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3.xml" ContentType="application/vnd.openxmlformats-officedocument.drawing+xml"/>
  <Override PartName="/xl/embeddings/oleObject3.bin" ContentType="application/vnd.openxmlformats-officedocument.oleObject"/>
  <Override PartName="/xl/drawings/drawing4.xml" ContentType="application/vnd.openxmlformats-officedocument.drawing+xml"/>
  <Override PartName="/xl/embeddings/oleObject4.bin" ContentType="application/vnd.openxmlformats-officedocument.oleObject"/>
  <Override PartName="/xl/drawings/drawing5.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drawings/drawing6.xml" ContentType="application/vnd.openxmlformats-officedocument.drawing+xml"/>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drawings/drawing7.xml" ContentType="application/vnd.openxmlformats-officedocument.drawing+xml"/>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embeddings/oleObject53.bin" ContentType="application/vnd.openxmlformats-officedocument.oleObject"/>
  <Override PartName="/xl/embeddings/oleObject54.bin" ContentType="application/vnd.openxmlformats-officedocument.oleObject"/>
  <Override PartName="/xl/embeddings/oleObject55.bin" ContentType="application/vnd.openxmlformats-officedocument.oleObject"/>
  <Override PartName="/xl/drawings/drawing8.xml" ContentType="application/vnd.openxmlformats-officedocument.drawing+xml"/>
  <Override PartName="/xl/embeddings/oleObject56.bin" ContentType="application/vnd.openxmlformats-officedocument.oleObject"/>
  <Override PartName="/xl/embeddings/oleObject57.bin" ContentType="application/vnd.openxmlformats-officedocument.oleObject"/>
  <Override PartName="/xl/embeddings/oleObject58.bin" ContentType="application/vnd.openxmlformats-officedocument.oleObject"/>
  <Override PartName="/xl/drawings/drawing9.xml" ContentType="application/vnd.openxmlformats-officedocument.drawing+xml"/>
  <Override PartName="/xl/embeddings/oleObject59.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https://011gc-my.sharepoint.com/personal/shola_olaniyan_osfi-bsif_gc_ca/Documents/NCCF - DT2 Project/LAR 2026/"/>
    </mc:Choice>
  </mc:AlternateContent>
  <xr:revisionPtr revIDLastSave="0" documentId="8_{FDFD2391-6BDE-4741-AF58-1B64655A269E}" xr6:coauthVersionLast="47" xr6:coauthVersionMax="47" xr10:uidLastSave="{00000000-0000-0000-0000-000000000000}"/>
  <bookViews>
    <workbookView xWindow="-10575" yWindow="-21720" windowWidth="51840" windowHeight="21120" xr2:uid="{1B845740-68C8-4147-AC01-9EEDC907B857}"/>
  </bookViews>
  <sheets>
    <sheet name="Couverture" sheetId="8" r:id="rId1"/>
    <sheet name="1. NCCF bilan combiné" sheetId="12" r:id="rId2"/>
    <sheet name="2. NCCF CAD" sheetId="1" r:id="rId3"/>
    <sheet name="3. NCCF USD" sheetId="7" r:id="rId4"/>
    <sheet name="4. NCCF EUR" sheetId="9" r:id="rId5"/>
    <sheet name="5. NCCF GBP" sheetId="10" r:id="rId6"/>
    <sheet name="6. NCCF Autres (inclus)" sheetId="11" r:id="rId7"/>
    <sheet name="Annx 1. Taux de référence" sheetId="5" r:id="rId8"/>
    <sheet name="Annx 2. Instructions" sheetId="3" r:id="rId9"/>
  </sheets>
  <definedNames>
    <definedName name="\a">#N/A</definedName>
    <definedName name="\b">#N/A</definedName>
    <definedName name="\c">#N/A</definedName>
    <definedName name="\d">#N/A</definedName>
    <definedName name="\e">#N/A</definedName>
    <definedName name="\f">#N/A</definedName>
    <definedName name="\g">#N/A</definedName>
    <definedName name="\h">#N/A</definedName>
    <definedName name="\i">#N/A</definedName>
    <definedName name="\j">#N/A</definedName>
    <definedName name="\k">#N/A</definedName>
    <definedName name="\l">#N/A</definedName>
    <definedName name="\p">#N/A</definedName>
    <definedName name="\Q">#REF!</definedName>
    <definedName name="\R">#REF!</definedName>
    <definedName name="\Z">#REF!</definedName>
    <definedName name="_____________CAR1">#N/A</definedName>
    <definedName name="_____________CAR2">#N/A</definedName>
    <definedName name="_____________CAR3">#N/A</definedName>
    <definedName name="_____________CAR4">#N/A</definedName>
    <definedName name="_____________CAR5">#N/A</definedName>
    <definedName name="____________CAR1">#N/A</definedName>
    <definedName name="____________CAR2">#N/A</definedName>
    <definedName name="____________CAR3">#N/A</definedName>
    <definedName name="____________CAR4">#N/A</definedName>
    <definedName name="____________CAR5">#N/A</definedName>
    <definedName name="___________CAR1">#N/A</definedName>
    <definedName name="___________CAR2">#N/A</definedName>
    <definedName name="___________CAR3">#N/A</definedName>
    <definedName name="___________CAR4">#N/A</definedName>
    <definedName name="___________CAR5">#N/A</definedName>
    <definedName name="__________CAR1">#N/A</definedName>
    <definedName name="__________CAR2">#N/A</definedName>
    <definedName name="__________CAR3">#N/A</definedName>
    <definedName name="__________CAR4">#N/A</definedName>
    <definedName name="__________CAR5">#N/A</definedName>
    <definedName name="_________CAR1">#N/A</definedName>
    <definedName name="_________CAR2">#N/A</definedName>
    <definedName name="_________CAR3">#N/A</definedName>
    <definedName name="_________CAR4">#N/A</definedName>
    <definedName name="_________CAR5">#N/A</definedName>
    <definedName name="________CAR1">#N/A</definedName>
    <definedName name="________CAR2">#N/A</definedName>
    <definedName name="________CAR3">#N/A</definedName>
    <definedName name="________CAR4">#N/A</definedName>
    <definedName name="________CAR5">#N/A</definedName>
    <definedName name="_______CAR1">#N/A</definedName>
    <definedName name="_______CAR2">#N/A</definedName>
    <definedName name="_______CAR3">#N/A</definedName>
    <definedName name="_______CAR4">#N/A</definedName>
    <definedName name="_______CAR5">#N/A</definedName>
    <definedName name="______CAR1">#N/A</definedName>
    <definedName name="______CAR2">#N/A</definedName>
    <definedName name="______CAR3">#N/A</definedName>
    <definedName name="______CAR4">#N/A</definedName>
    <definedName name="______CAR5">#N/A</definedName>
    <definedName name="_____CAR1">#N/A</definedName>
    <definedName name="_____CAR2">#N/A</definedName>
    <definedName name="_____CAR3">#N/A</definedName>
    <definedName name="_____CAR4">#N/A</definedName>
    <definedName name="_____CAR5">#N/A</definedName>
    <definedName name="____CAR1">#N/A</definedName>
    <definedName name="____CAR2">#N/A</definedName>
    <definedName name="____CAR3">#N/A</definedName>
    <definedName name="____CAR4">#N/A</definedName>
    <definedName name="____CAR5">#N/A</definedName>
    <definedName name="___CAR1">#N/A</definedName>
    <definedName name="___CAR2">#N/A</definedName>
    <definedName name="___CAR3">#N/A</definedName>
    <definedName name="___CAR4">#N/A</definedName>
    <definedName name="___CAR5">#N/A</definedName>
    <definedName name="___PG94040">#REF!</definedName>
    <definedName name="___PG940400">#REF!</definedName>
    <definedName name="__CAR1">#N/A</definedName>
    <definedName name="__CAR2">#N/A</definedName>
    <definedName name="__CAR3">#N/A</definedName>
    <definedName name="__CAR4">#N/A</definedName>
    <definedName name="__CAR5">#N/A</definedName>
    <definedName name="_1" hidden="1">#REF!</definedName>
    <definedName name="_CAR1">#N/A</definedName>
    <definedName name="_CAR2">#N/A</definedName>
    <definedName name="_CAR3">#N/A</definedName>
    <definedName name="_CAR4">#N/A</definedName>
    <definedName name="_CAR5">#N/A</definedName>
    <definedName name="_DATE">#N/A</definedName>
    <definedName name="_Fil" hidden="1">#REF!</definedName>
    <definedName name="_Fill" hidden="1">#REF!</definedName>
    <definedName name="_Filll" hidden="1">#REF!</definedName>
    <definedName name="_xlnm._FilterDatabase" localSheetId="2" hidden="1">'2. NCCF CAD'!$A$864:$X$1720</definedName>
    <definedName name="_xlnm._FilterDatabase" localSheetId="3" hidden="1">'3. NCCF USD'!$B$3:$W$226</definedName>
    <definedName name="_xlnm._FilterDatabase" localSheetId="4" hidden="1">'4. NCCF EUR'!$B$3:$W$226</definedName>
    <definedName name="_xlnm._FilterDatabase" localSheetId="5" hidden="1">'5. NCCF GBP'!$B$3:$W$226</definedName>
    <definedName name="_xlnm._FilterDatabase" localSheetId="6" hidden="1">'6. NCCF Autres (inclus)'!$B$3:$W$226</definedName>
    <definedName name="_FOOTER">#N/A</definedName>
    <definedName name="_Key1" hidden="1">#REF!</definedName>
    <definedName name="_key2" hidden="1">#REF!</definedName>
    <definedName name="_keys" hidden="1">#REF!</definedName>
    <definedName name="_NAME">#N/A</definedName>
    <definedName name="_Order1" hidden="1">255</definedName>
    <definedName name="_Order2" hidden="1">255</definedName>
    <definedName name="_Parse_In" hidden="1">#REF!</definedName>
    <definedName name="_Parse_In2" hidden="1">#REF!</definedName>
    <definedName name="_Sort" hidden="1">#REF!</definedName>
    <definedName name="_Sort2" hidden="1">#REF!</definedName>
    <definedName name="a">#REF!</definedName>
    <definedName name="abd">#REF!</definedName>
    <definedName name="ads">#REF!</definedName>
    <definedName name="ALL_PAGES">#REF!</definedName>
    <definedName name="angie">#N/A</definedName>
    <definedName name="anscount" hidden="1">1</definedName>
    <definedName name="asd">#REF!</definedName>
    <definedName name="asdf">#REF!</definedName>
    <definedName name="Asset">#REF!</definedName>
    <definedName name="Asset2">#REF!</definedName>
    <definedName name="AssetNP">#REF!</definedName>
    <definedName name="C_1_Ci">#REF!</definedName>
    <definedName name="C_1_Cii">#REF!</definedName>
    <definedName name="Capital_Subs">#REF!</definedName>
    <definedName name="CAR3_1_3">#N/A</definedName>
    <definedName name="CAR3_2_3">#N/A</definedName>
    <definedName name="CAR3_3_3">#N/A</definedName>
    <definedName name="CAR4APPI">#N/A</definedName>
    <definedName name="CAR4APPII">#N/A</definedName>
    <definedName name="CAR4APPIII">#N/A</definedName>
    <definedName name="CAR4APPIV">#N/A</definedName>
    <definedName name="Claim">#REF!</definedName>
    <definedName name="ClaimNP">#REF!</definedName>
    <definedName name="Company_Name">#REF!</definedName>
    <definedName name="COVER">#N/A</definedName>
    <definedName name="D2040010121">#REF!</definedName>
    <definedName name="data">#REF!</definedName>
    <definedName name="dataAMF">#REF!</definedName>
    <definedName name="DataMR">#REF!</definedName>
    <definedName name="DataRange">#REF!</definedName>
    <definedName name="DataRange2">#REF!</definedName>
    <definedName name="Date">#REF!</definedName>
    <definedName name="DCT">'Annx 1. Taux de référence'!$AC$10:$AD$53</definedName>
    <definedName name="Derivatives">#REF!</definedName>
    <definedName name="DPA_22222222">#REF!</definedName>
    <definedName name="DRT">'Annx 1. Taux de référence'!$R$10:$U$97</definedName>
    <definedName name="EIT">'Annx 1. Taux de référence'!$AJ$8:$AN$9</definedName>
    <definedName name="ExpenseNP">#REF!</definedName>
    <definedName name="f" hidden="1">#REF!</definedName>
    <definedName name="f_2" hidden="1">#REF!</definedName>
    <definedName name="fffff" hidden="1">#REF!</definedName>
    <definedName name="fffff2" hidden="1">#REF!</definedName>
    <definedName name="FICode">#REF!</definedName>
    <definedName name="FileLinks">#REF!</definedName>
    <definedName name="FT15.Areas">#REF!</definedName>
    <definedName name="FT15.ICS.NLSegm">#REF!</definedName>
    <definedName name="FT15.IndexSheet">#REF!</definedName>
    <definedName name="FT15.LSegm">#REF!</definedName>
    <definedName name="FT15.ReportingPhases">#REF!</definedName>
    <definedName name="FT15.ReportingUnits">#REF!</definedName>
    <definedName name="FT15.SpecificCurrencies">#REF!</definedName>
    <definedName name="helen">#N/A</definedName>
    <definedName name="hj">#REF!</definedName>
    <definedName name="ICS.Market.Corr">#REF!</definedName>
    <definedName name="Insurer">#REF!</definedName>
    <definedName name="karen">#N/A</definedName>
    <definedName name="Lapse_Risk_A">#REF!</definedName>
    <definedName name="Lapse_Risk_B">#REF!</definedName>
    <definedName name="Lapse_Risk_C">#REF!</definedName>
    <definedName name="Lapse_Risk_D">#REF!</definedName>
    <definedName name="LapseSupport">#REF!</definedName>
    <definedName name="LapseSupportNP">#REF!</definedName>
    <definedName name="line_A_2B">#REF!</definedName>
    <definedName name="line_B_2B">#REF!</definedName>
    <definedName name="line_C_2B">#REF!</definedName>
    <definedName name="line_D_2B">#REF!</definedName>
    <definedName name="line_E_2B">#REF!</definedName>
    <definedName name="line_F_2B">#REF!</definedName>
    <definedName name="line_G_2B">#REF!</definedName>
    <definedName name="line_L">#REF!</definedName>
    <definedName name="line_M">#REF!</definedName>
    <definedName name="line_p">#REF!</definedName>
    <definedName name="line_U">#REF!</definedName>
    <definedName name="line_V">#REF!</definedName>
    <definedName name="LongevityNP">#REF!</definedName>
    <definedName name="LYTB">#REF!</definedName>
    <definedName name="MODEL">#REF!</definedName>
    <definedName name="morb_index">MATCH(#REF!,#REF!,1)</definedName>
    <definedName name="morb_req_comp">#REF!</definedName>
    <definedName name="mort_index">MATCH(#REF!,#REF!,1)</definedName>
    <definedName name="mort_req_comp">#REF!+#REF!</definedName>
    <definedName name="MortalityNP">#REF!</definedName>
    <definedName name="nancy">MATCH(#REF!,#REF!,1)</definedName>
    <definedName name="NewLinks">#REF!</definedName>
    <definedName name="NonLapseSupport">#REF!</definedName>
    <definedName name="NonLapseSupportNP">#REF!</definedName>
    <definedName name="PAGE1000">#REF!</definedName>
    <definedName name="PAGE1001">#REF!</definedName>
    <definedName name="PAGE1002">#REF!</definedName>
    <definedName name="PAGE1010">#REF!</definedName>
    <definedName name="PAGE1020">#REF!</definedName>
    <definedName name="PAGE1030">#REF!</definedName>
    <definedName name="PAGE1040">#REF!</definedName>
    <definedName name="PAGE1070">#REF!</definedName>
    <definedName name="PAGE1081">#REF!</definedName>
    <definedName name="PAGE2045">#REF!</definedName>
    <definedName name="PAGE2050">#REF!</definedName>
    <definedName name="PAGE2056">#REF!</definedName>
    <definedName name="PAGE2071">#REF!</definedName>
    <definedName name="PAGE3050">#REF!</definedName>
    <definedName name="PAGE4011">#REF!</definedName>
    <definedName name="PAGE4030">#REF!</definedName>
    <definedName name="PAGE4040">#REF!</definedName>
    <definedName name="PAGE4041">#REF!</definedName>
    <definedName name="PAGE4042">#REF!</definedName>
    <definedName name="PAGE4043">#REF!</definedName>
    <definedName name="PAGE4044">#REF!</definedName>
    <definedName name="PAGE5041">#REF!</definedName>
    <definedName name="PAGE5051">#REF!</definedName>
    <definedName name="PAGE5053">#REF!</definedName>
    <definedName name="PAGE5060">#REF!</definedName>
    <definedName name="PAGE5061">#REF!</definedName>
    <definedName name="PAGE5062">#REF!</definedName>
    <definedName name="PAGE5063">#REF!</definedName>
    <definedName name="PAGE5064">#REF!</definedName>
    <definedName name="PAGE5065">#REF!</definedName>
    <definedName name="PAGE5066">#REF!</definedName>
    <definedName name="PAGE5067">#REF!</definedName>
    <definedName name="PAGE5071">#REF!</definedName>
    <definedName name="PAGE6010">#REF!</definedName>
    <definedName name="PAGE6020">#REF!</definedName>
    <definedName name="PAGE6021">#REF!</definedName>
    <definedName name="PAGE6030">#REF!</definedName>
    <definedName name="PAGE7001">#REF!</definedName>
    <definedName name="PAGE7002">#REF!</definedName>
    <definedName name="PAGE7003">#REF!</definedName>
    <definedName name="PAGE7004">#REF!</definedName>
    <definedName name="PAGE7005">#REF!</definedName>
    <definedName name="PAGE7006">#REF!</definedName>
    <definedName name="PAGE7007">#REF!</definedName>
    <definedName name="PAGE7010">#REF!</definedName>
    <definedName name="PAGE7011">#REF!</definedName>
    <definedName name="PAGE7012">#REF!</definedName>
    <definedName name="PAGE7013">#REF!</definedName>
    <definedName name="PAGE7020">#REF!</definedName>
    <definedName name="PAGE7021">#REF!</definedName>
    <definedName name="PAGE7022">#REF!</definedName>
    <definedName name="PAGE7023">#REF!</definedName>
    <definedName name="PAGE7024">#REF!</definedName>
    <definedName name="PAGE7030">#REF!</definedName>
    <definedName name="PAGE7031">#REF!</definedName>
    <definedName name="PAGE7032">#REF!</definedName>
    <definedName name="PAGE7035">#REF!</definedName>
    <definedName name="PAGE7036">#REF!</definedName>
    <definedName name="PAGE7037">#REF!</definedName>
    <definedName name="PAGE7038">#REF!</definedName>
    <definedName name="PAGE7039">#REF!</definedName>
    <definedName name="PAGE7050">#REF!</definedName>
    <definedName name="PAGE7060">#REF!</definedName>
    <definedName name="PAGES">#REF!</definedName>
    <definedName name="PrincipalLossAbsorbency">#REF!</definedName>
    <definedName name="_xlnm.Print_Area" localSheetId="1">'1. NCCF bilan combiné'!$B$859:$W$1717</definedName>
    <definedName name="_xlnm.Print_Area" localSheetId="2">'2. NCCF CAD'!$A$1:$X$815</definedName>
    <definedName name="_xlnm.Print_Area" localSheetId="3">'3. NCCF USD'!$B$859:$W$1720</definedName>
    <definedName name="_xlnm.Print_Area" localSheetId="4">'4. NCCF EUR'!$B$857:$W$1714</definedName>
    <definedName name="_xlnm.Print_Area" localSheetId="5">'5. NCCF GBP'!$B$857:$W$1714</definedName>
    <definedName name="_xlnm.Print_Area" localSheetId="6">'6. NCCF Autres (inclus)'!$B$857:$W$1714</definedName>
    <definedName name="_xlnm.Print_Area" localSheetId="0">Couverture!$A$1:$L$60</definedName>
    <definedName name="_xlnm.Print_Titles" localSheetId="1">'1. NCCF bilan combiné'!$859:$864</definedName>
    <definedName name="_xlnm.Print_Titles" localSheetId="2">'2. NCCF CAD'!$3:$6</definedName>
    <definedName name="_xlnm.Print_Titles" localSheetId="3">'3. NCCF USD'!$859:$864</definedName>
    <definedName name="_xlnm.Print_Titles" localSheetId="4">'4. NCCF EUR'!$857:$859</definedName>
    <definedName name="_xlnm.Print_Titles" localSheetId="5">'5. NCCF GBP'!$857:$861</definedName>
    <definedName name="_xlnm.Print_Titles" localSheetId="6">'6. NCCF Autres (inclus)'!$857:$861</definedName>
    <definedName name="_xlnm.Print_Titles" localSheetId="7">'Annx 1. Taux de référence'!$4:$7</definedName>
    <definedName name="_xlnm.Print_Titles" localSheetId="8">'Annx 2. Instructions'!$3:$6</definedName>
    <definedName name="PriorLinks">#REF!</definedName>
    <definedName name="Quarter">#REF!</definedName>
    <definedName name="Ratio_and_ACM_Calculation">#REF!</definedName>
    <definedName name="renee">#N/A</definedName>
    <definedName name="RetrieveDate">#REF!</definedName>
    <definedName name="RF20200101">#REF!</definedName>
    <definedName name="RF20200103">#REF!</definedName>
    <definedName name="RF20200201">#REF!</definedName>
    <definedName name="RF20200203">#REF!</definedName>
    <definedName name="RF20200301">#REF!</definedName>
    <definedName name="RF20200303">#REF!</definedName>
    <definedName name="RF20200401">#REF!</definedName>
    <definedName name="RF20200403">#REF!</definedName>
    <definedName name="RF20200501">#REF!</definedName>
    <definedName name="RF20200503">#REF!</definedName>
    <definedName name="RF20200601">#REF!</definedName>
    <definedName name="RF20200603">#REF!</definedName>
    <definedName name="RF20200701">#REF!</definedName>
    <definedName name="RF20200703">#REF!</definedName>
    <definedName name="RF20200801">#REF!</definedName>
    <definedName name="RF20200803">#REF!</definedName>
    <definedName name="RF20200901">#REF!</definedName>
    <definedName name="RF20200903">#REF!</definedName>
    <definedName name="RF20201001">#REF!</definedName>
    <definedName name="RF20201003">#REF!</definedName>
    <definedName name="RF20201101">#REF!</definedName>
    <definedName name="RF20201103">#REF!</definedName>
    <definedName name="RF20201201">#REF!</definedName>
    <definedName name="RF20201203">#REF!</definedName>
    <definedName name="RF20201301">#REF!</definedName>
    <definedName name="RF20201303">#REF!</definedName>
    <definedName name="RF20201401">#REF!</definedName>
    <definedName name="RF20201403">#REF!</definedName>
    <definedName name="RF20201501">#REF!</definedName>
    <definedName name="RF20201503">#REF!</definedName>
    <definedName name="RF20201601">#REF!</definedName>
    <definedName name="RF20201603">#REF!</definedName>
    <definedName name="RF20202101">#REF!</definedName>
    <definedName name="RF20202103">#REF!</definedName>
    <definedName name="RF20202801">#REF!</definedName>
    <definedName name="RF20202803">#REF!</definedName>
    <definedName name="RF20202901">#REF!</definedName>
    <definedName name="RF20202903">#REF!</definedName>
    <definedName name="RF20203001">#REF!</definedName>
    <definedName name="RF20203003">#REF!</definedName>
    <definedName name="RF20203101">#REF!</definedName>
    <definedName name="RF20203103">#REF!</definedName>
    <definedName name="RF20204001">#REF!</definedName>
    <definedName name="RF20204003">#REF!</definedName>
    <definedName name="RF20204101">#REF!</definedName>
    <definedName name="RF20204103">#REF!</definedName>
    <definedName name="RF20204201">#REF!</definedName>
    <definedName name="RF20204203">#REF!</definedName>
    <definedName name="RF20204301">#REF!</definedName>
    <definedName name="RF20204303">#REF!</definedName>
    <definedName name="RF20204401">#REF!</definedName>
    <definedName name="RF20204403">#REF!</definedName>
    <definedName name="RF20204501">#REF!</definedName>
    <definedName name="RF20204503">#REF!</definedName>
    <definedName name="RF20204901">#REF!</definedName>
    <definedName name="RF20204903">#REF!</definedName>
    <definedName name="RF20208901">#REF!</definedName>
    <definedName name="RF20208903">#REF!</definedName>
    <definedName name="sdas">#REF!</definedName>
    <definedName name="sds">#REF!</definedName>
    <definedName name="SFF">#REF!</definedName>
    <definedName name="SHT">'Annx 1. Taux de référence'!$F$10:$J$93</definedName>
    <definedName name="SourceRange">#REF!</definedName>
    <definedName name="SourceSheet">#REF!</definedName>
    <definedName name="Termination">#REF!</definedName>
    <definedName name="TerminationNP">#REF!</definedName>
    <definedName name="test">#REF!</definedName>
    <definedName name="TimePeriod">#REF!</definedName>
    <definedName name="US_FX">#REF!</definedName>
    <definedName name="Validation">#REF!</definedName>
    <definedName name="Version">#REF!</definedName>
    <definedName name="ww">#REF!</definedName>
    <definedName name="Year">#REF!</definedName>
    <definedName name="Z_4B373DBB_3BF5_4A9F_A276_0DB31113861D_.wvu.PrintArea" localSheetId="1" hidden="1">'1. NCCF bilan combiné'!$B$3:$W$297</definedName>
    <definedName name="Z_4B373DBB_3BF5_4A9F_A276_0DB31113861D_.wvu.PrintArea" localSheetId="2" hidden="1">'2. NCCF CAD'!$B$3:$W$297</definedName>
    <definedName name="Z_4B373DBB_3BF5_4A9F_A276_0DB31113861D_.wvu.PrintArea" localSheetId="3" hidden="1">'3. NCCF USD'!$B$3:$W$297</definedName>
    <definedName name="Z_4B373DBB_3BF5_4A9F_A276_0DB31113861D_.wvu.PrintArea" localSheetId="4" hidden="1">'4. NCCF EUR'!$B$3:$W$297</definedName>
    <definedName name="Z_4B373DBB_3BF5_4A9F_A276_0DB31113861D_.wvu.PrintArea" localSheetId="5" hidden="1">'5. NCCF GBP'!$B$3:$W$297</definedName>
    <definedName name="Z_4B373DBB_3BF5_4A9F_A276_0DB31113861D_.wvu.PrintArea" localSheetId="6" hidden="1">'6. NCCF Autres (inclus)'!$B$3:$W$297</definedName>
    <definedName name="Zone_impres_MI">#REF!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372" i="11" l="1"/>
  <c r="V1371" i="11"/>
  <c r="U1371" i="11"/>
  <c r="T1371" i="11"/>
  <c r="S1371" i="11"/>
  <c r="R1371" i="11"/>
  <c r="Q1371" i="11"/>
  <c r="P1371" i="11"/>
  <c r="O1371" i="11"/>
  <c r="N1371" i="11"/>
  <c r="M1371" i="11"/>
  <c r="L1371" i="11"/>
  <c r="K1371" i="11"/>
  <c r="J1371" i="11"/>
  <c r="I1371" i="11"/>
  <c r="H1371" i="11"/>
  <c r="W1371" i="11" s="1"/>
  <c r="H1370" i="11"/>
  <c r="H1372" i="10"/>
  <c r="V1371" i="10"/>
  <c r="U1371" i="10"/>
  <c r="T1371" i="10"/>
  <c r="S1371" i="10"/>
  <c r="R1371" i="10"/>
  <c r="Q1371" i="10"/>
  <c r="P1371" i="10"/>
  <c r="O1371" i="10"/>
  <c r="N1371" i="10"/>
  <c r="M1371" i="10"/>
  <c r="L1371" i="10"/>
  <c r="K1371" i="10"/>
  <c r="J1371" i="10"/>
  <c r="I1371" i="10"/>
  <c r="H1371" i="10"/>
  <c r="H1370" i="10"/>
  <c r="I1372" i="9"/>
  <c r="H1372" i="9"/>
  <c r="V1371" i="9"/>
  <c r="U1371" i="9"/>
  <c r="T1371" i="9"/>
  <c r="S1371" i="9"/>
  <c r="R1371" i="9"/>
  <c r="Q1371" i="9"/>
  <c r="P1371" i="9"/>
  <c r="O1371" i="9"/>
  <c r="N1371" i="9"/>
  <c r="M1371" i="9"/>
  <c r="L1371" i="9"/>
  <c r="K1371" i="9"/>
  <c r="J1371" i="9"/>
  <c r="I1371" i="9"/>
  <c r="H1371" i="9"/>
  <c r="W1371" i="9" s="1"/>
  <c r="H1370" i="9"/>
  <c r="H1372" i="7"/>
  <c r="V1371" i="7"/>
  <c r="U1371" i="7"/>
  <c r="T1371" i="7"/>
  <c r="S1371" i="7"/>
  <c r="R1371" i="7"/>
  <c r="Q1371" i="7"/>
  <c r="P1371" i="7"/>
  <c r="O1371" i="7"/>
  <c r="N1371" i="7"/>
  <c r="M1371" i="7"/>
  <c r="L1371" i="7"/>
  <c r="K1371" i="7"/>
  <c r="J1371" i="7"/>
  <c r="I1371" i="7"/>
  <c r="H1371" i="7"/>
  <c r="W1371" i="7" s="1"/>
  <c r="H1370" i="7"/>
  <c r="H1372" i="1"/>
  <c r="V1371" i="1"/>
  <c r="U1371" i="1"/>
  <c r="T1371" i="1"/>
  <c r="S1371" i="1"/>
  <c r="R1371" i="1"/>
  <c r="Q1371" i="1"/>
  <c r="P1371" i="1"/>
  <c r="O1371" i="1"/>
  <c r="N1371" i="1"/>
  <c r="M1371" i="1"/>
  <c r="L1371" i="1"/>
  <c r="K1371" i="1"/>
  <c r="J1371" i="1"/>
  <c r="I1371" i="1"/>
  <c r="H1371" i="1"/>
  <c r="W1371" i="1" s="1"/>
  <c r="H1370" i="1"/>
  <c r="G1372" i="1"/>
  <c r="G1371" i="1"/>
  <c r="G1370" i="1"/>
  <c r="I1370" i="11" l="1"/>
  <c r="I1372" i="11"/>
  <c r="J1372" i="11"/>
  <c r="W1371" i="10"/>
  <c r="I1370" i="10"/>
  <c r="I1372" i="10"/>
  <c r="J1372" i="10" s="1"/>
  <c r="I1370" i="9"/>
  <c r="J1372" i="9"/>
  <c r="I1370" i="7"/>
  <c r="J1370" i="7"/>
  <c r="K1370" i="7"/>
  <c r="L1370" i="7"/>
  <c r="M1370" i="7"/>
  <c r="I1372" i="7"/>
  <c r="J1372" i="7"/>
  <c r="I1370" i="1"/>
  <c r="I1372" i="1"/>
  <c r="K1372" i="11" l="1"/>
  <c r="L1370" i="11"/>
  <c r="K1370" i="11"/>
  <c r="J1370" i="11"/>
  <c r="K1372" i="10"/>
  <c r="L1372" i="10" s="1"/>
  <c r="M1372" i="10" s="1"/>
  <c r="J1370" i="10"/>
  <c r="M1372" i="9"/>
  <c r="J1370" i="9"/>
  <c r="L1372" i="9"/>
  <c r="N1372" i="9" s="1"/>
  <c r="K1372" i="9"/>
  <c r="O1372" i="9" s="1"/>
  <c r="K1372" i="7"/>
  <c r="N1370" i="7"/>
  <c r="J1370" i="1"/>
  <c r="J1372" i="1"/>
  <c r="W1713" i="11"/>
  <c r="V1713" i="11"/>
  <c r="U1713" i="11"/>
  <c r="T1713" i="11"/>
  <c r="S1713" i="11"/>
  <c r="R1713" i="11"/>
  <c r="Q1713" i="11"/>
  <c r="P1713" i="11"/>
  <c r="O1713" i="11"/>
  <c r="O1711" i="11" s="1"/>
  <c r="N1713" i="11"/>
  <c r="N1711" i="11" s="1"/>
  <c r="M1713" i="11"/>
  <c r="L1713" i="11"/>
  <c r="K1713" i="11"/>
  <c r="J1713" i="11"/>
  <c r="I1713" i="11"/>
  <c r="H1713" i="11"/>
  <c r="G1713" i="11"/>
  <c r="W1712" i="11"/>
  <c r="V1712" i="11"/>
  <c r="U1712" i="11"/>
  <c r="T1712" i="11"/>
  <c r="S1712" i="11"/>
  <c r="R1712" i="11"/>
  <c r="R1711" i="11" s="1"/>
  <c r="Q1712" i="11"/>
  <c r="Q1711" i="11" s="1"/>
  <c r="P1712" i="11"/>
  <c r="O1712" i="11"/>
  <c r="N1712" i="11"/>
  <c r="M1712" i="11"/>
  <c r="M1711" i="11" s="1"/>
  <c r="L1712" i="11"/>
  <c r="K1712" i="11"/>
  <c r="K1711" i="11" s="1"/>
  <c r="J1712" i="11"/>
  <c r="J1711" i="11" s="1"/>
  <c r="I1712" i="11"/>
  <c r="I1711" i="11" s="1"/>
  <c r="H1712" i="11"/>
  <c r="H1711" i="11" s="1"/>
  <c r="G1712" i="11"/>
  <c r="W1711" i="11"/>
  <c r="V1711" i="11"/>
  <c r="U1711" i="11"/>
  <c r="T1711" i="11"/>
  <c r="S1711" i="11"/>
  <c r="G1711" i="11"/>
  <c r="W1709" i="11"/>
  <c r="V1709" i="11"/>
  <c r="U1709" i="11"/>
  <c r="T1709" i="11"/>
  <c r="S1709" i="11"/>
  <c r="R1709" i="11"/>
  <c r="Q1709" i="11"/>
  <c r="P1709" i="11"/>
  <c r="O1709" i="11"/>
  <c r="N1709" i="11"/>
  <c r="M1709" i="11"/>
  <c r="L1709" i="11"/>
  <c r="K1709" i="11"/>
  <c r="J1709" i="11"/>
  <c r="I1709" i="11"/>
  <c r="H1709" i="11"/>
  <c r="G1709" i="11"/>
  <c r="G1706" i="11" s="1"/>
  <c r="W1708" i="11"/>
  <c r="W1706" i="11" s="1"/>
  <c r="V1708" i="11"/>
  <c r="U1708" i="11"/>
  <c r="T1708" i="11"/>
  <c r="S1708" i="11"/>
  <c r="R1708" i="11"/>
  <c r="R1706" i="11" s="1"/>
  <c r="Q1708" i="11"/>
  <c r="P1708" i="11"/>
  <c r="O1708" i="11"/>
  <c r="N1708" i="11"/>
  <c r="M1708" i="11"/>
  <c r="L1708" i="11"/>
  <c r="K1708" i="11"/>
  <c r="J1708" i="11"/>
  <c r="I1708" i="11"/>
  <c r="H1708" i="11"/>
  <c r="G1708" i="11"/>
  <c r="W1707" i="11"/>
  <c r="V1707" i="11"/>
  <c r="U1707" i="11"/>
  <c r="T1707" i="11"/>
  <c r="T1706" i="11" s="1"/>
  <c r="S1707" i="11"/>
  <c r="R1707" i="11"/>
  <c r="Q1707" i="11"/>
  <c r="P1707" i="11"/>
  <c r="O1707" i="11"/>
  <c r="O1706" i="11" s="1"/>
  <c r="N1707" i="11"/>
  <c r="N1706" i="11" s="1"/>
  <c r="M1707" i="11"/>
  <c r="M1706" i="11" s="1"/>
  <c r="L1707" i="11"/>
  <c r="K1707" i="11"/>
  <c r="J1707" i="11"/>
  <c r="I1707" i="11"/>
  <c r="H1707" i="11"/>
  <c r="G1707" i="11"/>
  <c r="Q1706" i="11"/>
  <c r="L1706" i="11"/>
  <c r="K1706" i="11"/>
  <c r="J1706" i="11"/>
  <c r="I1706" i="11"/>
  <c r="H1706" i="11"/>
  <c r="V1704" i="11"/>
  <c r="U1704" i="11"/>
  <c r="T1704" i="11"/>
  <c r="S1704" i="11"/>
  <c r="R1704" i="11"/>
  <c r="Q1704" i="11"/>
  <c r="P1704" i="11"/>
  <c r="O1704" i="11"/>
  <c r="N1704" i="11"/>
  <c r="M1704" i="11"/>
  <c r="M1699" i="11" s="1"/>
  <c r="L1704" i="11"/>
  <c r="L1699" i="11" s="1"/>
  <c r="K1704" i="11"/>
  <c r="K1699" i="11" s="1"/>
  <c r="J1704" i="11"/>
  <c r="I1704" i="11"/>
  <c r="H1704" i="11"/>
  <c r="V1701" i="11"/>
  <c r="U1701" i="11"/>
  <c r="T1701" i="11"/>
  <c r="S1701" i="11"/>
  <c r="R1701" i="11"/>
  <c r="Q1701" i="11"/>
  <c r="P1701" i="11"/>
  <c r="O1701" i="11"/>
  <c r="N1701" i="11"/>
  <c r="M1701" i="11"/>
  <c r="L1701" i="11"/>
  <c r="K1701" i="11"/>
  <c r="J1701" i="11"/>
  <c r="J1699" i="11" s="1"/>
  <c r="I1701" i="11"/>
  <c r="I1699" i="11" s="1"/>
  <c r="H1701" i="11"/>
  <c r="H1699" i="11" s="1"/>
  <c r="V1700" i="11"/>
  <c r="V1699" i="11" s="1"/>
  <c r="U1700" i="11"/>
  <c r="T1700" i="11"/>
  <c r="T1699" i="11" s="1"/>
  <c r="S1700" i="11"/>
  <c r="R1700" i="11"/>
  <c r="Q1700" i="11"/>
  <c r="P1700" i="11"/>
  <c r="P1699" i="11" s="1"/>
  <c r="O1700" i="11"/>
  <c r="N1700" i="11"/>
  <c r="M1700" i="11"/>
  <c r="L1700" i="11"/>
  <c r="K1700" i="11"/>
  <c r="J1700" i="11"/>
  <c r="I1700" i="11"/>
  <c r="H1700" i="11"/>
  <c r="S1699" i="11"/>
  <c r="R1699" i="11"/>
  <c r="Q1699" i="11"/>
  <c r="O1699" i="11"/>
  <c r="N1699" i="11"/>
  <c r="V1698" i="11"/>
  <c r="U1698" i="11"/>
  <c r="T1698" i="11"/>
  <c r="S1698" i="11"/>
  <c r="R1698" i="11"/>
  <c r="Q1698" i="11"/>
  <c r="P1698" i="11"/>
  <c r="O1698" i="11"/>
  <c r="N1698" i="11"/>
  <c r="M1698" i="11"/>
  <c r="L1698" i="11"/>
  <c r="K1698" i="11"/>
  <c r="J1698" i="11"/>
  <c r="I1698" i="11"/>
  <c r="H1698" i="11"/>
  <c r="V1697" i="11"/>
  <c r="U1697" i="11"/>
  <c r="T1697" i="11"/>
  <c r="S1697" i="11"/>
  <c r="R1697" i="11"/>
  <c r="Q1697" i="11"/>
  <c r="P1697" i="11"/>
  <c r="O1697" i="11"/>
  <c r="N1697" i="11"/>
  <c r="M1697" i="11"/>
  <c r="L1697" i="11"/>
  <c r="K1697" i="11"/>
  <c r="J1697" i="11"/>
  <c r="I1697" i="11"/>
  <c r="H1697" i="11"/>
  <c r="H1693" i="11" s="1"/>
  <c r="V1696" i="11"/>
  <c r="V1693" i="11" s="1"/>
  <c r="U1696" i="11"/>
  <c r="U1693" i="11" s="1"/>
  <c r="T1696" i="11"/>
  <c r="S1696" i="11"/>
  <c r="R1696" i="11"/>
  <c r="Q1696" i="11"/>
  <c r="P1696" i="11"/>
  <c r="O1696" i="11"/>
  <c r="N1696" i="11"/>
  <c r="M1696" i="11"/>
  <c r="L1696" i="11"/>
  <c r="K1696" i="11"/>
  <c r="J1696" i="11"/>
  <c r="I1696" i="11"/>
  <c r="H1696" i="11"/>
  <c r="V1695" i="11"/>
  <c r="U1695" i="11"/>
  <c r="T1695" i="11"/>
  <c r="S1695" i="11"/>
  <c r="S1693" i="11" s="1"/>
  <c r="R1695" i="11"/>
  <c r="R1693" i="11" s="1"/>
  <c r="Q1695" i="11"/>
  <c r="P1695" i="11"/>
  <c r="P1693" i="11" s="1"/>
  <c r="O1695" i="11"/>
  <c r="N1695" i="11"/>
  <c r="M1695" i="11"/>
  <c r="L1695" i="11"/>
  <c r="K1695" i="11"/>
  <c r="J1695" i="11"/>
  <c r="I1695" i="11"/>
  <c r="H1695" i="11"/>
  <c r="V1694" i="11"/>
  <c r="U1694" i="11"/>
  <c r="T1694" i="11"/>
  <c r="S1694" i="11"/>
  <c r="R1694" i="11"/>
  <c r="Q1694" i="11"/>
  <c r="Q1693" i="11" s="1"/>
  <c r="P1694" i="11"/>
  <c r="O1694" i="11"/>
  <c r="N1694" i="11"/>
  <c r="N1693" i="11" s="1"/>
  <c r="M1694" i="11"/>
  <c r="M1693" i="11" s="1"/>
  <c r="L1694" i="11"/>
  <c r="L1693" i="11" s="1"/>
  <c r="K1694" i="11"/>
  <c r="K1693" i="11" s="1"/>
  <c r="J1694" i="11"/>
  <c r="J1693" i="11" s="1"/>
  <c r="I1694" i="11"/>
  <c r="I1693" i="11" s="1"/>
  <c r="H1694" i="11"/>
  <c r="V1692" i="11"/>
  <c r="U1692" i="11"/>
  <c r="U1690" i="11" s="1"/>
  <c r="T1692" i="11"/>
  <c r="S1692" i="11"/>
  <c r="R1692" i="11"/>
  <c r="Q1692" i="11"/>
  <c r="P1692" i="11"/>
  <c r="O1692" i="11"/>
  <c r="N1692" i="11"/>
  <c r="M1692" i="11"/>
  <c r="L1692" i="11"/>
  <c r="K1692" i="11"/>
  <c r="J1692" i="11"/>
  <c r="I1692" i="11"/>
  <c r="H1692" i="11"/>
  <c r="V1691" i="11"/>
  <c r="V1690" i="11" s="1"/>
  <c r="U1691" i="11"/>
  <c r="T1691" i="11"/>
  <c r="T1690" i="11" s="1"/>
  <c r="S1691" i="11"/>
  <c r="S1690" i="11" s="1"/>
  <c r="R1691" i="11"/>
  <c r="Q1691" i="11"/>
  <c r="P1691" i="11"/>
  <c r="O1691" i="11"/>
  <c r="O1690" i="11" s="1"/>
  <c r="N1691" i="11"/>
  <c r="M1691" i="11"/>
  <c r="L1691" i="11"/>
  <c r="K1691" i="11"/>
  <c r="K1690" i="11" s="1"/>
  <c r="J1691" i="11"/>
  <c r="I1691" i="11"/>
  <c r="H1691" i="11"/>
  <c r="N1690" i="11"/>
  <c r="M1690" i="11"/>
  <c r="L1690" i="11"/>
  <c r="J1690" i="11"/>
  <c r="I1690" i="11"/>
  <c r="H1690" i="11"/>
  <c r="V1689" i="11"/>
  <c r="U1689" i="11"/>
  <c r="T1689" i="11"/>
  <c r="S1689" i="11"/>
  <c r="R1689" i="11"/>
  <c r="Q1689" i="11"/>
  <c r="P1689" i="11"/>
  <c r="O1689" i="11"/>
  <c r="N1689" i="11"/>
  <c r="M1689" i="11"/>
  <c r="L1689" i="11"/>
  <c r="K1689" i="11"/>
  <c r="J1689" i="11"/>
  <c r="I1689" i="11"/>
  <c r="I1685" i="11" s="1"/>
  <c r="H1689" i="11"/>
  <c r="V1688" i="11"/>
  <c r="V1685" i="11" s="1"/>
  <c r="U1688" i="11"/>
  <c r="U1685" i="11" s="1"/>
  <c r="T1688" i="11"/>
  <c r="S1688" i="11"/>
  <c r="R1688" i="11"/>
  <c r="Q1688" i="11"/>
  <c r="P1688" i="11"/>
  <c r="O1688" i="11"/>
  <c r="N1688" i="11"/>
  <c r="M1688" i="11"/>
  <c r="L1688" i="11"/>
  <c r="K1688" i="11"/>
  <c r="J1688" i="11"/>
  <c r="I1688" i="11"/>
  <c r="H1688" i="11"/>
  <c r="V1687" i="11"/>
  <c r="U1687" i="11"/>
  <c r="T1687" i="11"/>
  <c r="T1685" i="11" s="1"/>
  <c r="S1687" i="11"/>
  <c r="S1685" i="11" s="1"/>
  <c r="R1687" i="11"/>
  <c r="R1685" i="11" s="1"/>
  <c r="Q1687" i="11"/>
  <c r="P1687" i="11"/>
  <c r="P1685" i="11" s="1"/>
  <c r="O1687" i="11"/>
  <c r="N1687" i="11"/>
  <c r="M1687" i="11"/>
  <c r="L1687" i="11"/>
  <c r="K1687" i="11"/>
  <c r="J1687" i="11"/>
  <c r="I1687" i="11"/>
  <c r="H1687" i="11"/>
  <c r="V1686" i="11"/>
  <c r="U1686" i="11"/>
  <c r="T1686" i="11"/>
  <c r="S1686" i="11"/>
  <c r="R1686" i="11"/>
  <c r="Q1686" i="11"/>
  <c r="Q1685" i="11" s="1"/>
  <c r="P1686" i="11"/>
  <c r="O1686" i="11"/>
  <c r="O1685" i="11" s="1"/>
  <c r="N1686" i="11"/>
  <c r="N1685" i="11" s="1"/>
  <c r="M1686" i="11"/>
  <c r="M1685" i="11" s="1"/>
  <c r="L1686" i="11"/>
  <c r="L1685" i="11" s="1"/>
  <c r="K1686" i="11"/>
  <c r="K1685" i="11" s="1"/>
  <c r="J1686" i="11"/>
  <c r="J1685" i="11" s="1"/>
  <c r="I1686" i="11"/>
  <c r="H1686" i="11"/>
  <c r="H1685" i="11" s="1"/>
  <c r="V1684" i="11"/>
  <c r="U1684" i="11"/>
  <c r="T1684" i="11"/>
  <c r="S1684" i="11"/>
  <c r="R1684" i="11"/>
  <c r="Q1684" i="11"/>
  <c r="Q1680" i="11" s="1"/>
  <c r="P1684" i="11"/>
  <c r="O1684" i="11"/>
  <c r="N1684" i="11"/>
  <c r="M1684" i="11"/>
  <c r="L1684" i="11"/>
  <c r="K1684" i="11"/>
  <c r="J1684" i="11"/>
  <c r="I1684" i="11"/>
  <c r="H1684" i="11"/>
  <c r="V1683" i="11"/>
  <c r="U1683" i="11"/>
  <c r="T1683" i="11"/>
  <c r="S1683" i="11"/>
  <c r="R1683" i="11"/>
  <c r="Q1683" i="11"/>
  <c r="P1683" i="11"/>
  <c r="O1683" i="11"/>
  <c r="N1683" i="11"/>
  <c r="M1683" i="11"/>
  <c r="L1683" i="11"/>
  <c r="K1683" i="11"/>
  <c r="J1683" i="11"/>
  <c r="I1683" i="11"/>
  <c r="H1683" i="11"/>
  <c r="V1682" i="11"/>
  <c r="U1682" i="11"/>
  <c r="T1682" i="11"/>
  <c r="S1682" i="11"/>
  <c r="R1682" i="11"/>
  <c r="Q1682" i="11"/>
  <c r="P1682" i="11"/>
  <c r="O1682" i="11"/>
  <c r="O1680" i="11" s="1"/>
  <c r="N1682" i="11"/>
  <c r="M1682" i="11"/>
  <c r="L1682" i="11"/>
  <c r="K1682" i="11"/>
  <c r="J1682" i="11"/>
  <c r="I1682" i="11"/>
  <c r="H1682" i="11"/>
  <c r="V1681" i="11"/>
  <c r="V1680" i="11" s="1"/>
  <c r="U1681" i="11"/>
  <c r="U1680" i="11" s="1"/>
  <c r="T1681" i="11"/>
  <c r="S1681" i="11"/>
  <c r="R1681" i="11"/>
  <c r="Q1681" i="11"/>
  <c r="P1681" i="11"/>
  <c r="O1681" i="11"/>
  <c r="N1681" i="11"/>
  <c r="M1681" i="11"/>
  <c r="L1681" i="11"/>
  <c r="K1681" i="11"/>
  <c r="J1681" i="11"/>
  <c r="J1680" i="11" s="1"/>
  <c r="I1681" i="11"/>
  <c r="H1681" i="11"/>
  <c r="T1680" i="11"/>
  <c r="S1680" i="11"/>
  <c r="R1680" i="11"/>
  <c r="P1680" i="11"/>
  <c r="V1677" i="11"/>
  <c r="U1677" i="11"/>
  <c r="T1677" i="11"/>
  <c r="T1675" i="11" s="1"/>
  <c r="S1677" i="11"/>
  <c r="S1675" i="11" s="1"/>
  <c r="R1677" i="11"/>
  <c r="R1675" i="11" s="1"/>
  <c r="Q1677" i="11"/>
  <c r="P1677" i="11"/>
  <c r="P1675" i="11" s="1"/>
  <c r="O1677" i="11"/>
  <c r="N1677" i="11"/>
  <c r="M1677" i="11"/>
  <c r="L1677" i="11"/>
  <c r="K1677" i="11"/>
  <c r="J1677" i="11"/>
  <c r="I1677" i="11"/>
  <c r="H1677" i="11"/>
  <c r="V1676" i="11"/>
  <c r="U1676" i="11"/>
  <c r="T1676" i="11"/>
  <c r="S1676" i="11"/>
  <c r="R1676" i="11"/>
  <c r="Q1676" i="11"/>
  <c r="P1676" i="11"/>
  <c r="O1676" i="11"/>
  <c r="O1675" i="11" s="1"/>
  <c r="N1676" i="11"/>
  <c r="N1675" i="11" s="1"/>
  <c r="M1676" i="11"/>
  <c r="M1675" i="11" s="1"/>
  <c r="L1676" i="11"/>
  <c r="L1675" i="11" s="1"/>
  <c r="K1676" i="11"/>
  <c r="K1675" i="11" s="1"/>
  <c r="J1676" i="11"/>
  <c r="J1675" i="11" s="1"/>
  <c r="I1676" i="11"/>
  <c r="I1675" i="11" s="1"/>
  <c r="H1676" i="11"/>
  <c r="H1675" i="11" s="1"/>
  <c r="V1675" i="11"/>
  <c r="U1675" i="11"/>
  <c r="W1670" i="11"/>
  <c r="V1670" i="11"/>
  <c r="V1667" i="11" s="1"/>
  <c r="U1670" i="11"/>
  <c r="T1670" i="11"/>
  <c r="S1670" i="11"/>
  <c r="R1670" i="11"/>
  <c r="R1670" i="12" s="1"/>
  <c r="Q1670" i="11"/>
  <c r="P1670" i="11"/>
  <c r="O1670" i="11"/>
  <c r="N1670" i="11"/>
  <c r="M1670" i="11"/>
  <c r="L1670" i="11"/>
  <c r="K1670" i="11"/>
  <c r="J1670" i="11"/>
  <c r="I1670" i="11"/>
  <c r="H1670" i="11"/>
  <c r="G1670" i="11"/>
  <c r="W1669" i="11"/>
  <c r="V1669" i="11"/>
  <c r="U1669" i="11"/>
  <c r="T1669" i="11"/>
  <c r="S1669" i="11"/>
  <c r="R1669" i="11"/>
  <c r="Q1669" i="11"/>
  <c r="Q1667" i="11" s="1"/>
  <c r="P1669" i="11"/>
  <c r="O1669" i="11"/>
  <c r="O1669" i="12" s="1"/>
  <c r="N1669" i="11"/>
  <c r="M1669" i="11"/>
  <c r="L1669" i="11"/>
  <c r="K1669" i="11"/>
  <c r="K1667" i="11" s="1"/>
  <c r="J1669" i="11"/>
  <c r="I1669" i="11"/>
  <c r="H1669" i="11"/>
  <c r="G1669" i="11"/>
  <c r="W1668" i="11"/>
  <c r="V1668" i="11"/>
  <c r="U1668" i="11"/>
  <c r="T1668" i="11"/>
  <c r="T1667" i="11" s="1"/>
  <c r="S1668" i="11"/>
  <c r="R1668" i="11"/>
  <c r="Q1668" i="11"/>
  <c r="P1668" i="11"/>
  <c r="P1667" i="11" s="1"/>
  <c r="O1668" i="11"/>
  <c r="N1668" i="11"/>
  <c r="N1667" i="11" s="1"/>
  <c r="M1668" i="11"/>
  <c r="M1667" i="11" s="1"/>
  <c r="L1668" i="11"/>
  <c r="K1668" i="11"/>
  <c r="J1668" i="11"/>
  <c r="J1667" i="11" s="1"/>
  <c r="I1668" i="11"/>
  <c r="I1667" i="11" s="1"/>
  <c r="H1668" i="11"/>
  <c r="G1668" i="11"/>
  <c r="W1667" i="11"/>
  <c r="H1667" i="11"/>
  <c r="G1667" i="11"/>
  <c r="G1665" i="11"/>
  <c r="G1664" i="11"/>
  <c r="G1663" i="11" s="1"/>
  <c r="W1662" i="11"/>
  <c r="G1662" i="11"/>
  <c r="W1661" i="11"/>
  <c r="V1661" i="11"/>
  <c r="U1661" i="11"/>
  <c r="T1661" i="11"/>
  <c r="S1661" i="11"/>
  <c r="R1661" i="11"/>
  <c r="Q1661" i="11"/>
  <c r="P1661" i="11"/>
  <c r="O1661" i="11"/>
  <c r="G1661" i="11"/>
  <c r="N1661" i="11" s="1"/>
  <c r="W1660" i="11"/>
  <c r="W1659" i="11" s="1"/>
  <c r="V1660" i="11"/>
  <c r="V1659" i="11" s="1"/>
  <c r="U1660" i="11"/>
  <c r="U1659" i="11" s="1"/>
  <c r="T1660" i="11"/>
  <c r="S1660" i="11"/>
  <c r="R1660" i="11"/>
  <c r="Q1660" i="11"/>
  <c r="P1660" i="11"/>
  <c r="O1660" i="11"/>
  <c r="N1660" i="11"/>
  <c r="M1660" i="11"/>
  <c r="L1660" i="11"/>
  <c r="K1660" i="11"/>
  <c r="G1660" i="11"/>
  <c r="T1659" i="11"/>
  <c r="S1659" i="11"/>
  <c r="R1659" i="11"/>
  <c r="Q1659" i="11"/>
  <c r="P1659" i="11"/>
  <c r="O1659" i="11"/>
  <c r="N1659" i="11"/>
  <c r="K1659" i="11"/>
  <c r="W1658" i="11"/>
  <c r="V1658" i="11"/>
  <c r="U1658" i="11"/>
  <c r="T1658" i="11"/>
  <c r="T1656" i="11" s="1"/>
  <c r="S1658" i="11"/>
  <c r="R1658" i="11"/>
  <c r="Q1658" i="11"/>
  <c r="P1658" i="11"/>
  <c r="O1658" i="11"/>
  <c r="O1656" i="11" s="1"/>
  <c r="N1658" i="11"/>
  <c r="N1656" i="11" s="1"/>
  <c r="M1658" i="11"/>
  <c r="L1658" i="11"/>
  <c r="K1658" i="11"/>
  <c r="J1658" i="11"/>
  <c r="I1658" i="11"/>
  <c r="H1658" i="11"/>
  <c r="G1658" i="11"/>
  <c r="W1657" i="11"/>
  <c r="V1657" i="11"/>
  <c r="U1657" i="11"/>
  <c r="T1657" i="11"/>
  <c r="S1657" i="11"/>
  <c r="R1657" i="11"/>
  <c r="R1656" i="11" s="1"/>
  <c r="Q1657" i="11"/>
  <c r="Q1656" i="11" s="1"/>
  <c r="P1657" i="11"/>
  <c r="P1656" i="11" s="1"/>
  <c r="O1657" i="11"/>
  <c r="N1657" i="11"/>
  <c r="M1657" i="11"/>
  <c r="M1656" i="11" s="1"/>
  <c r="L1657" i="11"/>
  <c r="L1656" i="11" s="1"/>
  <c r="K1657" i="11"/>
  <c r="K1656" i="11" s="1"/>
  <c r="J1657" i="11"/>
  <c r="I1657" i="11"/>
  <c r="I1656" i="11" s="1"/>
  <c r="G1657" i="11"/>
  <c r="H1657" i="11" s="1"/>
  <c r="W1656" i="11"/>
  <c r="V1656" i="11"/>
  <c r="U1656" i="11"/>
  <c r="S1656" i="11"/>
  <c r="J1656" i="11"/>
  <c r="H1656" i="11"/>
  <c r="G1656" i="11"/>
  <c r="W1655" i="11"/>
  <c r="V1655" i="11"/>
  <c r="U1655" i="11"/>
  <c r="T1655" i="11"/>
  <c r="S1655" i="11"/>
  <c r="R1655" i="11"/>
  <c r="Q1655" i="11"/>
  <c r="P1655" i="11"/>
  <c r="O1655" i="11"/>
  <c r="N1655" i="11"/>
  <c r="M1655" i="11"/>
  <c r="L1655" i="11"/>
  <c r="K1655" i="11"/>
  <c r="K1653" i="11" s="1"/>
  <c r="J1655" i="11"/>
  <c r="I1655" i="11"/>
  <c r="G1655" i="11"/>
  <c r="W1654" i="11"/>
  <c r="V1654" i="11"/>
  <c r="U1654" i="11"/>
  <c r="U1653" i="11" s="1"/>
  <c r="T1654" i="11"/>
  <c r="T1653" i="11" s="1"/>
  <c r="S1654" i="11"/>
  <c r="S1653" i="11" s="1"/>
  <c r="R1654" i="11"/>
  <c r="R1653" i="11" s="1"/>
  <c r="Q1654" i="11"/>
  <c r="Q1653" i="11" s="1"/>
  <c r="P1654" i="11"/>
  <c r="P1653" i="11" s="1"/>
  <c r="O1654" i="11"/>
  <c r="N1654" i="11"/>
  <c r="M1654" i="11"/>
  <c r="L1654" i="11"/>
  <c r="K1654" i="11"/>
  <c r="J1654" i="11"/>
  <c r="I1654" i="11"/>
  <c r="I1653" i="11" s="1"/>
  <c r="G1654" i="11"/>
  <c r="O1653" i="11"/>
  <c r="N1653" i="11"/>
  <c r="M1653" i="11"/>
  <c r="L1653" i="11"/>
  <c r="J1653" i="11"/>
  <c r="W1652" i="11"/>
  <c r="V1652" i="11"/>
  <c r="V1650" i="11" s="1"/>
  <c r="U1652" i="11"/>
  <c r="U1650" i="11" s="1"/>
  <c r="T1652" i="11"/>
  <c r="S1652" i="11"/>
  <c r="R1652" i="11"/>
  <c r="Q1652" i="11"/>
  <c r="Q1650" i="11" s="1"/>
  <c r="P1652" i="11"/>
  <c r="P1650" i="11" s="1"/>
  <c r="O1652" i="11"/>
  <c r="N1652" i="11"/>
  <c r="M1652" i="11"/>
  <c r="L1652" i="11"/>
  <c r="K1652" i="11"/>
  <c r="J1652" i="11"/>
  <c r="J1650" i="11" s="1"/>
  <c r="I1652" i="11"/>
  <c r="G1652" i="11"/>
  <c r="H1652" i="11" s="1"/>
  <c r="W1651" i="11"/>
  <c r="V1651" i="11"/>
  <c r="U1651" i="11"/>
  <c r="T1651" i="11"/>
  <c r="T1650" i="11" s="1"/>
  <c r="S1651" i="11"/>
  <c r="S1650" i="11" s="1"/>
  <c r="R1651" i="11"/>
  <c r="Q1651" i="11"/>
  <c r="P1651" i="11"/>
  <c r="O1651" i="11"/>
  <c r="O1650" i="11" s="1"/>
  <c r="N1651" i="11"/>
  <c r="N1650" i="11" s="1"/>
  <c r="M1651" i="11"/>
  <c r="L1651" i="11"/>
  <c r="L1650" i="11" s="1"/>
  <c r="K1651" i="11"/>
  <c r="J1651" i="11"/>
  <c r="I1651" i="11"/>
  <c r="G1651" i="11"/>
  <c r="H1651" i="11" s="1"/>
  <c r="W1650" i="11"/>
  <c r="K1650" i="11"/>
  <c r="I1650" i="11"/>
  <c r="H1650" i="11"/>
  <c r="G1650" i="11"/>
  <c r="W1649" i="11"/>
  <c r="V1649" i="11"/>
  <c r="U1649" i="11"/>
  <c r="T1649" i="11"/>
  <c r="S1649" i="11"/>
  <c r="R1649" i="11"/>
  <c r="Q1649" i="11"/>
  <c r="P1649" i="11"/>
  <c r="O1649" i="11"/>
  <c r="N1649" i="11"/>
  <c r="M1649" i="11"/>
  <c r="M1647" i="11" s="1"/>
  <c r="L1649" i="11"/>
  <c r="L1647" i="11" s="1"/>
  <c r="K1649" i="11"/>
  <c r="J1649" i="11"/>
  <c r="I1649" i="11"/>
  <c r="H1649" i="11"/>
  <c r="G1649" i="11"/>
  <c r="G1647" i="11" s="1"/>
  <c r="W1648" i="11"/>
  <c r="W1647" i="11" s="1"/>
  <c r="V1648" i="11"/>
  <c r="U1648" i="11"/>
  <c r="U1647" i="11" s="1"/>
  <c r="T1648" i="11"/>
  <c r="S1648" i="11"/>
  <c r="R1648" i="11"/>
  <c r="Q1648" i="11"/>
  <c r="P1648" i="11"/>
  <c r="O1648" i="11"/>
  <c r="N1648" i="11"/>
  <c r="M1648" i="11"/>
  <c r="L1648" i="11"/>
  <c r="K1648" i="11"/>
  <c r="K1647" i="11" s="1"/>
  <c r="J1648" i="11"/>
  <c r="J1647" i="11" s="1"/>
  <c r="I1648" i="11"/>
  <c r="I1647" i="11" s="1"/>
  <c r="G1648" i="11"/>
  <c r="H1648" i="11" s="1"/>
  <c r="T1647" i="11"/>
  <c r="S1647" i="11"/>
  <c r="R1647" i="11"/>
  <c r="Q1647" i="11"/>
  <c r="P1647" i="11"/>
  <c r="O1647" i="11"/>
  <c r="N1647" i="11"/>
  <c r="W1646" i="11"/>
  <c r="W1644" i="11" s="1"/>
  <c r="V1646" i="11"/>
  <c r="U1646" i="11"/>
  <c r="T1646" i="11"/>
  <c r="S1646" i="11"/>
  <c r="S1644" i="11" s="1"/>
  <c r="R1646" i="11"/>
  <c r="R1644" i="11" s="1"/>
  <c r="Q1646" i="11"/>
  <c r="P1646" i="11"/>
  <c r="O1646" i="11"/>
  <c r="N1646" i="11"/>
  <c r="M1646" i="11"/>
  <c r="L1646" i="11"/>
  <c r="K1646" i="11"/>
  <c r="J1646" i="11"/>
  <c r="I1646" i="11"/>
  <c r="G1646" i="11"/>
  <c r="H1646" i="11" s="1"/>
  <c r="H1644" i="11" s="1"/>
  <c r="W1645" i="11"/>
  <c r="V1645" i="11"/>
  <c r="V1644" i="11" s="1"/>
  <c r="U1645" i="11"/>
  <c r="U1644" i="11" s="1"/>
  <c r="T1645" i="11"/>
  <c r="T1644" i="11" s="1"/>
  <c r="S1645" i="11"/>
  <c r="R1645" i="11"/>
  <c r="Q1645" i="11"/>
  <c r="Q1644" i="11" s="1"/>
  <c r="P1645" i="11"/>
  <c r="O1645" i="11"/>
  <c r="N1645" i="11"/>
  <c r="M1645" i="11"/>
  <c r="L1645" i="11"/>
  <c r="K1645" i="11"/>
  <c r="J1645" i="11"/>
  <c r="I1645" i="11"/>
  <c r="G1645" i="11"/>
  <c r="H1645" i="11" s="1"/>
  <c r="N1644" i="11"/>
  <c r="M1644" i="11"/>
  <c r="L1644" i="11"/>
  <c r="K1644" i="11"/>
  <c r="J1644" i="11"/>
  <c r="I1644" i="11"/>
  <c r="G1644" i="11"/>
  <c r="W1643" i="11"/>
  <c r="V1643" i="11"/>
  <c r="U1643" i="11"/>
  <c r="T1643" i="11"/>
  <c r="S1643" i="11"/>
  <c r="R1643" i="11"/>
  <c r="Q1643" i="11"/>
  <c r="P1643" i="11"/>
  <c r="O1643" i="11"/>
  <c r="O1641" i="11" s="1"/>
  <c r="N1643" i="11"/>
  <c r="N1641" i="11" s="1"/>
  <c r="M1643" i="11"/>
  <c r="L1643" i="11"/>
  <c r="K1643" i="11"/>
  <c r="J1643" i="11"/>
  <c r="J1641" i="11" s="1"/>
  <c r="I1643" i="11"/>
  <c r="I1641" i="11" s="1"/>
  <c r="G1643" i="11"/>
  <c r="H1643" i="11" s="1"/>
  <c r="W1642" i="11"/>
  <c r="W1641" i="11" s="1"/>
  <c r="V1642" i="11"/>
  <c r="U1642" i="11"/>
  <c r="T1642" i="11"/>
  <c r="S1642" i="11"/>
  <c r="R1642" i="11"/>
  <c r="Q1642" i="11"/>
  <c r="P1642" i="11"/>
  <c r="O1642" i="11"/>
  <c r="N1642" i="11"/>
  <c r="M1642" i="11"/>
  <c r="M1641" i="11" s="1"/>
  <c r="L1642" i="11"/>
  <c r="L1641" i="11" s="1"/>
  <c r="K1642" i="11"/>
  <c r="K1641" i="11" s="1"/>
  <c r="J1642" i="11"/>
  <c r="I1642" i="11"/>
  <c r="G1642" i="11"/>
  <c r="V1641" i="11"/>
  <c r="U1641" i="11"/>
  <c r="T1641" i="11"/>
  <c r="S1641" i="11"/>
  <c r="R1641" i="11"/>
  <c r="Q1641" i="11"/>
  <c r="P1641" i="11"/>
  <c r="W1639" i="11"/>
  <c r="V1639" i="11"/>
  <c r="V1636" i="11" s="1"/>
  <c r="U1639" i="11"/>
  <c r="T1639" i="11"/>
  <c r="S1639" i="11"/>
  <c r="R1639" i="11"/>
  <c r="Q1639" i="11"/>
  <c r="P1639" i="11"/>
  <c r="O1639" i="11"/>
  <c r="N1639" i="11"/>
  <c r="M1639" i="11"/>
  <c r="L1639" i="11"/>
  <c r="K1639" i="11"/>
  <c r="J1639" i="11"/>
  <c r="I1639" i="11"/>
  <c r="H1639" i="11"/>
  <c r="G1639" i="11"/>
  <c r="W1638" i="11"/>
  <c r="V1638" i="11"/>
  <c r="U1638" i="11"/>
  <c r="T1638" i="11"/>
  <c r="S1638" i="11"/>
  <c r="R1638" i="11"/>
  <c r="Q1638" i="11"/>
  <c r="Q1636" i="11" s="1"/>
  <c r="P1638" i="11"/>
  <c r="O1638" i="11"/>
  <c r="N1638" i="11"/>
  <c r="M1638" i="11"/>
  <c r="L1638" i="11"/>
  <c r="L1636" i="11" s="1"/>
  <c r="K1638" i="11"/>
  <c r="J1638" i="11"/>
  <c r="I1638" i="11"/>
  <c r="H1638" i="11"/>
  <c r="G1638" i="11"/>
  <c r="W1637" i="11"/>
  <c r="V1637" i="11"/>
  <c r="U1637" i="11"/>
  <c r="U1636" i="11" s="1"/>
  <c r="T1637" i="11"/>
  <c r="T1636" i="11" s="1"/>
  <c r="S1637" i="11"/>
  <c r="S1636" i="11" s="1"/>
  <c r="R1637" i="11"/>
  <c r="Q1637" i="11"/>
  <c r="P1637" i="11"/>
  <c r="O1637" i="11"/>
  <c r="N1637" i="11"/>
  <c r="N1636" i="11" s="1"/>
  <c r="M1637" i="11"/>
  <c r="L1637" i="11"/>
  <c r="K1637" i="11"/>
  <c r="J1637" i="11"/>
  <c r="I1637" i="11"/>
  <c r="I1636" i="11" s="1"/>
  <c r="H1637" i="11"/>
  <c r="G1637" i="11"/>
  <c r="W1636" i="11"/>
  <c r="M1636" i="11"/>
  <c r="K1636" i="11"/>
  <c r="J1636" i="11"/>
  <c r="H1636" i="11"/>
  <c r="G1636" i="11"/>
  <c r="W1635" i="11"/>
  <c r="V1635" i="11"/>
  <c r="U1635" i="11"/>
  <c r="T1635" i="11"/>
  <c r="S1635" i="11"/>
  <c r="R1635" i="11"/>
  <c r="Q1635" i="11"/>
  <c r="P1635" i="11"/>
  <c r="O1635" i="11"/>
  <c r="N1635" i="11"/>
  <c r="N1633" i="11" s="1"/>
  <c r="M1635" i="11"/>
  <c r="L1635" i="11"/>
  <c r="K1635" i="11"/>
  <c r="J1635" i="11"/>
  <c r="I1635" i="11"/>
  <c r="I1633" i="11" s="1"/>
  <c r="G1635" i="11"/>
  <c r="H1635" i="11" s="1"/>
  <c r="W1634" i="11"/>
  <c r="V1634" i="11"/>
  <c r="U1634" i="11"/>
  <c r="T1634" i="11"/>
  <c r="S1634" i="11"/>
  <c r="S1633" i="11" s="1"/>
  <c r="R1634" i="11"/>
  <c r="Q1634" i="11"/>
  <c r="P1634" i="11"/>
  <c r="O1634" i="11"/>
  <c r="N1634" i="11"/>
  <c r="M1634" i="11"/>
  <c r="L1634" i="11"/>
  <c r="L1633" i="11" s="1"/>
  <c r="K1634" i="11"/>
  <c r="K1633" i="11" s="1"/>
  <c r="J1634" i="11"/>
  <c r="I1634" i="11"/>
  <c r="G1634" i="11"/>
  <c r="W1633" i="11"/>
  <c r="V1633" i="11"/>
  <c r="U1633" i="11"/>
  <c r="T1633" i="11"/>
  <c r="R1633" i="11"/>
  <c r="Q1633" i="11"/>
  <c r="P1633" i="11"/>
  <c r="O1633" i="11"/>
  <c r="M1633" i="11"/>
  <c r="W1632" i="11"/>
  <c r="V1632" i="11"/>
  <c r="U1632" i="11"/>
  <c r="U1629" i="11" s="1"/>
  <c r="T1632" i="11"/>
  <c r="S1632" i="11"/>
  <c r="R1632" i="11"/>
  <c r="Q1632" i="11"/>
  <c r="P1632" i="11"/>
  <c r="O1632" i="11"/>
  <c r="N1632" i="11"/>
  <c r="M1632" i="11"/>
  <c r="L1632" i="11"/>
  <c r="K1632" i="11"/>
  <c r="J1632" i="11"/>
  <c r="I1632" i="11"/>
  <c r="G1632" i="11"/>
  <c r="H1632" i="11" s="1"/>
  <c r="W1631" i="11"/>
  <c r="V1631" i="11"/>
  <c r="V1629" i="11" s="1"/>
  <c r="U1631" i="11"/>
  <c r="T1631" i="11"/>
  <c r="S1631" i="11"/>
  <c r="R1631" i="11"/>
  <c r="Q1631" i="11"/>
  <c r="P1631" i="11"/>
  <c r="P1629" i="11" s="1"/>
  <c r="O1631" i="11"/>
  <c r="N1631" i="11"/>
  <c r="M1631" i="11"/>
  <c r="L1631" i="11"/>
  <c r="K1631" i="11"/>
  <c r="K1629" i="11" s="1"/>
  <c r="J1631" i="11"/>
  <c r="I1631" i="11"/>
  <c r="G1631" i="11"/>
  <c r="H1631" i="11" s="1"/>
  <c r="W1630" i="11"/>
  <c r="V1630" i="11"/>
  <c r="U1630" i="11"/>
  <c r="T1630" i="11"/>
  <c r="T1629" i="11" s="1"/>
  <c r="S1630" i="11"/>
  <c r="S1629" i="11" s="1"/>
  <c r="R1630" i="11"/>
  <c r="Q1630" i="11"/>
  <c r="P1630" i="11"/>
  <c r="O1630" i="11"/>
  <c r="N1630" i="11"/>
  <c r="M1630" i="11"/>
  <c r="L1630" i="11"/>
  <c r="K1630" i="11"/>
  <c r="J1630" i="11"/>
  <c r="I1630" i="11"/>
  <c r="G1630" i="11"/>
  <c r="W1629" i="11"/>
  <c r="L1629" i="11"/>
  <c r="J1629" i="11"/>
  <c r="I1629" i="11"/>
  <c r="W1628" i="11"/>
  <c r="V1628" i="11"/>
  <c r="U1628" i="11"/>
  <c r="T1628" i="11"/>
  <c r="S1628" i="11"/>
  <c r="R1628" i="11"/>
  <c r="Q1628" i="11"/>
  <c r="P1628" i="11"/>
  <c r="O1628" i="11"/>
  <c r="N1628" i="11"/>
  <c r="M1628" i="11"/>
  <c r="M1626" i="11" s="1"/>
  <c r="L1628" i="11"/>
  <c r="K1628" i="11"/>
  <c r="J1628" i="11"/>
  <c r="I1628" i="11"/>
  <c r="H1628" i="11"/>
  <c r="G1628" i="11"/>
  <c r="G1626" i="11" s="1"/>
  <c r="W1627" i="11"/>
  <c r="V1627" i="11"/>
  <c r="U1627" i="11"/>
  <c r="T1627" i="11"/>
  <c r="S1627" i="11"/>
  <c r="R1627" i="11"/>
  <c r="R1626" i="11" s="1"/>
  <c r="Q1627" i="11"/>
  <c r="P1627" i="11"/>
  <c r="O1627" i="11"/>
  <c r="N1627" i="11"/>
  <c r="M1627" i="11"/>
  <c r="L1627" i="11"/>
  <c r="K1627" i="11"/>
  <c r="K1626" i="11" s="1"/>
  <c r="J1627" i="11"/>
  <c r="J1626" i="11" s="1"/>
  <c r="I1627" i="11"/>
  <c r="G1627" i="11"/>
  <c r="H1627" i="11" s="1"/>
  <c r="W1626" i="11"/>
  <c r="V1626" i="11"/>
  <c r="U1626" i="11"/>
  <c r="T1626" i="11"/>
  <c r="S1626" i="11"/>
  <c r="Q1626" i="11"/>
  <c r="P1626" i="11"/>
  <c r="O1626" i="11"/>
  <c r="N1626" i="11"/>
  <c r="L1626" i="11"/>
  <c r="W1625" i="11"/>
  <c r="V1625" i="11"/>
  <c r="U1625" i="11"/>
  <c r="T1625" i="11"/>
  <c r="T1622" i="11" s="1"/>
  <c r="S1625" i="11"/>
  <c r="R1625" i="11"/>
  <c r="R1625" i="12" s="1"/>
  <c r="Q1625" i="11"/>
  <c r="Q1625" i="12" s="1"/>
  <c r="P1625" i="11"/>
  <c r="O1625" i="11"/>
  <c r="N1625" i="11"/>
  <c r="M1625" i="11"/>
  <c r="L1625" i="11"/>
  <c r="K1625" i="11"/>
  <c r="J1625" i="11"/>
  <c r="I1625" i="11"/>
  <c r="G1625" i="11"/>
  <c r="H1625" i="11" s="1"/>
  <c r="W1624" i="11"/>
  <c r="V1624" i="11"/>
  <c r="U1624" i="11"/>
  <c r="U1622" i="11" s="1"/>
  <c r="T1624" i="11"/>
  <c r="S1624" i="11"/>
  <c r="R1624" i="11"/>
  <c r="Q1624" i="11"/>
  <c r="P1624" i="11"/>
  <c r="P1622" i="11" s="1"/>
  <c r="O1624" i="11"/>
  <c r="N1624" i="11"/>
  <c r="N1624" i="12" s="1"/>
  <c r="M1624" i="11"/>
  <c r="M1624" i="12" s="1"/>
  <c r="L1624" i="11"/>
  <c r="K1624" i="11"/>
  <c r="J1624" i="11"/>
  <c r="I1624" i="11"/>
  <c r="G1624" i="11"/>
  <c r="H1624" i="11" s="1"/>
  <c r="W1623" i="11"/>
  <c r="V1623" i="11"/>
  <c r="U1623" i="11"/>
  <c r="T1623" i="11"/>
  <c r="S1623" i="11"/>
  <c r="R1623" i="11"/>
  <c r="Q1623" i="11"/>
  <c r="P1623" i="11"/>
  <c r="O1623" i="11"/>
  <c r="N1623" i="11"/>
  <c r="M1623" i="11"/>
  <c r="L1623" i="11"/>
  <c r="K1623" i="11"/>
  <c r="J1623" i="11"/>
  <c r="I1623" i="11"/>
  <c r="G1623" i="11"/>
  <c r="W1622" i="11"/>
  <c r="V1622" i="11"/>
  <c r="K1622" i="11"/>
  <c r="W1621" i="11"/>
  <c r="V1621" i="11"/>
  <c r="U1621" i="11"/>
  <c r="T1621" i="11"/>
  <c r="S1621" i="11"/>
  <c r="R1621" i="11"/>
  <c r="Q1621" i="11"/>
  <c r="P1621" i="11"/>
  <c r="O1621" i="11"/>
  <c r="N1621" i="11"/>
  <c r="M1621" i="11"/>
  <c r="L1621" i="11"/>
  <c r="L1619" i="11" s="1"/>
  <c r="K1621" i="11"/>
  <c r="J1621" i="11"/>
  <c r="I1621" i="11"/>
  <c r="G1621" i="11"/>
  <c r="G1619" i="11" s="1"/>
  <c r="W1620" i="11"/>
  <c r="W1619" i="11" s="1"/>
  <c r="V1620" i="11"/>
  <c r="U1620" i="11"/>
  <c r="T1620" i="11"/>
  <c r="S1620" i="11"/>
  <c r="R1620" i="11"/>
  <c r="R1619" i="11" s="1"/>
  <c r="Q1620" i="11"/>
  <c r="P1620" i="11"/>
  <c r="O1620" i="11"/>
  <c r="N1620" i="11"/>
  <c r="M1620" i="11"/>
  <c r="L1620" i="11"/>
  <c r="K1620" i="11"/>
  <c r="J1620" i="11"/>
  <c r="J1619" i="11" s="1"/>
  <c r="I1620" i="11"/>
  <c r="I1619" i="11" s="1"/>
  <c r="H1620" i="11"/>
  <c r="G1620" i="11"/>
  <c r="V1619" i="11"/>
  <c r="U1619" i="11"/>
  <c r="T1619" i="11"/>
  <c r="S1619" i="11"/>
  <c r="Q1619" i="11"/>
  <c r="P1619" i="11"/>
  <c r="O1619" i="11"/>
  <c r="N1619" i="11"/>
  <c r="M1619" i="11"/>
  <c r="K1619" i="11"/>
  <c r="W1617" i="11"/>
  <c r="V1617" i="11"/>
  <c r="U1617" i="11"/>
  <c r="T1617" i="11"/>
  <c r="S1617" i="11"/>
  <c r="S1614" i="11" s="1"/>
  <c r="R1617" i="11"/>
  <c r="Q1617" i="11"/>
  <c r="P1617" i="11"/>
  <c r="O1617" i="11"/>
  <c r="N1617" i="11"/>
  <c r="M1617" i="11"/>
  <c r="L1617" i="11"/>
  <c r="K1617" i="11"/>
  <c r="J1617" i="11"/>
  <c r="I1617" i="11"/>
  <c r="H1617" i="11"/>
  <c r="G1617" i="11"/>
  <c r="W1616" i="11"/>
  <c r="V1616" i="11"/>
  <c r="U1616" i="11"/>
  <c r="T1616" i="11"/>
  <c r="T1614" i="11" s="1"/>
  <c r="S1616" i="11"/>
  <c r="R1616" i="11"/>
  <c r="Q1616" i="11"/>
  <c r="P1616" i="11"/>
  <c r="O1616" i="11"/>
  <c r="N1616" i="11"/>
  <c r="M1616" i="11"/>
  <c r="L1616" i="11"/>
  <c r="K1616" i="11"/>
  <c r="J1616" i="11"/>
  <c r="I1616" i="11"/>
  <c r="H1616" i="11"/>
  <c r="G1616" i="11"/>
  <c r="W1615" i="11"/>
  <c r="V1615" i="11"/>
  <c r="U1615" i="11"/>
  <c r="T1615" i="11"/>
  <c r="S1615" i="11"/>
  <c r="R1615" i="11"/>
  <c r="Q1615" i="11"/>
  <c r="Q1614" i="11" s="1"/>
  <c r="P1615" i="11"/>
  <c r="O1615" i="11"/>
  <c r="N1615" i="11"/>
  <c r="M1615" i="11"/>
  <c r="L1615" i="11"/>
  <c r="K1615" i="11"/>
  <c r="J1615" i="11"/>
  <c r="J1614" i="11" s="1"/>
  <c r="I1615" i="11"/>
  <c r="I1614" i="11" s="1"/>
  <c r="H1615" i="11"/>
  <c r="H1614" i="11" s="1"/>
  <c r="G1615" i="11"/>
  <c r="G1614" i="11" s="1"/>
  <c r="W1614" i="11"/>
  <c r="V1614" i="11"/>
  <c r="U1614" i="11"/>
  <c r="W1613" i="11"/>
  <c r="V1613" i="11"/>
  <c r="U1613" i="11"/>
  <c r="T1613" i="11"/>
  <c r="S1613" i="11"/>
  <c r="R1613" i="11"/>
  <c r="Q1613" i="11"/>
  <c r="P1613" i="11"/>
  <c r="O1613" i="11"/>
  <c r="N1613" i="11"/>
  <c r="M1613" i="11"/>
  <c r="L1613" i="11"/>
  <c r="K1613" i="11"/>
  <c r="J1613" i="11"/>
  <c r="I1613" i="11"/>
  <c r="G1613" i="11"/>
  <c r="W1612" i="11"/>
  <c r="W1610" i="11" s="1"/>
  <c r="V1612" i="11"/>
  <c r="V1610" i="11" s="1"/>
  <c r="U1612" i="11"/>
  <c r="T1612" i="11"/>
  <c r="S1612" i="11"/>
  <c r="R1612" i="11"/>
  <c r="Q1612" i="11"/>
  <c r="P1612" i="11"/>
  <c r="O1612" i="11"/>
  <c r="N1612" i="11"/>
  <c r="M1612" i="11"/>
  <c r="L1612" i="11"/>
  <c r="K1612" i="11"/>
  <c r="J1612" i="11"/>
  <c r="I1612" i="11"/>
  <c r="G1612" i="11"/>
  <c r="H1612" i="11" s="1"/>
  <c r="W1611" i="11"/>
  <c r="V1611" i="11"/>
  <c r="U1611" i="11"/>
  <c r="T1611" i="11"/>
  <c r="S1611" i="11"/>
  <c r="S1610" i="11" s="1"/>
  <c r="R1611" i="11"/>
  <c r="R1610" i="11" s="1"/>
  <c r="Q1611" i="11"/>
  <c r="P1611" i="11"/>
  <c r="O1611" i="11"/>
  <c r="N1611" i="11"/>
  <c r="M1611" i="11"/>
  <c r="L1611" i="11"/>
  <c r="K1611" i="11"/>
  <c r="J1611" i="11"/>
  <c r="I1611" i="11"/>
  <c r="G1611" i="11"/>
  <c r="H1611" i="11" s="1"/>
  <c r="Q1610" i="11"/>
  <c r="P1610" i="11"/>
  <c r="O1610" i="11"/>
  <c r="N1610" i="11"/>
  <c r="M1610" i="11"/>
  <c r="L1610" i="11"/>
  <c r="K1610" i="11"/>
  <c r="J1610" i="11"/>
  <c r="I1610" i="11"/>
  <c r="W1609" i="11"/>
  <c r="V1609" i="11"/>
  <c r="U1609" i="11"/>
  <c r="T1609" i="11"/>
  <c r="S1609" i="11"/>
  <c r="R1609" i="11"/>
  <c r="Q1609" i="11"/>
  <c r="P1609" i="11"/>
  <c r="O1609" i="11"/>
  <c r="O1606" i="11" s="1"/>
  <c r="N1609" i="11"/>
  <c r="M1609" i="11"/>
  <c r="L1609" i="11"/>
  <c r="K1609" i="11"/>
  <c r="J1609" i="11"/>
  <c r="I1609" i="11"/>
  <c r="G1609" i="11"/>
  <c r="H1609" i="11" s="1"/>
  <c r="W1608" i="11"/>
  <c r="V1608" i="11"/>
  <c r="U1608" i="11"/>
  <c r="T1608" i="11"/>
  <c r="S1608" i="11"/>
  <c r="R1608" i="11"/>
  <c r="Q1608" i="11"/>
  <c r="P1608" i="11"/>
  <c r="P1606" i="11" s="1"/>
  <c r="O1608" i="11"/>
  <c r="N1608" i="11"/>
  <c r="M1608" i="11"/>
  <c r="L1608" i="11"/>
  <c r="K1608" i="11"/>
  <c r="J1608" i="11"/>
  <c r="I1608" i="11"/>
  <c r="H1608" i="11"/>
  <c r="G1608" i="11"/>
  <c r="W1607" i="11"/>
  <c r="W1606" i="11" s="1"/>
  <c r="V1607" i="11"/>
  <c r="V1606" i="11" s="1"/>
  <c r="U1607" i="11"/>
  <c r="U1606" i="11" s="1"/>
  <c r="T1607" i="11"/>
  <c r="S1607" i="11"/>
  <c r="R1607" i="11"/>
  <c r="Q1607" i="11"/>
  <c r="P1607" i="11"/>
  <c r="O1607" i="11"/>
  <c r="N1607" i="11"/>
  <c r="M1607" i="11"/>
  <c r="M1606" i="11" s="1"/>
  <c r="L1607" i="11"/>
  <c r="K1607" i="11"/>
  <c r="J1607" i="11"/>
  <c r="I1607" i="11"/>
  <c r="H1607" i="11"/>
  <c r="G1607" i="11"/>
  <c r="T1606" i="11"/>
  <c r="S1606" i="11"/>
  <c r="R1606" i="11"/>
  <c r="Q1606" i="11"/>
  <c r="W1604" i="11"/>
  <c r="W1600" i="11" s="1"/>
  <c r="V1604" i="11"/>
  <c r="V1600" i="11" s="1"/>
  <c r="U1604" i="11"/>
  <c r="T1604" i="11"/>
  <c r="S1604" i="11"/>
  <c r="R1604" i="11"/>
  <c r="Q1604" i="11"/>
  <c r="P1604" i="11"/>
  <c r="O1604" i="11"/>
  <c r="N1604" i="11"/>
  <c r="M1604" i="11"/>
  <c r="L1604" i="11"/>
  <c r="K1604" i="11"/>
  <c r="J1604" i="11"/>
  <c r="I1604" i="11"/>
  <c r="G1604" i="11"/>
  <c r="H1604" i="11" s="1"/>
  <c r="W1603" i="11"/>
  <c r="V1603" i="11"/>
  <c r="U1603" i="11"/>
  <c r="T1603" i="11"/>
  <c r="S1603" i="11"/>
  <c r="R1603" i="11"/>
  <c r="Q1603" i="11"/>
  <c r="P1603" i="11"/>
  <c r="O1603" i="11"/>
  <c r="N1603" i="11"/>
  <c r="M1603" i="11"/>
  <c r="L1603" i="11"/>
  <c r="K1603" i="11"/>
  <c r="J1603" i="11"/>
  <c r="I1603" i="11"/>
  <c r="H1603" i="11"/>
  <c r="G1603" i="11"/>
  <c r="W1602" i="11"/>
  <c r="V1602" i="11"/>
  <c r="U1602" i="11"/>
  <c r="U1600" i="11" s="1"/>
  <c r="T1602" i="11"/>
  <c r="S1602" i="11"/>
  <c r="R1602" i="11"/>
  <c r="Q1602" i="11"/>
  <c r="P1602" i="11"/>
  <c r="P1600" i="11" s="1"/>
  <c r="O1602" i="11"/>
  <c r="N1602" i="11"/>
  <c r="M1602" i="11"/>
  <c r="L1602" i="11"/>
  <c r="K1602" i="11"/>
  <c r="J1602" i="11"/>
  <c r="I1602" i="11"/>
  <c r="G1602" i="11"/>
  <c r="H1602" i="11" s="1"/>
  <c r="W1601" i="11"/>
  <c r="V1601" i="11"/>
  <c r="U1601" i="11"/>
  <c r="T1601" i="11"/>
  <c r="S1601" i="11"/>
  <c r="S1600" i="11" s="1"/>
  <c r="R1601" i="11"/>
  <c r="R1600" i="11" s="1"/>
  <c r="Q1601" i="11"/>
  <c r="Q1600" i="11" s="1"/>
  <c r="P1601" i="11"/>
  <c r="O1601" i="11"/>
  <c r="N1601" i="11"/>
  <c r="N1600" i="11" s="1"/>
  <c r="M1601" i="11"/>
  <c r="L1601" i="11"/>
  <c r="L1600" i="11" s="1"/>
  <c r="K1601" i="11"/>
  <c r="J1601" i="11"/>
  <c r="I1601" i="11"/>
  <c r="I1600" i="11" s="1"/>
  <c r="G1601" i="11"/>
  <c r="H1601" i="11" s="1"/>
  <c r="H1600" i="11" s="1"/>
  <c r="K1600" i="11"/>
  <c r="J1600" i="11"/>
  <c r="G1600" i="11"/>
  <c r="W1599" i="11"/>
  <c r="V1599" i="11"/>
  <c r="U1599" i="11"/>
  <c r="T1599" i="11"/>
  <c r="S1599" i="11"/>
  <c r="R1599" i="11"/>
  <c r="Q1599" i="11"/>
  <c r="P1599" i="11"/>
  <c r="O1599" i="11"/>
  <c r="N1599" i="11"/>
  <c r="M1599" i="11"/>
  <c r="L1599" i="11"/>
  <c r="K1599" i="11"/>
  <c r="J1599" i="11"/>
  <c r="I1599" i="11"/>
  <c r="G1599" i="11"/>
  <c r="W1598" i="11"/>
  <c r="V1598" i="11"/>
  <c r="U1598" i="11"/>
  <c r="T1598" i="11"/>
  <c r="S1598" i="11"/>
  <c r="R1598" i="11"/>
  <c r="Q1598" i="11"/>
  <c r="P1598" i="11"/>
  <c r="O1598" i="11"/>
  <c r="N1598" i="11"/>
  <c r="M1598" i="11"/>
  <c r="L1598" i="11"/>
  <c r="K1598" i="11"/>
  <c r="J1598" i="11"/>
  <c r="I1598" i="11"/>
  <c r="H1598" i="11"/>
  <c r="G1598" i="11"/>
  <c r="W1597" i="11"/>
  <c r="V1597" i="11"/>
  <c r="U1597" i="11"/>
  <c r="U1595" i="11" s="1"/>
  <c r="T1597" i="11"/>
  <c r="S1597" i="11"/>
  <c r="R1597" i="11"/>
  <c r="Q1597" i="11"/>
  <c r="P1597" i="11"/>
  <c r="O1597" i="11"/>
  <c r="N1597" i="11"/>
  <c r="N1595" i="11" s="1"/>
  <c r="M1597" i="11"/>
  <c r="L1597" i="11"/>
  <c r="K1597" i="11"/>
  <c r="J1597" i="11"/>
  <c r="I1597" i="11"/>
  <c r="H1597" i="11"/>
  <c r="G1597" i="11"/>
  <c r="W1596" i="11"/>
  <c r="W1595" i="11" s="1"/>
  <c r="V1596" i="11"/>
  <c r="U1596" i="11"/>
  <c r="T1596" i="11"/>
  <c r="S1596" i="11"/>
  <c r="R1596" i="11"/>
  <c r="Q1596" i="11"/>
  <c r="P1596" i="11"/>
  <c r="O1596" i="11"/>
  <c r="N1596" i="11"/>
  <c r="M1596" i="11"/>
  <c r="M1595" i="11" s="1"/>
  <c r="L1596" i="11"/>
  <c r="L1595" i="11" s="1"/>
  <c r="K1596" i="11"/>
  <c r="K1595" i="11" s="1"/>
  <c r="J1596" i="11"/>
  <c r="I1596" i="11"/>
  <c r="H1596" i="11"/>
  <c r="G1596" i="11"/>
  <c r="P1595" i="11"/>
  <c r="J1595" i="11"/>
  <c r="I1595" i="11"/>
  <c r="W1594" i="11"/>
  <c r="V1594" i="11"/>
  <c r="U1594" i="11"/>
  <c r="T1594" i="11"/>
  <c r="S1594" i="11"/>
  <c r="R1594" i="11"/>
  <c r="Q1594" i="11"/>
  <c r="P1594" i="11"/>
  <c r="O1594" i="11"/>
  <c r="N1594" i="11"/>
  <c r="M1594" i="11"/>
  <c r="L1594" i="11"/>
  <c r="L1590" i="11" s="1"/>
  <c r="K1594" i="11"/>
  <c r="K1590" i="11" s="1"/>
  <c r="J1594" i="11"/>
  <c r="I1594" i="11"/>
  <c r="G1594" i="11"/>
  <c r="H1594" i="11" s="1"/>
  <c r="W1593" i="11"/>
  <c r="V1593" i="11"/>
  <c r="U1593" i="11"/>
  <c r="T1593" i="11"/>
  <c r="S1593" i="11"/>
  <c r="R1593" i="11"/>
  <c r="Q1593" i="11"/>
  <c r="P1593" i="11"/>
  <c r="O1593" i="11"/>
  <c r="N1593" i="11"/>
  <c r="M1593" i="11"/>
  <c r="L1593" i="11"/>
  <c r="K1593" i="11"/>
  <c r="J1593" i="11"/>
  <c r="I1593" i="11"/>
  <c r="G1593" i="11"/>
  <c r="H1593" i="11" s="1"/>
  <c r="W1592" i="11"/>
  <c r="V1592" i="11"/>
  <c r="U1592" i="11"/>
  <c r="T1592" i="11"/>
  <c r="S1592" i="11"/>
  <c r="R1592" i="11"/>
  <c r="Q1592" i="11"/>
  <c r="P1592" i="11"/>
  <c r="O1592" i="11"/>
  <c r="N1592" i="11"/>
  <c r="M1592" i="11"/>
  <c r="L1592" i="11"/>
  <c r="K1592" i="11"/>
  <c r="J1592" i="11"/>
  <c r="I1592" i="11"/>
  <c r="G1592" i="11"/>
  <c r="H1592" i="11" s="1"/>
  <c r="W1591" i="11"/>
  <c r="V1591" i="11"/>
  <c r="V1590" i="11" s="1"/>
  <c r="U1591" i="11"/>
  <c r="T1591" i="11"/>
  <c r="S1591" i="11"/>
  <c r="R1591" i="11"/>
  <c r="Q1591" i="11"/>
  <c r="Q1590" i="11" s="1"/>
  <c r="P1591" i="11"/>
  <c r="O1591" i="11"/>
  <c r="N1591" i="11"/>
  <c r="M1591" i="11"/>
  <c r="L1591" i="11"/>
  <c r="K1591" i="11"/>
  <c r="J1591" i="11"/>
  <c r="I1591" i="11"/>
  <c r="G1591" i="11"/>
  <c r="G1590" i="11" s="1"/>
  <c r="U1590" i="11"/>
  <c r="T1590" i="11"/>
  <c r="S1590" i="11"/>
  <c r="R1590" i="11"/>
  <c r="P1590" i="11"/>
  <c r="O1590" i="11"/>
  <c r="N1590" i="11"/>
  <c r="M1590" i="11"/>
  <c r="G1587" i="11"/>
  <c r="G1586" i="11"/>
  <c r="G1585" i="11"/>
  <c r="W1584" i="11"/>
  <c r="G1584" i="11"/>
  <c r="W1583" i="11"/>
  <c r="V1583" i="11"/>
  <c r="V1581" i="11" s="1"/>
  <c r="U1583" i="11"/>
  <c r="U1581" i="11" s="1"/>
  <c r="T1583" i="11"/>
  <c r="T1581" i="11" s="1"/>
  <c r="S1583" i="11"/>
  <c r="S1581" i="11" s="1"/>
  <c r="R1583" i="11"/>
  <c r="Q1583" i="11"/>
  <c r="P1583" i="11"/>
  <c r="O1583" i="11"/>
  <c r="N1583" i="11"/>
  <c r="M1583" i="11"/>
  <c r="L1583" i="11"/>
  <c r="G1583" i="11"/>
  <c r="W1582" i="11"/>
  <c r="V1582" i="11"/>
  <c r="U1582" i="11"/>
  <c r="T1582" i="11"/>
  <c r="S1582" i="11"/>
  <c r="R1582" i="11"/>
  <c r="Q1582" i="11"/>
  <c r="Q1581" i="11" s="1"/>
  <c r="P1582" i="11"/>
  <c r="O1582" i="11"/>
  <c r="O1581" i="11" s="1"/>
  <c r="N1582" i="11"/>
  <c r="N1581" i="11" s="1"/>
  <c r="M1582" i="11"/>
  <c r="M1581" i="11" s="1"/>
  <c r="L1582" i="11"/>
  <c r="L1581" i="11" s="1"/>
  <c r="G1582" i="11"/>
  <c r="K1582" i="11" s="1"/>
  <c r="K1581" i="11" s="1"/>
  <c r="W1581" i="11"/>
  <c r="G1581" i="11"/>
  <c r="W1580" i="11"/>
  <c r="W1578" i="11" s="1"/>
  <c r="V1580" i="11"/>
  <c r="V1578" i="11" s="1"/>
  <c r="U1580" i="11"/>
  <c r="T1580" i="11"/>
  <c r="S1580" i="11"/>
  <c r="R1580" i="11"/>
  <c r="Q1580" i="11"/>
  <c r="P1580" i="11"/>
  <c r="O1580" i="11"/>
  <c r="N1580" i="11"/>
  <c r="M1580" i="11"/>
  <c r="L1580" i="11"/>
  <c r="K1580" i="11"/>
  <c r="J1580" i="11"/>
  <c r="I1580" i="11"/>
  <c r="G1580" i="11"/>
  <c r="H1580" i="11" s="1"/>
  <c r="W1579" i="11"/>
  <c r="V1579" i="11"/>
  <c r="U1579" i="11"/>
  <c r="U1578" i="11" s="1"/>
  <c r="T1579" i="11"/>
  <c r="T1578" i="11" s="1"/>
  <c r="S1579" i="11"/>
  <c r="R1579" i="11"/>
  <c r="Q1579" i="11"/>
  <c r="Q1578" i="11" s="1"/>
  <c r="P1579" i="11"/>
  <c r="O1579" i="11"/>
  <c r="N1579" i="11"/>
  <c r="M1579" i="11"/>
  <c r="L1579" i="11"/>
  <c r="K1579" i="11"/>
  <c r="J1579" i="11"/>
  <c r="J1578" i="11" s="1"/>
  <c r="I1579" i="11"/>
  <c r="G1579" i="11"/>
  <c r="H1579" i="11" s="1"/>
  <c r="H1578" i="11" s="1"/>
  <c r="R1578" i="11"/>
  <c r="P1578" i="11"/>
  <c r="O1578" i="11"/>
  <c r="N1578" i="11"/>
  <c r="M1578" i="11"/>
  <c r="L1578" i="11"/>
  <c r="K1578" i="11"/>
  <c r="I1578" i="11"/>
  <c r="G1578" i="11"/>
  <c r="W1577" i="11"/>
  <c r="V1577" i="11"/>
  <c r="U1577" i="11"/>
  <c r="T1577" i="11"/>
  <c r="S1577" i="11"/>
  <c r="R1577" i="11"/>
  <c r="Q1577" i="11"/>
  <c r="P1577" i="11"/>
  <c r="O1577" i="11"/>
  <c r="N1577" i="11"/>
  <c r="N1575" i="11" s="1"/>
  <c r="M1577" i="11"/>
  <c r="M1575" i="11" s="1"/>
  <c r="L1577" i="11"/>
  <c r="K1577" i="11"/>
  <c r="J1577" i="11"/>
  <c r="I1577" i="11"/>
  <c r="G1577" i="11"/>
  <c r="H1577" i="11" s="1"/>
  <c r="W1576" i="11"/>
  <c r="V1576" i="11"/>
  <c r="U1576" i="11"/>
  <c r="T1576" i="11"/>
  <c r="S1576" i="11"/>
  <c r="R1576" i="11"/>
  <c r="Q1576" i="11"/>
  <c r="Q1575" i="11" s="1"/>
  <c r="P1576" i="11"/>
  <c r="P1575" i="11" s="1"/>
  <c r="O1576" i="11"/>
  <c r="N1576" i="11"/>
  <c r="M1576" i="11"/>
  <c r="L1576" i="11"/>
  <c r="K1576" i="11"/>
  <c r="J1576" i="11"/>
  <c r="I1576" i="11"/>
  <c r="I1575" i="11" s="1"/>
  <c r="H1576" i="11"/>
  <c r="G1576" i="11"/>
  <c r="G1575" i="11" s="1"/>
  <c r="W1575" i="11"/>
  <c r="V1575" i="11"/>
  <c r="U1575" i="11"/>
  <c r="T1575" i="11"/>
  <c r="S1575" i="11"/>
  <c r="R1575" i="11"/>
  <c r="W1574" i="11"/>
  <c r="V1574" i="11"/>
  <c r="U1574" i="11"/>
  <c r="T1574" i="11"/>
  <c r="S1574" i="11"/>
  <c r="R1574" i="11"/>
  <c r="Q1574" i="11"/>
  <c r="P1574" i="11"/>
  <c r="O1574" i="11"/>
  <c r="N1574" i="11"/>
  <c r="M1574" i="11"/>
  <c r="L1574" i="11"/>
  <c r="K1574" i="11"/>
  <c r="J1574" i="11"/>
  <c r="I1574" i="11"/>
  <c r="I1572" i="11" s="1"/>
  <c r="G1574" i="11"/>
  <c r="H1574" i="11" s="1"/>
  <c r="W1573" i="11"/>
  <c r="V1573" i="11"/>
  <c r="U1573" i="11"/>
  <c r="T1573" i="11"/>
  <c r="T1572" i="11" s="1"/>
  <c r="S1573" i="11"/>
  <c r="R1573" i="11"/>
  <c r="Q1573" i="11"/>
  <c r="Q1572" i="11" s="1"/>
  <c r="P1573" i="11"/>
  <c r="O1573" i="11"/>
  <c r="N1573" i="11"/>
  <c r="M1573" i="11"/>
  <c r="L1573" i="11"/>
  <c r="L1572" i="11" s="1"/>
  <c r="K1573" i="11"/>
  <c r="J1573" i="11"/>
  <c r="I1573" i="11"/>
  <c r="G1573" i="11"/>
  <c r="G1572" i="11" s="1"/>
  <c r="W1572" i="11"/>
  <c r="S1572" i="11"/>
  <c r="P1572" i="11"/>
  <c r="N1572" i="11"/>
  <c r="M1572" i="11"/>
  <c r="K1572" i="11"/>
  <c r="J1572" i="11"/>
  <c r="W1571" i="11"/>
  <c r="V1571" i="11"/>
  <c r="U1571" i="11"/>
  <c r="T1571" i="11"/>
  <c r="T1569" i="11" s="1"/>
  <c r="S1571" i="11"/>
  <c r="R1571" i="11"/>
  <c r="Q1571" i="11"/>
  <c r="P1571" i="11"/>
  <c r="P1569" i="11" s="1"/>
  <c r="O1571" i="11"/>
  <c r="O1569" i="11" s="1"/>
  <c r="N1571" i="11"/>
  <c r="M1571" i="11"/>
  <c r="L1571" i="11"/>
  <c r="K1571" i="11"/>
  <c r="K1569" i="11" s="1"/>
  <c r="J1571" i="11"/>
  <c r="I1571" i="11"/>
  <c r="G1571" i="11"/>
  <c r="H1571" i="11" s="1"/>
  <c r="W1570" i="11"/>
  <c r="W1569" i="11" s="1"/>
  <c r="V1570" i="11"/>
  <c r="U1570" i="11"/>
  <c r="T1570" i="11"/>
  <c r="S1570" i="11"/>
  <c r="S1569" i="11" s="1"/>
  <c r="R1570" i="11"/>
  <c r="R1569" i="11" s="1"/>
  <c r="Q1570" i="11"/>
  <c r="P1570" i="11"/>
  <c r="O1570" i="11"/>
  <c r="N1570" i="11"/>
  <c r="M1570" i="11"/>
  <c r="M1569" i="11" s="1"/>
  <c r="L1570" i="11"/>
  <c r="L1569" i="11" s="1"/>
  <c r="K1570" i="11"/>
  <c r="J1570" i="11"/>
  <c r="J1569" i="11" s="1"/>
  <c r="I1570" i="11"/>
  <c r="H1570" i="11"/>
  <c r="H1569" i="11" s="1"/>
  <c r="G1570" i="11"/>
  <c r="V1569" i="11"/>
  <c r="U1569" i="11"/>
  <c r="I1569" i="11"/>
  <c r="G1569" i="11"/>
  <c r="W1568" i="11"/>
  <c r="V1568" i="11"/>
  <c r="U1568" i="11"/>
  <c r="T1568" i="11"/>
  <c r="S1568" i="11"/>
  <c r="R1568" i="11"/>
  <c r="Q1568" i="11"/>
  <c r="P1568" i="11"/>
  <c r="O1568" i="11"/>
  <c r="N1568" i="11"/>
  <c r="M1568" i="11"/>
  <c r="L1568" i="11"/>
  <c r="K1568" i="11"/>
  <c r="K1566" i="11" s="1"/>
  <c r="J1568" i="11"/>
  <c r="I1568" i="11"/>
  <c r="G1568" i="11"/>
  <c r="W1567" i="11"/>
  <c r="W1566" i="11" s="1"/>
  <c r="V1567" i="11"/>
  <c r="U1567" i="11"/>
  <c r="T1567" i="11"/>
  <c r="S1567" i="11"/>
  <c r="R1567" i="11"/>
  <c r="R1566" i="11" s="1"/>
  <c r="Q1567" i="11"/>
  <c r="P1567" i="11"/>
  <c r="O1567" i="11"/>
  <c r="N1567" i="11"/>
  <c r="M1567" i="11"/>
  <c r="L1567" i="11"/>
  <c r="K1567" i="11"/>
  <c r="J1567" i="11"/>
  <c r="J1566" i="11" s="1"/>
  <c r="I1567" i="11"/>
  <c r="I1566" i="11" s="1"/>
  <c r="H1567" i="11"/>
  <c r="G1567" i="11"/>
  <c r="V1566" i="11"/>
  <c r="T1566" i="11"/>
  <c r="S1566" i="11"/>
  <c r="P1566" i="11"/>
  <c r="O1566" i="11"/>
  <c r="N1566" i="11"/>
  <c r="M1566" i="11"/>
  <c r="L1566" i="11"/>
  <c r="W1565" i="11"/>
  <c r="V1565" i="11"/>
  <c r="U1565" i="11"/>
  <c r="T1565" i="11"/>
  <c r="S1565" i="11"/>
  <c r="R1565" i="11"/>
  <c r="R1563" i="11" s="1"/>
  <c r="Q1565" i="11"/>
  <c r="Q1563" i="11" s="1"/>
  <c r="P1565" i="11"/>
  <c r="O1565" i="11"/>
  <c r="N1565" i="11"/>
  <c r="M1565" i="11"/>
  <c r="M1563" i="11" s="1"/>
  <c r="L1565" i="11"/>
  <c r="K1565" i="11"/>
  <c r="J1565" i="11"/>
  <c r="I1565" i="11"/>
  <c r="H1565" i="11"/>
  <c r="H1563" i="11" s="1"/>
  <c r="G1565" i="11"/>
  <c r="W1564" i="11"/>
  <c r="V1564" i="11"/>
  <c r="U1564" i="11"/>
  <c r="U1563" i="11" s="1"/>
  <c r="T1564" i="11"/>
  <c r="T1563" i="11" s="1"/>
  <c r="S1564" i="11"/>
  <c r="S1563" i="11" s="1"/>
  <c r="R1564" i="11"/>
  <c r="Q1564" i="11"/>
  <c r="P1564" i="11"/>
  <c r="O1564" i="11"/>
  <c r="N1564" i="11"/>
  <c r="N1563" i="11" s="1"/>
  <c r="M1564" i="11"/>
  <c r="L1564" i="11"/>
  <c r="K1564" i="11"/>
  <c r="K1563" i="11" s="1"/>
  <c r="J1564" i="11"/>
  <c r="J1563" i="11" s="1"/>
  <c r="I1564" i="11"/>
  <c r="I1563" i="11" s="1"/>
  <c r="H1564" i="11"/>
  <c r="G1564" i="11"/>
  <c r="W1563" i="11"/>
  <c r="V1563" i="11"/>
  <c r="P1563" i="11"/>
  <c r="G1563" i="11"/>
  <c r="W1561" i="11"/>
  <c r="V1561" i="11"/>
  <c r="U1561" i="11"/>
  <c r="T1561" i="11"/>
  <c r="S1561" i="11"/>
  <c r="S1558" i="11" s="1"/>
  <c r="R1561" i="11"/>
  <c r="Q1561" i="11"/>
  <c r="P1561" i="11"/>
  <c r="O1561" i="11"/>
  <c r="N1561" i="11"/>
  <c r="M1561" i="11"/>
  <c r="M1558" i="11" s="1"/>
  <c r="L1561" i="11"/>
  <c r="K1561" i="11"/>
  <c r="J1561" i="11"/>
  <c r="I1561" i="11"/>
  <c r="G1561" i="11"/>
  <c r="H1561" i="11" s="1"/>
  <c r="W1560" i="11"/>
  <c r="V1560" i="11"/>
  <c r="U1560" i="11"/>
  <c r="T1560" i="11"/>
  <c r="S1560" i="11"/>
  <c r="R1560" i="11"/>
  <c r="Q1560" i="11"/>
  <c r="P1560" i="11"/>
  <c r="P1558" i="11" s="1"/>
  <c r="O1560" i="11"/>
  <c r="N1560" i="11"/>
  <c r="M1560" i="11"/>
  <c r="L1560" i="11"/>
  <c r="K1560" i="11"/>
  <c r="J1560" i="11"/>
  <c r="I1560" i="11"/>
  <c r="G1560" i="11"/>
  <c r="H1560" i="11" s="1"/>
  <c r="W1559" i="11"/>
  <c r="W1558" i="11" s="1"/>
  <c r="V1559" i="11"/>
  <c r="V1558" i="11" s="1"/>
  <c r="U1559" i="11"/>
  <c r="T1559" i="11"/>
  <c r="S1559" i="11"/>
  <c r="R1559" i="11"/>
  <c r="Q1559" i="11"/>
  <c r="P1559" i="11"/>
  <c r="O1559" i="11"/>
  <c r="N1559" i="11"/>
  <c r="M1559" i="11"/>
  <c r="L1559" i="11"/>
  <c r="K1559" i="11"/>
  <c r="J1559" i="11"/>
  <c r="I1559" i="11"/>
  <c r="I1558" i="11" s="1"/>
  <c r="G1559" i="11"/>
  <c r="U1558" i="11"/>
  <c r="T1558" i="11"/>
  <c r="R1558" i="11"/>
  <c r="Q1558" i="11"/>
  <c r="O1558" i="11"/>
  <c r="N1558" i="11"/>
  <c r="L1558" i="11"/>
  <c r="K1558" i="11"/>
  <c r="W1557" i="11"/>
  <c r="V1557" i="11"/>
  <c r="U1557" i="11"/>
  <c r="T1557" i="11"/>
  <c r="S1557" i="11"/>
  <c r="R1557" i="11"/>
  <c r="Q1557" i="11"/>
  <c r="Q1555" i="11" s="1"/>
  <c r="P1557" i="11"/>
  <c r="P1555" i="11" s="1"/>
  <c r="O1557" i="11"/>
  <c r="O1555" i="11" s="1"/>
  <c r="N1557" i="11"/>
  <c r="N1557" i="12" s="1"/>
  <c r="M1557" i="11"/>
  <c r="M1557" i="12" s="1"/>
  <c r="L1557" i="11"/>
  <c r="L1555" i="11" s="1"/>
  <c r="K1557" i="11"/>
  <c r="K1557" i="12" s="1"/>
  <c r="K1555" i="12" s="1"/>
  <c r="J1557" i="11"/>
  <c r="I1557" i="11"/>
  <c r="G1557" i="11"/>
  <c r="H1557" i="11" s="1"/>
  <c r="W1556" i="11"/>
  <c r="V1556" i="11"/>
  <c r="U1556" i="11"/>
  <c r="T1556" i="11"/>
  <c r="T1555" i="11" s="1"/>
  <c r="S1556" i="11"/>
  <c r="S1555" i="11" s="1"/>
  <c r="R1556" i="11"/>
  <c r="Q1556" i="11"/>
  <c r="P1556" i="11"/>
  <c r="O1556" i="11"/>
  <c r="N1556" i="11"/>
  <c r="M1556" i="11"/>
  <c r="L1556" i="11"/>
  <c r="K1556" i="11"/>
  <c r="J1556" i="11"/>
  <c r="I1556" i="11"/>
  <c r="G1556" i="11"/>
  <c r="W1555" i="11"/>
  <c r="V1555" i="11"/>
  <c r="U1555" i="11"/>
  <c r="W1554" i="11"/>
  <c r="V1554" i="11"/>
  <c r="U1554" i="11"/>
  <c r="T1554" i="11"/>
  <c r="S1554" i="11"/>
  <c r="R1554" i="11"/>
  <c r="Q1554" i="11"/>
  <c r="P1554" i="11"/>
  <c r="O1554" i="11"/>
  <c r="N1554" i="11"/>
  <c r="M1554" i="11"/>
  <c r="L1554" i="11"/>
  <c r="K1554" i="11"/>
  <c r="J1554" i="11"/>
  <c r="I1554" i="11"/>
  <c r="I1551" i="11" s="1"/>
  <c r="H1554" i="11"/>
  <c r="G1554" i="11"/>
  <c r="W1553" i="11"/>
  <c r="V1553" i="11"/>
  <c r="U1553" i="11"/>
  <c r="T1553" i="11"/>
  <c r="S1553" i="11"/>
  <c r="R1553" i="11"/>
  <c r="R1551" i="11" s="1"/>
  <c r="Q1553" i="11"/>
  <c r="P1553" i="11"/>
  <c r="O1553" i="11"/>
  <c r="O1551" i="11" s="1"/>
  <c r="N1553" i="11"/>
  <c r="M1553" i="11"/>
  <c r="L1553" i="11"/>
  <c r="K1553" i="11"/>
  <c r="J1553" i="11"/>
  <c r="I1553" i="11"/>
  <c r="G1553" i="11"/>
  <c r="H1553" i="11" s="1"/>
  <c r="W1552" i="11"/>
  <c r="V1552" i="11"/>
  <c r="U1552" i="11"/>
  <c r="T1552" i="11"/>
  <c r="S1552" i="11"/>
  <c r="S1551" i="11" s="1"/>
  <c r="R1552" i="11"/>
  <c r="Q1552" i="11"/>
  <c r="Q1551" i="11" s="1"/>
  <c r="P1552" i="11"/>
  <c r="P1551" i="11" s="1"/>
  <c r="O1552" i="11"/>
  <c r="N1552" i="11"/>
  <c r="M1552" i="11"/>
  <c r="L1552" i="11"/>
  <c r="K1552" i="11"/>
  <c r="J1552" i="11"/>
  <c r="I1552" i="11"/>
  <c r="G1552" i="11"/>
  <c r="G1551" i="11" s="1"/>
  <c r="W1551" i="11"/>
  <c r="T1551" i="11"/>
  <c r="N1551" i="11"/>
  <c r="M1551" i="11"/>
  <c r="L1551" i="11"/>
  <c r="K1551" i="11"/>
  <c r="J1551" i="11"/>
  <c r="W1550" i="11"/>
  <c r="V1550" i="11"/>
  <c r="U1550" i="11"/>
  <c r="T1550" i="11"/>
  <c r="T1548" i="11" s="1"/>
  <c r="S1550" i="11"/>
  <c r="R1550" i="11"/>
  <c r="Q1550" i="11"/>
  <c r="P1550" i="11"/>
  <c r="P1548" i="11" s="1"/>
  <c r="O1550" i="11"/>
  <c r="O1548" i="11" s="1"/>
  <c r="N1550" i="11"/>
  <c r="M1550" i="11"/>
  <c r="L1550" i="11"/>
  <c r="K1550" i="11"/>
  <c r="J1550" i="11"/>
  <c r="J1548" i="11" s="1"/>
  <c r="I1550" i="11"/>
  <c r="G1550" i="11"/>
  <c r="H1550" i="11" s="1"/>
  <c r="W1549" i="11"/>
  <c r="W1548" i="11" s="1"/>
  <c r="V1549" i="11"/>
  <c r="U1549" i="11"/>
  <c r="T1549" i="11"/>
  <c r="S1549" i="11"/>
  <c r="S1548" i="11" s="1"/>
  <c r="R1549" i="11"/>
  <c r="R1548" i="11" s="1"/>
  <c r="Q1549" i="11"/>
  <c r="P1549" i="11"/>
  <c r="O1549" i="11"/>
  <c r="N1549" i="11"/>
  <c r="N1548" i="11" s="1"/>
  <c r="M1549" i="11"/>
  <c r="L1549" i="11"/>
  <c r="L1548" i="11" s="1"/>
  <c r="K1549" i="11"/>
  <c r="J1549" i="11"/>
  <c r="I1549" i="11"/>
  <c r="H1549" i="11"/>
  <c r="G1549" i="11"/>
  <c r="G1548" i="11" s="1"/>
  <c r="V1548" i="11"/>
  <c r="U1548" i="11"/>
  <c r="K1548" i="11"/>
  <c r="I1548" i="11"/>
  <c r="H1548" i="11"/>
  <c r="W1547" i="11"/>
  <c r="V1547" i="11"/>
  <c r="U1547" i="11"/>
  <c r="T1547" i="11"/>
  <c r="S1547" i="11"/>
  <c r="R1547" i="11"/>
  <c r="Q1547" i="11"/>
  <c r="P1547" i="11"/>
  <c r="O1547" i="11"/>
  <c r="N1547" i="11"/>
  <c r="M1547" i="11"/>
  <c r="L1547" i="11"/>
  <c r="K1547" i="11"/>
  <c r="J1547" i="11"/>
  <c r="I1547" i="11"/>
  <c r="H1547" i="11"/>
  <c r="H1544" i="11" s="1"/>
  <c r="G1547" i="11"/>
  <c r="W1546" i="11"/>
  <c r="V1546" i="11"/>
  <c r="U1546" i="11"/>
  <c r="T1546" i="11"/>
  <c r="S1546" i="11"/>
  <c r="R1546" i="11"/>
  <c r="R1544" i="11" s="1"/>
  <c r="Q1546" i="11"/>
  <c r="P1546" i="11"/>
  <c r="O1546" i="11"/>
  <c r="N1546" i="11"/>
  <c r="M1546" i="11"/>
  <c r="L1546" i="11"/>
  <c r="K1546" i="11"/>
  <c r="J1546" i="11"/>
  <c r="I1546" i="11"/>
  <c r="H1546" i="11"/>
  <c r="G1546" i="11"/>
  <c r="W1545" i="11"/>
  <c r="V1545" i="11"/>
  <c r="V1544" i="11" s="1"/>
  <c r="U1545" i="11"/>
  <c r="T1545" i="11"/>
  <c r="S1545" i="11"/>
  <c r="S1544" i="11" s="1"/>
  <c r="R1545" i="11"/>
  <c r="Q1545" i="11"/>
  <c r="Q1544" i="11" s="1"/>
  <c r="P1545" i="11"/>
  <c r="P1544" i="11" s="1"/>
  <c r="O1545" i="11"/>
  <c r="O1544" i="11" s="1"/>
  <c r="N1545" i="11"/>
  <c r="M1545" i="11"/>
  <c r="L1545" i="11"/>
  <c r="K1545" i="11"/>
  <c r="J1545" i="11"/>
  <c r="I1545" i="11"/>
  <c r="H1545" i="11"/>
  <c r="G1545" i="11"/>
  <c r="G1544" i="11" s="1"/>
  <c r="N1544" i="11"/>
  <c r="M1544" i="11"/>
  <c r="L1544" i="11"/>
  <c r="K1544" i="11"/>
  <c r="J1544" i="11"/>
  <c r="I1544" i="11"/>
  <c r="W1543" i="11"/>
  <c r="V1543" i="11"/>
  <c r="U1543" i="11"/>
  <c r="T1543" i="11"/>
  <c r="S1543" i="11"/>
  <c r="R1543" i="11"/>
  <c r="Q1543" i="11"/>
  <c r="P1543" i="11"/>
  <c r="O1543" i="11"/>
  <c r="O1541" i="11" s="1"/>
  <c r="N1543" i="11"/>
  <c r="N1541" i="11" s="1"/>
  <c r="M1543" i="11"/>
  <c r="L1543" i="11"/>
  <c r="K1543" i="11"/>
  <c r="J1543" i="11"/>
  <c r="I1543" i="11"/>
  <c r="H1543" i="11"/>
  <c r="G1543" i="11"/>
  <c r="W1542" i="11"/>
  <c r="V1542" i="11"/>
  <c r="V1541" i="11" s="1"/>
  <c r="U1542" i="11"/>
  <c r="T1542" i="11"/>
  <c r="S1542" i="11"/>
  <c r="R1542" i="11"/>
  <c r="R1541" i="11" s="1"/>
  <c r="Q1542" i="11"/>
  <c r="Q1541" i="11" s="1"/>
  <c r="P1542" i="11"/>
  <c r="P1541" i="11" s="1"/>
  <c r="O1542" i="11"/>
  <c r="N1542" i="11"/>
  <c r="M1542" i="11"/>
  <c r="L1542" i="11"/>
  <c r="K1542" i="11"/>
  <c r="K1541" i="11" s="1"/>
  <c r="J1542" i="11"/>
  <c r="I1542" i="11"/>
  <c r="G1542" i="11"/>
  <c r="H1542" i="11" s="1"/>
  <c r="H1541" i="11" s="1"/>
  <c r="W1541" i="11"/>
  <c r="U1541" i="11"/>
  <c r="T1541" i="11"/>
  <c r="S1541" i="11"/>
  <c r="M1541" i="11"/>
  <c r="J1541" i="11"/>
  <c r="I1541" i="11"/>
  <c r="G1541" i="11"/>
  <c r="W1539" i="11"/>
  <c r="V1539" i="11"/>
  <c r="U1539" i="11"/>
  <c r="T1539" i="11"/>
  <c r="S1539" i="11"/>
  <c r="R1539" i="11"/>
  <c r="Q1539" i="11"/>
  <c r="P1539" i="11"/>
  <c r="O1539" i="11"/>
  <c r="N1539" i="11"/>
  <c r="M1539" i="11"/>
  <c r="L1539" i="11"/>
  <c r="K1539" i="11"/>
  <c r="J1539" i="11"/>
  <c r="I1539" i="11"/>
  <c r="G1539" i="11"/>
  <c r="H1539" i="11" s="1"/>
  <c r="W1538" i="11"/>
  <c r="W1536" i="11" s="1"/>
  <c r="V1538" i="11"/>
  <c r="V1536" i="11" s="1"/>
  <c r="U1538" i="11"/>
  <c r="T1538" i="11"/>
  <c r="S1538" i="11"/>
  <c r="R1538" i="11"/>
  <c r="Q1538" i="11"/>
  <c r="P1538" i="11"/>
  <c r="O1538" i="11"/>
  <c r="N1538" i="11"/>
  <c r="M1538" i="11"/>
  <c r="L1538" i="11"/>
  <c r="K1538" i="11"/>
  <c r="J1538" i="11"/>
  <c r="I1538" i="11"/>
  <c r="G1538" i="11"/>
  <c r="H1538" i="11" s="1"/>
  <c r="W1537" i="11"/>
  <c r="V1537" i="11"/>
  <c r="U1537" i="11"/>
  <c r="U1536" i="11" s="1"/>
  <c r="T1537" i="11"/>
  <c r="S1537" i="11"/>
  <c r="S1536" i="11" s="1"/>
  <c r="R1537" i="11"/>
  <c r="R1536" i="11" s="1"/>
  <c r="Q1537" i="11"/>
  <c r="P1537" i="11"/>
  <c r="P1536" i="11" s="1"/>
  <c r="O1537" i="11"/>
  <c r="N1537" i="11"/>
  <c r="M1537" i="11"/>
  <c r="L1537" i="11"/>
  <c r="K1537" i="11"/>
  <c r="J1537" i="11"/>
  <c r="I1537" i="11"/>
  <c r="G1537" i="11"/>
  <c r="H1537" i="11" s="1"/>
  <c r="Q1536" i="11"/>
  <c r="O1536" i="11"/>
  <c r="N1536" i="11"/>
  <c r="M1536" i="11"/>
  <c r="L1536" i="11"/>
  <c r="K1536" i="11"/>
  <c r="J1536" i="11"/>
  <c r="I1536" i="11"/>
  <c r="G1536" i="11"/>
  <c r="W1535" i="11"/>
  <c r="V1535" i="11"/>
  <c r="U1535" i="11"/>
  <c r="T1535" i="11"/>
  <c r="S1535" i="11"/>
  <c r="R1535" i="11"/>
  <c r="Q1535" i="11"/>
  <c r="P1535" i="11"/>
  <c r="O1535" i="11"/>
  <c r="N1535" i="11"/>
  <c r="M1535" i="11"/>
  <c r="L1535" i="11"/>
  <c r="K1535" i="11"/>
  <c r="J1535" i="11"/>
  <c r="I1535" i="11"/>
  <c r="I1532" i="11" s="1"/>
  <c r="G1535" i="11"/>
  <c r="H1535" i="11" s="1"/>
  <c r="W1534" i="11"/>
  <c r="V1534" i="11"/>
  <c r="U1534" i="11"/>
  <c r="T1534" i="11"/>
  <c r="S1534" i="11"/>
  <c r="R1534" i="11"/>
  <c r="Q1534" i="11"/>
  <c r="P1534" i="11"/>
  <c r="O1534" i="11"/>
  <c r="N1534" i="11"/>
  <c r="M1534" i="11"/>
  <c r="L1534" i="11"/>
  <c r="K1534" i="11"/>
  <c r="K1532" i="11" s="1"/>
  <c r="J1534" i="11"/>
  <c r="I1534" i="11"/>
  <c r="G1534" i="11"/>
  <c r="H1534" i="11" s="1"/>
  <c r="W1533" i="11"/>
  <c r="W1532" i="11" s="1"/>
  <c r="V1533" i="11"/>
  <c r="V1532" i="11" s="1"/>
  <c r="U1533" i="11"/>
  <c r="T1533" i="11"/>
  <c r="S1533" i="11"/>
  <c r="R1533" i="11"/>
  <c r="R1532" i="11" s="1"/>
  <c r="Q1533" i="11"/>
  <c r="P1533" i="11"/>
  <c r="O1533" i="11"/>
  <c r="N1533" i="11"/>
  <c r="M1533" i="11"/>
  <c r="L1533" i="11"/>
  <c r="L1532" i="11" s="1"/>
  <c r="K1533" i="11"/>
  <c r="J1533" i="11"/>
  <c r="I1533" i="11"/>
  <c r="H1533" i="11"/>
  <c r="G1533" i="11"/>
  <c r="T1532" i="11"/>
  <c r="S1532" i="11"/>
  <c r="Q1532" i="11"/>
  <c r="P1532" i="11"/>
  <c r="O1532" i="11"/>
  <c r="W1531" i="11"/>
  <c r="V1531" i="11"/>
  <c r="U1531" i="11"/>
  <c r="T1531" i="11"/>
  <c r="S1531" i="11"/>
  <c r="R1531" i="11"/>
  <c r="Q1531" i="11"/>
  <c r="P1531" i="11"/>
  <c r="O1531" i="11"/>
  <c r="N1531" i="11"/>
  <c r="M1531" i="11"/>
  <c r="L1531" i="11"/>
  <c r="K1531" i="11"/>
  <c r="J1531" i="11"/>
  <c r="I1531" i="11"/>
  <c r="G1531" i="11"/>
  <c r="H1531" i="11" s="1"/>
  <c r="W1530" i="11"/>
  <c r="V1530" i="11"/>
  <c r="U1530" i="11"/>
  <c r="T1530" i="11"/>
  <c r="S1530" i="11"/>
  <c r="R1530" i="11"/>
  <c r="Q1530" i="11"/>
  <c r="P1530" i="11"/>
  <c r="O1530" i="11"/>
  <c r="N1530" i="11"/>
  <c r="M1530" i="11"/>
  <c r="L1530" i="11"/>
  <c r="K1530" i="11"/>
  <c r="J1530" i="11"/>
  <c r="I1530" i="11"/>
  <c r="G1530" i="11"/>
  <c r="H1530" i="11" s="1"/>
  <c r="W1529" i="11"/>
  <c r="V1529" i="11"/>
  <c r="V1528" i="11" s="1"/>
  <c r="U1529" i="11"/>
  <c r="U1528" i="11" s="1"/>
  <c r="T1529" i="11"/>
  <c r="T1528" i="11" s="1"/>
  <c r="S1529" i="11"/>
  <c r="R1529" i="11"/>
  <c r="Q1529" i="11"/>
  <c r="Q1528" i="11" s="1"/>
  <c r="P1529" i="11"/>
  <c r="P1528" i="11" s="1"/>
  <c r="O1529" i="11"/>
  <c r="N1529" i="11"/>
  <c r="N1528" i="11" s="1"/>
  <c r="M1529" i="11"/>
  <c r="L1529" i="11"/>
  <c r="K1529" i="11"/>
  <c r="J1529" i="11"/>
  <c r="I1529" i="11"/>
  <c r="G1529" i="11"/>
  <c r="H1529" i="11" s="1"/>
  <c r="W1528" i="11"/>
  <c r="M1528" i="11"/>
  <c r="L1528" i="11"/>
  <c r="K1528" i="11"/>
  <c r="J1528" i="11"/>
  <c r="I1528" i="11"/>
  <c r="H1528" i="11"/>
  <c r="G1528" i="11"/>
  <c r="W1526" i="11"/>
  <c r="V1526" i="11"/>
  <c r="U1526" i="11"/>
  <c r="T1526" i="11"/>
  <c r="S1526" i="11"/>
  <c r="R1526" i="11"/>
  <c r="Q1526" i="11"/>
  <c r="P1526" i="11"/>
  <c r="O1526" i="11"/>
  <c r="N1526" i="11"/>
  <c r="M1526" i="11"/>
  <c r="L1526" i="11"/>
  <c r="K1526" i="11"/>
  <c r="J1526" i="11"/>
  <c r="J1522" i="11" s="1"/>
  <c r="I1526" i="11"/>
  <c r="I1522" i="11" s="1"/>
  <c r="G1526" i="11"/>
  <c r="H1526" i="11" s="1"/>
  <c r="W1525" i="11"/>
  <c r="V1525" i="11"/>
  <c r="U1525" i="11"/>
  <c r="T1525" i="11"/>
  <c r="S1525" i="11"/>
  <c r="R1525" i="11"/>
  <c r="Q1525" i="11"/>
  <c r="P1525" i="11"/>
  <c r="O1525" i="11"/>
  <c r="N1525" i="11"/>
  <c r="M1525" i="11"/>
  <c r="L1525" i="11"/>
  <c r="K1525" i="11"/>
  <c r="J1525" i="11"/>
  <c r="I1525" i="11"/>
  <c r="G1525" i="11"/>
  <c r="H1525" i="11" s="1"/>
  <c r="H1522" i="11" s="1"/>
  <c r="W1524" i="11"/>
  <c r="V1524" i="11"/>
  <c r="U1524" i="11"/>
  <c r="T1524" i="11"/>
  <c r="S1524" i="11"/>
  <c r="R1524" i="11"/>
  <c r="Q1524" i="11"/>
  <c r="P1524" i="11"/>
  <c r="O1524" i="11"/>
  <c r="N1524" i="11"/>
  <c r="M1524" i="11"/>
  <c r="L1524" i="11"/>
  <c r="K1524" i="11"/>
  <c r="J1524" i="11"/>
  <c r="I1524" i="11"/>
  <c r="H1524" i="11"/>
  <c r="G1524" i="11"/>
  <c r="W1523" i="11"/>
  <c r="V1523" i="11"/>
  <c r="U1523" i="11"/>
  <c r="U1522" i="11" s="1"/>
  <c r="T1523" i="11"/>
  <c r="S1523" i="11"/>
  <c r="R1523" i="11"/>
  <c r="Q1523" i="11"/>
  <c r="Q1522" i="11" s="1"/>
  <c r="P1523" i="11"/>
  <c r="P1522" i="11" s="1"/>
  <c r="O1523" i="11"/>
  <c r="N1523" i="11"/>
  <c r="N1522" i="11" s="1"/>
  <c r="M1523" i="11"/>
  <c r="L1523" i="11"/>
  <c r="K1523" i="11"/>
  <c r="J1523" i="11"/>
  <c r="I1523" i="11"/>
  <c r="H1523" i="11"/>
  <c r="G1523" i="11"/>
  <c r="V1522" i="11"/>
  <c r="R1522" i="11"/>
  <c r="O1522" i="11"/>
  <c r="M1522" i="11"/>
  <c r="L1522" i="11"/>
  <c r="K1522" i="11"/>
  <c r="W1521" i="11"/>
  <c r="V1521" i="11"/>
  <c r="U1521" i="11"/>
  <c r="T1521" i="11"/>
  <c r="S1521" i="11"/>
  <c r="R1521" i="11"/>
  <c r="Q1521" i="11"/>
  <c r="P1521" i="11"/>
  <c r="O1521" i="11"/>
  <c r="O1517" i="11" s="1"/>
  <c r="N1521" i="11"/>
  <c r="N1517" i="11" s="1"/>
  <c r="M1521" i="11"/>
  <c r="L1521" i="11"/>
  <c r="K1521" i="11"/>
  <c r="J1521" i="11"/>
  <c r="I1521" i="11"/>
  <c r="H1521" i="11"/>
  <c r="G1521" i="11"/>
  <c r="W1520" i="11"/>
  <c r="V1520" i="11"/>
  <c r="U1520" i="11"/>
  <c r="T1520" i="11"/>
  <c r="S1520" i="11"/>
  <c r="R1520" i="11"/>
  <c r="Q1520" i="11"/>
  <c r="P1520" i="11"/>
  <c r="O1520" i="11"/>
  <c r="N1520" i="11"/>
  <c r="M1520" i="11"/>
  <c r="L1520" i="11"/>
  <c r="K1520" i="11"/>
  <c r="J1520" i="11"/>
  <c r="I1520" i="11"/>
  <c r="H1520" i="11"/>
  <c r="G1520" i="11"/>
  <c r="W1519" i="11"/>
  <c r="V1519" i="11"/>
  <c r="U1519" i="11"/>
  <c r="T1519" i="11"/>
  <c r="S1519" i="11"/>
  <c r="R1519" i="11"/>
  <c r="Q1519" i="11"/>
  <c r="P1519" i="11"/>
  <c r="O1519" i="11"/>
  <c r="N1519" i="11"/>
  <c r="M1519" i="11"/>
  <c r="L1519" i="11"/>
  <c r="K1519" i="11"/>
  <c r="J1519" i="11"/>
  <c r="I1519" i="11"/>
  <c r="H1519" i="11"/>
  <c r="G1519" i="11"/>
  <c r="W1518" i="11"/>
  <c r="W1517" i="11" s="1"/>
  <c r="V1518" i="11"/>
  <c r="V1517" i="11" s="1"/>
  <c r="U1518" i="11"/>
  <c r="T1518" i="11"/>
  <c r="T1517" i="11" s="1"/>
  <c r="S1518" i="11"/>
  <c r="R1518" i="11"/>
  <c r="Q1518" i="11"/>
  <c r="P1518" i="11"/>
  <c r="O1518" i="11"/>
  <c r="N1518" i="11"/>
  <c r="M1518" i="11"/>
  <c r="L1518" i="11"/>
  <c r="K1518" i="11"/>
  <c r="J1518" i="11"/>
  <c r="I1518" i="11"/>
  <c r="G1518" i="11"/>
  <c r="H1518" i="11" s="1"/>
  <c r="U1517" i="11"/>
  <c r="S1517" i="11"/>
  <c r="R1517" i="11"/>
  <c r="Q1517" i="11"/>
  <c r="P1517" i="11"/>
  <c r="M1517" i="11"/>
  <c r="G1517" i="11"/>
  <c r="W1516" i="11"/>
  <c r="V1516" i="11"/>
  <c r="U1516" i="11"/>
  <c r="T1516" i="11"/>
  <c r="T1512" i="11" s="1"/>
  <c r="S1516" i="11"/>
  <c r="S1512" i="11" s="1"/>
  <c r="R1516" i="11"/>
  <c r="Q1516" i="11"/>
  <c r="P1516" i="11"/>
  <c r="O1516" i="11"/>
  <c r="N1516" i="11"/>
  <c r="M1516" i="11"/>
  <c r="L1516" i="11"/>
  <c r="K1516" i="11"/>
  <c r="J1516" i="11"/>
  <c r="I1516" i="11"/>
  <c r="G1516" i="11"/>
  <c r="H1516" i="11" s="1"/>
  <c r="H1512" i="11" s="1"/>
  <c r="W1515" i="11"/>
  <c r="V1515" i="11"/>
  <c r="U1515" i="11"/>
  <c r="T1515" i="11"/>
  <c r="S1515" i="11"/>
  <c r="R1515" i="11"/>
  <c r="Q1515" i="11"/>
  <c r="P1515" i="11"/>
  <c r="O1515" i="11"/>
  <c r="N1515" i="11"/>
  <c r="M1515" i="11"/>
  <c r="L1515" i="11"/>
  <c r="K1515" i="11"/>
  <c r="J1515" i="11"/>
  <c r="I1515" i="11"/>
  <c r="G1515" i="11"/>
  <c r="H1515" i="11" s="1"/>
  <c r="W1514" i="11"/>
  <c r="V1514" i="11"/>
  <c r="U1514" i="11"/>
  <c r="T1514" i="11"/>
  <c r="S1514" i="11"/>
  <c r="R1514" i="11"/>
  <c r="R1512" i="11" s="1"/>
  <c r="Q1514" i="11"/>
  <c r="P1514" i="11"/>
  <c r="O1514" i="11"/>
  <c r="N1514" i="11"/>
  <c r="N1512" i="11" s="1"/>
  <c r="M1514" i="11"/>
  <c r="M1512" i="11" s="1"/>
  <c r="L1514" i="11"/>
  <c r="K1514" i="11"/>
  <c r="J1514" i="11"/>
  <c r="I1514" i="11"/>
  <c r="H1514" i="11"/>
  <c r="G1514" i="11"/>
  <c r="W1513" i="11"/>
  <c r="V1513" i="11"/>
  <c r="U1513" i="11"/>
  <c r="T1513" i="11"/>
  <c r="S1513" i="11"/>
  <c r="R1513" i="11"/>
  <c r="Q1513" i="11"/>
  <c r="Q1512" i="11" s="1"/>
  <c r="P1513" i="11"/>
  <c r="O1513" i="11"/>
  <c r="O1512" i="11" s="1"/>
  <c r="N1513" i="11"/>
  <c r="M1513" i="11"/>
  <c r="L1513" i="11"/>
  <c r="L1512" i="11" s="1"/>
  <c r="K1513" i="11"/>
  <c r="K1512" i="11" s="1"/>
  <c r="J1513" i="11"/>
  <c r="J1512" i="11" s="1"/>
  <c r="I1513" i="11"/>
  <c r="H1513" i="11"/>
  <c r="G1513" i="11"/>
  <c r="G1512" i="11" s="1"/>
  <c r="W1512" i="11"/>
  <c r="V1512" i="11"/>
  <c r="I1512" i="11"/>
  <c r="G1509" i="11"/>
  <c r="G1508" i="11"/>
  <c r="W1506" i="11"/>
  <c r="G1506" i="11"/>
  <c r="G1503" i="11" s="1"/>
  <c r="W1505" i="11"/>
  <c r="V1505" i="11"/>
  <c r="U1505" i="11"/>
  <c r="T1505" i="11"/>
  <c r="S1505" i="11"/>
  <c r="R1505" i="11"/>
  <c r="Q1505" i="11"/>
  <c r="P1505" i="11"/>
  <c r="O1505" i="11"/>
  <c r="G1505" i="11"/>
  <c r="W1504" i="11"/>
  <c r="V1504" i="11"/>
  <c r="V1503" i="11" s="1"/>
  <c r="U1504" i="11"/>
  <c r="U1503" i="11" s="1"/>
  <c r="T1504" i="11"/>
  <c r="S1504" i="11"/>
  <c r="S1503" i="11" s="1"/>
  <c r="R1504" i="11"/>
  <c r="Q1504" i="11"/>
  <c r="P1504" i="11"/>
  <c r="O1504" i="11"/>
  <c r="N1504" i="11"/>
  <c r="M1504" i="11"/>
  <c r="L1504" i="11"/>
  <c r="G1504" i="11"/>
  <c r="K1504" i="11" s="1"/>
  <c r="K1503" i="11" s="1"/>
  <c r="R1503" i="11"/>
  <c r="Q1503" i="11"/>
  <c r="O1503" i="11"/>
  <c r="W1502" i="11"/>
  <c r="V1502" i="11"/>
  <c r="U1502" i="11"/>
  <c r="T1502" i="11"/>
  <c r="S1502" i="11"/>
  <c r="R1502" i="11"/>
  <c r="Q1502" i="11"/>
  <c r="P1502" i="11"/>
  <c r="O1502" i="11"/>
  <c r="N1502" i="11"/>
  <c r="M1502" i="11"/>
  <c r="L1502" i="11"/>
  <c r="K1502" i="11"/>
  <c r="K1500" i="11" s="1"/>
  <c r="J1502" i="11"/>
  <c r="J1500" i="11" s="1"/>
  <c r="I1502" i="11"/>
  <c r="G1502" i="11"/>
  <c r="H1502" i="11" s="1"/>
  <c r="W1501" i="11"/>
  <c r="V1501" i="11"/>
  <c r="V1500" i="11" s="1"/>
  <c r="U1501" i="11"/>
  <c r="T1501" i="11"/>
  <c r="S1501" i="11"/>
  <c r="R1501" i="11"/>
  <c r="Q1501" i="11"/>
  <c r="P1501" i="11"/>
  <c r="O1501" i="11"/>
  <c r="N1501" i="11"/>
  <c r="N1500" i="11" s="1"/>
  <c r="M1501" i="11"/>
  <c r="M1500" i="11" s="1"/>
  <c r="L1501" i="11"/>
  <c r="L1500" i="11" s="1"/>
  <c r="K1501" i="11"/>
  <c r="J1501" i="11"/>
  <c r="I1501" i="11"/>
  <c r="I1500" i="11" s="1"/>
  <c r="H1501" i="11"/>
  <c r="G1501" i="11"/>
  <c r="G1500" i="11" s="1"/>
  <c r="W1500" i="11"/>
  <c r="T1500" i="11"/>
  <c r="S1500" i="11"/>
  <c r="R1500" i="11"/>
  <c r="Q1500" i="11"/>
  <c r="P1500" i="11"/>
  <c r="O1500" i="11"/>
  <c r="W1499" i="11"/>
  <c r="V1499" i="11"/>
  <c r="V1497" i="11" s="1"/>
  <c r="U1499" i="11"/>
  <c r="U1497" i="11" s="1"/>
  <c r="T1499" i="11"/>
  <c r="T1497" i="11" s="1"/>
  <c r="S1499" i="11"/>
  <c r="R1499" i="11"/>
  <c r="Q1499" i="11"/>
  <c r="P1499" i="11"/>
  <c r="O1499" i="11"/>
  <c r="N1499" i="11"/>
  <c r="M1499" i="11"/>
  <c r="L1499" i="11"/>
  <c r="K1499" i="11"/>
  <c r="J1499" i="11"/>
  <c r="I1499" i="11"/>
  <c r="G1499" i="11"/>
  <c r="H1499" i="11" s="1"/>
  <c r="W1498" i="11"/>
  <c r="V1498" i="11"/>
  <c r="U1498" i="11"/>
  <c r="T1498" i="11"/>
  <c r="S1498" i="11"/>
  <c r="S1497" i="11" s="1"/>
  <c r="R1498" i="11"/>
  <c r="R1497" i="11" s="1"/>
  <c r="Q1498" i="11"/>
  <c r="Q1497" i="11" s="1"/>
  <c r="P1498" i="11"/>
  <c r="O1498" i="11"/>
  <c r="N1498" i="11"/>
  <c r="N1497" i="11" s="1"/>
  <c r="M1498" i="11"/>
  <c r="L1498" i="11"/>
  <c r="K1498" i="11"/>
  <c r="J1498" i="11"/>
  <c r="I1498" i="11"/>
  <c r="G1498" i="11"/>
  <c r="H1498" i="11" s="1"/>
  <c r="O1497" i="11"/>
  <c r="M1497" i="11"/>
  <c r="L1497" i="11"/>
  <c r="K1497" i="11"/>
  <c r="J1497" i="11"/>
  <c r="I1497" i="11"/>
  <c r="G1497" i="11"/>
  <c r="W1496" i="11"/>
  <c r="V1496" i="11"/>
  <c r="U1496" i="11"/>
  <c r="T1496" i="11"/>
  <c r="S1496" i="11"/>
  <c r="R1496" i="11"/>
  <c r="Q1496" i="11"/>
  <c r="P1496" i="11"/>
  <c r="O1496" i="11"/>
  <c r="N1496" i="11"/>
  <c r="M1496" i="11"/>
  <c r="M1494" i="11" s="1"/>
  <c r="L1496" i="11"/>
  <c r="L1494" i="11" s="1"/>
  <c r="K1496" i="11"/>
  <c r="J1496" i="11"/>
  <c r="I1496" i="11"/>
  <c r="H1496" i="11"/>
  <c r="H1494" i="11" s="1"/>
  <c r="G1496" i="11"/>
  <c r="W1495" i="11"/>
  <c r="W1494" i="11" s="1"/>
  <c r="V1495" i="11"/>
  <c r="U1495" i="11"/>
  <c r="T1495" i="11"/>
  <c r="S1495" i="11"/>
  <c r="R1495" i="11"/>
  <c r="Q1495" i="11"/>
  <c r="P1495" i="11"/>
  <c r="P1494" i="11" s="1"/>
  <c r="O1495" i="11"/>
  <c r="O1494" i="11" s="1"/>
  <c r="N1495" i="11"/>
  <c r="N1494" i="11" s="1"/>
  <c r="M1495" i="11"/>
  <c r="L1495" i="11"/>
  <c r="K1495" i="11"/>
  <c r="J1495" i="11"/>
  <c r="J1494" i="11" s="1"/>
  <c r="I1495" i="11"/>
  <c r="H1495" i="11"/>
  <c r="G1495" i="11"/>
  <c r="G1494" i="11" s="1"/>
  <c r="V1494" i="11"/>
  <c r="U1494" i="11"/>
  <c r="T1494" i="11"/>
  <c r="S1494" i="11"/>
  <c r="R1494" i="11"/>
  <c r="Q1494" i="11"/>
  <c r="K1494" i="11"/>
  <c r="W1493" i="11"/>
  <c r="W1491" i="11" s="1"/>
  <c r="V1493" i="11"/>
  <c r="U1493" i="11"/>
  <c r="T1493" i="11"/>
  <c r="S1493" i="11"/>
  <c r="R1493" i="11"/>
  <c r="Q1493" i="11"/>
  <c r="P1493" i="11"/>
  <c r="O1493" i="11"/>
  <c r="N1493" i="11"/>
  <c r="M1493" i="11"/>
  <c r="L1493" i="11"/>
  <c r="K1493" i="11"/>
  <c r="J1493" i="11"/>
  <c r="I1493" i="11"/>
  <c r="H1493" i="11"/>
  <c r="H1491" i="11" s="1"/>
  <c r="G1493" i="11"/>
  <c r="W1492" i="11"/>
  <c r="V1492" i="11"/>
  <c r="U1492" i="11"/>
  <c r="T1492" i="11"/>
  <c r="T1491" i="11" s="1"/>
  <c r="S1492" i="11"/>
  <c r="R1492" i="11"/>
  <c r="Q1492" i="11"/>
  <c r="P1492" i="11"/>
  <c r="O1492" i="11"/>
  <c r="O1491" i="11" s="1"/>
  <c r="N1492" i="11"/>
  <c r="M1492" i="11"/>
  <c r="L1492" i="11"/>
  <c r="K1492" i="11"/>
  <c r="J1492" i="11"/>
  <c r="I1492" i="11"/>
  <c r="H1492" i="11"/>
  <c r="G1492" i="11"/>
  <c r="G1491" i="11" s="1"/>
  <c r="V1491" i="11"/>
  <c r="S1491" i="11"/>
  <c r="R1491" i="11"/>
  <c r="Q1491" i="11"/>
  <c r="P1491" i="11"/>
  <c r="N1491" i="11"/>
  <c r="M1491" i="11"/>
  <c r="L1491" i="11"/>
  <c r="K1491" i="11"/>
  <c r="J1491" i="11"/>
  <c r="I1491" i="11"/>
  <c r="W1490" i="11"/>
  <c r="V1490" i="11"/>
  <c r="U1490" i="11"/>
  <c r="T1490" i="11"/>
  <c r="S1490" i="11"/>
  <c r="S1488" i="11" s="1"/>
  <c r="R1490" i="11"/>
  <c r="Q1490" i="11"/>
  <c r="P1490" i="11"/>
  <c r="O1490" i="11"/>
  <c r="O1488" i="11" s="1"/>
  <c r="N1490" i="11"/>
  <c r="M1490" i="11"/>
  <c r="L1490" i="11"/>
  <c r="K1490" i="11"/>
  <c r="J1490" i="11"/>
  <c r="I1490" i="11"/>
  <c r="H1490" i="11"/>
  <c r="G1490" i="11"/>
  <c r="W1489" i="11"/>
  <c r="V1489" i="11"/>
  <c r="U1489" i="11"/>
  <c r="T1489" i="11"/>
  <c r="S1489" i="11"/>
  <c r="R1489" i="11"/>
  <c r="R1488" i="11" s="1"/>
  <c r="Q1489" i="11"/>
  <c r="Q1488" i="11" s="1"/>
  <c r="P1489" i="11"/>
  <c r="O1489" i="11"/>
  <c r="N1489" i="11"/>
  <c r="M1489" i="11"/>
  <c r="L1489" i="11"/>
  <c r="L1488" i="11" s="1"/>
  <c r="K1489" i="11"/>
  <c r="J1489" i="11"/>
  <c r="J1488" i="11" s="1"/>
  <c r="I1489" i="11"/>
  <c r="I1488" i="11" s="1"/>
  <c r="G1489" i="11"/>
  <c r="H1489" i="11" s="1"/>
  <c r="H1488" i="11" s="1"/>
  <c r="W1488" i="11"/>
  <c r="V1488" i="11"/>
  <c r="U1488" i="11"/>
  <c r="T1488" i="11"/>
  <c r="G1488" i="11"/>
  <c r="W1487" i="11"/>
  <c r="V1487" i="11"/>
  <c r="U1487" i="11"/>
  <c r="U1485" i="11" s="1"/>
  <c r="T1487" i="11"/>
  <c r="S1487" i="11"/>
  <c r="R1487" i="11"/>
  <c r="Q1487" i="11"/>
  <c r="P1487" i="11"/>
  <c r="O1487" i="11"/>
  <c r="N1487" i="11"/>
  <c r="M1487" i="11"/>
  <c r="L1487" i="11"/>
  <c r="K1487" i="11"/>
  <c r="J1487" i="11"/>
  <c r="I1487" i="11"/>
  <c r="G1487" i="11"/>
  <c r="H1487" i="11" s="1"/>
  <c r="W1486" i="11"/>
  <c r="V1486" i="11"/>
  <c r="V1485" i="11" s="1"/>
  <c r="U1486" i="11"/>
  <c r="T1486" i="11"/>
  <c r="S1486" i="11"/>
  <c r="R1486" i="11"/>
  <c r="Q1486" i="11"/>
  <c r="Q1485" i="11" s="1"/>
  <c r="P1486" i="11"/>
  <c r="P1485" i="11" s="1"/>
  <c r="O1486" i="11"/>
  <c r="N1486" i="11"/>
  <c r="M1486" i="11"/>
  <c r="M1485" i="11" s="1"/>
  <c r="L1486" i="11"/>
  <c r="K1486" i="11"/>
  <c r="J1486" i="11"/>
  <c r="I1486" i="11"/>
  <c r="I1485" i="11" s="1"/>
  <c r="G1486" i="11"/>
  <c r="R1485" i="11"/>
  <c r="O1485" i="11"/>
  <c r="N1485" i="11"/>
  <c r="L1485" i="11"/>
  <c r="K1485" i="11"/>
  <c r="J1485" i="11"/>
  <c r="W1483" i="11"/>
  <c r="V1483" i="11"/>
  <c r="U1483" i="11"/>
  <c r="T1483" i="11"/>
  <c r="S1483" i="11"/>
  <c r="R1483" i="11"/>
  <c r="Q1483" i="11"/>
  <c r="P1483" i="11"/>
  <c r="O1483" i="11"/>
  <c r="N1483" i="11"/>
  <c r="M1483" i="11"/>
  <c r="L1483" i="11"/>
  <c r="K1483" i="11"/>
  <c r="J1483" i="11"/>
  <c r="I1483" i="11"/>
  <c r="G1483" i="11"/>
  <c r="H1483" i="11" s="1"/>
  <c r="W1482" i="11"/>
  <c r="V1482" i="11"/>
  <c r="U1482" i="11"/>
  <c r="T1482" i="11"/>
  <c r="S1482" i="11"/>
  <c r="S1480" i="11" s="1"/>
  <c r="R1482" i="11"/>
  <c r="R1480" i="11" s="1"/>
  <c r="Q1482" i="11"/>
  <c r="P1482" i="11"/>
  <c r="O1482" i="11"/>
  <c r="N1482" i="11"/>
  <c r="N1480" i="11" s="1"/>
  <c r="M1482" i="11"/>
  <c r="M1480" i="11" s="1"/>
  <c r="L1482" i="11"/>
  <c r="K1482" i="11"/>
  <c r="J1482" i="11"/>
  <c r="I1482" i="11"/>
  <c r="H1482" i="11"/>
  <c r="G1482" i="11"/>
  <c r="W1481" i="11"/>
  <c r="V1481" i="11"/>
  <c r="U1481" i="11"/>
  <c r="U1480" i="11" s="1"/>
  <c r="T1481" i="11"/>
  <c r="S1481" i="11"/>
  <c r="R1481" i="11"/>
  <c r="Q1481" i="11"/>
  <c r="Q1480" i="11" s="1"/>
  <c r="P1481" i="11"/>
  <c r="P1480" i="11" s="1"/>
  <c r="O1481" i="11"/>
  <c r="O1480" i="11" s="1"/>
  <c r="N1481" i="11"/>
  <c r="M1481" i="11"/>
  <c r="L1481" i="11"/>
  <c r="K1481" i="11"/>
  <c r="K1480" i="11" s="1"/>
  <c r="J1481" i="11"/>
  <c r="I1481" i="11"/>
  <c r="H1481" i="11"/>
  <c r="H1480" i="11" s="1"/>
  <c r="G1481" i="11"/>
  <c r="W1480" i="11"/>
  <c r="V1480" i="11"/>
  <c r="T1480" i="11"/>
  <c r="L1480" i="11"/>
  <c r="I1480" i="11"/>
  <c r="G1480" i="11"/>
  <c r="W1479" i="11"/>
  <c r="V1479" i="11"/>
  <c r="U1479" i="11"/>
  <c r="T1479" i="11"/>
  <c r="S1479" i="11"/>
  <c r="R1479" i="11"/>
  <c r="Q1479" i="11"/>
  <c r="P1479" i="11"/>
  <c r="O1479" i="11"/>
  <c r="N1479" i="11"/>
  <c r="M1479" i="11"/>
  <c r="L1479" i="11"/>
  <c r="K1479" i="11"/>
  <c r="J1479" i="11"/>
  <c r="I1479" i="11"/>
  <c r="G1479" i="11"/>
  <c r="H1479" i="11" s="1"/>
  <c r="W1478" i="11"/>
  <c r="V1478" i="11"/>
  <c r="V1477" i="11" s="1"/>
  <c r="U1478" i="11"/>
  <c r="T1478" i="11"/>
  <c r="T1477" i="11" s="1"/>
  <c r="S1478" i="11"/>
  <c r="R1478" i="11"/>
  <c r="R1477" i="11" s="1"/>
  <c r="Q1478" i="11"/>
  <c r="P1478" i="11"/>
  <c r="O1478" i="11"/>
  <c r="O1477" i="11" s="1"/>
  <c r="N1478" i="11"/>
  <c r="M1478" i="11"/>
  <c r="L1478" i="11"/>
  <c r="K1478" i="11"/>
  <c r="J1478" i="11"/>
  <c r="I1478" i="11"/>
  <c r="G1478" i="11"/>
  <c r="S1477" i="11"/>
  <c r="Q1477" i="11"/>
  <c r="P1477" i="11"/>
  <c r="N1477" i="11"/>
  <c r="M1477" i="11"/>
  <c r="L1477" i="11"/>
  <c r="K1477" i="11"/>
  <c r="J1477" i="11"/>
  <c r="I1477" i="11"/>
  <c r="W1476" i="11"/>
  <c r="V1476" i="11"/>
  <c r="U1476" i="11"/>
  <c r="T1476" i="11"/>
  <c r="S1476" i="11"/>
  <c r="R1476" i="11"/>
  <c r="Q1476" i="11"/>
  <c r="P1476" i="11"/>
  <c r="O1476" i="11"/>
  <c r="N1476" i="11"/>
  <c r="M1476" i="11"/>
  <c r="L1476" i="11"/>
  <c r="L1473" i="11" s="1"/>
  <c r="K1476" i="11"/>
  <c r="K1473" i="11" s="1"/>
  <c r="J1476" i="11"/>
  <c r="I1476" i="11"/>
  <c r="G1476" i="11"/>
  <c r="H1476" i="11" s="1"/>
  <c r="W1475" i="11"/>
  <c r="W1473" i="11" s="1"/>
  <c r="V1475" i="11"/>
  <c r="U1475" i="11"/>
  <c r="T1475" i="11"/>
  <c r="S1475" i="11"/>
  <c r="S1473" i="11" s="1"/>
  <c r="R1475" i="11"/>
  <c r="Q1475" i="11"/>
  <c r="P1475" i="11"/>
  <c r="O1475" i="11"/>
  <c r="N1475" i="11"/>
  <c r="M1475" i="11"/>
  <c r="L1475" i="11"/>
  <c r="K1475" i="11"/>
  <c r="J1475" i="11"/>
  <c r="I1475" i="11"/>
  <c r="H1475" i="11"/>
  <c r="H1473" i="11" s="1"/>
  <c r="G1475" i="11"/>
  <c r="G1473" i="11" s="1"/>
  <c r="W1474" i="11"/>
  <c r="V1474" i="11"/>
  <c r="U1474" i="11"/>
  <c r="T1474" i="11"/>
  <c r="T1473" i="11" s="1"/>
  <c r="S1474" i="11"/>
  <c r="R1474" i="11"/>
  <c r="Q1474" i="11"/>
  <c r="P1474" i="11"/>
  <c r="O1474" i="11"/>
  <c r="O1473" i="11" s="1"/>
  <c r="N1474" i="11"/>
  <c r="M1474" i="11"/>
  <c r="L1474" i="11"/>
  <c r="K1474" i="11"/>
  <c r="J1474" i="11"/>
  <c r="I1474" i="11"/>
  <c r="G1474" i="11"/>
  <c r="H1474" i="11" s="1"/>
  <c r="V1473" i="11"/>
  <c r="U1473" i="11"/>
  <c r="R1473" i="11"/>
  <c r="Q1473" i="11"/>
  <c r="W1472" i="11"/>
  <c r="V1472" i="11"/>
  <c r="V1470" i="11" s="1"/>
  <c r="U1472" i="11"/>
  <c r="T1472" i="11"/>
  <c r="S1472" i="11"/>
  <c r="R1472" i="11"/>
  <c r="Q1472" i="11"/>
  <c r="P1472" i="11"/>
  <c r="O1472" i="11"/>
  <c r="O1470" i="11" s="1"/>
  <c r="N1472" i="11"/>
  <c r="N1470" i="11" s="1"/>
  <c r="M1472" i="11"/>
  <c r="L1472" i="11"/>
  <c r="K1472" i="11"/>
  <c r="J1472" i="11"/>
  <c r="J1470" i="11" s="1"/>
  <c r="I1472" i="11"/>
  <c r="I1470" i="11" s="1"/>
  <c r="H1472" i="11"/>
  <c r="H1470" i="11" s="1"/>
  <c r="G1472" i="11"/>
  <c r="W1471" i="11"/>
  <c r="V1471" i="11"/>
  <c r="U1471" i="11"/>
  <c r="U1470" i="11" s="1"/>
  <c r="T1471" i="11"/>
  <c r="S1471" i="11"/>
  <c r="S1470" i="11" s="1"/>
  <c r="R1471" i="11"/>
  <c r="Q1471" i="11"/>
  <c r="P1471" i="11"/>
  <c r="O1471" i="11"/>
  <c r="N1471" i="11"/>
  <c r="M1471" i="11"/>
  <c r="L1471" i="11"/>
  <c r="K1471" i="11"/>
  <c r="K1470" i="11" s="1"/>
  <c r="J1471" i="11"/>
  <c r="I1471" i="11"/>
  <c r="H1471" i="11"/>
  <c r="G1471" i="11"/>
  <c r="G1470" i="11" s="1"/>
  <c r="W1470" i="11"/>
  <c r="R1470" i="11"/>
  <c r="Q1470" i="11"/>
  <c r="P1470" i="11"/>
  <c r="M1470" i="11"/>
  <c r="L1470" i="11"/>
  <c r="W1469" i="11"/>
  <c r="V1469" i="11"/>
  <c r="U1469" i="11"/>
  <c r="T1469" i="11"/>
  <c r="S1469" i="11"/>
  <c r="S1466" i="11" s="1"/>
  <c r="R1469" i="11"/>
  <c r="Q1469" i="11"/>
  <c r="P1469" i="11"/>
  <c r="O1469" i="11"/>
  <c r="N1469" i="11"/>
  <c r="M1469" i="11"/>
  <c r="L1469" i="11"/>
  <c r="K1469" i="11"/>
  <c r="J1469" i="11"/>
  <c r="I1469" i="11"/>
  <c r="H1469" i="11"/>
  <c r="G1469" i="11"/>
  <c r="W1468" i="11"/>
  <c r="V1468" i="11"/>
  <c r="U1468" i="11"/>
  <c r="T1468" i="11"/>
  <c r="S1468" i="11"/>
  <c r="R1468" i="11"/>
  <c r="R1466" i="11" s="1"/>
  <c r="Q1468" i="11"/>
  <c r="P1468" i="11"/>
  <c r="O1468" i="11"/>
  <c r="N1468" i="11"/>
  <c r="M1468" i="11"/>
  <c r="L1468" i="11"/>
  <c r="K1468" i="11"/>
  <c r="J1468" i="11"/>
  <c r="I1468" i="11"/>
  <c r="H1468" i="11"/>
  <c r="G1468" i="11"/>
  <c r="W1467" i="11"/>
  <c r="W1466" i="11" s="1"/>
  <c r="V1467" i="11"/>
  <c r="U1467" i="11"/>
  <c r="T1467" i="11"/>
  <c r="S1467" i="11"/>
  <c r="R1467" i="11"/>
  <c r="Q1467" i="11"/>
  <c r="P1467" i="11"/>
  <c r="O1467" i="11"/>
  <c r="O1466" i="11" s="1"/>
  <c r="N1467" i="11"/>
  <c r="M1467" i="11"/>
  <c r="L1467" i="11"/>
  <c r="K1467" i="11"/>
  <c r="J1467" i="11"/>
  <c r="I1467" i="11"/>
  <c r="G1467" i="11"/>
  <c r="V1466" i="11"/>
  <c r="U1466" i="11"/>
  <c r="T1466" i="11"/>
  <c r="Q1466" i="11"/>
  <c r="W1465" i="11"/>
  <c r="W1463" i="11" s="1"/>
  <c r="V1465" i="11"/>
  <c r="U1465" i="11"/>
  <c r="T1465" i="11"/>
  <c r="S1465" i="11"/>
  <c r="R1465" i="11"/>
  <c r="Q1465" i="11"/>
  <c r="P1465" i="11"/>
  <c r="P1463" i="11" s="1"/>
  <c r="O1465" i="11"/>
  <c r="N1465" i="11"/>
  <c r="M1465" i="11"/>
  <c r="L1465" i="11"/>
  <c r="K1465" i="11"/>
  <c r="J1465" i="11"/>
  <c r="I1465" i="11"/>
  <c r="I1463" i="11" s="1"/>
  <c r="H1465" i="11"/>
  <c r="G1465" i="11"/>
  <c r="W1464" i="11"/>
  <c r="V1464" i="11"/>
  <c r="U1464" i="11"/>
  <c r="T1464" i="11"/>
  <c r="S1464" i="11"/>
  <c r="S1463" i="11" s="1"/>
  <c r="R1464" i="11"/>
  <c r="R1463" i="11" s="1"/>
  <c r="Q1464" i="11"/>
  <c r="Q1463" i="11" s="1"/>
  <c r="P1464" i="11"/>
  <c r="O1464" i="11"/>
  <c r="O1463" i="11" s="1"/>
  <c r="N1464" i="11"/>
  <c r="N1463" i="11" s="1"/>
  <c r="M1464" i="11"/>
  <c r="L1464" i="11"/>
  <c r="K1464" i="11"/>
  <c r="J1464" i="11"/>
  <c r="I1464" i="11"/>
  <c r="G1464" i="11"/>
  <c r="H1464" i="11" s="1"/>
  <c r="H1463" i="11" s="1"/>
  <c r="V1463" i="11"/>
  <c r="M1463" i="11"/>
  <c r="L1463" i="11"/>
  <c r="K1463" i="11"/>
  <c r="J1463" i="11"/>
  <c r="G1463" i="11"/>
  <c r="W1461" i="11"/>
  <c r="V1461" i="11"/>
  <c r="U1461" i="11"/>
  <c r="T1461" i="11"/>
  <c r="S1461" i="11"/>
  <c r="S1458" i="11" s="1"/>
  <c r="R1461" i="11"/>
  <c r="Q1461" i="11"/>
  <c r="P1461" i="11"/>
  <c r="O1461" i="11"/>
  <c r="N1461" i="11"/>
  <c r="M1461" i="11"/>
  <c r="L1461" i="11"/>
  <c r="K1461" i="11"/>
  <c r="J1461" i="11"/>
  <c r="I1461" i="11"/>
  <c r="G1461" i="11"/>
  <c r="H1461" i="11" s="1"/>
  <c r="W1460" i="11"/>
  <c r="V1460" i="11"/>
  <c r="U1460" i="11"/>
  <c r="T1460" i="11"/>
  <c r="S1460" i="11"/>
  <c r="R1460" i="11"/>
  <c r="Q1460" i="11"/>
  <c r="Q1458" i="11" s="1"/>
  <c r="P1460" i="11"/>
  <c r="P1458" i="11" s="1"/>
  <c r="O1460" i="11"/>
  <c r="N1460" i="11"/>
  <c r="M1460" i="11"/>
  <c r="L1460" i="11"/>
  <c r="K1460" i="11"/>
  <c r="K1458" i="11" s="1"/>
  <c r="J1460" i="11"/>
  <c r="I1460" i="11"/>
  <c r="H1460" i="11"/>
  <c r="G1460" i="11"/>
  <c r="W1459" i="11"/>
  <c r="W1458" i="11" s="1"/>
  <c r="V1459" i="11"/>
  <c r="U1459" i="11"/>
  <c r="T1459" i="11"/>
  <c r="S1459" i="11"/>
  <c r="R1459" i="11"/>
  <c r="R1458" i="11" s="1"/>
  <c r="Q1459" i="11"/>
  <c r="P1459" i="11"/>
  <c r="O1459" i="11"/>
  <c r="O1458" i="11" s="1"/>
  <c r="N1459" i="11"/>
  <c r="N1458" i="11" s="1"/>
  <c r="M1459" i="11"/>
  <c r="M1458" i="11" s="1"/>
  <c r="L1459" i="11"/>
  <c r="K1459" i="11"/>
  <c r="J1459" i="11"/>
  <c r="I1459" i="11"/>
  <c r="H1459" i="11"/>
  <c r="G1459" i="11"/>
  <c r="V1458" i="11"/>
  <c r="T1458" i="11"/>
  <c r="L1458" i="11"/>
  <c r="J1458" i="11"/>
  <c r="I1458" i="11"/>
  <c r="W1457" i="11"/>
  <c r="V1457" i="11"/>
  <c r="U1457" i="11"/>
  <c r="T1457" i="11"/>
  <c r="S1457" i="11"/>
  <c r="R1457" i="11"/>
  <c r="Q1457" i="11"/>
  <c r="P1457" i="11"/>
  <c r="O1457" i="11"/>
  <c r="N1457" i="11"/>
  <c r="M1457" i="11"/>
  <c r="L1457" i="11"/>
  <c r="K1457" i="11"/>
  <c r="J1457" i="11"/>
  <c r="I1457" i="11"/>
  <c r="I1454" i="11" s="1"/>
  <c r="G1457" i="11"/>
  <c r="H1457" i="11" s="1"/>
  <c r="W1456" i="11"/>
  <c r="V1456" i="11"/>
  <c r="U1456" i="11"/>
  <c r="T1456" i="11"/>
  <c r="S1456" i="11"/>
  <c r="R1456" i="11"/>
  <c r="R1454" i="11" s="1"/>
  <c r="Q1456" i="11"/>
  <c r="P1456" i="11"/>
  <c r="O1456" i="11"/>
  <c r="N1456" i="11"/>
  <c r="M1456" i="11"/>
  <c r="L1456" i="11"/>
  <c r="K1456" i="11"/>
  <c r="J1456" i="11"/>
  <c r="I1456" i="11"/>
  <c r="G1456" i="11"/>
  <c r="H1456" i="11" s="1"/>
  <c r="W1455" i="11"/>
  <c r="W1454" i="11" s="1"/>
  <c r="V1455" i="11"/>
  <c r="U1455" i="11"/>
  <c r="T1455" i="11"/>
  <c r="S1455" i="11"/>
  <c r="R1455" i="11"/>
  <c r="Q1455" i="11"/>
  <c r="P1455" i="11"/>
  <c r="P1454" i="11" s="1"/>
  <c r="O1455" i="11"/>
  <c r="N1455" i="11"/>
  <c r="N1454" i="11" s="1"/>
  <c r="M1455" i="11"/>
  <c r="M1454" i="11" s="1"/>
  <c r="L1455" i="11"/>
  <c r="K1455" i="11"/>
  <c r="K1454" i="11" s="1"/>
  <c r="J1455" i="11"/>
  <c r="J1454" i="11" s="1"/>
  <c r="I1455" i="11"/>
  <c r="G1455" i="11"/>
  <c r="H1455" i="11" s="1"/>
  <c r="H1454" i="11" s="1"/>
  <c r="L1454" i="11"/>
  <c r="W1453" i="11"/>
  <c r="V1453" i="11"/>
  <c r="U1453" i="11"/>
  <c r="T1453" i="11"/>
  <c r="S1453" i="11"/>
  <c r="R1453" i="11"/>
  <c r="Q1453" i="11"/>
  <c r="P1453" i="11"/>
  <c r="O1453" i="11"/>
  <c r="N1453" i="11"/>
  <c r="M1453" i="11"/>
  <c r="L1453" i="11"/>
  <c r="K1453" i="11"/>
  <c r="K1450" i="11" s="1"/>
  <c r="J1453" i="11"/>
  <c r="I1453" i="11"/>
  <c r="H1453" i="11"/>
  <c r="G1453" i="11"/>
  <c r="W1452" i="11"/>
  <c r="V1452" i="11"/>
  <c r="U1452" i="11"/>
  <c r="T1452" i="11"/>
  <c r="S1452" i="11"/>
  <c r="R1452" i="11"/>
  <c r="Q1452" i="11"/>
  <c r="P1452" i="11"/>
  <c r="O1452" i="11"/>
  <c r="N1452" i="11"/>
  <c r="M1452" i="11"/>
  <c r="M1450" i="11" s="1"/>
  <c r="L1452" i="11"/>
  <c r="K1452" i="11"/>
  <c r="J1452" i="11"/>
  <c r="I1452" i="11"/>
  <c r="H1452" i="11"/>
  <c r="H1450" i="11" s="1"/>
  <c r="G1452" i="11"/>
  <c r="G1450" i="11" s="1"/>
  <c r="W1451" i="11"/>
  <c r="V1451" i="11"/>
  <c r="V1450" i="11" s="1"/>
  <c r="U1451" i="11"/>
  <c r="T1451" i="11"/>
  <c r="S1451" i="11"/>
  <c r="R1451" i="11"/>
  <c r="Q1451" i="11"/>
  <c r="Q1450" i="11" s="1"/>
  <c r="P1451" i="11"/>
  <c r="O1451" i="11"/>
  <c r="N1451" i="11"/>
  <c r="M1451" i="11"/>
  <c r="L1451" i="11"/>
  <c r="K1451" i="11"/>
  <c r="J1451" i="11"/>
  <c r="J1450" i="11" s="1"/>
  <c r="I1451" i="11"/>
  <c r="H1451" i="11"/>
  <c r="G1451" i="11"/>
  <c r="U1450" i="11"/>
  <c r="S1450" i="11"/>
  <c r="P1450" i="11"/>
  <c r="O1450" i="11"/>
  <c r="N1450" i="11"/>
  <c r="L1450" i="11"/>
  <c r="W1448" i="11"/>
  <c r="V1448" i="11"/>
  <c r="U1448" i="11"/>
  <c r="T1448" i="11"/>
  <c r="S1448" i="11"/>
  <c r="R1448" i="11"/>
  <c r="Q1448" i="11"/>
  <c r="P1448" i="11"/>
  <c r="P1444" i="11" s="1"/>
  <c r="O1448" i="11"/>
  <c r="N1448" i="11"/>
  <c r="M1448" i="11"/>
  <c r="L1448" i="11"/>
  <c r="L1444" i="11" s="1"/>
  <c r="K1448" i="11"/>
  <c r="J1448" i="11"/>
  <c r="I1448" i="11"/>
  <c r="H1448" i="11"/>
  <c r="G1448" i="11"/>
  <c r="W1447" i="11"/>
  <c r="V1447" i="11"/>
  <c r="U1447" i="11"/>
  <c r="T1447" i="11"/>
  <c r="S1447" i="11"/>
  <c r="R1447" i="11"/>
  <c r="Q1447" i="11"/>
  <c r="P1447" i="11"/>
  <c r="O1447" i="11"/>
  <c r="N1447" i="11"/>
  <c r="M1447" i="11"/>
  <c r="L1447" i="11"/>
  <c r="K1447" i="11"/>
  <c r="J1447" i="11"/>
  <c r="I1447" i="11"/>
  <c r="H1447" i="11"/>
  <c r="G1447" i="11"/>
  <c r="W1446" i="11"/>
  <c r="V1446" i="11"/>
  <c r="U1446" i="11"/>
  <c r="T1446" i="11"/>
  <c r="S1446" i="11"/>
  <c r="R1446" i="11"/>
  <c r="R1444" i="11" s="1"/>
  <c r="Q1446" i="11"/>
  <c r="Q1444" i="11" s="1"/>
  <c r="P1446" i="11"/>
  <c r="O1446" i="11"/>
  <c r="N1446" i="11"/>
  <c r="M1446" i="11"/>
  <c r="L1446" i="11"/>
  <c r="K1446" i="11"/>
  <c r="J1446" i="11"/>
  <c r="J1444" i="11" s="1"/>
  <c r="I1446" i="11"/>
  <c r="H1446" i="11"/>
  <c r="G1446" i="11"/>
  <c r="W1445" i="11"/>
  <c r="V1445" i="11"/>
  <c r="V1444" i="11" s="1"/>
  <c r="U1445" i="11"/>
  <c r="T1445" i="11"/>
  <c r="S1445" i="11"/>
  <c r="R1445" i="11"/>
  <c r="Q1445" i="11"/>
  <c r="P1445" i="11"/>
  <c r="O1445" i="11"/>
  <c r="O1444" i="11" s="1"/>
  <c r="N1445" i="11"/>
  <c r="M1445" i="11"/>
  <c r="L1445" i="11"/>
  <c r="K1445" i="11"/>
  <c r="J1445" i="11"/>
  <c r="I1445" i="11"/>
  <c r="G1445" i="11"/>
  <c r="W1444" i="11"/>
  <c r="U1444" i="11"/>
  <c r="T1444" i="11"/>
  <c r="S1444" i="11"/>
  <c r="K1444" i="11"/>
  <c r="W1443" i="11"/>
  <c r="V1443" i="11"/>
  <c r="U1443" i="11"/>
  <c r="T1443" i="11"/>
  <c r="S1443" i="11"/>
  <c r="R1443" i="11"/>
  <c r="Q1443" i="11"/>
  <c r="P1443" i="11"/>
  <c r="O1443" i="11"/>
  <c r="N1443" i="11"/>
  <c r="M1443" i="11"/>
  <c r="L1443" i="11"/>
  <c r="K1443" i="11"/>
  <c r="J1443" i="11"/>
  <c r="I1443" i="11"/>
  <c r="G1443" i="11"/>
  <c r="H1443" i="11" s="1"/>
  <c r="W1442" i="11"/>
  <c r="V1442" i="11"/>
  <c r="U1442" i="11"/>
  <c r="U1439" i="11" s="1"/>
  <c r="T1442" i="11"/>
  <c r="S1442" i="11"/>
  <c r="R1442" i="11"/>
  <c r="Q1442" i="11"/>
  <c r="P1442" i="11"/>
  <c r="O1442" i="11"/>
  <c r="N1442" i="11"/>
  <c r="M1442" i="11"/>
  <c r="L1442" i="11"/>
  <c r="K1442" i="11"/>
  <c r="J1442" i="11"/>
  <c r="I1442" i="11"/>
  <c r="G1442" i="11"/>
  <c r="H1442" i="11" s="1"/>
  <c r="W1441" i="11"/>
  <c r="V1441" i="11"/>
  <c r="V1439" i="11" s="1"/>
  <c r="U1441" i="11"/>
  <c r="T1441" i="11"/>
  <c r="S1441" i="11"/>
  <c r="R1441" i="11"/>
  <c r="Q1441" i="11"/>
  <c r="Q1439" i="11" s="1"/>
  <c r="P1441" i="11"/>
  <c r="O1441" i="11"/>
  <c r="N1441" i="11"/>
  <c r="M1441" i="11"/>
  <c r="L1441" i="11"/>
  <c r="K1441" i="11"/>
  <c r="J1441" i="11"/>
  <c r="I1441" i="11"/>
  <c r="H1441" i="11"/>
  <c r="G1441" i="11"/>
  <c r="G1439" i="11" s="1"/>
  <c r="W1440" i="11"/>
  <c r="V1440" i="11"/>
  <c r="U1440" i="11"/>
  <c r="T1440" i="11"/>
  <c r="S1440" i="11"/>
  <c r="R1440" i="11"/>
  <c r="Q1440" i="11"/>
  <c r="P1440" i="11"/>
  <c r="O1440" i="11"/>
  <c r="O1439" i="11" s="1"/>
  <c r="N1440" i="11"/>
  <c r="N1439" i="11" s="1"/>
  <c r="M1440" i="11"/>
  <c r="L1440" i="11"/>
  <c r="K1440" i="11"/>
  <c r="K1439" i="11" s="1"/>
  <c r="J1440" i="11"/>
  <c r="I1440" i="11"/>
  <c r="G1440" i="11"/>
  <c r="H1440" i="11" s="1"/>
  <c r="H1439" i="11" s="1"/>
  <c r="R1439" i="11"/>
  <c r="J1439" i="11"/>
  <c r="I1439" i="11"/>
  <c r="W1438" i="11"/>
  <c r="V1438" i="11"/>
  <c r="U1438" i="11"/>
  <c r="U1434" i="11" s="1"/>
  <c r="T1438" i="11"/>
  <c r="S1438" i="11"/>
  <c r="R1438" i="11"/>
  <c r="Q1438" i="11"/>
  <c r="P1438" i="11"/>
  <c r="O1438" i="11"/>
  <c r="N1438" i="11"/>
  <c r="M1438" i="11"/>
  <c r="L1438" i="11"/>
  <c r="K1438" i="11"/>
  <c r="J1438" i="11"/>
  <c r="I1438" i="11"/>
  <c r="H1438" i="11"/>
  <c r="G1438" i="11"/>
  <c r="W1437" i="11"/>
  <c r="V1437" i="11"/>
  <c r="V1434" i="11" s="1"/>
  <c r="U1437" i="11"/>
  <c r="T1437" i="11"/>
  <c r="S1437" i="11"/>
  <c r="R1437" i="11"/>
  <c r="Q1437" i="11"/>
  <c r="P1437" i="11"/>
  <c r="O1437" i="11"/>
  <c r="N1437" i="11"/>
  <c r="M1437" i="11"/>
  <c r="L1437" i="11"/>
  <c r="K1437" i="11"/>
  <c r="J1437" i="11"/>
  <c r="I1437" i="11"/>
  <c r="G1437" i="11"/>
  <c r="H1437" i="11" s="1"/>
  <c r="W1436" i="11"/>
  <c r="V1436" i="11"/>
  <c r="U1436" i="11"/>
  <c r="T1436" i="11"/>
  <c r="S1436" i="11"/>
  <c r="R1436" i="11"/>
  <c r="Q1436" i="11"/>
  <c r="P1436" i="11"/>
  <c r="O1436" i="11"/>
  <c r="N1436" i="11"/>
  <c r="M1436" i="11"/>
  <c r="M1434" i="11" s="1"/>
  <c r="L1436" i="11"/>
  <c r="L1434" i="11" s="1"/>
  <c r="K1436" i="11"/>
  <c r="J1436" i="11"/>
  <c r="I1436" i="11"/>
  <c r="G1436" i="11"/>
  <c r="W1435" i="11"/>
  <c r="W1434" i="11" s="1"/>
  <c r="V1435" i="11"/>
  <c r="U1435" i="11"/>
  <c r="T1435" i="11"/>
  <c r="S1435" i="11"/>
  <c r="R1435" i="11"/>
  <c r="Q1435" i="11"/>
  <c r="Q1434" i="11" s="1"/>
  <c r="P1435" i="11"/>
  <c r="O1435" i="11"/>
  <c r="N1435" i="11"/>
  <c r="M1435" i="11"/>
  <c r="L1435" i="11"/>
  <c r="K1435" i="11"/>
  <c r="K1434" i="11" s="1"/>
  <c r="J1435" i="11"/>
  <c r="J1434" i="11" s="1"/>
  <c r="I1435" i="11"/>
  <c r="I1434" i="11" s="1"/>
  <c r="G1435" i="11"/>
  <c r="H1435" i="11" s="1"/>
  <c r="P1434" i="11"/>
  <c r="O1434" i="11"/>
  <c r="V1427" i="11"/>
  <c r="V1424" i="11" s="1"/>
  <c r="U1427" i="11"/>
  <c r="U1427" i="12" s="1"/>
  <c r="T1427" i="11"/>
  <c r="S1427" i="11"/>
  <c r="R1427" i="11"/>
  <c r="Q1427" i="11"/>
  <c r="P1427" i="11"/>
  <c r="O1427" i="11"/>
  <c r="N1427" i="11"/>
  <c r="M1427" i="11"/>
  <c r="L1427" i="11"/>
  <c r="K1427" i="11"/>
  <c r="J1427" i="11"/>
  <c r="I1427" i="11"/>
  <c r="H1427" i="11"/>
  <c r="G1427" i="11"/>
  <c r="V1426" i="11"/>
  <c r="U1426" i="11"/>
  <c r="T1426" i="11"/>
  <c r="S1426" i="11"/>
  <c r="S1424" i="11" s="1"/>
  <c r="R1426" i="11"/>
  <c r="Q1426" i="11"/>
  <c r="Q1424" i="11" s="1"/>
  <c r="P1426" i="11"/>
  <c r="O1426" i="11"/>
  <c r="N1426" i="11"/>
  <c r="M1426" i="11"/>
  <c r="L1426" i="11"/>
  <c r="L1424" i="11" s="1"/>
  <c r="K1426" i="11"/>
  <c r="J1426" i="11"/>
  <c r="I1426" i="11"/>
  <c r="H1426" i="11"/>
  <c r="G1426" i="11"/>
  <c r="V1425" i="11"/>
  <c r="U1425" i="11"/>
  <c r="T1425" i="11"/>
  <c r="T1424" i="11" s="1"/>
  <c r="S1425" i="11"/>
  <c r="R1425" i="11"/>
  <c r="Q1425" i="11"/>
  <c r="P1425" i="11"/>
  <c r="P1424" i="11" s="1"/>
  <c r="O1425" i="11"/>
  <c r="N1425" i="11"/>
  <c r="M1425" i="11"/>
  <c r="L1425" i="11"/>
  <c r="K1425" i="11"/>
  <c r="J1425" i="11"/>
  <c r="I1425" i="11"/>
  <c r="H1425" i="11"/>
  <c r="G1425" i="11"/>
  <c r="M1424" i="11"/>
  <c r="V1422" i="11"/>
  <c r="V1421" i="11" s="1"/>
  <c r="U1422" i="11"/>
  <c r="T1422" i="11"/>
  <c r="T1421" i="11" s="1"/>
  <c r="S1422" i="11"/>
  <c r="R1422" i="11"/>
  <c r="R1421" i="11" s="1"/>
  <c r="Q1422" i="11"/>
  <c r="P1422" i="11"/>
  <c r="P1421" i="11" s="1"/>
  <c r="O1422" i="11"/>
  <c r="O1421" i="11" s="1"/>
  <c r="N1422" i="11"/>
  <c r="N1421" i="11" s="1"/>
  <c r="M1422" i="11"/>
  <c r="M1421" i="11" s="1"/>
  <c r="L1422" i="11"/>
  <c r="K1422" i="11"/>
  <c r="J1422" i="11"/>
  <c r="I1422" i="11"/>
  <c r="I1421" i="11" s="1"/>
  <c r="H1422" i="11"/>
  <c r="G1422" i="11"/>
  <c r="U1421" i="11"/>
  <c r="S1421" i="11"/>
  <c r="Q1421" i="11"/>
  <c r="L1421" i="11"/>
  <c r="K1421" i="11"/>
  <c r="H1421" i="11"/>
  <c r="G1421" i="11"/>
  <c r="V1420" i="11"/>
  <c r="V1418" i="11" s="1"/>
  <c r="U1420" i="11"/>
  <c r="T1420" i="11"/>
  <c r="S1420" i="11"/>
  <c r="R1420" i="11"/>
  <c r="Q1420" i="11"/>
  <c r="Q1418" i="11" s="1"/>
  <c r="P1420" i="11"/>
  <c r="O1420" i="11"/>
  <c r="N1420" i="11"/>
  <c r="M1420" i="11"/>
  <c r="M1418" i="11" s="1"/>
  <c r="L1420" i="11"/>
  <c r="K1420" i="11"/>
  <c r="J1420" i="11"/>
  <c r="I1420" i="11"/>
  <c r="H1420" i="11"/>
  <c r="G1420" i="11"/>
  <c r="V1419" i="11"/>
  <c r="U1419" i="11"/>
  <c r="U1418" i="11" s="1"/>
  <c r="T1419" i="11"/>
  <c r="S1419" i="11"/>
  <c r="S1418" i="11" s="1"/>
  <c r="R1419" i="11"/>
  <c r="Q1419" i="11"/>
  <c r="P1419" i="11"/>
  <c r="O1419" i="11"/>
  <c r="O1418" i="11" s="1"/>
  <c r="N1419" i="11"/>
  <c r="M1419" i="11"/>
  <c r="L1419" i="11"/>
  <c r="K1419" i="11"/>
  <c r="K1418" i="11" s="1"/>
  <c r="J1419" i="11"/>
  <c r="J1418" i="11" s="1"/>
  <c r="I1419" i="11"/>
  <c r="H1419" i="11"/>
  <c r="G1419" i="11"/>
  <c r="T1418" i="11"/>
  <c r="R1418" i="11"/>
  <c r="P1418" i="11"/>
  <c r="L1418" i="11"/>
  <c r="H1418" i="11"/>
  <c r="V1417" i="11"/>
  <c r="V1410" i="11" s="1"/>
  <c r="U1417" i="11"/>
  <c r="T1417" i="11"/>
  <c r="S1417" i="11"/>
  <c r="R1417" i="11"/>
  <c r="Q1417" i="11"/>
  <c r="P1417" i="11"/>
  <c r="O1417" i="11"/>
  <c r="W1417" i="11" s="1"/>
  <c r="N1417" i="11"/>
  <c r="M1417" i="11"/>
  <c r="L1417" i="11"/>
  <c r="K1417" i="11"/>
  <c r="J1417" i="11"/>
  <c r="I1417" i="11"/>
  <c r="H1417" i="11"/>
  <c r="G1417" i="11"/>
  <c r="V1416" i="11"/>
  <c r="U1416" i="11"/>
  <c r="T1416" i="11"/>
  <c r="S1416" i="11"/>
  <c r="R1416" i="11"/>
  <c r="Q1416" i="11"/>
  <c r="P1416" i="11"/>
  <c r="O1416" i="11"/>
  <c r="N1416" i="11"/>
  <c r="M1416" i="11"/>
  <c r="L1416" i="11"/>
  <c r="K1416" i="11"/>
  <c r="J1416" i="11"/>
  <c r="I1416" i="11"/>
  <c r="H1416" i="11"/>
  <c r="G1416" i="11"/>
  <c r="K1415" i="11"/>
  <c r="J1415" i="11"/>
  <c r="I1415" i="11"/>
  <c r="H1415" i="11"/>
  <c r="G1415" i="11"/>
  <c r="V1414" i="11"/>
  <c r="U1414" i="11"/>
  <c r="T1414" i="11"/>
  <c r="S1414" i="11"/>
  <c r="R1414" i="11"/>
  <c r="Q1414" i="11"/>
  <c r="P1414" i="11"/>
  <c r="O1414" i="11"/>
  <c r="N1414" i="11"/>
  <c r="M1414" i="11"/>
  <c r="L1414" i="11"/>
  <c r="K1414" i="11"/>
  <c r="J1414" i="11"/>
  <c r="I1414" i="11"/>
  <c r="H1414" i="11"/>
  <c r="G1414" i="11"/>
  <c r="V1413" i="11"/>
  <c r="U1413" i="11"/>
  <c r="T1413" i="11"/>
  <c r="S1413" i="11"/>
  <c r="R1413" i="11"/>
  <c r="Q1413" i="11"/>
  <c r="P1413" i="11"/>
  <c r="P1410" i="11" s="1"/>
  <c r="O1413" i="11"/>
  <c r="N1413" i="11"/>
  <c r="M1413" i="11"/>
  <c r="L1413" i="11"/>
  <c r="K1413" i="11"/>
  <c r="J1413" i="11"/>
  <c r="I1413" i="11"/>
  <c r="W1413" i="11" s="1"/>
  <c r="H1413" i="11"/>
  <c r="G1413" i="11"/>
  <c r="V1412" i="11"/>
  <c r="U1412" i="11"/>
  <c r="T1412" i="11"/>
  <c r="S1412" i="11"/>
  <c r="R1412" i="11"/>
  <c r="Q1412" i="11"/>
  <c r="P1412" i="11"/>
  <c r="O1412" i="11"/>
  <c r="N1412" i="11"/>
  <c r="M1412" i="11"/>
  <c r="L1412" i="11"/>
  <c r="K1412" i="11"/>
  <c r="J1412" i="11"/>
  <c r="I1412" i="11"/>
  <c r="H1412" i="11"/>
  <c r="H1410" i="11" s="1"/>
  <c r="G1412" i="11"/>
  <c r="V1411" i="11"/>
  <c r="U1411" i="11"/>
  <c r="T1411" i="11"/>
  <c r="S1411" i="11"/>
  <c r="R1411" i="11"/>
  <c r="Q1411" i="11"/>
  <c r="P1411" i="11"/>
  <c r="O1411" i="11"/>
  <c r="N1411" i="11"/>
  <c r="M1411" i="11"/>
  <c r="L1411" i="11"/>
  <c r="K1411" i="11"/>
  <c r="J1411" i="11"/>
  <c r="I1411" i="11"/>
  <c r="W1411" i="11" s="1"/>
  <c r="H1411" i="11"/>
  <c r="G1411" i="11"/>
  <c r="U1410" i="11"/>
  <c r="N1410" i="11"/>
  <c r="J1410" i="11"/>
  <c r="I1410" i="11"/>
  <c r="K1409" i="11"/>
  <c r="J1409" i="11"/>
  <c r="I1409" i="11"/>
  <c r="I1407" i="11" s="1"/>
  <c r="H1409" i="11"/>
  <c r="G1409" i="11"/>
  <c r="K1408" i="11"/>
  <c r="J1408" i="11"/>
  <c r="I1408" i="11"/>
  <c r="H1408" i="11"/>
  <c r="G1408" i="11"/>
  <c r="K1407" i="11"/>
  <c r="J1407" i="11"/>
  <c r="G1407" i="11"/>
  <c r="V1406" i="11"/>
  <c r="V1401" i="11" s="1"/>
  <c r="U1406" i="11"/>
  <c r="T1406" i="11"/>
  <c r="S1406" i="11"/>
  <c r="R1406" i="11"/>
  <c r="Q1406" i="11"/>
  <c r="P1406" i="11"/>
  <c r="O1406" i="11"/>
  <c r="N1406" i="11"/>
  <c r="M1406" i="11"/>
  <c r="L1406" i="11"/>
  <c r="K1406" i="11"/>
  <c r="J1406" i="11"/>
  <c r="I1406" i="11"/>
  <c r="H1406" i="11"/>
  <c r="G1406" i="11"/>
  <c r="V1405" i="11"/>
  <c r="U1405" i="11"/>
  <c r="T1405" i="11"/>
  <c r="S1405" i="11"/>
  <c r="R1405" i="11"/>
  <c r="Q1405" i="11"/>
  <c r="P1405" i="11"/>
  <c r="O1405" i="11"/>
  <c r="N1405" i="11"/>
  <c r="M1405" i="11"/>
  <c r="L1405" i="11"/>
  <c r="K1405" i="11"/>
  <c r="J1405" i="11"/>
  <c r="I1405" i="11"/>
  <c r="H1405" i="11"/>
  <c r="G1405" i="11"/>
  <c r="V1404" i="11"/>
  <c r="U1404" i="11"/>
  <c r="T1404" i="11"/>
  <c r="S1404" i="11"/>
  <c r="R1404" i="11"/>
  <c r="Q1404" i="11"/>
  <c r="P1404" i="11"/>
  <c r="O1404" i="11"/>
  <c r="N1404" i="11"/>
  <c r="M1404" i="11"/>
  <c r="L1404" i="11"/>
  <c r="K1404" i="11"/>
  <c r="J1404" i="11"/>
  <c r="I1404" i="11"/>
  <c r="H1404" i="11"/>
  <c r="G1404" i="11"/>
  <c r="V1403" i="11"/>
  <c r="U1403" i="11"/>
  <c r="T1403" i="11"/>
  <c r="S1403" i="11"/>
  <c r="R1403" i="11"/>
  <c r="Q1403" i="11"/>
  <c r="P1403" i="11"/>
  <c r="O1403" i="11"/>
  <c r="O1403" i="12" s="1"/>
  <c r="O1401" i="12" s="1"/>
  <c r="N1403" i="11"/>
  <c r="M1403" i="11"/>
  <c r="L1403" i="11"/>
  <c r="K1403" i="11"/>
  <c r="J1403" i="11"/>
  <c r="I1403" i="11"/>
  <c r="H1403" i="11"/>
  <c r="H1401" i="11" s="1"/>
  <c r="G1403" i="11"/>
  <c r="V1402" i="11"/>
  <c r="U1402" i="11"/>
  <c r="T1402" i="11"/>
  <c r="S1402" i="11"/>
  <c r="R1402" i="11"/>
  <c r="Q1402" i="11"/>
  <c r="P1402" i="11"/>
  <c r="O1402" i="11"/>
  <c r="N1402" i="11"/>
  <c r="M1402" i="11"/>
  <c r="L1402" i="11"/>
  <c r="L1401" i="11" s="1"/>
  <c r="K1402" i="11"/>
  <c r="J1402" i="11"/>
  <c r="J1401" i="11" s="1"/>
  <c r="I1402" i="11"/>
  <c r="H1402" i="11"/>
  <c r="G1402" i="11"/>
  <c r="U1401" i="11"/>
  <c r="T1401" i="11"/>
  <c r="M1401" i="11"/>
  <c r="V1400" i="11"/>
  <c r="U1400" i="11"/>
  <c r="T1400" i="11"/>
  <c r="S1400" i="11"/>
  <c r="R1400" i="11"/>
  <c r="Q1400" i="11"/>
  <c r="P1400" i="11"/>
  <c r="O1400" i="11"/>
  <c r="N1400" i="11"/>
  <c r="M1400" i="11"/>
  <c r="L1400" i="11"/>
  <c r="K1400" i="11"/>
  <c r="J1400" i="11"/>
  <c r="J1398" i="11" s="1"/>
  <c r="I1400" i="11"/>
  <c r="I1398" i="11" s="1"/>
  <c r="H1400" i="11"/>
  <c r="G1400" i="11"/>
  <c r="W1399" i="11"/>
  <c r="V1399" i="11"/>
  <c r="U1399" i="11"/>
  <c r="T1399" i="11"/>
  <c r="S1399" i="11"/>
  <c r="R1399" i="11"/>
  <c r="R1398" i="11" s="1"/>
  <c r="Q1399" i="11"/>
  <c r="Q1398" i="11" s="1"/>
  <c r="P1399" i="11"/>
  <c r="O1399" i="11"/>
  <c r="N1399" i="11"/>
  <c r="M1399" i="11"/>
  <c r="L1399" i="11"/>
  <c r="K1399" i="11"/>
  <c r="J1399" i="11"/>
  <c r="I1399" i="11"/>
  <c r="H1399" i="11"/>
  <c r="G1399" i="11"/>
  <c r="G1398" i="11" s="1"/>
  <c r="V1398" i="11"/>
  <c r="T1398" i="11"/>
  <c r="S1398" i="11"/>
  <c r="P1398" i="11"/>
  <c r="N1398" i="11"/>
  <c r="M1398" i="11"/>
  <c r="L1398" i="11"/>
  <c r="K1398" i="11"/>
  <c r="V1397" i="11"/>
  <c r="U1397" i="11"/>
  <c r="T1397" i="11"/>
  <c r="S1397" i="11"/>
  <c r="R1397" i="11"/>
  <c r="Q1397" i="11"/>
  <c r="P1397" i="11"/>
  <c r="O1397" i="11"/>
  <c r="N1397" i="11"/>
  <c r="N1397" i="12" s="1"/>
  <c r="M1397" i="11"/>
  <c r="L1397" i="11"/>
  <c r="K1397" i="11"/>
  <c r="J1397" i="11"/>
  <c r="I1397" i="11"/>
  <c r="H1397" i="11"/>
  <c r="G1397" i="11"/>
  <c r="V1396" i="11"/>
  <c r="U1396" i="11"/>
  <c r="T1396" i="11"/>
  <c r="S1396" i="11"/>
  <c r="R1396" i="11"/>
  <c r="Q1396" i="11"/>
  <c r="P1396" i="11"/>
  <c r="O1396" i="11"/>
  <c r="N1396" i="11"/>
  <c r="M1396" i="11"/>
  <c r="L1396" i="11"/>
  <c r="K1396" i="11"/>
  <c r="K1396" i="12" s="1"/>
  <c r="J1396" i="11"/>
  <c r="I1396" i="11"/>
  <c r="H1396" i="11"/>
  <c r="G1396" i="11"/>
  <c r="V1395" i="11"/>
  <c r="U1395" i="11"/>
  <c r="T1395" i="11"/>
  <c r="S1395" i="11"/>
  <c r="R1395" i="11"/>
  <c r="Q1395" i="11"/>
  <c r="P1395" i="11"/>
  <c r="O1395" i="11"/>
  <c r="N1395" i="11"/>
  <c r="M1395" i="11"/>
  <c r="L1395" i="11"/>
  <c r="K1395" i="11"/>
  <c r="J1395" i="11"/>
  <c r="I1395" i="11"/>
  <c r="H1395" i="11"/>
  <c r="G1395" i="11"/>
  <c r="V1394" i="11"/>
  <c r="V1394" i="12" s="1"/>
  <c r="U1394" i="11"/>
  <c r="T1394" i="11"/>
  <c r="S1394" i="11"/>
  <c r="R1394" i="11"/>
  <c r="Q1394" i="11"/>
  <c r="P1394" i="11"/>
  <c r="P1391" i="11" s="1"/>
  <c r="O1394" i="11"/>
  <c r="N1394" i="11"/>
  <c r="M1394" i="11"/>
  <c r="L1394" i="11"/>
  <c r="K1394" i="11"/>
  <c r="J1394" i="11"/>
  <c r="I1394" i="11"/>
  <c r="H1394" i="11"/>
  <c r="G1394" i="11"/>
  <c r="V1393" i="11"/>
  <c r="U1393" i="11"/>
  <c r="T1393" i="11"/>
  <c r="S1393" i="11"/>
  <c r="R1393" i="11"/>
  <c r="R1393" i="12" s="1"/>
  <c r="Q1393" i="11"/>
  <c r="Q1391" i="11" s="1"/>
  <c r="P1393" i="11"/>
  <c r="O1393" i="11"/>
  <c r="N1393" i="11"/>
  <c r="M1393" i="11"/>
  <c r="L1393" i="11"/>
  <c r="K1393" i="11"/>
  <c r="J1393" i="11"/>
  <c r="I1393" i="11"/>
  <c r="H1393" i="11"/>
  <c r="G1393" i="11"/>
  <c r="V1392" i="11"/>
  <c r="U1392" i="11"/>
  <c r="T1392" i="11"/>
  <c r="S1392" i="11"/>
  <c r="R1392" i="11"/>
  <c r="Q1392" i="11"/>
  <c r="P1392" i="11"/>
  <c r="O1392" i="11"/>
  <c r="N1392" i="11"/>
  <c r="M1392" i="11"/>
  <c r="M1391" i="11" s="1"/>
  <c r="L1392" i="11"/>
  <c r="K1392" i="11"/>
  <c r="J1392" i="11"/>
  <c r="I1392" i="11"/>
  <c r="H1392" i="11"/>
  <c r="G1392" i="11"/>
  <c r="I1391" i="11"/>
  <c r="V1390" i="11"/>
  <c r="U1390" i="11"/>
  <c r="T1390" i="11"/>
  <c r="S1390" i="11"/>
  <c r="R1390" i="11"/>
  <c r="Q1390" i="11"/>
  <c r="P1390" i="11"/>
  <c r="O1390" i="11"/>
  <c r="N1390" i="11"/>
  <c r="N1382" i="11" s="1"/>
  <c r="M1390" i="11"/>
  <c r="M1382" i="11" s="1"/>
  <c r="L1390" i="11"/>
  <c r="K1390" i="11"/>
  <c r="J1390" i="11"/>
  <c r="I1390" i="11"/>
  <c r="H1390" i="11"/>
  <c r="G1390" i="11"/>
  <c r="V1389" i="11"/>
  <c r="U1389" i="11"/>
  <c r="T1389" i="11"/>
  <c r="S1389" i="11"/>
  <c r="R1389" i="11"/>
  <c r="Q1389" i="11"/>
  <c r="P1389" i="11"/>
  <c r="O1389" i="11"/>
  <c r="N1389" i="11"/>
  <c r="M1389" i="11"/>
  <c r="L1389" i="11"/>
  <c r="K1389" i="11"/>
  <c r="J1389" i="11"/>
  <c r="W1389" i="11" s="1"/>
  <c r="I1389" i="11"/>
  <c r="H1389" i="11"/>
  <c r="G1389" i="11"/>
  <c r="V1388" i="11"/>
  <c r="U1388" i="11"/>
  <c r="T1388" i="11"/>
  <c r="S1388" i="11"/>
  <c r="R1388" i="11"/>
  <c r="Q1388" i="11"/>
  <c r="P1388" i="11"/>
  <c r="O1388" i="11"/>
  <c r="N1388" i="11"/>
  <c r="M1388" i="11"/>
  <c r="L1388" i="11"/>
  <c r="K1388" i="11"/>
  <c r="J1388" i="11"/>
  <c r="I1388" i="11"/>
  <c r="H1388" i="11"/>
  <c r="G1388" i="11"/>
  <c r="W1388" i="11" s="1"/>
  <c r="W1387" i="11"/>
  <c r="V1387" i="11"/>
  <c r="U1387" i="11"/>
  <c r="T1387" i="11"/>
  <c r="S1387" i="11"/>
  <c r="R1387" i="11"/>
  <c r="Q1387" i="11"/>
  <c r="P1387" i="11"/>
  <c r="O1387" i="11"/>
  <c r="N1387" i="11"/>
  <c r="M1387" i="11"/>
  <c r="L1387" i="11"/>
  <c r="K1387" i="11"/>
  <c r="J1387" i="11"/>
  <c r="I1387" i="11"/>
  <c r="H1387" i="11"/>
  <c r="G1387" i="11"/>
  <c r="G1386" i="11"/>
  <c r="V1385" i="11"/>
  <c r="V1382" i="11" s="1"/>
  <c r="U1385" i="11"/>
  <c r="T1385" i="11"/>
  <c r="S1385" i="11"/>
  <c r="R1385" i="11"/>
  <c r="Q1385" i="11"/>
  <c r="P1385" i="11"/>
  <c r="O1385" i="11"/>
  <c r="N1385" i="11"/>
  <c r="M1385" i="11"/>
  <c r="L1385" i="11"/>
  <c r="K1385" i="11"/>
  <c r="J1385" i="11"/>
  <c r="I1385" i="11"/>
  <c r="H1385" i="11"/>
  <c r="H1382" i="11" s="1"/>
  <c r="G1385" i="11"/>
  <c r="G1384" i="11"/>
  <c r="V1383" i="11"/>
  <c r="U1383" i="11"/>
  <c r="T1383" i="11"/>
  <c r="S1383" i="11"/>
  <c r="S1382" i="11" s="1"/>
  <c r="R1383" i="11"/>
  <c r="R1382" i="11" s="1"/>
  <c r="Q1383" i="11"/>
  <c r="P1383" i="11"/>
  <c r="O1383" i="11"/>
  <c r="N1383" i="11"/>
  <c r="M1383" i="11"/>
  <c r="L1383" i="11"/>
  <c r="K1383" i="11"/>
  <c r="J1383" i="11"/>
  <c r="I1383" i="11"/>
  <c r="H1383" i="11"/>
  <c r="G1383" i="11"/>
  <c r="O1382" i="11"/>
  <c r="L1382" i="11"/>
  <c r="G1376" i="11"/>
  <c r="W1376" i="11" s="1"/>
  <c r="G1372" i="11"/>
  <c r="V1371" i="12"/>
  <c r="U1371" i="12"/>
  <c r="Q1371" i="12"/>
  <c r="O1371" i="12"/>
  <c r="K1371" i="12"/>
  <c r="J1371" i="12"/>
  <c r="G1371" i="11"/>
  <c r="I1369" i="11"/>
  <c r="G1370" i="11"/>
  <c r="G1369" i="11"/>
  <c r="W1367" i="11"/>
  <c r="W1366" i="11" s="1"/>
  <c r="G1367" i="11"/>
  <c r="G1366" i="11"/>
  <c r="W1365" i="11"/>
  <c r="G1365" i="11"/>
  <c r="G1362" i="11" s="1"/>
  <c r="W1364" i="11"/>
  <c r="G1364" i="11"/>
  <c r="W1363" i="11"/>
  <c r="G1363" i="11"/>
  <c r="W1362" i="11"/>
  <c r="G1361" i="11"/>
  <c r="W1361" i="11" s="1"/>
  <c r="V1360" i="11"/>
  <c r="U1360" i="11"/>
  <c r="T1360" i="11"/>
  <c r="S1360" i="11"/>
  <c r="S1358" i="11" s="1"/>
  <c r="R1360" i="11"/>
  <c r="Q1360" i="11"/>
  <c r="P1360" i="11"/>
  <c r="O1360" i="11"/>
  <c r="N1360" i="11"/>
  <c r="M1360" i="11"/>
  <c r="M1358" i="11" s="1"/>
  <c r="L1360" i="11"/>
  <c r="K1360" i="11"/>
  <c r="J1360" i="11"/>
  <c r="I1360" i="11"/>
  <c r="H1360" i="11"/>
  <c r="G1360" i="11"/>
  <c r="V1359" i="11"/>
  <c r="V1358" i="11" s="1"/>
  <c r="U1359" i="11"/>
  <c r="U1358" i="11" s="1"/>
  <c r="T1359" i="11"/>
  <c r="S1359" i="11"/>
  <c r="R1359" i="11"/>
  <c r="Q1359" i="11"/>
  <c r="P1359" i="11"/>
  <c r="P1358" i="11" s="1"/>
  <c r="O1359" i="11"/>
  <c r="N1359" i="11"/>
  <c r="M1359" i="11"/>
  <c r="L1359" i="11"/>
  <c r="K1359" i="11"/>
  <c r="K1358" i="11" s="1"/>
  <c r="J1359" i="11"/>
  <c r="J1358" i="11" s="1"/>
  <c r="I1359" i="11"/>
  <c r="I1358" i="11" s="1"/>
  <c r="H1359" i="11"/>
  <c r="H1358" i="11" s="1"/>
  <c r="G1359" i="11"/>
  <c r="R1358" i="11"/>
  <c r="O1358" i="11"/>
  <c r="V1357" i="11"/>
  <c r="V1355" i="11" s="1"/>
  <c r="U1357" i="11"/>
  <c r="U1355" i="11" s="1"/>
  <c r="T1357" i="11"/>
  <c r="S1357" i="11"/>
  <c r="S1355" i="11" s="1"/>
  <c r="R1357" i="11"/>
  <c r="Q1357" i="11"/>
  <c r="P1357" i="11"/>
  <c r="O1357" i="11"/>
  <c r="O1355" i="11" s="1"/>
  <c r="N1357" i="11"/>
  <c r="N1355" i="11" s="1"/>
  <c r="M1357" i="11"/>
  <c r="L1357" i="11"/>
  <c r="K1357" i="11"/>
  <c r="K1355" i="11" s="1"/>
  <c r="J1357" i="11"/>
  <c r="I1357" i="11"/>
  <c r="H1357" i="11"/>
  <c r="G1357" i="11"/>
  <c r="W1356" i="11"/>
  <c r="G1356" i="11"/>
  <c r="T1355" i="11"/>
  <c r="R1355" i="11"/>
  <c r="Q1355" i="11"/>
  <c r="P1355" i="11"/>
  <c r="M1355" i="11"/>
  <c r="L1355" i="11"/>
  <c r="J1355" i="11"/>
  <c r="I1355" i="11"/>
  <c r="H1355" i="11"/>
  <c r="G1355" i="11"/>
  <c r="G1353" i="11"/>
  <c r="H1352" i="11"/>
  <c r="W1352" i="11" s="1"/>
  <c r="G1352" i="11"/>
  <c r="H1350" i="11"/>
  <c r="W1350" i="11" s="1"/>
  <c r="G1350" i="11"/>
  <c r="H1349" i="11"/>
  <c r="W1349" i="11" s="1"/>
  <c r="G1349" i="11"/>
  <c r="G1348" i="11"/>
  <c r="H1346" i="11"/>
  <c r="W1346" i="11" s="1"/>
  <c r="G1346" i="11"/>
  <c r="G1345" i="11"/>
  <c r="G1344" i="11" s="1"/>
  <c r="G1343" i="11"/>
  <c r="W1342" i="11"/>
  <c r="H1342" i="11"/>
  <c r="G1342" i="11"/>
  <c r="G1340" i="11"/>
  <c r="H1340" i="11" s="1"/>
  <c r="G1339" i="11"/>
  <c r="W1337" i="11"/>
  <c r="H1337" i="11"/>
  <c r="G1337" i="11"/>
  <c r="G1336" i="11"/>
  <c r="G1335" i="11"/>
  <c r="G1334" i="11"/>
  <c r="H1334" i="11" s="1"/>
  <c r="H1333" i="11"/>
  <c r="G1333" i="11"/>
  <c r="W1331" i="11"/>
  <c r="G1331" i="11"/>
  <c r="H1331" i="11" s="1"/>
  <c r="G1330" i="11"/>
  <c r="H1327" i="11"/>
  <c r="G1327" i="11"/>
  <c r="G1326" i="11"/>
  <c r="G1325" i="11"/>
  <c r="H1325" i="11" s="1"/>
  <c r="G1324" i="11"/>
  <c r="H1323" i="11"/>
  <c r="W1323" i="11" s="1"/>
  <c r="G1323" i="11"/>
  <c r="G1322" i="11"/>
  <c r="H1320" i="11"/>
  <c r="W1320" i="11" s="1"/>
  <c r="G1320" i="11"/>
  <c r="W1319" i="11"/>
  <c r="G1319" i="11"/>
  <c r="H1319" i="11" s="1"/>
  <c r="G1318" i="11"/>
  <c r="H1316" i="11"/>
  <c r="W1316" i="11" s="1"/>
  <c r="G1316" i="11"/>
  <c r="G1315" i="11"/>
  <c r="W1313" i="11"/>
  <c r="G1313" i="11"/>
  <c r="H1313" i="11" s="1"/>
  <c r="H1312" i="11"/>
  <c r="H1310" i="11" s="1"/>
  <c r="G1312" i="11"/>
  <c r="G1310" i="11" s="1"/>
  <c r="W1311" i="11"/>
  <c r="G1311" i="11"/>
  <c r="H1311" i="11" s="1"/>
  <c r="W1309" i="11"/>
  <c r="G1309" i="11"/>
  <c r="H1309" i="11" s="1"/>
  <c r="G1308" i="11"/>
  <c r="G1305" i="11"/>
  <c r="W1304" i="11"/>
  <c r="H1304" i="11"/>
  <c r="G1304" i="11"/>
  <c r="W1303" i="11"/>
  <c r="H1303" i="11"/>
  <c r="G1303" i="11"/>
  <c r="G1301" i="11"/>
  <c r="G1300" i="11"/>
  <c r="H1300" i="11" s="1"/>
  <c r="W1299" i="11"/>
  <c r="H1299" i="11"/>
  <c r="G1299" i="11"/>
  <c r="G1298" i="11"/>
  <c r="W1297" i="11"/>
  <c r="H1297" i="11"/>
  <c r="G1297" i="11"/>
  <c r="H1296" i="11"/>
  <c r="W1296" i="11" s="1"/>
  <c r="G1296" i="11"/>
  <c r="H1295" i="11"/>
  <c r="W1295" i="11" s="1"/>
  <c r="G1295" i="11"/>
  <c r="W1294" i="11"/>
  <c r="H1294" i="11"/>
  <c r="G1294" i="11"/>
  <c r="G1292" i="11"/>
  <c r="W1291" i="11"/>
  <c r="G1291" i="11"/>
  <c r="H1291" i="11" s="1"/>
  <c r="G1290" i="11"/>
  <c r="G1289" i="11"/>
  <c r="G1287" i="11"/>
  <c r="H1287" i="11" s="1"/>
  <c r="W1286" i="11"/>
  <c r="G1286" i="11"/>
  <c r="H1286" i="11" s="1"/>
  <c r="G1285" i="11"/>
  <c r="H1285" i="11" s="1"/>
  <c r="H1284" i="11"/>
  <c r="H1283" i="11" s="1"/>
  <c r="G1284" i="11"/>
  <c r="H1282" i="11"/>
  <c r="G1282" i="11"/>
  <c r="W1281" i="11"/>
  <c r="H1281" i="11"/>
  <c r="G1281" i="11"/>
  <c r="G1280" i="11"/>
  <c r="G1279" i="11"/>
  <c r="V1275" i="11"/>
  <c r="U1275" i="11"/>
  <c r="T1275" i="11"/>
  <c r="T1273" i="11" s="1"/>
  <c r="S1275" i="11"/>
  <c r="R1275" i="11"/>
  <c r="Q1275" i="11"/>
  <c r="P1275" i="11"/>
  <c r="O1275" i="11"/>
  <c r="N1275" i="11"/>
  <c r="M1275" i="11"/>
  <c r="L1275" i="11"/>
  <c r="K1275" i="11"/>
  <c r="J1275" i="11"/>
  <c r="I1275" i="11"/>
  <c r="H1275" i="11"/>
  <c r="G1275" i="11"/>
  <c r="V1274" i="11"/>
  <c r="U1274" i="11"/>
  <c r="T1274" i="11"/>
  <c r="S1274" i="11"/>
  <c r="S1273" i="11" s="1"/>
  <c r="R1274" i="11"/>
  <c r="R1273" i="11" s="1"/>
  <c r="Q1274" i="11"/>
  <c r="Q1273" i="11" s="1"/>
  <c r="P1274" i="11"/>
  <c r="O1274" i="11"/>
  <c r="N1274" i="11"/>
  <c r="M1274" i="11"/>
  <c r="L1274" i="11"/>
  <c r="L1273" i="11" s="1"/>
  <c r="K1274" i="11"/>
  <c r="J1274" i="11"/>
  <c r="J1273" i="11" s="1"/>
  <c r="I1274" i="11"/>
  <c r="H1274" i="11"/>
  <c r="G1274" i="11"/>
  <c r="U1273" i="11"/>
  <c r="O1273" i="11"/>
  <c r="N1273" i="11"/>
  <c r="I1273" i="11"/>
  <c r="G1273" i="11"/>
  <c r="V1272" i="11"/>
  <c r="U1272" i="11"/>
  <c r="U1269" i="11" s="1"/>
  <c r="T1272" i="11"/>
  <c r="S1272" i="11"/>
  <c r="R1272" i="11"/>
  <c r="Q1272" i="11"/>
  <c r="P1272" i="11"/>
  <c r="O1272" i="11"/>
  <c r="N1272" i="11"/>
  <c r="M1272" i="11"/>
  <c r="L1272" i="11"/>
  <c r="K1272" i="11"/>
  <c r="J1272" i="11"/>
  <c r="I1272" i="11"/>
  <c r="H1272" i="11"/>
  <c r="G1272" i="11"/>
  <c r="V1271" i="11"/>
  <c r="U1271" i="11"/>
  <c r="T1271" i="11"/>
  <c r="S1271" i="11"/>
  <c r="S1269" i="11" s="1"/>
  <c r="R1271" i="11"/>
  <c r="Q1271" i="11"/>
  <c r="Q1269" i="11" s="1"/>
  <c r="P1271" i="11"/>
  <c r="O1271" i="11"/>
  <c r="O1269" i="11" s="1"/>
  <c r="N1271" i="11"/>
  <c r="M1271" i="11"/>
  <c r="L1271" i="11"/>
  <c r="K1271" i="11"/>
  <c r="J1271" i="11"/>
  <c r="I1271" i="11"/>
  <c r="I1269" i="11" s="1"/>
  <c r="H1271" i="11"/>
  <c r="H1269" i="11" s="1"/>
  <c r="G1271" i="11"/>
  <c r="V1270" i="11"/>
  <c r="U1270" i="11"/>
  <c r="T1270" i="11"/>
  <c r="S1270" i="11"/>
  <c r="R1270" i="11"/>
  <c r="R1269" i="11" s="1"/>
  <c r="Q1270" i="11"/>
  <c r="P1270" i="11"/>
  <c r="P1269" i="11" s="1"/>
  <c r="O1270" i="11"/>
  <c r="N1270" i="11"/>
  <c r="N1269" i="11" s="1"/>
  <c r="M1270" i="11"/>
  <c r="L1270" i="11"/>
  <c r="L1269" i="11" s="1"/>
  <c r="K1270" i="11"/>
  <c r="K1269" i="11" s="1"/>
  <c r="J1270" i="11"/>
  <c r="I1270" i="11"/>
  <c r="H1270" i="11"/>
  <c r="G1270" i="11"/>
  <c r="V1269" i="11"/>
  <c r="T1269" i="11"/>
  <c r="G1269" i="11"/>
  <c r="V1268" i="11"/>
  <c r="V1266" i="11" s="1"/>
  <c r="U1268" i="11"/>
  <c r="T1268" i="11"/>
  <c r="T1266" i="11" s="1"/>
  <c r="S1268" i="11"/>
  <c r="R1268" i="11"/>
  <c r="Q1268" i="11"/>
  <c r="P1268" i="11"/>
  <c r="O1268" i="11"/>
  <c r="N1268" i="11"/>
  <c r="M1268" i="11"/>
  <c r="L1268" i="11"/>
  <c r="K1268" i="11"/>
  <c r="J1268" i="11"/>
  <c r="I1268" i="11"/>
  <c r="H1268" i="11"/>
  <c r="G1268" i="11"/>
  <c r="V1267" i="11"/>
  <c r="U1267" i="11"/>
  <c r="U1266" i="11" s="1"/>
  <c r="T1267" i="11"/>
  <c r="S1267" i="11"/>
  <c r="R1267" i="11"/>
  <c r="Q1267" i="11"/>
  <c r="P1267" i="11"/>
  <c r="P1266" i="11" s="1"/>
  <c r="O1267" i="11"/>
  <c r="N1267" i="11"/>
  <c r="M1267" i="11"/>
  <c r="L1267" i="11"/>
  <c r="K1267" i="11"/>
  <c r="K1266" i="11" s="1"/>
  <c r="J1267" i="11"/>
  <c r="I1267" i="11"/>
  <c r="H1267" i="11"/>
  <c r="G1267" i="11"/>
  <c r="R1266" i="11"/>
  <c r="O1266" i="11"/>
  <c r="M1266" i="11"/>
  <c r="L1266" i="11"/>
  <c r="J1266" i="11"/>
  <c r="I1266" i="11"/>
  <c r="H1266" i="11"/>
  <c r="V1265" i="11"/>
  <c r="U1265" i="11"/>
  <c r="T1265" i="11"/>
  <c r="T1263" i="11" s="1"/>
  <c r="S1265" i="11"/>
  <c r="S1263" i="11" s="1"/>
  <c r="R1265" i="11"/>
  <c r="Q1265" i="11"/>
  <c r="P1265" i="11"/>
  <c r="O1265" i="11"/>
  <c r="N1265" i="11"/>
  <c r="M1265" i="11"/>
  <c r="L1265" i="11"/>
  <c r="L1263" i="11" s="1"/>
  <c r="K1265" i="11"/>
  <c r="J1265" i="11"/>
  <c r="I1265" i="11"/>
  <c r="H1265" i="11"/>
  <c r="G1265" i="11"/>
  <c r="V1264" i="11"/>
  <c r="V1263" i="11" s="1"/>
  <c r="U1264" i="11"/>
  <c r="T1264" i="11"/>
  <c r="S1264" i="11"/>
  <c r="R1264" i="11"/>
  <c r="R1263" i="11" s="1"/>
  <c r="Q1264" i="11"/>
  <c r="P1264" i="11"/>
  <c r="P1263" i="11" s="1"/>
  <c r="O1264" i="11"/>
  <c r="O1263" i="11" s="1"/>
  <c r="N1264" i="11"/>
  <c r="M1264" i="11"/>
  <c r="L1264" i="11"/>
  <c r="K1264" i="11"/>
  <c r="J1264" i="11"/>
  <c r="J1263" i="11" s="1"/>
  <c r="I1264" i="11"/>
  <c r="H1264" i="11"/>
  <c r="H1263" i="11" s="1"/>
  <c r="G1264" i="11"/>
  <c r="G1263" i="11" s="1"/>
  <c r="K1263" i="11"/>
  <c r="I1263" i="11"/>
  <c r="V1262" i="11"/>
  <c r="V1260" i="11" s="1"/>
  <c r="U1262" i="11"/>
  <c r="U1260" i="11" s="1"/>
  <c r="T1262" i="11"/>
  <c r="S1262" i="11"/>
  <c r="W1262" i="11" s="1"/>
  <c r="R1262" i="11"/>
  <c r="Q1262" i="11"/>
  <c r="P1262" i="11"/>
  <c r="O1262" i="11"/>
  <c r="N1262" i="11"/>
  <c r="M1262" i="11"/>
  <c r="L1262" i="11"/>
  <c r="K1262" i="11"/>
  <c r="J1262" i="11"/>
  <c r="I1262" i="11"/>
  <c r="H1262" i="11"/>
  <c r="G1262" i="11"/>
  <c r="V1261" i="11"/>
  <c r="U1261" i="11"/>
  <c r="T1261" i="11"/>
  <c r="S1261" i="11"/>
  <c r="R1261" i="11"/>
  <c r="Q1261" i="11"/>
  <c r="Q1260" i="11" s="1"/>
  <c r="P1261" i="11"/>
  <c r="P1260" i="11" s="1"/>
  <c r="O1261" i="11"/>
  <c r="O1260" i="11" s="1"/>
  <c r="N1261" i="11"/>
  <c r="M1261" i="11"/>
  <c r="L1261" i="11"/>
  <c r="L1260" i="11" s="1"/>
  <c r="K1261" i="11"/>
  <c r="J1261" i="11"/>
  <c r="I1261" i="11"/>
  <c r="H1261" i="11"/>
  <c r="G1261" i="11"/>
  <c r="G1260" i="11" s="1"/>
  <c r="T1260" i="11"/>
  <c r="R1260" i="11"/>
  <c r="N1260" i="11"/>
  <c r="M1260" i="11"/>
  <c r="K1260" i="11"/>
  <c r="J1260" i="11"/>
  <c r="I1260" i="11"/>
  <c r="H1260" i="11"/>
  <c r="V1259" i="11"/>
  <c r="U1259" i="11"/>
  <c r="T1259" i="11"/>
  <c r="S1259" i="11"/>
  <c r="R1259" i="11"/>
  <c r="Q1259" i="11"/>
  <c r="P1259" i="11"/>
  <c r="O1259" i="11"/>
  <c r="N1259" i="11"/>
  <c r="M1259" i="11"/>
  <c r="L1259" i="11"/>
  <c r="L1257" i="11" s="1"/>
  <c r="K1259" i="11"/>
  <c r="K1257" i="11" s="1"/>
  <c r="J1259" i="11"/>
  <c r="I1259" i="11"/>
  <c r="H1259" i="11"/>
  <c r="G1259" i="11"/>
  <c r="V1258" i="11"/>
  <c r="V1257" i="11" s="1"/>
  <c r="U1258" i="11"/>
  <c r="T1258" i="11"/>
  <c r="S1258" i="11"/>
  <c r="R1258" i="11"/>
  <c r="Q1258" i="11"/>
  <c r="P1258" i="11"/>
  <c r="O1258" i="11"/>
  <c r="N1258" i="11"/>
  <c r="N1257" i="11" s="1"/>
  <c r="M1258" i="11"/>
  <c r="L1258" i="11"/>
  <c r="K1258" i="11"/>
  <c r="J1258" i="11"/>
  <c r="I1258" i="11"/>
  <c r="I1257" i="11" s="1"/>
  <c r="H1258" i="11"/>
  <c r="H1257" i="11" s="1"/>
  <c r="G1258" i="11"/>
  <c r="U1257" i="11"/>
  <c r="T1257" i="11"/>
  <c r="S1257" i="11"/>
  <c r="Q1257" i="11"/>
  <c r="P1257" i="11"/>
  <c r="O1257" i="11"/>
  <c r="M1257" i="11"/>
  <c r="V1256" i="11"/>
  <c r="U1256" i="11"/>
  <c r="T1256" i="11"/>
  <c r="T1254" i="11" s="1"/>
  <c r="S1256" i="11"/>
  <c r="S1254" i="11" s="1"/>
  <c r="R1256" i="11"/>
  <c r="Q1256" i="11"/>
  <c r="P1256" i="11"/>
  <c r="O1256" i="11"/>
  <c r="N1256" i="11"/>
  <c r="M1256" i="11"/>
  <c r="M1254" i="11" s="1"/>
  <c r="L1256" i="11"/>
  <c r="L1254" i="11" s="1"/>
  <c r="K1256" i="11"/>
  <c r="J1256" i="11"/>
  <c r="I1256" i="11"/>
  <c r="H1256" i="11"/>
  <c r="G1256" i="11"/>
  <c r="V1255" i="11"/>
  <c r="U1255" i="11"/>
  <c r="T1255" i="11"/>
  <c r="S1255" i="11"/>
  <c r="R1255" i="11"/>
  <c r="Q1255" i="11"/>
  <c r="P1255" i="11"/>
  <c r="P1254" i="11" s="1"/>
  <c r="O1255" i="11"/>
  <c r="O1254" i="11" s="1"/>
  <c r="N1255" i="11"/>
  <c r="M1255" i="11"/>
  <c r="L1255" i="11"/>
  <c r="K1255" i="11"/>
  <c r="K1254" i="11" s="1"/>
  <c r="J1255" i="11"/>
  <c r="J1254" i="11" s="1"/>
  <c r="I1255" i="11"/>
  <c r="I1254" i="11" s="1"/>
  <c r="H1255" i="11"/>
  <c r="G1255" i="11"/>
  <c r="V1254" i="11"/>
  <c r="G1254" i="11"/>
  <c r="V1253" i="11"/>
  <c r="U1253" i="11"/>
  <c r="T1253" i="11"/>
  <c r="S1253" i="11"/>
  <c r="R1253" i="11"/>
  <c r="Q1253" i="11"/>
  <c r="P1253" i="11"/>
  <c r="O1253" i="11"/>
  <c r="O1251" i="11" s="1"/>
  <c r="N1253" i="11"/>
  <c r="M1253" i="11"/>
  <c r="L1253" i="11"/>
  <c r="K1253" i="11"/>
  <c r="J1253" i="11"/>
  <c r="I1253" i="11"/>
  <c r="H1253" i="11"/>
  <c r="G1253" i="11"/>
  <c r="G1251" i="11" s="1"/>
  <c r="V1252" i="11"/>
  <c r="V1251" i="11" s="1"/>
  <c r="U1252" i="11"/>
  <c r="T1252" i="11"/>
  <c r="S1252" i="11"/>
  <c r="S1251" i="11" s="1"/>
  <c r="R1252" i="11"/>
  <c r="Q1252" i="11"/>
  <c r="Q1251" i="11" s="1"/>
  <c r="P1252" i="11"/>
  <c r="O1252" i="11"/>
  <c r="N1252" i="11"/>
  <c r="M1252" i="11"/>
  <c r="L1252" i="11"/>
  <c r="L1251" i="11" s="1"/>
  <c r="K1252" i="11"/>
  <c r="J1252" i="11"/>
  <c r="J1251" i="11" s="1"/>
  <c r="I1252" i="11"/>
  <c r="I1251" i="11" s="1"/>
  <c r="H1252" i="11"/>
  <c r="G1252" i="11"/>
  <c r="R1251" i="11"/>
  <c r="M1251" i="11"/>
  <c r="K1251" i="11"/>
  <c r="H1251" i="11"/>
  <c r="V1249" i="11"/>
  <c r="V1246" i="11" s="1"/>
  <c r="U1249" i="11"/>
  <c r="T1249" i="11"/>
  <c r="S1249" i="11"/>
  <c r="R1249" i="11"/>
  <c r="Q1249" i="11"/>
  <c r="P1249" i="11"/>
  <c r="O1249" i="11"/>
  <c r="N1249" i="11"/>
  <c r="M1249" i="11"/>
  <c r="L1249" i="11"/>
  <c r="K1249" i="11"/>
  <c r="J1249" i="11"/>
  <c r="I1249" i="11"/>
  <c r="H1249" i="11"/>
  <c r="W1249" i="11" s="1"/>
  <c r="G1249" i="11"/>
  <c r="V1248" i="11"/>
  <c r="U1248" i="11"/>
  <c r="T1248" i="11"/>
  <c r="S1248" i="11"/>
  <c r="W1248" i="11" s="1"/>
  <c r="R1248" i="11"/>
  <c r="R1246" i="11" s="1"/>
  <c r="Q1248" i="11"/>
  <c r="Q1246" i="11" s="1"/>
  <c r="P1248" i="11"/>
  <c r="O1248" i="11"/>
  <c r="N1248" i="11"/>
  <c r="M1248" i="11"/>
  <c r="L1248" i="11"/>
  <c r="K1248" i="11"/>
  <c r="K1246" i="11" s="1"/>
  <c r="J1248" i="11"/>
  <c r="I1248" i="11"/>
  <c r="H1248" i="11"/>
  <c r="G1248" i="11"/>
  <c r="V1247" i="11"/>
  <c r="U1247" i="11"/>
  <c r="U1246" i="11" s="1"/>
  <c r="T1247" i="11"/>
  <c r="S1247" i="11"/>
  <c r="S1246" i="11" s="1"/>
  <c r="R1247" i="11"/>
  <c r="Q1247" i="11"/>
  <c r="P1247" i="11"/>
  <c r="P1246" i="11" s="1"/>
  <c r="O1247" i="11"/>
  <c r="N1247" i="11"/>
  <c r="M1247" i="11"/>
  <c r="L1247" i="11"/>
  <c r="K1247" i="11"/>
  <c r="J1247" i="11"/>
  <c r="I1247" i="11"/>
  <c r="H1247" i="11"/>
  <c r="G1247" i="11"/>
  <c r="O1246" i="11"/>
  <c r="N1246" i="11"/>
  <c r="M1246" i="11"/>
  <c r="J1246" i="11"/>
  <c r="I1246" i="11"/>
  <c r="G1246" i="11"/>
  <c r="V1245" i="11"/>
  <c r="V1243" i="11" s="1"/>
  <c r="U1245" i="11"/>
  <c r="T1245" i="11"/>
  <c r="S1245" i="11"/>
  <c r="R1245" i="11"/>
  <c r="Q1245" i="11"/>
  <c r="P1245" i="11"/>
  <c r="O1245" i="11"/>
  <c r="N1245" i="11"/>
  <c r="M1245" i="11"/>
  <c r="L1245" i="11"/>
  <c r="K1245" i="11"/>
  <c r="J1245" i="11"/>
  <c r="I1245" i="11"/>
  <c r="H1245" i="11"/>
  <c r="G1245" i="11"/>
  <c r="W1245" i="11" s="1"/>
  <c r="V1244" i="11"/>
  <c r="U1244" i="11"/>
  <c r="U1243" i="11" s="1"/>
  <c r="T1244" i="11"/>
  <c r="S1244" i="11"/>
  <c r="R1244" i="11"/>
  <c r="R1243" i="11" s="1"/>
  <c r="Q1244" i="11"/>
  <c r="P1244" i="11"/>
  <c r="O1244" i="11"/>
  <c r="O1243" i="11" s="1"/>
  <c r="N1244" i="11"/>
  <c r="M1244" i="11"/>
  <c r="L1244" i="11"/>
  <c r="K1244" i="11"/>
  <c r="J1244" i="11"/>
  <c r="I1244" i="11"/>
  <c r="I1243" i="11" s="1"/>
  <c r="H1244" i="11"/>
  <c r="H1243" i="11" s="1"/>
  <c r="G1244" i="11"/>
  <c r="W1244" i="11" s="1"/>
  <c r="W1243" i="11" s="1"/>
  <c r="T1243" i="11"/>
  <c r="Q1243" i="11"/>
  <c r="N1243" i="11"/>
  <c r="M1243" i="11"/>
  <c r="L1243" i="11"/>
  <c r="K1243" i="11"/>
  <c r="J1243" i="11"/>
  <c r="V1242" i="11"/>
  <c r="U1242" i="11"/>
  <c r="T1242" i="11"/>
  <c r="S1242" i="11"/>
  <c r="R1242" i="11"/>
  <c r="Q1242" i="11"/>
  <c r="P1242" i="11"/>
  <c r="O1242" i="11"/>
  <c r="N1242" i="11"/>
  <c r="M1242" i="11"/>
  <c r="L1242" i="11"/>
  <c r="K1242" i="11"/>
  <c r="J1242" i="11"/>
  <c r="I1242" i="11"/>
  <c r="I1239" i="11" s="1"/>
  <c r="H1242" i="11"/>
  <c r="G1242" i="11"/>
  <c r="W1242" i="11" s="1"/>
  <c r="V1241" i="11"/>
  <c r="W1241" i="11" s="1"/>
  <c r="U1241" i="11"/>
  <c r="T1241" i="11"/>
  <c r="S1241" i="11"/>
  <c r="R1241" i="11"/>
  <c r="Q1241" i="11"/>
  <c r="P1241" i="11"/>
  <c r="O1241" i="11"/>
  <c r="N1241" i="11"/>
  <c r="M1241" i="11"/>
  <c r="L1241" i="11"/>
  <c r="K1241" i="11"/>
  <c r="K1239" i="11" s="1"/>
  <c r="J1241" i="11"/>
  <c r="J1239" i="11" s="1"/>
  <c r="I1241" i="11"/>
  <c r="H1241" i="11"/>
  <c r="G1241" i="11"/>
  <c r="V1240" i="11"/>
  <c r="U1240" i="11"/>
  <c r="T1240" i="11"/>
  <c r="T1239" i="11" s="1"/>
  <c r="S1240" i="11"/>
  <c r="W1240" i="11" s="1"/>
  <c r="W1239" i="11" s="1"/>
  <c r="R1240" i="11"/>
  <c r="Q1240" i="11"/>
  <c r="P1240" i="11"/>
  <c r="O1240" i="11"/>
  <c r="N1240" i="11"/>
  <c r="M1240" i="11"/>
  <c r="L1240" i="11"/>
  <c r="K1240" i="11"/>
  <c r="J1240" i="11"/>
  <c r="I1240" i="11"/>
  <c r="H1240" i="11"/>
  <c r="G1240" i="11"/>
  <c r="U1239" i="11"/>
  <c r="S1239" i="11"/>
  <c r="R1239" i="11"/>
  <c r="Q1239" i="11"/>
  <c r="P1239" i="11"/>
  <c r="M1239" i="11"/>
  <c r="L1239" i="11"/>
  <c r="V1238" i="11"/>
  <c r="U1238" i="11"/>
  <c r="T1238" i="11"/>
  <c r="T1236" i="11" s="1"/>
  <c r="S1238" i="11"/>
  <c r="R1238" i="11"/>
  <c r="Q1238" i="11"/>
  <c r="P1238" i="11"/>
  <c r="O1238" i="11"/>
  <c r="O1236" i="11" s="1"/>
  <c r="N1238" i="11"/>
  <c r="N1236" i="11" s="1"/>
  <c r="M1238" i="11"/>
  <c r="L1238" i="11"/>
  <c r="K1238" i="11"/>
  <c r="J1238" i="11"/>
  <c r="I1238" i="11"/>
  <c r="H1238" i="11"/>
  <c r="H1238" i="12" s="1"/>
  <c r="G1238" i="11"/>
  <c r="V1237" i="11"/>
  <c r="U1237" i="11"/>
  <c r="T1237" i="11"/>
  <c r="S1237" i="11"/>
  <c r="S1236" i="11" s="1"/>
  <c r="R1237" i="11"/>
  <c r="R1236" i="11" s="1"/>
  <c r="Q1237" i="11"/>
  <c r="Q1236" i="11" s="1"/>
  <c r="P1237" i="11"/>
  <c r="O1237" i="11"/>
  <c r="N1237" i="11"/>
  <c r="M1237" i="11"/>
  <c r="M1236" i="11" s="1"/>
  <c r="L1237" i="11"/>
  <c r="L1236" i="11" s="1"/>
  <c r="K1237" i="11"/>
  <c r="J1237" i="11"/>
  <c r="J1236" i="11" s="1"/>
  <c r="I1237" i="11"/>
  <c r="H1237" i="11"/>
  <c r="G1237" i="11"/>
  <c r="V1236" i="11"/>
  <c r="U1236" i="11"/>
  <c r="V1235" i="11"/>
  <c r="U1235" i="11"/>
  <c r="T1235" i="11"/>
  <c r="T1232" i="11" s="1"/>
  <c r="S1235" i="11"/>
  <c r="R1235" i="11"/>
  <c r="Q1235" i="11"/>
  <c r="P1235" i="11"/>
  <c r="P1232" i="11" s="1"/>
  <c r="O1235" i="11"/>
  <c r="N1235" i="11"/>
  <c r="M1235" i="11"/>
  <c r="L1235" i="11"/>
  <c r="K1235" i="11"/>
  <c r="J1235" i="11"/>
  <c r="I1235" i="11"/>
  <c r="H1235" i="11"/>
  <c r="G1235" i="11"/>
  <c r="V1234" i="11"/>
  <c r="U1234" i="11"/>
  <c r="U1232" i="11" s="1"/>
  <c r="T1234" i="11"/>
  <c r="S1234" i="11"/>
  <c r="R1234" i="11"/>
  <c r="R1234" i="12" s="1"/>
  <c r="Q1234" i="11"/>
  <c r="P1234" i="11"/>
  <c r="O1234" i="11"/>
  <c r="N1234" i="11"/>
  <c r="M1234" i="11"/>
  <c r="M1232" i="11" s="1"/>
  <c r="L1234" i="11"/>
  <c r="K1234" i="11"/>
  <c r="J1234" i="11"/>
  <c r="I1234" i="11"/>
  <c r="I1232" i="11" s="1"/>
  <c r="H1234" i="11"/>
  <c r="G1234" i="11"/>
  <c r="V1233" i="11"/>
  <c r="U1233" i="11"/>
  <c r="T1233" i="11"/>
  <c r="S1233" i="11"/>
  <c r="S1232" i="11" s="1"/>
  <c r="R1233" i="11"/>
  <c r="Q1233" i="11"/>
  <c r="P1233" i="11"/>
  <c r="O1233" i="11"/>
  <c r="O1232" i="11" s="1"/>
  <c r="N1233" i="11"/>
  <c r="M1233" i="11"/>
  <c r="L1233" i="11"/>
  <c r="K1233" i="11"/>
  <c r="K1232" i="11" s="1"/>
  <c r="J1233" i="11"/>
  <c r="J1232" i="11" s="1"/>
  <c r="I1233" i="11"/>
  <c r="H1233" i="11"/>
  <c r="H1232" i="11" s="1"/>
  <c r="G1233" i="11"/>
  <c r="G1232" i="11" s="1"/>
  <c r="L1232" i="11"/>
  <c r="V1231" i="11"/>
  <c r="V1229" i="11" s="1"/>
  <c r="U1231" i="11"/>
  <c r="U1229" i="11" s="1"/>
  <c r="T1231" i="11"/>
  <c r="S1231" i="11"/>
  <c r="R1231" i="11"/>
  <c r="Q1231" i="11"/>
  <c r="P1231" i="11"/>
  <c r="O1231" i="11"/>
  <c r="N1231" i="11"/>
  <c r="M1231" i="11"/>
  <c r="L1231" i="11"/>
  <c r="K1231" i="11"/>
  <c r="J1231" i="11"/>
  <c r="I1231" i="11"/>
  <c r="H1231" i="11"/>
  <c r="G1231" i="11"/>
  <c r="V1230" i="11"/>
  <c r="U1230" i="11"/>
  <c r="T1230" i="11"/>
  <c r="S1230" i="11"/>
  <c r="R1230" i="11"/>
  <c r="R1229" i="11" s="1"/>
  <c r="Q1230" i="11"/>
  <c r="P1230" i="11"/>
  <c r="O1230" i="11"/>
  <c r="N1230" i="11"/>
  <c r="M1230" i="11"/>
  <c r="M1229" i="11" s="1"/>
  <c r="L1230" i="11"/>
  <c r="L1229" i="11" s="1"/>
  <c r="K1230" i="11"/>
  <c r="J1230" i="11"/>
  <c r="I1230" i="11"/>
  <c r="H1230" i="11"/>
  <c r="G1230" i="11"/>
  <c r="T1229" i="11"/>
  <c r="O1229" i="11"/>
  <c r="J1229" i="11"/>
  <c r="I1229" i="11"/>
  <c r="H1229" i="11"/>
  <c r="G1229" i="11"/>
  <c r="V1227" i="11"/>
  <c r="U1227" i="11"/>
  <c r="T1227" i="11"/>
  <c r="S1227" i="11"/>
  <c r="R1227" i="11"/>
  <c r="Q1227" i="11"/>
  <c r="P1227" i="11"/>
  <c r="O1227" i="11"/>
  <c r="N1227" i="11"/>
  <c r="M1227" i="11"/>
  <c r="L1227" i="11"/>
  <c r="K1227" i="11"/>
  <c r="J1227" i="11"/>
  <c r="J1227" i="12" s="1"/>
  <c r="I1227" i="11"/>
  <c r="H1227" i="11"/>
  <c r="G1227" i="11"/>
  <c r="V1226" i="11"/>
  <c r="V1224" i="11" s="1"/>
  <c r="U1226" i="11"/>
  <c r="T1226" i="11"/>
  <c r="S1226" i="11"/>
  <c r="R1226" i="11"/>
  <c r="Q1226" i="11"/>
  <c r="Q1224" i="11" s="1"/>
  <c r="P1226" i="11"/>
  <c r="O1226" i="11"/>
  <c r="N1226" i="11"/>
  <c r="M1226" i="11"/>
  <c r="L1226" i="11"/>
  <c r="K1226" i="11"/>
  <c r="J1226" i="11"/>
  <c r="I1226" i="11"/>
  <c r="H1226" i="11"/>
  <c r="G1226" i="11"/>
  <c r="V1225" i="11"/>
  <c r="U1225" i="11"/>
  <c r="T1225" i="11"/>
  <c r="S1225" i="11"/>
  <c r="S1224" i="11" s="1"/>
  <c r="R1225" i="11"/>
  <c r="Q1225" i="11"/>
  <c r="P1225" i="11"/>
  <c r="O1225" i="11"/>
  <c r="N1225" i="11"/>
  <c r="M1225" i="11"/>
  <c r="L1225" i="11"/>
  <c r="K1225" i="11"/>
  <c r="J1225" i="11"/>
  <c r="I1225" i="11"/>
  <c r="H1225" i="11"/>
  <c r="G1225" i="11"/>
  <c r="U1224" i="11"/>
  <c r="T1224" i="11"/>
  <c r="R1224" i="11"/>
  <c r="P1224" i="11"/>
  <c r="O1224" i="11"/>
  <c r="K1224" i="11"/>
  <c r="I1224" i="11"/>
  <c r="H1224" i="11"/>
  <c r="V1223" i="11"/>
  <c r="U1223" i="11"/>
  <c r="T1223" i="11"/>
  <c r="S1223" i="11"/>
  <c r="R1223" i="11"/>
  <c r="Q1223" i="11"/>
  <c r="Q1220" i="11" s="1"/>
  <c r="P1223" i="11"/>
  <c r="O1223" i="11"/>
  <c r="N1223" i="11"/>
  <c r="M1223" i="11"/>
  <c r="L1223" i="11"/>
  <c r="L1220" i="11" s="1"/>
  <c r="K1223" i="11"/>
  <c r="J1223" i="11"/>
  <c r="I1223" i="11"/>
  <c r="H1223" i="11"/>
  <c r="G1223" i="11"/>
  <c r="V1222" i="11"/>
  <c r="U1222" i="11"/>
  <c r="T1222" i="11"/>
  <c r="S1222" i="11"/>
  <c r="R1222" i="11"/>
  <c r="Q1222" i="11"/>
  <c r="P1222" i="11"/>
  <c r="O1222" i="11"/>
  <c r="N1222" i="11"/>
  <c r="N1220" i="11" s="1"/>
  <c r="M1222" i="11"/>
  <c r="L1222" i="11"/>
  <c r="K1222" i="11"/>
  <c r="J1222" i="11"/>
  <c r="I1222" i="11"/>
  <c r="H1222" i="11"/>
  <c r="G1222" i="11"/>
  <c r="V1221" i="11"/>
  <c r="V1220" i="11" s="1"/>
  <c r="U1221" i="11"/>
  <c r="U1220" i="11" s="1"/>
  <c r="T1221" i="11"/>
  <c r="T1220" i="11" s="1"/>
  <c r="S1221" i="11"/>
  <c r="S1220" i="11" s="1"/>
  <c r="R1221" i="11"/>
  <c r="R1220" i="11" s="1"/>
  <c r="Q1221" i="11"/>
  <c r="P1221" i="11"/>
  <c r="O1221" i="11"/>
  <c r="N1221" i="11"/>
  <c r="M1221" i="11"/>
  <c r="L1221" i="11"/>
  <c r="K1221" i="11"/>
  <c r="J1221" i="11"/>
  <c r="J1220" i="11" s="1"/>
  <c r="I1221" i="11"/>
  <c r="H1221" i="11"/>
  <c r="G1221" i="11"/>
  <c r="P1220" i="11"/>
  <c r="O1220" i="11"/>
  <c r="V1219" i="11"/>
  <c r="U1219" i="11"/>
  <c r="T1219" i="11"/>
  <c r="S1219" i="11"/>
  <c r="R1219" i="11"/>
  <c r="Q1219" i="11"/>
  <c r="P1219" i="11"/>
  <c r="O1219" i="11"/>
  <c r="N1219" i="11"/>
  <c r="M1219" i="11"/>
  <c r="L1219" i="11"/>
  <c r="L1216" i="11" s="1"/>
  <c r="K1219" i="11"/>
  <c r="J1219" i="11"/>
  <c r="I1219" i="11"/>
  <c r="H1219" i="11"/>
  <c r="G1219" i="11"/>
  <c r="V1218" i="11"/>
  <c r="U1218" i="11"/>
  <c r="T1218" i="11"/>
  <c r="S1218" i="11"/>
  <c r="R1218" i="11"/>
  <c r="Q1218" i="11"/>
  <c r="P1218" i="11"/>
  <c r="O1218" i="11"/>
  <c r="N1218" i="11"/>
  <c r="M1218" i="11"/>
  <c r="L1218" i="11"/>
  <c r="K1218" i="11"/>
  <c r="J1218" i="11"/>
  <c r="I1218" i="11"/>
  <c r="H1218" i="11"/>
  <c r="G1218" i="11"/>
  <c r="V1217" i="11"/>
  <c r="U1217" i="11"/>
  <c r="U1216" i="11" s="1"/>
  <c r="T1217" i="11"/>
  <c r="S1217" i="11"/>
  <c r="R1217" i="11"/>
  <c r="R1216" i="11" s="1"/>
  <c r="Q1217" i="11"/>
  <c r="P1217" i="11"/>
  <c r="O1217" i="11"/>
  <c r="N1217" i="11"/>
  <c r="M1217" i="11"/>
  <c r="M1216" i="11" s="1"/>
  <c r="L1217" i="11"/>
  <c r="K1217" i="11"/>
  <c r="J1217" i="11"/>
  <c r="I1217" i="11"/>
  <c r="H1217" i="11"/>
  <c r="H1216" i="11" s="1"/>
  <c r="G1217" i="11"/>
  <c r="V1216" i="11"/>
  <c r="T1216" i="11"/>
  <c r="S1216" i="11"/>
  <c r="Q1216" i="11"/>
  <c r="P1216" i="11"/>
  <c r="O1216" i="11"/>
  <c r="J1216" i="11"/>
  <c r="V1214" i="11"/>
  <c r="U1214" i="11"/>
  <c r="T1214" i="11"/>
  <c r="S1214" i="11"/>
  <c r="S1210" i="11" s="1"/>
  <c r="R1214" i="11"/>
  <c r="Q1214" i="11"/>
  <c r="P1214" i="11"/>
  <c r="O1214" i="11"/>
  <c r="O1210" i="11" s="1"/>
  <c r="N1214" i="11"/>
  <c r="M1214" i="11"/>
  <c r="L1214" i="11"/>
  <c r="K1214" i="11"/>
  <c r="J1214" i="11"/>
  <c r="I1214" i="11"/>
  <c r="H1214" i="11"/>
  <c r="G1214" i="11"/>
  <c r="V1213" i="11"/>
  <c r="U1213" i="11"/>
  <c r="T1213" i="11"/>
  <c r="S1213" i="11"/>
  <c r="R1213" i="11"/>
  <c r="Q1213" i="11"/>
  <c r="P1213" i="11"/>
  <c r="O1213" i="11"/>
  <c r="N1213" i="11"/>
  <c r="M1213" i="11"/>
  <c r="L1213" i="11"/>
  <c r="K1213" i="11"/>
  <c r="J1213" i="11"/>
  <c r="I1213" i="11"/>
  <c r="H1213" i="11"/>
  <c r="G1213" i="11"/>
  <c r="V1212" i="11"/>
  <c r="U1212" i="11"/>
  <c r="T1212" i="11"/>
  <c r="S1212" i="11"/>
  <c r="R1212" i="11"/>
  <c r="Q1212" i="11"/>
  <c r="P1212" i="11"/>
  <c r="O1212" i="11"/>
  <c r="N1212" i="11"/>
  <c r="M1212" i="11"/>
  <c r="L1212" i="11"/>
  <c r="K1212" i="11"/>
  <c r="J1212" i="11"/>
  <c r="I1212" i="11"/>
  <c r="H1212" i="11"/>
  <c r="G1212" i="11"/>
  <c r="V1211" i="11"/>
  <c r="V1210" i="11" s="1"/>
  <c r="U1211" i="11"/>
  <c r="U1210" i="11" s="1"/>
  <c r="T1211" i="11"/>
  <c r="S1211" i="11"/>
  <c r="R1211" i="11"/>
  <c r="Q1211" i="11"/>
  <c r="P1211" i="11"/>
  <c r="P1210" i="11" s="1"/>
  <c r="O1211" i="11"/>
  <c r="N1211" i="11"/>
  <c r="M1211" i="11"/>
  <c r="M1210" i="11" s="1"/>
  <c r="L1211" i="11"/>
  <c r="K1211" i="11"/>
  <c r="J1211" i="11"/>
  <c r="J1210" i="11" s="1"/>
  <c r="I1211" i="11"/>
  <c r="H1211" i="11"/>
  <c r="G1211" i="11"/>
  <c r="T1210" i="11"/>
  <c r="R1210" i="11"/>
  <c r="Q1210" i="11"/>
  <c r="V1209" i="11"/>
  <c r="U1209" i="11"/>
  <c r="T1209" i="11"/>
  <c r="S1209" i="11"/>
  <c r="R1209" i="11"/>
  <c r="R1209" i="12" s="1"/>
  <c r="Q1209" i="11"/>
  <c r="Q1205" i="11" s="1"/>
  <c r="P1209" i="11"/>
  <c r="O1209" i="11"/>
  <c r="N1209" i="11"/>
  <c r="M1209" i="11"/>
  <c r="L1209" i="11"/>
  <c r="K1209" i="11"/>
  <c r="J1209" i="11"/>
  <c r="I1209" i="11"/>
  <c r="H1209" i="11"/>
  <c r="G1209" i="11"/>
  <c r="V1208" i="11"/>
  <c r="U1208" i="11"/>
  <c r="T1208" i="11"/>
  <c r="S1208" i="11"/>
  <c r="R1208" i="11"/>
  <c r="Q1208" i="11"/>
  <c r="P1208" i="11"/>
  <c r="O1208" i="11"/>
  <c r="O1205" i="11" s="1"/>
  <c r="N1208" i="11"/>
  <c r="N1208" i="12" s="1"/>
  <c r="N1205" i="12" s="1"/>
  <c r="M1208" i="11"/>
  <c r="L1208" i="11"/>
  <c r="K1208" i="11"/>
  <c r="J1208" i="11"/>
  <c r="I1208" i="11"/>
  <c r="H1208" i="11"/>
  <c r="G1208" i="11"/>
  <c r="V1207" i="11"/>
  <c r="V1205" i="11" s="1"/>
  <c r="U1207" i="11"/>
  <c r="T1207" i="11"/>
  <c r="S1207" i="11"/>
  <c r="R1207" i="11"/>
  <c r="Q1207" i="11"/>
  <c r="P1207" i="11"/>
  <c r="O1207" i="11"/>
  <c r="N1207" i="11"/>
  <c r="M1207" i="11"/>
  <c r="L1207" i="11"/>
  <c r="K1207" i="11"/>
  <c r="J1207" i="11"/>
  <c r="I1207" i="11"/>
  <c r="H1207" i="11"/>
  <c r="G1207" i="11"/>
  <c r="V1206" i="11"/>
  <c r="U1206" i="11"/>
  <c r="T1206" i="11"/>
  <c r="S1206" i="11"/>
  <c r="S1205" i="11" s="1"/>
  <c r="R1206" i="11"/>
  <c r="Q1206" i="11"/>
  <c r="P1206" i="11"/>
  <c r="P1205" i="11" s="1"/>
  <c r="O1206" i="11"/>
  <c r="N1206" i="11"/>
  <c r="M1206" i="11"/>
  <c r="L1206" i="11"/>
  <c r="L1205" i="11" s="1"/>
  <c r="K1206" i="11"/>
  <c r="K1205" i="11" s="1"/>
  <c r="J1206" i="11"/>
  <c r="I1206" i="11"/>
  <c r="H1206" i="11"/>
  <c r="G1206" i="11"/>
  <c r="U1205" i="11"/>
  <c r="T1205" i="11"/>
  <c r="V1204" i="11"/>
  <c r="U1204" i="11"/>
  <c r="T1204" i="11"/>
  <c r="S1204" i="11"/>
  <c r="R1204" i="11"/>
  <c r="Q1204" i="11"/>
  <c r="Q1200" i="11" s="1"/>
  <c r="P1204" i="11"/>
  <c r="O1204" i="11"/>
  <c r="N1204" i="11"/>
  <c r="M1204" i="11"/>
  <c r="L1204" i="11"/>
  <c r="K1204" i="11"/>
  <c r="J1204" i="11"/>
  <c r="J1200" i="11" s="1"/>
  <c r="I1204" i="11"/>
  <c r="W1204" i="11" s="1"/>
  <c r="H1204" i="11"/>
  <c r="G1204" i="11"/>
  <c r="V1203" i="11"/>
  <c r="U1203" i="11"/>
  <c r="T1203" i="11"/>
  <c r="S1203" i="11"/>
  <c r="R1203" i="11"/>
  <c r="Q1203" i="11"/>
  <c r="P1203" i="11"/>
  <c r="O1203" i="11"/>
  <c r="N1203" i="11"/>
  <c r="M1203" i="11"/>
  <c r="L1203" i="11"/>
  <c r="K1203" i="11"/>
  <c r="J1203" i="11"/>
  <c r="I1203" i="11"/>
  <c r="H1203" i="11"/>
  <c r="G1203" i="11"/>
  <c r="W1202" i="11"/>
  <c r="V1202" i="11"/>
  <c r="U1202" i="11"/>
  <c r="T1202" i="11"/>
  <c r="S1202" i="11"/>
  <c r="S1200" i="11" s="1"/>
  <c r="R1202" i="11"/>
  <c r="Q1202" i="11"/>
  <c r="P1202" i="11"/>
  <c r="O1202" i="11"/>
  <c r="N1202" i="11"/>
  <c r="M1202" i="11"/>
  <c r="L1202" i="11"/>
  <c r="K1202" i="11"/>
  <c r="J1202" i="11"/>
  <c r="I1202" i="11"/>
  <c r="H1202" i="11"/>
  <c r="G1202" i="11"/>
  <c r="V1201" i="11"/>
  <c r="U1201" i="11"/>
  <c r="U1200" i="11" s="1"/>
  <c r="T1201" i="11"/>
  <c r="T1200" i="11" s="1"/>
  <c r="S1201" i="11"/>
  <c r="R1201" i="11"/>
  <c r="Q1201" i="11"/>
  <c r="P1201" i="11"/>
  <c r="O1201" i="11"/>
  <c r="N1201" i="11"/>
  <c r="M1201" i="11"/>
  <c r="L1201" i="11"/>
  <c r="K1201" i="11"/>
  <c r="J1201" i="11"/>
  <c r="I1201" i="11"/>
  <c r="H1201" i="11"/>
  <c r="G1201" i="11"/>
  <c r="V1200" i="11"/>
  <c r="R1200" i="11"/>
  <c r="O1200" i="11"/>
  <c r="L1200" i="11"/>
  <c r="K1200" i="11"/>
  <c r="V1197" i="11"/>
  <c r="U1197" i="11"/>
  <c r="T1197" i="11"/>
  <c r="S1197" i="11"/>
  <c r="R1197" i="11"/>
  <c r="Q1197" i="11"/>
  <c r="P1197" i="11"/>
  <c r="O1197" i="11"/>
  <c r="N1197" i="11"/>
  <c r="M1197" i="11"/>
  <c r="L1197" i="11"/>
  <c r="K1197" i="11"/>
  <c r="J1197" i="11"/>
  <c r="I1197" i="11"/>
  <c r="H1197" i="11"/>
  <c r="H1192" i="11" s="1"/>
  <c r="G1197" i="11"/>
  <c r="W1196" i="11"/>
  <c r="V1196" i="11"/>
  <c r="U1196" i="11"/>
  <c r="T1196" i="11"/>
  <c r="S1196" i="11"/>
  <c r="R1196" i="11"/>
  <c r="Q1196" i="11"/>
  <c r="P1196" i="11"/>
  <c r="O1196" i="11"/>
  <c r="N1196" i="11"/>
  <c r="M1196" i="11"/>
  <c r="L1196" i="11"/>
  <c r="K1196" i="11"/>
  <c r="J1196" i="11"/>
  <c r="I1196" i="11"/>
  <c r="H1196" i="11"/>
  <c r="G1196" i="11"/>
  <c r="V1195" i="11"/>
  <c r="U1195" i="11"/>
  <c r="T1195" i="11"/>
  <c r="W1195" i="11" s="1"/>
  <c r="S1195" i="11"/>
  <c r="R1195" i="11"/>
  <c r="Q1195" i="11"/>
  <c r="P1195" i="11"/>
  <c r="O1195" i="11"/>
  <c r="N1195" i="11"/>
  <c r="M1195" i="11"/>
  <c r="L1195" i="11"/>
  <c r="L1192" i="11" s="1"/>
  <c r="K1195" i="11"/>
  <c r="J1195" i="11"/>
  <c r="I1195" i="11"/>
  <c r="H1195" i="11"/>
  <c r="G1195" i="11"/>
  <c r="V1194" i="11"/>
  <c r="U1194" i="11"/>
  <c r="U1192" i="11" s="1"/>
  <c r="T1194" i="11"/>
  <c r="S1194" i="11"/>
  <c r="S1192" i="11" s="1"/>
  <c r="R1194" i="11"/>
  <c r="Q1194" i="11"/>
  <c r="P1194" i="11"/>
  <c r="O1194" i="11"/>
  <c r="N1194" i="11"/>
  <c r="M1194" i="11"/>
  <c r="L1194" i="11"/>
  <c r="K1194" i="11"/>
  <c r="J1194" i="11"/>
  <c r="I1194" i="11"/>
  <c r="I1192" i="11" s="1"/>
  <c r="H1194" i="11"/>
  <c r="G1194" i="11"/>
  <c r="V1193" i="11"/>
  <c r="U1193" i="11"/>
  <c r="T1193" i="11"/>
  <c r="S1193" i="11"/>
  <c r="R1193" i="11"/>
  <c r="Q1193" i="11"/>
  <c r="Q1192" i="11" s="1"/>
  <c r="P1193" i="11"/>
  <c r="P1192" i="11" s="1"/>
  <c r="O1193" i="11"/>
  <c r="N1193" i="11"/>
  <c r="M1193" i="11"/>
  <c r="M1192" i="11" s="1"/>
  <c r="L1193" i="11"/>
  <c r="K1193" i="11"/>
  <c r="J1193" i="11"/>
  <c r="I1193" i="11"/>
  <c r="H1193" i="11"/>
  <c r="G1193" i="11"/>
  <c r="K1192" i="11"/>
  <c r="J1192" i="11"/>
  <c r="V1191" i="11"/>
  <c r="U1191" i="11"/>
  <c r="T1191" i="11"/>
  <c r="S1191" i="11"/>
  <c r="R1191" i="11"/>
  <c r="Q1191" i="11"/>
  <c r="P1191" i="11"/>
  <c r="O1191" i="11"/>
  <c r="N1191" i="11"/>
  <c r="M1191" i="11"/>
  <c r="L1191" i="11"/>
  <c r="K1191" i="11"/>
  <c r="J1191" i="11"/>
  <c r="I1191" i="11"/>
  <c r="H1191" i="11"/>
  <c r="G1191" i="11"/>
  <c r="V1190" i="11"/>
  <c r="U1190" i="11"/>
  <c r="T1190" i="11"/>
  <c r="S1190" i="11"/>
  <c r="R1190" i="11"/>
  <c r="Q1190" i="11"/>
  <c r="P1190" i="11"/>
  <c r="O1190" i="11"/>
  <c r="N1190" i="11"/>
  <c r="M1190" i="11"/>
  <c r="L1190" i="11"/>
  <c r="K1190" i="11"/>
  <c r="W1190" i="11" s="1"/>
  <c r="J1190" i="11"/>
  <c r="I1190" i="11"/>
  <c r="H1190" i="11"/>
  <c r="G1190" i="11"/>
  <c r="V1189" i="11"/>
  <c r="U1189" i="11"/>
  <c r="T1189" i="11"/>
  <c r="S1189" i="11"/>
  <c r="R1189" i="11"/>
  <c r="Q1189" i="11"/>
  <c r="P1189" i="11"/>
  <c r="O1189" i="11"/>
  <c r="N1189" i="11"/>
  <c r="M1189" i="11"/>
  <c r="L1189" i="11"/>
  <c r="K1189" i="11"/>
  <c r="J1189" i="11"/>
  <c r="I1189" i="11"/>
  <c r="H1189" i="11"/>
  <c r="W1189" i="11" s="1"/>
  <c r="G1189" i="11"/>
  <c r="V1188" i="11"/>
  <c r="U1188" i="11"/>
  <c r="T1188" i="11"/>
  <c r="S1188" i="11"/>
  <c r="R1188" i="11"/>
  <c r="Q1188" i="11"/>
  <c r="P1188" i="11"/>
  <c r="O1188" i="11"/>
  <c r="N1188" i="11"/>
  <c r="M1188" i="11"/>
  <c r="L1188" i="11"/>
  <c r="K1188" i="11"/>
  <c r="J1188" i="11"/>
  <c r="I1188" i="11"/>
  <c r="H1188" i="11"/>
  <c r="W1188" i="11" s="1"/>
  <c r="G1188" i="11"/>
  <c r="V1187" i="11"/>
  <c r="U1187" i="11"/>
  <c r="T1187" i="11"/>
  <c r="T1185" i="11" s="1"/>
  <c r="S1187" i="11"/>
  <c r="R1187" i="11"/>
  <c r="Q1187" i="11"/>
  <c r="P1187" i="11"/>
  <c r="O1187" i="11"/>
  <c r="N1187" i="11"/>
  <c r="M1187" i="11"/>
  <c r="L1187" i="11"/>
  <c r="L1185" i="11" s="1"/>
  <c r="K1187" i="11"/>
  <c r="J1187" i="11"/>
  <c r="I1187" i="11"/>
  <c r="H1187" i="11"/>
  <c r="G1187" i="11"/>
  <c r="W1186" i="11"/>
  <c r="V1186" i="11"/>
  <c r="U1186" i="11"/>
  <c r="U1185" i="11" s="1"/>
  <c r="T1186" i="11"/>
  <c r="S1186" i="11"/>
  <c r="S1185" i="11" s="1"/>
  <c r="R1186" i="11"/>
  <c r="R1185" i="11" s="1"/>
  <c r="Q1186" i="11"/>
  <c r="P1186" i="11"/>
  <c r="O1186" i="11"/>
  <c r="N1186" i="11"/>
  <c r="M1186" i="11"/>
  <c r="L1186" i="11"/>
  <c r="K1186" i="11"/>
  <c r="J1186" i="11"/>
  <c r="J1185" i="11" s="1"/>
  <c r="I1186" i="11"/>
  <c r="H1186" i="11"/>
  <c r="G1186" i="11"/>
  <c r="M1185" i="11"/>
  <c r="G1185" i="11"/>
  <c r="V1183" i="11"/>
  <c r="U1183" i="11"/>
  <c r="T1183" i="11"/>
  <c r="S1183" i="11"/>
  <c r="R1183" i="11"/>
  <c r="Q1183" i="11"/>
  <c r="Q1181" i="11" s="1"/>
  <c r="P1183" i="11"/>
  <c r="O1183" i="11"/>
  <c r="N1183" i="11"/>
  <c r="M1183" i="11"/>
  <c r="L1183" i="11"/>
  <c r="K1183" i="11"/>
  <c r="J1183" i="11"/>
  <c r="I1183" i="11"/>
  <c r="H1183" i="11"/>
  <c r="G1183" i="11"/>
  <c r="V1182" i="11"/>
  <c r="V1181" i="11" s="1"/>
  <c r="U1182" i="11"/>
  <c r="T1182" i="11"/>
  <c r="T1181" i="11" s="1"/>
  <c r="S1182" i="11"/>
  <c r="R1182" i="11"/>
  <c r="R1181" i="11" s="1"/>
  <c r="Q1182" i="11"/>
  <c r="P1182" i="11"/>
  <c r="O1182" i="11"/>
  <c r="N1182" i="11"/>
  <c r="N1181" i="11" s="1"/>
  <c r="M1182" i="11"/>
  <c r="M1181" i="11" s="1"/>
  <c r="L1182" i="11"/>
  <c r="L1181" i="11" s="1"/>
  <c r="K1182" i="11"/>
  <c r="J1182" i="11"/>
  <c r="I1182" i="11"/>
  <c r="H1182" i="11"/>
  <c r="H1181" i="11" s="1"/>
  <c r="G1182" i="11"/>
  <c r="K1181" i="11"/>
  <c r="J1181" i="11"/>
  <c r="I1181" i="11"/>
  <c r="G1181" i="11"/>
  <c r="P1180" i="11"/>
  <c r="M1180" i="11"/>
  <c r="L1180" i="11"/>
  <c r="K1180" i="11"/>
  <c r="J1180" i="11"/>
  <c r="I1180" i="11"/>
  <c r="H1180" i="11"/>
  <c r="G1180" i="11"/>
  <c r="G1177" i="11" s="1"/>
  <c r="L1179" i="11"/>
  <c r="N1179" i="11" s="1"/>
  <c r="K1179" i="11"/>
  <c r="J1179" i="11"/>
  <c r="I1179" i="11"/>
  <c r="H1179" i="11"/>
  <c r="G1179" i="11"/>
  <c r="K1178" i="11"/>
  <c r="K1177" i="11" s="1"/>
  <c r="J1178" i="11"/>
  <c r="I1178" i="11"/>
  <c r="I1177" i="11" s="1"/>
  <c r="H1178" i="11"/>
  <c r="G1178" i="11"/>
  <c r="W1175" i="11"/>
  <c r="V1175" i="11"/>
  <c r="U1175" i="11"/>
  <c r="T1175" i="11"/>
  <c r="S1175" i="11"/>
  <c r="R1175" i="11"/>
  <c r="Q1175" i="11"/>
  <c r="P1175" i="11"/>
  <c r="O1175" i="11"/>
  <c r="N1175" i="11"/>
  <c r="M1175" i="11"/>
  <c r="L1175" i="11"/>
  <c r="K1175" i="11"/>
  <c r="J1175" i="11"/>
  <c r="I1175" i="11"/>
  <c r="H1175" i="11"/>
  <c r="G1175" i="11"/>
  <c r="K1174" i="11"/>
  <c r="J1174" i="11"/>
  <c r="I1174" i="11"/>
  <c r="H1174" i="11"/>
  <c r="G1174" i="11"/>
  <c r="K1173" i="11"/>
  <c r="J1173" i="11"/>
  <c r="I1173" i="11"/>
  <c r="H1173" i="11"/>
  <c r="G1173" i="11"/>
  <c r="G1172" i="11"/>
  <c r="V1171" i="11"/>
  <c r="W1171" i="11" s="1"/>
  <c r="U1171" i="11"/>
  <c r="T1171" i="11"/>
  <c r="S1171" i="11"/>
  <c r="R1171" i="11"/>
  <c r="Q1171" i="11"/>
  <c r="P1171" i="11"/>
  <c r="O1171" i="11"/>
  <c r="N1171" i="11"/>
  <c r="M1171" i="11"/>
  <c r="L1171" i="11"/>
  <c r="K1171" i="11"/>
  <c r="J1171" i="11"/>
  <c r="I1171" i="11"/>
  <c r="H1171" i="11"/>
  <c r="G1171" i="11"/>
  <c r="K1170" i="11"/>
  <c r="J1170" i="11"/>
  <c r="I1170" i="11"/>
  <c r="H1170" i="11"/>
  <c r="G1170" i="11"/>
  <c r="K1169" i="11"/>
  <c r="J1169" i="11"/>
  <c r="I1169" i="11"/>
  <c r="H1169" i="11"/>
  <c r="G1169" i="11"/>
  <c r="V1167" i="11"/>
  <c r="U1167" i="11"/>
  <c r="T1167" i="11"/>
  <c r="T1166" i="11" s="1"/>
  <c r="S1167" i="11"/>
  <c r="R1167" i="11"/>
  <c r="R1166" i="11" s="1"/>
  <c r="Q1167" i="11"/>
  <c r="P1167" i="11"/>
  <c r="O1167" i="11"/>
  <c r="N1167" i="11"/>
  <c r="N1166" i="11" s="1"/>
  <c r="M1167" i="11"/>
  <c r="L1167" i="11"/>
  <c r="L1166" i="11" s="1"/>
  <c r="K1167" i="11"/>
  <c r="K1166" i="11" s="1"/>
  <c r="J1167" i="11"/>
  <c r="I1167" i="11"/>
  <c r="H1167" i="11"/>
  <c r="G1167" i="11"/>
  <c r="V1166" i="11"/>
  <c r="U1166" i="11"/>
  <c r="Q1166" i="11"/>
  <c r="P1166" i="11"/>
  <c r="O1166" i="11"/>
  <c r="M1166" i="11"/>
  <c r="J1166" i="11"/>
  <c r="I1166" i="11"/>
  <c r="H1166" i="11"/>
  <c r="G1166" i="11"/>
  <c r="H1165" i="11"/>
  <c r="I1165" i="11" s="1"/>
  <c r="G1165" i="11"/>
  <c r="G1164" i="11"/>
  <c r="K1163" i="11"/>
  <c r="J1163" i="11"/>
  <c r="I1163" i="11"/>
  <c r="W1163" i="11" s="1"/>
  <c r="H1163" i="11"/>
  <c r="G1163" i="11"/>
  <c r="K1162" i="11"/>
  <c r="J1162" i="11"/>
  <c r="I1162" i="11"/>
  <c r="H1162" i="11"/>
  <c r="G1162" i="11"/>
  <c r="H1160" i="11"/>
  <c r="I1160" i="11" s="1"/>
  <c r="G1160" i="11"/>
  <c r="H1159" i="11"/>
  <c r="I1159" i="11" s="1"/>
  <c r="G1159" i="11"/>
  <c r="G1158" i="11"/>
  <c r="G1157" i="11"/>
  <c r="V1155" i="11"/>
  <c r="U1155" i="11"/>
  <c r="T1155" i="11"/>
  <c r="S1155" i="11"/>
  <c r="R1155" i="11"/>
  <c r="Q1155" i="11"/>
  <c r="Q1153" i="11" s="1"/>
  <c r="P1155" i="11"/>
  <c r="O1155" i="11"/>
  <c r="N1155" i="11"/>
  <c r="M1155" i="11"/>
  <c r="L1155" i="11"/>
  <c r="K1155" i="11"/>
  <c r="K1153" i="11" s="1"/>
  <c r="J1155" i="11"/>
  <c r="I1155" i="11"/>
  <c r="H1155" i="11"/>
  <c r="G1155" i="11"/>
  <c r="V1154" i="11"/>
  <c r="V1153" i="11" s="1"/>
  <c r="U1154" i="11"/>
  <c r="T1154" i="11"/>
  <c r="T1153" i="11" s="1"/>
  <c r="S1154" i="11"/>
  <c r="R1154" i="11"/>
  <c r="Q1154" i="11"/>
  <c r="P1154" i="11"/>
  <c r="P1153" i="11" s="1"/>
  <c r="O1154" i="11"/>
  <c r="N1154" i="11"/>
  <c r="N1153" i="11" s="1"/>
  <c r="M1154" i="11"/>
  <c r="M1153" i="11" s="1"/>
  <c r="L1154" i="11"/>
  <c r="K1154" i="11"/>
  <c r="J1154" i="11"/>
  <c r="I1154" i="11"/>
  <c r="H1154" i="11"/>
  <c r="G1154" i="11"/>
  <c r="U1153" i="11"/>
  <c r="S1153" i="11"/>
  <c r="R1153" i="11"/>
  <c r="O1153" i="11"/>
  <c r="L1153" i="11"/>
  <c r="J1153" i="11"/>
  <c r="I1153" i="11"/>
  <c r="V1152" i="11"/>
  <c r="U1152" i="11"/>
  <c r="T1152" i="11"/>
  <c r="S1152" i="11"/>
  <c r="R1152" i="11"/>
  <c r="Q1152" i="11"/>
  <c r="P1152" i="11"/>
  <c r="O1152" i="11"/>
  <c r="N1152" i="11"/>
  <c r="M1152" i="11"/>
  <c r="L1152" i="11"/>
  <c r="K1152" i="11"/>
  <c r="J1152" i="11"/>
  <c r="I1152" i="11"/>
  <c r="H1152" i="11"/>
  <c r="G1152" i="11"/>
  <c r="V1151" i="11"/>
  <c r="U1151" i="11"/>
  <c r="T1151" i="11"/>
  <c r="S1151" i="11"/>
  <c r="R1151" i="11"/>
  <c r="Q1151" i="11"/>
  <c r="P1151" i="11"/>
  <c r="O1151" i="11"/>
  <c r="N1151" i="11"/>
  <c r="M1151" i="11"/>
  <c r="L1151" i="11"/>
  <c r="K1151" i="11"/>
  <c r="J1151" i="11"/>
  <c r="I1151" i="11"/>
  <c r="H1151" i="11"/>
  <c r="G1151" i="11"/>
  <c r="U1150" i="11"/>
  <c r="T1150" i="11"/>
  <c r="P1150" i="11"/>
  <c r="V1150" i="11" s="1"/>
  <c r="O1150" i="11"/>
  <c r="N1150" i="11"/>
  <c r="M1150" i="11"/>
  <c r="S1150" i="11" s="1"/>
  <c r="L1150" i="11"/>
  <c r="R1150" i="11" s="1"/>
  <c r="K1150" i="11"/>
  <c r="J1150" i="11"/>
  <c r="I1150" i="11"/>
  <c r="I1150" i="12" s="1"/>
  <c r="H1150" i="11"/>
  <c r="G1150" i="11"/>
  <c r="O1149" i="11"/>
  <c r="N1149" i="11"/>
  <c r="M1149" i="11"/>
  <c r="M1149" i="12" s="1"/>
  <c r="L1149" i="11"/>
  <c r="K1149" i="11"/>
  <c r="J1149" i="11"/>
  <c r="I1149" i="11"/>
  <c r="H1149" i="11"/>
  <c r="G1149" i="11"/>
  <c r="L1148" i="11"/>
  <c r="K1148" i="11"/>
  <c r="J1148" i="11"/>
  <c r="I1148" i="11"/>
  <c r="H1148" i="11"/>
  <c r="G1148" i="11"/>
  <c r="K1147" i="11"/>
  <c r="J1147" i="11"/>
  <c r="I1147" i="11"/>
  <c r="H1147" i="11"/>
  <c r="L1147" i="11" s="1"/>
  <c r="L1146" i="11" s="1"/>
  <c r="G1147" i="11"/>
  <c r="V1145" i="11"/>
  <c r="U1145" i="11"/>
  <c r="T1145" i="11"/>
  <c r="S1145" i="11"/>
  <c r="R1145" i="11"/>
  <c r="Q1145" i="11"/>
  <c r="P1145" i="11"/>
  <c r="O1145" i="11"/>
  <c r="N1145" i="11"/>
  <c r="M1145" i="11"/>
  <c r="L1145" i="11"/>
  <c r="K1145" i="11"/>
  <c r="J1145" i="11"/>
  <c r="I1145" i="11"/>
  <c r="H1145" i="11"/>
  <c r="G1145" i="11"/>
  <c r="V1144" i="11"/>
  <c r="U1144" i="11"/>
  <c r="T1144" i="11"/>
  <c r="S1144" i="11"/>
  <c r="R1144" i="11"/>
  <c r="Q1144" i="11"/>
  <c r="P1144" i="11"/>
  <c r="O1144" i="11"/>
  <c r="N1144" i="11"/>
  <c r="M1144" i="11"/>
  <c r="L1144" i="11"/>
  <c r="K1144" i="11"/>
  <c r="J1144" i="11"/>
  <c r="I1144" i="11"/>
  <c r="H1144" i="11"/>
  <c r="G1144" i="11"/>
  <c r="U1143" i="11"/>
  <c r="T1143" i="11"/>
  <c r="P1143" i="11"/>
  <c r="V1143" i="11" s="1"/>
  <c r="O1143" i="11"/>
  <c r="N1143" i="11"/>
  <c r="M1143" i="11"/>
  <c r="S1143" i="11" s="1"/>
  <c r="L1143" i="11"/>
  <c r="R1143" i="11" s="1"/>
  <c r="K1143" i="11"/>
  <c r="J1143" i="11"/>
  <c r="I1143" i="11"/>
  <c r="H1143" i="11"/>
  <c r="G1143" i="11"/>
  <c r="S1142" i="11"/>
  <c r="V1142" i="11" s="1"/>
  <c r="M1142" i="11"/>
  <c r="P1142" i="11" s="1"/>
  <c r="L1142" i="11"/>
  <c r="O1142" i="11" s="1"/>
  <c r="K1142" i="11"/>
  <c r="J1142" i="11"/>
  <c r="I1142" i="11"/>
  <c r="N1142" i="11" s="1"/>
  <c r="H1142" i="11"/>
  <c r="G1142" i="11"/>
  <c r="L1141" i="11"/>
  <c r="K1141" i="11"/>
  <c r="J1141" i="11"/>
  <c r="I1141" i="11"/>
  <c r="H1141" i="11"/>
  <c r="G1141" i="11"/>
  <c r="K1140" i="11"/>
  <c r="J1140" i="11"/>
  <c r="J1139" i="11" s="1"/>
  <c r="I1140" i="11"/>
  <c r="H1140" i="11"/>
  <c r="G1140" i="11"/>
  <c r="G1139" i="11"/>
  <c r="V1138" i="11"/>
  <c r="U1138" i="11"/>
  <c r="T1138" i="11"/>
  <c r="S1138" i="11"/>
  <c r="R1138" i="11"/>
  <c r="Q1138" i="11"/>
  <c r="P1138" i="11"/>
  <c r="O1138" i="11"/>
  <c r="N1138" i="11"/>
  <c r="M1138" i="11"/>
  <c r="L1138" i="11"/>
  <c r="K1138" i="11"/>
  <c r="J1138" i="11"/>
  <c r="I1138" i="11"/>
  <c r="H1138" i="11"/>
  <c r="G1138" i="11"/>
  <c r="V1137" i="11"/>
  <c r="U1137" i="11"/>
  <c r="T1137" i="11"/>
  <c r="S1137" i="11"/>
  <c r="R1137" i="11"/>
  <c r="Q1137" i="11"/>
  <c r="P1137" i="11"/>
  <c r="O1137" i="11"/>
  <c r="N1137" i="11"/>
  <c r="M1137" i="11"/>
  <c r="L1137" i="11"/>
  <c r="K1137" i="11"/>
  <c r="J1137" i="11"/>
  <c r="I1137" i="11"/>
  <c r="H1137" i="11"/>
  <c r="G1137" i="11"/>
  <c r="U1136" i="11"/>
  <c r="P1136" i="11"/>
  <c r="V1136" i="11" s="1"/>
  <c r="O1136" i="11"/>
  <c r="N1136" i="11"/>
  <c r="T1136" i="11" s="1"/>
  <c r="M1136" i="11"/>
  <c r="S1136" i="11" s="1"/>
  <c r="L1136" i="11"/>
  <c r="R1136" i="11" s="1"/>
  <c r="K1136" i="11"/>
  <c r="J1136" i="11"/>
  <c r="I1136" i="11"/>
  <c r="H1136" i="11"/>
  <c r="Q1136" i="11" s="1"/>
  <c r="G1136" i="11"/>
  <c r="R1135" i="11"/>
  <c r="U1135" i="11" s="1"/>
  <c r="M1135" i="11"/>
  <c r="P1135" i="11" s="1"/>
  <c r="S1135" i="11" s="1"/>
  <c r="L1135" i="11"/>
  <c r="O1135" i="11" s="1"/>
  <c r="K1135" i="11"/>
  <c r="J1135" i="11"/>
  <c r="I1135" i="11"/>
  <c r="I1135" i="12" s="1"/>
  <c r="H1135" i="11"/>
  <c r="G1135" i="11"/>
  <c r="L1134" i="11"/>
  <c r="K1134" i="11"/>
  <c r="J1134" i="11"/>
  <c r="I1134" i="11"/>
  <c r="H1134" i="11"/>
  <c r="G1134" i="11"/>
  <c r="K1133" i="11"/>
  <c r="J1133" i="11"/>
  <c r="I1133" i="11"/>
  <c r="H1133" i="11"/>
  <c r="G1133" i="11"/>
  <c r="V1131" i="11"/>
  <c r="U1131" i="11"/>
  <c r="T1131" i="11"/>
  <c r="S1131" i="11"/>
  <c r="S1131" i="12" s="1"/>
  <c r="R1131" i="11"/>
  <c r="Q1131" i="11"/>
  <c r="P1131" i="11"/>
  <c r="O1131" i="11"/>
  <c r="N1131" i="11"/>
  <c r="M1131" i="11"/>
  <c r="L1131" i="11"/>
  <c r="K1131" i="11"/>
  <c r="J1131" i="11"/>
  <c r="I1131" i="11"/>
  <c r="H1131" i="11"/>
  <c r="G1131" i="11"/>
  <c r="V1130" i="11"/>
  <c r="U1130" i="11"/>
  <c r="T1130" i="11"/>
  <c r="S1130" i="11"/>
  <c r="R1130" i="11"/>
  <c r="Q1130" i="11"/>
  <c r="P1130" i="11"/>
  <c r="O1130" i="11"/>
  <c r="N1130" i="11"/>
  <c r="M1130" i="11"/>
  <c r="L1130" i="11"/>
  <c r="K1130" i="11"/>
  <c r="K1130" i="12" s="1"/>
  <c r="J1130" i="11"/>
  <c r="I1130" i="11"/>
  <c r="H1130" i="11"/>
  <c r="G1130" i="11"/>
  <c r="T1129" i="11"/>
  <c r="P1129" i="11"/>
  <c r="V1129" i="11" s="1"/>
  <c r="O1129" i="11"/>
  <c r="U1129" i="11" s="1"/>
  <c r="N1129" i="11"/>
  <c r="M1129" i="11"/>
  <c r="S1129" i="11" s="1"/>
  <c r="L1129" i="11"/>
  <c r="R1129" i="11" s="1"/>
  <c r="K1129" i="11"/>
  <c r="J1129" i="11"/>
  <c r="I1129" i="11"/>
  <c r="H1129" i="11"/>
  <c r="G1129" i="11"/>
  <c r="O1128" i="11"/>
  <c r="M1128" i="11"/>
  <c r="L1128" i="11"/>
  <c r="K1128" i="11"/>
  <c r="J1128" i="11"/>
  <c r="I1128" i="11"/>
  <c r="H1128" i="11"/>
  <c r="N1128" i="11" s="1"/>
  <c r="Q1128" i="11" s="1"/>
  <c r="T1128" i="11" s="1"/>
  <c r="G1128" i="11"/>
  <c r="L1127" i="11"/>
  <c r="N1127" i="11" s="1"/>
  <c r="K1127" i="11"/>
  <c r="J1127" i="11"/>
  <c r="I1127" i="11"/>
  <c r="H1127" i="11"/>
  <c r="G1127" i="11"/>
  <c r="K1126" i="11"/>
  <c r="J1126" i="11"/>
  <c r="I1126" i="11"/>
  <c r="H1126" i="11"/>
  <c r="G1126" i="11"/>
  <c r="G1125" i="11"/>
  <c r="V1124" i="11"/>
  <c r="U1124" i="11"/>
  <c r="T1124" i="11"/>
  <c r="S1124" i="11"/>
  <c r="R1124" i="11"/>
  <c r="Q1124" i="11"/>
  <c r="P1124" i="11"/>
  <c r="O1124" i="11"/>
  <c r="N1124" i="11"/>
  <c r="M1124" i="11"/>
  <c r="L1124" i="11"/>
  <c r="K1124" i="11"/>
  <c r="J1124" i="11"/>
  <c r="I1124" i="11"/>
  <c r="H1124" i="11"/>
  <c r="G1124" i="11"/>
  <c r="V1123" i="11"/>
  <c r="U1123" i="11"/>
  <c r="T1123" i="11"/>
  <c r="S1123" i="11"/>
  <c r="R1123" i="11"/>
  <c r="Q1123" i="11"/>
  <c r="P1123" i="11"/>
  <c r="O1123" i="11"/>
  <c r="N1123" i="11"/>
  <c r="M1123" i="11"/>
  <c r="L1123" i="11"/>
  <c r="K1123" i="11"/>
  <c r="J1123" i="11"/>
  <c r="I1123" i="11"/>
  <c r="H1123" i="11"/>
  <c r="G1123" i="11"/>
  <c r="V1122" i="11"/>
  <c r="P1122" i="11"/>
  <c r="O1122" i="11"/>
  <c r="U1122" i="11" s="1"/>
  <c r="N1122" i="11"/>
  <c r="T1122" i="11" s="1"/>
  <c r="M1122" i="11"/>
  <c r="S1122" i="11" s="1"/>
  <c r="L1122" i="11"/>
  <c r="R1122" i="11" s="1"/>
  <c r="K1122" i="11"/>
  <c r="J1122" i="11"/>
  <c r="I1122" i="11"/>
  <c r="H1122" i="11"/>
  <c r="G1122" i="11"/>
  <c r="G1118" i="11" s="1"/>
  <c r="M1121" i="11"/>
  <c r="L1121" i="11"/>
  <c r="K1121" i="11"/>
  <c r="J1121" i="11"/>
  <c r="I1121" i="11"/>
  <c r="H1121" i="11"/>
  <c r="N1121" i="11" s="1"/>
  <c r="G1121" i="11"/>
  <c r="L1120" i="11"/>
  <c r="K1120" i="11"/>
  <c r="J1120" i="11"/>
  <c r="I1120" i="11"/>
  <c r="H1120" i="11"/>
  <c r="G1120" i="11"/>
  <c r="K1119" i="11"/>
  <c r="J1119" i="11"/>
  <c r="I1119" i="11"/>
  <c r="H1119" i="11"/>
  <c r="G1119" i="11"/>
  <c r="V1117" i="11"/>
  <c r="U1117" i="11"/>
  <c r="T1117" i="11"/>
  <c r="S1117" i="11"/>
  <c r="R1117" i="11"/>
  <c r="Q1117" i="11"/>
  <c r="P1117" i="11"/>
  <c r="O1117" i="11"/>
  <c r="N1117" i="11"/>
  <c r="M1117" i="11"/>
  <c r="L1117" i="11"/>
  <c r="K1117" i="11"/>
  <c r="J1117" i="11"/>
  <c r="I1117" i="11"/>
  <c r="H1117" i="11"/>
  <c r="G1117" i="11"/>
  <c r="V1116" i="11"/>
  <c r="U1116" i="11"/>
  <c r="T1116" i="11"/>
  <c r="S1116" i="11"/>
  <c r="R1116" i="11"/>
  <c r="Q1116" i="11"/>
  <c r="P1116" i="11"/>
  <c r="O1116" i="11"/>
  <c r="N1116" i="11"/>
  <c r="M1116" i="11"/>
  <c r="L1116" i="11"/>
  <c r="K1116" i="11"/>
  <c r="J1116" i="11"/>
  <c r="I1116" i="11"/>
  <c r="H1116" i="11"/>
  <c r="G1116" i="11"/>
  <c r="P1115" i="11"/>
  <c r="V1115" i="11" s="1"/>
  <c r="O1115" i="11"/>
  <c r="U1115" i="11" s="1"/>
  <c r="N1115" i="11"/>
  <c r="T1115" i="11" s="1"/>
  <c r="M1115" i="11"/>
  <c r="S1115" i="11" s="1"/>
  <c r="L1115" i="11"/>
  <c r="K1115" i="11"/>
  <c r="J1115" i="11"/>
  <c r="I1115" i="11"/>
  <c r="H1115" i="11"/>
  <c r="Q1115" i="11" s="1"/>
  <c r="G1115" i="11"/>
  <c r="M1114" i="11"/>
  <c r="L1114" i="11"/>
  <c r="K1114" i="11"/>
  <c r="J1114" i="11"/>
  <c r="I1114" i="11"/>
  <c r="H1114" i="11"/>
  <c r="N1114" i="11" s="1"/>
  <c r="Q1114" i="11" s="1"/>
  <c r="G1114" i="11"/>
  <c r="L1113" i="11"/>
  <c r="K1113" i="11"/>
  <c r="J1113" i="11"/>
  <c r="J1111" i="11" s="1"/>
  <c r="I1113" i="11"/>
  <c r="H1113" i="11"/>
  <c r="G1113" i="11"/>
  <c r="K1112" i="11"/>
  <c r="K1111" i="11" s="1"/>
  <c r="J1112" i="11"/>
  <c r="I1112" i="11"/>
  <c r="H1112" i="11"/>
  <c r="G1112" i="11"/>
  <c r="H1110" i="11"/>
  <c r="I1110" i="11" s="1"/>
  <c r="G1110" i="11"/>
  <c r="H1109" i="11"/>
  <c r="G1109" i="11"/>
  <c r="H1108" i="11"/>
  <c r="G1108" i="11"/>
  <c r="I1107" i="11"/>
  <c r="H1107" i="11"/>
  <c r="G1107" i="11"/>
  <c r="H1106" i="11"/>
  <c r="G1106" i="11"/>
  <c r="I1105" i="11"/>
  <c r="H1105" i="11"/>
  <c r="H1104" i="11" s="1"/>
  <c r="G1105" i="11"/>
  <c r="H1102" i="11"/>
  <c r="G1102" i="11"/>
  <c r="G1101" i="11"/>
  <c r="G1100" i="11"/>
  <c r="H1099" i="11"/>
  <c r="G1099" i="11"/>
  <c r="G1098" i="11"/>
  <c r="H1097" i="11"/>
  <c r="G1097" i="11"/>
  <c r="G1096" i="11"/>
  <c r="V1089" i="11"/>
  <c r="U1089" i="11"/>
  <c r="U1086" i="11" s="1"/>
  <c r="T1089" i="11"/>
  <c r="S1089" i="11"/>
  <c r="W1089" i="11" s="1"/>
  <c r="R1089" i="11"/>
  <c r="Q1089" i="11"/>
  <c r="P1089" i="11"/>
  <c r="O1089" i="11"/>
  <c r="N1089" i="11"/>
  <c r="M1089" i="11"/>
  <c r="L1089" i="11"/>
  <c r="K1089" i="11"/>
  <c r="J1089" i="11"/>
  <c r="I1089" i="11"/>
  <c r="G1089" i="11"/>
  <c r="H1089" i="11" s="1"/>
  <c r="V1088" i="11"/>
  <c r="U1088" i="11"/>
  <c r="T1088" i="11"/>
  <c r="S1088" i="11"/>
  <c r="R1088" i="11"/>
  <c r="Q1088" i="11"/>
  <c r="Q1086" i="11" s="1"/>
  <c r="P1088" i="11"/>
  <c r="P1086" i="11" s="1"/>
  <c r="O1088" i="11"/>
  <c r="N1088" i="11"/>
  <c r="M1088" i="11"/>
  <c r="L1088" i="11"/>
  <c r="K1088" i="11"/>
  <c r="J1088" i="11"/>
  <c r="I1088" i="11"/>
  <c r="G1088" i="11"/>
  <c r="H1088" i="11" s="1"/>
  <c r="V1087" i="11"/>
  <c r="U1087" i="11"/>
  <c r="T1087" i="11"/>
  <c r="S1087" i="11"/>
  <c r="S1086" i="11" s="1"/>
  <c r="R1087" i="11"/>
  <c r="R1086" i="11" s="1"/>
  <c r="Q1087" i="11"/>
  <c r="P1087" i="11"/>
  <c r="O1087" i="11"/>
  <c r="N1087" i="11"/>
  <c r="N1086" i="11" s="1"/>
  <c r="M1087" i="11"/>
  <c r="M1086" i="11" s="1"/>
  <c r="L1087" i="11"/>
  <c r="L1086" i="11" s="1"/>
  <c r="K1087" i="11"/>
  <c r="J1087" i="11"/>
  <c r="J1086" i="11" s="1"/>
  <c r="I1087" i="11"/>
  <c r="G1087" i="11"/>
  <c r="K1086" i="11"/>
  <c r="I1086" i="11"/>
  <c r="G1086" i="11"/>
  <c r="G1084" i="11"/>
  <c r="W1084" i="11" s="1"/>
  <c r="W1083" i="11" s="1"/>
  <c r="G1082" i="11"/>
  <c r="W1082" i="11" s="1"/>
  <c r="G1081" i="11"/>
  <c r="W1081" i="11" s="1"/>
  <c r="G1080" i="11"/>
  <c r="G1078" i="11"/>
  <c r="V1077" i="11"/>
  <c r="U1077" i="11"/>
  <c r="T1077" i="11"/>
  <c r="S1077" i="11"/>
  <c r="R1077" i="11"/>
  <c r="Q1077" i="11"/>
  <c r="Q1075" i="11" s="1"/>
  <c r="P1077" i="11"/>
  <c r="P1075" i="11" s="1"/>
  <c r="O1077" i="11"/>
  <c r="O1075" i="11" s="1"/>
  <c r="N1077" i="11"/>
  <c r="M1077" i="11"/>
  <c r="L1077" i="11"/>
  <c r="K1077" i="11"/>
  <c r="J1077" i="11"/>
  <c r="I1077" i="11"/>
  <c r="H1077" i="11"/>
  <c r="G1077" i="11"/>
  <c r="V1076" i="11"/>
  <c r="U1076" i="11"/>
  <c r="U1075" i="11" s="1"/>
  <c r="T1076" i="11"/>
  <c r="S1076" i="11"/>
  <c r="R1076" i="11"/>
  <c r="Q1076" i="11"/>
  <c r="P1076" i="11"/>
  <c r="O1076" i="11"/>
  <c r="N1076" i="11"/>
  <c r="M1076" i="11"/>
  <c r="M1075" i="11" s="1"/>
  <c r="L1076" i="11"/>
  <c r="K1076" i="11"/>
  <c r="J1076" i="11"/>
  <c r="I1076" i="11"/>
  <c r="I1075" i="11" s="1"/>
  <c r="H1076" i="11"/>
  <c r="G1076" i="11"/>
  <c r="V1075" i="11"/>
  <c r="T1075" i="11"/>
  <c r="R1075" i="11"/>
  <c r="J1075" i="11"/>
  <c r="G1075" i="11"/>
  <c r="V1074" i="11"/>
  <c r="V1072" i="11" s="1"/>
  <c r="U1074" i="11"/>
  <c r="T1074" i="11"/>
  <c r="T1072" i="11" s="1"/>
  <c r="S1074" i="11"/>
  <c r="R1074" i="11"/>
  <c r="R1072" i="11" s="1"/>
  <c r="Q1074" i="11"/>
  <c r="Q1072" i="11" s="1"/>
  <c r="P1074" i="11"/>
  <c r="O1074" i="11"/>
  <c r="N1074" i="11"/>
  <c r="M1074" i="11"/>
  <c r="M1072" i="11" s="1"/>
  <c r="L1074" i="11"/>
  <c r="K1074" i="11"/>
  <c r="J1074" i="11"/>
  <c r="I1074" i="11"/>
  <c r="H1074" i="11"/>
  <c r="H1072" i="11" s="1"/>
  <c r="G1074" i="11"/>
  <c r="G1073" i="11"/>
  <c r="G1072" i="11" s="1"/>
  <c r="U1072" i="11"/>
  <c r="S1072" i="11"/>
  <c r="P1072" i="11"/>
  <c r="O1072" i="11"/>
  <c r="N1072" i="11"/>
  <c r="L1072" i="11"/>
  <c r="K1072" i="11"/>
  <c r="J1072" i="11"/>
  <c r="I1072" i="11"/>
  <c r="V1070" i="11"/>
  <c r="U1070" i="11"/>
  <c r="T1070" i="11"/>
  <c r="S1070" i="11"/>
  <c r="R1070" i="11"/>
  <c r="Q1070" i="11"/>
  <c r="P1070" i="11"/>
  <c r="O1070" i="11"/>
  <c r="N1070" i="11"/>
  <c r="N1068" i="11" s="1"/>
  <c r="M1070" i="11"/>
  <c r="L1070" i="11"/>
  <c r="K1070" i="11"/>
  <c r="J1070" i="11"/>
  <c r="J1068" i="11" s="1"/>
  <c r="I1070" i="11"/>
  <c r="H1070" i="11"/>
  <c r="G1070" i="11"/>
  <c r="V1069" i="11"/>
  <c r="U1069" i="11"/>
  <c r="T1069" i="11"/>
  <c r="S1069" i="11"/>
  <c r="S1068" i="11" s="1"/>
  <c r="R1069" i="11"/>
  <c r="R1068" i="11" s="1"/>
  <c r="Q1069" i="11"/>
  <c r="P1069" i="11"/>
  <c r="P1068" i="11" s="1"/>
  <c r="O1069" i="11"/>
  <c r="O1068" i="11" s="1"/>
  <c r="N1069" i="11"/>
  <c r="M1069" i="11"/>
  <c r="M1068" i="11" s="1"/>
  <c r="L1069" i="11"/>
  <c r="L1068" i="11" s="1"/>
  <c r="K1069" i="11"/>
  <c r="K1068" i="11" s="1"/>
  <c r="J1069" i="11"/>
  <c r="I1069" i="11"/>
  <c r="I1068" i="11" s="1"/>
  <c r="H1069" i="11"/>
  <c r="G1069" i="11"/>
  <c r="V1068" i="11"/>
  <c r="U1068" i="11"/>
  <c r="T1068" i="11"/>
  <c r="Q1068" i="11"/>
  <c r="V1067" i="11"/>
  <c r="U1067" i="11"/>
  <c r="T1067" i="11"/>
  <c r="S1067" i="11"/>
  <c r="R1067" i="11"/>
  <c r="Q1067" i="11"/>
  <c r="P1067" i="11"/>
  <c r="O1067" i="11"/>
  <c r="O1064" i="11" s="1"/>
  <c r="N1067" i="11"/>
  <c r="M1067" i="11"/>
  <c r="L1067" i="11"/>
  <c r="K1067" i="11"/>
  <c r="J1067" i="11"/>
  <c r="I1067" i="11"/>
  <c r="H1067" i="11"/>
  <c r="G1067" i="11"/>
  <c r="V1066" i="11"/>
  <c r="U1066" i="11"/>
  <c r="T1066" i="11"/>
  <c r="T1064" i="11" s="1"/>
  <c r="S1066" i="11"/>
  <c r="R1066" i="11"/>
  <c r="Q1066" i="11"/>
  <c r="P1066" i="11"/>
  <c r="P1064" i="11" s="1"/>
  <c r="O1066" i="11"/>
  <c r="N1066" i="11"/>
  <c r="M1066" i="11"/>
  <c r="L1066" i="11"/>
  <c r="K1066" i="11"/>
  <c r="J1066" i="11"/>
  <c r="J1064" i="11" s="1"/>
  <c r="I1066" i="11"/>
  <c r="H1066" i="11"/>
  <c r="H1064" i="11" s="1"/>
  <c r="G1066" i="11"/>
  <c r="V1065" i="11"/>
  <c r="U1065" i="11"/>
  <c r="U1064" i="11" s="1"/>
  <c r="T1065" i="11"/>
  <c r="S1065" i="11"/>
  <c r="R1065" i="11"/>
  <c r="Q1065" i="11"/>
  <c r="Q1064" i="11" s="1"/>
  <c r="P1065" i="11"/>
  <c r="O1065" i="11"/>
  <c r="N1065" i="11"/>
  <c r="N1064" i="11" s="1"/>
  <c r="M1065" i="11"/>
  <c r="M1064" i="11" s="1"/>
  <c r="L1065" i="11"/>
  <c r="K1065" i="11"/>
  <c r="J1065" i="11"/>
  <c r="I1065" i="11"/>
  <c r="I1064" i="11" s="1"/>
  <c r="H1065" i="11"/>
  <c r="G1065" i="11"/>
  <c r="V1064" i="11"/>
  <c r="R1064" i="11"/>
  <c r="K1064" i="11"/>
  <c r="V1063" i="11"/>
  <c r="U1063" i="11"/>
  <c r="U1061" i="11" s="1"/>
  <c r="T1063" i="11"/>
  <c r="S1063" i="11"/>
  <c r="R1063" i="11"/>
  <c r="Q1063" i="11"/>
  <c r="Q1061" i="11" s="1"/>
  <c r="P1063" i="11"/>
  <c r="O1063" i="11"/>
  <c r="N1063" i="11"/>
  <c r="M1063" i="11"/>
  <c r="M1061" i="11" s="1"/>
  <c r="L1063" i="11"/>
  <c r="K1063" i="11"/>
  <c r="J1063" i="11"/>
  <c r="I1063" i="11"/>
  <c r="I1061" i="11" s="1"/>
  <c r="H1063" i="11"/>
  <c r="G1063" i="11"/>
  <c r="V1062" i="11"/>
  <c r="U1062" i="11"/>
  <c r="T1062" i="11"/>
  <c r="T1061" i="11" s="1"/>
  <c r="S1062" i="11"/>
  <c r="R1062" i="11"/>
  <c r="Q1062" i="11"/>
  <c r="P1062" i="11"/>
  <c r="P1061" i="11" s="1"/>
  <c r="O1062" i="11"/>
  <c r="O1061" i="11" s="1"/>
  <c r="N1062" i="11"/>
  <c r="N1061" i="11" s="1"/>
  <c r="M1062" i="11"/>
  <c r="L1062" i="11"/>
  <c r="L1061" i="11" s="1"/>
  <c r="K1062" i="11"/>
  <c r="J1062" i="11"/>
  <c r="I1062" i="11"/>
  <c r="H1062" i="11"/>
  <c r="G1062" i="11"/>
  <c r="K1061" i="11"/>
  <c r="H1061" i="11"/>
  <c r="G1061" i="11"/>
  <c r="V1060" i="11"/>
  <c r="U1060" i="11"/>
  <c r="T1060" i="11"/>
  <c r="T1058" i="11" s="1"/>
  <c r="S1060" i="11"/>
  <c r="R1060" i="11"/>
  <c r="R1058" i="11" s="1"/>
  <c r="Q1060" i="11"/>
  <c r="P1060" i="11"/>
  <c r="O1060" i="11"/>
  <c r="N1060" i="11"/>
  <c r="N1058" i="11" s="1"/>
  <c r="M1060" i="11"/>
  <c r="L1060" i="11"/>
  <c r="K1060" i="11"/>
  <c r="J1060" i="11"/>
  <c r="I1060" i="11"/>
  <c r="H1060" i="11"/>
  <c r="W1060" i="11" s="1"/>
  <c r="G1060" i="11"/>
  <c r="V1059" i="11"/>
  <c r="V1058" i="11" s="1"/>
  <c r="U1059" i="11"/>
  <c r="U1058" i="11" s="1"/>
  <c r="T1059" i="11"/>
  <c r="S1059" i="11"/>
  <c r="R1059" i="11"/>
  <c r="Q1059" i="11"/>
  <c r="Q1058" i="11" s="1"/>
  <c r="P1059" i="11"/>
  <c r="O1059" i="11"/>
  <c r="N1059" i="11"/>
  <c r="M1059" i="11"/>
  <c r="L1059" i="11"/>
  <c r="K1059" i="11"/>
  <c r="J1059" i="11"/>
  <c r="I1059" i="11"/>
  <c r="I1058" i="11" s="1"/>
  <c r="H1059" i="11"/>
  <c r="G1059" i="11"/>
  <c r="G1058" i="11" s="1"/>
  <c r="S1058" i="11"/>
  <c r="P1058" i="11"/>
  <c r="O1058" i="11"/>
  <c r="M1058" i="11"/>
  <c r="L1058" i="11"/>
  <c r="K1058" i="11"/>
  <c r="V1057" i="11"/>
  <c r="U1057" i="11"/>
  <c r="T1057" i="11"/>
  <c r="S1057" i="11"/>
  <c r="R1057" i="11"/>
  <c r="Q1057" i="11"/>
  <c r="P1057" i="11"/>
  <c r="O1057" i="11"/>
  <c r="O1055" i="11" s="1"/>
  <c r="N1057" i="11"/>
  <c r="N1055" i="11" s="1"/>
  <c r="M1057" i="11"/>
  <c r="M1055" i="11" s="1"/>
  <c r="L1057" i="11"/>
  <c r="K1057" i="11"/>
  <c r="J1057" i="11"/>
  <c r="I1057" i="11"/>
  <c r="H1057" i="11"/>
  <c r="H1055" i="11" s="1"/>
  <c r="G1057" i="11"/>
  <c r="V1056" i="11"/>
  <c r="U1056" i="11"/>
  <c r="T1056" i="11"/>
  <c r="T1055" i="11" s="1"/>
  <c r="S1056" i="11"/>
  <c r="R1056" i="11"/>
  <c r="R1055" i="11" s="1"/>
  <c r="Q1056" i="11"/>
  <c r="P1056" i="11"/>
  <c r="O1056" i="11"/>
  <c r="N1056" i="11"/>
  <c r="M1056" i="11"/>
  <c r="L1056" i="11"/>
  <c r="L1055" i="11" s="1"/>
  <c r="K1056" i="11"/>
  <c r="K1055" i="11" s="1"/>
  <c r="J1056" i="11"/>
  <c r="J1055" i="11" s="1"/>
  <c r="I1056" i="11"/>
  <c r="I1055" i="11" s="1"/>
  <c r="H1056" i="11"/>
  <c r="G1056" i="11"/>
  <c r="V1055" i="11"/>
  <c r="U1055" i="11"/>
  <c r="S1055" i="11"/>
  <c r="Q1055" i="11"/>
  <c r="P1055" i="11"/>
  <c r="V1054" i="11"/>
  <c r="U1054" i="11"/>
  <c r="T1054" i="11"/>
  <c r="T1052" i="11" s="1"/>
  <c r="S1054" i="11"/>
  <c r="R1054" i="11"/>
  <c r="Q1054" i="11"/>
  <c r="P1054" i="11"/>
  <c r="O1054" i="11"/>
  <c r="O1052" i="11" s="1"/>
  <c r="N1054" i="11"/>
  <c r="M1054" i="11"/>
  <c r="L1054" i="11"/>
  <c r="L1052" i="11" s="1"/>
  <c r="K1054" i="11"/>
  <c r="J1054" i="11"/>
  <c r="I1054" i="11"/>
  <c r="H1054" i="11"/>
  <c r="G1054" i="11"/>
  <c r="V1053" i="11"/>
  <c r="U1053" i="11"/>
  <c r="U1052" i="11" s="1"/>
  <c r="T1053" i="11"/>
  <c r="S1053" i="11"/>
  <c r="R1053" i="11"/>
  <c r="Q1053" i="11"/>
  <c r="P1053" i="11"/>
  <c r="O1053" i="11"/>
  <c r="N1053" i="11"/>
  <c r="M1053" i="11"/>
  <c r="M1052" i="11" s="1"/>
  <c r="L1053" i="11"/>
  <c r="K1053" i="11"/>
  <c r="J1053" i="11"/>
  <c r="J1052" i="11" s="1"/>
  <c r="I1053" i="11"/>
  <c r="I1052" i="11" s="1"/>
  <c r="H1053" i="11"/>
  <c r="H1052" i="11" s="1"/>
  <c r="G1053" i="11"/>
  <c r="V1052" i="11"/>
  <c r="R1052" i="11"/>
  <c r="Q1052" i="11"/>
  <c r="P1052" i="11"/>
  <c r="N1052" i="11"/>
  <c r="G1052" i="11"/>
  <c r="V1051" i="11"/>
  <c r="U1051" i="11"/>
  <c r="T1051" i="11"/>
  <c r="S1051" i="11"/>
  <c r="R1051" i="11"/>
  <c r="R1049" i="11" s="1"/>
  <c r="Q1051" i="11"/>
  <c r="Q1049" i="11" s="1"/>
  <c r="P1051" i="11"/>
  <c r="O1051" i="11"/>
  <c r="N1051" i="11"/>
  <c r="M1051" i="11"/>
  <c r="L1051" i="11"/>
  <c r="L1049" i="11" s="1"/>
  <c r="K1051" i="11"/>
  <c r="J1051" i="11"/>
  <c r="I1051" i="11"/>
  <c r="H1051" i="11"/>
  <c r="G1051" i="11"/>
  <c r="V1050" i="11"/>
  <c r="U1050" i="11"/>
  <c r="U1049" i="11" s="1"/>
  <c r="T1050" i="11"/>
  <c r="S1050" i="11"/>
  <c r="S1049" i="11" s="1"/>
  <c r="R1050" i="11"/>
  <c r="Q1050" i="11"/>
  <c r="P1050" i="11"/>
  <c r="O1050" i="11"/>
  <c r="N1050" i="11"/>
  <c r="N1049" i="11" s="1"/>
  <c r="M1050" i="11"/>
  <c r="L1050" i="11"/>
  <c r="K1050" i="11"/>
  <c r="J1050" i="11"/>
  <c r="I1050" i="11"/>
  <c r="H1050" i="11"/>
  <c r="G1050" i="11"/>
  <c r="G1049" i="11" s="1"/>
  <c r="T1049" i="11"/>
  <c r="O1049" i="11"/>
  <c r="M1049" i="11"/>
  <c r="J1049" i="11"/>
  <c r="I1049" i="11"/>
  <c r="H1049" i="11"/>
  <c r="V1048" i="11"/>
  <c r="U1048" i="11"/>
  <c r="T1048" i="11"/>
  <c r="S1048" i="11"/>
  <c r="R1048" i="11"/>
  <c r="Q1048" i="11"/>
  <c r="P1048" i="11"/>
  <c r="O1048" i="11"/>
  <c r="N1048" i="11"/>
  <c r="M1048" i="11"/>
  <c r="L1048" i="11"/>
  <c r="K1048" i="11"/>
  <c r="J1048" i="11"/>
  <c r="I1048" i="11"/>
  <c r="H1048" i="11"/>
  <c r="G1048" i="11"/>
  <c r="V1047" i="11"/>
  <c r="U1047" i="11"/>
  <c r="T1047" i="11"/>
  <c r="T1046" i="11" s="1"/>
  <c r="S1047" i="11"/>
  <c r="W1047" i="11" s="1"/>
  <c r="R1047" i="11"/>
  <c r="R1046" i="11" s="1"/>
  <c r="Q1047" i="11"/>
  <c r="P1047" i="11"/>
  <c r="O1047" i="11"/>
  <c r="N1047" i="11"/>
  <c r="M1047" i="11"/>
  <c r="L1047" i="11"/>
  <c r="K1047" i="11"/>
  <c r="K1046" i="11" s="1"/>
  <c r="J1047" i="11"/>
  <c r="J1046" i="11" s="1"/>
  <c r="I1047" i="11"/>
  <c r="H1047" i="11"/>
  <c r="G1047" i="11"/>
  <c r="G1046" i="11" s="1"/>
  <c r="U1046" i="11"/>
  <c r="S1046" i="11"/>
  <c r="Q1046" i="11"/>
  <c r="P1046" i="11"/>
  <c r="O1046" i="11"/>
  <c r="N1046" i="11"/>
  <c r="L1046" i="11"/>
  <c r="H1046" i="11"/>
  <c r="V1044" i="11"/>
  <c r="U1044" i="11"/>
  <c r="T1044" i="11"/>
  <c r="S1044" i="11"/>
  <c r="R1044" i="11"/>
  <c r="Q1044" i="11"/>
  <c r="P1044" i="11"/>
  <c r="O1044" i="11"/>
  <c r="O1041" i="11" s="1"/>
  <c r="N1044" i="11"/>
  <c r="M1044" i="11"/>
  <c r="L1044" i="11"/>
  <c r="K1044" i="11"/>
  <c r="J1044" i="11"/>
  <c r="I1044" i="11"/>
  <c r="H1044" i="11"/>
  <c r="G1044" i="11"/>
  <c r="V1043" i="11"/>
  <c r="U1043" i="11"/>
  <c r="T1043" i="11"/>
  <c r="S1043" i="11"/>
  <c r="R1043" i="11"/>
  <c r="Q1043" i="11"/>
  <c r="P1043" i="11"/>
  <c r="O1043" i="11"/>
  <c r="N1043" i="11"/>
  <c r="N1041" i="11" s="1"/>
  <c r="M1043" i="11"/>
  <c r="L1043" i="11"/>
  <c r="L1041" i="11" s="1"/>
  <c r="K1043" i="11"/>
  <c r="J1043" i="11"/>
  <c r="I1043" i="11"/>
  <c r="H1043" i="11"/>
  <c r="G1043" i="11"/>
  <c r="V1042" i="11"/>
  <c r="U1042" i="11"/>
  <c r="U1041" i="11" s="1"/>
  <c r="T1042" i="11"/>
  <c r="S1042" i="11"/>
  <c r="R1042" i="11"/>
  <c r="Q1042" i="11"/>
  <c r="P1042" i="11"/>
  <c r="O1042" i="11"/>
  <c r="N1042" i="11"/>
  <c r="M1042" i="11"/>
  <c r="L1042" i="11"/>
  <c r="K1042" i="11"/>
  <c r="J1042" i="11"/>
  <c r="J1041" i="11" s="1"/>
  <c r="I1042" i="11"/>
  <c r="H1042" i="11"/>
  <c r="G1042" i="11"/>
  <c r="V1041" i="11"/>
  <c r="T1041" i="11"/>
  <c r="S1041" i="11"/>
  <c r="R1041" i="11"/>
  <c r="Q1041" i="11"/>
  <c r="V1040" i="11"/>
  <c r="U1040" i="11"/>
  <c r="T1040" i="11"/>
  <c r="S1040" i="11"/>
  <c r="R1040" i="11"/>
  <c r="Q1040" i="11"/>
  <c r="Q1038" i="11" s="1"/>
  <c r="P1040" i="11"/>
  <c r="O1040" i="11"/>
  <c r="O1038" i="11" s="1"/>
  <c r="N1040" i="11"/>
  <c r="M1040" i="11"/>
  <c r="M1038" i="11" s="1"/>
  <c r="L1040" i="11"/>
  <c r="K1040" i="11"/>
  <c r="J1040" i="11"/>
  <c r="I1040" i="11"/>
  <c r="H1040" i="11"/>
  <c r="G1040" i="11"/>
  <c r="W1040" i="11" s="1"/>
  <c r="V1039" i="11"/>
  <c r="V1038" i="11" s="1"/>
  <c r="U1039" i="11"/>
  <c r="T1039" i="11"/>
  <c r="S1039" i="11"/>
  <c r="S1038" i="11" s="1"/>
  <c r="R1039" i="11"/>
  <c r="R1038" i="11" s="1"/>
  <c r="Q1039" i="11"/>
  <c r="P1039" i="11"/>
  <c r="P1038" i="11" s="1"/>
  <c r="O1039" i="11"/>
  <c r="N1039" i="11"/>
  <c r="M1039" i="11"/>
  <c r="L1039" i="11"/>
  <c r="L1038" i="11" s="1"/>
  <c r="K1039" i="11"/>
  <c r="J1039" i="11"/>
  <c r="J1038" i="11" s="1"/>
  <c r="I1039" i="11"/>
  <c r="H1039" i="11"/>
  <c r="G1039" i="11"/>
  <c r="U1038" i="11"/>
  <c r="T1038" i="11"/>
  <c r="I1038" i="11"/>
  <c r="G1038" i="11"/>
  <c r="V1037" i="11"/>
  <c r="U1037" i="11"/>
  <c r="T1037" i="11"/>
  <c r="S1037" i="11"/>
  <c r="R1037" i="11"/>
  <c r="Q1037" i="11"/>
  <c r="P1037" i="11"/>
  <c r="O1037" i="11"/>
  <c r="N1037" i="11"/>
  <c r="M1037" i="11"/>
  <c r="L1037" i="11"/>
  <c r="K1037" i="11"/>
  <c r="J1037" i="11"/>
  <c r="I1037" i="11"/>
  <c r="H1037" i="11"/>
  <c r="G1037" i="11"/>
  <c r="V1036" i="11"/>
  <c r="V1034" i="11" s="1"/>
  <c r="U1036" i="11"/>
  <c r="T1036" i="11"/>
  <c r="S1036" i="11"/>
  <c r="R1036" i="11"/>
  <c r="Q1036" i="11"/>
  <c r="P1036" i="11"/>
  <c r="P1034" i="11" s="1"/>
  <c r="O1036" i="11"/>
  <c r="N1036" i="11"/>
  <c r="M1036" i="11"/>
  <c r="L1036" i="11"/>
  <c r="K1036" i="11"/>
  <c r="J1036" i="11"/>
  <c r="I1036" i="11"/>
  <c r="H1036" i="11"/>
  <c r="G1036" i="11"/>
  <c r="V1035" i="11"/>
  <c r="U1035" i="11"/>
  <c r="U1034" i="11" s="1"/>
  <c r="T1035" i="11"/>
  <c r="S1035" i="11"/>
  <c r="R1035" i="11"/>
  <c r="R1034" i="11" s="1"/>
  <c r="Q1035" i="11"/>
  <c r="Q1034" i="11" s="1"/>
  <c r="P1035" i="11"/>
  <c r="O1035" i="11"/>
  <c r="N1035" i="11"/>
  <c r="N1034" i="11" s="1"/>
  <c r="M1035" i="11"/>
  <c r="M1034" i="11" s="1"/>
  <c r="L1035" i="11"/>
  <c r="L1034" i="11" s="1"/>
  <c r="K1035" i="11"/>
  <c r="J1035" i="11"/>
  <c r="J1034" i="11" s="1"/>
  <c r="I1035" i="11"/>
  <c r="I1034" i="11" s="1"/>
  <c r="H1035" i="11"/>
  <c r="G1035" i="11"/>
  <c r="O1034" i="11"/>
  <c r="K1034" i="11"/>
  <c r="H1034" i="11"/>
  <c r="G1034" i="11"/>
  <c r="V1033" i="11"/>
  <c r="V1031" i="11" s="1"/>
  <c r="U1033" i="11"/>
  <c r="T1033" i="11"/>
  <c r="T1031" i="11" s="1"/>
  <c r="S1033" i="11"/>
  <c r="R1033" i="11"/>
  <c r="Q1033" i="11"/>
  <c r="P1033" i="11"/>
  <c r="O1033" i="11"/>
  <c r="N1033" i="11"/>
  <c r="M1033" i="11"/>
  <c r="L1033" i="11"/>
  <c r="K1033" i="11"/>
  <c r="J1033" i="11"/>
  <c r="I1033" i="11"/>
  <c r="H1033" i="11"/>
  <c r="G1033" i="11"/>
  <c r="V1032" i="11"/>
  <c r="U1032" i="11"/>
  <c r="T1032" i="11"/>
  <c r="S1032" i="11"/>
  <c r="R1032" i="11"/>
  <c r="R1031" i="11" s="1"/>
  <c r="Q1032" i="11"/>
  <c r="Q1031" i="11" s="1"/>
  <c r="P1032" i="11"/>
  <c r="O1032" i="11"/>
  <c r="N1032" i="11"/>
  <c r="M1032" i="11"/>
  <c r="L1032" i="11"/>
  <c r="K1032" i="11"/>
  <c r="K1031" i="11" s="1"/>
  <c r="J1032" i="11"/>
  <c r="I1032" i="11"/>
  <c r="H1032" i="11"/>
  <c r="H1031" i="11" s="1"/>
  <c r="G1032" i="11"/>
  <c r="G1031" i="11" s="1"/>
  <c r="O1031" i="11"/>
  <c r="N1031" i="11"/>
  <c r="M1031" i="11"/>
  <c r="L1031" i="11"/>
  <c r="J1031" i="11"/>
  <c r="I1031" i="11"/>
  <c r="V1030" i="11"/>
  <c r="U1030" i="11"/>
  <c r="T1030" i="11"/>
  <c r="S1030" i="11"/>
  <c r="R1030" i="11"/>
  <c r="Q1030" i="11"/>
  <c r="P1030" i="11"/>
  <c r="O1030" i="11"/>
  <c r="N1030" i="11"/>
  <c r="M1030" i="11"/>
  <c r="L1030" i="11"/>
  <c r="K1030" i="11"/>
  <c r="J1030" i="11"/>
  <c r="I1030" i="11"/>
  <c r="H1030" i="11"/>
  <c r="G1030" i="11"/>
  <c r="W1030" i="11" s="1"/>
  <c r="V1029" i="11"/>
  <c r="U1029" i="11"/>
  <c r="T1029" i="11"/>
  <c r="S1029" i="11"/>
  <c r="R1029" i="11"/>
  <c r="Q1029" i="11"/>
  <c r="P1029" i="11"/>
  <c r="O1029" i="11"/>
  <c r="N1029" i="11"/>
  <c r="M1029" i="11"/>
  <c r="L1029" i="11"/>
  <c r="K1029" i="11"/>
  <c r="J1029" i="11"/>
  <c r="I1029" i="11"/>
  <c r="H1029" i="11"/>
  <c r="G1029" i="11"/>
  <c r="W1029" i="11" s="1"/>
  <c r="V1028" i="11"/>
  <c r="U1028" i="11"/>
  <c r="U1027" i="11" s="1"/>
  <c r="T1028" i="11"/>
  <c r="S1028" i="11"/>
  <c r="S1027" i="11" s="1"/>
  <c r="R1028" i="11"/>
  <c r="Q1028" i="11"/>
  <c r="P1028" i="11"/>
  <c r="O1028" i="11"/>
  <c r="N1028" i="11"/>
  <c r="M1028" i="11"/>
  <c r="L1028" i="11"/>
  <c r="L1027" i="11" s="1"/>
  <c r="K1028" i="11"/>
  <c r="J1028" i="11"/>
  <c r="I1028" i="11"/>
  <c r="I1027" i="11" s="1"/>
  <c r="H1028" i="11"/>
  <c r="H1027" i="11" s="1"/>
  <c r="G1028" i="11"/>
  <c r="W1028" i="11" s="1"/>
  <c r="W1027" i="11" s="1"/>
  <c r="V1027" i="11"/>
  <c r="T1027" i="11"/>
  <c r="R1027" i="11"/>
  <c r="Q1027" i="11"/>
  <c r="P1027" i="11"/>
  <c r="O1027" i="11"/>
  <c r="M1027" i="11"/>
  <c r="V1026" i="11"/>
  <c r="U1026" i="11"/>
  <c r="T1026" i="11"/>
  <c r="S1026" i="11"/>
  <c r="S1024" i="11" s="1"/>
  <c r="R1026" i="11"/>
  <c r="Q1026" i="11"/>
  <c r="Q1024" i="11" s="1"/>
  <c r="P1026" i="11"/>
  <c r="O1026" i="11"/>
  <c r="O1024" i="11" s="1"/>
  <c r="N1026" i="11"/>
  <c r="M1026" i="11"/>
  <c r="M1024" i="11" s="1"/>
  <c r="L1026" i="11"/>
  <c r="L1024" i="11" s="1"/>
  <c r="K1026" i="11"/>
  <c r="J1026" i="11"/>
  <c r="I1026" i="11"/>
  <c r="H1026" i="11"/>
  <c r="G1026" i="11"/>
  <c r="V1025" i="11"/>
  <c r="V1024" i="11" s="1"/>
  <c r="U1025" i="11"/>
  <c r="U1024" i="11" s="1"/>
  <c r="T1025" i="11"/>
  <c r="S1025" i="11"/>
  <c r="R1025" i="11"/>
  <c r="R1024" i="11" s="1"/>
  <c r="Q1025" i="11"/>
  <c r="P1025" i="11"/>
  <c r="P1024" i="11" s="1"/>
  <c r="O1025" i="11"/>
  <c r="N1025" i="11"/>
  <c r="M1025" i="11"/>
  <c r="L1025" i="11"/>
  <c r="K1025" i="11"/>
  <c r="K1024" i="11" s="1"/>
  <c r="J1025" i="11"/>
  <c r="J1024" i="11" s="1"/>
  <c r="I1025" i="11"/>
  <c r="I1024" i="11" s="1"/>
  <c r="H1025" i="11"/>
  <c r="G1025" i="11"/>
  <c r="T1024" i="11"/>
  <c r="G1024" i="11"/>
  <c r="V1022" i="11"/>
  <c r="U1022" i="11"/>
  <c r="T1022" i="11"/>
  <c r="S1022" i="11"/>
  <c r="R1022" i="11"/>
  <c r="Q1022" i="11"/>
  <c r="P1022" i="11"/>
  <c r="O1022" i="11"/>
  <c r="N1022" i="11"/>
  <c r="M1022" i="11"/>
  <c r="L1022" i="11"/>
  <c r="K1022" i="11"/>
  <c r="J1022" i="11"/>
  <c r="I1022" i="11"/>
  <c r="H1022" i="11"/>
  <c r="G1022" i="11"/>
  <c r="V1021" i="11"/>
  <c r="U1021" i="11"/>
  <c r="U1019" i="11" s="1"/>
  <c r="T1021" i="11"/>
  <c r="S1021" i="11"/>
  <c r="R1021" i="11"/>
  <c r="Q1021" i="11"/>
  <c r="P1021" i="11"/>
  <c r="O1021" i="11"/>
  <c r="N1021" i="11"/>
  <c r="M1021" i="11"/>
  <c r="L1021" i="11"/>
  <c r="K1021" i="11"/>
  <c r="J1021" i="11"/>
  <c r="I1021" i="11"/>
  <c r="H1021" i="11"/>
  <c r="G1021" i="11"/>
  <c r="V1020" i="11"/>
  <c r="U1020" i="11"/>
  <c r="T1020" i="11"/>
  <c r="T1019" i="11" s="1"/>
  <c r="S1020" i="11"/>
  <c r="S1019" i="11" s="1"/>
  <c r="R1020" i="11"/>
  <c r="Q1020" i="11"/>
  <c r="Q1019" i="11" s="1"/>
  <c r="P1020" i="11"/>
  <c r="O1020" i="11"/>
  <c r="O1019" i="11" s="1"/>
  <c r="N1020" i="11"/>
  <c r="M1020" i="11"/>
  <c r="L1020" i="11"/>
  <c r="L1019" i="11" s="1"/>
  <c r="K1020" i="11"/>
  <c r="J1020" i="11"/>
  <c r="J1019" i="11" s="1"/>
  <c r="I1020" i="11"/>
  <c r="I1019" i="11" s="1"/>
  <c r="H1020" i="11"/>
  <c r="G1020" i="11"/>
  <c r="W1020" i="11" s="1"/>
  <c r="K1019" i="11"/>
  <c r="G1019" i="11"/>
  <c r="V1018" i="11"/>
  <c r="U1018" i="11"/>
  <c r="W1018" i="11" s="1"/>
  <c r="T1018" i="11"/>
  <c r="S1018" i="11"/>
  <c r="R1018" i="11"/>
  <c r="Q1018" i="11"/>
  <c r="P1018" i="11"/>
  <c r="O1018" i="11"/>
  <c r="N1018" i="11"/>
  <c r="M1018" i="11"/>
  <c r="L1018" i="11"/>
  <c r="K1018" i="11"/>
  <c r="J1018" i="11"/>
  <c r="I1018" i="11"/>
  <c r="H1018" i="11"/>
  <c r="G1018" i="11"/>
  <c r="V1017" i="11"/>
  <c r="U1017" i="11"/>
  <c r="T1017" i="11"/>
  <c r="S1017" i="11"/>
  <c r="S1015" i="11" s="1"/>
  <c r="R1017" i="11"/>
  <c r="Q1017" i="11"/>
  <c r="P1017" i="11"/>
  <c r="O1017" i="11"/>
  <c r="N1017" i="11"/>
  <c r="M1017" i="11"/>
  <c r="L1017" i="11"/>
  <c r="K1017" i="11"/>
  <c r="J1017" i="11"/>
  <c r="I1017" i="11"/>
  <c r="H1017" i="11"/>
  <c r="G1017" i="11"/>
  <c r="G1015" i="11" s="1"/>
  <c r="V1016" i="11"/>
  <c r="U1016" i="11"/>
  <c r="T1016" i="11"/>
  <c r="S1016" i="11"/>
  <c r="R1016" i="11"/>
  <c r="Q1016" i="11"/>
  <c r="P1016" i="11"/>
  <c r="P1015" i="11" s="1"/>
  <c r="O1016" i="11"/>
  <c r="O1015" i="11" s="1"/>
  <c r="N1016" i="11"/>
  <c r="N1015" i="11" s="1"/>
  <c r="M1016" i="11"/>
  <c r="M1015" i="11" s="1"/>
  <c r="L1016" i="11"/>
  <c r="K1016" i="11"/>
  <c r="J1016" i="11"/>
  <c r="I1016" i="11"/>
  <c r="H1016" i="11"/>
  <c r="G1016" i="11"/>
  <c r="L1015" i="11"/>
  <c r="K1015" i="11"/>
  <c r="J1015" i="11"/>
  <c r="I1015" i="11"/>
  <c r="H1015" i="11"/>
  <c r="V1014" i="11"/>
  <c r="U1014" i="11"/>
  <c r="T1014" i="11"/>
  <c r="S1014" i="11"/>
  <c r="R1014" i="11"/>
  <c r="Q1014" i="11"/>
  <c r="P1014" i="11"/>
  <c r="O1014" i="11"/>
  <c r="N1014" i="11"/>
  <c r="M1014" i="11"/>
  <c r="L1014" i="11"/>
  <c r="K1014" i="11"/>
  <c r="J1014" i="11"/>
  <c r="I1014" i="11"/>
  <c r="H1014" i="11"/>
  <c r="H1011" i="11" s="1"/>
  <c r="G1014" i="11"/>
  <c r="V1013" i="11"/>
  <c r="U1013" i="11"/>
  <c r="U1011" i="11" s="1"/>
  <c r="T1013" i="11"/>
  <c r="S1013" i="11"/>
  <c r="R1013" i="11"/>
  <c r="Q1013" i="11"/>
  <c r="P1013" i="11"/>
  <c r="O1013" i="11"/>
  <c r="N1013" i="11"/>
  <c r="M1013" i="11"/>
  <c r="L1013" i="11"/>
  <c r="K1013" i="11"/>
  <c r="J1013" i="11"/>
  <c r="I1013" i="11"/>
  <c r="I1011" i="11" s="1"/>
  <c r="H1013" i="11"/>
  <c r="G1013" i="11"/>
  <c r="W1013" i="11" s="1"/>
  <c r="V1012" i="11"/>
  <c r="U1012" i="11"/>
  <c r="T1012" i="11"/>
  <c r="S1012" i="11"/>
  <c r="S1011" i="11" s="1"/>
  <c r="R1012" i="11"/>
  <c r="R1011" i="11" s="1"/>
  <c r="Q1012" i="11"/>
  <c r="P1012" i="11"/>
  <c r="O1012" i="11"/>
  <c r="N1012" i="11"/>
  <c r="N1011" i="11" s="1"/>
  <c r="M1012" i="11"/>
  <c r="L1012" i="11"/>
  <c r="K1012" i="11"/>
  <c r="J1012" i="11"/>
  <c r="J1011" i="11" s="1"/>
  <c r="I1012" i="11"/>
  <c r="H1012" i="11"/>
  <c r="G1012" i="11"/>
  <c r="G1011" i="11" s="1"/>
  <c r="T1011" i="11"/>
  <c r="Q1011" i="11"/>
  <c r="P1011" i="11"/>
  <c r="O1011" i="11"/>
  <c r="L1011" i="11"/>
  <c r="K1011" i="11"/>
  <c r="V1009" i="11"/>
  <c r="U1009" i="11"/>
  <c r="T1009" i="11"/>
  <c r="S1009" i="11"/>
  <c r="R1009" i="11"/>
  <c r="Q1009" i="11"/>
  <c r="P1009" i="11"/>
  <c r="O1009" i="11"/>
  <c r="N1009" i="11"/>
  <c r="N1005" i="11" s="1"/>
  <c r="M1009" i="11"/>
  <c r="L1009" i="11"/>
  <c r="K1009" i="11"/>
  <c r="J1009" i="11"/>
  <c r="I1009" i="11"/>
  <c r="H1009" i="11"/>
  <c r="G1009" i="11"/>
  <c r="V1008" i="11"/>
  <c r="U1008" i="11"/>
  <c r="T1008" i="11"/>
  <c r="S1008" i="11"/>
  <c r="R1008" i="11"/>
  <c r="Q1008" i="11"/>
  <c r="P1008" i="11"/>
  <c r="O1008" i="11"/>
  <c r="N1008" i="11"/>
  <c r="M1008" i="11"/>
  <c r="L1008" i="11"/>
  <c r="K1008" i="11"/>
  <c r="W1008" i="11" s="1"/>
  <c r="J1008" i="11"/>
  <c r="I1008" i="11"/>
  <c r="H1008" i="11"/>
  <c r="G1008" i="11"/>
  <c r="V1007" i="11"/>
  <c r="U1007" i="11"/>
  <c r="T1007" i="11"/>
  <c r="S1007" i="11"/>
  <c r="R1007" i="11"/>
  <c r="Q1007" i="11"/>
  <c r="P1007" i="11"/>
  <c r="O1007" i="11"/>
  <c r="N1007" i="11"/>
  <c r="M1007" i="11"/>
  <c r="L1007" i="11"/>
  <c r="K1007" i="11"/>
  <c r="J1007" i="11"/>
  <c r="I1007" i="11"/>
  <c r="H1007" i="11"/>
  <c r="G1007" i="11"/>
  <c r="V1006" i="11"/>
  <c r="U1006" i="11"/>
  <c r="T1006" i="11"/>
  <c r="S1006" i="11"/>
  <c r="S1005" i="11" s="1"/>
  <c r="R1006" i="11"/>
  <c r="Q1006" i="11"/>
  <c r="Q1005" i="11" s="1"/>
  <c r="P1006" i="11"/>
  <c r="O1006" i="11"/>
  <c r="N1006" i="11"/>
  <c r="M1006" i="11"/>
  <c r="L1006" i="11"/>
  <c r="K1006" i="11"/>
  <c r="J1006" i="11"/>
  <c r="I1006" i="11"/>
  <c r="I1005" i="11" s="1"/>
  <c r="H1006" i="11"/>
  <c r="G1006" i="11"/>
  <c r="G1005" i="11" s="1"/>
  <c r="V1005" i="11"/>
  <c r="U1005" i="11"/>
  <c r="R1005" i="11"/>
  <c r="P1005" i="11"/>
  <c r="O1005" i="11"/>
  <c r="M1005" i="11"/>
  <c r="V1004" i="11"/>
  <c r="U1004" i="11"/>
  <c r="T1004" i="11"/>
  <c r="S1004" i="11"/>
  <c r="R1004" i="11"/>
  <c r="Q1004" i="11"/>
  <c r="P1004" i="11"/>
  <c r="O1004" i="11"/>
  <c r="N1004" i="11"/>
  <c r="M1004" i="11"/>
  <c r="L1004" i="11"/>
  <c r="K1004" i="11"/>
  <c r="J1004" i="11"/>
  <c r="I1004" i="11"/>
  <c r="H1004" i="11"/>
  <c r="G1004" i="11"/>
  <c r="V1003" i="11"/>
  <c r="U1003" i="11"/>
  <c r="T1003" i="11"/>
  <c r="S1003" i="11"/>
  <c r="R1003" i="11"/>
  <c r="Q1003" i="11"/>
  <c r="P1003" i="11"/>
  <c r="O1003" i="11"/>
  <c r="N1003" i="11"/>
  <c r="M1003" i="11"/>
  <c r="L1003" i="11"/>
  <c r="K1003" i="11"/>
  <c r="J1003" i="11"/>
  <c r="I1003" i="11"/>
  <c r="H1003" i="11"/>
  <c r="G1003" i="11"/>
  <c r="V1002" i="11"/>
  <c r="U1002" i="11"/>
  <c r="T1002" i="11"/>
  <c r="S1002" i="11"/>
  <c r="R1002" i="11"/>
  <c r="Q1002" i="11"/>
  <c r="P1002" i="11"/>
  <c r="O1002" i="11"/>
  <c r="N1002" i="11"/>
  <c r="M1002" i="11"/>
  <c r="L1002" i="11"/>
  <c r="K1002" i="11"/>
  <c r="J1002" i="11"/>
  <c r="I1002" i="11"/>
  <c r="H1002" i="11"/>
  <c r="G1002" i="11"/>
  <c r="V1001" i="11"/>
  <c r="V1000" i="11" s="1"/>
  <c r="U1001" i="11"/>
  <c r="T1001" i="11"/>
  <c r="T1000" i="11" s="1"/>
  <c r="S1001" i="11"/>
  <c r="R1001" i="11"/>
  <c r="Q1001" i="11"/>
  <c r="P1001" i="11"/>
  <c r="P1000" i="11" s="1"/>
  <c r="O1001" i="11"/>
  <c r="N1001" i="11"/>
  <c r="M1001" i="11"/>
  <c r="L1001" i="11"/>
  <c r="K1001" i="11"/>
  <c r="J1001" i="11"/>
  <c r="I1001" i="11"/>
  <c r="H1001" i="11"/>
  <c r="G1001" i="11"/>
  <c r="U1000" i="11"/>
  <c r="S1000" i="11"/>
  <c r="R1000" i="11"/>
  <c r="Q1000" i="11"/>
  <c r="N1000" i="11"/>
  <c r="V999" i="11"/>
  <c r="U999" i="11"/>
  <c r="T999" i="11"/>
  <c r="S999" i="11"/>
  <c r="R999" i="11"/>
  <c r="R995" i="11" s="1"/>
  <c r="Q999" i="11"/>
  <c r="Q995" i="11" s="1"/>
  <c r="P999" i="11"/>
  <c r="O999" i="11"/>
  <c r="N999" i="11"/>
  <c r="M999" i="11"/>
  <c r="L999" i="11"/>
  <c r="K999" i="11"/>
  <c r="J999" i="11"/>
  <c r="I999" i="11"/>
  <c r="H999" i="11"/>
  <c r="G999" i="11"/>
  <c r="V998" i="11"/>
  <c r="U998" i="11"/>
  <c r="T998" i="11"/>
  <c r="S998" i="11"/>
  <c r="R998" i="11"/>
  <c r="Q998" i="11"/>
  <c r="P998" i="11"/>
  <c r="O998" i="11"/>
  <c r="N998" i="11"/>
  <c r="M998" i="11"/>
  <c r="L998" i="11"/>
  <c r="K998" i="11"/>
  <c r="J998" i="11"/>
  <c r="I998" i="11"/>
  <c r="H998" i="11"/>
  <c r="G998" i="11"/>
  <c r="V997" i="11"/>
  <c r="U997" i="11"/>
  <c r="T997" i="11"/>
  <c r="S997" i="11"/>
  <c r="R997" i="11"/>
  <c r="Q997" i="11"/>
  <c r="P997" i="11"/>
  <c r="O997" i="11"/>
  <c r="N997" i="11"/>
  <c r="N995" i="11" s="1"/>
  <c r="M997" i="11"/>
  <c r="M995" i="11" s="1"/>
  <c r="L997" i="11"/>
  <c r="K997" i="11"/>
  <c r="J997" i="11"/>
  <c r="I997" i="11"/>
  <c r="H997" i="11"/>
  <c r="G997" i="11"/>
  <c r="V996" i="11"/>
  <c r="U996" i="11"/>
  <c r="U995" i="11" s="1"/>
  <c r="T996" i="11"/>
  <c r="S996" i="11"/>
  <c r="R996" i="11"/>
  <c r="Q996" i="11"/>
  <c r="P996" i="11"/>
  <c r="O996" i="11"/>
  <c r="N996" i="11"/>
  <c r="M996" i="11"/>
  <c r="L996" i="11"/>
  <c r="K996" i="11"/>
  <c r="J996" i="11"/>
  <c r="J995" i="11" s="1"/>
  <c r="I996" i="11"/>
  <c r="H996" i="11"/>
  <c r="G996" i="11"/>
  <c r="V995" i="11"/>
  <c r="T995" i="11"/>
  <c r="P995" i="11"/>
  <c r="O995" i="11"/>
  <c r="V992" i="11"/>
  <c r="U992" i="11"/>
  <c r="T992" i="11"/>
  <c r="S992" i="11"/>
  <c r="R992" i="11"/>
  <c r="Q992" i="11"/>
  <c r="P992" i="11"/>
  <c r="O992" i="11"/>
  <c r="N992" i="11"/>
  <c r="M992" i="11"/>
  <c r="L992" i="11"/>
  <c r="K992" i="11"/>
  <c r="J992" i="11"/>
  <c r="I992" i="11"/>
  <c r="H992" i="11"/>
  <c r="G992" i="11"/>
  <c r="V991" i="11"/>
  <c r="U991" i="11"/>
  <c r="T991" i="11"/>
  <c r="S991" i="11"/>
  <c r="R991" i="11"/>
  <c r="Q991" i="11"/>
  <c r="P991" i="11"/>
  <c r="O991" i="11"/>
  <c r="N991" i="11"/>
  <c r="M991" i="11"/>
  <c r="L991" i="11"/>
  <c r="K991" i="11"/>
  <c r="J991" i="11"/>
  <c r="I991" i="11"/>
  <c r="I988" i="11" s="1"/>
  <c r="H991" i="11"/>
  <c r="G991" i="11"/>
  <c r="W991" i="11" s="1"/>
  <c r="V990" i="11"/>
  <c r="U990" i="11"/>
  <c r="T990" i="11"/>
  <c r="S990" i="11"/>
  <c r="R990" i="11"/>
  <c r="Q990" i="11"/>
  <c r="P990" i="11"/>
  <c r="O990" i="11"/>
  <c r="N990" i="11"/>
  <c r="M990" i="11"/>
  <c r="L990" i="11"/>
  <c r="K990" i="11"/>
  <c r="J990" i="11"/>
  <c r="I990" i="11"/>
  <c r="H990" i="11"/>
  <c r="G990" i="11"/>
  <c r="W990" i="11" s="1"/>
  <c r="W989" i="11"/>
  <c r="V989" i="11"/>
  <c r="V988" i="11" s="1"/>
  <c r="U989" i="11"/>
  <c r="U988" i="11" s="1"/>
  <c r="T989" i="11"/>
  <c r="S989" i="11"/>
  <c r="R989" i="11"/>
  <c r="Q989" i="11"/>
  <c r="P989" i="11"/>
  <c r="O989" i="11"/>
  <c r="O988" i="11" s="1"/>
  <c r="N989" i="11"/>
  <c r="M989" i="11"/>
  <c r="L989" i="11"/>
  <c r="K989" i="11"/>
  <c r="J989" i="11"/>
  <c r="I989" i="11"/>
  <c r="H989" i="11"/>
  <c r="G989" i="11"/>
  <c r="T988" i="11"/>
  <c r="S988" i="11"/>
  <c r="R988" i="11"/>
  <c r="Q988" i="11"/>
  <c r="P988" i="11"/>
  <c r="G987" i="11"/>
  <c r="W987" i="11" s="1"/>
  <c r="V986" i="11"/>
  <c r="V985" i="11" s="1"/>
  <c r="U986" i="11"/>
  <c r="U985" i="11" s="1"/>
  <c r="T986" i="11"/>
  <c r="T985" i="11" s="1"/>
  <c r="S986" i="11"/>
  <c r="R986" i="11"/>
  <c r="Q986" i="11"/>
  <c r="Q985" i="11" s="1"/>
  <c r="P986" i="11"/>
  <c r="O986" i="11"/>
  <c r="O985" i="11" s="1"/>
  <c r="N986" i="11"/>
  <c r="N985" i="11" s="1"/>
  <c r="M986" i="11"/>
  <c r="L986" i="11"/>
  <c r="L985" i="11" s="1"/>
  <c r="K986" i="11"/>
  <c r="J986" i="11"/>
  <c r="J985" i="11" s="1"/>
  <c r="I986" i="11"/>
  <c r="H986" i="11"/>
  <c r="G986" i="11"/>
  <c r="W986" i="11" s="1"/>
  <c r="W985" i="11" s="1"/>
  <c r="S985" i="11"/>
  <c r="R985" i="11"/>
  <c r="P985" i="11"/>
  <c r="M985" i="11"/>
  <c r="K985" i="11"/>
  <c r="I985" i="11"/>
  <c r="H985" i="11"/>
  <c r="G985" i="11"/>
  <c r="G984" i="11"/>
  <c r="W984" i="11" s="1"/>
  <c r="V983" i="11"/>
  <c r="U983" i="11"/>
  <c r="T983" i="11"/>
  <c r="S983" i="11"/>
  <c r="R983" i="11"/>
  <c r="Q983" i="11"/>
  <c r="P983" i="11"/>
  <c r="O983" i="11"/>
  <c r="N983" i="11"/>
  <c r="N981" i="11" s="1"/>
  <c r="M983" i="11"/>
  <c r="L983" i="11"/>
  <c r="L981" i="11" s="1"/>
  <c r="K983" i="11"/>
  <c r="J983" i="11"/>
  <c r="I983" i="11"/>
  <c r="H983" i="11"/>
  <c r="G983" i="11"/>
  <c r="V982" i="11"/>
  <c r="U982" i="11"/>
  <c r="T982" i="11"/>
  <c r="S982" i="11"/>
  <c r="R982" i="11"/>
  <c r="Q982" i="11"/>
  <c r="P982" i="11"/>
  <c r="P981" i="11" s="1"/>
  <c r="O982" i="11"/>
  <c r="N982" i="11"/>
  <c r="M982" i="11"/>
  <c r="M981" i="11" s="1"/>
  <c r="L982" i="11"/>
  <c r="K982" i="11"/>
  <c r="J982" i="11"/>
  <c r="I982" i="11"/>
  <c r="I981" i="11" s="1"/>
  <c r="H982" i="11"/>
  <c r="G982" i="11"/>
  <c r="V981" i="11"/>
  <c r="U981" i="11"/>
  <c r="T981" i="11"/>
  <c r="R981" i="11"/>
  <c r="Q981" i="11"/>
  <c r="O981" i="11"/>
  <c r="J981" i="11"/>
  <c r="G980" i="11"/>
  <c r="W980" i="11" s="1"/>
  <c r="V979" i="11"/>
  <c r="U979" i="11"/>
  <c r="T979" i="11"/>
  <c r="S979" i="11"/>
  <c r="R979" i="11"/>
  <c r="Q979" i="11"/>
  <c r="Q977" i="11" s="1"/>
  <c r="P979" i="11"/>
  <c r="O979" i="11"/>
  <c r="N979" i="11"/>
  <c r="M979" i="11"/>
  <c r="L979" i="11"/>
  <c r="K979" i="11"/>
  <c r="J979" i="11"/>
  <c r="I979" i="11"/>
  <c r="H979" i="11"/>
  <c r="G979" i="11"/>
  <c r="V978" i="11"/>
  <c r="U978" i="11"/>
  <c r="U977" i="11" s="1"/>
  <c r="T978" i="11"/>
  <c r="S978" i="11"/>
  <c r="R978" i="11"/>
  <c r="R977" i="11" s="1"/>
  <c r="Q978" i="11"/>
  <c r="P978" i="11"/>
  <c r="O978" i="11"/>
  <c r="N978" i="11"/>
  <c r="N977" i="11" s="1"/>
  <c r="M978" i="11"/>
  <c r="M977" i="11" s="1"/>
  <c r="L978" i="11"/>
  <c r="L977" i="11" s="1"/>
  <c r="K978" i="11"/>
  <c r="K977" i="11" s="1"/>
  <c r="J978" i="11"/>
  <c r="I978" i="11"/>
  <c r="H978" i="11"/>
  <c r="G978" i="11"/>
  <c r="J977" i="11"/>
  <c r="I977" i="11"/>
  <c r="H977" i="11"/>
  <c r="G977" i="11"/>
  <c r="K976" i="11"/>
  <c r="K974" i="11" s="1"/>
  <c r="J976" i="11"/>
  <c r="I976" i="11"/>
  <c r="H976" i="11"/>
  <c r="G976" i="11"/>
  <c r="G975" i="11"/>
  <c r="G974" i="11" s="1"/>
  <c r="I974" i="11"/>
  <c r="U973" i="11"/>
  <c r="T973" i="11"/>
  <c r="T971" i="11" s="1"/>
  <c r="S973" i="11"/>
  <c r="R973" i="11"/>
  <c r="R971" i="11" s="1"/>
  <c r="Q973" i="11"/>
  <c r="Q971" i="11" s="1"/>
  <c r="P973" i="11"/>
  <c r="K973" i="11"/>
  <c r="J973" i="11"/>
  <c r="N973" i="11" s="1"/>
  <c r="N971" i="11" s="1"/>
  <c r="I973" i="11"/>
  <c r="H973" i="11"/>
  <c r="V973" i="11" s="1"/>
  <c r="G973" i="11"/>
  <c r="G971" i="11" s="1"/>
  <c r="W972" i="11"/>
  <c r="G972" i="11"/>
  <c r="V971" i="11"/>
  <c r="U971" i="11"/>
  <c r="S971" i="11"/>
  <c r="P971" i="11"/>
  <c r="K971" i="11"/>
  <c r="I971" i="11"/>
  <c r="H971" i="11"/>
  <c r="V970" i="11"/>
  <c r="U970" i="11"/>
  <c r="T970" i="11"/>
  <c r="T966" i="11" s="1"/>
  <c r="S970" i="11"/>
  <c r="R970" i="11"/>
  <c r="R966" i="11" s="1"/>
  <c r="Q970" i="11"/>
  <c r="Q966" i="11" s="1"/>
  <c r="P970" i="11"/>
  <c r="O970" i="11"/>
  <c r="N970" i="11"/>
  <c r="M970" i="11"/>
  <c r="M966" i="11" s="1"/>
  <c r="L970" i="11"/>
  <c r="K970" i="11"/>
  <c r="J970" i="11"/>
  <c r="I970" i="11"/>
  <c r="H970" i="11"/>
  <c r="G970" i="11"/>
  <c r="V969" i="11"/>
  <c r="V966" i="11" s="1"/>
  <c r="U969" i="11"/>
  <c r="U966" i="11" s="1"/>
  <c r="T969" i="11"/>
  <c r="S969" i="11"/>
  <c r="S966" i="11" s="1"/>
  <c r="R969" i="11"/>
  <c r="Q969" i="11"/>
  <c r="P969" i="11"/>
  <c r="O969" i="11"/>
  <c r="N969" i="11"/>
  <c r="M969" i="11"/>
  <c r="L969" i="11"/>
  <c r="L966" i="11" s="1"/>
  <c r="K969" i="11"/>
  <c r="K966" i="11" s="1"/>
  <c r="J969" i="11"/>
  <c r="J966" i="11" s="1"/>
  <c r="I969" i="11"/>
  <c r="I966" i="11" s="1"/>
  <c r="H969" i="11"/>
  <c r="G969" i="11"/>
  <c r="G968" i="11"/>
  <c r="G967" i="11"/>
  <c r="P966" i="11"/>
  <c r="K964" i="11"/>
  <c r="K962" i="11" s="1"/>
  <c r="J964" i="11"/>
  <c r="J962" i="11" s="1"/>
  <c r="I964" i="11"/>
  <c r="H964" i="11"/>
  <c r="G964" i="11"/>
  <c r="G963" i="11"/>
  <c r="I962" i="11"/>
  <c r="H962" i="11"/>
  <c r="U961" i="11"/>
  <c r="U959" i="11" s="1"/>
  <c r="T961" i="11"/>
  <c r="S961" i="11"/>
  <c r="S959" i="11" s="1"/>
  <c r="R961" i="11"/>
  <c r="Q961" i="11"/>
  <c r="P961" i="11"/>
  <c r="K961" i="11"/>
  <c r="K959" i="11" s="1"/>
  <c r="J961" i="11"/>
  <c r="M961" i="11" s="1"/>
  <c r="M959" i="11" s="1"/>
  <c r="I961" i="11"/>
  <c r="H961" i="11"/>
  <c r="G961" i="11"/>
  <c r="G960" i="11"/>
  <c r="W960" i="11" s="1"/>
  <c r="T959" i="11"/>
  <c r="R959" i="11"/>
  <c r="Q959" i="11"/>
  <c r="P959" i="11"/>
  <c r="I959" i="11"/>
  <c r="H959" i="11"/>
  <c r="G959" i="11"/>
  <c r="V958" i="11"/>
  <c r="U958" i="11"/>
  <c r="T958" i="11"/>
  <c r="S958" i="11"/>
  <c r="R958" i="11"/>
  <c r="Q958" i="11"/>
  <c r="Q954" i="11" s="1"/>
  <c r="P958" i="11"/>
  <c r="P954" i="11" s="1"/>
  <c r="O958" i="11"/>
  <c r="N958" i="11"/>
  <c r="M958" i="11"/>
  <c r="M954" i="11" s="1"/>
  <c r="L958" i="11"/>
  <c r="L954" i="11" s="1"/>
  <c r="K958" i="11"/>
  <c r="J958" i="11"/>
  <c r="I958" i="11"/>
  <c r="H958" i="11"/>
  <c r="G958" i="11"/>
  <c r="V957" i="11"/>
  <c r="V954" i="11" s="1"/>
  <c r="U957" i="11"/>
  <c r="U954" i="11" s="1"/>
  <c r="T957" i="11"/>
  <c r="S957" i="11"/>
  <c r="R957" i="11"/>
  <c r="R954" i="11" s="1"/>
  <c r="Q957" i="11"/>
  <c r="P957" i="11"/>
  <c r="O957" i="11"/>
  <c r="N957" i="11"/>
  <c r="N954" i="11" s="1"/>
  <c r="M957" i="11"/>
  <c r="L957" i="11"/>
  <c r="K957" i="11"/>
  <c r="J957" i="11"/>
  <c r="J954" i="11" s="1"/>
  <c r="I957" i="11"/>
  <c r="H957" i="11"/>
  <c r="W957" i="11" s="1"/>
  <c r="G957" i="11"/>
  <c r="G956" i="11"/>
  <c r="H956" i="11" s="1"/>
  <c r="W956" i="11" s="1"/>
  <c r="G955" i="11"/>
  <c r="T954" i="11"/>
  <c r="S954" i="11"/>
  <c r="O954" i="11"/>
  <c r="G954" i="11"/>
  <c r="V951" i="11"/>
  <c r="U951" i="11"/>
  <c r="T951" i="11"/>
  <c r="S951" i="11"/>
  <c r="R951" i="11"/>
  <c r="Q951" i="11"/>
  <c r="P951" i="11"/>
  <c r="O951" i="11"/>
  <c r="N951" i="11"/>
  <c r="N949" i="11" s="1"/>
  <c r="M951" i="11"/>
  <c r="L951" i="11"/>
  <c r="L949" i="11" s="1"/>
  <c r="K951" i="11"/>
  <c r="J951" i="11"/>
  <c r="I951" i="11"/>
  <c r="H951" i="11"/>
  <c r="G951" i="11"/>
  <c r="V950" i="11"/>
  <c r="V949" i="11" s="1"/>
  <c r="U950" i="11"/>
  <c r="U949" i="11" s="1"/>
  <c r="T950" i="11"/>
  <c r="S950" i="11"/>
  <c r="R950" i="11"/>
  <c r="Q950" i="11"/>
  <c r="P950" i="11"/>
  <c r="P949" i="11" s="1"/>
  <c r="O950" i="11"/>
  <c r="N950" i="11"/>
  <c r="M950" i="11"/>
  <c r="M949" i="11" s="1"/>
  <c r="L950" i="11"/>
  <c r="K950" i="11"/>
  <c r="K949" i="11" s="1"/>
  <c r="J950" i="11"/>
  <c r="J949" i="11" s="1"/>
  <c r="I950" i="11"/>
  <c r="W950" i="11" s="1"/>
  <c r="H950" i="11"/>
  <c r="G950" i="11"/>
  <c r="T949" i="11"/>
  <c r="S949" i="11"/>
  <c r="R949" i="11"/>
  <c r="Q949" i="11"/>
  <c r="O949" i="11"/>
  <c r="G949" i="11"/>
  <c r="G948" i="11"/>
  <c r="W948" i="11" s="1"/>
  <c r="G947" i="11"/>
  <c r="W946" i="11"/>
  <c r="K946" i="11"/>
  <c r="K945" i="11" s="1"/>
  <c r="G946" i="11"/>
  <c r="V944" i="11"/>
  <c r="U944" i="11"/>
  <c r="T944" i="11"/>
  <c r="S944" i="11"/>
  <c r="R944" i="11"/>
  <c r="R942" i="11" s="1"/>
  <c r="Q944" i="11"/>
  <c r="Q942" i="11" s="1"/>
  <c r="P944" i="11"/>
  <c r="O944" i="11"/>
  <c r="N944" i="11"/>
  <c r="M944" i="11"/>
  <c r="L944" i="11"/>
  <c r="K944" i="11"/>
  <c r="K942" i="11" s="1"/>
  <c r="J944" i="11"/>
  <c r="I944" i="11"/>
  <c r="H944" i="11"/>
  <c r="W944" i="11" s="1"/>
  <c r="G944" i="11"/>
  <c r="V943" i="11"/>
  <c r="U943" i="11"/>
  <c r="U942" i="11" s="1"/>
  <c r="T943" i="11"/>
  <c r="T942" i="11" s="1"/>
  <c r="S943" i="11"/>
  <c r="R943" i="11"/>
  <c r="Q943" i="11"/>
  <c r="P943" i="11"/>
  <c r="O943" i="11"/>
  <c r="N943" i="11"/>
  <c r="N942" i="11" s="1"/>
  <c r="M943" i="11"/>
  <c r="L943" i="11"/>
  <c r="L942" i="11" s="1"/>
  <c r="K943" i="11"/>
  <c r="J943" i="11"/>
  <c r="I943" i="11"/>
  <c r="G943" i="11"/>
  <c r="V942" i="11"/>
  <c r="S942" i="11"/>
  <c r="I942" i="11"/>
  <c r="G942" i="11"/>
  <c r="V941" i="11"/>
  <c r="V939" i="11" s="1"/>
  <c r="U941" i="11"/>
  <c r="T941" i="11"/>
  <c r="T939" i="11" s="1"/>
  <c r="S941" i="11"/>
  <c r="R941" i="11"/>
  <c r="Q941" i="11"/>
  <c r="P941" i="11"/>
  <c r="O941" i="11"/>
  <c r="N941" i="11"/>
  <c r="M941" i="11"/>
  <c r="L941" i="11"/>
  <c r="K941" i="11"/>
  <c r="J941" i="11"/>
  <c r="I941" i="11"/>
  <c r="G941" i="11"/>
  <c r="H941" i="11" s="1"/>
  <c r="V940" i="11"/>
  <c r="U940" i="11"/>
  <c r="T940" i="11"/>
  <c r="S940" i="11"/>
  <c r="S939" i="11" s="1"/>
  <c r="R940" i="11"/>
  <c r="R939" i="11" s="1"/>
  <c r="Q940" i="11"/>
  <c r="Q939" i="11" s="1"/>
  <c r="P940" i="11"/>
  <c r="P939" i="11" s="1"/>
  <c r="O940" i="11"/>
  <c r="O939" i="11" s="1"/>
  <c r="N940" i="11"/>
  <c r="N939" i="11" s="1"/>
  <c r="M940" i="11"/>
  <c r="L940" i="11"/>
  <c r="K940" i="11"/>
  <c r="J940" i="11"/>
  <c r="I940" i="11"/>
  <c r="I939" i="11" s="1"/>
  <c r="G940" i="11"/>
  <c r="M939" i="11"/>
  <c r="L939" i="11"/>
  <c r="K939" i="11"/>
  <c r="J939" i="11"/>
  <c r="V938" i="11"/>
  <c r="U938" i="11"/>
  <c r="T938" i="11"/>
  <c r="S938" i="11"/>
  <c r="R938" i="11"/>
  <c r="Q938" i="11"/>
  <c r="P938" i="11"/>
  <c r="O938" i="11"/>
  <c r="N938" i="11"/>
  <c r="N936" i="11" s="1"/>
  <c r="M938" i="11"/>
  <c r="M936" i="11" s="1"/>
  <c r="L938" i="11"/>
  <c r="K938" i="11"/>
  <c r="J938" i="11"/>
  <c r="I938" i="11"/>
  <c r="I936" i="11" s="1"/>
  <c r="H938" i="11"/>
  <c r="G938" i="11"/>
  <c r="V937" i="11"/>
  <c r="U937" i="11"/>
  <c r="T937" i="11"/>
  <c r="S937" i="11"/>
  <c r="S936" i="11" s="1"/>
  <c r="R937" i="11"/>
  <c r="R936" i="11" s="1"/>
  <c r="Q937" i="11"/>
  <c r="P937" i="11"/>
  <c r="O937" i="11"/>
  <c r="O936" i="11" s="1"/>
  <c r="N937" i="11"/>
  <c r="M937" i="11"/>
  <c r="L937" i="11"/>
  <c r="L936" i="11" s="1"/>
  <c r="K937" i="11"/>
  <c r="K936" i="11" s="1"/>
  <c r="J937" i="11"/>
  <c r="I937" i="11"/>
  <c r="G937" i="11"/>
  <c r="G936" i="11" s="1"/>
  <c r="V936" i="11"/>
  <c r="U936" i="11"/>
  <c r="T936" i="11"/>
  <c r="Q936" i="11"/>
  <c r="P936" i="11"/>
  <c r="V935" i="11"/>
  <c r="U935" i="11"/>
  <c r="T935" i="11"/>
  <c r="S935" i="11"/>
  <c r="R935" i="11"/>
  <c r="Q935" i="11"/>
  <c r="P935" i="11"/>
  <c r="O935" i="11"/>
  <c r="N935" i="11"/>
  <c r="M935" i="11"/>
  <c r="L935" i="11"/>
  <c r="K935" i="11"/>
  <c r="J935" i="11"/>
  <c r="I935" i="11"/>
  <c r="H935" i="11"/>
  <c r="G935" i="11"/>
  <c r="V934" i="11"/>
  <c r="U934" i="11"/>
  <c r="U933" i="11" s="1"/>
  <c r="T934" i="11"/>
  <c r="S934" i="11"/>
  <c r="R934" i="11"/>
  <c r="Q934" i="11"/>
  <c r="Q933" i="11" s="1"/>
  <c r="P934" i="11"/>
  <c r="P933" i="11" s="1"/>
  <c r="O934" i="11"/>
  <c r="O933" i="11" s="1"/>
  <c r="N934" i="11"/>
  <c r="N933" i="11" s="1"/>
  <c r="M934" i="11"/>
  <c r="L934" i="11"/>
  <c r="K934" i="11"/>
  <c r="J934" i="11"/>
  <c r="I934" i="11"/>
  <c r="I933" i="11" s="1"/>
  <c r="G934" i="11"/>
  <c r="H934" i="11" s="1"/>
  <c r="M933" i="11"/>
  <c r="L933" i="11"/>
  <c r="K933" i="11"/>
  <c r="J933" i="11"/>
  <c r="H933" i="11"/>
  <c r="G933" i="11"/>
  <c r="V932" i="11"/>
  <c r="U932" i="11"/>
  <c r="T932" i="11"/>
  <c r="S932" i="11"/>
  <c r="R932" i="11"/>
  <c r="Q932" i="11"/>
  <c r="P932" i="11"/>
  <c r="O932" i="11"/>
  <c r="O930" i="11" s="1"/>
  <c r="N932" i="11"/>
  <c r="N930" i="11" s="1"/>
  <c r="M932" i="11"/>
  <c r="M930" i="11" s="1"/>
  <c r="L932" i="11"/>
  <c r="K932" i="11"/>
  <c r="K930" i="11" s="1"/>
  <c r="J932" i="11"/>
  <c r="I932" i="11"/>
  <c r="G932" i="11"/>
  <c r="V931" i="11"/>
  <c r="U931" i="11"/>
  <c r="U930" i="11" s="1"/>
  <c r="T931" i="11"/>
  <c r="T930" i="11" s="1"/>
  <c r="S931" i="11"/>
  <c r="R931" i="11"/>
  <c r="Q931" i="11"/>
  <c r="P931" i="11"/>
  <c r="O931" i="11"/>
  <c r="N931" i="11"/>
  <c r="M931" i="11"/>
  <c r="L931" i="11"/>
  <c r="K931" i="11"/>
  <c r="J931" i="11"/>
  <c r="I931" i="11"/>
  <c r="H931" i="11"/>
  <c r="G931" i="11"/>
  <c r="V930" i="11"/>
  <c r="S930" i="11"/>
  <c r="R930" i="11"/>
  <c r="Q930" i="11"/>
  <c r="P930" i="11"/>
  <c r="J930" i="11"/>
  <c r="V929" i="11"/>
  <c r="U929" i="11"/>
  <c r="T929" i="11"/>
  <c r="T927" i="11" s="1"/>
  <c r="S929" i="11"/>
  <c r="R929" i="11"/>
  <c r="Q929" i="11"/>
  <c r="P929" i="11"/>
  <c r="O929" i="11"/>
  <c r="O927" i="11" s="1"/>
  <c r="N929" i="11"/>
  <c r="M929" i="11"/>
  <c r="L929" i="11"/>
  <c r="K929" i="11"/>
  <c r="J929" i="11"/>
  <c r="I929" i="11"/>
  <c r="G929" i="11"/>
  <c r="H929" i="11" s="1"/>
  <c r="V928" i="11"/>
  <c r="U928" i="11"/>
  <c r="U927" i="11" s="1"/>
  <c r="T928" i="11"/>
  <c r="S928" i="11"/>
  <c r="R928" i="11"/>
  <c r="R927" i="11" s="1"/>
  <c r="Q928" i="11"/>
  <c r="Q927" i="11" s="1"/>
  <c r="P928" i="11"/>
  <c r="O928" i="11"/>
  <c r="N928" i="11"/>
  <c r="M928" i="11"/>
  <c r="M927" i="11" s="1"/>
  <c r="L928" i="11"/>
  <c r="L927" i="11" s="1"/>
  <c r="K928" i="11"/>
  <c r="K927" i="11" s="1"/>
  <c r="J928" i="11"/>
  <c r="J927" i="11" s="1"/>
  <c r="I928" i="11"/>
  <c r="G928" i="11"/>
  <c r="H928" i="11" s="1"/>
  <c r="H927" i="11" s="1"/>
  <c r="V927" i="11"/>
  <c r="N927" i="11"/>
  <c r="I927" i="11"/>
  <c r="G927" i="11"/>
  <c r="V925" i="11"/>
  <c r="U925" i="11"/>
  <c r="T925" i="11"/>
  <c r="S925" i="11"/>
  <c r="R925" i="11"/>
  <c r="Q925" i="11"/>
  <c r="P925" i="11"/>
  <c r="O925" i="11"/>
  <c r="N925" i="11"/>
  <c r="M925" i="11"/>
  <c r="L925" i="11"/>
  <c r="K925" i="11"/>
  <c r="J925" i="11"/>
  <c r="J922" i="11" s="1"/>
  <c r="I925" i="11"/>
  <c r="W925" i="11" s="1"/>
  <c r="G925" i="11"/>
  <c r="H925" i="11" s="1"/>
  <c r="V924" i="11"/>
  <c r="U924" i="11"/>
  <c r="T924" i="11"/>
  <c r="S924" i="11"/>
  <c r="R924" i="11"/>
  <c r="Q924" i="11"/>
  <c r="P924" i="11"/>
  <c r="O924" i="11"/>
  <c r="N924" i="11"/>
  <c r="M924" i="11"/>
  <c r="L924" i="11"/>
  <c r="L922" i="11" s="1"/>
  <c r="K924" i="11"/>
  <c r="J924" i="11"/>
  <c r="I924" i="11"/>
  <c r="G924" i="11"/>
  <c r="H924" i="11" s="1"/>
  <c r="V923" i="11"/>
  <c r="U923" i="11"/>
  <c r="T923" i="11"/>
  <c r="S923" i="11"/>
  <c r="R923" i="11"/>
  <c r="Q923" i="11"/>
  <c r="P923" i="11"/>
  <c r="P922" i="11" s="1"/>
  <c r="O923" i="11"/>
  <c r="O922" i="11" s="1"/>
  <c r="N923" i="11"/>
  <c r="N922" i="11" s="1"/>
  <c r="M923" i="11"/>
  <c r="L923" i="11"/>
  <c r="K923" i="11"/>
  <c r="J923" i="11"/>
  <c r="I923" i="11"/>
  <c r="I922" i="11" s="1"/>
  <c r="G923" i="11"/>
  <c r="H923" i="11" s="1"/>
  <c r="T922" i="11"/>
  <c r="R922" i="11"/>
  <c r="Q922" i="11"/>
  <c r="M922" i="11"/>
  <c r="K922" i="11"/>
  <c r="G922" i="11"/>
  <c r="V921" i="11"/>
  <c r="V919" i="11" s="1"/>
  <c r="U921" i="11"/>
  <c r="T921" i="11"/>
  <c r="S921" i="11"/>
  <c r="R921" i="11"/>
  <c r="Q921" i="11"/>
  <c r="Q919" i="11" s="1"/>
  <c r="P921" i="11"/>
  <c r="O921" i="11"/>
  <c r="N921" i="11"/>
  <c r="M921" i="11"/>
  <c r="L921" i="11"/>
  <c r="K921" i="11"/>
  <c r="J921" i="11"/>
  <c r="J919" i="11" s="1"/>
  <c r="I921" i="11"/>
  <c r="G921" i="11"/>
  <c r="V920" i="11"/>
  <c r="U920" i="11"/>
  <c r="U919" i="11" s="1"/>
  <c r="T920" i="11"/>
  <c r="T919" i="11" s="1"/>
  <c r="S920" i="11"/>
  <c r="S919" i="11" s="1"/>
  <c r="R920" i="11"/>
  <c r="Q920" i="11"/>
  <c r="P920" i="11"/>
  <c r="O920" i="11"/>
  <c r="N920" i="11"/>
  <c r="M920" i="11"/>
  <c r="M919" i="11" s="1"/>
  <c r="L920" i="11"/>
  <c r="K920" i="11"/>
  <c r="K919" i="11" s="1"/>
  <c r="J920" i="11"/>
  <c r="I920" i="11"/>
  <c r="I919" i="11" s="1"/>
  <c r="H920" i="11"/>
  <c r="G920" i="11"/>
  <c r="R919" i="11"/>
  <c r="P919" i="11"/>
  <c r="V918" i="11"/>
  <c r="U918" i="11"/>
  <c r="T918" i="11"/>
  <c r="S918" i="11"/>
  <c r="R918" i="11"/>
  <c r="Q918" i="11"/>
  <c r="P918" i="11"/>
  <c r="O918" i="11"/>
  <c r="N918" i="11"/>
  <c r="M918" i="11"/>
  <c r="L918" i="11"/>
  <c r="K918" i="11"/>
  <c r="J918" i="11"/>
  <c r="I918" i="11"/>
  <c r="G918" i="11"/>
  <c r="H918" i="11" s="1"/>
  <c r="V917" i="11"/>
  <c r="U917" i="11"/>
  <c r="T917" i="11"/>
  <c r="S917" i="11"/>
  <c r="R917" i="11"/>
  <c r="Q917" i="11"/>
  <c r="P917" i="11"/>
  <c r="O917" i="11"/>
  <c r="N917" i="11"/>
  <c r="M917" i="11"/>
  <c r="L917" i="11"/>
  <c r="K917" i="11"/>
  <c r="J917" i="11"/>
  <c r="J915" i="11" s="1"/>
  <c r="I917" i="11"/>
  <c r="G917" i="11"/>
  <c r="V916" i="11"/>
  <c r="V915" i="11" s="1"/>
  <c r="U916" i="11"/>
  <c r="T916" i="11"/>
  <c r="S916" i="11"/>
  <c r="R916" i="11"/>
  <c r="Q916" i="11"/>
  <c r="P916" i="11"/>
  <c r="O916" i="11"/>
  <c r="N916" i="11"/>
  <c r="M916" i="11"/>
  <c r="M915" i="11" s="1"/>
  <c r="L916" i="11"/>
  <c r="L915" i="11" s="1"/>
  <c r="K916" i="11"/>
  <c r="J916" i="11"/>
  <c r="I916" i="11"/>
  <c r="I915" i="11" s="1"/>
  <c r="G916" i="11"/>
  <c r="U915" i="11"/>
  <c r="S915" i="11"/>
  <c r="R915" i="11"/>
  <c r="Q915" i="11"/>
  <c r="P915" i="11"/>
  <c r="N915" i="11"/>
  <c r="K915" i="11"/>
  <c r="V914" i="11"/>
  <c r="U914" i="11"/>
  <c r="U912" i="11" s="1"/>
  <c r="T914" i="11"/>
  <c r="S914" i="11"/>
  <c r="R914" i="11"/>
  <c r="Q914" i="11"/>
  <c r="P914" i="11"/>
  <c r="P912" i="11" s="1"/>
  <c r="O914" i="11"/>
  <c r="N914" i="11"/>
  <c r="M914" i="11"/>
  <c r="L914" i="11"/>
  <c r="K914" i="11"/>
  <c r="J914" i="11"/>
  <c r="I914" i="11"/>
  <c r="I912" i="11" s="1"/>
  <c r="H914" i="11"/>
  <c r="G914" i="11"/>
  <c r="W914" i="11" s="1"/>
  <c r="V913" i="11"/>
  <c r="U913" i="11"/>
  <c r="T913" i="11"/>
  <c r="S913" i="11"/>
  <c r="S912" i="11" s="1"/>
  <c r="R913" i="11"/>
  <c r="R912" i="11" s="1"/>
  <c r="Q913" i="11"/>
  <c r="P913" i="11"/>
  <c r="O913" i="11"/>
  <c r="N913" i="11"/>
  <c r="M913" i="11"/>
  <c r="M912" i="11" s="1"/>
  <c r="L913" i="11"/>
  <c r="L912" i="11" s="1"/>
  <c r="K913" i="11"/>
  <c r="K912" i="11" s="1"/>
  <c r="J913" i="11"/>
  <c r="J912" i="11" s="1"/>
  <c r="I913" i="11"/>
  <c r="G913" i="11"/>
  <c r="V912" i="11"/>
  <c r="T912" i="11"/>
  <c r="Q912" i="11"/>
  <c r="O912" i="11"/>
  <c r="V911" i="11"/>
  <c r="U911" i="11"/>
  <c r="T911" i="11"/>
  <c r="T908" i="11" s="1"/>
  <c r="S911" i="11"/>
  <c r="R911" i="11"/>
  <c r="R908" i="11" s="1"/>
  <c r="Q911" i="11"/>
  <c r="P911" i="11"/>
  <c r="O911" i="11"/>
  <c r="O908" i="11" s="1"/>
  <c r="N911" i="11"/>
  <c r="M911" i="11"/>
  <c r="L911" i="11"/>
  <c r="K911" i="11"/>
  <c r="J911" i="11"/>
  <c r="I911" i="11"/>
  <c r="G911" i="11"/>
  <c r="V910" i="11"/>
  <c r="U910" i="11"/>
  <c r="T910" i="11"/>
  <c r="S910" i="11"/>
  <c r="R910" i="11"/>
  <c r="Q910" i="11"/>
  <c r="P910" i="11"/>
  <c r="P908" i="11" s="1"/>
  <c r="O910" i="11"/>
  <c r="N910" i="11"/>
  <c r="M910" i="11"/>
  <c r="L910" i="11"/>
  <c r="K910" i="11"/>
  <c r="K908" i="11" s="1"/>
  <c r="J910" i="11"/>
  <c r="I910" i="11"/>
  <c r="G910" i="11"/>
  <c r="H910" i="11" s="1"/>
  <c r="V909" i="11"/>
  <c r="V908" i="11" s="1"/>
  <c r="U909" i="11"/>
  <c r="T909" i="11"/>
  <c r="S909" i="11"/>
  <c r="R909" i="11"/>
  <c r="Q909" i="11"/>
  <c r="P909" i="11"/>
  <c r="O909" i="11"/>
  <c r="N909" i="11"/>
  <c r="M909" i="11"/>
  <c r="M908" i="11" s="1"/>
  <c r="L909" i="11"/>
  <c r="K909" i="11"/>
  <c r="J909" i="11"/>
  <c r="I909" i="11"/>
  <c r="I908" i="11" s="1"/>
  <c r="H909" i="11"/>
  <c r="G909" i="11"/>
  <c r="J908" i="11"/>
  <c r="V907" i="11"/>
  <c r="V905" i="11" s="1"/>
  <c r="U907" i="11"/>
  <c r="U905" i="11" s="1"/>
  <c r="T907" i="11"/>
  <c r="S907" i="11"/>
  <c r="R907" i="11"/>
  <c r="Q907" i="11"/>
  <c r="Q905" i="11" s="1"/>
  <c r="P907" i="11"/>
  <c r="O907" i="11"/>
  <c r="O905" i="11" s="1"/>
  <c r="N907" i="11"/>
  <c r="M907" i="11"/>
  <c r="L907" i="11"/>
  <c r="K907" i="11"/>
  <c r="J907" i="11"/>
  <c r="I907" i="11"/>
  <c r="G907" i="11"/>
  <c r="H907" i="11" s="1"/>
  <c r="V906" i="11"/>
  <c r="U906" i="11"/>
  <c r="T906" i="11"/>
  <c r="S906" i="11"/>
  <c r="S905" i="11" s="1"/>
  <c r="R906" i="11"/>
  <c r="R905" i="11" s="1"/>
  <c r="Q906" i="11"/>
  <c r="P906" i="11"/>
  <c r="O906" i="11"/>
  <c r="N906" i="11"/>
  <c r="M906" i="11"/>
  <c r="M905" i="11" s="1"/>
  <c r="L906" i="11"/>
  <c r="L905" i="11" s="1"/>
  <c r="K906" i="11"/>
  <c r="J906" i="11"/>
  <c r="I906" i="11"/>
  <c r="I905" i="11" s="1"/>
  <c r="G906" i="11"/>
  <c r="H906" i="11" s="1"/>
  <c r="T905" i="11"/>
  <c r="P905" i="11"/>
  <c r="N905" i="11"/>
  <c r="K905" i="11"/>
  <c r="H905" i="11"/>
  <c r="G905" i="11"/>
  <c r="W903" i="11"/>
  <c r="V903" i="11"/>
  <c r="U903" i="11"/>
  <c r="T903" i="11"/>
  <c r="S903" i="11"/>
  <c r="S900" i="11" s="1"/>
  <c r="R903" i="11"/>
  <c r="Q903" i="11"/>
  <c r="P903" i="11"/>
  <c r="O903" i="11"/>
  <c r="N903" i="11"/>
  <c r="M903" i="11"/>
  <c r="L903" i="11"/>
  <c r="K903" i="11"/>
  <c r="J903" i="11"/>
  <c r="I903" i="11"/>
  <c r="H903" i="11"/>
  <c r="G903" i="11"/>
  <c r="V902" i="11"/>
  <c r="V900" i="11" s="1"/>
  <c r="U902" i="11"/>
  <c r="T902" i="11"/>
  <c r="S902" i="11"/>
  <c r="R902" i="11"/>
  <c r="Q902" i="11"/>
  <c r="P902" i="11"/>
  <c r="P900" i="11" s="1"/>
  <c r="O902" i="11"/>
  <c r="N902" i="11"/>
  <c r="M902" i="11"/>
  <c r="L902" i="11"/>
  <c r="K902" i="11"/>
  <c r="J902" i="11"/>
  <c r="I902" i="11"/>
  <c r="H902" i="11"/>
  <c r="G902" i="11"/>
  <c r="V901" i="11"/>
  <c r="U901" i="11"/>
  <c r="T901" i="11"/>
  <c r="S901" i="11"/>
  <c r="R901" i="11"/>
  <c r="R900" i="11" s="1"/>
  <c r="Q901" i="11"/>
  <c r="Q900" i="11" s="1"/>
  <c r="P901" i="11"/>
  <c r="O901" i="11"/>
  <c r="O900" i="11" s="1"/>
  <c r="N901" i="11"/>
  <c r="N900" i="11" s="1"/>
  <c r="M901" i="11"/>
  <c r="M900" i="11" s="1"/>
  <c r="L901" i="11"/>
  <c r="L900" i="11" s="1"/>
  <c r="K901" i="11"/>
  <c r="J901" i="11"/>
  <c r="I901" i="11"/>
  <c r="H901" i="11"/>
  <c r="G901" i="11"/>
  <c r="K900" i="11"/>
  <c r="J900" i="11"/>
  <c r="I900" i="11"/>
  <c r="H900" i="11"/>
  <c r="G900" i="11"/>
  <c r="V899" i="11"/>
  <c r="U899" i="11"/>
  <c r="T899" i="11"/>
  <c r="S899" i="11"/>
  <c r="R899" i="11"/>
  <c r="Q899" i="11"/>
  <c r="P899" i="11"/>
  <c r="O899" i="11"/>
  <c r="N899" i="11"/>
  <c r="M899" i="11"/>
  <c r="L899" i="11"/>
  <c r="K899" i="11"/>
  <c r="J899" i="11"/>
  <c r="I899" i="11"/>
  <c r="G899" i="11"/>
  <c r="V898" i="11"/>
  <c r="U898" i="11"/>
  <c r="W898" i="11" s="1"/>
  <c r="T898" i="11"/>
  <c r="S898" i="11"/>
  <c r="R898" i="11"/>
  <c r="Q898" i="11"/>
  <c r="P898" i="11"/>
  <c r="O898" i="11"/>
  <c r="N898" i="11"/>
  <c r="M898" i="11"/>
  <c r="L898" i="11"/>
  <c r="K898" i="11"/>
  <c r="J898" i="11"/>
  <c r="I898" i="11"/>
  <c r="H898" i="11"/>
  <c r="G898" i="11"/>
  <c r="V897" i="11"/>
  <c r="U897" i="11"/>
  <c r="T897" i="11"/>
  <c r="T896" i="11" s="1"/>
  <c r="S897" i="11"/>
  <c r="R897" i="11"/>
  <c r="R896" i="11" s="1"/>
  <c r="Q897" i="11"/>
  <c r="P897" i="11"/>
  <c r="W897" i="11" s="1"/>
  <c r="O897" i="11"/>
  <c r="N897" i="11"/>
  <c r="M897" i="11"/>
  <c r="L897" i="11"/>
  <c r="K897" i="11"/>
  <c r="J897" i="11"/>
  <c r="I897" i="11"/>
  <c r="H897" i="11"/>
  <c r="G897" i="11"/>
  <c r="G896" i="11" s="1"/>
  <c r="S896" i="11"/>
  <c r="Q896" i="11"/>
  <c r="O896" i="11"/>
  <c r="M896" i="11"/>
  <c r="L896" i="11"/>
  <c r="K896" i="11"/>
  <c r="J896" i="11"/>
  <c r="V895" i="11"/>
  <c r="U895" i="11"/>
  <c r="T895" i="11"/>
  <c r="S895" i="11"/>
  <c r="R895" i="11"/>
  <c r="Q895" i="11"/>
  <c r="P895" i="11"/>
  <c r="O895" i="11"/>
  <c r="N895" i="11"/>
  <c r="N892" i="11" s="1"/>
  <c r="M895" i="11"/>
  <c r="M892" i="11" s="1"/>
  <c r="L895" i="11"/>
  <c r="K895" i="11"/>
  <c r="J895" i="11"/>
  <c r="I895" i="11"/>
  <c r="G895" i="11"/>
  <c r="V894" i="11"/>
  <c r="U894" i="11"/>
  <c r="T894" i="11"/>
  <c r="T892" i="11" s="1"/>
  <c r="S894" i="11"/>
  <c r="R894" i="11"/>
  <c r="Q894" i="11"/>
  <c r="P894" i="11"/>
  <c r="O894" i="11"/>
  <c r="N894" i="11"/>
  <c r="M894" i="11"/>
  <c r="L894" i="11"/>
  <c r="K894" i="11"/>
  <c r="J894" i="11"/>
  <c r="I894" i="11"/>
  <c r="G894" i="11"/>
  <c r="V893" i="11"/>
  <c r="V892" i="11" s="1"/>
  <c r="U893" i="11"/>
  <c r="T893" i="11"/>
  <c r="S893" i="11"/>
  <c r="R893" i="11"/>
  <c r="W893" i="11" s="1"/>
  <c r="Q893" i="11"/>
  <c r="Q892" i="11" s="1"/>
  <c r="P893" i="11"/>
  <c r="O893" i="11"/>
  <c r="N893" i="11"/>
  <c r="M893" i="11"/>
  <c r="L893" i="11"/>
  <c r="K893" i="11"/>
  <c r="J893" i="11"/>
  <c r="J892" i="11" s="1"/>
  <c r="I893" i="11"/>
  <c r="H893" i="11"/>
  <c r="G893" i="11"/>
  <c r="U892" i="11"/>
  <c r="S892" i="11"/>
  <c r="O892" i="11"/>
  <c r="L892" i="11"/>
  <c r="K892" i="11"/>
  <c r="V890" i="11"/>
  <c r="U890" i="11"/>
  <c r="T890" i="11"/>
  <c r="S890" i="11"/>
  <c r="R890" i="11"/>
  <c r="Q890" i="11"/>
  <c r="P890" i="11"/>
  <c r="P886" i="11" s="1"/>
  <c r="O890" i="11"/>
  <c r="N890" i="11"/>
  <c r="M890" i="11"/>
  <c r="L890" i="11"/>
  <c r="K890" i="11"/>
  <c r="J890" i="11"/>
  <c r="I890" i="11"/>
  <c r="H890" i="11"/>
  <c r="G890" i="11"/>
  <c r="V889" i="11"/>
  <c r="U889" i="11"/>
  <c r="T889" i="11"/>
  <c r="S889" i="11"/>
  <c r="R889" i="11"/>
  <c r="Q889" i="11"/>
  <c r="P889" i="11"/>
  <c r="O889" i="11"/>
  <c r="N889" i="11"/>
  <c r="M889" i="11"/>
  <c r="L889" i="11"/>
  <c r="L886" i="11" s="1"/>
  <c r="K889" i="11"/>
  <c r="J889" i="11"/>
  <c r="I889" i="11"/>
  <c r="H889" i="11"/>
  <c r="G889" i="11"/>
  <c r="V888" i="11"/>
  <c r="U888" i="11"/>
  <c r="T888" i="11"/>
  <c r="S888" i="11"/>
  <c r="R888" i="11"/>
  <c r="Q888" i="11"/>
  <c r="P888" i="11"/>
  <c r="O888" i="11"/>
  <c r="N888" i="11"/>
  <c r="M888" i="11"/>
  <c r="L888" i="11"/>
  <c r="K888" i="11"/>
  <c r="J888" i="11"/>
  <c r="J886" i="11" s="1"/>
  <c r="I888" i="11"/>
  <c r="G888" i="11"/>
  <c r="V887" i="11"/>
  <c r="V886" i="11" s="1"/>
  <c r="U887" i="11"/>
  <c r="T887" i="11"/>
  <c r="T886" i="11" s="1"/>
  <c r="S887" i="11"/>
  <c r="S886" i="11" s="1"/>
  <c r="R887" i="11"/>
  <c r="Q887" i="11"/>
  <c r="P887" i="11"/>
  <c r="O887" i="11"/>
  <c r="N887" i="11"/>
  <c r="M887" i="11"/>
  <c r="L887" i="11"/>
  <c r="K887" i="11"/>
  <c r="J887" i="11"/>
  <c r="I887" i="11"/>
  <c r="G887" i="11"/>
  <c r="U886" i="11"/>
  <c r="R886" i="11"/>
  <c r="Q886" i="11"/>
  <c r="O886" i="11"/>
  <c r="M886" i="11"/>
  <c r="V885" i="11"/>
  <c r="U885" i="11"/>
  <c r="T885" i="11"/>
  <c r="S885" i="11"/>
  <c r="R885" i="11"/>
  <c r="Q885" i="11"/>
  <c r="P885" i="11"/>
  <c r="O885" i="11"/>
  <c r="N885" i="11"/>
  <c r="M885" i="11"/>
  <c r="L885" i="11"/>
  <c r="K885" i="11"/>
  <c r="J885" i="11"/>
  <c r="I885" i="11"/>
  <c r="H885" i="11"/>
  <c r="G885" i="11"/>
  <c r="V884" i="11"/>
  <c r="U884" i="11"/>
  <c r="T884" i="11"/>
  <c r="S884" i="11"/>
  <c r="R884" i="11"/>
  <c r="Q884" i="11"/>
  <c r="P884" i="11"/>
  <c r="O884" i="11"/>
  <c r="N884" i="11"/>
  <c r="M884" i="11"/>
  <c r="L884" i="11"/>
  <c r="K884" i="11"/>
  <c r="J884" i="11"/>
  <c r="I884" i="11"/>
  <c r="G884" i="11"/>
  <c r="V883" i="11"/>
  <c r="V881" i="11" s="1"/>
  <c r="U883" i="11"/>
  <c r="T883" i="11"/>
  <c r="S883" i="11"/>
  <c r="R883" i="11"/>
  <c r="Q883" i="11"/>
  <c r="P883" i="11"/>
  <c r="O883" i="11"/>
  <c r="N883" i="11"/>
  <c r="M883" i="11"/>
  <c r="L883" i="11"/>
  <c r="L881" i="11" s="1"/>
  <c r="K883" i="11"/>
  <c r="K881" i="11" s="1"/>
  <c r="J883" i="11"/>
  <c r="I883" i="11"/>
  <c r="H883" i="11"/>
  <c r="G883" i="11"/>
  <c r="V882" i="11"/>
  <c r="U882" i="11"/>
  <c r="U881" i="11" s="1"/>
  <c r="T882" i="11"/>
  <c r="T881" i="11" s="1"/>
  <c r="S882" i="11"/>
  <c r="R882" i="11"/>
  <c r="Q882" i="11"/>
  <c r="P882" i="11"/>
  <c r="O882" i="11"/>
  <c r="N882" i="11"/>
  <c r="M882" i="11"/>
  <c r="M881" i="11" s="1"/>
  <c r="L882" i="11"/>
  <c r="K882" i="11"/>
  <c r="J882" i="11"/>
  <c r="I882" i="11"/>
  <c r="H882" i="11"/>
  <c r="G882" i="11"/>
  <c r="R881" i="11"/>
  <c r="Q881" i="11"/>
  <c r="P881" i="11"/>
  <c r="O881" i="11"/>
  <c r="N881" i="11"/>
  <c r="V880" i="11"/>
  <c r="U880" i="11"/>
  <c r="T880" i="11"/>
  <c r="S880" i="11"/>
  <c r="R880" i="11"/>
  <c r="R876" i="11" s="1"/>
  <c r="Q880" i="11"/>
  <c r="P880" i="11"/>
  <c r="O880" i="11"/>
  <c r="N880" i="11"/>
  <c r="M880" i="11"/>
  <c r="L880" i="11"/>
  <c r="K880" i="11"/>
  <c r="J880" i="11"/>
  <c r="I880" i="11"/>
  <c r="G880" i="11"/>
  <c r="H880" i="11" s="1"/>
  <c r="V879" i="11"/>
  <c r="U879" i="11"/>
  <c r="T879" i="11"/>
  <c r="S879" i="11"/>
  <c r="R879" i="11"/>
  <c r="Q879" i="11"/>
  <c r="P879" i="11"/>
  <c r="O879" i="11"/>
  <c r="O876" i="11" s="1"/>
  <c r="N879" i="11"/>
  <c r="N876" i="11" s="1"/>
  <c r="M879" i="11"/>
  <c r="L879" i="11"/>
  <c r="K879" i="11"/>
  <c r="J879" i="11"/>
  <c r="J876" i="11" s="1"/>
  <c r="I879" i="11"/>
  <c r="H879" i="11"/>
  <c r="G879" i="11"/>
  <c r="V878" i="11"/>
  <c r="U878" i="11"/>
  <c r="T878" i="11"/>
  <c r="S878" i="11"/>
  <c r="R878" i="11"/>
  <c r="Q878" i="11"/>
  <c r="P878" i="11"/>
  <c r="O878" i="11"/>
  <c r="N878" i="11"/>
  <c r="M878" i="11"/>
  <c r="L878" i="11"/>
  <c r="K878" i="11"/>
  <c r="J878" i="11"/>
  <c r="I878" i="11"/>
  <c r="H878" i="11"/>
  <c r="G878" i="11"/>
  <c r="V877" i="11"/>
  <c r="U877" i="11"/>
  <c r="T877" i="11"/>
  <c r="S877" i="11"/>
  <c r="R877" i="11"/>
  <c r="Q877" i="11"/>
  <c r="P877" i="11"/>
  <c r="P876" i="11" s="1"/>
  <c r="O877" i="11"/>
  <c r="N877" i="11"/>
  <c r="M877" i="11"/>
  <c r="L877" i="11"/>
  <c r="K877" i="11"/>
  <c r="J877" i="11"/>
  <c r="I877" i="11"/>
  <c r="I876" i="11" s="1"/>
  <c r="H877" i="11"/>
  <c r="G877" i="11"/>
  <c r="V876" i="11"/>
  <c r="U876" i="11"/>
  <c r="T876" i="11"/>
  <c r="S876" i="11"/>
  <c r="V873" i="11"/>
  <c r="U873" i="11"/>
  <c r="T873" i="11"/>
  <c r="S873" i="11"/>
  <c r="R873" i="11"/>
  <c r="Q873" i="11"/>
  <c r="Q871" i="11" s="1"/>
  <c r="P873" i="11"/>
  <c r="P871" i="11" s="1"/>
  <c r="O873" i="11"/>
  <c r="N873" i="11"/>
  <c r="N871" i="11" s="1"/>
  <c r="M873" i="11"/>
  <c r="L873" i="11"/>
  <c r="K873" i="11"/>
  <c r="J873" i="11"/>
  <c r="I873" i="11"/>
  <c r="H873" i="11"/>
  <c r="G873" i="11"/>
  <c r="W873" i="11" s="1"/>
  <c r="G872" i="11"/>
  <c r="G871" i="11" s="1"/>
  <c r="V871" i="11"/>
  <c r="U871" i="11"/>
  <c r="T871" i="11"/>
  <c r="S871" i="11"/>
  <c r="R871" i="11"/>
  <c r="O871" i="11"/>
  <c r="M871" i="11"/>
  <c r="L871" i="11"/>
  <c r="K871" i="11"/>
  <c r="J871" i="11"/>
  <c r="I871" i="11"/>
  <c r="H870" i="11"/>
  <c r="H868" i="11" s="1"/>
  <c r="G870" i="11"/>
  <c r="G868" i="11" s="1"/>
  <c r="V869" i="11"/>
  <c r="U869" i="11"/>
  <c r="T869" i="11"/>
  <c r="S869" i="11"/>
  <c r="R869" i="11"/>
  <c r="Q869" i="11"/>
  <c r="Q868" i="11" s="1"/>
  <c r="P869" i="11"/>
  <c r="O869" i="11"/>
  <c r="O868" i="11" s="1"/>
  <c r="N869" i="11"/>
  <c r="M869" i="11"/>
  <c r="L869" i="11"/>
  <c r="K869" i="11"/>
  <c r="J869" i="11"/>
  <c r="I869" i="11"/>
  <c r="H869" i="11"/>
  <c r="G869" i="11"/>
  <c r="V868" i="11"/>
  <c r="T868" i="11"/>
  <c r="S868" i="11"/>
  <c r="R868" i="11"/>
  <c r="P868" i="11"/>
  <c r="N868" i="11"/>
  <c r="M868" i="11"/>
  <c r="L868" i="11"/>
  <c r="K868" i="11"/>
  <c r="J868" i="11"/>
  <c r="I868" i="11"/>
  <c r="H867" i="11"/>
  <c r="G867" i="11"/>
  <c r="F862" i="11"/>
  <c r="F861" i="11"/>
  <c r="W853" i="11"/>
  <c r="V853" i="11"/>
  <c r="U853" i="11"/>
  <c r="T853" i="11"/>
  <c r="S853" i="11"/>
  <c r="R853" i="11"/>
  <c r="Q853" i="11"/>
  <c r="P853" i="11"/>
  <c r="O853" i="11"/>
  <c r="N853" i="11"/>
  <c r="M853" i="11"/>
  <c r="L853" i="11"/>
  <c r="K853" i="11"/>
  <c r="J853" i="11"/>
  <c r="I853" i="11"/>
  <c r="H853" i="11"/>
  <c r="G853" i="11"/>
  <c r="W848" i="11"/>
  <c r="V848" i="11"/>
  <c r="U848" i="11"/>
  <c r="T848" i="11"/>
  <c r="S848" i="11"/>
  <c r="R848" i="11"/>
  <c r="Q848" i="11"/>
  <c r="P848" i="11"/>
  <c r="O848" i="11"/>
  <c r="N848" i="11"/>
  <c r="M848" i="11"/>
  <c r="L848" i="11"/>
  <c r="K848" i="11"/>
  <c r="J848" i="11"/>
  <c r="I848" i="11"/>
  <c r="H848" i="11"/>
  <c r="G848" i="11"/>
  <c r="V845" i="11"/>
  <c r="U845" i="11"/>
  <c r="U844" i="11" s="1"/>
  <c r="T845" i="11"/>
  <c r="T844" i="11" s="1"/>
  <c r="T841" i="11" s="1"/>
  <c r="S845" i="11"/>
  <c r="S844" i="11" s="1"/>
  <c r="R845" i="11"/>
  <c r="R844" i="11" s="1"/>
  <c r="R841" i="11" s="1"/>
  <c r="Q845" i="11"/>
  <c r="Q844" i="11" s="1"/>
  <c r="P845" i="11"/>
  <c r="P844" i="11" s="1"/>
  <c r="P841" i="11" s="1"/>
  <c r="O845" i="11"/>
  <c r="O844" i="11" s="1"/>
  <c r="O841" i="11" s="1"/>
  <c r="N845" i="11"/>
  <c r="N844" i="11" s="1"/>
  <c r="N841" i="11" s="1"/>
  <c r="M845" i="11"/>
  <c r="M844" i="11" s="1"/>
  <c r="M841" i="11" s="1"/>
  <c r="L845" i="11"/>
  <c r="L844" i="11" s="1"/>
  <c r="L841" i="11" s="1"/>
  <c r="K845" i="11"/>
  <c r="K844" i="11" s="1"/>
  <c r="K841" i="11" s="1"/>
  <c r="J845" i="11"/>
  <c r="I845" i="11"/>
  <c r="H845" i="11"/>
  <c r="V844" i="11"/>
  <c r="J844" i="11"/>
  <c r="J841" i="11" s="1"/>
  <c r="I844" i="11"/>
  <c r="I841" i="11" s="1"/>
  <c r="H844" i="11"/>
  <c r="H841" i="11" s="1"/>
  <c r="V841" i="11"/>
  <c r="U841" i="11"/>
  <c r="S841" i="11"/>
  <c r="Q841" i="11"/>
  <c r="V835" i="11"/>
  <c r="U835" i="11"/>
  <c r="T835" i="11"/>
  <c r="S835" i="11"/>
  <c r="R835" i="11"/>
  <c r="Q835" i="11"/>
  <c r="P835" i="11"/>
  <c r="O835" i="11"/>
  <c r="N835" i="11"/>
  <c r="M835" i="11"/>
  <c r="L835" i="11"/>
  <c r="K835" i="11"/>
  <c r="J835" i="11"/>
  <c r="I835" i="11"/>
  <c r="H835" i="11"/>
  <c r="V832" i="11"/>
  <c r="U832" i="11"/>
  <c r="T832" i="11"/>
  <c r="S832" i="11"/>
  <c r="R832" i="11"/>
  <c r="Q832" i="11"/>
  <c r="P832" i="11"/>
  <c r="O832" i="11"/>
  <c r="N832" i="11"/>
  <c r="M832" i="11"/>
  <c r="L832" i="11"/>
  <c r="K832" i="11"/>
  <c r="J832" i="11"/>
  <c r="I832" i="11"/>
  <c r="H832" i="11"/>
  <c r="V827" i="11"/>
  <c r="U827" i="11"/>
  <c r="T827" i="11"/>
  <c r="S827" i="11"/>
  <c r="R827" i="11"/>
  <c r="Q827" i="11"/>
  <c r="P827" i="11"/>
  <c r="O827" i="11"/>
  <c r="N827" i="11"/>
  <c r="M827" i="11"/>
  <c r="L827" i="11"/>
  <c r="K827" i="11"/>
  <c r="J827" i="11"/>
  <c r="I827" i="11"/>
  <c r="H827" i="11"/>
  <c r="V822" i="11"/>
  <c r="U822" i="11"/>
  <c r="T822" i="11"/>
  <c r="S822" i="11"/>
  <c r="R822" i="11"/>
  <c r="Q822" i="11"/>
  <c r="P822" i="11"/>
  <c r="O822" i="11"/>
  <c r="N822" i="11"/>
  <c r="M822" i="11"/>
  <c r="L822" i="11"/>
  <c r="K822" i="11"/>
  <c r="J822" i="11"/>
  <c r="I822" i="11"/>
  <c r="H822" i="11"/>
  <c r="V817" i="11"/>
  <c r="U817" i="11"/>
  <c r="T817" i="11"/>
  <c r="S817" i="11"/>
  <c r="R817" i="11"/>
  <c r="Q817" i="11"/>
  <c r="P817" i="11"/>
  <c r="O817" i="11"/>
  <c r="N817" i="11"/>
  <c r="M817" i="11"/>
  <c r="L817" i="11"/>
  <c r="K817" i="11"/>
  <c r="J817" i="11"/>
  <c r="I817" i="11"/>
  <c r="H817" i="11"/>
  <c r="W809" i="11"/>
  <c r="V809" i="11"/>
  <c r="U809" i="11"/>
  <c r="T809" i="11"/>
  <c r="S809" i="11"/>
  <c r="R809" i="11"/>
  <c r="Q809" i="11"/>
  <c r="P809" i="11"/>
  <c r="O809" i="11"/>
  <c r="N809" i="11"/>
  <c r="M809" i="11"/>
  <c r="L809" i="11"/>
  <c r="K809" i="11"/>
  <c r="J809" i="11"/>
  <c r="I809" i="11"/>
  <c r="H809" i="11"/>
  <c r="G809" i="11"/>
  <c r="G805" i="11"/>
  <c r="W801" i="11"/>
  <c r="V801" i="11"/>
  <c r="U801" i="11"/>
  <c r="T801" i="11"/>
  <c r="S801" i="11"/>
  <c r="R801" i="11"/>
  <c r="Q801" i="11"/>
  <c r="P801" i="11"/>
  <c r="O801" i="11"/>
  <c r="N801" i="11"/>
  <c r="M801" i="11"/>
  <c r="L801" i="11"/>
  <c r="K801" i="11"/>
  <c r="J801" i="11"/>
  <c r="I801" i="11"/>
  <c r="H801" i="11"/>
  <c r="G801" i="11"/>
  <c r="W798" i="11"/>
  <c r="V798" i="11"/>
  <c r="U798" i="11"/>
  <c r="T798" i="11"/>
  <c r="S798" i="11"/>
  <c r="R798" i="11"/>
  <c r="Q798" i="11"/>
  <c r="P798" i="11"/>
  <c r="O798" i="11"/>
  <c r="N798" i="11"/>
  <c r="M798" i="11"/>
  <c r="L798" i="11"/>
  <c r="K798" i="11"/>
  <c r="J798" i="11"/>
  <c r="I798" i="11"/>
  <c r="H798" i="11"/>
  <c r="G798" i="11"/>
  <c r="W795" i="11"/>
  <c r="V795" i="11"/>
  <c r="U795" i="11"/>
  <c r="T795" i="11"/>
  <c r="S795" i="11"/>
  <c r="R795" i="11"/>
  <c r="Q795" i="11"/>
  <c r="P795" i="11"/>
  <c r="O795" i="11"/>
  <c r="N795" i="11"/>
  <c r="M795" i="11"/>
  <c r="L795" i="11"/>
  <c r="K795" i="11"/>
  <c r="J795" i="11"/>
  <c r="I795" i="11"/>
  <c r="H795" i="11"/>
  <c r="G795" i="11"/>
  <c r="W792" i="11"/>
  <c r="V792" i="11"/>
  <c r="U792" i="11"/>
  <c r="T792" i="11"/>
  <c r="S792" i="11"/>
  <c r="R792" i="11"/>
  <c r="Q792" i="11"/>
  <c r="P792" i="11"/>
  <c r="O792" i="11"/>
  <c r="N792" i="11"/>
  <c r="M792" i="11"/>
  <c r="L792" i="11"/>
  <c r="K792" i="11"/>
  <c r="J792" i="11"/>
  <c r="I792" i="11"/>
  <c r="H792" i="11"/>
  <c r="G792" i="11"/>
  <c r="W789" i="11"/>
  <c r="V789" i="11"/>
  <c r="U789" i="11"/>
  <c r="T789" i="11"/>
  <c r="S789" i="11"/>
  <c r="R789" i="11"/>
  <c r="Q789" i="11"/>
  <c r="P789" i="11"/>
  <c r="O789" i="11"/>
  <c r="N789" i="11"/>
  <c r="M789" i="11"/>
  <c r="L789" i="11"/>
  <c r="K789" i="11"/>
  <c r="J789" i="11"/>
  <c r="I789" i="11"/>
  <c r="H789" i="11"/>
  <c r="G789" i="11"/>
  <c r="W786" i="11"/>
  <c r="V786" i="11"/>
  <c r="U786" i="11"/>
  <c r="T786" i="11"/>
  <c r="S786" i="11"/>
  <c r="R786" i="11"/>
  <c r="Q786" i="11"/>
  <c r="P786" i="11"/>
  <c r="O786" i="11"/>
  <c r="N786" i="11"/>
  <c r="M786" i="11"/>
  <c r="L786" i="11"/>
  <c r="K786" i="11"/>
  <c r="J786" i="11"/>
  <c r="I786" i="11"/>
  <c r="H786" i="11"/>
  <c r="G786" i="11"/>
  <c r="W783" i="11"/>
  <c r="V783" i="11"/>
  <c r="U783" i="11"/>
  <c r="T783" i="11"/>
  <c r="S783" i="11"/>
  <c r="R783" i="11"/>
  <c r="Q783" i="11"/>
  <c r="P783" i="11"/>
  <c r="O783" i="11"/>
  <c r="N783" i="11"/>
  <c r="M783" i="11"/>
  <c r="L783" i="11"/>
  <c r="K783" i="11"/>
  <c r="J783" i="11"/>
  <c r="I783" i="11"/>
  <c r="H783" i="11"/>
  <c r="G783" i="11"/>
  <c r="W778" i="11"/>
  <c r="V778" i="11"/>
  <c r="U778" i="11"/>
  <c r="T778" i="11"/>
  <c r="S778" i="11"/>
  <c r="R778" i="11"/>
  <c r="Q778" i="11"/>
  <c r="P778" i="11"/>
  <c r="O778" i="11"/>
  <c r="N778" i="11"/>
  <c r="M778" i="11"/>
  <c r="L778" i="11"/>
  <c r="K778" i="11"/>
  <c r="J778" i="11"/>
  <c r="I778" i="11"/>
  <c r="H778" i="11"/>
  <c r="G778" i="11"/>
  <c r="W775" i="11"/>
  <c r="V775" i="11"/>
  <c r="U775" i="11"/>
  <c r="T775" i="11"/>
  <c r="S775" i="11"/>
  <c r="R775" i="11"/>
  <c r="Q775" i="11"/>
  <c r="P775" i="11"/>
  <c r="O775" i="11"/>
  <c r="N775" i="11"/>
  <c r="M775" i="11"/>
  <c r="L775" i="11"/>
  <c r="K775" i="11"/>
  <c r="J775" i="11"/>
  <c r="I775" i="11"/>
  <c r="H775" i="11"/>
  <c r="G775" i="11"/>
  <c r="W771" i="11"/>
  <c r="V771" i="11"/>
  <c r="U771" i="11"/>
  <c r="T771" i="11"/>
  <c r="S771" i="11"/>
  <c r="R771" i="11"/>
  <c r="Q771" i="11"/>
  <c r="P771" i="11"/>
  <c r="O771" i="11"/>
  <c r="N771" i="11"/>
  <c r="M771" i="11"/>
  <c r="L771" i="11"/>
  <c r="K771" i="11"/>
  <c r="J771" i="11"/>
  <c r="I771" i="11"/>
  <c r="H771" i="11"/>
  <c r="G771" i="11"/>
  <c r="W768" i="11"/>
  <c r="V768" i="11"/>
  <c r="U768" i="11"/>
  <c r="T768" i="11"/>
  <c r="S768" i="11"/>
  <c r="R768" i="11"/>
  <c r="Q768" i="11"/>
  <c r="P768" i="11"/>
  <c r="O768" i="11"/>
  <c r="N768" i="11"/>
  <c r="M768" i="11"/>
  <c r="L768" i="11"/>
  <c r="K768" i="11"/>
  <c r="J768" i="11"/>
  <c r="I768" i="11"/>
  <c r="H768" i="11"/>
  <c r="G768" i="11"/>
  <c r="W764" i="11"/>
  <c r="V764" i="11"/>
  <c r="U764" i="11"/>
  <c r="T764" i="11"/>
  <c r="S764" i="11"/>
  <c r="R764" i="11"/>
  <c r="Q764" i="11"/>
  <c r="P764" i="11"/>
  <c r="O764" i="11"/>
  <c r="N764" i="11"/>
  <c r="M764" i="11"/>
  <c r="L764" i="11"/>
  <c r="K764" i="11"/>
  <c r="J764" i="11"/>
  <c r="I764" i="11"/>
  <c r="H764" i="11"/>
  <c r="G764" i="11"/>
  <c r="W761" i="11"/>
  <c r="V761" i="11"/>
  <c r="U761" i="11"/>
  <c r="T761" i="11"/>
  <c r="S761" i="11"/>
  <c r="R761" i="11"/>
  <c r="Q761" i="11"/>
  <c r="P761" i="11"/>
  <c r="O761" i="11"/>
  <c r="N761" i="11"/>
  <c r="M761" i="11"/>
  <c r="L761" i="11"/>
  <c r="K761" i="11"/>
  <c r="J761" i="11"/>
  <c r="I761" i="11"/>
  <c r="H761" i="11"/>
  <c r="G761" i="11"/>
  <c r="W756" i="11"/>
  <c r="V756" i="11"/>
  <c r="U756" i="11"/>
  <c r="T756" i="11"/>
  <c r="S756" i="11"/>
  <c r="R756" i="11"/>
  <c r="Q756" i="11"/>
  <c r="P756" i="11"/>
  <c r="O756" i="11"/>
  <c r="N756" i="11"/>
  <c r="M756" i="11"/>
  <c r="L756" i="11"/>
  <c r="K756" i="11"/>
  <c r="J756" i="11"/>
  <c r="I756" i="11"/>
  <c r="H756" i="11"/>
  <c r="G756" i="11"/>
  <c r="W752" i="11"/>
  <c r="V752" i="11"/>
  <c r="U752" i="11"/>
  <c r="T752" i="11"/>
  <c r="S752" i="11"/>
  <c r="R752" i="11"/>
  <c r="Q752" i="11"/>
  <c r="P752" i="11"/>
  <c r="O752" i="11"/>
  <c r="N752" i="11"/>
  <c r="M752" i="11"/>
  <c r="L752" i="11"/>
  <c r="K752" i="11"/>
  <c r="J752" i="11"/>
  <c r="I752" i="11"/>
  <c r="H752" i="11"/>
  <c r="G752" i="11"/>
  <c r="W748" i="11"/>
  <c r="V748" i="11"/>
  <c r="U748" i="11"/>
  <c r="T748" i="11"/>
  <c r="S748" i="11"/>
  <c r="R748" i="11"/>
  <c r="Q748" i="11"/>
  <c r="P748" i="11"/>
  <c r="O748" i="11"/>
  <c r="N748" i="11"/>
  <c r="M748" i="11"/>
  <c r="L748" i="11"/>
  <c r="K748" i="11"/>
  <c r="J748" i="11"/>
  <c r="I748" i="11"/>
  <c r="H748" i="11"/>
  <c r="G748" i="11"/>
  <c r="W742" i="11"/>
  <c r="V742" i="11"/>
  <c r="U742" i="11"/>
  <c r="T742" i="11"/>
  <c r="S742" i="11"/>
  <c r="R742" i="11"/>
  <c r="Q742" i="11"/>
  <c r="P742" i="11"/>
  <c r="O742" i="11"/>
  <c r="N742" i="11"/>
  <c r="M742" i="11"/>
  <c r="L742" i="11"/>
  <c r="K742" i="11"/>
  <c r="J742" i="11"/>
  <c r="I742" i="11"/>
  <c r="H742" i="11"/>
  <c r="G742" i="11"/>
  <c r="W737" i="11"/>
  <c r="V737" i="11"/>
  <c r="U737" i="11"/>
  <c r="T737" i="11"/>
  <c r="S737" i="11"/>
  <c r="R737" i="11"/>
  <c r="Q737" i="11"/>
  <c r="P737" i="11"/>
  <c r="O737" i="11"/>
  <c r="N737" i="11"/>
  <c r="M737" i="11"/>
  <c r="L737" i="11"/>
  <c r="K737" i="11"/>
  <c r="J737" i="11"/>
  <c r="I737" i="11"/>
  <c r="H737" i="11"/>
  <c r="G737" i="11"/>
  <c r="W732" i="11"/>
  <c r="V732" i="11"/>
  <c r="U732" i="11"/>
  <c r="T732" i="11"/>
  <c r="S732" i="11"/>
  <c r="R732" i="11"/>
  <c r="Q732" i="11"/>
  <c r="P732" i="11"/>
  <c r="O732" i="11"/>
  <c r="N732" i="11"/>
  <c r="M732" i="11"/>
  <c r="L732" i="11"/>
  <c r="K732" i="11"/>
  <c r="J732" i="11"/>
  <c r="I732" i="11"/>
  <c r="H732" i="11"/>
  <c r="G732" i="11"/>
  <c r="G727" i="11"/>
  <c r="W723" i="11"/>
  <c r="V723" i="11"/>
  <c r="U723" i="11"/>
  <c r="T723" i="11"/>
  <c r="S723" i="11"/>
  <c r="R723" i="11"/>
  <c r="Q723" i="11"/>
  <c r="P723" i="11"/>
  <c r="O723" i="11"/>
  <c r="N723" i="11"/>
  <c r="M723" i="11"/>
  <c r="L723" i="11"/>
  <c r="K723" i="11"/>
  <c r="J723" i="11"/>
  <c r="I723" i="11"/>
  <c r="H723" i="11"/>
  <c r="G723" i="11"/>
  <c r="W720" i="11"/>
  <c r="V720" i="11"/>
  <c r="U720" i="11"/>
  <c r="T720" i="11"/>
  <c r="S720" i="11"/>
  <c r="R720" i="11"/>
  <c r="Q720" i="11"/>
  <c r="P720" i="11"/>
  <c r="O720" i="11"/>
  <c r="N720" i="11"/>
  <c r="M720" i="11"/>
  <c r="L720" i="11"/>
  <c r="K720" i="11"/>
  <c r="J720" i="11"/>
  <c r="I720" i="11"/>
  <c r="H720" i="11"/>
  <c r="G720" i="11"/>
  <c r="W717" i="11"/>
  <c r="V717" i="11"/>
  <c r="U717" i="11"/>
  <c r="T717" i="11"/>
  <c r="S717" i="11"/>
  <c r="R717" i="11"/>
  <c r="Q717" i="11"/>
  <c r="P717" i="11"/>
  <c r="O717" i="11"/>
  <c r="N717" i="11"/>
  <c r="M717" i="11"/>
  <c r="L717" i="11"/>
  <c r="K717" i="11"/>
  <c r="J717" i="11"/>
  <c r="I717" i="11"/>
  <c r="H717" i="11"/>
  <c r="G717" i="11"/>
  <c r="W714" i="11"/>
  <c r="V714" i="11"/>
  <c r="U714" i="11"/>
  <c r="T714" i="11"/>
  <c r="S714" i="11"/>
  <c r="R714" i="11"/>
  <c r="Q714" i="11"/>
  <c r="P714" i="11"/>
  <c r="O714" i="11"/>
  <c r="N714" i="11"/>
  <c r="M714" i="11"/>
  <c r="L714" i="11"/>
  <c r="K714" i="11"/>
  <c r="J714" i="11"/>
  <c r="I714" i="11"/>
  <c r="H714" i="11"/>
  <c r="G714" i="11"/>
  <c r="W711" i="11"/>
  <c r="V711" i="11"/>
  <c r="U711" i="11"/>
  <c r="T711" i="11"/>
  <c r="S711" i="11"/>
  <c r="R711" i="11"/>
  <c r="Q711" i="11"/>
  <c r="P711" i="11"/>
  <c r="O711" i="11"/>
  <c r="N711" i="11"/>
  <c r="M711" i="11"/>
  <c r="L711" i="11"/>
  <c r="K711" i="11"/>
  <c r="J711" i="11"/>
  <c r="I711" i="11"/>
  <c r="H711" i="11"/>
  <c r="G711" i="11"/>
  <c r="W708" i="11"/>
  <c r="V708" i="11"/>
  <c r="U708" i="11"/>
  <c r="T708" i="11"/>
  <c r="S708" i="11"/>
  <c r="R708" i="11"/>
  <c r="Q708" i="11"/>
  <c r="P708" i="11"/>
  <c r="O708" i="11"/>
  <c r="N708" i="11"/>
  <c r="M708" i="11"/>
  <c r="L708" i="11"/>
  <c r="K708" i="11"/>
  <c r="J708" i="11"/>
  <c r="I708" i="11"/>
  <c r="H708" i="11"/>
  <c r="G708" i="11"/>
  <c r="W705" i="11"/>
  <c r="V705" i="11"/>
  <c r="U705" i="11"/>
  <c r="T705" i="11"/>
  <c r="S705" i="11"/>
  <c r="R705" i="11"/>
  <c r="Q705" i="11"/>
  <c r="P705" i="11"/>
  <c r="O705" i="11"/>
  <c r="N705" i="11"/>
  <c r="M705" i="11"/>
  <c r="L705" i="11"/>
  <c r="K705" i="11"/>
  <c r="J705" i="11"/>
  <c r="I705" i="11"/>
  <c r="H705" i="11"/>
  <c r="G705" i="11"/>
  <c r="W700" i="11"/>
  <c r="V700" i="11"/>
  <c r="U700" i="11"/>
  <c r="T700" i="11"/>
  <c r="S700" i="11"/>
  <c r="R700" i="11"/>
  <c r="Q700" i="11"/>
  <c r="P700" i="11"/>
  <c r="O700" i="11"/>
  <c r="N700" i="11"/>
  <c r="M700" i="11"/>
  <c r="L700" i="11"/>
  <c r="K700" i="11"/>
  <c r="J700" i="11"/>
  <c r="I700" i="11"/>
  <c r="H700" i="11"/>
  <c r="G700" i="11"/>
  <c r="W697" i="11"/>
  <c r="V697" i="11"/>
  <c r="U697" i="11"/>
  <c r="T697" i="11"/>
  <c r="S697" i="11"/>
  <c r="R697" i="11"/>
  <c r="Q697" i="11"/>
  <c r="P697" i="11"/>
  <c r="O697" i="11"/>
  <c r="N697" i="11"/>
  <c r="M697" i="11"/>
  <c r="L697" i="11"/>
  <c r="K697" i="11"/>
  <c r="J697" i="11"/>
  <c r="I697" i="11"/>
  <c r="H697" i="11"/>
  <c r="G697" i="11"/>
  <c r="W693" i="11"/>
  <c r="V693" i="11"/>
  <c r="U693" i="11"/>
  <c r="T693" i="11"/>
  <c r="S693" i="11"/>
  <c r="R693" i="11"/>
  <c r="Q693" i="11"/>
  <c r="P693" i="11"/>
  <c r="O693" i="11"/>
  <c r="N693" i="11"/>
  <c r="M693" i="11"/>
  <c r="L693" i="11"/>
  <c r="K693" i="11"/>
  <c r="J693" i="11"/>
  <c r="I693" i="11"/>
  <c r="H693" i="11"/>
  <c r="G693" i="11"/>
  <c r="W690" i="11"/>
  <c r="V690" i="11"/>
  <c r="U690" i="11"/>
  <c r="T690" i="11"/>
  <c r="S690" i="11"/>
  <c r="R690" i="11"/>
  <c r="Q690" i="11"/>
  <c r="P690" i="11"/>
  <c r="O690" i="11"/>
  <c r="N690" i="11"/>
  <c r="M690" i="11"/>
  <c r="L690" i="11"/>
  <c r="K690" i="11"/>
  <c r="J690" i="11"/>
  <c r="I690" i="11"/>
  <c r="H690" i="11"/>
  <c r="G690" i="11"/>
  <c r="W686" i="11"/>
  <c r="V686" i="11"/>
  <c r="U686" i="11"/>
  <c r="T686" i="11"/>
  <c r="S686" i="11"/>
  <c r="R686" i="11"/>
  <c r="Q686" i="11"/>
  <c r="P686" i="11"/>
  <c r="O686" i="11"/>
  <c r="N686" i="11"/>
  <c r="M686" i="11"/>
  <c r="L686" i="11"/>
  <c r="K686" i="11"/>
  <c r="J686" i="11"/>
  <c r="I686" i="11"/>
  <c r="H686" i="11"/>
  <c r="G686" i="11"/>
  <c r="W683" i="11"/>
  <c r="V683" i="11"/>
  <c r="U683" i="11"/>
  <c r="T683" i="11"/>
  <c r="S683" i="11"/>
  <c r="R683" i="11"/>
  <c r="Q683" i="11"/>
  <c r="P683" i="11"/>
  <c r="O683" i="11"/>
  <c r="N683" i="11"/>
  <c r="M683" i="11"/>
  <c r="L683" i="11"/>
  <c r="K683" i="11"/>
  <c r="J683" i="11"/>
  <c r="I683" i="11"/>
  <c r="H683" i="11"/>
  <c r="G683" i="11"/>
  <c r="W678" i="11"/>
  <c r="V678" i="11"/>
  <c r="U678" i="11"/>
  <c r="T678" i="11"/>
  <c r="S678" i="11"/>
  <c r="R678" i="11"/>
  <c r="Q678" i="11"/>
  <c r="P678" i="11"/>
  <c r="O678" i="11"/>
  <c r="N678" i="11"/>
  <c r="M678" i="11"/>
  <c r="L678" i="11"/>
  <c r="K678" i="11"/>
  <c r="J678" i="11"/>
  <c r="I678" i="11"/>
  <c r="H678" i="11"/>
  <c r="G678" i="11"/>
  <c r="W674" i="11"/>
  <c r="V674" i="11"/>
  <c r="U674" i="11"/>
  <c r="T674" i="11"/>
  <c r="S674" i="11"/>
  <c r="R674" i="11"/>
  <c r="Q674" i="11"/>
  <c r="P674" i="11"/>
  <c r="O674" i="11"/>
  <c r="N674" i="11"/>
  <c r="M674" i="11"/>
  <c r="L674" i="11"/>
  <c r="K674" i="11"/>
  <c r="J674" i="11"/>
  <c r="I674" i="11"/>
  <c r="H674" i="11"/>
  <c r="G674" i="11"/>
  <c r="W670" i="11"/>
  <c r="V670" i="11"/>
  <c r="U670" i="11"/>
  <c r="T670" i="11"/>
  <c r="S670" i="11"/>
  <c r="R670" i="11"/>
  <c r="Q670" i="11"/>
  <c r="P670" i="11"/>
  <c r="O670" i="11"/>
  <c r="N670" i="11"/>
  <c r="M670" i="11"/>
  <c r="L670" i="11"/>
  <c r="K670" i="11"/>
  <c r="J670" i="11"/>
  <c r="I670" i="11"/>
  <c r="H670" i="11"/>
  <c r="G670" i="11"/>
  <c r="W664" i="11"/>
  <c r="V664" i="11"/>
  <c r="U664" i="11"/>
  <c r="T664" i="11"/>
  <c r="S664" i="11"/>
  <c r="R664" i="11"/>
  <c r="Q664" i="11"/>
  <c r="P664" i="11"/>
  <c r="O664" i="11"/>
  <c r="N664" i="11"/>
  <c r="M664" i="11"/>
  <c r="L664" i="11"/>
  <c r="K664" i="11"/>
  <c r="J664" i="11"/>
  <c r="I664" i="11"/>
  <c r="H664" i="11"/>
  <c r="G664" i="11"/>
  <c r="W659" i="11"/>
  <c r="V659" i="11"/>
  <c r="U659" i="11"/>
  <c r="T659" i="11"/>
  <c r="S659" i="11"/>
  <c r="R659" i="11"/>
  <c r="Q659" i="11"/>
  <c r="P659" i="11"/>
  <c r="O659" i="11"/>
  <c r="N659" i="11"/>
  <c r="M659" i="11"/>
  <c r="L659" i="11"/>
  <c r="K659" i="11"/>
  <c r="J659" i="11"/>
  <c r="I659" i="11"/>
  <c r="H659" i="11"/>
  <c r="G659" i="11"/>
  <c r="W654" i="11"/>
  <c r="V654" i="11"/>
  <c r="U654" i="11"/>
  <c r="T654" i="11"/>
  <c r="S654" i="11"/>
  <c r="R654" i="11"/>
  <c r="Q654" i="11"/>
  <c r="P654" i="11"/>
  <c r="O654" i="11"/>
  <c r="N654" i="11"/>
  <c r="M654" i="11"/>
  <c r="L654" i="11"/>
  <c r="K654" i="11"/>
  <c r="J654" i="11"/>
  <c r="I654" i="11"/>
  <c r="H654" i="11"/>
  <c r="G654" i="11"/>
  <c r="G649" i="11"/>
  <c r="W645" i="11"/>
  <c r="V645" i="11"/>
  <c r="U645" i="11"/>
  <c r="T645" i="11"/>
  <c r="S645" i="11"/>
  <c r="R645" i="11"/>
  <c r="Q645" i="11"/>
  <c r="P645" i="11"/>
  <c r="O645" i="11"/>
  <c r="O814" i="11" s="1"/>
  <c r="N645" i="11"/>
  <c r="M645" i="11"/>
  <c r="L645" i="11"/>
  <c r="K645" i="11"/>
  <c r="J645" i="11"/>
  <c r="I645" i="11"/>
  <c r="H645" i="11"/>
  <c r="G645" i="11"/>
  <c r="W642" i="11"/>
  <c r="V642" i="11"/>
  <c r="U642" i="11"/>
  <c r="T642" i="11"/>
  <c r="S642" i="11"/>
  <c r="R642" i="11"/>
  <c r="Q642" i="11"/>
  <c r="P642" i="11"/>
  <c r="O642" i="11"/>
  <c r="N642" i="11"/>
  <c r="M642" i="11"/>
  <c r="L642" i="11"/>
  <c r="K642" i="11"/>
  <c r="J642" i="11"/>
  <c r="I642" i="11"/>
  <c r="H642" i="11"/>
  <c r="G642" i="11"/>
  <c r="W639" i="11"/>
  <c r="V639" i="11"/>
  <c r="U639" i="11"/>
  <c r="T639" i="11"/>
  <c r="S639" i="11"/>
  <c r="R639" i="11"/>
  <c r="Q639" i="11"/>
  <c r="P639" i="11"/>
  <c r="O639" i="11"/>
  <c r="N639" i="11"/>
  <c r="M639" i="11"/>
  <c r="L639" i="11"/>
  <c r="K639" i="11"/>
  <c r="J639" i="11"/>
  <c r="I639" i="11"/>
  <c r="H639" i="11"/>
  <c r="G639" i="11"/>
  <c r="W636" i="11"/>
  <c r="V636" i="11"/>
  <c r="U636" i="11"/>
  <c r="T636" i="11"/>
  <c r="S636" i="11"/>
  <c r="R636" i="11"/>
  <c r="Q636" i="11"/>
  <c r="P636" i="11"/>
  <c r="O636" i="11"/>
  <c r="N636" i="11"/>
  <c r="M636" i="11"/>
  <c r="L636" i="11"/>
  <c r="K636" i="11"/>
  <c r="J636" i="11"/>
  <c r="I636" i="11"/>
  <c r="H636" i="11"/>
  <c r="G636" i="11"/>
  <c r="W633" i="11"/>
  <c r="V633" i="11"/>
  <c r="U633" i="11"/>
  <c r="T633" i="11"/>
  <c r="S633" i="11"/>
  <c r="R633" i="11"/>
  <c r="Q633" i="11"/>
  <c r="P633" i="11"/>
  <c r="O633" i="11"/>
  <c r="N633" i="11"/>
  <c r="M633" i="11"/>
  <c r="L633" i="11"/>
  <c r="K633" i="11"/>
  <c r="J633" i="11"/>
  <c r="I633" i="11"/>
  <c r="H633" i="11"/>
  <c r="G633" i="11"/>
  <c r="W630" i="11"/>
  <c r="V630" i="11"/>
  <c r="U630" i="11"/>
  <c r="T630" i="11"/>
  <c r="S630" i="11"/>
  <c r="R630" i="11"/>
  <c r="Q630" i="11"/>
  <c r="P630" i="11"/>
  <c r="O630" i="11"/>
  <c r="N630" i="11"/>
  <c r="M630" i="11"/>
  <c r="L630" i="11"/>
  <c r="K630" i="11"/>
  <c r="J630" i="11"/>
  <c r="I630" i="11"/>
  <c r="H630" i="11"/>
  <c r="G630" i="11"/>
  <c r="W627" i="11"/>
  <c r="V627" i="11"/>
  <c r="U627" i="11"/>
  <c r="T627" i="11"/>
  <c r="S627" i="11"/>
  <c r="R627" i="11"/>
  <c r="Q627" i="11"/>
  <c r="P627" i="11"/>
  <c r="O627" i="11"/>
  <c r="N627" i="11"/>
  <c r="M627" i="11"/>
  <c r="L627" i="11"/>
  <c r="K627" i="11"/>
  <c r="J627" i="11"/>
  <c r="I627" i="11"/>
  <c r="H627" i="11"/>
  <c r="G627" i="11"/>
  <c r="W622" i="11"/>
  <c r="V622" i="11"/>
  <c r="U622" i="11"/>
  <c r="T622" i="11"/>
  <c r="S622" i="11"/>
  <c r="R622" i="11"/>
  <c r="Q622" i="11"/>
  <c r="P622" i="11"/>
  <c r="O622" i="11"/>
  <c r="N622" i="11"/>
  <c r="M622" i="11"/>
  <c r="L622" i="11"/>
  <c r="K622" i="11"/>
  <c r="J622" i="11"/>
  <c r="I622" i="11"/>
  <c r="H622" i="11"/>
  <c r="G622" i="11"/>
  <c r="W619" i="11"/>
  <c r="V619" i="11"/>
  <c r="U619" i="11"/>
  <c r="T619" i="11"/>
  <c r="S619" i="11"/>
  <c r="R619" i="11"/>
  <c r="Q619" i="11"/>
  <c r="P619" i="11"/>
  <c r="O619" i="11"/>
  <c r="N619" i="11"/>
  <c r="M619" i="11"/>
  <c r="L619" i="11"/>
  <c r="K619" i="11"/>
  <c r="J619" i="11"/>
  <c r="I619" i="11"/>
  <c r="H619" i="11"/>
  <c r="G619" i="11"/>
  <c r="W615" i="11"/>
  <c r="V615" i="11"/>
  <c r="U615" i="11"/>
  <c r="T615" i="11"/>
  <c r="S615" i="11"/>
  <c r="R615" i="11"/>
  <c r="Q615" i="11"/>
  <c r="P615" i="11"/>
  <c r="O615" i="11"/>
  <c r="N615" i="11"/>
  <c r="M615" i="11"/>
  <c r="L615" i="11"/>
  <c r="K615" i="11"/>
  <c r="J615" i="11"/>
  <c r="I615" i="11"/>
  <c r="H615" i="11"/>
  <c r="G615" i="11"/>
  <c r="W612" i="11"/>
  <c r="V612" i="11"/>
  <c r="U612" i="11"/>
  <c r="T612" i="11"/>
  <c r="S612" i="11"/>
  <c r="R612" i="11"/>
  <c r="Q612" i="11"/>
  <c r="P612" i="11"/>
  <c r="O612" i="11"/>
  <c r="N612" i="11"/>
  <c r="M612" i="11"/>
  <c r="L612" i="11"/>
  <c r="K612" i="11"/>
  <c r="J612" i="11"/>
  <c r="I612" i="11"/>
  <c r="H612" i="11"/>
  <c r="G612" i="11"/>
  <c r="W608" i="11"/>
  <c r="V608" i="11"/>
  <c r="U608" i="11"/>
  <c r="T608" i="11"/>
  <c r="S608" i="11"/>
  <c r="R608" i="11"/>
  <c r="Q608" i="11"/>
  <c r="P608" i="11"/>
  <c r="O608" i="11"/>
  <c r="N608" i="11"/>
  <c r="M608" i="11"/>
  <c r="L608" i="11"/>
  <c r="K608" i="11"/>
  <c r="J608" i="11"/>
  <c r="I608" i="11"/>
  <c r="H608" i="11"/>
  <c r="G608" i="11"/>
  <c r="W605" i="11"/>
  <c r="V605" i="11"/>
  <c r="U605" i="11"/>
  <c r="T605" i="11"/>
  <c r="S605" i="11"/>
  <c r="R605" i="11"/>
  <c r="Q605" i="11"/>
  <c r="P605" i="11"/>
  <c r="O605" i="11"/>
  <c r="N605" i="11"/>
  <c r="M605" i="11"/>
  <c r="L605" i="11"/>
  <c r="K605" i="11"/>
  <c r="J605" i="11"/>
  <c r="I605" i="11"/>
  <c r="H605" i="11"/>
  <c r="G605" i="11"/>
  <c r="W600" i="11"/>
  <c r="V600" i="11"/>
  <c r="U600" i="11"/>
  <c r="T600" i="11"/>
  <c r="S600" i="11"/>
  <c r="R600" i="11"/>
  <c r="Q600" i="11"/>
  <c r="P600" i="11"/>
  <c r="O600" i="11"/>
  <c r="N600" i="11"/>
  <c r="M600" i="11"/>
  <c r="L600" i="11"/>
  <c r="K600" i="11"/>
  <c r="J600" i="11"/>
  <c r="I600" i="11"/>
  <c r="H600" i="11"/>
  <c r="G600" i="11"/>
  <c r="W596" i="11"/>
  <c r="V596" i="11"/>
  <c r="U596" i="11"/>
  <c r="T596" i="11"/>
  <c r="S596" i="11"/>
  <c r="R596" i="11"/>
  <c r="Q596" i="11"/>
  <c r="P596" i="11"/>
  <c r="O596" i="11"/>
  <c r="N596" i="11"/>
  <c r="M596" i="11"/>
  <c r="M814" i="11" s="1"/>
  <c r="L596" i="11"/>
  <c r="K596" i="11"/>
  <c r="J596" i="11"/>
  <c r="I596" i="11"/>
  <c r="I814" i="11" s="1"/>
  <c r="H596" i="11"/>
  <c r="G596" i="11"/>
  <c r="W592" i="11"/>
  <c r="V592" i="11"/>
  <c r="U592" i="11"/>
  <c r="T592" i="11"/>
  <c r="S592" i="11"/>
  <c r="R592" i="11"/>
  <c r="Q592" i="11"/>
  <c r="P592" i="11"/>
  <c r="O592" i="11"/>
  <c r="N592" i="11"/>
  <c r="M592" i="11"/>
  <c r="L592" i="11"/>
  <c r="K592" i="11"/>
  <c r="J592" i="11"/>
  <c r="J814" i="11" s="1"/>
  <c r="I592" i="11"/>
  <c r="H592" i="11"/>
  <c r="H814" i="11" s="1"/>
  <c r="G592" i="11"/>
  <c r="W586" i="11"/>
  <c r="V586" i="11"/>
  <c r="U586" i="11"/>
  <c r="T586" i="11"/>
  <c r="S586" i="11"/>
  <c r="R586" i="11"/>
  <c r="Q586" i="11"/>
  <c r="P586" i="11"/>
  <c r="O586" i="11"/>
  <c r="N586" i="11"/>
  <c r="M586" i="11"/>
  <c r="L586" i="11"/>
  <c r="K586" i="11"/>
  <c r="J586" i="11"/>
  <c r="I586" i="11"/>
  <c r="H586" i="11"/>
  <c r="G586" i="11"/>
  <c r="G814" i="11" s="1"/>
  <c r="W581" i="11"/>
  <c r="V581" i="11"/>
  <c r="U581" i="11"/>
  <c r="T581" i="11"/>
  <c r="S581" i="11"/>
  <c r="R581" i="11"/>
  <c r="Q581" i="11"/>
  <c r="P581" i="11"/>
  <c r="O581" i="11"/>
  <c r="N581" i="11"/>
  <c r="M581" i="11"/>
  <c r="L581" i="11"/>
  <c r="K581" i="11"/>
  <c r="J581" i="11"/>
  <c r="I581" i="11"/>
  <c r="H581" i="11"/>
  <c r="G581" i="11"/>
  <c r="W576" i="11"/>
  <c r="V576" i="11"/>
  <c r="V814" i="11" s="1"/>
  <c r="U576" i="11"/>
  <c r="U814" i="11" s="1"/>
  <c r="T576" i="11"/>
  <c r="S576" i="11"/>
  <c r="R576" i="11"/>
  <c r="Q576" i="11"/>
  <c r="P576" i="11"/>
  <c r="O576" i="11"/>
  <c r="N576" i="11"/>
  <c r="M576" i="11"/>
  <c r="L576" i="11"/>
  <c r="K576" i="11"/>
  <c r="J576" i="11"/>
  <c r="I576" i="11"/>
  <c r="H576" i="11"/>
  <c r="G576" i="11"/>
  <c r="R571" i="11"/>
  <c r="O571" i="11"/>
  <c r="N571" i="11"/>
  <c r="L571" i="11"/>
  <c r="W566" i="11"/>
  <c r="V566" i="11"/>
  <c r="U566" i="11"/>
  <c r="T566" i="11"/>
  <c r="S566" i="11"/>
  <c r="R566" i="11"/>
  <c r="Q566" i="11"/>
  <c r="P566" i="11"/>
  <c r="O566" i="11"/>
  <c r="N566" i="11"/>
  <c r="M566" i="11"/>
  <c r="L566" i="11"/>
  <c r="K566" i="11"/>
  <c r="J566" i="11"/>
  <c r="I566" i="11"/>
  <c r="H566" i="11"/>
  <c r="G566" i="11"/>
  <c r="W563" i="11"/>
  <c r="V563" i="11"/>
  <c r="U563" i="11"/>
  <c r="T563" i="11"/>
  <c r="S563" i="11"/>
  <c r="R563" i="11"/>
  <c r="Q563" i="11"/>
  <c r="P563" i="11"/>
  <c r="O563" i="11"/>
  <c r="N563" i="11"/>
  <c r="M563" i="11"/>
  <c r="L563" i="11"/>
  <c r="K563" i="11"/>
  <c r="J563" i="11"/>
  <c r="I563" i="11"/>
  <c r="H563" i="11"/>
  <c r="G563" i="11"/>
  <c r="W560" i="11"/>
  <c r="V560" i="11"/>
  <c r="U560" i="11"/>
  <c r="T560" i="11"/>
  <c r="S560" i="11"/>
  <c r="R560" i="11"/>
  <c r="Q560" i="11"/>
  <c r="P560" i="11"/>
  <c r="O560" i="11"/>
  <c r="N560" i="11"/>
  <c r="M560" i="11"/>
  <c r="L560" i="11"/>
  <c r="K560" i="11"/>
  <c r="J560" i="11"/>
  <c r="I560" i="11"/>
  <c r="H560" i="11"/>
  <c r="G560" i="11"/>
  <c r="W552" i="11"/>
  <c r="V552" i="11"/>
  <c r="U552" i="11"/>
  <c r="T552" i="11"/>
  <c r="S552" i="11"/>
  <c r="R552" i="11"/>
  <c r="Q552" i="11"/>
  <c r="P552" i="11"/>
  <c r="O552" i="11"/>
  <c r="N552" i="11"/>
  <c r="M552" i="11"/>
  <c r="L552" i="11"/>
  <c r="K552" i="11"/>
  <c r="J552" i="11"/>
  <c r="I552" i="11"/>
  <c r="H552" i="11"/>
  <c r="G552" i="11"/>
  <c r="W549" i="11"/>
  <c r="V549" i="11"/>
  <c r="U549" i="11"/>
  <c r="T549" i="11"/>
  <c r="S549" i="11"/>
  <c r="R549" i="11"/>
  <c r="Q549" i="11"/>
  <c r="P549" i="11"/>
  <c r="P571" i="11" s="1"/>
  <c r="O549" i="11"/>
  <c r="N549" i="11"/>
  <c r="M549" i="11"/>
  <c r="L549" i="11"/>
  <c r="K549" i="11"/>
  <c r="J549" i="11"/>
  <c r="I549" i="11"/>
  <c r="H549" i="11"/>
  <c r="G549" i="11"/>
  <c r="W543" i="11"/>
  <c r="W571" i="11" s="1"/>
  <c r="V543" i="11"/>
  <c r="U543" i="11"/>
  <c r="U571" i="11" s="1"/>
  <c r="T543" i="11"/>
  <c r="T571" i="11" s="1"/>
  <c r="S543" i="11"/>
  <c r="R543" i="11"/>
  <c r="Q543" i="11"/>
  <c r="P543" i="11"/>
  <c r="O543" i="11"/>
  <c r="N543" i="11"/>
  <c r="M543" i="11"/>
  <c r="L543" i="11"/>
  <c r="K543" i="11"/>
  <c r="J543" i="11"/>
  <c r="I543" i="11"/>
  <c r="H543" i="11"/>
  <c r="G543" i="11"/>
  <c r="W540" i="11"/>
  <c r="V540" i="11"/>
  <c r="U540" i="11"/>
  <c r="T540" i="11"/>
  <c r="S540" i="11"/>
  <c r="R540" i="11"/>
  <c r="Q540" i="11"/>
  <c r="P540" i="11"/>
  <c r="O540" i="11"/>
  <c r="N540" i="11"/>
  <c r="M540" i="11"/>
  <c r="M571" i="11" s="1"/>
  <c r="L540" i="11"/>
  <c r="K540" i="11"/>
  <c r="J540" i="11"/>
  <c r="I540" i="11"/>
  <c r="H540" i="11"/>
  <c r="G540" i="11"/>
  <c r="W533" i="11"/>
  <c r="V533" i="11"/>
  <c r="V571" i="11" s="1"/>
  <c r="U533" i="11"/>
  <c r="T533" i="11"/>
  <c r="S533" i="11"/>
  <c r="R533" i="11"/>
  <c r="Q533" i="11"/>
  <c r="P533" i="11"/>
  <c r="O533" i="11"/>
  <c r="N533" i="11"/>
  <c r="M533" i="11"/>
  <c r="L533" i="11"/>
  <c r="K533" i="11"/>
  <c r="J533" i="11"/>
  <c r="I533" i="11"/>
  <c r="H533" i="11"/>
  <c r="G533" i="11"/>
  <c r="W524" i="11"/>
  <c r="V524" i="11"/>
  <c r="U524" i="11"/>
  <c r="T524" i="11"/>
  <c r="S524" i="11"/>
  <c r="S571" i="11" s="1"/>
  <c r="R524" i="11"/>
  <c r="Q524" i="11"/>
  <c r="P524" i="11"/>
  <c r="O524" i="11"/>
  <c r="N524" i="11"/>
  <c r="M524" i="11"/>
  <c r="L524" i="11"/>
  <c r="K524" i="11"/>
  <c r="J524" i="11"/>
  <c r="I524" i="11"/>
  <c r="H524" i="11"/>
  <c r="G524" i="11"/>
  <c r="H520" i="11"/>
  <c r="U516" i="11"/>
  <c r="U520" i="11" s="1"/>
  <c r="T516" i="11"/>
  <c r="T520" i="11" s="1"/>
  <c r="S516" i="11"/>
  <c r="S520" i="11" s="1"/>
  <c r="R516" i="11"/>
  <c r="R520" i="11" s="1"/>
  <c r="Q516" i="11"/>
  <c r="Q520" i="11" s="1"/>
  <c r="W511" i="11"/>
  <c r="V511" i="11"/>
  <c r="U511" i="11"/>
  <c r="T511" i="11"/>
  <c r="S511" i="11"/>
  <c r="R511" i="11"/>
  <c r="Q511" i="11"/>
  <c r="P511" i="11"/>
  <c r="O511" i="11"/>
  <c r="N511" i="11"/>
  <c r="M511" i="11"/>
  <c r="L511" i="11"/>
  <c r="K511" i="11"/>
  <c r="J511" i="11"/>
  <c r="I511" i="11"/>
  <c r="H511" i="11"/>
  <c r="G511" i="11"/>
  <c r="G508" i="11"/>
  <c r="G504" i="11"/>
  <c r="W500" i="11"/>
  <c r="V500" i="11"/>
  <c r="U500" i="11"/>
  <c r="T500" i="11"/>
  <c r="S500" i="11"/>
  <c r="R500" i="11"/>
  <c r="Q500" i="11"/>
  <c r="P500" i="11"/>
  <c r="O500" i="11"/>
  <c r="N500" i="11"/>
  <c r="M500" i="11"/>
  <c r="L500" i="11"/>
  <c r="K500" i="11"/>
  <c r="J500" i="11"/>
  <c r="I500" i="11"/>
  <c r="H500" i="11"/>
  <c r="G500" i="11"/>
  <c r="W497" i="11"/>
  <c r="V497" i="11"/>
  <c r="U497" i="11"/>
  <c r="T497" i="11"/>
  <c r="S497" i="11"/>
  <c r="R497" i="11"/>
  <c r="Q497" i="11"/>
  <c r="P497" i="11"/>
  <c r="O497" i="11"/>
  <c r="N497" i="11"/>
  <c r="M497" i="11"/>
  <c r="L497" i="11"/>
  <c r="K497" i="11"/>
  <c r="J497" i="11"/>
  <c r="I497" i="11"/>
  <c r="H497" i="11"/>
  <c r="G497" i="11"/>
  <c r="W493" i="11"/>
  <c r="V493" i="11"/>
  <c r="U493" i="11"/>
  <c r="T493" i="11"/>
  <c r="S493" i="11"/>
  <c r="R493" i="11"/>
  <c r="Q493" i="11"/>
  <c r="P493" i="11"/>
  <c r="O493" i="11"/>
  <c r="N493" i="11"/>
  <c r="M493" i="11"/>
  <c r="L493" i="11"/>
  <c r="K493" i="11"/>
  <c r="J493" i="11"/>
  <c r="I493" i="11"/>
  <c r="H493" i="11"/>
  <c r="G493" i="11"/>
  <c r="W489" i="11"/>
  <c r="V489" i="11"/>
  <c r="U489" i="11"/>
  <c r="T489" i="11"/>
  <c r="S489" i="11"/>
  <c r="R489" i="11"/>
  <c r="Q489" i="11"/>
  <c r="P489" i="11"/>
  <c r="O489" i="11"/>
  <c r="N489" i="11"/>
  <c r="M489" i="11"/>
  <c r="L489" i="11"/>
  <c r="K489" i="11"/>
  <c r="J489" i="11"/>
  <c r="I489" i="11"/>
  <c r="H489" i="11"/>
  <c r="G489" i="11"/>
  <c r="W486" i="11"/>
  <c r="V486" i="11"/>
  <c r="U486" i="11"/>
  <c r="T486" i="11"/>
  <c r="S486" i="11"/>
  <c r="R486" i="11"/>
  <c r="Q486" i="11"/>
  <c r="P486" i="11"/>
  <c r="O486" i="11"/>
  <c r="N486" i="11"/>
  <c r="M486" i="11"/>
  <c r="L486" i="11"/>
  <c r="K486" i="11"/>
  <c r="J486" i="11"/>
  <c r="I486" i="11"/>
  <c r="H486" i="11"/>
  <c r="G486" i="11"/>
  <c r="W483" i="11"/>
  <c r="V483" i="11"/>
  <c r="U483" i="11"/>
  <c r="T483" i="11"/>
  <c r="S483" i="11"/>
  <c r="R483" i="11"/>
  <c r="Q483" i="11"/>
  <c r="P483" i="11"/>
  <c r="O483" i="11"/>
  <c r="N483" i="11"/>
  <c r="M483" i="11"/>
  <c r="L483" i="11"/>
  <c r="K483" i="11"/>
  <c r="J483" i="11"/>
  <c r="I483" i="11"/>
  <c r="H483" i="11"/>
  <c r="G483" i="11"/>
  <c r="W480" i="11"/>
  <c r="V480" i="11"/>
  <c r="U480" i="11"/>
  <c r="T480" i="11"/>
  <c r="S480" i="11"/>
  <c r="R480" i="11"/>
  <c r="Q480" i="11"/>
  <c r="P480" i="11"/>
  <c r="O480" i="11"/>
  <c r="N480" i="11"/>
  <c r="M480" i="11"/>
  <c r="L480" i="11"/>
  <c r="K480" i="11"/>
  <c r="J480" i="11"/>
  <c r="I480" i="11"/>
  <c r="H480" i="11"/>
  <c r="G480" i="11"/>
  <c r="W477" i="11"/>
  <c r="V477" i="11"/>
  <c r="U477" i="11"/>
  <c r="T477" i="11"/>
  <c r="S477" i="11"/>
  <c r="R477" i="11"/>
  <c r="Q477" i="11"/>
  <c r="P477" i="11"/>
  <c r="O477" i="11"/>
  <c r="N477" i="11"/>
  <c r="M477" i="11"/>
  <c r="L477" i="11"/>
  <c r="K477" i="11"/>
  <c r="J477" i="11"/>
  <c r="I477" i="11"/>
  <c r="H477" i="11"/>
  <c r="G477" i="11"/>
  <c r="W474" i="11"/>
  <c r="V474" i="11"/>
  <c r="U474" i="11"/>
  <c r="T474" i="11"/>
  <c r="S474" i="11"/>
  <c r="R474" i="11"/>
  <c r="Q474" i="11"/>
  <c r="P474" i="11"/>
  <c r="O474" i="11"/>
  <c r="N474" i="11"/>
  <c r="M474" i="11"/>
  <c r="L474" i="11"/>
  <c r="K474" i="11"/>
  <c r="J474" i="11"/>
  <c r="I474" i="11"/>
  <c r="H474" i="11"/>
  <c r="G474" i="11"/>
  <c r="W471" i="11"/>
  <c r="V471" i="11"/>
  <c r="U471" i="11"/>
  <c r="T471" i="11"/>
  <c r="S471" i="11"/>
  <c r="R471" i="11"/>
  <c r="Q471" i="11"/>
  <c r="P471" i="11"/>
  <c r="O471" i="11"/>
  <c r="N471" i="11"/>
  <c r="M471" i="11"/>
  <c r="L471" i="11"/>
  <c r="K471" i="11"/>
  <c r="J471" i="11"/>
  <c r="I471" i="11"/>
  <c r="H471" i="11"/>
  <c r="G471" i="11"/>
  <c r="W466" i="11"/>
  <c r="V466" i="11"/>
  <c r="U466" i="11"/>
  <c r="T466" i="11"/>
  <c r="S466" i="11"/>
  <c r="R466" i="11"/>
  <c r="Q466" i="11"/>
  <c r="P466" i="11"/>
  <c r="O466" i="11"/>
  <c r="N466" i="11"/>
  <c r="M466" i="11"/>
  <c r="L466" i="11"/>
  <c r="K466" i="11"/>
  <c r="J466" i="11"/>
  <c r="I466" i="11"/>
  <c r="H466" i="11"/>
  <c r="G466" i="11"/>
  <c r="W463" i="11"/>
  <c r="V463" i="11"/>
  <c r="U463" i="11"/>
  <c r="T463" i="11"/>
  <c r="S463" i="11"/>
  <c r="R463" i="11"/>
  <c r="Q463" i="11"/>
  <c r="P463" i="11"/>
  <c r="O463" i="11"/>
  <c r="N463" i="11"/>
  <c r="M463" i="11"/>
  <c r="L463" i="11"/>
  <c r="K463" i="11"/>
  <c r="J463" i="11"/>
  <c r="I463" i="11"/>
  <c r="H463" i="11"/>
  <c r="G463" i="11"/>
  <c r="W459" i="11"/>
  <c r="V459" i="11"/>
  <c r="U459" i="11"/>
  <c r="T459" i="11"/>
  <c r="S459" i="11"/>
  <c r="R459" i="11"/>
  <c r="Q459" i="11"/>
  <c r="P459" i="11"/>
  <c r="O459" i="11"/>
  <c r="N459" i="11"/>
  <c r="M459" i="11"/>
  <c r="L459" i="11"/>
  <c r="K459" i="11"/>
  <c r="J459" i="11"/>
  <c r="I459" i="11"/>
  <c r="H459" i="11"/>
  <c r="G459" i="11"/>
  <c r="W456" i="11"/>
  <c r="V456" i="11"/>
  <c r="U456" i="11"/>
  <c r="T456" i="11"/>
  <c r="S456" i="11"/>
  <c r="R456" i="11"/>
  <c r="Q456" i="11"/>
  <c r="P456" i="11"/>
  <c r="O456" i="11"/>
  <c r="N456" i="11"/>
  <c r="M456" i="11"/>
  <c r="L456" i="11"/>
  <c r="K456" i="11"/>
  <c r="J456" i="11"/>
  <c r="I456" i="11"/>
  <c r="H456" i="11"/>
  <c r="G456" i="11"/>
  <c r="W452" i="11"/>
  <c r="V452" i="11"/>
  <c r="U452" i="11"/>
  <c r="T452" i="11"/>
  <c r="S452" i="11"/>
  <c r="R452" i="11"/>
  <c r="Q452" i="11"/>
  <c r="P452" i="11"/>
  <c r="O452" i="11"/>
  <c r="N452" i="11"/>
  <c r="M452" i="11"/>
  <c r="L452" i="11"/>
  <c r="K452" i="11"/>
  <c r="J452" i="11"/>
  <c r="I452" i="11"/>
  <c r="H452" i="11"/>
  <c r="G452" i="11"/>
  <c r="W449" i="11"/>
  <c r="V449" i="11"/>
  <c r="U449" i="11"/>
  <c r="T449" i="11"/>
  <c r="S449" i="11"/>
  <c r="R449" i="11"/>
  <c r="Q449" i="11"/>
  <c r="P449" i="11"/>
  <c r="O449" i="11"/>
  <c r="N449" i="11"/>
  <c r="M449" i="11"/>
  <c r="L449" i="11"/>
  <c r="K449" i="11"/>
  <c r="J449" i="11"/>
  <c r="I449" i="11"/>
  <c r="H449" i="11"/>
  <c r="G449" i="11"/>
  <c r="W444" i="11"/>
  <c r="V444" i="11"/>
  <c r="U444" i="11"/>
  <c r="T444" i="11"/>
  <c r="S444" i="11"/>
  <c r="R444" i="11"/>
  <c r="Q444" i="11"/>
  <c r="P444" i="11"/>
  <c r="O444" i="11"/>
  <c r="N444" i="11"/>
  <c r="M444" i="11"/>
  <c r="L444" i="11"/>
  <c r="K444" i="11"/>
  <c r="J444" i="11"/>
  <c r="I444" i="11"/>
  <c r="H444" i="11"/>
  <c r="G444" i="11"/>
  <c r="W440" i="11"/>
  <c r="V440" i="11"/>
  <c r="U440" i="11"/>
  <c r="T440" i="11"/>
  <c r="S440" i="11"/>
  <c r="R440" i="11"/>
  <c r="Q440" i="11"/>
  <c r="P440" i="11"/>
  <c r="O440" i="11"/>
  <c r="N440" i="11"/>
  <c r="M440" i="11"/>
  <c r="L440" i="11"/>
  <c r="K440" i="11"/>
  <c r="J440" i="11"/>
  <c r="I440" i="11"/>
  <c r="H440" i="11"/>
  <c r="G440" i="11"/>
  <c r="W436" i="11"/>
  <c r="V436" i="11"/>
  <c r="U436" i="11"/>
  <c r="T436" i="11"/>
  <c r="S436" i="11"/>
  <c r="R436" i="11"/>
  <c r="Q436" i="11"/>
  <c r="P436" i="11"/>
  <c r="O436" i="11"/>
  <c r="N436" i="11"/>
  <c r="M436" i="11"/>
  <c r="L436" i="11"/>
  <c r="K436" i="11"/>
  <c r="J436" i="11"/>
  <c r="I436" i="11"/>
  <c r="H436" i="11"/>
  <c r="G436" i="11"/>
  <c r="W430" i="11"/>
  <c r="V430" i="11"/>
  <c r="U430" i="11"/>
  <c r="T430" i="11"/>
  <c r="S430" i="11"/>
  <c r="R430" i="11"/>
  <c r="Q430" i="11"/>
  <c r="P430" i="11"/>
  <c r="O430" i="11"/>
  <c r="N430" i="11"/>
  <c r="M430" i="11"/>
  <c r="L430" i="11"/>
  <c r="K430" i="11"/>
  <c r="J430" i="11"/>
  <c r="I430" i="11"/>
  <c r="H430" i="11"/>
  <c r="G430" i="11"/>
  <c r="W425" i="11"/>
  <c r="V425" i="11"/>
  <c r="U425" i="11"/>
  <c r="T425" i="11"/>
  <c r="S425" i="11"/>
  <c r="R425" i="11"/>
  <c r="Q425" i="11"/>
  <c r="P425" i="11"/>
  <c r="O425" i="11"/>
  <c r="N425" i="11"/>
  <c r="M425" i="11"/>
  <c r="L425" i="11"/>
  <c r="K425" i="11"/>
  <c r="J425" i="11"/>
  <c r="I425" i="11"/>
  <c r="H425" i="11"/>
  <c r="G425" i="11"/>
  <c r="W420" i="11"/>
  <c r="V420" i="11"/>
  <c r="U420" i="11"/>
  <c r="T420" i="11"/>
  <c r="S420" i="11"/>
  <c r="R420" i="11"/>
  <c r="Q420" i="11"/>
  <c r="P420" i="11"/>
  <c r="O420" i="11"/>
  <c r="N420" i="11"/>
  <c r="M420" i="11"/>
  <c r="L420" i="11"/>
  <c r="K420" i="11"/>
  <c r="J420" i="11"/>
  <c r="I420" i="11"/>
  <c r="H420" i="11"/>
  <c r="G420" i="11"/>
  <c r="W415" i="11"/>
  <c r="V415" i="11"/>
  <c r="U415" i="11"/>
  <c r="T415" i="11"/>
  <c r="S415" i="11"/>
  <c r="R415" i="11"/>
  <c r="Q415" i="11"/>
  <c r="P415" i="11"/>
  <c r="O415" i="11"/>
  <c r="N415" i="11"/>
  <c r="M415" i="11"/>
  <c r="L415" i="11"/>
  <c r="K415" i="11"/>
  <c r="J415" i="11"/>
  <c r="I415" i="11"/>
  <c r="H415" i="11"/>
  <c r="G415" i="11"/>
  <c r="W411" i="11"/>
  <c r="V411" i="11"/>
  <c r="U411" i="11"/>
  <c r="T411" i="11"/>
  <c r="S411" i="11"/>
  <c r="R411" i="11"/>
  <c r="Q411" i="11"/>
  <c r="P411" i="11"/>
  <c r="O411" i="11"/>
  <c r="N411" i="11"/>
  <c r="M411" i="11"/>
  <c r="L411" i="11"/>
  <c r="K411" i="11"/>
  <c r="J411" i="11"/>
  <c r="I411" i="11"/>
  <c r="H411" i="11"/>
  <c r="G411" i="11"/>
  <c r="W408" i="11"/>
  <c r="V408" i="11"/>
  <c r="U408" i="11"/>
  <c r="T408" i="11"/>
  <c r="S408" i="11"/>
  <c r="R408" i="11"/>
  <c r="Q408" i="11"/>
  <c r="P408" i="11"/>
  <c r="O408" i="11"/>
  <c r="N408" i="11"/>
  <c r="M408" i="11"/>
  <c r="L408" i="11"/>
  <c r="K408" i="11"/>
  <c r="J408" i="11"/>
  <c r="I408" i="11"/>
  <c r="H408" i="11"/>
  <c r="G408" i="11"/>
  <c r="W405" i="11"/>
  <c r="V405" i="11"/>
  <c r="U405" i="11"/>
  <c r="T405" i="11"/>
  <c r="S405" i="11"/>
  <c r="R405" i="11"/>
  <c r="Q405" i="11"/>
  <c r="P405" i="11"/>
  <c r="O405" i="11"/>
  <c r="N405" i="11"/>
  <c r="M405" i="11"/>
  <c r="L405" i="11"/>
  <c r="K405" i="11"/>
  <c r="J405" i="11"/>
  <c r="I405" i="11"/>
  <c r="H405" i="11"/>
  <c r="G405" i="11"/>
  <c r="W402" i="11"/>
  <c r="V402" i="11"/>
  <c r="U402" i="11"/>
  <c r="T402" i="11"/>
  <c r="S402" i="11"/>
  <c r="R402" i="11"/>
  <c r="Q402" i="11"/>
  <c r="P402" i="11"/>
  <c r="O402" i="11"/>
  <c r="N402" i="11"/>
  <c r="M402" i="11"/>
  <c r="L402" i="11"/>
  <c r="K402" i="11"/>
  <c r="J402" i="11"/>
  <c r="I402" i="11"/>
  <c r="H402" i="11"/>
  <c r="G402" i="11"/>
  <c r="W399" i="11"/>
  <c r="V399" i="11"/>
  <c r="U399" i="11"/>
  <c r="T399" i="11"/>
  <c r="S399" i="11"/>
  <c r="R399" i="11"/>
  <c r="Q399" i="11"/>
  <c r="P399" i="11"/>
  <c r="O399" i="11"/>
  <c r="N399" i="11"/>
  <c r="M399" i="11"/>
  <c r="L399" i="11"/>
  <c r="K399" i="11"/>
  <c r="J399" i="11"/>
  <c r="I399" i="11"/>
  <c r="H399" i="11"/>
  <c r="G399" i="11"/>
  <c r="W396" i="11"/>
  <c r="V396" i="11"/>
  <c r="U396" i="11"/>
  <c r="T396" i="11"/>
  <c r="S396" i="11"/>
  <c r="R396" i="11"/>
  <c r="Q396" i="11"/>
  <c r="P396" i="11"/>
  <c r="O396" i="11"/>
  <c r="N396" i="11"/>
  <c r="M396" i="11"/>
  <c r="L396" i="11"/>
  <c r="K396" i="11"/>
  <c r="J396" i="11"/>
  <c r="I396" i="11"/>
  <c r="H396" i="11"/>
  <c r="G396" i="11"/>
  <c r="W393" i="11"/>
  <c r="V393" i="11"/>
  <c r="U393" i="11"/>
  <c r="T393" i="11"/>
  <c r="S393" i="11"/>
  <c r="R393" i="11"/>
  <c r="Q393" i="11"/>
  <c r="P393" i="11"/>
  <c r="O393" i="11"/>
  <c r="N393" i="11"/>
  <c r="M393" i="11"/>
  <c r="L393" i="11"/>
  <c r="K393" i="11"/>
  <c r="J393" i="11"/>
  <c r="I393" i="11"/>
  <c r="H393" i="11"/>
  <c r="G393" i="11"/>
  <c r="W388" i="11"/>
  <c r="V388" i="11"/>
  <c r="U388" i="11"/>
  <c r="T388" i="11"/>
  <c r="S388" i="11"/>
  <c r="R388" i="11"/>
  <c r="Q388" i="11"/>
  <c r="P388" i="11"/>
  <c r="O388" i="11"/>
  <c r="N388" i="11"/>
  <c r="M388" i="11"/>
  <c r="L388" i="11"/>
  <c r="K388" i="11"/>
  <c r="J388" i="11"/>
  <c r="I388" i="11"/>
  <c r="H388" i="11"/>
  <c r="G388" i="11"/>
  <c r="W385" i="11"/>
  <c r="V385" i="11"/>
  <c r="U385" i="11"/>
  <c r="T385" i="11"/>
  <c r="S385" i="11"/>
  <c r="R385" i="11"/>
  <c r="Q385" i="11"/>
  <c r="P385" i="11"/>
  <c r="O385" i="11"/>
  <c r="N385" i="11"/>
  <c r="M385" i="11"/>
  <c r="L385" i="11"/>
  <c r="K385" i="11"/>
  <c r="J385" i="11"/>
  <c r="I385" i="11"/>
  <c r="H385" i="11"/>
  <c r="G385" i="11"/>
  <c r="W381" i="11"/>
  <c r="V381" i="11"/>
  <c r="U381" i="11"/>
  <c r="T381" i="11"/>
  <c r="S381" i="11"/>
  <c r="R381" i="11"/>
  <c r="Q381" i="11"/>
  <c r="P381" i="11"/>
  <c r="O381" i="11"/>
  <c r="N381" i="11"/>
  <c r="M381" i="11"/>
  <c r="L381" i="11"/>
  <c r="K381" i="11"/>
  <c r="J381" i="11"/>
  <c r="I381" i="11"/>
  <c r="H381" i="11"/>
  <c r="G381" i="11"/>
  <c r="W378" i="11"/>
  <c r="V378" i="11"/>
  <c r="U378" i="11"/>
  <c r="T378" i="11"/>
  <c r="S378" i="11"/>
  <c r="R378" i="11"/>
  <c r="Q378" i="11"/>
  <c r="P378" i="11"/>
  <c r="O378" i="11"/>
  <c r="N378" i="11"/>
  <c r="M378" i="11"/>
  <c r="L378" i="11"/>
  <c r="K378" i="11"/>
  <c r="J378" i="11"/>
  <c r="I378" i="11"/>
  <c r="H378" i="11"/>
  <c r="G378" i="11"/>
  <c r="W374" i="11"/>
  <c r="V374" i="11"/>
  <c r="U374" i="11"/>
  <c r="T374" i="11"/>
  <c r="S374" i="11"/>
  <c r="R374" i="11"/>
  <c r="Q374" i="11"/>
  <c r="P374" i="11"/>
  <c r="O374" i="11"/>
  <c r="N374" i="11"/>
  <c r="M374" i="11"/>
  <c r="L374" i="11"/>
  <c r="K374" i="11"/>
  <c r="J374" i="11"/>
  <c r="I374" i="11"/>
  <c r="H374" i="11"/>
  <c r="G374" i="11"/>
  <c r="W371" i="11"/>
  <c r="V371" i="11"/>
  <c r="U371" i="11"/>
  <c r="T371" i="11"/>
  <c r="S371" i="11"/>
  <c r="R371" i="11"/>
  <c r="Q371" i="11"/>
  <c r="P371" i="11"/>
  <c r="O371" i="11"/>
  <c r="N371" i="11"/>
  <c r="M371" i="11"/>
  <c r="L371" i="11"/>
  <c r="K371" i="11"/>
  <c r="J371" i="11"/>
  <c r="I371" i="11"/>
  <c r="H371" i="11"/>
  <c r="G371" i="11"/>
  <c r="W366" i="11"/>
  <c r="V366" i="11"/>
  <c r="U366" i="11"/>
  <c r="T366" i="11"/>
  <c r="S366" i="11"/>
  <c r="R366" i="11"/>
  <c r="Q366" i="11"/>
  <c r="P366" i="11"/>
  <c r="O366" i="11"/>
  <c r="N366" i="11"/>
  <c r="M366" i="11"/>
  <c r="L366" i="11"/>
  <c r="K366" i="11"/>
  <c r="J366" i="11"/>
  <c r="I366" i="11"/>
  <c r="H366" i="11"/>
  <c r="G366" i="11"/>
  <c r="W362" i="11"/>
  <c r="V362" i="11"/>
  <c r="U362" i="11"/>
  <c r="T362" i="11"/>
  <c r="S362" i="11"/>
  <c r="R362" i="11"/>
  <c r="Q362" i="11"/>
  <c r="P362" i="11"/>
  <c r="O362" i="11"/>
  <c r="N362" i="11"/>
  <c r="M362" i="11"/>
  <c r="L362" i="11"/>
  <c r="K362" i="11"/>
  <c r="J362" i="11"/>
  <c r="I362" i="11"/>
  <c r="H362" i="11"/>
  <c r="G362" i="11"/>
  <c r="W358" i="11"/>
  <c r="V358" i="11"/>
  <c r="U358" i="11"/>
  <c r="T358" i="11"/>
  <c r="S358" i="11"/>
  <c r="R358" i="11"/>
  <c r="Q358" i="11"/>
  <c r="P358" i="11"/>
  <c r="O358" i="11"/>
  <c r="N358" i="11"/>
  <c r="M358" i="11"/>
  <c r="L358" i="11"/>
  <c r="K358" i="11"/>
  <c r="J358" i="11"/>
  <c r="I358" i="11"/>
  <c r="H358" i="11"/>
  <c r="G358" i="11"/>
  <c r="W352" i="11"/>
  <c r="V352" i="11"/>
  <c r="U352" i="11"/>
  <c r="T352" i="11"/>
  <c r="S352" i="11"/>
  <c r="R352" i="11"/>
  <c r="Q352" i="11"/>
  <c r="P352" i="11"/>
  <c r="O352" i="11"/>
  <c r="N352" i="11"/>
  <c r="M352" i="11"/>
  <c r="L352" i="11"/>
  <c r="K352" i="11"/>
  <c r="J352" i="11"/>
  <c r="I352" i="11"/>
  <c r="H352" i="11"/>
  <c r="G352" i="11"/>
  <c r="W347" i="11"/>
  <c r="V347" i="11"/>
  <c r="U347" i="11"/>
  <c r="T347" i="11"/>
  <c r="S347" i="11"/>
  <c r="R347" i="11"/>
  <c r="Q347" i="11"/>
  <c r="P347" i="11"/>
  <c r="O347" i="11"/>
  <c r="N347" i="11"/>
  <c r="M347" i="11"/>
  <c r="L347" i="11"/>
  <c r="K347" i="11"/>
  <c r="J347" i="11"/>
  <c r="I347" i="11"/>
  <c r="H347" i="11"/>
  <c r="G347" i="11"/>
  <c r="W342" i="11"/>
  <c r="V342" i="11"/>
  <c r="U342" i="11"/>
  <c r="T342" i="11"/>
  <c r="S342" i="11"/>
  <c r="R342" i="11"/>
  <c r="Q342" i="11"/>
  <c r="P342" i="11"/>
  <c r="O342" i="11"/>
  <c r="N342" i="11"/>
  <c r="M342" i="11"/>
  <c r="L342" i="11"/>
  <c r="K342" i="11"/>
  <c r="J342" i="11"/>
  <c r="I342" i="11"/>
  <c r="H342" i="11"/>
  <c r="G342" i="11"/>
  <c r="W334" i="11"/>
  <c r="V334" i="11"/>
  <c r="U334" i="11"/>
  <c r="T334" i="11"/>
  <c r="S334" i="11"/>
  <c r="R334" i="11"/>
  <c r="Q334" i="11"/>
  <c r="P334" i="11"/>
  <c r="O334" i="11"/>
  <c r="N334" i="11"/>
  <c r="M334" i="11"/>
  <c r="L334" i="11"/>
  <c r="K334" i="11"/>
  <c r="J334" i="11"/>
  <c r="I334" i="11"/>
  <c r="H334" i="11"/>
  <c r="G334" i="11"/>
  <c r="W327" i="11"/>
  <c r="V327" i="11"/>
  <c r="U327" i="11"/>
  <c r="T327" i="11"/>
  <c r="S327" i="11"/>
  <c r="R327" i="11"/>
  <c r="Q327" i="11"/>
  <c r="P327" i="11"/>
  <c r="O327" i="11"/>
  <c r="N327" i="11"/>
  <c r="M327" i="11"/>
  <c r="L327" i="11"/>
  <c r="K327" i="11"/>
  <c r="J327" i="11"/>
  <c r="I327" i="11"/>
  <c r="H327" i="11"/>
  <c r="G327" i="11"/>
  <c r="W323" i="11"/>
  <c r="V323" i="11"/>
  <c r="U323" i="11"/>
  <c r="T323" i="11"/>
  <c r="S323" i="11"/>
  <c r="R323" i="11"/>
  <c r="Q323" i="11"/>
  <c r="P323" i="11"/>
  <c r="O323" i="11"/>
  <c r="N323" i="11"/>
  <c r="M323" i="11"/>
  <c r="L323" i="11"/>
  <c r="K323" i="11"/>
  <c r="J323" i="11"/>
  <c r="I323" i="11"/>
  <c r="H323" i="11"/>
  <c r="G323" i="11"/>
  <c r="M319" i="11"/>
  <c r="L319" i="11"/>
  <c r="K319" i="11"/>
  <c r="J319" i="11"/>
  <c r="I319" i="11"/>
  <c r="H319" i="11"/>
  <c r="G319" i="11"/>
  <c r="W314" i="11"/>
  <c r="V314" i="11"/>
  <c r="U314" i="11"/>
  <c r="T314" i="11"/>
  <c r="S314" i="11"/>
  <c r="R314" i="11"/>
  <c r="Q314" i="11"/>
  <c r="P314" i="11"/>
  <c r="O314" i="11"/>
  <c r="N314" i="11"/>
  <c r="M314" i="11"/>
  <c r="L314" i="11"/>
  <c r="K314" i="11"/>
  <c r="J314" i="11"/>
  <c r="I314" i="11"/>
  <c r="H314" i="11"/>
  <c r="G314" i="11"/>
  <c r="W310" i="11"/>
  <c r="V310" i="11"/>
  <c r="U310" i="11"/>
  <c r="T310" i="11"/>
  <c r="S310" i="11"/>
  <c r="R310" i="11"/>
  <c r="Q310" i="11"/>
  <c r="P310" i="11"/>
  <c r="O310" i="11"/>
  <c r="N310" i="11"/>
  <c r="M310" i="11"/>
  <c r="L310" i="11"/>
  <c r="K310" i="11"/>
  <c r="J310" i="11"/>
  <c r="I310" i="11"/>
  <c r="H310" i="11"/>
  <c r="G310" i="11"/>
  <c r="W308" i="11"/>
  <c r="V308" i="11"/>
  <c r="U308" i="11"/>
  <c r="T308" i="11"/>
  <c r="S308" i="11"/>
  <c r="R308" i="11"/>
  <c r="Q308" i="11"/>
  <c r="P308" i="11"/>
  <c r="O308" i="11"/>
  <c r="N308" i="11"/>
  <c r="M308" i="11"/>
  <c r="L308" i="11"/>
  <c r="K308" i="11"/>
  <c r="J308" i="11"/>
  <c r="I308" i="11"/>
  <c r="H308" i="11"/>
  <c r="G308" i="11"/>
  <c r="G303" i="11"/>
  <c r="G299" i="11"/>
  <c r="W295" i="11"/>
  <c r="V295" i="11"/>
  <c r="U295" i="11"/>
  <c r="T295" i="11"/>
  <c r="S295" i="11"/>
  <c r="R295" i="11"/>
  <c r="Q295" i="11"/>
  <c r="P295" i="11"/>
  <c r="O295" i="11"/>
  <c r="N295" i="11"/>
  <c r="M295" i="11"/>
  <c r="L295" i="11"/>
  <c r="K295" i="11"/>
  <c r="J295" i="11"/>
  <c r="I295" i="11"/>
  <c r="H295" i="11"/>
  <c r="G295" i="11"/>
  <c r="W288" i="11"/>
  <c r="V288" i="11"/>
  <c r="U288" i="11"/>
  <c r="T288" i="11"/>
  <c r="S288" i="11"/>
  <c r="R288" i="11"/>
  <c r="Q288" i="11"/>
  <c r="P288" i="11"/>
  <c r="O288" i="11"/>
  <c r="N288" i="11"/>
  <c r="M288" i="11"/>
  <c r="L288" i="11"/>
  <c r="K288" i="11"/>
  <c r="J288" i="11"/>
  <c r="I288" i="11"/>
  <c r="H288" i="11"/>
  <c r="G288" i="11"/>
  <c r="W281" i="11"/>
  <c r="V281" i="11"/>
  <c r="U281" i="11"/>
  <c r="T281" i="11"/>
  <c r="S281" i="11"/>
  <c r="R281" i="11"/>
  <c r="Q281" i="11"/>
  <c r="P281" i="11"/>
  <c r="O281" i="11"/>
  <c r="N281" i="11"/>
  <c r="M281" i="11"/>
  <c r="L281" i="11"/>
  <c r="K281" i="11"/>
  <c r="J281" i="11"/>
  <c r="I281" i="11"/>
  <c r="H281" i="11"/>
  <c r="G281" i="11"/>
  <c r="W274" i="11"/>
  <c r="V274" i="11"/>
  <c r="U274" i="11"/>
  <c r="T274" i="11"/>
  <c r="S274" i="11"/>
  <c r="R274" i="11"/>
  <c r="Q274" i="11"/>
  <c r="P274" i="11"/>
  <c r="O274" i="11"/>
  <c r="N274" i="11"/>
  <c r="M274" i="11"/>
  <c r="L274" i="11"/>
  <c r="K274" i="11"/>
  <c r="J274" i="11"/>
  <c r="I274" i="11"/>
  <c r="H274" i="11"/>
  <c r="G274" i="11"/>
  <c r="W267" i="11"/>
  <c r="V267" i="11"/>
  <c r="U267" i="11"/>
  <c r="T267" i="11"/>
  <c r="S267" i="11"/>
  <c r="R267" i="11"/>
  <c r="Q267" i="11"/>
  <c r="P267" i="11"/>
  <c r="O267" i="11"/>
  <c r="N267" i="11"/>
  <c r="M267" i="11"/>
  <c r="L267" i="11"/>
  <c r="K267" i="11"/>
  <c r="J267" i="11"/>
  <c r="I267" i="11"/>
  <c r="H267" i="11"/>
  <c r="G267" i="11"/>
  <c r="W260" i="11"/>
  <c r="V260" i="11"/>
  <c r="U260" i="11"/>
  <c r="T260" i="11"/>
  <c r="S260" i="11"/>
  <c r="R260" i="11"/>
  <c r="Q260" i="11"/>
  <c r="P260" i="11"/>
  <c r="O260" i="11"/>
  <c r="N260" i="11"/>
  <c r="M260" i="11"/>
  <c r="L260" i="11"/>
  <c r="K260" i="11"/>
  <c r="J260" i="11"/>
  <c r="I260" i="11"/>
  <c r="H260" i="11"/>
  <c r="G260" i="11"/>
  <c r="W253" i="11"/>
  <c r="V253" i="11"/>
  <c r="U253" i="11"/>
  <c r="T253" i="11"/>
  <c r="S253" i="11"/>
  <c r="R253" i="11"/>
  <c r="Q253" i="11"/>
  <c r="P253" i="11"/>
  <c r="O253" i="11"/>
  <c r="N253" i="11"/>
  <c r="M253" i="11"/>
  <c r="L253" i="11"/>
  <c r="K253" i="11"/>
  <c r="J253" i="11"/>
  <c r="I253" i="11"/>
  <c r="H253" i="11"/>
  <c r="G253" i="11"/>
  <c r="W246" i="11"/>
  <c r="V246" i="11"/>
  <c r="V516" i="11" s="1"/>
  <c r="V520" i="11" s="1"/>
  <c r="U246" i="11"/>
  <c r="T246" i="11"/>
  <c r="S246" i="11"/>
  <c r="R246" i="11"/>
  <c r="Q246" i="11"/>
  <c r="P246" i="11"/>
  <c r="O246" i="11"/>
  <c r="N246" i="11"/>
  <c r="N516" i="11" s="1"/>
  <c r="N520" i="11" s="1"/>
  <c r="M246" i="11"/>
  <c r="M516" i="11" s="1"/>
  <c r="M520" i="11" s="1"/>
  <c r="L246" i="11"/>
  <c r="K246" i="11"/>
  <c r="K516" i="11" s="1"/>
  <c r="K520" i="11" s="1"/>
  <c r="J246" i="11"/>
  <c r="J516" i="11" s="1"/>
  <c r="J520" i="11" s="1"/>
  <c r="I246" i="11"/>
  <c r="I516" i="11" s="1"/>
  <c r="I520" i="11" s="1"/>
  <c r="H246" i="11"/>
  <c r="H516" i="11" s="1"/>
  <c r="G246" i="11"/>
  <c r="G516" i="11" s="1"/>
  <c r="G520" i="11" s="1"/>
  <c r="G237" i="11"/>
  <c r="W228" i="11"/>
  <c r="V228" i="11"/>
  <c r="U228" i="11"/>
  <c r="T228" i="11"/>
  <c r="S228" i="11"/>
  <c r="R228" i="11"/>
  <c r="Q228" i="11"/>
  <c r="P228" i="11"/>
  <c r="O228" i="11"/>
  <c r="N228" i="11"/>
  <c r="M228" i="11"/>
  <c r="L228" i="11"/>
  <c r="K228" i="11"/>
  <c r="J228" i="11"/>
  <c r="I228" i="11"/>
  <c r="H228" i="11"/>
  <c r="G228" i="11"/>
  <c r="G225" i="11"/>
  <c r="G221" i="11"/>
  <c r="W217" i="11"/>
  <c r="V217" i="11"/>
  <c r="U217" i="11"/>
  <c r="T217" i="11"/>
  <c r="S217" i="11"/>
  <c r="R217" i="11"/>
  <c r="Q217" i="11"/>
  <c r="P217" i="11"/>
  <c r="O217" i="11"/>
  <c r="N217" i="11"/>
  <c r="M217" i="11"/>
  <c r="L217" i="11"/>
  <c r="K217" i="11"/>
  <c r="J217" i="11"/>
  <c r="I217" i="11"/>
  <c r="H217" i="11"/>
  <c r="G217" i="11"/>
  <c r="W214" i="11"/>
  <c r="V214" i="11"/>
  <c r="U214" i="11"/>
  <c r="T214" i="11"/>
  <c r="S214" i="11"/>
  <c r="R214" i="11"/>
  <c r="Q214" i="11"/>
  <c r="P214" i="11"/>
  <c r="O214" i="11"/>
  <c r="N214" i="11"/>
  <c r="M214" i="11"/>
  <c r="L214" i="11"/>
  <c r="K214" i="11"/>
  <c r="J214" i="11"/>
  <c r="I214" i="11"/>
  <c r="H214" i="11"/>
  <c r="G214" i="11"/>
  <c r="W210" i="11"/>
  <c r="V210" i="11"/>
  <c r="U210" i="11"/>
  <c r="T210" i="11"/>
  <c r="S210" i="11"/>
  <c r="R210" i="11"/>
  <c r="Q210" i="11"/>
  <c r="P210" i="11"/>
  <c r="O210" i="11"/>
  <c r="N210" i="11"/>
  <c r="M210" i="11"/>
  <c r="L210" i="11"/>
  <c r="K210" i="11"/>
  <c r="J210" i="11"/>
  <c r="I210" i="11"/>
  <c r="H210" i="11"/>
  <c r="G210" i="11"/>
  <c r="W206" i="11"/>
  <c r="V206" i="11"/>
  <c r="U206" i="11"/>
  <c r="T206" i="11"/>
  <c r="S206" i="11"/>
  <c r="R206" i="11"/>
  <c r="Q206" i="11"/>
  <c r="P206" i="11"/>
  <c r="O206" i="11"/>
  <c r="N206" i="11"/>
  <c r="M206" i="11"/>
  <c r="L206" i="11"/>
  <c r="K206" i="11"/>
  <c r="J206" i="11"/>
  <c r="I206" i="11"/>
  <c r="H206" i="11"/>
  <c r="G206" i="11"/>
  <c r="W203" i="11"/>
  <c r="V203" i="11"/>
  <c r="U203" i="11"/>
  <c r="T203" i="11"/>
  <c r="S203" i="11"/>
  <c r="R203" i="11"/>
  <c r="Q203" i="11"/>
  <c r="P203" i="11"/>
  <c r="O203" i="11"/>
  <c r="N203" i="11"/>
  <c r="M203" i="11"/>
  <c r="L203" i="11"/>
  <c r="K203" i="11"/>
  <c r="J203" i="11"/>
  <c r="I203" i="11"/>
  <c r="H203" i="11"/>
  <c r="G203" i="11"/>
  <c r="W200" i="11"/>
  <c r="V200" i="11"/>
  <c r="U200" i="11"/>
  <c r="T200" i="11"/>
  <c r="S200" i="11"/>
  <c r="R200" i="11"/>
  <c r="Q200" i="11"/>
  <c r="P200" i="11"/>
  <c r="O200" i="11"/>
  <c r="N200" i="11"/>
  <c r="M200" i="11"/>
  <c r="L200" i="11"/>
  <c r="K200" i="11"/>
  <c r="J200" i="11"/>
  <c r="I200" i="11"/>
  <c r="H200" i="11"/>
  <c r="G200" i="11"/>
  <c r="W197" i="11"/>
  <c r="V197" i="11"/>
  <c r="U197" i="11"/>
  <c r="T197" i="11"/>
  <c r="S197" i="11"/>
  <c r="R197" i="11"/>
  <c r="Q197" i="11"/>
  <c r="P197" i="11"/>
  <c r="O197" i="11"/>
  <c r="N197" i="11"/>
  <c r="M197" i="11"/>
  <c r="L197" i="11"/>
  <c r="K197" i="11"/>
  <c r="J197" i="11"/>
  <c r="I197" i="11"/>
  <c r="H197" i="11"/>
  <c r="G197" i="11"/>
  <c r="W194" i="11"/>
  <c r="V194" i="11"/>
  <c r="U194" i="11"/>
  <c r="T194" i="11"/>
  <c r="S194" i="11"/>
  <c r="R194" i="11"/>
  <c r="Q194" i="11"/>
  <c r="P194" i="11"/>
  <c r="O194" i="11"/>
  <c r="N194" i="11"/>
  <c r="M194" i="11"/>
  <c r="L194" i="11"/>
  <c r="K194" i="11"/>
  <c r="J194" i="11"/>
  <c r="I194" i="11"/>
  <c r="H194" i="11"/>
  <c r="G194" i="11"/>
  <c r="W191" i="11"/>
  <c r="V191" i="11"/>
  <c r="U191" i="11"/>
  <c r="T191" i="11"/>
  <c r="S191" i="11"/>
  <c r="R191" i="11"/>
  <c r="Q191" i="11"/>
  <c r="P191" i="11"/>
  <c r="O191" i="11"/>
  <c r="N191" i="11"/>
  <c r="M191" i="11"/>
  <c r="L191" i="11"/>
  <c r="K191" i="11"/>
  <c r="J191" i="11"/>
  <c r="I191" i="11"/>
  <c r="H191" i="11"/>
  <c r="G191" i="11"/>
  <c r="W188" i="11"/>
  <c r="V188" i="11"/>
  <c r="U188" i="11"/>
  <c r="T188" i="11"/>
  <c r="S188" i="11"/>
  <c r="R188" i="11"/>
  <c r="Q188" i="11"/>
  <c r="P188" i="11"/>
  <c r="O188" i="11"/>
  <c r="N188" i="11"/>
  <c r="M188" i="11"/>
  <c r="L188" i="11"/>
  <c r="K188" i="11"/>
  <c r="J188" i="11"/>
  <c r="I188" i="11"/>
  <c r="H188" i="11"/>
  <c r="G188" i="11"/>
  <c r="W183" i="11"/>
  <c r="V183" i="11"/>
  <c r="U183" i="11"/>
  <c r="T183" i="11"/>
  <c r="S183" i="11"/>
  <c r="R183" i="11"/>
  <c r="Q183" i="11"/>
  <c r="P183" i="11"/>
  <c r="O183" i="11"/>
  <c r="N183" i="11"/>
  <c r="M183" i="11"/>
  <c r="L183" i="11"/>
  <c r="K183" i="11"/>
  <c r="J183" i="11"/>
  <c r="I183" i="11"/>
  <c r="H183" i="11"/>
  <c r="G183" i="11"/>
  <c r="W180" i="11"/>
  <c r="V180" i="11"/>
  <c r="U180" i="11"/>
  <c r="T180" i="11"/>
  <c r="S180" i="11"/>
  <c r="R180" i="11"/>
  <c r="Q180" i="11"/>
  <c r="P180" i="11"/>
  <c r="O180" i="11"/>
  <c r="N180" i="11"/>
  <c r="M180" i="11"/>
  <c r="L180" i="11"/>
  <c r="K180" i="11"/>
  <c r="J180" i="11"/>
  <c r="I180" i="11"/>
  <c r="H180" i="11"/>
  <c r="G180" i="11"/>
  <c r="W176" i="11"/>
  <c r="V176" i="11"/>
  <c r="U176" i="11"/>
  <c r="T176" i="11"/>
  <c r="S176" i="11"/>
  <c r="R176" i="11"/>
  <c r="Q176" i="11"/>
  <c r="P176" i="11"/>
  <c r="O176" i="11"/>
  <c r="N176" i="11"/>
  <c r="M176" i="11"/>
  <c r="L176" i="11"/>
  <c r="K176" i="11"/>
  <c r="J176" i="11"/>
  <c r="I176" i="11"/>
  <c r="H176" i="11"/>
  <c r="G176" i="11"/>
  <c r="W173" i="11"/>
  <c r="V173" i="11"/>
  <c r="U173" i="11"/>
  <c r="T173" i="11"/>
  <c r="S173" i="11"/>
  <c r="R173" i="11"/>
  <c r="Q173" i="11"/>
  <c r="P173" i="11"/>
  <c r="O173" i="11"/>
  <c r="N173" i="11"/>
  <c r="M173" i="11"/>
  <c r="L173" i="11"/>
  <c r="K173" i="11"/>
  <c r="J173" i="11"/>
  <c r="I173" i="11"/>
  <c r="H173" i="11"/>
  <c r="G173" i="11"/>
  <c r="W169" i="11"/>
  <c r="V169" i="11"/>
  <c r="U169" i="11"/>
  <c r="T169" i="11"/>
  <c r="S169" i="11"/>
  <c r="R169" i="11"/>
  <c r="Q169" i="11"/>
  <c r="P169" i="11"/>
  <c r="O169" i="11"/>
  <c r="N169" i="11"/>
  <c r="M169" i="11"/>
  <c r="L169" i="11"/>
  <c r="K169" i="11"/>
  <c r="J169" i="11"/>
  <c r="I169" i="11"/>
  <c r="H169" i="11"/>
  <c r="G169" i="11"/>
  <c r="W166" i="11"/>
  <c r="V166" i="11"/>
  <c r="U166" i="11"/>
  <c r="T166" i="11"/>
  <c r="S166" i="11"/>
  <c r="R166" i="11"/>
  <c r="Q166" i="11"/>
  <c r="P166" i="11"/>
  <c r="O166" i="11"/>
  <c r="N166" i="11"/>
  <c r="M166" i="11"/>
  <c r="L166" i="11"/>
  <c r="K166" i="11"/>
  <c r="J166" i="11"/>
  <c r="I166" i="11"/>
  <c r="H166" i="11"/>
  <c r="G166" i="11"/>
  <c r="W161" i="11"/>
  <c r="V161" i="11"/>
  <c r="U161" i="11"/>
  <c r="T161" i="11"/>
  <c r="S161" i="11"/>
  <c r="R161" i="11"/>
  <c r="Q161" i="11"/>
  <c r="P161" i="11"/>
  <c r="O161" i="11"/>
  <c r="N161" i="11"/>
  <c r="M161" i="11"/>
  <c r="L161" i="11"/>
  <c r="K161" i="11"/>
  <c r="J161" i="11"/>
  <c r="I161" i="11"/>
  <c r="H161" i="11"/>
  <c r="G161" i="11"/>
  <c r="W157" i="11"/>
  <c r="V157" i="11"/>
  <c r="U157" i="11"/>
  <c r="T157" i="11"/>
  <c r="S157" i="11"/>
  <c r="R157" i="11"/>
  <c r="Q157" i="11"/>
  <c r="P157" i="11"/>
  <c r="O157" i="11"/>
  <c r="N157" i="11"/>
  <c r="M157" i="11"/>
  <c r="L157" i="11"/>
  <c r="K157" i="11"/>
  <c r="J157" i="11"/>
  <c r="I157" i="11"/>
  <c r="H157" i="11"/>
  <c r="G157" i="11"/>
  <c r="W153" i="11"/>
  <c r="V153" i="11"/>
  <c r="U153" i="11"/>
  <c r="T153" i="11"/>
  <c r="S153" i="11"/>
  <c r="R153" i="11"/>
  <c r="Q153" i="11"/>
  <c r="P153" i="11"/>
  <c r="O153" i="11"/>
  <c r="N153" i="11"/>
  <c r="M153" i="11"/>
  <c r="L153" i="11"/>
  <c r="K153" i="11"/>
  <c r="J153" i="11"/>
  <c r="I153" i="11"/>
  <c r="H153" i="11"/>
  <c r="G153" i="11"/>
  <c r="W147" i="11"/>
  <c r="V147" i="11"/>
  <c r="U147" i="11"/>
  <c r="T147" i="11"/>
  <c r="S147" i="11"/>
  <c r="R147" i="11"/>
  <c r="Q147" i="11"/>
  <c r="P147" i="11"/>
  <c r="O147" i="11"/>
  <c r="N147" i="11"/>
  <c r="M147" i="11"/>
  <c r="L147" i="11"/>
  <c r="K147" i="11"/>
  <c r="J147" i="11"/>
  <c r="I147" i="11"/>
  <c r="H147" i="11"/>
  <c r="G147" i="11"/>
  <c r="W142" i="11"/>
  <c r="V142" i="11"/>
  <c r="U142" i="11"/>
  <c r="T142" i="11"/>
  <c r="S142" i="11"/>
  <c r="R142" i="11"/>
  <c r="Q142" i="11"/>
  <c r="P142" i="11"/>
  <c r="O142" i="11"/>
  <c r="N142" i="11"/>
  <c r="M142" i="11"/>
  <c r="L142" i="11"/>
  <c r="K142" i="11"/>
  <c r="J142" i="11"/>
  <c r="I142" i="11"/>
  <c r="H142" i="11"/>
  <c r="G142" i="11"/>
  <c r="W137" i="11"/>
  <c r="V137" i="11"/>
  <c r="U137" i="11"/>
  <c r="T137" i="11"/>
  <c r="S137" i="11"/>
  <c r="R137" i="11"/>
  <c r="Q137" i="11"/>
  <c r="P137" i="11"/>
  <c r="O137" i="11"/>
  <c r="N137" i="11"/>
  <c r="M137" i="11"/>
  <c r="L137" i="11"/>
  <c r="K137" i="11"/>
  <c r="J137" i="11"/>
  <c r="I137" i="11"/>
  <c r="H137" i="11"/>
  <c r="G137" i="11"/>
  <c r="W130" i="11"/>
  <c r="V130" i="11"/>
  <c r="U130" i="11"/>
  <c r="T130" i="11"/>
  <c r="S130" i="11"/>
  <c r="R130" i="11"/>
  <c r="Q130" i="11"/>
  <c r="P130" i="11"/>
  <c r="O130" i="11"/>
  <c r="N130" i="11"/>
  <c r="M130" i="11"/>
  <c r="L130" i="11"/>
  <c r="K130" i="11"/>
  <c r="J130" i="11"/>
  <c r="I130" i="11"/>
  <c r="H130" i="11"/>
  <c r="G130" i="11"/>
  <c r="W127" i="11"/>
  <c r="V127" i="11"/>
  <c r="U127" i="11"/>
  <c r="T127" i="11"/>
  <c r="S127" i="11"/>
  <c r="R127" i="11"/>
  <c r="Q127" i="11"/>
  <c r="P127" i="11"/>
  <c r="O127" i="11"/>
  <c r="N127" i="11"/>
  <c r="M127" i="11"/>
  <c r="L127" i="11"/>
  <c r="K127" i="11"/>
  <c r="J127" i="11"/>
  <c r="I127" i="11"/>
  <c r="H127" i="11"/>
  <c r="G127" i="11"/>
  <c r="W123" i="11"/>
  <c r="V123" i="11"/>
  <c r="U123" i="11"/>
  <c r="T123" i="11"/>
  <c r="S123" i="11"/>
  <c r="R123" i="11"/>
  <c r="Q123" i="11"/>
  <c r="P123" i="11"/>
  <c r="O123" i="11"/>
  <c r="N123" i="11"/>
  <c r="M123" i="11"/>
  <c r="L123" i="11"/>
  <c r="K123" i="11"/>
  <c r="J123" i="11"/>
  <c r="I123" i="11"/>
  <c r="H123" i="11"/>
  <c r="G123" i="11"/>
  <c r="W119" i="11"/>
  <c r="V119" i="11"/>
  <c r="U119" i="11"/>
  <c r="T119" i="11"/>
  <c r="S119" i="11"/>
  <c r="R119" i="11"/>
  <c r="Q119" i="11"/>
  <c r="P119" i="11"/>
  <c r="O119" i="11"/>
  <c r="N119" i="11"/>
  <c r="M119" i="11"/>
  <c r="L119" i="11"/>
  <c r="K119" i="11"/>
  <c r="J119" i="11"/>
  <c r="I119" i="11"/>
  <c r="H119" i="11"/>
  <c r="G119" i="11"/>
  <c r="W116" i="11"/>
  <c r="V116" i="11"/>
  <c r="U116" i="11"/>
  <c r="T116" i="11"/>
  <c r="S116" i="11"/>
  <c r="R116" i="11"/>
  <c r="Q116" i="11"/>
  <c r="P116" i="11"/>
  <c r="O116" i="11"/>
  <c r="N116" i="11"/>
  <c r="M116" i="11"/>
  <c r="L116" i="11"/>
  <c r="K116" i="11"/>
  <c r="J116" i="11"/>
  <c r="I116" i="11"/>
  <c r="H116" i="11"/>
  <c r="G116" i="11"/>
  <c r="W113" i="11"/>
  <c r="V113" i="11"/>
  <c r="U113" i="11"/>
  <c r="T113" i="11"/>
  <c r="S113" i="11"/>
  <c r="R113" i="11"/>
  <c r="Q113" i="11"/>
  <c r="P113" i="11"/>
  <c r="O113" i="11"/>
  <c r="N113" i="11"/>
  <c r="M113" i="11"/>
  <c r="L113" i="11"/>
  <c r="K113" i="11"/>
  <c r="J113" i="11"/>
  <c r="I113" i="11"/>
  <c r="H113" i="11"/>
  <c r="G113" i="11"/>
  <c r="W108" i="11"/>
  <c r="V108" i="11"/>
  <c r="U108" i="11"/>
  <c r="T108" i="11"/>
  <c r="S108" i="11"/>
  <c r="R108" i="11"/>
  <c r="Q108" i="11"/>
  <c r="P108" i="11"/>
  <c r="O108" i="11"/>
  <c r="N108" i="11"/>
  <c r="M108" i="11"/>
  <c r="L108" i="11"/>
  <c r="K108" i="11"/>
  <c r="J108" i="11"/>
  <c r="I108" i="11"/>
  <c r="H108" i="11"/>
  <c r="G108" i="11"/>
  <c r="W104" i="11"/>
  <c r="V104" i="11"/>
  <c r="U104" i="11"/>
  <c r="T104" i="11"/>
  <c r="S104" i="11"/>
  <c r="R104" i="11"/>
  <c r="Q104" i="11"/>
  <c r="P104" i="11"/>
  <c r="O104" i="11"/>
  <c r="N104" i="11"/>
  <c r="M104" i="11"/>
  <c r="L104" i="11"/>
  <c r="K104" i="11"/>
  <c r="J104" i="11"/>
  <c r="I104" i="11"/>
  <c r="H104" i="11"/>
  <c r="G104" i="11"/>
  <c r="W101" i="11"/>
  <c r="V101" i="11"/>
  <c r="U101" i="11"/>
  <c r="T101" i="11"/>
  <c r="S101" i="11"/>
  <c r="R101" i="11"/>
  <c r="Q101" i="11"/>
  <c r="P101" i="11"/>
  <c r="O101" i="11"/>
  <c r="N101" i="11"/>
  <c r="M101" i="11"/>
  <c r="L101" i="11"/>
  <c r="K101" i="11"/>
  <c r="J101" i="11"/>
  <c r="I101" i="11"/>
  <c r="H101" i="11"/>
  <c r="G101" i="11"/>
  <c r="W96" i="11"/>
  <c r="V96" i="11"/>
  <c r="U96" i="11"/>
  <c r="T96" i="11"/>
  <c r="S96" i="11"/>
  <c r="R96" i="11"/>
  <c r="Q96" i="11"/>
  <c r="P96" i="11"/>
  <c r="O96" i="11"/>
  <c r="N96" i="11"/>
  <c r="M96" i="11"/>
  <c r="L96" i="11"/>
  <c r="K96" i="11"/>
  <c r="J96" i="11"/>
  <c r="I96" i="11"/>
  <c r="H96" i="11"/>
  <c r="G96" i="11"/>
  <c r="W91" i="11"/>
  <c r="V91" i="11"/>
  <c r="U91" i="11"/>
  <c r="T91" i="11"/>
  <c r="S91" i="11"/>
  <c r="R91" i="11"/>
  <c r="Q91" i="11"/>
  <c r="P91" i="11"/>
  <c r="O91" i="11"/>
  <c r="N91" i="11"/>
  <c r="M91" i="11"/>
  <c r="L91" i="11"/>
  <c r="K91" i="11"/>
  <c r="J91" i="11"/>
  <c r="I91" i="11"/>
  <c r="H91" i="11"/>
  <c r="G91" i="11"/>
  <c r="G87" i="11"/>
  <c r="W84" i="11"/>
  <c r="V84" i="11"/>
  <c r="U84" i="11"/>
  <c r="T84" i="11"/>
  <c r="S84" i="11"/>
  <c r="R84" i="11"/>
  <c r="Q84" i="11"/>
  <c r="P84" i="11"/>
  <c r="O84" i="11"/>
  <c r="N84" i="11"/>
  <c r="M84" i="11"/>
  <c r="L84" i="11"/>
  <c r="K84" i="11"/>
  <c r="J84" i="11"/>
  <c r="I84" i="11"/>
  <c r="H84" i="11"/>
  <c r="G84" i="11"/>
  <c r="W81" i="11"/>
  <c r="V81" i="11"/>
  <c r="U81" i="11"/>
  <c r="T81" i="11"/>
  <c r="S81" i="11"/>
  <c r="R81" i="11"/>
  <c r="Q81" i="11"/>
  <c r="P81" i="11"/>
  <c r="O81" i="11"/>
  <c r="N81" i="11"/>
  <c r="M81" i="11"/>
  <c r="L81" i="11"/>
  <c r="K81" i="11"/>
  <c r="J81" i="11"/>
  <c r="I81" i="11"/>
  <c r="H81" i="11"/>
  <c r="G81" i="11"/>
  <c r="W78" i="11"/>
  <c r="V78" i="11"/>
  <c r="U78" i="11"/>
  <c r="T78" i="11"/>
  <c r="S78" i="11"/>
  <c r="R78" i="11"/>
  <c r="Q78" i="11"/>
  <c r="P78" i="11"/>
  <c r="O78" i="11"/>
  <c r="N78" i="11"/>
  <c r="M78" i="11"/>
  <c r="L78" i="11"/>
  <c r="K78" i="11"/>
  <c r="J78" i="11"/>
  <c r="I78" i="11"/>
  <c r="H78" i="11"/>
  <c r="G78" i="11"/>
  <c r="W75" i="11"/>
  <c r="V75" i="11"/>
  <c r="U75" i="11"/>
  <c r="T75" i="11"/>
  <c r="S75" i="11"/>
  <c r="R75" i="11"/>
  <c r="Q75" i="11"/>
  <c r="P75" i="11"/>
  <c r="O75" i="11"/>
  <c r="N75" i="11"/>
  <c r="M75" i="11"/>
  <c r="L75" i="11"/>
  <c r="K75" i="11"/>
  <c r="J75" i="11"/>
  <c r="I75" i="11"/>
  <c r="H75" i="11"/>
  <c r="G75" i="11"/>
  <c r="W72" i="11"/>
  <c r="V72" i="11"/>
  <c r="U72" i="11"/>
  <c r="T72" i="11"/>
  <c r="S72" i="11"/>
  <c r="R72" i="11"/>
  <c r="Q72" i="11"/>
  <c r="P72" i="11"/>
  <c r="O72" i="11"/>
  <c r="N72" i="11"/>
  <c r="M72" i="11"/>
  <c r="L72" i="11"/>
  <c r="K72" i="11"/>
  <c r="J72" i="11"/>
  <c r="I72" i="11"/>
  <c r="H72" i="11"/>
  <c r="G72" i="11"/>
  <c r="W69" i="11"/>
  <c r="V69" i="11"/>
  <c r="U69" i="11"/>
  <c r="T69" i="11"/>
  <c r="S69" i="11"/>
  <c r="R69" i="11"/>
  <c r="Q69" i="11"/>
  <c r="P69" i="11"/>
  <c r="O69" i="11"/>
  <c r="N69" i="11"/>
  <c r="M69" i="11"/>
  <c r="L69" i="11"/>
  <c r="K69" i="11"/>
  <c r="J69" i="11"/>
  <c r="I69" i="11"/>
  <c r="H69" i="11"/>
  <c r="G69" i="11"/>
  <c r="W64" i="11"/>
  <c r="V64" i="11"/>
  <c r="U64" i="11"/>
  <c r="T64" i="11"/>
  <c r="S64" i="11"/>
  <c r="R64" i="11"/>
  <c r="Q64" i="11"/>
  <c r="P64" i="11"/>
  <c r="O64" i="11"/>
  <c r="N64" i="11"/>
  <c r="M64" i="11"/>
  <c r="L64" i="11"/>
  <c r="K64" i="11"/>
  <c r="J64" i="11"/>
  <c r="I64" i="11"/>
  <c r="H64" i="11"/>
  <c r="G64" i="11"/>
  <c r="W61" i="11"/>
  <c r="V61" i="11"/>
  <c r="U61" i="11"/>
  <c r="T61" i="11"/>
  <c r="S61" i="11"/>
  <c r="R61" i="11"/>
  <c r="Q61" i="11"/>
  <c r="P61" i="11"/>
  <c r="O61" i="11"/>
  <c r="N61" i="11"/>
  <c r="M61" i="11"/>
  <c r="L61" i="11"/>
  <c r="K61" i="11"/>
  <c r="J61" i="11"/>
  <c r="I61" i="11"/>
  <c r="H61" i="11"/>
  <c r="G61" i="11"/>
  <c r="W57" i="11"/>
  <c r="V57" i="11"/>
  <c r="U57" i="11"/>
  <c r="T57" i="11"/>
  <c r="S57" i="11"/>
  <c r="R57" i="11"/>
  <c r="Q57" i="11"/>
  <c r="P57" i="11"/>
  <c r="O57" i="11"/>
  <c r="N57" i="11"/>
  <c r="M57" i="11"/>
  <c r="L57" i="11"/>
  <c r="K57" i="11"/>
  <c r="J57" i="11"/>
  <c r="I57" i="11"/>
  <c r="H57" i="11"/>
  <c r="G57" i="11"/>
  <c r="W54" i="11"/>
  <c r="V54" i="11"/>
  <c r="U54" i="11"/>
  <c r="T54" i="11"/>
  <c r="S54" i="11"/>
  <c r="R54" i="11"/>
  <c r="Q54" i="11"/>
  <c r="P54" i="11"/>
  <c r="O54" i="11"/>
  <c r="N54" i="11"/>
  <c r="M54" i="11"/>
  <c r="L54" i="11"/>
  <c r="K54" i="11"/>
  <c r="J54" i="11"/>
  <c r="I54" i="11"/>
  <c r="H54" i="11"/>
  <c r="G54" i="11"/>
  <c r="W50" i="11"/>
  <c r="V50" i="11"/>
  <c r="U50" i="11"/>
  <c r="T50" i="11"/>
  <c r="S50" i="11"/>
  <c r="R50" i="11"/>
  <c r="Q50" i="11"/>
  <c r="P50" i="11"/>
  <c r="O50" i="11"/>
  <c r="N50" i="11"/>
  <c r="M50" i="11"/>
  <c r="L50" i="11"/>
  <c r="K50" i="11"/>
  <c r="J50" i="11"/>
  <c r="I50" i="11"/>
  <c r="H50" i="11"/>
  <c r="G50" i="11"/>
  <c r="W47" i="11"/>
  <c r="V47" i="11"/>
  <c r="U47" i="11"/>
  <c r="T47" i="11"/>
  <c r="S47" i="11"/>
  <c r="R47" i="11"/>
  <c r="Q47" i="11"/>
  <c r="P47" i="11"/>
  <c r="O47" i="11"/>
  <c r="N47" i="11"/>
  <c r="M47" i="11"/>
  <c r="L47" i="11"/>
  <c r="K47" i="11"/>
  <c r="J47" i="11"/>
  <c r="I47" i="11"/>
  <c r="H47" i="11"/>
  <c r="G47" i="11"/>
  <c r="W42" i="11"/>
  <c r="V42" i="11"/>
  <c r="U42" i="11"/>
  <c r="T42" i="11"/>
  <c r="S42" i="11"/>
  <c r="R42" i="11"/>
  <c r="Q42" i="11"/>
  <c r="P42" i="11"/>
  <c r="O42" i="11"/>
  <c r="N42" i="11"/>
  <c r="M42" i="11"/>
  <c r="L42" i="11"/>
  <c r="K42" i="11"/>
  <c r="J42" i="11"/>
  <c r="I42" i="11"/>
  <c r="H42" i="11"/>
  <c r="G42" i="11"/>
  <c r="W38" i="11"/>
  <c r="V38" i="11"/>
  <c r="U38" i="11"/>
  <c r="T38" i="11"/>
  <c r="S38" i="11"/>
  <c r="R38" i="11"/>
  <c r="Q38" i="11"/>
  <c r="P38" i="11"/>
  <c r="O38" i="11"/>
  <c r="N38" i="11"/>
  <c r="M38" i="11"/>
  <c r="L38" i="11"/>
  <c r="K38" i="11"/>
  <c r="J38" i="11"/>
  <c r="I38" i="11"/>
  <c r="H38" i="11"/>
  <c r="G38" i="11"/>
  <c r="W34" i="11"/>
  <c r="V34" i="11"/>
  <c r="U34" i="11"/>
  <c r="T34" i="11"/>
  <c r="S34" i="11"/>
  <c r="R34" i="11"/>
  <c r="Q34" i="11"/>
  <c r="P34" i="11"/>
  <c r="O34" i="11"/>
  <c r="N34" i="11"/>
  <c r="M34" i="11"/>
  <c r="L34" i="11"/>
  <c r="K34" i="11"/>
  <c r="J34" i="11"/>
  <c r="I34" i="11"/>
  <c r="H34" i="11"/>
  <c r="G34" i="11"/>
  <c r="W28" i="11"/>
  <c r="V28" i="11"/>
  <c r="U28" i="11"/>
  <c r="T28" i="11"/>
  <c r="S28" i="11"/>
  <c r="R28" i="11"/>
  <c r="Q28" i="11"/>
  <c r="P28" i="11"/>
  <c r="O28" i="11"/>
  <c r="O233" i="11" s="1"/>
  <c r="N28" i="11"/>
  <c r="M28" i="11"/>
  <c r="L28" i="11"/>
  <c r="K28" i="11"/>
  <c r="J28" i="11"/>
  <c r="I28" i="11"/>
  <c r="H28" i="11"/>
  <c r="G28" i="11"/>
  <c r="W23" i="11"/>
  <c r="V23" i="11"/>
  <c r="U23" i="11"/>
  <c r="T23" i="11"/>
  <c r="S23" i="11"/>
  <c r="R23" i="11"/>
  <c r="Q23" i="11"/>
  <c r="P23" i="11"/>
  <c r="O23" i="11"/>
  <c r="N23" i="11"/>
  <c r="M23" i="11"/>
  <c r="L23" i="11"/>
  <c r="K23" i="11"/>
  <c r="J23" i="11"/>
  <c r="I23" i="11"/>
  <c r="H23" i="11"/>
  <c r="G23" i="11"/>
  <c r="W18" i="11"/>
  <c r="V18" i="11"/>
  <c r="U18" i="11"/>
  <c r="T18" i="11"/>
  <c r="S18" i="11"/>
  <c r="R18" i="11"/>
  <c r="Q18" i="11"/>
  <c r="P18" i="11"/>
  <c r="O18" i="11"/>
  <c r="N18" i="11"/>
  <c r="M18" i="11"/>
  <c r="L18" i="11"/>
  <c r="K18" i="11"/>
  <c r="J18" i="11"/>
  <c r="I18" i="11"/>
  <c r="H18" i="11"/>
  <c r="G18" i="11"/>
  <c r="W13" i="11"/>
  <c r="V13" i="11"/>
  <c r="U13" i="11"/>
  <c r="T13" i="11"/>
  <c r="S13" i="11"/>
  <c r="R13" i="11"/>
  <c r="Q13" i="11"/>
  <c r="P13" i="11"/>
  <c r="O13" i="11"/>
  <c r="N13" i="11"/>
  <c r="M13" i="11"/>
  <c r="L13" i="11"/>
  <c r="K13" i="11"/>
  <c r="J13" i="11"/>
  <c r="I13" i="11"/>
  <c r="H13" i="11"/>
  <c r="G13" i="11"/>
  <c r="W10" i="11"/>
  <c r="W233" i="11" s="1"/>
  <c r="V10" i="11"/>
  <c r="U10" i="11"/>
  <c r="T10" i="11"/>
  <c r="S10" i="11"/>
  <c r="R10" i="11"/>
  <c r="Q10" i="11"/>
  <c r="P10" i="11"/>
  <c r="O10" i="11"/>
  <c r="N10" i="11"/>
  <c r="M10" i="11"/>
  <c r="L10" i="11"/>
  <c r="K10" i="11"/>
  <c r="J10" i="11"/>
  <c r="I10" i="11"/>
  <c r="H10" i="11"/>
  <c r="G10" i="11"/>
  <c r="F5" i="11"/>
  <c r="F863" i="11" s="1"/>
  <c r="F4" i="11"/>
  <c r="W1713" i="10"/>
  <c r="V1713" i="10"/>
  <c r="U1713" i="10"/>
  <c r="T1713" i="10"/>
  <c r="S1713" i="10"/>
  <c r="R1713" i="10"/>
  <c r="Q1713" i="10"/>
  <c r="P1713" i="10"/>
  <c r="O1713" i="10"/>
  <c r="N1713" i="10"/>
  <c r="M1713" i="10"/>
  <c r="L1713" i="10"/>
  <c r="L1711" i="10" s="1"/>
  <c r="K1713" i="10"/>
  <c r="J1713" i="10"/>
  <c r="I1713" i="10"/>
  <c r="H1713" i="10"/>
  <c r="G1713" i="10"/>
  <c r="W1712" i="10"/>
  <c r="V1712" i="10"/>
  <c r="U1712" i="10"/>
  <c r="U1711" i="10" s="1"/>
  <c r="T1712" i="10"/>
  <c r="S1712" i="10"/>
  <c r="R1712" i="10"/>
  <c r="R1711" i="10" s="1"/>
  <c r="Q1712" i="10"/>
  <c r="P1712" i="10"/>
  <c r="P1711" i="10" s="1"/>
  <c r="O1712" i="10"/>
  <c r="N1712" i="10"/>
  <c r="N1711" i="10" s="1"/>
  <c r="M1712" i="10"/>
  <c r="M1711" i="10" s="1"/>
  <c r="L1712" i="10"/>
  <c r="K1712" i="10"/>
  <c r="K1711" i="10" s="1"/>
  <c r="J1712" i="10"/>
  <c r="J1711" i="10" s="1"/>
  <c r="I1712" i="10"/>
  <c r="H1712" i="10"/>
  <c r="G1712" i="10"/>
  <c r="W1711" i="10"/>
  <c r="V1711" i="10"/>
  <c r="T1711" i="10"/>
  <c r="S1711" i="10"/>
  <c r="O1711" i="10"/>
  <c r="H1711" i="10"/>
  <c r="G1711" i="10"/>
  <c r="W1709" i="10"/>
  <c r="W1706" i="10" s="1"/>
  <c r="V1709" i="10"/>
  <c r="U1709" i="10"/>
  <c r="T1709" i="10"/>
  <c r="S1709" i="10"/>
  <c r="R1709" i="10"/>
  <c r="Q1709" i="10"/>
  <c r="P1709" i="10"/>
  <c r="O1709" i="10"/>
  <c r="N1709" i="10"/>
  <c r="M1709" i="10"/>
  <c r="L1709" i="10"/>
  <c r="K1709" i="10"/>
  <c r="J1709" i="10"/>
  <c r="I1709" i="10"/>
  <c r="H1709" i="10"/>
  <c r="H1706" i="10" s="1"/>
  <c r="G1709" i="10"/>
  <c r="G1706" i="10" s="1"/>
  <c r="W1708" i="10"/>
  <c r="V1708" i="10"/>
  <c r="U1708" i="10"/>
  <c r="T1708" i="10"/>
  <c r="S1708" i="10"/>
  <c r="R1708" i="10"/>
  <c r="Q1708" i="10"/>
  <c r="P1708" i="10"/>
  <c r="O1708" i="10"/>
  <c r="N1708" i="10"/>
  <c r="M1708" i="10"/>
  <c r="L1708" i="10"/>
  <c r="K1708" i="10"/>
  <c r="J1708" i="10"/>
  <c r="I1708" i="10"/>
  <c r="H1708" i="10"/>
  <c r="G1708" i="10"/>
  <c r="W1707" i="10"/>
  <c r="V1707" i="10"/>
  <c r="U1707" i="10"/>
  <c r="T1707" i="10"/>
  <c r="S1707" i="10"/>
  <c r="S1706" i="10" s="1"/>
  <c r="R1707" i="10"/>
  <c r="R1706" i="10" s="1"/>
  <c r="Q1707" i="10"/>
  <c r="P1707" i="10"/>
  <c r="P1706" i="10" s="1"/>
  <c r="O1707" i="10"/>
  <c r="O1706" i="10" s="1"/>
  <c r="N1707" i="10"/>
  <c r="N1706" i="10" s="1"/>
  <c r="M1707" i="10"/>
  <c r="L1707" i="10"/>
  <c r="K1707" i="10"/>
  <c r="J1707" i="10"/>
  <c r="I1707" i="10"/>
  <c r="I1706" i="10" s="1"/>
  <c r="H1707" i="10"/>
  <c r="G1707" i="10"/>
  <c r="M1706" i="10"/>
  <c r="L1706" i="10"/>
  <c r="K1706" i="10"/>
  <c r="J1706" i="10"/>
  <c r="V1704" i="10"/>
  <c r="U1704" i="10"/>
  <c r="T1704" i="10"/>
  <c r="S1704" i="10"/>
  <c r="R1704" i="10"/>
  <c r="Q1704" i="10"/>
  <c r="P1704" i="10"/>
  <c r="O1704" i="10"/>
  <c r="O1699" i="10" s="1"/>
  <c r="N1704" i="10"/>
  <c r="M1704" i="10"/>
  <c r="L1704" i="10"/>
  <c r="L1699" i="10" s="1"/>
  <c r="K1704" i="10"/>
  <c r="K1699" i="10" s="1"/>
  <c r="J1704" i="10"/>
  <c r="I1704" i="10"/>
  <c r="H1704" i="10"/>
  <c r="H1699" i="10" s="1"/>
  <c r="V1701" i="10"/>
  <c r="U1701" i="10"/>
  <c r="T1701" i="10"/>
  <c r="S1701" i="10"/>
  <c r="R1701" i="10"/>
  <c r="Q1701" i="10"/>
  <c r="P1701" i="10"/>
  <c r="O1701" i="10"/>
  <c r="N1701" i="10"/>
  <c r="M1701" i="10"/>
  <c r="L1701" i="10"/>
  <c r="K1701" i="10"/>
  <c r="J1701" i="10"/>
  <c r="I1701" i="10"/>
  <c r="H1701" i="10"/>
  <c r="V1700" i="10"/>
  <c r="U1700" i="10"/>
  <c r="U1699" i="10" s="1"/>
  <c r="T1700" i="10"/>
  <c r="S1700" i="10"/>
  <c r="R1700" i="10"/>
  <c r="R1699" i="10" s="1"/>
  <c r="Q1700" i="10"/>
  <c r="P1700" i="10"/>
  <c r="O1700" i="10"/>
  <c r="N1700" i="10"/>
  <c r="M1700" i="10"/>
  <c r="L1700" i="10"/>
  <c r="K1700" i="10"/>
  <c r="J1700" i="10"/>
  <c r="J1699" i="10" s="1"/>
  <c r="I1700" i="10"/>
  <c r="I1699" i="10" s="1"/>
  <c r="H1700" i="10"/>
  <c r="T1699" i="10"/>
  <c r="S1699" i="10"/>
  <c r="Q1699" i="10"/>
  <c r="P1699" i="10"/>
  <c r="N1699" i="10"/>
  <c r="M1699" i="10"/>
  <c r="V1698" i="10"/>
  <c r="U1698" i="10"/>
  <c r="T1698" i="10"/>
  <c r="S1698" i="10"/>
  <c r="R1698" i="10"/>
  <c r="Q1698" i="10"/>
  <c r="P1698" i="10"/>
  <c r="O1698" i="10"/>
  <c r="N1698" i="10"/>
  <c r="M1698" i="10"/>
  <c r="L1698" i="10"/>
  <c r="K1698" i="10"/>
  <c r="J1698" i="10"/>
  <c r="I1698" i="10"/>
  <c r="H1698" i="10"/>
  <c r="V1697" i="10"/>
  <c r="U1697" i="10"/>
  <c r="T1697" i="10"/>
  <c r="S1697" i="10"/>
  <c r="R1697" i="10"/>
  <c r="Q1697" i="10"/>
  <c r="P1697" i="10"/>
  <c r="O1697" i="10"/>
  <c r="N1697" i="10"/>
  <c r="M1697" i="10"/>
  <c r="L1697" i="10"/>
  <c r="K1697" i="10"/>
  <c r="J1697" i="10"/>
  <c r="I1697" i="10"/>
  <c r="H1697" i="10"/>
  <c r="V1696" i="10"/>
  <c r="V1693" i="10" s="1"/>
  <c r="U1696" i="10"/>
  <c r="U1693" i="10" s="1"/>
  <c r="T1696" i="10"/>
  <c r="S1696" i="10"/>
  <c r="R1696" i="10"/>
  <c r="R1693" i="10" s="1"/>
  <c r="Q1696" i="10"/>
  <c r="P1696" i="10"/>
  <c r="O1696" i="10"/>
  <c r="N1696" i="10"/>
  <c r="M1696" i="10"/>
  <c r="L1696" i="10"/>
  <c r="K1696" i="10"/>
  <c r="J1696" i="10"/>
  <c r="I1696" i="10"/>
  <c r="H1696" i="10"/>
  <c r="V1695" i="10"/>
  <c r="U1695" i="10"/>
  <c r="T1695" i="10"/>
  <c r="S1695" i="10"/>
  <c r="R1695" i="10"/>
  <c r="Q1695" i="10"/>
  <c r="Q1693" i="10" s="1"/>
  <c r="P1695" i="10"/>
  <c r="O1695" i="10"/>
  <c r="N1695" i="10"/>
  <c r="M1695" i="10"/>
  <c r="M1693" i="10" s="1"/>
  <c r="L1695" i="10"/>
  <c r="K1695" i="10"/>
  <c r="J1695" i="10"/>
  <c r="I1695" i="10"/>
  <c r="H1695" i="10"/>
  <c r="V1694" i="10"/>
  <c r="U1694" i="10"/>
  <c r="T1694" i="10"/>
  <c r="S1694" i="10"/>
  <c r="R1694" i="10"/>
  <c r="Q1694" i="10"/>
  <c r="P1694" i="10"/>
  <c r="O1694" i="10"/>
  <c r="N1694" i="10"/>
  <c r="M1694" i="10"/>
  <c r="L1694" i="10"/>
  <c r="L1693" i="10" s="1"/>
  <c r="K1694" i="10"/>
  <c r="K1693" i="10" s="1"/>
  <c r="J1694" i="10"/>
  <c r="J1693" i="10" s="1"/>
  <c r="I1694" i="10"/>
  <c r="I1693" i="10" s="1"/>
  <c r="H1694" i="10"/>
  <c r="H1693" i="10" s="1"/>
  <c r="V1692" i="10"/>
  <c r="V1690" i="10" s="1"/>
  <c r="U1692" i="10"/>
  <c r="T1692" i="10"/>
  <c r="S1692" i="10"/>
  <c r="R1692" i="10"/>
  <c r="R1690" i="10" s="1"/>
  <c r="Q1692" i="10"/>
  <c r="P1692" i="10"/>
  <c r="O1692" i="10"/>
  <c r="N1692" i="10"/>
  <c r="M1692" i="10"/>
  <c r="L1692" i="10"/>
  <c r="K1692" i="10"/>
  <c r="J1692" i="10"/>
  <c r="I1692" i="10"/>
  <c r="H1692" i="10"/>
  <c r="V1691" i="10"/>
  <c r="U1691" i="10"/>
  <c r="U1690" i="10" s="1"/>
  <c r="T1691" i="10"/>
  <c r="T1690" i="10" s="1"/>
  <c r="S1691" i="10"/>
  <c r="R1691" i="10"/>
  <c r="Q1691" i="10"/>
  <c r="Q1690" i="10" s="1"/>
  <c r="P1691" i="10"/>
  <c r="P1690" i="10" s="1"/>
  <c r="O1691" i="10"/>
  <c r="N1691" i="10"/>
  <c r="M1691" i="10"/>
  <c r="M1690" i="10" s="1"/>
  <c r="L1691" i="10"/>
  <c r="K1691" i="10"/>
  <c r="J1691" i="10"/>
  <c r="I1691" i="10"/>
  <c r="H1691" i="10"/>
  <c r="O1690" i="10"/>
  <c r="N1690" i="10"/>
  <c r="L1690" i="10"/>
  <c r="K1690" i="10"/>
  <c r="J1690" i="10"/>
  <c r="I1690" i="10"/>
  <c r="H1690" i="10"/>
  <c r="V1689" i="10"/>
  <c r="U1689" i="10"/>
  <c r="T1689" i="10"/>
  <c r="S1689" i="10"/>
  <c r="R1689" i="10"/>
  <c r="Q1689" i="10"/>
  <c r="P1689" i="10"/>
  <c r="O1689" i="10"/>
  <c r="N1689" i="10"/>
  <c r="M1689" i="10"/>
  <c r="L1689" i="10"/>
  <c r="K1689" i="10"/>
  <c r="J1689" i="10"/>
  <c r="I1689" i="10"/>
  <c r="H1689" i="10"/>
  <c r="V1688" i="10"/>
  <c r="V1685" i="10" s="1"/>
  <c r="U1688" i="10"/>
  <c r="U1685" i="10" s="1"/>
  <c r="T1688" i="10"/>
  <c r="S1688" i="10"/>
  <c r="R1688" i="10"/>
  <c r="R1685" i="10" s="1"/>
  <c r="Q1688" i="10"/>
  <c r="P1688" i="10"/>
  <c r="O1688" i="10"/>
  <c r="N1688" i="10"/>
  <c r="M1688" i="10"/>
  <c r="L1688" i="10"/>
  <c r="K1688" i="10"/>
  <c r="J1688" i="10"/>
  <c r="I1688" i="10"/>
  <c r="H1688" i="10"/>
  <c r="V1687" i="10"/>
  <c r="U1687" i="10"/>
  <c r="T1687" i="10"/>
  <c r="S1687" i="10"/>
  <c r="R1687" i="10"/>
  <c r="Q1687" i="10"/>
  <c r="Q1685" i="10" s="1"/>
  <c r="P1687" i="10"/>
  <c r="O1687" i="10"/>
  <c r="N1687" i="10"/>
  <c r="M1687" i="10"/>
  <c r="M1685" i="10" s="1"/>
  <c r="L1687" i="10"/>
  <c r="K1687" i="10"/>
  <c r="J1687" i="10"/>
  <c r="I1687" i="10"/>
  <c r="H1687" i="10"/>
  <c r="V1686" i="10"/>
  <c r="U1686" i="10"/>
  <c r="T1686" i="10"/>
  <c r="S1686" i="10"/>
  <c r="R1686" i="10"/>
  <c r="Q1686" i="10"/>
  <c r="P1686" i="10"/>
  <c r="P1685" i="10" s="1"/>
  <c r="O1686" i="10"/>
  <c r="N1686" i="10"/>
  <c r="M1686" i="10"/>
  <c r="L1686" i="10"/>
  <c r="L1685" i="10" s="1"/>
  <c r="K1686" i="10"/>
  <c r="K1685" i="10" s="1"/>
  <c r="J1686" i="10"/>
  <c r="J1685" i="10" s="1"/>
  <c r="I1686" i="10"/>
  <c r="I1685" i="10" s="1"/>
  <c r="H1686" i="10"/>
  <c r="H1685" i="10" s="1"/>
  <c r="V1684" i="10"/>
  <c r="U1684" i="10"/>
  <c r="T1684" i="10"/>
  <c r="S1684" i="10"/>
  <c r="R1684" i="10"/>
  <c r="Q1684" i="10"/>
  <c r="P1684" i="10"/>
  <c r="O1684" i="10"/>
  <c r="N1684" i="10"/>
  <c r="M1684" i="10"/>
  <c r="L1684" i="10"/>
  <c r="K1684" i="10"/>
  <c r="J1684" i="10"/>
  <c r="I1684" i="10"/>
  <c r="H1684" i="10"/>
  <c r="V1683" i="10"/>
  <c r="U1683" i="10"/>
  <c r="T1683" i="10"/>
  <c r="T1680" i="10" s="1"/>
  <c r="S1683" i="10"/>
  <c r="R1683" i="10"/>
  <c r="Q1683" i="10"/>
  <c r="Q1680" i="10" s="1"/>
  <c r="P1683" i="10"/>
  <c r="P1680" i="10" s="1"/>
  <c r="O1683" i="10"/>
  <c r="N1683" i="10"/>
  <c r="M1683" i="10"/>
  <c r="M1680" i="10" s="1"/>
  <c r="L1683" i="10"/>
  <c r="K1683" i="10"/>
  <c r="J1683" i="10"/>
  <c r="I1683" i="10"/>
  <c r="H1683" i="10"/>
  <c r="V1682" i="10"/>
  <c r="U1682" i="10"/>
  <c r="T1682" i="10"/>
  <c r="S1682" i="10"/>
  <c r="R1682" i="10"/>
  <c r="Q1682" i="10"/>
  <c r="P1682" i="10"/>
  <c r="O1682" i="10"/>
  <c r="N1682" i="10"/>
  <c r="M1682" i="10"/>
  <c r="L1682" i="10"/>
  <c r="L1680" i="10" s="1"/>
  <c r="K1682" i="10"/>
  <c r="J1682" i="10"/>
  <c r="I1682" i="10"/>
  <c r="H1682" i="10"/>
  <c r="H1680" i="10" s="1"/>
  <c r="V1681" i="10"/>
  <c r="U1681" i="10"/>
  <c r="T1681" i="10"/>
  <c r="S1681" i="10"/>
  <c r="R1681" i="10"/>
  <c r="Q1681" i="10"/>
  <c r="P1681" i="10"/>
  <c r="O1681" i="10"/>
  <c r="O1680" i="10" s="1"/>
  <c r="N1681" i="10"/>
  <c r="N1680" i="10" s="1"/>
  <c r="M1681" i="10"/>
  <c r="L1681" i="10"/>
  <c r="K1681" i="10"/>
  <c r="K1680" i="10" s="1"/>
  <c r="J1681" i="10"/>
  <c r="J1680" i="10" s="1"/>
  <c r="I1681" i="10"/>
  <c r="H1681" i="10"/>
  <c r="V1680" i="10"/>
  <c r="U1680" i="10"/>
  <c r="S1680" i="10"/>
  <c r="R1680" i="10"/>
  <c r="V1677" i="10"/>
  <c r="U1677" i="10"/>
  <c r="T1677" i="10"/>
  <c r="S1677" i="10"/>
  <c r="R1677" i="10"/>
  <c r="Q1677" i="10"/>
  <c r="Q1675" i="10" s="1"/>
  <c r="P1677" i="10"/>
  <c r="O1677" i="10"/>
  <c r="N1677" i="10"/>
  <c r="M1677" i="10"/>
  <c r="M1675" i="10" s="1"/>
  <c r="L1677" i="10"/>
  <c r="K1677" i="10"/>
  <c r="J1677" i="10"/>
  <c r="I1677" i="10"/>
  <c r="H1677" i="10"/>
  <c r="V1676" i="10"/>
  <c r="U1676" i="10"/>
  <c r="T1676" i="10"/>
  <c r="S1676" i="10"/>
  <c r="S1675" i="10" s="1"/>
  <c r="R1676" i="10"/>
  <c r="Q1676" i="10"/>
  <c r="P1676" i="10"/>
  <c r="O1676" i="10"/>
  <c r="O1675" i="10" s="1"/>
  <c r="N1676" i="10"/>
  <c r="M1676" i="10"/>
  <c r="L1676" i="10"/>
  <c r="L1675" i="10" s="1"/>
  <c r="K1676" i="10"/>
  <c r="K1675" i="10" s="1"/>
  <c r="J1676" i="10"/>
  <c r="J1675" i="10" s="1"/>
  <c r="I1676" i="10"/>
  <c r="I1675" i="10" s="1"/>
  <c r="H1676" i="10"/>
  <c r="H1675" i="10" s="1"/>
  <c r="V1675" i="10"/>
  <c r="U1675" i="10"/>
  <c r="R1675" i="10"/>
  <c r="W1670" i="10"/>
  <c r="W1667" i="10" s="1"/>
  <c r="V1670" i="10"/>
  <c r="V1667" i="10" s="1"/>
  <c r="U1670" i="10"/>
  <c r="T1670" i="10"/>
  <c r="S1670" i="10"/>
  <c r="R1670" i="10"/>
  <c r="R1667" i="10" s="1"/>
  <c r="Q1670" i="10"/>
  <c r="P1670" i="10"/>
  <c r="O1670" i="10"/>
  <c r="N1670" i="10"/>
  <c r="M1670" i="10"/>
  <c r="L1670" i="10"/>
  <c r="K1670" i="10"/>
  <c r="J1670" i="10"/>
  <c r="I1670" i="10"/>
  <c r="G1670" i="10"/>
  <c r="H1670" i="10" s="1"/>
  <c r="W1669" i="10"/>
  <c r="V1669" i="10"/>
  <c r="U1669" i="10"/>
  <c r="T1669" i="10"/>
  <c r="S1669" i="10"/>
  <c r="R1669" i="10"/>
  <c r="Q1669" i="10"/>
  <c r="P1669" i="10"/>
  <c r="O1669" i="10"/>
  <c r="O1667" i="10" s="1"/>
  <c r="N1669" i="10"/>
  <c r="N1667" i="10" s="1"/>
  <c r="M1669" i="10"/>
  <c r="L1669" i="10"/>
  <c r="K1669" i="10"/>
  <c r="J1669" i="10"/>
  <c r="I1669" i="10"/>
  <c r="H1669" i="10"/>
  <c r="G1669" i="10"/>
  <c r="W1668" i="10"/>
  <c r="V1668" i="10"/>
  <c r="U1668" i="10"/>
  <c r="U1667" i="10" s="1"/>
  <c r="T1668" i="10"/>
  <c r="S1668" i="10"/>
  <c r="R1668" i="10"/>
  <c r="Q1668" i="10"/>
  <c r="P1668" i="10"/>
  <c r="O1668" i="10"/>
  <c r="N1668" i="10"/>
  <c r="M1668" i="10"/>
  <c r="M1667" i="10" s="1"/>
  <c r="L1668" i="10"/>
  <c r="L1667" i="10" s="1"/>
  <c r="K1668" i="10"/>
  <c r="K1667" i="10" s="1"/>
  <c r="J1668" i="10"/>
  <c r="J1667" i="10" s="1"/>
  <c r="I1668" i="10"/>
  <c r="I1667" i="10" s="1"/>
  <c r="H1668" i="10"/>
  <c r="G1668" i="10"/>
  <c r="H1667" i="10"/>
  <c r="G1667" i="10"/>
  <c r="G1665" i="10"/>
  <c r="G1664" i="10"/>
  <c r="W1662" i="10"/>
  <c r="G1662" i="10"/>
  <c r="W1661" i="10"/>
  <c r="V1661" i="10"/>
  <c r="U1661" i="10"/>
  <c r="T1661" i="10"/>
  <c r="S1661" i="10"/>
  <c r="R1661" i="10"/>
  <c r="Q1661" i="10"/>
  <c r="P1661" i="10"/>
  <c r="P1659" i="10" s="1"/>
  <c r="O1661" i="10"/>
  <c r="O1659" i="10" s="1"/>
  <c r="G1661" i="10"/>
  <c r="W1660" i="10"/>
  <c r="V1660" i="10"/>
  <c r="U1660" i="10"/>
  <c r="U1659" i="10" s="1"/>
  <c r="T1660" i="10"/>
  <c r="S1660" i="10"/>
  <c r="R1660" i="10"/>
  <c r="Q1660" i="10"/>
  <c r="P1660" i="10"/>
  <c r="O1660" i="10"/>
  <c r="N1660" i="10"/>
  <c r="M1660" i="10"/>
  <c r="L1660" i="10"/>
  <c r="K1660" i="10"/>
  <c r="G1660" i="10"/>
  <c r="W1659" i="10"/>
  <c r="V1659" i="10"/>
  <c r="T1659" i="10"/>
  <c r="S1659" i="10"/>
  <c r="R1659" i="10"/>
  <c r="Q1659" i="10"/>
  <c r="K1659" i="10"/>
  <c r="W1658" i="10"/>
  <c r="V1658" i="10"/>
  <c r="U1658" i="10"/>
  <c r="T1658" i="10"/>
  <c r="T1656" i="10" s="1"/>
  <c r="S1658" i="10"/>
  <c r="R1658" i="10"/>
  <c r="Q1658" i="10"/>
  <c r="P1658" i="10"/>
  <c r="O1658" i="10"/>
  <c r="N1658" i="10"/>
  <c r="M1658" i="10"/>
  <c r="L1658" i="10"/>
  <c r="L1656" i="10" s="1"/>
  <c r="K1658" i="10"/>
  <c r="J1658" i="10"/>
  <c r="I1658" i="10"/>
  <c r="H1658" i="10"/>
  <c r="G1658" i="10"/>
  <c r="W1657" i="10"/>
  <c r="V1657" i="10"/>
  <c r="U1657" i="10"/>
  <c r="U1656" i="10" s="1"/>
  <c r="T1657" i="10"/>
  <c r="S1657" i="10"/>
  <c r="R1657" i="10"/>
  <c r="R1656" i="10" s="1"/>
  <c r="Q1657" i="10"/>
  <c r="Q1656" i="10" s="1"/>
  <c r="P1657" i="10"/>
  <c r="O1657" i="10"/>
  <c r="N1657" i="10"/>
  <c r="M1657" i="10"/>
  <c r="L1657" i="10"/>
  <c r="K1657" i="10"/>
  <c r="K1656" i="10" s="1"/>
  <c r="J1657" i="10"/>
  <c r="J1656" i="10" s="1"/>
  <c r="I1657" i="10"/>
  <c r="I1656" i="10" s="1"/>
  <c r="H1657" i="10"/>
  <c r="H1656" i="10" s="1"/>
  <c r="G1657" i="10"/>
  <c r="G1656" i="10" s="1"/>
  <c r="W1656" i="10"/>
  <c r="V1656" i="10"/>
  <c r="S1656" i="10"/>
  <c r="O1656" i="10"/>
  <c r="W1655" i="10"/>
  <c r="W1653" i="10" s="1"/>
  <c r="V1655" i="10"/>
  <c r="U1655" i="10"/>
  <c r="T1655" i="10"/>
  <c r="S1655" i="10"/>
  <c r="R1655" i="10"/>
  <c r="Q1655" i="10"/>
  <c r="P1655" i="10"/>
  <c r="O1655" i="10"/>
  <c r="N1655" i="10"/>
  <c r="M1655" i="10"/>
  <c r="L1655" i="10"/>
  <c r="K1655" i="10"/>
  <c r="K1653" i="10" s="1"/>
  <c r="J1655" i="10"/>
  <c r="I1655" i="10"/>
  <c r="H1655" i="10"/>
  <c r="G1655" i="10"/>
  <c r="W1654" i="10"/>
  <c r="V1654" i="10"/>
  <c r="V1653" i="10" s="1"/>
  <c r="U1654" i="10"/>
  <c r="U1653" i="10" s="1"/>
  <c r="T1654" i="10"/>
  <c r="S1654" i="10"/>
  <c r="S1653" i="10" s="1"/>
  <c r="R1654" i="10"/>
  <c r="R1653" i="10" s="1"/>
  <c r="Q1654" i="10"/>
  <c r="Q1653" i="10" s="1"/>
  <c r="P1654" i="10"/>
  <c r="O1654" i="10"/>
  <c r="N1654" i="10"/>
  <c r="M1654" i="10"/>
  <c r="L1654" i="10"/>
  <c r="L1653" i="10" s="1"/>
  <c r="K1654" i="10"/>
  <c r="J1654" i="10"/>
  <c r="I1654" i="10"/>
  <c r="I1653" i="10" s="1"/>
  <c r="G1654" i="10"/>
  <c r="G1653" i="10" s="1"/>
  <c r="P1653" i="10"/>
  <c r="O1653" i="10"/>
  <c r="N1653" i="10"/>
  <c r="M1653" i="10"/>
  <c r="J1653" i="10"/>
  <c r="W1652" i="10"/>
  <c r="V1652" i="10"/>
  <c r="V1650" i="10" s="1"/>
  <c r="U1652" i="10"/>
  <c r="T1652" i="10"/>
  <c r="S1652" i="10"/>
  <c r="R1652" i="10"/>
  <c r="Q1652" i="10"/>
  <c r="P1652" i="10"/>
  <c r="O1652" i="10"/>
  <c r="N1652" i="10"/>
  <c r="N1650" i="10" s="1"/>
  <c r="M1652" i="10"/>
  <c r="L1652" i="10"/>
  <c r="K1652" i="10"/>
  <c r="J1652" i="10"/>
  <c r="I1652" i="10"/>
  <c r="G1652" i="10"/>
  <c r="H1652" i="10" s="1"/>
  <c r="W1651" i="10"/>
  <c r="W1650" i="10" s="1"/>
  <c r="V1651" i="10"/>
  <c r="U1651" i="10"/>
  <c r="T1651" i="10"/>
  <c r="T1650" i="10" s="1"/>
  <c r="S1651" i="10"/>
  <c r="S1650" i="10" s="1"/>
  <c r="R1651" i="10"/>
  <c r="Q1651" i="10"/>
  <c r="P1651" i="10"/>
  <c r="O1651" i="10"/>
  <c r="O1650" i="10" s="1"/>
  <c r="N1651" i="10"/>
  <c r="M1651" i="10"/>
  <c r="M1650" i="10" s="1"/>
  <c r="L1651" i="10"/>
  <c r="L1650" i="10" s="1"/>
  <c r="K1651" i="10"/>
  <c r="K1650" i="10" s="1"/>
  <c r="J1651" i="10"/>
  <c r="J1650" i="10" s="1"/>
  <c r="I1651" i="10"/>
  <c r="H1651" i="10"/>
  <c r="G1651" i="10"/>
  <c r="U1650" i="10"/>
  <c r="Q1650" i="10"/>
  <c r="I1650" i="10"/>
  <c r="H1650" i="10"/>
  <c r="G1650" i="10"/>
  <c r="W1649" i="10"/>
  <c r="V1649" i="10"/>
  <c r="U1649" i="10"/>
  <c r="T1649" i="10"/>
  <c r="S1649" i="10"/>
  <c r="R1649" i="10"/>
  <c r="Q1649" i="10"/>
  <c r="P1649" i="10"/>
  <c r="O1649" i="10"/>
  <c r="N1649" i="10"/>
  <c r="M1649" i="10"/>
  <c r="M1647" i="10" s="1"/>
  <c r="L1649" i="10"/>
  <c r="K1649" i="10"/>
  <c r="J1649" i="10"/>
  <c r="I1649" i="10"/>
  <c r="G1649" i="10"/>
  <c r="H1649" i="10" s="1"/>
  <c r="W1648" i="10"/>
  <c r="W1647" i="10" s="1"/>
  <c r="V1648" i="10"/>
  <c r="U1648" i="10"/>
  <c r="U1647" i="10" s="1"/>
  <c r="T1648" i="10"/>
  <c r="T1647" i="10" s="1"/>
  <c r="S1648" i="10"/>
  <c r="R1648" i="10"/>
  <c r="Q1648" i="10"/>
  <c r="P1648" i="10"/>
  <c r="O1648" i="10"/>
  <c r="N1648" i="10"/>
  <c r="N1647" i="10" s="1"/>
  <c r="M1648" i="10"/>
  <c r="L1648" i="10"/>
  <c r="K1648" i="10"/>
  <c r="K1647" i="10" s="1"/>
  <c r="J1648" i="10"/>
  <c r="J1647" i="10" s="1"/>
  <c r="I1648" i="10"/>
  <c r="G1648" i="10"/>
  <c r="S1647" i="10"/>
  <c r="R1647" i="10"/>
  <c r="Q1647" i="10"/>
  <c r="P1647" i="10"/>
  <c r="O1647" i="10"/>
  <c r="L1647" i="10"/>
  <c r="W1646" i="10"/>
  <c r="V1646" i="10"/>
  <c r="U1646" i="10"/>
  <c r="T1646" i="10"/>
  <c r="S1646" i="10"/>
  <c r="R1646" i="10"/>
  <c r="Q1646" i="10"/>
  <c r="P1646" i="10"/>
  <c r="P1644" i="10" s="1"/>
  <c r="O1646" i="10"/>
  <c r="N1646" i="10"/>
  <c r="M1646" i="10"/>
  <c r="L1646" i="10"/>
  <c r="K1646" i="10"/>
  <c r="J1646" i="10"/>
  <c r="I1646" i="10"/>
  <c r="H1646" i="10"/>
  <c r="G1646" i="10"/>
  <c r="W1645" i="10"/>
  <c r="V1645" i="10"/>
  <c r="V1644" i="10" s="1"/>
  <c r="U1645" i="10"/>
  <c r="T1645" i="10"/>
  <c r="S1645" i="10"/>
  <c r="R1645" i="10"/>
  <c r="R1644" i="10" s="1"/>
  <c r="Q1645" i="10"/>
  <c r="Q1644" i="10" s="1"/>
  <c r="P1645" i="10"/>
  <c r="O1645" i="10"/>
  <c r="O1644" i="10" s="1"/>
  <c r="N1645" i="10"/>
  <c r="N1644" i="10" s="1"/>
  <c r="M1645" i="10"/>
  <c r="L1645" i="10"/>
  <c r="K1645" i="10"/>
  <c r="J1645" i="10"/>
  <c r="J1644" i="10" s="1"/>
  <c r="I1645" i="10"/>
  <c r="G1645" i="10"/>
  <c r="H1645" i="10" s="1"/>
  <c r="W1644" i="10"/>
  <c r="S1644" i="10"/>
  <c r="L1644" i="10"/>
  <c r="K1644" i="10"/>
  <c r="I1644" i="10"/>
  <c r="H1644" i="10"/>
  <c r="G1644" i="10"/>
  <c r="W1643" i="10"/>
  <c r="V1643" i="10"/>
  <c r="U1643" i="10"/>
  <c r="T1643" i="10"/>
  <c r="S1643" i="10"/>
  <c r="R1643" i="10"/>
  <c r="Q1643" i="10"/>
  <c r="P1643" i="10"/>
  <c r="O1643" i="10"/>
  <c r="O1641" i="10" s="1"/>
  <c r="N1643" i="10"/>
  <c r="M1643" i="10"/>
  <c r="L1643" i="10"/>
  <c r="K1643" i="10"/>
  <c r="J1643" i="10"/>
  <c r="I1643" i="10"/>
  <c r="H1643" i="10"/>
  <c r="G1643" i="10"/>
  <c r="G1641" i="10" s="1"/>
  <c r="W1642" i="10"/>
  <c r="W1641" i="10" s="1"/>
  <c r="V1642" i="10"/>
  <c r="V1641" i="10" s="1"/>
  <c r="U1642" i="10"/>
  <c r="U1641" i="10" s="1"/>
  <c r="T1642" i="10"/>
  <c r="S1642" i="10"/>
  <c r="R1642" i="10"/>
  <c r="Q1642" i="10"/>
  <c r="P1642" i="10"/>
  <c r="P1641" i="10" s="1"/>
  <c r="O1642" i="10"/>
  <c r="N1642" i="10"/>
  <c r="M1642" i="10"/>
  <c r="M1641" i="10" s="1"/>
  <c r="L1642" i="10"/>
  <c r="K1642" i="10"/>
  <c r="J1642" i="10"/>
  <c r="I1642" i="10"/>
  <c r="H1642" i="10"/>
  <c r="G1642" i="10"/>
  <c r="T1641" i="10"/>
  <c r="S1641" i="10"/>
  <c r="R1641" i="10"/>
  <c r="Q1641" i="10"/>
  <c r="N1641" i="10"/>
  <c r="J1641" i="10"/>
  <c r="W1639" i="10"/>
  <c r="V1639" i="10"/>
  <c r="V1636" i="10" s="1"/>
  <c r="U1639" i="10"/>
  <c r="T1639" i="10"/>
  <c r="S1639" i="10"/>
  <c r="R1639" i="10"/>
  <c r="R1636" i="10" s="1"/>
  <c r="Q1639" i="10"/>
  <c r="P1639" i="10"/>
  <c r="O1639" i="10"/>
  <c r="N1639" i="10"/>
  <c r="M1639" i="10"/>
  <c r="L1639" i="10"/>
  <c r="K1639" i="10"/>
  <c r="J1639" i="10"/>
  <c r="I1639" i="10"/>
  <c r="G1639" i="10"/>
  <c r="H1639" i="10" s="1"/>
  <c r="H1636" i="10" s="1"/>
  <c r="W1638" i="10"/>
  <c r="W1636" i="10" s="1"/>
  <c r="V1638" i="10"/>
  <c r="U1638" i="10"/>
  <c r="T1638" i="10"/>
  <c r="S1638" i="10"/>
  <c r="R1638" i="10"/>
  <c r="Q1638" i="10"/>
  <c r="P1638" i="10"/>
  <c r="O1638" i="10"/>
  <c r="O1636" i="10" s="1"/>
  <c r="N1638" i="10"/>
  <c r="M1638" i="10"/>
  <c r="L1638" i="10"/>
  <c r="K1638" i="10"/>
  <c r="J1638" i="10"/>
  <c r="I1638" i="10"/>
  <c r="H1638" i="10"/>
  <c r="G1638" i="10"/>
  <c r="W1637" i="10"/>
  <c r="V1637" i="10"/>
  <c r="U1637" i="10"/>
  <c r="U1636" i="10" s="1"/>
  <c r="T1637" i="10"/>
  <c r="S1637" i="10"/>
  <c r="S1636" i="10" s="1"/>
  <c r="R1637" i="10"/>
  <c r="Q1637" i="10"/>
  <c r="Q1636" i="10" s="1"/>
  <c r="P1637" i="10"/>
  <c r="P1636" i="10" s="1"/>
  <c r="O1637" i="10"/>
  <c r="N1637" i="10"/>
  <c r="M1637" i="10"/>
  <c r="L1637" i="10"/>
  <c r="L1636" i="10" s="1"/>
  <c r="K1637" i="10"/>
  <c r="J1637" i="10"/>
  <c r="J1636" i="10" s="1"/>
  <c r="I1637" i="10"/>
  <c r="H1637" i="10"/>
  <c r="G1637" i="10"/>
  <c r="N1636" i="10"/>
  <c r="M1636" i="10"/>
  <c r="K1636" i="10"/>
  <c r="I1636" i="10"/>
  <c r="G1636" i="10"/>
  <c r="W1635" i="10"/>
  <c r="V1635" i="10"/>
  <c r="U1635" i="10"/>
  <c r="T1635" i="10"/>
  <c r="S1635" i="10"/>
  <c r="R1635" i="10"/>
  <c r="Q1635" i="10"/>
  <c r="P1635" i="10"/>
  <c r="O1635" i="10"/>
  <c r="N1635" i="10"/>
  <c r="N1633" i="10" s="1"/>
  <c r="M1635" i="10"/>
  <c r="L1635" i="10"/>
  <c r="K1635" i="10"/>
  <c r="J1635" i="10"/>
  <c r="I1635" i="10"/>
  <c r="H1635" i="10"/>
  <c r="G1635" i="10"/>
  <c r="W1634" i="10"/>
  <c r="V1634" i="10"/>
  <c r="U1634" i="10"/>
  <c r="U1633" i="10" s="1"/>
  <c r="T1634" i="10"/>
  <c r="T1633" i="10" s="1"/>
  <c r="S1634" i="10"/>
  <c r="R1634" i="10"/>
  <c r="Q1634" i="10"/>
  <c r="P1634" i="10"/>
  <c r="O1634" i="10"/>
  <c r="O1633" i="10" s="1"/>
  <c r="N1634" i="10"/>
  <c r="M1634" i="10"/>
  <c r="L1634" i="10"/>
  <c r="L1633" i="10" s="1"/>
  <c r="K1634" i="10"/>
  <c r="J1634" i="10"/>
  <c r="J1633" i="10" s="1"/>
  <c r="I1634" i="10"/>
  <c r="G1634" i="10"/>
  <c r="G1633" i="10" s="1"/>
  <c r="V1633" i="10"/>
  <c r="S1633" i="10"/>
  <c r="R1633" i="10"/>
  <c r="Q1633" i="10"/>
  <c r="P1633" i="10"/>
  <c r="M1633" i="10"/>
  <c r="I1633" i="10"/>
  <c r="W1632" i="10"/>
  <c r="V1632" i="10"/>
  <c r="U1632" i="10"/>
  <c r="U1629" i="10" s="1"/>
  <c r="T1632" i="10"/>
  <c r="S1632" i="10"/>
  <c r="R1632" i="10"/>
  <c r="Q1632" i="10"/>
  <c r="Q1629" i="10" s="1"/>
  <c r="P1632" i="10"/>
  <c r="O1632" i="10"/>
  <c r="N1632" i="10"/>
  <c r="M1632" i="10"/>
  <c r="L1632" i="10"/>
  <c r="K1632" i="10"/>
  <c r="J1632" i="10"/>
  <c r="I1632" i="10"/>
  <c r="G1632" i="10"/>
  <c r="H1632" i="10" s="1"/>
  <c r="W1631" i="10"/>
  <c r="V1631" i="10"/>
  <c r="V1629" i="10" s="1"/>
  <c r="U1631" i="10"/>
  <c r="T1631" i="10"/>
  <c r="S1631" i="10"/>
  <c r="R1631" i="10"/>
  <c r="Q1631" i="10"/>
  <c r="P1631" i="10"/>
  <c r="O1631" i="10"/>
  <c r="N1631" i="10"/>
  <c r="M1631" i="10"/>
  <c r="L1631" i="10"/>
  <c r="K1631" i="10"/>
  <c r="J1631" i="10"/>
  <c r="I1631" i="10"/>
  <c r="G1631" i="10"/>
  <c r="H1631" i="10" s="1"/>
  <c r="W1630" i="10"/>
  <c r="W1629" i="10" s="1"/>
  <c r="V1630" i="10"/>
  <c r="U1630" i="10"/>
  <c r="T1630" i="10"/>
  <c r="T1629" i="10" s="1"/>
  <c r="S1630" i="10"/>
  <c r="S1629" i="10" s="1"/>
  <c r="R1630" i="10"/>
  <c r="R1629" i="10" s="1"/>
  <c r="Q1630" i="10"/>
  <c r="P1630" i="10"/>
  <c r="P1629" i="10" s="1"/>
  <c r="O1630" i="10"/>
  <c r="O1629" i="10" s="1"/>
  <c r="N1630" i="10"/>
  <c r="M1630" i="10"/>
  <c r="L1630" i="10"/>
  <c r="L1629" i="10" s="1"/>
  <c r="K1630" i="10"/>
  <c r="K1629" i="10" s="1"/>
  <c r="J1630" i="10"/>
  <c r="I1630" i="10"/>
  <c r="H1630" i="10"/>
  <c r="H1629" i="10" s="1"/>
  <c r="G1630" i="10"/>
  <c r="M1629" i="10"/>
  <c r="J1629" i="10"/>
  <c r="I1629" i="10"/>
  <c r="G1629" i="10"/>
  <c r="W1628" i="10"/>
  <c r="V1628" i="10"/>
  <c r="U1628" i="10"/>
  <c r="T1628" i="10"/>
  <c r="S1628" i="10"/>
  <c r="R1628" i="10"/>
  <c r="Q1628" i="10"/>
  <c r="P1628" i="10"/>
  <c r="O1628" i="10"/>
  <c r="N1628" i="10"/>
  <c r="M1628" i="10"/>
  <c r="M1626" i="10" s="1"/>
  <c r="L1628" i="10"/>
  <c r="K1628" i="10"/>
  <c r="J1628" i="10"/>
  <c r="I1628" i="10"/>
  <c r="G1628" i="10"/>
  <c r="H1628" i="10" s="1"/>
  <c r="W1627" i="10"/>
  <c r="W1626" i="10" s="1"/>
  <c r="V1627" i="10"/>
  <c r="V1626" i="10" s="1"/>
  <c r="U1627" i="10"/>
  <c r="T1627" i="10"/>
  <c r="T1626" i="10" s="1"/>
  <c r="S1627" i="10"/>
  <c r="S1626" i="10" s="1"/>
  <c r="R1627" i="10"/>
  <c r="Q1627" i="10"/>
  <c r="P1627" i="10"/>
  <c r="O1627" i="10"/>
  <c r="N1627" i="10"/>
  <c r="N1626" i="10" s="1"/>
  <c r="M1627" i="10"/>
  <c r="L1627" i="10"/>
  <c r="K1627" i="10"/>
  <c r="K1626" i="10" s="1"/>
  <c r="J1627" i="10"/>
  <c r="J1626" i="10" s="1"/>
  <c r="I1627" i="10"/>
  <c r="G1627" i="10"/>
  <c r="U1626" i="10"/>
  <c r="R1626" i="10"/>
  <c r="Q1626" i="10"/>
  <c r="P1626" i="10"/>
  <c r="O1626" i="10"/>
  <c r="L1626" i="10"/>
  <c r="W1625" i="10"/>
  <c r="V1625" i="10"/>
  <c r="U1625" i="10"/>
  <c r="T1625" i="10"/>
  <c r="T1622" i="10" s="1"/>
  <c r="S1625" i="10"/>
  <c r="R1625" i="10"/>
  <c r="Q1625" i="10"/>
  <c r="P1625" i="10"/>
  <c r="P1622" i="10" s="1"/>
  <c r="O1625" i="10"/>
  <c r="N1625" i="10"/>
  <c r="M1625" i="10"/>
  <c r="L1625" i="10"/>
  <c r="K1625" i="10"/>
  <c r="J1625" i="10"/>
  <c r="I1625" i="10"/>
  <c r="H1625" i="10"/>
  <c r="G1625" i="10"/>
  <c r="W1624" i="10"/>
  <c r="V1624" i="10"/>
  <c r="U1624" i="10"/>
  <c r="U1622" i="10" s="1"/>
  <c r="T1624" i="10"/>
  <c r="S1624" i="10"/>
  <c r="R1624" i="10"/>
  <c r="Q1624" i="10"/>
  <c r="P1624" i="10"/>
  <c r="O1624" i="10"/>
  <c r="N1624" i="10"/>
  <c r="M1624" i="10"/>
  <c r="M1622" i="10" s="1"/>
  <c r="L1624" i="10"/>
  <c r="K1624" i="10"/>
  <c r="J1624" i="10"/>
  <c r="I1624" i="10"/>
  <c r="G1624" i="10"/>
  <c r="H1624" i="10" s="1"/>
  <c r="W1623" i="10"/>
  <c r="V1623" i="10"/>
  <c r="V1622" i="10" s="1"/>
  <c r="U1623" i="10"/>
  <c r="T1623" i="10"/>
  <c r="S1623" i="10"/>
  <c r="S1622" i="10" s="1"/>
  <c r="R1623" i="10"/>
  <c r="R1622" i="10" s="1"/>
  <c r="Q1623" i="10"/>
  <c r="Q1622" i="10" s="1"/>
  <c r="P1623" i="10"/>
  <c r="O1623" i="10"/>
  <c r="O1622" i="10" s="1"/>
  <c r="N1623" i="10"/>
  <c r="N1622" i="10" s="1"/>
  <c r="M1623" i="10"/>
  <c r="L1623" i="10"/>
  <c r="L1622" i="10" s="1"/>
  <c r="K1623" i="10"/>
  <c r="J1623" i="10"/>
  <c r="J1622" i="10" s="1"/>
  <c r="I1623" i="10"/>
  <c r="I1622" i="10" s="1"/>
  <c r="H1623" i="10"/>
  <c r="H1622" i="10" s="1"/>
  <c r="G1623" i="10"/>
  <c r="W1622" i="10"/>
  <c r="K1622" i="10"/>
  <c r="G1622" i="10"/>
  <c r="W1621" i="10"/>
  <c r="V1621" i="10"/>
  <c r="U1621" i="10"/>
  <c r="T1621" i="10"/>
  <c r="S1621" i="10"/>
  <c r="R1621" i="10"/>
  <c r="Q1621" i="10"/>
  <c r="P1621" i="10"/>
  <c r="O1621" i="10"/>
  <c r="N1621" i="10"/>
  <c r="M1621" i="10"/>
  <c r="L1621" i="10"/>
  <c r="L1619" i="10" s="1"/>
  <c r="K1621" i="10"/>
  <c r="J1621" i="10"/>
  <c r="I1621" i="10"/>
  <c r="H1621" i="10"/>
  <c r="G1621" i="10"/>
  <c r="W1620" i="10"/>
  <c r="V1620" i="10"/>
  <c r="U1620" i="10"/>
  <c r="U1619" i="10" s="1"/>
  <c r="T1620" i="10"/>
  <c r="T1619" i="10" s="1"/>
  <c r="S1620" i="10"/>
  <c r="R1620" i="10"/>
  <c r="R1619" i="10" s="1"/>
  <c r="Q1620" i="10"/>
  <c r="P1620" i="10"/>
  <c r="O1620" i="10"/>
  <c r="N1620" i="10"/>
  <c r="M1620" i="10"/>
  <c r="M1619" i="10" s="1"/>
  <c r="L1620" i="10"/>
  <c r="K1620" i="10"/>
  <c r="J1620" i="10"/>
  <c r="J1619" i="10" s="1"/>
  <c r="I1620" i="10"/>
  <c r="I1619" i="10" s="1"/>
  <c r="H1620" i="10"/>
  <c r="H1619" i="10" s="1"/>
  <c r="G1620" i="10"/>
  <c r="V1619" i="10"/>
  <c r="S1619" i="10"/>
  <c r="Q1619" i="10"/>
  <c r="P1619" i="10"/>
  <c r="O1619" i="10"/>
  <c r="N1619" i="10"/>
  <c r="K1619" i="10"/>
  <c r="G1619" i="10"/>
  <c r="W1617" i="10"/>
  <c r="V1617" i="10"/>
  <c r="U1617" i="10"/>
  <c r="T1617" i="10"/>
  <c r="S1617" i="10"/>
  <c r="S1614" i="10" s="1"/>
  <c r="R1617" i="10"/>
  <c r="Q1617" i="10"/>
  <c r="P1617" i="10"/>
  <c r="O1617" i="10"/>
  <c r="O1614" i="10" s="1"/>
  <c r="N1617" i="10"/>
  <c r="M1617" i="10"/>
  <c r="L1617" i="10"/>
  <c r="K1617" i="10"/>
  <c r="J1617" i="10"/>
  <c r="I1617" i="10"/>
  <c r="H1617" i="10"/>
  <c r="G1617" i="10"/>
  <c r="W1616" i="10"/>
  <c r="V1616" i="10"/>
  <c r="U1616" i="10"/>
  <c r="T1616" i="10"/>
  <c r="T1614" i="10" s="1"/>
  <c r="S1616" i="10"/>
  <c r="R1616" i="10"/>
  <c r="Q1616" i="10"/>
  <c r="P1616" i="10"/>
  <c r="O1616" i="10"/>
  <c r="N1616" i="10"/>
  <c r="M1616" i="10"/>
  <c r="L1616" i="10"/>
  <c r="K1616" i="10"/>
  <c r="J1616" i="10"/>
  <c r="I1616" i="10"/>
  <c r="H1616" i="10"/>
  <c r="G1616" i="10"/>
  <c r="W1615" i="10"/>
  <c r="V1615" i="10"/>
  <c r="U1615" i="10"/>
  <c r="U1614" i="10" s="1"/>
  <c r="T1615" i="10"/>
  <c r="S1615" i="10"/>
  <c r="R1615" i="10"/>
  <c r="R1614" i="10" s="1"/>
  <c r="Q1615" i="10"/>
  <c r="Q1614" i="10" s="1"/>
  <c r="P1615" i="10"/>
  <c r="P1614" i="10" s="1"/>
  <c r="O1615" i="10"/>
  <c r="N1615" i="10"/>
  <c r="N1614" i="10" s="1"/>
  <c r="M1615" i="10"/>
  <c r="L1615" i="10"/>
  <c r="K1615" i="10"/>
  <c r="K1614" i="10" s="1"/>
  <c r="J1615" i="10"/>
  <c r="I1615" i="10"/>
  <c r="G1615" i="10"/>
  <c r="H1615" i="10" s="1"/>
  <c r="W1614" i="10"/>
  <c r="V1614" i="10"/>
  <c r="J1614" i="10"/>
  <c r="H1614" i="10"/>
  <c r="W1613" i="10"/>
  <c r="W1610" i="10" s="1"/>
  <c r="V1613" i="10"/>
  <c r="U1613" i="10"/>
  <c r="T1613" i="10"/>
  <c r="S1613" i="10"/>
  <c r="R1613" i="10"/>
  <c r="Q1613" i="10"/>
  <c r="P1613" i="10"/>
  <c r="O1613" i="10"/>
  <c r="N1613" i="10"/>
  <c r="M1613" i="10"/>
  <c r="L1613" i="10"/>
  <c r="K1613" i="10"/>
  <c r="J1613" i="10"/>
  <c r="I1613" i="10"/>
  <c r="G1613" i="10"/>
  <c r="G1610" i="10" s="1"/>
  <c r="W1612" i="10"/>
  <c r="V1612" i="10"/>
  <c r="U1612" i="10"/>
  <c r="T1612" i="10"/>
  <c r="S1612" i="10"/>
  <c r="R1612" i="10"/>
  <c r="Q1612" i="10"/>
  <c r="P1612" i="10"/>
  <c r="O1612" i="10"/>
  <c r="N1612" i="10"/>
  <c r="M1612" i="10"/>
  <c r="L1612" i="10"/>
  <c r="K1612" i="10"/>
  <c r="J1612" i="10"/>
  <c r="I1612" i="10"/>
  <c r="G1612" i="10"/>
  <c r="H1612" i="10" s="1"/>
  <c r="W1611" i="10"/>
  <c r="V1611" i="10"/>
  <c r="U1611" i="10"/>
  <c r="T1611" i="10"/>
  <c r="S1611" i="10"/>
  <c r="R1611" i="10"/>
  <c r="R1610" i="10" s="1"/>
  <c r="Q1611" i="10"/>
  <c r="P1611" i="10"/>
  <c r="P1610" i="10" s="1"/>
  <c r="O1611" i="10"/>
  <c r="O1610" i="10" s="1"/>
  <c r="N1611" i="10"/>
  <c r="N1610" i="10" s="1"/>
  <c r="M1611" i="10"/>
  <c r="L1611" i="10"/>
  <c r="K1611" i="10"/>
  <c r="J1611" i="10"/>
  <c r="I1611" i="10"/>
  <c r="I1610" i="10" s="1"/>
  <c r="G1611" i="10"/>
  <c r="H1611" i="10" s="1"/>
  <c r="M1610" i="10"/>
  <c r="L1610" i="10"/>
  <c r="K1610" i="10"/>
  <c r="J1610" i="10"/>
  <c r="W1609" i="10"/>
  <c r="V1609" i="10"/>
  <c r="U1609" i="10"/>
  <c r="T1609" i="10"/>
  <c r="S1609" i="10"/>
  <c r="R1609" i="10"/>
  <c r="Q1609" i="10"/>
  <c r="P1609" i="10"/>
  <c r="O1609" i="10"/>
  <c r="O1606" i="10" s="1"/>
  <c r="N1609" i="10"/>
  <c r="M1609" i="10"/>
  <c r="L1609" i="10"/>
  <c r="K1609" i="10"/>
  <c r="K1606" i="10" s="1"/>
  <c r="J1609" i="10"/>
  <c r="I1609" i="10"/>
  <c r="H1609" i="10"/>
  <c r="G1609" i="10"/>
  <c r="W1608" i="10"/>
  <c r="V1608" i="10"/>
  <c r="U1608" i="10"/>
  <c r="T1608" i="10"/>
  <c r="S1608" i="10"/>
  <c r="R1608" i="10"/>
  <c r="Q1608" i="10"/>
  <c r="P1608" i="10"/>
  <c r="O1608" i="10"/>
  <c r="N1608" i="10"/>
  <c r="M1608" i="10"/>
  <c r="L1608" i="10"/>
  <c r="K1608" i="10"/>
  <c r="J1608" i="10"/>
  <c r="I1608" i="10"/>
  <c r="H1608" i="10"/>
  <c r="G1608" i="10"/>
  <c r="W1607" i="10"/>
  <c r="V1607" i="10"/>
  <c r="V1606" i="10" s="1"/>
  <c r="U1607" i="10"/>
  <c r="T1607" i="10"/>
  <c r="S1607" i="10"/>
  <c r="R1607" i="10"/>
  <c r="Q1607" i="10"/>
  <c r="Q1606" i="10" s="1"/>
  <c r="P1607" i="10"/>
  <c r="O1607" i="10"/>
  <c r="N1607" i="10"/>
  <c r="N1606" i="10" s="1"/>
  <c r="M1607" i="10"/>
  <c r="L1607" i="10"/>
  <c r="L1606" i="10" s="1"/>
  <c r="K1607" i="10"/>
  <c r="J1607" i="10"/>
  <c r="J1606" i="10" s="1"/>
  <c r="I1607" i="10"/>
  <c r="I1606" i="10" s="1"/>
  <c r="G1607" i="10"/>
  <c r="H1607" i="10" s="1"/>
  <c r="W1606" i="10"/>
  <c r="U1606" i="10"/>
  <c r="T1606" i="10"/>
  <c r="S1606" i="10"/>
  <c r="R1606" i="10"/>
  <c r="G1606" i="10"/>
  <c r="W1604" i="10"/>
  <c r="W1600" i="10" s="1"/>
  <c r="V1604" i="10"/>
  <c r="U1604" i="10"/>
  <c r="T1604" i="10"/>
  <c r="S1604" i="10"/>
  <c r="R1604" i="10"/>
  <c r="Q1604" i="10"/>
  <c r="P1604" i="10"/>
  <c r="O1604" i="10"/>
  <c r="N1604" i="10"/>
  <c r="M1604" i="10"/>
  <c r="L1604" i="10"/>
  <c r="K1604" i="10"/>
  <c r="J1604" i="10"/>
  <c r="I1604" i="10"/>
  <c r="H1604" i="10"/>
  <c r="G1604" i="10"/>
  <c r="W1603" i="10"/>
  <c r="V1603" i="10"/>
  <c r="U1603" i="10"/>
  <c r="T1603" i="10"/>
  <c r="S1603" i="10"/>
  <c r="R1603" i="10"/>
  <c r="Q1603" i="10"/>
  <c r="P1603" i="10"/>
  <c r="O1603" i="10"/>
  <c r="N1603" i="10"/>
  <c r="M1603" i="10"/>
  <c r="L1603" i="10"/>
  <c r="K1603" i="10"/>
  <c r="J1603" i="10"/>
  <c r="I1603" i="10"/>
  <c r="H1603" i="10"/>
  <c r="G1603" i="10"/>
  <c r="W1602" i="10"/>
  <c r="V1602" i="10"/>
  <c r="U1602" i="10"/>
  <c r="T1602" i="10"/>
  <c r="S1602" i="10"/>
  <c r="R1602" i="10"/>
  <c r="Q1602" i="10"/>
  <c r="P1602" i="10"/>
  <c r="O1602" i="10"/>
  <c r="N1602" i="10"/>
  <c r="M1602" i="10"/>
  <c r="L1602" i="10"/>
  <c r="K1602" i="10"/>
  <c r="J1602" i="10"/>
  <c r="I1602" i="10"/>
  <c r="G1602" i="10"/>
  <c r="H1602" i="10" s="1"/>
  <c r="W1601" i="10"/>
  <c r="V1601" i="10"/>
  <c r="V1600" i="10" s="1"/>
  <c r="U1601" i="10"/>
  <c r="T1601" i="10"/>
  <c r="S1601" i="10"/>
  <c r="S1600" i="10" s="1"/>
  <c r="R1601" i="10"/>
  <c r="Q1601" i="10"/>
  <c r="P1601" i="10"/>
  <c r="O1601" i="10"/>
  <c r="N1601" i="10"/>
  <c r="M1601" i="10"/>
  <c r="L1601" i="10"/>
  <c r="K1601" i="10"/>
  <c r="K1600" i="10" s="1"/>
  <c r="J1601" i="10"/>
  <c r="J1600" i="10" s="1"/>
  <c r="I1601" i="10"/>
  <c r="G1601" i="10"/>
  <c r="G1600" i="10" s="1"/>
  <c r="L1600" i="10"/>
  <c r="I1600" i="10"/>
  <c r="W1599" i="10"/>
  <c r="V1599" i="10"/>
  <c r="U1599" i="10"/>
  <c r="T1599" i="10"/>
  <c r="S1599" i="10"/>
  <c r="R1599" i="10"/>
  <c r="Q1599" i="10"/>
  <c r="P1599" i="10"/>
  <c r="O1599" i="10"/>
  <c r="N1599" i="10"/>
  <c r="M1599" i="10"/>
  <c r="L1599" i="10"/>
  <c r="K1599" i="10"/>
  <c r="J1599" i="10"/>
  <c r="I1599" i="10"/>
  <c r="H1599" i="10"/>
  <c r="G1599" i="10"/>
  <c r="W1598" i="10"/>
  <c r="V1598" i="10"/>
  <c r="U1598" i="10"/>
  <c r="U1595" i="10" s="1"/>
  <c r="T1598" i="10"/>
  <c r="S1598" i="10"/>
  <c r="R1598" i="10"/>
  <c r="Q1598" i="10"/>
  <c r="P1598" i="10"/>
  <c r="O1598" i="10"/>
  <c r="N1598" i="10"/>
  <c r="M1598" i="10"/>
  <c r="L1598" i="10"/>
  <c r="K1598" i="10"/>
  <c r="J1598" i="10"/>
  <c r="I1598" i="10"/>
  <c r="H1598" i="10"/>
  <c r="G1598" i="10"/>
  <c r="W1597" i="10"/>
  <c r="V1597" i="10"/>
  <c r="U1597" i="10"/>
  <c r="T1597" i="10"/>
  <c r="S1597" i="10"/>
  <c r="R1597" i="10"/>
  <c r="R1595" i="10" s="1"/>
  <c r="Q1597" i="10"/>
  <c r="P1597" i="10"/>
  <c r="O1597" i="10"/>
  <c r="N1597" i="10"/>
  <c r="M1597" i="10"/>
  <c r="L1597" i="10"/>
  <c r="K1597" i="10"/>
  <c r="J1597" i="10"/>
  <c r="I1597" i="10"/>
  <c r="G1597" i="10"/>
  <c r="H1597" i="10" s="1"/>
  <c r="W1596" i="10"/>
  <c r="W1595" i="10" s="1"/>
  <c r="V1596" i="10"/>
  <c r="U1596" i="10"/>
  <c r="T1596" i="10"/>
  <c r="T1595" i="10" s="1"/>
  <c r="S1596" i="10"/>
  <c r="R1596" i="10"/>
  <c r="Q1596" i="10"/>
  <c r="Q1595" i="10" s="1"/>
  <c r="P1596" i="10"/>
  <c r="P1595" i="10" s="1"/>
  <c r="O1596" i="10"/>
  <c r="O1595" i="10" s="1"/>
  <c r="N1596" i="10"/>
  <c r="N1595" i="10" s="1"/>
  <c r="M1596" i="10"/>
  <c r="L1596" i="10"/>
  <c r="K1596" i="10"/>
  <c r="J1596" i="10"/>
  <c r="I1596" i="10"/>
  <c r="H1596" i="10"/>
  <c r="G1596" i="10"/>
  <c r="G1595" i="10" s="1"/>
  <c r="M1595" i="10"/>
  <c r="L1595" i="10"/>
  <c r="K1595" i="10"/>
  <c r="J1595" i="10"/>
  <c r="I1595" i="10"/>
  <c r="W1594" i="10"/>
  <c r="V1594" i="10"/>
  <c r="U1594" i="10"/>
  <c r="T1594" i="10"/>
  <c r="S1594" i="10"/>
  <c r="R1594" i="10"/>
  <c r="Q1594" i="10"/>
  <c r="P1594" i="10"/>
  <c r="O1594" i="10"/>
  <c r="N1594" i="10"/>
  <c r="M1594" i="10"/>
  <c r="M1590" i="10" s="1"/>
  <c r="L1594" i="10"/>
  <c r="K1594" i="10"/>
  <c r="J1594" i="10"/>
  <c r="I1594" i="10"/>
  <c r="G1594" i="10"/>
  <c r="H1594" i="10" s="1"/>
  <c r="W1593" i="10"/>
  <c r="V1593" i="10"/>
  <c r="U1593" i="10"/>
  <c r="T1593" i="10"/>
  <c r="S1593" i="10"/>
  <c r="R1593" i="10"/>
  <c r="Q1593" i="10"/>
  <c r="P1593" i="10"/>
  <c r="O1593" i="10"/>
  <c r="N1593" i="10"/>
  <c r="M1593" i="10"/>
  <c r="L1593" i="10"/>
  <c r="K1593" i="10"/>
  <c r="J1593" i="10"/>
  <c r="I1593" i="10"/>
  <c r="H1593" i="10"/>
  <c r="G1593" i="10"/>
  <c r="W1592" i="10"/>
  <c r="W1590" i="10" s="1"/>
  <c r="V1592" i="10"/>
  <c r="U1592" i="10"/>
  <c r="U1590" i="10" s="1"/>
  <c r="T1592" i="10"/>
  <c r="S1592" i="10"/>
  <c r="R1592" i="10"/>
  <c r="Q1592" i="10"/>
  <c r="P1592" i="10"/>
  <c r="O1592" i="10"/>
  <c r="N1592" i="10"/>
  <c r="M1592" i="10"/>
  <c r="L1592" i="10"/>
  <c r="K1592" i="10"/>
  <c r="J1592" i="10"/>
  <c r="I1592" i="10"/>
  <c r="H1592" i="10"/>
  <c r="G1592" i="10"/>
  <c r="W1591" i="10"/>
  <c r="V1591" i="10"/>
  <c r="U1591" i="10"/>
  <c r="T1591" i="10"/>
  <c r="T1590" i="10" s="1"/>
  <c r="S1591" i="10"/>
  <c r="S1590" i="10" s="1"/>
  <c r="R1591" i="10"/>
  <c r="R1590" i="10" s="1"/>
  <c r="Q1591" i="10"/>
  <c r="P1591" i="10"/>
  <c r="O1591" i="10"/>
  <c r="N1591" i="10"/>
  <c r="M1591" i="10"/>
  <c r="L1591" i="10"/>
  <c r="L1590" i="10" s="1"/>
  <c r="K1591" i="10"/>
  <c r="J1591" i="10"/>
  <c r="I1591" i="10"/>
  <c r="I1590" i="10" s="1"/>
  <c r="G1591" i="10"/>
  <c r="Q1590" i="10"/>
  <c r="P1590" i="10"/>
  <c r="O1590" i="10"/>
  <c r="N1590" i="10"/>
  <c r="G1587" i="10"/>
  <c r="G1585" i="10" s="1"/>
  <c r="G1586" i="10"/>
  <c r="W1584" i="10"/>
  <c r="G1584" i="10"/>
  <c r="W1583" i="10"/>
  <c r="W1581" i="10" s="1"/>
  <c r="V1583" i="10"/>
  <c r="U1583" i="10"/>
  <c r="T1583" i="10"/>
  <c r="S1583" i="10"/>
  <c r="S1581" i="10" s="1"/>
  <c r="R1583" i="10"/>
  <c r="R1581" i="10" s="1"/>
  <c r="Q1583" i="10"/>
  <c r="P1583" i="10"/>
  <c r="O1583" i="10"/>
  <c r="O1581" i="10" s="1"/>
  <c r="L1583" i="10"/>
  <c r="G1583" i="10"/>
  <c r="N1583" i="10" s="1"/>
  <c r="W1582" i="10"/>
  <c r="V1582" i="10"/>
  <c r="U1582" i="10"/>
  <c r="T1582" i="10"/>
  <c r="S1582" i="10"/>
  <c r="R1582" i="10"/>
  <c r="Q1582" i="10"/>
  <c r="Q1581" i="10" s="1"/>
  <c r="P1582" i="10"/>
  <c r="O1582" i="10"/>
  <c r="N1582" i="10"/>
  <c r="N1581" i="10" s="1"/>
  <c r="M1582" i="10"/>
  <c r="L1582" i="10"/>
  <c r="L1581" i="10" s="1"/>
  <c r="K1582" i="10"/>
  <c r="K1581" i="10" s="1"/>
  <c r="G1582" i="10"/>
  <c r="V1581" i="10"/>
  <c r="W1580" i="10"/>
  <c r="V1580" i="10"/>
  <c r="U1580" i="10"/>
  <c r="T1580" i="10"/>
  <c r="T1578" i="10" s="1"/>
  <c r="S1580" i="10"/>
  <c r="R1580" i="10"/>
  <c r="Q1580" i="10"/>
  <c r="P1580" i="10"/>
  <c r="O1580" i="10"/>
  <c r="N1580" i="10"/>
  <c r="M1580" i="10"/>
  <c r="L1580" i="10"/>
  <c r="K1580" i="10"/>
  <c r="J1580" i="10"/>
  <c r="I1580" i="10"/>
  <c r="G1580" i="10"/>
  <c r="H1580" i="10" s="1"/>
  <c r="W1579" i="10"/>
  <c r="V1579" i="10"/>
  <c r="V1578" i="10" s="1"/>
  <c r="U1579" i="10"/>
  <c r="U1578" i="10" s="1"/>
  <c r="T1579" i="10"/>
  <c r="S1579" i="10"/>
  <c r="R1579" i="10"/>
  <c r="Q1579" i="10"/>
  <c r="P1579" i="10"/>
  <c r="O1579" i="10"/>
  <c r="O1578" i="10" s="1"/>
  <c r="N1579" i="10"/>
  <c r="M1579" i="10"/>
  <c r="M1578" i="10" s="1"/>
  <c r="L1579" i="10"/>
  <c r="K1579" i="10"/>
  <c r="J1579" i="10"/>
  <c r="I1579" i="10"/>
  <c r="I1578" i="10" s="1"/>
  <c r="G1579" i="10"/>
  <c r="H1579" i="10" s="1"/>
  <c r="W1578" i="10"/>
  <c r="S1578" i="10"/>
  <c r="R1578" i="10"/>
  <c r="P1578" i="10"/>
  <c r="N1578" i="10"/>
  <c r="L1578" i="10"/>
  <c r="K1578" i="10"/>
  <c r="J1578" i="10"/>
  <c r="G1578" i="10"/>
  <c r="W1577" i="10"/>
  <c r="V1577" i="10"/>
  <c r="U1577" i="10"/>
  <c r="T1577" i="10"/>
  <c r="S1577" i="10"/>
  <c r="R1577" i="10"/>
  <c r="Q1577" i="10"/>
  <c r="P1577" i="10"/>
  <c r="O1577" i="10"/>
  <c r="N1577" i="10"/>
  <c r="M1577" i="10"/>
  <c r="L1577" i="10"/>
  <c r="K1577" i="10"/>
  <c r="K1575" i="10" s="1"/>
  <c r="J1577" i="10"/>
  <c r="I1577" i="10"/>
  <c r="G1577" i="10"/>
  <c r="H1577" i="10" s="1"/>
  <c r="W1576" i="10"/>
  <c r="V1576" i="10"/>
  <c r="U1576" i="10"/>
  <c r="T1576" i="10"/>
  <c r="T1575" i="10" s="1"/>
  <c r="S1576" i="10"/>
  <c r="R1576" i="10"/>
  <c r="Q1576" i="10"/>
  <c r="Q1575" i="10" s="1"/>
  <c r="P1576" i="10"/>
  <c r="O1576" i="10"/>
  <c r="O1575" i="10" s="1"/>
  <c r="N1576" i="10"/>
  <c r="M1576" i="10"/>
  <c r="L1576" i="10"/>
  <c r="K1576" i="10"/>
  <c r="J1576" i="10"/>
  <c r="J1575" i="10" s="1"/>
  <c r="I1576" i="10"/>
  <c r="I1575" i="10" s="1"/>
  <c r="H1576" i="10"/>
  <c r="H1575" i="10" s="1"/>
  <c r="G1576" i="10"/>
  <c r="G1575" i="10" s="1"/>
  <c r="W1575" i="10"/>
  <c r="V1575" i="10"/>
  <c r="U1575" i="10"/>
  <c r="S1575" i="10"/>
  <c r="R1575" i="10"/>
  <c r="N1575" i="10"/>
  <c r="W1574" i="10"/>
  <c r="V1574" i="10"/>
  <c r="V1572" i="10" s="1"/>
  <c r="U1574" i="10"/>
  <c r="T1574" i="10"/>
  <c r="S1574" i="10"/>
  <c r="R1574" i="10"/>
  <c r="Q1574" i="10"/>
  <c r="P1574" i="10"/>
  <c r="O1574" i="10"/>
  <c r="N1574" i="10"/>
  <c r="M1574" i="10"/>
  <c r="L1574" i="10"/>
  <c r="K1574" i="10"/>
  <c r="J1574" i="10"/>
  <c r="I1574" i="10"/>
  <c r="G1574" i="10"/>
  <c r="H1574" i="10" s="1"/>
  <c r="W1573" i="10"/>
  <c r="V1573" i="10"/>
  <c r="U1573" i="10"/>
  <c r="U1572" i="10" s="1"/>
  <c r="T1573" i="10"/>
  <c r="S1573" i="10"/>
  <c r="R1573" i="10"/>
  <c r="Q1573" i="10"/>
  <c r="Q1572" i="10" s="1"/>
  <c r="P1573" i="10"/>
  <c r="O1573" i="10"/>
  <c r="N1573" i="10"/>
  <c r="M1573" i="10"/>
  <c r="L1573" i="10"/>
  <c r="L1572" i="10" s="1"/>
  <c r="K1573" i="10"/>
  <c r="K1572" i="10" s="1"/>
  <c r="J1573" i="10"/>
  <c r="I1573" i="10"/>
  <c r="H1573" i="10"/>
  <c r="H1572" i="10" s="1"/>
  <c r="G1573" i="10"/>
  <c r="T1572" i="10"/>
  <c r="P1572" i="10"/>
  <c r="N1572" i="10"/>
  <c r="M1572" i="10"/>
  <c r="J1572" i="10"/>
  <c r="I1572" i="10"/>
  <c r="W1571" i="10"/>
  <c r="V1571" i="10"/>
  <c r="U1571" i="10"/>
  <c r="T1571" i="10"/>
  <c r="S1571" i="10"/>
  <c r="R1571" i="10"/>
  <c r="Q1571" i="10"/>
  <c r="P1571" i="10"/>
  <c r="O1571" i="10"/>
  <c r="N1571" i="10"/>
  <c r="M1571" i="10"/>
  <c r="M1569" i="10" s="1"/>
  <c r="L1571" i="10"/>
  <c r="K1571" i="10"/>
  <c r="J1571" i="10"/>
  <c r="I1571" i="10"/>
  <c r="G1571" i="10"/>
  <c r="H1571" i="10" s="1"/>
  <c r="W1570" i="10"/>
  <c r="V1570" i="10"/>
  <c r="V1569" i="10" s="1"/>
  <c r="U1570" i="10"/>
  <c r="T1570" i="10"/>
  <c r="S1570" i="10"/>
  <c r="S1569" i="10" s="1"/>
  <c r="R1570" i="10"/>
  <c r="Q1570" i="10"/>
  <c r="Q1569" i="10" s="1"/>
  <c r="P1570" i="10"/>
  <c r="O1570" i="10"/>
  <c r="O1569" i="10" s="1"/>
  <c r="N1570" i="10"/>
  <c r="N1569" i="10" s="1"/>
  <c r="M1570" i="10"/>
  <c r="L1570" i="10"/>
  <c r="K1570" i="10"/>
  <c r="J1570" i="10"/>
  <c r="I1570" i="10"/>
  <c r="I1569" i="10" s="1"/>
  <c r="H1570" i="10"/>
  <c r="G1570" i="10"/>
  <c r="W1569" i="10"/>
  <c r="U1569" i="10"/>
  <c r="T1569" i="10"/>
  <c r="P1569" i="10"/>
  <c r="L1569" i="10"/>
  <c r="K1569" i="10"/>
  <c r="H1569" i="10"/>
  <c r="G1569" i="10"/>
  <c r="W1568" i="10"/>
  <c r="W1566" i="10" s="1"/>
  <c r="V1568" i="10"/>
  <c r="U1568" i="10"/>
  <c r="T1568" i="10"/>
  <c r="T1566" i="10" s="1"/>
  <c r="S1568" i="10"/>
  <c r="R1568" i="10"/>
  <c r="Q1568" i="10"/>
  <c r="P1568" i="10"/>
  <c r="O1568" i="10"/>
  <c r="N1568" i="10"/>
  <c r="M1568" i="10"/>
  <c r="L1568" i="10"/>
  <c r="K1568" i="10"/>
  <c r="J1568" i="10"/>
  <c r="I1568" i="10"/>
  <c r="H1568" i="10"/>
  <c r="G1568" i="10"/>
  <c r="W1567" i="10"/>
  <c r="V1567" i="10"/>
  <c r="U1567" i="10"/>
  <c r="U1566" i="10" s="1"/>
  <c r="T1567" i="10"/>
  <c r="S1567" i="10"/>
  <c r="S1566" i="10" s="1"/>
  <c r="R1567" i="10"/>
  <c r="Q1567" i="10"/>
  <c r="P1567" i="10"/>
  <c r="O1567" i="10"/>
  <c r="N1567" i="10"/>
  <c r="M1567" i="10"/>
  <c r="M1566" i="10" s="1"/>
  <c r="L1567" i="10"/>
  <c r="K1567" i="10"/>
  <c r="J1567" i="10"/>
  <c r="I1567" i="10"/>
  <c r="I1566" i="10" s="1"/>
  <c r="H1567" i="10"/>
  <c r="G1567" i="10"/>
  <c r="V1566" i="10"/>
  <c r="R1566" i="10"/>
  <c r="Q1566" i="10"/>
  <c r="P1566" i="10"/>
  <c r="O1566" i="10"/>
  <c r="N1566" i="10"/>
  <c r="L1566" i="10"/>
  <c r="K1566" i="10"/>
  <c r="J1566" i="10"/>
  <c r="G1566" i="10"/>
  <c r="W1565" i="10"/>
  <c r="V1565" i="10"/>
  <c r="U1565" i="10"/>
  <c r="T1565" i="10"/>
  <c r="S1565" i="10"/>
  <c r="R1565" i="10"/>
  <c r="Q1565" i="10"/>
  <c r="P1565" i="10"/>
  <c r="O1565" i="10"/>
  <c r="O1563" i="10" s="1"/>
  <c r="N1565" i="10"/>
  <c r="N1563" i="10" s="1"/>
  <c r="M1565" i="10"/>
  <c r="L1565" i="10"/>
  <c r="K1565" i="10"/>
  <c r="J1565" i="10"/>
  <c r="I1565" i="10"/>
  <c r="G1565" i="10"/>
  <c r="G1563" i="10" s="1"/>
  <c r="W1564" i="10"/>
  <c r="V1564" i="10"/>
  <c r="U1564" i="10"/>
  <c r="T1564" i="10"/>
  <c r="T1563" i="10" s="1"/>
  <c r="S1564" i="10"/>
  <c r="S1563" i="10" s="1"/>
  <c r="R1564" i="10"/>
  <c r="Q1564" i="10"/>
  <c r="P1564" i="10"/>
  <c r="P1563" i="10" s="1"/>
  <c r="O1564" i="10"/>
  <c r="N1564" i="10"/>
  <c r="M1564" i="10"/>
  <c r="L1564" i="10"/>
  <c r="L1563" i="10" s="1"/>
  <c r="K1564" i="10"/>
  <c r="K1563" i="10" s="1"/>
  <c r="J1564" i="10"/>
  <c r="I1564" i="10"/>
  <c r="I1563" i="10" s="1"/>
  <c r="H1564" i="10"/>
  <c r="G1564" i="10"/>
  <c r="W1563" i="10"/>
  <c r="V1563" i="10"/>
  <c r="U1563" i="10"/>
  <c r="R1563" i="10"/>
  <c r="M1563" i="10"/>
  <c r="J1563" i="10"/>
  <c r="W1561" i="10"/>
  <c r="V1561" i="10"/>
  <c r="U1561" i="10"/>
  <c r="T1561" i="10"/>
  <c r="S1561" i="10"/>
  <c r="R1561" i="10"/>
  <c r="Q1561" i="10"/>
  <c r="P1561" i="10"/>
  <c r="O1561" i="10"/>
  <c r="N1561" i="10"/>
  <c r="M1561" i="10"/>
  <c r="M1558" i="10" s="1"/>
  <c r="L1561" i="10"/>
  <c r="K1561" i="10"/>
  <c r="J1561" i="10"/>
  <c r="I1561" i="10"/>
  <c r="H1561" i="10"/>
  <c r="G1561" i="10"/>
  <c r="W1560" i="10"/>
  <c r="V1560" i="10"/>
  <c r="U1560" i="10"/>
  <c r="U1558" i="10" s="1"/>
  <c r="T1560" i="10"/>
  <c r="S1560" i="10"/>
  <c r="R1560" i="10"/>
  <c r="Q1560" i="10"/>
  <c r="P1560" i="10"/>
  <c r="O1560" i="10"/>
  <c r="N1560" i="10"/>
  <c r="M1560" i="10"/>
  <c r="L1560" i="10"/>
  <c r="K1560" i="10"/>
  <c r="K1558" i="10" s="1"/>
  <c r="J1560" i="10"/>
  <c r="J1558" i="10" s="1"/>
  <c r="I1560" i="10"/>
  <c r="H1560" i="10"/>
  <c r="G1560" i="10"/>
  <c r="W1559" i="10"/>
  <c r="V1559" i="10"/>
  <c r="V1558" i="10" s="1"/>
  <c r="U1559" i="10"/>
  <c r="T1559" i="10"/>
  <c r="S1559" i="10"/>
  <c r="S1558" i="10" s="1"/>
  <c r="R1559" i="10"/>
  <c r="Q1559" i="10"/>
  <c r="P1559" i="10"/>
  <c r="P1558" i="10" s="1"/>
  <c r="O1559" i="10"/>
  <c r="N1559" i="10"/>
  <c r="N1558" i="10" s="1"/>
  <c r="M1559" i="10"/>
  <c r="L1559" i="10"/>
  <c r="K1559" i="10"/>
  <c r="J1559" i="10"/>
  <c r="I1559" i="10"/>
  <c r="I1558" i="10" s="1"/>
  <c r="H1559" i="10"/>
  <c r="H1558" i="10" s="1"/>
  <c r="G1559" i="10"/>
  <c r="G1558" i="10" s="1"/>
  <c r="Q1558" i="10"/>
  <c r="W1557" i="10"/>
  <c r="V1557" i="10"/>
  <c r="U1557" i="10"/>
  <c r="U1555" i="10" s="1"/>
  <c r="T1557" i="10"/>
  <c r="S1557" i="10"/>
  <c r="R1557" i="10"/>
  <c r="Q1557" i="10"/>
  <c r="P1557" i="10"/>
  <c r="O1557" i="10"/>
  <c r="N1557" i="10"/>
  <c r="N1555" i="10" s="1"/>
  <c r="M1557" i="10"/>
  <c r="L1557" i="10"/>
  <c r="K1557" i="10"/>
  <c r="J1557" i="10"/>
  <c r="I1557" i="10"/>
  <c r="G1557" i="10"/>
  <c r="H1557" i="10" s="1"/>
  <c r="H1555" i="10" s="1"/>
  <c r="W1556" i="10"/>
  <c r="V1556" i="10"/>
  <c r="U1556" i="10"/>
  <c r="T1556" i="10"/>
  <c r="T1555" i="10" s="1"/>
  <c r="S1556" i="10"/>
  <c r="R1556" i="10"/>
  <c r="R1555" i="10" s="1"/>
  <c r="Q1556" i="10"/>
  <c r="P1556" i="10"/>
  <c r="O1556" i="10"/>
  <c r="N1556" i="10"/>
  <c r="M1556" i="10"/>
  <c r="L1556" i="10"/>
  <c r="L1555" i="10" s="1"/>
  <c r="K1556" i="10"/>
  <c r="J1556" i="10"/>
  <c r="I1556" i="10"/>
  <c r="H1556" i="10"/>
  <c r="G1556" i="10"/>
  <c r="V1555" i="10"/>
  <c r="Q1555" i="10"/>
  <c r="O1555" i="10"/>
  <c r="M1555" i="10"/>
  <c r="J1555" i="10"/>
  <c r="I1555" i="10"/>
  <c r="G1555" i="10"/>
  <c r="W1554" i="10"/>
  <c r="V1554" i="10"/>
  <c r="U1554" i="10"/>
  <c r="T1554" i="10"/>
  <c r="S1554" i="10"/>
  <c r="R1554" i="10"/>
  <c r="Q1554" i="10"/>
  <c r="P1554" i="10"/>
  <c r="O1554" i="10"/>
  <c r="N1554" i="10"/>
  <c r="M1554" i="10"/>
  <c r="L1554" i="10"/>
  <c r="K1554" i="10"/>
  <c r="J1554" i="10"/>
  <c r="I1554" i="10"/>
  <c r="G1554" i="10"/>
  <c r="H1554" i="10" s="1"/>
  <c r="W1553" i="10"/>
  <c r="V1553" i="10"/>
  <c r="V1551" i="10" s="1"/>
  <c r="U1553" i="10"/>
  <c r="T1553" i="10"/>
  <c r="T1551" i="10" s="1"/>
  <c r="S1553" i="10"/>
  <c r="R1553" i="10"/>
  <c r="Q1553" i="10"/>
  <c r="P1553" i="10"/>
  <c r="O1553" i="10"/>
  <c r="N1553" i="10"/>
  <c r="M1553" i="10"/>
  <c r="L1553" i="10"/>
  <c r="K1553" i="10"/>
  <c r="J1553" i="10"/>
  <c r="I1553" i="10"/>
  <c r="G1553" i="10"/>
  <c r="H1553" i="10" s="1"/>
  <c r="W1552" i="10"/>
  <c r="V1552" i="10"/>
  <c r="U1552" i="10"/>
  <c r="U1551" i="10" s="1"/>
  <c r="T1552" i="10"/>
  <c r="S1552" i="10"/>
  <c r="R1552" i="10"/>
  <c r="R1551" i="10" s="1"/>
  <c r="Q1552" i="10"/>
  <c r="Q1551" i="10" s="1"/>
  <c r="P1552" i="10"/>
  <c r="O1552" i="10"/>
  <c r="O1551" i="10" s="1"/>
  <c r="N1552" i="10"/>
  <c r="M1552" i="10"/>
  <c r="L1552" i="10"/>
  <c r="K1552" i="10"/>
  <c r="K1551" i="10" s="1"/>
  <c r="J1552" i="10"/>
  <c r="I1552" i="10"/>
  <c r="H1552" i="10"/>
  <c r="G1552" i="10"/>
  <c r="P1551" i="10"/>
  <c r="N1551" i="10"/>
  <c r="M1551" i="10"/>
  <c r="L1551" i="10"/>
  <c r="J1551" i="10"/>
  <c r="I1551" i="10"/>
  <c r="H1551" i="10"/>
  <c r="W1550" i="10"/>
  <c r="V1550" i="10"/>
  <c r="U1550" i="10"/>
  <c r="T1550" i="10"/>
  <c r="S1550" i="10"/>
  <c r="R1550" i="10"/>
  <c r="Q1550" i="10"/>
  <c r="P1550" i="10"/>
  <c r="O1550" i="10"/>
  <c r="N1550" i="10"/>
  <c r="M1550" i="10"/>
  <c r="L1550" i="10"/>
  <c r="K1550" i="10"/>
  <c r="J1550" i="10"/>
  <c r="I1550" i="10"/>
  <c r="I1548" i="10" s="1"/>
  <c r="G1550" i="10"/>
  <c r="H1550" i="10" s="1"/>
  <c r="W1549" i="10"/>
  <c r="W1548" i="10" s="1"/>
  <c r="V1549" i="10"/>
  <c r="V1548" i="10" s="1"/>
  <c r="U1549" i="10"/>
  <c r="T1549" i="10"/>
  <c r="S1549" i="10"/>
  <c r="R1549" i="10"/>
  <c r="R1548" i="10" s="1"/>
  <c r="Q1549" i="10"/>
  <c r="P1549" i="10"/>
  <c r="O1549" i="10"/>
  <c r="N1549" i="10"/>
  <c r="M1549" i="10"/>
  <c r="L1549" i="10"/>
  <c r="K1549" i="10"/>
  <c r="K1548" i="10" s="1"/>
  <c r="J1549" i="10"/>
  <c r="J1548" i="10" s="1"/>
  <c r="I1549" i="10"/>
  <c r="H1549" i="10"/>
  <c r="H1548" i="10" s="1"/>
  <c r="G1549" i="10"/>
  <c r="U1548" i="10"/>
  <c r="T1548" i="10"/>
  <c r="S1548" i="10"/>
  <c r="Q1548" i="10"/>
  <c r="P1548" i="10"/>
  <c r="O1548" i="10"/>
  <c r="N1548" i="10"/>
  <c r="M1548" i="10"/>
  <c r="W1547" i="10"/>
  <c r="V1547" i="10"/>
  <c r="U1547" i="10"/>
  <c r="T1547" i="10"/>
  <c r="S1547" i="10"/>
  <c r="R1547" i="10"/>
  <c r="Q1547" i="10"/>
  <c r="P1547" i="10"/>
  <c r="P1544" i="10" s="1"/>
  <c r="O1547" i="10"/>
  <c r="N1547" i="10"/>
  <c r="M1547" i="10"/>
  <c r="L1547" i="10"/>
  <c r="K1547" i="10"/>
  <c r="J1547" i="10"/>
  <c r="I1547" i="10"/>
  <c r="H1547" i="10"/>
  <c r="G1547" i="10"/>
  <c r="W1546" i="10"/>
  <c r="V1546" i="10"/>
  <c r="U1546" i="10"/>
  <c r="T1546" i="10"/>
  <c r="S1546" i="10"/>
  <c r="S1544" i="10" s="1"/>
  <c r="R1546" i="10"/>
  <c r="Q1546" i="10"/>
  <c r="P1546" i="10"/>
  <c r="O1546" i="10"/>
  <c r="O1544" i="10" s="1"/>
  <c r="N1546" i="10"/>
  <c r="M1546" i="10"/>
  <c r="L1546" i="10"/>
  <c r="K1546" i="10"/>
  <c r="K1544" i="10" s="1"/>
  <c r="J1546" i="10"/>
  <c r="I1546" i="10"/>
  <c r="I1544" i="10" s="1"/>
  <c r="H1546" i="10"/>
  <c r="G1546" i="10"/>
  <c r="W1545" i="10"/>
  <c r="V1545" i="10"/>
  <c r="U1545" i="10"/>
  <c r="T1545" i="10"/>
  <c r="T1544" i="10" s="1"/>
  <c r="S1545" i="10"/>
  <c r="R1545" i="10"/>
  <c r="Q1545" i="10"/>
  <c r="Q1544" i="10" s="1"/>
  <c r="P1545" i="10"/>
  <c r="O1545" i="10"/>
  <c r="N1545" i="10"/>
  <c r="M1545" i="10"/>
  <c r="L1545" i="10"/>
  <c r="L1544" i="10" s="1"/>
  <c r="K1545" i="10"/>
  <c r="J1545" i="10"/>
  <c r="I1545" i="10"/>
  <c r="G1545" i="10"/>
  <c r="G1544" i="10" s="1"/>
  <c r="W1544" i="10"/>
  <c r="V1544" i="10"/>
  <c r="U1544" i="10"/>
  <c r="W1543" i="10"/>
  <c r="V1543" i="10"/>
  <c r="U1543" i="10"/>
  <c r="T1543" i="10"/>
  <c r="T1541" i="10" s="1"/>
  <c r="S1543" i="10"/>
  <c r="R1543" i="10"/>
  <c r="Q1543" i="10"/>
  <c r="P1543" i="10"/>
  <c r="O1543" i="10"/>
  <c r="N1543" i="10"/>
  <c r="M1543" i="10"/>
  <c r="L1543" i="10"/>
  <c r="K1543" i="10"/>
  <c r="J1543" i="10"/>
  <c r="I1543" i="10"/>
  <c r="H1543" i="10"/>
  <c r="G1543" i="10"/>
  <c r="W1542" i="10"/>
  <c r="V1542" i="10"/>
  <c r="V1541" i="10" s="1"/>
  <c r="U1542" i="10"/>
  <c r="U1541" i="10" s="1"/>
  <c r="T1542" i="10"/>
  <c r="S1542" i="10"/>
  <c r="S1541" i="10" s="1"/>
  <c r="R1542" i="10"/>
  <c r="R1541" i="10" s="1"/>
  <c r="Q1542" i="10"/>
  <c r="Q1541" i="10" s="1"/>
  <c r="P1542" i="10"/>
  <c r="O1542" i="10"/>
  <c r="O1541" i="10" s="1"/>
  <c r="N1542" i="10"/>
  <c r="M1542" i="10"/>
  <c r="L1542" i="10"/>
  <c r="K1542" i="10"/>
  <c r="J1542" i="10"/>
  <c r="I1542" i="10"/>
  <c r="I1541" i="10" s="1"/>
  <c r="H1542" i="10"/>
  <c r="G1542" i="10"/>
  <c r="W1541" i="10"/>
  <c r="P1541" i="10"/>
  <c r="N1541" i="10"/>
  <c r="M1541" i="10"/>
  <c r="L1541" i="10"/>
  <c r="K1541" i="10"/>
  <c r="J1541" i="10"/>
  <c r="H1541" i="10"/>
  <c r="G1541" i="10"/>
  <c r="W1539" i="10"/>
  <c r="V1539" i="10"/>
  <c r="U1539" i="10"/>
  <c r="T1539" i="10"/>
  <c r="S1539" i="10"/>
  <c r="R1539" i="10"/>
  <c r="Q1539" i="10"/>
  <c r="P1539" i="10"/>
  <c r="O1539" i="10"/>
  <c r="N1539" i="10"/>
  <c r="M1539" i="10"/>
  <c r="L1539" i="10"/>
  <c r="L1536" i="10" s="1"/>
  <c r="K1539" i="10"/>
  <c r="J1539" i="10"/>
  <c r="I1539" i="10"/>
  <c r="G1539" i="10"/>
  <c r="H1539" i="10" s="1"/>
  <c r="W1538" i="10"/>
  <c r="V1538" i="10"/>
  <c r="U1538" i="10"/>
  <c r="T1538" i="10"/>
  <c r="S1538" i="10"/>
  <c r="R1538" i="10"/>
  <c r="Q1538" i="10"/>
  <c r="P1538" i="10"/>
  <c r="O1538" i="10"/>
  <c r="N1538" i="10"/>
  <c r="M1538" i="10"/>
  <c r="L1538" i="10"/>
  <c r="K1538" i="10"/>
  <c r="J1538" i="10"/>
  <c r="I1538" i="10"/>
  <c r="G1538" i="10"/>
  <c r="W1537" i="10"/>
  <c r="V1537" i="10"/>
  <c r="U1537" i="10"/>
  <c r="U1536" i="10" s="1"/>
  <c r="T1537" i="10"/>
  <c r="S1537" i="10"/>
  <c r="R1537" i="10"/>
  <c r="Q1537" i="10"/>
  <c r="P1537" i="10"/>
  <c r="O1537" i="10"/>
  <c r="N1537" i="10"/>
  <c r="M1537" i="10"/>
  <c r="L1537" i="10"/>
  <c r="K1537" i="10"/>
  <c r="J1537" i="10"/>
  <c r="I1537" i="10"/>
  <c r="G1537" i="10"/>
  <c r="H1537" i="10" s="1"/>
  <c r="W1536" i="10"/>
  <c r="V1536" i="10"/>
  <c r="T1536" i="10"/>
  <c r="S1536" i="10"/>
  <c r="R1536" i="10"/>
  <c r="P1536" i="10"/>
  <c r="O1536" i="10"/>
  <c r="N1536" i="10"/>
  <c r="K1536" i="10"/>
  <c r="W1535" i="10"/>
  <c r="V1535" i="10"/>
  <c r="U1535" i="10"/>
  <c r="T1535" i="10"/>
  <c r="S1535" i="10"/>
  <c r="R1535" i="10"/>
  <c r="Q1535" i="10"/>
  <c r="P1535" i="10"/>
  <c r="O1535" i="10"/>
  <c r="N1535" i="10"/>
  <c r="M1535" i="10"/>
  <c r="L1535" i="10"/>
  <c r="K1535" i="10"/>
  <c r="J1535" i="10"/>
  <c r="I1535" i="10"/>
  <c r="G1535" i="10"/>
  <c r="H1535" i="10" s="1"/>
  <c r="W1534" i="10"/>
  <c r="V1534" i="10"/>
  <c r="U1534" i="10"/>
  <c r="T1534" i="10"/>
  <c r="S1534" i="10"/>
  <c r="R1534" i="10"/>
  <c r="R1532" i="10" s="1"/>
  <c r="Q1534" i="10"/>
  <c r="P1534" i="10"/>
  <c r="O1534" i="10"/>
  <c r="N1534" i="10"/>
  <c r="N1532" i="10" s="1"/>
  <c r="M1534" i="10"/>
  <c r="L1534" i="10"/>
  <c r="K1534" i="10"/>
  <c r="J1534" i="10"/>
  <c r="J1532" i="10" s="1"/>
  <c r="I1534" i="10"/>
  <c r="G1534" i="10"/>
  <c r="H1534" i="10" s="1"/>
  <c r="W1533" i="10"/>
  <c r="V1533" i="10"/>
  <c r="U1533" i="10"/>
  <c r="T1533" i="10"/>
  <c r="S1533" i="10"/>
  <c r="S1532" i="10" s="1"/>
  <c r="R1533" i="10"/>
  <c r="Q1533" i="10"/>
  <c r="P1533" i="10"/>
  <c r="O1533" i="10"/>
  <c r="N1533" i="10"/>
  <c r="M1533" i="10"/>
  <c r="L1533" i="10"/>
  <c r="K1533" i="10"/>
  <c r="J1533" i="10"/>
  <c r="I1533" i="10"/>
  <c r="I1532" i="10" s="1"/>
  <c r="G1533" i="10"/>
  <c r="W1532" i="10"/>
  <c r="V1532" i="10"/>
  <c r="U1532" i="10"/>
  <c r="T1532" i="10"/>
  <c r="P1532" i="10"/>
  <c r="W1531" i="10"/>
  <c r="V1531" i="10"/>
  <c r="U1531" i="10"/>
  <c r="T1531" i="10"/>
  <c r="S1531" i="10"/>
  <c r="S1528" i="10" s="1"/>
  <c r="R1531" i="10"/>
  <c r="Q1531" i="10"/>
  <c r="P1531" i="10"/>
  <c r="O1531" i="10"/>
  <c r="N1531" i="10"/>
  <c r="M1531" i="10"/>
  <c r="L1531" i="10"/>
  <c r="K1531" i="10"/>
  <c r="J1531" i="10"/>
  <c r="I1531" i="10"/>
  <c r="G1531" i="10"/>
  <c r="H1531" i="10" s="1"/>
  <c r="H1528" i="10" s="1"/>
  <c r="W1530" i="10"/>
  <c r="V1530" i="10"/>
  <c r="U1530" i="10"/>
  <c r="T1530" i="10"/>
  <c r="S1530" i="10"/>
  <c r="R1530" i="10"/>
  <c r="Q1530" i="10"/>
  <c r="P1530" i="10"/>
  <c r="P1528" i="10" s="1"/>
  <c r="O1530" i="10"/>
  <c r="O1528" i="10" s="1"/>
  <c r="N1530" i="10"/>
  <c r="M1530" i="10"/>
  <c r="L1530" i="10"/>
  <c r="K1530" i="10"/>
  <c r="J1530" i="10"/>
  <c r="I1530" i="10"/>
  <c r="H1530" i="10"/>
  <c r="G1530" i="10"/>
  <c r="W1529" i="10"/>
  <c r="V1529" i="10"/>
  <c r="U1529" i="10"/>
  <c r="U1528" i="10" s="1"/>
  <c r="T1529" i="10"/>
  <c r="S1529" i="10"/>
  <c r="R1529" i="10"/>
  <c r="R1528" i="10" s="1"/>
  <c r="Q1529" i="10"/>
  <c r="P1529" i="10"/>
  <c r="O1529" i="10"/>
  <c r="N1529" i="10"/>
  <c r="M1529" i="10"/>
  <c r="M1528" i="10" s="1"/>
  <c r="L1529" i="10"/>
  <c r="L1528" i="10" s="1"/>
  <c r="K1529" i="10"/>
  <c r="K1528" i="10" s="1"/>
  <c r="J1529" i="10"/>
  <c r="J1528" i="10" s="1"/>
  <c r="I1529" i="10"/>
  <c r="I1528" i="10" s="1"/>
  <c r="G1529" i="10"/>
  <c r="H1529" i="10" s="1"/>
  <c r="V1528" i="10"/>
  <c r="G1528" i="10"/>
  <c r="W1526" i="10"/>
  <c r="V1526" i="10"/>
  <c r="U1526" i="10"/>
  <c r="T1526" i="10"/>
  <c r="S1526" i="10"/>
  <c r="R1526" i="10"/>
  <c r="Q1526" i="10"/>
  <c r="P1526" i="10"/>
  <c r="O1526" i="10"/>
  <c r="N1526" i="10"/>
  <c r="M1526" i="10"/>
  <c r="L1526" i="10"/>
  <c r="K1526" i="10"/>
  <c r="J1526" i="10"/>
  <c r="I1526" i="10"/>
  <c r="H1526" i="10"/>
  <c r="G1526" i="10"/>
  <c r="W1525" i="10"/>
  <c r="V1525" i="10"/>
  <c r="U1525" i="10"/>
  <c r="T1525" i="10"/>
  <c r="S1525" i="10"/>
  <c r="R1525" i="10"/>
  <c r="Q1525" i="10"/>
  <c r="P1525" i="10"/>
  <c r="O1525" i="10"/>
  <c r="N1525" i="10"/>
  <c r="M1525" i="10"/>
  <c r="L1525" i="10"/>
  <c r="K1525" i="10"/>
  <c r="J1525" i="10"/>
  <c r="I1525" i="10"/>
  <c r="H1525" i="10"/>
  <c r="G1525" i="10"/>
  <c r="W1524" i="10"/>
  <c r="V1524" i="10"/>
  <c r="U1524" i="10"/>
  <c r="T1524" i="10"/>
  <c r="S1524" i="10"/>
  <c r="R1524" i="10"/>
  <c r="Q1524" i="10"/>
  <c r="P1524" i="10"/>
  <c r="O1524" i="10"/>
  <c r="N1524" i="10"/>
  <c r="M1524" i="10"/>
  <c r="L1524" i="10"/>
  <c r="K1524" i="10"/>
  <c r="J1524" i="10"/>
  <c r="I1524" i="10"/>
  <c r="G1524" i="10"/>
  <c r="H1524" i="10" s="1"/>
  <c r="W1523" i="10"/>
  <c r="W1522" i="10" s="1"/>
  <c r="V1523" i="10"/>
  <c r="U1523" i="10"/>
  <c r="T1523" i="10"/>
  <c r="S1523" i="10"/>
  <c r="S1522" i="10" s="1"/>
  <c r="R1523" i="10"/>
  <c r="Q1523" i="10"/>
  <c r="P1523" i="10"/>
  <c r="O1523" i="10"/>
  <c r="N1523" i="10"/>
  <c r="N1522" i="10" s="1"/>
  <c r="M1523" i="10"/>
  <c r="L1523" i="10"/>
  <c r="K1523" i="10"/>
  <c r="J1523" i="10"/>
  <c r="I1523" i="10"/>
  <c r="G1523" i="10"/>
  <c r="G1522" i="10" s="1"/>
  <c r="P1522" i="10"/>
  <c r="O1522" i="10"/>
  <c r="M1522" i="10"/>
  <c r="L1522" i="10"/>
  <c r="K1522" i="10"/>
  <c r="J1522" i="10"/>
  <c r="I1522" i="10"/>
  <c r="W1521" i="10"/>
  <c r="V1521" i="10"/>
  <c r="U1521" i="10"/>
  <c r="T1521" i="10"/>
  <c r="S1521" i="10"/>
  <c r="R1521" i="10"/>
  <c r="Q1521" i="10"/>
  <c r="P1521" i="10"/>
  <c r="O1521" i="10"/>
  <c r="N1521" i="10"/>
  <c r="M1521" i="10"/>
  <c r="L1521" i="10"/>
  <c r="K1521" i="10"/>
  <c r="J1521" i="10"/>
  <c r="I1521" i="10"/>
  <c r="H1521" i="10"/>
  <c r="G1521" i="10"/>
  <c r="W1520" i="10"/>
  <c r="V1520" i="10"/>
  <c r="U1520" i="10"/>
  <c r="T1520" i="10"/>
  <c r="S1520" i="10"/>
  <c r="R1520" i="10"/>
  <c r="Q1520" i="10"/>
  <c r="P1520" i="10"/>
  <c r="O1520" i="10"/>
  <c r="N1520" i="10"/>
  <c r="M1520" i="10"/>
  <c r="L1520" i="10"/>
  <c r="K1520" i="10"/>
  <c r="J1520" i="10"/>
  <c r="I1520" i="10"/>
  <c r="G1520" i="10"/>
  <c r="H1520" i="10" s="1"/>
  <c r="W1519" i="10"/>
  <c r="V1519" i="10"/>
  <c r="V1517" i="10" s="1"/>
  <c r="U1519" i="10"/>
  <c r="T1519" i="10"/>
  <c r="S1519" i="10"/>
  <c r="R1519" i="10"/>
  <c r="Q1519" i="10"/>
  <c r="P1519" i="10"/>
  <c r="O1519" i="10"/>
  <c r="N1519" i="10"/>
  <c r="M1519" i="10"/>
  <c r="L1519" i="10"/>
  <c r="K1519" i="10"/>
  <c r="J1519" i="10"/>
  <c r="I1519" i="10"/>
  <c r="G1519" i="10"/>
  <c r="H1519" i="10" s="1"/>
  <c r="W1518" i="10"/>
  <c r="V1518" i="10"/>
  <c r="U1518" i="10"/>
  <c r="U1517" i="10" s="1"/>
  <c r="T1518" i="10"/>
  <c r="T1517" i="10" s="1"/>
  <c r="S1518" i="10"/>
  <c r="S1517" i="10" s="1"/>
  <c r="R1518" i="10"/>
  <c r="R1517" i="10" s="1"/>
  <c r="Q1518" i="10"/>
  <c r="Q1517" i="10" s="1"/>
  <c r="P1518" i="10"/>
  <c r="P1517" i="10" s="1"/>
  <c r="O1518" i="10"/>
  <c r="N1518" i="10"/>
  <c r="M1518" i="10"/>
  <c r="L1518" i="10"/>
  <c r="K1518" i="10"/>
  <c r="K1517" i="10" s="1"/>
  <c r="J1518" i="10"/>
  <c r="I1518" i="10"/>
  <c r="G1518" i="10"/>
  <c r="O1517" i="10"/>
  <c r="N1517" i="10"/>
  <c r="M1517" i="10"/>
  <c r="L1517" i="10"/>
  <c r="W1516" i="10"/>
  <c r="V1516" i="10"/>
  <c r="U1516" i="10"/>
  <c r="T1516" i="10"/>
  <c r="S1516" i="10"/>
  <c r="R1516" i="10"/>
  <c r="Q1516" i="10"/>
  <c r="P1516" i="10"/>
  <c r="O1516" i="10"/>
  <c r="O1512" i="10" s="1"/>
  <c r="N1516" i="10"/>
  <c r="M1516" i="10"/>
  <c r="L1516" i="10"/>
  <c r="K1516" i="10"/>
  <c r="J1516" i="10"/>
  <c r="J1512" i="10" s="1"/>
  <c r="I1516" i="10"/>
  <c r="G1516" i="10"/>
  <c r="H1516" i="10" s="1"/>
  <c r="W1515" i="10"/>
  <c r="V1515" i="10"/>
  <c r="U1515" i="10"/>
  <c r="T1515" i="10"/>
  <c r="S1515" i="10"/>
  <c r="R1515" i="10"/>
  <c r="Q1515" i="10"/>
  <c r="P1515" i="10"/>
  <c r="O1515" i="10"/>
  <c r="N1515" i="10"/>
  <c r="M1515" i="10"/>
  <c r="L1515" i="10"/>
  <c r="K1515" i="10"/>
  <c r="K1512" i="10" s="1"/>
  <c r="J1515" i="10"/>
  <c r="I1515" i="10"/>
  <c r="H1515" i="10"/>
  <c r="G1515" i="10"/>
  <c r="W1514" i="10"/>
  <c r="W1512" i="10" s="1"/>
  <c r="V1514" i="10"/>
  <c r="U1514" i="10"/>
  <c r="T1514" i="10"/>
  <c r="S1514" i="10"/>
  <c r="R1514" i="10"/>
  <c r="Q1514" i="10"/>
  <c r="P1514" i="10"/>
  <c r="O1514" i="10"/>
  <c r="N1514" i="10"/>
  <c r="M1514" i="10"/>
  <c r="L1514" i="10"/>
  <c r="K1514" i="10"/>
  <c r="J1514" i="10"/>
  <c r="I1514" i="10"/>
  <c r="I1512" i="10" s="1"/>
  <c r="H1514" i="10"/>
  <c r="G1514" i="10"/>
  <c r="W1513" i="10"/>
  <c r="V1513" i="10"/>
  <c r="U1513" i="10"/>
  <c r="T1513" i="10"/>
  <c r="T1512" i="10" s="1"/>
  <c r="S1513" i="10"/>
  <c r="R1513" i="10"/>
  <c r="R1512" i="10" s="1"/>
  <c r="Q1513" i="10"/>
  <c r="P1513" i="10"/>
  <c r="O1513" i="10"/>
  <c r="N1513" i="10"/>
  <c r="M1513" i="10"/>
  <c r="M1512" i="10" s="1"/>
  <c r="L1513" i="10"/>
  <c r="K1513" i="10"/>
  <c r="J1513" i="10"/>
  <c r="I1513" i="10"/>
  <c r="H1513" i="10"/>
  <c r="G1513" i="10"/>
  <c r="V1512" i="10"/>
  <c r="S1512" i="10"/>
  <c r="Q1512" i="10"/>
  <c r="N1512" i="10"/>
  <c r="G1509" i="10"/>
  <c r="G1508" i="10"/>
  <c r="G1507" i="10"/>
  <c r="W1506" i="10"/>
  <c r="G1506" i="10"/>
  <c r="W1505" i="10"/>
  <c r="W1503" i="10" s="1"/>
  <c r="V1505" i="10"/>
  <c r="V1503" i="10" s="1"/>
  <c r="U1505" i="10"/>
  <c r="T1505" i="10"/>
  <c r="T1503" i="10" s="1"/>
  <c r="S1505" i="10"/>
  <c r="R1505" i="10"/>
  <c r="Q1505" i="10"/>
  <c r="P1505" i="10"/>
  <c r="O1505" i="10"/>
  <c r="N1505" i="10"/>
  <c r="N1503" i="10" s="1"/>
  <c r="M1505" i="10"/>
  <c r="G1505" i="10"/>
  <c r="L1505" i="10" s="1"/>
  <c r="W1504" i="10"/>
  <c r="V1504" i="10"/>
  <c r="U1504" i="10"/>
  <c r="T1504" i="10"/>
  <c r="S1504" i="10"/>
  <c r="S1503" i="10" s="1"/>
  <c r="R1504" i="10"/>
  <c r="Q1504" i="10"/>
  <c r="P1504" i="10"/>
  <c r="P1503" i="10" s="1"/>
  <c r="O1504" i="10"/>
  <c r="O1503" i="10" s="1"/>
  <c r="N1504" i="10"/>
  <c r="M1504" i="10"/>
  <c r="M1503" i="10" s="1"/>
  <c r="L1504" i="10"/>
  <c r="L1503" i="10" s="1"/>
  <c r="G1504" i="10"/>
  <c r="U1503" i="10"/>
  <c r="R1503" i="10"/>
  <c r="W1502" i="10"/>
  <c r="V1502" i="10"/>
  <c r="V1500" i="10" s="1"/>
  <c r="U1502" i="10"/>
  <c r="U1500" i="10" s="1"/>
  <c r="T1502" i="10"/>
  <c r="S1502" i="10"/>
  <c r="R1502" i="10"/>
  <c r="Q1502" i="10"/>
  <c r="Q1500" i="10" s="1"/>
  <c r="P1502" i="10"/>
  <c r="P1500" i="10" s="1"/>
  <c r="O1502" i="10"/>
  <c r="N1502" i="10"/>
  <c r="M1502" i="10"/>
  <c r="L1502" i="10"/>
  <c r="K1502" i="10"/>
  <c r="J1502" i="10"/>
  <c r="I1502" i="10"/>
  <c r="H1502" i="10"/>
  <c r="G1502" i="10"/>
  <c r="W1501" i="10"/>
  <c r="V1501" i="10"/>
  <c r="U1501" i="10"/>
  <c r="T1501" i="10"/>
  <c r="T1500" i="10" s="1"/>
  <c r="S1501" i="10"/>
  <c r="S1500" i="10" s="1"/>
  <c r="R1501" i="10"/>
  <c r="R1500" i="10" s="1"/>
  <c r="Q1501" i="10"/>
  <c r="P1501" i="10"/>
  <c r="O1501" i="10"/>
  <c r="N1501" i="10"/>
  <c r="N1500" i="10" s="1"/>
  <c r="M1501" i="10"/>
  <c r="M1500" i="10" s="1"/>
  <c r="L1501" i="10"/>
  <c r="L1500" i="10" s="1"/>
  <c r="K1501" i="10"/>
  <c r="K1500" i="10" s="1"/>
  <c r="J1501" i="10"/>
  <c r="I1501" i="10"/>
  <c r="G1501" i="10"/>
  <c r="H1501" i="10" s="1"/>
  <c r="W1500" i="10"/>
  <c r="O1500" i="10"/>
  <c r="J1500" i="10"/>
  <c r="I1500" i="10"/>
  <c r="H1500" i="10"/>
  <c r="G1500" i="10"/>
  <c r="W1499" i="10"/>
  <c r="V1499" i="10"/>
  <c r="U1499" i="10"/>
  <c r="T1499" i="10"/>
  <c r="S1499" i="10"/>
  <c r="R1499" i="10"/>
  <c r="Q1499" i="10"/>
  <c r="P1499" i="10"/>
  <c r="O1499" i="10"/>
  <c r="N1499" i="10"/>
  <c r="N1497" i="10" s="1"/>
  <c r="M1499" i="10"/>
  <c r="L1499" i="10"/>
  <c r="K1499" i="10"/>
  <c r="K1497" i="10" s="1"/>
  <c r="J1499" i="10"/>
  <c r="I1499" i="10"/>
  <c r="H1499" i="10"/>
  <c r="G1499" i="10"/>
  <c r="G1497" i="10" s="1"/>
  <c r="W1498" i="10"/>
  <c r="W1497" i="10" s="1"/>
  <c r="V1498" i="10"/>
  <c r="V1497" i="10" s="1"/>
  <c r="U1498" i="10"/>
  <c r="T1498" i="10"/>
  <c r="S1498" i="10"/>
  <c r="R1498" i="10"/>
  <c r="Q1498" i="10"/>
  <c r="P1498" i="10"/>
  <c r="P1497" i="10" s="1"/>
  <c r="O1498" i="10"/>
  <c r="O1497" i="10" s="1"/>
  <c r="N1498" i="10"/>
  <c r="M1498" i="10"/>
  <c r="L1498" i="10"/>
  <c r="K1498" i="10"/>
  <c r="J1498" i="10"/>
  <c r="I1498" i="10"/>
  <c r="I1497" i="10" s="1"/>
  <c r="H1498" i="10"/>
  <c r="H1497" i="10" s="1"/>
  <c r="G1498" i="10"/>
  <c r="U1497" i="10"/>
  <c r="T1497" i="10"/>
  <c r="S1497" i="10"/>
  <c r="R1497" i="10"/>
  <c r="Q1497" i="10"/>
  <c r="M1497" i="10"/>
  <c r="L1497" i="10"/>
  <c r="J1497" i="10"/>
  <c r="W1496" i="10"/>
  <c r="V1496" i="10"/>
  <c r="U1496" i="10"/>
  <c r="T1496" i="10"/>
  <c r="S1496" i="10"/>
  <c r="R1496" i="10"/>
  <c r="R1494" i="10" s="1"/>
  <c r="Q1496" i="10"/>
  <c r="P1496" i="10"/>
  <c r="P1494" i="10" s="1"/>
  <c r="O1496" i="10"/>
  <c r="N1496" i="10"/>
  <c r="M1496" i="10"/>
  <c r="L1496" i="10"/>
  <c r="K1496" i="10"/>
  <c r="J1496" i="10"/>
  <c r="I1496" i="10"/>
  <c r="H1496" i="10"/>
  <c r="G1496" i="10"/>
  <c r="W1495" i="10"/>
  <c r="V1495" i="10"/>
  <c r="U1495" i="10"/>
  <c r="U1494" i="10" s="1"/>
  <c r="T1495" i="10"/>
  <c r="S1495" i="10"/>
  <c r="R1495" i="10"/>
  <c r="Q1495" i="10"/>
  <c r="P1495" i="10"/>
  <c r="O1495" i="10"/>
  <c r="O1494" i="10" s="1"/>
  <c r="N1495" i="10"/>
  <c r="N1494" i="10" s="1"/>
  <c r="M1495" i="10"/>
  <c r="M1494" i="10" s="1"/>
  <c r="L1495" i="10"/>
  <c r="L1494" i="10" s="1"/>
  <c r="K1495" i="10"/>
  <c r="K1494" i="10" s="1"/>
  <c r="J1495" i="10"/>
  <c r="I1495" i="10"/>
  <c r="H1495" i="10"/>
  <c r="G1495" i="10"/>
  <c r="G1494" i="10" s="1"/>
  <c r="W1494" i="10"/>
  <c r="V1494" i="10"/>
  <c r="S1494" i="10"/>
  <c r="J1494" i="10"/>
  <c r="I1494" i="10"/>
  <c r="H1494" i="10"/>
  <c r="W1493" i="10"/>
  <c r="W1491" i="10" s="1"/>
  <c r="V1493" i="10"/>
  <c r="U1493" i="10"/>
  <c r="T1493" i="10"/>
  <c r="S1493" i="10"/>
  <c r="R1493" i="10"/>
  <c r="Q1493" i="10"/>
  <c r="P1493" i="10"/>
  <c r="O1493" i="10"/>
  <c r="N1493" i="10"/>
  <c r="M1493" i="10"/>
  <c r="M1491" i="10" s="1"/>
  <c r="L1493" i="10"/>
  <c r="K1493" i="10"/>
  <c r="J1493" i="10"/>
  <c r="J1491" i="10" s="1"/>
  <c r="I1493" i="10"/>
  <c r="I1491" i="10" s="1"/>
  <c r="G1493" i="10"/>
  <c r="H1493" i="10" s="1"/>
  <c r="W1492" i="10"/>
  <c r="V1492" i="10"/>
  <c r="V1491" i="10" s="1"/>
  <c r="U1492" i="10"/>
  <c r="T1492" i="10"/>
  <c r="T1491" i="10" s="1"/>
  <c r="S1492" i="10"/>
  <c r="S1491" i="10" s="1"/>
  <c r="R1492" i="10"/>
  <c r="R1491" i="10" s="1"/>
  <c r="Q1492" i="10"/>
  <c r="P1492" i="10"/>
  <c r="O1492" i="10"/>
  <c r="N1492" i="10"/>
  <c r="N1491" i="10" s="1"/>
  <c r="M1492" i="10"/>
  <c r="L1492" i="10"/>
  <c r="K1492" i="10"/>
  <c r="J1492" i="10"/>
  <c r="I1492" i="10"/>
  <c r="G1492" i="10"/>
  <c r="U1491" i="10"/>
  <c r="Q1491" i="10"/>
  <c r="P1491" i="10"/>
  <c r="O1491" i="10"/>
  <c r="L1491" i="10"/>
  <c r="K1491" i="10"/>
  <c r="W1490" i="10"/>
  <c r="V1490" i="10"/>
  <c r="U1490" i="10"/>
  <c r="T1490" i="10"/>
  <c r="T1488" i="10" s="1"/>
  <c r="S1490" i="10"/>
  <c r="R1490" i="10"/>
  <c r="Q1490" i="10"/>
  <c r="P1490" i="10"/>
  <c r="O1490" i="10"/>
  <c r="N1490" i="10"/>
  <c r="M1490" i="10"/>
  <c r="L1490" i="10"/>
  <c r="K1490" i="10"/>
  <c r="J1490" i="10"/>
  <c r="I1490" i="10"/>
  <c r="G1490" i="10"/>
  <c r="H1490" i="10" s="1"/>
  <c r="W1489" i="10"/>
  <c r="V1489" i="10"/>
  <c r="U1489" i="10"/>
  <c r="T1489" i="10"/>
  <c r="S1489" i="10"/>
  <c r="R1489" i="10"/>
  <c r="Q1489" i="10"/>
  <c r="Q1488" i="10" s="1"/>
  <c r="P1489" i="10"/>
  <c r="P1488" i="10" s="1"/>
  <c r="O1489" i="10"/>
  <c r="N1489" i="10"/>
  <c r="N1488" i="10" s="1"/>
  <c r="M1489" i="10"/>
  <c r="M1488" i="10" s="1"/>
  <c r="L1489" i="10"/>
  <c r="K1489" i="10"/>
  <c r="K1488" i="10" s="1"/>
  <c r="J1489" i="10"/>
  <c r="I1489" i="10"/>
  <c r="I1488" i="10" s="1"/>
  <c r="G1489" i="10"/>
  <c r="H1489" i="10" s="1"/>
  <c r="H1488" i="10" s="1"/>
  <c r="W1488" i="10"/>
  <c r="V1488" i="10"/>
  <c r="U1488" i="10"/>
  <c r="R1488" i="10"/>
  <c r="O1488" i="10"/>
  <c r="L1488" i="10"/>
  <c r="J1488" i="10"/>
  <c r="G1488" i="10"/>
  <c r="W1487" i="10"/>
  <c r="W1485" i="10" s="1"/>
  <c r="V1487" i="10"/>
  <c r="V1485" i="10" s="1"/>
  <c r="U1487" i="10"/>
  <c r="T1487" i="10"/>
  <c r="S1487" i="10"/>
  <c r="R1487" i="10"/>
  <c r="Q1487" i="10"/>
  <c r="P1487" i="10"/>
  <c r="O1487" i="10"/>
  <c r="N1487" i="10"/>
  <c r="M1487" i="10"/>
  <c r="L1487" i="10"/>
  <c r="L1485" i="10" s="1"/>
  <c r="K1487" i="10"/>
  <c r="J1487" i="10"/>
  <c r="I1487" i="10"/>
  <c r="I1485" i="10" s="1"/>
  <c r="H1487" i="10"/>
  <c r="G1487" i="10"/>
  <c r="W1486" i="10"/>
  <c r="V1486" i="10"/>
  <c r="U1486" i="10"/>
  <c r="T1486" i="10"/>
  <c r="T1485" i="10" s="1"/>
  <c r="S1486" i="10"/>
  <c r="S1485" i="10" s="1"/>
  <c r="R1486" i="10"/>
  <c r="R1485" i="10" s="1"/>
  <c r="Q1486" i="10"/>
  <c r="P1486" i="10"/>
  <c r="O1486" i="10"/>
  <c r="N1486" i="10"/>
  <c r="M1486" i="10"/>
  <c r="M1485" i="10" s="1"/>
  <c r="L1486" i="10"/>
  <c r="K1486" i="10"/>
  <c r="J1486" i="10"/>
  <c r="I1486" i="10"/>
  <c r="H1486" i="10"/>
  <c r="G1486" i="10"/>
  <c r="Q1485" i="10"/>
  <c r="P1485" i="10"/>
  <c r="O1485" i="10"/>
  <c r="N1485" i="10"/>
  <c r="K1485" i="10"/>
  <c r="J1485" i="10"/>
  <c r="G1485" i="10"/>
  <c r="W1483" i="10"/>
  <c r="V1483" i="10"/>
  <c r="U1483" i="10"/>
  <c r="T1483" i="10"/>
  <c r="S1483" i="10"/>
  <c r="R1483" i="10"/>
  <c r="Q1483" i="10"/>
  <c r="P1483" i="10"/>
  <c r="O1483" i="10"/>
  <c r="N1483" i="10"/>
  <c r="M1483" i="10"/>
  <c r="M1480" i="10" s="1"/>
  <c r="L1483" i="10"/>
  <c r="K1483" i="10"/>
  <c r="J1483" i="10"/>
  <c r="I1483" i="10"/>
  <c r="H1483" i="10"/>
  <c r="G1483" i="10"/>
  <c r="W1482" i="10"/>
  <c r="V1482" i="10"/>
  <c r="U1482" i="10"/>
  <c r="T1482" i="10"/>
  <c r="S1482" i="10"/>
  <c r="R1482" i="10"/>
  <c r="R1480" i="10" s="1"/>
  <c r="Q1482" i="10"/>
  <c r="P1482" i="10"/>
  <c r="O1482" i="10"/>
  <c r="N1482" i="10"/>
  <c r="M1482" i="10"/>
  <c r="L1482" i="10"/>
  <c r="K1482" i="10"/>
  <c r="J1482" i="10"/>
  <c r="J1480" i="10" s="1"/>
  <c r="I1482" i="10"/>
  <c r="H1482" i="10"/>
  <c r="G1482" i="10"/>
  <c r="W1481" i="10"/>
  <c r="V1481" i="10"/>
  <c r="U1481" i="10"/>
  <c r="T1481" i="10"/>
  <c r="S1481" i="10"/>
  <c r="R1481" i="10"/>
  <c r="Q1481" i="10"/>
  <c r="P1481" i="10"/>
  <c r="O1481" i="10"/>
  <c r="O1480" i="10" s="1"/>
  <c r="N1481" i="10"/>
  <c r="M1481" i="10"/>
  <c r="L1481" i="10"/>
  <c r="K1481" i="10"/>
  <c r="J1481" i="10"/>
  <c r="I1481" i="10"/>
  <c r="H1481" i="10"/>
  <c r="G1481" i="10"/>
  <c r="G1480" i="10" s="1"/>
  <c r="W1480" i="10"/>
  <c r="V1480" i="10"/>
  <c r="U1480" i="10"/>
  <c r="T1480" i="10"/>
  <c r="S1480" i="10"/>
  <c r="Q1480" i="10"/>
  <c r="P1480" i="10"/>
  <c r="I1480" i="10"/>
  <c r="H1480" i="10"/>
  <c r="W1479" i="10"/>
  <c r="V1479" i="10"/>
  <c r="U1479" i="10"/>
  <c r="U1477" i="10" s="1"/>
  <c r="T1479" i="10"/>
  <c r="S1479" i="10"/>
  <c r="R1479" i="10"/>
  <c r="Q1479" i="10"/>
  <c r="P1479" i="10"/>
  <c r="O1479" i="10"/>
  <c r="N1479" i="10"/>
  <c r="M1479" i="10"/>
  <c r="L1479" i="10"/>
  <c r="K1479" i="10"/>
  <c r="J1479" i="10"/>
  <c r="I1479" i="10"/>
  <c r="I1477" i="10" s="1"/>
  <c r="H1479" i="10"/>
  <c r="G1479" i="10"/>
  <c r="W1478" i="10"/>
  <c r="W1477" i="10" s="1"/>
  <c r="V1478" i="10"/>
  <c r="V1477" i="10" s="1"/>
  <c r="U1478" i="10"/>
  <c r="T1478" i="10"/>
  <c r="T1477" i="10" s="1"/>
  <c r="S1478" i="10"/>
  <c r="R1478" i="10"/>
  <c r="R1477" i="10" s="1"/>
  <c r="Q1478" i="10"/>
  <c r="P1478" i="10"/>
  <c r="O1478" i="10"/>
  <c r="N1478" i="10"/>
  <c r="M1478" i="10"/>
  <c r="L1478" i="10"/>
  <c r="K1478" i="10"/>
  <c r="J1478" i="10"/>
  <c r="I1478" i="10"/>
  <c r="G1478" i="10"/>
  <c r="H1478" i="10" s="1"/>
  <c r="H1477" i="10" s="1"/>
  <c r="S1477" i="10"/>
  <c r="Q1477" i="10"/>
  <c r="P1477" i="10"/>
  <c r="O1477" i="10"/>
  <c r="N1477" i="10"/>
  <c r="M1477" i="10"/>
  <c r="L1477" i="10"/>
  <c r="K1477" i="10"/>
  <c r="J1477" i="10"/>
  <c r="G1477" i="10"/>
  <c r="W1476" i="10"/>
  <c r="V1476" i="10"/>
  <c r="U1476" i="10"/>
  <c r="T1476" i="10"/>
  <c r="S1476" i="10"/>
  <c r="R1476" i="10"/>
  <c r="Q1476" i="10"/>
  <c r="P1476" i="10"/>
  <c r="O1476" i="10"/>
  <c r="N1476" i="10"/>
  <c r="M1476" i="10"/>
  <c r="L1476" i="10"/>
  <c r="L1473" i="10" s="1"/>
  <c r="K1476" i="10"/>
  <c r="J1476" i="10"/>
  <c r="I1476" i="10"/>
  <c r="G1476" i="10"/>
  <c r="H1476" i="10" s="1"/>
  <c r="W1475" i="10"/>
  <c r="V1475" i="10"/>
  <c r="U1475" i="10"/>
  <c r="T1475" i="10"/>
  <c r="S1475" i="10"/>
  <c r="R1475" i="10"/>
  <c r="Q1475" i="10"/>
  <c r="P1475" i="10"/>
  <c r="O1475" i="10"/>
  <c r="N1475" i="10"/>
  <c r="M1475" i="10"/>
  <c r="L1475" i="10"/>
  <c r="K1475" i="10"/>
  <c r="J1475" i="10"/>
  <c r="I1475" i="10"/>
  <c r="I1473" i="10" s="1"/>
  <c r="H1475" i="10"/>
  <c r="G1475" i="10"/>
  <c r="G1473" i="10" s="1"/>
  <c r="W1474" i="10"/>
  <c r="W1473" i="10" s="1"/>
  <c r="V1474" i="10"/>
  <c r="U1474" i="10"/>
  <c r="T1474" i="10"/>
  <c r="S1474" i="10"/>
  <c r="R1474" i="10"/>
  <c r="R1473" i="10" s="1"/>
  <c r="Q1474" i="10"/>
  <c r="P1474" i="10"/>
  <c r="O1474" i="10"/>
  <c r="N1474" i="10"/>
  <c r="M1474" i="10"/>
  <c r="L1474" i="10"/>
  <c r="K1474" i="10"/>
  <c r="J1474" i="10"/>
  <c r="I1474" i="10"/>
  <c r="H1474" i="10"/>
  <c r="G1474" i="10"/>
  <c r="V1473" i="10"/>
  <c r="U1473" i="10"/>
  <c r="T1473" i="10"/>
  <c r="S1473" i="10"/>
  <c r="O1473" i="10"/>
  <c r="W1472" i="10"/>
  <c r="V1472" i="10"/>
  <c r="U1472" i="10"/>
  <c r="T1472" i="10"/>
  <c r="T1470" i="10" s="1"/>
  <c r="S1472" i="10"/>
  <c r="R1472" i="10"/>
  <c r="Q1472" i="10"/>
  <c r="P1472" i="10"/>
  <c r="O1472" i="10"/>
  <c r="N1472" i="10"/>
  <c r="M1472" i="10"/>
  <c r="L1472" i="10"/>
  <c r="K1472" i="10"/>
  <c r="J1472" i="10"/>
  <c r="I1472" i="10"/>
  <c r="H1472" i="10"/>
  <c r="G1472" i="10"/>
  <c r="G1470" i="10" s="1"/>
  <c r="W1471" i="10"/>
  <c r="V1471" i="10"/>
  <c r="U1471" i="10"/>
  <c r="T1471" i="10"/>
  <c r="S1471" i="10"/>
  <c r="R1471" i="10"/>
  <c r="Q1471" i="10"/>
  <c r="P1471" i="10"/>
  <c r="O1471" i="10"/>
  <c r="O1470" i="10" s="1"/>
  <c r="N1471" i="10"/>
  <c r="M1471" i="10"/>
  <c r="L1471" i="10"/>
  <c r="K1471" i="10"/>
  <c r="J1471" i="10"/>
  <c r="I1471" i="10"/>
  <c r="I1470" i="10" s="1"/>
  <c r="H1471" i="10"/>
  <c r="H1470" i="10" s="1"/>
  <c r="G1471" i="10"/>
  <c r="W1470" i="10"/>
  <c r="S1470" i="10"/>
  <c r="R1470" i="10"/>
  <c r="P1470" i="10"/>
  <c r="N1470" i="10"/>
  <c r="M1470" i="10"/>
  <c r="L1470" i="10"/>
  <c r="K1470" i="10"/>
  <c r="J1470" i="10"/>
  <c r="W1469" i="10"/>
  <c r="V1469" i="10"/>
  <c r="U1469" i="10"/>
  <c r="T1469" i="10"/>
  <c r="S1469" i="10"/>
  <c r="R1469" i="10"/>
  <c r="Q1469" i="10"/>
  <c r="P1469" i="10"/>
  <c r="O1469" i="10"/>
  <c r="N1469" i="10"/>
  <c r="M1469" i="10"/>
  <c r="L1469" i="10"/>
  <c r="K1469" i="10"/>
  <c r="K1466" i="10" s="1"/>
  <c r="J1469" i="10"/>
  <c r="I1469" i="10"/>
  <c r="H1469" i="10"/>
  <c r="G1469" i="10"/>
  <c r="W1468" i="10"/>
  <c r="V1468" i="10"/>
  <c r="U1468" i="10"/>
  <c r="T1468" i="10"/>
  <c r="S1468" i="10"/>
  <c r="R1468" i="10"/>
  <c r="Q1468" i="10"/>
  <c r="P1468" i="10"/>
  <c r="O1468" i="10"/>
  <c r="N1468" i="10"/>
  <c r="M1468" i="10"/>
  <c r="L1468" i="10"/>
  <c r="K1468" i="10"/>
  <c r="J1468" i="10"/>
  <c r="I1468" i="10"/>
  <c r="H1468" i="10"/>
  <c r="G1468" i="10"/>
  <c r="W1467" i="10"/>
  <c r="V1467" i="10"/>
  <c r="U1467" i="10"/>
  <c r="T1467" i="10"/>
  <c r="S1467" i="10"/>
  <c r="R1467" i="10"/>
  <c r="Q1467" i="10"/>
  <c r="Q1466" i="10" s="1"/>
  <c r="P1467" i="10"/>
  <c r="P1466" i="10" s="1"/>
  <c r="O1467" i="10"/>
  <c r="N1467" i="10"/>
  <c r="M1467" i="10"/>
  <c r="L1467" i="10"/>
  <c r="K1467" i="10"/>
  <c r="J1467" i="10"/>
  <c r="I1467" i="10"/>
  <c r="G1467" i="10"/>
  <c r="W1466" i="10"/>
  <c r="V1466" i="10"/>
  <c r="U1466" i="10"/>
  <c r="T1466" i="10"/>
  <c r="S1466" i="10"/>
  <c r="R1466" i="10"/>
  <c r="N1466" i="10"/>
  <c r="W1465" i="10"/>
  <c r="V1465" i="10"/>
  <c r="U1465" i="10"/>
  <c r="T1465" i="10"/>
  <c r="S1465" i="10"/>
  <c r="S1463" i="10" s="1"/>
  <c r="R1465" i="10"/>
  <c r="Q1465" i="10"/>
  <c r="P1465" i="10"/>
  <c r="O1465" i="10"/>
  <c r="N1465" i="10"/>
  <c r="M1465" i="10"/>
  <c r="L1465" i="10"/>
  <c r="K1465" i="10"/>
  <c r="J1465" i="10"/>
  <c r="I1465" i="10"/>
  <c r="G1465" i="10"/>
  <c r="H1465" i="10" s="1"/>
  <c r="W1464" i="10"/>
  <c r="V1464" i="10"/>
  <c r="U1464" i="10"/>
  <c r="U1463" i="10" s="1"/>
  <c r="T1464" i="10"/>
  <c r="S1464" i="10"/>
  <c r="R1464" i="10"/>
  <c r="Q1464" i="10"/>
  <c r="P1464" i="10"/>
  <c r="O1464" i="10"/>
  <c r="O1463" i="10" s="1"/>
  <c r="N1464" i="10"/>
  <c r="M1464" i="10"/>
  <c r="M1463" i="10" s="1"/>
  <c r="L1464" i="10"/>
  <c r="K1464" i="10"/>
  <c r="J1464" i="10"/>
  <c r="I1464" i="10"/>
  <c r="H1464" i="10"/>
  <c r="G1464" i="10"/>
  <c r="G1463" i="10" s="1"/>
  <c r="V1463" i="10"/>
  <c r="R1463" i="10"/>
  <c r="Q1463" i="10"/>
  <c r="N1463" i="10"/>
  <c r="L1463" i="10"/>
  <c r="K1463" i="10"/>
  <c r="J1463" i="10"/>
  <c r="I1463" i="10"/>
  <c r="W1461" i="10"/>
  <c r="V1461" i="10"/>
  <c r="U1461" i="10"/>
  <c r="T1461" i="10"/>
  <c r="S1461" i="10"/>
  <c r="R1461" i="10"/>
  <c r="Q1461" i="10"/>
  <c r="P1461" i="10"/>
  <c r="O1461" i="10"/>
  <c r="N1461" i="10"/>
  <c r="M1461" i="10"/>
  <c r="L1461" i="10"/>
  <c r="K1461" i="10"/>
  <c r="J1461" i="10"/>
  <c r="J1458" i="10" s="1"/>
  <c r="I1461" i="10"/>
  <c r="G1461" i="10"/>
  <c r="H1461" i="10" s="1"/>
  <c r="W1460" i="10"/>
  <c r="V1460" i="10"/>
  <c r="U1460" i="10"/>
  <c r="T1460" i="10"/>
  <c r="S1460" i="10"/>
  <c r="R1460" i="10"/>
  <c r="Q1460" i="10"/>
  <c r="P1460" i="10"/>
  <c r="O1460" i="10"/>
  <c r="N1460" i="10"/>
  <c r="M1460" i="10"/>
  <c r="L1460" i="10"/>
  <c r="K1460" i="10"/>
  <c r="J1460" i="10"/>
  <c r="I1460" i="10"/>
  <c r="H1460" i="10"/>
  <c r="G1460" i="10"/>
  <c r="W1459" i="10"/>
  <c r="V1459" i="10"/>
  <c r="U1459" i="10"/>
  <c r="U1458" i="10" s="1"/>
  <c r="T1459" i="10"/>
  <c r="S1459" i="10"/>
  <c r="R1459" i="10"/>
  <c r="Q1459" i="10"/>
  <c r="P1459" i="10"/>
  <c r="P1458" i="10" s="1"/>
  <c r="O1459" i="10"/>
  <c r="N1459" i="10"/>
  <c r="M1459" i="10"/>
  <c r="L1459" i="10"/>
  <c r="L1458" i="10" s="1"/>
  <c r="K1459" i="10"/>
  <c r="J1459" i="10"/>
  <c r="I1459" i="10"/>
  <c r="H1459" i="10"/>
  <c r="H1458" i="10" s="1"/>
  <c r="G1459" i="10"/>
  <c r="W1458" i="10"/>
  <c r="V1458" i="10"/>
  <c r="T1458" i="10"/>
  <c r="S1458" i="10"/>
  <c r="R1458" i="10"/>
  <c r="Q1458" i="10"/>
  <c r="M1458" i="10"/>
  <c r="W1457" i="10"/>
  <c r="V1457" i="10"/>
  <c r="U1457" i="10"/>
  <c r="T1457" i="10"/>
  <c r="S1457" i="10"/>
  <c r="R1457" i="10"/>
  <c r="R1454" i="10" s="1"/>
  <c r="Q1457" i="10"/>
  <c r="P1457" i="10"/>
  <c r="O1457" i="10"/>
  <c r="N1457" i="10"/>
  <c r="M1457" i="10"/>
  <c r="L1457" i="10"/>
  <c r="K1457" i="10"/>
  <c r="J1457" i="10"/>
  <c r="I1457" i="10"/>
  <c r="G1457" i="10"/>
  <c r="H1457" i="10" s="1"/>
  <c r="W1456" i="10"/>
  <c r="V1456" i="10"/>
  <c r="U1456" i="10"/>
  <c r="T1456" i="10"/>
  <c r="S1456" i="10"/>
  <c r="R1456" i="10"/>
  <c r="Q1456" i="10"/>
  <c r="P1456" i="10"/>
  <c r="O1456" i="10"/>
  <c r="N1456" i="10"/>
  <c r="M1456" i="10"/>
  <c r="M1454" i="10" s="1"/>
  <c r="L1456" i="10"/>
  <c r="K1456" i="10"/>
  <c r="J1456" i="10"/>
  <c r="I1456" i="10"/>
  <c r="G1456" i="10"/>
  <c r="H1456" i="10" s="1"/>
  <c r="H1454" i="10" s="1"/>
  <c r="W1455" i="10"/>
  <c r="W1454" i="10" s="1"/>
  <c r="V1455" i="10"/>
  <c r="U1455" i="10"/>
  <c r="T1455" i="10"/>
  <c r="T1454" i="10" s="1"/>
  <c r="S1455" i="10"/>
  <c r="R1455" i="10"/>
  <c r="Q1455" i="10"/>
  <c r="P1455" i="10"/>
  <c r="O1455" i="10"/>
  <c r="N1455" i="10"/>
  <c r="M1455" i="10"/>
  <c r="L1455" i="10"/>
  <c r="L1454" i="10" s="1"/>
  <c r="K1455" i="10"/>
  <c r="J1455" i="10"/>
  <c r="I1455" i="10"/>
  <c r="G1455" i="10"/>
  <c r="H1455" i="10" s="1"/>
  <c r="U1454" i="10"/>
  <c r="N1454" i="10"/>
  <c r="K1454" i="10"/>
  <c r="J1454" i="10"/>
  <c r="I1454" i="10"/>
  <c r="G1454" i="10"/>
  <c r="W1453" i="10"/>
  <c r="V1453" i="10"/>
  <c r="U1453" i="10"/>
  <c r="T1453" i="10"/>
  <c r="S1453" i="10"/>
  <c r="R1453" i="10"/>
  <c r="Q1453" i="10"/>
  <c r="P1453" i="10"/>
  <c r="O1453" i="10"/>
  <c r="N1453" i="10"/>
  <c r="M1453" i="10"/>
  <c r="L1453" i="10"/>
  <c r="K1453" i="10"/>
  <c r="J1453" i="10"/>
  <c r="I1453" i="10"/>
  <c r="G1453" i="10"/>
  <c r="H1453" i="10" s="1"/>
  <c r="W1452" i="10"/>
  <c r="W1450" i="10" s="1"/>
  <c r="V1452" i="10"/>
  <c r="U1452" i="10"/>
  <c r="T1452" i="10"/>
  <c r="S1452" i="10"/>
  <c r="R1452" i="10"/>
  <c r="Q1452" i="10"/>
  <c r="P1452" i="10"/>
  <c r="O1452" i="10"/>
  <c r="N1452" i="10"/>
  <c r="M1452" i="10"/>
  <c r="L1452" i="10"/>
  <c r="K1452" i="10"/>
  <c r="J1452" i="10"/>
  <c r="I1452" i="10"/>
  <c r="G1452" i="10"/>
  <c r="H1452" i="10" s="1"/>
  <c r="W1451" i="10"/>
  <c r="V1451" i="10"/>
  <c r="V1450" i="10" s="1"/>
  <c r="U1451" i="10"/>
  <c r="U1450" i="10" s="1"/>
  <c r="T1451" i="10"/>
  <c r="T1450" i="10" s="1"/>
  <c r="S1451" i="10"/>
  <c r="R1451" i="10"/>
  <c r="Q1451" i="10"/>
  <c r="P1451" i="10"/>
  <c r="O1451" i="10"/>
  <c r="N1451" i="10"/>
  <c r="M1451" i="10"/>
  <c r="L1451" i="10"/>
  <c r="L1450" i="10" s="1"/>
  <c r="K1451" i="10"/>
  <c r="J1451" i="10"/>
  <c r="I1451" i="10"/>
  <c r="H1451" i="10"/>
  <c r="G1451" i="10"/>
  <c r="S1450" i="10"/>
  <c r="R1450" i="10"/>
  <c r="Q1450" i="10"/>
  <c r="P1450" i="10"/>
  <c r="O1450" i="10"/>
  <c r="N1450" i="10"/>
  <c r="M1450" i="10"/>
  <c r="I1450" i="10"/>
  <c r="W1448" i="10"/>
  <c r="V1448" i="10"/>
  <c r="U1448" i="10"/>
  <c r="T1448" i="10"/>
  <c r="S1448" i="10"/>
  <c r="R1448" i="10"/>
  <c r="Q1448" i="10"/>
  <c r="P1448" i="10"/>
  <c r="O1448" i="10"/>
  <c r="N1448" i="10"/>
  <c r="N1444" i="10" s="1"/>
  <c r="M1448" i="10"/>
  <c r="L1448" i="10"/>
  <c r="K1448" i="10"/>
  <c r="J1448" i="10"/>
  <c r="I1448" i="10"/>
  <c r="H1448" i="10"/>
  <c r="G1448" i="10"/>
  <c r="W1447" i="10"/>
  <c r="V1447" i="10"/>
  <c r="U1447" i="10"/>
  <c r="T1447" i="10"/>
  <c r="S1447" i="10"/>
  <c r="R1447" i="10"/>
  <c r="Q1447" i="10"/>
  <c r="P1447" i="10"/>
  <c r="O1447" i="10"/>
  <c r="N1447" i="10"/>
  <c r="M1447" i="10"/>
  <c r="L1447" i="10"/>
  <c r="K1447" i="10"/>
  <c r="K1444" i="10" s="1"/>
  <c r="J1447" i="10"/>
  <c r="I1447" i="10"/>
  <c r="H1447" i="10"/>
  <c r="G1447" i="10"/>
  <c r="W1446" i="10"/>
  <c r="V1446" i="10"/>
  <c r="U1446" i="10"/>
  <c r="T1446" i="10"/>
  <c r="S1446" i="10"/>
  <c r="R1446" i="10"/>
  <c r="Q1446" i="10"/>
  <c r="P1446" i="10"/>
  <c r="P1444" i="10" s="1"/>
  <c r="O1446" i="10"/>
  <c r="N1446" i="10"/>
  <c r="M1446" i="10"/>
  <c r="L1446" i="10"/>
  <c r="K1446" i="10"/>
  <c r="J1446" i="10"/>
  <c r="I1446" i="10"/>
  <c r="H1446" i="10"/>
  <c r="G1446" i="10"/>
  <c r="W1445" i="10"/>
  <c r="W1444" i="10" s="1"/>
  <c r="V1445" i="10"/>
  <c r="U1445" i="10"/>
  <c r="T1445" i="10"/>
  <c r="S1445" i="10"/>
  <c r="R1445" i="10"/>
  <c r="Q1445" i="10"/>
  <c r="Q1444" i="10" s="1"/>
  <c r="P1445" i="10"/>
  <c r="O1445" i="10"/>
  <c r="N1445" i="10"/>
  <c r="M1445" i="10"/>
  <c r="M1444" i="10" s="1"/>
  <c r="L1445" i="10"/>
  <c r="K1445" i="10"/>
  <c r="J1445" i="10"/>
  <c r="I1445" i="10"/>
  <c r="G1445" i="10"/>
  <c r="H1445" i="10" s="1"/>
  <c r="V1444" i="10"/>
  <c r="U1444" i="10"/>
  <c r="T1444" i="10"/>
  <c r="S1444" i="10"/>
  <c r="J1444" i="10"/>
  <c r="G1444" i="10"/>
  <c r="W1443" i="10"/>
  <c r="V1443" i="10"/>
  <c r="U1443" i="10"/>
  <c r="T1443" i="10"/>
  <c r="S1443" i="10"/>
  <c r="S1439" i="10" s="1"/>
  <c r="R1443" i="10"/>
  <c r="Q1443" i="10"/>
  <c r="P1443" i="10"/>
  <c r="O1443" i="10"/>
  <c r="N1443" i="10"/>
  <c r="M1443" i="10"/>
  <c r="L1443" i="10"/>
  <c r="K1443" i="10"/>
  <c r="J1443" i="10"/>
  <c r="I1443" i="10"/>
  <c r="G1443" i="10"/>
  <c r="W1442" i="10"/>
  <c r="V1442" i="10"/>
  <c r="U1442" i="10"/>
  <c r="T1442" i="10"/>
  <c r="S1442" i="10"/>
  <c r="R1442" i="10"/>
  <c r="Q1442" i="10"/>
  <c r="P1442" i="10"/>
  <c r="O1442" i="10"/>
  <c r="N1442" i="10"/>
  <c r="M1442" i="10"/>
  <c r="L1442" i="10"/>
  <c r="K1442" i="10"/>
  <c r="J1442" i="10"/>
  <c r="I1442" i="10"/>
  <c r="H1442" i="10"/>
  <c r="G1442" i="10"/>
  <c r="W1441" i="10"/>
  <c r="V1441" i="10"/>
  <c r="U1441" i="10"/>
  <c r="U1439" i="10" s="1"/>
  <c r="T1441" i="10"/>
  <c r="S1441" i="10"/>
  <c r="R1441" i="10"/>
  <c r="Q1441" i="10"/>
  <c r="P1441" i="10"/>
  <c r="O1441" i="10"/>
  <c r="N1441" i="10"/>
  <c r="M1441" i="10"/>
  <c r="L1441" i="10"/>
  <c r="K1441" i="10"/>
  <c r="J1441" i="10"/>
  <c r="I1441" i="10"/>
  <c r="H1441" i="10"/>
  <c r="G1441" i="10"/>
  <c r="W1440" i="10"/>
  <c r="V1440" i="10"/>
  <c r="V1439" i="10" s="1"/>
  <c r="U1440" i="10"/>
  <c r="T1440" i="10"/>
  <c r="S1440" i="10"/>
  <c r="R1440" i="10"/>
  <c r="R1439" i="10" s="1"/>
  <c r="Q1440" i="10"/>
  <c r="P1440" i="10"/>
  <c r="O1440" i="10"/>
  <c r="N1440" i="10"/>
  <c r="N1439" i="10" s="1"/>
  <c r="M1440" i="10"/>
  <c r="L1440" i="10"/>
  <c r="L1439" i="10" s="1"/>
  <c r="K1440" i="10"/>
  <c r="K1439" i="10" s="1"/>
  <c r="J1440" i="10"/>
  <c r="I1440" i="10"/>
  <c r="I1439" i="10" s="1"/>
  <c r="G1440" i="10"/>
  <c r="H1440" i="10" s="1"/>
  <c r="W1438" i="10"/>
  <c r="V1438" i="10"/>
  <c r="U1438" i="10"/>
  <c r="T1438" i="10"/>
  <c r="S1438" i="10"/>
  <c r="R1438" i="10"/>
  <c r="Q1438" i="10"/>
  <c r="P1438" i="10"/>
  <c r="O1438" i="10"/>
  <c r="N1438" i="10"/>
  <c r="M1438" i="10"/>
  <c r="L1438" i="10"/>
  <c r="K1438" i="10"/>
  <c r="J1438" i="10"/>
  <c r="I1438" i="10"/>
  <c r="H1438" i="10"/>
  <c r="G1438" i="10"/>
  <c r="W1437" i="10"/>
  <c r="V1437" i="10"/>
  <c r="U1437" i="10"/>
  <c r="T1437" i="10"/>
  <c r="S1437" i="10"/>
  <c r="R1437" i="10"/>
  <c r="Q1437" i="10"/>
  <c r="P1437" i="10"/>
  <c r="O1437" i="10"/>
  <c r="N1437" i="10"/>
  <c r="M1437" i="10"/>
  <c r="L1437" i="10"/>
  <c r="K1437" i="10"/>
  <c r="J1437" i="10"/>
  <c r="I1437" i="10"/>
  <c r="H1437" i="10"/>
  <c r="G1437" i="10"/>
  <c r="W1436" i="10"/>
  <c r="V1436" i="10"/>
  <c r="U1436" i="10"/>
  <c r="T1436" i="10"/>
  <c r="S1436" i="10"/>
  <c r="R1436" i="10"/>
  <c r="Q1436" i="10"/>
  <c r="P1436" i="10"/>
  <c r="O1436" i="10"/>
  <c r="N1436" i="10"/>
  <c r="M1436" i="10"/>
  <c r="L1436" i="10"/>
  <c r="K1436" i="10"/>
  <c r="J1436" i="10"/>
  <c r="J1434" i="10" s="1"/>
  <c r="I1436" i="10"/>
  <c r="G1436" i="10"/>
  <c r="H1436" i="10" s="1"/>
  <c r="W1435" i="10"/>
  <c r="V1435" i="10"/>
  <c r="U1435" i="10"/>
  <c r="T1435" i="10"/>
  <c r="S1435" i="10"/>
  <c r="R1435" i="10"/>
  <c r="Q1435" i="10"/>
  <c r="P1435" i="10"/>
  <c r="O1435" i="10"/>
  <c r="N1435" i="10"/>
  <c r="M1435" i="10"/>
  <c r="L1435" i="10"/>
  <c r="L1434" i="10" s="1"/>
  <c r="K1435" i="10"/>
  <c r="J1435" i="10"/>
  <c r="I1435" i="10"/>
  <c r="G1435" i="10"/>
  <c r="T1434" i="10"/>
  <c r="Q1434" i="10"/>
  <c r="P1434" i="10"/>
  <c r="N1434" i="10"/>
  <c r="K1434" i="10"/>
  <c r="I1434" i="10"/>
  <c r="V1427" i="10"/>
  <c r="U1427" i="10"/>
  <c r="T1427" i="10"/>
  <c r="S1427" i="10"/>
  <c r="R1427" i="10"/>
  <c r="W1427" i="10" s="1"/>
  <c r="Q1427" i="10"/>
  <c r="P1427" i="10"/>
  <c r="O1427" i="10"/>
  <c r="N1427" i="10"/>
  <c r="M1427" i="10"/>
  <c r="M1424" i="10" s="1"/>
  <c r="L1427" i="10"/>
  <c r="K1427" i="10"/>
  <c r="J1427" i="10"/>
  <c r="I1427" i="10"/>
  <c r="H1427" i="10"/>
  <c r="G1427" i="10"/>
  <c r="V1426" i="10"/>
  <c r="V1424" i="10" s="1"/>
  <c r="U1426" i="10"/>
  <c r="T1426" i="10"/>
  <c r="S1426" i="10"/>
  <c r="R1426" i="10"/>
  <c r="Q1426" i="10"/>
  <c r="P1426" i="10"/>
  <c r="O1426" i="10"/>
  <c r="W1426" i="10" s="1"/>
  <c r="N1426" i="10"/>
  <c r="M1426" i="10"/>
  <c r="L1426" i="10"/>
  <c r="K1426" i="10"/>
  <c r="J1426" i="10"/>
  <c r="J1424" i="10" s="1"/>
  <c r="I1426" i="10"/>
  <c r="H1426" i="10"/>
  <c r="G1426" i="10"/>
  <c r="V1425" i="10"/>
  <c r="U1425" i="10"/>
  <c r="U1424" i="10" s="1"/>
  <c r="T1425" i="10"/>
  <c r="S1425" i="10"/>
  <c r="S1424" i="10" s="1"/>
  <c r="R1425" i="10"/>
  <c r="Q1425" i="10"/>
  <c r="P1425" i="10"/>
  <c r="O1425" i="10"/>
  <c r="N1425" i="10"/>
  <c r="M1425" i="10"/>
  <c r="L1425" i="10"/>
  <c r="K1425" i="10"/>
  <c r="K1424" i="10" s="1"/>
  <c r="J1425" i="10"/>
  <c r="I1425" i="10"/>
  <c r="H1425" i="10"/>
  <c r="G1425" i="10"/>
  <c r="Q1424" i="10"/>
  <c r="P1424" i="10"/>
  <c r="N1424" i="10"/>
  <c r="L1424" i="10"/>
  <c r="I1424" i="10"/>
  <c r="H1424" i="10"/>
  <c r="V1422" i="10"/>
  <c r="V1421" i="10" s="1"/>
  <c r="U1422" i="10"/>
  <c r="U1421" i="10" s="1"/>
  <c r="T1422" i="10"/>
  <c r="S1422" i="10"/>
  <c r="R1422" i="10"/>
  <c r="R1421" i="10" s="1"/>
  <c r="Q1422" i="10"/>
  <c r="P1422" i="10"/>
  <c r="O1422" i="10"/>
  <c r="N1422" i="10"/>
  <c r="N1421" i="10" s="1"/>
  <c r="M1422" i="10"/>
  <c r="L1422" i="10"/>
  <c r="K1422" i="10"/>
  <c r="J1422" i="10"/>
  <c r="I1422" i="10"/>
  <c r="H1422" i="10"/>
  <c r="G1422" i="10"/>
  <c r="T1421" i="10"/>
  <c r="S1421" i="10"/>
  <c r="Q1421" i="10"/>
  <c r="P1421" i="10"/>
  <c r="O1421" i="10"/>
  <c r="M1421" i="10"/>
  <c r="L1421" i="10"/>
  <c r="K1421" i="10"/>
  <c r="J1421" i="10"/>
  <c r="I1421" i="10"/>
  <c r="H1421" i="10"/>
  <c r="G1421" i="10"/>
  <c r="V1420" i="10"/>
  <c r="U1420" i="10"/>
  <c r="T1420" i="10"/>
  <c r="S1420" i="10"/>
  <c r="S1418" i="10" s="1"/>
  <c r="R1420" i="10"/>
  <c r="Q1420" i="10"/>
  <c r="P1420" i="10"/>
  <c r="O1420" i="10"/>
  <c r="O1418" i="10" s="1"/>
  <c r="N1420" i="10"/>
  <c r="M1420" i="10"/>
  <c r="L1420" i="10"/>
  <c r="K1420" i="10"/>
  <c r="J1420" i="10"/>
  <c r="I1420" i="10"/>
  <c r="H1420" i="10"/>
  <c r="H1418" i="10" s="1"/>
  <c r="G1420" i="10"/>
  <c r="V1419" i="10"/>
  <c r="V1418" i="10" s="1"/>
  <c r="U1419" i="10"/>
  <c r="T1419" i="10"/>
  <c r="S1419" i="10"/>
  <c r="R1419" i="10"/>
  <c r="Q1419" i="10"/>
  <c r="Q1418" i="10" s="1"/>
  <c r="P1419" i="10"/>
  <c r="P1418" i="10" s="1"/>
  <c r="O1419" i="10"/>
  <c r="N1419" i="10"/>
  <c r="M1419" i="10"/>
  <c r="M1418" i="10" s="1"/>
  <c r="L1419" i="10"/>
  <c r="K1419" i="10"/>
  <c r="J1419" i="10"/>
  <c r="J1418" i="10" s="1"/>
  <c r="I1419" i="10"/>
  <c r="I1418" i="10" s="1"/>
  <c r="H1419" i="10"/>
  <c r="G1419" i="10"/>
  <c r="U1418" i="10"/>
  <c r="T1418" i="10"/>
  <c r="R1418" i="10"/>
  <c r="N1418" i="10"/>
  <c r="K1418" i="10"/>
  <c r="G1418" i="10"/>
  <c r="V1417" i="10"/>
  <c r="U1417" i="10"/>
  <c r="T1417" i="10"/>
  <c r="S1417" i="10"/>
  <c r="R1417" i="10"/>
  <c r="Q1417" i="10"/>
  <c r="P1417" i="10"/>
  <c r="O1417" i="10"/>
  <c r="N1417" i="10"/>
  <c r="M1417" i="10"/>
  <c r="L1417" i="10"/>
  <c r="K1417" i="10"/>
  <c r="J1417" i="10"/>
  <c r="I1417" i="10"/>
  <c r="H1417" i="10"/>
  <c r="G1417" i="10"/>
  <c r="V1416" i="10"/>
  <c r="U1416" i="10"/>
  <c r="T1416" i="10"/>
  <c r="S1416" i="10"/>
  <c r="R1416" i="10"/>
  <c r="Q1416" i="10"/>
  <c r="P1416" i="10"/>
  <c r="O1416" i="10"/>
  <c r="N1416" i="10"/>
  <c r="M1416" i="10"/>
  <c r="L1416" i="10"/>
  <c r="K1416" i="10"/>
  <c r="J1416" i="10"/>
  <c r="I1416" i="10"/>
  <c r="H1416" i="10"/>
  <c r="G1416" i="10"/>
  <c r="K1415" i="10"/>
  <c r="J1415" i="10"/>
  <c r="I1415" i="10"/>
  <c r="H1415" i="10"/>
  <c r="G1415" i="10"/>
  <c r="V1414" i="10"/>
  <c r="U1414" i="10"/>
  <c r="T1414" i="10"/>
  <c r="S1414" i="10"/>
  <c r="R1414" i="10"/>
  <c r="R1410" i="10" s="1"/>
  <c r="Q1414" i="10"/>
  <c r="Q1410" i="10" s="1"/>
  <c r="P1414" i="10"/>
  <c r="O1414" i="10"/>
  <c r="N1414" i="10"/>
  <c r="M1414" i="10"/>
  <c r="L1414" i="10"/>
  <c r="K1414" i="10"/>
  <c r="J1414" i="10"/>
  <c r="I1414" i="10"/>
  <c r="H1414" i="10"/>
  <c r="G1414" i="10"/>
  <c r="V1413" i="10"/>
  <c r="U1413" i="10"/>
  <c r="T1413" i="10"/>
  <c r="S1413" i="10"/>
  <c r="R1413" i="10"/>
  <c r="Q1413" i="10"/>
  <c r="P1413" i="10"/>
  <c r="O1413" i="10"/>
  <c r="N1413" i="10"/>
  <c r="M1413" i="10"/>
  <c r="L1413" i="10"/>
  <c r="K1413" i="10"/>
  <c r="J1413" i="10"/>
  <c r="I1413" i="10"/>
  <c r="H1413" i="10"/>
  <c r="G1413" i="10"/>
  <c r="V1412" i="10"/>
  <c r="U1412" i="10"/>
  <c r="T1412" i="10"/>
  <c r="S1412" i="10"/>
  <c r="R1412" i="10"/>
  <c r="Q1412" i="10"/>
  <c r="P1412" i="10"/>
  <c r="O1412" i="10"/>
  <c r="N1412" i="10"/>
  <c r="M1412" i="10"/>
  <c r="L1412" i="10"/>
  <c r="K1412" i="10"/>
  <c r="K1410" i="10" s="1"/>
  <c r="J1412" i="10"/>
  <c r="I1412" i="10"/>
  <c r="H1412" i="10"/>
  <c r="G1412" i="10"/>
  <c r="V1411" i="10"/>
  <c r="U1411" i="10"/>
  <c r="U1410" i="10" s="1"/>
  <c r="T1411" i="10"/>
  <c r="S1411" i="10"/>
  <c r="R1411" i="10"/>
  <c r="Q1411" i="10"/>
  <c r="P1411" i="10"/>
  <c r="O1411" i="10"/>
  <c r="N1411" i="10"/>
  <c r="M1411" i="10"/>
  <c r="L1411" i="10"/>
  <c r="K1411" i="10"/>
  <c r="J1411" i="10"/>
  <c r="I1411" i="10"/>
  <c r="H1411" i="10"/>
  <c r="G1411" i="10"/>
  <c r="V1410" i="10"/>
  <c r="G1410" i="10"/>
  <c r="K1409" i="10"/>
  <c r="J1409" i="10"/>
  <c r="I1409" i="10"/>
  <c r="H1409" i="10"/>
  <c r="H1407" i="10" s="1"/>
  <c r="G1409" i="10"/>
  <c r="K1408" i="10"/>
  <c r="K1407" i="10" s="1"/>
  <c r="J1408" i="10"/>
  <c r="J1407" i="10" s="1"/>
  <c r="I1408" i="10"/>
  <c r="H1408" i="10"/>
  <c r="G1408" i="10"/>
  <c r="V1406" i="10"/>
  <c r="U1406" i="10"/>
  <c r="T1406" i="10"/>
  <c r="S1406" i="10"/>
  <c r="R1406" i="10"/>
  <c r="Q1406" i="10"/>
  <c r="P1406" i="10"/>
  <c r="O1406" i="10"/>
  <c r="N1406" i="10"/>
  <c r="N1401" i="10" s="1"/>
  <c r="M1406" i="10"/>
  <c r="L1406" i="10"/>
  <c r="K1406" i="10"/>
  <c r="J1406" i="10"/>
  <c r="I1406" i="10"/>
  <c r="H1406" i="10"/>
  <c r="G1406" i="10"/>
  <c r="V1405" i="10"/>
  <c r="U1405" i="10"/>
  <c r="T1405" i="10"/>
  <c r="S1405" i="10"/>
  <c r="R1405" i="10"/>
  <c r="Q1405" i="10"/>
  <c r="P1405" i="10"/>
  <c r="O1405" i="10"/>
  <c r="N1405" i="10"/>
  <c r="M1405" i="10"/>
  <c r="L1405" i="10"/>
  <c r="K1405" i="10"/>
  <c r="J1405" i="10"/>
  <c r="I1405" i="10"/>
  <c r="I1401" i="10" s="1"/>
  <c r="H1405" i="10"/>
  <c r="G1405" i="10"/>
  <c r="V1404" i="10"/>
  <c r="U1404" i="10"/>
  <c r="T1404" i="10"/>
  <c r="S1404" i="10"/>
  <c r="R1404" i="10"/>
  <c r="Q1404" i="10"/>
  <c r="P1404" i="10"/>
  <c r="O1404" i="10"/>
  <c r="N1404" i="10"/>
  <c r="M1404" i="10"/>
  <c r="L1404" i="10"/>
  <c r="K1404" i="10"/>
  <c r="J1404" i="10"/>
  <c r="I1404" i="10"/>
  <c r="H1404" i="10"/>
  <c r="G1404" i="10"/>
  <c r="W1404" i="10" s="1"/>
  <c r="W1403" i="10"/>
  <c r="V1403" i="10"/>
  <c r="U1403" i="10"/>
  <c r="T1403" i="10"/>
  <c r="S1403" i="10"/>
  <c r="R1403" i="10"/>
  <c r="Q1403" i="10"/>
  <c r="P1403" i="10"/>
  <c r="O1403" i="10"/>
  <c r="N1403" i="10"/>
  <c r="M1403" i="10"/>
  <c r="L1403" i="10"/>
  <c r="K1403" i="10"/>
  <c r="J1403" i="10"/>
  <c r="I1403" i="10"/>
  <c r="H1403" i="10"/>
  <c r="G1403" i="10"/>
  <c r="V1402" i="10"/>
  <c r="V1401" i="10" s="1"/>
  <c r="U1402" i="10"/>
  <c r="U1401" i="10" s="1"/>
  <c r="T1402" i="10"/>
  <c r="T1401" i="10" s="1"/>
  <c r="S1402" i="10"/>
  <c r="S1401" i="10" s="1"/>
  <c r="R1402" i="10"/>
  <c r="Q1402" i="10"/>
  <c r="Q1401" i="10" s="1"/>
  <c r="P1402" i="10"/>
  <c r="O1402" i="10"/>
  <c r="N1402" i="10"/>
  <c r="M1402" i="10"/>
  <c r="L1402" i="10"/>
  <c r="L1401" i="10" s="1"/>
  <c r="K1402" i="10"/>
  <c r="J1402" i="10"/>
  <c r="I1402" i="10"/>
  <c r="H1402" i="10"/>
  <c r="G1402" i="10"/>
  <c r="R1401" i="10"/>
  <c r="P1401" i="10"/>
  <c r="O1401" i="10"/>
  <c r="V1400" i="10"/>
  <c r="U1400" i="10"/>
  <c r="T1400" i="10"/>
  <c r="T1398" i="10" s="1"/>
  <c r="S1400" i="10"/>
  <c r="S1398" i="10" s="1"/>
  <c r="R1400" i="10"/>
  <c r="Q1400" i="10"/>
  <c r="P1400" i="10"/>
  <c r="O1400" i="10"/>
  <c r="N1400" i="10"/>
  <c r="M1400" i="10"/>
  <c r="L1400" i="10"/>
  <c r="L1398" i="10" s="1"/>
  <c r="K1400" i="10"/>
  <c r="J1400" i="10"/>
  <c r="I1400" i="10"/>
  <c r="H1400" i="10"/>
  <c r="G1400" i="10"/>
  <c r="V1399" i="10"/>
  <c r="V1398" i="10" s="1"/>
  <c r="U1399" i="10"/>
  <c r="U1398" i="10" s="1"/>
  <c r="T1399" i="10"/>
  <c r="S1399" i="10"/>
  <c r="R1399" i="10"/>
  <c r="Q1399" i="10"/>
  <c r="P1399" i="10"/>
  <c r="P1398" i="10" s="1"/>
  <c r="O1399" i="10"/>
  <c r="O1398" i="10" s="1"/>
  <c r="N1399" i="10"/>
  <c r="N1398" i="10" s="1"/>
  <c r="M1399" i="10"/>
  <c r="M1398" i="10" s="1"/>
  <c r="L1399" i="10"/>
  <c r="K1399" i="10"/>
  <c r="J1399" i="10"/>
  <c r="I1399" i="10"/>
  <c r="H1399" i="10"/>
  <c r="G1399" i="10"/>
  <c r="R1398" i="10"/>
  <c r="J1398" i="10"/>
  <c r="I1398" i="10"/>
  <c r="G1398" i="10"/>
  <c r="V1397" i="10"/>
  <c r="V1391" i="10" s="1"/>
  <c r="U1397" i="10"/>
  <c r="T1397" i="10"/>
  <c r="S1397" i="10"/>
  <c r="R1397" i="10"/>
  <c r="Q1397" i="10"/>
  <c r="P1397" i="10"/>
  <c r="O1397" i="10"/>
  <c r="N1397" i="10"/>
  <c r="M1397" i="10"/>
  <c r="L1397" i="10"/>
  <c r="K1397" i="10"/>
  <c r="J1397" i="10"/>
  <c r="I1397" i="10"/>
  <c r="H1397" i="10"/>
  <c r="G1397" i="10"/>
  <c r="V1396" i="10"/>
  <c r="U1396" i="10"/>
  <c r="T1396" i="10"/>
  <c r="S1396" i="10"/>
  <c r="R1396" i="10"/>
  <c r="Q1396" i="10"/>
  <c r="P1396" i="10"/>
  <c r="W1396" i="10" s="1"/>
  <c r="O1396" i="10"/>
  <c r="N1396" i="10"/>
  <c r="M1396" i="10"/>
  <c r="L1396" i="10"/>
  <c r="K1396" i="10"/>
  <c r="J1396" i="10"/>
  <c r="I1396" i="10"/>
  <c r="H1396" i="10"/>
  <c r="G1396" i="10"/>
  <c r="V1395" i="10"/>
  <c r="U1395" i="10"/>
  <c r="T1395" i="10"/>
  <c r="S1395" i="10"/>
  <c r="R1395" i="10"/>
  <c r="Q1395" i="10"/>
  <c r="P1395" i="10"/>
  <c r="O1395" i="10"/>
  <c r="N1395" i="10"/>
  <c r="M1395" i="10"/>
  <c r="L1395" i="10"/>
  <c r="K1395" i="10"/>
  <c r="J1395" i="10"/>
  <c r="I1395" i="10"/>
  <c r="H1395" i="10"/>
  <c r="G1395" i="10"/>
  <c r="V1394" i="10"/>
  <c r="U1394" i="10"/>
  <c r="T1394" i="10"/>
  <c r="S1394" i="10"/>
  <c r="R1394" i="10"/>
  <c r="Q1394" i="10"/>
  <c r="P1394" i="10"/>
  <c r="O1394" i="10"/>
  <c r="N1394" i="10"/>
  <c r="M1394" i="10"/>
  <c r="L1394" i="10"/>
  <c r="K1394" i="10"/>
  <c r="J1394" i="10"/>
  <c r="I1394" i="10"/>
  <c r="H1394" i="10"/>
  <c r="G1394" i="10"/>
  <c r="V1393" i="10"/>
  <c r="U1393" i="10"/>
  <c r="T1393" i="10"/>
  <c r="S1393" i="10"/>
  <c r="S1391" i="10" s="1"/>
  <c r="R1393" i="10"/>
  <c r="Q1393" i="10"/>
  <c r="P1393" i="10"/>
  <c r="O1393" i="10"/>
  <c r="N1393" i="10"/>
  <c r="M1393" i="10"/>
  <c r="L1393" i="10"/>
  <c r="K1393" i="10"/>
  <c r="J1393" i="10"/>
  <c r="I1393" i="10"/>
  <c r="H1393" i="10"/>
  <c r="G1393" i="10"/>
  <c r="V1392" i="10"/>
  <c r="U1392" i="10"/>
  <c r="T1392" i="10"/>
  <c r="S1392" i="10"/>
  <c r="R1392" i="10"/>
  <c r="Q1392" i="10"/>
  <c r="P1392" i="10"/>
  <c r="O1392" i="10"/>
  <c r="N1392" i="10"/>
  <c r="M1392" i="10"/>
  <c r="L1392" i="10"/>
  <c r="K1392" i="10"/>
  <c r="J1392" i="10"/>
  <c r="I1392" i="10"/>
  <c r="I1391" i="10" s="1"/>
  <c r="H1392" i="10"/>
  <c r="G1392" i="10"/>
  <c r="W1392" i="10" s="1"/>
  <c r="U1391" i="10"/>
  <c r="T1391" i="10"/>
  <c r="V1390" i="10"/>
  <c r="U1390" i="10"/>
  <c r="T1390" i="10"/>
  <c r="S1390" i="10"/>
  <c r="R1390" i="10"/>
  <c r="Q1390" i="10"/>
  <c r="P1390" i="10"/>
  <c r="W1390" i="10" s="1"/>
  <c r="O1390" i="10"/>
  <c r="N1390" i="10"/>
  <c r="M1390" i="10"/>
  <c r="L1390" i="10"/>
  <c r="K1390" i="10"/>
  <c r="J1390" i="10"/>
  <c r="I1390" i="10"/>
  <c r="H1390" i="10"/>
  <c r="G1390" i="10"/>
  <c r="V1389" i="10"/>
  <c r="U1389" i="10"/>
  <c r="T1389" i="10"/>
  <c r="S1389" i="10"/>
  <c r="R1389" i="10"/>
  <c r="Q1389" i="10"/>
  <c r="P1389" i="10"/>
  <c r="O1389" i="10"/>
  <c r="N1389" i="10"/>
  <c r="M1389" i="10"/>
  <c r="L1389" i="10"/>
  <c r="K1389" i="10"/>
  <c r="J1389" i="10"/>
  <c r="I1389" i="10"/>
  <c r="H1389" i="10"/>
  <c r="G1389" i="10"/>
  <c r="V1388" i="10"/>
  <c r="U1388" i="10"/>
  <c r="T1388" i="10"/>
  <c r="S1388" i="10"/>
  <c r="R1388" i="10"/>
  <c r="Q1388" i="10"/>
  <c r="P1388" i="10"/>
  <c r="O1388" i="10"/>
  <c r="N1388" i="10"/>
  <c r="M1388" i="10"/>
  <c r="L1388" i="10"/>
  <c r="K1388" i="10"/>
  <c r="J1388" i="10"/>
  <c r="I1388" i="10"/>
  <c r="H1388" i="10"/>
  <c r="G1388" i="10"/>
  <c r="V1387" i="10"/>
  <c r="U1387" i="10"/>
  <c r="T1387" i="10"/>
  <c r="S1387" i="10"/>
  <c r="R1387" i="10"/>
  <c r="Q1387" i="10"/>
  <c r="P1387" i="10"/>
  <c r="O1387" i="10"/>
  <c r="N1387" i="10"/>
  <c r="M1387" i="10"/>
  <c r="L1387" i="10"/>
  <c r="K1387" i="10"/>
  <c r="J1387" i="10"/>
  <c r="I1387" i="10"/>
  <c r="I1382" i="10" s="1"/>
  <c r="H1387" i="10"/>
  <c r="G1387" i="10"/>
  <c r="W1387" i="10" s="1"/>
  <c r="G1386" i="10"/>
  <c r="V1385" i="10"/>
  <c r="U1385" i="10"/>
  <c r="T1385" i="10"/>
  <c r="S1385" i="10"/>
  <c r="R1385" i="10"/>
  <c r="Q1385" i="10"/>
  <c r="P1385" i="10"/>
  <c r="O1385" i="10"/>
  <c r="N1385" i="10"/>
  <c r="M1385" i="10"/>
  <c r="L1385" i="10"/>
  <c r="K1385" i="10"/>
  <c r="J1385" i="10"/>
  <c r="I1385" i="10"/>
  <c r="H1385" i="10"/>
  <c r="G1385" i="10"/>
  <c r="G1384" i="10"/>
  <c r="W1383" i="10"/>
  <c r="V1383" i="10"/>
  <c r="U1383" i="10"/>
  <c r="T1383" i="10"/>
  <c r="S1383" i="10"/>
  <c r="R1383" i="10"/>
  <c r="Q1383" i="10"/>
  <c r="P1383" i="10"/>
  <c r="O1383" i="10"/>
  <c r="N1383" i="10"/>
  <c r="M1383" i="10"/>
  <c r="L1383" i="10"/>
  <c r="K1383" i="10"/>
  <c r="J1383" i="10"/>
  <c r="I1383" i="10"/>
  <c r="H1383" i="10"/>
  <c r="G1383" i="10"/>
  <c r="V1382" i="10"/>
  <c r="U1382" i="10"/>
  <c r="T1382" i="10"/>
  <c r="G1382" i="10"/>
  <c r="W1376" i="10"/>
  <c r="G1376" i="10"/>
  <c r="I1372" i="12"/>
  <c r="G1372" i="10"/>
  <c r="L1371" i="12"/>
  <c r="G1371" i="10"/>
  <c r="G1370" i="10"/>
  <c r="G1369" i="10" s="1"/>
  <c r="G1367" i="10"/>
  <c r="W1365" i="10"/>
  <c r="G1365" i="10"/>
  <c r="G1364" i="10"/>
  <c r="W1364" i="10" s="1"/>
  <c r="W1363" i="10"/>
  <c r="W1362" i="10" s="1"/>
  <c r="G1363" i="10"/>
  <c r="G1361" i="10"/>
  <c r="W1361" i="10" s="1"/>
  <c r="V1360" i="10"/>
  <c r="U1360" i="10"/>
  <c r="T1360" i="10"/>
  <c r="S1360" i="10"/>
  <c r="R1360" i="10"/>
  <c r="R1358" i="10" s="1"/>
  <c r="Q1360" i="10"/>
  <c r="P1360" i="10"/>
  <c r="P1358" i="10" s="1"/>
  <c r="O1360" i="10"/>
  <c r="N1360" i="10"/>
  <c r="M1360" i="10"/>
  <c r="L1360" i="10"/>
  <c r="K1360" i="10"/>
  <c r="K1358" i="10" s="1"/>
  <c r="J1360" i="10"/>
  <c r="I1360" i="10"/>
  <c r="I1358" i="10" s="1"/>
  <c r="H1360" i="10"/>
  <c r="G1360" i="10"/>
  <c r="W1359" i="10"/>
  <c r="V1359" i="10"/>
  <c r="U1359" i="10"/>
  <c r="U1358" i="10" s="1"/>
  <c r="T1359" i="10"/>
  <c r="S1359" i="10"/>
  <c r="R1359" i="10"/>
  <c r="Q1359" i="10"/>
  <c r="P1359" i="10"/>
  <c r="O1359" i="10"/>
  <c r="O1358" i="10" s="1"/>
  <c r="N1359" i="10"/>
  <c r="N1358" i="10" s="1"/>
  <c r="M1359" i="10"/>
  <c r="L1359" i="10"/>
  <c r="L1358" i="10" s="1"/>
  <c r="K1359" i="10"/>
  <c r="J1359" i="10"/>
  <c r="I1359" i="10"/>
  <c r="H1359" i="10"/>
  <c r="G1359" i="10"/>
  <c r="G1358" i="10" s="1"/>
  <c r="V1358" i="10"/>
  <c r="T1358" i="10"/>
  <c r="S1358" i="10"/>
  <c r="Q1358" i="10"/>
  <c r="V1357" i="10"/>
  <c r="V1355" i="10" s="1"/>
  <c r="U1357" i="10"/>
  <c r="U1355" i="10" s="1"/>
  <c r="T1357" i="10"/>
  <c r="S1357" i="10"/>
  <c r="R1357" i="10"/>
  <c r="Q1357" i="10"/>
  <c r="P1357" i="10"/>
  <c r="O1357" i="10"/>
  <c r="N1357" i="10"/>
  <c r="N1355" i="10" s="1"/>
  <c r="M1357" i="10"/>
  <c r="L1357" i="10"/>
  <c r="L1355" i="10" s="1"/>
  <c r="K1357" i="10"/>
  <c r="J1357" i="10"/>
  <c r="I1357" i="10"/>
  <c r="I1355" i="10" s="1"/>
  <c r="H1357" i="10"/>
  <c r="H1355" i="10" s="1"/>
  <c r="G1357" i="10"/>
  <c r="G1356" i="10"/>
  <c r="T1355" i="10"/>
  <c r="S1355" i="10"/>
  <c r="R1355" i="10"/>
  <c r="Q1355" i="10"/>
  <c r="P1355" i="10"/>
  <c r="O1355" i="10"/>
  <c r="M1355" i="10"/>
  <c r="K1355" i="10"/>
  <c r="J1355" i="10"/>
  <c r="G1353" i="10"/>
  <c r="G1352" i="10"/>
  <c r="G1351" i="10"/>
  <c r="G1350" i="10"/>
  <c r="W1349" i="10"/>
  <c r="H1349" i="10"/>
  <c r="G1349" i="10"/>
  <c r="W1348" i="10"/>
  <c r="H1348" i="10"/>
  <c r="G1348" i="10"/>
  <c r="G1346" i="10"/>
  <c r="G1345" i="10"/>
  <c r="G1343" i="10"/>
  <c r="G1341" i="10" s="1"/>
  <c r="H1342" i="10"/>
  <c r="G1342" i="10"/>
  <c r="H1340" i="10"/>
  <c r="W1340" i="10" s="1"/>
  <c r="G1340" i="10"/>
  <c r="H1339" i="10"/>
  <c r="W1339" i="10" s="1"/>
  <c r="W1338" i="10" s="1"/>
  <c r="G1339" i="10"/>
  <c r="G1338" i="10"/>
  <c r="G1337" i="10"/>
  <c r="H1337" i="10" s="1"/>
  <c r="H1336" i="10"/>
  <c r="H1335" i="10" s="1"/>
  <c r="G1336" i="10"/>
  <c r="H1334" i="10"/>
  <c r="G1334" i="10"/>
  <c r="H1333" i="10"/>
  <c r="G1333" i="10"/>
  <c r="G1332" i="10"/>
  <c r="H1331" i="10"/>
  <c r="G1331" i="10"/>
  <c r="W1331" i="10" s="1"/>
  <c r="W1330" i="10"/>
  <c r="H1330" i="10"/>
  <c r="G1330" i="10"/>
  <c r="W1329" i="10"/>
  <c r="H1329" i="10"/>
  <c r="G1329" i="10"/>
  <c r="W1327" i="10"/>
  <c r="H1327" i="10"/>
  <c r="G1327" i="10"/>
  <c r="H1326" i="10"/>
  <c r="G1326" i="10"/>
  <c r="W1326" i="10" s="1"/>
  <c r="H1325" i="10"/>
  <c r="W1325" i="10" s="1"/>
  <c r="G1325" i="10"/>
  <c r="G1324" i="10"/>
  <c r="H1323" i="10"/>
  <c r="G1323" i="10"/>
  <c r="W1323" i="10" s="1"/>
  <c r="W1322" i="10"/>
  <c r="H1322" i="10"/>
  <c r="G1322" i="10"/>
  <c r="W1321" i="10"/>
  <c r="H1321" i="10"/>
  <c r="G1321" i="10"/>
  <c r="G1320" i="10"/>
  <c r="G1319" i="10"/>
  <c r="H1318" i="10"/>
  <c r="W1318" i="10" s="1"/>
  <c r="G1318" i="10"/>
  <c r="H1316" i="10"/>
  <c r="G1316" i="10"/>
  <c r="W1316" i="10" s="1"/>
  <c r="H1315" i="10"/>
  <c r="H1314" i="10" s="1"/>
  <c r="G1315" i="10"/>
  <c r="G1314" i="10"/>
  <c r="H1313" i="10"/>
  <c r="G1313" i="10"/>
  <c r="G1312" i="10"/>
  <c r="H1312" i="10" s="1"/>
  <c r="G1311" i="10"/>
  <c r="H1311" i="10" s="1"/>
  <c r="H1310" i="10" s="1"/>
  <c r="G1309" i="10"/>
  <c r="G1308" i="10"/>
  <c r="H1305" i="10"/>
  <c r="G1305" i="10"/>
  <c r="W1304" i="10"/>
  <c r="H1304" i="10"/>
  <c r="G1304" i="10"/>
  <c r="H1303" i="10"/>
  <c r="G1303" i="10"/>
  <c r="H1301" i="10"/>
  <c r="G1301" i="10"/>
  <c r="W1301" i="10" s="1"/>
  <c r="G1300" i="10"/>
  <c r="H1300" i="10" s="1"/>
  <c r="W1299" i="10"/>
  <c r="G1299" i="10"/>
  <c r="H1299" i="10" s="1"/>
  <c r="H1298" i="10"/>
  <c r="H1297" i="10"/>
  <c r="W1297" i="10" s="1"/>
  <c r="G1297" i="10"/>
  <c r="H1296" i="10"/>
  <c r="G1296" i="10"/>
  <c r="W1296" i="10" s="1"/>
  <c r="H1295" i="10"/>
  <c r="W1295" i="10" s="1"/>
  <c r="G1295" i="10"/>
  <c r="G1294" i="10"/>
  <c r="G1292" i="10"/>
  <c r="H1291" i="10"/>
  <c r="G1291" i="10"/>
  <c r="G1290" i="10"/>
  <c r="G1289" i="10"/>
  <c r="H1289" i="10" s="1"/>
  <c r="G1287" i="10"/>
  <c r="G1286" i="10"/>
  <c r="H1285" i="10"/>
  <c r="W1285" i="10" s="1"/>
  <c r="G1285" i="10"/>
  <c r="H1284" i="10"/>
  <c r="W1284" i="10" s="1"/>
  <c r="G1284" i="10"/>
  <c r="G1283" i="10"/>
  <c r="H1282" i="10"/>
  <c r="G1282" i="10"/>
  <c r="G1281" i="10"/>
  <c r="H1281" i="10" s="1"/>
  <c r="G1280" i="10"/>
  <c r="G1279" i="10"/>
  <c r="V1275" i="10"/>
  <c r="V1273" i="10" s="1"/>
  <c r="U1275" i="10"/>
  <c r="T1275" i="10"/>
  <c r="S1275" i="10"/>
  <c r="R1275" i="10"/>
  <c r="Q1275" i="10"/>
  <c r="P1275" i="10"/>
  <c r="O1275" i="10"/>
  <c r="N1275" i="10"/>
  <c r="M1275" i="10"/>
  <c r="L1275" i="10"/>
  <c r="K1275" i="10"/>
  <c r="J1275" i="10"/>
  <c r="I1275" i="10"/>
  <c r="W1275" i="10" s="1"/>
  <c r="H1275" i="10"/>
  <c r="G1275" i="10"/>
  <c r="V1274" i="10"/>
  <c r="U1274" i="10"/>
  <c r="T1274" i="10"/>
  <c r="T1273" i="10" s="1"/>
  <c r="S1274" i="10"/>
  <c r="R1274" i="10"/>
  <c r="R1273" i="10" s="1"/>
  <c r="Q1274" i="10"/>
  <c r="P1274" i="10"/>
  <c r="O1274" i="10"/>
  <c r="N1274" i="10"/>
  <c r="M1274" i="10"/>
  <c r="M1273" i="10" s="1"/>
  <c r="L1274" i="10"/>
  <c r="K1274" i="10"/>
  <c r="J1274" i="10"/>
  <c r="I1274" i="10"/>
  <c r="I1273" i="10" s="1"/>
  <c r="H1274" i="10"/>
  <c r="G1274" i="10"/>
  <c r="Q1273" i="10"/>
  <c r="O1273" i="10"/>
  <c r="K1273" i="10"/>
  <c r="J1273" i="10"/>
  <c r="H1273" i="10"/>
  <c r="G1273" i="10"/>
  <c r="V1272" i="10"/>
  <c r="U1272" i="10"/>
  <c r="T1272" i="10"/>
  <c r="S1272" i="10"/>
  <c r="R1272" i="10"/>
  <c r="Q1272" i="10"/>
  <c r="P1272" i="10"/>
  <c r="O1272" i="10"/>
  <c r="N1272" i="10"/>
  <c r="M1272" i="10"/>
  <c r="M1269" i="10" s="1"/>
  <c r="L1272" i="10"/>
  <c r="K1272" i="10"/>
  <c r="J1272" i="10"/>
  <c r="I1272" i="10"/>
  <c r="H1272" i="10"/>
  <c r="G1272" i="10"/>
  <c r="V1271" i="10"/>
  <c r="V1269" i="10" s="1"/>
  <c r="U1271" i="10"/>
  <c r="T1271" i="10"/>
  <c r="S1271" i="10"/>
  <c r="R1271" i="10"/>
  <c r="Q1271" i="10"/>
  <c r="P1271" i="10"/>
  <c r="O1271" i="10"/>
  <c r="O1269" i="10" s="1"/>
  <c r="N1271" i="10"/>
  <c r="M1271" i="10"/>
  <c r="L1271" i="10"/>
  <c r="K1271" i="10"/>
  <c r="J1271" i="10"/>
  <c r="I1271" i="10"/>
  <c r="I1269" i="10" s="1"/>
  <c r="H1271" i="10"/>
  <c r="H1269" i="10" s="1"/>
  <c r="G1271" i="10"/>
  <c r="W1271" i="10" s="1"/>
  <c r="V1270" i="10"/>
  <c r="U1270" i="10"/>
  <c r="T1270" i="10"/>
  <c r="S1270" i="10"/>
  <c r="R1270" i="10"/>
  <c r="Q1270" i="10"/>
  <c r="P1270" i="10"/>
  <c r="P1269" i="10" s="1"/>
  <c r="O1270" i="10"/>
  <c r="N1270" i="10"/>
  <c r="N1269" i="10" s="1"/>
  <c r="M1270" i="10"/>
  <c r="L1270" i="10"/>
  <c r="K1270" i="10"/>
  <c r="J1270" i="10"/>
  <c r="I1270" i="10"/>
  <c r="H1270" i="10"/>
  <c r="G1270" i="10"/>
  <c r="U1269" i="10"/>
  <c r="S1269" i="10"/>
  <c r="Q1269" i="10"/>
  <c r="L1269" i="10"/>
  <c r="V1268" i="10"/>
  <c r="U1268" i="10"/>
  <c r="T1268" i="10"/>
  <c r="S1268" i="10"/>
  <c r="S1266" i="10" s="1"/>
  <c r="R1268" i="10"/>
  <c r="Q1268" i="10"/>
  <c r="P1268" i="10"/>
  <c r="P1266" i="10" s="1"/>
  <c r="O1268" i="10"/>
  <c r="N1268" i="10"/>
  <c r="M1268" i="10"/>
  <c r="L1268" i="10"/>
  <c r="K1268" i="10"/>
  <c r="J1268" i="10"/>
  <c r="I1268" i="10"/>
  <c r="H1268" i="10"/>
  <c r="G1268" i="10"/>
  <c r="V1267" i="10"/>
  <c r="U1267" i="10"/>
  <c r="T1267" i="10"/>
  <c r="T1266" i="10" s="1"/>
  <c r="S1267" i="10"/>
  <c r="R1267" i="10"/>
  <c r="Q1267" i="10"/>
  <c r="P1267" i="10"/>
  <c r="O1267" i="10"/>
  <c r="O1266" i="10" s="1"/>
  <c r="N1267" i="10"/>
  <c r="M1267" i="10"/>
  <c r="L1267" i="10"/>
  <c r="L1266" i="10" s="1"/>
  <c r="K1267" i="10"/>
  <c r="J1267" i="10"/>
  <c r="J1266" i="10" s="1"/>
  <c r="I1267" i="10"/>
  <c r="I1266" i="10" s="1"/>
  <c r="H1267" i="10"/>
  <c r="H1266" i="10" s="1"/>
  <c r="G1267" i="10"/>
  <c r="V1266" i="10"/>
  <c r="U1266" i="10"/>
  <c r="Q1266" i="10"/>
  <c r="N1266" i="10"/>
  <c r="V1265" i="10"/>
  <c r="U1265" i="10"/>
  <c r="T1265" i="10"/>
  <c r="T1263" i="10" s="1"/>
  <c r="S1265" i="10"/>
  <c r="R1265" i="10"/>
  <c r="Q1265" i="10"/>
  <c r="P1265" i="10"/>
  <c r="O1265" i="10"/>
  <c r="N1265" i="10"/>
  <c r="M1265" i="10"/>
  <c r="L1265" i="10"/>
  <c r="K1265" i="10"/>
  <c r="J1265" i="10"/>
  <c r="I1265" i="10"/>
  <c r="H1265" i="10"/>
  <c r="G1265" i="10"/>
  <c r="V1264" i="10"/>
  <c r="U1264" i="10"/>
  <c r="T1264" i="10"/>
  <c r="S1264" i="10"/>
  <c r="S1263" i="10" s="1"/>
  <c r="R1264" i="10"/>
  <c r="R1263" i="10" s="1"/>
  <c r="Q1264" i="10"/>
  <c r="P1264" i="10"/>
  <c r="P1263" i="10" s="1"/>
  <c r="O1264" i="10"/>
  <c r="O1263" i="10" s="1"/>
  <c r="N1264" i="10"/>
  <c r="N1263" i="10" s="1"/>
  <c r="M1264" i="10"/>
  <c r="L1264" i="10"/>
  <c r="K1264" i="10"/>
  <c r="J1264" i="10"/>
  <c r="I1264" i="10"/>
  <c r="H1264" i="10"/>
  <c r="G1264" i="10"/>
  <c r="M1263" i="10"/>
  <c r="L1263" i="10"/>
  <c r="K1263" i="10"/>
  <c r="J1263" i="10"/>
  <c r="H1263" i="10"/>
  <c r="G1263" i="10"/>
  <c r="V1262" i="10"/>
  <c r="U1262" i="10"/>
  <c r="U1260" i="10" s="1"/>
  <c r="T1262" i="10"/>
  <c r="S1262" i="10"/>
  <c r="R1262" i="10"/>
  <c r="Q1262" i="10"/>
  <c r="P1262" i="10"/>
  <c r="P1260" i="10" s="1"/>
  <c r="O1262" i="10"/>
  <c r="O1260" i="10" s="1"/>
  <c r="N1262" i="10"/>
  <c r="N1260" i="10" s="1"/>
  <c r="M1262" i="10"/>
  <c r="L1262" i="10"/>
  <c r="K1262" i="10"/>
  <c r="J1262" i="10"/>
  <c r="I1262" i="10"/>
  <c r="H1262" i="10"/>
  <c r="H1260" i="10" s="1"/>
  <c r="G1262" i="10"/>
  <c r="V1261" i="10"/>
  <c r="U1261" i="10"/>
  <c r="T1261" i="10"/>
  <c r="T1260" i="10" s="1"/>
  <c r="S1261" i="10"/>
  <c r="R1261" i="10"/>
  <c r="Q1261" i="10"/>
  <c r="Q1260" i="10" s="1"/>
  <c r="P1261" i="10"/>
  <c r="O1261" i="10"/>
  <c r="N1261" i="10"/>
  <c r="M1261" i="10"/>
  <c r="L1261" i="10"/>
  <c r="K1261" i="10"/>
  <c r="J1261" i="10"/>
  <c r="J1260" i="10" s="1"/>
  <c r="I1261" i="10"/>
  <c r="H1261" i="10"/>
  <c r="G1261" i="10"/>
  <c r="V1260" i="10"/>
  <c r="S1260" i="10"/>
  <c r="R1260" i="10"/>
  <c r="L1260" i="10"/>
  <c r="G1260" i="10"/>
  <c r="V1259" i="10"/>
  <c r="U1259" i="10"/>
  <c r="T1259" i="10"/>
  <c r="S1259" i="10"/>
  <c r="R1259" i="10"/>
  <c r="R1257" i="10" s="1"/>
  <c r="Q1259" i="10"/>
  <c r="P1259" i="10"/>
  <c r="O1259" i="10"/>
  <c r="N1259" i="10"/>
  <c r="N1257" i="10" s="1"/>
  <c r="M1259" i="10"/>
  <c r="L1259" i="10"/>
  <c r="K1259" i="10"/>
  <c r="J1259" i="10"/>
  <c r="I1259" i="10"/>
  <c r="H1259" i="10"/>
  <c r="G1259" i="10"/>
  <c r="V1258" i="10"/>
  <c r="V1257" i="10" s="1"/>
  <c r="U1258" i="10"/>
  <c r="T1258" i="10"/>
  <c r="T1257" i="10" s="1"/>
  <c r="S1258" i="10"/>
  <c r="S1257" i="10" s="1"/>
  <c r="R1258" i="10"/>
  <c r="Q1258" i="10"/>
  <c r="P1258" i="10"/>
  <c r="O1258" i="10"/>
  <c r="O1257" i="10" s="1"/>
  <c r="N1258" i="10"/>
  <c r="M1258" i="10"/>
  <c r="M1257" i="10" s="1"/>
  <c r="L1258" i="10"/>
  <c r="K1258" i="10"/>
  <c r="K1257" i="10" s="1"/>
  <c r="J1258" i="10"/>
  <c r="I1258" i="10"/>
  <c r="I1257" i="10" s="1"/>
  <c r="H1258" i="10"/>
  <c r="G1258" i="10"/>
  <c r="Q1257" i="10"/>
  <c r="L1257" i="10"/>
  <c r="J1257" i="10"/>
  <c r="H1257" i="10"/>
  <c r="G1257" i="10"/>
  <c r="V1256" i="10"/>
  <c r="U1256" i="10"/>
  <c r="T1256" i="10"/>
  <c r="S1256" i="10"/>
  <c r="R1256" i="10"/>
  <c r="Q1256" i="10"/>
  <c r="P1256" i="10"/>
  <c r="O1256" i="10"/>
  <c r="N1256" i="10"/>
  <c r="M1256" i="10"/>
  <c r="L1256" i="10"/>
  <c r="L1254" i="10" s="1"/>
  <c r="K1256" i="10"/>
  <c r="J1256" i="10"/>
  <c r="I1256" i="10"/>
  <c r="H1256" i="10"/>
  <c r="G1256" i="10"/>
  <c r="V1255" i="10"/>
  <c r="U1255" i="10"/>
  <c r="U1254" i="10" s="1"/>
  <c r="T1255" i="10"/>
  <c r="S1255" i="10"/>
  <c r="R1255" i="10"/>
  <c r="Q1255" i="10"/>
  <c r="P1255" i="10"/>
  <c r="P1254" i="10" s="1"/>
  <c r="O1255" i="10"/>
  <c r="N1255" i="10"/>
  <c r="M1255" i="10"/>
  <c r="M1254" i="10" s="1"/>
  <c r="L1255" i="10"/>
  <c r="K1255" i="10"/>
  <c r="J1255" i="10"/>
  <c r="J1254" i="10" s="1"/>
  <c r="I1255" i="10"/>
  <c r="I1254" i="10" s="1"/>
  <c r="H1255" i="10"/>
  <c r="H1254" i="10" s="1"/>
  <c r="G1255" i="10"/>
  <c r="T1254" i="10"/>
  <c r="S1254" i="10"/>
  <c r="R1254" i="10"/>
  <c r="Q1254" i="10"/>
  <c r="N1254" i="10"/>
  <c r="K1254" i="10"/>
  <c r="V1253" i="10"/>
  <c r="U1253" i="10"/>
  <c r="T1253" i="10"/>
  <c r="S1253" i="10"/>
  <c r="R1253" i="10"/>
  <c r="Q1253" i="10"/>
  <c r="P1253" i="10"/>
  <c r="P1251" i="10" s="1"/>
  <c r="O1253" i="10"/>
  <c r="N1253" i="10"/>
  <c r="M1253" i="10"/>
  <c r="L1253" i="10"/>
  <c r="K1253" i="10"/>
  <c r="J1253" i="10"/>
  <c r="I1253" i="10"/>
  <c r="H1253" i="10"/>
  <c r="W1253" i="10" s="1"/>
  <c r="G1253" i="10"/>
  <c r="V1252" i="10"/>
  <c r="U1252" i="10"/>
  <c r="U1251" i="10" s="1"/>
  <c r="T1252" i="10"/>
  <c r="T1251" i="10" s="1"/>
  <c r="S1252" i="10"/>
  <c r="S1251" i="10" s="1"/>
  <c r="R1252" i="10"/>
  <c r="R1251" i="10" s="1"/>
  <c r="Q1252" i="10"/>
  <c r="P1252" i="10"/>
  <c r="O1252" i="10"/>
  <c r="N1252" i="10"/>
  <c r="N1251" i="10" s="1"/>
  <c r="M1252" i="10"/>
  <c r="L1252" i="10"/>
  <c r="L1251" i="10" s="1"/>
  <c r="K1252" i="10"/>
  <c r="J1252" i="10"/>
  <c r="I1252" i="10"/>
  <c r="H1252" i="10"/>
  <c r="G1252" i="10"/>
  <c r="V1251" i="10"/>
  <c r="Q1251" i="10"/>
  <c r="O1251" i="10"/>
  <c r="K1251" i="10"/>
  <c r="J1251" i="10"/>
  <c r="I1251" i="10"/>
  <c r="H1251" i="10"/>
  <c r="G1251" i="10"/>
  <c r="V1249" i="10"/>
  <c r="U1249" i="10"/>
  <c r="T1249" i="10"/>
  <c r="S1249" i="10"/>
  <c r="R1249" i="10"/>
  <c r="Q1249" i="10"/>
  <c r="P1249" i="10"/>
  <c r="O1249" i="10"/>
  <c r="N1249" i="10"/>
  <c r="M1249" i="10"/>
  <c r="L1249" i="10"/>
  <c r="K1249" i="10"/>
  <c r="J1249" i="10"/>
  <c r="I1249" i="10"/>
  <c r="H1249" i="10"/>
  <c r="G1249" i="10"/>
  <c r="W1248" i="10"/>
  <c r="V1248" i="10"/>
  <c r="V1246" i="10" s="1"/>
  <c r="U1248" i="10"/>
  <c r="T1248" i="10"/>
  <c r="S1248" i="10"/>
  <c r="R1248" i="10"/>
  <c r="Q1248" i="10"/>
  <c r="P1248" i="10"/>
  <c r="O1248" i="10"/>
  <c r="N1248" i="10"/>
  <c r="M1248" i="10"/>
  <c r="L1248" i="10"/>
  <c r="K1248" i="10"/>
  <c r="J1248" i="10"/>
  <c r="J1246" i="10" s="1"/>
  <c r="I1248" i="10"/>
  <c r="H1248" i="10"/>
  <c r="G1248" i="10"/>
  <c r="V1247" i="10"/>
  <c r="U1247" i="10"/>
  <c r="T1247" i="10"/>
  <c r="T1246" i="10" s="1"/>
  <c r="S1247" i="10"/>
  <c r="S1246" i="10" s="1"/>
  <c r="R1247" i="10"/>
  <c r="Q1247" i="10"/>
  <c r="P1247" i="10"/>
  <c r="P1246" i="10" s="1"/>
  <c r="O1247" i="10"/>
  <c r="N1247" i="10"/>
  <c r="M1247" i="10"/>
  <c r="L1247" i="10"/>
  <c r="K1247" i="10"/>
  <c r="J1247" i="10"/>
  <c r="I1247" i="10"/>
  <c r="H1247" i="10"/>
  <c r="H1246" i="10" s="1"/>
  <c r="G1247" i="10"/>
  <c r="Q1246" i="10"/>
  <c r="O1246" i="10"/>
  <c r="M1246" i="10"/>
  <c r="L1246" i="10"/>
  <c r="K1246" i="10"/>
  <c r="I1246" i="10"/>
  <c r="W1245" i="10"/>
  <c r="V1245" i="10"/>
  <c r="U1245" i="10"/>
  <c r="T1245" i="10"/>
  <c r="S1245" i="10"/>
  <c r="S1243" i="10" s="1"/>
  <c r="R1245" i="10"/>
  <c r="Q1245" i="10"/>
  <c r="P1245" i="10"/>
  <c r="O1245" i="10"/>
  <c r="O1243" i="10" s="1"/>
  <c r="N1245" i="10"/>
  <c r="M1245" i="10"/>
  <c r="L1245" i="10"/>
  <c r="K1245" i="10"/>
  <c r="J1245" i="10"/>
  <c r="I1245" i="10"/>
  <c r="H1245" i="10"/>
  <c r="H1243" i="10" s="1"/>
  <c r="G1245" i="10"/>
  <c r="V1244" i="10"/>
  <c r="U1244" i="10"/>
  <c r="U1243" i="10" s="1"/>
  <c r="T1244" i="10"/>
  <c r="T1243" i="10" s="1"/>
  <c r="S1244" i="10"/>
  <c r="R1244" i="10"/>
  <c r="Q1244" i="10"/>
  <c r="P1244" i="10"/>
  <c r="O1244" i="10"/>
  <c r="N1244" i="10"/>
  <c r="N1243" i="10" s="1"/>
  <c r="M1244" i="10"/>
  <c r="M1243" i="10" s="1"/>
  <c r="L1244" i="10"/>
  <c r="K1244" i="10"/>
  <c r="J1244" i="10"/>
  <c r="I1244" i="10"/>
  <c r="H1244" i="10"/>
  <c r="G1244" i="10"/>
  <c r="G1243" i="10" s="1"/>
  <c r="V1243" i="10"/>
  <c r="R1243" i="10"/>
  <c r="Q1243" i="10"/>
  <c r="K1243" i="10"/>
  <c r="I1243" i="10"/>
  <c r="V1242" i="10"/>
  <c r="U1242" i="10"/>
  <c r="T1242" i="10"/>
  <c r="S1242" i="10"/>
  <c r="R1242" i="10"/>
  <c r="Q1242" i="10"/>
  <c r="P1242" i="10"/>
  <c r="P1239" i="10" s="1"/>
  <c r="O1242" i="10"/>
  <c r="N1242" i="10"/>
  <c r="M1242" i="10"/>
  <c r="L1242" i="10"/>
  <c r="K1242" i="10"/>
  <c r="J1242" i="10"/>
  <c r="I1242" i="10"/>
  <c r="H1242" i="10"/>
  <c r="G1242" i="10"/>
  <c r="W1241" i="10"/>
  <c r="V1241" i="10"/>
  <c r="U1241" i="10"/>
  <c r="T1241" i="10"/>
  <c r="S1241" i="10"/>
  <c r="R1241" i="10"/>
  <c r="Q1241" i="10"/>
  <c r="P1241" i="10"/>
  <c r="O1241" i="10"/>
  <c r="N1241" i="10"/>
  <c r="M1241" i="10"/>
  <c r="L1241" i="10"/>
  <c r="K1241" i="10"/>
  <c r="J1241" i="10"/>
  <c r="I1241" i="10"/>
  <c r="H1241" i="10"/>
  <c r="G1241" i="10"/>
  <c r="V1240" i="10"/>
  <c r="V1239" i="10" s="1"/>
  <c r="U1240" i="10"/>
  <c r="U1239" i="10" s="1"/>
  <c r="T1240" i="10"/>
  <c r="T1239" i="10" s="1"/>
  <c r="S1240" i="10"/>
  <c r="S1239" i="10" s="1"/>
  <c r="R1240" i="10"/>
  <c r="R1239" i="10" s="1"/>
  <c r="Q1240" i="10"/>
  <c r="P1240" i="10"/>
  <c r="O1240" i="10"/>
  <c r="N1240" i="10"/>
  <c r="M1240" i="10"/>
  <c r="L1240" i="10"/>
  <c r="L1239" i="10" s="1"/>
  <c r="K1240" i="10"/>
  <c r="J1240" i="10"/>
  <c r="I1240" i="10"/>
  <c r="H1240" i="10"/>
  <c r="G1240" i="10"/>
  <c r="Q1239" i="10"/>
  <c r="O1239" i="10"/>
  <c r="N1239" i="10"/>
  <c r="K1239" i="10"/>
  <c r="J1239" i="10"/>
  <c r="I1239" i="10"/>
  <c r="H1239" i="10"/>
  <c r="V1238" i="10"/>
  <c r="U1238" i="10"/>
  <c r="T1238" i="10"/>
  <c r="S1238" i="10"/>
  <c r="R1238" i="10"/>
  <c r="Q1238" i="10"/>
  <c r="P1238" i="10"/>
  <c r="O1238" i="10"/>
  <c r="N1238" i="10"/>
  <c r="N1236" i="10" s="1"/>
  <c r="M1238" i="10"/>
  <c r="M1236" i="10" s="1"/>
  <c r="L1238" i="10"/>
  <c r="L1236" i="10" s="1"/>
  <c r="K1238" i="10"/>
  <c r="J1238" i="10"/>
  <c r="I1238" i="10"/>
  <c r="H1238" i="10"/>
  <c r="G1238" i="10"/>
  <c r="V1237" i="10"/>
  <c r="V1236" i="10" s="1"/>
  <c r="U1237" i="10"/>
  <c r="T1237" i="10"/>
  <c r="S1237" i="10"/>
  <c r="R1237" i="10"/>
  <c r="Q1237" i="10"/>
  <c r="P1237" i="10"/>
  <c r="P1236" i="10" s="1"/>
  <c r="O1237" i="10"/>
  <c r="O1236" i="10" s="1"/>
  <c r="N1237" i="10"/>
  <c r="M1237" i="10"/>
  <c r="L1237" i="10"/>
  <c r="K1237" i="10"/>
  <c r="J1237" i="10"/>
  <c r="J1236" i="10" s="1"/>
  <c r="I1237" i="10"/>
  <c r="I1236" i="10" s="1"/>
  <c r="H1237" i="10"/>
  <c r="G1237" i="10"/>
  <c r="U1236" i="10"/>
  <c r="T1236" i="10"/>
  <c r="S1236" i="10"/>
  <c r="R1236" i="10"/>
  <c r="Q1236" i="10"/>
  <c r="V1235" i="10"/>
  <c r="U1235" i="10"/>
  <c r="T1235" i="10"/>
  <c r="S1235" i="10"/>
  <c r="R1235" i="10"/>
  <c r="Q1235" i="10"/>
  <c r="P1235" i="10"/>
  <c r="O1235" i="10"/>
  <c r="N1235" i="10"/>
  <c r="M1235" i="10"/>
  <c r="M1232" i="10" s="1"/>
  <c r="L1235" i="10"/>
  <c r="K1235" i="10"/>
  <c r="J1235" i="10"/>
  <c r="I1235" i="10"/>
  <c r="H1235" i="10"/>
  <c r="G1235" i="10"/>
  <c r="V1234" i="10"/>
  <c r="U1234" i="10"/>
  <c r="U1232" i="10" s="1"/>
  <c r="T1234" i="10"/>
  <c r="S1234" i="10"/>
  <c r="R1234" i="10"/>
  <c r="Q1234" i="10"/>
  <c r="P1234" i="10"/>
  <c r="O1234" i="10"/>
  <c r="N1234" i="10"/>
  <c r="M1234" i="10"/>
  <c r="L1234" i="10"/>
  <c r="K1234" i="10"/>
  <c r="J1234" i="10"/>
  <c r="I1234" i="10"/>
  <c r="H1234" i="10"/>
  <c r="G1234" i="10"/>
  <c r="V1233" i="10"/>
  <c r="U1233" i="10"/>
  <c r="T1233" i="10"/>
  <c r="S1233" i="10"/>
  <c r="R1233" i="10"/>
  <c r="Q1233" i="10"/>
  <c r="P1233" i="10"/>
  <c r="O1233" i="10"/>
  <c r="N1233" i="10"/>
  <c r="N1232" i="10" s="1"/>
  <c r="M1233" i="10"/>
  <c r="L1233" i="10"/>
  <c r="K1233" i="10"/>
  <c r="J1233" i="10"/>
  <c r="I1233" i="10"/>
  <c r="H1233" i="10"/>
  <c r="W1233" i="10" s="1"/>
  <c r="G1233" i="10"/>
  <c r="V1232" i="10"/>
  <c r="T1232" i="10"/>
  <c r="R1232" i="10"/>
  <c r="K1232" i="10"/>
  <c r="J1232" i="10"/>
  <c r="G1232" i="10"/>
  <c r="V1231" i="10"/>
  <c r="U1231" i="10"/>
  <c r="T1231" i="10"/>
  <c r="S1231" i="10"/>
  <c r="R1231" i="10"/>
  <c r="Q1231" i="10"/>
  <c r="Q1229" i="10" s="1"/>
  <c r="P1231" i="10"/>
  <c r="O1231" i="10"/>
  <c r="O1229" i="10" s="1"/>
  <c r="N1231" i="10"/>
  <c r="M1231" i="10"/>
  <c r="L1231" i="10"/>
  <c r="K1231" i="10"/>
  <c r="J1231" i="10"/>
  <c r="I1231" i="10"/>
  <c r="H1231" i="10"/>
  <c r="G1231" i="10"/>
  <c r="V1230" i="10"/>
  <c r="U1230" i="10"/>
  <c r="T1230" i="10"/>
  <c r="S1230" i="10"/>
  <c r="R1230" i="10"/>
  <c r="R1229" i="10" s="1"/>
  <c r="Q1230" i="10"/>
  <c r="P1230" i="10"/>
  <c r="P1229" i="10" s="1"/>
  <c r="O1230" i="10"/>
  <c r="N1230" i="10"/>
  <c r="M1230" i="10"/>
  <c r="L1230" i="10"/>
  <c r="L1229" i="10" s="1"/>
  <c r="K1230" i="10"/>
  <c r="K1229" i="10" s="1"/>
  <c r="J1230" i="10"/>
  <c r="I1230" i="10"/>
  <c r="H1230" i="10"/>
  <c r="G1230" i="10"/>
  <c r="V1229" i="10"/>
  <c r="U1229" i="10"/>
  <c r="T1229" i="10"/>
  <c r="S1229" i="10"/>
  <c r="M1229" i="10"/>
  <c r="I1229" i="10"/>
  <c r="V1227" i="10"/>
  <c r="U1227" i="10"/>
  <c r="T1227" i="10"/>
  <c r="S1227" i="10"/>
  <c r="R1227" i="10"/>
  <c r="Q1227" i="10"/>
  <c r="P1227" i="10"/>
  <c r="P1224" i="10" s="1"/>
  <c r="O1227" i="10"/>
  <c r="N1227" i="10"/>
  <c r="M1227" i="10"/>
  <c r="L1227" i="10"/>
  <c r="K1227" i="10"/>
  <c r="J1227" i="10"/>
  <c r="I1227" i="10"/>
  <c r="H1227" i="10"/>
  <c r="G1227" i="10"/>
  <c r="V1226" i="10"/>
  <c r="U1226" i="10"/>
  <c r="U1224" i="10" s="1"/>
  <c r="T1226" i="10"/>
  <c r="T1224" i="10" s="1"/>
  <c r="S1226" i="10"/>
  <c r="R1226" i="10"/>
  <c r="Q1226" i="10"/>
  <c r="P1226" i="10"/>
  <c r="O1226" i="10"/>
  <c r="N1226" i="10"/>
  <c r="N1224" i="10" s="1"/>
  <c r="M1226" i="10"/>
  <c r="L1226" i="10"/>
  <c r="K1226" i="10"/>
  <c r="J1226" i="10"/>
  <c r="I1226" i="10"/>
  <c r="H1226" i="10"/>
  <c r="G1226" i="10"/>
  <c r="V1225" i="10"/>
  <c r="V1224" i="10" s="1"/>
  <c r="U1225" i="10"/>
  <c r="T1225" i="10"/>
  <c r="S1225" i="10"/>
  <c r="R1225" i="10"/>
  <c r="R1224" i="10" s="1"/>
  <c r="Q1225" i="10"/>
  <c r="P1225" i="10"/>
  <c r="O1225" i="10"/>
  <c r="N1225" i="10"/>
  <c r="M1225" i="10"/>
  <c r="L1225" i="10"/>
  <c r="K1225" i="10"/>
  <c r="K1224" i="10" s="1"/>
  <c r="J1225" i="10"/>
  <c r="I1225" i="10"/>
  <c r="H1225" i="10"/>
  <c r="G1225" i="10"/>
  <c r="S1224" i="10"/>
  <c r="V1223" i="10"/>
  <c r="U1223" i="10"/>
  <c r="T1223" i="10"/>
  <c r="S1223" i="10"/>
  <c r="R1223" i="10"/>
  <c r="Q1223" i="10"/>
  <c r="P1223" i="10"/>
  <c r="O1223" i="10"/>
  <c r="N1223" i="10"/>
  <c r="M1223" i="10"/>
  <c r="L1223" i="10"/>
  <c r="K1223" i="10"/>
  <c r="J1223" i="10"/>
  <c r="I1223" i="10"/>
  <c r="W1223" i="10" s="1"/>
  <c r="H1223" i="10"/>
  <c r="G1223" i="10"/>
  <c r="V1222" i="10"/>
  <c r="U1222" i="10"/>
  <c r="U1220" i="10" s="1"/>
  <c r="T1222" i="10"/>
  <c r="S1222" i="10"/>
  <c r="R1222" i="10"/>
  <c r="Q1222" i="10"/>
  <c r="P1222" i="10"/>
  <c r="O1222" i="10"/>
  <c r="N1222" i="10"/>
  <c r="N1220" i="10" s="1"/>
  <c r="M1222" i="10"/>
  <c r="L1222" i="10"/>
  <c r="K1222" i="10"/>
  <c r="J1222" i="10"/>
  <c r="I1222" i="10"/>
  <c r="H1222" i="10"/>
  <c r="G1222" i="10"/>
  <c r="V1221" i="10"/>
  <c r="U1221" i="10"/>
  <c r="T1221" i="10"/>
  <c r="T1220" i="10" s="1"/>
  <c r="S1221" i="10"/>
  <c r="R1221" i="10"/>
  <c r="Q1221" i="10"/>
  <c r="P1221" i="10"/>
  <c r="P1220" i="10" s="1"/>
  <c r="O1221" i="10"/>
  <c r="O1220" i="10" s="1"/>
  <c r="N1221" i="10"/>
  <c r="M1221" i="10"/>
  <c r="L1221" i="10"/>
  <c r="L1220" i="10" s="1"/>
  <c r="K1221" i="10"/>
  <c r="K1220" i="10" s="1"/>
  <c r="J1221" i="10"/>
  <c r="J1220" i="10" s="1"/>
  <c r="I1221" i="10"/>
  <c r="H1221" i="10"/>
  <c r="G1221" i="10"/>
  <c r="I1220" i="10"/>
  <c r="G1220" i="10"/>
  <c r="V1219" i="10"/>
  <c r="U1219" i="10"/>
  <c r="T1219" i="10"/>
  <c r="S1219" i="10"/>
  <c r="R1219" i="10"/>
  <c r="Q1219" i="10"/>
  <c r="P1219" i="10"/>
  <c r="O1219" i="10"/>
  <c r="N1219" i="10"/>
  <c r="M1219" i="10"/>
  <c r="L1219" i="10"/>
  <c r="K1219" i="10"/>
  <c r="J1219" i="10"/>
  <c r="I1219" i="10"/>
  <c r="H1219" i="10"/>
  <c r="G1219" i="10"/>
  <c r="V1218" i="10"/>
  <c r="U1218" i="10"/>
  <c r="T1218" i="10"/>
  <c r="S1218" i="10"/>
  <c r="R1218" i="10"/>
  <c r="Q1218" i="10"/>
  <c r="Q1216" i="10" s="1"/>
  <c r="P1218" i="10"/>
  <c r="O1218" i="10"/>
  <c r="N1218" i="10"/>
  <c r="M1218" i="10"/>
  <c r="L1218" i="10"/>
  <c r="K1218" i="10"/>
  <c r="J1218" i="10"/>
  <c r="I1218" i="10"/>
  <c r="H1218" i="10"/>
  <c r="G1218" i="10"/>
  <c r="V1217" i="10"/>
  <c r="U1217" i="10"/>
  <c r="T1217" i="10"/>
  <c r="S1217" i="10"/>
  <c r="S1216" i="10" s="1"/>
  <c r="R1217" i="10"/>
  <c r="R1216" i="10" s="1"/>
  <c r="Q1217" i="10"/>
  <c r="P1217" i="10"/>
  <c r="P1216" i="10" s="1"/>
  <c r="O1217" i="10"/>
  <c r="N1217" i="10"/>
  <c r="N1216" i="10" s="1"/>
  <c r="M1217" i="10"/>
  <c r="L1217" i="10"/>
  <c r="L1216" i="10" s="1"/>
  <c r="K1217" i="10"/>
  <c r="J1217" i="10"/>
  <c r="I1217" i="10"/>
  <c r="H1217" i="10"/>
  <c r="G1217" i="10"/>
  <c r="T1216" i="10"/>
  <c r="M1216" i="10"/>
  <c r="K1216" i="10"/>
  <c r="J1216" i="10"/>
  <c r="H1216" i="10"/>
  <c r="V1214" i="10"/>
  <c r="V1210" i="10" s="1"/>
  <c r="U1214" i="10"/>
  <c r="T1214" i="10"/>
  <c r="S1214" i="10"/>
  <c r="R1214" i="10"/>
  <c r="Q1214" i="10"/>
  <c r="P1214" i="10"/>
  <c r="O1214" i="10"/>
  <c r="N1214" i="10"/>
  <c r="N1210" i="10" s="1"/>
  <c r="M1214" i="10"/>
  <c r="L1214" i="10"/>
  <c r="K1214" i="10"/>
  <c r="J1214" i="10"/>
  <c r="I1214" i="10"/>
  <c r="H1214" i="10"/>
  <c r="G1214" i="10"/>
  <c r="V1213" i="10"/>
  <c r="U1213" i="10"/>
  <c r="T1213" i="10"/>
  <c r="S1213" i="10"/>
  <c r="R1213" i="10"/>
  <c r="Q1213" i="10"/>
  <c r="P1213" i="10"/>
  <c r="O1213" i="10"/>
  <c r="O1210" i="10" s="1"/>
  <c r="N1213" i="10"/>
  <c r="M1213" i="10"/>
  <c r="L1213" i="10"/>
  <c r="K1213" i="10"/>
  <c r="J1213" i="10"/>
  <c r="I1213" i="10"/>
  <c r="H1213" i="10"/>
  <c r="G1213" i="10"/>
  <c r="V1212" i="10"/>
  <c r="U1212" i="10"/>
  <c r="T1212" i="10"/>
  <c r="S1212" i="10"/>
  <c r="R1212" i="10"/>
  <c r="Q1212" i="10"/>
  <c r="P1212" i="10"/>
  <c r="P1210" i="10" s="1"/>
  <c r="O1212" i="10"/>
  <c r="N1212" i="10"/>
  <c r="M1212" i="10"/>
  <c r="L1212" i="10"/>
  <c r="K1212" i="10"/>
  <c r="K1210" i="10" s="1"/>
  <c r="J1212" i="10"/>
  <c r="J1210" i="10" s="1"/>
  <c r="I1212" i="10"/>
  <c r="H1212" i="10"/>
  <c r="G1212" i="10"/>
  <c r="V1211" i="10"/>
  <c r="U1211" i="10"/>
  <c r="U1210" i="10" s="1"/>
  <c r="T1211" i="10"/>
  <c r="S1211" i="10"/>
  <c r="R1211" i="10"/>
  <c r="R1210" i="10" s="1"/>
  <c r="Q1211" i="10"/>
  <c r="Q1210" i="10" s="1"/>
  <c r="P1211" i="10"/>
  <c r="O1211" i="10"/>
  <c r="N1211" i="10"/>
  <c r="M1211" i="10"/>
  <c r="M1210" i="10" s="1"/>
  <c r="L1211" i="10"/>
  <c r="K1211" i="10"/>
  <c r="J1211" i="10"/>
  <c r="I1211" i="10"/>
  <c r="I1210" i="10" s="1"/>
  <c r="H1211" i="10"/>
  <c r="G1211" i="10"/>
  <c r="H1210" i="10"/>
  <c r="V1209" i="10"/>
  <c r="U1209" i="10"/>
  <c r="T1209" i="10"/>
  <c r="S1209" i="10"/>
  <c r="R1209" i="10"/>
  <c r="Q1209" i="10"/>
  <c r="P1209" i="10"/>
  <c r="O1209" i="10"/>
  <c r="N1209" i="10"/>
  <c r="M1209" i="10"/>
  <c r="M1205" i="10" s="1"/>
  <c r="L1209" i="10"/>
  <c r="K1209" i="10"/>
  <c r="J1209" i="10"/>
  <c r="I1209" i="10"/>
  <c r="H1209" i="10"/>
  <c r="G1209" i="10"/>
  <c r="V1208" i="10"/>
  <c r="U1208" i="10"/>
  <c r="T1208" i="10"/>
  <c r="S1208" i="10"/>
  <c r="R1208" i="10"/>
  <c r="Q1208" i="10"/>
  <c r="P1208" i="10"/>
  <c r="P1205" i="10" s="1"/>
  <c r="O1208" i="10"/>
  <c r="N1208" i="10"/>
  <c r="M1208" i="10"/>
  <c r="L1208" i="10"/>
  <c r="K1208" i="10"/>
  <c r="J1208" i="10"/>
  <c r="J1205" i="10" s="1"/>
  <c r="I1208" i="10"/>
  <c r="H1208" i="10"/>
  <c r="G1208" i="10"/>
  <c r="V1207" i="10"/>
  <c r="U1207" i="10"/>
  <c r="T1207" i="10"/>
  <c r="S1207" i="10"/>
  <c r="R1207" i="10"/>
  <c r="Q1207" i="10"/>
  <c r="P1207" i="10"/>
  <c r="O1207" i="10"/>
  <c r="N1207" i="10"/>
  <c r="M1207" i="10"/>
  <c r="L1207" i="10"/>
  <c r="L1205" i="10" s="1"/>
  <c r="K1207" i="10"/>
  <c r="J1207" i="10"/>
  <c r="I1207" i="10"/>
  <c r="H1207" i="10"/>
  <c r="G1207" i="10"/>
  <c r="V1206" i="10"/>
  <c r="V1205" i="10" s="1"/>
  <c r="U1206" i="10"/>
  <c r="T1206" i="10"/>
  <c r="S1206" i="10"/>
  <c r="R1206" i="10"/>
  <c r="Q1206" i="10"/>
  <c r="P1206" i="10"/>
  <c r="O1206" i="10"/>
  <c r="O1205" i="10" s="1"/>
  <c r="N1206" i="10"/>
  <c r="M1206" i="10"/>
  <c r="L1206" i="10"/>
  <c r="K1206" i="10"/>
  <c r="J1206" i="10"/>
  <c r="I1206" i="10"/>
  <c r="H1206" i="10"/>
  <c r="G1206" i="10"/>
  <c r="U1205" i="10"/>
  <c r="T1205" i="10"/>
  <c r="S1205" i="10"/>
  <c r="R1205" i="10"/>
  <c r="V1204" i="10"/>
  <c r="U1204" i="10"/>
  <c r="T1204" i="10"/>
  <c r="T1200" i="10" s="1"/>
  <c r="S1204" i="10"/>
  <c r="R1204" i="10"/>
  <c r="Q1204" i="10"/>
  <c r="Q1200" i="10" s="1"/>
  <c r="P1204" i="10"/>
  <c r="O1204" i="10"/>
  <c r="N1204" i="10"/>
  <c r="M1204" i="10"/>
  <c r="L1204" i="10"/>
  <c r="K1204" i="10"/>
  <c r="J1204" i="10"/>
  <c r="I1204" i="10"/>
  <c r="H1204" i="10"/>
  <c r="G1204" i="10"/>
  <c r="V1203" i="10"/>
  <c r="U1203" i="10"/>
  <c r="T1203" i="10"/>
  <c r="S1203" i="10"/>
  <c r="R1203" i="10"/>
  <c r="Q1203" i="10"/>
  <c r="P1203" i="10"/>
  <c r="O1203" i="10"/>
  <c r="N1203" i="10"/>
  <c r="M1203" i="10"/>
  <c r="L1203" i="10"/>
  <c r="L1200" i="10" s="1"/>
  <c r="K1203" i="10"/>
  <c r="J1203" i="10"/>
  <c r="I1203" i="10"/>
  <c r="H1203" i="10"/>
  <c r="G1203" i="10"/>
  <c r="W1203" i="10" s="1"/>
  <c r="V1202" i="10"/>
  <c r="U1202" i="10"/>
  <c r="U1200" i="10" s="1"/>
  <c r="T1202" i="10"/>
  <c r="S1202" i="10"/>
  <c r="R1202" i="10"/>
  <c r="Q1202" i="10"/>
  <c r="P1202" i="10"/>
  <c r="O1202" i="10"/>
  <c r="N1202" i="10"/>
  <c r="M1202" i="10"/>
  <c r="L1202" i="10"/>
  <c r="K1202" i="10"/>
  <c r="J1202" i="10"/>
  <c r="I1202" i="10"/>
  <c r="H1202" i="10"/>
  <c r="G1202" i="10"/>
  <c r="V1201" i="10"/>
  <c r="U1201" i="10"/>
  <c r="T1201" i="10"/>
  <c r="S1201" i="10"/>
  <c r="S1200" i="10" s="1"/>
  <c r="R1201" i="10"/>
  <c r="Q1201" i="10"/>
  <c r="P1201" i="10"/>
  <c r="O1201" i="10"/>
  <c r="N1201" i="10"/>
  <c r="M1201" i="10"/>
  <c r="L1201" i="10"/>
  <c r="K1201" i="10"/>
  <c r="J1201" i="10"/>
  <c r="I1201" i="10"/>
  <c r="H1201" i="10"/>
  <c r="G1201" i="10"/>
  <c r="G1200" i="10" s="1"/>
  <c r="O1200" i="10"/>
  <c r="N1200" i="10"/>
  <c r="K1200" i="10"/>
  <c r="H1200" i="10"/>
  <c r="V1197" i="10"/>
  <c r="U1197" i="10"/>
  <c r="T1197" i="10"/>
  <c r="S1197" i="10"/>
  <c r="R1197" i="10"/>
  <c r="Q1197" i="10"/>
  <c r="P1197" i="10"/>
  <c r="O1197" i="10"/>
  <c r="N1197" i="10"/>
  <c r="M1197" i="10"/>
  <c r="L1197" i="10"/>
  <c r="K1197" i="10"/>
  <c r="J1197" i="10"/>
  <c r="I1197" i="10"/>
  <c r="H1197" i="10"/>
  <c r="G1197" i="10"/>
  <c r="V1196" i="10"/>
  <c r="U1196" i="10"/>
  <c r="U1192" i="10" s="1"/>
  <c r="T1196" i="10"/>
  <c r="S1196" i="10"/>
  <c r="R1196" i="10"/>
  <c r="Q1196" i="10"/>
  <c r="P1196" i="10"/>
  <c r="O1196" i="10"/>
  <c r="N1196" i="10"/>
  <c r="M1196" i="10"/>
  <c r="L1196" i="10"/>
  <c r="K1196" i="10"/>
  <c r="J1196" i="10"/>
  <c r="I1196" i="10"/>
  <c r="H1196" i="10"/>
  <c r="G1196" i="10"/>
  <c r="W1195" i="10"/>
  <c r="V1195" i="10"/>
  <c r="U1195" i="10"/>
  <c r="T1195" i="10"/>
  <c r="S1195" i="10"/>
  <c r="R1195" i="10"/>
  <c r="Q1195" i="10"/>
  <c r="P1195" i="10"/>
  <c r="O1195" i="10"/>
  <c r="N1195" i="10"/>
  <c r="M1195" i="10"/>
  <c r="L1195" i="10"/>
  <c r="K1195" i="10"/>
  <c r="J1195" i="10"/>
  <c r="I1195" i="10"/>
  <c r="H1195" i="10"/>
  <c r="G1195" i="10"/>
  <c r="V1194" i="10"/>
  <c r="U1194" i="10"/>
  <c r="T1194" i="10"/>
  <c r="W1194" i="10" s="1"/>
  <c r="S1194" i="10"/>
  <c r="R1194" i="10"/>
  <c r="Q1194" i="10"/>
  <c r="P1194" i="10"/>
  <c r="P1192" i="10" s="1"/>
  <c r="O1194" i="10"/>
  <c r="N1194" i="10"/>
  <c r="M1194" i="10"/>
  <c r="L1194" i="10"/>
  <c r="K1194" i="10"/>
  <c r="J1194" i="10"/>
  <c r="I1194" i="10"/>
  <c r="H1194" i="10"/>
  <c r="G1194" i="10"/>
  <c r="V1193" i="10"/>
  <c r="U1193" i="10"/>
  <c r="T1193" i="10"/>
  <c r="S1193" i="10"/>
  <c r="R1193" i="10"/>
  <c r="Q1193" i="10"/>
  <c r="Q1192" i="10" s="1"/>
  <c r="P1193" i="10"/>
  <c r="O1193" i="10"/>
  <c r="N1193" i="10"/>
  <c r="M1193" i="10"/>
  <c r="M1192" i="10" s="1"/>
  <c r="L1193" i="10"/>
  <c r="K1193" i="10"/>
  <c r="J1193" i="10"/>
  <c r="J1192" i="10" s="1"/>
  <c r="I1193" i="10"/>
  <c r="H1193" i="10"/>
  <c r="G1193" i="10"/>
  <c r="V1192" i="10"/>
  <c r="S1192" i="10"/>
  <c r="O1192" i="10"/>
  <c r="N1192" i="10"/>
  <c r="H1192" i="10"/>
  <c r="G1192" i="10"/>
  <c r="V1191" i="10"/>
  <c r="U1191" i="10"/>
  <c r="T1191" i="10"/>
  <c r="S1191" i="10"/>
  <c r="R1191" i="10"/>
  <c r="Q1191" i="10"/>
  <c r="P1191" i="10"/>
  <c r="O1191" i="10"/>
  <c r="N1191" i="10"/>
  <c r="M1191" i="10"/>
  <c r="L1191" i="10"/>
  <c r="K1191" i="10"/>
  <c r="J1191" i="10"/>
  <c r="I1191" i="10"/>
  <c r="H1191" i="10"/>
  <c r="G1191" i="10"/>
  <c r="W1191" i="10" s="1"/>
  <c r="V1190" i="10"/>
  <c r="U1190" i="10"/>
  <c r="T1190" i="10"/>
  <c r="S1190" i="10"/>
  <c r="R1190" i="10"/>
  <c r="Q1190" i="10"/>
  <c r="P1190" i="10"/>
  <c r="O1190" i="10"/>
  <c r="N1190" i="10"/>
  <c r="M1190" i="10"/>
  <c r="L1190" i="10"/>
  <c r="K1190" i="10"/>
  <c r="J1190" i="10"/>
  <c r="I1190" i="10"/>
  <c r="H1190" i="10"/>
  <c r="G1190" i="10"/>
  <c r="V1189" i="10"/>
  <c r="U1189" i="10"/>
  <c r="T1189" i="10"/>
  <c r="S1189" i="10"/>
  <c r="S1185" i="10" s="1"/>
  <c r="R1189" i="10"/>
  <c r="Q1189" i="10"/>
  <c r="Q1185" i="10" s="1"/>
  <c r="P1189" i="10"/>
  <c r="O1189" i="10"/>
  <c r="N1189" i="10"/>
  <c r="N1185" i="10" s="1"/>
  <c r="M1189" i="10"/>
  <c r="L1189" i="10"/>
  <c r="K1189" i="10"/>
  <c r="J1189" i="10"/>
  <c r="I1189" i="10"/>
  <c r="H1189" i="10"/>
  <c r="G1189" i="10"/>
  <c r="V1188" i="10"/>
  <c r="U1188" i="10"/>
  <c r="T1188" i="10"/>
  <c r="S1188" i="10"/>
  <c r="R1188" i="10"/>
  <c r="Q1188" i="10"/>
  <c r="P1188" i="10"/>
  <c r="P1185" i="10" s="1"/>
  <c r="O1188" i="10"/>
  <c r="N1188" i="10"/>
  <c r="M1188" i="10"/>
  <c r="L1188" i="10"/>
  <c r="K1188" i="10"/>
  <c r="K1185" i="10" s="1"/>
  <c r="J1188" i="10"/>
  <c r="I1188" i="10"/>
  <c r="H1188" i="10"/>
  <c r="G1188" i="10"/>
  <c r="V1187" i="10"/>
  <c r="U1187" i="10"/>
  <c r="T1187" i="10"/>
  <c r="S1187" i="10"/>
  <c r="R1187" i="10"/>
  <c r="Q1187" i="10"/>
  <c r="P1187" i="10"/>
  <c r="O1187" i="10"/>
  <c r="N1187" i="10"/>
  <c r="M1187" i="10"/>
  <c r="M1185" i="10" s="1"/>
  <c r="L1187" i="10"/>
  <c r="L1185" i="10" s="1"/>
  <c r="K1187" i="10"/>
  <c r="J1187" i="10"/>
  <c r="I1187" i="10"/>
  <c r="H1187" i="10"/>
  <c r="G1187" i="10"/>
  <c r="W1186" i="10"/>
  <c r="V1186" i="10"/>
  <c r="V1185" i="10" s="1"/>
  <c r="U1186" i="10"/>
  <c r="T1186" i="10"/>
  <c r="S1186" i="10"/>
  <c r="R1186" i="10"/>
  <c r="Q1186" i="10"/>
  <c r="P1186" i="10"/>
  <c r="O1186" i="10"/>
  <c r="N1186" i="10"/>
  <c r="M1186" i="10"/>
  <c r="L1186" i="10"/>
  <c r="K1186" i="10"/>
  <c r="J1186" i="10"/>
  <c r="J1185" i="10" s="1"/>
  <c r="I1186" i="10"/>
  <c r="I1185" i="10" s="1"/>
  <c r="H1186" i="10"/>
  <c r="G1186" i="10"/>
  <c r="G1185" i="10" s="1"/>
  <c r="U1185" i="10"/>
  <c r="T1185" i="10"/>
  <c r="R1185" i="10"/>
  <c r="V1183" i="10"/>
  <c r="U1183" i="10"/>
  <c r="T1183" i="10"/>
  <c r="S1183" i="10"/>
  <c r="R1183" i="10"/>
  <c r="Q1183" i="10"/>
  <c r="P1183" i="10"/>
  <c r="O1183" i="10"/>
  <c r="O1181" i="10" s="1"/>
  <c r="N1183" i="10"/>
  <c r="M1183" i="10"/>
  <c r="L1183" i="10"/>
  <c r="K1183" i="10"/>
  <c r="J1183" i="10"/>
  <c r="I1183" i="10"/>
  <c r="H1183" i="10"/>
  <c r="G1183" i="10"/>
  <c r="V1182" i="10"/>
  <c r="U1182" i="10"/>
  <c r="T1182" i="10"/>
  <c r="S1182" i="10"/>
  <c r="R1182" i="10"/>
  <c r="R1181" i="10" s="1"/>
  <c r="Q1182" i="10"/>
  <c r="P1182" i="10"/>
  <c r="O1182" i="10"/>
  <c r="N1182" i="10"/>
  <c r="N1181" i="10" s="1"/>
  <c r="M1182" i="10"/>
  <c r="L1182" i="10"/>
  <c r="L1181" i="10" s="1"/>
  <c r="K1182" i="10"/>
  <c r="K1181" i="10" s="1"/>
  <c r="J1182" i="10"/>
  <c r="I1182" i="10"/>
  <c r="I1181" i="10" s="1"/>
  <c r="H1182" i="10"/>
  <c r="G1182" i="10"/>
  <c r="V1181" i="10"/>
  <c r="T1181" i="10"/>
  <c r="Q1181" i="10"/>
  <c r="M1180" i="10"/>
  <c r="P1180" i="10" s="1"/>
  <c r="P1180" i="12" s="1"/>
  <c r="L1180" i="10"/>
  <c r="O1180" i="10" s="1"/>
  <c r="K1180" i="10"/>
  <c r="J1180" i="10"/>
  <c r="I1180" i="10"/>
  <c r="H1180" i="10"/>
  <c r="G1180" i="10"/>
  <c r="L1179" i="10"/>
  <c r="K1179" i="10"/>
  <c r="J1179" i="10"/>
  <c r="I1179" i="10"/>
  <c r="H1179" i="10"/>
  <c r="G1179" i="10"/>
  <c r="K1178" i="10"/>
  <c r="J1178" i="10"/>
  <c r="I1178" i="10"/>
  <c r="H1178" i="10"/>
  <c r="H1178" i="12" s="1"/>
  <c r="G1178" i="10"/>
  <c r="G1177" i="10"/>
  <c r="V1175" i="10"/>
  <c r="U1175" i="10"/>
  <c r="T1175" i="10"/>
  <c r="S1175" i="10"/>
  <c r="R1175" i="10"/>
  <c r="Q1175" i="10"/>
  <c r="P1175" i="10"/>
  <c r="O1175" i="10"/>
  <c r="N1175" i="10"/>
  <c r="M1175" i="10"/>
  <c r="L1175" i="10"/>
  <c r="K1175" i="10"/>
  <c r="K1172" i="10" s="1"/>
  <c r="J1175" i="10"/>
  <c r="I1175" i="10"/>
  <c r="H1175" i="10"/>
  <c r="G1175" i="10"/>
  <c r="K1174" i="10"/>
  <c r="J1174" i="10"/>
  <c r="I1174" i="10"/>
  <c r="H1174" i="10"/>
  <c r="G1174" i="10"/>
  <c r="K1173" i="10"/>
  <c r="J1173" i="10"/>
  <c r="J1172" i="10" s="1"/>
  <c r="I1173" i="10"/>
  <c r="H1173" i="10"/>
  <c r="G1173" i="10"/>
  <c r="G1172" i="10"/>
  <c r="V1171" i="10"/>
  <c r="U1171" i="10"/>
  <c r="T1171" i="10"/>
  <c r="S1171" i="10"/>
  <c r="R1171" i="10"/>
  <c r="Q1171" i="10"/>
  <c r="P1171" i="10"/>
  <c r="O1171" i="10"/>
  <c r="N1171" i="10"/>
  <c r="M1171" i="10"/>
  <c r="L1171" i="10"/>
  <c r="K1171" i="10"/>
  <c r="J1171" i="10"/>
  <c r="I1171" i="10"/>
  <c r="H1171" i="10"/>
  <c r="G1171" i="10"/>
  <c r="K1170" i="10"/>
  <c r="J1170" i="10"/>
  <c r="I1170" i="10"/>
  <c r="H1170" i="10"/>
  <c r="G1170" i="10"/>
  <c r="K1169" i="10"/>
  <c r="K1168" i="10" s="1"/>
  <c r="J1169" i="10"/>
  <c r="I1169" i="10"/>
  <c r="H1169" i="10"/>
  <c r="G1169" i="10"/>
  <c r="V1167" i="10"/>
  <c r="U1167" i="10"/>
  <c r="U1166" i="10" s="1"/>
  <c r="T1167" i="10"/>
  <c r="T1166" i="10" s="1"/>
  <c r="S1167" i="10"/>
  <c r="S1166" i="10" s="1"/>
  <c r="R1167" i="10"/>
  <c r="Q1167" i="10"/>
  <c r="Q1166" i="10" s="1"/>
  <c r="P1167" i="10"/>
  <c r="P1166" i="10" s="1"/>
  <c r="O1167" i="10"/>
  <c r="N1167" i="10"/>
  <c r="N1166" i="10" s="1"/>
  <c r="M1167" i="10"/>
  <c r="M1166" i="10" s="1"/>
  <c r="L1167" i="10"/>
  <c r="L1166" i="10" s="1"/>
  <c r="K1167" i="10"/>
  <c r="J1167" i="10"/>
  <c r="J1166" i="10" s="1"/>
  <c r="I1167" i="10"/>
  <c r="H1167" i="10"/>
  <c r="G1167" i="10"/>
  <c r="G1166" i="10" s="1"/>
  <c r="V1166" i="10"/>
  <c r="R1166" i="10"/>
  <c r="O1166" i="10"/>
  <c r="K1166" i="10"/>
  <c r="I1166" i="10"/>
  <c r="G1165" i="10"/>
  <c r="G1164" i="10"/>
  <c r="G1163" i="10"/>
  <c r="G1162" i="10"/>
  <c r="H1162" i="10" s="1"/>
  <c r="G1160" i="10"/>
  <c r="G1159" i="10"/>
  <c r="H1158" i="10"/>
  <c r="G1158" i="10"/>
  <c r="V1155" i="10"/>
  <c r="U1155" i="10"/>
  <c r="T1155" i="10"/>
  <c r="S1155" i="10"/>
  <c r="R1155" i="10"/>
  <c r="R1153" i="10" s="1"/>
  <c r="Q1155" i="10"/>
  <c r="Q1153" i="10" s="1"/>
  <c r="P1155" i="10"/>
  <c r="O1155" i="10"/>
  <c r="N1155" i="10"/>
  <c r="M1155" i="10"/>
  <c r="M1153" i="10" s="1"/>
  <c r="L1155" i="10"/>
  <c r="L1153" i="10" s="1"/>
  <c r="K1155" i="10"/>
  <c r="J1155" i="10"/>
  <c r="I1155" i="10"/>
  <c r="H1155" i="10"/>
  <c r="G1155" i="10"/>
  <c r="V1154" i="10"/>
  <c r="V1153" i="10" s="1"/>
  <c r="U1154" i="10"/>
  <c r="U1153" i="10" s="1"/>
  <c r="T1154" i="10"/>
  <c r="S1154" i="10"/>
  <c r="R1154" i="10"/>
  <c r="Q1154" i="10"/>
  <c r="P1154" i="10"/>
  <c r="O1154" i="10"/>
  <c r="N1154" i="10"/>
  <c r="N1153" i="10" s="1"/>
  <c r="M1154" i="10"/>
  <c r="L1154" i="10"/>
  <c r="K1154" i="10"/>
  <c r="J1154" i="10"/>
  <c r="J1153" i="10" s="1"/>
  <c r="I1154" i="10"/>
  <c r="I1153" i="10" s="1"/>
  <c r="H1154" i="10"/>
  <c r="H1153" i="10" s="1"/>
  <c r="G1154" i="10"/>
  <c r="T1153" i="10"/>
  <c r="S1153" i="10"/>
  <c r="P1153" i="10"/>
  <c r="O1153" i="10"/>
  <c r="V1152" i="10"/>
  <c r="U1152" i="10"/>
  <c r="T1152" i="10"/>
  <c r="S1152" i="10"/>
  <c r="R1152" i="10"/>
  <c r="Q1152" i="10"/>
  <c r="P1152" i="10"/>
  <c r="O1152" i="10"/>
  <c r="N1152" i="10"/>
  <c r="M1152" i="10"/>
  <c r="L1152" i="10"/>
  <c r="L1152" i="12" s="1"/>
  <c r="K1152" i="10"/>
  <c r="J1152" i="10"/>
  <c r="I1152" i="10"/>
  <c r="H1152" i="10"/>
  <c r="G1152" i="10"/>
  <c r="V1151" i="10"/>
  <c r="U1151" i="10"/>
  <c r="T1151" i="10"/>
  <c r="S1151" i="10"/>
  <c r="R1151" i="10"/>
  <c r="Q1151" i="10"/>
  <c r="P1151" i="10"/>
  <c r="O1151" i="10"/>
  <c r="N1151" i="10"/>
  <c r="M1151" i="10"/>
  <c r="L1151" i="10"/>
  <c r="K1151" i="10"/>
  <c r="J1151" i="10"/>
  <c r="I1151" i="10"/>
  <c r="H1151" i="10"/>
  <c r="G1151" i="10"/>
  <c r="T1150" i="10"/>
  <c r="P1150" i="10"/>
  <c r="O1150" i="10"/>
  <c r="U1150" i="10" s="1"/>
  <c r="N1150" i="10"/>
  <c r="M1150" i="10"/>
  <c r="S1150" i="10" s="1"/>
  <c r="L1150" i="10"/>
  <c r="R1150" i="10" s="1"/>
  <c r="K1150" i="10"/>
  <c r="J1150" i="10"/>
  <c r="I1150" i="10"/>
  <c r="H1150" i="10"/>
  <c r="G1150" i="10"/>
  <c r="M1149" i="10"/>
  <c r="L1149" i="10"/>
  <c r="K1149" i="10"/>
  <c r="J1149" i="10"/>
  <c r="I1149" i="10"/>
  <c r="H1149" i="10"/>
  <c r="G1149" i="10"/>
  <c r="L1148" i="10"/>
  <c r="K1148" i="10"/>
  <c r="J1148" i="10"/>
  <c r="I1148" i="10"/>
  <c r="H1148" i="10"/>
  <c r="M1148" i="10" s="1"/>
  <c r="O1148" i="10" s="1"/>
  <c r="G1148" i="10"/>
  <c r="K1147" i="10"/>
  <c r="J1147" i="10"/>
  <c r="I1147" i="10"/>
  <c r="H1147" i="10"/>
  <c r="H1147" i="12" s="1"/>
  <c r="G1147" i="10"/>
  <c r="V1145" i="10"/>
  <c r="U1145" i="10"/>
  <c r="T1145" i="10"/>
  <c r="S1145" i="10"/>
  <c r="R1145" i="10"/>
  <c r="Q1145" i="10"/>
  <c r="Q1145" i="12" s="1"/>
  <c r="P1145" i="10"/>
  <c r="O1145" i="10"/>
  <c r="N1145" i="10"/>
  <c r="M1145" i="10"/>
  <c r="M1145" i="12" s="1"/>
  <c r="L1145" i="10"/>
  <c r="L1145" i="12" s="1"/>
  <c r="K1145" i="10"/>
  <c r="J1145" i="10"/>
  <c r="I1145" i="10"/>
  <c r="H1145" i="10"/>
  <c r="G1145" i="10"/>
  <c r="V1144" i="10"/>
  <c r="U1144" i="10"/>
  <c r="U1144" i="12" s="1"/>
  <c r="T1144" i="10"/>
  <c r="S1144" i="10"/>
  <c r="R1144" i="10"/>
  <c r="Q1144" i="10"/>
  <c r="Q1144" i="12" s="1"/>
  <c r="P1144" i="10"/>
  <c r="P1144" i="12" s="1"/>
  <c r="O1144" i="10"/>
  <c r="N1144" i="10"/>
  <c r="M1144" i="10"/>
  <c r="L1144" i="10"/>
  <c r="K1144" i="10"/>
  <c r="J1144" i="10"/>
  <c r="I1144" i="10"/>
  <c r="I1144" i="12" s="1"/>
  <c r="H1144" i="10"/>
  <c r="G1144" i="10"/>
  <c r="U1143" i="10"/>
  <c r="R1143" i="10"/>
  <c r="P1143" i="10"/>
  <c r="V1143" i="10" s="1"/>
  <c r="O1143" i="10"/>
  <c r="N1143" i="10"/>
  <c r="T1143" i="10" s="1"/>
  <c r="M1143" i="10"/>
  <c r="S1143" i="10" s="1"/>
  <c r="L1143" i="10"/>
  <c r="K1143" i="10"/>
  <c r="J1143" i="10"/>
  <c r="I1143" i="10"/>
  <c r="H1143" i="10"/>
  <c r="G1143" i="10"/>
  <c r="M1142" i="10"/>
  <c r="P1142" i="10" s="1"/>
  <c r="S1142" i="10" s="1"/>
  <c r="V1142" i="10" s="1"/>
  <c r="L1142" i="10"/>
  <c r="K1142" i="10"/>
  <c r="J1142" i="10"/>
  <c r="I1142" i="10"/>
  <c r="H1142" i="10"/>
  <c r="G1142" i="10"/>
  <c r="L1141" i="10"/>
  <c r="K1141" i="10"/>
  <c r="J1141" i="10"/>
  <c r="I1141" i="10"/>
  <c r="H1141" i="10"/>
  <c r="M1141" i="10" s="1"/>
  <c r="O1141" i="10" s="1"/>
  <c r="Q1141" i="10" s="1"/>
  <c r="G1141" i="10"/>
  <c r="K1140" i="10"/>
  <c r="J1140" i="10"/>
  <c r="J1139" i="10" s="1"/>
  <c r="I1140" i="10"/>
  <c r="H1140" i="10"/>
  <c r="G1140" i="10"/>
  <c r="G1139" i="10"/>
  <c r="V1138" i="10"/>
  <c r="U1138" i="10"/>
  <c r="T1138" i="10"/>
  <c r="S1138" i="10"/>
  <c r="R1138" i="10"/>
  <c r="Q1138" i="10"/>
  <c r="P1138" i="10"/>
  <c r="O1138" i="10"/>
  <c r="N1138" i="10"/>
  <c r="M1138" i="10"/>
  <c r="L1138" i="10"/>
  <c r="K1138" i="10"/>
  <c r="J1138" i="10"/>
  <c r="I1138" i="10"/>
  <c r="H1138" i="10"/>
  <c r="G1138" i="10"/>
  <c r="V1137" i="10"/>
  <c r="U1137" i="10"/>
  <c r="T1137" i="10"/>
  <c r="S1137" i="10"/>
  <c r="R1137" i="10"/>
  <c r="Q1137" i="10"/>
  <c r="P1137" i="10"/>
  <c r="O1137" i="10"/>
  <c r="N1137" i="10"/>
  <c r="M1137" i="10"/>
  <c r="L1137" i="10"/>
  <c r="K1137" i="10"/>
  <c r="J1137" i="10"/>
  <c r="I1137" i="10"/>
  <c r="H1137" i="10"/>
  <c r="G1137" i="10"/>
  <c r="V1136" i="10"/>
  <c r="V1136" i="12" s="1"/>
  <c r="S1136" i="10"/>
  <c r="P1136" i="10"/>
  <c r="O1136" i="10"/>
  <c r="U1136" i="10" s="1"/>
  <c r="N1136" i="10"/>
  <c r="T1136" i="10" s="1"/>
  <c r="M1136" i="10"/>
  <c r="L1136" i="10"/>
  <c r="R1136" i="10" s="1"/>
  <c r="K1136" i="10"/>
  <c r="J1136" i="10"/>
  <c r="I1136" i="10"/>
  <c r="H1136" i="10"/>
  <c r="G1136" i="10"/>
  <c r="M1135" i="10"/>
  <c r="L1135" i="10"/>
  <c r="O1135" i="10" s="1"/>
  <c r="R1135" i="10" s="1"/>
  <c r="K1135" i="10"/>
  <c r="J1135" i="10"/>
  <c r="I1135" i="10"/>
  <c r="H1135" i="10"/>
  <c r="G1135" i="10"/>
  <c r="L1134" i="10"/>
  <c r="N1134" i="10" s="1"/>
  <c r="K1134" i="10"/>
  <c r="J1134" i="10"/>
  <c r="I1134" i="10"/>
  <c r="H1134" i="10"/>
  <c r="G1134" i="10"/>
  <c r="K1133" i="10"/>
  <c r="J1133" i="10"/>
  <c r="I1133" i="10"/>
  <c r="H1133" i="10"/>
  <c r="G1133" i="10"/>
  <c r="G1132" i="10"/>
  <c r="V1131" i="10"/>
  <c r="U1131" i="10"/>
  <c r="T1131" i="10"/>
  <c r="S1131" i="10"/>
  <c r="R1131" i="10"/>
  <c r="Q1131" i="10"/>
  <c r="P1131" i="10"/>
  <c r="O1131" i="10"/>
  <c r="N1131" i="10"/>
  <c r="M1131" i="10"/>
  <c r="L1131" i="10"/>
  <c r="K1131" i="10"/>
  <c r="J1131" i="10"/>
  <c r="I1131" i="10"/>
  <c r="H1131" i="10"/>
  <c r="G1131" i="10"/>
  <c r="V1130" i="10"/>
  <c r="U1130" i="10"/>
  <c r="T1130" i="10"/>
  <c r="S1130" i="10"/>
  <c r="R1130" i="10"/>
  <c r="Q1130" i="10"/>
  <c r="P1130" i="10"/>
  <c r="O1130" i="10"/>
  <c r="N1130" i="10"/>
  <c r="M1130" i="10"/>
  <c r="L1130" i="10"/>
  <c r="K1130" i="10"/>
  <c r="J1130" i="10"/>
  <c r="I1130" i="10"/>
  <c r="H1130" i="10"/>
  <c r="G1130" i="10"/>
  <c r="S1129" i="10"/>
  <c r="P1129" i="10"/>
  <c r="V1129" i="10" s="1"/>
  <c r="O1129" i="10"/>
  <c r="U1129" i="10" s="1"/>
  <c r="N1129" i="10"/>
  <c r="T1129" i="10" s="1"/>
  <c r="M1129" i="10"/>
  <c r="L1129" i="10"/>
  <c r="R1129" i="10" s="1"/>
  <c r="R1129" i="12" s="1"/>
  <c r="K1129" i="10"/>
  <c r="J1129" i="10"/>
  <c r="I1129" i="10"/>
  <c r="H1129" i="10"/>
  <c r="G1129" i="10"/>
  <c r="M1128" i="10"/>
  <c r="L1128" i="10"/>
  <c r="K1128" i="10"/>
  <c r="J1128" i="10"/>
  <c r="N1128" i="10" s="1"/>
  <c r="I1128" i="10"/>
  <c r="H1128" i="10"/>
  <c r="G1128" i="10"/>
  <c r="Q1127" i="10"/>
  <c r="N1127" i="10"/>
  <c r="L1127" i="10"/>
  <c r="K1127" i="10"/>
  <c r="J1127" i="10"/>
  <c r="I1127" i="10"/>
  <c r="H1127" i="10"/>
  <c r="M1127" i="10" s="1"/>
  <c r="O1127" i="10" s="1"/>
  <c r="G1127" i="10"/>
  <c r="K1126" i="10"/>
  <c r="J1126" i="10"/>
  <c r="I1126" i="10"/>
  <c r="H1126" i="10"/>
  <c r="G1126" i="10"/>
  <c r="H1125" i="10"/>
  <c r="V1124" i="10"/>
  <c r="U1124" i="10"/>
  <c r="T1124" i="10"/>
  <c r="S1124" i="10"/>
  <c r="R1124" i="10"/>
  <c r="Q1124" i="10"/>
  <c r="P1124" i="10"/>
  <c r="P1124" i="12" s="1"/>
  <c r="O1124" i="10"/>
  <c r="N1124" i="10"/>
  <c r="M1124" i="10"/>
  <c r="L1124" i="10"/>
  <c r="K1124" i="10"/>
  <c r="J1124" i="10"/>
  <c r="I1124" i="10"/>
  <c r="H1124" i="10"/>
  <c r="G1124" i="10"/>
  <c r="V1123" i="10"/>
  <c r="U1123" i="10"/>
  <c r="T1123" i="10"/>
  <c r="T1123" i="12" s="1"/>
  <c r="S1123" i="10"/>
  <c r="R1123" i="10"/>
  <c r="Q1123" i="10"/>
  <c r="P1123" i="10"/>
  <c r="O1123" i="10"/>
  <c r="N1123" i="10"/>
  <c r="M1123" i="10"/>
  <c r="L1123" i="10"/>
  <c r="K1123" i="10"/>
  <c r="J1123" i="10"/>
  <c r="I1123" i="10"/>
  <c r="H1123" i="10"/>
  <c r="H1123" i="12" s="1"/>
  <c r="G1123" i="10"/>
  <c r="R1122" i="10"/>
  <c r="P1122" i="10"/>
  <c r="O1122" i="10"/>
  <c r="U1122" i="10" s="1"/>
  <c r="N1122" i="10"/>
  <c r="T1122" i="10" s="1"/>
  <c r="M1122" i="10"/>
  <c r="S1122" i="10" s="1"/>
  <c r="L1122" i="10"/>
  <c r="K1122" i="10"/>
  <c r="J1122" i="10"/>
  <c r="I1122" i="10"/>
  <c r="H1122" i="10"/>
  <c r="G1122" i="10"/>
  <c r="M1121" i="10"/>
  <c r="P1121" i="10" s="1"/>
  <c r="L1121" i="10"/>
  <c r="L1121" i="12" s="1"/>
  <c r="K1121" i="10"/>
  <c r="J1121" i="10"/>
  <c r="N1121" i="10" s="1"/>
  <c r="I1121" i="10"/>
  <c r="H1121" i="10"/>
  <c r="G1121" i="10"/>
  <c r="L1120" i="10"/>
  <c r="K1120" i="10"/>
  <c r="J1120" i="10"/>
  <c r="I1120" i="10"/>
  <c r="H1120" i="10"/>
  <c r="G1120" i="10"/>
  <c r="K1119" i="10"/>
  <c r="K1119" i="12" s="1"/>
  <c r="J1119" i="10"/>
  <c r="I1119" i="10"/>
  <c r="H1119" i="10"/>
  <c r="G1119" i="10"/>
  <c r="J1118" i="10"/>
  <c r="V1117" i="10"/>
  <c r="U1117" i="10"/>
  <c r="T1117" i="10"/>
  <c r="S1117" i="10"/>
  <c r="R1117" i="10"/>
  <c r="Q1117" i="10"/>
  <c r="P1117" i="10"/>
  <c r="O1117" i="10"/>
  <c r="N1117" i="10"/>
  <c r="M1117" i="10"/>
  <c r="L1117" i="10"/>
  <c r="K1117" i="10"/>
  <c r="J1117" i="10"/>
  <c r="I1117" i="10"/>
  <c r="H1117" i="10"/>
  <c r="G1117" i="10"/>
  <c r="V1116" i="10"/>
  <c r="U1116" i="10"/>
  <c r="T1116" i="10"/>
  <c r="S1116" i="10"/>
  <c r="R1116" i="10"/>
  <c r="Q1116" i="10"/>
  <c r="P1116" i="10"/>
  <c r="O1116" i="10"/>
  <c r="N1116" i="10"/>
  <c r="M1116" i="10"/>
  <c r="L1116" i="10"/>
  <c r="K1116" i="10"/>
  <c r="J1116" i="10"/>
  <c r="I1116" i="10"/>
  <c r="H1116" i="10"/>
  <c r="G1116" i="10"/>
  <c r="S1115" i="10"/>
  <c r="P1115" i="10"/>
  <c r="V1115" i="10" s="1"/>
  <c r="O1115" i="10"/>
  <c r="U1115" i="10" s="1"/>
  <c r="N1115" i="10"/>
  <c r="T1115" i="10" s="1"/>
  <c r="M1115" i="10"/>
  <c r="L1115" i="10"/>
  <c r="R1115" i="10" s="1"/>
  <c r="K1115" i="10"/>
  <c r="J1115" i="10"/>
  <c r="I1115" i="10"/>
  <c r="H1115" i="10"/>
  <c r="G1115" i="10"/>
  <c r="M1114" i="10"/>
  <c r="P1114" i="10" s="1"/>
  <c r="S1114" i="10" s="1"/>
  <c r="L1114" i="10"/>
  <c r="K1114" i="10"/>
  <c r="J1114" i="10"/>
  <c r="I1114" i="10"/>
  <c r="H1114" i="10"/>
  <c r="G1114" i="10"/>
  <c r="L1113" i="10"/>
  <c r="K1113" i="10"/>
  <c r="J1113" i="10"/>
  <c r="I1113" i="10"/>
  <c r="H1113" i="10"/>
  <c r="G1113" i="10"/>
  <c r="K1112" i="10"/>
  <c r="J1112" i="10"/>
  <c r="I1112" i="10"/>
  <c r="H1112" i="10"/>
  <c r="G1112" i="10"/>
  <c r="G1111" i="10" s="1"/>
  <c r="I1110" i="10"/>
  <c r="H1110" i="10"/>
  <c r="G1110" i="10"/>
  <c r="H1109" i="10"/>
  <c r="G1109" i="10"/>
  <c r="I1108" i="10"/>
  <c r="H1108" i="10"/>
  <c r="G1108" i="10"/>
  <c r="H1107" i="10"/>
  <c r="G1107" i="10"/>
  <c r="H1106" i="10"/>
  <c r="I1106" i="10" s="1"/>
  <c r="G1106" i="10"/>
  <c r="H1105" i="10"/>
  <c r="G1105" i="10"/>
  <c r="I1102" i="10"/>
  <c r="H1102" i="10"/>
  <c r="G1102" i="10"/>
  <c r="G1101" i="10"/>
  <c r="G1100" i="10"/>
  <c r="G1099" i="10"/>
  <c r="G1098" i="10"/>
  <c r="G1097" i="10"/>
  <c r="H1096" i="10"/>
  <c r="G1096" i="10"/>
  <c r="V1089" i="10"/>
  <c r="U1089" i="10"/>
  <c r="T1089" i="10"/>
  <c r="S1089" i="10"/>
  <c r="S1086" i="10" s="1"/>
  <c r="R1089" i="10"/>
  <c r="R1086" i="10" s="1"/>
  <c r="Q1089" i="10"/>
  <c r="P1089" i="10"/>
  <c r="O1089" i="10"/>
  <c r="N1089" i="10"/>
  <c r="M1089" i="10"/>
  <c r="L1089" i="10"/>
  <c r="K1089" i="10"/>
  <c r="J1089" i="10"/>
  <c r="I1089" i="10"/>
  <c r="G1089" i="10"/>
  <c r="H1089" i="10" s="1"/>
  <c r="V1088" i="10"/>
  <c r="U1088" i="10"/>
  <c r="T1088" i="10"/>
  <c r="S1088" i="10"/>
  <c r="R1088" i="10"/>
  <c r="Q1088" i="10"/>
  <c r="P1088" i="10"/>
  <c r="O1088" i="10"/>
  <c r="N1088" i="10"/>
  <c r="M1088" i="10"/>
  <c r="L1088" i="10"/>
  <c r="K1088" i="10"/>
  <c r="J1088" i="10"/>
  <c r="I1088" i="10"/>
  <c r="I1086" i="10" s="1"/>
  <c r="G1088" i="10"/>
  <c r="V1087" i="10"/>
  <c r="U1087" i="10"/>
  <c r="T1087" i="10"/>
  <c r="S1087" i="10"/>
  <c r="R1087" i="10"/>
  <c r="Q1087" i="10"/>
  <c r="Q1086" i="10" s="1"/>
  <c r="P1087" i="10"/>
  <c r="O1087" i="10"/>
  <c r="N1087" i="10"/>
  <c r="M1087" i="10"/>
  <c r="L1087" i="10"/>
  <c r="L1086" i="10" s="1"/>
  <c r="K1087" i="10"/>
  <c r="J1087" i="10"/>
  <c r="I1087" i="10"/>
  <c r="H1087" i="10"/>
  <c r="G1087" i="10"/>
  <c r="U1086" i="10"/>
  <c r="T1086" i="10"/>
  <c r="P1086" i="10"/>
  <c r="N1086" i="10"/>
  <c r="G1086" i="10"/>
  <c r="W1084" i="10"/>
  <c r="G1084" i="10"/>
  <c r="W1083" i="10"/>
  <c r="G1083" i="10"/>
  <c r="G1082" i="10"/>
  <c r="W1082" i="10" s="1"/>
  <c r="G1081" i="10"/>
  <c r="W1081" i="10" s="1"/>
  <c r="G1080" i="10"/>
  <c r="G1078" i="10"/>
  <c r="W1077" i="10"/>
  <c r="V1077" i="10"/>
  <c r="V1075" i="10" s="1"/>
  <c r="U1077" i="10"/>
  <c r="T1077" i="10"/>
  <c r="S1077" i="10"/>
  <c r="R1077" i="10"/>
  <c r="Q1077" i="10"/>
  <c r="P1077" i="10"/>
  <c r="P1075" i="10" s="1"/>
  <c r="O1077" i="10"/>
  <c r="N1077" i="10"/>
  <c r="N1075" i="10" s="1"/>
  <c r="M1077" i="10"/>
  <c r="L1077" i="10"/>
  <c r="K1077" i="10"/>
  <c r="J1077" i="10"/>
  <c r="I1077" i="10"/>
  <c r="H1077" i="10"/>
  <c r="G1077" i="10"/>
  <c r="V1076" i="10"/>
  <c r="U1076" i="10"/>
  <c r="T1076" i="10"/>
  <c r="S1076" i="10"/>
  <c r="S1075" i="10" s="1"/>
  <c r="R1076" i="10"/>
  <c r="R1075" i="10" s="1"/>
  <c r="Q1076" i="10"/>
  <c r="Q1075" i="10" s="1"/>
  <c r="P1076" i="10"/>
  <c r="O1076" i="10"/>
  <c r="N1076" i="10"/>
  <c r="M1076" i="10"/>
  <c r="M1075" i="10" s="1"/>
  <c r="L1076" i="10"/>
  <c r="L1075" i="10" s="1"/>
  <c r="K1076" i="10"/>
  <c r="K1075" i="10" s="1"/>
  <c r="J1076" i="10"/>
  <c r="I1076" i="10"/>
  <c r="W1076" i="10" s="1"/>
  <c r="W1075" i="10" s="1"/>
  <c r="H1076" i="10"/>
  <c r="G1076" i="10"/>
  <c r="G1075" i="10" s="1"/>
  <c r="U1075" i="10"/>
  <c r="T1075" i="10"/>
  <c r="O1075" i="10"/>
  <c r="J1075" i="10"/>
  <c r="I1075" i="10"/>
  <c r="H1075" i="10"/>
  <c r="W1074" i="10"/>
  <c r="V1074" i="10"/>
  <c r="V1072" i="10" s="1"/>
  <c r="U1074" i="10"/>
  <c r="T1074" i="10"/>
  <c r="T1072" i="10" s="1"/>
  <c r="S1074" i="10"/>
  <c r="R1074" i="10"/>
  <c r="Q1074" i="10"/>
  <c r="P1074" i="10"/>
  <c r="O1074" i="10"/>
  <c r="O1072" i="10" s="1"/>
  <c r="N1074" i="10"/>
  <c r="M1074" i="10"/>
  <c r="M1072" i="10" s="1"/>
  <c r="L1074" i="10"/>
  <c r="L1072" i="10" s="1"/>
  <c r="K1074" i="10"/>
  <c r="K1072" i="10" s="1"/>
  <c r="J1074" i="10"/>
  <c r="J1072" i="10" s="1"/>
  <c r="I1074" i="10"/>
  <c r="H1074" i="10"/>
  <c r="G1074" i="10"/>
  <c r="G1073" i="10"/>
  <c r="G1072" i="10" s="1"/>
  <c r="U1072" i="10"/>
  <c r="S1072" i="10"/>
  <c r="R1072" i="10"/>
  <c r="Q1072" i="10"/>
  <c r="P1072" i="10"/>
  <c r="N1072" i="10"/>
  <c r="I1072" i="10"/>
  <c r="H1072" i="10"/>
  <c r="V1070" i="10"/>
  <c r="U1070" i="10"/>
  <c r="U1068" i="10" s="1"/>
  <c r="T1070" i="10"/>
  <c r="T1068" i="10" s="1"/>
  <c r="S1070" i="10"/>
  <c r="R1070" i="10"/>
  <c r="Q1070" i="10"/>
  <c r="P1070" i="10"/>
  <c r="O1070" i="10"/>
  <c r="N1070" i="10"/>
  <c r="M1070" i="10"/>
  <c r="M1068" i="10" s="1"/>
  <c r="L1070" i="10"/>
  <c r="L1068" i="10" s="1"/>
  <c r="K1070" i="10"/>
  <c r="J1070" i="10"/>
  <c r="I1070" i="10"/>
  <c r="H1070" i="10"/>
  <c r="G1070" i="10"/>
  <c r="V1069" i="10"/>
  <c r="U1069" i="10"/>
  <c r="T1069" i="10"/>
  <c r="S1069" i="10"/>
  <c r="S1068" i="10" s="1"/>
  <c r="R1069" i="10"/>
  <c r="R1068" i="10" s="1"/>
  <c r="Q1069" i="10"/>
  <c r="P1069" i="10"/>
  <c r="O1069" i="10"/>
  <c r="N1069" i="10"/>
  <c r="N1068" i="10" s="1"/>
  <c r="M1069" i="10"/>
  <c r="L1069" i="10"/>
  <c r="K1069" i="10"/>
  <c r="K1068" i="10" s="1"/>
  <c r="J1069" i="10"/>
  <c r="I1069" i="10"/>
  <c r="I1068" i="10" s="1"/>
  <c r="H1069" i="10"/>
  <c r="H1068" i="10" s="1"/>
  <c r="G1069" i="10"/>
  <c r="V1068" i="10"/>
  <c r="P1068" i="10"/>
  <c r="O1068" i="10"/>
  <c r="V1067" i="10"/>
  <c r="U1067" i="10"/>
  <c r="T1067" i="10"/>
  <c r="S1067" i="10"/>
  <c r="R1067" i="10"/>
  <c r="Q1067" i="10"/>
  <c r="P1067" i="10"/>
  <c r="O1067" i="10"/>
  <c r="N1067" i="10"/>
  <c r="M1067" i="10"/>
  <c r="L1067" i="10"/>
  <c r="K1067" i="10"/>
  <c r="J1067" i="10"/>
  <c r="I1067" i="10"/>
  <c r="H1067" i="10"/>
  <c r="W1067" i="10" s="1"/>
  <c r="G1067" i="10"/>
  <c r="V1066" i="10"/>
  <c r="U1066" i="10"/>
  <c r="U1064" i="10" s="1"/>
  <c r="T1066" i="10"/>
  <c r="T1064" i="10" s="1"/>
  <c r="S1066" i="10"/>
  <c r="R1066" i="10"/>
  <c r="Q1066" i="10"/>
  <c r="P1066" i="10"/>
  <c r="O1066" i="10"/>
  <c r="N1066" i="10"/>
  <c r="M1066" i="10"/>
  <c r="L1066" i="10"/>
  <c r="K1066" i="10"/>
  <c r="J1066" i="10"/>
  <c r="I1066" i="10"/>
  <c r="H1066" i="10"/>
  <c r="G1066" i="10"/>
  <c r="V1065" i="10"/>
  <c r="V1064" i="10" s="1"/>
  <c r="U1065" i="10"/>
  <c r="T1065" i="10"/>
  <c r="S1065" i="10"/>
  <c r="R1065" i="10"/>
  <c r="Q1065" i="10"/>
  <c r="P1065" i="10"/>
  <c r="O1065" i="10"/>
  <c r="N1065" i="10"/>
  <c r="M1065" i="10"/>
  <c r="L1065" i="10"/>
  <c r="L1064" i="10" s="1"/>
  <c r="K1065" i="10"/>
  <c r="J1065" i="10"/>
  <c r="I1065" i="10"/>
  <c r="H1065" i="10"/>
  <c r="G1065" i="10"/>
  <c r="S1064" i="10"/>
  <c r="Q1064" i="10"/>
  <c r="O1064" i="10"/>
  <c r="N1064" i="10"/>
  <c r="M1064" i="10"/>
  <c r="J1064" i="10"/>
  <c r="I1064" i="10"/>
  <c r="G1064" i="10"/>
  <c r="V1063" i="10"/>
  <c r="U1063" i="10"/>
  <c r="T1063" i="10"/>
  <c r="T1061" i="10" s="1"/>
  <c r="S1063" i="10"/>
  <c r="R1063" i="10"/>
  <c r="Q1063" i="10"/>
  <c r="P1063" i="10"/>
  <c r="O1063" i="10"/>
  <c r="N1063" i="10"/>
  <c r="M1063" i="10"/>
  <c r="M1061" i="10" s="1"/>
  <c r="L1063" i="10"/>
  <c r="K1063" i="10"/>
  <c r="J1063" i="10"/>
  <c r="I1063" i="10"/>
  <c r="H1063" i="10"/>
  <c r="G1063" i="10"/>
  <c r="W1062" i="10"/>
  <c r="V1062" i="10"/>
  <c r="V1061" i="10" s="1"/>
  <c r="U1062" i="10"/>
  <c r="T1062" i="10"/>
  <c r="S1062" i="10"/>
  <c r="R1062" i="10"/>
  <c r="Q1062" i="10"/>
  <c r="P1062" i="10"/>
  <c r="O1062" i="10"/>
  <c r="N1062" i="10"/>
  <c r="M1062" i="10"/>
  <c r="L1062" i="10"/>
  <c r="K1062" i="10"/>
  <c r="K1061" i="10" s="1"/>
  <c r="J1062" i="10"/>
  <c r="I1062" i="10"/>
  <c r="H1062" i="10"/>
  <c r="G1062" i="10"/>
  <c r="G1061" i="10" s="1"/>
  <c r="U1061" i="10"/>
  <c r="S1061" i="10"/>
  <c r="R1061" i="10"/>
  <c r="O1061" i="10"/>
  <c r="N1061" i="10"/>
  <c r="L1061" i="10"/>
  <c r="H1061" i="10"/>
  <c r="V1060" i="10"/>
  <c r="U1060" i="10"/>
  <c r="T1060" i="10"/>
  <c r="S1060" i="10"/>
  <c r="R1060" i="10"/>
  <c r="R1058" i="10" s="1"/>
  <c r="Q1060" i="10"/>
  <c r="P1060" i="10"/>
  <c r="P1058" i="10" s="1"/>
  <c r="O1060" i="10"/>
  <c r="N1060" i="10"/>
  <c r="M1060" i="10"/>
  <c r="L1060" i="10"/>
  <c r="K1060" i="10"/>
  <c r="K1058" i="10" s="1"/>
  <c r="J1060" i="10"/>
  <c r="J1058" i="10" s="1"/>
  <c r="I1060" i="10"/>
  <c r="W1060" i="10" s="1"/>
  <c r="H1060" i="10"/>
  <c r="G1060" i="10"/>
  <c r="V1059" i="10"/>
  <c r="U1059" i="10"/>
  <c r="T1059" i="10"/>
  <c r="S1059" i="10"/>
  <c r="S1058" i="10" s="1"/>
  <c r="R1059" i="10"/>
  <c r="Q1059" i="10"/>
  <c r="P1059" i="10"/>
  <c r="O1059" i="10"/>
  <c r="N1059" i="10"/>
  <c r="N1058" i="10" s="1"/>
  <c r="M1059" i="10"/>
  <c r="M1058" i="10" s="1"/>
  <c r="L1059" i="10"/>
  <c r="K1059" i="10"/>
  <c r="J1059" i="10"/>
  <c r="I1059" i="10"/>
  <c r="H1059" i="10"/>
  <c r="H1058" i="10" s="1"/>
  <c r="G1059" i="10"/>
  <c r="V1058" i="10"/>
  <c r="U1058" i="10"/>
  <c r="O1058" i="10"/>
  <c r="V1057" i="10"/>
  <c r="V1055" i="10" s="1"/>
  <c r="U1057" i="10"/>
  <c r="U1055" i="10" s="1"/>
  <c r="T1057" i="10"/>
  <c r="S1057" i="10"/>
  <c r="R1057" i="10"/>
  <c r="Q1057" i="10"/>
  <c r="P1057" i="10"/>
  <c r="O1057" i="10"/>
  <c r="O1055" i="10" s="1"/>
  <c r="N1057" i="10"/>
  <c r="M1057" i="10"/>
  <c r="L1057" i="10"/>
  <c r="K1057" i="10"/>
  <c r="J1057" i="10"/>
  <c r="I1057" i="10"/>
  <c r="H1057" i="10"/>
  <c r="G1057" i="10"/>
  <c r="V1056" i="10"/>
  <c r="U1056" i="10"/>
  <c r="T1056" i="10"/>
  <c r="S1056" i="10"/>
  <c r="S1055" i="10" s="1"/>
  <c r="R1056" i="10"/>
  <c r="Q1056" i="10"/>
  <c r="P1056" i="10"/>
  <c r="O1056" i="10"/>
  <c r="N1056" i="10"/>
  <c r="M1056" i="10"/>
  <c r="M1055" i="10" s="1"/>
  <c r="L1056" i="10"/>
  <c r="K1056" i="10"/>
  <c r="K1055" i="10" s="1"/>
  <c r="J1056" i="10"/>
  <c r="I1056" i="10"/>
  <c r="H1056" i="10"/>
  <c r="G1056" i="10"/>
  <c r="T1055" i="10"/>
  <c r="Q1055" i="10"/>
  <c r="N1055" i="10"/>
  <c r="J1055" i="10"/>
  <c r="H1055" i="10"/>
  <c r="G1055" i="10"/>
  <c r="V1054" i="10"/>
  <c r="U1054" i="10"/>
  <c r="T1054" i="10"/>
  <c r="S1054" i="10"/>
  <c r="R1054" i="10"/>
  <c r="Q1054" i="10"/>
  <c r="Q1052" i="10" s="1"/>
  <c r="P1054" i="10"/>
  <c r="O1054" i="10"/>
  <c r="N1054" i="10"/>
  <c r="M1054" i="10"/>
  <c r="M1052" i="10" s="1"/>
  <c r="L1054" i="10"/>
  <c r="L1052" i="10" s="1"/>
  <c r="K1054" i="10"/>
  <c r="J1054" i="10"/>
  <c r="I1054" i="10"/>
  <c r="H1054" i="10"/>
  <c r="G1054" i="10"/>
  <c r="W1054" i="10" s="1"/>
  <c r="V1053" i="10"/>
  <c r="U1053" i="10"/>
  <c r="U1052" i="10" s="1"/>
  <c r="T1053" i="10"/>
  <c r="S1053" i="10"/>
  <c r="R1053" i="10"/>
  <c r="Q1053" i="10"/>
  <c r="P1053" i="10"/>
  <c r="O1053" i="10"/>
  <c r="O1052" i="10" s="1"/>
  <c r="N1053" i="10"/>
  <c r="M1053" i="10"/>
  <c r="L1053" i="10"/>
  <c r="K1053" i="10"/>
  <c r="K1052" i="10" s="1"/>
  <c r="J1053" i="10"/>
  <c r="I1053" i="10"/>
  <c r="H1053" i="10"/>
  <c r="H1052" i="10" s="1"/>
  <c r="G1053" i="10"/>
  <c r="G1052" i="10" s="1"/>
  <c r="T1052" i="10"/>
  <c r="S1052" i="10"/>
  <c r="R1052" i="10"/>
  <c r="P1052" i="10"/>
  <c r="V1051" i="10"/>
  <c r="U1051" i="10"/>
  <c r="T1051" i="10"/>
  <c r="S1051" i="10"/>
  <c r="R1051" i="10"/>
  <c r="Q1051" i="10"/>
  <c r="P1051" i="10"/>
  <c r="P1049" i="10" s="1"/>
  <c r="O1051" i="10"/>
  <c r="N1051" i="10"/>
  <c r="M1051" i="10"/>
  <c r="L1051" i="10"/>
  <c r="K1051" i="10"/>
  <c r="K1049" i="10" s="1"/>
  <c r="J1051" i="10"/>
  <c r="I1051" i="10"/>
  <c r="I1049" i="10" s="1"/>
  <c r="H1051" i="10"/>
  <c r="G1051" i="10"/>
  <c r="V1050" i="10"/>
  <c r="U1050" i="10"/>
  <c r="T1050" i="10"/>
  <c r="S1050" i="10"/>
  <c r="R1050" i="10"/>
  <c r="Q1050" i="10"/>
  <c r="P1050" i="10"/>
  <c r="O1050" i="10"/>
  <c r="N1050" i="10"/>
  <c r="N1049" i="10" s="1"/>
  <c r="M1050" i="10"/>
  <c r="M1049" i="10" s="1"/>
  <c r="L1050" i="10"/>
  <c r="L1049" i="10" s="1"/>
  <c r="K1050" i="10"/>
  <c r="J1050" i="10"/>
  <c r="J1049" i="10" s="1"/>
  <c r="I1050" i="10"/>
  <c r="H1050" i="10"/>
  <c r="G1050" i="10"/>
  <c r="G1049" i="10" s="1"/>
  <c r="V1049" i="10"/>
  <c r="S1049" i="10"/>
  <c r="O1049" i="10"/>
  <c r="H1049" i="10"/>
  <c r="V1048" i="10"/>
  <c r="U1048" i="10"/>
  <c r="T1048" i="10"/>
  <c r="T1046" i="10" s="1"/>
  <c r="S1048" i="10"/>
  <c r="R1048" i="10"/>
  <c r="Q1048" i="10"/>
  <c r="P1048" i="10"/>
  <c r="P1046" i="10" s="1"/>
  <c r="O1048" i="10"/>
  <c r="O1046" i="10" s="1"/>
  <c r="N1048" i="10"/>
  <c r="N1046" i="10" s="1"/>
  <c r="M1048" i="10"/>
  <c r="L1048" i="10"/>
  <c r="K1048" i="10"/>
  <c r="J1048" i="10"/>
  <c r="I1048" i="10"/>
  <c r="H1048" i="10"/>
  <c r="G1048" i="10"/>
  <c r="G1046" i="10" s="1"/>
  <c r="V1047" i="10"/>
  <c r="U1047" i="10"/>
  <c r="T1047" i="10"/>
  <c r="S1047" i="10"/>
  <c r="S1046" i="10" s="1"/>
  <c r="R1047" i="10"/>
  <c r="Q1047" i="10"/>
  <c r="Q1046" i="10" s="1"/>
  <c r="P1047" i="10"/>
  <c r="O1047" i="10"/>
  <c r="N1047" i="10"/>
  <c r="M1047" i="10"/>
  <c r="M1046" i="10" s="1"/>
  <c r="L1047" i="10"/>
  <c r="K1047" i="10"/>
  <c r="J1047" i="10"/>
  <c r="I1047" i="10"/>
  <c r="H1047" i="10"/>
  <c r="G1047" i="10"/>
  <c r="V1046" i="10"/>
  <c r="U1046" i="10"/>
  <c r="R1046" i="10"/>
  <c r="J1046" i="10"/>
  <c r="I1046" i="10"/>
  <c r="H1046" i="10"/>
  <c r="V1044" i="10"/>
  <c r="U1044" i="10"/>
  <c r="T1044" i="10"/>
  <c r="S1044" i="10"/>
  <c r="R1044" i="10"/>
  <c r="W1044" i="10" s="1"/>
  <c r="Q1044" i="10"/>
  <c r="P1044" i="10"/>
  <c r="O1044" i="10"/>
  <c r="N1044" i="10"/>
  <c r="M1044" i="10"/>
  <c r="L1044" i="10"/>
  <c r="K1044" i="10"/>
  <c r="J1044" i="10"/>
  <c r="I1044" i="10"/>
  <c r="H1044" i="10"/>
  <c r="G1044" i="10"/>
  <c r="V1043" i="10"/>
  <c r="V1041" i="10" s="1"/>
  <c r="U1043" i="10"/>
  <c r="T1043" i="10"/>
  <c r="S1043" i="10"/>
  <c r="R1043" i="10"/>
  <c r="Q1043" i="10"/>
  <c r="P1043" i="10"/>
  <c r="O1043" i="10"/>
  <c r="N1043" i="10"/>
  <c r="M1043" i="10"/>
  <c r="L1043" i="10"/>
  <c r="K1043" i="10"/>
  <c r="J1043" i="10"/>
  <c r="I1043" i="10"/>
  <c r="H1043" i="10"/>
  <c r="H1041" i="10" s="1"/>
  <c r="G1043" i="10"/>
  <c r="V1042" i="10"/>
  <c r="U1042" i="10"/>
  <c r="T1042" i="10"/>
  <c r="S1042" i="10"/>
  <c r="S1041" i="10" s="1"/>
  <c r="R1042" i="10"/>
  <c r="Q1042" i="10"/>
  <c r="Q1041" i="10" s="1"/>
  <c r="P1042" i="10"/>
  <c r="P1041" i="10" s="1"/>
  <c r="O1042" i="10"/>
  <c r="N1042" i="10"/>
  <c r="M1042" i="10"/>
  <c r="L1042" i="10"/>
  <c r="K1042" i="10"/>
  <c r="J1042" i="10"/>
  <c r="I1042" i="10"/>
  <c r="H1042" i="10"/>
  <c r="G1042" i="10"/>
  <c r="U1041" i="10"/>
  <c r="N1041" i="10"/>
  <c r="M1041" i="10"/>
  <c r="K1041" i="10"/>
  <c r="J1041" i="10"/>
  <c r="V1040" i="10"/>
  <c r="U1040" i="10"/>
  <c r="T1040" i="10"/>
  <c r="T1038" i="10" s="1"/>
  <c r="S1040" i="10"/>
  <c r="S1038" i="10" s="1"/>
  <c r="R1040" i="10"/>
  <c r="R1038" i="10" s="1"/>
  <c r="Q1040" i="10"/>
  <c r="P1040" i="10"/>
  <c r="O1040" i="10"/>
  <c r="N1040" i="10"/>
  <c r="M1040" i="10"/>
  <c r="M1038" i="10" s="1"/>
  <c r="L1040" i="10"/>
  <c r="K1040" i="10"/>
  <c r="J1040" i="10"/>
  <c r="I1040" i="10"/>
  <c r="H1040" i="10"/>
  <c r="G1040" i="10"/>
  <c r="V1039" i="10"/>
  <c r="U1039" i="10"/>
  <c r="T1039" i="10"/>
  <c r="S1039" i="10"/>
  <c r="R1039" i="10"/>
  <c r="Q1039" i="10"/>
  <c r="Q1038" i="10" s="1"/>
  <c r="P1039" i="10"/>
  <c r="P1038" i="10" s="1"/>
  <c r="O1039" i="10"/>
  <c r="O1038" i="10" s="1"/>
  <c r="N1039" i="10"/>
  <c r="M1039" i="10"/>
  <c r="L1039" i="10"/>
  <c r="L1038" i="10" s="1"/>
  <c r="K1039" i="10"/>
  <c r="J1039" i="10"/>
  <c r="I1039" i="10"/>
  <c r="I1038" i="10" s="1"/>
  <c r="H1039" i="10"/>
  <c r="G1039" i="10"/>
  <c r="V1038" i="10"/>
  <c r="U1038" i="10"/>
  <c r="N1038" i="10"/>
  <c r="H1038" i="10"/>
  <c r="V1037" i="10"/>
  <c r="U1037" i="10"/>
  <c r="T1037" i="10"/>
  <c r="S1037" i="10"/>
  <c r="R1037" i="10"/>
  <c r="Q1037" i="10"/>
  <c r="P1037" i="10"/>
  <c r="O1037" i="10"/>
  <c r="N1037" i="10"/>
  <c r="M1037" i="10"/>
  <c r="L1037" i="10"/>
  <c r="K1037" i="10"/>
  <c r="J1037" i="10"/>
  <c r="I1037" i="10"/>
  <c r="H1037" i="10"/>
  <c r="G1037" i="10"/>
  <c r="V1036" i="10"/>
  <c r="U1036" i="10"/>
  <c r="T1036" i="10"/>
  <c r="T1034" i="10" s="1"/>
  <c r="S1036" i="10"/>
  <c r="R1036" i="10"/>
  <c r="Q1036" i="10"/>
  <c r="P1036" i="10"/>
  <c r="O1036" i="10"/>
  <c r="N1036" i="10"/>
  <c r="N1034" i="10" s="1"/>
  <c r="M1036" i="10"/>
  <c r="L1036" i="10"/>
  <c r="K1036" i="10"/>
  <c r="J1036" i="10"/>
  <c r="I1036" i="10"/>
  <c r="H1036" i="10"/>
  <c r="G1036" i="10"/>
  <c r="V1035" i="10"/>
  <c r="U1035" i="10"/>
  <c r="T1035" i="10"/>
  <c r="S1035" i="10"/>
  <c r="R1035" i="10"/>
  <c r="Q1035" i="10"/>
  <c r="Q1034" i="10" s="1"/>
  <c r="P1035" i="10"/>
  <c r="O1035" i="10"/>
  <c r="O1034" i="10" s="1"/>
  <c r="N1035" i="10"/>
  <c r="M1035" i="10"/>
  <c r="M1034" i="10" s="1"/>
  <c r="L1035" i="10"/>
  <c r="L1034" i="10" s="1"/>
  <c r="K1035" i="10"/>
  <c r="K1034" i="10" s="1"/>
  <c r="J1035" i="10"/>
  <c r="J1034" i="10" s="1"/>
  <c r="I1035" i="10"/>
  <c r="H1035" i="10"/>
  <c r="H1034" i="10" s="1"/>
  <c r="G1035" i="10"/>
  <c r="V1034" i="10"/>
  <c r="I1034" i="10"/>
  <c r="G1034" i="10"/>
  <c r="V1033" i="10"/>
  <c r="U1033" i="10"/>
  <c r="T1033" i="10"/>
  <c r="W1033" i="10" s="1"/>
  <c r="S1033" i="10"/>
  <c r="S1031" i="10" s="1"/>
  <c r="R1033" i="10"/>
  <c r="R1031" i="10" s="1"/>
  <c r="Q1033" i="10"/>
  <c r="P1033" i="10"/>
  <c r="O1033" i="10"/>
  <c r="N1033" i="10"/>
  <c r="M1033" i="10"/>
  <c r="L1033" i="10"/>
  <c r="L1031" i="10" s="1"/>
  <c r="K1033" i="10"/>
  <c r="J1033" i="10"/>
  <c r="I1033" i="10"/>
  <c r="H1033" i="10"/>
  <c r="G1033" i="10"/>
  <c r="V1032" i="10"/>
  <c r="U1032" i="10"/>
  <c r="U1031" i="10" s="1"/>
  <c r="T1032" i="10"/>
  <c r="S1032" i="10"/>
  <c r="R1032" i="10"/>
  <c r="Q1032" i="10"/>
  <c r="Q1031" i="10" s="1"/>
  <c r="P1032" i="10"/>
  <c r="P1031" i="10" s="1"/>
  <c r="O1032" i="10"/>
  <c r="O1031" i="10" s="1"/>
  <c r="N1032" i="10"/>
  <c r="M1032" i="10"/>
  <c r="L1032" i="10"/>
  <c r="K1032" i="10"/>
  <c r="J1032" i="10"/>
  <c r="I1032" i="10"/>
  <c r="I1031" i="10" s="1"/>
  <c r="H1032" i="10"/>
  <c r="H1031" i="10" s="1"/>
  <c r="G1032" i="10"/>
  <c r="G1031" i="10" s="1"/>
  <c r="N1031" i="10"/>
  <c r="M1031" i="10"/>
  <c r="K1031" i="10"/>
  <c r="V1030" i="10"/>
  <c r="U1030" i="10"/>
  <c r="W1030" i="10" s="1"/>
  <c r="T1030" i="10"/>
  <c r="S1030" i="10"/>
  <c r="R1030" i="10"/>
  <c r="Q1030" i="10"/>
  <c r="P1030" i="10"/>
  <c r="O1030" i="10"/>
  <c r="N1030" i="10"/>
  <c r="M1030" i="10"/>
  <c r="L1030" i="10"/>
  <c r="K1030" i="10"/>
  <c r="J1030" i="10"/>
  <c r="I1030" i="10"/>
  <c r="I1027" i="10" s="1"/>
  <c r="H1030" i="10"/>
  <c r="G1030" i="10"/>
  <c r="V1029" i="10"/>
  <c r="V1027" i="10" s="1"/>
  <c r="U1029" i="10"/>
  <c r="T1029" i="10"/>
  <c r="S1029" i="10"/>
  <c r="R1029" i="10"/>
  <c r="Q1029" i="10"/>
  <c r="Q1027" i="10" s="1"/>
  <c r="P1029" i="10"/>
  <c r="O1029" i="10"/>
  <c r="O1027" i="10" s="1"/>
  <c r="N1029" i="10"/>
  <c r="M1029" i="10"/>
  <c r="M1027" i="10" s="1"/>
  <c r="L1029" i="10"/>
  <c r="K1029" i="10"/>
  <c r="J1029" i="10"/>
  <c r="I1029" i="10"/>
  <c r="H1029" i="10"/>
  <c r="G1029" i="10"/>
  <c r="V1028" i="10"/>
  <c r="U1028" i="10"/>
  <c r="T1028" i="10"/>
  <c r="T1027" i="10" s="1"/>
  <c r="S1028" i="10"/>
  <c r="S1027" i="10" s="1"/>
  <c r="R1028" i="10"/>
  <c r="Q1028" i="10"/>
  <c r="P1028" i="10"/>
  <c r="P1027" i="10" s="1"/>
  <c r="O1028" i="10"/>
  <c r="N1028" i="10"/>
  <c r="M1028" i="10"/>
  <c r="L1028" i="10"/>
  <c r="L1027" i="10" s="1"/>
  <c r="K1028" i="10"/>
  <c r="J1028" i="10"/>
  <c r="J1027" i="10" s="1"/>
  <c r="I1028" i="10"/>
  <c r="H1028" i="10"/>
  <c r="H1027" i="10" s="1"/>
  <c r="G1028" i="10"/>
  <c r="G1027" i="10" s="1"/>
  <c r="N1027" i="10"/>
  <c r="K1027" i="10"/>
  <c r="V1026" i="10"/>
  <c r="U1026" i="10"/>
  <c r="W1026" i="10" s="1"/>
  <c r="T1026" i="10"/>
  <c r="S1026" i="10"/>
  <c r="R1026" i="10"/>
  <c r="Q1026" i="10"/>
  <c r="Q1024" i="10" s="1"/>
  <c r="P1026" i="10"/>
  <c r="O1026" i="10"/>
  <c r="N1026" i="10"/>
  <c r="M1026" i="10"/>
  <c r="L1026" i="10"/>
  <c r="L1024" i="10" s="1"/>
  <c r="K1026" i="10"/>
  <c r="J1026" i="10"/>
  <c r="I1026" i="10"/>
  <c r="H1026" i="10"/>
  <c r="G1026" i="10"/>
  <c r="V1025" i="10"/>
  <c r="U1025" i="10"/>
  <c r="T1025" i="10"/>
  <c r="S1025" i="10"/>
  <c r="S1024" i="10" s="1"/>
  <c r="R1025" i="10"/>
  <c r="R1024" i="10" s="1"/>
  <c r="Q1025" i="10"/>
  <c r="P1025" i="10"/>
  <c r="P1024" i="10" s="1"/>
  <c r="O1025" i="10"/>
  <c r="O1024" i="10" s="1"/>
  <c r="N1025" i="10"/>
  <c r="N1024" i="10" s="1"/>
  <c r="M1025" i="10"/>
  <c r="L1025" i="10"/>
  <c r="K1025" i="10"/>
  <c r="J1025" i="10"/>
  <c r="J1024" i="10" s="1"/>
  <c r="I1025" i="10"/>
  <c r="I1024" i="10" s="1"/>
  <c r="H1025" i="10"/>
  <c r="G1025" i="10"/>
  <c r="T1024" i="10"/>
  <c r="M1024" i="10"/>
  <c r="K1024" i="10"/>
  <c r="H1024" i="10"/>
  <c r="V1022" i="10"/>
  <c r="U1022" i="10"/>
  <c r="T1022" i="10"/>
  <c r="T1019" i="10" s="1"/>
  <c r="S1022" i="10"/>
  <c r="R1022" i="10"/>
  <c r="Q1022" i="10"/>
  <c r="P1022" i="10"/>
  <c r="O1022" i="10"/>
  <c r="N1022" i="10"/>
  <c r="M1022" i="10"/>
  <c r="L1022" i="10"/>
  <c r="K1022" i="10"/>
  <c r="J1022" i="10"/>
  <c r="J1019" i="10" s="1"/>
  <c r="I1022" i="10"/>
  <c r="H1022" i="10"/>
  <c r="G1022" i="10"/>
  <c r="G1019" i="10" s="1"/>
  <c r="V1021" i="10"/>
  <c r="U1021" i="10"/>
  <c r="T1021" i="10"/>
  <c r="S1021" i="10"/>
  <c r="R1021" i="10"/>
  <c r="R1019" i="10" s="1"/>
  <c r="Q1021" i="10"/>
  <c r="P1021" i="10"/>
  <c r="O1021" i="10"/>
  <c r="N1021" i="10"/>
  <c r="M1021" i="10"/>
  <c r="L1021" i="10"/>
  <c r="L1019" i="10" s="1"/>
  <c r="K1021" i="10"/>
  <c r="J1021" i="10"/>
  <c r="I1021" i="10"/>
  <c r="H1021" i="10"/>
  <c r="G1021" i="10"/>
  <c r="V1020" i="10"/>
  <c r="U1020" i="10"/>
  <c r="T1020" i="10"/>
  <c r="S1020" i="10"/>
  <c r="R1020" i="10"/>
  <c r="Q1020" i="10"/>
  <c r="P1020" i="10"/>
  <c r="O1020" i="10"/>
  <c r="O1019" i="10" s="1"/>
  <c r="N1020" i="10"/>
  <c r="N1019" i="10" s="1"/>
  <c r="M1020" i="10"/>
  <c r="M1019" i="10" s="1"/>
  <c r="L1020" i="10"/>
  <c r="K1020" i="10"/>
  <c r="J1020" i="10"/>
  <c r="I1020" i="10"/>
  <c r="H1020" i="10"/>
  <c r="G1020" i="10"/>
  <c r="K1019" i="10"/>
  <c r="H1019" i="10"/>
  <c r="W1018" i="10"/>
  <c r="V1018" i="10"/>
  <c r="U1018" i="10"/>
  <c r="T1018" i="10"/>
  <c r="S1018" i="10"/>
  <c r="R1018" i="10"/>
  <c r="Q1018" i="10"/>
  <c r="P1018" i="10"/>
  <c r="O1018" i="10"/>
  <c r="N1018" i="10"/>
  <c r="M1018" i="10"/>
  <c r="L1018" i="10"/>
  <c r="K1018" i="10"/>
  <c r="J1018" i="10"/>
  <c r="I1018" i="10"/>
  <c r="H1018" i="10"/>
  <c r="G1018" i="10"/>
  <c r="V1017" i="10"/>
  <c r="U1017" i="10"/>
  <c r="U1015" i="10" s="1"/>
  <c r="T1017" i="10"/>
  <c r="T1015" i="10" s="1"/>
  <c r="S1017" i="10"/>
  <c r="S1015" i="10" s="1"/>
  <c r="R1017" i="10"/>
  <c r="Q1017" i="10"/>
  <c r="P1017" i="10"/>
  <c r="O1017" i="10"/>
  <c r="N1017" i="10"/>
  <c r="M1017" i="10"/>
  <c r="M1015" i="10" s="1"/>
  <c r="L1017" i="10"/>
  <c r="K1017" i="10"/>
  <c r="J1017" i="10"/>
  <c r="I1017" i="10"/>
  <c r="H1017" i="10"/>
  <c r="G1017" i="10"/>
  <c r="V1016" i="10"/>
  <c r="U1016" i="10"/>
  <c r="T1016" i="10"/>
  <c r="S1016" i="10"/>
  <c r="R1016" i="10"/>
  <c r="R1015" i="10" s="1"/>
  <c r="Q1016" i="10"/>
  <c r="Q1015" i="10" s="1"/>
  <c r="P1016" i="10"/>
  <c r="P1015" i="10" s="1"/>
  <c r="O1016" i="10"/>
  <c r="N1016" i="10"/>
  <c r="M1016" i="10"/>
  <c r="L1016" i="10"/>
  <c r="K1016" i="10"/>
  <c r="J1016" i="10"/>
  <c r="J1015" i="10" s="1"/>
  <c r="I1016" i="10"/>
  <c r="H1016" i="10"/>
  <c r="G1016" i="10"/>
  <c r="W1016" i="10" s="1"/>
  <c r="O1015" i="10"/>
  <c r="N1015" i="10"/>
  <c r="L1015" i="10"/>
  <c r="K1015" i="10"/>
  <c r="H1015" i="10"/>
  <c r="V1014" i="10"/>
  <c r="U1014" i="10"/>
  <c r="U1011" i="10" s="1"/>
  <c r="T1014" i="10"/>
  <c r="S1014" i="10"/>
  <c r="R1014" i="10"/>
  <c r="Q1014" i="10"/>
  <c r="P1014" i="10"/>
  <c r="O1014" i="10"/>
  <c r="N1014" i="10"/>
  <c r="M1014" i="10"/>
  <c r="L1014" i="10"/>
  <c r="K1014" i="10"/>
  <c r="J1014" i="10"/>
  <c r="I1014" i="10"/>
  <c r="I1011" i="10" s="1"/>
  <c r="H1014" i="10"/>
  <c r="W1014" i="10" s="1"/>
  <c r="G1014" i="10"/>
  <c r="V1013" i="10"/>
  <c r="U1013" i="10"/>
  <c r="T1013" i="10"/>
  <c r="T1011" i="10" s="1"/>
  <c r="S1013" i="10"/>
  <c r="R1013" i="10"/>
  <c r="Q1013" i="10"/>
  <c r="P1013" i="10"/>
  <c r="O1013" i="10"/>
  <c r="N1013" i="10"/>
  <c r="M1013" i="10"/>
  <c r="L1013" i="10"/>
  <c r="K1013" i="10"/>
  <c r="J1013" i="10"/>
  <c r="I1013" i="10"/>
  <c r="H1013" i="10"/>
  <c r="G1013" i="10"/>
  <c r="V1012" i="10"/>
  <c r="U1012" i="10"/>
  <c r="T1012" i="10"/>
  <c r="S1012" i="10"/>
  <c r="S1011" i="10" s="1"/>
  <c r="R1012" i="10"/>
  <c r="R1011" i="10" s="1"/>
  <c r="Q1012" i="10"/>
  <c r="Q1011" i="10" s="1"/>
  <c r="P1012" i="10"/>
  <c r="O1012" i="10"/>
  <c r="O1011" i="10" s="1"/>
  <c r="N1012" i="10"/>
  <c r="N1011" i="10" s="1"/>
  <c r="M1012" i="10"/>
  <c r="L1012" i="10"/>
  <c r="L1011" i="10" s="1"/>
  <c r="K1012" i="10"/>
  <c r="J1012" i="10"/>
  <c r="I1012" i="10"/>
  <c r="H1012" i="10"/>
  <c r="G1012" i="10"/>
  <c r="P1011" i="10"/>
  <c r="K1011" i="10"/>
  <c r="J1011" i="10"/>
  <c r="G1011" i="10"/>
  <c r="V1009" i="10"/>
  <c r="U1009" i="10"/>
  <c r="T1009" i="10"/>
  <c r="S1009" i="10"/>
  <c r="R1009" i="10"/>
  <c r="Q1009" i="10"/>
  <c r="P1009" i="10"/>
  <c r="O1009" i="10"/>
  <c r="N1009" i="10"/>
  <c r="M1009" i="10"/>
  <c r="L1009" i="10"/>
  <c r="K1009" i="10"/>
  <c r="J1009" i="10"/>
  <c r="I1009" i="10"/>
  <c r="H1009" i="10"/>
  <c r="G1009" i="10"/>
  <c r="W1009" i="10" s="1"/>
  <c r="V1008" i="10"/>
  <c r="U1008" i="10"/>
  <c r="W1008" i="10" s="1"/>
  <c r="T1008" i="10"/>
  <c r="S1008" i="10"/>
  <c r="R1008" i="10"/>
  <c r="Q1008" i="10"/>
  <c r="P1008" i="10"/>
  <c r="O1008" i="10"/>
  <c r="N1008" i="10"/>
  <c r="M1008" i="10"/>
  <c r="L1008" i="10"/>
  <c r="K1008" i="10"/>
  <c r="J1008" i="10"/>
  <c r="I1008" i="10"/>
  <c r="H1008" i="10"/>
  <c r="G1008" i="10"/>
  <c r="V1007" i="10"/>
  <c r="U1007" i="10"/>
  <c r="T1007" i="10"/>
  <c r="T1005" i="10" s="1"/>
  <c r="S1007" i="10"/>
  <c r="R1007" i="10"/>
  <c r="Q1007" i="10"/>
  <c r="P1007" i="10"/>
  <c r="O1007" i="10"/>
  <c r="N1007" i="10"/>
  <c r="M1007" i="10"/>
  <c r="L1007" i="10"/>
  <c r="L1005" i="10" s="1"/>
  <c r="K1007" i="10"/>
  <c r="J1007" i="10"/>
  <c r="I1007" i="10"/>
  <c r="H1007" i="10"/>
  <c r="G1007" i="10"/>
  <c r="V1006" i="10"/>
  <c r="U1006" i="10"/>
  <c r="T1006" i="10"/>
  <c r="S1006" i="10"/>
  <c r="S1005" i="10" s="1"/>
  <c r="R1006" i="10"/>
  <c r="Q1006" i="10"/>
  <c r="P1006" i="10"/>
  <c r="P1005" i="10" s="1"/>
  <c r="O1006" i="10"/>
  <c r="O1005" i="10" s="1"/>
  <c r="N1006" i="10"/>
  <c r="N1005" i="10" s="1"/>
  <c r="M1006" i="10"/>
  <c r="L1006" i="10"/>
  <c r="K1006" i="10"/>
  <c r="J1006" i="10"/>
  <c r="J1005" i="10" s="1"/>
  <c r="I1006" i="10"/>
  <c r="I1005" i="10" s="1"/>
  <c r="H1006" i="10"/>
  <c r="G1006" i="10"/>
  <c r="M1005" i="10"/>
  <c r="K1005" i="10"/>
  <c r="H1005" i="10"/>
  <c r="W1004" i="10"/>
  <c r="V1004" i="10"/>
  <c r="V1000" i="10" s="1"/>
  <c r="U1004" i="10"/>
  <c r="U1000" i="10" s="1"/>
  <c r="T1004" i="10"/>
  <c r="S1004" i="10"/>
  <c r="R1004" i="10"/>
  <c r="Q1004" i="10"/>
  <c r="P1004" i="10"/>
  <c r="O1004" i="10"/>
  <c r="N1004" i="10"/>
  <c r="M1004" i="10"/>
  <c r="L1004" i="10"/>
  <c r="K1004" i="10"/>
  <c r="J1004" i="10"/>
  <c r="I1004" i="10"/>
  <c r="H1004" i="10"/>
  <c r="G1004" i="10"/>
  <c r="V1003" i="10"/>
  <c r="U1003" i="10"/>
  <c r="T1003" i="10"/>
  <c r="S1003" i="10"/>
  <c r="R1003" i="10"/>
  <c r="R1000" i="10" s="1"/>
  <c r="Q1003" i="10"/>
  <c r="P1003" i="10"/>
  <c r="W1003" i="10" s="1"/>
  <c r="O1003" i="10"/>
  <c r="N1003" i="10"/>
  <c r="M1003" i="10"/>
  <c r="L1003" i="10"/>
  <c r="K1003" i="10"/>
  <c r="J1003" i="10"/>
  <c r="I1003" i="10"/>
  <c r="H1003" i="10"/>
  <c r="G1003" i="10"/>
  <c r="V1002" i="10"/>
  <c r="U1002" i="10"/>
  <c r="T1002" i="10"/>
  <c r="S1002" i="10"/>
  <c r="R1002" i="10"/>
  <c r="Q1002" i="10"/>
  <c r="P1002" i="10"/>
  <c r="O1002" i="10"/>
  <c r="N1002" i="10"/>
  <c r="M1002" i="10"/>
  <c r="L1002" i="10"/>
  <c r="K1002" i="10"/>
  <c r="J1002" i="10"/>
  <c r="I1002" i="10"/>
  <c r="H1002" i="10"/>
  <c r="G1002" i="10"/>
  <c r="V1001" i="10"/>
  <c r="U1001" i="10"/>
  <c r="T1001" i="10"/>
  <c r="S1001" i="10"/>
  <c r="R1001" i="10"/>
  <c r="Q1001" i="10"/>
  <c r="Q1000" i="10" s="1"/>
  <c r="P1001" i="10"/>
  <c r="O1001" i="10"/>
  <c r="N1001" i="10"/>
  <c r="M1001" i="10"/>
  <c r="M1000" i="10" s="1"/>
  <c r="L1001" i="10"/>
  <c r="L1000" i="10" s="1"/>
  <c r="K1001" i="10"/>
  <c r="K1000" i="10" s="1"/>
  <c r="J1001" i="10"/>
  <c r="J1000" i="10" s="1"/>
  <c r="I1001" i="10"/>
  <c r="H1001" i="10"/>
  <c r="G1001" i="10"/>
  <c r="I1000" i="10"/>
  <c r="H1000" i="10"/>
  <c r="W999" i="10"/>
  <c r="V999" i="10"/>
  <c r="U999" i="10"/>
  <c r="U995" i="10" s="1"/>
  <c r="T999" i="10"/>
  <c r="S999" i="10"/>
  <c r="R999" i="10"/>
  <c r="Q999" i="10"/>
  <c r="P999" i="10"/>
  <c r="O999" i="10"/>
  <c r="N999" i="10"/>
  <c r="N995" i="10" s="1"/>
  <c r="M999" i="10"/>
  <c r="L999" i="10"/>
  <c r="K999" i="10"/>
  <c r="J999" i="10"/>
  <c r="I999" i="10"/>
  <c r="H999" i="10"/>
  <c r="G999" i="10"/>
  <c r="V998" i="10"/>
  <c r="U998" i="10"/>
  <c r="T998" i="10"/>
  <c r="S998" i="10"/>
  <c r="R998" i="10"/>
  <c r="R995" i="10" s="1"/>
  <c r="Q998" i="10"/>
  <c r="P998" i="10"/>
  <c r="O998" i="10"/>
  <c r="N998" i="10"/>
  <c r="M998" i="10"/>
  <c r="L998" i="10"/>
  <c r="K998" i="10"/>
  <c r="J998" i="10"/>
  <c r="I998" i="10"/>
  <c r="H998" i="10"/>
  <c r="G998" i="10"/>
  <c r="V997" i="10"/>
  <c r="U997" i="10"/>
  <c r="T997" i="10"/>
  <c r="S997" i="10"/>
  <c r="S995" i="10" s="1"/>
  <c r="R997" i="10"/>
  <c r="Q997" i="10"/>
  <c r="Q995" i="10" s="1"/>
  <c r="P997" i="10"/>
  <c r="O997" i="10"/>
  <c r="N997" i="10"/>
  <c r="M997" i="10"/>
  <c r="L997" i="10"/>
  <c r="K997" i="10"/>
  <c r="K995" i="10" s="1"/>
  <c r="J997" i="10"/>
  <c r="J995" i="10" s="1"/>
  <c r="I997" i="10"/>
  <c r="H997" i="10"/>
  <c r="G997" i="10"/>
  <c r="V996" i="10"/>
  <c r="U996" i="10"/>
  <c r="T996" i="10"/>
  <c r="S996" i="10"/>
  <c r="R996" i="10"/>
  <c r="Q996" i="10"/>
  <c r="P996" i="10"/>
  <c r="O996" i="10"/>
  <c r="N996" i="10"/>
  <c r="M996" i="10"/>
  <c r="M995" i="10" s="1"/>
  <c r="L996" i="10"/>
  <c r="L995" i="10" s="1"/>
  <c r="K996" i="10"/>
  <c r="J996" i="10"/>
  <c r="I996" i="10"/>
  <c r="H996" i="10"/>
  <c r="H995" i="10" s="1"/>
  <c r="G996" i="10"/>
  <c r="I995" i="10"/>
  <c r="G995" i="10"/>
  <c r="V992" i="10"/>
  <c r="U992" i="10"/>
  <c r="T992" i="10"/>
  <c r="T988" i="10" s="1"/>
  <c r="S992" i="10"/>
  <c r="S988" i="10" s="1"/>
  <c r="R992" i="10"/>
  <c r="Q992" i="10"/>
  <c r="P992" i="10"/>
  <c r="O992" i="10"/>
  <c r="N992" i="10"/>
  <c r="M992" i="10"/>
  <c r="L992" i="10"/>
  <c r="K992" i="10"/>
  <c r="J992" i="10"/>
  <c r="I992" i="10"/>
  <c r="H992" i="10"/>
  <c r="G992" i="10"/>
  <c r="W992" i="10" s="1"/>
  <c r="V991" i="10"/>
  <c r="U991" i="10"/>
  <c r="T991" i="10"/>
  <c r="S991" i="10"/>
  <c r="R991" i="10"/>
  <c r="Q991" i="10"/>
  <c r="P991" i="10"/>
  <c r="P988" i="10" s="1"/>
  <c r="O991" i="10"/>
  <c r="N991" i="10"/>
  <c r="M991" i="10"/>
  <c r="L991" i="10"/>
  <c r="K991" i="10"/>
  <c r="J991" i="10"/>
  <c r="I991" i="10"/>
  <c r="H991" i="10"/>
  <c r="G991" i="10"/>
  <c r="V990" i="10"/>
  <c r="U990" i="10"/>
  <c r="T990" i="10"/>
  <c r="S990" i="10"/>
  <c r="R990" i="10"/>
  <c r="R988" i="10" s="1"/>
  <c r="Q990" i="10"/>
  <c r="P990" i="10"/>
  <c r="O990" i="10"/>
  <c r="N990" i="10"/>
  <c r="M990" i="10"/>
  <c r="L990" i="10"/>
  <c r="L988" i="10" s="1"/>
  <c r="K990" i="10"/>
  <c r="J990" i="10"/>
  <c r="I990" i="10"/>
  <c r="H990" i="10"/>
  <c r="H988" i="10" s="1"/>
  <c r="G990" i="10"/>
  <c r="V989" i="10"/>
  <c r="U989" i="10"/>
  <c r="T989" i="10"/>
  <c r="S989" i="10"/>
  <c r="R989" i="10"/>
  <c r="Q989" i="10"/>
  <c r="P989" i="10"/>
  <c r="O989" i="10"/>
  <c r="O988" i="10" s="1"/>
  <c r="N989" i="10"/>
  <c r="N988" i="10" s="1"/>
  <c r="M989" i="10"/>
  <c r="L989" i="10"/>
  <c r="K989" i="10"/>
  <c r="K988" i="10" s="1"/>
  <c r="J989" i="10"/>
  <c r="I989" i="10"/>
  <c r="I988" i="10" s="1"/>
  <c r="H989" i="10"/>
  <c r="G989" i="10"/>
  <c r="G988" i="10" s="1"/>
  <c r="V988" i="10"/>
  <c r="W987" i="10"/>
  <c r="G987" i="10"/>
  <c r="V986" i="10"/>
  <c r="U986" i="10"/>
  <c r="U985" i="10" s="1"/>
  <c r="T986" i="10"/>
  <c r="T985" i="10" s="1"/>
  <c r="S986" i="10"/>
  <c r="S985" i="10" s="1"/>
  <c r="R986" i="10"/>
  <c r="R985" i="10" s="1"/>
  <c r="Q986" i="10"/>
  <c r="P986" i="10"/>
  <c r="O986" i="10"/>
  <c r="N986" i="10"/>
  <c r="M986" i="10"/>
  <c r="L986" i="10"/>
  <c r="K986" i="10"/>
  <c r="K985" i="10" s="1"/>
  <c r="J986" i="10"/>
  <c r="I986" i="10"/>
  <c r="I985" i="10" s="1"/>
  <c r="H986" i="10"/>
  <c r="G986" i="10"/>
  <c r="V985" i="10"/>
  <c r="Q985" i="10"/>
  <c r="P985" i="10"/>
  <c r="O985" i="10"/>
  <c r="N985" i="10"/>
  <c r="M985" i="10"/>
  <c r="L985" i="10"/>
  <c r="J985" i="10"/>
  <c r="H985" i="10"/>
  <c r="G985" i="10"/>
  <c r="W984" i="10"/>
  <c r="G984" i="10"/>
  <c r="V983" i="10"/>
  <c r="U983" i="10"/>
  <c r="T983" i="10"/>
  <c r="S983" i="10"/>
  <c r="R983" i="10"/>
  <c r="Q983" i="10"/>
  <c r="P983" i="10"/>
  <c r="P981" i="10" s="1"/>
  <c r="O983" i="10"/>
  <c r="N983" i="10"/>
  <c r="M983" i="10"/>
  <c r="L983" i="10"/>
  <c r="L981" i="10" s="1"/>
  <c r="K983" i="10"/>
  <c r="J983" i="10"/>
  <c r="J981" i="10" s="1"/>
  <c r="I983" i="10"/>
  <c r="H983" i="10"/>
  <c r="G983" i="10"/>
  <c r="W983" i="10" s="1"/>
  <c r="V982" i="10"/>
  <c r="V981" i="10" s="1"/>
  <c r="U982" i="10"/>
  <c r="T982" i="10"/>
  <c r="T981" i="10" s="1"/>
  <c r="S982" i="10"/>
  <c r="R982" i="10"/>
  <c r="Q982" i="10"/>
  <c r="P982" i="10"/>
  <c r="O982" i="10"/>
  <c r="O981" i="10" s="1"/>
  <c r="N982" i="10"/>
  <c r="M982" i="10"/>
  <c r="M981" i="10" s="1"/>
  <c r="L982" i="10"/>
  <c r="K982" i="10"/>
  <c r="K981" i="10" s="1"/>
  <c r="J982" i="10"/>
  <c r="I982" i="10"/>
  <c r="I981" i="10" s="1"/>
  <c r="H982" i="10"/>
  <c r="H981" i="10" s="1"/>
  <c r="G982" i="10"/>
  <c r="U981" i="10"/>
  <c r="S981" i="10"/>
  <c r="R981" i="10"/>
  <c r="Q981" i="10"/>
  <c r="W980" i="10"/>
  <c r="G980" i="10"/>
  <c r="W979" i="10"/>
  <c r="V979" i="10"/>
  <c r="U979" i="10"/>
  <c r="T979" i="10"/>
  <c r="S979" i="10"/>
  <c r="S977" i="10" s="1"/>
  <c r="R979" i="10"/>
  <c r="R977" i="10" s="1"/>
  <c r="Q979" i="10"/>
  <c r="Q977" i="10" s="1"/>
  <c r="P979" i="10"/>
  <c r="O979" i="10"/>
  <c r="N979" i="10"/>
  <c r="M979" i="10"/>
  <c r="L979" i="10"/>
  <c r="K979" i="10"/>
  <c r="J979" i="10"/>
  <c r="I979" i="10"/>
  <c r="H979" i="10"/>
  <c r="G979" i="10"/>
  <c r="V978" i="10"/>
  <c r="V977" i="10" s="1"/>
  <c r="U978" i="10"/>
  <c r="T978" i="10"/>
  <c r="T977" i="10" s="1"/>
  <c r="S978" i="10"/>
  <c r="R978" i="10"/>
  <c r="Q978" i="10"/>
  <c r="P978" i="10"/>
  <c r="P977" i="10" s="1"/>
  <c r="O978" i="10"/>
  <c r="O977" i="10" s="1"/>
  <c r="N978" i="10"/>
  <c r="M978" i="10"/>
  <c r="M977" i="10" s="1"/>
  <c r="L978" i="10"/>
  <c r="L977" i="10" s="1"/>
  <c r="K978" i="10"/>
  <c r="J978" i="10"/>
  <c r="I978" i="10"/>
  <c r="H978" i="10"/>
  <c r="G978" i="10"/>
  <c r="G977" i="10" s="1"/>
  <c r="U977" i="10"/>
  <c r="N977" i="10"/>
  <c r="K977" i="10"/>
  <c r="J977" i="10"/>
  <c r="I977" i="10"/>
  <c r="H977" i="10"/>
  <c r="T976" i="10"/>
  <c r="T974" i="10" s="1"/>
  <c r="R976" i="10"/>
  <c r="R974" i="10" s="1"/>
  <c r="P976" i="10"/>
  <c r="O976" i="10"/>
  <c r="K976" i="10"/>
  <c r="K974" i="10" s="1"/>
  <c r="J976" i="10"/>
  <c r="I976" i="10"/>
  <c r="H976" i="10"/>
  <c r="G976" i="10"/>
  <c r="G975" i="10"/>
  <c r="P974" i="10"/>
  <c r="O974" i="10"/>
  <c r="J974" i="10"/>
  <c r="H974" i="10"/>
  <c r="K973" i="10"/>
  <c r="K971" i="10" s="1"/>
  <c r="J973" i="10"/>
  <c r="I973" i="10"/>
  <c r="H973" i="10"/>
  <c r="G973" i="10"/>
  <c r="W972" i="10"/>
  <c r="G972" i="10"/>
  <c r="I971" i="10"/>
  <c r="H971" i="10"/>
  <c r="V970" i="10"/>
  <c r="U970" i="10"/>
  <c r="U966" i="10" s="1"/>
  <c r="T970" i="10"/>
  <c r="T966" i="10" s="1"/>
  <c r="S970" i="10"/>
  <c r="R970" i="10"/>
  <c r="R966" i="10" s="1"/>
  <c r="Q970" i="10"/>
  <c r="P970" i="10"/>
  <c r="O970" i="10"/>
  <c r="N970" i="10"/>
  <c r="M970" i="10"/>
  <c r="M966" i="10" s="1"/>
  <c r="L970" i="10"/>
  <c r="K970" i="10"/>
  <c r="J970" i="10"/>
  <c r="I970" i="10"/>
  <c r="H970" i="10"/>
  <c r="G970" i="10"/>
  <c r="V969" i="10"/>
  <c r="V966" i="10" s="1"/>
  <c r="U969" i="10"/>
  <c r="T969" i="10"/>
  <c r="S969" i="10"/>
  <c r="S966" i="10" s="1"/>
  <c r="R969" i="10"/>
  <c r="Q969" i="10"/>
  <c r="P969" i="10"/>
  <c r="P966" i="10" s="1"/>
  <c r="O969" i="10"/>
  <c r="O966" i="10" s="1"/>
  <c r="N969" i="10"/>
  <c r="M969" i="10"/>
  <c r="L969" i="10"/>
  <c r="K969" i="10"/>
  <c r="J969" i="10"/>
  <c r="J966" i="10" s="1"/>
  <c r="I969" i="10"/>
  <c r="H969" i="10"/>
  <c r="G969" i="10"/>
  <c r="G966" i="10" s="1"/>
  <c r="W968" i="10"/>
  <c r="H968" i="10"/>
  <c r="G968" i="10"/>
  <c r="H967" i="10"/>
  <c r="H966" i="10" s="1"/>
  <c r="G967" i="10"/>
  <c r="L966" i="10"/>
  <c r="K966" i="10"/>
  <c r="I966" i="10"/>
  <c r="K964" i="10"/>
  <c r="J964" i="10"/>
  <c r="J962" i="10" s="1"/>
  <c r="I964" i="10"/>
  <c r="H964" i="10"/>
  <c r="G964" i="10"/>
  <c r="G963" i="10"/>
  <c r="K962" i="10"/>
  <c r="I962" i="10"/>
  <c r="P961" i="10"/>
  <c r="P959" i="10" s="1"/>
  <c r="K961" i="10"/>
  <c r="K959" i="10" s="1"/>
  <c r="J961" i="10"/>
  <c r="I961" i="10"/>
  <c r="H961" i="10"/>
  <c r="G961" i="10"/>
  <c r="G960" i="10"/>
  <c r="J959" i="10"/>
  <c r="I959" i="10"/>
  <c r="V958" i="10"/>
  <c r="V954" i="10" s="1"/>
  <c r="U958" i="10"/>
  <c r="T958" i="10"/>
  <c r="S958" i="10"/>
  <c r="R958" i="10"/>
  <c r="W958" i="10" s="1"/>
  <c r="Q958" i="10"/>
  <c r="Q954" i="10" s="1"/>
  <c r="P958" i="10"/>
  <c r="O958" i="10"/>
  <c r="N958" i="10"/>
  <c r="M958" i="10"/>
  <c r="L958" i="10"/>
  <c r="K958" i="10"/>
  <c r="J958" i="10"/>
  <c r="I958" i="10"/>
  <c r="H958" i="10"/>
  <c r="G958" i="10"/>
  <c r="V957" i="10"/>
  <c r="U957" i="10"/>
  <c r="T957" i="10"/>
  <c r="T954" i="10" s="1"/>
  <c r="S957" i="10"/>
  <c r="R957" i="10"/>
  <c r="Q957" i="10"/>
  <c r="P957" i="10"/>
  <c r="O957" i="10"/>
  <c r="O954" i="10" s="1"/>
  <c r="N957" i="10"/>
  <c r="N954" i="10" s="1"/>
  <c r="M957" i="10"/>
  <c r="M954" i="10" s="1"/>
  <c r="L957" i="10"/>
  <c r="K957" i="10"/>
  <c r="J957" i="10"/>
  <c r="I957" i="10"/>
  <c r="H957" i="10"/>
  <c r="G957" i="10"/>
  <c r="G956" i="10"/>
  <c r="G955" i="10"/>
  <c r="U954" i="10"/>
  <c r="R954" i="10"/>
  <c r="P954" i="10"/>
  <c r="L954" i="10"/>
  <c r="K954" i="10"/>
  <c r="J954" i="10"/>
  <c r="I954" i="10"/>
  <c r="V951" i="10"/>
  <c r="U951" i="10"/>
  <c r="T951" i="10"/>
  <c r="S951" i="10"/>
  <c r="R951" i="10"/>
  <c r="Q951" i="10"/>
  <c r="P951" i="10"/>
  <c r="O951" i="10"/>
  <c r="N951" i="10"/>
  <c r="M951" i="10"/>
  <c r="L951" i="10"/>
  <c r="K951" i="10"/>
  <c r="J951" i="10"/>
  <c r="I951" i="10"/>
  <c r="H951" i="10"/>
  <c r="H949" i="10" s="1"/>
  <c r="G951" i="10"/>
  <c r="W950" i="10"/>
  <c r="V950" i="10"/>
  <c r="U950" i="10"/>
  <c r="T950" i="10"/>
  <c r="S950" i="10"/>
  <c r="R950" i="10"/>
  <c r="R949" i="10" s="1"/>
  <c r="Q950" i="10"/>
  <c r="Q949" i="10" s="1"/>
  <c r="P950" i="10"/>
  <c r="O950" i="10"/>
  <c r="N950" i="10"/>
  <c r="M950" i="10"/>
  <c r="L950" i="10"/>
  <c r="K950" i="10"/>
  <c r="J950" i="10"/>
  <c r="I950" i="10"/>
  <c r="H950" i="10"/>
  <c r="G950" i="10"/>
  <c r="V949" i="10"/>
  <c r="U949" i="10"/>
  <c r="T949" i="10"/>
  <c r="S949" i="10"/>
  <c r="O949" i="10"/>
  <c r="N949" i="10"/>
  <c r="M949" i="10"/>
  <c r="K949" i="10"/>
  <c r="J949" i="10"/>
  <c r="W948" i="10"/>
  <c r="G948" i="10"/>
  <c r="G947" i="10"/>
  <c r="W946" i="10"/>
  <c r="G946" i="10"/>
  <c r="K946" i="10" s="1"/>
  <c r="K945" i="10"/>
  <c r="G945" i="10"/>
  <c r="V944" i="10"/>
  <c r="U944" i="10"/>
  <c r="U942" i="10" s="1"/>
  <c r="T944" i="10"/>
  <c r="T942" i="10" s="1"/>
  <c r="S944" i="10"/>
  <c r="R944" i="10"/>
  <c r="Q944" i="10"/>
  <c r="P944" i="10"/>
  <c r="O944" i="10"/>
  <c r="N944" i="10"/>
  <c r="M944" i="10"/>
  <c r="L944" i="10"/>
  <c r="K944" i="10"/>
  <c r="J944" i="10"/>
  <c r="I944" i="10"/>
  <c r="H944" i="10"/>
  <c r="G944" i="10"/>
  <c r="V943" i="10"/>
  <c r="V942" i="10" s="1"/>
  <c r="U943" i="10"/>
  <c r="T943" i="10"/>
  <c r="S943" i="10"/>
  <c r="S942" i="10" s="1"/>
  <c r="R943" i="10"/>
  <c r="R942" i="10" s="1"/>
  <c r="Q943" i="10"/>
  <c r="P943" i="10"/>
  <c r="P942" i="10" s="1"/>
  <c r="O943" i="10"/>
  <c r="N943" i="10"/>
  <c r="M943" i="10"/>
  <c r="L943" i="10"/>
  <c r="K943" i="10"/>
  <c r="J943" i="10"/>
  <c r="J942" i="10" s="1"/>
  <c r="I943" i="10"/>
  <c r="G943" i="10"/>
  <c r="G942" i="10" s="1"/>
  <c r="Q942" i="10"/>
  <c r="O942" i="10"/>
  <c r="N942" i="10"/>
  <c r="M942" i="10"/>
  <c r="L942" i="10"/>
  <c r="I942" i="10"/>
  <c r="V941" i="10"/>
  <c r="U941" i="10"/>
  <c r="T941" i="10"/>
  <c r="S941" i="10"/>
  <c r="R941" i="10"/>
  <c r="Q941" i="10"/>
  <c r="P941" i="10"/>
  <c r="O941" i="10"/>
  <c r="O939" i="10" s="1"/>
  <c r="N941" i="10"/>
  <c r="M941" i="10"/>
  <c r="L941" i="10"/>
  <c r="K941" i="10"/>
  <c r="J941" i="10"/>
  <c r="I941" i="10"/>
  <c r="I939" i="10" s="1"/>
  <c r="G941" i="10"/>
  <c r="V940" i="10"/>
  <c r="U940" i="10"/>
  <c r="T940" i="10"/>
  <c r="S940" i="10"/>
  <c r="R940" i="10"/>
  <c r="Q940" i="10"/>
  <c r="P940" i="10"/>
  <c r="P939" i="10" s="1"/>
  <c r="O940" i="10"/>
  <c r="N940" i="10"/>
  <c r="M940" i="10"/>
  <c r="L940" i="10"/>
  <c r="K940" i="10"/>
  <c r="K939" i="10" s="1"/>
  <c r="J940" i="10"/>
  <c r="J939" i="10" s="1"/>
  <c r="I940" i="10"/>
  <c r="G940" i="10"/>
  <c r="U939" i="10"/>
  <c r="T939" i="10"/>
  <c r="S939" i="10"/>
  <c r="R939" i="10"/>
  <c r="Q939" i="10"/>
  <c r="M939" i="10"/>
  <c r="L939" i="10"/>
  <c r="V938" i="10"/>
  <c r="U938" i="10"/>
  <c r="U936" i="10" s="1"/>
  <c r="T938" i="10"/>
  <c r="S938" i="10"/>
  <c r="R938" i="10"/>
  <c r="Q938" i="10"/>
  <c r="Q936" i="10" s="1"/>
  <c r="P938" i="10"/>
  <c r="P936" i="10" s="1"/>
  <c r="O938" i="10"/>
  <c r="N938" i="10"/>
  <c r="M938" i="10"/>
  <c r="L938" i="10"/>
  <c r="K938" i="10"/>
  <c r="J938" i="10"/>
  <c r="I938" i="10"/>
  <c r="H938" i="10"/>
  <c r="G938" i="10"/>
  <c r="V937" i="10"/>
  <c r="U937" i="10"/>
  <c r="T937" i="10"/>
  <c r="T936" i="10" s="1"/>
  <c r="S937" i="10"/>
  <c r="S936" i="10" s="1"/>
  <c r="R937" i="10"/>
  <c r="R936" i="10" s="1"/>
  <c r="Q937" i="10"/>
  <c r="P937" i="10"/>
  <c r="O937" i="10"/>
  <c r="N937" i="10"/>
  <c r="M937" i="10"/>
  <c r="L937" i="10"/>
  <c r="L936" i="10" s="1"/>
  <c r="K937" i="10"/>
  <c r="K936" i="10" s="1"/>
  <c r="J937" i="10"/>
  <c r="J936" i="10" s="1"/>
  <c r="I937" i="10"/>
  <c r="G937" i="10"/>
  <c r="H937" i="10" s="1"/>
  <c r="H936" i="10" s="1"/>
  <c r="V936" i="10"/>
  <c r="I936" i="10"/>
  <c r="G936" i="10"/>
  <c r="V935" i="10"/>
  <c r="U935" i="10"/>
  <c r="T935" i="10"/>
  <c r="S935" i="10"/>
  <c r="R935" i="10"/>
  <c r="Q935" i="10"/>
  <c r="P935" i="10"/>
  <c r="O935" i="10"/>
  <c r="N935" i="10"/>
  <c r="M935" i="10"/>
  <c r="L935" i="10"/>
  <c r="K935" i="10"/>
  <c r="J935" i="10"/>
  <c r="I935" i="10"/>
  <c r="I933" i="10" s="1"/>
  <c r="G935" i="10"/>
  <c r="V934" i="10"/>
  <c r="V933" i="10" s="1"/>
  <c r="U934" i="10"/>
  <c r="T934" i="10"/>
  <c r="T933" i="10" s="1"/>
  <c r="S934" i="10"/>
  <c r="R934" i="10"/>
  <c r="Q934" i="10"/>
  <c r="P934" i="10"/>
  <c r="P933" i="10" s="1"/>
  <c r="O934" i="10"/>
  <c r="N934" i="10"/>
  <c r="N933" i="10" s="1"/>
  <c r="M934" i="10"/>
  <c r="L934" i="10"/>
  <c r="K934" i="10"/>
  <c r="J934" i="10"/>
  <c r="I934" i="10"/>
  <c r="H934" i="10"/>
  <c r="G934" i="10"/>
  <c r="U933" i="10"/>
  <c r="S933" i="10"/>
  <c r="R933" i="10"/>
  <c r="Q933" i="10"/>
  <c r="O933" i="10"/>
  <c r="M933" i="10"/>
  <c r="L933" i="10"/>
  <c r="K933" i="10"/>
  <c r="J933" i="10"/>
  <c r="V932" i="10"/>
  <c r="U932" i="10"/>
  <c r="T932" i="10"/>
  <c r="T930" i="10" s="1"/>
  <c r="S932" i="10"/>
  <c r="R932" i="10"/>
  <c r="Q932" i="10"/>
  <c r="P932" i="10"/>
  <c r="O932" i="10"/>
  <c r="N932" i="10"/>
  <c r="M932" i="10"/>
  <c r="L932" i="10"/>
  <c r="K932" i="10"/>
  <c r="J932" i="10"/>
  <c r="I932" i="10"/>
  <c r="H932" i="10"/>
  <c r="G932" i="10"/>
  <c r="V931" i="10"/>
  <c r="U931" i="10"/>
  <c r="T931" i="10"/>
  <c r="S931" i="10"/>
  <c r="R931" i="10"/>
  <c r="Q931" i="10"/>
  <c r="P931" i="10"/>
  <c r="O931" i="10"/>
  <c r="N931" i="10"/>
  <c r="M931" i="10"/>
  <c r="M930" i="10" s="1"/>
  <c r="L931" i="10"/>
  <c r="L930" i="10" s="1"/>
  <c r="K931" i="10"/>
  <c r="K930" i="10" s="1"/>
  <c r="J931" i="10"/>
  <c r="I931" i="10"/>
  <c r="G931" i="10"/>
  <c r="G930" i="10" s="1"/>
  <c r="V930" i="10"/>
  <c r="U930" i="10"/>
  <c r="R930" i="10"/>
  <c r="J930" i="10"/>
  <c r="I930" i="10"/>
  <c r="V929" i="10"/>
  <c r="V927" i="10" s="1"/>
  <c r="U929" i="10"/>
  <c r="T929" i="10"/>
  <c r="S929" i="10"/>
  <c r="R929" i="10"/>
  <c r="Q929" i="10"/>
  <c r="P929" i="10"/>
  <c r="O929" i="10"/>
  <c r="N929" i="10"/>
  <c r="M929" i="10"/>
  <c r="L929" i="10"/>
  <c r="K929" i="10"/>
  <c r="J929" i="10"/>
  <c r="I929" i="10"/>
  <c r="I927" i="10" s="1"/>
  <c r="H929" i="10"/>
  <c r="G929" i="10"/>
  <c r="V928" i="10"/>
  <c r="U928" i="10"/>
  <c r="T928" i="10"/>
  <c r="T927" i="10" s="1"/>
  <c r="S928" i="10"/>
  <c r="S927" i="10" s="1"/>
  <c r="R928" i="10"/>
  <c r="R927" i="10" s="1"/>
  <c r="Q928" i="10"/>
  <c r="P928" i="10"/>
  <c r="O928" i="10"/>
  <c r="N928" i="10"/>
  <c r="M928" i="10"/>
  <c r="M927" i="10" s="1"/>
  <c r="L928" i="10"/>
  <c r="K928" i="10"/>
  <c r="J928" i="10"/>
  <c r="I928" i="10"/>
  <c r="G928" i="10"/>
  <c r="G927" i="10" s="1"/>
  <c r="Q927" i="10"/>
  <c r="P927" i="10"/>
  <c r="O927" i="10"/>
  <c r="N927" i="10"/>
  <c r="L927" i="10"/>
  <c r="K927" i="10"/>
  <c r="J927" i="10"/>
  <c r="V925" i="10"/>
  <c r="U925" i="10"/>
  <c r="T925" i="10"/>
  <c r="S925" i="10"/>
  <c r="R925" i="10"/>
  <c r="R922" i="10" s="1"/>
  <c r="Q925" i="10"/>
  <c r="Q922" i="10" s="1"/>
  <c r="P925" i="10"/>
  <c r="O925" i="10"/>
  <c r="N925" i="10"/>
  <c r="M925" i="10"/>
  <c r="L925" i="10"/>
  <c r="K925" i="10"/>
  <c r="J925" i="10"/>
  <c r="I925" i="10"/>
  <c r="G925" i="10"/>
  <c r="V924" i="10"/>
  <c r="U924" i="10"/>
  <c r="T924" i="10"/>
  <c r="S924" i="10"/>
  <c r="R924" i="10"/>
  <c r="Q924" i="10"/>
  <c r="P924" i="10"/>
  <c r="O924" i="10"/>
  <c r="O922" i="10" s="1"/>
  <c r="N924" i="10"/>
  <c r="M924" i="10"/>
  <c r="L924" i="10"/>
  <c r="K924" i="10"/>
  <c r="J924" i="10"/>
  <c r="I924" i="10"/>
  <c r="I922" i="10" s="1"/>
  <c r="G924" i="10"/>
  <c r="V923" i="10"/>
  <c r="U923" i="10"/>
  <c r="T923" i="10"/>
  <c r="T922" i="10" s="1"/>
  <c r="S923" i="10"/>
  <c r="R923" i="10"/>
  <c r="Q923" i="10"/>
  <c r="P923" i="10"/>
  <c r="O923" i="10"/>
  <c r="N923" i="10"/>
  <c r="M923" i="10"/>
  <c r="M922" i="10" s="1"/>
  <c r="L923" i="10"/>
  <c r="L922" i="10" s="1"/>
  <c r="K923" i="10"/>
  <c r="K922" i="10" s="1"/>
  <c r="J923" i="10"/>
  <c r="I923" i="10"/>
  <c r="H923" i="10"/>
  <c r="G923" i="10"/>
  <c r="G922" i="10" s="1"/>
  <c r="V922" i="10"/>
  <c r="U922" i="10"/>
  <c r="S922" i="10"/>
  <c r="P922" i="10"/>
  <c r="V921" i="10"/>
  <c r="U921" i="10"/>
  <c r="T921" i="10"/>
  <c r="T919" i="10" s="1"/>
  <c r="S921" i="10"/>
  <c r="S919" i="10" s="1"/>
  <c r="R921" i="10"/>
  <c r="Q921" i="10"/>
  <c r="P921" i="10"/>
  <c r="O921" i="10"/>
  <c r="N921" i="10"/>
  <c r="M921" i="10"/>
  <c r="L921" i="10"/>
  <c r="K921" i="10"/>
  <c r="J921" i="10"/>
  <c r="I921" i="10"/>
  <c r="H921" i="10"/>
  <c r="G921" i="10"/>
  <c r="V920" i="10"/>
  <c r="V919" i="10" s="1"/>
  <c r="U920" i="10"/>
  <c r="T920" i="10"/>
  <c r="S920" i="10"/>
  <c r="R920" i="10"/>
  <c r="Q920" i="10"/>
  <c r="Q919" i="10" s="1"/>
  <c r="P920" i="10"/>
  <c r="O920" i="10"/>
  <c r="O919" i="10" s="1"/>
  <c r="N920" i="10"/>
  <c r="N919" i="10" s="1"/>
  <c r="M920" i="10"/>
  <c r="L920" i="10"/>
  <c r="K920" i="10"/>
  <c r="J920" i="10"/>
  <c r="I920" i="10"/>
  <c r="G920" i="10"/>
  <c r="H920" i="10" s="1"/>
  <c r="P919" i="10"/>
  <c r="M919" i="10"/>
  <c r="L919" i="10"/>
  <c r="K919" i="10"/>
  <c r="J919" i="10"/>
  <c r="I919" i="10"/>
  <c r="H919" i="10"/>
  <c r="V918" i="10"/>
  <c r="U918" i="10"/>
  <c r="T918" i="10"/>
  <c r="S918" i="10"/>
  <c r="R918" i="10"/>
  <c r="Q918" i="10"/>
  <c r="P918" i="10"/>
  <c r="O918" i="10"/>
  <c r="N918" i="10"/>
  <c r="M918" i="10"/>
  <c r="L918" i="10"/>
  <c r="L915" i="10" s="1"/>
  <c r="K918" i="10"/>
  <c r="J918" i="10"/>
  <c r="I918" i="10"/>
  <c r="H918" i="10"/>
  <c r="G918" i="10"/>
  <c r="V917" i="10"/>
  <c r="U917" i="10"/>
  <c r="T917" i="10"/>
  <c r="S917" i="10"/>
  <c r="R917" i="10"/>
  <c r="Q917" i="10"/>
  <c r="P917" i="10"/>
  <c r="O917" i="10"/>
  <c r="N917" i="10"/>
  <c r="M917" i="10"/>
  <c r="L917" i="10"/>
  <c r="K917" i="10"/>
  <c r="J917" i="10"/>
  <c r="I917" i="10"/>
  <c r="I915" i="10" s="1"/>
  <c r="G917" i="10"/>
  <c r="W916" i="10"/>
  <c r="V916" i="10"/>
  <c r="U916" i="10"/>
  <c r="U915" i="10" s="1"/>
  <c r="T916" i="10"/>
  <c r="S916" i="10"/>
  <c r="R916" i="10"/>
  <c r="Q916" i="10"/>
  <c r="P916" i="10"/>
  <c r="O916" i="10"/>
  <c r="N916" i="10"/>
  <c r="N915" i="10" s="1"/>
  <c r="M916" i="10"/>
  <c r="L916" i="10"/>
  <c r="K916" i="10"/>
  <c r="J916" i="10"/>
  <c r="I916" i="10"/>
  <c r="G916" i="10"/>
  <c r="H916" i="10" s="1"/>
  <c r="V915" i="10"/>
  <c r="T915" i="10"/>
  <c r="S915" i="10"/>
  <c r="R915" i="10"/>
  <c r="Q915" i="10"/>
  <c r="P915" i="10"/>
  <c r="O915" i="10"/>
  <c r="K915" i="10"/>
  <c r="V914" i="10"/>
  <c r="U914" i="10"/>
  <c r="T914" i="10"/>
  <c r="S914" i="10"/>
  <c r="S912" i="10" s="1"/>
  <c r="R914" i="10"/>
  <c r="Q914" i="10"/>
  <c r="P914" i="10"/>
  <c r="O914" i="10"/>
  <c r="N914" i="10"/>
  <c r="N912" i="10" s="1"/>
  <c r="M914" i="10"/>
  <c r="L914" i="10"/>
  <c r="K914" i="10"/>
  <c r="J914" i="10"/>
  <c r="I914" i="10"/>
  <c r="H914" i="10"/>
  <c r="G914" i="10"/>
  <c r="W914" i="10" s="1"/>
  <c r="V913" i="10"/>
  <c r="U913" i="10"/>
  <c r="T913" i="10"/>
  <c r="S913" i="10"/>
  <c r="R913" i="10"/>
  <c r="R912" i="10" s="1"/>
  <c r="Q913" i="10"/>
  <c r="P913" i="10"/>
  <c r="O913" i="10"/>
  <c r="N913" i="10"/>
  <c r="M913" i="10"/>
  <c r="M912" i="10" s="1"/>
  <c r="L913" i="10"/>
  <c r="K913" i="10"/>
  <c r="J913" i="10"/>
  <c r="J912" i="10" s="1"/>
  <c r="I913" i="10"/>
  <c r="H913" i="10"/>
  <c r="G913" i="10"/>
  <c r="V912" i="10"/>
  <c r="U912" i="10"/>
  <c r="T912" i="10"/>
  <c r="Q912" i="10"/>
  <c r="I912" i="10"/>
  <c r="G912" i="10"/>
  <c r="V911" i="10"/>
  <c r="U911" i="10"/>
  <c r="T911" i="10"/>
  <c r="S911" i="10"/>
  <c r="R911" i="10"/>
  <c r="Q911" i="10"/>
  <c r="P911" i="10"/>
  <c r="O911" i="10"/>
  <c r="N911" i="10"/>
  <c r="M911" i="10"/>
  <c r="L911" i="10"/>
  <c r="K911" i="10"/>
  <c r="J911" i="10"/>
  <c r="I911" i="10"/>
  <c r="I908" i="10" s="1"/>
  <c r="H911" i="10"/>
  <c r="W911" i="10" s="1"/>
  <c r="G911" i="10"/>
  <c r="V910" i="10"/>
  <c r="U910" i="10"/>
  <c r="U908" i="10" s="1"/>
  <c r="T910" i="10"/>
  <c r="S910" i="10"/>
  <c r="R910" i="10"/>
  <c r="Q910" i="10"/>
  <c r="P910" i="10"/>
  <c r="O910" i="10"/>
  <c r="N910" i="10"/>
  <c r="M910" i="10"/>
  <c r="L910" i="10"/>
  <c r="K910" i="10"/>
  <c r="J910" i="10"/>
  <c r="I910" i="10"/>
  <c r="G910" i="10"/>
  <c r="H910" i="10" s="1"/>
  <c r="V909" i="10"/>
  <c r="V908" i="10" s="1"/>
  <c r="U909" i="10"/>
  <c r="T909" i="10"/>
  <c r="S909" i="10"/>
  <c r="R909" i="10"/>
  <c r="R908" i="10" s="1"/>
  <c r="Q909" i="10"/>
  <c r="P909" i="10"/>
  <c r="O909" i="10"/>
  <c r="N909" i="10"/>
  <c r="M909" i="10"/>
  <c r="L909" i="10"/>
  <c r="L908" i="10" s="1"/>
  <c r="K909" i="10"/>
  <c r="J909" i="10"/>
  <c r="J908" i="10" s="1"/>
  <c r="I909" i="10"/>
  <c r="H909" i="10"/>
  <c r="G909" i="10"/>
  <c r="T908" i="10"/>
  <c r="S908" i="10"/>
  <c r="Q908" i="10"/>
  <c r="P908" i="10"/>
  <c r="O908" i="10"/>
  <c r="N908" i="10"/>
  <c r="M908" i="10"/>
  <c r="K908" i="10"/>
  <c r="G908" i="10"/>
  <c r="V907" i="10"/>
  <c r="U907" i="10"/>
  <c r="T907" i="10"/>
  <c r="S907" i="10"/>
  <c r="R907" i="10"/>
  <c r="Q907" i="10"/>
  <c r="P907" i="10"/>
  <c r="P905" i="10" s="1"/>
  <c r="O907" i="10"/>
  <c r="O905" i="10" s="1"/>
  <c r="N907" i="10"/>
  <c r="M907" i="10"/>
  <c r="L907" i="10"/>
  <c r="K907" i="10"/>
  <c r="K905" i="10" s="1"/>
  <c r="J907" i="10"/>
  <c r="I907" i="10"/>
  <c r="H907" i="10"/>
  <c r="G907" i="10"/>
  <c r="V906" i="10"/>
  <c r="U906" i="10"/>
  <c r="T906" i="10"/>
  <c r="T905" i="10" s="1"/>
  <c r="S906" i="10"/>
  <c r="R906" i="10"/>
  <c r="Q906" i="10"/>
  <c r="P906" i="10"/>
  <c r="O906" i="10"/>
  <c r="N906" i="10"/>
  <c r="N905" i="10" s="1"/>
  <c r="M906" i="10"/>
  <c r="M905" i="10" s="1"/>
  <c r="L906" i="10"/>
  <c r="K906" i="10"/>
  <c r="J906" i="10"/>
  <c r="I906" i="10"/>
  <c r="H906" i="10"/>
  <c r="H905" i="10" s="1"/>
  <c r="G906" i="10"/>
  <c r="V905" i="10"/>
  <c r="U905" i="10"/>
  <c r="S905" i="10"/>
  <c r="R905" i="10"/>
  <c r="Q905" i="10"/>
  <c r="I905" i="10"/>
  <c r="V903" i="10"/>
  <c r="U903" i="10"/>
  <c r="U900" i="10" s="1"/>
  <c r="T903" i="10"/>
  <c r="S903" i="10"/>
  <c r="R903" i="10"/>
  <c r="Q903" i="10"/>
  <c r="P903" i="10"/>
  <c r="O903" i="10"/>
  <c r="N903" i="10"/>
  <c r="M903" i="10"/>
  <c r="L903" i="10"/>
  <c r="K903" i="10"/>
  <c r="J903" i="10"/>
  <c r="I903" i="10"/>
  <c r="G903" i="10"/>
  <c r="H903" i="10" s="1"/>
  <c r="W903" i="10" s="1"/>
  <c r="W902" i="10"/>
  <c r="V902" i="10"/>
  <c r="U902" i="10"/>
  <c r="T902" i="10"/>
  <c r="S902" i="10"/>
  <c r="R902" i="10"/>
  <c r="R900" i="10" s="1"/>
  <c r="Q902" i="10"/>
  <c r="P902" i="10"/>
  <c r="O902" i="10"/>
  <c r="N902" i="10"/>
  <c r="M902" i="10"/>
  <c r="L902" i="10"/>
  <c r="K902" i="10"/>
  <c r="J902" i="10"/>
  <c r="I902" i="10"/>
  <c r="G902" i="10"/>
  <c r="H902" i="10" s="1"/>
  <c r="V901" i="10"/>
  <c r="V900" i="10" s="1"/>
  <c r="U901" i="10"/>
  <c r="T901" i="10"/>
  <c r="T900" i="10" s="1"/>
  <c r="S901" i="10"/>
  <c r="S900" i="10" s="1"/>
  <c r="R901" i="10"/>
  <c r="Q901" i="10"/>
  <c r="P901" i="10"/>
  <c r="O901" i="10"/>
  <c r="O900" i="10" s="1"/>
  <c r="N901" i="10"/>
  <c r="M901" i="10"/>
  <c r="L901" i="10"/>
  <c r="K901" i="10"/>
  <c r="J901" i="10"/>
  <c r="I901" i="10"/>
  <c r="H901" i="10"/>
  <c r="G901" i="10"/>
  <c r="G900" i="10" s="1"/>
  <c r="Q900" i="10"/>
  <c r="P900" i="10"/>
  <c r="N900" i="10"/>
  <c r="M900" i="10"/>
  <c r="L900" i="10"/>
  <c r="J900" i="10"/>
  <c r="I900" i="10"/>
  <c r="H900" i="10"/>
  <c r="V899" i="10"/>
  <c r="U899" i="10"/>
  <c r="T899" i="10"/>
  <c r="S899" i="10"/>
  <c r="R899" i="10"/>
  <c r="Q899" i="10"/>
  <c r="P899" i="10"/>
  <c r="O899" i="10"/>
  <c r="N899" i="10"/>
  <c r="M899" i="10"/>
  <c r="L899" i="10"/>
  <c r="L896" i="10" s="1"/>
  <c r="K899" i="10"/>
  <c r="J899" i="10"/>
  <c r="J896" i="10" s="1"/>
  <c r="I899" i="10"/>
  <c r="G899" i="10"/>
  <c r="V898" i="10"/>
  <c r="V896" i="10" s="1"/>
  <c r="U898" i="10"/>
  <c r="W898" i="10" s="1"/>
  <c r="T898" i="10"/>
  <c r="S898" i="10"/>
  <c r="R898" i="10"/>
  <c r="Q898" i="10"/>
  <c r="P898" i="10"/>
  <c r="O898" i="10"/>
  <c r="N898" i="10"/>
  <c r="M898" i="10"/>
  <c r="L898" i="10"/>
  <c r="K898" i="10"/>
  <c r="J898" i="10"/>
  <c r="I898" i="10"/>
  <c r="H898" i="10"/>
  <c r="G898" i="10"/>
  <c r="V897" i="10"/>
  <c r="U897" i="10"/>
  <c r="T897" i="10"/>
  <c r="T896" i="10" s="1"/>
  <c r="S897" i="10"/>
  <c r="S896" i="10" s="1"/>
  <c r="R897" i="10"/>
  <c r="R896" i="10" s="1"/>
  <c r="Q897" i="10"/>
  <c r="P897" i="10"/>
  <c r="O897" i="10"/>
  <c r="N897" i="10"/>
  <c r="M897" i="10"/>
  <c r="M896" i="10" s="1"/>
  <c r="L897" i="10"/>
  <c r="K897" i="10"/>
  <c r="J897" i="10"/>
  <c r="I897" i="10"/>
  <c r="G897" i="10"/>
  <c r="G896" i="10" s="1"/>
  <c r="Q896" i="10"/>
  <c r="P896" i="10"/>
  <c r="O896" i="10"/>
  <c r="N896" i="10"/>
  <c r="K896" i="10"/>
  <c r="V895" i="10"/>
  <c r="U895" i="10"/>
  <c r="T895" i="10"/>
  <c r="S895" i="10"/>
  <c r="S892" i="10" s="1"/>
  <c r="R895" i="10"/>
  <c r="R892" i="10" s="1"/>
  <c r="Q895" i="10"/>
  <c r="P895" i="10"/>
  <c r="O895" i="10"/>
  <c r="N895" i="10"/>
  <c r="N892" i="10" s="1"/>
  <c r="M895" i="10"/>
  <c r="L895" i="10"/>
  <c r="K895" i="10"/>
  <c r="J895" i="10"/>
  <c r="I895" i="10"/>
  <c r="H895" i="10"/>
  <c r="G895" i="10"/>
  <c r="W895" i="10" s="1"/>
  <c r="V894" i="10"/>
  <c r="U894" i="10"/>
  <c r="T894" i="10"/>
  <c r="S894" i="10"/>
  <c r="R894" i="10"/>
  <c r="Q894" i="10"/>
  <c r="P894" i="10"/>
  <c r="P892" i="10" s="1"/>
  <c r="O894" i="10"/>
  <c r="N894" i="10"/>
  <c r="M894" i="10"/>
  <c r="L894" i="10"/>
  <c r="K894" i="10"/>
  <c r="K892" i="10" s="1"/>
  <c r="J894" i="10"/>
  <c r="J892" i="10" s="1"/>
  <c r="I894" i="10"/>
  <c r="H894" i="10"/>
  <c r="G894" i="10"/>
  <c r="V893" i="10"/>
  <c r="U893" i="10"/>
  <c r="U892" i="10" s="1"/>
  <c r="T893" i="10"/>
  <c r="S893" i="10"/>
  <c r="R893" i="10"/>
  <c r="Q893" i="10"/>
  <c r="P893" i="10"/>
  <c r="O893" i="10"/>
  <c r="O892" i="10" s="1"/>
  <c r="N893" i="10"/>
  <c r="M893" i="10"/>
  <c r="M892" i="10" s="1"/>
  <c r="L893" i="10"/>
  <c r="L892" i="10" s="1"/>
  <c r="K893" i="10"/>
  <c r="J893" i="10"/>
  <c r="I893" i="10"/>
  <c r="H893" i="10"/>
  <c r="G893" i="10"/>
  <c r="V892" i="10"/>
  <c r="T892" i="10"/>
  <c r="Q892" i="10"/>
  <c r="I892" i="10"/>
  <c r="G892" i="10"/>
  <c r="V890" i="10"/>
  <c r="V886" i="10" s="1"/>
  <c r="U890" i="10"/>
  <c r="T890" i="10"/>
  <c r="S890" i="10"/>
  <c r="R890" i="10"/>
  <c r="Q890" i="10"/>
  <c r="P890" i="10"/>
  <c r="O890" i="10"/>
  <c r="N890" i="10"/>
  <c r="M890" i="10"/>
  <c r="L890" i="10"/>
  <c r="K890" i="10"/>
  <c r="J890" i="10"/>
  <c r="I890" i="10"/>
  <c r="G890" i="10"/>
  <c r="H890" i="10" s="1"/>
  <c r="V889" i="10"/>
  <c r="U889" i="10"/>
  <c r="T889" i="10"/>
  <c r="S889" i="10"/>
  <c r="R889" i="10"/>
  <c r="Q889" i="10"/>
  <c r="P889" i="10"/>
  <c r="O889" i="10"/>
  <c r="N889" i="10"/>
  <c r="M889" i="10"/>
  <c r="L889" i="10"/>
  <c r="K889" i="10"/>
  <c r="J889" i="10"/>
  <c r="I889" i="10"/>
  <c r="H889" i="10"/>
  <c r="G889" i="10"/>
  <c r="V888" i="10"/>
  <c r="U888" i="10"/>
  <c r="T888" i="10"/>
  <c r="S888" i="10"/>
  <c r="R888" i="10"/>
  <c r="Q888" i="10"/>
  <c r="P888" i="10"/>
  <c r="O888" i="10"/>
  <c r="N888" i="10"/>
  <c r="M888" i="10"/>
  <c r="L888" i="10"/>
  <c r="K888" i="10"/>
  <c r="J888" i="10"/>
  <c r="I888" i="10"/>
  <c r="H888" i="10"/>
  <c r="G888" i="10"/>
  <c r="V887" i="10"/>
  <c r="U887" i="10"/>
  <c r="T887" i="10"/>
  <c r="S887" i="10"/>
  <c r="R887" i="10"/>
  <c r="Q887" i="10"/>
  <c r="P887" i="10"/>
  <c r="O887" i="10"/>
  <c r="N887" i="10"/>
  <c r="M887" i="10"/>
  <c r="M886" i="10" s="1"/>
  <c r="L887" i="10"/>
  <c r="K887" i="10"/>
  <c r="J887" i="10"/>
  <c r="I887" i="10"/>
  <c r="G887" i="10"/>
  <c r="H887" i="10" s="1"/>
  <c r="H886" i="10" s="1"/>
  <c r="O886" i="10"/>
  <c r="N886" i="10"/>
  <c r="L886" i="10"/>
  <c r="K886" i="10"/>
  <c r="J886" i="10"/>
  <c r="I886" i="10"/>
  <c r="V885" i="10"/>
  <c r="U885" i="10"/>
  <c r="T885" i="10"/>
  <c r="S885" i="10"/>
  <c r="R885" i="10"/>
  <c r="Q885" i="10"/>
  <c r="P885" i="10"/>
  <c r="O885" i="10"/>
  <c r="N885" i="10"/>
  <c r="M885" i="10"/>
  <c r="L885" i="10"/>
  <c r="K885" i="10"/>
  <c r="J885" i="10"/>
  <c r="I885" i="10"/>
  <c r="H885" i="10"/>
  <c r="G885" i="10"/>
  <c r="W884" i="10"/>
  <c r="V884" i="10"/>
  <c r="U884" i="10"/>
  <c r="T884" i="10"/>
  <c r="S884" i="10"/>
  <c r="R884" i="10"/>
  <c r="Q884" i="10"/>
  <c r="P884" i="10"/>
  <c r="O884" i="10"/>
  <c r="N884" i="10"/>
  <c r="M884" i="10"/>
  <c r="L884" i="10"/>
  <c r="K884" i="10"/>
  <c r="J884" i="10"/>
  <c r="I884" i="10"/>
  <c r="H884" i="10"/>
  <c r="G884" i="10"/>
  <c r="V883" i="10"/>
  <c r="U883" i="10"/>
  <c r="U881" i="10" s="1"/>
  <c r="T883" i="10"/>
  <c r="S883" i="10"/>
  <c r="R883" i="10"/>
  <c r="Q883" i="10"/>
  <c r="P883" i="10"/>
  <c r="O883" i="10"/>
  <c r="N883" i="10"/>
  <c r="M883" i="10"/>
  <c r="L883" i="10"/>
  <c r="K883" i="10"/>
  <c r="J883" i="10"/>
  <c r="I883" i="10"/>
  <c r="G883" i="10"/>
  <c r="H883" i="10" s="1"/>
  <c r="V882" i="10"/>
  <c r="U882" i="10"/>
  <c r="T882" i="10"/>
  <c r="T881" i="10" s="1"/>
  <c r="S882" i="10"/>
  <c r="S881" i="10" s="1"/>
  <c r="R882" i="10"/>
  <c r="R881" i="10" s="1"/>
  <c r="Q882" i="10"/>
  <c r="Q881" i="10" s="1"/>
  <c r="P882" i="10"/>
  <c r="O882" i="10"/>
  <c r="N882" i="10"/>
  <c r="M882" i="10"/>
  <c r="L882" i="10"/>
  <c r="K882" i="10"/>
  <c r="J882" i="10"/>
  <c r="I882" i="10"/>
  <c r="G882" i="10"/>
  <c r="H882" i="10" s="1"/>
  <c r="O881" i="10"/>
  <c r="N881" i="10"/>
  <c r="M881" i="10"/>
  <c r="L881" i="10"/>
  <c r="J881" i="10"/>
  <c r="V880" i="10"/>
  <c r="U880" i="10"/>
  <c r="T880" i="10"/>
  <c r="S880" i="10"/>
  <c r="R880" i="10"/>
  <c r="Q880" i="10"/>
  <c r="Q876" i="10" s="1"/>
  <c r="P880" i="10"/>
  <c r="O880" i="10"/>
  <c r="N880" i="10"/>
  <c r="M880" i="10"/>
  <c r="L880" i="10"/>
  <c r="L876" i="10" s="1"/>
  <c r="K880" i="10"/>
  <c r="J880" i="10"/>
  <c r="I880" i="10"/>
  <c r="G880" i="10"/>
  <c r="H880" i="10" s="1"/>
  <c r="V879" i="10"/>
  <c r="U879" i="10"/>
  <c r="T879" i="10"/>
  <c r="S879" i="10"/>
  <c r="R879" i="10"/>
  <c r="Q879" i="10"/>
  <c r="P879" i="10"/>
  <c r="O879" i="10"/>
  <c r="N879" i="10"/>
  <c r="N876" i="10" s="1"/>
  <c r="M879" i="10"/>
  <c r="L879" i="10"/>
  <c r="K879" i="10"/>
  <c r="J879" i="10"/>
  <c r="I879" i="10"/>
  <c r="H879" i="10"/>
  <c r="G879" i="10"/>
  <c r="V878" i="10"/>
  <c r="U878" i="10"/>
  <c r="T878" i="10"/>
  <c r="S878" i="10"/>
  <c r="R878" i="10"/>
  <c r="Q878" i="10"/>
  <c r="P878" i="10"/>
  <c r="O878" i="10"/>
  <c r="N878" i="10"/>
  <c r="M878" i="10"/>
  <c r="L878" i="10"/>
  <c r="K878" i="10"/>
  <c r="J878" i="10"/>
  <c r="I878" i="10"/>
  <c r="G878" i="10"/>
  <c r="H878" i="10" s="1"/>
  <c r="V877" i="10"/>
  <c r="V876" i="10" s="1"/>
  <c r="U877" i="10"/>
  <c r="T877" i="10"/>
  <c r="S877" i="10"/>
  <c r="R877" i="10"/>
  <c r="Q877" i="10"/>
  <c r="P877" i="10"/>
  <c r="P876" i="10" s="1"/>
  <c r="O877" i="10"/>
  <c r="N877" i="10"/>
  <c r="M877" i="10"/>
  <c r="L877" i="10"/>
  <c r="K877" i="10"/>
  <c r="J877" i="10"/>
  <c r="J876" i="10" s="1"/>
  <c r="I877" i="10"/>
  <c r="G877" i="10"/>
  <c r="U876" i="10"/>
  <c r="T876" i="10"/>
  <c r="S876" i="10"/>
  <c r="R876" i="10"/>
  <c r="O876" i="10"/>
  <c r="V873" i="10"/>
  <c r="V871" i="10" s="1"/>
  <c r="U873" i="10"/>
  <c r="U871" i="10" s="1"/>
  <c r="T873" i="10"/>
  <c r="S873" i="10"/>
  <c r="R873" i="10"/>
  <c r="Q873" i="10"/>
  <c r="Q871" i="10" s="1"/>
  <c r="P873" i="10"/>
  <c r="P871" i="10" s="1"/>
  <c r="O873" i="10"/>
  <c r="O871" i="10" s="1"/>
  <c r="N873" i="10"/>
  <c r="N871" i="10" s="1"/>
  <c r="M873" i="10"/>
  <c r="L873" i="10"/>
  <c r="K873" i="10"/>
  <c r="J873" i="10"/>
  <c r="I873" i="10"/>
  <c r="H873" i="10"/>
  <c r="G873" i="10"/>
  <c r="W872" i="10"/>
  <c r="H872" i="10"/>
  <c r="G872" i="10"/>
  <c r="G871" i="10" s="1"/>
  <c r="T871" i="10"/>
  <c r="S871" i="10"/>
  <c r="R871" i="10"/>
  <c r="M871" i="10"/>
  <c r="L871" i="10"/>
  <c r="K871" i="10"/>
  <c r="J871" i="10"/>
  <c r="I871" i="10"/>
  <c r="H871" i="10"/>
  <c r="H870" i="10"/>
  <c r="G870" i="10"/>
  <c r="V869" i="10"/>
  <c r="U869" i="10"/>
  <c r="U868" i="10" s="1"/>
  <c r="T869" i="10"/>
  <c r="T868" i="10" s="1"/>
  <c r="S869" i="10"/>
  <c r="R869" i="10"/>
  <c r="R868" i="10" s="1"/>
  <c r="Q869" i="10"/>
  <c r="Q868" i="10" s="1"/>
  <c r="P869" i="10"/>
  <c r="P868" i="10" s="1"/>
  <c r="O869" i="10"/>
  <c r="O868" i="10" s="1"/>
  <c r="N869" i="10"/>
  <c r="M869" i="10"/>
  <c r="M868" i="10" s="1"/>
  <c r="L869" i="10"/>
  <c r="K869" i="10"/>
  <c r="J869" i="10"/>
  <c r="I869" i="10"/>
  <c r="I868" i="10" s="1"/>
  <c r="H869" i="10"/>
  <c r="G869" i="10"/>
  <c r="V868" i="10"/>
  <c r="S868" i="10"/>
  <c r="N868" i="10"/>
  <c r="L868" i="10"/>
  <c r="K868" i="10"/>
  <c r="J868" i="10"/>
  <c r="H868" i="10"/>
  <c r="G868" i="10"/>
  <c r="H867" i="10"/>
  <c r="G867" i="10"/>
  <c r="F861" i="10"/>
  <c r="W853" i="10"/>
  <c r="V853" i="10"/>
  <c r="U853" i="10"/>
  <c r="T853" i="10"/>
  <c r="S853" i="10"/>
  <c r="R853" i="10"/>
  <c r="Q853" i="10"/>
  <c r="P853" i="10"/>
  <c r="O853" i="10"/>
  <c r="N853" i="10"/>
  <c r="M853" i="10"/>
  <c r="L853" i="10"/>
  <c r="K853" i="10"/>
  <c r="J853" i="10"/>
  <c r="I853" i="10"/>
  <c r="H853" i="10"/>
  <c r="G853" i="10"/>
  <c r="W848" i="10"/>
  <c r="V848" i="10"/>
  <c r="U848" i="10"/>
  <c r="T848" i="10"/>
  <c r="S848" i="10"/>
  <c r="R848" i="10"/>
  <c r="Q848" i="10"/>
  <c r="P848" i="10"/>
  <c r="O848" i="10"/>
  <c r="N848" i="10"/>
  <c r="M848" i="10"/>
  <c r="L848" i="10"/>
  <c r="K848" i="10"/>
  <c r="J848" i="10"/>
  <c r="I848" i="10"/>
  <c r="H848" i="10"/>
  <c r="G848" i="10"/>
  <c r="V845" i="10"/>
  <c r="V844" i="10" s="1"/>
  <c r="V841" i="10" s="1"/>
  <c r="U845" i="10"/>
  <c r="T845" i="10"/>
  <c r="T844" i="10" s="1"/>
  <c r="T841" i="10" s="1"/>
  <c r="S845" i="10"/>
  <c r="S844" i="10" s="1"/>
  <c r="S841" i="10" s="1"/>
  <c r="R845" i="10"/>
  <c r="Q845" i="10"/>
  <c r="Q844" i="10" s="1"/>
  <c r="Q841" i="10" s="1"/>
  <c r="P845" i="10"/>
  <c r="P844" i="10" s="1"/>
  <c r="P841" i="10" s="1"/>
  <c r="O845" i="10"/>
  <c r="O844" i="10" s="1"/>
  <c r="O841" i="10" s="1"/>
  <c r="N845" i="10"/>
  <c r="M845" i="10"/>
  <c r="L845" i="10"/>
  <c r="K845" i="10"/>
  <c r="J845" i="10"/>
  <c r="I845" i="10"/>
  <c r="I844" i="10" s="1"/>
  <c r="I841" i="10" s="1"/>
  <c r="H845" i="10"/>
  <c r="U844" i="10"/>
  <c r="R844" i="10"/>
  <c r="R841" i="10" s="1"/>
  <c r="N844" i="10"/>
  <c r="N841" i="10" s="1"/>
  <c r="M844" i="10"/>
  <c r="L844" i="10"/>
  <c r="K844" i="10"/>
  <c r="K841" i="10" s="1"/>
  <c r="J844" i="10"/>
  <c r="H844" i="10"/>
  <c r="U841" i="10"/>
  <c r="M841" i="10"/>
  <c r="L841" i="10"/>
  <c r="J841" i="10"/>
  <c r="H841" i="10"/>
  <c r="V835" i="10"/>
  <c r="U835" i="10"/>
  <c r="T835" i="10"/>
  <c r="S835" i="10"/>
  <c r="R835" i="10"/>
  <c r="Q835" i="10"/>
  <c r="P835" i="10"/>
  <c r="O835" i="10"/>
  <c r="N835" i="10"/>
  <c r="M835" i="10"/>
  <c r="L835" i="10"/>
  <c r="K835" i="10"/>
  <c r="J835" i="10"/>
  <c r="I835" i="10"/>
  <c r="H835" i="10"/>
  <c r="V832" i="10"/>
  <c r="U832" i="10"/>
  <c r="T832" i="10"/>
  <c r="S832" i="10"/>
  <c r="R832" i="10"/>
  <c r="Q832" i="10"/>
  <c r="P832" i="10"/>
  <c r="O832" i="10"/>
  <c r="N832" i="10"/>
  <c r="M832" i="10"/>
  <c r="L832" i="10"/>
  <c r="K832" i="10"/>
  <c r="J832" i="10"/>
  <c r="I832" i="10"/>
  <c r="H832" i="10"/>
  <c r="V827" i="10"/>
  <c r="U827" i="10"/>
  <c r="T827" i="10"/>
  <c r="S827" i="10"/>
  <c r="R827" i="10"/>
  <c r="Q827" i="10"/>
  <c r="P827" i="10"/>
  <c r="O827" i="10"/>
  <c r="N827" i="10"/>
  <c r="M827" i="10"/>
  <c r="L827" i="10"/>
  <c r="K827" i="10"/>
  <c r="J827" i="10"/>
  <c r="I827" i="10"/>
  <c r="H827" i="10"/>
  <c r="V822" i="10"/>
  <c r="U822" i="10"/>
  <c r="T822" i="10"/>
  <c r="S822" i="10"/>
  <c r="R822" i="10"/>
  <c r="Q822" i="10"/>
  <c r="P822" i="10"/>
  <c r="O822" i="10"/>
  <c r="N822" i="10"/>
  <c r="M822" i="10"/>
  <c r="L822" i="10"/>
  <c r="K822" i="10"/>
  <c r="J822" i="10"/>
  <c r="I822" i="10"/>
  <c r="H822" i="10"/>
  <c r="V817" i="10"/>
  <c r="U817" i="10"/>
  <c r="T817" i="10"/>
  <c r="S817" i="10"/>
  <c r="R817" i="10"/>
  <c r="Q817" i="10"/>
  <c r="P817" i="10"/>
  <c r="O817" i="10"/>
  <c r="N817" i="10"/>
  <c r="M817" i="10"/>
  <c r="L817" i="10"/>
  <c r="K817" i="10"/>
  <c r="J817" i="10"/>
  <c r="I817" i="10"/>
  <c r="H817" i="10"/>
  <c r="W809" i="10"/>
  <c r="V809" i="10"/>
  <c r="U809" i="10"/>
  <c r="T809" i="10"/>
  <c r="S809" i="10"/>
  <c r="R809" i="10"/>
  <c r="Q809" i="10"/>
  <c r="P809" i="10"/>
  <c r="O809" i="10"/>
  <c r="N809" i="10"/>
  <c r="M809" i="10"/>
  <c r="L809" i="10"/>
  <c r="K809" i="10"/>
  <c r="J809" i="10"/>
  <c r="I809" i="10"/>
  <c r="H809" i="10"/>
  <c r="G809" i="10"/>
  <c r="G805" i="10"/>
  <c r="W801" i="10"/>
  <c r="V801" i="10"/>
  <c r="U801" i="10"/>
  <c r="T801" i="10"/>
  <c r="S801" i="10"/>
  <c r="R801" i="10"/>
  <c r="Q801" i="10"/>
  <c r="P801" i="10"/>
  <c r="O801" i="10"/>
  <c r="N801" i="10"/>
  <c r="M801" i="10"/>
  <c r="L801" i="10"/>
  <c r="K801" i="10"/>
  <c r="J801" i="10"/>
  <c r="I801" i="10"/>
  <c r="H801" i="10"/>
  <c r="G801" i="10"/>
  <c r="W798" i="10"/>
  <c r="V798" i="10"/>
  <c r="U798" i="10"/>
  <c r="T798" i="10"/>
  <c r="S798" i="10"/>
  <c r="R798" i="10"/>
  <c r="Q798" i="10"/>
  <c r="P798" i="10"/>
  <c r="O798" i="10"/>
  <c r="N798" i="10"/>
  <c r="M798" i="10"/>
  <c r="L798" i="10"/>
  <c r="K798" i="10"/>
  <c r="J798" i="10"/>
  <c r="I798" i="10"/>
  <c r="H798" i="10"/>
  <c r="G798" i="10"/>
  <c r="W795" i="10"/>
  <c r="V795" i="10"/>
  <c r="U795" i="10"/>
  <c r="T795" i="10"/>
  <c r="S795" i="10"/>
  <c r="R795" i="10"/>
  <c r="Q795" i="10"/>
  <c r="P795" i="10"/>
  <c r="O795" i="10"/>
  <c r="N795" i="10"/>
  <c r="M795" i="10"/>
  <c r="L795" i="10"/>
  <c r="K795" i="10"/>
  <c r="J795" i="10"/>
  <c r="I795" i="10"/>
  <c r="H795" i="10"/>
  <c r="G795" i="10"/>
  <c r="W792" i="10"/>
  <c r="V792" i="10"/>
  <c r="U792" i="10"/>
  <c r="T792" i="10"/>
  <c r="S792" i="10"/>
  <c r="R792" i="10"/>
  <c r="Q792" i="10"/>
  <c r="P792" i="10"/>
  <c r="O792" i="10"/>
  <c r="N792" i="10"/>
  <c r="M792" i="10"/>
  <c r="L792" i="10"/>
  <c r="K792" i="10"/>
  <c r="J792" i="10"/>
  <c r="I792" i="10"/>
  <c r="H792" i="10"/>
  <c r="G792" i="10"/>
  <c r="W789" i="10"/>
  <c r="V789" i="10"/>
  <c r="U789" i="10"/>
  <c r="T789" i="10"/>
  <c r="S789" i="10"/>
  <c r="R789" i="10"/>
  <c r="Q789" i="10"/>
  <c r="P789" i="10"/>
  <c r="O789" i="10"/>
  <c r="N789" i="10"/>
  <c r="M789" i="10"/>
  <c r="L789" i="10"/>
  <c r="K789" i="10"/>
  <c r="J789" i="10"/>
  <c r="I789" i="10"/>
  <c r="H789" i="10"/>
  <c r="G789" i="10"/>
  <c r="W786" i="10"/>
  <c r="V786" i="10"/>
  <c r="U786" i="10"/>
  <c r="T786" i="10"/>
  <c r="S786" i="10"/>
  <c r="R786" i="10"/>
  <c r="Q786" i="10"/>
  <c r="P786" i="10"/>
  <c r="O786" i="10"/>
  <c r="N786" i="10"/>
  <c r="M786" i="10"/>
  <c r="L786" i="10"/>
  <c r="K786" i="10"/>
  <c r="J786" i="10"/>
  <c r="I786" i="10"/>
  <c r="H786" i="10"/>
  <c r="G786" i="10"/>
  <c r="W783" i="10"/>
  <c r="V783" i="10"/>
  <c r="U783" i="10"/>
  <c r="T783" i="10"/>
  <c r="S783" i="10"/>
  <c r="R783" i="10"/>
  <c r="Q783" i="10"/>
  <c r="P783" i="10"/>
  <c r="O783" i="10"/>
  <c r="N783" i="10"/>
  <c r="M783" i="10"/>
  <c r="L783" i="10"/>
  <c r="K783" i="10"/>
  <c r="J783" i="10"/>
  <c r="I783" i="10"/>
  <c r="H783" i="10"/>
  <c r="G783" i="10"/>
  <c r="W778" i="10"/>
  <c r="V778" i="10"/>
  <c r="U778" i="10"/>
  <c r="T778" i="10"/>
  <c r="S778" i="10"/>
  <c r="R778" i="10"/>
  <c r="Q778" i="10"/>
  <c r="P778" i="10"/>
  <c r="O778" i="10"/>
  <c r="N778" i="10"/>
  <c r="M778" i="10"/>
  <c r="L778" i="10"/>
  <c r="K778" i="10"/>
  <c r="J778" i="10"/>
  <c r="I778" i="10"/>
  <c r="H778" i="10"/>
  <c r="G778" i="10"/>
  <c r="W775" i="10"/>
  <c r="V775" i="10"/>
  <c r="U775" i="10"/>
  <c r="T775" i="10"/>
  <c r="S775" i="10"/>
  <c r="R775" i="10"/>
  <c r="Q775" i="10"/>
  <c r="P775" i="10"/>
  <c r="O775" i="10"/>
  <c r="N775" i="10"/>
  <c r="M775" i="10"/>
  <c r="L775" i="10"/>
  <c r="K775" i="10"/>
  <c r="J775" i="10"/>
  <c r="I775" i="10"/>
  <c r="H775" i="10"/>
  <c r="G775" i="10"/>
  <c r="W771" i="10"/>
  <c r="V771" i="10"/>
  <c r="U771" i="10"/>
  <c r="T771" i="10"/>
  <c r="S771" i="10"/>
  <c r="R771" i="10"/>
  <c r="Q771" i="10"/>
  <c r="P771" i="10"/>
  <c r="O771" i="10"/>
  <c r="N771" i="10"/>
  <c r="M771" i="10"/>
  <c r="L771" i="10"/>
  <c r="K771" i="10"/>
  <c r="J771" i="10"/>
  <c r="I771" i="10"/>
  <c r="H771" i="10"/>
  <c r="G771" i="10"/>
  <c r="W768" i="10"/>
  <c r="V768" i="10"/>
  <c r="U768" i="10"/>
  <c r="T768" i="10"/>
  <c r="S768" i="10"/>
  <c r="R768" i="10"/>
  <c r="Q768" i="10"/>
  <c r="P768" i="10"/>
  <c r="O768" i="10"/>
  <c r="N768" i="10"/>
  <c r="M768" i="10"/>
  <c r="L768" i="10"/>
  <c r="K768" i="10"/>
  <c r="J768" i="10"/>
  <c r="I768" i="10"/>
  <c r="H768" i="10"/>
  <c r="G768" i="10"/>
  <c r="W764" i="10"/>
  <c r="V764" i="10"/>
  <c r="U764" i="10"/>
  <c r="T764" i="10"/>
  <c r="S764" i="10"/>
  <c r="R764" i="10"/>
  <c r="Q764" i="10"/>
  <c r="P764" i="10"/>
  <c r="O764" i="10"/>
  <c r="N764" i="10"/>
  <c r="M764" i="10"/>
  <c r="L764" i="10"/>
  <c r="K764" i="10"/>
  <c r="J764" i="10"/>
  <c r="I764" i="10"/>
  <c r="H764" i="10"/>
  <c r="G764" i="10"/>
  <c r="W761" i="10"/>
  <c r="V761" i="10"/>
  <c r="U761" i="10"/>
  <c r="T761" i="10"/>
  <c r="S761" i="10"/>
  <c r="R761" i="10"/>
  <c r="Q761" i="10"/>
  <c r="P761" i="10"/>
  <c r="O761" i="10"/>
  <c r="N761" i="10"/>
  <c r="M761" i="10"/>
  <c r="L761" i="10"/>
  <c r="K761" i="10"/>
  <c r="J761" i="10"/>
  <c r="I761" i="10"/>
  <c r="H761" i="10"/>
  <c r="G761" i="10"/>
  <c r="W756" i="10"/>
  <c r="V756" i="10"/>
  <c r="U756" i="10"/>
  <c r="T756" i="10"/>
  <c r="S756" i="10"/>
  <c r="R756" i="10"/>
  <c r="Q756" i="10"/>
  <c r="P756" i="10"/>
  <c r="O756" i="10"/>
  <c r="N756" i="10"/>
  <c r="M756" i="10"/>
  <c r="L756" i="10"/>
  <c r="K756" i="10"/>
  <c r="J756" i="10"/>
  <c r="I756" i="10"/>
  <c r="H756" i="10"/>
  <c r="G756" i="10"/>
  <c r="W752" i="10"/>
  <c r="V752" i="10"/>
  <c r="U752" i="10"/>
  <c r="T752" i="10"/>
  <c r="S752" i="10"/>
  <c r="R752" i="10"/>
  <c r="Q752" i="10"/>
  <c r="P752" i="10"/>
  <c r="O752" i="10"/>
  <c r="N752" i="10"/>
  <c r="M752" i="10"/>
  <c r="L752" i="10"/>
  <c r="K752" i="10"/>
  <c r="J752" i="10"/>
  <c r="I752" i="10"/>
  <c r="H752" i="10"/>
  <c r="G752" i="10"/>
  <c r="W748" i="10"/>
  <c r="V748" i="10"/>
  <c r="U748" i="10"/>
  <c r="T748" i="10"/>
  <c r="S748" i="10"/>
  <c r="R748" i="10"/>
  <c r="Q748" i="10"/>
  <c r="P748" i="10"/>
  <c r="O748" i="10"/>
  <c r="N748" i="10"/>
  <c r="M748" i="10"/>
  <c r="L748" i="10"/>
  <c r="K748" i="10"/>
  <c r="J748" i="10"/>
  <c r="I748" i="10"/>
  <c r="H748" i="10"/>
  <c r="G748" i="10"/>
  <c r="W742" i="10"/>
  <c r="V742" i="10"/>
  <c r="U742" i="10"/>
  <c r="T742" i="10"/>
  <c r="S742" i="10"/>
  <c r="R742" i="10"/>
  <c r="Q742" i="10"/>
  <c r="P742" i="10"/>
  <c r="O742" i="10"/>
  <c r="N742" i="10"/>
  <c r="M742" i="10"/>
  <c r="L742" i="10"/>
  <c r="K742" i="10"/>
  <c r="J742" i="10"/>
  <c r="I742" i="10"/>
  <c r="H742" i="10"/>
  <c r="G742" i="10"/>
  <c r="W737" i="10"/>
  <c r="V737" i="10"/>
  <c r="U737" i="10"/>
  <c r="T737" i="10"/>
  <c r="S737" i="10"/>
  <c r="R737" i="10"/>
  <c r="Q737" i="10"/>
  <c r="P737" i="10"/>
  <c r="O737" i="10"/>
  <c r="N737" i="10"/>
  <c r="M737" i="10"/>
  <c r="L737" i="10"/>
  <c r="K737" i="10"/>
  <c r="J737" i="10"/>
  <c r="I737" i="10"/>
  <c r="H737" i="10"/>
  <c r="G737" i="10"/>
  <c r="W732" i="10"/>
  <c r="V732" i="10"/>
  <c r="U732" i="10"/>
  <c r="T732" i="10"/>
  <c r="S732" i="10"/>
  <c r="R732" i="10"/>
  <c r="Q732" i="10"/>
  <c r="P732" i="10"/>
  <c r="O732" i="10"/>
  <c r="N732" i="10"/>
  <c r="M732" i="10"/>
  <c r="L732" i="10"/>
  <c r="K732" i="10"/>
  <c r="J732" i="10"/>
  <c r="I732" i="10"/>
  <c r="H732" i="10"/>
  <c r="G732" i="10"/>
  <c r="G727" i="10"/>
  <c r="W723" i="10"/>
  <c r="V723" i="10"/>
  <c r="U723" i="10"/>
  <c r="T723" i="10"/>
  <c r="S723" i="10"/>
  <c r="R723" i="10"/>
  <c r="Q723" i="10"/>
  <c r="P723" i="10"/>
  <c r="O723" i="10"/>
  <c r="N723" i="10"/>
  <c r="M723" i="10"/>
  <c r="L723" i="10"/>
  <c r="K723" i="10"/>
  <c r="J723" i="10"/>
  <c r="I723" i="10"/>
  <c r="H723" i="10"/>
  <c r="G723" i="10"/>
  <c r="W720" i="10"/>
  <c r="V720" i="10"/>
  <c r="U720" i="10"/>
  <c r="T720" i="10"/>
  <c r="S720" i="10"/>
  <c r="R720" i="10"/>
  <c r="Q720" i="10"/>
  <c r="P720" i="10"/>
  <c r="O720" i="10"/>
  <c r="N720" i="10"/>
  <c r="M720" i="10"/>
  <c r="L720" i="10"/>
  <c r="K720" i="10"/>
  <c r="J720" i="10"/>
  <c r="I720" i="10"/>
  <c r="H720" i="10"/>
  <c r="G720" i="10"/>
  <c r="W717" i="10"/>
  <c r="V717" i="10"/>
  <c r="U717" i="10"/>
  <c r="T717" i="10"/>
  <c r="S717" i="10"/>
  <c r="R717" i="10"/>
  <c r="Q717" i="10"/>
  <c r="P717" i="10"/>
  <c r="O717" i="10"/>
  <c r="N717" i="10"/>
  <c r="M717" i="10"/>
  <c r="L717" i="10"/>
  <c r="K717" i="10"/>
  <c r="J717" i="10"/>
  <c r="I717" i="10"/>
  <c r="H717" i="10"/>
  <c r="G717" i="10"/>
  <c r="W714" i="10"/>
  <c r="V714" i="10"/>
  <c r="U714" i="10"/>
  <c r="T714" i="10"/>
  <c r="S714" i="10"/>
  <c r="R714" i="10"/>
  <c r="Q714" i="10"/>
  <c r="P714" i="10"/>
  <c r="O714" i="10"/>
  <c r="N714" i="10"/>
  <c r="M714" i="10"/>
  <c r="L714" i="10"/>
  <c r="K714" i="10"/>
  <c r="J714" i="10"/>
  <c r="I714" i="10"/>
  <c r="H714" i="10"/>
  <c r="G714" i="10"/>
  <c r="W711" i="10"/>
  <c r="V711" i="10"/>
  <c r="U711" i="10"/>
  <c r="T711" i="10"/>
  <c r="S711" i="10"/>
  <c r="R711" i="10"/>
  <c r="Q711" i="10"/>
  <c r="P711" i="10"/>
  <c r="O711" i="10"/>
  <c r="N711" i="10"/>
  <c r="M711" i="10"/>
  <c r="L711" i="10"/>
  <c r="K711" i="10"/>
  <c r="J711" i="10"/>
  <c r="I711" i="10"/>
  <c r="H711" i="10"/>
  <c r="G711" i="10"/>
  <c r="W708" i="10"/>
  <c r="V708" i="10"/>
  <c r="U708" i="10"/>
  <c r="T708" i="10"/>
  <c r="S708" i="10"/>
  <c r="R708" i="10"/>
  <c r="Q708" i="10"/>
  <c r="P708" i="10"/>
  <c r="O708" i="10"/>
  <c r="N708" i="10"/>
  <c r="M708" i="10"/>
  <c r="L708" i="10"/>
  <c r="K708" i="10"/>
  <c r="J708" i="10"/>
  <c r="I708" i="10"/>
  <c r="H708" i="10"/>
  <c r="G708" i="10"/>
  <c r="W705" i="10"/>
  <c r="V705" i="10"/>
  <c r="U705" i="10"/>
  <c r="T705" i="10"/>
  <c r="S705" i="10"/>
  <c r="R705" i="10"/>
  <c r="Q705" i="10"/>
  <c r="P705" i="10"/>
  <c r="O705" i="10"/>
  <c r="N705" i="10"/>
  <c r="M705" i="10"/>
  <c r="L705" i="10"/>
  <c r="K705" i="10"/>
  <c r="J705" i="10"/>
  <c r="I705" i="10"/>
  <c r="H705" i="10"/>
  <c r="G705" i="10"/>
  <c r="W700" i="10"/>
  <c r="V700" i="10"/>
  <c r="U700" i="10"/>
  <c r="T700" i="10"/>
  <c r="S700" i="10"/>
  <c r="R700" i="10"/>
  <c r="Q700" i="10"/>
  <c r="P700" i="10"/>
  <c r="O700" i="10"/>
  <c r="N700" i="10"/>
  <c r="M700" i="10"/>
  <c r="L700" i="10"/>
  <c r="K700" i="10"/>
  <c r="J700" i="10"/>
  <c r="I700" i="10"/>
  <c r="H700" i="10"/>
  <c r="G700" i="10"/>
  <c r="W697" i="10"/>
  <c r="V697" i="10"/>
  <c r="U697" i="10"/>
  <c r="T697" i="10"/>
  <c r="S697" i="10"/>
  <c r="R697" i="10"/>
  <c r="Q697" i="10"/>
  <c r="P697" i="10"/>
  <c r="O697" i="10"/>
  <c r="N697" i="10"/>
  <c r="M697" i="10"/>
  <c r="L697" i="10"/>
  <c r="K697" i="10"/>
  <c r="J697" i="10"/>
  <c r="I697" i="10"/>
  <c r="H697" i="10"/>
  <c r="G697" i="10"/>
  <c r="W693" i="10"/>
  <c r="V693" i="10"/>
  <c r="U693" i="10"/>
  <c r="T693" i="10"/>
  <c r="S693" i="10"/>
  <c r="R693" i="10"/>
  <c r="Q693" i="10"/>
  <c r="P693" i="10"/>
  <c r="O693" i="10"/>
  <c r="N693" i="10"/>
  <c r="M693" i="10"/>
  <c r="L693" i="10"/>
  <c r="K693" i="10"/>
  <c r="J693" i="10"/>
  <c r="I693" i="10"/>
  <c r="H693" i="10"/>
  <c r="G693" i="10"/>
  <c r="W690" i="10"/>
  <c r="V690" i="10"/>
  <c r="U690" i="10"/>
  <c r="T690" i="10"/>
  <c r="S690" i="10"/>
  <c r="R690" i="10"/>
  <c r="Q690" i="10"/>
  <c r="P690" i="10"/>
  <c r="O690" i="10"/>
  <c r="N690" i="10"/>
  <c r="M690" i="10"/>
  <c r="L690" i="10"/>
  <c r="K690" i="10"/>
  <c r="J690" i="10"/>
  <c r="I690" i="10"/>
  <c r="H690" i="10"/>
  <c r="G690" i="10"/>
  <c r="W686" i="10"/>
  <c r="V686" i="10"/>
  <c r="U686" i="10"/>
  <c r="T686" i="10"/>
  <c r="S686" i="10"/>
  <c r="R686" i="10"/>
  <c r="Q686" i="10"/>
  <c r="P686" i="10"/>
  <c r="O686" i="10"/>
  <c r="N686" i="10"/>
  <c r="M686" i="10"/>
  <c r="L686" i="10"/>
  <c r="K686" i="10"/>
  <c r="J686" i="10"/>
  <c r="I686" i="10"/>
  <c r="H686" i="10"/>
  <c r="G686" i="10"/>
  <c r="W683" i="10"/>
  <c r="V683" i="10"/>
  <c r="U683" i="10"/>
  <c r="T683" i="10"/>
  <c r="S683" i="10"/>
  <c r="R683" i="10"/>
  <c r="Q683" i="10"/>
  <c r="P683" i="10"/>
  <c r="O683" i="10"/>
  <c r="N683" i="10"/>
  <c r="M683" i="10"/>
  <c r="L683" i="10"/>
  <c r="K683" i="10"/>
  <c r="J683" i="10"/>
  <c r="I683" i="10"/>
  <c r="H683" i="10"/>
  <c r="G683" i="10"/>
  <c r="W678" i="10"/>
  <c r="V678" i="10"/>
  <c r="U678" i="10"/>
  <c r="T678" i="10"/>
  <c r="S678" i="10"/>
  <c r="R678" i="10"/>
  <c r="Q678" i="10"/>
  <c r="P678" i="10"/>
  <c r="O678" i="10"/>
  <c r="N678" i="10"/>
  <c r="M678" i="10"/>
  <c r="L678" i="10"/>
  <c r="K678" i="10"/>
  <c r="J678" i="10"/>
  <c r="I678" i="10"/>
  <c r="H678" i="10"/>
  <c r="G678" i="10"/>
  <c r="W674" i="10"/>
  <c r="V674" i="10"/>
  <c r="U674" i="10"/>
  <c r="T674" i="10"/>
  <c r="S674" i="10"/>
  <c r="R674" i="10"/>
  <c r="Q674" i="10"/>
  <c r="P674" i="10"/>
  <c r="O674" i="10"/>
  <c r="N674" i="10"/>
  <c r="M674" i="10"/>
  <c r="L674" i="10"/>
  <c r="K674" i="10"/>
  <c r="J674" i="10"/>
  <c r="I674" i="10"/>
  <c r="H674" i="10"/>
  <c r="G674" i="10"/>
  <c r="W670" i="10"/>
  <c r="V670" i="10"/>
  <c r="U670" i="10"/>
  <c r="T670" i="10"/>
  <c r="S670" i="10"/>
  <c r="R670" i="10"/>
  <c r="Q670" i="10"/>
  <c r="P670" i="10"/>
  <c r="O670" i="10"/>
  <c r="N670" i="10"/>
  <c r="M670" i="10"/>
  <c r="L670" i="10"/>
  <c r="K670" i="10"/>
  <c r="J670" i="10"/>
  <c r="I670" i="10"/>
  <c r="H670" i="10"/>
  <c r="G670" i="10"/>
  <c r="W664" i="10"/>
  <c r="V664" i="10"/>
  <c r="U664" i="10"/>
  <c r="T664" i="10"/>
  <c r="S664" i="10"/>
  <c r="R664" i="10"/>
  <c r="Q664" i="10"/>
  <c r="P664" i="10"/>
  <c r="O664" i="10"/>
  <c r="N664" i="10"/>
  <c r="M664" i="10"/>
  <c r="L664" i="10"/>
  <c r="K664" i="10"/>
  <c r="J664" i="10"/>
  <c r="I664" i="10"/>
  <c r="H664" i="10"/>
  <c r="G664" i="10"/>
  <c r="W659" i="10"/>
  <c r="V659" i="10"/>
  <c r="U659" i="10"/>
  <c r="T659" i="10"/>
  <c r="S659" i="10"/>
  <c r="R659" i="10"/>
  <c r="Q659" i="10"/>
  <c r="P659" i="10"/>
  <c r="O659" i="10"/>
  <c r="N659" i="10"/>
  <c r="M659" i="10"/>
  <c r="L659" i="10"/>
  <c r="K659" i="10"/>
  <c r="J659" i="10"/>
  <c r="I659" i="10"/>
  <c r="H659" i="10"/>
  <c r="G659" i="10"/>
  <c r="W654" i="10"/>
  <c r="V654" i="10"/>
  <c r="U654" i="10"/>
  <c r="T654" i="10"/>
  <c r="S654" i="10"/>
  <c r="R654" i="10"/>
  <c r="Q654" i="10"/>
  <c r="P654" i="10"/>
  <c r="O654" i="10"/>
  <c r="N654" i="10"/>
  <c r="M654" i="10"/>
  <c r="L654" i="10"/>
  <c r="K654" i="10"/>
  <c r="J654" i="10"/>
  <c r="I654" i="10"/>
  <c r="H654" i="10"/>
  <c r="G654" i="10"/>
  <c r="G649" i="10"/>
  <c r="W645" i="10"/>
  <c r="V645" i="10"/>
  <c r="U645" i="10"/>
  <c r="T645" i="10"/>
  <c r="S645" i="10"/>
  <c r="R645" i="10"/>
  <c r="Q645" i="10"/>
  <c r="P645" i="10"/>
  <c r="O645" i="10"/>
  <c r="N645" i="10"/>
  <c r="M645" i="10"/>
  <c r="L645" i="10"/>
  <c r="K645" i="10"/>
  <c r="J645" i="10"/>
  <c r="I645" i="10"/>
  <c r="H645" i="10"/>
  <c r="G645" i="10"/>
  <c r="W642" i="10"/>
  <c r="V642" i="10"/>
  <c r="U642" i="10"/>
  <c r="T642" i="10"/>
  <c r="S642" i="10"/>
  <c r="R642" i="10"/>
  <c r="Q642" i="10"/>
  <c r="P642" i="10"/>
  <c r="O642" i="10"/>
  <c r="N642" i="10"/>
  <c r="M642" i="10"/>
  <c r="L642" i="10"/>
  <c r="K642" i="10"/>
  <c r="J642" i="10"/>
  <c r="I642" i="10"/>
  <c r="H642" i="10"/>
  <c r="G642" i="10"/>
  <c r="W639" i="10"/>
  <c r="V639" i="10"/>
  <c r="U639" i="10"/>
  <c r="T639" i="10"/>
  <c r="T814" i="10" s="1"/>
  <c r="S639" i="10"/>
  <c r="R639" i="10"/>
  <c r="Q639" i="10"/>
  <c r="P639" i="10"/>
  <c r="O639" i="10"/>
  <c r="N639" i="10"/>
  <c r="M639" i="10"/>
  <c r="L639" i="10"/>
  <c r="K639" i="10"/>
  <c r="J639" i="10"/>
  <c r="I639" i="10"/>
  <c r="H639" i="10"/>
  <c r="G639" i="10"/>
  <c r="W636" i="10"/>
  <c r="V636" i="10"/>
  <c r="U636" i="10"/>
  <c r="T636" i="10"/>
  <c r="S636" i="10"/>
  <c r="R636" i="10"/>
  <c r="Q636" i="10"/>
  <c r="Q814" i="10" s="1"/>
  <c r="P636" i="10"/>
  <c r="O636" i="10"/>
  <c r="N636" i="10"/>
  <c r="M636" i="10"/>
  <c r="L636" i="10"/>
  <c r="K636" i="10"/>
  <c r="J636" i="10"/>
  <c r="I636" i="10"/>
  <c r="H636" i="10"/>
  <c r="G636" i="10"/>
  <c r="W633" i="10"/>
  <c r="V633" i="10"/>
  <c r="U633" i="10"/>
  <c r="T633" i="10"/>
  <c r="S633" i="10"/>
  <c r="R633" i="10"/>
  <c r="Q633" i="10"/>
  <c r="P633" i="10"/>
  <c r="O633" i="10"/>
  <c r="N633" i="10"/>
  <c r="M633" i="10"/>
  <c r="L633" i="10"/>
  <c r="K633" i="10"/>
  <c r="J633" i="10"/>
  <c r="I633" i="10"/>
  <c r="H633" i="10"/>
  <c r="G633" i="10"/>
  <c r="W630" i="10"/>
  <c r="V630" i="10"/>
  <c r="U630" i="10"/>
  <c r="T630" i="10"/>
  <c r="S630" i="10"/>
  <c r="R630" i="10"/>
  <c r="Q630" i="10"/>
  <c r="P630" i="10"/>
  <c r="O630" i="10"/>
  <c r="N630" i="10"/>
  <c r="M630" i="10"/>
  <c r="L630" i="10"/>
  <c r="K630" i="10"/>
  <c r="J630" i="10"/>
  <c r="I630" i="10"/>
  <c r="H630" i="10"/>
  <c r="G630" i="10"/>
  <c r="W627" i="10"/>
  <c r="V627" i="10"/>
  <c r="U627" i="10"/>
  <c r="T627" i="10"/>
  <c r="S627" i="10"/>
  <c r="R627" i="10"/>
  <c r="Q627" i="10"/>
  <c r="P627" i="10"/>
  <c r="O627" i="10"/>
  <c r="N627" i="10"/>
  <c r="M627" i="10"/>
  <c r="L627" i="10"/>
  <c r="K627" i="10"/>
  <c r="J627" i="10"/>
  <c r="I627" i="10"/>
  <c r="H627" i="10"/>
  <c r="G627" i="10"/>
  <c r="W622" i="10"/>
  <c r="V622" i="10"/>
  <c r="U622" i="10"/>
  <c r="T622" i="10"/>
  <c r="S622" i="10"/>
  <c r="R622" i="10"/>
  <c r="Q622" i="10"/>
  <c r="P622" i="10"/>
  <c r="O622" i="10"/>
  <c r="N622" i="10"/>
  <c r="M622" i="10"/>
  <c r="L622" i="10"/>
  <c r="K622" i="10"/>
  <c r="J622" i="10"/>
  <c r="I622" i="10"/>
  <c r="H622" i="10"/>
  <c r="G622" i="10"/>
  <c r="W619" i="10"/>
  <c r="V619" i="10"/>
  <c r="U619" i="10"/>
  <c r="T619" i="10"/>
  <c r="S619" i="10"/>
  <c r="R619" i="10"/>
  <c r="Q619" i="10"/>
  <c r="P619" i="10"/>
  <c r="O619" i="10"/>
  <c r="N619" i="10"/>
  <c r="M619" i="10"/>
  <c r="L619" i="10"/>
  <c r="K619" i="10"/>
  <c r="J619" i="10"/>
  <c r="I619" i="10"/>
  <c r="H619" i="10"/>
  <c r="G619" i="10"/>
  <c r="W615" i="10"/>
  <c r="V615" i="10"/>
  <c r="U615" i="10"/>
  <c r="T615" i="10"/>
  <c r="S615" i="10"/>
  <c r="S814" i="10" s="1"/>
  <c r="R615" i="10"/>
  <c r="Q615" i="10"/>
  <c r="P615" i="10"/>
  <c r="O615" i="10"/>
  <c r="N615" i="10"/>
  <c r="M615" i="10"/>
  <c r="L615" i="10"/>
  <c r="K615" i="10"/>
  <c r="J615" i="10"/>
  <c r="I615" i="10"/>
  <c r="H615" i="10"/>
  <c r="G615" i="10"/>
  <c r="W612" i="10"/>
  <c r="V612" i="10"/>
  <c r="U612" i="10"/>
  <c r="T612" i="10"/>
  <c r="S612" i="10"/>
  <c r="R612" i="10"/>
  <c r="Q612" i="10"/>
  <c r="P612" i="10"/>
  <c r="P814" i="10" s="1"/>
  <c r="O612" i="10"/>
  <c r="N612" i="10"/>
  <c r="M612" i="10"/>
  <c r="L612" i="10"/>
  <c r="K612" i="10"/>
  <c r="J612" i="10"/>
  <c r="I612" i="10"/>
  <c r="H612" i="10"/>
  <c r="G612" i="10"/>
  <c r="W608" i="10"/>
  <c r="V608" i="10"/>
  <c r="U608" i="10"/>
  <c r="T608" i="10"/>
  <c r="S608" i="10"/>
  <c r="R608" i="10"/>
  <c r="Q608" i="10"/>
  <c r="P608" i="10"/>
  <c r="O608" i="10"/>
  <c r="N608" i="10"/>
  <c r="M608" i="10"/>
  <c r="L608" i="10"/>
  <c r="K608" i="10"/>
  <c r="J608" i="10"/>
  <c r="I608" i="10"/>
  <c r="H608" i="10"/>
  <c r="G608" i="10"/>
  <c r="W605" i="10"/>
  <c r="W814" i="10" s="1"/>
  <c r="V605" i="10"/>
  <c r="U605" i="10"/>
  <c r="T605" i="10"/>
  <c r="S605" i="10"/>
  <c r="R605" i="10"/>
  <c r="Q605" i="10"/>
  <c r="P605" i="10"/>
  <c r="O605" i="10"/>
  <c r="N605" i="10"/>
  <c r="M605" i="10"/>
  <c r="L605" i="10"/>
  <c r="K605" i="10"/>
  <c r="J605" i="10"/>
  <c r="I605" i="10"/>
  <c r="H605" i="10"/>
  <c r="G605" i="10"/>
  <c r="W600" i="10"/>
  <c r="V600" i="10"/>
  <c r="U600" i="10"/>
  <c r="T600" i="10"/>
  <c r="S600" i="10"/>
  <c r="R600" i="10"/>
  <c r="Q600" i="10"/>
  <c r="P600" i="10"/>
  <c r="O600" i="10"/>
  <c r="N600" i="10"/>
  <c r="M600" i="10"/>
  <c r="L600" i="10"/>
  <c r="K600" i="10"/>
  <c r="J600" i="10"/>
  <c r="I600" i="10"/>
  <c r="H600" i="10"/>
  <c r="G600" i="10"/>
  <c r="W596" i="10"/>
  <c r="V596" i="10"/>
  <c r="U596" i="10"/>
  <c r="T596" i="10"/>
  <c r="S596" i="10"/>
  <c r="R596" i="10"/>
  <c r="Q596" i="10"/>
  <c r="P596" i="10"/>
  <c r="O596" i="10"/>
  <c r="N596" i="10"/>
  <c r="M596" i="10"/>
  <c r="L596" i="10"/>
  <c r="K596" i="10"/>
  <c r="J596" i="10"/>
  <c r="I596" i="10"/>
  <c r="H596" i="10"/>
  <c r="G596" i="10"/>
  <c r="W592" i="10"/>
  <c r="V592" i="10"/>
  <c r="U592" i="10"/>
  <c r="U814" i="10" s="1"/>
  <c r="T592" i="10"/>
  <c r="S592" i="10"/>
  <c r="R592" i="10"/>
  <c r="Q592" i="10"/>
  <c r="P592" i="10"/>
  <c r="O592" i="10"/>
  <c r="N592" i="10"/>
  <c r="M592" i="10"/>
  <c r="L592" i="10"/>
  <c r="K592" i="10"/>
  <c r="J592" i="10"/>
  <c r="I592" i="10"/>
  <c r="H592" i="10"/>
  <c r="G592" i="10"/>
  <c r="W586" i="10"/>
  <c r="V586" i="10"/>
  <c r="U586" i="10"/>
  <c r="T586" i="10"/>
  <c r="S586" i="10"/>
  <c r="R586" i="10"/>
  <c r="R814" i="10" s="1"/>
  <c r="Q586" i="10"/>
  <c r="P586" i="10"/>
  <c r="O586" i="10"/>
  <c r="N586" i="10"/>
  <c r="M586" i="10"/>
  <c r="L586" i="10"/>
  <c r="K586" i="10"/>
  <c r="J586" i="10"/>
  <c r="I586" i="10"/>
  <c r="H586" i="10"/>
  <c r="G586" i="10"/>
  <c r="W581" i="10"/>
  <c r="V581" i="10"/>
  <c r="U581" i="10"/>
  <c r="T581" i="10"/>
  <c r="S581" i="10"/>
  <c r="R581" i="10"/>
  <c r="Q581" i="10"/>
  <c r="P581" i="10"/>
  <c r="O581" i="10"/>
  <c r="O814" i="10" s="1"/>
  <c r="N581" i="10"/>
  <c r="M581" i="10"/>
  <c r="L581" i="10"/>
  <c r="K581" i="10"/>
  <c r="J581" i="10"/>
  <c r="I581" i="10"/>
  <c r="H581" i="10"/>
  <c r="G581" i="10"/>
  <c r="W576" i="10"/>
  <c r="V576" i="10"/>
  <c r="U576" i="10"/>
  <c r="T576" i="10"/>
  <c r="S576" i="10"/>
  <c r="R576" i="10"/>
  <c r="Q576" i="10"/>
  <c r="P576" i="10"/>
  <c r="O576" i="10"/>
  <c r="N576" i="10"/>
  <c r="M576" i="10"/>
  <c r="L576" i="10"/>
  <c r="L814" i="10" s="1"/>
  <c r="K576" i="10"/>
  <c r="J576" i="10"/>
  <c r="I576" i="10"/>
  <c r="H576" i="10"/>
  <c r="G576" i="10"/>
  <c r="W566" i="10"/>
  <c r="V566" i="10"/>
  <c r="U566" i="10"/>
  <c r="T566" i="10"/>
  <c r="S566" i="10"/>
  <c r="R566" i="10"/>
  <c r="Q566" i="10"/>
  <c r="P566" i="10"/>
  <c r="O566" i="10"/>
  <c r="N566" i="10"/>
  <c r="M566" i="10"/>
  <c r="L566" i="10"/>
  <c r="K566" i="10"/>
  <c r="J566" i="10"/>
  <c r="I566" i="10"/>
  <c r="H566" i="10"/>
  <c r="G566" i="10"/>
  <c r="W563" i="10"/>
  <c r="V563" i="10"/>
  <c r="U563" i="10"/>
  <c r="T563" i="10"/>
  <c r="S563" i="10"/>
  <c r="R563" i="10"/>
  <c r="Q563" i="10"/>
  <c r="P563" i="10"/>
  <c r="O563" i="10"/>
  <c r="N563" i="10"/>
  <c r="M563" i="10"/>
  <c r="L563" i="10"/>
  <c r="K563" i="10"/>
  <c r="J563" i="10"/>
  <c r="I563" i="10"/>
  <c r="H563" i="10"/>
  <c r="G563" i="10"/>
  <c r="W560" i="10"/>
  <c r="V560" i="10"/>
  <c r="U560" i="10"/>
  <c r="T560" i="10"/>
  <c r="S560" i="10"/>
  <c r="R560" i="10"/>
  <c r="Q560" i="10"/>
  <c r="P560" i="10"/>
  <c r="O560" i="10"/>
  <c r="N560" i="10"/>
  <c r="M560" i="10"/>
  <c r="L560" i="10"/>
  <c r="K560" i="10"/>
  <c r="J560" i="10"/>
  <c r="I560" i="10"/>
  <c r="H560" i="10"/>
  <c r="G560" i="10"/>
  <c r="W552" i="10"/>
  <c r="V552" i="10"/>
  <c r="U552" i="10"/>
  <c r="T552" i="10"/>
  <c r="S552" i="10"/>
  <c r="R552" i="10"/>
  <c r="Q552" i="10"/>
  <c r="P552" i="10"/>
  <c r="O552" i="10"/>
  <c r="N552" i="10"/>
  <c r="M552" i="10"/>
  <c r="L552" i="10"/>
  <c r="K552" i="10"/>
  <c r="J552" i="10"/>
  <c r="I552" i="10"/>
  <c r="H552" i="10"/>
  <c r="G552" i="10"/>
  <c r="W549" i="10"/>
  <c r="V549" i="10"/>
  <c r="U549" i="10"/>
  <c r="T549" i="10"/>
  <c r="S549" i="10"/>
  <c r="R549" i="10"/>
  <c r="Q549" i="10"/>
  <c r="P549" i="10"/>
  <c r="O549" i="10"/>
  <c r="N549" i="10"/>
  <c r="M549" i="10"/>
  <c r="L549" i="10"/>
  <c r="K549" i="10"/>
  <c r="J549" i="10"/>
  <c r="J571" i="10" s="1"/>
  <c r="I549" i="10"/>
  <c r="H549" i="10"/>
  <c r="G549" i="10"/>
  <c r="W543" i="10"/>
  <c r="V543" i="10"/>
  <c r="U543" i="10"/>
  <c r="T543" i="10"/>
  <c r="S543" i="10"/>
  <c r="R543" i="10"/>
  <c r="Q543" i="10"/>
  <c r="P543" i="10"/>
  <c r="O543" i="10"/>
  <c r="N543" i="10"/>
  <c r="M543" i="10"/>
  <c r="L543" i="10"/>
  <c r="K543" i="10"/>
  <c r="J543" i="10"/>
  <c r="I543" i="10"/>
  <c r="I571" i="10" s="1"/>
  <c r="H543" i="10"/>
  <c r="G543" i="10"/>
  <c r="G571" i="10" s="1"/>
  <c r="W540" i="10"/>
  <c r="V540" i="10"/>
  <c r="U540" i="10"/>
  <c r="T540" i="10"/>
  <c r="S540" i="10"/>
  <c r="R540" i="10"/>
  <c r="Q540" i="10"/>
  <c r="P540" i="10"/>
  <c r="O540" i="10"/>
  <c r="N540" i="10"/>
  <c r="M540" i="10"/>
  <c r="L540" i="10"/>
  <c r="K540" i="10"/>
  <c r="J540" i="10"/>
  <c r="I540" i="10"/>
  <c r="H540" i="10"/>
  <c r="G540" i="10"/>
  <c r="W533" i="10"/>
  <c r="V533" i="10"/>
  <c r="V571" i="10" s="1"/>
  <c r="U533" i="10"/>
  <c r="U571" i="10" s="1"/>
  <c r="T533" i="10"/>
  <c r="S533" i="10"/>
  <c r="R533" i="10"/>
  <c r="Q533" i="10"/>
  <c r="P533" i="10"/>
  <c r="O533" i="10"/>
  <c r="N533" i="10"/>
  <c r="M533" i="10"/>
  <c r="L533" i="10"/>
  <c r="K533" i="10"/>
  <c r="J533" i="10"/>
  <c r="I533" i="10"/>
  <c r="H533" i="10"/>
  <c r="G533" i="10"/>
  <c r="W524" i="10"/>
  <c r="V524" i="10"/>
  <c r="U524" i="10"/>
  <c r="T524" i="10"/>
  <c r="S524" i="10"/>
  <c r="S571" i="10" s="1"/>
  <c r="R524" i="10"/>
  <c r="R571" i="10" s="1"/>
  <c r="Q524" i="10"/>
  <c r="P524" i="10"/>
  <c r="O524" i="10"/>
  <c r="O571" i="10" s="1"/>
  <c r="N524" i="10"/>
  <c r="M524" i="10"/>
  <c r="L524" i="10"/>
  <c r="L571" i="10" s="1"/>
  <c r="K524" i="10"/>
  <c r="J524" i="10"/>
  <c r="I524" i="10"/>
  <c r="H524" i="10"/>
  <c r="G524" i="10"/>
  <c r="N516" i="10"/>
  <c r="N520" i="10" s="1"/>
  <c r="L516" i="10"/>
  <c r="L520" i="10" s="1"/>
  <c r="K516" i="10"/>
  <c r="K520" i="10" s="1"/>
  <c r="W511" i="10"/>
  <c r="V511" i="10"/>
  <c r="U511" i="10"/>
  <c r="T511" i="10"/>
  <c r="S511" i="10"/>
  <c r="R511" i="10"/>
  <c r="Q511" i="10"/>
  <c r="P511" i="10"/>
  <c r="O511" i="10"/>
  <c r="N511" i="10"/>
  <c r="M511" i="10"/>
  <c r="L511" i="10"/>
  <c r="K511" i="10"/>
  <c r="J511" i="10"/>
  <c r="I511" i="10"/>
  <c r="H511" i="10"/>
  <c r="G511" i="10"/>
  <c r="G508" i="10"/>
  <c r="G504" i="10"/>
  <c r="W500" i="10"/>
  <c r="V500" i="10"/>
  <c r="U500" i="10"/>
  <c r="T500" i="10"/>
  <c r="S500" i="10"/>
  <c r="R500" i="10"/>
  <c r="Q500" i="10"/>
  <c r="P500" i="10"/>
  <c r="O500" i="10"/>
  <c r="N500" i="10"/>
  <c r="M500" i="10"/>
  <c r="L500" i="10"/>
  <c r="K500" i="10"/>
  <c r="J500" i="10"/>
  <c r="I500" i="10"/>
  <c r="H500" i="10"/>
  <c r="G500" i="10"/>
  <c r="W497" i="10"/>
  <c r="V497" i="10"/>
  <c r="U497" i="10"/>
  <c r="T497" i="10"/>
  <c r="S497" i="10"/>
  <c r="R497" i="10"/>
  <c r="Q497" i="10"/>
  <c r="P497" i="10"/>
  <c r="O497" i="10"/>
  <c r="N497" i="10"/>
  <c r="M497" i="10"/>
  <c r="L497" i="10"/>
  <c r="K497" i="10"/>
  <c r="J497" i="10"/>
  <c r="I497" i="10"/>
  <c r="H497" i="10"/>
  <c r="G497" i="10"/>
  <c r="W493" i="10"/>
  <c r="V493" i="10"/>
  <c r="U493" i="10"/>
  <c r="T493" i="10"/>
  <c r="S493" i="10"/>
  <c r="R493" i="10"/>
  <c r="Q493" i="10"/>
  <c r="P493" i="10"/>
  <c r="O493" i="10"/>
  <c r="N493" i="10"/>
  <c r="M493" i="10"/>
  <c r="L493" i="10"/>
  <c r="K493" i="10"/>
  <c r="J493" i="10"/>
  <c r="I493" i="10"/>
  <c r="H493" i="10"/>
  <c r="G493" i="10"/>
  <c r="W489" i="10"/>
  <c r="V489" i="10"/>
  <c r="U489" i="10"/>
  <c r="T489" i="10"/>
  <c r="S489" i="10"/>
  <c r="R489" i="10"/>
  <c r="Q489" i="10"/>
  <c r="P489" i="10"/>
  <c r="O489" i="10"/>
  <c r="N489" i="10"/>
  <c r="M489" i="10"/>
  <c r="L489" i="10"/>
  <c r="K489" i="10"/>
  <c r="J489" i="10"/>
  <c r="I489" i="10"/>
  <c r="H489" i="10"/>
  <c r="G489" i="10"/>
  <c r="W486" i="10"/>
  <c r="V486" i="10"/>
  <c r="U486" i="10"/>
  <c r="T486" i="10"/>
  <c r="S486" i="10"/>
  <c r="R486" i="10"/>
  <c r="Q486" i="10"/>
  <c r="P486" i="10"/>
  <c r="O486" i="10"/>
  <c r="N486" i="10"/>
  <c r="M486" i="10"/>
  <c r="L486" i="10"/>
  <c r="K486" i="10"/>
  <c r="J486" i="10"/>
  <c r="I486" i="10"/>
  <c r="H486" i="10"/>
  <c r="G486" i="10"/>
  <c r="W483" i="10"/>
  <c r="V483" i="10"/>
  <c r="U483" i="10"/>
  <c r="T483" i="10"/>
  <c r="S483" i="10"/>
  <c r="R483" i="10"/>
  <c r="Q483" i="10"/>
  <c r="P483" i="10"/>
  <c r="O483" i="10"/>
  <c r="N483" i="10"/>
  <c r="M483" i="10"/>
  <c r="L483" i="10"/>
  <c r="K483" i="10"/>
  <c r="J483" i="10"/>
  <c r="I483" i="10"/>
  <c r="H483" i="10"/>
  <c r="G483" i="10"/>
  <c r="W480" i="10"/>
  <c r="V480" i="10"/>
  <c r="U480" i="10"/>
  <c r="T480" i="10"/>
  <c r="S480" i="10"/>
  <c r="R480" i="10"/>
  <c r="Q480" i="10"/>
  <c r="P480" i="10"/>
  <c r="O480" i="10"/>
  <c r="N480" i="10"/>
  <c r="M480" i="10"/>
  <c r="L480" i="10"/>
  <c r="K480" i="10"/>
  <c r="J480" i="10"/>
  <c r="I480" i="10"/>
  <c r="H480" i="10"/>
  <c r="G480" i="10"/>
  <c r="W477" i="10"/>
  <c r="V477" i="10"/>
  <c r="U477" i="10"/>
  <c r="T477" i="10"/>
  <c r="S477" i="10"/>
  <c r="R477" i="10"/>
  <c r="Q477" i="10"/>
  <c r="P477" i="10"/>
  <c r="O477" i="10"/>
  <c r="N477" i="10"/>
  <c r="M477" i="10"/>
  <c r="L477" i="10"/>
  <c r="K477" i="10"/>
  <c r="J477" i="10"/>
  <c r="I477" i="10"/>
  <c r="H477" i="10"/>
  <c r="G477" i="10"/>
  <c r="W474" i="10"/>
  <c r="V474" i="10"/>
  <c r="U474" i="10"/>
  <c r="T474" i="10"/>
  <c r="S474" i="10"/>
  <c r="R474" i="10"/>
  <c r="Q474" i="10"/>
  <c r="P474" i="10"/>
  <c r="O474" i="10"/>
  <c r="N474" i="10"/>
  <c r="M474" i="10"/>
  <c r="L474" i="10"/>
  <c r="K474" i="10"/>
  <c r="J474" i="10"/>
  <c r="I474" i="10"/>
  <c r="H474" i="10"/>
  <c r="G474" i="10"/>
  <c r="W471" i="10"/>
  <c r="V471" i="10"/>
  <c r="U471" i="10"/>
  <c r="T471" i="10"/>
  <c r="S471" i="10"/>
  <c r="R471" i="10"/>
  <c r="Q471" i="10"/>
  <c r="P471" i="10"/>
  <c r="O471" i="10"/>
  <c r="N471" i="10"/>
  <c r="M471" i="10"/>
  <c r="L471" i="10"/>
  <c r="K471" i="10"/>
  <c r="J471" i="10"/>
  <c r="I471" i="10"/>
  <c r="H471" i="10"/>
  <c r="G471" i="10"/>
  <c r="W466" i="10"/>
  <c r="V466" i="10"/>
  <c r="U466" i="10"/>
  <c r="T466" i="10"/>
  <c r="S466" i="10"/>
  <c r="R466" i="10"/>
  <c r="Q466" i="10"/>
  <c r="P466" i="10"/>
  <c r="O466" i="10"/>
  <c r="N466" i="10"/>
  <c r="M466" i="10"/>
  <c r="L466" i="10"/>
  <c r="K466" i="10"/>
  <c r="J466" i="10"/>
  <c r="I466" i="10"/>
  <c r="H466" i="10"/>
  <c r="G466" i="10"/>
  <c r="W463" i="10"/>
  <c r="V463" i="10"/>
  <c r="U463" i="10"/>
  <c r="T463" i="10"/>
  <c r="S463" i="10"/>
  <c r="R463" i="10"/>
  <c r="Q463" i="10"/>
  <c r="P463" i="10"/>
  <c r="O463" i="10"/>
  <c r="N463" i="10"/>
  <c r="M463" i="10"/>
  <c r="L463" i="10"/>
  <c r="K463" i="10"/>
  <c r="J463" i="10"/>
  <c r="I463" i="10"/>
  <c r="H463" i="10"/>
  <c r="G463" i="10"/>
  <c r="W459" i="10"/>
  <c r="V459" i="10"/>
  <c r="U459" i="10"/>
  <c r="T459" i="10"/>
  <c r="S459" i="10"/>
  <c r="R459" i="10"/>
  <c r="Q459" i="10"/>
  <c r="P459" i="10"/>
  <c r="O459" i="10"/>
  <c r="N459" i="10"/>
  <c r="M459" i="10"/>
  <c r="L459" i="10"/>
  <c r="K459" i="10"/>
  <c r="J459" i="10"/>
  <c r="I459" i="10"/>
  <c r="H459" i="10"/>
  <c r="G459" i="10"/>
  <c r="W456" i="10"/>
  <c r="V456" i="10"/>
  <c r="U456" i="10"/>
  <c r="T456" i="10"/>
  <c r="S456" i="10"/>
  <c r="R456" i="10"/>
  <c r="Q456" i="10"/>
  <c r="P456" i="10"/>
  <c r="O456" i="10"/>
  <c r="N456" i="10"/>
  <c r="M456" i="10"/>
  <c r="L456" i="10"/>
  <c r="K456" i="10"/>
  <c r="J456" i="10"/>
  <c r="I456" i="10"/>
  <c r="H456" i="10"/>
  <c r="G456" i="10"/>
  <c r="W452" i="10"/>
  <c r="V452" i="10"/>
  <c r="U452" i="10"/>
  <c r="T452" i="10"/>
  <c r="S452" i="10"/>
  <c r="R452" i="10"/>
  <c r="Q452" i="10"/>
  <c r="P452" i="10"/>
  <c r="O452" i="10"/>
  <c r="N452" i="10"/>
  <c r="M452" i="10"/>
  <c r="L452" i="10"/>
  <c r="K452" i="10"/>
  <c r="J452" i="10"/>
  <c r="I452" i="10"/>
  <c r="H452" i="10"/>
  <c r="G452" i="10"/>
  <c r="W449" i="10"/>
  <c r="V449" i="10"/>
  <c r="U449" i="10"/>
  <c r="T449" i="10"/>
  <c r="S449" i="10"/>
  <c r="R449" i="10"/>
  <c r="Q449" i="10"/>
  <c r="P449" i="10"/>
  <c r="O449" i="10"/>
  <c r="N449" i="10"/>
  <c r="M449" i="10"/>
  <c r="L449" i="10"/>
  <c r="K449" i="10"/>
  <c r="J449" i="10"/>
  <c r="I449" i="10"/>
  <c r="H449" i="10"/>
  <c r="G449" i="10"/>
  <c r="W444" i="10"/>
  <c r="V444" i="10"/>
  <c r="U444" i="10"/>
  <c r="T444" i="10"/>
  <c r="S444" i="10"/>
  <c r="R444" i="10"/>
  <c r="Q444" i="10"/>
  <c r="P444" i="10"/>
  <c r="O444" i="10"/>
  <c r="N444" i="10"/>
  <c r="M444" i="10"/>
  <c r="L444" i="10"/>
  <c r="K444" i="10"/>
  <c r="J444" i="10"/>
  <c r="I444" i="10"/>
  <c r="H444" i="10"/>
  <c r="G444" i="10"/>
  <c r="W440" i="10"/>
  <c r="V440" i="10"/>
  <c r="U440" i="10"/>
  <c r="T440" i="10"/>
  <c r="S440" i="10"/>
  <c r="R440" i="10"/>
  <c r="Q440" i="10"/>
  <c r="P440" i="10"/>
  <c r="O440" i="10"/>
  <c r="N440" i="10"/>
  <c r="M440" i="10"/>
  <c r="L440" i="10"/>
  <c r="K440" i="10"/>
  <c r="J440" i="10"/>
  <c r="I440" i="10"/>
  <c r="H440" i="10"/>
  <c r="G440" i="10"/>
  <c r="W436" i="10"/>
  <c r="V436" i="10"/>
  <c r="U436" i="10"/>
  <c r="T436" i="10"/>
  <c r="S436" i="10"/>
  <c r="R436" i="10"/>
  <c r="Q436" i="10"/>
  <c r="P436" i="10"/>
  <c r="O436" i="10"/>
  <c r="N436" i="10"/>
  <c r="M436" i="10"/>
  <c r="L436" i="10"/>
  <c r="K436" i="10"/>
  <c r="J436" i="10"/>
  <c r="I436" i="10"/>
  <c r="H436" i="10"/>
  <c r="G436" i="10"/>
  <c r="W430" i="10"/>
  <c r="V430" i="10"/>
  <c r="U430" i="10"/>
  <c r="T430" i="10"/>
  <c r="S430" i="10"/>
  <c r="R430" i="10"/>
  <c r="Q430" i="10"/>
  <c r="P430" i="10"/>
  <c r="O430" i="10"/>
  <c r="N430" i="10"/>
  <c r="M430" i="10"/>
  <c r="L430" i="10"/>
  <c r="K430" i="10"/>
  <c r="J430" i="10"/>
  <c r="I430" i="10"/>
  <c r="H430" i="10"/>
  <c r="G430" i="10"/>
  <c r="W425" i="10"/>
  <c r="V425" i="10"/>
  <c r="U425" i="10"/>
  <c r="T425" i="10"/>
  <c r="S425" i="10"/>
  <c r="R425" i="10"/>
  <c r="Q425" i="10"/>
  <c r="P425" i="10"/>
  <c r="O425" i="10"/>
  <c r="N425" i="10"/>
  <c r="M425" i="10"/>
  <c r="L425" i="10"/>
  <c r="K425" i="10"/>
  <c r="J425" i="10"/>
  <c r="I425" i="10"/>
  <c r="H425" i="10"/>
  <c r="G425" i="10"/>
  <c r="W420" i="10"/>
  <c r="V420" i="10"/>
  <c r="U420" i="10"/>
  <c r="T420" i="10"/>
  <c r="S420" i="10"/>
  <c r="R420" i="10"/>
  <c r="Q420" i="10"/>
  <c r="P420" i="10"/>
  <c r="O420" i="10"/>
  <c r="N420" i="10"/>
  <c r="M420" i="10"/>
  <c r="L420" i="10"/>
  <c r="K420" i="10"/>
  <c r="J420" i="10"/>
  <c r="I420" i="10"/>
  <c r="H420" i="10"/>
  <c r="G420" i="10"/>
  <c r="W415" i="10"/>
  <c r="V415" i="10"/>
  <c r="U415" i="10"/>
  <c r="T415" i="10"/>
  <c r="S415" i="10"/>
  <c r="R415" i="10"/>
  <c r="Q415" i="10"/>
  <c r="P415" i="10"/>
  <c r="O415" i="10"/>
  <c r="N415" i="10"/>
  <c r="M415" i="10"/>
  <c r="L415" i="10"/>
  <c r="K415" i="10"/>
  <c r="J415" i="10"/>
  <c r="I415" i="10"/>
  <c r="H415" i="10"/>
  <c r="G415" i="10"/>
  <c r="W411" i="10"/>
  <c r="V411" i="10"/>
  <c r="U411" i="10"/>
  <c r="T411" i="10"/>
  <c r="S411" i="10"/>
  <c r="R411" i="10"/>
  <c r="Q411" i="10"/>
  <c r="P411" i="10"/>
  <c r="O411" i="10"/>
  <c r="N411" i="10"/>
  <c r="M411" i="10"/>
  <c r="L411" i="10"/>
  <c r="K411" i="10"/>
  <c r="J411" i="10"/>
  <c r="I411" i="10"/>
  <c r="H411" i="10"/>
  <c r="G411" i="10"/>
  <c r="W408" i="10"/>
  <c r="V408" i="10"/>
  <c r="U408" i="10"/>
  <c r="T408" i="10"/>
  <c r="S408" i="10"/>
  <c r="R408" i="10"/>
  <c r="Q408" i="10"/>
  <c r="P408" i="10"/>
  <c r="O408" i="10"/>
  <c r="N408" i="10"/>
  <c r="M408" i="10"/>
  <c r="L408" i="10"/>
  <c r="K408" i="10"/>
  <c r="J408" i="10"/>
  <c r="I408" i="10"/>
  <c r="H408" i="10"/>
  <c r="G408" i="10"/>
  <c r="W405" i="10"/>
  <c r="V405" i="10"/>
  <c r="U405" i="10"/>
  <c r="T405" i="10"/>
  <c r="S405" i="10"/>
  <c r="R405" i="10"/>
  <c r="Q405" i="10"/>
  <c r="P405" i="10"/>
  <c r="O405" i="10"/>
  <c r="N405" i="10"/>
  <c r="M405" i="10"/>
  <c r="L405" i="10"/>
  <c r="K405" i="10"/>
  <c r="J405" i="10"/>
  <c r="I405" i="10"/>
  <c r="H405" i="10"/>
  <c r="G405" i="10"/>
  <c r="W402" i="10"/>
  <c r="V402" i="10"/>
  <c r="U402" i="10"/>
  <c r="T402" i="10"/>
  <c r="S402" i="10"/>
  <c r="R402" i="10"/>
  <c r="Q402" i="10"/>
  <c r="P402" i="10"/>
  <c r="O402" i="10"/>
  <c r="N402" i="10"/>
  <c r="M402" i="10"/>
  <c r="L402" i="10"/>
  <c r="K402" i="10"/>
  <c r="J402" i="10"/>
  <c r="I402" i="10"/>
  <c r="H402" i="10"/>
  <c r="G402" i="10"/>
  <c r="W399" i="10"/>
  <c r="V399" i="10"/>
  <c r="U399" i="10"/>
  <c r="T399" i="10"/>
  <c r="S399" i="10"/>
  <c r="R399" i="10"/>
  <c r="Q399" i="10"/>
  <c r="P399" i="10"/>
  <c r="O399" i="10"/>
  <c r="N399" i="10"/>
  <c r="M399" i="10"/>
  <c r="L399" i="10"/>
  <c r="K399" i="10"/>
  <c r="J399" i="10"/>
  <c r="I399" i="10"/>
  <c r="H399" i="10"/>
  <c r="G399" i="10"/>
  <c r="W396" i="10"/>
  <c r="V396" i="10"/>
  <c r="U396" i="10"/>
  <c r="T396" i="10"/>
  <c r="S396" i="10"/>
  <c r="R396" i="10"/>
  <c r="Q396" i="10"/>
  <c r="P396" i="10"/>
  <c r="O396" i="10"/>
  <c r="N396" i="10"/>
  <c r="M396" i="10"/>
  <c r="L396" i="10"/>
  <c r="K396" i="10"/>
  <c r="J396" i="10"/>
  <c r="I396" i="10"/>
  <c r="H396" i="10"/>
  <c r="G396" i="10"/>
  <c r="W393" i="10"/>
  <c r="V393" i="10"/>
  <c r="U393" i="10"/>
  <c r="T393" i="10"/>
  <c r="S393" i="10"/>
  <c r="R393" i="10"/>
  <c r="Q393" i="10"/>
  <c r="P393" i="10"/>
  <c r="O393" i="10"/>
  <c r="N393" i="10"/>
  <c r="M393" i="10"/>
  <c r="L393" i="10"/>
  <c r="K393" i="10"/>
  <c r="J393" i="10"/>
  <c r="I393" i="10"/>
  <c r="H393" i="10"/>
  <c r="G393" i="10"/>
  <c r="W388" i="10"/>
  <c r="V388" i="10"/>
  <c r="U388" i="10"/>
  <c r="T388" i="10"/>
  <c r="S388" i="10"/>
  <c r="R388" i="10"/>
  <c r="Q388" i="10"/>
  <c r="P388" i="10"/>
  <c r="O388" i="10"/>
  <c r="N388" i="10"/>
  <c r="M388" i="10"/>
  <c r="L388" i="10"/>
  <c r="K388" i="10"/>
  <c r="J388" i="10"/>
  <c r="I388" i="10"/>
  <c r="H388" i="10"/>
  <c r="G388" i="10"/>
  <c r="W385" i="10"/>
  <c r="V385" i="10"/>
  <c r="U385" i="10"/>
  <c r="T385" i="10"/>
  <c r="S385" i="10"/>
  <c r="R385" i="10"/>
  <c r="Q385" i="10"/>
  <c r="P385" i="10"/>
  <c r="O385" i="10"/>
  <c r="N385" i="10"/>
  <c r="M385" i="10"/>
  <c r="L385" i="10"/>
  <c r="K385" i="10"/>
  <c r="J385" i="10"/>
  <c r="I385" i="10"/>
  <c r="H385" i="10"/>
  <c r="G385" i="10"/>
  <c r="W381" i="10"/>
  <c r="V381" i="10"/>
  <c r="U381" i="10"/>
  <c r="T381" i="10"/>
  <c r="S381" i="10"/>
  <c r="R381" i="10"/>
  <c r="Q381" i="10"/>
  <c r="P381" i="10"/>
  <c r="O381" i="10"/>
  <c r="N381" i="10"/>
  <c r="M381" i="10"/>
  <c r="L381" i="10"/>
  <c r="K381" i="10"/>
  <c r="J381" i="10"/>
  <c r="I381" i="10"/>
  <c r="H381" i="10"/>
  <c r="G381" i="10"/>
  <c r="W378" i="10"/>
  <c r="V378" i="10"/>
  <c r="U378" i="10"/>
  <c r="T378" i="10"/>
  <c r="S378" i="10"/>
  <c r="R378" i="10"/>
  <c r="Q378" i="10"/>
  <c r="P378" i="10"/>
  <c r="O378" i="10"/>
  <c r="N378" i="10"/>
  <c r="M378" i="10"/>
  <c r="L378" i="10"/>
  <c r="K378" i="10"/>
  <c r="J378" i="10"/>
  <c r="I378" i="10"/>
  <c r="H378" i="10"/>
  <c r="G378" i="10"/>
  <c r="W374" i="10"/>
  <c r="V374" i="10"/>
  <c r="U374" i="10"/>
  <c r="T374" i="10"/>
  <c r="S374" i="10"/>
  <c r="R374" i="10"/>
  <c r="Q374" i="10"/>
  <c r="P374" i="10"/>
  <c r="O374" i="10"/>
  <c r="N374" i="10"/>
  <c r="M374" i="10"/>
  <c r="L374" i="10"/>
  <c r="K374" i="10"/>
  <c r="J374" i="10"/>
  <c r="I374" i="10"/>
  <c r="H374" i="10"/>
  <c r="G374" i="10"/>
  <c r="W371" i="10"/>
  <c r="V371" i="10"/>
  <c r="U371" i="10"/>
  <c r="T371" i="10"/>
  <c r="S371" i="10"/>
  <c r="R371" i="10"/>
  <c r="Q371" i="10"/>
  <c r="P371" i="10"/>
  <c r="O371" i="10"/>
  <c r="N371" i="10"/>
  <c r="M371" i="10"/>
  <c r="L371" i="10"/>
  <c r="K371" i="10"/>
  <c r="J371" i="10"/>
  <c r="I371" i="10"/>
  <c r="H371" i="10"/>
  <c r="G371" i="10"/>
  <c r="W366" i="10"/>
  <c r="V366" i="10"/>
  <c r="U366" i="10"/>
  <c r="T366" i="10"/>
  <c r="S366" i="10"/>
  <c r="R366" i="10"/>
  <c r="Q366" i="10"/>
  <c r="P366" i="10"/>
  <c r="O366" i="10"/>
  <c r="N366" i="10"/>
  <c r="M366" i="10"/>
  <c r="L366" i="10"/>
  <c r="K366" i="10"/>
  <c r="J366" i="10"/>
  <c r="I366" i="10"/>
  <c r="H366" i="10"/>
  <c r="G366" i="10"/>
  <c r="W362" i="10"/>
  <c r="V362" i="10"/>
  <c r="U362" i="10"/>
  <c r="T362" i="10"/>
  <c r="S362" i="10"/>
  <c r="R362" i="10"/>
  <c r="Q362" i="10"/>
  <c r="P362" i="10"/>
  <c r="O362" i="10"/>
  <c r="N362" i="10"/>
  <c r="M362" i="10"/>
  <c r="L362" i="10"/>
  <c r="K362" i="10"/>
  <c r="J362" i="10"/>
  <c r="I362" i="10"/>
  <c r="H362" i="10"/>
  <c r="G362" i="10"/>
  <c r="W358" i="10"/>
  <c r="V358" i="10"/>
  <c r="U358" i="10"/>
  <c r="T358" i="10"/>
  <c r="S358" i="10"/>
  <c r="R358" i="10"/>
  <c r="Q358" i="10"/>
  <c r="P358" i="10"/>
  <c r="O358" i="10"/>
  <c r="N358" i="10"/>
  <c r="M358" i="10"/>
  <c r="L358" i="10"/>
  <c r="K358" i="10"/>
  <c r="J358" i="10"/>
  <c r="I358" i="10"/>
  <c r="H358" i="10"/>
  <c r="G358" i="10"/>
  <c r="W352" i="10"/>
  <c r="V352" i="10"/>
  <c r="U352" i="10"/>
  <c r="T352" i="10"/>
  <c r="S352" i="10"/>
  <c r="R352" i="10"/>
  <c r="Q352" i="10"/>
  <c r="P352" i="10"/>
  <c r="O352" i="10"/>
  <c r="N352" i="10"/>
  <c r="M352" i="10"/>
  <c r="L352" i="10"/>
  <c r="K352" i="10"/>
  <c r="J352" i="10"/>
  <c r="I352" i="10"/>
  <c r="H352" i="10"/>
  <c r="G352" i="10"/>
  <c r="W347" i="10"/>
  <c r="V347" i="10"/>
  <c r="U347" i="10"/>
  <c r="T347" i="10"/>
  <c r="S347" i="10"/>
  <c r="R347" i="10"/>
  <c r="Q347" i="10"/>
  <c r="P347" i="10"/>
  <c r="O347" i="10"/>
  <c r="N347" i="10"/>
  <c r="M347" i="10"/>
  <c r="L347" i="10"/>
  <c r="K347" i="10"/>
  <c r="J347" i="10"/>
  <c r="I347" i="10"/>
  <c r="H347" i="10"/>
  <c r="G347" i="10"/>
  <c r="W342" i="10"/>
  <c r="V342" i="10"/>
  <c r="U342" i="10"/>
  <c r="T342" i="10"/>
  <c r="S342" i="10"/>
  <c r="R342" i="10"/>
  <c r="Q342" i="10"/>
  <c r="P342" i="10"/>
  <c r="O342" i="10"/>
  <c r="N342" i="10"/>
  <c r="M342" i="10"/>
  <c r="L342" i="10"/>
  <c r="K342" i="10"/>
  <c r="J342" i="10"/>
  <c r="I342" i="10"/>
  <c r="H342" i="10"/>
  <c r="G342" i="10"/>
  <c r="W334" i="10"/>
  <c r="V334" i="10"/>
  <c r="U334" i="10"/>
  <c r="T334" i="10"/>
  <c r="S334" i="10"/>
  <c r="R334" i="10"/>
  <c r="Q334" i="10"/>
  <c r="P334" i="10"/>
  <c r="O334" i="10"/>
  <c r="N334" i="10"/>
  <c r="M334" i="10"/>
  <c r="L334" i="10"/>
  <c r="K334" i="10"/>
  <c r="J334" i="10"/>
  <c r="I334" i="10"/>
  <c r="H334" i="10"/>
  <c r="G334" i="10"/>
  <c r="W327" i="10"/>
  <c r="V327" i="10"/>
  <c r="U327" i="10"/>
  <c r="T327" i="10"/>
  <c r="S327" i="10"/>
  <c r="R327" i="10"/>
  <c r="Q327" i="10"/>
  <c r="P327" i="10"/>
  <c r="O327" i="10"/>
  <c r="N327" i="10"/>
  <c r="M327" i="10"/>
  <c r="L327" i="10"/>
  <c r="K327" i="10"/>
  <c r="J327" i="10"/>
  <c r="I327" i="10"/>
  <c r="H327" i="10"/>
  <c r="G327" i="10"/>
  <c r="W323" i="10"/>
  <c r="V323" i="10"/>
  <c r="U323" i="10"/>
  <c r="T323" i="10"/>
  <c r="S323" i="10"/>
  <c r="R323" i="10"/>
  <c r="Q323" i="10"/>
  <c r="P323" i="10"/>
  <c r="O323" i="10"/>
  <c r="N323" i="10"/>
  <c r="M323" i="10"/>
  <c r="L323" i="10"/>
  <c r="K323" i="10"/>
  <c r="J323" i="10"/>
  <c r="I323" i="10"/>
  <c r="H323" i="10"/>
  <c r="G323" i="10"/>
  <c r="M319" i="10"/>
  <c r="L319" i="10"/>
  <c r="K319" i="10"/>
  <c r="J319" i="10"/>
  <c r="I319" i="10"/>
  <c r="H319" i="10"/>
  <c r="G319" i="10"/>
  <c r="W314" i="10"/>
  <c r="V314" i="10"/>
  <c r="U314" i="10"/>
  <c r="T314" i="10"/>
  <c r="S314" i="10"/>
  <c r="R314" i="10"/>
  <c r="Q314" i="10"/>
  <c r="P314" i="10"/>
  <c r="O314" i="10"/>
  <c r="N314" i="10"/>
  <c r="M314" i="10"/>
  <c r="L314" i="10"/>
  <c r="K314" i="10"/>
  <c r="J314" i="10"/>
  <c r="I314" i="10"/>
  <c r="H314" i="10"/>
  <c r="G314" i="10"/>
  <c r="W310" i="10"/>
  <c r="V310" i="10"/>
  <c r="U310" i="10"/>
  <c r="T310" i="10"/>
  <c r="S310" i="10"/>
  <c r="R310" i="10"/>
  <c r="Q310" i="10"/>
  <c r="P310" i="10"/>
  <c r="O310" i="10"/>
  <c r="N310" i="10"/>
  <c r="M310" i="10"/>
  <c r="L310" i="10"/>
  <c r="K310" i="10"/>
  <c r="J310" i="10"/>
  <c r="I310" i="10"/>
  <c r="H310" i="10"/>
  <c r="G310" i="10"/>
  <c r="W308" i="10"/>
  <c r="V308" i="10"/>
  <c r="U308" i="10"/>
  <c r="T308" i="10"/>
  <c r="S308" i="10"/>
  <c r="R308" i="10"/>
  <c r="Q308" i="10"/>
  <c r="P308" i="10"/>
  <c r="O308" i="10"/>
  <c r="N308" i="10"/>
  <c r="M308" i="10"/>
  <c r="L308" i="10"/>
  <c r="K308" i="10"/>
  <c r="J308" i="10"/>
  <c r="I308" i="10"/>
  <c r="H308" i="10"/>
  <c r="G308" i="10"/>
  <c r="G303" i="10"/>
  <c r="G299" i="10"/>
  <c r="W295" i="10"/>
  <c r="V295" i="10"/>
  <c r="U295" i="10"/>
  <c r="T295" i="10"/>
  <c r="S295" i="10"/>
  <c r="R295" i="10"/>
  <c r="Q295" i="10"/>
  <c r="P295" i="10"/>
  <c r="O295" i="10"/>
  <c r="N295" i="10"/>
  <c r="M295" i="10"/>
  <c r="L295" i="10"/>
  <c r="K295" i="10"/>
  <c r="J295" i="10"/>
  <c r="I295" i="10"/>
  <c r="H295" i="10"/>
  <c r="G295" i="10"/>
  <c r="W288" i="10"/>
  <c r="V288" i="10"/>
  <c r="U288" i="10"/>
  <c r="T288" i="10"/>
  <c r="S288" i="10"/>
  <c r="R288" i="10"/>
  <c r="Q288" i="10"/>
  <c r="P288" i="10"/>
  <c r="O288" i="10"/>
  <c r="N288" i="10"/>
  <c r="M288" i="10"/>
  <c r="L288" i="10"/>
  <c r="K288" i="10"/>
  <c r="J288" i="10"/>
  <c r="I288" i="10"/>
  <c r="H288" i="10"/>
  <c r="G288" i="10"/>
  <c r="W281" i="10"/>
  <c r="V281" i="10"/>
  <c r="U281" i="10"/>
  <c r="T281" i="10"/>
  <c r="S281" i="10"/>
  <c r="R281" i="10"/>
  <c r="Q281" i="10"/>
  <c r="P281" i="10"/>
  <c r="O281" i="10"/>
  <c r="N281" i="10"/>
  <c r="M281" i="10"/>
  <c r="L281" i="10"/>
  <c r="K281" i="10"/>
  <c r="J281" i="10"/>
  <c r="I281" i="10"/>
  <c r="H281" i="10"/>
  <c r="G281" i="10"/>
  <c r="W274" i="10"/>
  <c r="V274" i="10"/>
  <c r="U274" i="10"/>
  <c r="T274" i="10"/>
  <c r="S274" i="10"/>
  <c r="R274" i="10"/>
  <c r="Q274" i="10"/>
  <c r="P274" i="10"/>
  <c r="O274" i="10"/>
  <c r="N274" i="10"/>
  <c r="M274" i="10"/>
  <c r="L274" i="10"/>
  <c r="K274" i="10"/>
  <c r="J274" i="10"/>
  <c r="I274" i="10"/>
  <c r="H274" i="10"/>
  <c r="G274" i="10"/>
  <c r="W267" i="10"/>
  <c r="V267" i="10"/>
  <c r="U267" i="10"/>
  <c r="T267" i="10"/>
  <c r="S267" i="10"/>
  <c r="R267" i="10"/>
  <c r="Q267" i="10"/>
  <c r="P267" i="10"/>
  <c r="O267" i="10"/>
  <c r="N267" i="10"/>
  <c r="M267" i="10"/>
  <c r="L267" i="10"/>
  <c r="K267" i="10"/>
  <c r="J267" i="10"/>
  <c r="I267" i="10"/>
  <c r="H267" i="10"/>
  <c r="G267" i="10"/>
  <c r="W260" i="10"/>
  <c r="V260" i="10"/>
  <c r="U260" i="10"/>
  <c r="T260" i="10"/>
  <c r="S260" i="10"/>
  <c r="R260" i="10"/>
  <c r="Q260" i="10"/>
  <c r="P260" i="10"/>
  <c r="P516" i="10" s="1"/>
  <c r="P520" i="10" s="1"/>
  <c r="O260" i="10"/>
  <c r="N260" i="10"/>
  <c r="M260" i="10"/>
  <c r="L260" i="10"/>
  <c r="K260" i="10"/>
  <c r="J260" i="10"/>
  <c r="I260" i="10"/>
  <c r="H260" i="10"/>
  <c r="G260" i="10"/>
  <c r="W253" i="10"/>
  <c r="V253" i="10"/>
  <c r="U253" i="10"/>
  <c r="T253" i="10"/>
  <c r="S253" i="10"/>
  <c r="R253" i="10"/>
  <c r="Q253" i="10"/>
  <c r="P253" i="10"/>
  <c r="O253" i="10"/>
  <c r="N253" i="10"/>
  <c r="M253" i="10"/>
  <c r="L253" i="10"/>
  <c r="K253" i="10"/>
  <c r="J253" i="10"/>
  <c r="I253" i="10"/>
  <c r="H253" i="10"/>
  <c r="G253" i="10"/>
  <c r="W246" i="10"/>
  <c r="V246" i="10"/>
  <c r="U246" i="10"/>
  <c r="T246" i="10"/>
  <c r="S246" i="10"/>
  <c r="R246" i="10"/>
  <c r="Q246" i="10"/>
  <c r="P246" i="10"/>
  <c r="O246" i="10"/>
  <c r="N246" i="10"/>
  <c r="M246" i="10"/>
  <c r="M516" i="10" s="1"/>
  <c r="M520" i="10" s="1"/>
  <c r="L246" i="10"/>
  <c r="K246" i="10"/>
  <c r="J246" i="10"/>
  <c r="J516" i="10" s="1"/>
  <c r="J520" i="10" s="1"/>
  <c r="I246" i="10"/>
  <c r="H246" i="10"/>
  <c r="G246" i="10"/>
  <c r="G237" i="10"/>
  <c r="H233" i="10"/>
  <c r="W228" i="10"/>
  <c r="V228" i="10"/>
  <c r="U228" i="10"/>
  <c r="T228" i="10"/>
  <c r="S228" i="10"/>
  <c r="R228" i="10"/>
  <c r="Q228" i="10"/>
  <c r="P228" i="10"/>
  <c r="O228" i="10"/>
  <c r="N228" i="10"/>
  <c r="M228" i="10"/>
  <c r="L228" i="10"/>
  <c r="K228" i="10"/>
  <c r="J228" i="10"/>
  <c r="I228" i="10"/>
  <c r="H228" i="10"/>
  <c r="G228" i="10"/>
  <c r="G225" i="10"/>
  <c r="G221" i="10"/>
  <c r="W217" i="10"/>
  <c r="V217" i="10"/>
  <c r="U217" i="10"/>
  <c r="T217" i="10"/>
  <c r="S217" i="10"/>
  <c r="R217" i="10"/>
  <c r="Q217" i="10"/>
  <c r="P217" i="10"/>
  <c r="O217" i="10"/>
  <c r="N217" i="10"/>
  <c r="M217" i="10"/>
  <c r="L217" i="10"/>
  <c r="K217" i="10"/>
  <c r="J217" i="10"/>
  <c r="I217" i="10"/>
  <c r="H217" i="10"/>
  <c r="G217" i="10"/>
  <c r="W214" i="10"/>
  <c r="V214" i="10"/>
  <c r="U214" i="10"/>
  <c r="T214" i="10"/>
  <c r="S214" i="10"/>
  <c r="R214" i="10"/>
  <c r="Q214" i="10"/>
  <c r="P214" i="10"/>
  <c r="O214" i="10"/>
  <c r="N214" i="10"/>
  <c r="M214" i="10"/>
  <c r="L214" i="10"/>
  <c r="K214" i="10"/>
  <c r="J214" i="10"/>
  <c r="I214" i="10"/>
  <c r="H214" i="10"/>
  <c r="G214" i="10"/>
  <c r="W210" i="10"/>
  <c r="V210" i="10"/>
  <c r="U210" i="10"/>
  <c r="T210" i="10"/>
  <c r="S210" i="10"/>
  <c r="R210" i="10"/>
  <c r="Q210" i="10"/>
  <c r="P210" i="10"/>
  <c r="O210" i="10"/>
  <c r="N210" i="10"/>
  <c r="M210" i="10"/>
  <c r="L210" i="10"/>
  <c r="K210" i="10"/>
  <c r="J210" i="10"/>
  <c r="I210" i="10"/>
  <c r="H210" i="10"/>
  <c r="G210" i="10"/>
  <c r="W206" i="10"/>
  <c r="V206" i="10"/>
  <c r="U206" i="10"/>
  <c r="T206" i="10"/>
  <c r="S206" i="10"/>
  <c r="R206" i="10"/>
  <c r="Q206" i="10"/>
  <c r="P206" i="10"/>
  <c r="O206" i="10"/>
  <c r="N206" i="10"/>
  <c r="M206" i="10"/>
  <c r="L206" i="10"/>
  <c r="K206" i="10"/>
  <c r="J206" i="10"/>
  <c r="I206" i="10"/>
  <c r="H206" i="10"/>
  <c r="G206" i="10"/>
  <c r="W203" i="10"/>
  <c r="V203" i="10"/>
  <c r="U203" i="10"/>
  <c r="T203" i="10"/>
  <c r="S203" i="10"/>
  <c r="R203" i="10"/>
  <c r="Q203" i="10"/>
  <c r="P203" i="10"/>
  <c r="O203" i="10"/>
  <c r="N203" i="10"/>
  <c r="M203" i="10"/>
  <c r="L203" i="10"/>
  <c r="K203" i="10"/>
  <c r="J203" i="10"/>
  <c r="I203" i="10"/>
  <c r="H203" i="10"/>
  <c r="G203" i="10"/>
  <c r="W200" i="10"/>
  <c r="V200" i="10"/>
  <c r="U200" i="10"/>
  <c r="T200" i="10"/>
  <c r="S200" i="10"/>
  <c r="R200" i="10"/>
  <c r="Q200" i="10"/>
  <c r="P200" i="10"/>
  <c r="O200" i="10"/>
  <c r="N200" i="10"/>
  <c r="M200" i="10"/>
  <c r="L200" i="10"/>
  <c r="K200" i="10"/>
  <c r="J200" i="10"/>
  <c r="I200" i="10"/>
  <c r="H200" i="10"/>
  <c r="G200" i="10"/>
  <c r="W197" i="10"/>
  <c r="V197" i="10"/>
  <c r="U197" i="10"/>
  <c r="T197" i="10"/>
  <c r="S197" i="10"/>
  <c r="R197" i="10"/>
  <c r="Q197" i="10"/>
  <c r="P197" i="10"/>
  <c r="O197" i="10"/>
  <c r="N197" i="10"/>
  <c r="M197" i="10"/>
  <c r="L197" i="10"/>
  <c r="K197" i="10"/>
  <c r="J197" i="10"/>
  <c r="I197" i="10"/>
  <c r="H197" i="10"/>
  <c r="G197" i="10"/>
  <c r="W194" i="10"/>
  <c r="V194" i="10"/>
  <c r="U194" i="10"/>
  <c r="T194" i="10"/>
  <c r="S194" i="10"/>
  <c r="R194" i="10"/>
  <c r="Q194" i="10"/>
  <c r="P194" i="10"/>
  <c r="O194" i="10"/>
  <c r="N194" i="10"/>
  <c r="M194" i="10"/>
  <c r="L194" i="10"/>
  <c r="K194" i="10"/>
  <c r="J194" i="10"/>
  <c r="I194" i="10"/>
  <c r="H194" i="10"/>
  <c r="G194" i="10"/>
  <c r="W191" i="10"/>
  <c r="V191" i="10"/>
  <c r="U191" i="10"/>
  <c r="T191" i="10"/>
  <c r="S191" i="10"/>
  <c r="R191" i="10"/>
  <c r="Q191" i="10"/>
  <c r="P191" i="10"/>
  <c r="O191" i="10"/>
  <c r="N191" i="10"/>
  <c r="M191" i="10"/>
  <c r="L191" i="10"/>
  <c r="K191" i="10"/>
  <c r="J191" i="10"/>
  <c r="I191" i="10"/>
  <c r="H191" i="10"/>
  <c r="G191" i="10"/>
  <c r="W188" i="10"/>
  <c r="V188" i="10"/>
  <c r="U188" i="10"/>
  <c r="T188" i="10"/>
  <c r="S188" i="10"/>
  <c r="R188" i="10"/>
  <c r="Q188" i="10"/>
  <c r="P188" i="10"/>
  <c r="O188" i="10"/>
  <c r="N188" i="10"/>
  <c r="M188" i="10"/>
  <c r="L188" i="10"/>
  <c r="K188" i="10"/>
  <c r="J188" i="10"/>
  <c r="I188" i="10"/>
  <c r="H188" i="10"/>
  <c r="G188" i="10"/>
  <c r="W183" i="10"/>
  <c r="V183" i="10"/>
  <c r="U183" i="10"/>
  <c r="T183" i="10"/>
  <c r="S183" i="10"/>
  <c r="R183" i="10"/>
  <c r="Q183" i="10"/>
  <c r="P183" i="10"/>
  <c r="O183" i="10"/>
  <c r="N183" i="10"/>
  <c r="M183" i="10"/>
  <c r="L183" i="10"/>
  <c r="K183" i="10"/>
  <c r="J183" i="10"/>
  <c r="I183" i="10"/>
  <c r="H183" i="10"/>
  <c r="G183" i="10"/>
  <c r="W180" i="10"/>
  <c r="V180" i="10"/>
  <c r="U180" i="10"/>
  <c r="T180" i="10"/>
  <c r="S180" i="10"/>
  <c r="R180" i="10"/>
  <c r="Q180" i="10"/>
  <c r="P180" i="10"/>
  <c r="O180" i="10"/>
  <c r="N180" i="10"/>
  <c r="M180" i="10"/>
  <c r="L180" i="10"/>
  <c r="K180" i="10"/>
  <c r="J180" i="10"/>
  <c r="I180" i="10"/>
  <c r="H180" i="10"/>
  <c r="G180" i="10"/>
  <c r="W176" i="10"/>
  <c r="V176" i="10"/>
  <c r="U176" i="10"/>
  <c r="T176" i="10"/>
  <c r="S176" i="10"/>
  <c r="R176" i="10"/>
  <c r="Q176" i="10"/>
  <c r="P176" i="10"/>
  <c r="O176" i="10"/>
  <c r="N176" i="10"/>
  <c r="M176" i="10"/>
  <c r="L176" i="10"/>
  <c r="K176" i="10"/>
  <c r="J176" i="10"/>
  <c r="I176" i="10"/>
  <c r="H176" i="10"/>
  <c r="G176" i="10"/>
  <c r="W173" i="10"/>
  <c r="V173" i="10"/>
  <c r="U173" i="10"/>
  <c r="T173" i="10"/>
  <c r="S173" i="10"/>
  <c r="R173" i="10"/>
  <c r="Q173" i="10"/>
  <c r="P173" i="10"/>
  <c r="O173" i="10"/>
  <c r="N173" i="10"/>
  <c r="M173" i="10"/>
  <c r="L173" i="10"/>
  <c r="K173" i="10"/>
  <c r="J173" i="10"/>
  <c r="I173" i="10"/>
  <c r="H173" i="10"/>
  <c r="G173" i="10"/>
  <c r="W169" i="10"/>
  <c r="V169" i="10"/>
  <c r="U169" i="10"/>
  <c r="T169" i="10"/>
  <c r="S169" i="10"/>
  <c r="R169" i="10"/>
  <c r="Q169" i="10"/>
  <c r="P169" i="10"/>
  <c r="O169" i="10"/>
  <c r="N169" i="10"/>
  <c r="M169" i="10"/>
  <c r="L169" i="10"/>
  <c r="K169" i="10"/>
  <c r="J169" i="10"/>
  <c r="I169" i="10"/>
  <c r="H169" i="10"/>
  <c r="G169" i="10"/>
  <c r="W166" i="10"/>
  <c r="V166" i="10"/>
  <c r="U166" i="10"/>
  <c r="T166" i="10"/>
  <c r="S166" i="10"/>
  <c r="R166" i="10"/>
  <c r="Q166" i="10"/>
  <c r="P166" i="10"/>
  <c r="O166" i="10"/>
  <c r="N166" i="10"/>
  <c r="M166" i="10"/>
  <c r="L166" i="10"/>
  <c r="K166" i="10"/>
  <c r="J166" i="10"/>
  <c r="I166" i="10"/>
  <c r="H166" i="10"/>
  <c r="G166" i="10"/>
  <c r="W161" i="10"/>
  <c r="V161" i="10"/>
  <c r="U161" i="10"/>
  <c r="T161" i="10"/>
  <c r="S161" i="10"/>
  <c r="R161" i="10"/>
  <c r="Q161" i="10"/>
  <c r="P161" i="10"/>
  <c r="O161" i="10"/>
  <c r="N161" i="10"/>
  <c r="M161" i="10"/>
  <c r="L161" i="10"/>
  <c r="K161" i="10"/>
  <c r="J161" i="10"/>
  <c r="I161" i="10"/>
  <c r="H161" i="10"/>
  <c r="G161" i="10"/>
  <c r="W157" i="10"/>
  <c r="V157" i="10"/>
  <c r="U157" i="10"/>
  <c r="T157" i="10"/>
  <c r="S157" i="10"/>
  <c r="R157" i="10"/>
  <c r="Q157" i="10"/>
  <c r="P157" i="10"/>
  <c r="O157" i="10"/>
  <c r="N157" i="10"/>
  <c r="M157" i="10"/>
  <c r="L157" i="10"/>
  <c r="K157" i="10"/>
  <c r="J157" i="10"/>
  <c r="I157" i="10"/>
  <c r="H157" i="10"/>
  <c r="G157" i="10"/>
  <c r="W153" i="10"/>
  <c r="V153" i="10"/>
  <c r="U153" i="10"/>
  <c r="T153" i="10"/>
  <c r="S153" i="10"/>
  <c r="R153" i="10"/>
  <c r="Q153" i="10"/>
  <c r="P153" i="10"/>
  <c r="O153" i="10"/>
  <c r="N153" i="10"/>
  <c r="M153" i="10"/>
  <c r="L153" i="10"/>
  <c r="K153" i="10"/>
  <c r="J153" i="10"/>
  <c r="I153" i="10"/>
  <c r="H153" i="10"/>
  <c r="G153" i="10"/>
  <c r="W147" i="10"/>
  <c r="V147" i="10"/>
  <c r="U147" i="10"/>
  <c r="T147" i="10"/>
  <c r="S147" i="10"/>
  <c r="R147" i="10"/>
  <c r="Q147" i="10"/>
  <c r="P147" i="10"/>
  <c r="O147" i="10"/>
  <c r="N147" i="10"/>
  <c r="M147" i="10"/>
  <c r="L147" i="10"/>
  <c r="K147" i="10"/>
  <c r="J147" i="10"/>
  <c r="I147" i="10"/>
  <c r="H147" i="10"/>
  <c r="G147" i="10"/>
  <c r="W142" i="10"/>
  <c r="V142" i="10"/>
  <c r="U142" i="10"/>
  <c r="T142" i="10"/>
  <c r="S142" i="10"/>
  <c r="R142" i="10"/>
  <c r="Q142" i="10"/>
  <c r="P142" i="10"/>
  <c r="O142" i="10"/>
  <c r="N142" i="10"/>
  <c r="M142" i="10"/>
  <c r="L142" i="10"/>
  <c r="K142" i="10"/>
  <c r="J142" i="10"/>
  <c r="I142" i="10"/>
  <c r="H142" i="10"/>
  <c r="G142" i="10"/>
  <c r="W137" i="10"/>
  <c r="V137" i="10"/>
  <c r="U137" i="10"/>
  <c r="T137" i="10"/>
  <c r="S137" i="10"/>
  <c r="R137" i="10"/>
  <c r="Q137" i="10"/>
  <c r="P137" i="10"/>
  <c r="O137" i="10"/>
  <c r="N137" i="10"/>
  <c r="M137" i="10"/>
  <c r="L137" i="10"/>
  <c r="K137" i="10"/>
  <c r="J137" i="10"/>
  <c r="I137" i="10"/>
  <c r="H137" i="10"/>
  <c r="G137" i="10"/>
  <c r="W130" i="10"/>
  <c r="V130" i="10"/>
  <c r="U130" i="10"/>
  <c r="T130" i="10"/>
  <c r="S130" i="10"/>
  <c r="R130" i="10"/>
  <c r="Q130" i="10"/>
  <c r="P130" i="10"/>
  <c r="O130" i="10"/>
  <c r="N130" i="10"/>
  <c r="M130" i="10"/>
  <c r="L130" i="10"/>
  <c r="K130" i="10"/>
  <c r="J130" i="10"/>
  <c r="I130" i="10"/>
  <c r="H130" i="10"/>
  <c r="G130" i="10"/>
  <c r="W127" i="10"/>
  <c r="V127" i="10"/>
  <c r="U127" i="10"/>
  <c r="T127" i="10"/>
  <c r="S127" i="10"/>
  <c r="R127" i="10"/>
  <c r="Q127" i="10"/>
  <c r="P127" i="10"/>
  <c r="O127" i="10"/>
  <c r="N127" i="10"/>
  <c r="M127" i="10"/>
  <c r="L127" i="10"/>
  <c r="K127" i="10"/>
  <c r="J127" i="10"/>
  <c r="I127" i="10"/>
  <c r="H127" i="10"/>
  <c r="G127" i="10"/>
  <c r="W123" i="10"/>
  <c r="V123" i="10"/>
  <c r="U123" i="10"/>
  <c r="T123" i="10"/>
  <c r="S123" i="10"/>
  <c r="R123" i="10"/>
  <c r="Q123" i="10"/>
  <c r="P123" i="10"/>
  <c r="O123" i="10"/>
  <c r="N123" i="10"/>
  <c r="M123" i="10"/>
  <c r="L123" i="10"/>
  <c r="K123" i="10"/>
  <c r="J123" i="10"/>
  <c r="I123" i="10"/>
  <c r="H123" i="10"/>
  <c r="G123" i="10"/>
  <c r="W119" i="10"/>
  <c r="V119" i="10"/>
  <c r="U119" i="10"/>
  <c r="T119" i="10"/>
  <c r="S119" i="10"/>
  <c r="R119" i="10"/>
  <c r="Q119" i="10"/>
  <c r="P119" i="10"/>
  <c r="O119" i="10"/>
  <c r="N119" i="10"/>
  <c r="M119" i="10"/>
  <c r="L119" i="10"/>
  <c r="K119" i="10"/>
  <c r="J119" i="10"/>
  <c r="I119" i="10"/>
  <c r="H119" i="10"/>
  <c r="G119" i="10"/>
  <c r="W116" i="10"/>
  <c r="V116" i="10"/>
  <c r="U116" i="10"/>
  <c r="T116" i="10"/>
  <c r="S116" i="10"/>
  <c r="R116" i="10"/>
  <c r="Q116" i="10"/>
  <c r="P116" i="10"/>
  <c r="O116" i="10"/>
  <c r="N116" i="10"/>
  <c r="M116" i="10"/>
  <c r="L116" i="10"/>
  <c r="K116" i="10"/>
  <c r="J116" i="10"/>
  <c r="I116" i="10"/>
  <c r="H116" i="10"/>
  <c r="G116" i="10"/>
  <c r="W113" i="10"/>
  <c r="V113" i="10"/>
  <c r="U113" i="10"/>
  <c r="T113" i="10"/>
  <c r="S113" i="10"/>
  <c r="R113" i="10"/>
  <c r="Q113" i="10"/>
  <c r="P113" i="10"/>
  <c r="O113" i="10"/>
  <c r="N113" i="10"/>
  <c r="M113" i="10"/>
  <c r="L113" i="10"/>
  <c r="K113" i="10"/>
  <c r="J113" i="10"/>
  <c r="I113" i="10"/>
  <c r="H113" i="10"/>
  <c r="G113" i="10"/>
  <c r="W108" i="10"/>
  <c r="V108" i="10"/>
  <c r="U108" i="10"/>
  <c r="T108" i="10"/>
  <c r="S108" i="10"/>
  <c r="R108" i="10"/>
  <c r="Q108" i="10"/>
  <c r="P108" i="10"/>
  <c r="O108" i="10"/>
  <c r="N108" i="10"/>
  <c r="M108" i="10"/>
  <c r="L108" i="10"/>
  <c r="K108" i="10"/>
  <c r="J108" i="10"/>
  <c r="I108" i="10"/>
  <c r="H108" i="10"/>
  <c r="G108" i="10"/>
  <c r="W104" i="10"/>
  <c r="V104" i="10"/>
  <c r="U104" i="10"/>
  <c r="T104" i="10"/>
  <c r="S104" i="10"/>
  <c r="R104" i="10"/>
  <c r="Q104" i="10"/>
  <c r="P104" i="10"/>
  <c r="O104" i="10"/>
  <c r="N104" i="10"/>
  <c r="M104" i="10"/>
  <c r="L104" i="10"/>
  <c r="K104" i="10"/>
  <c r="J104" i="10"/>
  <c r="I104" i="10"/>
  <c r="H104" i="10"/>
  <c r="G104" i="10"/>
  <c r="W101" i="10"/>
  <c r="V101" i="10"/>
  <c r="U101" i="10"/>
  <c r="T101" i="10"/>
  <c r="S101" i="10"/>
  <c r="R101" i="10"/>
  <c r="Q101" i="10"/>
  <c r="P101" i="10"/>
  <c r="O101" i="10"/>
  <c r="N101" i="10"/>
  <c r="M101" i="10"/>
  <c r="L101" i="10"/>
  <c r="K101" i="10"/>
  <c r="J101" i="10"/>
  <c r="I101" i="10"/>
  <c r="H101" i="10"/>
  <c r="G101" i="10"/>
  <c r="W96" i="10"/>
  <c r="V96" i="10"/>
  <c r="U96" i="10"/>
  <c r="T96" i="10"/>
  <c r="S96" i="10"/>
  <c r="R96" i="10"/>
  <c r="Q96" i="10"/>
  <c r="P96" i="10"/>
  <c r="O96" i="10"/>
  <c r="N96" i="10"/>
  <c r="M96" i="10"/>
  <c r="L96" i="10"/>
  <c r="K96" i="10"/>
  <c r="J96" i="10"/>
  <c r="I96" i="10"/>
  <c r="H96" i="10"/>
  <c r="G96" i="10"/>
  <c r="W91" i="10"/>
  <c r="V91" i="10"/>
  <c r="U91" i="10"/>
  <c r="T91" i="10"/>
  <c r="S91" i="10"/>
  <c r="R91" i="10"/>
  <c r="Q91" i="10"/>
  <c r="P91" i="10"/>
  <c r="O91" i="10"/>
  <c r="N91" i="10"/>
  <c r="M91" i="10"/>
  <c r="L91" i="10"/>
  <c r="K91" i="10"/>
  <c r="J91" i="10"/>
  <c r="I91" i="10"/>
  <c r="H91" i="10"/>
  <c r="G91" i="10"/>
  <c r="G87" i="10"/>
  <c r="W84" i="10"/>
  <c r="V84" i="10"/>
  <c r="U84" i="10"/>
  <c r="T84" i="10"/>
  <c r="S84" i="10"/>
  <c r="R84" i="10"/>
  <c r="Q84" i="10"/>
  <c r="P84" i="10"/>
  <c r="O84" i="10"/>
  <c r="N84" i="10"/>
  <c r="M84" i="10"/>
  <c r="L84" i="10"/>
  <c r="K84" i="10"/>
  <c r="J84" i="10"/>
  <c r="I84" i="10"/>
  <c r="H84" i="10"/>
  <c r="G84" i="10"/>
  <c r="W81" i="10"/>
  <c r="V81" i="10"/>
  <c r="U81" i="10"/>
  <c r="T81" i="10"/>
  <c r="S81" i="10"/>
  <c r="R81" i="10"/>
  <c r="Q81" i="10"/>
  <c r="P81" i="10"/>
  <c r="O81" i="10"/>
  <c r="N81" i="10"/>
  <c r="M81" i="10"/>
  <c r="L81" i="10"/>
  <c r="K81" i="10"/>
  <c r="J81" i="10"/>
  <c r="I81" i="10"/>
  <c r="H81" i="10"/>
  <c r="G81" i="10"/>
  <c r="W78" i="10"/>
  <c r="V78" i="10"/>
  <c r="U78" i="10"/>
  <c r="T78" i="10"/>
  <c r="S78" i="10"/>
  <c r="R78" i="10"/>
  <c r="Q78" i="10"/>
  <c r="P78" i="10"/>
  <c r="O78" i="10"/>
  <c r="N78" i="10"/>
  <c r="M78" i="10"/>
  <c r="L78" i="10"/>
  <c r="K78" i="10"/>
  <c r="J78" i="10"/>
  <c r="I78" i="10"/>
  <c r="H78" i="10"/>
  <c r="G78" i="10"/>
  <c r="W75" i="10"/>
  <c r="V75" i="10"/>
  <c r="U75" i="10"/>
  <c r="T75" i="10"/>
  <c r="S75" i="10"/>
  <c r="R75" i="10"/>
  <c r="Q75" i="10"/>
  <c r="P75" i="10"/>
  <c r="O75" i="10"/>
  <c r="N75" i="10"/>
  <c r="M75" i="10"/>
  <c r="L75" i="10"/>
  <c r="K75" i="10"/>
  <c r="J75" i="10"/>
  <c r="I75" i="10"/>
  <c r="H75" i="10"/>
  <c r="G75" i="10"/>
  <c r="W72" i="10"/>
  <c r="V72" i="10"/>
  <c r="U72" i="10"/>
  <c r="T72" i="10"/>
  <c r="S72" i="10"/>
  <c r="R72" i="10"/>
  <c r="Q72" i="10"/>
  <c r="P72" i="10"/>
  <c r="O72" i="10"/>
  <c r="N72" i="10"/>
  <c r="M72" i="10"/>
  <c r="L72" i="10"/>
  <c r="K72" i="10"/>
  <c r="J72" i="10"/>
  <c r="I72" i="10"/>
  <c r="H72" i="10"/>
  <c r="G72" i="10"/>
  <c r="W69" i="10"/>
  <c r="V69" i="10"/>
  <c r="U69" i="10"/>
  <c r="T69" i="10"/>
  <c r="S69" i="10"/>
  <c r="R69" i="10"/>
  <c r="Q69" i="10"/>
  <c r="P69" i="10"/>
  <c r="O69" i="10"/>
  <c r="N69" i="10"/>
  <c r="M69" i="10"/>
  <c r="L69" i="10"/>
  <c r="K69" i="10"/>
  <c r="J69" i="10"/>
  <c r="I69" i="10"/>
  <c r="H69" i="10"/>
  <c r="G69" i="10"/>
  <c r="W64" i="10"/>
  <c r="V64" i="10"/>
  <c r="U64" i="10"/>
  <c r="T64" i="10"/>
  <c r="S64" i="10"/>
  <c r="R64" i="10"/>
  <c r="Q64" i="10"/>
  <c r="P64" i="10"/>
  <c r="O64" i="10"/>
  <c r="N64" i="10"/>
  <c r="M64" i="10"/>
  <c r="L64" i="10"/>
  <c r="K64" i="10"/>
  <c r="J64" i="10"/>
  <c r="I64" i="10"/>
  <c r="H64" i="10"/>
  <c r="G64" i="10"/>
  <c r="W61" i="10"/>
  <c r="V61" i="10"/>
  <c r="U61" i="10"/>
  <c r="T61" i="10"/>
  <c r="S61" i="10"/>
  <c r="R61" i="10"/>
  <c r="Q61" i="10"/>
  <c r="P61" i="10"/>
  <c r="O61" i="10"/>
  <c r="N61" i="10"/>
  <c r="M61" i="10"/>
  <c r="L61" i="10"/>
  <c r="K61" i="10"/>
  <c r="J61" i="10"/>
  <c r="I61" i="10"/>
  <c r="H61" i="10"/>
  <c r="G61" i="10"/>
  <c r="W57" i="10"/>
  <c r="V57" i="10"/>
  <c r="U57" i="10"/>
  <c r="T57" i="10"/>
  <c r="S57" i="10"/>
  <c r="R57" i="10"/>
  <c r="Q57" i="10"/>
  <c r="P57" i="10"/>
  <c r="O57" i="10"/>
  <c r="N57" i="10"/>
  <c r="M57" i="10"/>
  <c r="L57" i="10"/>
  <c r="K57" i="10"/>
  <c r="J57" i="10"/>
  <c r="I57" i="10"/>
  <c r="H57" i="10"/>
  <c r="G57" i="10"/>
  <c r="W54" i="10"/>
  <c r="V54" i="10"/>
  <c r="U54" i="10"/>
  <c r="T54" i="10"/>
  <c r="S54" i="10"/>
  <c r="R54" i="10"/>
  <c r="Q54" i="10"/>
  <c r="P54" i="10"/>
  <c r="O54" i="10"/>
  <c r="N54" i="10"/>
  <c r="M54" i="10"/>
  <c r="L54" i="10"/>
  <c r="K54" i="10"/>
  <c r="J54" i="10"/>
  <c r="I54" i="10"/>
  <c r="H54" i="10"/>
  <c r="G54" i="10"/>
  <c r="W50" i="10"/>
  <c r="V50" i="10"/>
  <c r="U50" i="10"/>
  <c r="T50" i="10"/>
  <c r="S50" i="10"/>
  <c r="R50" i="10"/>
  <c r="Q50" i="10"/>
  <c r="P50" i="10"/>
  <c r="O50" i="10"/>
  <c r="N50" i="10"/>
  <c r="M50" i="10"/>
  <c r="L50" i="10"/>
  <c r="K50" i="10"/>
  <c r="J50" i="10"/>
  <c r="I50" i="10"/>
  <c r="H50" i="10"/>
  <c r="G50" i="10"/>
  <c r="W47" i="10"/>
  <c r="V47" i="10"/>
  <c r="U47" i="10"/>
  <c r="T47" i="10"/>
  <c r="S47" i="10"/>
  <c r="R47" i="10"/>
  <c r="Q47" i="10"/>
  <c r="P47" i="10"/>
  <c r="O47" i="10"/>
  <c r="N47" i="10"/>
  <c r="M47" i="10"/>
  <c r="L47" i="10"/>
  <c r="K47" i="10"/>
  <c r="J47" i="10"/>
  <c r="I47" i="10"/>
  <c r="H47" i="10"/>
  <c r="G47" i="10"/>
  <c r="W42" i="10"/>
  <c r="V42" i="10"/>
  <c r="U42" i="10"/>
  <c r="T42" i="10"/>
  <c r="S42" i="10"/>
  <c r="R42" i="10"/>
  <c r="Q42" i="10"/>
  <c r="P42" i="10"/>
  <c r="O42" i="10"/>
  <c r="N42" i="10"/>
  <c r="M42" i="10"/>
  <c r="L42" i="10"/>
  <c r="K42" i="10"/>
  <c r="J42" i="10"/>
  <c r="I42" i="10"/>
  <c r="H42" i="10"/>
  <c r="G42" i="10"/>
  <c r="W38" i="10"/>
  <c r="V38" i="10"/>
  <c r="U38" i="10"/>
  <c r="T38" i="10"/>
  <c r="S38" i="10"/>
  <c r="R38" i="10"/>
  <c r="Q38" i="10"/>
  <c r="P38" i="10"/>
  <c r="O38" i="10"/>
  <c r="N38" i="10"/>
  <c r="M38" i="10"/>
  <c r="L38" i="10"/>
  <c r="K38" i="10"/>
  <c r="J38" i="10"/>
  <c r="I38" i="10"/>
  <c r="H38" i="10"/>
  <c r="G38" i="10"/>
  <c r="G233" i="10" s="1"/>
  <c r="W34" i="10"/>
  <c r="V34" i="10"/>
  <c r="U34" i="10"/>
  <c r="T34" i="10"/>
  <c r="S34" i="10"/>
  <c r="R34" i="10"/>
  <c r="Q34" i="10"/>
  <c r="P34" i="10"/>
  <c r="O34" i="10"/>
  <c r="N34" i="10"/>
  <c r="M34" i="10"/>
  <c r="L34" i="10"/>
  <c r="K34" i="10"/>
  <c r="J34" i="10"/>
  <c r="I34" i="10"/>
  <c r="H34" i="10"/>
  <c r="G34" i="10"/>
  <c r="W28" i="10"/>
  <c r="V28" i="10"/>
  <c r="U28" i="10"/>
  <c r="T28" i="10"/>
  <c r="S28" i="10"/>
  <c r="R28" i="10"/>
  <c r="Q28" i="10"/>
  <c r="P28" i="10"/>
  <c r="O28" i="10"/>
  <c r="N28" i="10"/>
  <c r="M28" i="10"/>
  <c r="L28" i="10"/>
  <c r="K28" i="10"/>
  <c r="J28" i="10"/>
  <c r="I28" i="10"/>
  <c r="H28" i="10"/>
  <c r="G28" i="10"/>
  <c r="W23" i="10"/>
  <c r="V23" i="10"/>
  <c r="U23" i="10"/>
  <c r="T23" i="10"/>
  <c r="S23" i="10"/>
  <c r="R23" i="10"/>
  <c r="Q23" i="10"/>
  <c r="P23" i="10"/>
  <c r="O23" i="10"/>
  <c r="N23" i="10"/>
  <c r="M23" i="10"/>
  <c r="L23" i="10"/>
  <c r="K23" i="10"/>
  <c r="J23" i="10"/>
  <c r="I23" i="10"/>
  <c r="H23" i="10"/>
  <c r="G23" i="10"/>
  <c r="W18" i="10"/>
  <c r="V18" i="10"/>
  <c r="U18" i="10"/>
  <c r="T18" i="10"/>
  <c r="S18" i="10"/>
  <c r="R18" i="10"/>
  <c r="Q18" i="10"/>
  <c r="P18" i="10"/>
  <c r="O18" i="10"/>
  <c r="N18" i="10"/>
  <c r="M18" i="10"/>
  <c r="L18" i="10"/>
  <c r="K18" i="10"/>
  <c r="J18" i="10"/>
  <c r="I18" i="10"/>
  <c r="H18" i="10"/>
  <c r="G18" i="10"/>
  <c r="W13" i="10"/>
  <c r="V13" i="10"/>
  <c r="U13" i="10"/>
  <c r="T13" i="10"/>
  <c r="S13" i="10"/>
  <c r="R13" i="10"/>
  <c r="Q13" i="10"/>
  <c r="P13" i="10"/>
  <c r="O13" i="10"/>
  <c r="N13" i="10"/>
  <c r="N233" i="10" s="1"/>
  <c r="M13" i="10"/>
  <c r="L13" i="10"/>
  <c r="K13" i="10"/>
  <c r="J13" i="10"/>
  <c r="I13" i="10"/>
  <c r="H13" i="10"/>
  <c r="G13" i="10"/>
  <c r="W10" i="10"/>
  <c r="V10" i="10"/>
  <c r="U10" i="10"/>
  <c r="T10" i="10"/>
  <c r="S10" i="10"/>
  <c r="R10" i="10"/>
  <c r="Q10" i="10"/>
  <c r="P10" i="10"/>
  <c r="O10" i="10"/>
  <c r="N10" i="10"/>
  <c r="M10" i="10"/>
  <c r="L10" i="10"/>
  <c r="L233" i="10" s="1"/>
  <c r="K10" i="10"/>
  <c r="K233" i="10" s="1"/>
  <c r="J10" i="10"/>
  <c r="J233" i="10" s="1"/>
  <c r="I10" i="10"/>
  <c r="I233" i="10" s="1"/>
  <c r="H10" i="10"/>
  <c r="G10" i="10"/>
  <c r="F5" i="10"/>
  <c r="F863" i="10" s="1"/>
  <c r="F4" i="10"/>
  <c r="F862" i="10" s="1"/>
  <c r="W1713" i="9"/>
  <c r="V1713" i="9"/>
  <c r="U1713" i="9"/>
  <c r="T1713" i="9"/>
  <c r="S1713" i="9"/>
  <c r="S1711" i="9" s="1"/>
  <c r="R1713" i="9"/>
  <c r="R1711" i="9" s="1"/>
  <c r="Q1713" i="9"/>
  <c r="Q1711" i="9" s="1"/>
  <c r="P1713" i="9"/>
  <c r="O1713" i="9"/>
  <c r="N1713" i="9"/>
  <c r="M1713" i="9"/>
  <c r="M1711" i="9" s="1"/>
  <c r="L1713" i="9"/>
  <c r="K1713" i="9"/>
  <c r="J1713" i="9"/>
  <c r="I1713" i="9"/>
  <c r="H1713" i="9"/>
  <c r="G1713" i="9"/>
  <c r="W1712" i="9"/>
  <c r="W1711" i="9" s="1"/>
  <c r="V1712" i="9"/>
  <c r="V1711" i="9" s="1"/>
  <c r="U1712" i="9"/>
  <c r="T1712" i="9"/>
  <c r="S1712" i="9"/>
  <c r="R1712" i="9"/>
  <c r="Q1712" i="9"/>
  <c r="P1712" i="9"/>
  <c r="P1711" i="9" s="1"/>
  <c r="O1712" i="9"/>
  <c r="N1712" i="9"/>
  <c r="N1711" i="9" s="1"/>
  <c r="M1712" i="9"/>
  <c r="L1712" i="9"/>
  <c r="L1711" i="9" s="1"/>
  <c r="K1712" i="9"/>
  <c r="J1712" i="9"/>
  <c r="I1712" i="9"/>
  <c r="H1712" i="9"/>
  <c r="H1711" i="9" s="1"/>
  <c r="G1712" i="9"/>
  <c r="G1711" i="9" s="1"/>
  <c r="T1711" i="9"/>
  <c r="K1711" i="9"/>
  <c r="J1711" i="9"/>
  <c r="I1711" i="9"/>
  <c r="W1709" i="9"/>
  <c r="V1709" i="9"/>
  <c r="U1709" i="9"/>
  <c r="T1709" i="9"/>
  <c r="S1709" i="9"/>
  <c r="S1706" i="9" s="1"/>
  <c r="R1709" i="9"/>
  <c r="Q1709" i="9"/>
  <c r="P1709" i="9"/>
  <c r="O1709" i="9"/>
  <c r="N1709" i="9"/>
  <c r="M1709" i="9"/>
  <c r="L1709" i="9"/>
  <c r="K1709" i="9"/>
  <c r="J1709" i="9"/>
  <c r="I1709" i="9"/>
  <c r="H1709" i="9"/>
  <c r="G1709" i="9"/>
  <c r="W1708" i="9"/>
  <c r="V1708" i="9"/>
  <c r="U1708" i="9"/>
  <c r="T1708" i="9"/>
  <c r="S1708" i="9"/>
  <c r="R1708" i="9"/>
  <c r="R1706" i="9" s="1"/>
  <c r="Q1708" i="9"/>
  <c r="Q1706" i="9" s="1"/>
  <c r="P1708" i="9"/>
  <c r="O1708" i="9"/>
  <c r="N1708" i="9"/>
  <c r="M1708" i="9"/>
  <c r="L1708" i="9"/>
  <c r="K1708" i="9"/>
  <c r="J1708" i="9"/>
  <c r="I1708" i="9"/>
  <c r="H1708" i="9"/>
  <c r="G1708" i="9"/>
  <c r="W1707" i="9"/>
  <c r="W1706" i="9" s="1"/>
  <c r="V1707" i="9"/>
  <c r="V1706" i="9" s="1"/>
  <c r="U1707" i="9"/>
  <c r="T1707" i="9"/>
  <c r="S1707" i="9"/>
  <c r="R1707" i="9"/>
  <c r="Q1707" i="9"/>
  <c r="P1707" i="9"/>
  <c r="O1707" i="9"/>
  <c r="N1707" i="9"/>
  <c r="N1706" i="9" s="1"/>
  <c r="M1707" i="9"/>
  <c r="M1706" i="9" s="1"/>
  <c r="L1707" i="9"/>
  <c r="K1707" i="9"/>
  <c r="K1706" i="9" s="1"/>
  <c r="J1707" i="9"/>
  <c r="I1707" i="9"/>
  <c r="I1706" i="9" s="1"/>
  <c r="H1707" i="9"/>
  <c r="G1707" i="9"/>
  <c r="O1706" i="9"/>
  <c r="L1706" i="9"/>
  <c r="J1706" i="9"/>
  <c r="H1706" i="9"/>
  <c r="G1706" i="9"/>
  <c r="V1704" i="9"/>
  <c r="U1704" i="9"/>
  <c r="U1699" i="9" s="1"/>
  <c r="T1704" i="9"/>
  <c r="T1699" i="9" s="1"/>
  <c r="S1704" i="9"/>
  <c r="R1704" i="9"/>
  <c r="Q1704" i="9"/>
  <c r="P1704" i="9"/>
  <c r="O1704" i="9"/>
  <c r="N1704" i="9"/>
  <c r="M1704" i="9"/>
  <c r="L1704" i="9"/>
  <c r="K1704" i="9"/>
  <c r="J1704" i="9"/>
  <c r="I1704" i="9"/>
  <c r="H1704" i="9"/>
  <c r="V1701" i="9"/>
  <c r="V1699" i="9" s="1"/>
  <c r="U1701" i="9"/>
  <c r="T1701" i="9"/>
  <c r="S1701" i="9"/>
  <c r="S1699" i="9" s="1"/>
  <c r="R1701" i="9"/>
  <c r="Q1701" i="9"/>
  <c r="P1701" i="9"/>
  <c r="P1699" i="9" s="1"/>
  <c r="O1701" i="9"/>
  <c r="O1699" i="9" s="1"/>
  <c r="N1701" i="9"/>
  <c r="M1701" i="9"/>
  <c r="L1701" i="9"/>
  <c r="K1701" i="9"/>
  <c r="J1701" i="9"/>
  <c r="I1701" i="9"/>
  <c r="H1701" i="9"/>
  <c r="V1700" i="9"/>
  <c r="U1700" i="9"/>
  <c r="T1700" i="9"/>
  <c r="S1700" i="9"/>
  <c r="R1700" i="9"/>
  <c r="R1699" i="9" s="1"/>
  <c r="Q1700" i="9"/>
  <c r="Q1699" i="9" s="1"/>
  <c r="P1700" i="9"/>
  <c r="O1700" i="9"/>
  <c r="N1700" i="9"/>
  <c r="N1699" i="9" s="1"/>
  <c r="M1700" i="9"/>
  <c r="M1699" i="9" s="1"/>
  <c r="L1700" i="9"/>
  <c r="L1699" i="9" s="1"/>
  <c r="K1700" i="9"/>
  <c r="J1700" i="9"/>
  <c r="J1699" i="9" s="1"/>
  <c r="I1700" i="9"/>
  <c r="H1700" i="9"/>
  <c r="K1699" i="9"/>
  <c r="I1699" i="9"/>
  <c r="V1698" i="9"/>
  <c r="U1698" i="9"/>
  <c r="T1698" i="9"/>
  <c r="S1698" i="9"/>
  <c r="R1698" i="9"/>
  <c r="Q1698" i="9"/>
  <c r="P1698" i="9"/>
  <c r="O1698" i="9"/>
  <c r="N1698" i="9"/>
  <c r="M1698" i="9"/>
  <c r="L1698" i="9"/>
  <c r="K1698" i="9"/>
  <c r="J1698" i="9"/>
  <c r="I1698" i="9"/>
  <c r="H1698" i="9"/>
  <c r="V1697" i="9"/>
  <c r="U1697" i="9"/>
  <c r="T1697" i="9"/>
  <c r="S1697" i="9"/>
  <c r="R1697" i="9"/>
  <c r="Q1697" i="9"/>
  <c r="P1697" i="9"/>
  <c r="P1693" i="9" s="1"/>
  <c r="O1697" i="9"/>
  <c r="N1697" i="9"/>
  <c r="M1697" i="9"/>
  <c r="L1697" i="9"/>
  <c r="K1697" i="9"/>
  <c r="J1697" i="9"/>
  <c r="I1697" i="9"/>
  <c r="H1697" i="9"/>
  <c r="H1693" i="9" s="1"/>
  <c r="V1696" i="9"/>
  <c r="U1696" i="9"/>
  <c r="T1696" i="9"/>
  <c r="S1696" i="9"/>
  <c r="R1696" i="9"/>
  <c r="Q1696" i="9"/>
  <c r="P1696" i="9"/>
  <c r="O1696" i="9"/>
  <c r="N1696" i="9"/>
  <c r="M1696" i="9"/>
  <c r="L1696" i="9"/>
  <c r="L1693" i="9" s="1"/>
  <c r="K1696" i="9"/>
  <c r="J1696" i="9"/>
  <c r="I1696" i="9"/>
  <c r="H1696" i="9"/>
  <c r="V1695" i="9"/>
  <c r="U1695" i="9"/>
  <c r="T1695" i="9"/>
  <c r="S1695" i="9"/>
  <c r="R1695" i="9"/>
  <c r="Q1695" i="9"/>
  <c r="P1695" i="9"/>
  <c r="O1695" i="9"/>
  <c r="N1695" i="9"/>
  <c r="M1695" i="9"/>
  <c r="L1695" i="9"/>
  <c r="K1695" i="9"/>
  <c r="J1695" i="9"/>
  <c r="I1695" i="9"/>
  <c r="H1695" i="9"/>
  <c r="V1694" i="9"/>
  <c r="V1693" i="9" s="1"/>
  <c r="U1694" i="9"/>
  <c r="U1693" i="9" s="1"/>
  <c r="T1694" i="9"/>
  <c r="T1693" i="9" s="1"/>
  <c r="S1694" i="9"/>
  <c r="S1693" i="9" s="1"/>
  <c r="R1694" i="9"/>
  <c r="Q1694" i="9"/>
  <c r="P1694" i="9"/>
  <c r="O1694" i="9"/>
  <c r="N1694" i="9"/>
  <c r="M1694" i="9"/>
  <c r="M1693" i="9" s="1"/>
  <c r="L1694" i="9"/>
  <c r="K1694" i="9"/>
  <c r="J1694" i="9"/>
  <c r="I1694" i="9"/>
  <c r="H1694" i="9"/>
  <c r="R1693" i="9"/>
  <c r="O1693" i="9"/>
  <c r="K1693" i="9"/>
  <c r="J1693" i="9"/>
  <c r="V1692" i="9"/>
  <c r="U1692" i="9"/>
  <c r="T1692" i="9"/>
  <c r="S1692" i="9"/>
  <c r="R1692" i="9"/>
  <c r="Q1692" i="9"/>
  <c r="P1692" i="9"/>
  <c r="O1692" i="9"/>
  <c r="N1692" i="9"/>
  <c r="M1692" i="9"/>
  <c r="L1692" i="9"/>
  <c r="K1692" i="9"/>
  <c r="J1692" i="9"/>
  <c r="J1690" i="9" s="1"/>
  <c r="I1692" i="9"/>
  <c r="H1692" i="9"/>
  <c r="V1691" i="9"/>
  <c r="V1690" i="9" s="1"/>
  <c r="U1691" i="9"/>
  <c r="U1690" i="9" s="1"/>
  <c r="T1691" i="9"/>
  <c r="T1690" i="9" s="1"/>
  <c r="S1691" i="9"/>
  <c r="R1691" i="9"/>
  <c r="Q1691" i="9"/>
  <c r="P1691" i="9"/>
  <c r="O1691" i="9"/>
  <c r="N1691" i="9"/>
  <c r="M1691" i="9"/>
  <c r="M1690" i="9" s="1"/>
  <c r="L1691" i="9"/>
  <c r="K1691" i="9"/>
  <c r="J1691" i="9"/>
  <c r="I1691" i="9"/>
  <c r="H1691" i="9"/>
  <c r="H1690" i="9" s="1"/>
  <c r="S1690" i="9"/>
  <c r="Q1690" i="9"/>
  <c r="P1690" i="9"/>
  <c r="O1690" i="9"/>
  <c r="N1690" i="9"/>
  <c r="K1690" i="9"/>
  <c r="V1689" i="9"/>
  <c r="U1689" i="9"/>
  <c r="T1689" i="9"/>
  <c r="S1689" i="9"/>
  <c r="R1689" i="9"/>
  <c r="Q1689" i="9"/>
  <c r="P1689" i="9"/>
  <c r="O1689" i="9"/>
  <c r="N1689" i="9"/>
  <c r="M1689" i="9"/>
  <c r="L1689" i="9"/>
  <c r="L1685" i="9" s="1"/>
  <c r="K1689" i="9"/>
  <c r="J1689" i="9"/>
  <c r="I1689" i="9"/>
  <c r="H1689" i="9"/>
  <c r="V1688" i="9"/>
  <c r="U1688" i="9"/>
  <c r="T1688" i="9"/>
  <c r="S1688" i="9"/>
  <c r="R1688" i="9"/>
  <c r="Q1688" i="9"/>
  <c r="P1688" i="9"/>
  <c r="O1688" i="9"/>
  <c r="N1688" i="9"/>
  <c r="M1688" i="9"/>
  <c r="L1688" i="9"/>
  <c r="K1688" i="9"/>
  <c r="J1688" i="9"/>
  <c r="J1685" i="9" s="1"/>
  <c r="I1688" i="9"/>
  <c r="H1688" i="9"/>
  <c r="V1687" i="9"/>
  <c r="V1685" i="9" s="1"/>
  <c r="U1687" i="9"/>
  <c r="T1687" i="9"/>
  <c r="S1687" i="9"/>
  <c r="R1687" i="9"/>
  <c r="R1685" i="9" s="1"/>
  <c r="Q1687" i="9"/>
  <c r="P1687" i="9"/>
  <c r="O1687" i="9"/>
  <c r="N1687" i="9"/>
  <c r="M1687" i="9"/>
  <c r="L1687" i="9"/>
  <c r="K1687" i="9"/>
  <c r="J1687" i="9"/>
  <c r="I1687" i="9"/>
  <c r="H1687" i="9"/>
  <c r="V1686" i="9"/>
  <c r="U1686" i="9"/>
  <c r="U1685" i="9" s="1"/>
  <c r="T1686" i="9"/>
  <c r="T1685" i="9" s="1"/>
  <c r="S1686" i="9"/>
  <c r="R1686" i="9"/>
  <c r="Q1686" i="9"/>
  <c r="Q1685" i="9" s="1"/>
  <c r="P1686" i="9"/>
  <c r="P1685" i="9" s="1"/>
  <c r="O1686" i="9"/>
  <c r="N1686" i="9"/>
  <c r="M1686" i="9"/>
  <c r="M1685" i="9" s="1"/>
  <c r="L1686" i="9"/>
  <c r="K1686" i="9"/>
  <c r="J1686" i="9"/>
  <c r="I1686" i="9"/>
  <c r="H1686" i="9"/>
  <c r="N1685" i="9"/>
  <c r="I1685" i="9"/>
  <c r="H1685" i="9"/>
  <c r="V1684" i="9"/>
  <c r="U1684" i="9"/>
  <c r="T1684" i="9"/>
  <c r="S1684" i="9"/>
  <c r="R1684" i="9"/>
  <c r="Q1684" i="9"/>
  <c r="P1684" i="9"/>
  <c r="O1684" i="9"/>
  <c r="N1684" i="9"/>
  <c r="M1684" i="9"/>
  <c r="L1684" i="9"/>
  <c r="K1684" i="9"/>
  <c r="J1684" i="9"/>
  <c r="I1684" i="9"/>
  <c r="H1684" i="9"/>
  <c r="V1683" i="9"/>
  <c r="U1683" i="9"/>
  <c r="T1683" i="9"/>
  <c r="S1683" i="9"/>
  <c r="R1683" i="9"/>
  <c r="R1680" i="9" s="1"/>
  <c r="Q1683" i="9"/>
  <c r="P1683" i="9"/>
  <c r="P1680" i="9" s="1"/>
  <c r="O1683" i="9"/>
  <c r="N1683" i="9"/>
  <c r="M1683" i="9"/>
  <c r="L1683" i="9"/>
  <c r="K1683" i="9"/>
  <c r="J1683" i="9"/>
  <c r="I1683" i="9"/>
  <c r="H1683" i="9"/>
  <c r="V1682" i="9"/>
  <c r="U1682" i="9"/>
  <c r="T1682" i="9"/>
  <c r="S1682" i="9"/>
  <c r="R1682" i="9"/>
  <c r="Q1682" i="9"/>
  <c r="Q1680" i="9" s="1"/>
  <c r="P1682" i="9"/>
  <c r="O1682" i="9"/>
  <c r="N1682" i="9"/>
  <c r="M1682" i="9"/>
  <c r="M1680" i="9" s="1"/>
  <c r="L1682" i="9"/>
  <c r="K1682" i="9"/>
  <c r="K1680" i="9" s="1"/>
  <c r="J1682" i="9"/>
  <c r="I1682" i="9"/>
  <c r="H1682" i="9"/>
  <c r="V1681" i="9"/>
  <c r="U1681" i="9"/>
  <c r="T1681" i="9"/>
  <c r="S1681" i="9"/>
  <c r="R1681" i="9"/>
  <c r="Q1681" i="9"/>
  <c r="P1681" i="9"/>
  <c r="O1681" i="9"/>
  <c r="N1681" i="9"/>
  <c r="M1681" i="9"/>
  <c r="L1681" i="9"/>
  <c r="L1680" i="9" s="1"/>
  <c r="K1681" i="9"/>
  <c r="J1681" i="9"/>
  <c r="I1681" i="9"/>
  <c r="I1680" i="9" s="1"/>
  <c r="H1681" i="9"/>
  <c r="H1680" i="9" s="1"/>
  <c r="U1680" i="9"/>
  <c r="V1677" i="9"/>
  <c r="U1677" i="9"/>
  <c r="T1677" i="9"/>
  <c r="S1677" i="9"/>
  <c r="R1677" i="9"/>
  <c r="R1675" i="9" s="1"/>
  <c r="Q1677" i="9"/>
  <c r="P1677" i="9"/>
  <c r="O1677" i="9"/>
  <c r="N1677" i="9"/>
  <c r="M1677" i="9"/>
  <c r="L1677" i="9"/>
  <c r="L1675" i="9" s="1"/>
  <c r="K1677" i="9"/>
  <c r="J1677" i="9"/>
  <c r="I1677" i="9"/>
  <c r="H1677" i="9"/>
  <c r="V1676" i="9"/>
  <c r="U1676" i="9"/>
  <c r="T1676" i="9"/>
  <c r="S1676" i="9"/>
  <c r="S1675" i="9" s="1"/>
  <c r="R1676" i="9"/>
  <c r="Q1676" i="9"/>
  <c r="P1676" i="9"/>
  <c r="O1676" i="9"/>
  <c r="O1675" i="9" s="1"/>
  <c r="N1676" i="9"/>
  <c r="N1675" i="9" s="1"/>
  <c r="M1676" i="9"/>
  <c r="L1676" i="9"/>
  <c r="K1676" i="9"/>
  <c r="J1676" i="9"/>
  <c r="J1675" i="9" s="1"/>
  <c r="I1676" i="9"/>
  <c r="H1676" i="9"/>
  <c r="H1675" i="9" s="1"/>
  <c r="V1675" i="9"/>
  <c r="U1675" i="9"/>
  <c r="Q1675" i="9"/>
  <c r="I1675" i="9"/>
  <c r="W1670" i="9"/>
  <c r="V1670" i="9"/>
  <c r="U1670" i="9"/>
  <c r="T1670" i="9"/>
  <c r="S1670" i="9"/>
  <c r="R1670" i="9"/>
  <c r="Q1670" i="9"/>
  <c r="P1670" i="9"/>
  <c r="P1667" i="9" s="1"/>
  <c r="O1670" i="9"/>
  <c r="N1670" i="9"/>
  <c r="M1670" i="9"/>
  <c r="L1670" i="9"/>
  <c r="K1670" i="9"/>
  <c r="J1670" i="9"/>
  <c r="I1670" i="9"/>
  <c r="H1670" i="9"/>
  <c r="G1670" i="9"/>
  <c r="W1669" i="9"/>
  <c r="V1669" i="9"/>
  <c r="U1669" i="9"/>
  <c r="T1669" i="9"/>
  <c r="S1669" i="9"/>
  <c r="R1669" i="9"/>
  <c r="Q1669" i="9"/>
  <c r="P1669" i="9"/>
  <c r="O1669" i="9"/>
  <c r="N1669" i="9"/>
  <c r="M1669" i="9"/>
  <c r="M1667" i="9" s="1"/>
  <c r="L1669" i="9"/>
  <c r="K1669" i="9"/>
  <c r="J1669" i="9"/>
  <c r="I1669" i="9"/>
  <c r="H1669" i="9"/>
  <c r="G1669" i="9"/>
  <c r="G1667" i="9" s="1"/>
  <c r="W1668" i="9"/>
  <c r="W1667" i="9" s="1"/>
  <c r="V1668" i="9"/>
  <c r="V1667" i="9" s="1"/>
  <c r="U1668" i="9"/>
  <c r="T1668" i="9"/>
  <c r="S1668" i="9"/>
  <c r="R1668" i="9"/>
  <c r="R1667" i="9" s="1"/>
  <c r="Q1668" i="9"/>
  <c r="Q1667" i="9" s="1"/>
  <c r="P1668" i="9"/>
  <c r="O1668" i="9"/>
  <c r="N1668" i="9"/>
  <c r="M1668" i="9"/>
  <c r="L1668" i="9"/>
  <c r="K1668" i="9"/>
  <c r="J1668" i="9"/>
  <c r="I1668" i="9"/>
  <c r="H1668" i="9"/>
  <c r="G1668" i="9"/>
  <c r="U1667" i="9"/>
  <c r="T1667" i="9"/>
  <c r="S1667" i="9"/>
  <c r="N1667" i="9"/>
  <c r="G1665" i="9"/>
  <c r="G1664" i="9"/>
  <c r="G1663" i="9" s="1"/>
  <c r="W1662" i="9"/>
  <c r="G1662" i="9"/>
  <c r="W1661" i="9"/>
  <c r="V1661" i="9"/>
  <c r="U1661" i="9"/>
  <c r="U1659" i="9" s="1"/>
  <c r="T1661" i="9"/>
  <c r="S1661" i="9"/>
  <c r="R1661" i="9"/>
  <c r="Q1661" i="9"/>
  <c r="P1661" i="9"/>
  <c r="O1661" i="9"/>
  <c r="O1659" i="9" s="1"/>
  <c r="G1661" i="9"/>
  <c r="M1661" i="9" s="1"/>
  <c r="W1660" i="9"/>
  <c r="V1660" i="9"/>
  <c r="V1659" i="9" s="1"/>
  <c r="U1660" i="9"/>
  <c r="T1660" i="9"/>
  <c r="S1660" i="9"/>
  <c r="R1660" i="9"/>
  <c r="R1659" i="9" s="1"/>
  <c r="Q1660" i="9"/>
  <c r="Q1659" i="9" s="1"/>
  <c r="P1660" i="9"/>
  <c r="P1659" i="9" s="1"/>
  <c r="O1660" i="9"/>
  <c r="N1660" i="9"/>
  <c r="M1660" i="9"/>
  <c r="M1659" i="9" s="1"/>
  <c r="L1660" i="9"/>
  <c r="G1660" i="9"/>
  <c r="G1659" i="9" s="1"/>
  <c r="W1659" i="9"/>
  <c r="S1659" i="9"/>
  <c r="W1658" i="9"/>
  <c r="W1656" i="9" s="1"/>
  <c r="V1658" i="9"/>
  <c r="V1656" i="9" s="1"/>
  <c r="U1658" i="9"/>
  <c r="T1658" i="9"/>
  <c r="S1658" i="9"/>
  <c r="R1658" i="9"/>
  <c r="Q1658" i="9"/>
  <c r="Q1656" i="9" s="1"/>
  <c r="P1658" i="9"/>
  <c r="O1658" i="9"/>
  <c r="N1658" i="9"/>
  <c r="M1658" i="9"/>
  <c r="L1658" i="9"/>
  <c r="K1658" i="9"/>
  <c r="J1658" i="9"/>
  <c r="I1658" i="9"/>
  <c r="H1658" i="9"/>
  <c r="G1658" i="9"/>
  <c r="W1657" i="9"/>
  <c r="V1657" i="9"/>
  <c r="U1657" i="9"/>
  <c r="T1657" i="9"/>
  <c r="T1656" i="9" s="1"/>
  <c r="S1657" i="9"/>
  <c r="S1656" i="9" s="1"/>
  <c r="R1657" i="9"/>
  <c r="R1656" i="9" s="1"/>
  <c r="Q1657" i="9"/>
  <c r="P1657" i="9"/>
  <c r="O1657" i="9"/>
  <c r="N1657" i="9"/>
  <c r="N1656" i="9" s="1"/>
  <c r="M1657" i="9"/>
  <c r="M1656" i="9" s="1"/>
  <c r="L1657" i="9"/>
  <c r="L1656" i="9" s="1"/>
  <c r="K1657" i="9"/>
  <c r="J1657" i="9"/>
  <c r="I1657" i="9"/>
  <c r="G1657" i="9"/>
  <c r="H1657" i="9" s="1"/>
  <c r="H1656" i="9" s="1"/>
  <c r="K1656" i="9"/>
  <c r="J1656" i="9"/>
  <c r="I1656" i="9"/>
  <c r="G1656" i="9"/>
  <c r="W1655" i="9"/>
  <c r="V1655" i="9"/>
  <c r="U1655" i="9"/>
  <c r="T1655" i="9"/>
  <c r="S1655" i="9"/>
  <c r="R1655" i="9"/>
  <c r="Q1655" i="9"/>
  <c r="P1655" i="9"/>
  <c r="O1655" i="9"/>
  <c r="N1655" i="9"/>
  <c r="M1655" i="9"/>
  <c r="M1653" i="9" s="1"/>
  <c r="L1655" i="9"/>
  <c r="K1655" i="9"/>
  <c r="K1653" i="9" s="1"/>
  <c r="J1655" i="9"/>
  <c r="J1653" i="9" s="1"/>
  <c r="I1655" i="9"/>
  <c r="G1655" i="9"/>
  <c r="H1655" i="9" s="1"/>
  <c r="W1654" i="9"/>
  <c r="W1653" i="9" s="1"/>
  <c r="V1654" i="9"/>
  <c r="U1654" i="9"/>
  <c r="U1653" i="9" s="1"/>
  <c r="T1654" i="9"/>
  <c r="S1654" i="9"/>
  <c r="S1653" i="9" s="1"/>
  <c r="R1654" i="9"/>
  <c r="Q1654" i="9"/>
  <c r="P1654" i="9"/>
  <c r="P1653" i="9" s="1"/>
  <c r="O1654" i="9"/>
  <c r="N1654" i="9"/>
  <c r="M1654" i="9"/>
  <c r="L1654" i="9"/>
  <c r="K1654" i="9"/>
  <c r="J1654" i="9"/>
  <c r="I1654" i="9"/>
  <c r="I1653" i="9" s="1"/>
  <c r="G1654" i="9"/>
  <c r="V1653" i="9"/>
  <c r="T1653" i="9"/>
  <c r="R1653" i="9"/>
  <c r="Q1653" i="9"/>
  <c r="O1653" i="9"/>
  <c r="N1653" i="9"/>
  <c r="W1652" i="9"/>
  <c r="V1652" i="9"/>
  <c r="U1652" i="9"/>
  <c r="T1652" i="9"/>
  <c r="T1650" i="9" s="1"/>
  <c r="S1652" i="9"/>
  <c r="S1650" i="9" s="1"/>
  <c r="R1652" i="9"/>
  <c r="R1650" i="9" s="1"/>
  <c r="Q1652" i="9"/>
  <c r="P1652" i="9"/>
  <c r="O1652" i="9"/>
  <c r="N1652" i="9"/>
  <c r="M1652" i="9"/>
  <c r="L1652" i="9"/>
  <c r="K1652" i="9"/>
  <c r="J1652" i="9"/>
  <c r="I1652" i="9"/>
  <c r="G1652" i="9"/>
  <c r="H1652" i="9" s="1"/>
  <c r="W1651" i="9"/>
  <c r="W1650" i="9" s="1"/>
  <c r="V1651" i="9"/>
  <c r="V1650" i="9" s="1"/>
  <c r="U1651" i="9"/>
  <c r="T1651" i="9"/>
  <c r="S1651" i="9"/>
  <c r="R1651" i="9"/>
  <c r="Q1651" i="9"/>
  <c r="P1651" i="9"/>
  <c r="P1650" i="9" s="1"/>
  <c r="O1651" i="9"/>
  <c r="O1650" i="9" s="1"/>
  <c r="N1651" i="9"/>
  <c r="M1651" i="9"/>
  <c r="L1651" i="9"/>
  <c r="L1650" i="9" s="1"/>
  <c r="K1651" i="9"/>
  <c r="K1650" i="9" s="1"/>
  <c r="J1651" i="9"/>
  <c r="J1650" i="9" s="1"/>
  <c r="I1651" i="9"/>
  <c r="I1650" i="9" s="1"/>
  <c r="H1651" i="9"/>
  <c r="H1650" i="9" s="1"/>
  <c r="G1651" i="9"/>
  <c r="U1650" i="9"/>
  <c r="M1650" i="9"/>
  <c r="G1650" i="9"/>
  <c r="W1649" i="9"/>
  <c r="V1649" i="9"/>
  <c r="V1647" i="9" s="1"/>
  <c r="U1649" i="9"/>
  <c r="T1649" i="9"/>
  <c r="S1649" i="9"/>
  <c r="R1649" i="9"/>
  <c r="Q1649" i="9"/>
  <c r="P1649" i="9"/>
  <c r="O1649" i="9"/>
  <c r="N1649" i="9"/>
  <c r="M1649" i="9"/>
  <c r="L1649" i="9"/>
  <c r="K1649" i="9"/>
  <c r="J1649" i="9"/>
  <c r="J1647" i="9" s="1"/>
  <c r="I1649" i="9"/>
  <c r="H1649" i="9"/>
  <c r="G1649" i="9"/>
  <c r="W1648" i="9"/>
  <c r="W1647" i="9" s="1"/>
  <c r="V1648" i="9"/>
  <c r="U1648" i="9"/>
  <c r="U1647" i="9" s="1"/>
  <c r="T1648" i="9"/>
  <c r="S1648" i="9"/>
  <c r="S1647" i="9" s="1"/>
  <c r="R1648" i="9"/>
  <c r="R1647" i="9" s="1"/>
  <c r="Q1648" i="9"/>
  <c r="P1648" i="9"/>
  <c r="P1647" i="9" s="1"/>
  <c r="O1648" i="9"/>
  <c r="N1648" i="9"/>
  <c r="M1648" i="9"/>
  <c r="L1648" i="9"/>
  <c r="K1648" i="9"/>
  <c r="J1648" i="9"/>
  <c r="I1648" i="9"/>
  <c r="I1647" i="9" s="1"/>
  <c r="G1648" i="9"/>
  <c r="H1648" i="9" s="1"/>
  <c r="H1647" i="9" s="1"/>
  <c r="T1647" i="9"/>
  <c r="Q1647" i="9"/>
  <c r="O1647" i="9"/>
  <c r="M1647" i="9"/>
  <c r="L1647" i="9"/>
  <c r="K1647" i="9"/>
  <c r="G1647" i="9"/>
  <c r="W1646" i="9"/>
  <c r="V1646" i="9"/>
  <c r="U1646" i="9"/>
  <c r="T1646" i="9"/>
  <c r="S1646" i="9"/>
  <c r="S1644" i="9" s="1"/>
  <c r="R1646" i="9"/>
  <c r="Q1646" i="9"/>
  <c r="Q1644" i="9" s="1"/>
  <c r="P1646" i="9"/>
  <c r="P1644" i="9" s="1"/>
  <c r="O1646" i="9"/>
  <c r="N1646" i="9"/>
  <c r="M1646" i="9"/>
  <c r="L1646" i="9"/>
  <c r="K1646" i="9"/>
  <c r="J1646" i="9"/>
  <c r="I1646" i="9"/>
  <c r="H1646" i="9"/>
  <c r="H1644" i="9" s="1"/>
  <c r="G1646" i="9"/>
  <c r="W1645" i="9"/>
  <c r="V1645" i="9"/>
  <c r="U1645" i="9"/>
  <c r="T1645" i="9"/>
  <c r="T1644" i="9" s="1"/>
  <c r="S1645" i="9"/>
  <c r="R1645" i="9"/>
  <c r="Q1645" i="9"/>
  <c r="P1645" i="9"/>
  <c r="O1645" i="9"/>
  <c r="N1645" i="9"/>
  <c r="N1644" i="9" s="1"/>
  <c r="M1645" i="9"/>
  <c r="M1644" i="9" s="1"/>
  <c r="L1645" i="9"/>
  <c r="K1645" i="9"/>
  <c r="J1645" i="9"/>
  <c r="J1644" i="9" s="1"/>
  <c r="I1645" i="9"/>
  <c r="I1644" i="9" s="1"/>
  <c r="G1645" i="9"/>
  <c r="H1645" i="9" s="1"/>
  <c r="W1644" i="9"/>
  <c r="V1644" i="9"/>
  <c r="U1644" i="9"/>
  <c r="R1644" i="9"/>
  <c r="K1644" i="9"/>
  <c r="G1644" i="9"/>
  <c r="W1643" i="9"/>
  <c r="V1643" i="9"/>
  <c r="U1643" i="9"/>
  <c r="T1643" i="9"/>
  <c r="T1641" i="9" s="1"/>
  <c r="S1643" i="9"/>
  <c r="S1641" i="9" s="1"/>
  <c r="R1643" i="9"/>
  <c r="Q1643" i="9"/>
  <c r="P1643" i="9"/>
  <c r="O1643" i="9"/>
  <c r="N1643" i="9"/>
  <c r="M1643" i="9"/>
  <c r="L1643" i="9"/>
  <c r="K1643" i="9"/>
  <c r="J1643" i="9"/>
  <c r="I1643" i="9"/>
  <c r="G1643" i="9"/>
  <c r="H1643" i="9" s="1"/>
  <c r="W1642" i="9"/>
  <c r="W1641" i="9" s="1"/>
  <c r="V1642" i="9"/>
  <c r="V1641" i="9" s="1"/>
  <c r="U1642" i="9"/>
  <c r="T1642" i="9"/>
  <c r="S1642" i="9"/>
  <c r="R1642" i="9"/>
  <c r="R1641" i="9" s="1"/>
  <c r="Q1642" i="9"/>
  <c r="Q1641" i="9" s="1"/>
  <c r="P1642" i="9"/>
  <c r="P1641" i="9" s="1"/>
  <c r="O1642" i="9"/>
  <c r="O1641" i="9" s="1"/>
  <c r="N1642" i="9"/>
  <c r="M1642" i="9"/>
  <c r="L1642" i="9"/>
  <c r="K1642" i="9"/>
  <c r="J1642" i="9"/>
  <c r="I1642" i="9"/>
  <c r="G1642" i="9"/>
  <c r="G1641" i="9" s="1"/>
  <c r="N1641" i="9"/>
  <c r="M1641" i="9"/>
  <c r="L1641" i="9"/>
  <c r="K1641" i="9"/>
  <c r="J1641" i="9"/>
  <c r="I1641" i="9"/>
  <c r="W1639" i="9"/>
  <c r="V1639" i="9"/>
  <c r="U1639" i="9"/>
  <c r="T1639" i="9"/>
  <c r="S1639" i="9"/>
  <c r="R1639" i="9"/>
  <c r="Q1639" i="9"/>
  <c r="P1639" i="9"/>
  <c r="O1639" i="9"/>
  <c r="N1639" i="9"/>
  <c r="N1636" i="9" s="1"/>
  <c r="M1639" i="9"/>
  <c r="L1639" i="9"/>
  <c r="K1639" i="9"/>
  <c r="J1639" i="9"/>
  <c r="I1639" i="9"/>
  <c r="H1639" i="9"/>
  <c r="G1639" i="9"/>
  <c r="W1638" i="9"/>
  <c r="V1638" i="9"/>
  <c r="U1638" i="9"/>
  <c r="T1638" i="9"/>
  <c r="S1638" i="9"/>
  <c r="R1638" i="9"/>
  <c r="Q1638" i="9"/>
  <c r="P1638" i="9"/>
  <c r="O1638" i="9"/>
  <c r="N1638" i="9"/>
  <c r="M1638" i="9"/>
  <c r="M1636" i="9" s="1"/>
  <c r="L1638" i="9"/>
  <c r="L1636" i="9" s="1"/>
  <c r="K1638" i="9"/>
  <c r="J1638" i="9"/>
  <c r="I1638" i="9"/>
  <c r="H1638" i="9"/>
  <c r="G1638" i="9"/>
  <c r="W1637" i="9"/>
  <c r="W1636" i="9" s="1"/>
  <c r="V1637" i="9"/>
  <c r="U1637" i="9"/>
  <c r="U1636" i="9" s="1"/>
  <c r="T1637" i="9"/>
  <c r="T1636" i="9" s="1"/>
  <c r="S1637" i="9"/>
  <c r="R1637" i="9"/>
  <c r="Q1637" i="9"/>
  <c r="P1637" i="9"/>
  <c r="P1636" i="9" s="1"/>
  <c r="O1637" i="9"/>
  <c r="O1636" i="9" s="1"/>
  <c r="N1637" i="9"/>
  <c r="M1637" i="9"/>
  <c r="L1637" i="9"/>
  <c r="K1637" i="9"/>
  <c r="J1637" i="9"/>
  <c r="J1636" i="9" s="1"/>
  <c r="I1637" i="9"/>
  <c r="I1636" i="9" s="1"/>
  <c r="H1637" i="9"/>
  <c r="H1636" i="9" s="1"/>
  <c r="G1637" i="9"/>
  <c r="V1636" i="9"/>
  <c r="S1636" i="9"/>
  <c r="R1636" i="9"/>
  <c r="Q1636" i="9"/>
  <c r="W1635" i="9"/>
  <c r="W1633" i="9" s="1"/>
  <c r="V1635" i="9"/>
  <c r="U1635" i="9"/>
  <c r="T1635" i="9"/>
  <c r="T1633" i="9" s="1"/>
  <c r="S1635" i="9"/>
  <c r="R1635" i="9"/>
  <c r="R1633" i="9" s="1"/>
  <c r="Q1635" i="9"/>
  <c r="P1635" i="9"/>
  <c r="O1635" i="9"/>
  <c r="N1635" i="9"/>
  <c r="M1635" i="9"/>
  <c r="L1635" i="9"/>
  <c r="K1635" i="9"/>
  <c r="J1635" i="9"/>
  <c r="I1635" i="9"/>
  <c r="G1635" i="9"/>
  <c r="H1635" i="9" s="1"/>
  <c r="W1634" i="9"/>
  <c r="V1634" i="9"/>
  <c r="U1634" i="9"/>
  <c r="T1634" i="9"/>
  <c r="S1634" i="9"/>
  <c r="S1633" i="9" s="1"/>
  <c r="R1634" i="9"/>
  <c r="Q1634" i="9"/>
  <c r="P1634" i="9"/>
  <c r="O1634" i="9"/>
  <c r="N1634" i="9"/>
  <c r="M1634" i="9"/>
  <c r="M1633" i="9" s="1"/>
  <c r="L1634" i="9"/>
  <c r="K1634" i="9"/>
  <c r="J1634" i="9"/>
  <c r="J1633" i="9" s="1"/>
  <c r="I1634" i="9"/>
  <c r="I1633" i="9" s="1"/>
  <c r="G1634" i="9"/>
  <c r="H1634" i="9" s="1"/>
  <c r="H1633" i="9" s="1"/>
  <c r="U1633" i="9"/>
  <c r="L1633" i="9"/>
  <c r="K1633" i="9"/>
  <c r="G1633" i="9"/>
  <c r="W1632" i="9"/>
  <c r="V1632" i="9"/>
  <c r="U1632" i="9"/>
  <c r="T1632" i="9"/>
  <c r="S1632" i="9"/>
  <c r="R1632" i="9"/>
  <c r="Q1632" i="9"/>
  <c r="P1632" i="9"/>
  <c r="O1632" i="9"/>
  <c r="N1632" i="9"/>
  <c r="M1632" i="9"/>
  <c r="L1632" i="9"/>
  <c r="K1632" i="9"/>
  <c r="J1632" i="9"/>
  <c r="I1632" i="9"/>
  <c r="I1629" i="9" s="1"/>
  <c r="H1632" i="9"/>
  <c r="G1632" i="9"/>
  <c r="W1631" i="9"/>
  <c r="V1631" i="9"/>
  <c r="U1631" i="9"/>
  <c r="U1629" i="9" s="1"/>
  <c r="T1631" i="9"/>
  <c r="S1631" i="9"/>
  <c r="R1631" i="9"/>
  <c r="Q1631" i="9"/>
  <c r="P1631" i="9"/>
  <c r="O1631" i="9"/>
  <c r="N1631" i="9"/>
  <c r="M1631" i="9"/>
  <c r="L1631" i="9"/>
  <c r="K1631" i="9"/>
  <c r="J1631" i="9"/>
  <c r="I1631" i="9"/>
  <c r="G1631" i="9"/>
  <c r="G1629" i="9" s="1"/>
  <c r="W1630" i="9"/>
  <c r="W1629" i="9" s="1"/>
  <c r="V1630" i="9"/>
  <c r="V1629" i="9" s="1"/>
  <c r="U1630" i="9"/>
  <c r="T1630" i="9"/>
  <c r="T1629" i="9" s="1"/>
  <c r="S1630" i="9"/>
  <c r="S1629" i="9" s="1"/>
  <c r="R1630" i="9"/>
  <c r="Q1630" i="9"/>
  <c r="Q1629" i="9" s="1"/>
  <c r="P1630" i="9"/>
  <c r="O1630" i="9"/>
  <c r="N1630" i="9"/>
  <c r="M1630" i="9"/>
  <c r="L1630" i="9"/>
  <c r="K1630" i="9"/>
  <c r="J1630" i="9"/>
  <c r="J1629" i="9" s="1"/>
  <c r="I1630" i="9"/>
  <c r="H1630" i="9"/>
  <c r="G1630" i="9"/>
  <c r="R1629" i="9"/>
  <c r="P1629" i="9"/>
  <c r="O1629" i="9"/>
  <c r="N1629" i="9"/>
  <c r="M1629" i="9"/>
  <c r="L1629" i="9"/>
  <c r="K1629" i="9"/>
  <c r="W1628" i="9"/>
  <c r="V1628" i="9"/>
  <c r="U1628" i="9"/>
  <c r="T1628" i="9"/>
  <c r="S1628" i="9"/>
  <c r="R1628" i="9"/>
  <c r="R1626" i="9" s="1"/>
  <c r="Q1628" i="9"/>
  <c r="P1628" i="9"/>
  <c r="P1626" i="9" s="1"/>
  <c r="O1628" i="9"/>
  <c r="O1626" i="9" s="1"/>
  <c r="N1628" i="9"/>
  <c r="M1628" i="9"/>
  <c r="L1628" i="9"/>
  <c r="K1628" i="9"/>
  <c r="J1628" i="9"/>
  <c r="J1626" i="9" s="1"/>
  <c r="I1628" i="9"/>
  <c r="H1628" i="9"/>
  <c r="G1628" i="9"/>
  <c r="W1627" i="9"/>
  <c r="V1627" i="9"/>
  <c r="U1627" i="9"/>
  <c r="U1626" i="9" s="1"/>
  <c r="T1627" i="9"/>
  <c r="S1627" i="9"/>
  <c r="S1626" i="9" s="1"/>
  <c r="R1627" i="9"/>
  <c r="Q1627" i="9"/>
  <c r="P1627" i="9"/>
  <c r="O1627" i="9"/>
  <c r="N1627" i="9"/>
  <c r="M1627" i="9"/>
  <c r="M1626" i="9" s="1"/>
  <c r="L1627" i="9"/>
  <c r="K1627" i="9"/>
  <c r="K1626" i="9" s="1"/>
  <c r="J1627" i="9"/>
  <c r="I1627" i="9"/>
  <c r="G1627" i="9"/>
  <c r="H1627" i="9" s="1"/>
  <c r="W1626" i="9"/>
  <c r="V1626" i="9"/>
  <c r="T1626" i="9"/>
  <c r="Q1626" i="9"/>
  <c r="W1625" i="9"/>
  <c r="W1622" i="9" s="1"/>
  <c r="V1625" i="9"/>
  <c r="U1625" i="9"/>
  <c r="T1625" i="9"/>
  <c r="S1625" i="9"/>
  <c r="R1625" i="9"/>
  <c r="Q1625" i="9"/>
  <c r="P1625" i="9"/>
  <c r="O1625" i="9"/>
  <c r="N1625" i="9"/>
  <c r="M1625" i="9"/>
  <c r="L1625" i="9"/>
  <c r="K1625" i="9"/>
  <c r="J1625" i="9"/>
  <c r="I1625" i="9"/>
  <c r="G1625" i="9"/>
  <c r="H1625" i="9" s="1"/>
  <c r="H1622" i="9" s="1"/>
  <c r="W1624" i="9"/>
  <c r="V1624" i="9"/>
  <c r="U1624" i="9"/>
  <c r="U1622" i="9" s="1"/>
  <c r="T1624" i="9"/>
  <c r="T1622" i="9" s="1"/>
  <c r="S1624" i="9"/>
  <c r="R1624" i="9"/>
  <c r="Q1624" i="9"/>
  <c r="P1624" i="9"/>
  <c r="O1624" i="9"/>
  <c r="N1624" i="9"/>
  <c r="M1624" i="9"/>
  <c r="L1624" i="9"/>
  <c r="K1624" i="9"/>
  <c r="J1624" i="9"/>
  <c r="I1624" i="9"/>
  <c r="G1624" i="9"/>
  <c r="H1624" i="9" s="1"/>
  <c r="W1623" i="9"/>
  <c r="V1623" i="9"/>
  <c r="U1623" i="9"/>
  <c r="T1623" i="9"/>
  <c r="S1623" i="9"/>
  <c r="S1622" i="9" s="1"/>
  <c r="R1623" i="9"/>
  <c r="R1622" i="9" s="1"/>
  <c r="Q1623" i="9"/>
  <c r="Q1622" i="9" s="1"/>
  <c r="P1623" i="9"/>
  <c r="P1622" i="9" s="1"/>
  <c r="O1623" i="9"/>
  <c r="N1623" i="9"/>
  <c r="M1623" i="9"/>
  <c r="L1623" i="9"/>
  <c r="K1623" i="9"/>
  <c r="K1622" i="9" s="1"/>
  <c r="J1623" i="9"/>
  <c r="I1623" i="9"/>
  <c r="I1622" i="9" s="1"/>
  <c r="G1623" i="9"/>
  <c r="H1623" i="9" s="1"/>
  <c r="O1622" i="9"/>
  <c r="M1622" i="9"/>
  <c r="L1622" i="9"/>
  <c r="J1622" i="9"/>
  <c r="G1622" i="9"/>
  <c r="W1621" i="9"/>
  <c r="V1621" i="9"/>
  <c r="U1621" i="9"/>
  <c r="T1621" i="9"/>
  <c r="S1621" i="9"/>
  <c r="R1621" i="9"/>
  <c r="Q1621" i="9"/>
  <c r="P1621" i="9"/>
  <c r="O1621" i="9"/>
  <c r="N1621" i="9"/>
  <c r="M1621" i="9"/>
  <c r="L1621" i="9"/>
  <c r="K1621" i="9"/>
  <c r="J1621" i="9"/>
  <c r="I1621" i="9"/>
  <c r="H1621" i="9"/>
  <c r="G1621" i="9"/>
  <c r="W1620" i="9"/>
  <c r="V1620" i="9"/>
  <c r="U1620" i="9"/>
  <c r="T1620" i="9"/>
  <c r="T1619" i="9" s="1"/>
  <c r="S1620" i="9"/>
  <c r="S1619" i="9" s="1"/>
  <c r="R1620" i="9"/>
  <c r="Q1620" i="9"/>
  <c r="P1620" i="9"/>
  <c r="O1620" i="9"/>
  <c r="N1620" i="9"/>
  <c r="N1619" i="9" s="1"/>
  <c r="M1620" i="9"/>
  <c r="M1619" i="9" s="1"/>
  <c r="L1620" i="9"/>
  <c r="K1620" i="9"/>
  <c r="J1620" i="9"/>
  <c r="I1620" i="9"/>
  <c r="I1619" i="9" s="1"/>
  <c r="G1620" i="9"/>
  <c r="G1619" i="9" s="1"/>
  <c r="R1619" i="9"/>
  <c r="Q1619" i="9"/>
  <c r="P1619" i="9"/>
  <c r="O1619" i="9"/>
  <c r="L1619" i="9"/>
  <c r="K1619" i="9"/>
  <c r="J1619" i="9"/>
  <c r="W1617" i="9"/>
  <c r="V1617" i="9"/>
  <c r="U1617" i="9"/>
  <c r="T1617" i="9"/>
  <c r="T1614" i="9" s="1"/>
  <c r="S1617" i="9"/>
  <c r="S1614" i="9" s="1"/>
  <c r="R1617" i="9"/>
  <c r="Q1617" i="9"/>
  <c r="P1617" i="9"/>
  <c r="O1617" i="9"/>
  <c r="N1617" i="9"/>
  <c r="M1617" i="9"/>
  <c r="L1617" i="9"/>
  <c r="K1617" i="9"/>
  <c r="J1617" i="9"/>
  <c r="I1617" i="9"/>
  <c r="G1617" i="9"/>
  <c r="H1617" i="9" s="1"/>
  <c r="W1616" i="9"/>
  <c r="V1616" i="9"/>
  <c r="U1616" i="9"/>
  <c r="T1616" i="9"/>
  <c r="S1616" i="9"/>
  <c r="R1616" i="9"/>
  <c r="Q1616" i="9"/>
  <c r="P1616" i="9"/>
  <c r="O1616" i="9"/>
  <c r="N1616" i="9"/>
  <c r="M1616" i="9"/>
  <c r="L1616" i="9"/>
  <c r="K1616" i="9"/>
  <c r="J1616" i="9"/>
  <c r="I1616" i="9"/>
  <c r="G1616" i="9"/>
  <c r="H1616" i="9" s="1"/>
  <c r="W1615" i="9"/>
  <c r="V1615" i="9"/>
  <c r="V1614" i="9" s="1"/>
  <c r="U1615" i="9"/>
  <c r="U1614" i="9" s="1"/>
  <c r="T1615" i="9"/>
  <c r="S1615" i="9"/>
  <c r="R1615" i="9"/>
  <c r="Q1615" i="9"/>
  <c r="Q1614" i="9" s="1"/>
  <c r="P1615" i="9"/>
  <c r="P1614" i="9" s="1"/>
  <c r="O1615" i="9"/>
  <c r="O1614" i="9" s="1"/>
  <c r="N1615" i="9"/>
  <c r="N1614" i="9" s="1"/>
  <c r="M1615" i="9"/>
  <c r="L1615" i="9"/>
  <c r="K1615" i="9"/>
  <c r="J1615" i="9"/>
  <c r="I1615" i="9"/>
  <c r="I1614" i="9" s="1"/>
  <c r="G1615" i="9"/>
  <c r="H1615" i="9" s="1"/>
  <c r="H1614" i="9" s="1"/>
  <c r="W1614" i="9"/>
  <c r="R1614" i="9"/>
  <c r="K1614" i="9"/>
  <c r="J1614" i="9"/>
  <c r="G1614" i="9"/>
  <c r="W1613" i="9"/>
  <c r="V1613" i="9"/>
  <c r="V1613" i="12" s="1"/>
  <c r="U1613" i="9"/>
  <c r="T1613" i="9"/>
  <c r="S1613" i="9"/>
  <c r="R1613" i="9"/>
  <c r="Q1613" i="9"/>
  <c r="P1613" i="9"/>
  <c r="O1613" i="9"/>
  <c r="N1613" i="9"/>
  <c r="M1613" i="9"/>
  <c r="L1613" i="9"/>
  <c r="K1613" i="9"/>
  <c r="J1613" i="9"/>
  <c r="I1613" i="9"/>
  <c r="G1613" i="9"/>
  <c r="G1610" i="9" s="1"/>
  <c r="W1612" i="9"/>
  <c r="V1612" i="9"/>
  <c r="U1612" i="9"/>
  <c r="T1612" i="9"/>
  <c r="S1612" i="9"/>
  <c r="R1612" i="9"/>
  <c r="R1612" i="12" s="1"/>
  <c r="R1610" i="12" s="1"/>
  <c r="Q1612" i="9"/>
  <c r="P1612" i="9"/>
  <c r="O1612" i="9"/>
  <c r="N1612" i="9"/>
  <c r="M1612" i="9"/>
  <c r="L1612" i="9"/>
  <c r="K1612" i="9"/>
  <c r="J1612" i="9"/>
  <c r="I1612" i="9"/>
  <c r="G1612" i="9"/>
  <c r="H1612" i="9" s="1"/>
  <c r="W1611" i="9"/>
  <c r="W1610" i="9" s="1"/>
  <c r="V1611" i="9"/>
  <c r="U1611" i="9"/>
  <c r="T1611" i="9"/>
  <c r="S1611" i="9"/>
  <c r="S1610" i="9" s="1"/>
  <c r="R1611" i="9"/>
  <c r="Q1611" i="9"/>
  <c r="Q1610" i="9" s="1"/>
  <c r="P1611" i="9"/>
  <c r="O1611" i="9"/>
  <c r="O1610" i="9" s="1"/>
  <c r="N1611" i="9"/>
  <c r="M1611" i="9"/>
  <c r="L1611" i="9"/>
  <c r="K1611" i="9"/>
  <c r="J1611" i="9"/>
  <c r="J1610" i="9" s="1"/>
  <c r="I1611" i="9"/>
  <c r="I1610" i="9" s="1"/>
  <c r="G1611" i="9"/>
  <c r="H1611" i="9" s="1"/>
  <c r="P1610" i="9"/>
  <c r="M1610" i="9"/>
  <c r="L1610" i="9"/>
  <c r="K1610" i="9"/>
  <c r="W1609" i="9"/>
  <c r="V1609" i="9"/>
  <c r="U1609" i="9"/>
  <c r="T1609" i="9"/>
  <c r="S1609" i="9"/>
  <c r="R1609" i="9"/>
  <c r="Q1609" i="9"/>
  <c r="P1609" i="9"/>
  <c r="P1606" i="9" s="1"/>
  <c r="O1609" i="9"/>
  <c r="O1606" i="9" s="1"/>
  <c r="N1609" i="9"/>
  <c r="M1609" i="9"/>
  <c r="L1609" i="9"/>
  <c r="K1609" i="9"/>
  <c r="J1609" i="9"/>
  <c r="I1609" i="9"/>
  <c r="H1609" i="9"/>
  <c r="G1609" i="9"/>
  <c r="W1608" i="9"/>
  <c r="V1608" i="9"/>
  <c r="U1608" i="9"/>
  <c r="T1608" i="9"/>
  <c r="S1608" i="9"/>
  <c r="R1608" i="9"/>
  <c r="Q1608" i="9"/>
  <c r="P1608" i="9"/>
  <c r="O1608" i="9"/>
  <c r="N1608" i="9"/>
  <c r="M1608" i="9"/>
  <c r="L1608" i="9"/>
  <c r="L1606" i="9" s="1"/>
  <c r="K1608" i="9"/>
  <c r="J1608" i="9"/>
  <c r="I1608" i="9"/>
  <c r="G1608" i="9"/>
  <c r="H1608" i="9" s="1"/>
  <c r="W1607" i="9"/>
  <c r="W1606" i="9" s="1"/>
  <c r="V1607" i="9"/>
  <c r="V1606" i="9" s="1"/>
  <c r="U1607" i="9"/>
  <c r="T1607" i="9"/>
  <c r="S1607" i="9"/>
  <c r="R1607" i="9"/>
  <c r="R1606" i="9" s="1"/>
  <c r="Q1607" i="9"/>
  <c r="Q1606" i="9" s="1"/>
  <c r="P1607" i="9"/>
  <c r="O1607" i="9"/>
  <c r="N1607" i="9"/>
  <c r="M1607" i="9"/>
  <c r="M1606" i="9" s="1"/>
  <c r="L1607" i="9"/>
  <c r="K1607" i="9"/>
  <c r="K1606" i="9" s="1"/>
  <c r="J1607" i="9"/>
  <c r="J1606" i="9" s="1"/>
  <c r="I1607" i="9"/>
  <c r="I1606" i="9" s="1"/>
  <c r="G1607" i="9"/>
  <c r="U1606" i="9"/>
  <c r="T1606" i="9"/>
  <c r="S1606" i="9"/>
  <c r="N1606" i="9"/>
  <c r="W1604" i="9"/>
  <c r="V1604" i="9"/>
  <c r="U1604" i="9"/>
  <c r="T1604" i="9"/>
  <c r="S1604" i="9"/>
  <c r="S1600" i="9" s="1"/>
  <c r="R1604" i="9"/>
  <c r="Q1604" i="9"/>
  <c r="P1604" i="9"/>
  <c r="O1604" i="9"/>
  <c r="N1604" i="9"/>
  <c r="M1604" i="9"/>
  <c r="L1604" i="9"/>
  <c r="K1604" i="9"/>
  <c r="J1604" i="9"/>
  <c r="I1604" i="9"/>
  <c r="G1604" i="9"/>
  <c r="H1604" i="9" s="1"/>
  <c r="W1603" i="9"/>
  <c r="V1603" i="9"/>
  <c r="U1603" i="9"/>
  <c r="T1603" i="9"/>
  <c r="S1603" i="9"/>
  <c r="R1603" i="9"/>
  <c r="Q1603" i="9"/>
  <c r="P1603" i="9"/>
  <c r="O1603" i="9"/>
  <c r="N1603" i="9"/>
  <c r="M1603" i="9"/>
  <c r="L1603" i="9"/>
  <c r="K1603" i="9"/>
  <c r="J1603" i="9"/>
  <c r="I1603" i="9"/>
  <c r="H1603" i="9"/>
  <c r="G1603" i="9"/>
  <c r="W1602" i="9"/>
  <c r="V1602" i="9"/>
  <c r="U1602" i="9"/>
  <c r="T1602" i="9"/>
  <c r="S1602" i="9"/>
  <c r="R1602" i="9"/>
  <c r="Q1602" i="9"/>
  <c r="P1602" i="9"/>
  <c r="O1602" i="9"/>
  <c r="N1602" i="9"/>
  <c r="M1602" i="9"/>
  <c r="M1600" i="9" s="1"/>
  <c r="L1602" i="9"/>
  <c r="K1602" i="9"/>
  <c r="K1600" i="9" s="1"/>
  <c r="J1602" i="9"/>
  <c r="I1602" i="9"/>
  <c r="G1602" i="9"/>
  <c r="H1602" i="9" s="1"/>
  <c r="W1601" i="9"/>
  <c r="W1600" i="9" s="1"/>
  <c r="V1601" i="9"/>
  <c r="V1600" i="9" s="1"/>
  <c r="U1601" i="9"/>
  <c r="T1601" i="9"/>
  <c r="S1601" i="9"/>
  <c r="R1601" i="9"/>
  <c r="Q1601" i="9"/>
  <c r="P1601" i="9"/>
  <c r="O1601" i="9"/>
  <c r="N1601" i="9"/>
  <c r="M1601" i="9"/>
  <c r="L1601" i="9"/>
  <c r="K1601" i="9"/>
  <c r="J1601" i="9"/>
  <c r="J1600" i="9" s="1"/>
  <c r="I1601" i="9"/>
  <c r="G1601" i="9"/>
  <c r="H1601" i="9" s="1"/>
  <c r="H1600" i="9" s="1"/>
  <c r="I1600" i="9"/>
  <c r="G1600" i="9"/>
  <c r="W1599" i="9"/>
  <c r="V1599" i="9"/>
  <c r="U1599" i="9"/>
  <c r="T1599" i="9"/>
  <c r="S1599" i="9"/>
  <c r="R1599" i="9"/>
  <c r="Q1599" i="9"/>
  <c r="P1599" i="9"/>
  <c r="O1599" i="9"/>
  <c r="N1599" i="9"/>
  <c r="M1599" i="9"/>
  <c r="L1599" i="9"/>
  <c r="K1599" i="9"/>
  <c r="J1599" i="9"/>
  <c r="I1599" i="9"/>
  <c r="I1595" i="9" s="1"/>
  <c r="H1599" i="9"/>
  <c r="G1599" i="9"/>
  <c r="W1598" i="9"/>
  <c r="V1598" i="9"/>
  <c r="U1598" i="9"/>
  <c r="T1598" i="9"/>
  <c r="S1598" i="9"/>
  <c r="R1598" i="9"/>
  <c r="Q1598" i="9"/>
  <c r="P1598" i="9"/>
  <c r="O1598" i="9"/>
  <c r="N1598" i="9"/>
  <c r="M1598" i="9"/>
  <c r="L1598" i="9"/>
  <c r="K1598" i="9"/>
  <c r="J1598" i="9"/>
  <c r="I1598" i="9"/>
  <c r="G1598" i="9"/>
  <c r="H1598" i="9" s="1"/>
  <c r="W1597" i="9"/>
  <c r="V1597" i="9"/>
  <c r="V1595" i="9" s="1"/>
  <c r="U1597" i="9"/>
  <c r="T1597" i="9"/>
  <c r="S1597" i="9"/>
  <c r="R1597" i="9"/>
  <c r="R1595" i="9" s="1"/>
  <c r="Q1597" i="9"/>
  <c r="P1597" i="9"/>
  <c r="O1597" i="9"/>
  <c r="N1597" i="9"/>
  <c r="M1597" i="9"/>
  <c r="L1597" i="9"/>
  <c r="K1597" i="9"/>
  <c r="J1597" i="9"/>
  <c r="I1597" i="9"/>
  <c r="H1597" i="9"/>
  <c r="G1597" i="9"/>
  <c r="W1596" i="9"/>
  <c r="V1596" i="9"/>
  <c r="U1596" i="9"/>
  <c r="T1596" i="9"/>
  <c r="S1596" i="9"/>
  <c r="S1595" i="9" s="1"/>
  <c r="R1596" i="9"/>
  <c r="Q1596" i="9"/>
  <c r="P1596" i="9"/>
  <c r="P1595" i="9" s="1"/>
  <c r="O1596" i="9"/>
  <c r="O1595" i="9" s="1"/>
  <c r="N1596" i="9"/>
  <c r="N1595" i="9" s="1"/>
  <c r="M1596" i="9"/>
  <c r="M1595" i="9" s="1"/>
  <c r="L1596" i="9"/>
  <c r="L1595" i="9" s="1"/>
  <c r="K1596" i="9"/>
  <c r="J1596" i="9"/>
  <c r="I1596" i="9"/>
  <c r="G1596" i="9"/>
  <c r="G1595" i="9" s="1"/>
  <c r="K1595" i="9"/>
  <c r="J1595" i="9"/>
  <c r="W1594" i="9"/>
  <c r="V1594" i="9"/>
  <c r="U1594" i="9"/>
  <c r="T1594" i="9"/>
  <c r="S1594" i="9"/>
  <c r="R1594" i="9"/>
  <c r="Q1594" i="9"/>
  <c r="P1594" i="9"/>
  <c r="O1594" i="9"/>
  <c r="N1594" i="9"/>
  <c r="M1594" i="9"/>
  <c r="L1594" i="9"/>
  <c r="K1594" i="9"/>
  <c r="J1594" i="9"/>
  <c r="I1594" i="9"/>
  <c r="I1590" i="9" s="1"/>
  <c r="H1594" i="9"/>
  <c r="G1594" i="9"/>
  <c r="W1593" i="9"/>
  <c r="V1593" i="9"/>
  <c r="U1593" i="9"/>
  <c r="T1593" i="9"/>
  <c r="S1593" i="9"/>
  <c r="R1593" i="9"/>
  <c r="Q1593" i="9"/>
  <c r="P1593" i="9"/>
  <c r="O1593" i="9"/>
  <c r="N1593" i="9"/>
  <c r="M1593" i="9"/>
  <c r="L1593" i="9"/>
  <c r="K1593" i="9"/>
  <c r="J1593" i="9"/>
  <c r="I1593" i="9"/>
  <c r="H1593" i="9"/>
  <c r="G1593" i="9"/>
  <c r="W1592" i="9"/>
  <c r="V1592" i="9"/>
  <c r="U1592" i="9"/>
  <c r="T1592" i="9"/>
  <c r="S1592" i="9"/>
  <c r="R1592" i="9"/>
  <c r="Q1592" i="9"/>
  <c r="P1592" i="9"/>
  <c r="O1592" i="9"/>
  <c r="N1592" i="9"/>
  <c r="M1592" i="9"/>
  <c r="L1592" i="9"/>
  <c r="K1592" i="9"/>
  <c r="J1592" i="9"/>
  <c r="I1592" i="9"/>
  <c r="G1592" i="9"/>
  <c r="G1590" i="9" s="1"/>
  <c r="W1591" i="9"/>
  <c r="V1591" i="9"/>
  <c r="U1591" i="9"/>
  <c r="U1590" i="9" s="1"/>
  <c r="T1591" i="9"/>
  <c r="S1591" i="9"/>
  <c r="S1590" i="9" s="1"/>
  <c r="R1591" i="9"/>
  <c r="Q1591" i="9"/>
  <c r="Q1590" i="9" s="1"/>
  <c r="P1591" i="9"/>
  <c r="O1591" i="9"/>
  <c r="N1591" i="9"/>
  <c r="M1591" i="9"/>
  <c r="L1591" i="9"/>
  <c r="L1590" i="9" s="1"/>
  <c r="K1591" i="9"/>
  <c r="J1591" i="9"/>
  <c r="J1590" i="9" s="1"/>
  <c r="I1591" i="9"/>
  <c r="G1591" i="9"/>
  <c r="H1591" i="9" s="1"/>
  <c r="V1590" i="9"/>
  <c r="R1590" i="9"/>
  <c r="P1590" i="9"/>
  <c r="O1590" i="9"/>
  <c r="N1590" i="9"/>
  <c r="G1587" i="9"/>
  <c r="G1586" i="9"/>
  <c r="G1585" i="9"/>
  <c r="W1584" i="9"/>
  <c r="G1584" i="9"/>
  <c r="G1581" i="9" s="1"/>
  <c r="W1583" i="9"/>
  <c r="W1581" i="9" s="1"/>
  <c r="V1583" i="9"/>
  <c r="U1583" i="9"/>
  <c r="U1581" i="9" s="1"/>
  <c r="T1583" i="9"/>
  <c r="T1581" i="9" s="1"/>
  <c r="S1583" i="9"/>
  <c r="S1581" i="9" s="1"/>
  <c r="R1583" i="9"/>
  <c r="R1581" i="9" s="1"/>
  <c r="Q1583" i="9"/>
  <c r="P1583" i="9"/>
  <c r="O1583" i="9"/>
  <c r="O1581" i="9" s="1"/>
  <c r="G1583" i="9"/>
  <c r="N1583" i="9" s="1"/>
  <c r="W1582" i="9"/>
  <c r="V1582" i="9"/>
  <c r="V1581" i="9" s="1"/>
  <c r="U1582" i="9"/>
  <c r="T1582" i="9"/>
  <c r="S1582" i="9"/>
  <c r="R1582" i="9"/>
  <c r="Q1582" i="9"/>
  <c r="P1582" i="9"/>
  <c r="O1582" i="9"/>
  <c r="N1582" i="9"/>
  <c r="N1581" i="9" s="1"/>
  <c r="M1582" i="9"/>
  <c r="L1582" i="9"/>
  <c r="K1582" i="9"/>
  <c r="G1582" i="9"/>
  <c r="K1581" i="9"/>
  <c r="W1580" i="9"/>
  <c r="V1580" i="9"/>
  <c r="U1580" i="9"/>
  <c r="T1580" i="9"/>
  <c r="T1578" i="9" s="1"/>
  <c r="S1580" i="9"/>
  <c r="R1580" i="9"/>
  <c r="Q1580" i="9"/>
  <c r="P1580" i="9"/>
  <c r="O1580" i="9"/>
  <c r="N1580" i="9"/>
  <c r="M1580" i="9"/>
  <c r="L1580" i="9"/>
  <c r="K1580" i="9"/>
  <c r="J1580" i="9"/>
  <c r="I1580" i="9"/>
  <c r="G1580" i="9"/>
  <c r="H1580" i="9" s="1"/>
  <c r="W1579" i="9"/>
  <c r="W1578" i="9" s="1"/>
  <c r="V1579" i="9"/>
  <c r="V1578" i="9" s="1"/>
  <c r="U1579" i="9"/>
  <c r="U1578" i="9" s="1"/>
  <c r="T1579" i="9"/>
  <c r="S1579" i="9"/>
  <c r="R1579" i="9"/>
  <c r="Q1579" i="9"/>
  <c r="P1579" i="9"/>
  <c r="P1578" i="9" s="1"/>
  <c r="O1579" i="9"/>
  <c r="N1579" i="9"/>
  <c r="M1579" i="9"/>
  <c r="L1579" i="9"/>
  <c r="K1579" i="9"/>
  <c r="J1579" i="9"/>
  <c r="J1578" i="9" s="1"/>
  <c r="I1579" i="9"/>
  <c r="I1578" i="9" s="1"/>
  <c r="G1579" i="9"/>
  <c r="H1579" i="9" s="1"/>
  <c r="S1578" i="9"/>
  <c r="R1578" i="9"/>
  <c r="O1578" i="9"/>
  <c r="N1578" i="9"/>
  <c r="M1578" i="9"/>
  <c r="L1578" i="9"/>
  <c r="K1578" i="9"/>
  <c r="G1578" i="9"/>
  <c r="W1577" i="9"/>
  <c r="V1577" i="9"/>
  <c r="U1577" i="9"/>
  <c r="T1577" i="9"/>
  <c r="S1577" i="9"/>
  <c r="R1577" i="9"/>
  <c r="Q1577" i="9"/>
  <c r="P1577" i="9"/>
  <c r="O1577" i="9"/>
  <c r="O1575" i="9" s="1"/>
  <c r="N1577" i="9"/>
  <c r="M1577" i="9"/>
  <c r="L1577" i="9"/>
  <c r="K1577" i="9"/>
  <c r="K1575" i="9" s="1"/>
  <c r="J1577" i="9"/>
  <c r="I1577" i="9"/>
  <c r="H1577" i="9"/>
  <c r="G1577" i="9"/>
  <c r="W1576" i="9"/>
  <c r="V1576" i="9"/>
  <c r="U1576" i="9"/>
  <c r="U1575" i="9" s="1"/>
  <c r="T1576" i="9"/>
  <c r="T1575" i="9" s="1"/>
  <c r="S1576" i="9"/>
  <c r="R1576" i="9"/>
  <c r="R1575" i="9" s="1"/>
  <c r="Q1576" i="9"/>
  <c r="P1576" i="9"/>
  <c r="P1575" i="9" s="1"/>
  <c r="O1576" i="9"/>
  <c r="N1576" i="9"/>
  <c r="N1575" i="9" s="1"/>
  <c r="M1576" i="9"/>
  <c r="L1576" i="9"/>
  <c r="K1576" i="9"/>
  <c r="J1576" i="9"/>
  <c r="I1576" i="9"/>
  <c r="H1576" i="9"/>
  <c r="H1575" i="9" s="1"/>
  <c r="G1576" i="9"/>
  <c r="W1575" i="9"/>
  <c r="V1575" i="9"/>
  <c r="S1575" i="9"/>
  <c r="Q1575" i="9"/>
  <c r="J1575" i="9"/>
  <c r="G1575" i="9"/>
  <c r="W1574" i="9"/>
  <c r="V1574" i="9"/>
  <c r="V1572" i="9" s="1"/>
  <c r="U1574" i="9"/>
  <c r="T1574" i="9"/>
  <c r="S1574" i="9"/>
  <c r="R1574" i="9"/>
  <c r="Q1574" i="9"/>
  <c r="P1574" i="9"/>
  <c r="O1574" i="9"/>
  <c r="N1574" i="9"/>
  <c r="M1574" i="9"/>
  <c r="L1574" i="9"/>
  <c r="K1574" i="9"/>
  <c r="J1574" i="9"/>
  <c r="I1574" i="9"/>
  <c r="G1574" i="9"/>
  <c r="H1574" i="9" s="1"/>
  <c r="W1573" i="9"/>
  <c r="W1572" i="9" s="1"/>
  <c r="V1573" i="9"/>
  <c r="U1573" i="9"/>
  <c r="U1572" i="9" s="1"/>
  <c r="T1573" i="9"/>
  <c r="S1573" i="9"/>
  <c r="R1573" i="9"/>
  <c r="Q1573" i="9"/>
  <c r="P1573" i="9"/>
  <c r="O1573" i="9"/>
  <c r="N1573" i="9"/>
  <c r="M1573" i="9"/>
  <c r="L1573" i="9"/>
  <c r="L1572" i="9" s="1"/>
  <c r="K1573" i="9"/>
  <c r="K1572" i="9" s="1"/>
  <c r="J1573" i="9"/>
  <c r="I1573" i="9"/>
  <c r="I1572" i="9" s="1"/>
  <c r="G1573" i="9"/>
  <c r="G1572" i="9" s="1"/>
  <c r="T1572" i="9"/>
  <c r="R1572" i="9"/>
  <c r="Q1572" i="9"/>
  <c r="P1572" i="9"/>
  <c r="O1572" i="9"/>
  <c r="N1572" i="9"/>
  <c r="M1572" i="9"/>
  <c r="J1572" i="9"/>
  <c r="W1571" i="9"/>
  <c r="V1571" i="9"/>
  <c r="U1571" i="9"/>
  <c r="T1571" i="9"/>
  <c r="S1571" i="9"/>
  <c r="R1571" i="9"/>
  <c r="Q1571" i="9"/>
  <c r="Q1569" i="9" s="1"/>
  <c r="P1571" i="9"/>
  <c r="O1571" i="9"/>
  <c r="N1571" i="9"/>
  <c r="M1571" i="9"/>
  <c r="M1569" i="9" s="1"/>
  <c r="L1571" i="9"/>
  <c r="K1571" i="9"/>
  <c r="K1569" i="9" s="1"/>
  <c r="J1571" i="9"/>
  <c r="I1571" i="9"/>
  <c r="G1571" i="9"/>
  <c r="H1571" i="9" s="1"/>
  <c r="W1570" i="9"/>
  <c r="W1569" i="9" s="1"/>
  <c r="V1570" i="9"/>
  <c r="V1569" i="9" s="1"/>
  <c r="U1570" i="9"/>
  <c r="T1570" i="9"/>
  <c r="T1569" i="9" s="1"/>
  <c r="S1570" i="9"/>
  <c r="R1570" i="9"/>
  <c r="R1569" i="9" s="1"/>
  <c r="Q1570" i="9"/>
  <c r="P1570" i="9"/>
  <c r="P1569" i="9" s="1"/>
  <c r="O1570" i="9"/>
  <c r="N1570" i="9"/>
  <c r="M1570" i="9"/>
  <c r="L1570" i="9"/>
  <c r="K1570" i="9"/>
  <c r="J1570" i="9"/>
  <c r="J1569" i="9" s="1"/>
  <c r="I1570" i="9"/>
  <c r="I1569" i="9" s="1"/>
  <c r="G1570" i="9"/>
  <c r="U1569" i="9"/>
  <c r="S1569" i="9"/>
  <c r="L1569" i="9"/>
  <c r="W1568" i="9"/>
  <c r="V1568" i="9"/>
  <c r="U1568" i="9"/>
  <c r="T1568" i="9"/>
  <c r="S1568" i="9"/>
  <c r="R1568" i="9"/>
  <c r="Q1568" i="9"/>
  <c r="P1568" i="9"/>
  <c r="O1568" i="9"/>
  <c r="N1568" i="9"/>
  <c r="M1568" i="9"/>
  <c r="L1568" i="9"/>
  <c r="K1568" i="9"/>
  <c r="J1568" i="9"/>
  <c r="I1568" i="9"/>
  <c r="H1568" i="9"/>
  <c r="G1568" i="9"/>
  <c r="W1567" i="9"/>
  <c r="V1567" i="9"/>
  <c r="U1567" i="9"/>
  <c r="T1567" i="9"/>
  <c r="S1567" i="9"/>
  <c r="R1567" i="9"/>
  <c r="Q1567" i="9"/>
  <c r="P1567" i="9"/>
  <c r="O1567" i="9"/>
  <c r="N1567" i="9"/>
  <c r="N1566" i="9" s="1"/>
  <c r="M1567" i="9"/>
  <c r="M1566" i="9" s="1"/>
  <c r="L1567" i="9"/>
  <c r="K1567" i="9"/>
  <c r="K1566" i="9" s="1"/>
  <c r="J1567" i="9"/>
  <c r="I1567" i="9"/>
  <c r="G1567" i="9"/>
  <c r="G1566" i="9" s="1"/>
  <c r="W1566" i="9"/>
  <c r="V1566" i="9"/>
  <c r="T1566" i="9"/>
  <c r="S1566" i="9"/>
  <c r="R1566" i="9"/>
  <c r="Q1566" i="9"/>
  <c r="P1566" i="9"/>
  <c r="O1566" i="9"/>
  <c r="L1566" i="9"/>
  <c r="J1566" i="9"/>
  <c r="W1565" i="9"/>
  <c r="V1565" i="9"/>
  <c r="U1565" i="9"/>
  <c r="T1565" i="9"/>
  <c r="S1565" i="9"/>
  <c r="S1563" i="9" s="1"/>
  <c r="R1565" i="9"/>
  <c r="Q1565" i="9"/>
  <c r="P1565" i="9"/>
  <c r="O1565" i="9"/>
  <c r="O1563" i="9" s="1"/>
  <c r="N1565" i="9"/>
  <c r="N1563" i="9" s="1"/>
  <c r="M1565" i="9"/>
  <c r="L1565" i="9"/>
  <c r="K1565" i="9"/>
  <c r="J1565" i="9"/>
  <c r="I1565" i="9"/>
  <c r="G1565" i="9"/>
  <c r="H1565" i="9" s="1"/>
  <c r="W1564" i="9"/>
  <c r="V1564" i="9"/>
  <c r="V1563" i="9" s="1"/>
  <c r="U1564" i="9"/>
  <c r="T1564" i="9"/>
  <c r="T1563" i="9" s="1"/>
  <c r="S1564" i="9"/>
  <c r="R1564" i="9"/>
  <c r="R1563" i="9" s="1"/>
  <c r="Q1564" i="9"/>
  <c r="P1564" i="9"/>
  <c r="O1564" i="9"/>
  <c r="N1564" i="9"/>
  <c r="M1564" i="9"/>
  <c r="M1563" i="9" s="1"/>
  <c r="L1564" i="9"/>
  <c r="L1563" i="9" s="1"/>
  <c r="K1564" i="9"/>
  <c r="J1564" i="9"/>
  <c r="J1563" i="9" s="1"/>
  <c r="I1564" i="9"/>
  <c r="I1563" i="9" s="1"/>
  <c r="G1564" i="9"/>
  <c r="H1564" i="9" s="1"/>
  <c r="H1563" i="9" s="1"/>
  <c r="W1563" i="9"/>
  <c r="U1563" i="9"/>
  <c r="K1563" i="9"/>
  <c r="G1563" i="9"/>
  <c r="W1561" i="9"/>
  <c r="V1561" i="9"/>
  <c r="U1561" i="9"/>
  <c r="T1561" i="9"/>
  <c r="S1561" i="9"/>
  <c r="R1561" i="9"/>
  <c r="Q1561" i="9"/>
  <c r="P1561" i="9"/>
  <c r="O1561" i="9"/>
  <c r="N1561" i="9"/>
  <c r="M1561" i="9"/>
  <c r="L1561" i="9"/>
  <c r="K1561" i="9"/>
  <c r="K1558" i="9" s="1"/>
  <c r="J1561" i="9"/>
  <c r="I1561" i="9"/>
  <c r="G1561" i="9"/>
  <c r="H1561" i="9" s="1"/>
  <c r="W1560" i="9"/>
  <c r="W1558" i="9" s="1"/>
  <c r="V1560" i="9"/>
  <c r="U1560" i="9"/>
  <c r="T1560" i="9"/>
  <c r="S1560" i="9"/>
  <c r="R1560" i="9"/>
  <c r="Q1560" i="9"/>
  <c r="P1560" i="9"/>
  <c r="O1560" i="9"/>
  <c r="N1560" i="9"/>
  <c r="M1560" i="9"/>
  <c r="L1560" i="9"/>
  <c r="K1560" i="9"/>
  <c r="J1560" i="9"/>
  <c r="I1560" i="9"/>
  <c r="H1560" i="9"/>
  <c r="G1560" i="9"/>
  <c r="G1558" i="9" s="1"/>
  <c r="W1559" i="9"/>
  <c r="V1559" i="9"/>
  <c r="U1559" i="9"/>
  <c r="T1559" i="9"/>
  <c r="T1558" i="9" s="1"/>
  <c r="S1559" i="9"/>
  <c r="R1559" i="9"/>
  <c r="Q1559" i="9"/>
  <c r="Q1558" i="9" s="1"/>
  <c r="P1559" i="9"/>
  <c r="O1559" i="9"/>
  <c r="N1559" i="9"/>
  <c r="M1559" i="9"/>
  <c r="M1558" i="9" s="1"/>
  <c r="L1559" i="9"/>
  <c r="L1558" i="9" s="1"/>
  <c r="K1559" i="9"/>
  <c r="J1559" i="9"/>
  <c r="I1559" i="9"/>
  <c r="G1559" i="9"/>
  <c r="H1559" i="9" s="1"/>
  <c r="V1558" i="9"/>
  <c r="U1558" i="9"/>
  <c r="S1558" i="9"/>
  <c r="R1558" i="9"/>
  <c r="P1558" i="9"/>
  <c r="O1558" i="9"/>
  <c r="N1558" i="9"/>
  <c r="I1558" i="9"/>
  <c r="W1557" i="9"/>
  <c r="V1557" i="9"/>
  <c r="U1557" i="9"/>
  <c r="T1557" i="9"/>
  <c r="S1557" i="9"/>
  <c r="R1557" i="9"/>
  <c r="R1555" i="9" s="1"/>
  <c r="Q1557" i="9"/>
  <c r="P1557" i="9"/>
  <c r="O1557" i="9"/>
  <c r="N1557" i="9"/>
  <c r="N1555" i="9" s="1"/>
  <c r="M1557" i="9"/>
  <c r="L1557" i="9"/>
  <c r="L1555" i="9" s="1"/>
  <c r="K1557" i="9"/>
  <c r="J1557" i="9"/>
  <c r="I1557" i="9"/>
  <c r="H1557" i="9"/>
  <c r="G1557" i="9"/>
  <c r="W1556" i="9"/>
  <c r="W1555" i="9" s="1"/>
  <c r="V1556" i="9"/>
  <c r="U1556" i="9"/>
  <c r="U1555" i="9" s="1"/>
  <c r="T1556" i="9"/>
  <c r="S1556" i="9"/>
  <c r="R1556" i="9"/>
  <c r="Q1556" i="9"/>
  <c r="Q1555" i="9" s="1"/>
  <c r="P1556" i="9"/>
  <c r="O1556" i="9"/>
  <c r="O1555" i="9" s="1"/>
  <c r="N1556" i="9"/>
  <c r="M1556" i="9"/>
  <c r="M1555" i="9" s="1"/>
  <c r="L1556" i="9"/>
  <c r="K1556" i="9"/>
  <c r="J1556" i="9"/>
  <c r="J1555" i="9" s="1"/>
  <c r="I1556" i="9"/>
  <c r="I1555" i="9" s="1"/>
  <c r="H1556" i="9"/>
  <c r="H1555" i="9" s="1"/>
  <c r="G1556" i="9"/>
  <c r="V1555" i="9"/>
  <c r="T1555" i="9"/>
  <c r="G1555" i="9"/>
  <c r="W1554" i="9"/>
  <c r="V1554" i="9"/>
  <c r="U1554" i="9"/>
  <c r="T1554" i="9"/>
  <c r="S1554" i="9"/>
  <c r="R1554" i="9"/>
  <c r="Q1554" i="9"/>
  <c r="P1554" i="9"/>
  <c r="O1554" i="9"/>
  <c r="N1554" i="9"/>
  <c r="M1554" i="9"/>
  <c r="L1554" i="9"/>
  <c r="K1554" i="9"/>
  <c r="J1554" i="9"/>
  <c r="J1551" i="9" s="1"/>
  <c r="I1554" i="9"/>
  <c r="G1554" i="9"/>
  <c r="H1554" i="9" s="1"/>
  <c r="W1553" i="9"/>
  <c r="V1553" i="9"/>
  <c r="V1551" i="9" s="1"/>
  <c r="U1553" i="9"/>
  <c r="T1553" i="9"/>
  <c r="S1553" i="9"/>
  <c r="R1553" i="9"/>
  <c r="Q1553" i="9"/>
  <c r="P1553" i="9"/>
  <c r="O1553" i="9"/>
  <c r="N1553" i="9"/>
  <c r="M1553" i="9"/>
  <c r="L1553" i="9"/>
  <c r="K1553" i="9"/>
  <c r="J1553" i="9"/>
  <c r="I1553" i="9"/>
  <c r="G1553" i="9"/>
  <c r="H1553" i="9" s="1"/>
  <c r="W1552" i="9"/>
  <c r="W1551" i="9" s="1"/>
  <c r="V1552" i="9"/>
  <c r="U1552" i="9"/>
  <c r="T1552" i="9"/>
  <c r="S1552" i="9"/>
  <c r="S1551" i="9" s="1"/>
  <c r="R1552" i="9"/>
  <c r="Q1552" i="9"/>
  <c r="P1552" i="9"/>
  <c r="O1552" i="9"/>
  <c r="N1552" i="9"/>
  <c r="M1552" i="9"/>
  <c r="L1552" i="9"/>
  <c r="L1551" i="9" s="1"/>
  <c r="K1552" i="9"/>
  <c r="K1551" i="9" s="1"/>
  <c r="J1552" i="9"/>
  <c r="I1552" i="9"/>
  <c r="G1552" i="9"/>
  <c r="U1551" i="9"/>
  <c r="T1551" i="9"/>
  <c r="R1551" i="9"/>
  <c r="Q1551" i="9"/>
  <c r="P1551" i="9"/>
  <c r="O1551" i="9"/>
  <c r="N1551" i="9"/>
  <c r="M1551" i="9"/>
  <c r="W1550" i="9"/>
  <c r="V1550" i="9"/>
  <c r="U1550" i="9"/>
  <c r="T1550" i="9"/>
  <c r="S1550" i="9"/>
  <c r="R1550" i="9"/>
  <c r="Q1550" i="9"/>
  <c r="Q1548" i="9" s="1"/>
  <c r="P1550" i="9"/>
  <c r="O1550" i="9"/>
  <c r="N1550" i="9"/>
  <c r="M1550" i="9"/>
  <c r="M1548" i="9" s="1"/>
  <c r="L1550" i="9"/>
  <c r="K1550" i="9"/>
  <c r="J1550" i="9"/>
  <c r="I1550" i="9"/>
  <c r="G1550" i="9"/>
  <c r="H1550" i="9" s="1"/>
  <c r="W1549" i="9"/>
  <c r="W1548" i="9" s="1"/>
  <c r="V1549" i="9"/>
  <c r="V1548" i="9" s="1"/>
  <c r="U1549" i="9"/>
  <c r="T1549" i="9"/>
  <c r="T1548" i="9" s="1"/>
  <c r="S1549" i="9"/>
  <c r="R1549" i="9"/>
  <c r="Q1549" i="9"/>
  <c r="P1549" i="9"/>
  <c r="P1548" i="9" s="1"/>
  <c r="O1549" i="9"/>
  <c r="N1549" i="9"/>
  <c r="N1548" i="9" s="1"/>
  <c r="M1549" i="9"/>
  <c r="L1549" i="9"/>
  <c r="K1549" i="9"/>
  <c r="J1549" i="9"/>
  <c r="I1549" i="9"/>
  <c r="I1548" i="9" s="1"/>
  <c r="G1549" i="9"/>
  <c r="G1548" i="9" s="1"/>
  <c r="U1548" i="9"/>
  <c r="S1548" i="9"/>
  <c r="L1548" i="9"/>
  <c r="W1547" i="9"/>
  <c r="V1547" i="9"/>
  <c r="U1547" i="9"/>
  <c r="T1547" i="9"/>
  <c r="S1547" i="9"/>
  <c r="R1547" i="9"/>
  <c r="Q1547" i="9"/>
  <c r="P1547" i="9"/>
  <c r="P1544" i="9" s="1"/>
  <c r="O1547" i="9"/>
  <c r="N1547" i="9"/>
  <c r="M1547" i="9"/>
  <c r="L1547" i="9"/>
  <c r="K1547" i="9"/>
  <c r="J1547" i="9"/>
  <c r="I1547" i="9"/>
  <c r="I1544" i="9" s="1"/>
  <c r="H1547" i="9"/>
  <c r="G1547" i="9"/>
  <c r="W1546" i="9"/>
  <c r="V1546" i="9"/>
  <c r="U1546" i="9"/>
  <c r="U1544" i="9" s="1"/>
  <c r="T1546" i="9"/>
  <c r="S1546" i="9"/>
  <c r="R1546" i="9"/>
  <c r="Q1546" i="9"/>
  <c r="P1546" i="9"/>
  <c r="O1546" i="9"/>
  <c r="N1546" i="9"/>
  <c r="M1546" i="9"/>
  <c r="M1544" i="9" s="1"/>
  <c r="L1546" i="9"/>
  <c r="K1546" i="9"/>
  <c r="J1546" i="9"/>
  <c r="I1546" i="9"/>
  <c r="G1546" i="9"/>
  <c r="H1546" i="9" s="1"/>
  <c r="W1545" i="9"/>
  <c r="W1544" i="9" s="1"/>
  <c r="V1545" i="9"/>
  <c r="V1544" i="9" s="1"/>
  <c r="U1545" i="9"/>
  <c r="T1545" i="9"/>
  <c r="S1545" i="9"/>
  <c r="R1545" i="9"/>
  <c r="R1544" i="9" s="1"/>
  <c r="Q1545" i="9"/>
  <c r="P1545" i="9"/>
  <c r="O1545" i="9"/>
  <c r="N1545" i="9"/>
  <c r="M1545" i="9"/>
  <c r="L1545" i="9"/>
  <c r="K1545" i="9"/>
  <c r="K1544" i="9" s="1"/>
  <c r="J1545" i="9"/>
  <c r="J1544" i="9" s="1"/>
  <c r="I1545" i="9"/>
  <c r="H1545" i="9"/>
  <c r="H1544" i="9" s="1"/>
  <c r="G1545" i="9"/>
  <c r="T1544" i="9"/>
  <c r="S1544" i="9"/>
  <c r="Q1544" i="9"/>
  <c r="O1544" i="9"/>
  <c r="N1544" i="9"/>
  <c r="L1544" i="9"/>
  <c r="G1544" i="9"/>
  <c r="W1543" i="9"/>
  <c r="V1543" i="9"/>
  <c r="U1543" i="9"/>
  <c r="T1543" i="9"/>
  <c r="S1543" i="9"/>
  <c r="R1543" i="9"/>
  <c r="Q1543" i="9"/>
  <c r="P1543" i="9"/>
  <c r="P1541" i="9" s="1"/>
  <c r="O1543" i="9"/>
  <c r="N1543" i="9"/>
  <c r="M1543" i="9"/>
  <c r="L1543" i="9"/>
  <c r="L1541" i="9" s="1"/>
  <c r="K1543" i="9"/>
  <c r="J1543" i="9"/>
  <c r="I1543" i="9"/>
  <c r="G1543" i="9"/>
  <c r="H1543" i="9" s="1"/>
  <c r="W1542" i="9"/>
  <c r="V1542" i="9"/>
  <c r="V1541" i="9" s="1"/>
  <c r="U1542" i="9"/>
  <c r="U1541" i="9" s="1"/>
  <c r="T1542" i="9"/>
  <c r="S1542" i="9"/>
  <c r="S1541" i="9" s="1"/>
  <c r="R1542" i="9"/>
  <c r="Q1542" i="9"/>
  <c r="P1542" i="9"/>
  <c r="O1542" i="9"/>
  <c r="O1541" i="9" s="1"/>
  <c r="N1542" i="9"/>
  <c r="M1542" i="9"/>
  <c r="M1541" i="9" s="1"/>
  <c r="L1542" i="9"/>
  <c r="K1542" i="9"/>
  <c r="K1541" i="9" s="1"/>
  <c r="J1542" i="9"/>
  <c r="J1541" i="9" s="1"/>
  <c r="I1542" i="9"/>
  <c r="G1542" i="9"/>
  <c r="W1541" i="9"/>
  <c r="T1541" i="9"/>
  <c r="R1541" i="9"/>
  <c r="W1539" i="9"/>
  <c r="V1539" i="9"/>
  <c r="U1539" i="9"/>
  <c r="T1539" i="9"/>
  <c r="S1539" i="9"/>
  <c r="R1539" i="9"/>
  <c r="Q1539" i="9"/>
  <c r="P1539" i="9"/>
  <c r="O1539" i="9"/>
  <c r="O1536" i="9" s="1"/>
  <c r="N1539" i="9"/>
  <c r="M1539" i="9"/>
  <c r="L1539" i="9"/>
  <c r="K1539" i="9"/>
  <c r="J1539" i="9"/>
  <c r="I1539" i="9"/>
  <c r="H1539" i="9"/>
  <c r="G1539" i="9"/>
  <c r="W1538" i="9"/>
  <c r="V1538" i="9"/>
  <c r="U1538" i="9"/>
  <c r="T1538" i="9"/>
  <c r="T1536" i="9" s="1"/>
  <c r="S1538" i="9"/>
  <c r="R1538" i="9"/>
  <c r="Q1538" i="9"/>
  <c r="P1538" i="9"/>
  <c r="O1538" i="9"/>
  <c r="N1538" i="9"/>
  <c r="M1538" i="9"/>
  <c r="L1538" i="9"/>
  <c r="L1536" i="9" s="1"/>
  <c r="K1538" i="9"/>
  <c r="J1538" i="9"/>
  <c r="I1538" i="9"/>
  <c r="G1538" i="9"/>
  <c r="H1538" i="9" s="1"/>
  <c r="W1537" i="9"/>
  <c r="W1536" i="9" s="1"/>
  <c r="V1537" i="9"/>
  <c r="V1536" i="9" s="1"/>
  <c r="U1537" i="9"/>
  <c r="U1536" i="9" s="1"/>
  <c r="T1537" i="9"/>
  <c r="S1537" i="9"/>
  <c r="R1537" i="9"/>
  <c r="Q1537" i="9"/>
  <c r="Q1536" i="9" s="1"/>
  <c r="P1537" i="9"/>
  <c r="O1537" i="9"/>
  <c r="N1537" i="9"/>
  <c r="M1537" i="9"/>
  <c r="L1537" i="9"/>
  <c r="K1537" i="9"/>
  <c r="J1537" i="9"/>
  <c r="J1536" i="9" s="1"/>
  <c r="I1537" i="9"/>
  <c r="G1537" i="9"/>
  <c r="G1536" i="9" s="1"/>
  <c r="S1536" i="9"/>
  <c r="R1536" i="9"/>
  <c r="P1536" i="9"/>
  <c r="N1536" i="9"/>
  <c r="M1536" i="9"/>
  <c r="K1536" i="9"/>
  <c r="W1535" i="9"/>
  <c r="V1535" i="9"/>
  <c r="U1535" i="9"/>
  <c r="T1535" i="9"/>
  <c r="S1535" i="9"/>
  <c r="R1535" i="9"/>
  <c r="Q1535" i="9"/>
  <c r="P1535" i="9"/>
  <c r="P1532" i="9" s="1"/>
  <c r="O1535" i="9"/>
  <c r="N1535" i="9"/>
  <c r="M1535" i="9"/>
  <c r="L1535" i="9"/>
  <c r="K1535" i="9"/>
  <c r="K1535" i="12" s="1"/>
  <c r="J1535" i="9"/>
  <c r="I1535" i="9"/>
  <c r="I1535" i="12" s="1"/>
  <c r="H1535" i="9"/>
  <c r="G1535" i="9"/>
  <c r="W1534" i="9"/>
  <c r="V1534" i="9"/>
  <c r="U1534" i="9"/>
  <c r="T1534" i="9"/>
  <c r="S1534" i="9"/>
  <c r="R1534" i="9"/>
  <c r="Q1534" i="9"/>
  <c r="P1534" i="9"/>
  <c r="O1534" i="9"/>
  <c r="N1534" i="9"/>
  <c r="M1534" i="9"/>
  <c r="L1534" i="9"/>
  <c r="L1532" i="9" s="1"/>
  <c r="K1534" i="9"/>
  <c r="J1534" i="9"/>
  <c r="I1534" i="9"/>
  <c r="H1534" i="9"/>
  <c r="H1534" i="12" s="1"/>
  <c r="G1534" i="9"/>
  <c r="G1532" i="9" s="1"/>
  <c r="W1533" i="9"/>
  <c r="V1533" i="9"/>
  <c r="V1532" i="9" s="1"/>
  <c r="U1533" i="9"/>
  <c r="T1533" i="9"/>
  <c r="S1533" i="9"/>
  <c r="R1533" i="9"/>
  <c r="R1532" i="9" s="1"/>
  <c r="Q1533" i="9"/>
  <c r="Q1532" i="9" s="1"/>
  <c r="P1533" i="9"/>
  <c r="O1533" i="9"/>
  <c r="N1533" i="9"/>
  <c r="M1533" i="9"/>
  <c r="L1533" i="9"/>
  <c r="K1533" i="9"/>
  <c r="J1533" i="9"/>
  <c r="I1533" i="9"/>
  <c r="G1533" i="9"/>
  <c r="H1533" i="9" s="1"/>
  <c r="U1532" i="9"/>
  <c r="T1532" i="9"/>
  <c r="S1532" i="9"/>
  <c r="N1532" i="9"/>
  <c r="H1532" i="9"/>
  <c r="W1531" i="9"/>
  <c r="V1531" i="9"/>
  <c r="U1531" i="9"/>
  <c r="T1531" i="9"/>
  <c r="S1531" i="9"/>
  <c r="R1531" i="9"/>
  <c r="Q1531" i="9"/>
  <c r="P1531" i="9"/>
  <c r="O1531" i="9"/>
  <c r="N1531" i="9"/>
  <c r="M1531" i="9"/>
  <c r="L1531" i="9"/>
  <c r="K1531" i="9"/>
  <c r="J1531" i="9"/>
  <c r="I1531" i="9"/>
  <c r="G1531" i="9"/>
  <c r="H1531" i="9" s="1"/>
  <c r="H1531" i="12" s="1"/>
  <c r="W1530" i="9"/>
  <c r="V1530" i="9"/>
  <c r="V1528" i="9" s="1"/>
  <c r="U1530" i="9"/>
  <c r="T1530" i="9"/>
  <c r="T1528" i="9" s="1"/>
  <c r="S1530" i="9"/>
  <c r="R1530" i="9"/>
  <c r="Q1530" i="9"/>
  <c r="P1530" i="9"/>
  <c r="O1530" i="9"/>
  <c r="N1530" i="9"/>
  <c r="M1530" i="9"/>
  <c r="L1530" i="9"/>
  <c r="K1530" i="9"/>
  <c r="J1530" i="9"/>
  <c r="I1530" i="9"/>
  <c r="H1530" i="9"/>
  <c r="G1530" i="9"/>
  <c r="W1529" i="9"/>
  <c r="W1528" i="9" s="1"/>
  <c r="V1529" i="9"/>
  <c r="U1529" i="9"/>
  <c r="U1528" i="9" s="1"/>
  <c r="T1529" i="9"/>
  <c r="S1529" i="9"/>
  <c r="S1528" i="9" s="1"/>
  <c r="R1529" i="9"/>
  <c r="R1528" i="9" s="1"/>
  <c r="Q1529" i="9"/>
  <c r="Q1528" i="9" s="1"/>
  <c r="P1529" i="9"/>
  <c r="O1529" i="9"/>
  <c r="N1529" i="9"/>
  <c r="M1529" i="9"/>
  <c r="M1528" i="9" s="1"/>
  <c r="L1529" i="9"/>
  <c r="L1528" i="9" s="1"/>
  <c r="K1529" i="9"/>
  <c r="J1529" i="9"/>
  <c r="I1529" i="9"/>
  <c r="G1529" i="9"/>
  <c r="H1529" i="9" s="1"/>
  <c r="P1528" i="9"/>
  <c r="O1528" i="9"/>
  <c r="N1528" i="9"/>
  <c r="K1528" i="9"/>
  <c r="J1528" i="9"/>
  <c r="I1528" i="9"/>
  <c r="H1528" i="9"/>
  <c r="G1528" i="9"/>
  <c r="W1526" i="9"/>
  <c r="V1526" i="9"/>
  <c r="U1526" i="9"/>
  <c r="T1526" i="9"/>
  <c r="S1526" i="9"/>
  <c r="R1526" i="9"/>
  <c r="Q1526" i="9"/>
  <c r="P1526" i="9"/>
  <c r="O1526" i="9"/>
  <c r="N1526" i="9"/>
  <c r="M1526" i="9"/>
  <c r="L1526" i="9"/>
  <c r="K1526" i="9"/>
  <c r="J1526" i="9"/>
  <c r="I1526" i="9"/>
  <c r="G1526" i="9"/>
  <c r="W1525" i="9"/>
  <c r="V1525" i="9"/>
  <c r="U1525" i="9"/>
  <c r="U1525" i="12" s="1"/>
  <c r="T1525" i="9"/>
  <c r="S1525" i="9"/>
  <c r="R1525" i="9"/>
  <c r="Q1525" i="9"/>
  <c r="P1525" i="9"/>
  <c r="O1525" i="9"/>
  <c r="N1525" i="9"/>
  <c r="M1525" i="9"/>
  <c r="L1525" i="9"/>
  <c r="K1525" i="9"/>
  <c r="J1525" i="9"/>
  <c r="I1525" i="9"/>
  <c r="I1522" i="9" s="1"/>
  <c r="H1525" i="9"/>
  <c r="G1525" i="9"/>
  <c r="W1524" i="9"/>
  <c r="V1524" i="9"/>
  <c r="U1524" i="9"/>
  <c r="T1524" i="9"/>
  <c r="S1524" i="9"/>
  <c r="R1524" i="9"/>
  <c r="R1524" i="12" s="1"/>
  <c r="Q1524" i="9"/>
  <c r="P1524" i="9"/>
  <c r="O1524" i="9"/>
  <c r="N1524" i="9"/>
  <c r="M1524" i="9"/>
  <c r="M1522" i="9" s="1"/>
  <c r="L1524" i="9"/>
  <c r="K1524" i="9"/>
  <c r="J1524" i="9"/>
  <c r="I1524" i="9"/>
  <c r="G1524" i="9"/>
  <c r="H1524" i="9" s="1"/>
  <c r="W1523" i="9"/>
  <c r="V1523" i="9"/>
  <c r="U1523" i="9"/>
  <c r="T1523" i="9"/>
  <c r="S1523" i="9"/>
  <c r="S1522" i="9" s="1"/>
  <c r="R1523" i="9"/>
  <c r="Q1523" i="9"/>
  <c r="Q1522" i="9" s="1"/>
  <c r="P1523" i="9"/>
  <c r="P1522" i="9" s="1"/>
  <c r="O1523" i="9"/>
  <c r="O1522" i="9" s="1"/>
  <c r="N1523" i="9"/>
  <c r="M1523" i="9"/>
  <c r="L1523" i="9"/>
  <c r="K1523" i="9"/>
  <c r="J1523" i="9"/>
  <c r="I1523" i="9"/>
  <c r="H1523" i="9"/>
  <c r="G1523" i="9"/>
  <c r="N1522" i="9"/>
  <c r="L1522" i="9"/>
  <c r="W1521" i="9"/>
  <c r="V1521" i="9"/>
  <c r="V1517" i="9" s="1"/>
  <c r="U1521" i="9"/>
  <c r="T1521" i="9"/>
  <c r="S1521" i="9"/>
  <c r="R1521" i="9"/>
  <c r="Q1521" i="9"/>
  <c r="P1521" i="9"/>
  <c r="O1521" i="9"/>
  <c r="N1521" i="9"/>
  <c r="M1521" i="9"/>
  <c r="L1521" i="9"/>
  <c r="K1521" i="9"/>
  <c r="J1521" i="9"/>
  <c r="I1521" i="9"/>
  <c r="G1521" i="9"/>
  <c r="H1521" i="9" s="1"/>
  <c r="W1520" i="9"/>
  <c r="V1520" i="9"/>
  <c r="U1520" i="9"/>
  <c r="U1517" i="9" s="1"/>
  <c r="T1520" i="9"/>
  <c r="S1520" i="9"/>
  <c r="S1517" i="9" s="1"/>
  <c r="R1520" i="9"/>
  <c r="Q1520" i="9"/>
  <c r="P1520" i="9"/>
  <c r="O1520" i="9"/>
  <c r="N1520" i="9"/>
  <c r="M1520" i="9"/>
  <c r="L1520" i="9"/>
  <c r="K1520" i="9"/>
  <c r="J1520" i="9"/>
  <c r="I1520" i="9"/>
  <c r="H1520" i="9"/>
  <c r="G1520" i="9"/>
  <c r="W1519" i="9"/>
  <c r="V1519" i="9"/>
  <c r="U1519" i="9"/>
  <c r="T1519" i="9"/>
  <c r="S1519" i="9"/>
  <c r="R1519" i="9"/>
  <c r="R1517" i="9" s="1"/>
  <c r="Q1519" i="9"/>
  <c r="P1519" i="9"/>
  <c r="O1519" i="9"/>
  <c r="N1519" i="9"/>
  <c r="M1519" i="9"/>
  <c r="L1519" i="9"/>
  <c r="K1519" i="9"/>
  <c r="J1519" i="9"/>
  <c r="I1519" i="9"/>
  <c r="H1519" i="9"/>
  <c r="G1519" i="9"/>
  <c r="W1518" i="9"/>
  <c r="V1518" i="9"/>
  <c r="U1518" i="9"/>
  <c r="T1518" i="9"/>
  <c r="T1517" i="9" s="1"/>
  <c r="S1518" i="9"/>
  <c r="R1518" i="9"/>
  <c r="Q1518" i="9"/>
  <c r="Q1517" i="9" s="1"/>
  <c r="P1518" i="9"/>
  <c r="O1518" i="9"/>
  <c r="O1517" i="9" s="1"/>
  <c r="N1518" i="9"/>
  <c r="M1518" i="9"/>
  <c r="M1517" i="9" s="1"/>
  <c r="L1518" i="9"/>
  <c r="K1518" i="9"/>
  <c r="K1517" i="9" s="1"/>
  <c r="J1518" i="9"/>
  <c r="I1518" i="9"/>
  <c r="G1518" i="9"/>
  <c r="G1517" i="9" s="1"/>
  <c r="N1517" i="9"/>
  <c r="L1517" i="9"/>
  <c r="J1517" i="9"/>
  <c r="W1516" i="9"/>
  <c r="W1512" i="9" s="1"/>
  <c r="V1516" i="9"/>
  <c r="U1516" i="9"/>
  <c r="T1516" i="9"/>
  <c r="S1516" i="9"/>
  <c r="R1516" i="9"/>
  <c r="Q1516" i="9"/>
  <c r="P1516" i="9"/>
  <c r="O1516" i="9"/>
  <c r="N1516" i="9"/>
  <c r="M1516" i="9"/>
  <c r="L1516" i="9"/>
  <c r="K1516" i="9"/>
  <c r="J1516" i="9"/>
  <c r="I1516" i="9"/>
  <c r="G1516" i="9"/>
  <c r="H1516" i="9" s="1"/>
  <c r="W1515" i="9"/>
  <c r="V1515" i="9"/>
  <c r="U1515" i="9"/>
  <c r="T1515" i="9"/>
  <c r="S1515" i="9"/>
  <c r="S1512" i="9" s="1"/>
  <c r="R1515" i="9"/>
  <c r="Q1515" i="9"/>
  <c r="P1515" i="9"/>
  <c r="O1515" i="9"/>
  <c r="O1512" i="9" s="1"/>
  <c r="N1515" i="9"/>
  <c r="N1515" i="12" s="1"/>
  <c r="M1515" i="9"/>
  <c r="L1515" i="9"/>
  <c r="K1515" i="9"/>
  <c r="J1515" i="9"/>
  <c r="I1515" i="9"/>
  <c r="H1515" i="9"/>
  <c r="G1515" i="9"/>
  <c r="W1514" i="9"/>
  <c r="V1514" i="9"/>
  <c r="U1514" i="9"/>
  <c r="T1514" i="9"/>
  <c r="S1514" i="9"/>
  <c r="R1514" i="9"/>
  <c r="Q1514" i="9"/>
  <c r="Q1512" i="9" s="1"/>
  <c r="P1514" i="9"/>
  <c r="O1514" i="9"/>
  <c r="N1514" i="9"/>
  <c r="M1514" i="9"/>
  <c r="L1514" i="9"/>
  <c r="K1514" i="9"/>
  <c r="J1514" i="9"/>
  <c r="I1514" i="9"/>
  <c r="H1514" i="9"/>
  <c r="G1514" i="9"/>
  <c r="W1513" i="9"/>
  <c r="V1513" i="9"/>
  <c r="V1512" i="9" s="1"/>
  <c r="U1513" i="9"/>
  <c r="T1513" i="9"/>
  <c r="S1513" i="9"/>
  <c r="R1513" i="9"/>
  <c r="Q1513" i="9"/>
  <c r="P1513" i="9"/>
  <c r="O1513" i="9"/>
  <c r="N1513" i="9"/>
  <c r="M1513" i="9"/>
  <c r="M1512" i="9" s="1"/>
  <c r="L1513" i="9"/>
  <c r="K1513" i="9"/>
  <c r="J1513" i="9"/>
  <c r="J1512" i="9" s="1"/>
  <c r="I1513" i="9"/>
  <c r="I1512" i="9" s="1"/>
  <c r="H1513" i="9"/>
  <c r="H1512" i="9" s="1"/>
  <c r="G1513" i="9"/>
  <c r="G1512" i="9" s="1"/>
  <c r="G1509" i="9"/>
  <c r="G1508" i="9"/>
  <c r="G1507" i="9"/>
  <c r="W1506" i="9"/>
  <c r="G1506" i="9"/>
  <c r="W1505" i="9"/>
  <c r="W1503" i="9" s="1"/>
  <c r="V1505" i="9"/>
  <c r="U1505" i="9"/>
  <c r="T1505" i="9"/>
  <c r="S1505" i="9"/>
  <c r="R1505" i="9"/>
  <c r="Q1505" i="9"/>
  <c r="P1505" i="9"/>
  <c r="O1505" i="9"/>
  <c r="M1505" i="9"/>
  <c r="L1505" i="9"/>
  <c r="G1505" i="9"/>
  <c r="N1505" i="9" s="1"/>
  <c r="W1504" i="9"/>
  <c r="V1504" i="9"/>
  <c r="V1503" i="9" s="1"/>
  <c r="U1504" i="9"/>
  <c r="T1504" i="9"/>
  <c r="S1504" i="9"/>
  <c r="R1504" i="9"/>
  <c r="R1503" i="9" s="1"/>
  <c r="Q1504" i="9"/>
  <c r="Q1503" i="9" s="1"/>
  <c r="P1504" i="9"/>
  <c r="O1504" i="9"/>
  <c r="N1504" i="9"/>
  <c r="N1503" i="9" s="1"/>
  <c r="M1504" i="9"/>
  <c r="M1503" i="9" s="1"/>
  <c r="L1504" i="9"/>
  <c r="L1503" i="9" s="1"/>
  <c r="G1504" i="9"/>
  <c r="T1503" i="9"/>
  <c r="P1503" i="9"/>
  <c r="O1503" i="9"/>
  <c r="W1502" i="9"/>
  <c r="V1502" i="9"/>
  <c r="V1500" i="9" s="1"/>
  <c r="U1502" i="9"/>
  <c r="U1500" i="9" s="1"/>
  <c r="T1502" i="9"/>
  <c r="T1500" i="9" s="1"/>
  <c r="S1502" i="9"/>
  <c r="R1502" i="9"/>
  <c r="Q1502" i="9"/>
  <c r="P1502" i="9"/>
  <c r="O1502" i="9"/>
  <c r="N1502" i="9"/>
  <c r="N1500" i="9" s="1"/>
  <c r="M1502" i="9"/>
  <c r="L1502" i="9"/>
  <c r="L1500" i="9" s="1"/>
  <c r="K1502" i="9"/>
  <c r="J1502" i="9"/>
  <c r="I1502" i="9"/>
  <c r="H1502" i="9"/>
  <c r="G1502" i="9"/>
  <c r="W1501" i="9"/>
  <c r="W1500" i="9" s="1"/>
  <c r="V1501" i="9"/>
  <c r="U1501" i="9"/>
  <c r="T1501" i="9"/>
  <c r="S1501" i="9"/>
  <c r="S1500" i="9" s="1"/>
  <c r="R1501" i="9"/>
  <c r="R1500" i="9" s="1"/>
  <c r="Q1501" i="9"/>
  <c r="Q1500" i="9" s="1"/>
  <c r="P1501" i="9"/>
  <c r="O1501" i="9"/>
  <c r="O1500" i="9" s="1"/>
  <c r="N1501" i="9"/>
  <c r="M1501" i="9"/>
  <c r="L1501" i="9"/>
  <c r="K1501" i="9"/>
  <c r="K1500" i="9" s="1"/>
  <c r="J1501" i="9"/>
  <c r="J1500" i="9" s="1"/>
  <c r="I1501" i="9"/>
  <c r="I1500" i="9" s="1"/>
  <c r="G1501" i="9"/>
  <c r="H1501" i="9" s="1"/>
  <c r="P1500" i="9"/>
  <c r="H1500" i="9"/>
  <c r="G1500" i="9"/>
  <c r="W1499" i="9"/>
  <c r="V1499" i="9"/>
  <c r="U1499" i="9"/>
  <c r="T1499" i="9"/>
  <c r="S1499" i="9"/>
  <c r="S1497" i="9" s="1"/>
  <c r="R1499" i="9"/>
  <c r="Q1499" i="9"/>
  <c r="P1499" i="9"/>
  <c r="O1499" i="9"/>
  <c r="N1499" i="9"/>
  <c r="M1499" i="9"/>
  <c r="L1499" i="9"/>
  <c r="K1499" i="9"/>
  <c r="J1499" i="9"/>
  <c r="I1499" i="9"/>
  <c r="G1499" i="9"/>
  <c r="H1499" i="9" s="1"/>
  <c r="W1498" i="9"/>
  <c r="W1497" i="9" s="1"/>
  <c r="V1498" i="9"/>
  <c r="V1497" i="9" s="1"/>
  <c r="U1498" i="9"/>
  <c r="T1498" i="9"/>
  <c r="S1498" i="9"/>
  <c r="R1498" i="9"/>
  <c r="R1497" i="9" s="1"/>
  <c r="Q1498" i="9"/>
  <c r="Q1497" i="9" s="1"/>
  <c r="P1498" i="9"/>
  <c r="P1497" i="9" s="1"/>
  <c r="O1498" i="9"/>
  <c r="O1497" i="9" s="1"/>
  <c r="N1498" i="9"/>
  <c r="N1497" i="9" s="1"/>
  <c r="M1498" i="9"/>
  <c r="M1497" i="9" s="1"/>
  <c r="L1498" i="9"/>
  <c r="K1498" i="9"/>
  <c r="J1498" i="9"/>
  <c r="I1498" i="9"/>
  <c r="I1497" i="9" s="1"/>
  <c r="H1498" i="9"/>
  <c r="H1497" i="9" s="1"/>
  <c r="G1498" i="9"/>
  <c r="L1497" i="9"/>
  <c r="K1497" i="9"/>
  <c r="J1497" i="9"/>
  <c r="G1497" i="9"/>
  <c r="W1496" i="9"/>
  <c r="W1494" i="9" s="1"/>
  <c r="V1496" i="9"/>
  <c r="V1494" i="9" s="1"/>
  <c r="U1496" i="9"/>
  <c r="T1496" i="9"/>
  <c r="S1496" i="9"/>
  <c r="R1496" i="9"/>
  <c r="Q1496" i="9"/>
  <c r="P1496" i="9"/>
  <c r="O1496" i="9"/>
  <c r="N1496" i="9"/>
  <c r="M1496" i="9"/>
  <c r="L1496" i="9"/>
  <c r="K1496" i="9"/>
  <c r="K1494" i="9" s="1"/>
  <c r="J1496" i="9"/>
  <c r="J1494" i="9" s="1"/>
  <c r="I1496" i="9"/>
  <c r="G1496" i="9"/>
  <c r="H1496" i="9" s="1"/>
  <c r="W1495" i="9"/>
  <c r="V1495" i="9"/>
  <c r="U1495" i="9"/>
  <c r="U1494" i="9" s="1"/>
  <c r="T1495" i="9"/>
  <c r="T1494" i="9" s="1"/>
  <c r="S1495" i="9"/>
  <c r="S1494" i="9" s="1"/>
  <c r="R1495" i="9"/>
  <c r="Q1495" i="9"/>
  <c r="P1495" i="9"/>
  <c r="O1495" i="9"/>
  <c r="O1494" i="9" s="1"/>
  <c r="N1495" i="9"/>
  <c r="M1495" i="9"/>
  <c r="M1494" i="9" s="1"/>
  <c r="L1495" i="9"/>
  <c r="K1495" i="9"/>
  <c r="J1495" i="9"/>
  <c r="I1495" i="9"/>
  <c r="G1495" i="9"/>
  <c r="R1494" i="9"/>
  <c r="Q1494" i="9"/>
  <c r="P1494" i="9"/>
  <c r="N1494" i="9"/>
  <c r="L1494" i="9"/>
  <c r="W1493" i="9"/>
  <c r="V1493" i="9"/>
  <c r="U1493" i="9"/>
  <c r="U1491" i="9" s="1"/>
  <c r="T1493" i="9"/>
  <c r="S1493" i="9"/>
  <c r="R1493" i="9"/>
  <c r="Q1493" i="9"/>
  <c r="P1493" i="9"/>
  <c r="O1493" i="9"/>
  <c r="N1493" i="9"/>
  <c r="M1493" i="9"/>
  <c r="M1491" i="9" s="1"/>
  <c r="L1493" i="9"/>
  <c r="K1493" i="9"/>
  <c r="J1493" i="9"/>
  <c r="I1493" i="9"/>
  <c r="I1491" i="9" s="1"/>
  <c r="H1493" i="9"/>
  <c r="G1493" i="9"/>
  <c r="W1492" i="9"/>
  <c r="V1492" i="9"/>
  <c r="U1492" i="9"/>
  <c r="T1492" i="9"/>
  <c r="T1491" i="9" s="1"/>
  <c r="S1492" i="9"/>
  <c r="R1492" i="9"/>
  <c r="Q1492" i="9"/>
  <c r="P1492" i="9"/>
  <c r="O1492" i="9"/>
  <c r="O1491" i="9" s="1"/>
  <c r="N1492" i="9"/>
  <c r="M1492" i="9"/>
  <c r="L1492" i="9"/>
  <c r="L1491" i="9" s="1"/>
  <c r="K1492" i="9"/>
  <c r="J1492" i="9"/>
  <c r="J1491" i="9" s="1"/>
  <c r="I1492" i="9"/>
  <c r="H1492" i="9"/>
  <c r="G1492" i="9"/>
  <c r="W1491" i="9"/>
  <c r="V1491" i="9"/>
  <c r="S1491" i="9"/>
  <c r="Q1491" i="9"/>
  <c r="P1491" i="9"/>
  <c r="N1491" i="9"/>
  <c r="G1491" i="9"/>
  <c r="W1490" i="9"/>
  <c r="V1490" i="9"/>
  <c r="U1490" i="9"/>
  <c r="T1490" i="9"/>
  <c r="T1488" i="9" s="1"/>
  <c r="S1490" i="9"/>
  <c r="R1490" i="9"/>
  <c r="R1488" i="9" s="1"/>
  <c r="Q1490" i="9"/>
  <c r="P1490" i="9"/>
  <c r="O1490" i="9"/>
  <c r="N1490" i="9"/>
  <c r="M1490" i="9"/>
  <c r="L1490" i="9"/>
  <c r="L1488" i="9" s="1"/>
  <c r="K1490" i="9"/>
  <c r="J1490" i="9"/>
  <c r="I1490" i="9"/>
  <c r="G1490" i="9"/>
  <c r="H1490" i="9" s="1"/>
  <c r="W1489" i="9"/>
  <c r="V1489" i="9"/>
  <c r="V1488" i="9" s="1"/>
  <c r="U1489" i="9"/>
  <c r="U1488" i="9" s="1"/>
  <c r="T1489" i="9"/>
  <c r="S1489" i="9"/>
  <c r="S1488" i="9" s="1"/>
  <c r="R1489" i="9"/>
  <c r="Q1489" i="9"/>
  <c r="Q1488" i="9" s="1"/>
  <c r="P1489" i="9"/>
  <c r="P1488" i="9" s="1"/>
  <c r="O1489" i="9"/>
  <c r="O1488" i="9" s="1"/>
  <c r="N1489" i="9"/>
  <c r="N1488" i="9" s="1"/>
  <c r="M1489" i="9"/>
  <c r="M1488" i="9" s="1"/>
  <c r="L1489" i="9"/>
  <c r="K1489" i="9"/>
  <c r="J1489" i="9"/>
  <c r="I1489" i="9"/>
  <c r="I1488" i="9" s="1"/>
  <c r="H1489" i="9"/>
  <c r="G1489" i="9"/>
  <c r="W1488" i="9"/>
  <c r="K1488" i="9"/>
  <c r="J1488" i="9"/>
  <c r="H1488" i="9"/>
  <c r="G1488" i="9"/>
  <c r="W1487" i="9"/>
  <c r="W1485" i="9" s="1"/>
  <c r="V1487" i="9"/>
  <c r="U1487" i="9"/>
  <c r="T1487" i="9"/>
  <c r="S1487" i="9"/>
  <c r="R1487" i="9"/>
  <c r="Q1487" i="9"/>
  <c r="P1487" i="9"/>
  <c r="O1487" i="9"/>
  <c r="N1487" i="9"/>
  <c r="M1487" i="9"/>
  <c r="L1487" i="9"/>
  <c r="K1487" i="9"/>
  <c r="K1485" i="9" s="1"/>
  <c r="J1487" i="9"/>
  <c r="J1485" i="9" s="1"/>
  <c r="I1487" i="9"/>
  <c r="I1485" i="9" s="1"/>
  <c r="G1487" i="9"/>
  <c r="H1487" i="9" s="1"/>
  <c r="W1486" i="9"/>
  <c r="V1486" i="9"/>
  <c r="V1485" i="9" s="1"/>
  <c r="U1486" i="9"/>
  <c r="U1485" i="9" s="1"/>
  <c r="T1486" i="9"/>
  <c r="T1485" i="9" s="1"/>
  <c r="S1486" i="9"/>
  <c r="S1485" i="9" s="1"/>
  <c r="R1486" i="9"/>
  <c r="Q1486" i="9"/>
  <c r="P1486" i="9"/>
  <c r="O1486" i="9"/>
  <c r="N1486" i="9"/>
  <c r="N1485" i="9" s="1"/>
  <c r="M1486" i="9"/>
  <c r="M1485" i="9" s="1"/>
  <c r="L1486" i="9"/>
  <c r="L1485" i="9" s="1"/>
  <c r="K1486" i="9"/>
  <c r="J1486" i="9"/>
  <c r="I1486" i="9"/>
  <c r="G1486" i="9"/>
  <c r="R1485" i="9"/>
  <c r="Q1485" i="9"/>
  <c r="P1485" i="9"/>
  <c r="O1485" i="9"/>
  <c r="W1483" i="9"/>
  <c r="V1483" i="9"/>
  <c r="U1483" i="9"/>
  <c r="T1483" i="9"/>
  <c r="S1483" i="9"/>
  <c r="R1483" i="9"/>
  <c r="Q1483" i="9"/>
  <c r="P1483" i="9"/>
  <c r="O1483" i="9"/>
  <c r="N1483" i="9"/>
  <c r="M1483" i="9"/>
  <c r="L1483" i="9"/>
  <c r="K1483" i="9"/>
  <c r="J1483" i="9"/>
  <c r="I1483" i="9"/>
  <c r="G1483" i="9"/>
  <c r="H1483" i="9" s="1"/>
  <c r="W1482" i="9"/>
  <c r="V1482" i="9"/>
  <c r="U1482" i="9"/>
  <c r="T1482" i="9"/>
  <c r="S1482" i="9"/>
  <c r="R1482" i="9"/>
  <c r="Q1482" i="9"/>
  <c r="Q1480" i="9" s="1"/>
  <c r="P1482" i="9"/>
  <c r="P1480" i="9" s="1"/>
  <c r="O1482" i="9"/>
  <c r="O1480" i="9" s="1"/>
  <c r="N1482" i="9"/>
  <c r="M1482" i="9"/>
  <c r="L1482" i="9"/>
  <c r="K1482" i="9"/>
  <c r="K1480" i="9" s="1"/>
  <c r="J1482" i="9"/>
  <c r="J1480" i="9" s="1"/>
  <c r="I1482" i="9"/>
  <c r="H1482" i="9"/>
  <c r="G1482" i="9"/>
  <c r="W1481" i="9"/>
  <c r="V1481" i="9"/>
  <c r="U1481" i="9"/>
  <c r="T1481" i="9"/>
  <c r="T1480" i="9" s="1"/>
  <c r="S1481" i="9"/>
  <c r="S1480" i="9" s="1"/>
  <c r="R1481" i="9"/>
  <c r="Q1481" i="9"/>
  <c r="P1481" i="9"/>
  <c r="O1481" i="9"/>
  <c r="N1481" i="9"/>
  <c r="M1481" i="9"/>
  <c r="M1480" i="9" s="1"/>
  <c r="L1481" i="9"/>
  <c r="L1480" i="9" s="1"/>
  <c r="K1481" i="9"/>
  <c r="J1481" i="9"/>
  <c r="I1481" i="9"/>
  <c r="H1481" i="9"/>
  <c r="H1480" i="9" s="1"/>
  <c r="G1481" i="9"/>
  <c r="G1480" i="9" s="1"/>
  <c r="W1480" i="9"/>
  <c r="V1480" i="9"/>
  <c r="U1480" i="9"/>
  <c r="W1479" i="9"/>
  <c r="V1479" i="9"/>
  <c r="U1479" i="9"/>
  <c r="T1479" i="9"/>
  <c r="S1479" i="9"/>
  <c r="S1479" i="12" s="1"/>
  <c r="R1479" i="9"/>
  <c r="Q1479" i="9"/>
  <c r="P1479" i="9"/>
  <c r="P1479" i="12" s="1"/>
  <c r="O1479" i="9"/>
  <c r="N1479" i="9"/>
  <c r="M1479" i="9"/>
  <c r="L1479" i="9"/>
  <c r="K1479" i="9"/>
  <c r="J1479" i="9"/>
  <c r="I1479" i="9"/>
  <c r="H1479" i="9"/>
  <c r="G1479" i="9"/>
  <c r="W1478" i="9"/>
  <c r="V1478" i="9"/>
  <c r="U1478" i="9"/>
  <c r="T1478" i="9"/>
  <c r="S1478" i="9"/>
  <c r="R1478" i="9"/>
  <c r="Q1478" i="9"/>
  <c r="P1478" i="9"/>
  <c r="O1478" i="9"/>
  <c r="O1477" i="9" s="1"/>
  <c r="N1478" i="9"/>
  <c r="M1478" i="9"/>
  <c r="L1478" i="9"/>
  <c r="K1478" i="9"/>
  <c r="J1478" i="9"/>
  <c r="I1478" i="9"/>
  <c r="H1478" i="9"/>
  <c r="H1477" i="9" s="1"/>
  <c r="G1478" i="9"/>
  <c r="G1477" i="9" s="1"/>
  <c r="V1477" i="9"/>
  <c r="Q1477" i="9"/>
  <c r="N1477" i="9"/>
  <c r="L1477" i="9"/>
  <c r="K1477" i="9"/>
  <c r="J1477" i="9"/>
  <c r="I1477" i="9"/>
  <c r="W1476" i="9"/>
  <c r="V1476" i="9"/>
  <c r="U1476" i="9"/>
  <c r="T1476" i="9"/>
  <c r="S1476" i="9"/>
  <c r="R1476" i="9"/>
  <c r="Q1476" i="9"/>
  <c r="P1476" i="9"/>
  <c r="O1476" i="9"/>
  <c r="N1476" i="9"/>
  <c r="M1476" i="9"/>
  <c r="M1473" i="9" s="1"/>
  <c r="L1476" i="9"/>
  <c r="K1476" i="9"/>
  <c r="J1476" i="9"/>
  <c r="I1476" i="9"/>
  <c r="G1476" i="9"/>
  <c r="H1476" i="9" s="1"/>
  <c r="W1475" i="9"/>
  <c r="V1475" i="9"/>
  <c r="U1475" i="9"/>
  <c r="T1475" i="9"/>
  <c r="S1475" i="9"/>
  <c r="R1475" i="9"/>
  <c r="Q1475" i="9"/>
  <c r="P1475" i="9"/>
  <c r="O1475" i="9"/>
  <c r="N1475" i="9"/>
  <c r="M1475" i="9"/>
  <c r="L1475" i="9"/>
  <c r="L1473" i="9" s="1"/>
  <c r="K1475" i="9"/>
  <c r="K1473" i="9" s="1"/>
  <c r="J1475" i="9"/>
  <c r="I1475" i="9"/>
  <c r="G1475" i="9"/>
  <c r="H1475" i="9" s="1"/>
  <c r="W1474" i="9"/>
  <c r="V1474" i="9"/>
  <c r="U1474" i="9"/>
  <c r="T1474" i="9"/>
  <c r="S1474" i="9"/>
  <c r="R1474" i="9"/>
  <c r="Q1474" i="9"/>
  <c r="P1474" i="9"/>
  <c r="P1473" i="9" s="1"/>
  <c r="O1474" i="9"/>
  <c r="O1473" i="9" s="1"/>
  <c r="N1474" i="9"/>
  <c r="M1474" i="9"/>
  <c r="L1474" i="9"/>
  <c r="K1474" i="9"/>
  <c r="J1474" i="9"/>
  <c r="I1474" i="9"/>
  <c r="I1473" i="9" s="1"/>
  <c r="H1474" i="9"/>
  <c r="H1473" i="9" s="1"/>
  <c r="G1474" i="9"/>
  <c r="V1473" i="9"/>
  <c r="U1473" i="9"/>
  <c r="T1473" i="9"/>
  <c r="S1473" i="9"/>
  <c r="R1473" i="9"/>
  <c r="Q1473" i="9"/>
  <c r="W1472" i="9"/>
  <c r="V1472" i="9"/>
  <c r="V1470" i="9" s="1"/>
  <c r="U1472" i="9"/>
  <c r="U1470" i="9" s="1"/>
  <c r="T1472" i="9"/>
  <c r="S1472" i="9"/>
  <c r="R1472" i="9"/>
  <c r="Q1472" i="9"/>
  <c r="P1472" i="9"/>
  <c r="P1470" i="9" s="1"/>
  <c r="O1472" i="9"/>
  <c r="N1472" i="9"/>
  <c r="M1472" i="9"/>
  <c r="L1472" i="9"/>
  <c r="K1472" i="9"/>
  <c r="J1472" i="9"/>
  <c r="I1472" i="9"/>
  <c r="H1472" i="9"/>
  <c r="G1472" i="9"/>
  <c r="W1471" i="9"/>
  <c r="V1471" i="9"/>
  <c r="U1471" i="9"/>
  <c r="T1471" i="9"/>
  <c r="S1471" i="9"/>
  <c r="S1470" i="9" s="1"/>
  <c r="R1471" i="9"/>
  <c r="Q1471" i="9"/>
  <c r="Q1470" i="9" s="1"/>
  <c r="P1471" i="9"/>
  <c r="O1471" i="9"/>
  <c r="O1470" i="9" s="1"/>
  <c r="N1471" i="9"/>
  <c r="M1471" i="9"/>
  <c r="M1470" i="9" s="1"/>
  <c r="L1471" i="9"/>
  <c r="L1470" i="9" s="1"/>
  <c r="K1471" i="9"/>
  <c r="J1471" i="9"/>
  <c r="J1470" i="9" s="1"/>
  <c r="I1471" i="9"/>
  <c r="G1471" i="9"/>
  <c r="H1471" i="9" s="1"/>
  <c r="H1470" i="9" s="1"/>
  <c r="W1470" i="9"/>
  <c r="I1470" i="9"/>
  <c r="G1470" i="9"/>
  <c r="W1469" i="9"/>
  <c r="V1469" i="9"/>
  <c r="U1469" i="9"/>
  <c r="T1469" i="9"/>
  <c r="S1469" i="9"/>
  <c r="R1469" i="9"/>
  <c r="Q1469" i="9"/>
  <c r="P1469" i="9"/>
  <c r="O1469" i="9"/>
  <c r="N1469" i="9"/>
  <c r="M1469" i="9"/>
  <c r="L1469" i="9"/>
  <c r="K1469" i="9"/>
  <c r="J1469" i="9"/>
  <c r="J1466" i="9" s="1"/>
  <c r="I1469" i="9"/>
  <c r="H1469" i="9"/>
  <c r="G1469" i="9"/>
  <c r="W1468" i="9"/>
  <c r="V1468" i="9"/>
  <c r="U1468" i="9"/>
  <c r="T1468" i="9"/>
  <c r="S1468" i="9"/>
  <c r="R1468" i="9"/>
  <c r="Q1468" i="9"/>
  <c r="P1468" i="9"/>
  <c r="O1468" i="9"/>
  <c r="N1468" i="9"/>
  <c r="M1468" i="9"/>
  <c r="L1468" i="9"/>
  <c r="K1468" i="9"/>
  <c r="J1468" i="9"/>
  <c r="I1468" i="9"/>
  <c r="I1466" i="9" s="1"/>
  <c r="G1468" i="9"/>
  <c r="H1468" i="9" s="1"/>
  <c r="H1468" i="12" s="1"/>
  <c r="W1467" i="9"/>
  <c r="V1467" i="9"/>
  <c r="V1467" i="12" s="1"/>
  <c r="U1467" i="9"/>
  <c r="T1467" i="9"/>
  <c r="S1467" i="9"/>
  <c r="R1467" i="9"/>
  <c r="Q1467" i="9"/>
  <c r="P1467" i="9"/>
  <c r="O1467" i="9"/>
  <c r="N1467" i="9"/>
  <c r="M1467" i="9"/>
  <c r="M1466" i="9" s="1"/>
  <c r="L1467" i="9"/>
  <c r="L1466" i="9" s="1"/>
  <c r="K1467" i="9"/>
  <c r="K1466" i="9" s="1"/>
  <c r="J1467" i="9"/>
  <c r="I1467" i="9"/>
  <c r="G1467" i="9"/>
  <c r="G1466" i="9" s="1"/>
  <c r="U1466" i="9"/>
  <c r="S1466" i="9"/>
  <c r="R1466" i="9"/>
  <c r="Q1466" i="9"/>
  <c r="P1466" i="9"/>
  <c r="O1466" i="9"/>
  <c r="N1466" i="9"/>
  <c r="W1465" i="9"/>
  <c r="V1465" i="9"/>
  <c r="U1465" i="9"/>
  <c r="T1465" i="9"/>
  <c r="T1463" i="9" s="1"/>
  <c r="S1465" i="9"/>
  <c r="S1463" i="9" s="1"/>
  <c r="R1465" i="9"/>
  <c r="Q1465" i="9"/>
  <c r="P1465" i="9"/>
  <c r="O1465" i="9"/>
  <c r="N1465" i="9"/>
  <c r="N1463" i="9" s="1"/>
  <c r="M1465" i="9"/>
  <c r="L1465" i="9"/>
  <c r="L1463" i="9" s="1"/>
  <c r="K1465" i="9"/>
  <c r="J1465" i="9"/>
  <c r="I1465" i="9"/>
  <c r="G1465" i="9"/>
  <c r="H1465" i="9" s="1"/>
  <c r="W1464" i="9"/>
  <c r="W1463" i="9" s="1"/>
  <c r="V1464" i="9"/>
  <c r="V1463" i="9" s="1"/>
  <c r="U1464" i="9"/>
  <c r="T1464" i="9"/>
  <c r="S1464" i="9"/>
  <c r="R1464" i="9"/>
  <c r="Q1464" i="9"/>
  <c r="Q1463" i="9" s="1"/>
  <c r="P1464" i="9"/>
  <c r="P1463" i="9" s="1"/>
  <c r="O1464" i="9"/>
  <c r="N1464" i="9"/>
  <c r="M1464" i="9"/>
  <c r="L1464" i="9"/>
  <c r="K1464" i="9"/>
  <c r="J1464" i="9"/>
  <c r="J1463" i="9" s="1"/>
  <c r="I1464" i="9"/>
  <c r="I1463" i="9" s="1"/>
  <c r="H1464" i="9"/>
  <c r="H1463" i="9" s="1"/>
  <c r="G1464" i="9"/>
  <c r="U1463" i="9"/>
  <c r="G1463" i="9"/>
  <c r="W1461" i="9"/>
  <c r="V1461" i="9"/>
  <c r="U1461" i="9"/>
  <c r="T1461" i="9"/>
  <c r="S1461" i="9"/>
  <c r="R1461" i="9"/>
  <c r="Q1461" i="9"/>
  <c r="P1461" i="9"/>
  <c r="O1461" i="9"/>
  <c r="N1461" i="9"/>
  <c r="M1461" i="9"/>
  <c r="L1461" i="9"/>
  <c r="K1461" i="9"/>
  <c r="J1461" i="9"/>
  <c r="I1461" i="9"/>
  <c r="H1461" i="9"/>
  <c r="G1461" i="9"/>
  <c r="W1460" i="9"/>
  <c r="V1460" i="9"/>
  <c r="U1460" i="9"/>
  <c r="T1460" i="9"/>
  <c r="S1460" i="9"/>
  <c r="R1460" i="9"/>
  <c r="Q1460" i="9"/>
  <c r="P1460" i="9"/>
  <c r="O1460" i="9"/>
  <c r="N1460" i="9"/>
  <c r="M1460" i="9"/>
  <c r="L1460" i="9"/>
  <c r="K1460" i="9"/>
  <c r="J1460" i="9"/>
  <c r="I1460" i="9"/>
  <c r="G1460" i="9"/>
  <c r="G1458" i="9" s="1"/>
  <c r="W1459" i="9"/>
  <c r="W1458" i="9" s="1"/>
  <c r="V1459" i="9"/>
  <c r="V1458" i="9" s="1"/>
  <c r="U1459" i="9"/>
  <c r="T1459" i="9"/>
  <c r="T1458" i="9" s="1"/>
  <c r="S1459" i="9"/>
  <c r="R1459" i="9"/>
  <c r="Q1459" i="9"/>
  <c r="Q1458" i="9" s="1"/>
  <c r="P1459" i="9"/>
  <c r="O1459" i="9"/>
  <c r="N1459" i="9"/>
  <c r="M1459" i="9"/>
  <c r="L1459" i="9"/>
  <c r="K1459" i="9"/>
  <c r="J1459" i="9"/>
  <c r="J1458" i="9" s="1"/>
  <c r="I1459" i="9"/>
  <c r="G1459" i="9"/>
  <c r="H1459" i="9" s="1"/>
  <c r="S1458" i="9"/>
  <c r="R1458" i="9"/>
  <c r="P1458" i="9"/>
  <c r="O1458" i="9"/>
  <c r="N1458" i="9"/>
  <c r="M1458" i="9"/>
  <c r="L1458" i="9"/>
  <c r="K1458" i="9"/>
  <c r="W1457" i="9"/>
  <c r="V1457" i="9"/>
  <c r="U1457" i="9"/>
  <c r="T1457" i="9"/>
  <c r="S1457" i="9"/>
  <c r="R1457" i="9"/>
  <c r="Q1457" i="9"/>
  <c r="P1457" i="9"/>
  <c r="P1454" i="9" s="1"/>
  <c r="O1457" i="9"/>
  <c r="O1454" i="9" s="1"/>
  <c r="N1457" i="9"/>
  <c r="M1457" i="9"/>
  <c r="L1457" i="9"/>
  <c r="K1457" i="9"/>
  <c r="J1457" i="9"/>
  <c r="I1457" i="9"/>
  <c r="H1457" i="9"/>
  <c r="G1457" i="9"/>
  <c r="W1456" i="9"/>
  <c r="V1456" i="9"/>
  <c r="U1456" i="9"/>
  <c r="T1456" i="9"/>
  <c r="S1456" i="9"/>
  <c r="R1456" i="9"/>
  <c r="Q1456" i="9"/>
  <c r="P1456" i="9"/>
  <c r="O1456" i="9"/>
  <c r="N1456" i="9"/>
  <c r="N1454" i="9" s="1"/>
  <c r="M1456" i="9"/>
  <c r="L1456" i="9"/>
  <c r="K1456" i="9"/>
  <c r="J1456" i="9"/>
  <c r="I1456" i="9"/>
  <c r="H1456" i="9"/>
  <c r="G1456" i="9"/>
  <c r="W1455" i="9"/>
  <c r="W1454" i="9" s="1"/>
  <c r="V1455" i="9"/>
  <c r="V1454" i="9" s="1"/>
  <c r="U1455" i="9"/>
  <c r="T1455" i="9"/>
  <c r="S1455" i="9"/>
  <c r="R1455" i="9"/>
  <c r="R1454" i="9" s="1"/>
  <c r="Q1455" i="9"/>
  <c r="Q1454" i="9" s="1"/>
  <c r="P1455" i="9"/>
  <c r="O1455" i="9"/>
  <c r="N1455" i="9"/>
  <c r="M1455" i="9"/>
  <c r="L1455" i="9"/>
  <c r="K1455" i="9"/>
  <c r="J1455" i="9"/>
  <c r="I1455" i="9"/>
  <c r="G1455" i="9"/>
  <c r="U1454" i="9"/>
  <c r="T1454" i="9"/>
  <c r="S1454" i="9"/>
  <c r="W1453" i="9"/>
  <c r="V1453" i="9"/>
  <c r="V1450" i="9" s="1"/>
  <c r="U1453" i="9"/>
  <c r="T1453" i="9"/>
  <c r="S1453" i="9"/>
  <c r="R1453" i="9"/>
  <c r="Q1453" i="9"/>
  <c r="P1453" i="9"/>
  <c r="O1453" i="9"/>
  <c r="N1453" i="9"/>
  <c r="M1453" i="9"/>
  <c r="L1453" i="9"/>
  <c r="K1453" i="9"/>
  <c r="J1453" i="9"/>
  <c r="I1453" i="9"/>
  <c r="H1453" i="9"/>
  <c r="G1453" i="9"/>
  <c r="W1452" i="9"/>
  <c r="V1452" i="9"/>
  <c r="U1452" i="9"/>
  <c r="U1450" i="9" s="1"/>
  <c r="T1452" i="9"/>
  <c r="T1450" i="9" s="1"/>
  <c r="S1452" i="9"/>
  <c r="R1452" i="9"/>
  <c r="Q1452" i="9"/>
  <c r="P1452" i="9"/>
  <c r="O1452" i="9"/>
  <c r="O1450" i="9" s="1"/>
  <c r="N1452" i="9"/>
  <c r="M1452" i="9"/>
  <c r="L1452" i="9"/>
  <c r="K1452" i="9"/>
  <c r="J1452" i="9"/>
  <c r="I1452" i="9"/>
  <c r="H1452" i="9"/>
  <c r="G1452" i="9"/>
  <c r="W1451" i="9"/>
  <c r="V1451" i="9"/>
  <c r="U1451" i="9"/>
  <c r="T1451" i="9"/>
  <c r="S1451" i="9"/>
  <c r="S1450" i="9" s="1"/>
  <c r="R1451" i="9"/>
  <c r="R1450" i="9" s="1"/>
  <c r="Q1451" i="9"/>
  <c r="P1451" i="9"/>
  <c r="P1450" i="9" s="1"/>
  <c r="O1451" i="9"/>
  <c r="N1451" i="9"/>
  <c r="M1451" i="9"/>
  <c r="M1450" i="9" s="1"/>
  <c r="L1451" i="9"/>
  <c r="L1450" i="9" s="1"/>
  <c r="K1451" i="9"/>
  <c r="K1450" i="9" s="1"/>
  <c r="J1451" i="9"/>
  <c r="I1451" i="9"/>
  <c r="H1451" i="9"/>
  <c r="G1451" i="9"/>
  <c r="J1450" i="9"/>
  <c r="I1450" i="9"/>
  <c r="H1450" i="9"/>
  <c r="G1450" i="9"/>
  <c r="W1448" i="9"/>
  <c r="V1448" i="9"/>
  <c r="U1448" i="9"/>
  <c r="T1448" i="9"/>
  <c r="S1448" i="9"/>
  <c r="R1448" i="9"/>
  <c r="Q1448" i="9"/>
  <c r="P1448" i="9"/>
  <c r="O1448" i="9"/>
  <c r="N1448" i="9"/>
  <c r="M1448" i="9"/>
  <c r="L1448" i="9"/>
  <c r="K1448" i="9"/>
  <c r="J1448" i="9"/>
  <c r="I1448" i="9"/>
  <c r="G1448" i="9"/>
  <c r="H1448" i="9" s="1"/>
  <c r="H1448" i="12" s="1"/>
  <c r="W1447" i="9"/>
  <c r="W1447" i="12" s="1"/>
  <c r="V1447" i="9"/>
  <c r="U1447" i="9"/>
  <c r="T1447" i="9"/>
  <c r="S1447" i="9"/>
  <c r="R1447" i="9"/>
  <c r="Q1447" i="9"/>
  <c r="P1447" i="9"/>
  <c r="O1447" i="9"/>
  <c r="N1447" i="9"/>
  <c r="M1447" i="9"/>
  <c r="L1447" i="9"/>
  <c r="K1447" i="9"/>
  <c r="J1447" i="9"/>
  <c r="I1447" i="9"/>
  <c r="G1447" i="9"/>
  <c r="W1446" i="9"/>
  <c r="V1446" i="9"/>
  <c r="U1446" i="9"/>
  <c r="U1446" i="12" s="1"/>
  <c r="T1446" i="9"/>
  <c r="S1446" i="9"/>
  <c r="R1446" i="9"/>
  <c r="R1444" i="9" s="1"/>
  <c r="Q1446" i="9"/>
  <c r="P1446" i="9"/>
  <c r="O1446" i="9"/>
  <c r="N1446" i="9"/>
  <c r="M1446" i="9"/>
  <c r="L1446" i="9"/>
  <c r="K1446" i="9"/>
  <c r="J1446" i="9"/>
  <c r="I1446" i="9"/>
  <c r="G1446" i="9"/>
  <c r="H1446" i="9" s="1"/>
  <c r="W1445" i="9"/>
  <c r="V1445" i="9"/>
  <c r="U1445" i="9"/>
  <c r="T1445" i="9"/>
  <c r="S1445" i="9"/>
  <c r="R1445" i="9"/>
  <c r="Q1445" i="9"/>
  <c r="Q1444" i="9" s="1"/>
  <c r="P1445" i="9"/>
  <c r="O1445" i="9"/>
  <c r="O1444" i="9" s="1"/>
  <c r="N1445" i="9"/>
  <c r="N1444" i="9" s="1"/>
  <c r="M1445" i="9"/>
  <c r="L1445" i="9"/>
  <c r="K1445" i="9"/>
  <c r="J1445" i="9"/>
  <c r="J1444" i="9" s="1"/>
  <c r="I1445" i="9"/>
  <c r="I1444" i="9" s="1"/>
  <c r="H1445" i="9"/>
  <c r="G1445" i="9"/>
  <c r="S1444" i="9"/>
  <c r="M1444" i="9"/>
  <c r="L1444" i="9"/>
  <c r="K1444" i="9"/>
  <c r="W1443" i="9"/>
  <c r="V1443" i="9"/>
  <c r="U1443" i="9"/>
  <c r="T1443" i="9"/>
  <c r="S1443" i="9"/>
  <c r="R1443" i="9"/>
  <c r="Q1443" i="9"/>
  <c r="P1443" i="9"/>
  <c r="O1443" i="9"/>
  <c r="N1443" i="9"/>
  <c r="M1443" i="9"/>
  <c r="L1443" i="9"/>
  <c r="K1443" i="9"/>
  <c r="J1443" i="9"/>
  <c r="I1443" i="9"/>
  <c r="H1443" i="9"/>
  <c r="G1443" i="9"/>
  <c r="W1442" i="9"/>
  <c r="V1442" i="9"/>
  <c r="U1442" i="9"/>
  <c r="T1442" i="9"/>
  <c r="S1442" i="9"/>
  <c r="R1442" i="9"/>
  <c r="Q1442" i="9"/>
  <c r="P1442" i="9"/>
  <c r="O1442" i="9"/>
  <c r="N1442" i="9"/>
  <c r="M1442" i="9"/>
  <c r="M1442" i="12" s="1"/>
  <c r="L1442" i="9"/>
  <c r="L1439" i="9" s="1"/>
  <c r="K1442" i="9"/>
  <c r="J1442" i="9"/>
  <c r="I1442" i="9"/>
  <c r="G1442" i="9"/>
  <c r="H1442" i="9" s="1"/>
  <c r="W1441" i="9"/>
  <c r="V1441" i="9"/>
  <c r="U1441" i="9"/>
  <c r="T1441" i="9"/>
  <c r="S1441" i="9"/>
  <c r="R1441" i="9"/>
  <c r="Q1441" i="9"/>
  <c r="P1441" i="9"/>
  <c r="O1441" i="9"/>
  <c r="N1441" i="9"/>
  <c r="M1441" i="9"/>
  <c r="L1441" i="9"/>
  <c r="K1441" i="9"/>
  <c r="K1439" i="9" s="1"/>
  <c r="J1441" i="9"/>
  <c r="I1441" i="9"/>
  <c r="G1441" i="9"/>
  <c r="H1441" i="9" s="1"/>
  <c r="W1440" i="9"/>
  <c r="V1440" i="9"/>
  <c r="V1439" i="9" s="1"/>
  <c r="U1440" i="9"/>
  <c r="T1440" i="9"/>
  <c r="S1440" i="9"/>
  <c r="R1440" i="9"/>
  <c r="Q1440" i="9"/>
  <c r="P1440" i="9"/>
  <c r="O1440" i="9"/>
  <c r="N1440" i="9"/>
  <c r="N1439" i="9" s="1"/>
  <c r="M1440" i="9"/>
  <c r="L1440" i="9"/>
  <c r="K1440" i="9"/>
  <c r="J1440" i="9"/>
  <c r="I1440" i="9"/>
  <c r="G1440" i="9"/>
  <c r="W1439" i="9"/>
  <c r="U1439" i="9"/>
  <c r="T1439" i="9"/>
  <c r="S1439" i="9"/>
  <c r="R1439" i="9"/>
  <c r="Q1439" i="9"/>
  <c r="W1438" i="9"/>
  <c r="V1438" i="9"/>
  <c r="U1438" i="9"/>
  <c r="T1438" i="9"/>
  <c r="S1438" i="9"/>
  <c r="R1438" i="9"/>
  <c r="Q1438" i="9"/>
  <c r="P1438" i="9"/>
  <c r="O1438" i="9"/>
  <c r="N1438" i="9"/>
  <c r="M1438" i="9"/>
  <c r="L1438" i="9"/>
  <c r="K1438" i="9"/>
  <c r="J1438" i="9"/>
  <c r="I1438" i="9"/>
  <c r="H1438" i="9"/>
  <c r="G1438" i="9"/>
  <c r="W1437" i="9"/>
  <c r="V1437" i="9"/>
  <c r="U1437" i="9"/>
  <c r="T1437" i="9"/>
  <c r="S1437" i="9"/>
  <c r="R1437" i="9"/>
  <c r="Q1437" i="9"/>
  <c r="P1437" i="9"/>
  <c r="O1437" i="9"/>
  <c r="N1437" i="9"/>
  <c r="M1437" i="9"/>
  <c r="L1437" i="9"/>
  <c r="K1437" i="9"/>
  <c r="J1437" i="9"/>
  <c r="I1437" i="9"/>
  <c r="G1437" i="9"/>
  <c r="H1437" i="9" s="1"/>
  <c r="W1436" i="9"/>
  <c r="V1436" i="9"/>
  <c r="U1436" i="9"/>
  <c r="T1436" i="9"/>
  <c r="S1436" i="9"/>
  <c r="R1436" i="9"/>
  <c r="Q1436" i="9"/>
  <c r="P1436" i="9"/>
  <c r="P1434" i="9" s="1"/>
  <c r="O1436" i="9"/>
  <c r="N1436" i="9"/>
  <c r="M1436" i="9"/>
  <c r="L1436" i="9"/>
  <c r="K1436" i="9"/>
  <c r="J1436" i="9"/>
  <c r="J1434" i="9" s="1"/>
  <c r="I1436" i="9"/>
  <c r="G1436" i="9"/>
  <c r="H1436" i="9" s="1"/>
  <c r="W1435" i="9"/>
  <c r="V1435" i="9"/>
  <c r="U1435" i="9"/>
  <c r="T1435" i="9"/>
  <c r="T1434" i="9" s="1"/>
  <c r="S1435" i="9"/>
  <c r="S1434" i="9" s="1"/>
  <c r="R1435" i="9"/>
  <c r="R1434" i="9" s="1"/>
  <c r="Q1435" i="9"/>
  <c r="P1435" i="9"/>
  <c r="O1435" i="9"/>
  <c r="N1435" i="9"/>
  <c r="M1435" i="9"/>
  <c r="M1434" i="9" s="1"/>
  <c r="L1435" i="9"/>
  <c r="K1435" i="9"/>
  <c r="J1435" i="9"/>
  <c r="I1435" i="9"/>
  <c r="I1434" i="9" s="1"/>
  <c r="G1435" i="9"/>
  <c r="W1434" i="9"/>
  <c r="V1434" i="9"/>
  <c r="U1434" i="9"/>
  <c r="W1427" i="9"/>
  <c r="V1427" i="9"/>
  <c r="V1424" i="9" s="1"/>
  <c r="U1427" i="9"/>
  <c r="T1427" i="9"/>
  <c r="S1427" i="9"/>
  <c r="R1427" i="9"/>
  <c r="Q1427" i="9"/>
  <c r="P1427" i="9"/>
  <c r="O1427" i="9"/>
  <c r="N1427" i="9"/>
  <c r="M1427" i="9"/>
  <c r="L1427" i="9"/>
  <c r="K1427" i="9"/>
  <c r="J1427" i="9"/>
  <c r="I1427" i="9"/>
  <c r="H1427" i="9"/>
  <c r="G1427" i="9"/>
  <c r="V1426" i="9"/>
  <c r="U1426" i="9"/>
  <c r="U1424" i="9" s="1"/>
  <c r="T1426" i="9"/>
  <c r="T1424" i="9" s="1"/>
  <c r="S1426" i="9"/>
  <c r="R1426" i="9"/>
  <c r="Q1426" i="9"/>
  <c r="P1426" i="9"/>
  <c r="O1426" i="9"/>
  <c r="N1426" i="9"/>
  <c r="M1426" i="9"/>
  <c r="L1426" i="9"/>
  <c r="K1426" i="9"/>
  <c r="J1426" i="9"/>
  <c r="I1426" i="9"/>
  <c r="H1426" i="9"/>
  <c r="G1426" i="9"/>
  <c r="V1425" i="9"/>
  <c r="U1425" i="9"/>
  <c r="T1425" i="9"/>
  <c r="S1425" i="9"/>
  <c r="S1424" i="9" s="1"/>
  <c r="R1425" i="9"/>
  <c r="R1424" i="9" s="1"/>
  <c r="Q1425" i="9"/>
  <c r="P1425" i="9"/>
  <c r="P1424" i="9" s="1"/>
  <c r="O1425" i="9"/>
  <c r="N1425" i="9"/>
  <c r="N1424" i="9" s="1"/>
  <c r="M1425" i="9"/>
  <c r="M1424" i="9" s="1"/>
  <c r="L1425" i="9"/>
  <c r="L1424" i="9" s="1"/>
  <c r="K1425" i="9"/>
  <c r="J1425" i="9"/>
  <c r="I1425" i="9"/>
  <c r="H1425" i="9"/>
  <c r="G1425" i="9"/>
  <c r="K1424" i="9"/>
  <c r="J1424" i="9"/>
  <c r="I1424" i="9"/>
  <c r="H1424" i="9"/>
  <c r="G1424" i="9"/>
  <c r="W1422" i="9"/>
  <c r="W1421" i="9" s="1"/>
  <c r="V1422" i="9"/>
  <c r="U1422" i="9"/>
  <c r="T1422" i="9"/>
  <c r="S1422" i="9"/>
  <c r="S1421" i="9" s="1"/>
  <c r="R1422" i="9"/>
  <c r="R1421" i="9" s="1"/>
  <c r="Q1422" i="9"/>
  <c r="Q1421" i="9" s="1"/>
  <c r="P1422" i="9"/>
  <c r="O1422" i="9"/>
  <c r="N1422" i="9"/>
  <c r="M1422" i="9"/>
  <c r="M1421" i="9" s="1"/>
  <c r="L1422" i="9"/>
  <c r="L1421" i="9" s="1"/>
  <c r="K1422" i="9"/>
  <c r="K1421" i="9" s="1"/>
  <c r="J1422" i="9"/>
  <c r="J1421" i="9" s="1"/>
  <c r="I1422" i="9"/>
  <c r="H1422" i="9"/>
  <c r="H1421" i="9" s="1"/>
  <c r="G1422" i="9"/>
  <c r="V1421" i="9"/>
  <c r="U1421" i="9"/>
  <c r="T1421" i="9"/>
  <c r="P1421" i="9"/>
  <c r="O1421" i="9"/>
  <c r="N1421" i="9"/>
  <c r="I1421" i="9"/>
  <c r="G1421" i="9"/>
  <c r="V1420" i="9"/>
  <c r="U1420" i="9"/>
  <c r="T1420" i="9"/>
  <c r="T1418" i="9" s="1"/>
  <c r="S1420" i="9"/>
  <c r="R1420" i="9"/>
  <c r="Q1420" i="9"/>
  <c r="P1420" i="9"/>
  <c r="O1420" i="9"/>
  <c r="N1420" i="9"/>
  <c r="M1420" i="9"/>
  <c r="L1420" i="9"/>
  <c r="K1420" i="9"/>
  <c r="J1420" i="9"/>
  <c r="I1420" i="9"/>
  <c r="H1420" i="9"/>
  <c r="G1420" i="9"/>
  <c r="W1420" i="9" s="1"/>
  <c r="V1419" i="9"/>
  <c r="V1418" i="9" s="1"/>
  <c r="U1419" i="9"/>
  <c r="U1418" i="9" s="1"/>
  <c r="T1419" i="9"/>
  <c r="S1419" i="9"/>
  <c r="S1418" i="9" s="1"/>
  <c r="R1419" i="9"/>
  <c r="Q1419" i="9"/>
  <c r="P1419" i="9"/>
  <c r="O1419" i="9"/>
  <c r="N1419" i="9"/>
  <c r="M1419" i="9"/>
  <c r="L1419" i="9"/>
  <c r="K1419" i="9"/>
  <c r="J1419" i="9"/>
  <c r="J1418" i="9" s="1"/>
  <c r="I1419" i="9"/>
  <c r="I1418" i="9" s="1"/>
  <c r="H1419" i="9"/>
  <c r="H1418" i="9" s="1"/>
  <c r="G1419" i="9"/>
  <c r="R1418" i="9"/>
  <c r="P1418" i="9"/>
  <c r="O1418" i="9"/>
  <c r="N1418" i="9"/>
  <c r="M1418" i="9"/>
  <c r="L1418" i="9"/>
  <c r="K1418" i="9"/>
  <c r="G1418" i="9"/>
  <c r="V1417" i="9"/>
  <c r="U1417" i="9"/>
  <c r="T1417" i="9"/>
  <c r="S1417" i="9"/>
  <c r="R1417" i="9"/>
  <c r="Q1417" i="9"/>
  <c r="P1417" i="9"/>
  <c r="O1417" i="9"/>
  <c r="N1417" i="9"/>
  <c r="M1417" i="9"/>
  <c r="L1417" i="9"/>
  <c r="K1417" i="9"/>
  <c r="J1417" i="9"/>
  <c r="I1417" i="9"/>
  <c r="H1417" i="9"/>
  <c r="G1417" i="9"/>
  <c r="V1416" i="9"/>
  <c r="U1416" i="9"/>
  <c r="T1416" i="9"/>
  <c r="S1416" i="9"/>
  <c r="R1416" i="9"/>
  <c r="Q1416" i="9"/>
  <c r="P1416" i="9"/>
  <c r="O1416" i="9"/>
  <c r="N1416" i="9"/>
  <c r="M1416" i="9"/>
  <c r="L1416" i="9"/>
  <c r="K1416" i="9"/>
  <c r="J1416" i="9"/>
  <c r="I1416" i="9"/>
  <c r="H1416" i="9"/>
  <c r="G1416" i="9"/>
  <c r="K1415" i="9"/>
  <c r="J1415" i="9"/>
  <c r="I1415" i="9"/>
  <c r="H1415" i="9"/>
  <c r="G1415" i="9"/>
  <c r="V1414" i="9"/>
  <c r="U1414" i="9"/>
  <c r="T1414" i="9"/>
  <c r="S1414" i="9"/>
  <c r="R1414" i="9"/>
  <c r="Q1414" i="9"/>
  <c r="P1414" i="9"/>
  <c r="O1414" i="9"/>
  <c r="N1414" i="9"/>
  <c r="M1414" i="9"/>
  <c r="L1414" i="9"/>
  <c r="K1414" i="9"/>
  <c r="J1414" i="9"/>
  <c r="I1414" i="9"/>
  <c r="H1414" i="9"/>
  <c r="G1414" i="9"/>
  <c r="W1414" i="9" s="1"/>
  <c r="V1413" i="9"/>
  <c r="U1413" i="9"/>
  <c r="T1413" i="9"/>
  <c r="S1413" i="9"/>
  <c r="R1413" i="9"/>
  <c r="Q1413" i="9"/>
  <c r="P1413" i="9"/>
  <c r="O1413" i="9"/>
  <c r="N1413" i="9"/>
  <c r="M1413" i="9"/>
  <c r="L1413" i="9"/>
  <c r="K1413" i="9"/>
  <c r="J1413" i="9"/>
  <c r="I1413" i="9"/>
  <c r="H1413" i="9"/>
  <c r="G1413" i="9"/>
  <c r="V1412" i="9"/>
  <c r="U1412" i="9"/>
  <c r="W1412" i="9" s="1"/>
  <c r="T1412" i="9"/>
  <c r="S1412" i="9"/>
  <c r="R1412" i="9"/>
  <c r="Q1412" i="9"/>
  <c r="P1412" i="9"/>
  <c r="O1412" i="9"/>
  <c r="N1412" i="9"/>
  <c r="M1412" i="9"/>
  <c r="L1412" i="9"/>
  <c r="K1412" i="9"/>
  <c r="J1412" i="9"/>
  <c r="I1412" i="9"/>
  <c r="H1412" i="9"/>
  <c r="G1412" i="9"/>
  <c r="V1411" i="9"/>
  <c r="U1411" i="9"/>
  <c r="T1411" i="9"/>
  <c r="T1410" i="9" s="1"/>
  <c r="S1411" i="9"/>
  <c r="S1410" i="9" s="1"/>
  <c r="R1411" i="9"/>
  <c r="W1411" i="9" s="1"/>
  <c r="Q1411" i="9"/>
  <c r="P1411" i="9"/>
  <c r="O1411" i="9"/>
  <c r="N1411" i="9"/>
  <c r="N1410" i="9" s="1"/>
  <c r="M1411" i="9"/>
  <c r="L1411" i="9"/>
  <c r="K1411" i="9"/>
  <c r="J1411" i="9"/>
  <c r="I1411" i="9"/>
  <c r="H1411" i="9"/>
  <c r="G1411" i="9"/>
  <c r="R1410" i="9"/>
  <c r="Q1410" i="9"/>
  <c r="P1410" i="9"/>
  <c r="O1410" i="9"/>
  <c r="K1409" i="9"/>
  <c r="J1409" i="9"/>
  <c r="I1409" i="9"/>
  <c r="H1409" i="9"/>
  <c r="G1409" i="9"/>
  <c r="K1408" i="9"/>
  <c r="J1408" i="9"/>
  <c r="J1407" i="9" s="1"/>
  <c r="I1408" i="9"/>
  <c r="I1407" i="9" s="1"/>
  <c r="H1408" i="9"/>
  <c r="G1408" i="9"/>
  <c r="K1407" i="9"/>
  <c r="V1406" i="9"/>
  <c r="U1406" i="9"/>
  <c r="T1406" i="9"/>
  <c r="S1406" i="9"/>
  <c r="R1406" i="9"/>
  <c r="Q1406" i="9"/>
  <c r="P1406" i="9"/>
  <c r="O1406" i="9"/>
  <c r="N1406" i="9"/>
  <c r="M1406" i="9"/>
  <c r="L1406" i="9"/>
  <c r="K1406" i="9"/>
  <c r="J1406" i="9"/>
  <c r="I1406" i="9"/>
  <c r="H1406" i="9"/>
  <c r="G1406" i="9"/>
  <c r="V1405" i="9"/>
  <c r="U1405" i="9"/>
  <c r="T1405" i="9"/>
  <c r="S1405" i="9"/>
  <c r="R1405" i="9"/>
  <c r="Q1405" i="9"/>
  <c r="P1405" i="9"/>
  <c r="O1405" i="9"/>
  <c r="N1405" i="9"/>
  <c r="M1405" i="9"/>
  <c r="L1405" i="9"/>
  <c r="L1401" i="9" s="1"/>
  <c r="K1405" i="9"/>
  <c r="J1405" i="9"/>
  <c r="I1405" i="9"/>
  <c r="H1405" i="9"/>
  <c r="G1405" i="9"/>
  <c r="W1405" i="9" s="1"/>
  <c r="V1404" i="9"/>
  <c r="U1404" i="9"/>
  <c r="T1404" i="9"/>
  <c r="S1404" i="9"/>
  <c r="R1404" i="9"/>
  <c r="Q1404" i="9"/>
  <c r="P1404" i="9"/>
  <c r="O1404" i="9"/>
  <c r="N1404" i="9"/>
  <c r="M1404" i="9"/>
  <c r="L1404" i="9"/>
  <c r="K1404" i="9"/>
  <c r="J1404" i="9"/>
  <c r="I1404" i="9"/>
  <c r="H1404" i="9"/>
  <c r="G1404" i="9"/>
  <c r="W1403" i="9"/>
  <c r="V1403" i="9"/>
  <c r="U1403" i="9"/>
  <c r="U1401" i="9" s="1"/>
  <c r="T1403" i="9"/>
  <c r="S1403" i="9"/>
  <c r="R1403" i="9"/>
  <c r="Q1403" i="9"/>
  <c r="P1403" i="9"/>
  <c r="O1403" i="9"/>
  <c r="N1403" i="9"/>
  <c r="M1403" i="9"/>
  <c r="L1403" i="9"/>
  <c r="K1403" i="9"/>
  <c r="J1403" i="9"/>
  <c r="I1403" i="9"/>
  <c r="H1403" i="9"/>
  <c r="G1403" i="9"/>
  <c r="V1402" i="9"/>
  <c r="V1401" i="9" s="1"/>
  <c r="U1402" i="9"/>
  <c r="T1402" i="9"/>
  <c r="T1401" i="9" s="1"/>
  <c r="S1402" i="9"/>
  <c r="S1401" i="9" s="1"/>
  <c r="R1402" i="9"/>
  <c r="R1401" i="9" s="1"/>
  <c r="Q1402" i="9"/>
  <c r="Q1401" i="9" s="1"/>
  <c r="P1402" i="9"/>
  <c r="O1402" i="9"/>
  <c r="N1402" i="9"/>
  <c r="M1402" i="9"/>
  <c r="L1402" i="9"/>
  <c r="K1402" i="9"/>
  <c r="J1402" i="9"/>
  <c r="I1402" i="9"/>
  <c r="H1402" i="9"/>
  <c r="G1402" i="9"/>
  <c r="P1401" i="9"/>
  <c r="O1401" i="9"/>
  <c r="N1401" i="9"/>
  <c r="M1401" i="9"/>
  <c r="V1400" i="9"/>
  <c r="U1400" i="9"/>
  <c r="T1400" i="9"/>
  <c r="S1400" i="9"/>
  <c r="R1400" i="9"/>
  <c r="R1398" i="9" s="1"/>
  <c r="Q1400" i="9"/>
  <c r="Q1398" i="9" s="1"/>
  <c r="P1400" i="9"/>
  <c r="O1400" i="9"/>
  <c r="N1400" i="9"/>
  <c r="M1400" i="9"/>
  <c r="L1400" i="9"/>
  <c r="L1398" i="9" s="1"/>
  <c r="K1400" i="9"/>
  <c r="K1398" i="9" s="1"/>
  <c r="J1400" i="9"/>
  <c r="J1398" i="9" s="1"/>
  <c r="I1400" i="9"/>
  <c r="H1400" i="9"/>
  <c r="G1400" i="9"/>
  <c r="V1399" i="9"/>
  <c r="V1398" i="9" s="1"/>
  <c r="U1399" i="9"/>
  <c r="U1398" i="9" s="1"/>
  <c r="T1399" i="9"/>
  <c r="T1398" i="9" s="1"/>
  <c r="S1399" i="9"/>
  <c r="R1399" i="9"/>
  <c r="Q1399" i="9"/>
  <c r="P1399" i="9"/>
  <c r="P1398" i="9" s="1"/>
  <c r="O1399" i="9"/>
  <c r="O1398" i="9" s="1"/>
  <c r="N1399" i="9"/>
  <c r="N1398" i="9" s="1"/>
  <c r="M1399" i="9"/>
  <c r="M1398" i="9" s="1"/>
  <c r="L1399" i="9"/>
  <c r="K1399" i="9"/>
  <c r="J1399" i="9"/>
  <c r="I1399" i="9"/>
  <c r="H1399" i="9"/>
  <c r="G1399" i="9"/>
  <c r="S1398" i="9"/>
  <c r="H1398" i="9"/>
  <c r="G1398" i="9"/>
  <c r="V1397" i="9"/>
  <c r="U1397" i="9"/>
  <c r="T1397" i="9"/>
  <c r="S1397" i="9"/>
  <c r="R1397" i="9"/>
  <c r="Q1397" i="9"/>
  <c r="P1397" i="9"/>
  <c r="O1397" i="9"/>
  <c r="N1397" i="9"/>
  <c r="M1397" i="9"/>
  <c r="L1397" i="9"/>
  <c r="K1397" i="9"/>
  <c r="J1397" i="9"/>
  <c r="I1397" i="9"/>
  <c r="H1397" i="9"/>
  <c r="W1397" i="9" s="1"/>
  <c r="G1397" i="9"/>
  <c r="V1396" i="9"/>
  <c r="U1396" i="9"/>
  <c r="T1396" i="9"/>
  <c r="S1396" i="9"/>
  <c r="R1396" i="9"/>
  <c r="Q1396" i="9"/>
  <c r="P1396" i="9"/>
  <c r="O1396" i="9"/>
  <c r="N1396" i="9"/>
  <c r="M1396" i="9"/>
  <c r="L1396" i="9"/>
  <c r="K1396" i="9"/>
  <c r="J1396" i="9"/>
  <c r="I1396" i="9"/>
  <c r="H1396" i="9"/>
  <c r="G1396" i="9"/>
  <c r="V1395" i="9"/>
  <c r="U1395" i="9"/>
  <c r="T1395" i="9"/>
  <c r="S1395" i="9"/>
  <c r="R1395" i="9"/>
  <c r="Q1395" i="9"/>
  <c r="P1395" i="9"/>
  <c r="O1395" i="9"/>
  <c r="N1395" i="9"/>
  <c r="M1395" i="9"/>
  <c r="L1395" i="9"/>
  <c r="K1395" i="9"/>
  <c r="J1395" i="9"/>
  <c r="I1395" i="9"/>
  <c r="H1395" i="9"/>
  <c r="G1395" i="9"/>
  <c r="V1394" i="9"/>
  <c r="U1394" i="9"/>
  <c r="T1394" i="9"/>
  <c r="S1394" i="9"/>
  <c r="R1394" i="9"/>
  <c r="Q1394" i="9"/>
  <c r="P1394" i="9"/>
  <c r="O1394" i="9"/>
  <c r="N1394" i="9"/>
  <c r="M1394" i="9"/>
  <c r="L1394" i="9"/>
  <c r="K1394" i="9"/>
  <c r="K1391" i="9" s="1"/>
  <c r="J1394" i="9"/>
  <c r="I1394" i="9"/>
  <c r="H1394" i="9"/>
  <c r="G1394" i="9"/>
  <c r="V1393" i="9"/>
  <c r="U1393" i="9"/>
  <c r="T1393" i="9"/>
  <c r="S1393" i="9"/>
  <c r="R1393" i="9"/>
  <c r="Q1393" i="9"/>
  <c r="P1393" i="9"/>
  <c r="O1393" i="9"/>
  <c r="N1393" i="9"/>
  <c r="M1393" i="9"/>
  <c r="L1393" i="9"/>
  <c r="K1393" i="9"/>
  <c r="J1393" i="9"/>
  <c r="I1393" i="9"/>
  <c r="H1393" i="9"/>
  <c r="G1393" i="9"/>
  <c r="V1392" i="9"/>
  <c r="U1392" i="9"/>
  <c r="T1392" i="9"/>
  <c r="S1392" i="9"/>
  <c r="R1392" i="9"/>
  <c r="Q1392" i="9"/>
  <c r="P1392" i="9"/>
  <c r="O1392" i="9"/>
  <c r="N1392" i="9"/>
  <c r="M1392" i="9"/>
  <c r="L1392" i="9"/>
  <c r="K1392" i="9"/>
  <c r="J1392" i="9"/>
  <c r="I1392" i="9"/>
  <c r="I1391" i="9" s="1"/>
  <c r="H1392" i="9"/>
  <c r="H1391" i="9" s="1"/>
  <c r="G1392" i="9"/>
  <c r="V1391" i="9"/>
  <c r="J1391" i="9"/>
  <c r="G1391" i="9"/>
  <c r="V1390" i="9"/>
  <c r="U1390" i="9"/>
  <c r="T1390" i="9"/>
  <c r="S1390" i="9"/>
  <c r="R1390" i="9"/>
  <c r="Q1390" i="9"/>
  <c r="P1390" i="9"/>
  <c r="O1390" i="9"/>
  <c r="N1390" i="9"/>
  <c r="M1390" i="9"/>
  <c r="L1390" i="9"/>
  <c r="K1390" i="9"/>
  <c r="J1390" i="9"/>
  <c r="I1390" i="9"/>
  <c r="H1390" i="9"/>
  <c r="G1390" i="9"/>
  <c r="V1389" i="9"/>
  <c r="U1389" i="9"/>
  <c r="T1389" i="9"/>
  <c r="S1389" i="9"/>
  <c r="R1389" i="9"/>
  <c r="Q1389" i="9"/>
  <c r="W1389" i="9" s="1"/>
  <c r="P1389" i="9"/>
  <c r="O1389" i="9"/>
  <c r="N1389" i="9"/>
  <c r="M1389" i="9"/>
  <c r="L1389" i="9"/>
  <c r="K1389" i="9"/>
  <c r="J1389" i="9"/>
  <c r="I1389" i="9"/>
  <c r="H1389" i="9"/>
  <c r="G1389" i="9"/>
  <c r="V1388" i="9"/>
  <c r="U1388" i="9"/>
  <c r="T1388" i="9"/>
  <c r="S1388" i="9"/>
  <c r="R1388" i="9"/>
  <c r="Q1388" i="9"/>
  <c r="P1388" i="9"/>
  <c r="O1388" i="9"/>
  <c r="N1388" i="9"/>
  <c r="M1388" i="9"/>
  <c r="L1388" i="9"/>
  <c r="K1388" i="9"/>
  <c r="J1388" i="9"/>
  <c r="I1388" i="9"/>
  <c r="H1388" i="9"/>
  <c r="G1388" i="9"/>
  <c r="V1387" i="9"/>
  <c r="U1387" i="9"/>
  <c r="T1387" i="9"/>
  <c r="S1387" i="9"/>
  <c r="R1387" i="9"/>
  <c r="Q1387" i="9"/>
  <c r="P1387" i="9"/>
  <c r="O1387" i="9"/>
  <c r="N1387" i="9"/>
  <c r="M1387" i="9"/>
  <c r="L1387" i="9"/>
  <c r="K1387" i="9"/>
  <c r="J1387" i="9"/>
  <c r="I1387" i="9"/>
  <c r="H1387" i="9"/>
  <c r="G1387" i="9"/>
  <c r="G1386" i="9"/>
  <c r="V1385" i="9"/>
  <c r="U1385" i="9"/>
  <c r="T1385" i="9"/>
  <c r="S1385" i="9"/>
  <c r="R1385" i="9"/>
  <c r="R1382" i="9" s="1"/>
  <c r="Q1385" i="9"/>
  <c r="Q1382" i="9" s="1"/>
  <c r="P1385" i="9"/>
  <c r="O1385" i="9"/>
  <c r="N1385" i="9"/>
  <c r="M1385" i="9"/>
  <c r="L1385" i="9"/>
  <c r="L1382" i="9" s="1"/>
  <c r="K1385" i="9"/>
  <c r="J1385" i="9"/>
  <c r="I1385" i="9"/>
  <c r="H1385" i="9"/>
  <c r="G1385" i="9"/>
  <c r="G1384" i="9"/>
  <c r="V1383" i="9"/>
  <c r="U1383" i="9"/>
  <c r="T1383" i="9"/>
  <c r="S1383" i="9"/>
  <c r="R1383" i="9"/>
  <c r="Q1383" i="9"/>
  <c r="P1383" i="9"/>
  <c r="O1383" i="9"/>
  <c r="O1382" i="9" s="1"/>
  <c r="N1383" i="9"/>
  <c r="N1382" i="9" s="1"/>
  <c r="M1383" i="9"/>
  <c r="L1383" i="9"/>
  <c r="K1383" i="9"/>
  <c r="J1383" i="9"/>
  <c r="I1383" i="9"/>
  <c r="I1382" i="9" s="1"/>
  <c r="H1383" i="9"/>
  <c r="H1382" i="9" s="1"/>
  <c r="G1383" i="9"/>
  <c r="J1382" i="9"/>
  <c r="G1376" i="9"/>
  <c r="W1376" i="9" s="1"/>
  <c r="G1372" i="9"/>
  <c r="T1371" i="12"/>
  <c r="I1371" i="12"/>
  <c r="H1371" i="12"/>
  <c r="G1371" i="9"/>
  <c r="G1370" i="9"/>
  <c r="G1369" i="9"/>
  <c r="W1367" i="9"/>
  <c r="G1367" i="9"/>
  <c r="W1366" i="9"/>
  <c r="G1366" i="9"/>
  <c r="W1365" i="9"/>
  <c r="G1365" i="9"/>
  <c r="W1364" i="9"/>
  <c r="G1364" i="9"/>
  <c r="G1363" i="9"/>
  <c r="W1363" i="9" s="1"/>
  <c r="W1362" i="9"/>
  <c r="G1362" i="9"/>
  <c r="W1361" i="9"/>
  <c r="G1361" i="9"/>
  <c r="V1360" i="9"/>
  <c r="U1360" i="9"/>
  <c r="U1358" i="9" s="1"/>
  <c r="T1360" i="9"/>
  <c r="S1360" i="9"/>
  <c r="S1358" i="9" s="1"/>
  <c r="R1360" i="9"/>
  <c r="W1360" i="9" s="1"/>
  <c r="Q1360" i="9"/>
  <c r="P1360" i="9"/>
  <c r="O1360" i="9"/>
  <c r="N1360" i="9"/>
  <c r="M1360" i="9"/>
  <c r="L1360" i="9"/>
  <c r="K1360" i="9"/>
  <c r="J1360" i="9"/>
  <c r="I1360" i="9"/>
  <c r="H1360" i="9"/>
  <c r="G1360" i="9"/>
  <c r="G1358" i="9" s="1"/>
  <c r="V1359" i="9"/>
  <c r="V1358" i="9" s="1"/>
  <c r="U1359" i="9"/>
  <c r="T1359" i="9"/>
  <c r="T1358" i="9" s="1"/>
  <c r="S1359" i="9"/>
  <c r="R1359" i="9"/>
  <c r="R1358" i="9" s="1"/>
  <c r="Q1359" i="9"/>
  <c r="Q1358" i="9" s="1"/>
  <c r="P1359" i="9"/>
  <c r="P1358" i="9" s="1"/>
  <c r="O1359" i="9"/>
  <c r="W1359" i="9" s="1"/>
  <c r="N1359" i="9"/>
  <c r="M1359" i="9"/>
  <c r="L1359" i="9"/>
  <c r="K1359" i="9"/>
  <c r="K1358" i="9" s="1"/>
  <c r="J1359" i="9"/>
  <c r="J1358" i="9" s="1"/>
  <c r="I1359" i="9"/>
  <c r="I1358" i="9" s="1"/>
  <c r="H1359" i="9"/>
  <c r="G1359" i="9"/>
  <c r="O1358" i="9"/>
  <c r="N1358" i="9"/>
  <c r="M1358" i="9"/>
  <c r="L1358" i="9"/>
  <c r="H1358" i="9"/>
  <c r="V1357" i="9"/>
  <c r="U1357" i="9"/>
  <c r="T1357" i="9"/>
  <c r="S1357" i="9"/>
  <c r="S1355" i="9" s="1"/>
  <c r="R1357" i="9"/>
  <c r="R1355" i="9" s="1"/>
  <c r="Q1357" i="9"/>
  <c r="P1357" i="9"/>
  <c r="O1357" i="9"/>
  <c r="N1357" i="9"/>
  <c r="N1355" i="9" s="1"/>
  <c r="M1357" i="9"/>
  <c r="L1357" i="9"/>
  <c r="K1357" i="9"/>
  <c r="J1357" i="9"/>
  <c r="I1357" i="9"/>
  <c r="H1357" i="9"/>
  <c r="G1357" i="9"/>
  <c r="G1356" i="9"/>
  <c r="G1355" i="9" s="1"/>
  <c r="V1355" i="9"/>
  <c r="U1355" i="9"/>
  <c r="T1355" i="9"/>
  <c r="Q1355" i="9"/>
  <c r="P1355" i="9"/>
  <c r="O1355" i="9"/>
  <c r="M1355" i="9"/>
  <c r="L1355" i="9"/>
  <c r="K1355" i="9"/>
  <c r="J1355" i="9"/>
  <c r="I1355" i="9"/>
  <c r="H1355" i="9"/>
  <c r="G1353" i="9"/>
  <c r="W1352" i="9"/>
  <c r="H1352" i="9"/>
  <c r="G1352" i="9"/>
  <c r="G1350" i="9"/>
  <c r="H1349" i="9"/>
  <c r="G1349" i="9"/>
  <c r="G1348" i="9"/>
  <c r="H1346" i="9"/>
  <c r="H1344" i="9" s="1"/>
  <c r="G1346" i="9"/>
  <c r="W1346" i="9" s="1"/>
  <c r="W1345" i="9"/>
  <c r="H1345" i="9"/>
  <c r="G1345" i="9"/>
  <c r="G1344" i="9"/>
  <c r="W1343" i="9"/>
  <c r="H1343" i="9"/>
  <c r="G1343" i="9"/>
  <c r="G1342" i="9"/>
  <c r="G1341" i="9"/>
  <c r="G1340" i="9"/>
  <c r="W1339" i="9"/>
  <c r="H1339" i="9"/>
  <c r="G1339" i="9"/>
  <c r="G1338" i="9" s="1"/>
  <c r="H1337" i="9"/>
  <c r="G1337" i="9"/>
  <c r="W1336" i="9"/>
  <c r="G1336" i="9"/>
  <c r="H1336" i="9" s="1"/>
  <c r="G1335" i="9"/>
  <c r="W1334" i="9"/>
  <c r="H1334" i="9"/>
  <c r="G1334" i="9"/>
  <c r="G1333" i="9"/>
  <c r="G1331" i="9"/>
  <c r="G1330" i="9"/>
  <c r="W1327" i="9"/>
  <c r="H1327" i="9"/>
  <c r="G1327" i="9"/>
  <c r="W1326" i="9"/>
  <c r="H1326" i="9"/>
  <c r="G1326" i="9"/>
  <c r="H1325" i="9"/>
  <c r="G1325" i="9"/>
  <c r="W1325" i="9" s="1"/>
  <c r="G1323" i="9"/>
  <c r="G1321" i="9" s="1"/>
  <c r="W1322" i="9"/>
  <c r="H1322" i="9"/>
  <c r="G1322" i="9"/>
  <c r="G1320" i="9"/>
  <c r="G1319" i="9"/>
  <c r="W1318" i="9"/>
  <c r="H1318" i="9"/>
  <c r="G1318" i="9"/>
  <c r="G1316" i="9"/>
  <c r="G1315" i="9"/>
  <c r="W1313" i="9"/>
  <c r="H1313" i="9"/>
  <c r="G1313" i="9"/>
  <c r="G1312" i="9"/>
  <c r="W1311" i="9"/>
  <c r="H1311" i="9"/>
  <c r="G1311" i="9"/>
  <c r="H1309" i="9"/>
  <c r="G1309" i="9"/>
  <c r="G1308" i="9"/>
  <c r="G1307" i="9"/>
  <c r="W1305" i="9"/>
  <c r="H1305" i="9"/>
  <c r="G1305" i="9"/>
  <c r="H1304" i="9"/>
  <c r="H1302" i="9" s="1"/>
  <c r="G1304" i="9"/>
  <c r="W1304" i="9" s="1"/>
  <c r="W1303" i="9"/>
  <c r="W1302" i="9" s="1"/>
  <c r="H1303" i="9"/>
  <c r="G1303" i="9"/>
  <c r="G1302" i="9"/>
  <c r="H1301" i="9"/>
  <c r="W1301" i="9" s="1"/>
  <c r="G1301" i="9"/>
  <c r="G1300" i="9"/>
  <c r="H1299" i="9"/>
  <c r="G1299" i="9"/>
  <c r="W1297" i="9"/>
  <c r="H1297" i="9"/>
  <c r="G1297" i="9"/>
  <c r="W1296" i="9"/>
  <c r="H1296" i="9"/>
  <c r="G1296" i="9"/>
  <c r="G1295" i="9"/>
  <c r="G1292" i="9"/>
  <c r="W1291" i="9"/>
  <c r="H1291" i="9"/>
  <c r="G1291" i="9"/>
  <c r="G1290" i="9"/>
  <c r="W1289" i="9"/>
  <c r="H1289" i="9"/>
  <c r="G1289" i="9"/>
  <c r="G1287" i="9"/>
  <c r="H1287" i="9" s="1"/>
  <c r="W1287" i="9" s="1"/>
  <c r="H1286" i="9"/>
  <c r="G1286" i="9"/>
  <c r="G1285" i="9"/>
  <c r="W1284" i="9"/>
  <c r="H1284" i="9"/>
  <c r="G1284" i="9"/>
  <c r="W1282" i="9"/>
  <c r="H1282" i="9"/>
  <c r="G1282" i="9"/>
  <c r="G1281" i="9"/>
  <c r="H1280" i="9"/>
  <c r="W1280" i="9" s="1"/>
  <c r="G1280" i="9"/>
  <c r="W1279" i="9"/>
  <c r="H1279" i="9"/>
  <c r="G1279" i="9"/>
  <c r="G1278" i="9"/>
  <c r="V1275" i="9"/>
  <c r="U1275" i="9"/>
  <c r="T1275" i="9"/>
  <c r="S1275" i="9"/>
  <c r="R1275" i="9"/>
  <c r="Q1275" i="9"/>
  <c r="P1275" i="9"/>
  <c r="O1275" i="9"/>
  <c r="N1275" i="9"/>
  <c r="M1275" i="9"/>
  <c r="M1273" i="9" s="1"/>
  <c r="L1275" i="9"/>
  <c r="L1273" i="9" s="1"/>
  <c r="K1275" i="9"/>
  <c r="J1275" i="9"/>
  <c r="I1275" i="9"/>
  <c r="H1275" i="9"/>
  <c r="G1275" i="9"/>
  <c r="V1274" i="9"/>
  <c r="V1273" i="9" s="1"/>
  <c r="U1274" i="9"/>
  <c r="T1274" i="9"/>
  <c r="S1274" i="9"/>
  <c r="R1274" i="9"/>
  <c r="Q1274" i="9"/>
  <c r="Q1273" i="9" s="1"/>
  <c r="P1274" i="9"/>
  <c r="P1273" i="9" s="1"/>
  <c r="O1274" i="9"/>
  <c r="O1273" i="9" s="1"/>
  <c r="N1274" i="9"/>
  <c r="M1274" i="9"/>
  <c r="L1274" i="9"/>
  <c r="K1274" i="9"/>
  <c r="J1274" i="9"/>
  <c r="J1273" i="9" s="1"/>
  <c r="I1274" i="9"/>
  <c r="I1273" i="9" s="1"/>
  <c r="H1274" i="9"/>
  <c r="W1274" i="9" s="1"/>
  <c r="G1274" i="9"/>
  <c r="U1273" i="9"/>
  <c r="T1273" i="9"/>
  <c r="S1273" i="9"/>
  <c r="R1273" i="9"/>
  <c r="N1273" i="9"/>
  <c r="W1272" i="9"/>
  <c r="V1272" i="9"/>
  <c r="V1269" i="9" s="1"/>
  <c r="U1272" i="9"/>
  <c r="T1272" i="9"/>
  <c r="S1272" i="9"/>
  <c r="R1272" i="9"/>
  <c r="Q1272" i="9"/>
  <c r="P1272" i="9"/>
  <c r="O1272" i="9"/>
  <c r="O1269" i="9" s="1"/>
  <c r="N1272" i="9"/>
  <c r="M1272" i="9"/>
  <c r="L1272" i="9"/>
  <c r="K1272" i="9"/>
  <c r="J1272" i="9"/>
  <c r="I1272" i="9"/>
  <c r="H1272" i="9"/>
  <c r="G1272" i="9"/>
  <c r="V1271" i="9"/>
  <c r="U1271" i="9"/>
  <c r="U1269" i="9" s="1"/>
  <c r="T1271" i="9"/>
  <c r="T1269" i="9" s="1"/>
  <c r="S1271" i="9"/>
  <c r="R1271" i="9"/>
  <c r="Q1271" i="9"/>
  <c r="P1271" i="9"/>
  <c r="O1271" i="9"/>
  <c r="N1271" i="9"/>
  <c r="M1271" i="9"/>
  <c r="L1271" i="9"/>
  <c r="K1271" i="9"/>
  <c r="J1271" i="9"/>
  <c r="I1271" i="9"/>
  <c r="H1271" i="9"/>
  <c r="G1271" i="9"/>
  <c r="V1270" i="9"/>
  <c r="U1270" i="9"/>
  <c r="T1270" i="9"/>
  <c r="S1270" i="9"/>
  <c r="S1269" i="9" s="1"/>
  <c r="R1270" i="9"/>
  <c r="R1269" i="9" s="1"/>
  <c r="Q1270" i="9"/>
  <c r="Q1269" i="9" s="1"/>
  <c r="P1270" i="9"/>
  <c r="P1269" i="9" s="1"/>
  <c r="O1270" i="9"/>
  <c r="N1270" i="9"/>
  <c r="M1270" i="9"/>
  <c r="M1269" i="9" s="1"/>
  <c r="L1270" i="9"/>
  <c r="L1269" i="9" s="1"/>
  <c r="K1270" i="9"/>
  <c r="J1270" i="9"/>
  <c r="I1270" i="9"/>
  <c r="H1270" i="9"/>
  <c r="G1270" i="9"/>
  <c r="N1269" i="9"/>
  <c r="K1269" i="9"/>
  <c r="J1269" i="9"/>
  <c r="I1269" i="9"/>
  <c r="H1269" i="9"/>
  <c r="G1269" i="9"/>
  <c r="W1268" i="9"/>
  <c r="V1268" i="9"/>
  <c r="U1268" i="9"/>
  <c r="T1268" i="9"/>
  <c r="S1268" i="9"/>
  <c r="R1268" i="9"/>
  <c r="Q1268" i="9"/>
  <c r="P1268" i="9"/>
  <c r="O1268" i="9"/>
  <c r="N1268" i="9"/>
  <c r="M1268" i="9"/>
  <c r="L1268" i="9"/>
  <c r="L1266" i="9" s="1"/>
  <c r="K1268" i="9"/>
  <c r="K1266" i="9" s="1"/>
  <c r="J1268" i="9"/>
  <c r="I1268" i="9"/>
  <c r="H1268" i="9"/>
  <c r="G1268" i="9"/>
  <c r="V1267" i="9"/>
  <c r="U1267" i="9"/>
  <c r="U1266" i="9" s="1"/>
  <c r="T1267" i="9"/>
  <c r="S1267" i="9"/>
  <c r="R1267" i="9"/>
  <c r="Q1267" i="9"/>
  <c r="P1267" i="9"/>
  <c r="P1266" i="9" s="1"/>
  <c r="O1267" i="9"/>
  <c r="O1266" i="9" s="1"/>
  <c r="N1267" i="9"/>
  <c r="N1266" i="9" s="1"/>
  <c r="M1267" i="9"/>
  <c r="L1267" i="9"/>
  <c r="K1267" i="9"/>
  <c r="J1267" i="9"/>
  <c r="I1267" i="9"/>
  <c r="I1266" i="9" s="1"/>
  <c r="H1267" i="9"/>
  <c r="H1266" i="9" s="1"/>
  <c r="G1267" i="9"/>
  <c r="V1266" i="9"/>
  <c r="S1266" i="9"/>
  <c r="R1266" i="9"/>
  <c r="Q1266" i="9"/>
  <c r="M1266" i="9"/>
  <c r="W1265" i="9"/>
  <c r="V1265" i="9"/>
  <c r="V1263" i="9" s="1"/>
  <c r="U1265" i="9"/>
  <c r="T1265" i="9"/>
  <c r="S1265" i="9"/>
  <c r="R1265" i="9"/>
  <c r="Q1265" i="9"/>
  <c r="P1265" i="9"/>
  <c r="O1265" i="9"/>
  <c r="N1265" i="9"/>
  <c r="M1265" i="9"/>
  <c r="L1265" i="9"/>
  <c r="K1265" i="9"/>
  <c r="J1265" i="9"/>
  <c r="I1265" i="9"/>
  <c r="H1265" i="9"/>
  <c r="G1265" i="9"/>
  <c r="V1264" i="9"/>
  <c r="U1264" i="9"/>
  <c r="U1263" i="9" s="1"/>
  <c r="T1264" i="9"/>
  <c r="T1263" i="9" s="1"/>
  <c r="S1264" i="9"/>
  <c r="S1263" i="9" s="1"/>
  <c r="R1264" i="9"/>
  <c r="R1263" i="9" s="1"/>
  <c r="Q1264" i="9"/>
  <c r="P1264" i="9"/>
  <c r="P1263" i="9" s="1"/>
  <c r="O1264" i="9"/>
  <c r="O1263" i="9" s="1"/>
  <c r="N1264" i="9"/>
  <c r="N1263" i="9" s="1"/>
  <c r="M1264" i="9"/>
  <c r="L1264" i="9"/>
  <c r="K1264" i="9"/>
  <c r="J1264" i="9"/>
  <c r="I1264" i="9"/>
  <c r="H1264" i="9"/>
  <c r="G1264" i="9"/>
  <c r="Q1263" i="9"/>
  <c r="M1263" i="9"/>
  <c r="L1263" i="9"/>
  <c r="K1263" i="9"/>
  <c r="J1263" i="9"/>
  <c r="I1263" i="9"/>
  <c r="H1263" i="9"/>
  <c r="V1262" i="9"/>
  <c r="U1262" i="9"/>
  <c r="T1262" i="9"/>
  <c r="S1262" i="9"/>
  <c r="R1262" i="9"/>
  <c r="Q1262" i="9"/>
  <c r="P1262" i="9"/>
  <c r="O1262" i="9"/>
  <c r="N1262" i="9"/>
  <c r="N1260" i="9" s="1"/>
  <c r="M1262" i="9"/>
  <c r="M1260" i="9" s="1"/>
  <c r="L1262" i="9"/>
  <c r="K1262" i="9"/>
  <c r="J1262" i="9"/>
  <c r="I1262" i="9"/>
  <c r="H1262" i="9"/>
  <c r="H1260" i="9" s="1"/>
  <c r="G1262" i="9"/>
  <c r="W1261" i="9"/>
  <c r="V1261" i="9"/>
  <c r="V1260" i="9" s="1"/>
  <c r="U1261" i="9"/>
  <c r="T1261" i="9"/>
  <c r="S1261" i="9"/>
  <c r="R1261" i="9"/>
  <c r="R1260" i="9" s="1"/>
  <c r="Q1261" i="9"/>
  <c r="Q1260" i="9" s="1"/>
  <c r="P1261" i="9"/>
  <c r="P1260" i="9" s="1"/>
  <c r="O1261" i="9"/>
  <c r="N1261" i="9"/>
  <c r="M1261" i="9"/>
  <c r="L1261" i="9"/>
  <c r="K1261" i="9"/>
  <c r="K1260" i="9" s="1"/>
  <c r="J1261" i="9"/>
  <c r="J1260" i="9" s="1"/>
  <c r="I1261" i="9"/>
  <c r="I1260" i="9" s="1"/>
  <c r="H1261" i="9"/>
  <c r="G1261" i="9"/>
  <c r="U1260" i="9"/>
  <c r="T1260" i="9"/>
  <c r="S1260" i="9"/>
  <c r="O1260" i="9"/>
  <c r="V1259" i="9"/>
  <c r="U1259" i="9"/>
  <c r="T1259" i="9"/>
  <c r="S1259" i="9"/>
  <c r="R1259" i="9"/>
  <c r="Q1259" i="9"/>
  <c r="P1259" i="9"/>
  <c r="W1259" i="9" s="1"/>
  <c r="O1259" i="9"/>
  <c r="N1259" i="9"/>
  <c r="M1259" i="9"/>
  <c r="L1259" i="9"/>
  <c r="K1259" i="9"/>
  <c r="J1259" i="9"/>
  <c r="I1259" i="9"/>
  <c r="H1259" i="9"/>
  <c r="G1259" i="9"/>
  <c r="V1258" i="9"/>
  <c r="V1257" i="9" s="1"/>
  <c r="U1258" i="9"/>
  <c r="U1257" i="9" s="1"/>
  <c r="T1258" i="9"/>
  <c r="T1257" i="9" s="1"/>
  <c r="S1258" i="9"/>
  <c r="R1258" i="9"/>
  <c r="R1257" i="9" s="1"/>
  <c r="Q1258" i="9"/>
  <c r="P1258" i="9"/>
  <c r="O1258" i="9"/>
  <c r="N1258" i="9"/>
  <c r="M1258" i="9"/>
  <c r="L1258" i="9"/>
  <c r="K1258" i="9"/>
  <c r="J1258" i="9"/>
  <c r="I1258" i="9"/>
  <c r="H1258" i="9"/>
  <c r="H1257" i="9" s="1"/>
  <c r="G1258" i="9"/>
  <c r="G1257" i="9" s="1"/>
  <c r="S1257" i="9"/>
  <c r="Q1257" i="9"/>
  <c r="O1257" i="9"/>
  <c r="N1257" i="9"/>
  <c r="M1257" i="9"/>
  <c r="L1257" i="9"/>
  <c r="K1257" i="9"/>
  <c r="J1257" i="9"/>
  <c r="V1256" i="9"/>
  <c r="U1256" i="9"/>
  <c r="T1256" i="9"/>
  <c r="S1256" i="9"/>
  <c r="R1256" i="9"/>
  <c r="Q1256" i="9"/>
  <c r="P1256" i="9"/>
  <c r="P1254" i="9" s="1"/>
  <c r="O1256" i="9"/>
  <c r="O1254" i="9" s="1"/>
  <c r="N1256" i="9"/>
  <c r="M1256" i="9"/>
  <c r="L1256" i="9"/>
  <c r="K1256" i="9"/>
  <c r="J1256" i="9"/>
  <c r="J1254" i="9" s="1"/>
  <c r="I1256" i="9"/>
  <c r="H1256" i="9"/>
  <c r="G1256" i="9"/>
  <c r="V1255" i="9"/>
  <c r="U1255" i="9"/>
  <c r="T1255" i="9"/>
  <c r="T1254" i="9" s="1"/>
  <c r="S1255" i="9"/>
  <c r="S1254" i="9" s="1"/>
  <c r="R1255" i="9"/>
  <c r="R1254" i="9" s="1"/>
  <c r="Q1255" i="9"/>
  <c r="P1255" i="9"/>
  <c r="O1255" i="9"/>
  <c r="N1255" i="9"/>
  <c r="N1254" i="9" s="1"/>
  <c r="M1255" i="9"/>
  <c r="M1254" i="9" s="1"/>
  <c r="L1255" i="9"/>
  <c r="L1254" i="9" s="1"/>
  <c r="K1255" i="9"/>
  <c r="J1255" i="9"/>
  <c r="I1255" i="9"/>
  <c r="H1255" i="9"/>
  <c r="G1255" i="9"/>
  <c r="V1254" i="9"/>
  <c r="U1254" i="9"/>
  <c r="Q1254" i="9"/>
  <c r="H1254" i="9"/>
  <c r="V1253" i="9"/>
  <c r="U1253" i="9"/>
  <c r="T1253" i="9"/>
  <c r="S1253" i="9"/>
  <c r="R1253" i="9"/>
  <c r="Q1253" i="9"/>
  <c r="P1253" i="9"/>
  <c r="O1253" i="9"/>
  <c r="N1253" i="9"/>
  <c r="M1253" i="9"/>
  <c r="L1253" i="9"/>
  <c r="K1253" i="9"/>
  <c r="J1253" i="9"/>
  <c r="I1253" i="9"/>
  <c r="H1253" i="9"/>
  <c r="G1253" i="9"/>
  <c r="G1251" i="9" s="1"/>
  <c r="W1252" i="9"/>
  <c r="V1252" i="9"/>
  <c r="V1251" i="9" s="1"/>
  <c r="U1252" i="9"/>
  <c r="T1252" i="9"/>
  <c r="S1252" i="9"/>
  <c r="R1252" i="9"/>
  <c r="Q1252" i="9"/>
  <c r="P1252" i="9"/>
  <c r="O1252" i="9"/>
  <c r="N1252" i="9"/>
  <c r="M1252" i="9"/>
  <c r="L1252" i="9"/>
  <c r="K1252" i="9"/>
  <c r="K1251" i="9" s="1"/>
  <c r="J1252" i="9"/>
  <c r="J1251" i="9" s="1"/>
  <c r="I1252" i="9"/>
  <c r="I1251" i="9" s="1"/>
  <c r="H1252" i="9"/>
  <c r="G1252" i="9"/>
  <c r="U1251" i="9"/>
  <c r="T1251" i="9"/>
  <c r="S1251" i="9"/>
  <c r="Q1251" i="9"/>
  <c r="P1251" i="9"/>
  <c r="O1251" i="9"/>
  <c r="N1251" i="9"/>
  <c r="M1251" i="9"/>
  <c r="L1251" i="9"/>
  <c r="H1251" i="9"/>
  <c r="V1249" i="9"/>
  <c r="U1249" i="9"/>
  <c r="T1249" i="9"/>
  <c r="S1249" i="9"/>
  <c r="R1249" i="9"/>
  <c r="Q1249" i="9"/>
  <c r="P1249" i="9"/>
  <c r="P1246" i="9" s="1"/>
  <c r="O1249" i="9"/>
  <c r="N1249" i="9"/>
  <c r="M1249" i="9"/>
  <c r="L1249" i="9"/>
  <c r="K1249" i="9"/>
  <c r="J1249" i="9"/>
  <c r="I1249" i="9"/>
  <c r="H1249" i="9"/>
  <c r="G1249" i="9"/>
  <c r="V1248" i="9"/>
  <c r="U1248" i="9"/>
  <c r="T1248" i="9"/>
  <c r="S1248" i="9"/>
  <c r="R1248" i="9"/>
  <c r="Q1248" i="9"/>
  <c r="P1248" i="9"/>
  <c r="O1248" i="9"/>
  <c r="O1246" i="9" s="1"/>
  <c r="N1248" i="9"/>
  <c r="N1246" i="9" s="1"/>
  <c r="M1248" i="9"/>
  <c r="L1248" i="9"/>
  <c r="K1248" i="9"/>
  <c r="J1248" i="9"/>
  <c r="J1246" i="9" s="1"/>
  <c r="I1248" i="9"/>
  <c r="H1248" i="9"/>
  <c r="G1248" i="9"/>
  <c r="V1247" i="9"/>
  <c r="U1247" i="9"/>
  <c r="T1247" i="9"/>
  <c r="S1247" i="9"/>
  <c r="R1247" i="9"/>
  <c r="Q1247" i="9"/>
  <c r="P1247" i="9"/>
  <c r="O1247" i="9"/>
  <c r="N1247" i="9"/>
  <c r="M1247" i="9"/>
  <c r="L1247" i="9"/>
  <c r="L1246" i="9" s="1"/>
  <c r="K1247" i="9"/>
  <c r="K1246" i="9" s="1"/>
  <c r="J1247" i="9"/>
  <c r="I1247" i="9"/>
  <c r="H1247" i="9"/>
  <c r="H1246" i="9" s="1"/>
  <c r="G1247" i="9"/>
  <c r="V1246" i="9"/>
  <c r="U1246" i="9"/>
  <c r="T1246" i="9"/>
  <c r="I1246" i="9"/>
  <c r="V1245" i="9"/>
  <c r="U1245" i="9"/>
  <c r="T1245" i="9"/>
  <c r="S1245" i="9"/>
  <c r="R1245" i="9"/>
  <c r="Q1245" i="9"/>
  <c r="P1245" i="9"/>
  <c r="O1245" i="9"/>
  <c r="N1245" i="9"/>
  <c r="M1245" i="9"/>
  <c r="M1243" i="9" s="1"/>
  <c r="L1245" i="9"/>
  <c r="L1243" i="9" s="1"/>
  <c r="K1245" i="9"/>
  <c r="J1245" i="9"/>
  <c r="I1245" i="9"/>
  <c r="H1245" i="9"/>
  <c r="G1245" i="9"/>
  <c r="V1244" i="9"/>
  <c r="V1243" i="9" s="1"/>
  <c r="U1244" i="9"/>
  <c r="T1244" i="9"/>
  <c r="S1244" i="9"/>
  <c r="R1244" i="9"/>
  <c r="Q1244" i="9"/>
  <c r="P1244" i="9"/>
  <c r="O1244" i="9"/>
  <c r="N1244" i="9"/>
  <c r="N1243" i="9" s="1"/>
  <c r="M1244" i="9"/>
  <c r="L1244" i="9"/>
  <c r="K1244" i="9"/>
  <c r="J1244" i="9"/>
  <c r="I1244" i="9"/>
  <c r="H1244" i="9"/>
  <c r="H1243" i="9" s="1"/>
  <c r="G1244" i="9"/>
  <c r="U1243" i="9"/>
  <c r="T1243" i="9"/>
  <c r="S1243" i="9"/>
  <c r="R1243" i="9"/>
  <c r="P1243" i="9"/>
  <c r="O1243" i="9"/>
  <c r="K1243" i="9"/>
  <c r="V1242" i="9"/>
  <c r="U1242" i="9"/>
  <c r="T1242" i="9"/>
  <c r="S1242" i="9"/>
  <c r="R1242" i="9"/>
  <c r="Q1242" i="9"/>
  <c r="P1242" i="9"/>
  <c r="O1242" i="9"/>
  <c r="N1242" i="9"/>
  <c r="M1242" i="9"/>
  <c r="L1242" i="9"/>
  <c r="K1242" i="9"/>
  <c r="J1242" i="9"/>
  <c r="I1242" i="9"/>
  <c r="W1242" i="9" s="1"/>
  <c r="H1242" i="9"/>
  <c r="G1242" i="9"/>
  <c r="V1241" i="9"/>
  <c r="U1241" i="9"/>
  <c r="T1241" i="9"/>
  <c r="S1241" i="9"/>
  <c r="R1241" i="9"/>
  <c r="Q1241" i="9"/>
  <c r="P1241" i="9"/>
  <c r="O1241" i="9"/>
  <c r="O1239" i="9" s="1"/>
  <c r="N1241" i="9"/>
  <c r="N1239" i="9" s="1"/>
  <c r="M1241" i="9"/>
  <c r="M1239" i="9" s="1"/>
  <c r="L1241" i="9"/>
  <c r="K1241" i="9"/>
  <c r="J1241" i="9"/>
  <c r="I1241" i="9"/>
  <c r="H1241" i="9"/>
  <c r="H1239" i="9" s="1"/>
  <c r="G1241" i="9"/>
  <c r="W1240" i="9"/>
  <c r="V1240" i="9"/>
  <c r="U1240" i="9"/>
  <c r="T1240" i="9"/>
  <c r="S1240" i="9"/>
  <c r="R1240" i="9"/>
  <c r="Q1240" i="9"/>
  <c r="P1240" i="9"/>
  <c r="O1240" i="9"/>
  <c r="N1240" i="9"/>
  <c r="M1240" i="9"/>
  <c r="L1240" i="9"/>
  <c r="K1240" i="9"/>
  <c r="K1239" i="9" s="1"/>
  <c r="J1240" i="9"/>
  <c r="I1240" i="9"/>
  <c r="I1239" i="9" s="1"/>
  <c r="H1240" i="9"/>
  <c r="G1240" i="9"/>
  <c r="G1239" i="9" s="1"/>
  <c r="V1239" i="9"/>
  <c r="U1239" i="9"/>
  <c r="T1239" i="9"/>
  <c r="S1239" i="9"/>
  <c r="V1238" i="9"/>
  <c r="U1238" i="9"/>
  <c r="T1238" i="9"/>
  <c r="S1238" i="9"/>
  <c r="S1236" i="9" s="1"/>
  <c r="R1238" i="9"/>
  <c r="Q1238" i="9"/>
  <c r="Q1236" i="9" s="1"/>
  <c r="P1238" i="9"/>
  <c r="O1238" i="9"/>
  <c r="N1238" i="9"/>
  <c r="M1238" i="9"/>
  <c r="L1238" i="9"/>
  <c r="K1238" i="9"/>
  <c r="J1238" i="9"/>
  <c r="I1238" i="9"/>
  <c r="H1238" i="9"/>
  <c r="G1238" i="9"/>
  <c r="V1237" i="9"/>
  <c r="V1236" i="9" s="1"/>
  <c r="U1237" i="9"/>
  <c r="T1237" i="9"/>
  <c r="T1236" i="9" s="1"/>
  <c r="S1237" i="9"/>
  <c r="R1237" i="9"/>
  <c r="R1236" i="9" s="1"/>
  <c r="Q1237" i="9"/>
  <c r="P1237" i="9"/>
  <c r="P1236" i="9" s="1"/>
  <c r="O1237" i="9"/>
  <c r="O1236" i="9" s="1"/>
  <c r="N1237" i="9"/>
  <c r="N1236" i="9" s="1"/>
  <c r="M1237" i="9"/>
  <c r="M1236" i="9" s="1"/>
  <c r="L1237" i="9"/>
  <c r="K1237" i="9"/>
  <c r="J1237" i="9"/>
  <c r="I1237" i="9"/>
  <c r="I1236" i="9" s="1"/>
  <c r="H1237" i="9"/>
  <c r="H1236" i="9" s="1"/>
  <c r="G1237" i="9"/>
  <c r="G1236" i="9" s="1"/>
  <c r="L1236" i="9"/>
  <c r="K1236" i="9"/>
  <c r="J1236" i="9"/>
  <c r="V1235" i="9"/>
  <c r="W1235" i="9" s="1"/>
  <c r="U1235" i="9"/>
  <c r="T1235" i="9"/>
  <c r="S1235" i="9"/>
  <c r="R1235" i="9"/>
  <c r="Q1235" i="9"/>
  <c r="P1235" i="9"/>
  <c r="O1235" i="9"/>
  <c r="N1235" i="9"/>
  <c r="M1235" i="9"/>
  <c r="L1235" i="9"/>
  <c r="K1235" i="9"/>
  <c r="J1235" i="9"/>
  <c r="I1235" i="9"/>
  <c r="H1235" i="9"/>
  <c r="G1235" i="9"/>
  <c r="G1232" i="9" s="1"/>
  <c r="V1234" i="9"/>
  <c r="U1234" i="9"/>
  <c r="T1234" i="9"/>
  <c r="S1234" i="9"/>
  <c r="S1232" i="9" s="1"/>
  <c r="R1234" i="9"/>
  <c r="Q1234" i="9"/>
  <c r="P1234" i="9"/>
  <c r="O1234" i="9"/>
  <c r="N1234" i="9"/>
  <c r="N1232" i="9" s="1"/>
  <c r="M1234" i="9"/>
  <c r="L1234" i="9"/>
  <c r="L1232" i="9" s="1"/>
  <c r="K1234" i="9"/>
  <c r="J1234" i="9"/>
  <c r="I1234" i="9"/>
  <c r="H1234" i="9"/>
  <c r="G1234" i="9"/>
  <c r="V1233" i="9"/>
  <c r="U1233" i="9"/>
  <c r="U1232" i="9" s="1"/>
  <c r="T1233" i="9"/>
  <c r="S1233" i="9"/>
  <c r="R1233" i="9"/>
  <c r="Q1233" i="9"/>
  <c r="P1233" i="9"/>
  <c r="O1233" i="9"/>
  <c r="O1232" i="9" s="1"/>
  <c r="N1233" i="9"/>
  <c r="M1233" i="9"/>
  <c r="L1233" i="9"/>
  <c r="K1233" i="9"/>
  <c r="K1232" i="9" s="1"/>
  <c r="J1233" i="9"/>
  <c r="J1232" i="9" s="1"/>
  <c r="I1233" i="9"/>
  <c r="I1232" i="9" s="1"/>
  <c r="H1233" i="9"/>
  <c r="G1233" i="9"/>
  <c r="T1232" i="9"/>
  <c r="R1232" i="9"/>
  <c r="M1232" i="9"/>
  <c r="H1232" i="9"/>
  <c r="V1231" i="9"/>
  <c r="U1231" i="9"/>
  <c r="T1231" i="9"/>
  <c r="S1231" i="9"/>
  <c r="R1231" i="9"/>
  <c r="R1229" i="9" s="1"/>
  <c r="Q1231" i="9"/>
  <c r="P1231" i="9"/>
  <c r="O1231" i="9"/>
  <c r="N1231" i="9"/>
  <c r="M1231" i="9"/>
  <c r="L1231" i="9"/>
  <c r="K1231" i="9"/>
  <c r="J1231" i="9"/>
  <c r="I1231" i="9"/>
  <c r="H1231" i="9"/>
  <c r="G1231" i="9"/>
  <c r="V1230" i="9"/>
  <c r="V1229" i="9" s="1"/>
  <c r="U1230" i="9"/>
  <c r="U1229" i="9" s="1"/>
  <c r="T1230" i="9"/>
  <c r="S1230" i="9"/>
  <c r="R1230" i="9"/>
  <c r="Q1230" i="9"/>
  <c r="Q1229" i="9" s="1"/>
  <c r="P1230" i="9"/>
  <c r="O1230" i="9"/>
  <c r="O1229" i="9" s="1"/>
  <c r="N1230" i="9"/>
  <c r="N1229" i="9" s="1"/>
  <c r="M1230" i="9"/>
  <c r="L1230" i="9"/>
  <c r="L1229" i="9" s="1"/>
  <c r="K1230" i="9"/>
  <c r="J1230" i="9"/>
  <c r="I1230" i="9"/>
  <c r="H1230" i="9"/>
  <c r="H1229" i="9" s="1"/>
  <c r="G1230" i="9"/>
  <c r="M1229" i="9"/>
  <c r="K1229" i="9"/>
  <c r="J1229" i="9"/>
  <c r="I1229" i="9"/>
  <c r="V1227" i="9"/>
  <c r="U1227" i="9"/>
  <c r="T1227" i="9"/>
  <c r="S1227" i="9"/>
  <c r="R1227" i="9"/>
  <c r="Q1227" i="9"/>
  <c r="P1227" i="9"/>
  <c r="O1227" i="9"/>
  <c r="N1227" i="9"/>
  <c r="M1227" i="9"/>
  <c r="L1227" i="9"/>
  <c r="K1227" i="9"/>
  <c r="J1227" i="9"/>
  <c r="I1227" i="9"/>
  <c r="H1227" i="9"/>
  <c r="G1227" i="9"/>
  <c r="V1226" i="9"/>
  <c r="U1226" i="9"/>
  <c r="T1226" i="9"/>
  <c r="S1226" i="9"/>
  <c r="S1224" i="9" s="1"/>
  <c r="R1226" i="9"/>
  <c r="Q1226" i="9"/>
  <c r="P1226" i="9"/>
  <c r="O1226" i="9"/>
  <c r="N1226" i="9"/>
  <c r="M1226" i="9"/>
  <c r="M1224" i="9" s="1"/>
  <c r="L1226" i="9"/>
  <c r="K1226" i="9"/>
  <c r="J1226" i="9"/>
  <c r="I1226" i="9"/>
  <c r="H1226" i="9"/>
  <c r="G1226" i="9"/>
  <c r="W1226" i="9" s="1"/>
  <c r="V1225" i="9"/>
  <c r="V1224" i="9" s="1"/>
  <c r="U1225" i="9"/>
  <c r="U1224" i="9" s="1"/>
  <c r="T1225" i="9"/>
  <c r="S1225" i="9"/>
  <c r="R1225" i="9"/>
  <c r="Q1225" i="9"/>
  <c r="P1225" i="9"/>
  <c r="O1225" i="9"/>
  <c r="O1224" i="9" s="1"/>
  <c r="N1225" i="9"/>
  <c r="N1224" i="9" s="1"/>
  <c r="M1225" i="9"/>
  <c r="L1225" i="9"/>
  <c r="K1225" i="9"/>
  <c r="J1225" i="9"/>
  <c r="I1225" i="9"/>
  <c r="H1225" i="9"/>
  <c r="G1225" i="9"/>
  <c r="T1224" i="9"/>
  <c r="R1224" i="9"/>
  <c r="Q1224" i="9"/>
  <c r="L1224" i="9"/>
  <c r="G1224" i="9"/>
  <c r="W1223" i="9"/>
  <c r="V1223" i="9"/>
  <c r="U1223" i="9"/>
  <c r="T1223" i="9"/>
  <c r="S1223" i="9"/>
  <c r="R1223" i="9"/>
  <c r="Q1223" i="9"/>
  <c r="P1223" i="9"/>
  <c r="O1223" i="9"/>
  <c r="N1223" i="9"/>
  <c r="M1223" i="9"/>
  <c r="L1223" i="9"/>
  <c r="K1223" i="9"/>
  <c r="J1223" i="9"/>
  <c r="I1223" i="9"/>
  <c r="H1223" i="9"/>
  <c r="G1223" i="9"/>
  <c r="V1222" i="9"/>
  <c r="U1222" i="9"/>
  <c r="U1220" i="9" s="1"/>
  <c r="T1222" i="9"/>
  <c r="T1220" i="9" s="1"/>
  <c r="S1222" i="9"/>
  <c r="S1220" i="9" s="1"/>
  <c r="R1222" i="9"/>
  <c r="Q1222" i="9"/>
  <c r="P1222" i="9"/>
  <c r="O1222" i="9"/>
  <c r="N1222" i="9"/>
  <c r="N1220" i="9" s="1"/>
  <c r="M1222" i="9"/>
  <c r="L1222" i="9"/>
  <c r="K1222" i="9"/>
  <c r="J1222" i="9"/>
  <c r="I1222" i="9"/>
  <c r="H1222" i="9"/>
  <c r="G1222" i="9"/>
  <c r="V1221" i="9"/>
  <c r="U1221" i="9"/>
  <c r="T1221" i="9"/>
  <c r="S1221" i="9"/>
  <c r="R1221" i="9"/>
  <c r="R1220" i="9" s="1"/>
  <c r="Q1221" i="9"/>
  <c r="Q1220" i="9" s="1"/>
  <c r="P1221" i="9"/>
  <c r="P1220" i="9" s="1"/>
  <c r="O1221" i="9"/>
  <c r="O1220" i="9" s="1"/>
  <c r="N1221" i="9"/>
  <c r="M1221" i="9"/>
  <c r="M1220" i="9" s="1"/>
  <c r="L1221" i="9"/>
  <c r="K1221" i="9"/>
  <c r="K1220" i="9" s="1"/>
  <c r="J1221" i="9"/>
  <c r="I1221" i="9"/>
  <c r="H1221" i="9"/>
  <c r="G1221" i="9"/>
  <c r="L1220" i="9"/>
  <c r="J1220" i="9"/>
  <c r="H1220" i="9"/>
  <c r="G1220" i="9"/>
  <c r="V1219" i="9"/>
  <c r="U1219" i="9"/>
  <c r="T1219" i="9"/>
  <c r="S1219" i="9"/>
  <c r="R1219" i="9"/>
  <c r="W1219" i="9" s="1"/>
  <c r="Q1219" i="9"/>
  <c r="P1219" i="9"/>
  <c r="O1219" i="9"/>
  <c r="N1219" i="9"/>
  <c r="M1219" i="9"/>
  <c r="L1219" i="9"/>
  <c r="K1219" i="9"/>
  <c r="J1219" i="9"/>
  <c r="I1219" i="9"/>
  <c r="H1219" i="9"/>
  <c r="G1219" i="9"/>
  <c r="V1218" i="9"/>
  <c r="U1218" i="9"/>
  <c r="T1218" i="9"/>
  <c r="T1216" i="9" s="1"/>
  <c r="S1218" i="9"/>
  <c r="R1218" i="9"/>
  <c r="Q1218" i="9"/>
  <c r="P1218" i="9"/>
  <c r="O1218" i="9"/>
  <c r="O1216" i="9" s="1"/>
  <c r="N1218" i="9"/>
  <c r="M1218" i="9"/>
  <c r="L1218" i="9"/>
  <c r="K1218" i="9"/>
  <c r="J1218" i="9"/>
  <c r="I1218" i="9"/>
  <c r="H1218" i="9"/>
  <c r="G1218" i="9"/>
  <c r="V1217" i="9"/>
  <c r="U1217" i="9"/>
  <c r="T1217" i="9"/>
  <c r="S1217" i="9"/>
  <c r="R1217" i="9"/>
  <c r="R1216" i="9" s="1"/>
  <c r="Q1217" i="9"/>
  <c r="Q1216" i="9" s="1"/>
  <c r="P1217" i="9"/>
  <c r="P1216" i="9" s="1"/>
  <c r="O1217" i="9"/>
  <c r="N1217" i="9"/>
  <c r="M1217" i="9"/>
  <c r="L1217" i="9"/>
  <c r="L1216" i="9" s="1"/>
  <c r="K1217" i="9"/>
  <c r="K1216" i="9" s="1"/>
  <c r="J1217" i="9"/>
  <c r="J1216" i="9" s="1"/>
  <c r="I1217" i="9"/>
  <c r="H1217" i="9"/>
  <c r="G1217" i="9"/>
  <c r="N1216" i="9"/>
  <c r="M1216" i="9"/>
  <c r="I1216" i="9"/>
  <c r="H1216" i="9"/>
  <c r="V1214" i="9"/>
  <c r="U1214" i="9"/>
  <c r="T1214" i="9"/>
  <c r="S1214" i="9"/>
  <c r="R1214" i="9"/>
  <c r="R1210" i="9" s="1"/>
  <c r="Q1214" i="9"/>
  <c r="P1214" i="9"/>
  <c r="O1214" i="9"/>
  <c r="N1214" i="9"/>
  <c r="M1214" i="9"/>
  <c r="L1214" i="9"/>
  <c r="K1214" i="9"/>
  <c r="J1214" i="9"/>
  <c r="I1214" i="9"/>
  <c r="H1214" i="9"/>
  <c r="G1214" i="9"/>
  <c r="V1213" i="9"/>
  <c r="U1213" i="9"/>
  <c r="T1213" i="9"/>
  <c r="S1213" i="9"/>
  <c r="R1213" i="9"/>
  <c r="Q1213" i="9"/>
  <c r="P1213" i="9"/>
  <c r="O1213" i="9"/>
  <c r="N1213" i="9"/>
  <c r="M1213" i="9"/>
  <c r="L1213" i="9"/>
  <c r="K1213" i="9"/>
  <c r="J1213" i="9"/>
  <c r="I1213" i="9"/>
  <c r="H1213" i="9"/>
  <c r="G1213" i="9"/>
  <c r="V1212" i="9"/>
  <c r="U1212" i="9"/>
  <c r="T1212" i="9"/>
  <c r="S1212" i="9"/>
  <c r="S1210" i="9" s="1"/>
  <c r="R1212" i="9"/>
  <c r="Q1212" i="9"/>
  <c r="P1212" i="9"/>
  <c r="O1212" i="9"/>
  <c r="N1212" i="9"/>
  <c r="M1212" i="9"/>
  <c r="M1210" i="9" s="1"/>
  <c r="L1212" i="9"/>
  <c r="K1212" i="9"/>
  <c r="J1212" i="9"/>
  <c r="I1212" i="9"/>
  <c r="H1212" i="9"/>
  <c r="G1212" i="9"/>
  <c r="V1211" i="9"/>
  <c r="V1210" i="9" s="1"/>
  <c r="U1211" i="9"/>
  <c r="U1210" i="9" s="1"/>
  <c r="T1211" i="9"/>
  <c r="S1211" i="9"/>
  <c r="R1211" i="9"/>
  <c r="Q1211" i="9"/>
  <c r="P1211" i="9"/>
  <c r="P1210" i="9" s="1"/>
  <c r="O1211" i="9"/>
  <c r="N1211" i="9"/>
  <c r="M1211" i="9"/>
  <c r="L1211" i="9"/>
  <c r="K1211" i="9"/>
  <c r="J1211" i="9"/>
  <c r="I1211" i="9"/>
  <c r="H1211" i="9"/>
  <c r="G1211" i="9"/>
  <c r="N1210" i="9"/>
  <c r="G1210" i="9"/>
  <c r="W1209" i="9"/>
  <c r="V1209" i="9"/>
  <c r="U1209" i="9"/>
  <c r="T1209" i="9"/>
  <c r="S1209" i="9"/>
  <c r="R1209" i="9"/>
  <c r="Q1209" i="9"/>
  <c r="P1209" i="9"/>
  <c r="O1209" i="9"/>
  <c r="N1209" i="9"/>
  <c r="M1209" i="9"/>
  <c r="L1209" i="9"/>
  <c r="K1209" i="9"/>
  <c r="J1209" i="9"/>
  <c r="I1209" i="9"/>
  <c r="H1209" i="9"/>
  <c r="G1209" i="9"/>
  <c r="V1208" i="9"/>
  <c r="U1208" i="9"/>
  <c r="T1208" i="9"/>
  <c r="S1208" i="9"/>
  <c r="R1208" i="9"/>
  <c r="Q1208" i="9"/>
  <c r="P1208" i="9"/>
  <c r="O1208" i="9"/>
  <c r="N1208" i="9"/>
  <c r="M1208" i="9"/>
  <c r="L1208" i="9"/>
  <c r="K1208" i="9"/>
  <c r="J1208" i="9"/>
  <c r="I1208" i="9"/>
  <c r="H1208" i="9"/>
  <c r="G1208" i="9"/>
  <c r="V1207" i="9"/>
  <c r="U1207" i="9"/>
  <c r="T1207" i="9"/>
  <c r="S1207" i="9"/>
  <c r="S1205" i="9" s="1"/>
  <c r="R1207" i="9"/>
  <c r="R1205" i="9" s="1"/>
  <c r="Q1207" i="9"/>
  <c r="P1207" i="9"/>
  <c r="O1207" i="9"/>
  <c r="N1207" i="9"/>
  <c r="M1207" i="9"/>
  <c r="M1205" i="9" s="1"/>
  <c r="L1207" i="9"/>
  <c r="L1205" i="9" s="1"/>
  <c r="K1207" i="9"/>
  <c r="J1207" i="9"/>
  <c r="I1207" i="9"/>
  <c r="H1207" i="9"/>
  <c r="G1207" i="9"/>
  <c r="V1206" i="9"/>
  <c r="U1206" i="9"/>
  <c r="T1206" i="9"/>
  <c r="S1206" i="9"/>
  <c r="R1206" i="9"/>
  <c r="Q1206" i="9"/>
  <c r="P1206" i="9"/>
  <c r="O1206" i="9"/>
  <c r="O1205" i="9" s="1"/>
  <c r="N1206" i="9"/>
  <c r="N1205" i="9" s="1"/>
  <c r="M1206" i="9"/>
  <c r="L1206" i="9"/>
  <c r="K1206" i="9"/>
  <c r="K1205" i="9" s="1"/>
  <c r="J1206" i="9"/>
  <c r="J1205" i="9" s="1"/>
  <c r="I1206" i="9"/>
  <c r="I1205" i="9" s="1"/>
  <c r="H1206" i="9"/>
  <c r="H1205" i="9" s="1"/>
  <c r="G1206" i="9"/>
  <c r="V1204" i="9"/>
  <c r="U1204" i="9"/>
  <c r="T1204" i="9"/>
  <c r="S1204" i="9"/>
  <c r="R1204" i="9"/>
  <c r="Q1204" i="9"/>
  <c r="P1204" i="9"/>
  <c r="O1204" i="9"/>
  <c r="O1200" i="9" s="1"/>
  <c r="N1204" i="9"/>
  <c r="M1204" i="9"/>
  <c r="L1204" i="9"/>
  <c r="K1204" i="9"/>
  <c r="J1204" i="9"/>
  <c r="I1204" i="9"/>
  <c r="W1204" i="9" s="1"/>
  <c r="H1204" i="9"/>
  <c r="H1200" i="9" s="1"/>
  <c r="G1204" i="9"/>
  <c r="V1203" i="9"/>
  <c r="U1203" i="9"/>
  <c r="T1203" i="9"/>
  <c r="S1203" i="9"/>
  <c r="R1203" i="9"/>
  <c r="Q1203" i="9"/>
  <c r="Q1200" i="9" s="1"/>
  <c r="P1203" i="9"/>
  <c r="O1203" i="9"/>
  <c r="N1203" i="9"/>
  <c r="M1203" i="9"/>
  <c r="M1200" i="9" s="1"/>
  <c r="L1203" i="9"/>
  <c r="K1203" i="9"/>
  <c r="J1203" i="9"/>
  <c r="I1203" i="9"/>
  <c r="H1203" i="9"/>
  <c r="G1203" i="9"/>
  <c r="V1202" i="9"/>
  <c r="V1200" i="9" s="1"/>
  <c r="U1202" i="9"/>
  <c r="T1202" i="9"/>
  <c r="S1202" i="9"/>
  <c r="R1202" i="9"/>
  <c r="Q1202" i="9"/>
  <c r="P1202" i="9"/>
  <c r="O1202" i="9"/>
  <c r="N1202" i="9"/>
  <c r="M1202" i="9"/>
  <c r="L1202" i="9"/>
  <c r="K1202" i="9"/>
  <c r="J1202" i="9"/>
  <c r="J1200" i="9" s="1"/>
  <c r="I1202" i="9"/>
  <c r="H1202" i="9"/>
  <c r="G1202" i="9"/>
  <c r="V1201" i="9"/>
  <c r="U1201" i="9"/>
  <c r="T1201" i="9"/>
  <c r="T1200" i="9" s="1"/>
  <c r="S1201" i="9"/>
  <c r="R1201" i="9"/>
  <c r="R1200" i="9" s="1"/>
  <c r="Q1201" i="9"/>
  <c r="P1201" i="9"/>
  <c r="O1201" i="9"/>
  <c r="N1201" i="9"/>
  <c r="M1201" i="9"/>
  <c r="L1201" i="9"/>
  <c r="K1201" i="9"/>
  <c r="J1201" i="9"/>
  <c r="I1201" i="9"/>
  <c r="H1201" i="9"/>
  <c r="G1201" i="9"/>
  <c r="P1200" i="9"/>
  <c r="L1200" i="9"/>
  <c r="K1200" i="9"/>
  <c r="V1197" i="9"/>
  <c r="U1197" i="9"/>
  <c r="T1197" i="9"/>
  <c r="S1197" i="9"/>
  <c r="R1197" i="9"/>
  <c r="Q1197" i="9"/>
  <c r="P1197" i="9"/>
  <c r="O1197" i="9"/>
  <c r="N1197" i="9"/>
  <c r="M1197" i="9"/>
  <c r="L1197" i="9"/>
  <c r="L1192" i="9" s="1"/>
  <c r="K1197" i="9"/>
  <c r="J1197" i="9"/>
  <c r="I1197" i="9"/>
  <c r="H1197" i="9"/>
  <c r="G1197" i="9"/>
  <c r="W1197" i="9" s="1"/>
  <c r="V1196" i="9"/>
  <c r="U1196" i="9"/>
  <c r="T1196" i="9"/>
  <c r="S1196" i="9"/>
  <c r="R1196" i="9"/>
  <c r="Q1196" i="9"/>
  <c r="P1196" i="9"/>
  <c r="O1196" i="9"/>
  <c r="N1196" i="9"/>
  <c r="M1196" i="9"/>
  <c r="L1196" i="9"/>
  <c r="K1196" i="9"/>
  <c r="K1192" i="9" s="1"/>
  <c r="J1196" i="9"/>
  <c r="I1196" i="9"/>
  <c r="H1196" i="9"/>
  <c r="G1196" i="9"/>
  <c r="W1195" i="9"/>
  <c r="V1195" i="9"/>
  <c r="U1195" i="9"/>
  <c r="T1195" i="9"/>
  <c r="S1195" i="9"/>
  <c r="R1195" i="9"/>
  <c r="Q1195" i="9"/>
  <c r="P1195" i="9"/>
  <c r="O1195" i="9"/>
  <c r="N1195" i="9"/>
  <c r="M1195" i="9"/>
  <c r="L1195" i="9"/>
  <c r="K1195" i="9"/>
  <c r="J1195" i="9"/>
  <c r="I1195" i="9"/>
  <c r="H1195" i="9"/>
  <c r="G1195" i="9"/>
  <c r="W1194" i="9"/>
  <c r="V1194" i="9"/>
  <c r="U1194" i="9"/>
  <c r="T1194" i="9"/>
  <c r="S1194" i="9"/>
  <c r="R1194" i="9"/>
  <c r="Q1194" i="9"/>
  <c r="P1194" i="9"/>
  <c r="O1194" i="9"/>
  <c r="N1194" i="9"/>
  <c r="M1194" i="9"/>
  <c r="L1194" i="9"/>
  <c r="K1194" i="9"/>
  <c r="J1194" i="9"/>
  <c r="I1194" i="9"/>
  <c r="H1194" i="9"/>
  <c r="G1194" i="9"/>
  <c r="V1193" i="9"/>
  <c r="U1193" i="9"/>
  <c r="T1193" i="9"/>
  <c r="S1193" i="9"/>
  <c r="R1193" i="9"/>
  <c r="Q1193" i="9"/>
  <c r="Q1192" i="9" s="1"/>
  <c r="P1193" i="9"/>
  <c r="O1193" i="9"/>
  <c r="N1193" i="9"/>
  <c r="M1193" i="9"/>
  <c r="M1192" i="9" s="1"/>
  <c r="L1193" i="9"/>
  <c r="K1193" i="9"/>
  <c r="J1193" i="9"/>
  <c r="I1193" i="9"/>
  <c r="H1193" i="9"/>
  <c r="W1193" i="9" s="1"/>
  <c r="G1193" i="9"/>
  <c r="S1192" i="9"/>
  <c r="R1192" i="9"/>
  <c r="O1192" i="9"/>
  <c r="N1192" i="9"/>
  <c r="J1192" i="9"/>
  <c r="V1191" i="9"/>
  <c r="U1191" i="9"/>
  <c r="T1191" i="9"/>
  <c r="S1191" i="9"/>
  <c r="R1191" i="9"/>
  <c r="Q1191" i="9"/>
  <c r="P1191" i="9"/>
  <c r="O1191" i="9"/>
  <c r="N1191" i="9"/>
  <c r="M1191" i="9"/>
  <c r="L1191" i="9"/>
  <c r="K1191" i="9"/>
  <c r="J1191" i="9"/>
  <c r="I1191" i="9"/>
  <c r="I1185" i="9" s="1"/>
  <c r="H1191" i="9"/>
  <c r="G1191" i="9"/>
  <c r="W1191" i="9" s="1"/>
  <c r="V1190" i="9"/>
  <c r="U1190" i="9"/>
  <c r="T1190" i="9"/>
  <c r="S1190" i="9"/>
  <c r="R1190" i="9"/>
  <c r="Q1190" i="9"/>
  <c r="P1190" i="9"/>
  <c r="O1190" i="9"/>
  <c r="N1190" i="9"/>
  <c r="M1190" i="9"/>
  <c r="L1190" i="9"/>
  <c r="K1190" i="9"/>
  <c r="J1190" i="9"/>
  <c r="I1190" i="9"/>
  <c r="H1190" i="9"/>
  <c r="G1190" i="9"/>
  <c r="W1190" i="9" s="1"/>
  <c r="V1189" i="9"/>
  <c r="U1189" i="9"/>
  <c r="T1189" i="9"/>
  <c r="S1189" i="9"/>
  <c r="R1189" i="9"/>
  <c r="Q1189" i="9"/>
  <c r="Q1185" i="9" s="1"/>
  <c r="P1189" i="9"/>
  <c r="O1189" i="9"/>
  <c r="N1189" i="9"/>
  <c r="M1189" i="9"/>
  <c r="L1189" i="9"/>
  <c r="K1189" i="9"/>
  <c r="J1189" i="9"/>
  <c r="I1189" i="9"/>
  <c r="H1189" i="9"/>
  <c r="G1189" i="9"/>
  <c r="V1188" i="9"/>
  <c r="U1188" i="9"/>
  <c r="T1188" i="9"/>
  <c r="S1188" i="9"/>
  <c r="R1188" i="9"/>
  <c r="Q1188" i="9"/>
  <c r="P1188" i="9"/>
  <c r="O1188" i="9"/>
  <c r="N1188" i="9"/>
  <c r="M1188" i="9"/>
  <c r="L1188" i="9"/>
  <c r="K1188" i="9"/>
  <c r="J1188" i="9"/>
  <c r="I1188" i="9"/>
  <c r="H1188" i="9"/>
  <c r="G1188" i="9"/>
  <c r="V1187" i="9"/>
  <c r="U1187" i="9"/>
  <c r="T1187" i="9"/>
  <c r="S1187" i="9"/>
  <c r="R1187" i="9"/>
  <c r="R1185" i="9" s="1"/>
  <c r="Q1187" i="9"/>
  <c r="P1187" i="9"/>
  <c r="O1187" i="9"/>
  <c r="N1187" i="9"/>
  <c r="M1187" i="9"/>
  <c r="L1187" i="9"/>
  <c r="K1187" i="9"/>
  <c r="K1185" i="9" s="1"/>
  <c r="J1187" i="9"/>
  <c r="I1187" i="9"/>
  <c r="H1187" i="9"/>
  <c r="G1187" i="9"/>
  <c r="W1186" i="9"/>
  <c r="V1186" i="9"/>
  <c r="U1186" i="9"/>
  <c r="T1186" i="9"/>
  <c r="S1186" i="9"/>
  <c r="R1186" i="9"/>
  <c r="Q1186" i="9"/>
  <c r="P1186" i="9"/>
  <c r="P1185" i="9" s="1"/>
  <c r="O1186" i="9"/>
  <c r="O1185" i="9" s="1"/>
  <c r="N1186" i="9"/>
  <c r="M1186" i="9"/>
  <c r="M1185" i="9" s="1"/>
  <c r="L1186" i="9"/>
  <c r="L1185" i="9" s="1"/>
  <c r="K1186" i="9"/>
  <c r="J1186" i="9"/>
  <c r="I1186" i="9"/>
  <c r="H1186" i="9"/>
  <c r="H1185" i="9" s="1"/>
  <c r="G1186" i="9"/>
  <c r="V1183" i="9"/>
  <c r="V1181" i="9" s="1"/>
  <c r="U1183" i="9"/>
  <c r="U1181" i="9" s="1"/>
  <c r="T1183" i="9"/>
  <c r="S1183" i="9"/>
  <c r="R1183" i="9"/>
  <c r="Q1183" i="9"/>
  <c r="P1183" i="9"/>
  <c r="P1181" i="9" s="1"/>
  <c r="O1183" i="9"/>
  <c r="O1181" i="9" s="1"/>
  <c r="N1183" i="9"/>
  <c r="N1181" i="9" s="1"/>
  <c r="M1183" i="9"/>
  <c r="L1183" i="9"/>
  <c r="K1183" i="9"/>
  <c r="J1183" i="9"/>
  <c r="I1183" i="9"/>
  <c r="H1183" i="9"/>
  <c r="G1183" i="9"/>
  <c r="V1182" i="9"/>
  <c r="U1182" i="9"/>
  <c r="T1182" i="9"/>
  <c r="S1182" i="9"/>
  <c r="S1181" i="9" s="1"/>
  <c r="R1182" i="9"/>
  <c r="R1181" i="9" s="1"/>
  <c r="Q1182" i="9"/>
  <c r="Q1181" i="9" s="1"/>
  <c r="P1182" i="9"/>
  <c r="O1182" i="9"/>
  <c r="N1182" i="9"/>
  <c r="M1182" i="9"/>
  <c r="M1181" i="9" s="1"/>
  <c r="L1182" i="9"/>
  <c r="L1181" i="9" s="1"/>
  <c r="K1182" i="9"/>
  <c r="K1181" i="9" s="1"/>
  <c r="J1182" i="9"/>
  <c r="I1182" i="9"/>
  <c r="H1182" i="9"/>
  <c r="G1182" i="9"/>
  <c r="T1181" i="9"/>
  <c r="I1181" i="9"/>
  <c r="H1181" i="9"/>
  <c r="M1180" i="9"/>
  <c r="P1180" i="9" s="1"/>
  <c r="L1180" i="9"/>
  <c r="O1180" i="9" s="1"/>
  <c r="K1180" i="9"/>
  <c r="J1180" i="9"/>
  <c r="I1180" i="9"/>
  <c r="H1180" i="9"/>
  <c r="G1180" i="9"/>
  <c r="N1179" i="9"/>
  <c r="L1179" i="9"/>
  <c r="K1179" i="9"/>
  <c r="J1179" i="9"/>
  <c r="I1179" i="9"/>
  <c r="H1179" i="9"/>
  <c r="G1179" i="9"/>
  <c r="K1178" i="9"/>
  <c r="J1178" i="9"/>
  <c r="I1178" i="9"/>
  <c r="H1178" i="9"/>
  <c r="G1178" i="9"/>
  <c r="K1177" i="9"/>
  <c r="H1177" i="9"/>
  <c r="V1175" i="9"/>
  <c r="U1175" i="9"/>
  <c r="T1175" i="9"/>
  <c r="S1175" i="9"/>
  <c r="R1175" i="9"/>
  <c r="Q1175" i="9"/>
  <c r="P1175" i="9"/>
  <c r="O1175" i="9"/>
  <c r="N1175" i="9"/>
  <c r="M1175" i="9"/>
  <c r="L1175" i="9"/>
  <c r="K1175" i="9"/>
  <c r="J1175" i="9"/>
  <c r="I1175" i="9"/>
  <c r="H1175" i="9"/>
  <c r="G1175" i="9"/>
  <c r="K1174" i="9"/>
  <c r="K1172" i="9" s="1"/>
  <c r="J1174" i="9"/>
  <c r="I1174" i="9"/>
  <c r="H1174" i="9"/>
  <c r="G1174" i="9"/>
  <c r="K1173" i="9"/>
  <c r="J1173" i="9"/>
  <c r="J1173" i="12" s="1"/>
  <c r="J1172" i="12" s="1"/>
  <c r="I1173" i="9"/>
  <c r="H1173" i="9"/>
  <c r="G1173" i="9"/>
  <c r="V1171" i="9"/>
  <c r="U1171" i="9"/>
  <c r="T1171" i="9"/>
  <c r="S1171" i="9"/>
  <c r="R1171" i="9"/>
  <c r="Q1171" i="9"/>
  <c r="P1171" i="9"/>
  <c r="O1171" i="9"/>
  <c r="N1171" i="9"/>
  <c r="M1171" i="9"/>
  <c r="L1171" i="9"/>
  <c r="K1171" i="9"/>
  <c r="J1171" i="9"/>
  <c r="I1171" i="9"/>
  <c r="H1171" i="9"/>
  <c r="G1171" i="9"/>
  <c r="K1170" i="9"/>
  <c r="J1170" i="9"/>
  <c r="I1170" i="9"/>
  <c r="H1170" i="9"/>
  <c r="H1168" i="9" s="1"/>
  <c r="G1170" i="9"/>
  <c r="K1169" i="9"/>
  <c r="K1168" i="9" s="1"/>
  <c r="J1169" i="9"/>
  <c r="J1168" i="9" s="1"/>
  <c r="I1169" i="9"/>
  <c r="I1168" i="9" s="1"/>
  <c r="H1169" i="9"/>
  <c r="G1169" i="9"/>
  <c r="V1167" i="9"/>
  <c r="U1167" i="9"/>
  <c r="T1167" i="9"/>
  <c r="S1167" i="9"/>
  <c r="R1167" i="9"/>
  <c r="Q1167" i="9"/>
  <c r="Q1166" i="9" s="1"/>
  <c r="P1167" i="9"/>
  <c r="P1166" i="9" s="1"/>
  <c r="O1167" i="9"/>
  <c r="O1166" i="9" s="1"/>
  <c r="N1167" i="9"/>
  <c r="M1167" i="9"/>
  <c r="L1167" i="9"/>
  <c r="K1167" i="9"/>
  <c r="K1166" i="9" s="1"/>
  <c r="J1167" i="9"/>
  <c r="J1166" i="9" s="1"/>
  <c r="I1167" i="9"/>
  <c r="I1166" i="9" s="1"/>
  <c r="H1167" i="9"/>
  <c r="G1167" i="9"/>
  <c r="V1166" i="9"/>
  <c r="U1166" i="9"/>
  <c r="T1166" i="9"/>
  <c r="S1166" i="9"/>
  <c r="R1166" i="9"/>
  <c r="N1166" i="9"/>
  <c r="M1166" i="9"/>
  <c r="L1166" i="9"/>
  <c r="H1166" i="9"/>
  <c r="G1166" i="9"/>
  <c r="H1165" i="9"/>
  <c r="I1165" i="9" s="1"/>
  <c r="G1165" i="9"/>
  <c r="G1164" i="9"/>
  <c r="G1163" i="9"/>
  <c r="K1162" i="9"/>
  <c r="I1162" i="9"/>
  <c r="H1162" i="9"/>
  <c r="G1162" i="9"/>
  <c r="G1160" i="9"/>
  <c r="H1159" i="9"/>
  <c r="I1159" i="9" s="1"/>
  <c r="G1159" i="9"/>
  <c r="G1158" i="9"/>
  <c r="V1155" i="9"/>
  <c r="U1155" i="9"/>
  <c r="T1155" i="9"/>
  <c r="S1155" i="9"/>
  <c r="R1155" i="9"/>
  <c r="Q1155" i="9"/>
  <c r="P1155" i="9"/>
  <c r="O1155" i="9"/>
  <c r="N1155" i="9"/>
  <c r="N1153" i="9" s="1"/>
  <c r="M1155" i="9"/>
  <c r="L1155" i="9"/>
  <c r="K1155" i="9"/>
  <c r="J1155" i="9"/>
  <c r="I1155" i="9"/>
  <c r="I1153" i="9" s="1"/>
  <c r="H1155" i="9"/>
  <c r="G1155" i="9"/>
  <c r="W1154" i="9"/>
  <c r="V1154" i="9"/>
  <c r="U1154" i="9"/>
  <c r="T1154" i="9"/>
  <c r="S1154" i="9"/>
  <c r="S1153" i="9" s="1"/>
  <c r="R1154" i="9"/>
  <c r="R1153" i="9" s="1"/>
  <c r="Q1154" i="9"/>
  <c r="Q1153" i="9" s="1"/>
  <c r="P1154" i="9"/>
  <c r="O1154" i="9"/>
  <c r="N1154" i="9"/>
  <c r="M1154" i="9"/>
  <c r="L1154" i="9"/>
  <c r="L1153" i="9" s="1"/>
  <c r="K1154" i="9"/>
  <c r="J1154" i="9"/>
  <c r="I1154" i="9"/>
  <c r="H1154" i="9"/>
  <c r="H1153" i="9" s="1"/>
  <c r="G1154" i="9"/>
  <c r="V1153" i="9"/>
  <c r="U1153" i="9"/>
  <c r="T1153" i="9"/>
  <c r="P1153" i="9"/>
  <c r="O1153" i="9"/>
  <c r="J1153" i="9"/>
  <c r="V1152" i="9"/>
  <c r="U1152" i="9"/>
  <c r="T1152" i="9"/>
  <c r="S1152" i="9"/>
  <c r="R1152" i="9"/>
  <c r="R1152" i="12" s="1"/>
  <c r="Q1152" i="9"/>
  <c r="P1152" i="9"/>
  <c r="O1152" i="9"/>
  <c r="N1152" i="9"/>
  <c r="N1152" i="12" s="1"/>
  <c r="M1152" i="9"/>
  <c r="M1152" i="12" s="1"/>
  <c r="L1152" i="9"/>
  <c r="K1152" i="9"/>
  <c r="J1152" i="9"/>
  <c r="I1152" i="9"/>
  <c r="H1152" i="9"/>
  <c r="G1152" i="9"/>
  <c r="V1151" i="9"/>
  <c r="V1151" i="12" s="1"/>
  <c r="U1151" i="9"/>
  <c r="T1151" i="9"/>
  <c r="S1151" i="9"/>
  <c r="R1151" i="9"/>
  <c r="Q1151" i="9"/>
  <c r="Q1151" i="12" s="1"/>
  <c r="P1151" i="9"/>
  <c r="O1151" i="9"/>
  <c r="N1151" i="9"/>
  <c r="M1151" i="9"/>
  <c r="L1151" i="9"/>
  <c r="K1151" i="9"/>
  <c r="J1151" i="9"/>
  <c r="J1151" i="12" s="1"/>
  <c r="I1151" i="9"/>
  <c r="H1151" i="9"/>
  <c r="G1151" i="9"/>
  <c r="U1150" i="9"/>
  <c r="T1150" i="9"/>
  <c r="S1150" i="9"/>
  <c r="P1150" i="9"/>
  <c r="V1150" i="9" s="1"/>
  <c r="O1150" i="9"/>
  <c r="N1150" i="9"/>
  <c r="M1150" i="9"/>
  <c r="L1150" i="9"/>
  <c r="K1150" i="9"/>
  <c r="J1150" i="9"/>
  <c r="I1150" i="9"/>
  <c r="H1150" i="9"/>
  <c r="Q1150" i="9" s="1"/>
  <c r="G1150" i="9"/>
  <c r="P1149" i="9"/>
  <c r="M1149" i="9"/>
  <c r="L1149" i="9"/>
  <c r="K1149" i="9"/>
  <c r="J1149" i="9"/>
  <c r="I1149" i="9"/>
  <c r="H1149" i="9"/>
  <c r="H1149" i="12" s="1"/>
  <c r="G1149" i="9"/>
  <c r="N1148" i="9"/>
  <c r="L1148" i="9"/>
  <c r="K1148" i="9"/>
  <c r="K1148" i="12" s="1"/>
  <c r="J1148" i="9"/>
  <c r="I1148" i="9"/>
  <c r="H1148" i="9"/>
  <c r="G1148" i="9"/>
  <c r="K1147" i="9"/>
  <c r="J1147" i="9"/>
  <c r="I1147" i="9"/>
  <c r="L1147" i="9" s="1"/>
  <c r="H1147" i="9"/>
  <c r="G1147" i="9"/>
  <c r="G1146" i="9"/>
  <c r="V1145" i="9"/>
  <c r="U1145" i="9"/>
  <c r="U1145" i="12" s="1"/>
  <c r="T1145" i="9"/>
  <c r="S1145" i="9"/>
  <c r="R1145" i="9"/>
  <c r="Q1145" i="9"/>
  <c r="P1145" i="9"/>
  <c r="O1145" i="9"/>
  <c r="N1145" i="9"/>
  <c r="N1145" i="12" s="1"/>
  <c r="M1145" i="9"/>
  <c r="L1145" i="9"/>
  <c r="K1145" i="9"/>
  <c r="J1145" i="9"/>
  <c r="I1145" i="9"/>
  <c r="I1145" i="12" s="1"/>
  <c r="H1145" i="9"/>
  <c r="G1145" i="9"/>
  <c r="V1144" i="9"/>
  <c r="U1144" i="9"/>
  <c r="T1144" i="9"/>
  <c r="S1144" i="9"/>
  <c r="R1144" i="9"/>
  <c r="R1144" i="12" s="1"/>
  <c r="Q1144" i="9"/>
  <c r="P1144" i="9"/>
  <c r="O1144" i="9"/>
  <c r="N1144" i="9"/>
  <c r="M1144" i="9"/>
  <c r="M1144" i="12" s="1"/>
  <c r="L1144" i="9"/>
  <c r="K1144" i="9"/>
  <c r="J1144" i="9"/>
  <c r="I1144" i="9"/>
  <c r="H1144" i="9"/>
  <c r="G1144" i="9"/>
  <c r="G1139" i="9" s="1"/>
  <c r="P1143" i="9"/>
  <c r="V1143" i="9" s="1"/>
  <c r="O1143" i="9"/>
  <c r="U1143" i="9" s="1"/>
  <c r="N1143" i="9"/>
  <c r="T1143" i="9" s="1"/>
  <c r="T1143" i="12" s="1"/>
  <c r="M1143" i="9"/>
  <c r="S1143" i="9" s="1"/>
  <c r="L1143" i="9"/>
  <c r="R1143" i="9" s="1"/>
  <c r="K1143" i="9"/>
  <c r="J1143" i="9"/>
  <c r="I1143" i="9"/>
  <c r="Q1143" i="9" s="1"/>
  <c r="H1143" i="9"/>
  <c r="G1143" i="9"/>
  <c r="M1142" i="9"/>
  <c r="P1142" i="9" s="1"/>
  <c r="L1142" i="9"/>
  <c r="K1142" i="9"/>
  <c r="N1142" i="9" s="1"/>
  <c r="J1142" i="9"/>
  <c r="I1142" i="9"/>
  <c r="H1142" i="9"/>
  <c r="G1142" i="9"/>
  <c r="L1141" i="9"/>
  <c r="K1141" i="9"/>
  <c r="K1141" i="12" s="1"/>
  <c r="J1141" i="9"/>
  <c r="I1141" i="9"/>
  <c r="H1141" i="9"/>
  <c r="G1141" i="9"/>
  <c r="K1140" i="9"/>
  <c r="J1140" i="9"/>
  <c r="I1140" i="9"/>
  <c r="H1140" i="9"/>
  <c r="G1140" i="9"/>
  <c r="H1139" i="9"/>
  <c r="V1138" i="9"/>
  <c r="U1138" i="9"/>
  <c r="T1138" i="9"/>
  <c r="S1138" i="9"/>
  <c r="R1138" i="9"/>
  <c r="Q1138" i="9"/>
  <c r="P1138" i="9"/>
  <c r="P1138" i="12" s="1"/>
  <c r="O1138" i="9"/>
  <c r="N1138" i="9"/>
  <c r="M1138" i="9"/>
  <c r="L1138" i="9"/>
  <c r="K1138" i="9"/>
  <c r="J1138" i="9"/>
  <c r="I1138" i="9"/>
  <c r="W1138" i="9" s="1"/>
  <c r="H1138" i="9"/>
  <c r="G1138" i="9"/>
  <c r="V1137" i="9"/>
  <c r="U1137" i="9"/>
  <c r="U1137" i="12" s="1"/>
  <c r="T1137" i="9"/>
  <c r="T1137" i="12" s="1"/>
  <c r="S1137" i="9"/>
  <c r="R1137" i="9"/>
  <c r="Q1137" i="9"/>
  <c r="P1137" i="9"/>
  <c r="O1137" i="9"/>
  <c r="N1137" i="9"/>
  <c r="M1137" i="9"/>
  <c r="M1137" i="12" s="1"/>
  <c r="L1137" i="9"/>
  <c r="K1137" i="9"/>
  <c r="J1137" i="9"/>
  <c r="I1137" i="9"/>
  <c r="H1137" i="9"/>
  <c r="H1137" i="12" s="1"/>
  <c r="G1137" i="9"/>
  <c r="S1136" i="9"/>
  <c r="P1136" i="9"/>
  <c r="V1136" i="9" s="1"/>
  <c r="O1136" i="9"/>
  <c r="U1136" i="9" s="1"/>
  <c r="N1136" i="9"/>
  <c r="T1136" i="9" s="1"/>
  <c r="M1136" i="9"/>
  <c r="L1136" i="9"/>
  <c r="R1136" i="9" s="1"/>
  <c r="K1136" i="9"/>
  <c r="J1136" i="9"/>
  <c r="I1136" i="9"/>
  <c r="H1136" i="9"/>
  <c r="G1136" i="9"/>
  <c r="M1135" i="9"/>
  <c r="L1135" i="9"/>
  <c r="O1135" i="9" s="1"/>
  <c r="R1135" i="9" s="1"/>
  <c r="K1135" i="9"/>
  <c r="J1135" i="9"/>
  <c r="I1135" i="9"/>
  <c r="H1135" i="9"/>
  <c r="G1135" i="9"/>
  <c r="M1134" i="9"/>
  <c r="L1134" i="9"/>
  <c r="K1134" i="9"/>
  <c r="J1134" i="9"/>
  <c r="I1134" i="9"/>
  <c r="H1134" i="9"/>
  <c r="G1134" i="9"/>
  <c r="K1133" i="9"/>
  <c r="J1133" i="9"/>
  <c r="I1133" i="9"/>
  <c r="H1133" i="9"/>
  <c r="G1133" i="9"/>
  <c r="K1132" i="9"/>
  <c r="V1131" i="9"/>
  <c r="U1131" i="9"/>
  <c r="T1131" i="9"/>
  <c r="S1131" i="9"/>
  <c r="R1131" i="9"/>
  <c r="Q1131" i="9"/>
  <c r="P1131" i="9"/>
  <c r="O1131" i="9"/>
  <c r="N1131" i="9"/>
  <c r="M1131" i="9"/>
  <c r="L1131" i="9"/>
  <c r="K1131" i="9"/>
  <c r="K1131" i="12" s="1"/>
  <c r="J1131" i="9"/>
  <c r="I1131" i="9"/>
  <c r="H1131" i="9"/>
  <c r="G1131" i="9"/>
  <c r="V1130" i="9"/>
  <c r="U1130" i="9"/>
  <c r="T1130" i="9"/>
  <c r="S1130" i="9"/>
  <c r="R1130" i="9"/>
  <c r="Q1130" i="9"/>
  <c r="P1130" i="9"/>
  <c r="O1130" i="9"/>
  <c r="O1130" i="12" s="1"/>
  <c r="N1130" i="9"/>
  <c r="M1130" i="9"/>
  <c r="L1130" i="9"/>
  <c r="K1130" i="9"/>
  <c r="J1130" i="9"/>
  <c r="I1130" i="9"/>
  <c r="H1130" i="9"/>
  <c r="G1130" i="9"/>
  <c r="R1129" i="9"/>
  <c r="P1129" i="9"/>
  <c r="V1129" i="9" s="1"/>
  <c r="O1129" i="9"/>
  <c r="U1129" i="9" s="1"/>
  <c r="U1129" i="12" s="1"/>
  <c r="N1129" i="9"/>
  <c r="M1129" i="9"/>
  <c r="S1129" i="9" s="1"/>
  <c r="L1129" i="9"/>
  <c r="K1129" i="9"/>
  <c r="J1129" i="9"/>
  <c r="I1129" i="9"/>
  <c r="H1129" i="9"/>
  <c r="G1129" i="9"/>
  <c r="M1128" i="9"/>
  <c r="L1128" i="9"/>
  <c r="O1128" i="9" s="1"/>
  <c r="K1128" i="9"/>
  <c r="J1128" i="9"/>
  <c r="N1128" i="9" s="1"/>
  <c r="I1128" i="9"/>
  <c r="H1128" i="9"/>
  <c r="G1128" i="9"/>
  <c r="L1127" i="9"/>
  <c r="K1127" i="9"/>
  <c r="J1127" i="9"/>
  <c r="J1127" i="12" s="1"/>
  <c r="I1127" i="9"/>
  <c r="H1127" i="9"/>
  <c r="G1127" i="9"/>
  <c r="K1126" i="9"/>
  <c r="J1126" i="9"/>
  <c r="J1126" i="12" s="1"/>
  <c r="I1126" i="9"/>
  <c r="H1126" i="9"/>
  <c r="G1126" i="9"/>
  <c r="V1124" i="9"/>
  <c r="U1124" i="9"/>
  <c r="T1124" i="9"/>
  <c r="S1124" i="9"/>
  <c r="R1124" i="9"/>
  <c r="Q1124" i="9"/>
  <c r="P1124" i="9"/>
  <c r="O1124" i="9"/>
  <c r="N1124" i="9"/>
  <c r="M1124" i="9"/>
  <c r="L1124" i="9"/>
  <c r="K1124" i="9"/>
  <c r="J1124" i="9"/>
  <c r="I1124" i="9"/>
  <c r="H1124" i="9"/>
  <c r="G1124" i="9"/>
  <c r="V1123" i="9"/>
  <c r="U1123" i="9"/>
  <c r="T1123" i="9"/>
  <c r="S1123" i="9"/>
  <c r="R1123" i="9"/>
  <c r="Q1123" i="9"/>
  <c r="P1123" i="9"/>
  <c r="O1123" i="9"/>
  <c r="N1123" i="9"/>
  <c r="M1123" i="9"/>
  <c r="L1123" i="9"/>
  <c r="K1123" i="9"/>
  <c r="J1123" i="9"/>
  <c r="I1123" i="9"/>
  <c r="H1123" i="9"/>
  <c r="G1123" i="9"/>
  <c r="V1122" i="9"/>
  <c r="U1122" i="9"/>
  <c r="P1122" i="9"/>
  <c r="O1122" i="9"/>
  <c r="N1122" i="9"/>
  <c r="T1122" i="9" s="1"/>
  <c r="M1122" i="9"/>
  <c r="S1122" i="9" s="1"/>
  <c r="L1122" i="9"/>
  <c r="R1122" i="9" s="1"/>
  <c r="K1122" i="9"/>
  <c r="J1122" i="9"/>
  <c r="I1122" i="9"/>
  <c r="H1122" i="9"/>
  <c r="H1122" i="12" s="1"/>
  <c r="G1122" i="9"/>
  <c r="M1121" i="9"/>
  <c r="L1121" i="9"/>
  <c r="K1121" i="9"/>
  <c r="K1121" i="12" s="1"/>
  <c r="J1121" i="9"/>
  <c r="I1121" i="9"/>
  <c r="N1121" i="9" s="1"/>
  <c r="Q1121" i="9" s="1"/>
  <c r="H1121" i="9"/>
  <c r="G1121" i="9"/>
  <c r="L1120" i="9"/>
  <c r="N1120" i="9" s="1"/>
  <c r="K1120" i="9"/>
  <c r="K1118" i="9" s="1"/>
  <c r="J1120" i="9"/>
  <c r="I1120" i="9"/>
  <c r="H1120" i="9"/>
  <c r="G1120" i="9"/>
  <c r="K1119" i="9"/>
  <c r="J1119" i="9"/>
  <c r="L1119" i="9" s="1"/>
  <c r="I1119" i="9"/>
  <c r="H1119" i="9"/>
  <c r="G1119" i="9"/>
  <c r="V1117" i="9"/>
  <c r="V1117" i="12" s="1"/>
  <c r="U1117" i="9"/>
  <c r="T1117" i="9"/>
  <c r="S1117" i="9"/>
  <c r="R1117" i="9"/>
  <c r="Q1117" i="9"/>
  <c r="P1117" i="9"/>
  <c r="O1117" i="9"/>
  <c r="N1117" i="9"/>
  <c r="N1117" i="12" s="1"/>
  <c r="M1117" i="9"/>
  <c r="L1117" i="9"/>
  <c r="K1117" i="9"/>
  <c r="J1117" i="9"/>
  <c r="I1117" i="9"/>
  <c r="H1117" i="9"/>
  <c r="G1117" i="9"/>
  <c r="V1116" i="9"/>
  <c r="U1116" i="9"/>
  <c r="T1116" i="9"/>
  <c r="S1116" i="9"/>
  <c r="R1116" i="9"/>
  <c r="Q1116" i="9"/>
  <c r="P1116" i="9"/>
  <c r="O1116" i="9"/>
  <c r="N1116" i="9"/>
  <c r="M1116" i="9"/>
  <c r="L1116" i="9"/>
  <c r="K1116" i="9"/>
  <c r="J1116" i="9"/>
  <c r="I1116" i="9"/>
  <c r="H1116" i="9"/>
  <c r="G1116" i="9"/>
  <c r="S1115" i="9"/>
  <c r="P1115" i="9"/>
  <c r="V1115" i="9" s="1"/>
  <c r="O1115" i="9"/>
  <c r="U1115" i="9" s="1"/>
  <c r="N1115" i="9"/>
  <c r="T1115" i="9" s="1"/>
  <c r="M1115" i="9"/>
  <c r="L1115" i="9"/>
  <c r="R1115" i="9" s="1"/>
  <c r="K1115" i="9"/>
  <c r="J1115" i="9"/>
  <c r="I1115" i="9"/>
  <c r="H1115" i="9"/>
  <c r="Q1115" i="9" s="1"/>
  <c r="G1115" i="9"/>
  <c r="M1114" i="9"/>
  <c r="L1114" i="9"/>
  <c r="K1114" i="9"/>
  <c r="J1114" i="9"/>
  <c r="I1114" i="9"/>
  <c r="H1114" i="9"/>
  <c r="G1114" i="9"/>
  <c r="L1113" i="9"/>
  <c r="N1113" i="9" s="1"/>
  <c r="K1113" i="9"/>
  <c r="J1113" i="9"/>
  <c r="J1113" i="12" s="1"/>
  <c r="I1113" i="9"/>
  <c r="H1113" i="9"/>
  <c r="M1113" i="9" s="1"/>
  <c r="G1113" i="9"/>
  <c r="L1112" i="9"/>
  <c r="K1112" i="9"/>
  <c r="J1112" i="9"/>
  <c r="I1112" i="9"/>
  <c r="H1112" i="9"/>
  <c r="G1112" i="9"/>
  <c r="G1111" i="9" s="1"/>
  <c r="H1110" i="9"/>
  <c r="G1110" i="9"/>
  <c r="I1109" i="9"/>
  <c r="H1109" i="9"/>
  <c r="J1109" i="9" s="1"/>
  <c r="G1109" i="9"/>
  <c r="H1108" i="9"/>
  <c r="G1108" i="9"/>
  <c r="H1107" i="9"/>
  <c r="I1107" i="9" s="1"/>
  <c r="G1107" i="9"/>
  <c r="H1106" i="9"/>
  <c r="G1106" i="9"/>
  <c r="I1105" i="9"/>
  <c r="H1105" i="9"/>
  <c r="G1105" i="9"/>
  <c r="G1104" i="9"/>
  <c r="G1102" i="9"/>
  <c r="H1101" i="9"/>
  <c r="G1101" i="9"/>
  <c r="H1100" i="9"/>
  <c r="I1100" i="9" s="1"/>
  <c r="G1100" i="9"/>
  <c r="H1099" i="9"/>
  <c r="G1099" i="9"/>
  <c r="H1098" i="9"/>
  <c r="G1098" i="9"/>
  <c r="G1097" i="9"/>
  <c r="G1096" i="9"/>
  <c r="V1089" i="9"/>
  <c r="U1089" i="9"/>
  <c r="T1089" i="9"/>
  <c r="S1089" i="9"/>
  <c r="R1089" i="9"/>
  <c r="Q1089" i="9"/>
  <c r="P1089" i="9"/>
  <c r="O1089" i="9"/>
  <c r="N1089" i="9"/>
  <c r="M1089" i="9"/>
  <c r="L1089" i="9"/>
  <c r="K1089" i="9"/>
  <c r="J1089" i="9"/>
  <c r="I1089" i="9"/>
  <c r="H1089" i="9"/>
  <c r="G1089" i="9"/>
  <c r="V1088" i="9"/>
  <c r="U1088" i="9"/>
  <c r="T1088" i="9"/>
  <c r="S1088" i="9"/>
  <c r="R1088" i="9"/>
  <c r="Q1088" i="9"/>
  <c r="P1088" i="9"/>
  <c r="P1086" i="9" s="1"/>
  <c r="O1088" i="9"/>
  <c r="O1086" i="9" s="1"/>
  <c r="N1088" i="9"/>
  <c r="W1088" i="9" s="1"/>
  <c r="M1088" i="9"/>
  <c r="L1088" i="9"/>
  <c r="K1088" i="9"/>
  <c r="J1088" i="9"/>
  <c r="I1088" i="9"/>
  <c r="H1088" i="9"/>
  <c r="G1088" i="9"/>
  <c r="V1087" i="9"/>
  <c r="U1087" i="9"/>
  <c r="T1087" i="9"/>
  <c r="S1087" i="9"/>
  <c r="R1087" i="9"/>
  <c r="Q1087" i="9"/>
  <c r="P1087" i="9"/>
  <c r="O1087" i="9"/>
  <c r="N1087" i="9"/>
  <c r="M1087" i="9"/>
  <c r="M1086" i="9" s="1"/>
  <c r="L1087" i="9"/>
  <c r="L1086" i="9" s="1"/>
  <c r="K1087" i="9"/>
  <c r="K1086" i="9" s="1"/>
  <c r="J1087" i="9"/>
  <c r="J1086" i="9" s="1"/>
  <c r="I1087" i="9"/>
  <c r="G1087" i="9"/>
  <c r="I1086" i="9"/>
  <c r="G1086" i="9"/>
  <c r="W1084" i="9"/>
  <c r="W1083" i="9" s="1"/>
  <c r="G1084" i="9"/>
  <c r="G1083" i="9"/>
  <c r="G1082" i="9"/>
  <c r="W1082" i="9" s="1"/>
  <c r="G1081" i="9"/>
  <c r="W1081" i="9" s="1"/>
  <c r="W1080" i="9"/>
  <c r="W1079" i="9" s="1"/>
  <c r="G1080" i="9"/>
  <c r="G1079" i="9"/>
  <c r="G1078" i="9"/>
  <c r="V1077" i="9"/>
  <c r="U1077" i="9"/>
  <c r="U1075" i="9" s="1"/>
  <c r="T1077" i="9"/>
  <c r="S1077" i="9"/>
  <c r="R1077" i="9"/>
  <c r="Q1077" i="9"/>
  <c r="P1077" i="9"/>
  <c r="P1075" i="9" s="1"/>
  <c r="O1077" i="9"/>
  <c r="N1077" i="9"/>
  <c r="M1077" i="9"/>
  <c r="L1077" i="9"/>
  <c r="K1077" i="9"/>
  <c r="J1077" i="9"/>
  <c r="I1077" i="9"/>
  <c r="H1077" i="9"/>
  <c r="G1077" i="9"/>
  <c r="V1076" i="9"/>
  <c r="U1076" i="9"/>
  <c r="T1076" i="9"/>
  <c r="S1076" i="9"/>
  <c r="R1076" i="9"/>
  <c r="Q1076" i="9"/>
  <c r="Q1075" i="9" s="1"/>
  <c r="P1076" i="9"/>
  <c r="O1076" i="9"/>
  <c r="O1075" i="9" s="1"/>
  <c r="N1076" i="9"/>
  <c r="N1075" i="9" s="1"/>
  <c r="M1076" i="9"/>
  <c r="L1076" i="9"/>
  <c r="K1076" i="9"/>
  <c r="J1076" i="9"/>
  <c r="I1076" i="9"/>
  <c r="H1076" i="9"/>
  <c r="G1076" i="9"/>
  <c r="V1075" i="9"/>
  <c r="T1075" i="9"/>
  <c r="S1075" i="9"/>
  <c r="M1075" i="9"/>
  <c r="L1075" i="9"/>
  <c r="J1075" i="9"/>
  <c r="G1075" i="9"/>
  <c r="V1074" i="9"/>
  <c r="U1074" i="9"/>
  <c r="T1074" i="9"/>
  <c r="T1072" i="9" s="1"/>
  <c r="S1074" i="9"/>
  <c r="S1072" i="9" s="1"/>
  <c r="R1074" i="9"/>
  <c r="R1072" i="9" s="1"/>
  <c r="Q1074" i="9"/>
  <c r="Q1072" i="9" s="1"/>
  <c r="P1074" i="9"/>
  <c r="P1072" i="9" s="1"/>
  <c r="O1074" i="9"/>
  <c r="O1072" i="9" s="1"/>
  <c r="N1074" i="9"/>
  <c r="M1074" i="9"/>
  <c r="M1072" i="9" s="1"/>
  <c r="L1074" i="9"/>
  <c r="L1072" i="9" s="1"/>
  <c r="K1074" i="9"/>
  <c r="K1072" i="9" s="1"/>
  <c r="J1074" i="9"/>
  <c r="I1074" i="9"/>
  <c r="H1074" i="9"/>
  <c r="G1074" i="9"/>
  <c r="G1073" i="9"/>
  <c r="W1073" i="9" s="1"/>
  <c r="V1072" i="9"/>
  <c r="U1072" i="9"/>
  <c r="N1072" i="9"/>
  <c r="J1072" i="9"/>
  <c r="I1072" i="9"/>
  <c r="H1072" i="9"/>
  <c r="G1072" i="9"/>
  <c r="W1070" i="9"/>
  <c r="V1070" i="9"/>
  <c r="U1070" i="9"/>
  <c r="T1070" i="9"/>
  <c r="S1070" i="9"/>
  <c r="R1070" i="9"/>
  <c r="Q1070" i="9"/>
  <c r="P1070" i="9"/>
  <c r="O1070" i="9"/>
  <c r="N1070" i="9"/>
  <c r="M1070" i="9"/>
  <c r="L1070" i="9"/>
  <c r="L1068" i="9" s="1"/>
  <c r="K1070" i="9"/>
  <c r="J1070" i="9"/>
  <c r="J1068" i="9" s="1"/>
  <c r="I1070" i="9"/>
  <c r="H1070" i="9"/>
  <c r="G1070" i="9"/>
  <c r="V1069" i="9"/>
  <c r="V1068" i="9" s="1"/>
  <c r="U1069" i="9"/>
  <c r="U1068" i="9" s="1"/>
  <c r="T1069" i="9"/>
  <c r="T1068" i="9" s="1"/>
  <c r="S1069" i="9"/>
  <c r="R1069" i="9"/>
  <c r="Q1069" i="9"/>
  <c r="P1069" i="9"/>
  <c r="P1068" i="9" s="1"/>
  <c r="O1069" i="9"/>
  <c r="N1069" i="9"/>
  <c r="M1069" i="9"/>
  <c r="L1069" i="9"/>
  <c r="K1069" i="9"/>
  <c r="J1069" i="9"/>
  <c r="I1069" i="9"/>
  <c r="I1068" i="9" s="1"/>
  <c r="H1069" i="9"/>
  <c r="H1068" i="9" s="1"/>
  <c r="G1069" i="9"/>
  <c r="G1068" i="9" s="1"/>
  <c r="S1068" i="9"/>
  <c r="R1068" i="9"/>
  <c r="Q1068" i="9"/>
  <c r="O1068" i="9"/>
  <c r="N1068" i="9"/>
  <c r="M1068" i="9"/>
  <c r="V1067" i="9"/>
  <c r="U1067" i="9"/>
  <c r="T1067" i="9"/>
  <c r="S1067" i="9"/>
  <c r="R1067" i="9"/>
  <c r="Q1067" i="9"/>
  <c r="P1067" i="9"/>
  <c r="O1067" i="9"/>
  <c r="N1067" i="9"/>
  <c r="M1067" i="9"/>
  <c r="L1067" i="9"/>
  <c r="K1067" i="9"/>
  <c r="J1067" i="9"/>
  <c r="I1067" i="9"/>
  <c r="H1067" i="9"/>
  <c r="G1067" i="9"/>
  <c r="V1066" i="9"/>
  <c r="U1066" i="9"/>
  <c r="T1066" i="9"/>
  <c r="S1066" i="9"/>
  <c r="R1066" i="9"/>
  <c r="Q1066" i="9"/>
  <c r="P1066" i="9"/>
  <c r="P1064" i="9" s="1"/>
  <c r="O1066" i="9"/>
  <c r="N1066" i="9"/>
  <c r="M1066" i="9"/>
  <c r="L1066" i="9"/>
  <c r="K1066" i="9"/>
  <c r="K1064" i="9" s="1"/>
  <c r="J1066" i="9"/>
  <c r="I1066" i="9"/>
  <c r="H1066" i="9"/>
  <c r="G1066" i="9"/>
  <c r="V1065" i="9"/>
  <c r="U1065" i="9"/>
  <c r="T1065" i="9"/>
  <c r="S1065" i="9"/>
  <c r="R1065" i="9"/>
  <c r="Q1065" i="9"/>
  <c r="P1065" i="9"/>
  <c r="O1065" i="9"/>
  <c r="N1065" i="9"/>
  <c r="M1065" i="9"/>
  <c r="L1065" i="9"/>
  <c r="K1065" i="9"/>
  <c r="J1065" i="9"/>
  <c r="I1065" i="9"/>
  <c r="I1064" i="9" s="1"/>
  <c r="H1065" i="9"/>
  <c r="H1064" i="9" s="1"/>
  <c r="G1065" i="9"/>
  <c r="V1064" i="9"/>
  <c r="U1064" i="9"/>
  <c r="T1064" i="9"/>
  <c r="R1064" i="9"/>
  <c r="Q1064" i="9"/>
  <c r="V1063" i="9"/>
  <c r="U1063" i="9"/>
  <c r="T1063" i="9"/>
  <c r="S1063" i="9"/>
  <c r="S1061" i="9" s="1"/>
  <c r="R1063" i="9"/>
  <c r="R1061" i="9" s="1"/>
  <c r="Q1063" i="9"/>
  <c r="P1063" i="9"/>
  <c r="O1063" i="9"/>
  <c r="N1063" i="9"/>
  <c r="M1063" i="9"/>
  <c r="M1061" i="9" s="1"/>
  <c r="L1063" i="9"/>
  <c r="K1063" i="9"/>
  <c r="J1063" i="9"/>
  <c r="I1063" i="9"/>
  <c r="I1061" i="9" s="1"/>
  <c r="H1063" i="9"/>
  <c r="G1063" i="9"/>
  <c r="V1062" i="9"/>
  <c r="U1062" i="9"/>
  <c r="T1062" i="9"/>
  <c r="T1061" i="9" s="1"/>
  <c r="S1062" i="9"/>
  <c r="R1062" i="9"/>
  <c r="Q1062" i="9"/>
  <c r="P1062" i="9"/>
  <c r="O1062" i="9"/>
  <c r="N1062" i="9"/>
  <c r="N1061" i="9" s="1"/>
  <c r="M1062" i="9"/>
  <c r="L1062" i="9"/>
  <c r="L1061" i="9" s="1"/>
  <c r="K1062" i="9"/>
  <c r="J1062" i="9"/>
  <c r="I1062" i="9"/>
  <c r="H1062" i="9"/>
  <c r="G1062" i="9"/>
  <c r="V1061" i="9"/>
  <c r="U1061" i="9"/>
  <c r="Q1061" i="9"/>
  <c r="P1061" i="9"/>
  <c r="K1061" i="9"/>
  <c r="G1061" i="9"/>
  <c r="V1060" i="9"/>
  <c r="U1060" i="9"/>
  <c r="T1060" i="9"/>
  <c r="S1060" i="9"/>
  <c r="R1060" i="9"/>
  <c r="Q1060" i="9"/>
  <c r="P1060" i="9"/>
  <c r="O1060" i="9"/>
  <c r="N1060" i="9"/>
  <c r="M1060" i="9"/>
  <c r="L1060" i="9"/>
  <c r="K1060" i="9"/>
  <c r="J1060" i="9"/>
  <c r="I1060" i="9"/>
  <c r="I1058" i="9" s="1"/>
  <c r="H1060" i="9"/>
  <c r="G1060" i="9"/>
  <c r="V1059" i="9"/>
  <c r="V1058" i="9" s="1"/>
  <c r="U1059" i="9"/>
  <c r="U1058" i="9" s="1"/>
  <c r="T1059" i="9"/>
  <c r="T1058" i="9" s="1"/>
  <c r="S1059" i="9"/>
  <c r="R1059" i="9"/>
  <c r="Q1059" i="9"/>
  <c r="P1059" i="9"/>
  <c r="O1059" i="9"/>
  <c r="O1058" i="9" s="1"/>
  <c r="N1059" i="9"/>
  <c r="M1059" i="9"/>
  <c r="M1058" i="9" s="1"/>
  <c r="L1059" i="9"/>
  <c r="L1058" i="9" s="1"/>
  <c r="K1059" i="9"/>
  <c r="J1059" i="9"/>
  <c r="I1059" i="9"/>
  <c r="H1059" i="9"/>
  <c r="G1059" i="9"/>
  <c r="S1058" i="9"/>
  <c r="Q1058" i="9"/>
  <c r="P1058" i="9"/>
  <c r="K1058" i="9"/>
  <c r="J1058" i="9"/>
  <c r="H1058" i="9"/>
  <c r="G1058" i="9"/>
  <c r="V1057" i="9"/>
  <c r="U1057" i="9"/>
  <c r="T1057" i="9"/>
  <c r="S1057" i="9"/>
  <c r="S1055" i="9" s="1"/>
  <c r="R1057" i="9"/>
  <c r="Q1057" i="9"/>
  <c r="P1057" i="9"/>
  <c r="O1057" i="9"/>
  <c r="O1055" i="9" s="1"/>
  <c r="N1057" i="9"/>
  <c r="M1057" i="9"/>
  <c r="L1057" i="9"/>
  <c r="K1057" i="9"/>
  <c r="J1057" i="9"/>
  <c r="I1057" i="9"/>
  <c r="H1057" i="9"/>
  <c r="G1057" i="9"/>
  <c r="W1056" i="9"/>
  <c r="V1056" i="9"/>
  <c r="V1055" i="9" s="1"/>
  <c r="U1056" i="9"/>
  <c r="T1056" i="9"/>
  <c r="S1056" i="9"/>
  <c r="R1056" i="9"/>
  <c r="R1055" i="9" s="1"/>
  <c r="Q1056" i="9"/>
  <c r="P1056" i="9"/>
  <c r="O1056" i="9"/>
  <c r="N1056" i="9"/>
  <c r="M1056" i="9"/>
  <c r="L1056" i="9"/>
  <c r="K1056" i="9"/>
  <c r="J1056" i="9"/>
  <c r="I1056" i="9"/>
  <c r="H1056" i="9"/>
  <c r="H1055" i="9" s="1"/>
  <c r="G1056" i="9"/>
  <c r="U1055" i="9"/>
  <c r="T1055" i="9"/>
  <c r="P1055" i="9"/>
  <c r="N1055" i="9"/>
  <c r="M1055" i="9"/>
  <c r="K1055" i="9"/>
  <c r="J1055" i="9"/>
  <c r="I1055" i="9"/>
  <c r="G1055" i="9"/>
  <c r="V1054" i="9"/>
  <c r="U1054" i="9"/>
  <c r="T1054" i="9"/>
  <c r="S1054" i="9"/>
  <c r="R1054" i="9"/>
  <c r="Q1054" i="9"/>
  <c r="P1054" i="9"/>
  <c r="P1052" i="9" s="1"/>
  <c r="O1054" i="9"/>
  <c r="N1054" i="9"/>
  <c r="M1054" i="9"/>
  <c r="L1054" i="9"/>
  <c r="K1054" i="9"/>
  <c r="K1052" i="9" s="1"/>
  <c r="J1054" i="9"/>
  <c r="I1054" i="9"/>
  <c r="H1054" i="9"/>
  <c r="G1054" i="9"/>
  <c r="V1053" i="9"/>
  <c r="U1053" i="9"/>
  <c r="T1053" i="9"/>
  <c r="S1053" i="9"/>
  <c r="R1053" i="9"/>
  <c r="R1052" i="9" s="1"/>
  <c r="Q1053" i="9"/>
  <c r="P1053" i="9"/>
  <c r="O1053" i="9"/>
  <c r="N1053" i="9"/>
  <c r="M1053" i="9"/>
  <c r="M1052" i="9" s="1"/>
  <c r="L1053" i="9"/>
  <c r="L1052" i="9" s="1"/>
  <c r="K1053" i="9"/>
  <c r="J1053" i="9"/>
  <c r="J1052" i="9" s="1"/>
  <c r="I1053" i="9"/>
  <c r="H1053" i="9"/>
  <c r="G1053" i="9"/>
  <c r="W1053" i="9" s="1"/>
  <c r="V1052" i="9"/>
  <c r="U1052" i="9"/>
  <c r="T1052" i="9"/>
  <c r="S1052" i="9"/>
  <c r="Q1052" i="9"/>
  <c r="O1052" i="9"/>
  <c r="N1052" i="9"/>
  <c r="I1052" i="9"/>
  <c r="V1051" i="9"/>
  <c r="V1049" i="9" s="1"/>
  <c r="U1051" i="9"/>
  <c r="T1051" i="9"/>
  <c r="S1051" i="9"/>
  <c r="R1051" i="9"/>
  <c r="Q1051" i="9"/>
  <c r="Q1049" i="9" s="1"/>
  <c r="P1051" i="9"/>
  <c r="O1051" i="9"/>
  <c r="N1051" i="9"/>
  <c r="M1051" i="9"/>
  <c r="L1051" i="9"/>
  <c r="K1051" i="9"/>
  <c r="J1051" i="9"/>
  <c r="I1051" i="9"/>
  <c r="H1051" i="9"/>
  <c r="G1051" i="9"/>
  <c r="V1050" i="9"/>
  <c r="U1050" i="9"/>
  <c r="U1049" i="9" s="1"/>
  <c r="T1050" i="9"/>
  <c r="T1049" i="9" s="1"/>
  <c r="S1050" i="9"/>
  <c r="R1050" i="9"/>
  <c r="R1049" i="9" s="1"/>
  <c r="Q1050" i="9"/>
  <c r="P1050" i="9"/>
  <c r="P1049" i="9" s="1"/>
  <c r="O1050" i="9"/>
  <c r="N1050" i="9"/>
  <c r="M1050" i="9"/>
  <c r="M1049" i="9" s="1"/>
  <c r="L1050" i="9"/>
  <c r="L1049" i="9" s="1"/>
  <c r="K1050" i="9"/>
  <c r="K1049" i="9" s="1"/>
  <c r="J1050" i="9"/>
  <c r="J1049" i="9" s="1"/>
  <c r="I1050" i="9"/>
  <c r="I1049" i="9" s="1"/>
  <c r="H1050" i="9"/>
  <c r="H1049" i="9" s="1"/>
  <c r="G1050" i="9"/>
  <c r="G1049" i="9"/>
  <c r="W1048" i="9"/>
  <c r="V1048" i="9"/>
  <c r="U1048" i="9"/>
  <c r="T1048" i="9"/>
  <c r="S1048" i="9"/>
  <c r="S1046" i="9" s="1"/>
  <c r="R1048" i="9"/>
  <c r="Q1048" i="9"/>
  <c r="P1048" i="9"/>
  <c r="O1048" i="9"/>
  <c r="N1048" i="9"/>
  <c r="M1048" i="9"/>
  <c r="L1048" i="9"/>
  <c r="K1048" i="9"/>
  <c r="J1048" i="9"/>
  <c r="I1048" i="9"/>
  <c r="H1048" i="9"/>
  <c r="H1046" i="9" s="1"/>
  <c r="G1048" i="9"/>
  <c r="V1047" i="9"/>
  <c r="U1047" i="9"/>
  <c r="U1046" i="9" s="1"/>
  <c r="T1047" i="9"/>
  <c r="T1046" i="9" s="1"/>
  <c r="S1047" i="9"/>
  <c r="R1047" i="9"/>
  <c r="R1046" i="9" s="1"/>
  <c r="Q1047" i="9"/>
  <c r="P1047" i="9"/>
  <c r="O1047" i="9"/>
  <c r="N1047" i="9"/>
  <c r="M1047" i="9"/>
  <c r="L1047" i="9"/>
  <c r="K1047" i="9"/>
  <c r="K1046" i="9" s="1"/>
  <c r="J1047" i="9"/>
  <c r="J1046" i="9" s="1"/>
  <c r="I1047" i="9"/>
  <c r="I1046" i="9" s="1"/>
  <c r="H1047" i="9"/>
  <c r="G1047" i="9"/>
  <c r="V1046" i="9"/>
  <c r="Q1046" i="9"/>
  <c r="P1046" i="9"/>
  <c r="N1046" i="9"/>
  <c r="M1046" i="9"/>
  <c r="L1046" i="9"/>
  <c r="G1046" i="9"/>
  <c r="V1044" i="9"/>
  <c r="U1044" i="9"/>
  <c r="T1044" i="9"/>
  <c r="S1044" i="9"/>
  <c r="R1044" i="9"/>
  <c r="Q1044" i="9"/>
  <c r="P1044" i="9"/>
  <c r="O1044" i="9"/>
  <c r="N1044" i="9"/>
  <c r="M1044" i="9"/>
  <c r="L1044" i="9"/>
  <c r="K1044" i="9"/>
  <c r="J1044" i="9"/>
  <c r="I1044" i="9"/>
  <c r="H1044" i="9"/>
  <c r="G1044" i="9"/>
  <c r="V1043" i="9"/>
  <c r="U1043" i="9"/>
  <c r="U1041" i="9" s="1"/>
  <c r="T1043" i="9"/>
  <c r="T1041" i="9" s="1"/>
  <c r="S1043" i="9"/>
  <c r="R1043" i="9"/>
  <c r="Q1043" i="9"/>
  <c r="P1043" i="9"/>
  <c r="P1041" i="9" s="1"/>
  <c r="O1043" i="9"/>
  <c r="N1043" i="9"/>
  <c r="M1043" i="9"/>
  <c r="L1043" i="9"/>
  <c r="K1043" i="9"/>
  <c r="J1043" i="9"/>
  <c r="I1043" i="9"/>
  <c r="H1043" i="9"/>
  <c r="G1043" i="9"/>
  <c r="W1042" i="9"/>
  <c r="V1042" i="9"/>
  <c r="V1041" i="9" s="1"/>
  <c r="U1042" i="9"/>
  <c r="T1042" i="9"/>
  <c r="S1042" i="9"/>
  <c r="R1042" i="9"/>
  <c r="Q1042" i="9"/>
  <c r="Q1041" i="9" s="1"/>
  <c r="P1042" i="9"/>
  <c r="O1042" i="9"/>
  <c r="O1041" i="9" s="1"/>
  <c r="N1042" i="9"/>
  <c r="N1041" i="9" s="1"/>
  <c r="M1042" i="9"/>
  <c r="L1042" i="9"/>
  <c r="K1042" i="9"/>
  <c r="J1042" i="9"/>
  <c r="I1042" i="9"/>
  <c r="H1042" i="9"/>
  <c r="G1042" i="9"/>
  <c r="S1041" i="9"/>
  <c r="L1041" i="9"/>
  <c r="K1041" i="9"/>
  <c r="J1041" i="9"/>
  <c r="I1041" i="9"/>
  <c r="G1041" i="9"/>
  <c r="V1040" i="9"/>
  <c r="U1040" i="9"/>
  <c r="T1040" i="9"/>
  <c r="S1040" i="9"/>
  <c r="R1040" i="9"/>
  <c r="Q1040" i="9"/>
  <c r="P1040" i="9"/>
  <c r="O1040" i="9"/>
  <c r="N1040" i="9"/>
  <c r="N1038" i="9" s="1"/>
  <c r="M1040" i="9"/>
  <c r="L1040" i="9"/>
  <c r="K1040" i="9"/>
  <c r="J1040" i="9"/>
  <c r="I1040" i="9"/>
  <c r="H1040" i="9"/>
  <c r="H1038" i="9" s="1"/>
  <c r="G1040" i="9"/>
  <c r="W1039" i="9"/>
  <c r="V1039" i="9"/>
  <c r="U1039" i="9"/>
  <c r="T1039" i="9"/>
  <c r="S1039" i="9"/>
  <c r="R1039" i="9"/>
  <c r="Q1039" i="9"/>
  <c r="P1039" i="9"/>
  <c r="O1039" i="9"/>
  <c r="O1038" i="9" s="1"/>
  <c r="N1039" i="9"/>
  <c r="M1039" i="9"/>
  <c r="M1038" i="9" s="1"/>
  <c r="L1039" i="9"/>
  <c r="K1039" i="9"/>
  <c r="J1039" i="9"/>
  <c r="I1039" i="9"/>
  <c r="H1039" i="9"/>
  <c r="G1039" i="9"/>
  <c r="V1038" i="9"/>
  <c r="U1038" i="9"/>
  <c r="T1038" i="9"/>
  <c r="R1038" i="9"/>
  <c r="Q1038" i="9"/>
  <c r="P1038" i="9"/>
  <c r="L1038" i="9"/>
  <c r="K1038" i="9"/>
  <c r="J1038" i="9"/>
  <c r="V1037" i="9"/>
  <c r="U1037" i="9"/>
  <c r="T1037" i="9"/>
  <c r="S1037" i="9"/>
  <c r="R1037" i="9"/>
  <c r="R1034" i="9" s="1"/>
  <c r="Q1037" i="9"/>
  <c r="P1037" i="9"/>
  <c r="P1034" i="9" s="1"/>
  <c r="O1037" i="9"/>
  <c r="N1037" i="9"/>
  <c r="M1037" i="9"/>
  <c r="M1034" i="9" s="1"/>
  <c r="L1037" i="9"/>
  <c r="K1037" i="9"/>
  <c r="J1037" i="9"/>
  <c r="I1037" i="9"/>
  <c r="H1037" i="9"/>
  <c r="G1037" i="9"/>
  <c r="V1036" i="9"/>
  <c r="U1036" i="9"/>
  <c r="T1036" i="9"/>
  <c r="T1034" i="9" s="1"/>
  <c r="S1036" i="9"/>
  <c r="R1036" i="9"/>
  <c r="Q1036" i="9"/>
  <c r="P1036" i="9"/>
  <c r="O1036" i="9"/>
  <c r="O1034" i="9" s="1"/>
  <c r="N1036" i="9"/>
  <c r="M1036" i="9"/>
  <c r="L1036" i="9"/>
  <c r="K1036" i="9"/>
  <c r="J1036" i="9"/>
  <c r="I1036" i="9"/>
  <c r="H1036" i="9"/>
  <c r="H1034" i="9" s="1"/>
  <c r="G1036" i="9"/>
  <c r="V1035" i="9"/>
  <c r="U1035" i="9"/>
  <c r="T1035" i="9"/>
  <c r="S1035" i="9"/>
  <c r="S1034" i="9" s="1"/>
  <c r="R1035" i="9"/>
  <c r="Q1035" i="9"/>
  <c r="Q1034" i="9" s="1"/>
  <c r="P1035" i="9"/>
  <c r="O1035" i="9"/>
  <c r="N1035" i="9"/>
  <c r="M1035" i="9"/>
  <c r="L1035" i="9"/>
  <c r="K1035" i="9"/>
  <c r="J1035" i="9"/>
  <c r="I1035" i="9"/>
  <c r="H1035" i="9"/>
  <c r="G1035" i="9"/>
  <c r="V1034" i="9"/>
  <c r="U1034" i="9"/>
  <c r="V1033" i="9"/>
  <c r="U1033" i="9"/>
  <c r="T1033" i="9"/>
  <c r="S1033" i="9"/>
  <c r="R1033" i="9"/>
  <c r="R1031" i="9" s="1"/>
  <c r="Q1033" i="9"/>
  <c r="Q1031" i="9" s="1"/>
  <c r="P1033" i="9"/>
  <c r="O1033" i="9"/>
  <c r="O1031" i="9" s="1"/>
  <c r="N1033" i="9"/>
  <c r="M1033" i="9"/>
  <c r="L1033" i="9"/>
  <c r="K1033" i="9"/>
  <c r="J1033" i="9"/>
  <c r="I1033" i="9"/>
  <c r="H1033" i="9"/>
  <c r="G1033" i="9"/>
  <c r="V1032" i="9"/>
  <c r="V1031" i="9" s="1"/>
  <c r="U1032" i="9"/>
  <c r="T1032" i="9"/>
  <c r="T1031" i="9" s="1"/>
  <c r="S1032" i="9"/>
  <c r="S1031" i="9" s="1"/>
  <c r="R1032" i="9"/>
  <c r="Q1032" i="9"/>
  <c r="P1032" i="9"/>
  <c r="P1031" i="9" s="1"/>
  <c r="O1032" i="9"/>
  <c r="N1032" i="9"/>
  <c r="N1031" i="9" s="1"/>
  <c r="M1032" i="9"/>
  <c r="M1031" i="9" s="1"/>
  <c r="L1032" i="9"/>
  <c r="L1031" i="9" s="1"/>
  <c r="K1032" i="9"/>
  <c r="J1032" i="9"/>
  <c r="J1031" i="9" s="1"/>
  <c r="I1032" i="9"/>
  <c r="I1031" i="9" s="1"/>
  <c r="H1032" i="9"/>
  <c r="H1031" i="9" s="1"/>
  <c r="G1032" i="9"/>
  <c r="K1031" i="9"/>
  <c r="G1031" i="9"/>
  <c r="V1030" i="9"/>
  <c r="V1027" i="9" s="1"/>
  <c r="U1030" i="9"/>
  <c r="T1030" i="9"/>
  <c r="S1030" i="9"/>
  <c r="R1030" i="9"/>
  <c r="Q1030" i="9"/>
  <c r="P1030" i="9"/>
  <c r="O1030" i="9"/>
  <c r="N1030" i="9"/>
  <c r="M1030" i="9"/>
  <c r="L1030" i="9"/>
  <c r="K1030" i="9"/>
  <c r="J1030" i="9"/>
  <c r="I1030" i="9"/>
  <c r="H1030" i="9"/>
  <c r="G1030" i="9"/>
  <c r="V1029" i="9"/>
  <c r="U1029" i="9"/>
  <c r="T1029" i="9"/>
  <c r="S1029" i="9"/>
  <c r="R1029" i="9"/>
  <c r="Q1029" i="9"/>
  <c r="P1029" i="9"/>
  <c r="O1029" i="9"/>
  <c r="N1029" i="9"/>
  <c r="M1029" i="9"/>
  <c r="L1029" i="9"/>
  <c r="K1029" i="9"/>
  <c r="J1029" i="9"/>
  <c r="J1027" i="9" s="1"/>
  <c r="I1029" i="9"/>
  <c r="H1029" i="9"/>
  <c r="G1029" i="9"/>
  <c r="V1028" i="9"/>
  <c r="U1028" i="9"/>
  <c r="U1027" i="9" s="1"/>
  <c r="T1028" i="9"/>
  <c r="T1027" i="9" s="1"/>
  <c r="S1028" i="9"/>
  <c r="R1028" i="9"/>
  <c r="Q1028" i="9"/>
  <c r="Q1027" i="9" s="1"/>
  <c r="P1028" i="9"/>
  <c r="O1028" i="9"/>
  <c r="N1028" i="9"/>
  <c r="M1028" i="9"/>
  <c r="L1028" i="9"/>
  <c r="K1028" i="9"/>
  <c r="J1028" i="9"/>
  <c r="I1028" i="9"/>
  <c r="H1028" i="9"/>
  <c r="G1028" i="9"/>
  <c r="N1027" i="9"/>
  <c r="M1027" i="9"/>
  <c r="L1027" i="9"/>
  <c r="I1027" i="9"/>
  <c r="H1027" i="9"/>
  <c r="G1027" i="9"/>
  <c r="V1026" i="9"/>
  <c r="U1026" i="9"/>
  <c r="T1026" i="9"/>
  <c r="S1026" i="9"/>
  <c r="S1024" i="9" s="1"/>
  <c r="R1026" i="9"/>
  <c r="Q1026" i="9"/>
  <c r="P1026" i="9"/>
  <c r="O1026" i="9"/>
  <c r="N1026" i="9"/>
  <c r="M1026" i="9"/>
  <c r="L1026" i="9"/>
  <c r="K1026" i="9"/>
  <c r="J1026" i="9"/>
  <c r="I1026" i="9"/>
  <c r="H1026" i="9"/>
  <c r="G1026" i="9"/>
  <c r="W1026" i="9" s="1"/>
  <c r="V1025" i="9"/>
  <c r="V1024" i="9" s="1"/>
  <c r="U1025" i="9"/>
  <c r="T1025" i="9"/>
  <c r="S1025" i="9"/>
  <c r="R1025" i="9"/>
  <c r="Q1025" i="9"/>
  <c r="P1025" i="9"/>
  <c r="O1025" i="9"/>
  <c r="O1024" i="9" s="1"/>
  <c r="N1025" i="9"/>
  <c r="N1024" i="9" s="1"/>
  <c r="M1025" i="9"/>
  <c r="L1025" i="9"/>
  <c r="K1025" i="9"/>
  <c r="J1025" i="9"/>
  <c r="I1025" i="9"/>
  <c r="I1024" i="9" s="1"/>
  <c r="H1025" i="9"/>
  <c r="H1024" i="9" s="1"/>
  <c r="G1025" i="9"/>
  <c r="U1024" i="9"/>
  <c r="T1024" i="9"/>
  <c r="R1024" i="9"/>
  <c r="Q1024" i="9"/>
  <c r="M1024" i="9"/>
  <c r="L1024" i="9"/>
  <c r="K1024" i="9"/>
  <c r="J1024" i="9"/>
  <c r="V1022" i="9"/>
  <c r="U1022" i="9"/>
  <c r="T1022" i="9"/>
  <c r="S1022" i="9"/>
  <c r="R1022" i="9"/>
  <c r="Q1022" i="9"/>
  <c r="P1022" i="9"/>
  <c r="O1022" i="9"/>
  <c r="N1022" i="9"/>
  <c r="M1022" i="9"/>
  <c r="L1022" i="9"/>
  <c r="K1022" i="9"/>
  <c r="J1022" i="9"/>
  <c r="I1022" i="9"/>
  <c r="H1022" i="9"/>
  <c r="H1019" i="9" s="1"/>
  <c r="G1022" i="9"/>
  <c r="W1021" i="9"/>
  <c r="V1021" i="9"/>
  <c r="U1021" i="9"/>
  <c r="T1021" i="9"/>
  <c r="S1021" i="9"/>
  <c r="R1021" i="9"/>
  <c r="Q1021" i="9"/>
  <c r="P1021" i="9"/>
  <c r="O1021" i="9"/>
  <c r="N1021" i="9"/>
  <c r="M1021" i="9"/>
  <c r="L1021" i="9"/>
  <c r="K1021" i="9"/>
  <c r="J1021" i="9"/>
  <c r="I1021" i="9"/>
  <c r="H1021" i="9"/>
  <c r="G1021" i="9"/>
  <c r="W1020" i="9"/>
  <c r="V1020" i="9"/>
  <c r="V1019" i="9" s="1"/>
  <c r="U1020" i="9"/>
  <c r="U1019" i="9" s="1"/>
  <c r="T1020" i="9"/>
  <c r="T1019" i="9" s="1"/>
  <c r="S1020" i="9"/>
  <c r="S1019" i="9" s="1"/>
  <c r="R1020" i="9"/>
  <c r="Q1020" i="9"/>
  <c r="P1020" i="9"/>
  <c r="O1020" i="9"/>
  <c r="N1020" i="9"/>
  <c r="N1019" i="9" s="1"/>
  <c r="M1020" i="9"/>
  <c r="L1020" i="9"/>
  <c r="K1020" i="9"/>
  <c r="J1020" i="9"/>
  <c r="I1020" i="9"/>
  <c r="H1020" i="9"/>
  <c r="G1020" i="9"/>
  <c r="R1019" i="9"/>
  <c r="Q1019" i="9"/>
  <c r="P1019" i="9"/>
  <c r="M1019" i="9"/>
  <c r="L1019" i="9"/>
  <c r="K1019" i="9"/>
  <c r="V1018" i="9"/>
  <c r="U1018" i="9"/>
  <c r="T1018" i="9"/>
  <c r="S1018" i="9"/>
  <c r="R1018" i="9"/>
  <c r="Q1018" i="9"/>
  <c r="P1018" i="9"/>
  <c r="O1018" i="9"/>
  <c r="N1018" i="9"/>
  <c r="M1018" i="9"/>
  <c r="L1018" i="9"/>
  <c r="K1018" i="9"/>
  <c r="J1018" i="9"/>
  <c r="I1018" i="9"/>
  <c r="H1018" i="9"/>
  <c r="W1018" i="9" s="1"/>
  <c r="G1018" i="9"/>
  <c r="V1017" i="9"/>
  <c r="U1017" i="9"/>
  <c r="T1017" i="9"/>
  <c r="S1017" i="9"/>
  <c r="R1017" i="9"/>
  <c r="Q1017" i="9"/>
  <c r="P1017" i="9"/>
  <c r="O1017" i="9"/>
  <c r="N1017" i="9"/>
  <c r="M1017" i="9"/>
  <c r="L1017" i="9"/>
  <c r="L1015" i="9" s="1"/>
  <c r="K1017" i="9"/>
  <c r="J1017" i="9"/>
  <c r="I1017" i="9"/>
  <c r="H1017" i="9"/>
  <c r="W1017" i="9" s="1"/>
  <c r="G1017" i="9"/>
  <c r="W1016" i="9"/>
  <c r="V1016" i="9"/>
  <c r="U1016" i="9"/>
  <c r="T1016" i="9"/>
  <c r="S1016" i="9"/>
  <c r="R1016" i="9"/>
  <c r="R1015" i="9" s="1"/>
  <c r="Q1016" i="9"/>
  <c r="P1016" i="9"/>
  <c r="O1016" i="9"/>
  <c r="N1016" i="9"/>
  <c r="N1015" i="9" s="1"/>
  <c r="M1016" i="9"/>
  <c r="L1016" i="9"/>
  <c r="K1016" i="9"/>
  <c r="J1016" i="9"/>
  <c r="I1016" i="9"/>
  <c r="I1015" i="9" s="1"/>
  <c r="H1016" i="9"/>
  <c r="G1016" i="9"/>
  <c r="G1015" i="9" s="1"/>
  <c r="V1015" i="9"/>
  <c r="U1015" i="9"/>
  <c r="S1015" i="9"/>
  <c r="Q1015" i="9"/>
  <c r="P1015" i="9"/>
  <c r="O1015" i="9"/>
  <c r="M1015" i="9"/>
  <c r="J1015" i="9"/>
  <c r="V1014" i="9"/>
  <c r="U1014" i="9"/>
  <c r="T1014" i="9"/>
  <c r="S1014" i="9"/>
  <c r="R1014" i="9"/>
  <c r="Q1014" i="9"/>
  <c r="Q1011" i="9" s="1"/>
  <c r="P1014" i="9"/>
  <c r="O1014" i="9"/>
  <c r="N1014" i="9"/>
  <c r="M1014" i="9"/>
  <c r="L1014" i="9"/>
  <c r="K1014" i="9"/>
  <c r="J1014" i="9"/>
  <c r="I1014" i="9"/>
  <c r="H1014" i="9"/>
  <c r="G1014" i="9"/>
  <c r="V1013" i="9"/>
  <c r="U1013" i="9"/>
  <c r="T1013" i="9"/>
  <c r="S1013" i="9"/>
  <c r="R1013" i="9"/>
  <c r="R1011" i="9" s="1"/>
  <c r="Q1013" i="9"/>
  <c r="P1013" i="9"/>
  <c r="O1013" i="9"/>
  <c r="N1013" i="9"/>
  <c r="N1011" i="9" s="1"/>
  <c r="M1013" i="9"/>
  <c r="L1013" i="9"/>
  <c r="K1013" i="9"/>
  <c r="J1013" i="9"/>
  <c r="I1013" i="9"/>
  <c r="I1011" i="9" s="1"/>
  <c r="H1013" i="9"/>
  <c r="G1013" i="9"/>
  <c r="V1012" i="9"/>
  <c r="U1012" i="9"/>
  <c r="T1012" i="9"/>
  <c r="T1011" i="9" s="1"/>
  <c r="S1012" i="9"/>
  <c r="S1011" i="9" s="1"/>
  <c r="R1012" i="9"/>
  <c r="Q1012" i="9"/>
  <c r="P1012" i="9"/>
  <c r="O1012" i="9"/>
  <c r="N1012" i="9"/>
  <c r="M1012" i="9"/>
  <c r="L1012" i="9"/>
  <c r="L1011" i="9" s="1"/>
  <c r="K1012" i="9"/>
  <c r="K1011" i="9" s="1"/>
  <c r="J1012" i="9"/>
  <c r="I1012" i="9"/>
  <c r="H1012" i="9"/>
  <c r="H1011" i="9" s="1"/>
  <c r="G1012" i="9"/>
  <c r="V1011" i="9"/>
  <c r="U1011" i="9"/>
  <c r="P1011" i="9"/>
  <c r="V1009" i="9"/>
  <c r="U1009" i="9"/>
  <c r="T1009" i="9"/>
  <c r="S1009" i="9"/>
  <c r="R1009" i="9"/>
  <c r="Q1009" i="9"/>
  <c r="P1009" i="9"/>
  <c r="O1009" i="9"/>
  <c r="N1009" i="9"/>
  <c r="M1009" i="9"/>
  <c r="L1009" i="9"/>
  <c r="K1009" i="9"/>
  <c r="J1009" i="9"/>
  <c r="I1009" i="9"/>
  <c r="H1009" i="9"/>
  <c r="G1009" i="9"/>
  <c r="V1008" i="9"/>
  <c r="U1008" i="9"/>
  <c r="T1008" i="9"/>
  <c r="S1008" i="9"/>
  <c r="R1008" i="9"/>
  <c r="Q1008" i="9"/>
  <c r="P1008" i="9"/>
  <c r="O1008" i="9"/>
  <c r="O1005" i="9" s="1"/>
  <c r="N1008" i="9"/>
  <c r="M1008" i="9"/>
  <c r="L1008" i="9"/>
  <c r="L1005" i="9" s="1"/>
  <c r="K1008" i="9"/>
  <c r="J1008" i="9"/>
  <c r="I1008" i="9"/>
  <c r="H1008" i="9"/>
  <c r="G1008" i="9"/>
  <c r="V1007" i="9"/>
  <c r="U1007" i="9"/>
  <c r="T1007" i="9"/>
  <c r="S1007" i="9"/>
  <c r="S1005" i="9" s="1"/>
  <c r="R1007" i="9"/>
  <c r="Q1007" i="9"/>
  <c r="P1007" i="9"/>
  <c r="O1007" i="9"/>
  <c r="N1007" i="9"/>
  <c r="M1007" i="9"/>
  <c r="L1007" i="9"/>
  <c r="K1007" i="9"/>
  <c r="J1007" i="9"/>
  <c r="I1007" i="9"/>
  <c r="I1005" i="9" s="1"/>
  <c r="H1007" i="9"/>
  <c r="G1007" i="9"/>
  <c r="W1006" i="9"/>
  <c r="V1006" i="9"/>
  <c r="U1006" i="9"/>
  <c r="T1006" i="9"/>
  <c r="S1006" i="9"/>
  <c r="R1006" i="9"/>
  <c r="Q1006" i="9"/>
  <c r="P1006" i="9"/>
  <c r="O1006" i="9"/>
  <c r="N1006" i="9"/>
  <c r="M1006" i="9"/>
  <c r="L1006" i="9"/>
  <c r="K1006" i="9"/>
  <c r="J1006" i="9"/>
  <c r="I1006" i="9"/>
  <c r="H1006" i="9"/>
  <c r="G1006" i="9"/>
  <c r="V1005" i="9"/>
  <c r="U1005" i="9"/>
  <c r="T1005" i="9"/>
  <c r="V1004" i="9"/>
  <c r="U1004" i="9"/>
  <c r="T1004" i="9"/>
  <c r="T1000" i="9" s="1"/>
  <c r="S1004" i="9"/>
  <c r="R1004" i="9"/>
  <c r="Q1004" i="9"/>
  <c r="P1004" i="9"/>
  <c r="O1004" i="9"/>
  <c r="N1004" i="9"/>
  <c r="M1004" i="9"/>
  <c r="L1004" i="9"/>
  <c r="K1004" i="9"/>
  <c r="J1004" i="9"/>
  <c r="I1004" i="9"/>
  <c r="H1004" i="9"/>
  <c r="G1004" i="9"/>
  <c r="V1003" i="9"/>
  <c r="U1003" i="9"/>
  <c r="T1003" i="9"/>
  <c r="S1003" i="9"/>
  <c r="R1003" i="9"/>
  <c r="R1000" i="9" s="1"/>
  <c r="Q1003" i="9"/>
  <c r="P1003" i="9"/>
  <c r="O1003" i="9"/>
  <c r="N1003" i="9"/>
  <c r="M1003" i="9"/>
  <c r="L1003" i="9"/>
  <c r="K1003" i="9"/>
  <c r="J1003" i="9"/>
  <c r="I1003" i="9"/>
  <c r="H1003" i="9"/>
  <c r="G1003" i="9"/>
  <c r="V1002" i="9"/>
  <c r="U1002" i="9"/>
  <c r="T1002" i="9"/>
  <c r="S1002" i="9"/>
  <c r="R1002" i="9"/>
  <c r="Q1002" i="9"/>
  <c r="P1002" i="9"/>
  <c r="O1002" i="9"/>
  <c r="N1002" i="9"/>
  <c r="M1002" i="9"/>
  <c r="L1002" i="9"/>
  <c r="K1002" i="9"/>
  <c r="J1002" i="9"/>
  <c r="I1002" i="9"/>
  <c r="H1002" i="9"/>
  <c r="G1002" i="9"/>
  <c r="V1001" i="9"/>
  <c r="U1001" i="9"/>
  <c r="T1001" i="9"/>
  <c r="S1001" i="9"/>
  <c r="R1001" i="9"/>
  <c r="Q1001" i="9"/>
  <c r="P1001" i="9"/>
  <c r="O1001" i="9"/>
  <c r="N1001" i="9"/>
  <c r="M1001" i="9"/>
  <c r="L1001" i="9"/>
  <c r="L1000" i="9" s="1"/>
  <c r="K1001" i="9"/>
  <c r="K1000" i="9" s="1"/>
  <c r="J1001" i="9"/>
  <c r="I1001" i="9"/>
  <c r="I1000" i="9" s="1"/>
  <c r="H1001" i="9"/>
  <c r="H1000" i="9" s="1"/>
  <c r="G1001" i="9"/>
  <c r="S1000" i="9"/>
  <c r="V999" i="9"/>
  <c r="U999" i="9"/>
  <c r="T999" i="9"/>
  <c r="S999" i="9"/>
  <c r="R999" i="9"/>
  <c r="Q999" i="9"/>
  <c r="P999" i="9"/>
  <c r="O999" i="9"/>
  <c r="N999" i="9"/>
  <c r="M999" i="9"/>
  <c r="L999" i="9"/>
  <c r="K999" i="9"/>
  <c r="J999" i="9"/>
  <c r="I999" i="9"/>
  <c r="H999" i="9"/>
  <c r="G999" i="9"/>
  <c r="V998" i="9"/>
  <c r="U998" i="9"/>
  <c r="T998" i="9"/>
  <c r="S998" i="9"/>
  <c r="R998" i="9"/>
  <c r="Q998" i="9"/>
  <c r="P998" i="9"/>
  <c r="O998" i="9"/>
  <c r="N998" i="9"/>
  <c r="M998" i="9"/>
  <c r="M995" i="9" s="1"/>
  <c r="L998" i="9"/>
  <c r="K998" i="9"/>
  <c r="J998" i="9"/>
  <c r="I998" i="9"/>
  <c r="H998" i="9"/>
  <c r="G998" i="9"/>
  <c r="W998" i="9" s="1"/>
  <c r="V997" i="9"/>
  <c r="U997" i="9"/>
  <c r="T997" i="9"/>
  <c r="S997" i="9"/>
  <c r="R997" i="9"/>
  <c r="R995" i="9" s="1"/>
  <c r="Q997" i="9"/>
  <c r="P997" i="9"/>
  <c r="O997" i="9"/>
  <c r="N997" i="9"/>
  <c r="M997" i="9"/>
  <c r="L997" i="9"/>
  <c r="K997" i="9"/>
  <c r="J997" i="9"/>
  <c r="J995" i="9" s="1"/>
  <c r="I997" i="9"/>
  <c r="I995" i="9" s="1"/>
  <c r="H997" i="9"/>
  <c r="W997" i="9" s="1"/>
  <c r="G997" i="9"/>
  <c r="V996" i="9"/>
  <c r="U996" i="9"/>
  <c r="T996" i="9"/>
  <c r="T995" i="9" s="1"/>
  <c r="S996" i="9"/>
  <c r="S995" i="9" s="1"/>
  <c r="R996" i="9"/>
  <c r="Q996" i="9"/>
  <c r="Q995" i="9" s="1"/>
  <c r="P996" i="9"/>
  <c r="O996" i="9"/>
  <c r="N996" i="9"/>
  <c r="N995" i="9" s="1"/>
  <c r="M996" i="9"/>
  <c r="L996" i="9"/>
  <c r="K996" i="9"/>
  <c r="J996" i="9"/>
  <c r="I996" i="9"/>
  <c r="H996" i="9"/>
  <c r="G996" i="9"/>
  <c r="V995" i="9"/>
  <c r="U995" i="9"/>
  <c r="V992" i="9"/>
  <c r="U992" i="9"/>
  <c r="T992" i="9"/>
  <c r="S992" i="9"/>
  <c r="R992" i="9"/>
  <c r="Q992" i="9"/>
  <c r="P992" i="9"/>
  <c r="O992" i="9"/>
  <c r="N992" i="9"/>
  <c r="N988" i="9" s="1"/>
  <c r="M992" i="9"/>
  <c r="L992" i="9"/>
  <c r="K992" i="9"/>
  <c r="J992" i="9"/>
  <c r="I992" i="9"/>
  <c r="H992" i="9"/>
  <c r="G992" i="9"/>
  <c r="V991" i="9"/>
  <c r="U991" i="9"/>
  <c r="T991" i="9"/>
  <c r="S991" i="9"/>
  <c r="R991" i="9"/>
  <c r="Q991" i="9"/>
  <c r="P991" i="9"/>
  <c r="O991" i="9"/>
  <c r="N991" i="9"/>
  <c r="M991" i="9"/>
  <c r="L991" i="9"/>
  <c r="K991" i="9"/>
  <c r="J991" i="9"/>
  <c r="I991" i="9"/>
  <c r="H991" i="9"/>
  <c r="G991" i="9"/>
  <c r="V990" i="9"/>
  <c r="U990" i="9"/>
  <c r="T990" i="9"/>
  <c r="S990" i="9"/>
  <c r="R990" i="9"/>
  <c r="Q990" i="9"/>
  <c r="P990" i="9"/>
  <c r="O990" i="9"/>
  <c r="N990" i="9"/>
  <c r="M990" i="9"/>
  <c r="L990" i="9"/>
  <c r="K990" i="9"/>
  <c r="J990" i="9"/>
  <c r="I990" i="9"/>
  <c r="H990" i="9"/>
  <c r="G990" i="9"/>
  <c r="V989" i="9"/>
  <c r="U989" i="9"/>
  <c r="U988" i="9" s="1"/>
  <c r="T989" i="9"/>
  <c r="T988" i="9" s="1"/>
  <c r="S989" i="9"/>
  <c r="R989" i="9"/>
  <c r="Q989" i="9"/>
  <c r="P989" i="9"/>
  <c r="O989" i="9"/>
  <c r="N989" i="9"/>
  <c r="M989" i="9"/>
  <c r="L989" i="9"/>
  <c r="K989" i="9"/>
  <c r="J989" i="9"/>
  <c r="I989" i="9"/>
  <c r="H989" i="9"/>
  <c r="G989" i="9"/>
  <c r="W989" i="9" s="1"/>
  <c r="V988" i="9"/>
  <c r="Q988" i="9"/>
  <c r="W987" i="9"/>
  <c r="G987" i="9"/>
  <c r="W986" i="9"/>
  <c r="V986" i="9"/>
  <c r="U986" i="9"/>
  <c r="U985" i="9" s="1"/>
  <c r="T986" i="9"/>
  <c r="T985" i="9" s="1"/>
  <c r="S986" i="9"/>
  <c r="R986" i="9"/>
  <c r="Q986" i="9"/>
  <c r="P986" i="9"/>
  <c r="O986" i="9"/>
  <c r="N986" i="9"/>
  <c r="M986" i="9"/>
  <c r="M985" i="9" s="1"/>
  <c r="L986" i="9"/>
  <c r="K986" i="9"/>
  <c r="J986" i="9"/>
  <c r="I986" i="9"/>
  <c r="I985" i="9" s="1"/>
  <c r="H986" i="9"/>
  <c r="H985" i="9" s="1"/>
  <c r="G986" i="9"/>
  <c r="G985" i="9" s="1"/>
  <c r="W985" i="9"/>
  <c r="V985" i="9"/>
  <c r="S985" i="9"/>
  <c r="R985" i="9"/>
  <c r="Q985" i="9"/>
  <c r="P985" i="9"/>
  <c r="O985" i="9"/>
  <c r="N985" i="9"/>
  <c r="L985" i="9"/>
  <c r="K985" i="9"/>
  <c r="J985" i="9"/>
  <c r="W984" i="9"/>
  <c r="G984" i="9"/>
  <c r="V983" i="9"/>
  <c r="U983" i="9"/>
  <c r="T983" i="9"/>
  <c r="S983" i="9"/>
  <c r="R983" i="9"/>
  <c r="R981" i="9" s="1"/>
  <c r="Q983" i="9"/>
  <c r="Q981" i="9" s="1"/>
  <c r="P983" i="9"/>
  <c r="O983" i="9"/>
  <c r="N983" i="9"/>
  <c r="M983" i="9"/>
  <c r="M981" i="9" s="1"/>
  <c r="L983" i="9"/>
  <c r="K983" i="9"/>
  <c r="J983" i="9"/>
  <c r="I983" i="9"/>
  <c r="H983" i="9"/>
  <c r="G983" i="9"/>
  <c r="V982" i="9"/>
  <c r="V981" i="9" s="1"/>
  <c r="U982" i="9"/>
  <c r="T982" i="9"/>
  <c r="T981" i="9" s="1"/>
  <c r="S982" i="9"/>
  <c r="S981" i="9" s="1"/>
  <c r="R982" i="9"/>
  <c r="Q982" i="9"/>
  <c r="P982" i="9"/>
  <c r="P981" i="9" s="1"/>
  <c r="O982" i="9"/>
  <c r="O981" i="9" s="1"/>
  <c r="N982" i="9"/>
  <c r="N981" i="9" s="1"/>
  <c r="M982" i="9"/>
  <c r="L982" i="9"/>
  <c r="L981" i="9" s="1"/>
  <c r="K982" i="9"/>
  <c r="K981" i="9" s="1"/>
  <c r="J982" i="9"/>
  <c r="J981" i="9" s="1"/>
  <c r="I982" i="9"/>
  <c r="H982" i="9"/>
  <c r="H981" i="9" s="1"/>
  <c r="G982" i="9"/>
  <c r="I981" i="9"/>
  <c r="G980" i="9"/>
  <c r="W980" i="9" s="1"/>
  <c r="V979" i="9"/>
  <c r="U979" i="9"/>
  <c r="T979" i="9"/>
  <c r="S979" i="9"/>
  <c r="R979" i="9"/>
  <c r="Q979" i="9"/>
  <c r="P979" i="9"/>
  <c r="O979" i="9"/>
  <c r="N979" i="9"/>
  <c r="M979" i="9"/>
  <c r="L979" i="9"/>
  <c r="K979" i="9"/>
  <c r="J979" i="9"/>
  <c r="J977" i="9" s="1"/>
  <c r="I979" i="9"/>
  <c r="H979" i="9"/>
  <c r="H977" i="9" s="1"/>
  <c r="G979" i="9"/>
  <c r="W979" i="9" s="1"/>
  <c r="V978" i="9"/>
  <c r="U978" i="9"/>
  <c r="T978" i="9"/>
  <c r="T977" i="9" s="1"/>
  <c r="S978" i="9"/>
  <c r="R978" i="9"/>
  <c r="Q978" i="9"/>
  <c r="P978" i="9"/>
  <c r="O978" i="9"/>
  <c r="N978" i="9"/>
  <c r="N977" i="9" s="1"/>
  <c r="M978" i="9"/>
  <c r="L978" i="9"/>
  <c r="K978" i="9"/>
  <c r="K977" i="9" s="1"/>
  <c r="J978" i="9"/>
  <c r="I978" i="9"/>
  <c r="I977" i="9" s="1"/>
  <c r="H978" i="9"/>
  <c r="G978" i="9"/>
  <c r="W978" i="9" s="1"/>
  <c r="V977" i="9"/>
  <c r="U977" i="9"/>
  <c r="S977" i="9"/>
  <c r="R977" i="9"/>
  <c r="Q977" i="9"/>
  <c r="P977" i="9"/>
  <c r="M977" i="9"/>
  <c r="L977" i="9"/>
  <c r="K976" i="9"/>
  <c r="K974" i="9" s="1"/>
  <c r="J976" i="9"/>
  <c r="J974" i="9" s="1"/>
  <c r="I976" i="9"/>
  <c r="I974" i="9" s="1"/>
  <c r="H976" i="9"/>
  <c r="G976" i="9"/>
  <c r="G975" i="9"/>
  <c r="W975" i="9" s="1"/>
  <c r="V973" i="9"/>
  <c r="U973" i="9"/>
  <c r="S973" i="9"/>
  <c r="S971" i="9" s="1"/>
  <c r="K973" i="9"/>
  <c r="K971" i="9" s="1"/>
  <c r="J973" i="9"/>
  <c r="I973" i="9"/>
  <c r="T973" i="9" s="1"/>
  <c r="H973" i="9"/>
  <c r="G973" i="9"/>
  <c r="W972" i="9"/>
  <c r="G972" i="9"/>
  <c r="G971" i="9" s="1"/>
  <c r="V971" i="9"/>
  <c r="U971" i="9"/>
  <c r="T971" i="9"/>
  <c r="J971" i="9"/>
  <c r="H971" i="9"/>
  <c r="V970" i="9"/>
  <c r="U970" i="9"/>
  <c r="T970" i="9"/>
  <c r="T966" i="9" s="1"/>
  <c r="S970" i="9"/>
  <c r="R970" i="9"/>
  <c r="Q970" i="9"/>
  <c r="P970" i="9"/>
  <c r="O970" i="9"/>
  <c r="N970" i="9"/>
  <c r="M970" i="9"/>
  <c r="L970" i="9"/>
  <c r="L966" i="9" s="1"/>
  <c r="K970" i="9"/>
  <c r="J970" i="9"/>
  <c r="I970" i="9"/>
  <c r="H970" i="9"/>
  <c r="G970" i="9"/>
  <c r="V969" i="9"/>
  <c r="V966" i="9" s="1"/>
  <c r="U969" i="9"/>
  <c r="T969" i="9"/>
  <c r="S969" i="9"/>
  <c r="R969" i="9"/>
  <c r="Q969" i="9"/>
  <c r="Q966" i="9" s="1"/>
  <c r="P969" i="9"/>
  <c r="P966" i="9" s="1"/>
  <c r="O969" i="9"/>
  <c r="N969" i="9"/>
  <c r="M969" i="9"/>
  <c r="L969" i="9"/>
  <c r="K969" i="9"/>
  <c r="J969" i="9"/>
  <c r="J966" i="9" s="1"/>
  <c r="I969" i="9"/>
  <c r="I966" i="9" s="1"/>
  <c r="H969" i="9"/>
  <c r="G969" i="9"/>
  <c r="W969" i="9" s="1"/>
  <c r="H968" i="9"/>
  <c r="G968" i="9"/>
  <c r="W968" i="9" s="1"/>
  <c r="H967" i="9"/>
  <c r="H966" i="9" s="1"/>
  <c r="G967" i="9"/>
  <c r="U966" i="9"/>
  <c r="S966" i="9"/>
  <c r="R966" i="9"/>
  <c r="O966" i="9"/>
  <c r="N966" i="9"/>
  <c r="M966" i="9"/>
  <c r="K966" i="9"/>
  <c r="K964" i="9"/>
  <c r="K962" i="9" s="1"/>
  <c r="J964" i="9"/>
  <c r="I964" i="9"/>
  <c r="I962" i="9" s="1"/>
  <c r="H964" i="9"/>
  <c r="G964" i="9"/>
  <c r="W963" i="9"/>
  <c r="G963" i="9"/>
  <c r="J962" i="9"/>
  <c r="H962" i="9"/>
  <c r="G962" i="9"/>
  <c r="V961" i="9"/>
  <c r="V959" i="9" s="1"/>
  <c r="U961" i="9"/>
  <c r="T961" i="9"/>
  <c r="T959" i="9" s="1"/>
  <c r="S961" i="9"/>
  <c r="R961" i="9"/>
  <c r="R959" i="9" s="1"/>
  <c r="O961" i="9"/>
  <c r="O959" i="9" s="1"/>
  <c r="K961" i="9"/>
  <c r="K959" i="9" s="1"/>
  <c r="J961" i="9"/>
  <c r="J959" i="9" s="1"/>
  <c r="I961" i="9"/>
  <c r="H961" i="9"/>
  <c r="G961" i="9"/>
  <c r="G960" i="9"/>
  <c r="W960" i="9" s="1"/>
  <c r="U959" i="9"/>
  <c r="S959" i="9"/>
  <c r="I959" i="9"/>
  <c r="G959" i="9"/>
  <c r="V958" i="9"/>
  <c r="U958" i="9"/>
  <c r="T958" i="9"/>
  <c r="S958" i="9"/>
  <c r="S954" i="9" s="1"/>
  <c r="R958" i="9"/>
  <c r="Q958" i="9"/>
  <c r="P958" i="9"/>
  <c r="O958" i="9"/>
  <c r="N958" i="9"/>
  <c r="M958" i="9"/>
  <c r="L958" i="9"/>
  <c r="K958" i="9"/>
  <c r="K954" i="9" s="1"/>
  <c r="J958" i="9"/>
  <c r="J954" i="9" s="1"/>
  <c r="I958" i="9"/>
  <c r="H958" i="9"/>
  <c r="G958" i="9"/>
  <c r="V957" i="9"/>
  <c r="U957" i="9"/>
  <c r="U954" i="9" s="1"/>
  <c r="T957" i="9"/>
  <c r="T954" i="9" s="1"/>
  <c r="S957" i="9"/>
  <c r="R957" i="9"/>
  <c r="R954" i="9" s="1"/>
  <c r="Q957" i="9"/>
  <c r="P957" i="9"/>
  <c r="P954" i="9" s="1"/>
  <c r="O957" i="9"/>
  <c r="N957" i="9"/>
  <c r="M957" i="9"/>
  <c r="M954" i="9" s="1"/>
  <c r="L957" i="9"/>
  <c r="L954" i="9" s="1"/>
  <c r="K957" i="9"/>
  <c r="J957" i="9"/>
  <c r="I957" i="9"/>
  <c r="H957" i="9"/>
  <c r="G957" i="9"/>
  <c r="W956" i="9"/>
  <c r="H956" i="9"/>
  <c r="G956" i="9"/>
  <c r="W955" i="9"/>
  <c r="G955" i="9"/>
  <c r="H955" i="9" s="1"/>
  <c r="V954" i="9"/>
  <c r="Q954" i="9"/>
  <c r="O954" i="9"/>
  <c r="N954" i="9"/>
  <c r="I954" i="9"/>
  <c r="V951" i="9"/>
  <c r="U951" i="9"/>
  <c r="T951" i="9"/>
  <c r="S951" i="9"/>
  <c r="R951" i="9"/>
  <c r="Q951" i="9"/>
  <c r="P951" i="9"/>
  <c r="O951" i="9"/>
  <c r="N951" i="9"/>
  <c r="M951" i="9"/>
  <c r="L951" i="9"/>
  <c r="K951" i="9"/>
  <c r="K949" i="9" s="1"/>
  <c r="J951" i="9"/>
  <c r="I951" i="9"/>
  <c r="H951" i="9"/>
  <c r="G951" i="9"/>
  <c r="G949" i="9" s="1"/>
  <c r="V950" i="9"/>
  <c r="W950" i="9" s="1"/>
  <c r="U950" i="9"/>
  <c r="U949" i="9" s="1"/>
  <c r="T950" i="9"/>
  <c r="S950" i="9"/>
  <c r="R950" i="9"/>
  <c r="Q950" i="9"/>
  <c r="P950" i="9"/>
  <c r="P949" i="9" s="1"/>
  <c r="O950" i="9"/>
  <c r="N950" i="9"/>
  <c r="M950" i="9"/>
  <c r="M949" i="9" s="1"/>
  <c r="L950" i="9"/>
  <c r="L949" i="9" s="1"/>
  <c r="K950" i="9"/>
  <c r="J950" i="9"/>
  <c r="I950" i="9"/>
  <c r="I949" i="9" s="1"/>
  <c r="H950" i="9"/>
  <c r="H949" i="9" s="1"/>
  <c r="G950" i="9"/>
  <c r="V949" i="9"/>
  <c r="T949" i="9"/>
  <c r="S949" i="9"/>
  <c r="R949" i="9"/>
  <c r="Q949" i="9"/>
  <c r="O949" i="9"/>
  <c r="N949" i="9"/>
  <c r="J949" i="9"/>
  <c r="G948" i="9"/>
  <c r="W948" i="9" s="1"/>
  <c r="G947" i="9"/>
  <c r="G946" i="9"/>
  <c r="K946" i="9" s="1"/>
  <c r="K945" i="9"/>
  <c r="G945" i="9"/>
  <c r="V944" i="9"/>
  <c r="U944" i="9"/>
  <c r="T944" i="9"/>
  <c r="S944" i="9"/>
  <c r="R944" i="9"/>
  <c r="Q944" i="9"/>
  <c r="P944" i="9"/>
  <c r="O944" i="9"/>
  <c r="O942" i="9" s="1"/>
  <c r="N944" i="9"/>
  <c r="N942" i="9" s="1"/>
  <c r="M944" i="9"/>
  <c r="L944" i="9"/>
  <c r="L942" i="9" s="1"/>
  <c r="K944" i="9"/>
  <c r="J944" i="9"/>
  <c r="I944" i="9"/>
  <c r="G944" i="9"/>
  <c r="W943" i="9"/>
  <c r="V943" i="9"/>
  <c r="U943" i="9"/>
  <c r="U942" i="9" s="1"/>
  <c r="T943" i="9"/>
  <c r="S943" i="9"/>
  <c r="R943" i="9"/>
  <c r="Q943" i="9"/>
  <c r="P943" i="9"/>
  <c r="P942" i="9" s="1"/>
  <c r="O943" i="9"/>
  <c r="N943" i="9"/>
  <c r="M943" i="9"/>
  <c r="L943" i="9"/>
  <c r="K943" i="9"/>
  <c r="J943" i="9"/>
  <c r="J942" i="9" s="1"/>
  <c r="I943" i="9"/>
  <c r="I942" i="9" s="1"/>
  <c r="H943" i="9"/>
  <c r="G943" i="9"/>
  <c r="V942" i="9"/>
  <c r="T942" i="9"/>
  <c r="S942" i="9"/>
  <c r="R942" i="9"/>
  <c r="Q942" i="9"/>
  <c r="M942" i="9"/>
  <c r="V941" i="9"/>
  <c r="U941" i="9"/>
  <c r="T941" i="9"/>
  <c r="S941" i="9"/>
  <c r="S939" i="9" s="1"/>
  <c r="R941" i="9"/>
  <c r="Q941" i="9"/>
  <c r="Q939" i="9" s="1"/>
  <c r="P941" i="9"/>
  <c r="O941" i="9"/>
  <c r="N941" i="9"/>
  <c r="N939" i="9" s="1"/>
  <c r="M941" i="9"/>
  <c r="L941" i="9"/>
  <c r="K941" i="9"/>
  <c r="J941" i="9"/>
  <c r="I941" i="9"/>
  <c r="G941" i="9"/>
  <c r="H941" i="9" s="1"/>
  <c r="V940" i="9"/>
  <c r="U940" i="9"/>
  <c r="U939" i="9" s="1"/>
  <c r="T940" i="9"/>
  <c r="S940" i="9"/>
  <c r="R940" i="9"/>
  <c r="R939" i="9" s="1"/>
  <c r="Q940" i="9"/>
  <c r="P940" i="9"/>
  <c r="P939" i="9" s="1"/>
  <c r="O940" i="9"/>
  <c r="O939" i="9" s="1"/>
  <c r="N940" i="9"/>
  <c r="M940" i="9"/>
  <c r="M939" i="9" s="1"/>
  <c r="L940" i="9"/>
  <c r="L939" i="9" s="1"/>
  <c r="K940" i="9"/>
  <c r="K939" i="9" s="1"/>
  <c r="J940" i="9"/>
  <c r="J939" i="9" s="1"/>
  <c r="I940" i="9"/>
  <c r="I939" i="9" s="1"/>
  <c r="H940" i="9"/>
  <c r="G940" i="9"/>
  <c r="T939" i="9"/>
  <c r="H939" i="9"/>
  <c r="G939" i="9"/>
  <c r="V938" i="9"/>
  <c r="U938" i="9"/>
  <c r="T938" i="9"/>
  <c r="W938" i="9" s="1"/>
  <c r="S938" i="9"/>
  <c r="R938" i="9"/>
  <c r="Q938" i="9"/>
  <c r="P938" i="9"/>
  <c r="O938" i="9"/>
  <c r="N938" i="9"/>
  <c r="M938" i="9"/>
  <c r="L938" i="9"/>
  <c r="K938" i="9"/>
  <c r="J938" i="9"/>
  <c r="I938" i="9"/>
  <c r="I936" i="9" s="1"/>
  <c r="H938" i="9"/>
  <c r="G938" i="9"/>
  <c r="V937" i="9"/>
  <c r="U937" i="9"/>
  <c r="U936" i="9" s="1"/>
  <c r="T937" i="9"/>
  <c r="S937" i="9"/>
  <c r="S936" i="9" s="1"/>
  <c r="R937" i="9"/>
  <c r="Q937" i="9"/>
  <c r="Q936" i="9" s="1"/>
  <c r="P937" i="9"/>
  <c r="O937" i="9"/>
  <c r="N937" i="9"/>
  <c r="M937" i="9"/>
  <c r="M936" i="9" s="1"/>
  <c r="L937" i="9"/>
  <c r="L936" i="9" s="1"/>
  <c r="K937" i="9"/>
  <c r="K936" i="9" s="1"/>
  <c r="J937" i="9"/>
  <c r="J936" i="9" s="1"/>
  <c r="I937" i="9"/>
  <c r="G937" i="9"/>
  <c r="G936" i="9" s="1"/>
  <c r="V936" i="9"/>
  <c r="R936" i="9"/>
  <c r="P936" i="9"/>
  <c r="O936" i="9"/>
  <c r="N936" i="9"/>
  <c r="V935" i="9"/>
  <c r="U935" i="9"/>
  <c r="T935" i="9"/>
  <c r="T933" i="9" s="1"/>
  <c r="S935" i="9"/>
  <c r="R935" i="9"/>
  <c r="Q935" i="9"/>
  <c r="P935" i="9"/>
  <c r="O935" i="9"/>
  <c r="N935" i="9"/>
  <c r="M935" i="9"/>
  <c r="L935" i="9"/>
  <c r="L933" i="9" s="1"/>
  <c r="K935" i="9"/>
  <c r="J935" i="9"/>
  <c r="I935" i="9"/>
  <c r="G935" i="9"/>
  <c r="H935" i="9" s="1"/>
  <c r="V934" i="9"/>
  <c r="V933" i="9" s="1"/>
  <c r="U934" i="9"/>
  <c r="U933" i="9" s="1"/>
  <c r="T934" i="9"/>
  <c r="S934" i="9"/>
  <c r="R934" i="9"/>
  <c r="Q934" i="9"/>
  <c r="Q933" i="9" s="1"/>
  <c r="P934" i="9"/>
  <c r="O934" i="9"/>
  <c r="O933" i="9" s="1"/>
  <c r="N934" i="9"/>
  <c r="N933" i="9" s="1"/>
  <c r="M934" i="9"/>
  <c r="M933" i="9" s="1"/>
  <c r="L934" i="9"/>
  <c r="K934" i="9"/>
  <c r="K933" i="9" s="1"/>
  <c r="J934" i="9"/>
  <c r="J933" i="9" s="1"/>
  <c r="I934" i="9"/>
  <c r="I933" i="9" s="1"/>
  <c r="H934" i="9"/>
  <c r="H933" i="9" s="1"/>
  <c r="G934" i="9"/>
  <c r="S933" i="9"/>
  <c r="R933" i="9"/>
  <c r="G933" i="9"/>
  <c r="V932" i="9"/>
  <c r="V930" i="9" s="1"/>
  <c r="U932" i="9"/>
  <c r="T932" i="9"/>
  <c r="S932" i="9"/>
  <c r="R932" i="9"/>
  <c r="Q932" i="9"/>
  <c r="P932" i="9"/>
  <c r="O932" i="9"/>
  <c r="N932" i="9"/>
  <c r="M932" i="9"/>
  <c r="L932" i="9"/>
  <c r="K932" i="9"/>
  <c r="K930" i="9" s="1"/>
  <c r="J932" i="9"/>
  <c r="I932" i="9"/>
  <c r="G932" i="9"/>
  <c r="H932" i="9" s="1"/>
  <c r="V931" i="9"/>
  <c r="U931" i="9"/>
  <c r="T931" i="9"/>
  <c r="T930" i="9" s="1"/>
  <c r="S931" i="9"/>
  <c r="S930" i="9" s="1"/>
  <c r="R931" i="9"/>
  <c r="Q931" i="9"/>
  <c r="Q930" i="9" s="1"/>
  <c r="P931" i="9"/>
  <c r="O931" i="9"/>
  <c r="N931" i="9"/>
  <c r="M931" i="9"/>
  <c r="L931" i="9"/>
  <c r="L930" i="9" s="1"/>
  <c r="K931" i="9"/>
  <c r="J931" i="9"/>
  <c r="J930" i="9" s="1"/>
  <c r="I931" i="9"/>
  <c r="G931" i="9"/>
  <c r="G930" i="9" s="1"/>
  <c r="U930" i="9"/>
  <c r="R930" i="9"/>
  <c r="P930" i="9"/>
  <c r="N930" i="9"/>
  <c r="M930" i="9"/>
  <c r="I930" i="9"/>
  <c r="V929" i="9"/>
  <c r="U929" i="9"/>
  <c r="U927" i="9" s="1"/>
  <c r="T929" i="9"/>
  <c r="S929" i="9"/>
  <c r="R929" i="9"/>
  <c r="Q929" i="9"/>
  <c r="P929" i="9"/>
  <c r="O929" i="9"/>
  <c r="N929" i="9"/>
  <c r="M929" i="9"/>
  <c r="M927" i="9" s="1"/>
  <c r="L929" i="9"/>
  <c r="K929" i="9"/>
  <c r="J929" i="9"/>
  <c r="I929" i="9"/>
  <c r="H929" i="9"/>
  <c r="G929" i="9"/>
  <c r="V928" i="9"/>
  <c r="V927" i="9" s="1"/>
  <c r="U928" i="9"/>
  <c r="T928" i="9"/>
  <c r="S928" i="9"/>
  <c r="R928" i="9"/>
  <c r="Q928" i="9"/>
  <c r="Q927" i="9" s="1"/>
  <c r="P928" i="9"/>
  <c r="P927" i="9" s="1"/>
  <c r="O928" i="9"/>
  <c r="O927" i="9" s="1"/>
  <c r="N928" i="9"/>
  <c r="M928" i="9"/>
  <c r="L928" i="9"/>
  <c r="L927" i="9" s="1"/>
  <c r="K928" i="9"/>
  <c r="K927" i="9" s="1"/>
  <c r="J928" i="9"/>
  <c r="J927" i="9" s="1"/>
  <c r="I928" i="9"/>
  <c r="G928" i="9"/>
  <c r="G927" i="9" s="1"/>
  <c r="T927" i="9"/>
  <c r="S927" i="9"/>
  <c r="I927" i="9"/>
  <c r="V925" i="9"/>
  <c r="U925" i="9"/>
  <c r="T925" i="9"/>
  <c r="T922" i="9" s="1"/>
  <c r="S925" i="9"/>
  <c r="R925" i="9"/>
  <c r="Q925" i="9"/>
  <c r="P925" i="9"/>
  <c r="O925" i="9"/>
  <c r="N925" i="9"/>
  <c r="M925" i="9"/>
  <c r="L925" i="9"/>
  <c r="K925" i="9"/>
  <c r="J925" i="9"/>
  <c r="I925" i="9"/>
  <c r="H925" i="9"/>
  <c r="G925" i="9"/>
  <c r="V924" i="9"/>
  <c r="U924" i="9"/>
  <c r="T924" i="9"/>
  <c r="S924" i="9"/>
  <c r="R924" i="9"/>
  <c r="Q924" i="9"/>
  <c r="Q922" i="9" s="1"/>
  <c r="P924" i="9"/>
  <c r="O924" i="9"/>
  <c r="N924" i="9"/>
  <c r="M924" i="9"/>
  <c r="L924" i="9"/>
  <c r="K924" i="9"/>
  <c r="J924" i="9"/>
  <c r="I924" i="9"/>
  <c r="G924" i="9"/>
  <c r="H924" i="9" s="1"/>
  <c r="V923" i="9"/>
  <c r="U923" i="9"/>
  <c r="T923" i="9"/>
  <c r="S923" i="9"/>
  <c r="R923" i="9"/>
  <c r="Q923" i="9"/>
  <c r="P923" i="9"/>
  <c r="O923" i="9"/>
  <c r="N923" i="9"/>
  <c r="N922" i="9" s="1"/>
  <c r="M923" i="9"/>
  <c r="L923" i="9"/>
  <c r="K923" i="9"/>
  <c r="J923" i="9"/>
  <c r="I923" i="9"/>
  <c r="I922" i="9" s="1"/>
  <c r="G923" i="9"/>
  <c r="G922" i="9" s="1"/>
  <c r="S922" i="9"/>
  <c r="R922" i="9"/>
  <c r="P922" i="9"/>
  <c r="O922" i="9"/>
  <c r="M922" i="9"/>
  <c r="L922" i="9"/>
  <c r="K922" i="9"/>
  <c r="J922" i="9"/>
  <c r="V921" i="9"/>
  <c r="U921" i="9"/>
  <c r="T921" i="9"/>
  <c r="S921" i="9"/>
  <c r="R921" i="9"/>
  <c r="R919" i="9" s="1"/>
  <c r="Q921" i="9"/>
  <c r="P921" i="9"/>
  <c r="O921" i="9"/>
  <c r="O919" i="9" s="1"/>
  <c r="N921" i="9"/>
  <c r="M921" i="9"/>
  <c r="L921" i="9"/>
  <c r="K921" i="9"/>
  <c r="J921" i="9"/>
  <c r="J919" i="9" s="1"/>
  <c r="I921" i="9"/>
  <c r="G921" i="9"/>
  <c r="V920" i="9"/>
  <c r="U920" i="9"/>
  <c r="T920" i="9"/>
  <c r="S920" i="9"/>
  <c r="S919" i="9" s="1"/>
  <c r="R920" i="9"/>
  <c r="Q920" i="9"/>
  <c r="Q919" i="9" s="1"/>
  <c r="P920" i="9"/>
  <c r="O920" i="9"/>
  <c r="N920" i="9"/>
  <c r="M920" i="9"/>
  <c r="L920" i="9"/>
  <c r="K920" i="9"/>
  <c r="K919" i="9" s="1"/>
  <c r="J920" i="9"/>
  <c r="I920" i="9"/>
  <c r="G920" i="9"/>
  <c r="V919" i="9"/>
  <c r="U919" i="9"/>
  <c r="T919" i="9"/>
  <c r="P919" i="9"/>
  <c r="M919" i="9"/>
  <c r="V918" i="9"/>
  <c r="U918" i="9"/>
  <c r="T918" i="9"/>
  <c r="S918" i="9"/>
  <c r="R918" i="9"/>
  <c r="Q918" i="9"/>
  <c r="P918" i="9"/>
  <c r="O918" i="9"/>
  <c r="N918" i="9"/>
  <c r="M918" i="9"/>
  <c r="L918" i="9"/>
  <c r="K918" i="9"/>
  <c r="J918" i="9"/>
  <c r="I918" i="9"/>
  <c r="G918" i="9"/>
  <c r="H918" i="9" s="1"/>
  <c r="V917" i="9"/>
  <c r="U917" i="9"/>
  <c r="T917" i="9"/>
  <c r="S917" i="9"/>
  <c r="R917" i="9"/>
  <c r="Q917" i="9"/>
  <c r="Q915" i="9" s="1"/>
  <c r="P917" i="9"/>
  <c r="P915" i="9" s="1"/>
  <c r="O917" i="9"/>
  <c r="N917" i="9"/>
  <c r="M917" i="9"/>
  <c r="L917" i="9"/>
  <c r="K917" i="9"/>
  <c r="J917" i="9"/>
  <c r="I917" i="9"/>
  <c r="G917" i="9"/>
  <c r="H917" i="9" s="1"/>
  <c r="H915" i="9" s="1"/>
  <c r="V916" i="9"/>
  <c r="U916" i="9"/>
  <c r="U915" i="9" s="1"/>
  <c r="T916" i="9"/>
  <c r="T915" i="9" s="1"/>
  <c r="S916" i="9"/>
  <c r="S915" i="9" s="1"/>
  <c r="R916" i="9"/>
  <c r="R915" i="9" s="1"/>
  <c r="Q916" i="9"/>
  <c r="P916" i="9"/>
  <c r="O916" i="9"/>
  <c r="O915" i="9" s="1"/>
  <c r="N916" i="9"/>
  <c r="N915" i="9" s="1"/>
  <c r="M916" i="9"/>
  <c r="M915" i="9" s="1"/>
  <c r="L916" i="9"/>
  <c r="L915" i="9" s="1"/>
  <c r="K916" i="9"/>
  <c r="J916" i="9"/>
  <c r="I916" i="9"/>
  <c r="G916" i="9"/>
  <c r="H916" i="9" s="1"/>
  <c r="K915" i="9"/>
  <c r="J915" i="9"/>
  <c r="I915" i="9"/>
  <c r="G915" i="9"/>
  <c r="V914" i="9"/>
  <c r="U914" i="9"/>
  <c r="T914" i="9"/>
  <c r="S914" i="9"/>
  <c r="R914" i="9"/>
  <c r="Q914" i="9"/>
  <c r="P914" i="9"/>
  <c r="O914" i="9"/>
  <c r="O912" i="9" s="1"/>
  <c r="N914" i="9"/>
  <c r="M914" i="9"/>
  <c r="L914" i="9"/>
  <c r="K914" i="9"/>
  <c r="J914" i="9"/>
  <c r="I914" i="9"/>
  <c r="G914" i="9"/>
  <c r="W913" i="9"/>
  <c r="V913" i="9"/>
  <c r="U913" i="9"/>
  <c r="T913" i="9"/>
  <c r="S913" i="9"/>
  <c r="R913" i="9"/>
  <c r="Q913" i="9"/>
  <c r="Q912" i="9" s="1"/>
  <c r="P913" i="9"/>
  <c r="P912" i="9" s="1"/>
  <c r="O913" i="9"/>
  <c r="N913" i="9"/>
  <c r="M913" i="9"/>
  <c r="L913" i="9"/>
  <c r="L912" i="9" s="1"/>
  <c r="K913" i="9"/>
  <c r="J913" i="9"/>
  <c r="J912" i="9" s="1"/>
  <c r="I913" i="9"/>
  <c r="I912" i="9" s="1"/>
  <c r="H913" i="9"/>
  <c r="G913" i="9"/>
  <c r="V912" i="9"/>
  <c r="U912" i="9"/>
  <c r="T912" i="9"/>
  <c r="S912" i="9"/>
  <c r="R912" i="9"/>
  <c r="N912" i="9"/>
  <c r="M912" i="9"/>
  <c r="V911" i="9"/>
  <c r="V908" i="9" s="1"/>
  <c r="U911" i="9"/>
  <c r="T911" i="9"/>
  <c r="S911" i="9"/>
  <c r="R911" i="9"/>
  <c r="Q911" i="9"/>
  <c r="P911" i="9"/>
  <c r="O911" i="9"/>
  <c r="N911" i="9"/>
  <c r="M911" i="9"/>
  <c r="L911" i="9"/>
  <c r="K911" i="9"/>
  <c r="J911" i="9"/>
  <c r="I911" i="9"/>
  <c r="H911" i="9"/>
  <c r="G911" i="9"/>
  <c r="V910" i="9"/>
  <c r="U910" i="9"/>
  <c r="T910" i="9"/>
  <c r="S910" i="9"/>
  <c r="R910" i="9"/>
  <c r="Q910" i="9"/>
  <c r="P910" i="9"/>
  <c r="O910" i="9"/>
  <c r="O908" i="9" s="1"/>
  <c r="N910" i="9"/>
  <c r="M910" i="9"/>
  <c r="L910" i="9"/>
  <c r="K910" i="9"/>
  <c r="J910" i="9"/>
  <c r="I910" i="9"/>
  <c r="H910" i="9"/>
  <c r="G910" i="9"/>
  <c r="V909" i="9"/>
  <c r="U909" i="9"/>
  <c r="T909" i="9"/>
  <c r="T908" i="9" s="1"/>
  <c r="S909" i="9"/>
  <c r="R909" i="9"/>
  <c r="R908" i="9" s="1"/>
  <c r="Q909" i="9"/>
  <c r="P909" i="9"/>
  <c r="P908" i="9" s="1"/>
  <c r="O909" i="9"/>
  <c r="N909" i="9"/>
  <c r="N908" i="9" s="1"/>
  <c r="M909" i="9"/>
  <c r="M908" i="9" s="1"/>
  <c r="L909" i="9"/>
  <c r="L908" i="9" s="1"/>
  <c r="K909" i="9"/>
  <c r="K908" i="9" s="1"/>
  <c r="J909" i="9"/>
  <c r="J908" i="9" s="1"/>
  <c r="I909" i="9"/>
  <c r="I908" i="9" s="1"/>
  <c r="G909" i="9"/>
  <c r="H909" i="9" s="1"/>
  <c r="U908" i="9"/>
  <c r="H908" i="9"/>
  <c r="G908" i="9"/>
  <c r="V907" i="9"/>
  <c r="U907" i="9"/>
  <c r="T907" i="9"/>
  <c r="S907" i="9"/>
  <c r="R907" i="9"/>
  <c r="Q907" i="9"/>
  <c r="P907" i="9"/>
  <c r="O907" i="9"/>
  <c r="N907" i="9"/>
  <c r="N905" i="9" s="1"/>
  <c r="M907" i="9"/>
  <c r="L907" i="9"/>
  <c r="K907" i="9"/>
  <c r="J907" i="9"/>
  <c r="I907" i="9"/>
  <c r="G907" i="9"/>
  <c r="H907" i="9" s="1"/>
  <c r="V906" i="9"/>
  <c r="V905" i="9" s="1"/>
  <c r="U906" i="9"/>
  <c r="U905" i="9" s="1"/>
  <c r="T906" i="9"/>
  <c r="S906" i="9"/>
  <c r="R906" i="9"/>
  <c r="Q906" i="9"/>
  <c r="P906" i="9"/>
  <c r="P905" i="9" s="1"/>
  <c r="O906" i="9"/>
  <c r="O905" i="9" s="1"/>
  <c r="N906" i="9"/>
  <c r="M906" i="9"/>
  <c r="L906" i="9"/>
  <c r="K906" i="9"/>
  <c r="K905" i="9" s="1"/>
  <c r="J906" i="9"/>
  <c r="J905" i="9" s="1"/>
  <c r="I906" i="9"/>
  <c r="I905" i="9" s="1"/>
  <c r="G906" i="9"/>
  <c r="G905" i="9" s="1"/>
  <c r="T905" i="9"/>
  <c r="S905" i="9"/>
  <c r="R905" i="9"/>
  <c r="Q905" i="9"/>
  <c r="M905" i="9"/>
  <c r="L905" i="9"/>
  <c r="V903" i="9"/>
  <c r="U903" i="9"/>
  <c r="U900" i="9" s="1"/>
  <c r="T903" i="9"/>
  <c r="S903" i="9"/>
  <c r="R903" i="9"/>
  <c r="Q903" i="9"/>
  <c r="P903" i="9"/>
  <c r="O903" i="9"/>
  <c r="N903" i="9"/>
  <c r="M903" i="9"/>
  <c r="L903" i="9"/>
  <c r="K903" i="9"/>
  <c r="J903" i="9"/>
  <c r="I903" i="9"/>
  <c r="G903" i="9"/>
  <c r="H903" i="9" s="1"/>
  <c r="V902" i="9"/>
  <c r="U902" i="9"/>
  <c r="T902" i="9"/>
  <c r="S902" i="9"/>
  <c r="R902" i="9"/>
  <c r="Q902" i="9"/>
  <c r="P902" i="9"/>
  <c r="O902" i="9"/>
  <c r="N902" i="9"/>
  <c r="N900" i="9" s="1"/>
  <c r="M902" i="9"/>
  <c r="L902" i="9"/>
  <c r="K902" i="9"/>
  <c r="J902" i="9"/>
  <c r="I902" i="9"/>
  <c r="G902" i="9"/>
  <c r="H902" i="9" s="1"/>
  <c r="V901" i="9"/>
  <c r="U901" i="9"/>
  <c r="T901" i="9"/>
  <c r="S901" i="9"/>
  <c r="R901" i="9"/>
  <c r="Q901" i="9"/>
  <c r="P901" i="9"/>
  <c r="O901" i="9"/>
  <c r="N901" i="9"/>
  <c r="M901" i="9"/>
  <c r="M900" i="9" s="1"/>
  <c r="L901" i="9"/>
  <c r="L900" i="9" s="1"/>
  <c r="K901" i="9"/>
  <c r="K900" i="9" s="1"/>
  <c r="J901" i="9"/>
  <c r="J900" i="9" s="1"/>
  <c r="I901" i="9"/>
  <c r="I900" i="9" s="1"/>
  <c r="H901" i="9"/>
  <c r="G901" i="9"/>
  <c r="T900" i="9"/>
  <c r="G900" i="9"/>
  <c r="V899" i="9"/>
  <c r="U899" i="9"/>
  <c r="T899" i="9"/>
  <c r="S899" i="9"/>
  <c r="R899" i="9"/>
  <c r="Q899" i="9"/>
  <c r="P899" i="9"/>
  <c r="O899" i="9"/>
  <c r="N899" i="9"/>
  <c r="M899" i="9"/>
  <c r="L899" i="9"/>
  <c r="K899" i="9"/>
  <c r="J899" i="9"/>
  <c r="I899" i="9"/>
  <c r="I896" i="9" s="1"/>
  <c r="G899" i="9"/>
  <c r="H899" i="9" s="1"/>
  <c r="V898" i="9"/>
  <c r="U898" i="9"/>
  <c r="T898" i="9"/>
  <c r="S898" i="9"/>
  <c r="R898" i="9"/>
  <c r="Q898" i="9"/>
  <c r="P898" i="9"/>
  <c r="O898" i="9"/>
  <c r="N898" i="9"/>
  <c r="M898" i="9"/>
  <c r="L898" i="9"/>
  <c r="K898" i="9"/>
  <c r="J898" i="9"/>
  <c r="J896" i="9" s="1"/>
  <c r="I898" i="9"/>
  <c r="G898" i="9"/>
  <c r="V897" i="9"/>
  <c r="U897" i="9"/>
  <c r="T897" i="9"/>
  <c r="S897" i="9"/>
  <c r="S896" i="9" s="1"/>
  <c r="R897" i="9"/>
  <c r="Q897" i="9"/>
  <c r="P897" i="9"/>
  <c r="O897" i="9"/>
  <c r="N897" i="9"/>
  <c r="M897" i="9"/>
  <c r="L897" i="9"/>
  <c r="L896" i="9" s="1"/>
  <c r="K897" i="9"/>
  <c r="K896" i="9" s="1"/>
  <c r="J897" i="9"/>
  <c r="I897" i="9"/>
  <c r="G897" i="9"/>
  <c r="U896" i="9"/>
  <c r="T896" i="9"/>
  <c r="R896" i="9"/>
  <c r="Q896" i="9"/>
  <c r="P896" i="9"/>
  <c r="O896" i="9"/>
  <c r="N896" i="9"/>
  <c r="M896" i="9"/>
  <c r="V895" i="9"/>
  <c r="U895" i="9"/>
  <c r="T895" i="9"/>
  <c r="S895" i="9"/>
  <c r="R895" i="9"/>
  <c r="Q895" i="9"/>
  <c r="Q892" i="9" s="1"/>
  <c r="P895" i="9"/>
  <c r="O895" i="9"/>
  <c r="N895" i="9"/>
  <c r="M895" i="9"/>
  <c r="L895" i="9"/>
  <c r="K895" i="9"/>
  <c r="J895" i="9"/>
  <c r="I895" i="9"/>
  <c r="H895" i="9"/>
  <c r="G895" i="9"/>
  <c r="V894" i="9"/>
  <c r="U894" i="9"/>
  <c r="T894" i="9"/>
  <c r="S894" i="9"/>
  <c r="R894" i="9"/>
  <c r="R892" i="9" s="1"/>
  <c r="Q894" i="9"/>
  <c r="P894" i="9"/>
  <c r="O894" i="9"/>
  <c r="N894" i="9"/>
  <c r="M894" i="9"/>
  <c r="L894" i="9"/>
  <c r="K894" i="9"/>
  <c r="J894" i="9"/>
  <c r="J892" i="9" s="1"/>
  <c r="I894" i="9"/>
  <c r="G894" i="9"/>
  <c r="V893" i="9"/>
  <c r="U893" i="9"/>
  <c r="T893" i="9"/>
  <c r="T892" i="9" s="1"/>
  <c r="S893" i="9"/>
  <c r="S892" i="9" s="1"/>
  <c r="R893" i="9"/>
  <c r="Q893" i="9"/>
  <c r="P893" i="9"/>
  <c r="O893" i="9"/>
  <c r="N893" i="9"/>
  <c r="M893" i="9"/>
  <c r="M892" i="9" s="1"/>
  <c r="L893" i="9"/>
  <c r="K893" i="9"/>
  <c r="J893" i="9"/>
  <c r="I893" i="9"/>
  <c r="G893" i="9"/>
  <c r="V892" i="9"/>
  <c r="U892" i="9"/>
  <c r="P892" i="9"/>
  <c r="I892" i="9"/>
  <c r="V890" i="9"/>
  <c r="W890" i="9" s="1"/>
  <c r="U890" i="9"/>
  <c r="U886" i="9" s="1"/>
  <c r="T890" i="9"/>
  <c r="S890" i="9"/>
  <c r="R890" i="9"/>
  <c r="Q890" i="9"/>
  <c r="P890" i="9"/>
  <c r="O890" i="9"/>
  <c r="N890" i="9"/>
  <c r="M890" i="9"/>
  <c r="L890" i="9"/>
  <c r="K890" i="9"/>
  <c r="J890" i="9"/>
  <c r="I890" i="9"/>
  <c r="H890" i="9"/>
  <c r="G890" i="9"/>
  <c r="V889" i="9"/>
  <c r="U889" i="9"/>
  <c r="T889" i="9"/>
  <c r="S889" i="9"/>
  <c r="W889" i="9" s="1"/>
  <c r="R889" i="9"/>
  <c r="Q889" i="9"/>
  <c r="P889" i="9"/>
  <c r="O889" i="9"/>
  <c r="N889" i="9"/>
  <c r="M889" i="9"/>
  <c r="L889" i="9"/>
  <c r="K889" i="9"/>
  <c r="J889" i="9"/>
  <c r="I889" i="9"/>
  <c r="H889" i="9"/>
  <c r="G889" i="9"/>
  <c r="V888" i="9"/>
  <c r="U888" i="9"/>
  <c r="T888" i="9"/>
  <c r="S888" i="9"/>
  <c r="R888" i="9"/>
  <c r="Q888" i="9"/>
  <c r="P888" i="9"/>
  <c r="O888" i="9"/>
  <c r="O886" i="9" s="1"/>
  <c r="N888" i="9"/>
  <c r="M888" i="9"/>
  <c r="L888" i="9"/>
  <c r="K888" i="9"/>
  <c r="J888" i="9"/>
  <c r="I888" i="9"/>
  <c r="H888" i="9"/>
  <c r="G888" i="9"/>
  <c r="V887" i="9"/>
  <c r="U887" i="9"/>
  <c r="T887" i="9"/>
  <c r="S887" i="9"/>
  <c r="S886" i="9" s="1"/>
  <c r="R887" i="9"/>
  <c r="R886" i="9" s="1"/>
  <c r="Q887" i="9"/>
  <c r="P887" i="9"/>
  <c r="P886" i="9" s="1"/>
  <c r="O887" i="9"/>
  <c r="N887" i="9"/>
  <c r="N886" i="9" s="1"/>
  <c r="M887" i="9"/>
  <c r="M886" i="9" s="1"/>
  <c r="L887" i="9"/>
  <c r="L886" i="9" s="1"/>
  <c r="K887" i="9"/>
  <c r="K886" i="9" s="1"/>
  <c r="J887" i="9"/>
  <c r="J886" i="9" s="1"/>
  <c r="I887" i="9"/>
  <c r="G887" i="9"/>
  <c r="H887" i="9" s="1"/>
  <c r="H886" i="9" s="1"/>
  <c r="I886" i="9"/>
  <c r="G886" i="9"/>
  <c r="V885" i="9"/>
  <c r="U885" i="9"/>
  <c r="T885" i="9"/>
  <c r="S885" i="9"/>
  <c r="R885" i="9"/>
  <c r="Q885" i="9"/>
  <c r="P885" i="9"/>
  <c r="O885" i="9"/>
  <c r="N885" i="9"/>
  <c r="M885" i="9"/>
  <c r="L885" i="9"/>
  <c r="K885" i="9"/>
  <c r="K881" i="9" s="1"/>
  <c r="J885" i="9"/>
  <c r="I885" i="9"/>
  <c r="G885" i="9"/>
  <c r="H885" i="9" s="1"/>
  <c r="W885" i="9" s="1"/>
  <c r="V884" i="9"/>
  <c r="U884" i="9"/>
  <c r="T884" i="9"/>
  <c r="S884" i="9"/>
  <c r="R884" i="9"/>
  <c r="Q884" i="9"/>
  <c r="P884" i="9"/>
  <c r="O884" i="9"/>
  <c r="N884" i="9"/>
  <c r="M884" i="9"/>
  <c r="L884" i="9"/>
  <c r="K884" i="9"/>
  <c r="J884" i="9"/>
  <c r="I884" i="9"/>
  <c r="H884" i="9"/>
  <c r="G884" i="9"/>
  <c r="G881" i="9" s="1"/>
  <c r="V883" i="9"/>
  <c r="U883" i="9"/>
  <c r="T883" i="9"/>
  <c r="S883" i="9"/>
  <c r="R883" i="9"/>
  <c r="Q883" i="9"/>
  <c r="P883" i="9"/>
  <c r="O883" i="9"/>
  <c r="N883" i="9"/>
  <c r="M883" i="9"/>
  <c r="L883" i="9"/>
  <c r="K883" i="9"/>
  <c r="J883" i="9"/>
  <c r="I883" i="9"/>
  <c r="G883" i="9"/>
  <c r="H883" i="9" s="1"/>
  <c r="V882" i="9"/>
  <c r="V881" i="9" s="1"/>
  <c r="U882" i="9"/>
  <c r="U881" i="9" s="1"/>
  <c r="T882" i="9"/>
  <c r="S882" i="9"/>
  <c r="R882" i="9"/>
  <c r="Q882" i="9"/>
  <c r="Q881" i="9" s="1"/>
  <c r="P882" i="9"/>
  <c r="O882" i="9"/>
  <c r="N882" i="9"/>
  <c r="M882" i="9"/>
  <c r="L882" i="9"/>
  <c r="K882" i="9"/>
  <c r="J882" i="9"/>
  <c r="J881" i="9" s="1"/>
  <c r="I882" i="9"/>
  <c r="I881" i="9" s="1"/>
  <c r="G882" i="9"/>
  <c r="H882" i="9" s="1"/>
  <c r="S881" i="9"/>
  <c r="R881" i="9"/>
  <c r="P881" i="9"/>
  <c r="O881" i="9"/>
  <c r="N881" i="9"/>
  <c r="M881" i="9"/>
  <c r="L881" i="9"/>
  <c r="V880" i="9"/>
  <c r="U880" i="9"/>
  <c r="T880" i="9"/>
  <c r="S880" i="9"/>
  <c r="R880" i="9"/>
  <c r="Q880" i="9"/>
  <c r="P880" i="9"/>
  <c r="O880" i="9"/>
  <c r="N880" i="9"/>
  <c r="M880" i="9"/>
  <c r="L880" i="9"/>
  <c r="K880" i="9"/>
  <c r="K876" i="9" s="1"/>
  <c r="J880" i="9"/>
  <c r="I880" i="9"/>
  <c r="H880" i="9"/>
  <c r="W880" i="9" s="1"/>
  <c r="G880" i="9"/>
  <c r="V879" i="9"/>
  <c r="U879" i="9"/>
  <c r="T879" i="9"/>
  <c r="S879" i="9"/>
  <c r="R879" i="9"/>
  <c r="Q879" i="9"/>
  <c r="P879" i="9"/>
  <c r="O879" i="9"/>
  <c r="N879" i="9"/>
  <c r="M879" i="9"/>
  <c r="L879" i="9"/>
  <c r="K879" i="9"/>
  <c r="J879" i="9"/>
  <c r="I879" i="9"/>
  <c r="H879" i="9"/>
  <c r="G879" i="9"/>
  <c r="V878" i="9"/>
  <c r="W878" i="9" s="1"/>
  <c r="U878" i="9"/>
  <c r="T878" i="9"/>
  <c r="S878" i="9"/>
  <c r="R878" i="9"/>
  <c r="Q878" i="9"/>
  <c r="P878" i="9"/>
  <c r="O878" i="9"/>
  <c r="N878" i="9"/>
  <c r="M878" i="9"/>
  <c r="L878" i="9"/>
  <c r="K878" i="9"/>
  <c r="J878" i="9"/>
  <c r="I878" i="9"/>
  <c r="G878" i="9"/>
  <c r="H878" i="9" s="1"/>
  <c r="V877" i="9"/>
  <c r="U877" i="9"/>
  <c r="U876" i="9" s="1"/>
  <c r="T877" i="9"/>
  <c r="S877" i="9"/>
  <c r="S876" i="9" s="1"/>
  <c r="R877" i="9"/>
  <c r="Q877" i="9"/>
  <c r="P877" i="9"/>
  <c r="O877" i="9"/>
  <c r="O876" i="9" s="1"/>
  <c r="N877" i="9"/>
  <c r="N876" i="9" s="1"/>
  <c r="M877" i="9"/>
  <c r="L877" i="9"/>
  <c r="K877" i="9"/>
  <c r="J877" i="9"/>
  <c r="I877" i="9"/>
  <c r="G877" i="9"/>
  <c r="T876" i="9"/>
  <c r="R876" i="9"/>
  <c r="Q876" i="9"/>
  <c r="P876" i="9"/>
  <c r="V873" i="9"/>
  <c r="U873" i="9"/>
  <c r="T873" i="9"/>
  <c r="S873" i="9"/>
  <c r="R873" i="9"/>
  <c r="R871" i="9" s="1"/>
  <c r="Q873" i="9"/>
  <c r="Q871" i="9" s="1"/>
  <c r="P873" i="9"/>
  <c r="P871" i="9" s="1"/>
  <c r="O873" i="9"/>
  <c r="N873" i="9"/>
  <c r="M873" i="9"/>
  <c r="L873" i="9"/>
  <c r="K873" i="9"/>
  <c r="J873" i="9"/>
  <c r="I873" i="9"/>
  <c r="H873" i="9"/>
  <c r="G873" i="9"/>
  <c r="G872" i="9"/>
  <c r="G871" i="9" s="1"/>
  <c r="V871" i="9"/>
  <c r="U871" i="9"/>
  <c r="T871" i="9"/>
  <c r="S871" i="9"/>
  <c r="O871" i="9"/>
  <c r="N871" i="9"/>
  <c r="M871" i="9"/>
  <c r="L871" i="9"/>
  <c r="K871" i="9"/>
  <c r="J871" i="9"/>
  <c r="I871" i="9"/>
  <c r="H870" i="9"/>
  <c r="G870" i="9"/>
  <c r="V869" i="9"/>
  <c r="V868" i="9" s="1"/>
  <c r="U869" i="9"/>
  <c r="U868" i="9" s="1"/>
  <c r="T869" i="9"/>
  <c r="T868" i="9" s="1"/>
  <c r="S869" i="9"/>
  <c r="S868" i="9" s="1"/>
  <c r="R869" i="9"/>
  <c r="Q869" i="9"/>
  <c r="Q868" i="9" s="1"/>
  <c r="P869" i="9"/>
  <c r="P868" i="9" s="1"/>
  <c r="O869" i="9"/>
  <c r="O868" i="9" s="1"/>
  <c r="N869" i="9"/>
  <c r="N868" i="9" s="1"/>
  <c r="M869" i="9"/>
  <c r="M868" i="9" s="1"/>
  <c r="L869" i="9"/>
  <c r="L868" i="9" s="1"/>
  <c r="K869" i="9"/>
  <c r="J869" i="9"/>
  <c r="I869" i="9"/>
  <c r="H869" i="9"/>
  <c r="H868" i="9" s="1"/>
  <c r="G869" i="9"/>
  <c r="G868" i="9" s="1"/>
  <c r="R868" i="9"/>
  <c r="K868" i="9"/>
  <c r="J868" i="9"/>
  <c r="I868" i="9"/>
  <c r="G867" i="9"/>
  <c r="H867" i="9" s="1"/>
  <c r="F863" i="9"/>
  <c r="F861" i="9"/>
  <c r="W853" i="9"/>
  <c r="V853" i="9"/>
  <c r="U853" i="9"/>
  <c r="T853" i="9"/>
  <c r="S853" i="9"/>
  <c r="R853" i="9"/>
  <c r="Q853" i="9"/>
  <c r="P853" i="9"/>
  <c r="O853" i="9"/>
  <c r="N853" i="9"/>
  <c r="M853" i="9"/>
  <c r="L853" i="9"/>
  <c r="K853" i="9"/>
  <c r="J853" i="9"/>
  <c r="I853" i="9"/>
  <c r="H853" i="9"/>
  <c r="G853" i="9"/>
  <c r="W848" i="9"/>
  <c r="V848" i="9"/>
  <c r="U848" i="9"/>
  <c r="T848" i="9"/>
  <c r="S848" i="9"/>
  <c r="R848" i="9"/>
  <c r="Q848" i="9"/>
  <c r="P848" i="9"/>
  <c r="O848" i="9"/>
  <c r="N848" i="9"/>
  <c r="M848" i="9"/>
  <c r="L848" i="9"/>
  <c r="K848" i="9"/>
  <c r="J848" i="9"/>
  <c r="I848" i="9"/>
  <c r="H848" i="9"/>
  <c r="G848" i="9"/>
  <c r="V845" i="9"/>
  <c r="V844" i="9" s="1"/>
  <c r="V841" i="9" s="1"/>
  <c r="U845" i="9"/>
  <c r="U844" i="9" s="1"/>
  <c r="U841" i="9" s="1"/>
  <c r="T845" i="9"/>
  <c r="S845" i="9"/>
  <c r="S844" i="9" s="1"/>
  <c r="S841" i="9" s="1"/>
  <c r="R845" i="9"/>
  <c r="R844" i="9" s="1"/>
  <c r="R841" i="9" s="1"/>
  <c r="Q845" i="9"/>
  <c r="P845" i="9"/>
  <c r="O845" i="9"/>
  <c r="O844" i="9" s="1"/>
  <c r="O841" i="9" s="1"/>
  <c r="N845" i="9"/>
  <c r="M845" i="9"/>
  <c r="L845" i="9"/>
  <c r="K845" i="9"/>
  <c r="J845" i="9"/>
  <c r="I845" i="9"/>
  <c r="H845" i="9"/>
  <c r="H844" i="9" s="1"/>
  <c r="T844" i="9"/>
  <c r="Q844" i="9"/>
  <c r="Q841" i="9" s="1"/>
  <c r="P844" i="9"/>
  <c r="P841" i="9" s="1"/>
  <c r="N844" i="9"/>
  <c r="N841" i="9" s="1"/>
  <c r="M844" i="9"/>
  <c r="M841" i="9" s="1"/>
  <c r="L844" i="9"/>
  <c r="L841" i="9" s="1"/>
  <c r="K844" i="9"/>
  <c r="K841" i="9" s="1"/>
  <c r="J844" i="9"/>
  <c r="J841" i="9" s="1"/>
  <c r="I844" i="9"/>
  <c r="I841" i="9" s="1"/>
  <c r="T841" i="9"/>
  <c r="H841" i="9"/>
  <c r="V835" i="9"/>
  <c r="U835" i="9"/>
  <c r="T835" i="9"/>
  <c r="S835" i="9"/>
  <c r="R835" i="9"/>
  <c r="Q835" i="9"/>
  <c r="P835" i="9"/>
  <c r="O835" i="9"/>
  <c r="N835" i="9"/>
  <c r="M835" i="9"/>
  <c r="L835" i="9"/>
  <c r="K835" i="9"/>
  <c r="J835" i="9"/>
  <c r="I835" i="9"/>
  <c r="H835" i="9"/>
  <c r="V832" i="9"/>
  <c r="U832" i="9"/>
  <c r="T832" i="9"/>
  <c r="S832" i="9"/>
  <c r="R832" i="9"/>
  <c r="Q832" i="9"/>
  <c r="P832" i="9"/>
  <c r="O832" i="9"/>
  <c r="N832" i="9"/>
  <c r="M832" i="9"/>
  <c r="L832" i="9"/>
  <c r="K832" i="9"/>
  <c r="J832" i="9"/>
  <c r="I832" i="9"/>
  <c r="H832" i="9"/>
  <c r="V827" i="9"/>
  <c r="U827" i="9"/>
  <c r="T827" i="9"/>
  <c r="S827" i="9"/>
  <c r="R827" i="9"/>
  <c r="Q827" i="9"/>
  <c r="P827" i="9"/>
  <c r="O827" i="9"/>
  <c r="N827" i="9"/>
  <c r="M827" i="9"/>
  <c r="L827" i="9"/>
  <c r="K827" i="9"/>
  <c r="J827" i="9"/>
  <c r="I827" i="9"/>
  <c r="H827" i="9"/>
  <c r="V822" i="9"/>
  <c r="U822" i="9"/>
  <c r="T822" i="9"/>
  <c r="S822" i="9"/>
  <c r="R822" i="9"/>
  <c r="Q822" i="9"/>
  <c r="P822" i="9"/>
  <c r="O822" i="9"/>
  <c r="N822" i="9"/>
  <c r="M822" i="9"/>
  <c r="L822" i="9"/>
  <c r="K822" i="9"/>
  <c r="J822" i="9"/>
  <c r="I822" i="9"/>
  <c r="H822" i="9"/>
  <c r="V817" i="9"/>
  <c r="U817" i="9"/>
  <c r="T817" i="9"/>
  <c r="S817" i="9"/>
  <c r="R817" i="9"/>
  <c r="Q817" i="9"/>
  <c r="P817" i="9"/>
  <c r="O817" i="9"/>
  <c r="N817" i="9"/>
  <c r="M817" i="9"/>
  <c r="L817" i="9"/>
  <c r="K817" i="9"/>
  <c r="J817" i="9"/>
  <c r="I817" i="9"/>
  <c r="H817" i="9"/>
  <c r="W809" i="9"/>
  <c r="V809" i="9"/>
  <c r="U809" i="9"/>
  <c r="T809" i="9"/>
  <c r="S809" i="9"/>
  <c r="R809" i="9"/>
  <c r="Q809" i="9"/>
  <c r="P809" i="9"/>
  <c r="O809" i="9"/>
  <c r="N809" i="9"/>
  <c r="M809" i="9"/>
  <c r="L809" i="9"/>
  <c r="K809" i="9"/>
  <c r="J809" i="9"/>
  <c r="I809" i="9"/>
  <c r="H809" i="9"/>
  <c r="G809" i="9"/>
  <c r="G805" i="9"/>
  <c r="W801" i="9"/>
  <c r="V801" i="9"/>
  <c r="U801" i="9"/>
  <c r="T801" i="9"/>
  <c r="S801" i="9"/>
  <c r="R801" i="9"/>
  <c r="Q801" i="9"/>
  <c r="P801" i="9"/>
  <c r="O801" i="9"/>
  <c r="N801" i="9"/>
  <c r="M801" i="9"/>
  <c r="L801" i="9"/>
  <c r="K801" i="9"/>
  <c r="J801" i="9"/>
  <c r="I801" i="9"/>
  <c r="H801" i="9"/>
  <c r="G801" i="9"/>
  <c r="W798" i="9"/>
  <c r="V798" i="9"/>
  <c r="U798" i="9"/>
  <c r="T798" i="9"/>
  <c r="S798" i="9"/>
  <c r="R798" i="9"/>
  <c r="Q798" i="9"/>
  <c r="P798" i="9"/>
  <c r="O798" i="9"/>
  <c r="N798" i="9"/>
  <c r="M798" i="9"/>
  <c r="L798" i="9"/>
  <c r="K798" i="9"/>
  <c r="J798" i="9"/>
  <c r="I798" i="9"/>
  <c r="H798" i="9"/>
  <c r="G798" i="9"/>
  <c r="W795" i="9"/>
  <c r="V795" i="9"/>
  <c r="U795" i="9"/>
  <c r="T795" i="9"/>
  <c r="S795" i="9"/>
  <c r="R795" i="9"/>
  <c r="Q795" i="9"/>
  <c r="P795" i="9"/>
  <c r="O795" i="9"/>
  <c r="N795" i="9"/>
  <c r="M795" i="9"/>
  <c r="L795" i="9"/>
  <c r="K795" i="9"/>
  <c r="J795" i="9"/>
  <c r="I795" i="9"/>
  <c r="H795" i="9"/>
  <c r="G795" i="9"/>
  <c r="W792" i="9"/>
  <c r="V792" i="9"/>
  <c r="U792" i="9"/>
  <c r="T792" i="9"/>
  <c r="S792" i="9"/>
  <c r="R792" i="9"/>
  <c r="Q792" i="9"/>
  <c r="P792" i="9"/>
  <c r="O792" i="9"/>
  <c r="N792" i="9"/>
  <c r="M792" i="9"/>
  <c r="L792" i="9"/>
  <c r="K792" i="9"/>
  <c r="J792" i="9"/>
  <c r="I792" i="9"/>
  <c r="H792" i="9"/>
  <c r="G792" i="9"/>
  <c r="W789" i="9"/>
  <c r="V789" i="9"/>
  <c r="U789" i="9"/>
  <c r="T789" i="9"/>
  <c r="S789" i="9"/>
  <c r="R789" i="9"/>
  <c r="Q789" i="9"/>
  <c r="P789" i="9"/>
  <c r="O789" i="9"/>
  <c r="N789" i="9"/>
  <c r="M789" i="9"/>
  <c r="L789" i="9"/>
  <c r="K789" i="9"/>
  <c r="J789" i="9"/>
  <c r="I789" i="9"/>
  <c r="H789" i="9"/>
  <c r="G789" i="9"/>
  <c r="W786" i="9"/>
  <c r="V786" i="9"/>
  <c r="U786" i="9"/>
  <c r="T786" i="9"/>
  <c r="S786" i="9"/>
  <c r="R786" i="9"/>
  <c r="Q786" i="9"/>
  <c r="P786" i="9"/>
  <c r="O786" i="9"/>
  <c r="N786" i="9"/>
  <c r="M786" i="9"/>
  <c r="L786" i="9"/>
  <c r="K786" i="9"/>
  <c r="J786" i="9"/>
  <c r="I786" i="9"/>
  <c r="H786" i="9"/>
  <c r="G786" i="9"/>
  <c r="W783" i="9"/>
  <c r="V783" i="9"/>
  <c r="U783" i="9"/>
  <c r="T783" i="9"/>
  <c r="S783" i="9"/>
  <c r="R783" i="9"/>
  <c r="Q783" i="9"/>
  <c r="P783" i="9"/>
  <c r="O783" i="9"/>
  <c r="N783" i="9"/>
  <c r="M783" i="9"/>
  <c r="L783" i="9"/>
  <c r="K783" i="9"/>
  <c r="J783" i="9"/>
  <c r="I783" i="9"/>
  <c r="H783" i="9"/>
  <c r="G783" i="9"/>
  <c r="W778" i="9"/>
  <c r="V778" i="9"/>
  <c r="U778" i="9"/>
  <c r="T778" i="9"/>
  <c r="S778" i="9"/>
  <c r="R778" i="9"/>
  <c r="Q778" i="9"/>
  <c r="P778" i="9"/>
  <c r="O778" i="9"/>
  <c r="N778" i="9"/>
  <c r="M778" i="9"/>
  <c r="L778" i="9"/>
  <c r="K778" i="9"/>
  <c r="J778" i="9"/>
  <c r="I778" i="9"/>
  <c r="H778" i="9"/>
  <c r="G778" i="9"/>
  <c r="W775" i="9"/>
  <c r="V775" i="9"/>
  <c r="U775" i="9"/>
  <c r="T775" i="9"/>
  <c r="S775" i="9"/>
  <c r="R775" i="9"/>
  <c r="Q775" i="9"/>
  <c r="P775" i="9"/>
  <c r="O775" i="9"/>
  <c r="N775" i="9"/>
  <c r="M775" i="9"/>
  <c r="L775" i="9"/>
  <c r="K775" i="9"/>
  <c r="J775" i="9"/>
  <c r="I775" i="9"/>
  <c r="H775" i="9"/>
  <c r="G775" i="9"/>
  <c r="W771" i="9"/>
  <c r="V771" i="9"/>
  <c r="U771" i="9"/>
  <c r="T771" i="9"/>
  <c r="S771" i="9"/>
  <c r="R771" i="9"/>
  <c r="Q771" i="9"/>
  <c r="P771" i="9"/>
  <c r="O771" i="9"/>
  <c r="N771" i="9"/>
  <c r="M771" i="9"/>
  <c r="L771" i="9"/>
  <c r="K771" i="9"/>
  <c r="J771" i="9"/>
  <c r="I771" i="9"/>
  <c r="H771" i="9"/>
  <c r="G771" i="9"/>
  <c r="W768" i="9"/>
  <c r="V768" i="9"/>
  <c r="U768" i="9"/>
  <c r="T768" i="9"/>
  <c r="S768" i="9"/>
  <c r="R768" i="9"/>
  <c r="Q768" i="9"/>
  <c r="P768" i="9"/>
  <c r="O768" i="9"/>
  <c r="N768" i="9"/>
  <c r="M768" i="9"/>
  <c r="L768" i="9"/>
  <c r="K768" i="9"/>
  <c r="J768" i="9"/>
  <c r="I768" i="9"/>
  <c r="H768" i="9"/>
  <c r="G768" i="9"/>
  <c r="W764" i="9"/>
  <c r="V764" i="9"/>
  <c r="U764" i="9"/>
  <c r="T764" i="9"/>
  <c r="S764" i="9"/>
  <c r="R764" i="9"/>
  <c r="Q764" i="9"/>
  <c r="P764" i="9"/>
  <c r="O764" i="9"/>
  <c r="N764" i="9"/>
  <c r="M764" i="9"/>
  <c r="L764" i="9"/>
  <c r="K764" i="9"/>
  <c r="J764" i="9"/>
  <c r="I764" i="9"/>
  <c r="H764" i="9"/>
  <c r="G764" i="9"/>
  <c r="W761" i="9"/>
  <c r="V761" i="9"/>
  <c r="U761" i="9"/>
  <c r="T761" i="9"/>
  <c r="S761" i="9"/>
  <c r="R761" i="9"/>
  <c r="Q761" i="9"/>
  <c r="P761" i="9"/>
  <c r="O761" i="9"/>
  <c r="N761" i="9"/>
  <c r="M761" i="9"/>
  <c r="L761" i="9"/>
  <c r="K761" i="9"/>
  <c r="J761" i="9"/>
  <c r="I761" i="9"/>
  <c r="H761" i="9"/>
  <c r="G761" i="9"/>
  <c r="W756" i="9"/>
  <c r="V756" i="9"/>
  <c r="U756" i="9"/>
  <c r="T756" i="9"/>
  <c r="S756" i="9"/>
  <c r="R756" i="9"/>
  <c r="Q756" i="9"/>
  <c r="P756" i="9"/>
  <c r="O756" i="9"/>
  <c r="N756" i="9"/>
  <c r="M756" i="9"/>
  <c r="L756" i="9"/>
  <c r="K756" i="9"/>
  <c r="J756" i="9"/>
  <c r="I756" i="9"/>
  <c r="H756" i="9"/>
  <c r="G756" i="9"/>
  <c r="W752" i="9"/>
  <c r="V752" i="9"/>
  <c r="U752" i="9"/>
  <c r="T752" i="9"/>
  <c r="S752" i="9"/>
  <c r="R752" i="9"/>
  <c r="Q752" i="9"/>
  <c r="P752" i="9"/>
  <c r="O752" i="9"/>
  <c r="N752" i="9"/>
  <c r="M752" i="9"/>
  <c r="L752" i="9"/>
  <c r="K752" i="9"/>
  <c r="J752" i="9"/>
  <c r="I752" i="9"/>
  <c r="H752" i="9"/>
  <c r="G752" i="9"/>
  <c r="W748" i="9"/>
  <c r="V748" i="9"/>
  <c r="U748" i="9"/>
  <c r="T748" i="9"/>
  <c r="S748" i="9"/>
  <c r="R748" i="9"/>
  <c r="Q748" i="9"/>
  <c r="P748" i="9"/>
  <c r="O748" i="9"/>
  <c r="N748" i="9"/>
  <c r="M748" i="9"/>
  <c r="L748" i="9"/>
  <c r="K748" i="9"/>
  <c r="J748" i="9"/>
  <c r="I748" i="9"/>
  <c r="H748" i="9"/>
  <c r="G748" i="9"/>
  <c r="W742" i="9"/>
  <c r="V742" i="9"/>
  <c r="U742" i="9"/>
  <c r="T742" i="9"/>
  <c r="S742" i="9"/>
  <c r="R742" i="9"/>
  <c r="Q742" i="9"/>
  <c r="P742" i="9"/>
  <c r="O742" i="9"/>
  <c r="N742" i="9"/>
  <c r="M742" i="9"/>
  <c r="L742" i="9"/>
  <c r="K742" i="9"/>
  <c r="J742" i="9"/>
  <c r="I742" i="9"/>
  <c r="H742" i="9"/>
  <c r="G742" i="9"/>
  <c r="W737" i="9"/>
  <c r="V737" i="9"/>
  <c r="U737" i="9"/>
  <c r="T737" i="9"/>
  <c r="S737" i="9"/>
  <c r="R737" i="9"/>
  <c r="Q737" i="9"/>
  <c r="P737" i="9"/>
  <c r="O737" i="9"/>
  <c r="N737" i="9"/>
  <c r="M737" i="9"/>
  <c r="L737" i="9"/>
  <c r="K737" i="9"/>
  <c r="J737" i="9"/>
  <c r="I737" i="9"/>
  <c r="H737" i="9"/>
  <c r="G737" i="9"/>
  <c r="W732" i="9"/>
  <c r="V732" i="9"/>
  <c r="U732" i="9"/>
  <c r="T732" i="9"/>
  <c r="S732" i="9"/>
  <c r="R732" i="9"/>
  <c r="Q732" i="9"/>
  <c r="P732" i="9"/>
  <c r="O732" i="9"/>
  <c r="N732" i="9"/>
  <c r="M732" i="9"/>
  <c r="L732" i="9"/>
  <c r="K732" i="9"/>
  <c r="J732" i="9"/>
  <c r="I732" i="9"/>
  <c r="H732" i="9"/>
  <c r="G732" i="9"/>
  <c r="G727" i="9"/>
  <c r="W723" i="9"/>
  <c r="V723" i="9"/>
  <c r="U723" i="9"/>
  <c r="T723" i="9"/>
  <c r="S723" i="9"/>
  <c r="R723" i="9"/>
  <c r="Q723" i="9"/>
  <c r="P723" i="9"/>
  <c r="O723" i="9"/>
  <c r="N723" i="9"/>
  <c r="M723" i="9"/>
  <c r="L723" i="9"/>
  <c r="K723" i="9"/>
  <c r="J723" i="9"/>
  <c r="I723" i="9"/>
  <c r="H723" i="9"/>
  <c r="G723" i="9"/>
  <c r="W720" i="9"/>
  <c r="V720" i="9"/>
  <c r="U720" i="9"/>
  <c r="T720" i="9"/>
  <c r="S720" i="9"/>
  <c r="R720" i="9"/>
  <c r="Q720" i="9"/>
  <c r="P720" i="9"/>
  <c r="O720" i="9"/>
  <c r="N720" i="9"/>
  <c r="M720" i="9"/>
  <c r="L720" i="9"/>
  <c r="K720" i="9"/>
  <c r="J720" i="9"/>
  <c r="I720" i="9"/>
  <c r="H720" i="9"/>
  <c r="G720" i="9"/>
  <c r="W717" i="9"/>
  <c r="V717" i="9"/>
  <c r="U717" i="9"/>
  <c r="T717" i="9"/>
  <c r="S717" i="9"/>
  <c r="R717" i="9"/>
  <c r="Q717" i="9"/>
  <c r="P717" i="9"/>
  <c r="O717" i="9"/>
  <c r="N717" i="9"/>
  <c r="M717" i="9"/>
  <c r="L717" i="9"/>
  <c r="K717" i="9"/>
  <c r="J717" i="9"/>
  <c r="I717" i="9"/>
  <c r="H717" i="9"/>
  <c r="G717" i="9"/>
  <c r="W714" i="9"/>
  <c r="V714" i="9"/>
  <c r="U714" i="9"/>
  <c r="T714" i="9"/>
  <c r="S714" i="9"/>
  <c r="R714" i="9"/>
  <c r="Q714" i="9"/>
  <c r="P714" i="9"/>
  <c r="O714" i="9"/>
  <c r="N714" i="9"/>
  <c r="M714" i="9"/>
  <c r="L714" i="9"/>
  <c r="K714" i="9"/>
  <c r="J714" i="9"/>
  <c r="I714" i="9"/>
  <c r="H714" i="9"/>
  <c r="G714" i="9"/>
  <c r="W711" i="9"/>
  <c r="V711" i="9"/>
  <c r="U711" i="9"/>
  <c r="T711" i="9"/>
  <c r="S711" i="9"/>
  <c r="R711" i="9"/>
  <c r="Q711" i="9"/>
  <c r="P711" i="9"/>
  <c r="O711" i="9"/>
  <c r="N711" i="9"/>
  <c r="M711" i="9"/>
  <c r="L711" i="9"/>
  <c r="K711" i="9"/>
  <c r="J711" i="9"/>
  <c r="I711" i="9"/>
  <c r="H711" i="9"/>
  <c r="G711" i="9"/>
  <c r="W708" i="9"/>
  <c r="V708" i="9"/>
  <c r="U708" i="9"/>
  <c r="T708" i="9"/>
  <c r="S708" i="9"/>
  <c r="R708" i="9"/>
  <c r="Q708" i="9"/>
  <c r="P708" i="9"/>
  <c r="O708" i="9"/>
  <c r="N708" i="9"/>
  <c r="M708" i="9"/>
  <c r="L708" i="9"/>
  <c r="K708" i="9"/>
  <c r="J708" i="9"/>
  <c r="I708" i="9"/>
  <c r="H708" i="9"/>
  <c r="G708" i="9"/>
  <c r="W705" i="9"/>
  <c r="V705" i="9"/>
  <c r="U705" i="9"/>
  <c r="T705" i="9"/>
  <c r="S705" i="9"/>
  <c r="R705" i="9"/>
  <c r="Q705" i="9"/>
  <c r="P705" i="9"/>
  <c r="O705" i="9"/>
  <c r="N705" i="9"/>
  <c r="M705" i="9"/>
  <c r="L705" i="9"/>
  <c r="K705" i="9"/>
  <c r="J705" i="9"/>
  <c r="I705" i="9"/>
  <c r="H705" i="9"/>
  <c r="G705" i="9"/>
  <c r="W700" i="9"/>
  <c r="V700" i="9"/>
  <c r="U700" i="9"/>
  <c r="T700" i="9"/>
  <c r="S700" i="9"/>
  <c r="R700" i="9"/>
  <c r="Q700" i="9"/>
  <c r="P700" i="9"/>
  <c r="O700" i="9"/>
  <c r="N700" i="9"/>
  <c r="M700" i="9"/>
  <c r="L700" i="9"/>
  <c r="K700" i="9"/>
  <c r="J700" i="9"/>
  <c r="I700" i="9"/>
  <c r="H700" i="9"/>
  <c r="G700" i="9"/>
  <c r="W697" i="9"/>
  <c r="V697" i="9"/>
  <c r="U697" i="9"/>
  <c r="T697" i="9"/>
  <c r="S697" i="9"/>
  <c r="R697" i="9"/>
  <c r="Q697" i="9"/>
  <c r="P697" i="9"/>
  <c r="O697" i="9"/>
  <c r="N697" i="9"/>
  <c r="M697" i="9"/>
  <c r="L697" i="9"/>
  <c r="K697" i="9"/>
  <c r="J697" i="9"/>
  <c r="I697" i="9"/>
  <c r="H697" i="9"/>
  <c r="G697" i="9"/>
  <c r="W693" i="9"/>
  <c r="V693" i="9"/>
  <c r="U693" i="9"/>
  <c r="T693" i="9"/>
  <c r="S693" i="9"/>
  <c r="R693" i="9"/>
  <c r="Q693" i="9"/>
  <c r="P693" i="9"/>
  <c r="O693" i="9"/>
  <c r="N693" i="9"/>
  <c r="M693" i="9"/>
  <c r="L693" i="9"/>
  <c r="K693" i="9"/>
  <c r="J693" i="9"/>
  <c r="I693" i="9"/>
  <c r="H693" i="9"/>
  <c r="G693" i="9"/>
  <c r="W690" i="9"/>
  <c r="V690" i="9"/>
  <c r="U690" i="9"/>
  <c r="T690" i="9"/>
  <c r="S690" i="9"/>
  <c r="R690" i="9"/>
  <c r="Q690" i="9"/>
  <c r="P690" i="9"/>
  <c r="O690" i="9"/>
  <c r="N690" i="9"/>
  <c r="M690" i="9"/>
  <c r="L690" i="9"/>
  <c r="K690" i="9"/>
  <c r="J690" i="9"/>
  <c r="I690" i="9"/>
  <c r="H690" i="9"/>
  <c r="G690" i="9"/>
  <c r="W686" i="9"/>
  <c r="V686" i="9"/>
  <c r="U686" i="9"/>
  <c r="T686" i="9"/>
  <c r="S686" i="9"/>
  <c r="R686" i="9"/>
  <c r="Q686" i="9"/>
  <c r="P686" i="9"/>
  <c r="O686" i="9"/>
  <c r="N686" i="9"/>
  <c r="M686" i="9"/>
  <c r="L686" i="9"/>
  <c r="K686" i="9"/>
  <c r="J686" i="9"/>
  <c r="I686" i="9"/>
  <c r="H686" i="9"/>
  <c r="G686" i="9"/>
  <c r="W683" i="9"/>
  <c r="V683" i="9"/>
  <c r="U683" i="9"/>
  <c r="T683" i="9"/>
  <c r="S683" i="9"/>
  <c r="R683" i="9"/>
  <c r="Q683" i="9"/>
  <c r="P683" i="9"/>
  <c r="O683" i="9"/>
  <c r="N683" i="9"/>
  <c r="M683" i="9"/>
  <c r="L683" i="9"/>
  <c r="K683" i="9"/>
  <c r="J683" i="9"/>
  <c r="I683" i="9"/>
  <c r="H683" i="9"/>
  <c r="G683" i="9"/>
  <c r="W678" i="9"/>
  <c r="V678" i="9"/>
  <c r="U678" i="9"/>
  <c r="T678" i="9"/>
  <c r="S678" i="9"/>
  <c r="R678" i="9"/>
  <c r="Q678" i="9"/>
  <c r="P678" i="9"/>
  <c r="O678" i="9"/>
  <c r="N678" i="9"/>
  <c r="M678" i="9"/>
  <c r="L678" i="9"/>
  <c r="K678" i="9"/>
  <c r="J678" i="9"/>
  <c r="I678" i="9"/>
  <c r="H678" i="9"/>
  <c r="G678" i="9"/>
  <c r="W674" i="9"/>
  <c r="V674" i="9"/>
  <c r="U674" i="9"/>
  <c r="T674" i="9"/>
  <c r="S674" i="9"/>
  <c r="R674" i="9"/>
  <c r="Q674" i="9"/>
  <c r="P674" i="9"/>
  <c r="O674" i="9"/>
  <c r="N674" i="9"/>
  <c r="M674" i="9"/>
  <c r="L674" i="9"/>
  <c r="K674" i="9"/>
  <c r="J674" i="9"/>
  <c r="I674" i="9"/>
  <c r="H674" i="9"/>
  <c r="G674" i="9"/>
  <c r="W670" i="9"/>
  <c r="V670" i="9"/>
  <c r="U670" i="9"/>
  <c r="T670" i="9"/>
  <c r="S670" i="9"/>
  <c r="R670" i="9"/>
  <c r="Q670" i="9"/>
  <c r="P670" i="9"/>
  <c r="O670" i="9"/>
  <c r="N670" i="9"/>
  <c r="M670" i="9"/>
  <c r="L670" i="9"/>
  <c r="K670" i="9"/>
  <c r="J670" i="9"/>
  <c r="I670" i="9"/>
  <c r="H670" i="9"/>
  <c r="G670" i="9"/>
  <c r="W664" i="9"/>
  <c r="V664" i="9"/>
  <c r="U664" i="9"/>
  <c r="T664" i="9"/>
  <c r="S664" i="9"/>
  <c r="R664" i="9"/>
  <c r="Q664" i="9"/>
  <c r="P664" i="9"/>
  <c r="O664" i="9"/>
  <c r="N664" i="9"/>
  <c r="M664" i="9"/>
  <c r="L664" i="9"/>
  <c r="K664" i="9"/>
  <c r="J664" i="9"/>
  <c r="I664" i="9"/>
  <c r="H664" i="9"/>
  <c r="G664" i="9"/>
  <c r="W659" i="9"/>
  <c r="V659" i="9"/>
  <c r="U659" i="9"/>
  <c r="T659" i="9"/>
  <c r="S659" i="9"/>
  <c r="R659" i="9"/>
  <c r="Q659" i="9"/>
  <c r="P659" i="9"/>
  <c r="O659" i="9"/>
  <c r="N659" i="9"/>
  <c r="M659" i="9"/>
  <c r="L659" i="9"/>
  <c r="K659" i="9"/>
  <c r="J659" i="9"/>
  <c r="I659" i="9"/>
  <c r="H659" i="9"/>
  <c r="G659" i="9"/>
  <c r="W654" i="9"/>
  <c r="V654" i="9"/>
  <c r="U654" i="9"/>
  <c r="T654" i="9"/>
  <c r="S654" i="9"/>
  <c r="R654" i="9"/>
  <c r="Q654" i="9"/>
  <c r="P654" i="9"/>
  <c r="O654" i="9"/>
  <c r="N654" i="9"/>
  <c r="M654" i="9"/>
  <c r="L654" i="9"/>
  <c r="K654" i="9"/>
  <c r="J654" i="9"/>
  <c r="I654" i="9"/>
  <c r="H654" i="9"/>
  <c r="G654" i="9"/>
  <c r="G649" i="9"/>
  <c r="W645" i="9"/>
  <c r="V645" i="9"/>
  <c r="U645" i="9"/>
  <c r="T645" i="9"/>
  <c r="S645" i="9"/>
  <c r="R645" i="9"/>
  <c r="Q645" i="9"/>
  <c r="P645" i="9"/>
  <c r="O645" i="9"/>
  <c r="N645" i="9"/>
  <c r="M645" i="9"/>
  <c r="L645" i="9"/>
  <c r="K645" i="9"/>
  <c r="J645" i="9"/>
  <c r="I645" i="9"/>
  <c r="H645" i="9"/>
  <c r="G645" i="9"/>
  <c r="W642" i="9"/>
  <c r="V642" i="9"/>
  <c r="U642" i="9"/>
  <c r="T642" i="9"/>
  <c r="S642" i="9"/>
  <c r="R642" i="9"/>
  <c r="Q642" i="9"/>
  <c r="P642" i="9"/>
  <c r="O642" i="9"/>
  <c r="N642" i="9"/>
  <c r="M642" i="9"/>
  <c r="L642" i="9"/>
  <c r="K642" i="9"/>
  <c r="J642" i="9"/>
  <c r="I642" i="9"/>
  <c r="H642" i="9"/>
  <c r="G642" i="9"/>
  <c r="W639" i="9"/>
  <c r="V639" i="9"/>
  <c r="U639" i="9"/>
  <c r="T639" i="9"/>
  <c r="S639" i="9"/>
  <c r="R639" i="9"/>
  <c r="Q639" i="9"/>
  <c r="P639" i="9"/>
  <c r="O639" i="9"/>
  <c r="N639" i="9"/>
  <c r="M639" i="9"/>
  <c r="L639" i="9"/>
  <c r="K639" i="9"/>
  <c r="J639" i="9"/>
  <c r="I639" i="9"/>
  <c r="H639" i="9"/>
  <c r="G639" i="9"/>
  <c r="W636" i="9"/>
  <c r="V636" i="9"/>
  <c r="U636" i="9"/>
  <c r="T636" i="9"/>
  <c r="S636" i="9"/>
  <c r="R636" i="9"/>
  <c r="Q636" i="9"/>
  <c r="P636" i="9"/>
  <c r="O636" i="9"/>
  <c r="N636" i="9"/>
  <c r="M636" i="9"/>
  <c r="L636" i="9"/>
  <c r="K636" i="9"/>
  <c r="J636" i="9"/>
  <c r="I636" i="9"/>
  <c r="H636" i="9"/>
  <c r="G636" i="9"/>
  <c r="W633" i="9"/>
  <c r="V633" i="9"/>
  <c r="U633" i="9"/>
  <c r="T633" i="9"/>
  <c r="S633" i="9"/>
  <c r="R633" i="9"/>
  <c r="Q633" i="9"/>
  <c r="P633" i="9"/>
  <c r="O633" i="9"/>
  <c r="N633" i="9"/>
  <c r="M633" i="9"/>
  <c r="L633" i="9"/>
  <c r="K633" i="9"/>
  <c r="J633" i="9"/>
  <c r="I633" i="9"/>
  <c r="H633" i="9"/>
  <c r="G633" i="9"/>
  <c r="W630" i="9"/>
  <c r="V630" i="9"/>
  <c r="U630" i="9"/>
  <c r="T630" i="9"/>
  <c r="S630" i="9"/>
  <c r="R630" i="9"/>
  <c r="Q630" i="9"/>
  <c r="P630" i="9"/>
  <c r="O630" i="9"/>
  <c r="N630" i="9"/>
  <c r="M630" i="9"/>
  <c r="L630" i="9"/>
  <c r="K630" i="9"/>
  <c r="J630" i="9"/>
  <c r="I630" i="9"/>
  <c r="H630" i="9"/>
  <c r="G630" i="9"/>
  <c r="W627" i="9"/>
  <c r="V627" i="9"/>
  <c r="U627" i="9"/>
  <c r="T627" i="9"/>
  <c r="S627" i="9"/>
  <c r="R627" i="9"/>
  <c r="Q627" i="9"/>
  <c r="P627" i="9"/>
  <c r="O627" i="9"/>
  <c r="N627" i="9"/>
  <c r="M627" i="9"/>
  <c r="L627" i="9"/>
  <c r="K627" i="9"/>
  <c r="J627" i="9"/>
  <c r="I627" i="9"/>
  <c r="H627" i="9"/>
  <c r="G627" i="9"/>
  <c r="W622" i="9"/>
  <c r="V622" i="9"/>
  <c r="U622" i="9"/>
  <c r="T622" i="9"/>
  <c r="S622" i="9"/>
  <c r="R622" i="9"/>
  <c r="Q622" i="9"/>
  <c r="P622" i="9"/>
  <c r="O622" i="9"/>
  <c r="N622" i="9"/>
  <c r="M622" i="9"/>
  <c r="L622" i="9"/>
  <c r="K622" i="9"/>
  <c r="J622" i="9"/>
  <c r="I622" i="9"/>
  <c r="H622" i="9"/>
  <c r="G622" i="9"/>
  <c r="W619" i="9"/>
  <c r="V619" i="9"/>
  <c r="U619" i="9"/>
  <c r="T619" i="9"/>
  <c r="S619" i="9"/>
  <c r="R619" i="9"/>
  <c r="Q619" i="9"/>
  <c r="P619" i="9"/>
  <c r="O619" i="9"/>
  <c r="N619" i="9"/>
  <c r="M619" i="9"/>
  <c r="L619" i="9"/>
  <c r="K619" i="9"/>
  <c r="J619" i="9"/>
  <c r="I619" i="9"/>
  <c r="H619" i="9"/>
  <c r="G619" i="9"/>
  <c r="W615" i="9"/>
  <c r="V615" i="9"/>
  <c r="U615" i="9"/>
  <c r="T615" i="9"/>
  <c r="S615" i="9"/>
  <c r="R615" i="9"/>
  <c r="Q615" i="9"/>
  <c r="P615" i="9"/>
  <c r="O615" i="9"/>
  <c r="N615" i="9"/>
  <c r="M615" i="9"/>
  <c r="L615" i="9"/>
  <c r="K615" i="9"/>
  <c r="J615" i="9"/>
  <c r="I615" i="9"/>
  <c r="H615" i="9"/>
  <c r="G615" i="9"/>
  <c r="W612" i="9"/>
  <c r="V612" i="9"/>
  <c r="U612" i="9"/>
  <c r="T612" i="9"/>
  <c r="S612" i="9"/>
  <c r="R612" i="9"/>
  <c r="Q612" i="9"/>
  <c r="P612" i="9"/>
  <c r="O612" i="9"/>
  <c r="N612" i="9"/>
  <c r="M612" i="9"/>
  <c r="L612" i="9"/>
  <c r="K612" i="9"/>
  <c r="J612" i="9"/>
  <c r="I612" i="9"/>
  <c r="H612" i="9"/>
  <c r="G612" i="9"/>
  <c r="W608" i="9"/>
  <c r="V608" i="9"/>
  <c r="U608" i="9"/>
  <c r="T608" i="9"/>
  <c r="S608" i="9"/>
  <c r="R608" i="9"/>
  <c r="Q608" i="9"/>
  <c r="P608" i="9"/>
  <c r="O608" i="9"/>
  <c r="N608" i="9"/>
  <c r="M608" i="9"/>
  <c r="L608" i="9"/>
  <c r="K608" i="9"/>
  <c r="J608" i="9"/>
  <c r="I608" i="9"/>
  <c r="H608" i="9"/>
  <c r="G608" i="9"/>
  <c r="W605" i="9"/>
  <c r="V605" i="9"/>
  <c r="U605" i="9"/>
  <c r="T605" i="9"/>
  <c r="S605" i="9"/>
  <c r="R605" i="9"/>
  <c r="Q605" i="9"/>
  <c r="P605" i="9"/>
  <c r="O605" i="9"/>
  <c r="N605" i="9"/>
  <c r="M605" i="9"/>
  <c r="L605" i="9"/>
  <c r="K605" i="9"/>
  <c r="J605" i="9"/>
  <c r="I605" i="9"/>
  <c r="H605" i="9"/>
  <c r="G605" i="9"/>
  <c r="W600" i="9"/>
  <c r="V600" i="9"/>
  <c r="V814" i="9" s="1"/>
  <c r="U600" i="9"/>
  <c r="T600" i="9"/>
  <c r="S600" i="9"/>
  <c r="R600" i="9"/>
  <c r="Q600" i="9"/>
  <c r="P600" i="9"/>
  <c r="O600" i="9"/>
  <c r="N600" i="9"/>
  <c r="M600" i="9"/>
  <c r="L600" i="9"/>
  <c r="K600" i="9"/>
  <c r="J600" i="9"/>
  <c r="I600" i="9"/>
  <c r="H600" i="9"/>
  <c r="G600" i="9"/>
  <c r="W596" i="9"/>
  <c r="V596" i="9"/>
  <c r="U596" i="9"/>
  <c r="T596" i="9"/>
  <c r="S596" i="9"/>
  <c r="S814" i="9" s="1"/>
  <c r="R596" i="9"/>
  <c r="Q596" i="9"/>
  <c r="P596" i="9"/>
  <c r="O596" i="9"/>
  <c r="N596" i="9"/>
  <c r="M596" i="9"/>
  <c r="L596" i="9"/>
  <c r="K596" i="9"/>
  <c r="J596" i="9"/>
  <c r="I596" i="9"/>
  <c r="H596" i="9"/>
  <c r="G596" i="9"/>
  <c r="W592" i="9"/>
  <c r="V592" i="9"/>
  <c r="U592" i="9"/>
  <c r="T592" i="9"/>
  <c r="S592" i="9"/>
  <c r="R592" i="9"/>
  <c r="Q592" i="9"/>
  <c r="P592" i="9"/>
  <c r="P814" i="9" s="1"/>
  <c r="O592" i="9"/>
  <c r="N592" i="9"/>
  <c r="M592" i="9"/>
  <c r="L592" i="9"/>
  <c r="K592" i="9"/>
  <c r="J592" i="9"/>
  <c r="I592" i="9"/>
  <c r="H592" i="9"/>
  <c r="G592" i="9"/>
  <c r="W586" i="9"/>
  <c r="V586" i="9"/>
  <c r="U586" i="9"/>
  <c r="T586" i="9"/>
  <c r="S586" i="9"/>
  <c r="R586" i="9"/>
  <c r="Q586" i="9"/>
  <c r="P586" i="9"/>
  <c r="O586" i="9"/>
  <c r="N586" i="9"/>
  <c r="M586" i="9"/>
  <c r="L586" i="9"/>
  <c r="K586" i="9"/>
  <c r="J586" i="9"/>
  <c r="I586" i="9"/>
  <c r="H586" i="9"/>
  <c r="G586" i="9"/>
  <c r="W581" i="9"/>
  <c r="V581" i="9"/>
  <c r="U581" i="9"/>
  <c r="T581" i="9"/>
  <c r="S581" i="9"/>
  <c r="R581" i="9"/>
  <c r="Q581" i="9"/>
  <c r="P581" i="9"/>
  <c r="O581" i="9"/>
  <c r="N581" i="9"/>
  <c r="M581" i="9"/>
  <c r="L581" i="9"/>
  <c r="K581" i="9"/>
  <c r="J581" i="9"/>
  <c r="J814" i="9" s="1"/>
  <c r="I581" i="9"/>
  <c r="H581" i="9"/>
  <c r="G581" i="9"/>
  <c r="W576" i="9"/>
  <c r="V576" i="9"/>
  <c r="U576" i="9"/>
  <c r="T576" i="9"/>
  <c r="S576" i="9"/>
  <c r="R576" i="9"/>
  <c r="Q576" i="9"/>
  <c r="P576" i="9"/>
  <c r="O576" i="9"/>
  <c r="N576" i="9"/>
  <c r="M576" i="9"/>
  <c r="L576" i="9"/>
  <c r="K576" i="9"/>
  <c r="J576" i="9"/>
  <c r="I576" i="9"/>
  <c r="H576" i="9"/>
  <c r="G576" i="9"/>
  <c r="G814" i="9" s="1"/>
  <c r="U571" i="9"/>
  <c r="I571" i="9"/>
  <c r="W566" i="9"/>
  <c r="V566" i="9"/>
  <c r="U566" i="9"/>
  <c r="T566" i="9"/>
  <c r="S566" i="9"/>
  <c r="R566" i="9"/>
  <c r="Q566" i="9"/>
  <c r="P566" i="9"/>
  <c r="O566" i="9"/>
  <c r="N566" i="9"/>
  <c r="M566" i="9"/>
  <c r="L566" i="9"/>
  <c r="K566" i="9"/>
  <c r="J566" i="9"/>
  <c r="I566" i="9"/>
  <c r="H566" i="9"/>
  <c r="G566" i="9"/>
  <c r="W563" i="9"/>
  <c r="W571" i="9" s="1"/>
  <c r="V563" i="9"/>
  <c r="U563" i="9"/>
  <c r="T563" i="9"/>
  <c r="S563" i="9"/>
  <c r="R563" i="9"/>
  <c r="Q563" i="9"/>
  <c r="P563" i="9"/>
  <c r="O563" i="9"/>
  <c r="N563" i="9"/>
  <c r="M563" i="9"/>
  <c r="L563" i="9"/>
  <c r="K563" i="9"/>
  <c r="J563" i="9"/>
  <c r="I563" i="9"/>
  <c r="H563" i="9"/>
  <c r="G563" i="9"/>
  <c r="W560" i="9"/>
  <c r="V560" i="9"/>
  <c r="U560" i="9"/>
  <c r="T560" i="9"/>
  <c r="S560" i="9"/>
  <c r="R560" i="9"/>
  <c r="Q560" i="9"/>
  <c r="P560" i="9"/>
  <c r="O560" i="9"/>
  <c r="N560" i="9"/>
  <c r="M560" i="9"/>
  <c r="L560" i="9"/>
  <c r="K560" i="9"/>
  <c r="J560" i="9"/>
  <c r="I560" i="9"/>
  <c r="H560" i="9"/>
  <c r="G560" i="9"/>
  <c r="W552" i="9"/>
  <c r="V552" i="9"/>
  <c r="U552" i="9"/>
  <c r="T552" i="9"/>
  <c r="S552" i="9"/>
  <c r="R552" i="9"/>
  <c r="Q552" i="9"/>
  <c r="P552" i="9"/>
  <c r="O552" i="9"/>
  <c r="N552" i="9"/>
  <c r="M552" i="9"/>
  <c r="L552" i="9"/>
  <c r="K552" i="9"/>
  <c r="J552" i="9"/>
  <c r="I552" i="9"/>
  <c r="H552" i="9"/>
  <c r="G552" i="9"/>
  <c r="W549" i="9"/>
  <c r="V549" i="9"/>
  <c r="U549" i="9"/>
  <c r="T549" i="9"/>
  <c r="S549" i="9"/>
  <c r="R549" i="9"/>
  <c r="Q549" i="9"/>
  <c r="P549" i="9"/>
  <c r="O549" i="9"/>
  <c r="N549" i="9"/>
  <c r="M549" i="9"/>
  <c r="L549" i="9"/>
  <c r="K549" i="9"/>
  <c r="J549" i="9"/>
  <c r="I549" i="9"/>
  <c r="H549" i="9"/>
  <c r="G549" i="9"/>
  <c r="W543" i="9"/>
  <c r="V543" i="9"/>
  <c r="U543" i="9"/>
  <c r="T543" i="9"/>
  <c r="S543" i="9"/>
  <c r="R543" i="9"/>
  <c r="Q543" i="9"/>
  <c r="P543" i="9"/>
  <c r="O543" i="9"/>
  <c r="N543" i="9"/>
  <c r="M543" i="9"/>
  <c r="L543" i="9"/>
  <c r="K543" i="9"/>
  <c r="K571" i="9" s="1"/>
  <c r="J543" i="9"/>
  <c r="I543" i="9"/>
  <c r="H543" i="9"/>
  <c r="G543" i="9"/>
  <c r="W540" i="9"/>
  <c r="V540" i="9"/>
  <c r="U540" i="9"/>
  <c r="T540" i="9"/>
  <c r="S540" i="9"/>
  <c r="R540" i="9"/>
  <c r="Q540" i="9"/>
  <c r="P540" i="9"/>
  <c r="O540" i="9"/>
  <c r="N540" i="9"/>
  <c r="M540" i="9"/>
  <c r="L540" i="9"/>
  <c r="K540" i="9"/>
  <c r="J540" i="9"/>
  <c r="I540" i="9"/>
  <c r="H540" i="9"/>
  <c r="H571" i="9" s="1"/>
  <c r="G540" i="9"/>
  <c r="W533" i="9"/>
  <c r="V533" i="9"/>
  <c r="U533" i="9"/>
  <c r="T533" i="9"/>
  <c r="S533" i="9"/>
  <c r="R533" i="9"/>
  <c r="Q533" i="9"/>
  <c r="P533" i="9"/>
  <c r="O533" i="9"/>
  <c r="N533" i="9"/>
  <c r="M533" i="9"/>
  <c r="M571" i="9" s="1"/>
  <c r="L533" i="9"/>
  <c r="K533" i="9"/>
  <c r="J533" i="9"/>
  <c r="I533" i="9"/>
  <c r="H533" i="9"/>
  <c r="G533" i="9"/>
  <c r="W524" i="9"/>
  <c r="V524" i="9"/>
  <c r="V571" i="9" s="1"/>
  <c r="U524" i="9"/>
  <c r="T524" i="9"/>
  <c r="S524" i="9"/>
  <c r="R524" i="9"/>
  <c r="Q524" i="9"/>
  <c r="P524" i="9"/>
  <c r="O524" i="9"/>
  <c r="N524" i="9"/>
  <c r="M524" i="9"/>
  <c r="L524" i="9"/>
  <c r="L571" i="9" s="1"/>
  <c r="K524" i="9"/>
  <c r="J524" i="9"/>
  <c r="J571" i="9" s="1"/>
  <c r="I524" i="9"/>
  <c r="H524" i="9"/>
  <c r="G524" i="9"/>
  <c r="G571" i="9" s="1"/>
  <c r="W511" i="9"/>
  <c r="V511" i="9"/>
  <c r="U511" i="9"/>
  <c r="T511" i="9"/>
  <c r="S511" i="9"/>
  <c r="R511" i="9"/>
  <c r="Q511" i="9"/>
  <c r="P511" i="9"/>
  <c r="O511" i="9"/>
  <c r="N511" i="9"/>
  <c r="M511" i="9"/>
  <c r="L511" i="9"/>
  <c r="K511" i="9"/>
  <c r="J511" i="9"/>
  <c r="I511" i="9"/>
  <c r="H511" i="9"/>
  <c r="G511" i="9"/>
  <c r="G508" i="9"/>
  <c r="G504" i="9"/>
  <c r="W500" i="9"/>
  <c r="V500" i="9"/>
  <c r="U500" i="9"/>
  <c r="T500" i="9"/>
  <c r="S500" i="9"/>
  <c r="R500" i="9"/>
  <c r="Q500" i="9"/>
  <c r="P500" i="9"/>
  <c r="O500" i="9"/>
  <c r="N500" i="9"/>
  <c r="M500" i="9"/>
  <c r="L500" i="9"/>
  <c r="K500" i="9"/>
  <c r="J500" i="9"/>
  <c r="I500" i="9"/>
  <c r="H500" i="9"/>
  <c r="G500" i="9"/>
  <c r="W497" i="9"/>
  <c r="V497" i="9"/>
  <c r="U497" i="9"/>
  <c r="T497" i="9"/>
  <c r="S497" i="9"/>
  <c r="R497" i="9"/>
  <c r="Q497" i="9"/>
  <c r="P497" i="9"/>
  <c r="O497" i="9"/>
  <c r="N497" i="9"/>
  <c r="M497" i="9"/>
  <c r="L497" i="9"/>
  <c r="K497" i="9"/>
  <c r="J497" i="9"/>
  <c r="I497" i="9"/>
  <c r="H497" i="9"/>
  <c r="G497" i="9"/>
  <c r="W493" i="9"/>
  <c r="V493" i="9"/>
  <c r="U493" i="9"/>
  <c r="T493" i="9"/>
  <c r="S493" i="9"/>
  <c r="R493" i="9"/>
  <c r="Q493" i="9"/>
  <c r="P493" i="9"/>
  <c r="O493" i="9"/>
  <c r="N493" i="9"/>
  <c r="M493" i="9"/>
  <c r="L493" i="9"/>
  <c r="K493" i="9"/>
  <c r="J493" i="9"/>
  <c r="I493" i="9"/>
  <c r="H493" i="9"/>
  <c r="G493" i="9"/>
  <c r="W489" i="9"/>
  <c r="V489" i="9"/>
  <c r="U489" i="9"/>
  <c r="T489" i="9"/>
  <c r="S489" i="9"/>
  <c r="R489" i="9"/>
  <c r="Q489" i="9"/>
  <c r="P489" i="9"/>
  <c r="O489" i="9"/>
  <c r="N489" i="9"/>
  <c r="M489" i="9"/>
  <c r="L489" i="9"/>
  <c r="K489" i="9"/>
  <c r="J489" i="9"/>
  <c r="I489" i="9"/>
  <c r="H489" i="9"/>
  <c r="G489" i="9"/>
  <c r="W486" i="9"/>
  <c r="V486" i="9"/>
  <c r="U486" i="9"/>
  <c r="T486" i="9"/>
  <c r="S486" i="9"/>
  <c r="R486" i="9"/>
  <c r="Q486" i="9"/>
  <c r="P486" i="9"/>
  <c r="O486" i="9"/>
  <c r="N486" i="9"/>
  <c r="M486" i="9"/>
  <c r="L486" i="9"/>
  <c r="K486" i="9"/>
  <c r="J486" i="9"/>
  <c r="I486" i="9"/>
  <c r="H486" i="9"/>
  <c r="G486" i="9"/>
  <c r="W483" i="9"/>
  <c r="V483" i="9"/>
  <c r="U483" i="9"/>
  <c r="T483" i="9"/>
  <c r="S483" i="9"/>
  <c r="R483" i="9"/>
  <c r="Q483" i="9"/>
  <c r="P483" i="9"/>
  <c r="O483" i="9"/>
  <c r="N483" i="9"/>
  <c r="M483" i="9"/>
  <c r="L483" i="9"/>
  <c r="K483" i="9"/>
  <c r="J483" i="9"/>
  <c r="I483" i="9"/>
  <c r="H483" i="9"/>
  <c r="G483" i="9"/>
  <c r="W480" i="9"/>
  <c r="V480" i="9"/>
  <c r="U480" i="9"/>
  <c r="T480" i="9"/>
  <c r="S480" i="9"/>
  <c r="R480" i="9"/>
  <c r="Q480" i="9"/>
  <c r="P480" i="9"/>
  <c r="O480" i="9"/>
  <c r="N480" i="9"/>
  <c r="M480" i="9"/>
  <c r="L480" i="9"/>
  <c r="K480" i="9"/>
  <c r="J480" i="9"/>
  <c r="I480" i="9"/>
  <c r="H480" i="9"/>
  <c r="G480" i="9"/>
  <c r="W477" i="9"/>
  <c r="V477" i="9"/>
  <c r="U477" i="9"/>
  <c r="T477" i="9"/>
  <c r="S477" i="9"/>
  <c r="R477" i="9"/>
  <c r="Q477" i="9"/>
  <c r="P477" i="9"/>
  <c r="O477" i="9"/>
  <c r="N477" i="9"/>
  <c r="M477" i="9"/>
  <c r="L477" i="9"/>
  <c r="K477" i="9"/>
  <c r="J477" i="9"/>
  <c r="I477" i="9"/>
  <c r="H477" i="9"/>
  <c r="G477" i="9"/>
  <c r="W474" i="9"/>
  <c r="V474" i="9"/>
  <c r="U474" i="9"/>
  <c r="T474" i="9"/>
  <c r="S474" i="9"/>
  <c r="R474" i="9"/>
  <c r="Q474" i="9"/>
  <c r="P474" i="9"/>
  <c r="O474" i="9"/>
  <c r="N474" i="9"/>
  <c r="M474" i="9"/>
  <c r="L474" i="9"/>
  <c r="K474" i="9"/>
  <c r="J474" i="9"/>
  <c r="I474" i="9"/>
  <c r="H474" i="9"/>
  <c r="G474" i="9"/>
  <c r="W471" i="9"/>
  <c r="V471" i="9"/>
  <c r="U471" i="9"/>
  <c r="T471" i="9"/>
  <c r="S471" i="9"/>
  <c r="R471" i="9"/>
  <c r="Q471" i="9"/>
  <c r="P471" i="9"/>
  <c r="O471" i="9"/>
  <c r="N471" i="9"/>
  <c r="M471" i="9"/>
  <c r="L471" i="9"/>
  <c r="K471" i="9"/>
  <c r="J471" i="9"/>
  <c r="I471" i="9"/>
  <c r="H471" i="9"/>
  <c r="G471" i="9"/>
  <c r="W466" i="9"/>
  <c r="V466" i="9"/>
  <c r="U466" i="9"/>
  <c r="T466" i="9"/>
  <c r="S466" i="9"/>
  <c r="R466" i="9"/>
  <c r="Q466" i="9"/>
  <c r="P466" i="9"/>
  <c r="O466" i="9"/>
  <c r="N466" i="9"/>
  <c r="M466" i="9"/>
  <c r="L466" i="9"/>
  <c r="K466" i="9"/>
  <c r="J466" i="9"/>
  <c r="I466" i="9"/>
  <c r="H466" i="9"/>
  <c r="G466" i="9"/>
  <c r="W463" i="9"/>
  <c r="V463" i="9"/>
  <c r="U463" i="9"/>
  <c r="T463" i="9"/>
  <c r="S463" i="9"/>
  <c r="R463" i="9"/>
  <c r="Q463" i="9"/>
  <c r="P463" i="9"/>
  <c r="O463" i="9"/>
  <c r="N463" i="9"/>
  <c r="M463" i="9"/>
  <c r="L463" i="9"/>
  <c r="K463" i="9"/>
  <c r="J463" i="9"/>
  <c r="I463" i="9"/>
  <c r="H463" i="9"/>
  <c r="G463" i="9"/>
  <c r="W459" i="9"/>
  <c r="V459" i="9"/>
  <c r="U459" i="9"/>
  <c r="T459" i="9"/>
  <c r="S459" i="9"/>
  <c r="R459" i="9"/>
  <c r="Q459" i="9"/>
  <c r="P459" i="9"/>
  <c r="O459" i="9"/>
  <c r="N459" i="9"/>
  <c r="M459" i="9"/>
  <c r="L459" i="9"/>
  <c r="K459" i="9"/>
  <c r="J459" i="9"/>
  <c r="I459" i="9"/>
  <c r="H459" i="9"/>
  <c r="G459" i="9"/>
  <c r="W456" i="9"/>
  <c r="V456" i="9"/>
  <c r="U456" i="9"/>
  <c r="T456" i="9"/>
  <c r="S456" i="9"/>
  <c r="R456" i="9"/>
  <c r="Q456" i="9"/>
  <c r="P456" i="9"/>
  <c r="O456" i="9"/>
  <c r="N456" i="9"/>
  <c r="M456" i="9"/>
  <c r="L456" i="9"/>
  <c r="K456" i="9"/>
  <c r="J456" i="9"/>
  <c r="I456" i="9"/>
  <c r="H456" i="9"/>
  <c r="G456" i="9"/>
  <c r="W452" i="9"/>
  <c r="V452" i="9"/>
  <c r="U452" i="9"/>
  <c r="T452" i="9"/>
  <c r="S452" i="9"/>
  <c r="R452" i="9"/>
  <c r="Q452" i="9"/>
  <c r="P452" i="9"/>
  <c r="O452" i="9"/>
  <c r="N452" i="9"/>
  <c r="M452" i="9"/>
  <c r="L452" i="9"/>
  <c r="K452" i="9"/>
  <c r="J452" i="9"/>
  <c r="I452" i="9"/>
  <c r="H452" i="9"/>
  <c r="G452" i="9"/>
  <c r="W449" i="9"/>
  <c r="V449" i="9"/>
  <c r="U449" i="9"/>
  <c r="T449" i="9"/>
  <c r="S449" i="9"/>
  <c r="R449" i="9"/>
  <c r="Q449" i="9"/>
  <c r="P449" i="9"/>
  <c r="O449" i="9"/>
  <c r="N449" i="9"/>
  <c r="M449" i="9"/>
  <c r="L449" i="9"/>
  <c r="K449" i="9"/>
  <c r="J449" i="9"/>
  <c r="I449" i="9"/>
  <c r="H449" i="9"/>
  <c r="G449" i="9"/>
  <c r="W444" i="9"/>
  <c r="V444" i="9"/>
  <c r="U444" i="9"/>
  <c r="T444" i="9"/>
  <c r="S444" i="9"/>
  <c r="R444" i="9"/>
  <c r="Q444" i="9"/>
  <c r="P444" i="9"/>
  <c r="O444" i="9"/>
  <c r="N444" i="9"/>
  <c r="M444" i="9"/>
  <c r="L444" i="9"/>
  <c r="K444" i="9"/>
  <c r="J444" i="9"/>
  <c r="I444" i="9"/>
  <c r="H444" i="9"/>
  <c r="G444" i="9"/>
  <c r="W440" i="9"/>
  <c r="V440" i="9"/>
  <c r="U440" i="9"/>
  <c r="T440" i="9"/>
  <c r="S440" i="9"/>
  <c r="R440" i="9"/>
  <c r="Q440" i="9"/>
  <c r="P440" i="9"/>
  <c r="O440" i="9"/>
  <c r="N440" i="9"/>
  <c r="M440" i="9"/>
  <c r="L440" i="9"/>
  <c r="K440" i="9"/>
  <c r="J440" i="9"/>
  <c r="I440" i="9"/>
  <c r="H440" i="9"/>
  <c r="G440" i="9"/>
  <c r="W436" i="9"/>
  <c r="V436" i="9"/>
  <c r="U436" i="9"/>
  <c r="T436" i="9"/>
  <c r="S436" i="9"/>
  <c r="R436" i="9"/>
  <c r="Q436" i="9"/>
  <c r="P436" i="9"/>
  <c r="O436" i="9"/>
  <c r="N436" i="9"/>
  <c r="M436" i="9"/>
  <c r="L436" i="9"/>
  <c r="K436" i="9"/>
  <c r="J436" i="9"/>
  <c r="I436" i="9"/>
  <c r="H436" i="9"/>
  <c r="G436" i="9"/>
  <c r="W430" i="9"/>
  <c r="V430" i="9"/>
  <c r="U430" i="9"/>
  <c r="T430" i="9"/>
  <c r="S430" i="9"/>
  <c r="R430" i="9"/>
  <c r="Q430" i="9"/>
  <c r="P430" i="9"/>
  <c r="O430" i="9"/>
  <c r="N430" i="9"/>
  <c r="M430" i="9"/>
  <c r="L430" i="9"/>
  <c r="K430" i="9"/>
  <c r="J430" i="9"/>
  <c r="I430" i="9"/>
  <c r="H430" i="9"/>
  <c r="G430" i="9"/>
  <c r="W425" i="9"/>
  <c r="V425" i="9"/>
  <c r="U425" i="9"/>
  <c r="T425" i="9"/>
  <c r="S425" i="9"/>
  <c r="R425" i="9"/>
  <c r="Q425" i="9"/>
  <c r="P425" i="9"/>
  <c r="O425" i="9"/>
  <c r="N425" i="9"/>
  <c r="M425" i="9"/>
  <c r="L425" i="9"/>
  <c r="K425" i="9"/>
  <c r="J425" i="9"/>
  <c r="I425" i="9"/>
  <c r="H425" i="9"/>
  <c r="G425" i="9"/>
  <c r="W420" i="9"/>
  <c r="V420" i="9"/>
  <c r="U420" i="9"/>
  <c r="T420" i="9"/>
  <c r="S420" i="9"/>
  <c r="R420" i="9"/>
  <c r="Q420" i="9"/>
  <c r="P420" i="9"/>
  <c r="O420" i="9"/>
  <c r="N420" i="9"/>
  <c r="M420" i="9"/>
  <c r="L420" i="9"/>
  <c r="K420" i="9"/>
  <c r="J420" i="9"/>
  <c r="I420" i="9"/>
  <c r="H420" i="9"/>
  <c r="G420" i="9"/>
  <c r="W415" i="9"/>
  <c r="V415" i="9"/>
  <c r="U415" i="9"/>
  <c r="T415" i="9"/>
  <c r="S415" i="9"/>
  <c r="R415" i="9"/>
  <c r="Q415" i="9"/>
  <c r="P415" i="9"/>
  <c r="O415" i="9"/>
  <c r="N415" i="9"/>
  <c r="M415" i="9"/>
  <c r="L415" i="9"/>
  <c r="K415" i="9"/>
  <c r="J415" i="9"/>
  <c r="I415" i="9"/>
  <c r="H415" i="9"/>
  <c r="G415" i="9"/>
  <c r="W411" i="9"/>
  <c r="V411" i="9"/>
  <c r="U411" i="9"/>
  <c r="T411" i="9"/>
  <c r="S411" i="9"/>
  <c r="R411" i="9"/>
  <c r="Q411" i="9"/>
  <c r="P411" i="9"/>
  <c r="O411" i="9"/>
  <c r="N411" i="9"/>
  <c r="M411" i="9"/>
  <c r="L411" i="9"/>
  <c r="K411" i="9"/>
  <c r="J411" i="9"/>
  <c r="I411" i="9"/>
  <c r="H411" i="9"/>
  <c r="G411" i="9"/>
  <c r="W408" i="9"/>
  <c r="V408" i="9"/>
  <c r="U408" i="9"/>
  <c r="T408" i="9"/>
  <c r="S408" i="9"/>
  <c r="R408" i="9"/>
  <c r="Q408" i="9"/>
  <c r="P408" i="9"/>
  <c r="O408" i="9"/>
  <c r="N408" i="9"/>
  <c r="M408" i="9"/>
  <c r="L408" i="9"/>
  <c r="K408" i="9"/>
  <c r="J408" i="9"/>
  <c r="I408" i="9"/>
  <c r="H408" i="9"/>
  <c r="G408" i="9"/>
  <c r="W405" i="9"/>
  <c r="V405" i="9"/>
  <c r="U405" i="9"/>
  <c r="T405" i="9"/>
  <c r="S405" i="9"/>
  <c r="R405" i="9"/>
  <c r="Q405" i="9"/>
  <c r="P405" i="9"/>
  <c r="O405" i="9"/>
  <c r="N405" i="9"/>
  <c r="M405" i="9"/>
  <c r="L405" i="9"/>
  <c r="K405" i="9"/>
  <c r="J405" i="9"/>
  <c r="I405" i="9"/>
  <c r="H405" i="9"/>
  <c r="G405" i="9"/>
  <c r="W402" i="9"/>
  <c r="V402" i="9"/>
  <c r="U402" i="9"/>
  <c r="T402" i="9"/>
  <c r="S402" i="9"/>
  <c r="R402" i="9"/>
  <c r="Q402" i="9"/>
  <c r="P402" i="9"/>
  <c r="O402" i="9"/>
  <c r="N402" i="9"/>
  <c r="M402" i="9"/>
  <c r="L402" i="9"/>
  <c r="K402" i="9"/>
  <c r="J402" i="9"/>
  <c r="I402" i="9"/>
  <c r="H402" i="9"/>
  <c r="G402" i="9"/>
  <c r="W399" i="9"/>
  <c r="V399" i="9"/>
  <c r="U399" i="9"/>
  <c r="T399" i="9"/>
  <c r="S399" i="9"/>
  <c r="R399" i="9"/>
  <c r="Q399" i="9"/>
  <c r="P399" i="9"/>
  <c r="O399" i="9"/>
  <c r="N399" i="9"/>
  <c r="M399" i="9"/>
  <c r="L399" i="9"/>
  <c r="K399" i="9"/>
  <c r="J399" i="9"/>
  <c r="I399" i="9"/>
  <c r="H399" i="9"/>
  <c r="G399" i="9"/>
  <c r="W396" i="9"/>
  <c r="V396" i="9"/>
  <c r="U396" i="9"/>
  <c r="T396" i="9"/>
  <c r="S396" i="9"/>
  <c r="R396" i="9"/>
  <c r="Q396" i="9"/>
  <c r="P396" i="9"/>
  <c r="O396" i="9"/>
  <c r="N396" i="9"/>
  <c r="M396" i="9"/>
  <c r="L396" i="9"/>
  <c r="K396" i="9"/>
  <c r="J396" i="9"/>
  <c r="I396" i="9"/>
  <c r="H396" i="9"/>
  <c r="G396" i="9"/>
  <c r="W393" i="9"/>
  <c r="V393" i="9"/>
  <c r="U393" i="9"/>
  <c r="T393" i="9"/>
  <c r="S393" i="9"/>
  <c r="R393" i="9"/>
  <c r="Q393" i="9"/>
  <c r="P393" i="9"/>
  <c r="O393" i="9"/>
  <c r="N393" i="9"/>
  <c r="M393" i="9"/>
  <c r="L393" i="9"/>
  <c r="K393" i="9"/>
  <c r="J393" i="9"/>
  <c r="I393" i="9"/>
  <c r="H393" i="9"/>
  <c r="G393" i="9"/>
  <c r="W388" i="9"/>
  <c r="V388" i="9"/>
  <c r="U388" i="9"/>
  <c r="T388" i="9"/>
  <c r="S388" i="9"/>
  <c r="R388" i="9"/>
  <c r="Q388" i="9"/>
  <c r="P388" i="9"/>
  <c r="O388" i="9"/>
  <c r="N388" i="9"/>
  <c r="M388" i="9"/>
  <c r="L388" i="9"/>
  <c r="K388" i="9"/>
  <c r="J388" i="9"/>
  <c r="I388" i="9"/>
  <c r="H388" i="9"/>
  <c r="G388" i="9"/>
  <c r="W385" i="9"/>
  <c r="V385" i="9"/>
  <c r="U385" i="9"/>
  <c r="T385" i="9"/>
  <c r="S385" i="9"/>
  <c r="R385" i="9"/>
  <c r="Q385" i="9"/>
  <c r="P385" i="9"/>
  <c r="O385" i="9"/>
  <c r="N385" i="9"/>
  <c r="M385" i="9"/>
  <c r="L385" i="9"/>
  <c r="K385" i="9"/>
  <c r="J385" i="9"/>
  <c r="I385" i="9"/>
  <c r="H385" i="9"/>
  <c r="G385" i="9"/>
  <c r="W381" i="9"/>
  <c r="V381" i="9"/>
  <c r="U381" i="9"/>
  <c r="T381" i="9"/>
  <c r="S381" i="9"/>
  <c r="R381" i="9"/>
  <c r="Q381" i="9"/>
  <c r="P381" i="9"/>
  <c r="O381" i="9"/>
  <c r="N381" i="9"/>
  <c r="M381" i="9"/>
  <c r="L381" i="9"/>
  <c r="K381" i="9"/>
  <c r="J381" i="9"/>
  <c r="I381" i="9"/>
  <c r="H381" i="9"/>
  <c r="G381" i="9"/>
  <c r="W378" i="9"/>
  <c r="V378" i="9"/>
  <c r="U378" i="9"/>
  <c r="T378" i="9"/>
  <c r="S378" i="9"/>
  <c r="R378" i="9"/>
  <c r="Q378" i="9"/>
  <c r="P378" i="9"/>
  <c r="O378" i="9"/>
  <c r="N378" i="9"/>
  <c r="M378" i="9"/>
  <c r="L378" i="9"/>
  <c r="K378" i="9"/>
  <c r="J378" i="9"/>
  <c r="I378" i="9"/>
  <c r="H378" i="9"/>
  <c r="G378" i="9"/>
  <c r="W374" i="9"/>
  <c r="V374" i="9"/>
  <c r="U374" i="9"/>
  <c r="T374" i="9"/>
  <c r="S374" i="9"/>
  <c r="R374" i="9"/>
  <c r="Q374" i="9"/>
  <c r="P374" i="9"/>
  <c r="O374" i="9"/>
  <c r="N374" i="9"/>
  <c r="M374" i="9"/>
  <c r="L374" i="9"/>
  <c r="K374" i="9"/>
  <c r="J374" i="9"/>
  <c r="I374" i="9"/>
  <c r="H374" i="9"/>
  <c r="G374" i="9"/>
  <c r="W371" i="9"/>
  <c r="V371" i="9"/>
  <c r="U371" i="9"/>
  <c r="T371" i="9"/>
  <c r="S371" i="9"/>
  <c r="R371" i="9"/>
  <c r="Q371" i="9"/>
  <c r="P371" i="9"/>
  <c r="O371" i="9"/>
  <c r="N371" i="9"/>
  <c r="M371" i="9"/>
  <c r="L371" i="9"/>
  <c r="K371" i="9"/>
  <c r="J371" i="9"/>
  <c r="I371" i="9"/>
  <c r="H371" i="9"/>
  <c r="G371" i="9"/>
  <c r="W366" i="9"/>
  <c r="V366" i="9"/>
  <c r="U366" i="9"/>
  <c r="T366" i="9"/>
  <c r="S366" i="9"/>
  <c r="R366" i="9"/>
  <c r="Q366" i="9"/>
  <c r="P366" i="9"/>
  <c r="O366" i="9"/>
  <c r="N366" i="9"/>
  <c r="M366" i="9"/>
  <c r="L366" i="9"/>
  <c r="K366" i="9"/>
  <c r="J366" i="9"/>
  <c r="I366" i="9"/>
  <c r="H366" i="9"/>
  <c r="G366" i="9"/>
  <c r="W362" i="9"/>
  <c r="V362" i="9"/>
  <c r="U362" i="9"/>
  <c r="T362" i="9"/>
  <c r="S362" i="9"/>
  <c r="R362" i="9"/>
  <c r="Q362" i="9"/>
  <c r="P362" i="9"/>
  <c r="O362" i="9"/>
  <c r="N362" i="9"/>
  <c r="M362" i="9"/>
  <c r="L362" i="9"/>
  <c r="K362" i="9"/>
  <c r="J362" i="9"/>
  <c r="I362" i="9"/>
  <c r="H362" i="9"/>
  <c r="G362" i="9"/>
  <c r="W358" i="9"/>
  <c r="V358" i="9"/>
  <c r="U358" i="9"/>
  <c r="T358" i="9"/>
  <c r="S358" i="9"/>
  <c r="R358" i="9"/>
  <c r="Q358" i="9"/>
  <c r="P358" i="9"/>
  <c r="O358" i="9"/>
  <c r="N358" i="9"/>
  <c r="M358" i="9"/>
  <c r="L358" i="9"/>
  <c r="K358" i="9"/>
  <c r="J358" i="9"/>
  <c r="I358" i="9"/>
  <c r="H358" i="9"/>
  <c r="G358" i="9"/>
  <c r="W352" i="9"/>
  <c r="V352" i="9"/>
  <c r="U352" i="9"/>
  <c r="T352" i="9"/>
  <c r="S352" i="9"/>
  <c r="R352" i="9"/>
  <c r="Q352" i="9"/>
  <c r="P352" i="9"/>
  <c r="O352" i="9"/>
  <c r="N352" i="9"/>
  <c r="M352" i="9"/>
  <c r="L352" i="9"/>
  <c r="K352" i="9"/>
  <c r="J352" i="9"/>
  <c r="I352" i="9"/>
  <c r="H352" i="9"/>
  <c r="G352" i="9"/>
  <c r="W347" i="9"/>
  <c r="V347" i="9"/>
  <c r="U347" i="9"/>
  <c r="T347" i="9"/>
  <c r="S347" i="9"/>
  <c r="R347" i="9"/>
  <c r="Q347" i="9"/>
  <c r="P347" i="9"/>
  <c r="O347" i="9"/>
  <c r="N347" i="9"/>
  <c r="M347" i="9"/>
  <c r="L347" i="9"/>
  <c r="K347" i="9"/>
  <c r="J347" i="9"/>
  <c r="I347" i="9"/>
  <c r="H347" i="9"/>
  <c r="G347" i="9"/>
  <c r="W342" i="9"/>
  <c r="V342" i="9"/>
  <c r="U342" i="9"/>
  <c r="T342" i="9"/>
  <c r="S342" i="9"/>
  <c r="R342" i="9"/>
  <c r="Q342" i="9"/>
  <c r="P342" i="9"/>
  <c r="O342" i="9"/>
  <c r="N342" i="9"/>
  <c r="M342" i="9"/>
  <c r="L342" i="9"/>
  <c r="K342" i="9"/>
  <c r="J342" i="9"/>
  <c r="I342" i="9"/>
  <c r="H342" i="9"/>
  <c r="G342" i="9"/>
  <c r="W334" i="9"/>
  <c r="V334" i="9"/>
  <c r="U334" i="9"/>
  <c r="T334" i="9"/>
  <c r="S334" i="9"/>
  <c r="R334" i="9"/>
  <c r="Q334" i="9"/>
  <c r="P334" i="9"/>
  <c r="O334" i="9"/>
  <c r="N334" i="9"/>
  <c r="M334" i="9"/>
  <c r="L334" i="9"/>
  <c r="K334" i="9"/>
  <c r="J334" i="9"/>
  <c r="I334" i="9"/>
  <c r="H334" i="9"/>
  <c r="G334" i="9"/>
  <c r="W327" i="9"/>
  <c r="V327" i="9"/>
  <c r="U327" i="9"/>
  <c r="T327" i="9"/>
  <c r="S327" i="9"/>
  <c r="R327" i="9"/>
  <c r="Q327" i="9"/>
  <c r="P327" i="9"/>
  <c r="O327" i="9"/>
  <c r="N327" i="9"/>
  <c r="M327" i="9"/>
  <c r="L327" i="9"/>
  <c r="K327" i="9"/>
  <c r="J327" i="9"/>
  <c r="I327" i="9"/>
  <c r="H327" i="9"/>
  <c r="G327" i="9"/>
  <c r="W323" i="9"/>
  <c r="V323" i="9"/>
  <c r="U323" i="9"/>
  <c r="T323" i="9"/>
  <c r="S323" i="9"/>
  <c r="R323" i="9"/>
  <c r="Q323" i="9"/>
  <c r="P323" i="9"/>
  <c r="O323" i="9"/>
  <c r="N323" i="9"/>
  <c r="M323" i="9"/>
  <c r="L323" i="9"/>
  <c r="K323" i="9"/>
  <c r="J323" i="9"/>
  <c r="I323" i="9"/>
  <c r="H323" i="9"/>
  <c r="G323" i="9"/>
  <c r="M319" i="9"/>
  <c r="L319" i="9"/>
  <c r="K319" i="9"/>
  <c r="J319" i="9"/>
  <c r="I319" i="9"/>
  <c r="H319" i="9"/>
  <c r="G319" i="9"/>
  <c r="W314" i="9"/>
  <c r="V314" i="9"/>
  <c r="U314" i="9"/>
  <c r="T314" i="9"/>
  <c r="S314" i="9"/>
  <c r="R314" i="9"/>
  <c r="Q314" i="9"/>
  <c r="P314" i="9"/>
  <c r="O314" i="9"/>
  <c r="N314" i="9"/>
  <c r="M314" i="9"/>
  <c r="L314" i="9"/>
  <c r="K314" i="9"/>
  <c r="J314" i="9"/>
  <c r="I314" i="9"/>
  <c r="H314" i="9"/>
  <c r="G314" i="9"/>
  <c r="W310" i="9"/>
  <c r="V310" i="9"/>
  <c r="U310" i="9"/>
  <c r="T310" i="9"/>
  <c r="S310" i="9"/>
  <c r="R310" i="9"/>
  <c r="Q310" i="9"/>
  <c r="P310" i="9"/>
  <c r="O310" i="9"/>
  <c r="N310" i="9"/>
  <c r="M310" i="9"/>
  <c r="L310" i="9"/>
  <c r="K310" i="9"/>
  <c r="J310" i="9"/>
  <c r="I310" i="9"/>
  <c r="H310" i="9"/>
  <c r="G310" i="9"/>
  <c r="W308" i="9"/>
  <c r="V308" i="9"/>
  <c r="U308" i="9"/>
  <c r="T308" i="9"/>
  <c r="S308" i="9"/>
  <c r="R308" i="9"/>
  <c r="Q308" i="9"/>
  <c r="P308" i="9"/>
  <c r="O308" i="9"/>
  <c r="N308" i="9"/>
  <c r="M308" i="9"/>
  <c r="L308" i="9"/>
  <c r="K308" i="9"/>
  <c r="J308" i="9"/>
  <c r="J516" i="9" s="1"/>
  <c r="J520" i="9" s="1"/>
  <c r="I308" i="9"/>
  <c r="H308" i="9"/>
  <c r="G308" i="9"/>
  <c r="G303" i="9"/>
  <c r="G299" i="9"/>
  <c r="W295" i="9"/>
  <c r="V295" i="9"/>
  <c r="U295" i="9"/>
  <c r="T295" i="9"/>
  <c r="S295" i="9"/>
  <c r="R295" i="9"/>
  <c r="Q295" i="9"/>
  <c r="P295" i="9"/>
  <c r="O295" i="9"/>
  <c r="N295" i="9"/>
  <c r="M295" i="9"/>
  <c r="L295" i="9"/>
  <c r="K295" i="9"/>
  <c r="J295" i="9"/>
  <c r="I295" i="9"/>
  <c r="H295" i="9"/>
  <c r="G295" i="9"/>
  <c r="W288" i="9"/>
  <c r="V288" i="9"/>
  <c r="U288" i="9"/>
  <c r="T288" i="9"/>
  <c r="S288" i="9"/>
  <c r="R288" i="9"/>
  <c r="Q288" i="9"/>
  <c r="P288" i="9"/>
  <c r="O288" i="9"/>
  <c r="N288" i="9"/>
  <c r="M288" i="9"/>
  <c r="L288" i="9"/>
  <c r="K288" i="9"/>
  <c r="J288" i="9"/>
  <c r="I288" i="9"/>
  <c r="H288" i="9"/>
  <c r="G288" i="9"/>
  <c r="W281" i="9"/>
  <c r="V281" i="9"/>
  <c r="U281" i="9"/>
  <c r="T281" i="9"/>
  <c r="S281" i="9"/>
  <c r="R281" i="9"/>
  <c r="Q281" i="9"/>
  <c r="P281" i="9"/>
  <c r="O281" i="9"/>
  <c r="N281" i="9"/>
  <c r="M281" i="9"/>
  <c r="L281" i="9"/>
  <c r="K281" i="9"/>
  <c r="J281" i="9"/>
  <c r="I281" i="9"/>
  <c r="H281" i="9"/>
  <c r="G281" i="9"/>
  <c r="W274" i="9"/>
  <c r="V274" i="9"/>
  <c r="U274" i="9"/>
  <c r="T274" i="9"/>
  <c r="S274" i="9"/>
  <c r="R274" i="9"/>
  <c r="Q274" i="9"/>
  <c r="P274" i="9"/>
  <c r="O274" i="9"/>
  <c r="N274" i="9"/>
  <c r="M274" i="9"/>
  <c r="L274" i="9"/>
  <c r="K274" i="9"/>
  <c r="J274" i="9"/>
  <c r="I274" i="9"/>
  <c r="H274" i="9"/>
  <c r="G274" i="9"/>
  <c r="W267" i="9"/>
  <c r="V267" i="9"/>
  <c r="U267" i="9"/>
  <c r="T267" i="9"/>
  <c r="S267" i="9"/>
  <c r="R267" i="9"/>
  <c r="Q267" i="9"/>
  <c r="P267" i="9"/>
  <c r="O267" i="9"/>
  <c r="N267" i="9"/>
  <c r="M267" i="9"/>
  <c r="L267" i="9"/>
  <c r="K267" i="9"/>
  <c r="J267" i="9"/>
  <c r="I267" i="9"/>
  <c r="H267" i="9"/>
  <c r="G267" i="9"/>
  <c r="W260" i="9"/>
  <c r="V260" i="9"/>
  <c r="U260" i="9"/>
  <c r="T260" i="9"/>
  <c r="S260" i="9"/>
  <c r="R260" i="9"/>
  <c r="Q260" i="9"/>
  <c r="P260" i="9"/>
  <c r="O260" i="9"/>
  <c r="N260" i="9"/>
  <c r="M260" i="9"/>
  <c r="L260" i="9"/>
  <c r="K260" i="9"/>
  <c r="J260" i="9"/>
  <c r="I260" i="9"/>
  <c r="H260" i="9"/>
  <c r="G260" i="9"/>
  <c r="W253" i="9"/>
  <c r="V253" i="9"/>
  <c r="U253" i="9"/>
  <c r="T253" i="9"/>
  <c r="S253" i="9"/>
  <c r="R253" i="9"/>
  <c r="Q253" i="9"/>
  <c r="P253" i="9"/>
  <c r="O253" i="9"/>
  <c r="N253" i="9"/>
  <c r="M253" i="9"/>
  <c r="L253" i="9"/>
  <c r="K253" i="9"/>
  <c r="J253" i="9"/>
  <c r="I253" i="9"/>
  <c r="H253" i="9"/>
  <c r="G253" i="9"/>
  <c r="W246" i="9"/>
  <c r="W516" i="9" s="1"/>
  <c r="W520" i="9" s="1"/>
  <c r="V246" i="9"/>
  <c r="V516" i="9" s="1"/>
  <c r="V520" i="9" s="1"/>
  <c r="U246" i="9"/>
  <c r="U516" i="9" s="1"/>
  <c r="U520" i="9" s="1"/>
  <c r="T246" i="9"/>
  <c r="S246" i="9"/>
  <c r="R246" i="9"/>
  <c r="Q246" i="9"/>
  <c r="P246" i="9"/>
  <c r="O246" i="9"/>
  <c r="N246" i="9"/>
  <c r="M246" i="9"/>
  <c r="L246" i="9"/>
  <c r="K246" i="9"/>
  <c r="J246" i="9"/>
  <c r="I246" i="9"/>
  <c r="I516" i="9" s="1"/>
  <c r="I520" i="9" s="1"/>
  <c r="H246" i="9"/>
  <c r="H516" i="9" s="1"/>
  <c r="H520" i="9" s="1"/>
  <c r="G246" i="9"/>
  <c r="G237" i="9"/>
  <c r="G516" i="9" s="1"/>
  <c r="G520" i="9" s="1"/>
  <c r="W228" i="9"/>
  <c r="V228" i="9"/>
  <c r="U228" i="9"/>
  <c r="T228" i="9"/>
  <c r="S228" i="9"/>
  <c r="R228" i="9"/>
  <c r="Q228" i="9"/>
  <c r="P228" i="9"/>
  <c r="O228" i="9"/>
  <c r="N228" i="9"/>
  <c r="M228" i="9"/>
  <c r="L228" i="9"/>
  <c r="K228" i="9"/>
  <c r="J228" i="9"/>
  <c r="I228" i="9"/>
  <c r="H228" i="9"/>
  <c r="G228" i="9"/>
  <c r="G225" i="9"/>
  <c r="G221" i="9"/>
  <c r="W217" i="9"/>
  <c r="V217" i="9"/>
  <c r="U217" i="9"/>
  <c r="T217" i="9"/>
  <c r="S217" i="9"/>
  <c r="R217" i="9"/>
  <c r="Q217" i="9"/>
  <c r="P217" i="9"/>
  <c r="O217" i="9"/>
  <c r="N217" i="9"/>
  <c r="M217" i="9"/>
  <c r="L217" i="9"/>
  <c r="K217" i="9"/>
  <c r="J217" i="9"/>
  <c r="I217" i="9"/>
  <c r="H217" i="9"/>
  <c r="G217" i="9"/>
  <c r="W214" i="9"/>
  <c r="V214" i="9"/>
  <c r="U214" i="9"/>
  <c r="T214" i="9"/>
  <c r="S214" i="9"/>
  <c r="R214" i="9"/>
  <c r="Q214" i="9"/>
  <c r="P214" i="9"/>
  <c r="O214" i="9"/>
  <c r="N214" i="9"/>
  <c r="M214" i="9"/>
  <c r="L214" i="9"/>
  <c r="K214" i="9"/>
  <c r="J214" i="9"/>
  <c r="I214" i="9"/>
  <c r="H214" i="9"/>
  <c r="G214" i="9"/>
  <c r="W210" i="9"/>
  <c r="V210" i="9"/>
  <c r="U210" i="9"/>
  <c r="T210" i="9"/>
  <c r="S210" i="9"/>
  <c r="R210" i="9"/>
  <c r="Q210" i="9"/>
  <c r="P210" i="9"/>
  <c r="O210" i="9"/>
  <c r="N210" i="9"/>
  <c r="M210" i="9"/>
  <c r="L210" i="9"/>
  <c r="K210" i="9"/>
  <c r="J210" i="9"/>
  <c r="I210" i="9"/>
  <c r="H210" i="9"/>
  <c r="G210" i="9"/>
  <c r="W206" i="9"/>
  <c r="V206" i="9"/>
  <c r="U206" i="9"/>
  <c r="T206" i="9"/>
  <c r="S206" i="9"/>
  <c r="R206" i="9"/>
  <c r="Q206" i="9"/>
  <c r="P206" i="9"/>
  <c r="O206" i="9"/>
  <c r="N206" i="9"/>
  <c r="M206" i="9"/>
  <c r="L206" i="9"/>
  <c r="K206" i="9"/>
  <c r="J206" i="9"/>
  <c r="I206" i="9"/>
  <c r="H206" i="9"/>
  <c r="G206" i="9"/>
  <c r="W203" i="9"/>
  <c r="V203" i="9"/>
  <c r="U203" i="9"/>
  <c r="T203" i="9"/>
  <c r="S203" i="9"/>
  <c r="R203" i="9"/>
  <c r="Q203" i="9"/>
  <c r="P203" i="9"/>
  <c r="O203" i="9"/>
  <c r="N203" i="9"/>
  <c r="M203" i="9"/>
  <c r="L203" i="9"/>
  <c r="K203" i="9"/>
  <c r="J203" i="9"/>
  <c r="I203" i="9"/>
  <c r="H203" i="9"/>
  <c r="G203" i="9"/>
  <c r="W200" i="9"/>
  <c r="V200" i="9"/>
  <c r="U200" i="9"/>
  <c r="T200" i="9"/>
  <c r="S200" i="9"/>
  <c r="R200" i="9"/>
  <c r="Q200" i="9"/>
  <c r="P200" i="9"/>
  <c r="O200" i="9"/>
  <c r="N200" i="9"/>
  <c r="M200" i="9"/>
  <c r="L200" i="9"/>
  <c r="K200" i="9"/>
  <c r="J200" i="9"/>
  <c r="I200" i="9"/>
  <c r="H200" i="9"/>
  <c r="G200" i="9"/>
  <c r="W197" i="9"/>
  <c r="V197" i="9"/>
  <c r="U197" i="9"/>
  <c r="T197" i="9"/>
  <c r="S197" i="9"/>
  <c r="R197" i="9"/>
  <c r="Q197" i="9"/>
  <c r="P197" i="9"/>
  <c r="O197" i="9"/>
  <c r="N197" i="9"/>
  <c r="M197" i="9"/>
  <c r="L197" i="9"/>
  <c r="K197" i="9"/>
  <c r="J197" i="9"/>
  <c r="I197" i="9"/>
  <c r="H197" i="9"/>
  <c r="G197" i="9"/>
  <c r="W194" i="9"/>
  <c r="V194" i="9"/>
  <c r="U194" i="9"/>
  <c r="T194" i="9"/>
  <c r="S194" i="9"/>
  <c r="R194" i="9"/>
  <c r="Q194" i="9"/>
  <c r="P194" i="9"/>
  <c r="O194" i="9"/>
  <c r="N194" i="9"/>
  <c r="M194" i="9"/>
  <c r="L194" i="9"/>
  <c r="K194" i="9"/>
  <c r="J194" i="9"/>
  <c r="I194" i="9"/>
  <c r="H194" i="9"/>
  <c r="G194" i="9"/>
  <c r="W191" i="9"/>
  <c r="V191" i="9"/>
  <c r="U191" i="9"/>
  <c r="T191" i="9"/>
  <c r="S191" i="9"/>
  <c r="R191" i="9"/>
  <c r="Q191" i="9"/>
  <c r="P191" i="9"/>
  <c r="O191" i="9"/>
  <c r="N191" i="9"/>
  <c r="M191" i="9"/>
  <c r="L191" i="9"/>
  <c r="K191" i="9"/>
  <c r="J191" i="9"/>
  <c r="I191" i="9"/>
  <c r="H191" i="9"/>
  <c r="G191" i="9"/>
  <c r="W188" i="9"/>
  <c r="V188" i="9"/>
  <c r="U188" i="9"/>
  <c r="T188" i="9"/>
  <c r="S188" i="9"/>
  <c r="R188" i="9"/>
  <c r="Q188" i="9"/>
  <c r="P188" i="9"/>
  <c r="O188" i="9"/>
  <c r="N188" i="9"/>
  <c r="M188" i="9"/>
  <c r="L188" i="9"/>
  <c r="K188" i="9"/>
  <c r="J188" i="9"/>
  <c r="I188" i="9"/>
  <c r="H188" i="9"/>
  <c r="G188" i="9"/>
  <c r="W183" i="9"/>
  <c r="V183" i="9"/>
  <c r="U183" i="9"/>
  <c r="T183" i="9"/>
  <c r="S183" i="9"/>
  <c r="R183" i="9"/>
  <c r="Q183" i="9"/>
  <c r="P183" i="9"/>
  <c r="O183" i="9"/>
  <c r="N183" i="9"/>
  <c r="M183" i="9"/>
  <c r="L183" i="9"/>
  <c r="K183" i="9"/>
  <c r="J183" i="9"/>
  <c r="I183" i="9"/>
  <c r="H183" i="9"/>
  <c r="G183" i="9"/>
  <c r="W180" i="9"/>
  <c r="V180" i="9"/>
  <c r="U180" i="9"/>
  <c r="T180" i="9"/>
  <c r="S180" i="9"/>
  <c r="R180" i="9"/>
  <c r="Q180" i="9"/>
  <c r="P180" i="9"/>
  <c r="O180" i="9"/>
  <c r="N180" i="9"/>
  <c r="M180" i="9"/>
  <c r="L180" i="9"/>
  <c r="K180" i="9"/>
  <c r="J180" i="9"/>
  <c r="I180" i="9"/>
  <c r="H180" i="9"/>
  <c r="G180" i="9"/>
  <c r="W176" i="9"/>
  <c r="V176" i="9"/>
  <c r="U176" i="9"/>
  <c r="T176" i="9"/>
  <c r="S176" i="9"/>
  <c r="R176" i="9"/>
  <c r="Q176" i="9"/>
  <c r="P176" i="9"/>
  <c r="O176" i="9"/>
  <c r="N176" i="9"/>
  <c r="M176" i="9"/>
  <c r="L176" i="9"/>
  <c r="K176" i="9"/>
  <c r="J176" i="9"/>
  <c r="I176" i="9"/>
  <c r="H176" i="9"/>
  <c r="G176" i="9"/>
  <c r="W173" i="9"/>
  <c r="V173" i="9"/>
  <c r="U173" i="9"/>
  <c r="T173" i="9"/>
  <c r="S173" i="9"/>
  <c r="R173" i="9"/>
  <c r="Q173" i="9"/>
  <c r="P173" i="9"/>
  <c r="O173" i="9"/>
  <c r="N173" i="9"/>
  <c r="M173" i="9"/>
  <c r="L173" i="9"/>
  <c r="K173" i="9"/>
  <c r="J173" i="9"/>
  <c r="I173" i="9"/>
  <c r="H173" i="9"/>
  <c r="G173" i="9"/>
  <c r="W169" i="9"/>
  <c r="V169" i="9"/>
  <c r="U169" i="9"/>
  <c r="T169" i="9"/>
  <c r="S169" i="9"/>
  <c r="R169" i="9"/>
  <c r="Q169" i="9"/>
  <c r="P169" i="9"/>
  <c r="O169" i="9"/>
  <c r="N169" i="9"/>
  <c r="M169" i="9"/>
  <c r="L169" i="9"/>
  <c r="K169" i="9"/>
  <c r="J169" i="9"/>
  <c r="I169" i="9"/>
  <c r="H169" i="9"/>
  <c r="G169" i="9"/>
  <c r="W166" i="9"/>
  <c r="V166" i="9"/>
  <c r="U166" i="9"/>
  <c r="T166" i="9"/>
  <c r="S166" i="9"/>
  <c r="R166" i="9"/>
  <c r="Q166" i="9"/>
  <c r="P166" i="9"/>
  <c r="O166" i="9"/>
  <c r="N166" i="9"/>
  <c r="M166" i="9"/>
  <c r="L166" i="9"/>
  <c r="K166" i="9"/>
  <c r="J166" i="9"/>
  <c r="I166" i="9"/>
  <c r="H166" i="9"/>
  <c r="G166" i="9"/>
  <c r="W161" i="9"/>
  <c r="V161" i="9"/>
  <c r="U161" i="9"/>
  <c r="T161" i="9"/>
  <c r="S161" i="9"/>
  <c r="R161" i="9"/>
  <c r="Q161" i="9"/>
  <c r="P161" i="9"/>
  <c r="O161" i="9"/>
  <c r="N161" i="9"/>
  <c r="M161" i="9"/>
  <c r="L161" i="9"/>
  <c r="K161" i="9"/>
  <c r="J161" i="9"/>
  <c r="I161" i="9"/>
  <c r="H161" i="9"/>
  <c r="G161" i="9"/>
  <c r="W157" i="9"/>
  <c r="V157" i="9"/>
  <c r="U157" i="9"/>
  <c r="T157" i="9"/>
  <c r="S157" i="9"/>
  <c r="R157" i="9"/>
  <c r="Q157" i="9"/>
  <c r="P157" i="9"/>
  <c r="O157" i="9"/>
  <c r="N157" i="9"/>
  <c r="M157" i="9"/>
  <c r="L157" i="9"/>
  <c r="K157" i="9"/>
  <c r="J157" i="9"/>
  <c r="I157" i="9"/>
  <c r="H157" i="9"/>
  <c r="G157" i="9"/>
  <c r="W153" i="9"/>
  <c r="V153" i="9"/>
  <c r="U153" i="9"/>
  <c r="T153" i="9"/>
  <c r="S153" i="9"/>
  <c r="R153" i="9"/>
  <c r="Q153" i="9"/>
  <c r="P153" i="9"/>
  <c r="O153" i="9"/>
  <c r="N153" i="9"/>
  <c r="M153" i="9"/>
  <c r="L153" i="9"/>
  <c r="K153" i="9"/>
  <c r="J153" i="9"/>
  <c r="I153" i="9"/>
  <c r="H153" i="9"/>
  <c r="G153" i="9"/>
  <c r="W147" i="9"/>
  <c r="V147" i="9"/>
  <c r="U147" i="9"/>
  <c r="T147" i="9"/>
  <c r="S147" i="9"/>
  <c r="R147" i="9"/>
  <c r="Q147" i="9"/>
  <c r="P147" i="9"/>
  <c r="O147" i="9"/>
  <c r="N147" i="9"/>
  <c r="M147" i="9"/>
  <c r="L147" i="9"/>
  <c r="K147" i="9"/>
  <c r="J147" i="9"/>
  <c r="I147" i="9"/>
  <c r="H147" i="9"/>
  <c r="G147" i="9"/>
  <c r="W142" i="9"/>
  <c r="V142" i="9"/>
  <c r="U142" i="9"/>
  <c r="T142" i="9"/>
  <c r="S142" i="9"/>
  <c r="R142" i="9"/>
  <c r="Q142" i="9"/>
  <c r="P142" i="9"/>
  <c r="O142" i="9"/>
  <c r="N142" i="9"/>
  <c r="M142" i="9"/>
  <c r="L142" i="9"/>
  <c r="K142" i="9"/>
  <c r="J142" i="9"/>
  <c r="I142" i="9"/>
  <c r="H142" i="9"/>
  <c r="G142" i="9"/>
  <c r="W137" i="9"/>
  <c r="V137" i="9"/>
  <c r="U137" i="9"/>
  <c r="T137" i="9"/>
  <c r="S137" i="9"/>
  <c r="R137" i="9"/>
  <c r="Q137" i="9"/>
  <c r="P137" i="9"/>
  <c r="O137" i="9"/>
  <c r="N137" i="9"/>
  <c r="M137" i="9"/>
  <c r="L137" i="9"/>
  <c r="K137" i="9"/>
  <c r="J137" i="9"/>
  <c r="I137" i="9"/>
  <c r="H137" i="9"/>
  <c r="G137" i="9"/>
  <c r="W130" i="9"/>
  <c r="V130" i="9"/>
  <c r="U130" i="9"/>
  <c r="T130" i="9"/>
  <c r="S130" i="9"/>
  <c r="R130" i="9"/>
  <c r="Q130" i="9"/>
  <c r="P130" i="9"/>
  <c r="O130" i="9"/>
  <c r="N130" i="9"/>
  <c r="M130" i="9"/>
  <c r="L130" i="9"/>
  <c r="K130" i="9"/>
  <c r="J130" i="9"/>
  <c r="I130" i="9"/>
  <c r="H130" i="9"/>
  <c r="G130" i="9"/>
  <c r="W127" i="9"/>
  <c r="V127" i="9"/>
  <c r="U127" i="9"/>
  <c r="T127" i="9"/>
  <c r="S127" i="9"/>
  <c r="R127" i="9"/>
  <c r="Q127" i="9"/>
  <c r="P127" i="9"/>
  <c r="O127" i="9"/>
  <c r="N127" i="9"/>
  <c r="M127" i="9"/>
  <c r="L127" i="9"/>
  <c r="K127" i="9"/>
  <c r="J127" i="9"/>
  <c r="I127" i="9"/>
  <c r="H127" i="9"/>
  <c r="G127" i="9"/>
  <c r="W123" i="9"/>
  <c r="V123" i="9"/>
  <c r="U123" i="9"/>
  <c r="T123" i="9"/>
  <c r="S123" i="9"/>
  <c r="R123" i="9"/>
  <c r="Q123" i="9"/>
  <c r="P123" i="9"/>
  <c r="O123" i="9"/>
  <c r="N123" i="9"/>
  <c r="M123" i="9"/>
  <c r="L123" i="9"/>
  <c r="K123" i="9"/>
  <c r="J123" i="9"/>
  <c r="I123" i="9"/>
  <c r="H123" i="9"/>
  <c r="G123" i="9"/>
  <c r="W119" i="9"/>
  <c r="V119" i="9"/>
  <c r="U119" i="9"/>
  <c r="T119" i="9"/>
  <c r="S119" i="9"/>
  <c r="R119" i="9"/>
  <c r="Q119" i="9"/>
  <c r="P119" i="9"/>
  <c r="O119" i="9"/>
  <c r="N119" i="9"/>
  <c r="M119" i="9"/>
  <c r="L119" i="9"/>
  <c r="K119" i="9"/>
  <c r="J119" i="9"/>
  <c r="I119" i="9"/>
  <c r="H119" i="9"/>
  <c r="G119" i="9"/>
  <c r="W116" i="9"/>
  <c r="V116" i="9"/>
  <c r="U116" i="9"/>
  <c r="T116" i="9"/>
  <c r="S116" i="9"/>
  <c r="R116" i="9"/>
  <c r="Q116" i="9"/>
  <c r="P116" i="9"/>
  <c r="O116" i="9"/>
  <c r="N116" i="9"/>
  <c r="M116" i="9"/>
  <c r="L116" i="9"/>
  <c r="K116" i="9"/>
  <c r="J116" i="9"/>
  <c r="I116" i="9"/>
  <c r="H116" i="9"/>
  <c r="G116" i="9"/>
  <c r="W113" i="9"/>
  <c r="V113" i="9"/>
  <c r="U113" i="9"/>
  <c r="T113" i="9"/>
  <c r="S113" i="9"/>
  <c r="R113" i="9"/>
  <c r="Q113" i="9"/>
  <c r="P113" i="9"/>
  <c r="O113" i="9"/>
  <c r="N113" i="9"/>
  <c r="M113" i="9"/>
  <c r="L113" i="9"/>
  <c r="K113" i="9"/>
  <c r="J113" i="9"/>
  <c r="I113" i="9"/>
  <c r="H113" i="9"/>
  <c r="G113" i="9"/>
  <c r="W108" i="9"/>
  <c r="V108" i="9"/>
  <c r="U108" i="9"/>
  <c r="T108" i="9"/>
  <c r="S108" i="9"/>
  <c r="R108" i="9"/>
  <c r="Q108" i="9"/>
  <c r="P108" i="9"/>
  <c r="O108" i="9"/>
  <c r="N108" i="9"/>
  <c r="M108" i="9"/>
  <c r="L108" i="9"/>
  <c r="K108" i="9"/>
  <c r="J108" i="9"/>
  <c r="I108" i="9"/>
  <c r="H108" i="9"/>
  <c r="G108" i="9"/>
  <c r="W104" i="9"/>
  <c r="V104" i="9"/>
  <c r="U104" i="9"/>
  <c r="T104" i="9"/>
  <c r="S104" i="9"/>
  <c r="R104" i="9"/>
  <c r="Q104" i="9"/>
  <c r="P104" i="9"/>
  <c r="O104" i="9"/>
  <c r="N104" i="9"/>
  <c r="M104" i="9"/>
  <c r="L104" i="9"/>
  <c r="K104" i="9"/>
  <c r="J104" i="9"/>
  <c r="I104" i="9"/>
  <c r="H104" i="9"/>
  <c r="G104" i="9"/>
  <c r="W101" i="9"/>
  <c r="V101" i="9"/>
  <c r="U101" i="9"/>
  <c r="T101" i="9"/>
  <c r="S101" i="9"/>
  <c r="R101" i="9"/>
  <c r="Q101" i="9"/>
  <c r="P101" i="9"/>
  <c r="O101" i="9"/>
  <c r="N101" i="9"/>
  <c r="M101" i="9"/>
  <c r="L101" i="9"/>
  <c r="K101" i="9"/>
  <c r="J101" i="9"/>
  <c r="I101" i="9"/>
  <c r="H101" i="9"/>
  <c r="G101" i="9"/>
  <c r="W96" i="9"/>
  <c r="V96" i="9"/>
  <c r="U96" i="9"/>
  <c r="T96" i="9"/>
  <c r="S96" i="9"/>
  <c r="R96" i="9"/>
  <c r="Q96" i="9"/>
  <c r="P96" i="9"/>
  <c r="O96" i="9"/>
  <c r="N96" i="9"/>
  <c r="M96" i="9"/>
  <c r="L96" i="9"/>
  <c r="K96" i="9"/>
  <c r="J96" i="9"/>
  <c r="I96" i="9"/>
  <c r="H96" i="9"/>
  <c r="G96" i="9"/>
  <c r="W91" i="9"/>
  <c r="V91" i="9"/>
  <c r="U91" i="9"/>
  <c r="T91" i="9"/>
  <c r="S91" i="9"/>
  <c r="R91" i="9"/>
  <c r="Q91" i="9"/>
  <c r="P91" i="9"/>
  <c r="O91" i="9"/>
  <c r="N91" i="9"/>
  <c r="M91" i="9"/>
  <c r="L91" i="9"/>
  <c r="K91" i="9"/>
  <c r="J91" i="9"/>
  <c r="I91" i="9"/>
  <c r="H91" i="9"/>
  <c r="G91" i="9"/>
  <c r="G87" i="9"/>
  <c r="W84" i="9"/>
  <c r="V84" i="9"/>
  <c r="U84" i="9"/>
  <c r="T84" i="9"/>
  <c r="S84" i="9"/>
  <c r="R84" i="9"/>
  <c r="Q84" i="9"/>
  <c r="P84" i="9"/>
  <c r="O84" i="9"/>
  <c r="N84" i="9"/>
  <c r="M84" i="9"/>
  <c r="L84" i="9"/>
  <c r="K84" i="9"/>
  <c r="J84" i="9"/>
  <c r="I84" i="9"/>
  <c r="I233" i="9" s="1"/>
  <c r="H84" i="9"/>
  <c r="G84" i="9"/>
  <c r="W81" i="9"/>
  <c r="V81" i="9"/>
  <c r="U81" i="9"/>
  <c r="T81" i="9"/>
  <c r="S81" i="9"/>
  <c r="R81" i="9"/>
  <c r="Q81" i="9"/>
  <c r="P81" i="9"/>
  <c r="O81" i="9"/>
  <c r="N81" i="9"/>
  <c r="M81" i="9"/>
  <c r="L81" i="9"/>
  <c r="K81" i="9"/>
  <c r="J81" i="9"/>
  <c r="I81" i="9"/>
  <c r="H81" i="9"/>
  <c r="G81" i="9"/>
  <c r="W78" i="9"/>
  <c r="V78" i="9"/>
  <c r="U78" i="9"/>
  <c r="T78" i="9"/>
  <c r="S78" i="9"/>
  <c r="R78" i="9"/>
  <c r="Q78" i="9"/>
  <c r="P78" i="9"/>
  <c r="O78" i="9"/>
  <c r="N78" i="9"/>
  <c r="M78" i="9"/>
  <c r="L78" i="9"/>
  <c r="K78" i="9"/>
  <c r="J78" i="9"/>
  <c r="I78" i="9"/>
  <c r="H78" i="9"/>
  <c r="G78" i="9"/>
  <c r="W75" i="9"/>
  <c r="V75" i="9"/>
  <c r="U75" i="9"/>
  <c r="T75" i="9"/>
  <c r="S75" i="9"/>
  <c r="R75" i="9"/>
  <c r="Q75" i="9"/>
  <c r="P75" i="9"/>
  <c r="O75" i="9"/>
  <c r="N75" i="9"/>
  <c r="M75" i="9"/>
  <c r="L75" i="9"/>
  <c r="K75" i="9"/>
  <c r="J75" i="9"/>
  <c r="I75" i="9"/>
  <c r="H75" i="9"/>
  <c r="G75" i="9"/>
  <c r="W72" i="9"/>
  <c r="V72" i="9"/>
  <c r="U72" i="9"/>
  <c r="T72" i="9"/>
  <c r="S72" i="9"/>
  <c r="R72" i="9"/>
  <c r="Q72" i="9"/>
  <c r="P72" i="9"/>
  <c r="O72" i="9"/>
  <c r="N72" i="9"/>
  <c r="M72" i="9"/>
  <c r="L72" i="9"/>
  <c r="K72" i="9"/>
  <c r="J72" i="9"/>
  <c r="I72" i="9"/>
  <c r="H72" i="9"/>
  <c r="G72" i="9"/>
  <c r="W69" i="9"/>
  <c r="V69" i="9"/>
  <c r="U69" i="9"/>
  <c r="T69" i="9"/>
  <c r="S69" i="9"/>
  <c r="R69" i="9"/>
  <c r="Q69" i="9"/>
  <c r="P69" i="9"/>
  <c r="O69" i="9"/>
  <c r="N69" i="9"/>
  <c r="M69" i="9"/>
  <c r="L69" i="9"/>
  <c r="K69" i="9"/>
  <c r="J69" i="9"/>
  <c r="I69" i="9"/>
  <c r="H69" i="9"/>
  <c r="G69" i="9"/>
  <c r="W64" i="9"/>
  <c r="V64" i="9"/>
  <c r="U64" i="9"/>
  <c r="T64" i="9"/>
  <c r="S64" i="9"/>
  <c r="R64" i="9"/>
  <c r="Q64" i="9"/>
  <c r="P64" i="9"/>
  <c r="O64" i="9"/>
  <c r="N64" i="9"/>
  <c r="M64" i="9"/>
  <c r="L64" i="9"/>
  <c r="K64" i="9"/>
  <c r="J64" i="9"/>
  <c r="I64" i="9"/>
  <c r="H64" i="9"/>
  <c r="G64" i="9"/>
  <c r="W61" i="9"/>
  <c r="V61" i="9"/>
  <c r="U61" i="9"/>
  <c r="T61" i="9"/>
  <c r="S61" i="9"/>
  <c r="R61" i="9"/>
  <c r="Q61" i="9"/>
  <c r="P61" i="9"/>
  <c r="O61" i="9"/>
  <c r="N61" i="9"/>
  <c r="M61" i="9"/>
  <c r="L61" i="9"/>
  <c r="K61" i="9"/>
  <c r="J61" i="9"/>
  <c r="I61" i="9"/>
  <c r="H61" i="9"/>
  <c r="G61" i="9"/>
  <c r="W57" i="9"/>
  <c r="V57" i="9"/>
  <c r="U57" i="9"/>
  <c r="T57" i="9"/>
  <c r="S57" i="9"/>
  <c r="R57" i="9"/>
  <c r="Q57" i="9"/>
  <c r="P57" i="9"/>
  <c r="O57" i="9"/>
  <c r="N57" i="9"/>
  <c r="M57" i="9"/>
  <c r="L57" i="9"/>
  <c r="K57" i="9"/>
  <c r="J57" i="9"/>
  <c r="I57" i="9"/>
  <c r="H57" i="9"/>
  <c r="G57" i="9"/>
  <c r="W54" i="9"/>
  <c r="V54" i="9"/>
  <c r="U54" i="9"/>
  <c r="T54" i="9"/>
  <c r="S54" i="9"/>
  <c r="R54" i="9"/>
  <c r="Q54" i="9"/>
  <c r="P54" i="9"/>
  <c r="O54" i="9"/>
  <c r="N54" i="9"/>
  <c r="M54" i="9"/>
  <c r="L54" i="9"/>
  <c r="K54" i="9"/>
  <c r="J54" i="9"/>
  <c r="I54" i="9"/>
  <c r="H54" i="9"/>
  <c r="G54" i="9"/>
  <c r="W50" i="9"/>
  <c r="V50" i="9"/>
  <c r="U50" i="9"/>
  <c r="T50" i="9"/>
  <c r="S50" i="9"/>
  <c r="R50" i="9"/>
  <c r="Q50" i="9"/>
  <c r="P50" i="9"/>
  <c r="O50" i="9"/>
  <c r="N50" i="9"/>
  <c r="M50" i="9"/>
  <c r="L50" i="9"/>
  <c r="K50" i="9"/>
  <c r="J50" i="9"/>
  <c r="I50" i="9"/>
  <c r="H50" i="9"/>
  <c r="G50" i="9"/>
  <c r="W47" i="9"/>
  <c r="V47" i="9"/>
  <c r="U47" i="9"/>
  <c r="T47" i="9"/>
  <c r="S47" i="9"/>
  <c r="R47" i="9"/>
  <c r="Q47" i="9"/>
  <c r="P47" i="9"/>
  <c r="O47" i="9"/>
  <c r="N47" i="9"/>
  <c r="M47" i="9"/>
  <c r="L47" i="9"/>
  <c r="K47" i="9"/>
  <c r="J47" i="9"/>
  <c r="I47" i="9"/>
  <c r="H47" i="9"/>
  <c r="G47" i="9"/>
  <c r="W42" i="9"/>
  <c r="V42" i="9"/>
  <c r="U42" i="9"/>
  <c r="T42" i="9"/>
  <c r="S42" i="9"/>
  <c r="R42" i="9"/>
  <c r="Q42" i="9"/>
  <c r="P42" i="9"/>
  <c r="O42" i="9"/>
  <c r="N42" i="9"/>
  <c r="M42" i="9"/>
  <c r="L42" i="9"/>
  <c r="K42" i="9"/>
  <c r="J42" i="9"/>
  <c r="I42" i="9"/>
  <c r="H42" i="9"/>
  <c r="G42" i="9"/>
  <c r="W38" i="9"/>
  <c r="V38" i="9"/>
  <c r="U38" i="9"/>
  <c r="T38" i="9"/>
  <c r="S38" i="9"/>
  <c r="R38" i="9"/>
  <c r="Q38" i="9"/>
  <c r="P38" i="9"/>
  <c r="O38" i="9"/>
  <c r="N38" i="9"/>
  <c r="M38" i="9"/>
  <c r="L38" i="9"/>
  <c r="K38" i="9"/>
  <c r="J38" i="9"/>
  <c r="I38" i="9"/>
  <c r="H38" i="9"/>
  <c r="G38" i="9"/>
  <c r="W34" i="9"/>
  <c r="V34" i="9"/>
  <c r="U34" i="9"/>
  <c r="T34" i="9"/>
  <c r="S34" i="9"/>
  <c r="R34" i="9"/>
  <c r="Q34" i="9"/>
  <c r="P34" i="9"/>
  <c r="O34" i="9"/>
  <c r="N34" i="9"/>
  <c r="M34" i="9"/>
  <c r="L34" i="9"/>
  <c r="K34" i="9"/>
  <c r="J34" i="9"/>
  <c r="I34" i="9"/>
  <c r="H34" i="9"/>
  <c r="G34" i="9"/>
  <c r="W28" i="9"/>
  <c r="V28" i="9"/>
  <c r="U28" i="9"/>
  <c r="T28" i="9"/>
  <c r="S28" i="9"/>
  <c r="R28" i="9"/>
  <c r="Q28" i="9"/>
  <c r="P28" i="9"/>
  <c r="O28" i="9"/>
  <c r="N28" i="9"/>
  <c r="M28" i="9"/>
  <c r="L28" i="9"/>
  <c r="K28" i="9"/>
  <c r="J28" i="9"/>
  <c r="I28" i="9"/>
  <c r="H28" i="9"/>
  <c r="G28" i="9"/>
  <c r="W23" i="9"/>
  <c r="V23" i="9"/>
  <c r="U23" i="9"/>
  <c r="T23" i="9"/>
  <c r="S23" i="9"/>
  <c r="R23" i="9"/>
  <c r="Q23" i="9"/>
  <c r="P23" i="9"/>
  <c r="O23" i="9"/>
  <c r="N23" i="9"/>
  <c r="M23" i="9"/>
  <c r="L23" i="9"/>
  <c r="K23" i="9"/>
  <c r="J23" i="9"/>
  <c r="I23" i="9"/>
  <c r="H23" i="9"/>
  <c r="G23" i="9"/>
  <c r="W18" i="9"/>
  <c r="V18" i="9"/>
  <c r="U18" i="9"/>
  <c r="T18" i="9"/>
  <c r="S18" i="9"/>
  <c r="R18" i="9"/>
  <c r="Q18" i="9"/>
  <c r="P18" i="9"/>
  <c r="O18" i="9"/>
  <c r="N18" i="9"/>
  <c r="M18" i="9"/>
  <c r="L18" i="9"/>
  <c r="K18" i="9"/>
  <c r="J18" i="9"/>
  <c r="I18" i="9"/>
  <c r="H18" i="9"/>
  <c r="G18" i="9"/>
  <c r="W13" i="9"/>
  <c r="V13" i="9"/>
  <c r="U13" i="9"/>
  <c r="T13" i="9"/>
  <c r="S13" i="9"/>
  <c r="R13" i="9"/>
  <c r="Q13" i="9"/>
  <c r="P13" i="9"/>
  <c r="O13" i="9"/>
  <c r="N13" i="9"/>
  <c r="M13" i="9"/>
  <c r="L13" i="9"/>
  <c r="K13" i="9"/>
  <c r="J13" i="9"/>
  <c r="I13" i="9"/>
  <c r="H13" i="9"/>
  <c r="G13" i="9"/>
  <c r="W10" i="9"/>
  <c r="V10" i="9"/>
  <c r="U10" i="9"/>
  <c r="T10" i="9"/>
  <c r="S10" i="9"/>
  <c r="R10" i="9"/>
  <c r="Q10" i="9"/>
  <c r="P10" i="9"/>
  <c r="O10" i="9"/>
  <c r="N10" i="9"/>
  <c r="M10" i="9"/>
  <c r="L10" i="9"/>
  <c r="L233" i="9" s="1"/>
  <c r="K10" i="9"/>
  <c r="J10" i="9"/>
  <c r="I10" i="9"/>
  <c r="H10" i="9"/>
  <c r="G10" i="9"/>
  <c r="F5" i="9"/>
  <c r="F4" i="9"/>
  <c r="F862" i="9" s="1"/>
  <c r="W1741" i="7"/>
  <c r="U1741" i="7"/>
  <c r="T1741" i="7"/>
  <c r="S1741" i="7"/>
  <c r="R1741" i="7"/>
  <c r="Q1741" i="7"/>
  <c r="P1741" i="7"/>
  <c r="L1741" i="7"/>
  <c r="K1741" i="7"/>
  <c r="G1741" i="7"/>
  <c r="W1732" i="7"/>
  <c r="V1732" i="7"/>
  <c r="V1741" i="7" s="1"/>
  <c r="U1732" i="7"/>
  <c r="T1732" i="7"/>
  <c r="S1732" i="7"/>
  <c r="R1732" i="7"/>
  <c r="Q1732" i="7"/>
  <c r="P1732" i="7"/>
  <c r="O1732" i="7"/>
  <c r="O1741" i="7" s="1"/>
  <c r="N1732" i="7"/>
  <c r="N1741" i="7" s="1"/>
  <c r="M1732" i="7"/>
  <c r="M1741" i="7" s="1"/>
  <c r="L1732" i="7"/>
  <c r="K1732" i="7"/>
  <c r="J1732" i="7"/>
  <c r="J1741" i="7" s="1"/>
  <c r="I1732" i="7"/>
  <c r="I1741" i="7" s="1"/>
  <c r="H1732" i="7"/>
  <c r="H1741" i="7" s="1"/>
  <c r="G1732" i="7"/>
  <c r="W1723" i="7"/>
  <c r="V1723" i="7"/>
  <c r="U1723" i="7"/>
  <c r="T1723" i="7"/>
  <c r="S1723" i="7"/>
  <c r="R1723" i="7"/>
  <c r="Q1723" i="7"/>
  <c r="P1723" i="7"/>
  <c r="O1723" i="7"/>
  <c r="N1723" i="7"/>
  <c r="M1723" i="7"/>
  <c r="L1723" i="7"/>
  <c r="K1723" i="7"/>
  <c r="J1723" i="7"/>
  <c r="I1723" i="7"/>
  <c r="H1723" i="7"/>
  <c r="G1723" i="7"/>
  <c r="W1713" i="7"/>
  <c r="V1713" i="7"/>
  <c r="V1711" i="7" s="1"/>
  <c r="U1713" i="7"/>
  <c r="T1713" i="7"/>
  <c r="S1713" i="7"/>
  <c r="R1713" i="7"/>
  <c r="Q1713" i="7"/>
  <c r="P1713" i="7"/>
  <c r="O1713" i="7"/>
  <c r="N1713" i="7"/>
  <c r="N1711" i="7" s="1"/>
  <c r="M1713" i="7"/>
  <c r="L1713" i="7"/>
  <c r="K1713" i="7"/>
  <c r="J1713" i="7"/>
  <c r="I1713" i="7"/>
  <c r="H1713" i="7"/>
  <c r="G1713" i="7"/>
  <c r="W1712" i="7"/>
  <c r="W1711" i="7" s="1"/>
  <c r="V1712" i="7"/>
  <c r="U1712" i="7"/>
  <c r="T1712" i="7"/>
  <c r="S1712" i="7"/>
  <c r="S1711" i="7" s="1"/>
  <c r="R1712" i="7"/>
  <c r="R1711" i="7" s="1"/>
  <c r="Q1712" i="7"/>
  <c r="Q1711" i="7" s="1"/>
  <c r="P1712" i="7"/>
  <c r="O1712" i="7"/>
  <c r="N1712" i="7"/>
  <c r="M1712" i="7"/>
  <c r="L1712" i="7"/>
  <c r="K1712" i="7"/>
  <c r="K1711" i="7" s="1"/>
  <c r="J1712" i="7"/>
  <c r="I1712" i="7"/>
  <c r="I1711" i="7" s="1"/>
  <c r="H1712" i="7"/>
  <c r="G1712" i="7"/>
  <c r="U1711" i="7"/>
  <c r="T1711" i="7"/>
  <c r="M1711" i="7"/>
  <c r="L1711" i="7"/>
  <c r="J1711" i="7"/>
  <c r="H1711" i="7"/>
  <c r="G1711" i="7"/>
  <c r="W1709" i="7"/>
  <c r="V1709" i="7"/>
  <c r="U1709" i="7"/>
  <c r="T1709" i="7"/>
  <c r="S1709" i="7"/>
  <c r="R1709" i="7"/>
  <c r="Q1709" i="7"/>
  <c r="P1709" i="7"/>
  <c r="O1709" i="7"/>
  <c r="N1709" i="7"/>
  <c r="M1709" i="7"/>
  <c r="L1709" i="7"/>
  <c r="K1709" i="7"/>
  <c r="J1709" i="7"/>
  <c r="I1709" i="7"/>
  <c r="I1706" i="7" s="1"/>
  <c r="H1709" i="7"/>
  <c r="G1709" i="7"/>
  <c r="W1708" i="7"/>
  <c r="V1708" i="7"/>
  <c r="U1708" i="7"/>
  <c r="T1708" i="7"/>
  <c r="S1708" i="7"/>
  <c r="R1708" i="7"/>
  <c r="Q1708" i="7"/>
  <c r="P1708" i="7"/>
  <c r="O1708" i="7"/>
  <c r="N1708" i="7"/>
  <c r="M1708" i="7"/>
  <c r="L1708" i="7"/>
  <c r="K1708" i="7"/>
  <c r="J1708" i="7"/>
  <c r="I1708" i="7"/>
  <c r="H1708" i="7"/>
  <c r="G1708" i="7"/>
  <c r="W1707" i="7"/>
  <c r="W1706" i="7" s="1"/>
  <c r="V1707" i="7"/>
  <c r="U1707" i="7"/>
  <c r="U1706" i="7" s="1"/>
  <c r="T1707" i="7"/>
  <c r="S1707" i="7"/>
  <c r="R1707" i="7"/>
  <c r="Q1707" i="7"/>
  <c r="P1707" i="7"/>
  <c r="O1707" i="7"/>
  <c r="N1707" i="7"/>
  <c r="M1707" i="7"/>
  <c r="L1707" i="7"/>
  <c r="L1706" i="7" s="1"/>
  <c r="K1707" i="7"/>
  <c r="K1706" i="7" s="1"/>
  <c r="J1707" i="7"/>
  <c r="I1707" i="7"/>
  <c r="H1707" i="7"/>
  <c r="G1707" i="7"/>
  <c r="T1706" i="7"/>
  <c r="R1706" i="7"/>
  <c r="Q1706" i="7"/>
  <c r="P1706" i="7"/>
  <c r="O1706" i="7"/>
  <c r="N1706" i="7"/>
  <c r="M1706" i="7"/>
  <c r="H1706" i="7"/>
  <c r="V1704" i="7"/>
  <c r="U1704" i="7"/>
  <c r="T1704" i="7"/>
  <c r="S1704" i="7"/>
  <c r="R1704" i="7"/>
  <c r="Q1704" i="7"/>
  <c r="P1704" i="7"/>
  <c r="P1699" i="7" s="1"/>
  <c r="O1704" i="7"/>
  <c r="N1704" i="7"/>
  <c r="N1699" i="7" s="1"/>
  <c r="M1704" i="7"/>
  <c r="L1704" i="7"/>
  <c r="K1704" i="7"/>
  <c r="J1704" i="7"/>
  <c r="J1699" i="7" s="1"/>
  <c r="I1704" i="7"/>
  <c r="H1704" i="7"/>
  <c r="V1701" i="7"/>
  <c r="U1701" i="7"/>
  <c r="T1701" i="7"/>
  <c r="S1701" i="7"/>
  <c r="R1701" i="7"/>
  <c r="Q1701" i="7"/>
  <c r="P1701" i="7"/>
  <c r="O1701" i="7"/>
  <c r="N1701" i="7"/>
  <c r="M1701" i="7"/>
  <c r="L1701" i="7"/>
  <c r="K1701" i="7"/>
  <c r="J1701" i="7"/>
  <c r="I1701" i="7"/>
  <c r="H1701" i="7"/>
  <c r="V1700" i="7"/>
  <c r="U1700" i="7"/>
  <c r="U1699" i="7" s="1"/>
  <c r="T1700" i="7"/>
  <c r="T1699" i="7" s="1"/>
  <c r="S1700" i="7"/>
  <c r="S1699" i="7" s="1"/>
  <c r="R1700" i="7"/>
  <c r="Q1700" i="7"/>
  <c r="P1700" i="7"/>
  <c r="O1700" i="7"/>
  <c r="N1700" i="7"/>
  <c r="M1700" i="7"/>
  <c r="L1700" i="7"/>
  <c r="L1699" i="7" s="1"/>
  <c r="K1700" i="7"/>
  <c r="J1700" i="7"/>
  <c r="I1700" i="7"/>
  <c r="H1700" i="7"/>
  <c r="V1699" i="7"/>
  <c r="R1699" i="7"/>
  <c r="Q1699" i="7"/>
  <c r="O1699" i="7"/>
  <c r="V1698" i="7"/>
  <c r="U1698" i="7"/>
  <c r="T1698" i="7"/>
  <c r="S1698" i="7"/>
  <c r="R1698" i="7"/>
  <c r="Q1698" i="7"/>
  <c r="P1698" i="7"/>
  <c r="O1698" i="7"/>
  <c r="N1698" i="7"/>
  <c r="M1698" i="7"/>
  <c r="L1698" i="7"/>
  <c r="K1698" i="7"/>
  <c r="J1698" i="7"/>
  <c r="I1698" i="7"/>
  <c r="H1698" i="7"/>
  <c r="V1697" i="7"/>
  <c r="U1697" i="7"/>
  <c r="T1697" i="7"/>
  <c r="S1697" i="7"/>
  <c r="R1697" i="7"/>
  <c r="Q1697" i="7"/>
  <c r="P1697" i="7"/>
  <c r="O1697" i="7"/>
  <c r="N1697" i="7"/>
  <c r="M1697" i="7"/>
  <c r="L1697" i="7"/>
  <c r="K1697" i="7"/>
  <c r="J1697" i="7"/>
  <c r="I1697" i="7"/>
  <c r="H1697" i="7"/>
  <c r="V1696" i="7"/>
  <c r="U1696" i="7"/>
  <c r="T1696" i="7"/>
  <c r="T1693" i="7" s="1"/>
  <c r="S1696" i="7"/>
  <c r="R1696" i="7"/>
  <c r="Q1696" i="7"/>
  <c r="P1696" i="7"/>
  <c r="O1696" i="7"/>
  <c r="N1696" i="7"/>
  <c r="M1696" i="7"/>
  <c r="L1696" i="7"/>
  <c r="K1696" i="7"/>
  <c r="J1696" i="7"/>
  <c r="I1696" i="7"/>
  <c r="H1696" i="7"/>
  <c r="V1695" i="7"/>
  <c r="U1695" i="7"/>
  <c r="U1693" i="7" s="1"/>
  <c r="T1695" i="7"/>
  <c r="S1695" i="7"/>
  <c r="S1693" i="7" s="1"/>
  <c r="R1695" i="7"/>
  <c r="Q1695" i="7"/>
  <c r="P1695" i="7"/>
  <c r="O1695" i="7"/>
  <c r="O1693" i="7" s="1"/>
  <c r="N1695" i="7"/>
  <c r="M1695" i="7"/>
  <c r="L1695" i="7"/>
  <c r="K1695" i="7"/>
  <c r="J1695" i="7"/>
  <c r="I1695" i="7"/>
  <c r="H1695" i="7"/>
  <c r="V1694" i="7"/>
  <c r="V1693" i="7" s="1"/>
  <c r="U1694" i="7"/>
  <c r="T1694" i="7"/>
  <c r="S1694" i="7"/>
  <c r="R1694" i="7"/>
  <c r="R1693" i="7" s="1"/>
  <c r="Q1694" i="7"/>
  <c r="Q1693" i="7" s="1"/>
  <c r="P1694" i="7"/>
  <c r="P1693" i="7" s="1"/>
  <c r="O1694" i="7"/>
  <c r="N1694" i="7"/>
  <c r="N1693" i="7" s="1"/>
  <c r="M1694" i="7"/>
  <c r="M1693" i="7" s="1"/>
  <c r="L1694" i="7"/>
  <c r="K1694" i="7"/>
  <c r="J1694" i="7"/>
  <c r="J1693" i="7" s="1"/>
  <c r="I1694" i="7"/>
  <c r="I1693" i="7" s="1"/>
  <c r="H1694" i="7"/>
  <c r="L1693" i="7"/>
  <c r="K1693" i="7"/>
  <c r="H1693" i="7"/>
  <c r="V1692" i="7"/>
  <c r="U1692" i="7"/>
  <c r="T1692" i="7"/>
  <c r="T1690" i="7" s="1"/>
  <c r="S1692" i="7"/>
  <c r="R1692" i="7"/>
  <c r="Q1692" i="7"/>
  <c r="P1692" i="7"/>
  <c r="O1692" i="7"/>
  <c r="N1692" i="7"/>
  <c r="M1692" i="7"/>
  <c r="L1692" i="7"/>
  <c r="K1692" i="7"/>
  <c r="J1692" i="7"/>
  <c r="I1692" i="7"/>
  <c r="H1692" i="7"/>
  <c r="V1691" i="7"/>
  <c r="U1691" i="7"/>
  <c r="U1690" i="7" s="1"/>
  <c r="T1691" i="7"/>
  <c r="S1691" i="7"/>
  <c r="R1691" i="7"/>
  <c r="R1690" i="7" s="1"/>
  <c r="Q1691" i="7"/>
  <c r="Q1690" i="7" s="1"/>
  <c r="P1691" i="7"/>
  <c r="P1690" i="7" s="1"/>
  <c r="O1691" i="7"/>
  <c r="O1690" i="7" s="1"/>
  <c r="N1691" i="7"/>
  <c r="N1690" i="7" s="1"/>
  <c r="M1691" i="7"/>
  <c r="L1691" i="7"/>
  <c r="K1691" i="7"/>
  <c r="J1691" i="7"/>
  <c r="I1691" i="7"/>
  <c r="H1691" i="7"/>
  <c r="H1690" i="7" s="1"/>
  <c r="M1690" i="7"/>
  <c r="L1690" i="7"/>
  <c r="K1690" i="7"/>
  <c r="J1690" i="7"/>
  <c r="I1690" i="7"/>
  <c r="V1689" i="7"/>
  <c r="U1689" i="7"/>
  <c r="T1689" i="7"/>
  <c r="S1689" i="7"/>
  <c r="R1689" i="7"/>
  <c r="Q1689" i="7"/>
  <c r="P1689" i="7"/>
  <c r="O1689" i="7"/>
  <c r="N1689" i="7"/>
  <c r="M1689" i="7"/>
  <c r="L1689" i="7"/>
  <c r="K1689" i="7"/>
  <c r="J1689" i="7"/>
  <c r="I1689" i="7"/>
  <c r="H1689" i="7"/>
  <c r="V1688" i="7"/>
  <c r="U1688" i="7"/>
  <c r="T1688" i="7"/>
  <c r="T1685" i="7" s="1"/>
  <c r="S1688" i="7"/>
  <c r="R1688" i="7"/>
  <c r="Q1688" i="7"/>
  <c r="P1688" i="7"/>
  <c r="O1688" i="7"/>
  <c r="N1688" i="7"/>
  <c r="M1688" i="7"/>
  <c r="L1688" i="7"/>
  <c r="K1688" i="7"/>
  <c r="J1688" i="7"/>
  <c r="I1688" i="7"/>
  <c r="H1688" i="7"/>
  <c r="V1687" i="7"/>
  <c r="U1687" i="7"/>
  <c r="U1685" i="7" s="1"/>
  <c r="T1687" i="7"/>
  <c r="S1687" i="7"/>
  <c r="R1687" i="7"/>
  <c r="Q1687" i="7"/>
  <c r="P1687" i="7"/>
  <c r="O1687" i="7"/>
  <c r="O1685" i="7" s="1"/>
  <c r="N1687" i="7"/>
  <c r="M1687" i="7"/>
  <c r="L1687" i="7"/>
  <c r="K1687" i="7"/>
  <c r="J1687" i="7"/>
  <c r="I1687" i="7"/>
  <c r="H1687" i="7"/>
  <c r="V1686" i="7"/>
  <c r="V1685" i="7" s="1"/>
  <c r="U1686" i="7"/>
  <c r="T1686" i="7"/>
  <c r="S1686" i="7"/>
  <c r="R1686" i="7"/>
  <c r="R1685" i="7" s="1"/>
  <c r="Q1686" i="7"/>
  <c r="Q1685" i="7" s="1"/>
  <c r="P1686" i="7"/>
  <c r="P1685" i="7" s="1"/>
  <c r="O1686" i="7"/>
  <c r="N1686" i="7"/>
  <c r="M1686" i="7"/>
  <c r="M1685" i="7" s="1"/>
  <c r="L1686" i="7"/>
  <c r="L1685" i="7" s="1"/>
  <c r="K1686" i="7"/>
  <c r="J1686" i="7"/>
  <c r="J1685" i="7" s="1"/>
  <c r="I1686" i="7"/>
  <c r="I1685" i="7" s="1"/>
  <c r="H1686" i="7"/>
  <c r="K1685" i="7"/>
  <c r="H1685" i="7"/>
  <c r="V1684" i="7"/>
  <c r="U1684" i="7"/>
  <c r="T1684" i="7"/>
  <c r="S1684" i="7"/>
  <c r="R1684" i="7"/>
  <c r="Q1684" i="7"/>
  <c r="P1684" i="7"/>
  <c r="O1684" i="7"/>
  <c r="N1684" i="7"/>
  <c r="M1684" i="7"/>
  <c r="L1684" i="7"/>
  <c r="K1684" i="7"/>
  <c r="J1684" i="7"/>
  <c r="I1684" i="7"/>
  <c r="H1684" i="7"/>
  <c r="V1683" i="7"/>
  <c r="V1680" i="7" s="1"/>
  <c r="U1683" i="7"/>
  <c r="T1683" i="7"/>
  <c r="S1683" i="7"/>
  <c r="S1680" i="7" s="1"/>
  <c r="R1683" i="7"/>
  <c r="Q1683" i="7"/>
  <c r="P1683" i="7"/>
  <c r="O1683" i="7"/>
  <c r="O1680" i="7" s="1"/>
  <c r="N1683" i="7"/>
  <c r="M1683" i="7"/>
  <c r="L1683" i="7"/>
  <c r="K1683" i="7"/>
  <c r="J1683" i="7"/>
  <c r="I1683" i="7"/>
  <c r="H1683" i="7"/>
  <c r="V1682" i="7"/>
  <c r="U1682" i="7"/>
  <c r="T1682" i="7"/>
  <c r="S1682" i="7"/>
  <c r="R1682" i="7"/>
  <c r="Q1682" i="7"/>
  <c r="P1682" i="7"/>
  <c r="O1682" i="7"/>
  <c r="N1682" i="7"/>
  <c r="N1680" i="7" s="1"/>
  <c r="M1682" i="7"/>
  <c r="L1682" i="7"/>
  <c r="K1682" i="7"/>
  <c r="J1682" i="7"/>
  <c r="J1680" i="7" s="1"/>
  <c r="I1682" i="7"/>
  <c r="H1682" i="7"/>
  <c r="V1681" i="7"/>
  <c r="U1681" i="7"/>
  <c r="T1681" i="7"/>
  <c r="S1681" i="7"/>
  <c r="R1681" i="7"/>
  <c r="Q1681" i="7"/>
  <c r="P1681" i="7"/>
  <c r="O1681" i="7"/>
  <c r="N1681" i="7"/>
  <c r="M1681" i="7"/>
  <c r="M1680" i="7" s="1"/>
  <c r="L1681" i="7"/>
  <c r="L1680" i="7" s="1"/>
  <c r="K1681" i="7"/>
  <c r="J1681" i="7"/>
  <c r="I1681" i="7"/>
  <c r="I1680" i="7" s="1"/>
  <c r="H1681" i="7"/>
  <c r="H1680" i="7" s="1"/>
  <c r="U1680" i="7"/>
  <c r="T1680" i="7"/>
  <c r="V1677" i="7"/>
  <c r="U1677" i="7"/>
  <c r="U1675" i="7" s="1"/>
  <c r="T1677" i="7"/>
  <c r="S1677" i="7"/>
  <c r="S1675" i="7" s="1"/>
  <c r="R1677" i="7"/>
  <c r="Q1677" i="7"/>
  <c r="P1677" i="7"/>
  <c r="O1677" i="7"/>
  <c r="O1675" i="7" s="1"/>
  <c r="N1677" i="7"/>
  <c r="M1677" i="7"/>
  <c r="L1677" i="7"/>
  <c r="K1677" i="7"/>
  <c r="J1677" i="7"/>
  <c r="I1677" i="7"/>
  <c r="H1677" i="7"/>
  <c r="V1676" i="7"/>
  <c r="V1675" i="7" s="1"/>
  <c r="U1676" i="7"/>
  <c r="T1676" i="7"/>
  <c r="S1676" i="7"/>
  <c r="R1676" i="7"/>
  <c r="R1675" i="7" s="1"/>
  <c r="Q1676" i="7"/>
  <c r="Q1675" i="7" s="1"/>
  <c r="P1676" i="7"/>
  <c r="P1675" i="7" s="1"/>
  <c r="O1676" i="7"/>
  <c r="N1676" i="7"/>
  <c r="N1675" i="7" s="1"/>
  <c r="M1676" i="7"/>
  <c r="M1675" i="7" s="1"/>
  <c r="L1676" i="7"/>
  <c r="K1676" i="7"/>
  <c r="K1675" i="7" s="1"/>
  <c r="J1676" i="7"/>
  <c r="J1675" i="7" s="1"/>
  <c r="I1676" i="7"/>
  <c r="H1676" i="7"/>
  <c r="T1675" i="7"/>
  <c r="L1675" i="7"/>
  <c r="I1675" i="7"/>
  <c r="H1675" i="7"/>
  <c r="W1670" i="7"/>
  <c r="V1670" i="7"/>
  <c r="U1670" i="7"/>
  <c r="T1670" i="7"/>
  <c r="S1670" i="7"/>
  <c r="R1670" i="7"/>
  <c r="Q1670" i="7"/>
  <c r="P1670" i="7"/>
  <c r="O1670" i="7"/>
  <c r="N1670" i="7"/>
  <c r="M1670" i="7"/>
  <c r="L1670" i="7"/>
  <c r="K1670" i="7"/>
  <c r="J1670" i="7"/>
  <c r="I1670" i="7"/>
  <c r="G1670" i="7"/>
  <c r="H1670" i="7" s="1"/>
  <c r="W1669" i="7"/>
  <c r="V1669" i="7"/>
  <c r="U1669" i="7"/>
  <c r="T1669" i="7"/>
  <c r="S1669" i="7"/>
  <c r="R1669" i="7"/>
  <c r="Q1669" i="7"/>
  <c r="Q1667" i="7" s="1"/>
  <c r="P1669" i="7"/>
  <c r="O1669" i="7"/>
  <c r="N1669" i="7"/>
  <c r="M1669" i="7"/>
  <c r="L1669" i="7"/>
  <c r="K1669" i="7"/>
  <c r="J1669" i="7"/>
  <c r="I1669" i="7"/>
  <c r="G1669" i="7"/>
  <c r="H1669" i="7" s="1"/>
  <c r="W1668" i="7"/>
  <c r="V1668" i="7"/>
  <c r="V1667" i="7" s="1"/>
  <c r="U1668" i="7"/>
  <c r="U1667" i="7" s="1"/>
  <c r="T1668" i="7"/>
  <c r="T1667" i="7" s="1"/>
  <c r="S1668" i="7"/>
  <c r="S1667" i="7" s="1"/>
  <c r="R1668" i="7"/>
  <c r="R1667" i="7" s="1"/>
  <c r="Q1668" i="7"/>
  <c r="P1668" i="7"/>
  <c r="O1668" i="7"/>
  <c r="N1668" i="7"/>
  <c r="M1668" i="7"/>
  <c r="M1667" i="7" s="1"/>
  <c r="L1668" i="7"/>
  <c r="K1668" i="7"/>
  <c r="J1668" i="7"/>
  <c r="I1668" i="7"/>
  <c r="G1668" i="7"/>
  <c r="G1667" i="7" s="1"/>
  <c r="W1667" i="7"/>
  <c r="P1667" i="7"/>
  <c r="O1667" i="7"/>
  <c r="L1667" i="7"/>
  <c r="K1667" i="7"/>
  <c r="J1667" i="7"/>
  <c r="I1667" i="7"/>
  <c r="G1665" i="7"/>
  <c r="G1664" i="7"/>
  <c r="G1663" i="7"/>
  <c r="W1662" i="7"/>
  <c r="G1662" i="7"/>
  <c r="W1661" i="7"/>
  <c r="V1661" i="7"/>
  <c r="U1661" i="7"/>
  <c r="T1661" i="7"/>
  <c r="S1661" i="7"/>
  <c r="R1661" i="7"/>
  <c r="Q1661" i="7"/>
  <c r="P1661" i="7"/>
  <c r="O1661" i="7"/>
  <c r="O1659" i="7" s="1"/>
  <c r="G1661" i="7"/>
  <c r="W1660" i="7"/>
  <c r="W1659" i="7" s="1"/>
  <c r="V1660" i="7"/>
  <c r="U1660" i="7"/>
  <c r="T1660" i="7"/>
  <c r="S1660" i="7"/>
  <c r="R1660" i="7"/>
  <c r="Q1660" i="7"/>
  <c r="P1660" i="7"/>
  <c r="P1659" i="7" s="1"/>
  <c r="O1660" i="7"/>
  <c r="N1660" i="7"/>
  <c r="M1660" i="7"/>
  <c r="L1660" i="7"/>
  <c r="G1660" i="7"/>
  <c r="V1659" i="7"/>
  <c r="U1659" i="7"/>
  <c r="T1659" i="7"/>
  <c r="S1659" i="7"/>
  <c r="R1659" i="7"/>
  <c r="Q1659" i="7"/>
  <c r="W1658" i="7"/>
  <c r="V1658" i="7"/>
  <c r="V1656" i="7" s="1"/>
  <c r="U1658" i="7"/>
  <c r="T1658" i="7"/>
  <c r="S1658" i="7"/>
  <c r="R1658" i="7"/>
  <c r="Q1658" i="7"/>
  <c r="P1658" i="7"/>
  <c r="O1658" i="7"/>
  <c r="N1658" i="7"/>
  <c r="N1656" i="7" s="1"/>
  <c r="M1658" i="7"/>
  <c r="L1658" i="7"/>
  <c r="K1658" i="7"/>
  <c r="J1658" i="7"/>
  <c r="I1658" i="7"/>
  <c r="G1658" i="7"/>
  <c r="H1658" i="7" s="1"/>
  <c r="H1656" i="7" s="1"/>
  <c r="W1657" i="7"/>
  <c r="W1656" i="7" s="1"/>
  <c r="V1657" i="7"/>
  <c r="U1657" i="7"/>
  <c r="T1657" i="7"/>
  <c r="S1657" i="7"/>
  <c r="S1656" i="7" s="1"/>
  <c r="R1657" i="7"/>
  <c r="R1656" i="7" s="1"/>
  <c r="Q1657" i="7"/>
  <c r="Q1656" i="7" s="1"/>
  <c r="P1657" i="7"/>
  <c r="P1656" i="7" s="1"/>
  <c r="O1657" i="7"/>
  <c r="O1656" i="7" s="1"/>
  <c r="N1657" i="7"/>
  <c r="M1657" i="7"/>
  <c r="L1657" i="7"/>
  <c r="L1656" i="7" s="1"/>
  <c r="K1657" i="7"/>
  <c r="J1657" i="7"/>
  <c r="I1657" i="7"/>
  <c r="H1657" i="7"/>
  <c r="G1657" i="7"/>
  <c r="U1656" i="7"/>
  <c r="T1656" i="7"/>
  <c r="M1656" i="7"/>
  <c r="J1656" i="7"/>
  <c r="I1656" i="7"/>
  <c r="G1656" i="7"/>
  <c r="W1655" i="7"/>
  <c r="V1655" i="7"/>
  <c r="U1655" i="7"/>
  <c r="T1655" i="7"/>
  <c r="S1655" i="7"/>
  <c r="R1655" i="7"/>
  <c r="Q1655" i="7"/>
  <c r="P1655" i="7"/>
  <c r="O1655" i="7"/>
  <c r="N1655" i="7"/>
  <c r="M1655" i="7"/>
  <c r="M1653" i="7" s="1"/>
  <c r="L1655" i="7"/>
  <c r="K1655" i="7"/>
  <c r="J1655" i="7"/>
  <c r="I1655" i="7"/>
  <c r="G1655" i="7"/>
  <c r="H1655" i="7" s="1"/>
  <c r="W1654" i="7"/>
  <c r="W1653" i="7" s="1"/>
  <c r="V1654" i="7"/>
  <c r="U1654" i="7"/>
  <c r="T1654" i="7"/>
  <c r="T1653" i="7" s="1"/>
  <c r="S1654" i="7"/>
  <c r="S1653" i="7" s="1"/>
  <c r="R1654" i="7"/>
  <c r="Q1654" i="7"/>
  <c r="P1654" i="7"/>
  <c r="O1654" i="7"/>
  <c r="O1653" i="7" s="1"/>
  <c r="N1654" i="7"/>
  <c r="N1653" i="7" s="1"/>
  <c r="M1654" i="7"/>
  <c r="L1654" i="7"/>
  <c r="K1654" i="7"/>
  <c r="J1654" i="7"/>
  <c r="I1654" i="7"/>
  <c r="G1654" i="7"/>
  <c r="U1653" i="7"/>
  <c r="R1653" i="7"/>
  <c r="Q1653" i="7"/>
  <c r="P1653" i="7"/>
  <c r="L1653" i="7"/>
  <c r="K1653" i="7"/>
  <c r="W1652" i="7"/>
  <c r="V1652" i="7"/>
  <c r="U1652" i="7"/>
  <c r="T1652" i="7"/>
  <c r="S1652" i="7"/>
  <c r="R1652" i="7"/>
  <c r="Q1652" i="7"/>
  <c r="P1652" i="7"/>
  <c r="P1650" i="7" s="1"/>
  <c r="O1652" i="7"/>
  <c r="N1652" i="7"/>
  <c r="M1652" i="7"/>
  <c r="L1652" i="7"/>
  <c r="K1652" i="7"/>
  <c r="J1652" i="7"/>
  <c r="I1652" i="7"/>
  <c r="H1652" i="7"/>
  <c r="G1652" i="7"/>
  <c r="W1651" i="7"/>
  <c r="V1651" i="7"/>
  <c r="U1651" i="7"/>
  <c r="U1650" i="7" s="1"/>
  <c r="T1651" i="7"/>
  <c r="T1650" i="7" s="1"/>
  <c r="S1651" i="7"/>
  <c r="S1650" i="7" s="1"/>
  <c r="R1651" i="7"/>
  <c r="Q1651" i="7"/>
  <c r="Q1650" i="7" s="1"/>
  <c r="P1651" i="7"/>
  <c r="O1651" i="7"/>
  <c r="N1651" i="7"/>
  <c r="M1651" i="7"/>
  <c r="L1651" i="7"/>
  <c r="K1651" i="7"/>
  <c r="J1651" i="7"/>
  <c r="I1651" i="7"/>
  <c r="H1651" i="7"/>
  <c r="G1651" i="7"/>
  <c r="W1650" i="7"/>
  <c r="V1650" i="7"/>
  <c r="O1650" i="7"/>
  <c r="N1650" i="7"/>
  <c r="L1650" i="7"/>
  <c r="K1650" i="7"/>
  <c r="J1650" i="7"/>
  <c r="I1650" i="7"/>
  <c r="H1650" i="7"/>
  <c r="G1650" i="7"/>
  <c r="W1649" i="7"/>
  <c r="V1649" i="7"/>
  <c r="U1649" i="7"/>
  <c r="T1649" i="7"/>
  <c r="S1649" i="7"/>
  <c r="R1649" i="7"/>
  <c r="Q1649" i="7"/>
  <c r="P1649" i="7"/>
  <c r="O1649" i="7"/>
  <c r="O1647" i="7" s="1"/>
  <c r="N1649" i="7"/>
  <c r="M1649" i="7"/>
  <c r="L1649" i="7"/>
  <c r="K1649" i="7"/>
  <c r="J1649" i="7"/>
  <c r="I1649" i="7"/>
  <c r="G1649" i="7"/>
  <c r="W1648" i="7"/>
  <c r="V1648" i="7"/>
  <c r="U1648" i="7"/>
  <c r="T1648" i="7"/>
  <c r="S1648" i="7"/>
  <c r="R1648" i="7"/>
  <c r="Q1648" i="7"/>
  <c r="Q1647" i="7" s="1"/>
  <c r="P1648" i="7"/>
  <c r="P1647" i="7" s="1"/>
  <c r="O1648" i="7"/>
  <c r="N1648" i="7"/>
  <c r="M1648" i="7"/>
  <c r="L1648" i="7"/>
  <c r="K1648" i="7"/>
  <c r="J1648" i="7"/>
  <c r="J1647" i="7" s="1"/>
  <c r="I1648" i="7"/>
  <c r="H1648" i="7"/>
  <c r="G1648" i="7"/>
  <c r="W1647" i="7"/>
  <c r="V1647" i="7"/>
  <c r="U1647" i="7"/>
  <c r="T1647" i="7"/>
  <c r="S1647" i="7"/>
  <c r="R1647" i="7"/>
  <c r="N1647" i="7"/>
  <c r="M1647" i="7"/>
  <c r="W1646" i="7"/>
  <c r="V1646" i="7"/>
  <c r="U1646" i="7"/>
  <c r="T1646" i="7"/>
  <c r="S1646" i="7"/>
  <c r="R1646" i="7"/>
  <c r="R1644" i="7" s="1"/>
  <c r="Q1646" i="7"/>
  <c r="P1646" i="7"/>
  <c r="P1644" i="7" s="1"/>
  <c r="O1646" i="7"/>
  <c r="N1646" i="7"/>
  <c r="M1646" i="7"/>
  <c r="L1646" i="7"/>
  <c r="K1646" i="7"/>
  <c r="J1646" i="7"/>
  <c r="I1646" i="7"/>
  <c r="H1646" i="7"/>
  <c r="G1646" i="7"/>
  <c r="W1645" i="7"/>
  <c r="W1644" i="7" s="1"/>
  <c r="V1645" i="7"/>
  <c r="V1644" i="7" s="1"/>
  <c r="U1645" i="7"/>
  <c r="U1644" i="7" s="1"/>
  <c r="T1645" i="7"/>
  <c r="S1645" i="7"/>
  <c r="R1645" i="7"/>
  <c r="Q1645" i="7"/>
  <c r="P1645" i="7"/>
  <c r="O1645" i="7"/>
  <c r="O1644" i="7" s="1"/>
  <c r="N1645" i="7"/>
  <c r="N1644" i="7" s="1"/>
  <c r="M1645" i="7"/>
  <c r="M1644" i="7" s="1"/>
  <c r="L1645" i="7"/>
  <c r="K1645" i="7"/>
  <c r="J1645" i="7"/>
  <c r="I1645" i="7"/>
  <c r="H1645" i="7"/>
  <c r="H1644" i="7" s="1"/>
  <c r="G1645" i="7"/>
  <c r="G1644" i="7" s="1"/>
  <c r="Q1644" i="7"/>
  <c r="L1644" i="7"/>
  <c r="K1644" i="7"/>
  <c r="J1644" i="7"/>
  <c r="I1644" i="7"/>
  <c r="W1643" i="7"/>
  <c r="V1643" i="7"/>
  <c r="U1643" i="7"/>
  <c r="T1643" i="7"/>
  <c r="S1643" i="7"/>
  <c r="R1643" i="7"/>
  <c r="Q1643" i="7"/>
  <c r="Q1641" i="7" s="1"/>
  <c r="P1643" i="7"/>
  <c r="O1643" i="7"/>
  <c r="N1643" i="7"/>
  <c r="M1643" i="7"/>
  <c r="L1643" i="7"/>
  <c r="K1643" i="7"/>
  <c r="J1643" i="7"/>
  <c r="I1643" i="7"/>
  <c r="I1641" i="7" s="1"/>
  <c r="H1643" i="7"/>
  <c r="G1643" i="7"/>
  <c r="W1642" i="7"/>
  <c r="W1641" i="7" s="1"/>
  <c r="V1642" i="7"/>
  <c r="U1642" i="7"/>
  <c r="T1642" i="7"/>
  <c r="S1642" i="7"/>
  <c r="S1641" i="7" s="1"/>
  <c r="R1642" i="7"/>
  <c r="R1641" i="7" s="1"/>
  <c r="Q1642" i="7"/>
  <c r="P1642" i="7"/>
  <c r="O1642" i="7"/>
  <c r="N1642" i="7"/>
  <c r="M1642" i="7"/>
  <c r="L1642" i="7"/>
  <c r="L1641" i="7" s="1"/>
  <c r="K1642" i="7"/>
  <c r="J1642" i="7"/>
  <c r="J1641" i="7" s="1"/>
  <c r="I1642" i="7"/>
  <c r="H1642" i="7"/>
  <c r="H1641" i="7" s="1"/>
  <c r="G1642" i="7"/>
  <c r="G1641" i="7" s="1"/>
  <c r="V1641" i="7"/>
  <c r="U1641" i="7"/>
  <c r="T1641" i="7"/>
  <c r="P1641" i="7"/>
  <c r="O1641" i="7"/>
  <c r="W1639" i="7"/>
  <c r="V1639" i="7"/>
  <c r="U1639" i="7"/>
  <c r="T1639" i="7"/>
  <c r="S1639" i="7"/>
  <c r="R1639" i="7"/>
  <c r="Q1639" i="7"/>
  <c r="P1639" i="7"/>
  <c r="O1639" i="7"/>
  <c r="N1639" i="7"/>
  <c r="M1639" i="7"/>
  <c r="L1639" i="7"/>
  <c r="K1639" i="7"/>
  <c r="J1639" i="7"/>
  <c r="I1639" i="7"/>
  <c r="G1639" i="7"/>
  <c r="H1639" i="7" s="1"/>
  <c r="W1638" i="7"/>
  <c r="V1638" i="7"/>
  <c r="U1638" i="7"/>
  <c r="T1638" i="7"/>
  <c r="S1638" i="7"/>
  <c r="R1638" i="7"/>
  <c r="Q1638" i="7"/>
  <c r="P1638" i="7"/>
  <c r="O1638" i="7"/>
  <c r="N1638" i="7"/>
  <c r="M1638" i="7"/>
  <c r="L1638" i="7"/>
  <c r="K1638" i="7"/>
  <c r="J1638" i="7"/>
  <c r="I1638" i="7"/>
  <c r="G1638" i="7"/>
  <c r="H1638" i="7" s="1"/>
  <c r="W1637" i="7"/>
  <c r="V1637" i="7"/>
  <c r="V1636" i="7" s="1"/>
  <c r="U1637" i="7"/>
  <c r="T1637" i="7"/>
  <c r="S1637" i="7"/>
  <c r="R1637" i="7"/>
  <c r="Q1637" i="7"/>
  <c r="P1637" i="7"/>
  <c r="O1637" i="7"/>
  <c r="N1637" i="7"/>
  <c r="M1637" i="7"/>
  <c r="M1636" i="7" s="1"/>
  <c r="L1637" i="7"/>
  <c r="L1636" i="7" s="1"/>
  <c r="K1637" i="7"/>
  <c r="J1637" i="7"/>
  <c r="I1637" i="7"/>
  <c r="G1637" i="7"/>
  <c r="G1636" i="7" s="1"/>
  <c r="W1636" i="7"/>
  <c r="P1636" i="7"/>
  <c r="O1636" i="7"/>
  <c r="K1636" i="7"/>
  <c r="J1636" i="7"/>
  <c r="I1636" i="7"/>
  <c r="W1635" i="7"/>
  <c r="V1635" i="7"/>
  <c r="U1635" i="7"/>
  <c r="T1635" i="7"/>
  <c r="S1635" i="7"/>
  <c r="R1635" i="7"/>
  <c r="Q1635" i="7"/>
  <c r="P1635" i="7"/>
  <c r="P1633" i="7" s="1"/>
  <c r="O1635" i="7"/>
  <c r="N1635" i="7"/>
  <c r="M1635" i="7"/>
  <c r="L1635" i="7"/>
  <c r="K1635" i="7"/>
  <c r="J1635" i="7"/>
  <c r="I1635" i="7"/>
  <c r="G1635" i="7"/>
  <c r="H1635" i="7" s="1"/>
  <c r="W1634" i="7"/>
  <c r="V1634" i="7"/>
  <c r="U1634" i="7"/>
  <c r="T1634" i="7"/>
  <c r="S1634" i="7"/>
  <c r="R1634" i="7"/>
  <c r="R1633" i="7" s="1"/>
  <c r="Q1634" i="7"/>
  <c r="Q1633" i="7" s="1"/>
  <c r="P1634" i="7"/>
  <c r="O1634" i="7"/>
  <c r="N1634" i="7"/>
  <c r="M1634" i="7"/>
  <c r="L1634" i="7"/>
  <c r="L1633" i="7" s="1"/>
  <c r="K1634" i="7"/>
  <c r="K1633" i="7" s="1"/>
  <c r="J1634" i="7"/>
  <c r="J1633" i="7" s="1"/>
  <c r="I1634" i="7"/>
  <c r="I1633" i="7" s="1"/>
  <c r="G1634" i="7"/>
  <c r="W1633" i="7"/>
  <c r="V1633" i="7"/>
  <c r="U1633" i="7"/>
  <c r="T1633" i="7"/>
  <c r="S1633" i="7"/>
  <c r="O1633" i="7"/>
  <c r="N1633" i="7"/>
  <c r="W1632" i="7"/>
  <c r="W1629" i="7" s="1"/>
  <c r="V1632" i="7"/>
  <c r="U1632" i="7"/>
  <c r="T1632" i="7"/>
  <c r="S1632" i="7"/>
  <c r="R1632" i="7"/>
  <c r="Q1632" i="7"/>
  <c r="P1632" i="7"/>
  <c r="O1632" i="7"/>
  <c r="N1632" i="7"/>
  <c r="M1632" i="7"/>
  <c r="L1632" i="7"/>
  <c r="K1632" i="7"/>
  <c r="J1632" i="7"/>
  <c r="I1632" i="7"/>
  <c r="G1632" i="7"/>
  <c r="H1632" i="7" s="1"/>
  <c r="H1629" i="7" s="1"/>
  <c r="W1631" i="7"/>
  <c r="V1631" i="7"/>
  <c r="U1631" i="7"/>
  <c r="T1631" i="7"/>
  <c r="S1631" i="7"/>
  <c r="R1631" i="7"/>
  <c r="Q1631" i="7"/>
  <c r="P1631" i="7"/>
  <c r="O1631" i="7"/>
  <c r="O1629" i="7" s="1"/>
  <c r="N1631" i="7"/>
  <c r="N1629" i="7" s="1"/>
  <c r="M1631" i="7"/>
  <c r="L1631" i="7"/>
  <c r="K1631" i="7"/>
  <c r="J1631" i="7"/>
  <c r="I1631" i="7"/>
  <c r="H1631" i="7"/>
  <c r="G1631" i="7"/>
  <c r="W1630" i="7"/>
  <c r="V1630" i="7"/>
  <c r="U1630" i="7"/>
  <c r="U1629" i="7" s="1"/>
  <c r="T1630" i="7"/>
  <c r="S1630" i="7"/>
  <c r="R1630" i="7"/>
  <c r="Q1630" i="7"/>
  <c r="P1630" i="7"/>
  <c r="O1630" i="7"/>
  <c r="N1630" i="7"/>
  <c r="M1630" i="7"/>
  <c r="M1629" i="7" s="1"/>
  <c r="L1630" i="7"/>
  <c r="L1629" i="7" s="1"/>
  <c r="K1630" i="7"/>
  <c r="K1629" i="7" s="1"/>
  <c r="J1630" i="7"/>
  <c r="I1630" i="7"/>
  <c r="H1630" i="7"/>
  <c r="G1630" i="7"/>
  <c r="V1629" i="7"/>
  <c r="J1629" i="7"/>
  <c r="I1629" i="7"/>
  <c r="G1629" i="7"/>
  <c r="W1628" i="7"/>
  <c r="V1628" i="7"/>
  <c r="U1628" i="7"/>
  <c r="T1628" i="7"/>
  <c r="S1628" i="7"/>
  <c r="R1628" i="7"/>
  <c r="Q1628" i="7"/>
  <c r="P1628" i="7"/>
  <c r="O1628" i="7"/>
  <c r="N1628" i="7"/>
  <c r="M1628" i="7"/>
  <c r="L1628" i="7"/>
  <c r="K1628" i="7"/>
  <c r="J1628" i="7"/>
  <c r="I1628" i="7"/>
  <c r="G1628" i="7"/>
  <c r="G1626" i="7" s="1"/>
  <c r="W1627" i="7"/>
  <c r="V1627" i="7"/>
  <c r="V1626" i="7" s="1"/>
  <c r="U1627" i="7"/>
  <c r="T1627" i="7"/>
  <c r="S1627" i="7"/>
  <c r="R1627" i="7"/>
  <c r="Q1627" i="7"/>
  <c r="Q1626" i="7" s="1"/>
  <c r="P1627" i="7"/>
  <c r="P1626" i="7" s="1"/>
  <c r="O1627" i="7"/>
  <c r="N1627" i="7"/>
  <c r="M1627" i="7"/>
  <c r="L1627" i="7"/>
  <c r="K1627" i="7"/>
  <c r="K1626" i="7" s="1"/>
  <c r="J1627" i="7"/>
  <c r="J1626" i="7" s="1"/>
  <c r="I1627" i="7"/>
  <c r="I1626" i="7" s="1"/>
  <c r="H1627" i="7"/>
  <c r="G1627" i="7"/>
  <c r="W1626" i="7"/>
  <c r="U1626" i="7"/>
  <c r="T1626" i="7"/>
  <c r="S1626" i="7"/>
  <c r="R1626" i="7"/>
  <c r="O1626" i="7"/>
  <c r="N1626" i="7"/>
  <c r="M1626" i="7"/>
  <c r="W1625" i="7"/>
  <c r="W1622" i="7" s="1"/>
  <c r="V1625" i="7"/>
  <c r="V1622" i="7" s="1"/>
  <c r="U1625" i="7"/>
  <c r="T1625" i="7"/>
  <c r="S1625" i="7"/>
  <c r="R1625" i="7"/>
  <c r="Q1625" i="7"/>
  <c r="P1625" i="7"/>
  <c r="O1625" i="7"/>
  <c r="N1625" i="7"/>
  <c r="M1625" i="7"/>
  <c r="L1625" i="7"/>
  <c r="K1625" i="7"/>
  <c r="J1625" i="7"/>
  <c r="I1625" i="7"/>
  <c r="H1625" i="7"/>
  <c r="G1625" i="7"/>
  <c r="W1624" i="7"/>
  <c r="V1624" i="7"/>
  <c r="U1624" i="7"/>
  <c r="T1624" i="7"/>
  <c r="S1624" i="7"/>
  <c r="R1624" i="7"/>
  <c r="Q1624" i="7"/>
  <c r="P1624" i="7"/>
  <c r="O1624" i="7"/>
  <c r="N1624" i="7"/>
  <c r="M1624" i="7"/>
  <c r="M1622" i="7" s="1"/>
  <c r="L1624" i="7"/>
  <c r="K1624" i="7"/>
  <c r="J1624" i="7"/>
  <c r="I1624" i="7"/>
  <c r="H1624" i="7"/>
  <c r="G1624" i="7"/>
  <c r="W1623" i="7"/>
  <c r="V1623" i="7"/>
  <c r="U1623" i="7"/>
  <c r="T1623" i="7"/>
  <c r="S1623" i="7"/>
  <c r="S1622" i="7" s="1"/>
  <c r="R1623" i="7"/>
  <c r="Q1623" i="7"/>
  <c r="P1623" i="7"/>
  <c r="O1623" i="7"/>
  <c r="N1623" i="7"/>
  <c r="N1622" i="7" s="1"/>
  <c r="M1623" i="7"/>
  <c r="L1623" i="7"/>
  <c r="K1623" i="7"/>
  <c r="K1622" i="7" s="1"/>
  <c r="J1623" i="7"/>
  <c r="J1622" i="7" s="1"/>
  <c r="I1623" i="7"/>
  <c r="I1622" i="7" s="1"/>
  <c r="G1623" i="7"/>
  <c r="H1623" i="7" s="1"/>
  <c r="H1622" i="7" s="1"/>
  <c r="U1622" i="7"/>
  <c r="G1622" i="7"/>
  <c r="W1621" i="7"/>
  <c r="V1621" i="7"/>
  <c r="U1621" i="7"/>
  <c r="T1621" i="7"/>
  <c r="S1621" i="7"/>
  <c r="R1621" i="7"/>
  <c r="Q1621" i="7"/>
  <c r="P1621" i="7"/>
  <c r="O1621" i="7"/>
  <c r="N1621" i="7"/>
  <c r="M1621" i="7"/>
  <c r="L1621" i="7"/>
  <c r="K1621" i="7"/>
  <c r="J1621" i="7"/>
  <c r="I1621" i="7"/>
  <c r="H1621" i="7"/>
  <c r="G1621" i="7"/>
  <c r="W1620" i="7"/>
  <c r="W1619" i="7" s="1"/>
  <c r="V1620" i="7"/>
  <c r="U1620" i="7"/>
  <c r="T1620" i="7"/>
  <c r="T1619" i="7" s="1"/>
  <c r="S1620" i="7"/>
  <c r="R1620" i="7"/>
  <c r="Q1620" i="7"/>
  <c r="P1620" i="7"/>
  <c r="P1619" i="7" s="1"/>
  <c r="O1620" i="7"/>
  <c r="O1619" i="7" s="1"/>
  <c r="N1620" i="7"/>
  <c r="M1620" i="7"/>
  <c r="L1620" i="7"/>
  <c r="K1620" i="7"/>
  <c r="J1620" i="7"/>
  <c r="J1619" i="7" s="1"/>
  <c r="I1620" i="7"/>
  <c r="I1619" i="7" s="1"/>
  <c r="H1620" i="7"/>
  <c r="H1619" i="7" s="1"/>
  <c r="G1620" i="7"/>
  <c r="G1619" i="7" s="1"/>
  <c r="V1619" i="7"/>
  <c r="U1619" i="7"/>
  <c r="S1619" i="7"/>
  <c r="R1619" i="7"/>
  <c r="Q1619" i="7"/>
  <c r="N1619" i="7"/>
  <c r="M1619" i="7"/>
  <c r="L1619" i="7"/>
  <c r="W1617" i="7"/>
  <c r="V1617" i="7"/>
  <c r="V1614" i="7" s="1"/>
  <c r="U1617" i="7"/>
  <c r="U1614" i="7" s="1"/>
  <c r="T1617" i="7"/>
  <c r="S1617" i="7"/>
  <c r="R1617" i="7"/>
  <c r="Q1617" i="7"/>
  <c r="P1617" i="7"/>
  <c r="O1617" i="7"/>
  <c r="N1617" i="7"/>
  <c r="M1617" i="7"/>
  <c r="L1617" i="7"/>
  <c r="K1617" i="7"/>
  <c r="J1617" i="7"/>
  <c r="I1617" i="7"/>
  <c r="G1617" i="7"/>
  <c r="H1617" i="7" s="1"/>
  <c r="W1616" i="7"/>
  <c r="V1616" i="7"/>
  <c r="U1616" i="7"/>
  <c r="T1616" i="7"/>
  <c r="S1616" i="7"/>
  <c r="R1616" i="7"/>
  <c r="Q1616" i="7"/>
  <c r="P1616" i="7"/>
  <c r="O1616" i="7"/>
  <c r="N1616" i="7"/>
  <c r="M1616" i="7"/>
  <c r="L1616" i="7"/>
  <c r="L1614" i="7" s="1"/>
  <c r="K1616" i="7"/>
  <c r="J1616" i="7"/>
  <c r="I1616" i="7"/>
  <c r="G1616" i="7"/>
  <c r="H1616" i="7" s="1"/>
  <c r="W1615" i="7"/>
  <c r="W1614" i="7" s="1"/>
  <c r="V1615" i="7"/>
  <c r="U1615" i="7"/>
  <c r="T1615" i="7"/>
  <c r="S1615" i="7"/>
  <c r="R1615" i="7"/>
  <c r="Q1615" i="7"/>
  <c r="P1615" i="7"/>
  <c r="O1615" i="7"/>
  <c r="N1615" i="7"/>
  <c r="M1615" i="7"/>
  <c r="M1614" i="7" s="1"/>
  <c r="L1615" i="7"/>
  <c r="K1615" i="7"/>
  <c r="J1615" i="7"/>
  <c r="J1614" i="7" s="1"/>
  <c r="I1615" i="7"/>
  <c r="I1614" i="7" s="1"/>
  <c r="H1615" i="7"/>
  <c r="H1614" i="7" s="1"/>
  <c r="G1615" i="7"/>
  <c r="T1614" i="7"/>
  <c r="G1614" i="7"/>
  <c r="W1613" i="7"/>
  <c r="V1613" i="7"/>
  <c r="U1613" i="7"/>
  <c r="T1613" i="7"/>
  <c r="S1613" i="7"/>
  <c r="R1613" i="7"/>
  <c r="Q1613" i="7"/>
  <c r="P1613" i="7"/>
  <c r="O1613" i="7"/>
  <c r="N1613" i="7"/>
  <c r="M1613" i="7"/>
  <c r="L1613" i="7"/>
  <c r="K1613" i="7"/>
  <c r="J1613" i="7"/>
  <c r="J1610" i="7" s="1"/>
  <c r="I1613" i="7"/>
  <c r="I1610" i="7" s="1"/>
  <c r="G1613" i="7"/>
  <c r="H1613" i="7" s="1"/>
  <c r="W1612" i="7"/>
  <c r="V1612" i="7"/>
  <c r="U1612" i="7"/>
  <c r="T1612" i="7"/>
  <c r="S1612" i="7"/>
  <c r="R1612" i="7"/>
  <c r="Q1612" i="7"/>
  <c r="P1612" i="7"/>
  <c r="O1612" i="7"/>
  <c r="N1612" i="7"/>
  <c r="M1612" i="7"/>
  <c r="L1612" i="7"/>
  <c r="K1612" i="7"/>
  <c r="J1612" i="7"/>
  <c r="I1612" i="7"/>
  <c r="G1612" i="7"/>
  <c r="H1612" i="7" s="1"/>
  <c r="W1611" i="7"/>
  <c r="W1610" i="7" s="1"/>
  <c r="V1611" i="7"/>
  <c r="U1611" i="7"/>
  <c r="T1611" i="7"/>
  <c r="S1611" i="7"/>
  <c r="S1610" i="7" s="1"/>
  <c r="R1611" i="7"/>
  <c r="Q1611" i="7"/>
  <c r="P1611" i="7"/>
  <c r="O1611" i="7"/>
  <c r="N1611" i="7"/>
  <c r="M1611" i="7"/>
  <c r="L1611" i="7"/>
  <c r="L1610" i="7" s="1"/>
  <c r="K1611" i="7"/>
  <c r="K1610" i="7" s="1"/>
  <c r="J1611" i="7"/>
  <c r="I1611" i="7"/>
  <c r="G1611" i="7"/>
  <c r="U1610" i="7"/>
  <c r="T1610" i="7"/>
  <c r="R1610" i="7"/>
  <c r="Q1610" i="7"/>
  <c r="P1610" i="7"/>
  <c r="O1610" i="7"/>
  <c r="N1610" i="7"/>
  <c r="M1610" i="7"/>
  <c r="W1609" i="7"/>
  <c r="V1609" i="7"/>
  <c r="U1609" i="7"/>
  <c r="T1609" i="7"/>
  <c r="S1609" i="7"/>
  <c r="R1609" i="7"/>
  <c r="R1606" i="7" s="1"/>
  <c r="Q1609" i="7"/>
  <c r="Q1606" i="7" s="1"/>
  <c r="P1609" i="7"/>
  <c r="O1609" i="7"/>
  <c r="N1609" i="7"/>
  <c r="M1609" i="7"/>
  <c r="L1609" i="7"/>
  <c r="K1609" i="7"/>
  <c r="J1609" i="7"/>
  <c r="I1609" i="7"/>
  <c r="H1609" i="7"/>
  <c r="G1609" i="7"/>
  <c r="W1608" i="7"/>
  <c r="V1608" i="7"/>
  <c r="U1608" i="7"/>
  <c r="T1608" i="7"/>
  <c r="S1608" i="7"/>
  <c r="R1608" i="7"/>
  <c r="Q1608" i="7"/>
  <c r="P1608" i="7"/>
  <c r="O1608" i="7"/>
  <c r="N1608" i="7"/>
  <c r="M1608" i="7"/>
  <c r="L1608" i="7"/>
  <c r="K1608" i="7"/>
  <c r="J1608" i="7"/>
  <c r="J1606" i="7" s="1"/>
  <c r="I1608" i="7"/>
  <c r="H1608" i="7"/>
  <c r="G1608" i="7"/>
  <c r="W1607" i="7"/>
  <c r="V1607" i="7"/>
  <c r="U1607" i="7"/>
  <c r="T1607" i="7"/>
  <c r="T1606" i="7" s="1"/>
  <c r="S1607" i="7"/>
  <c r="S1606" i="7" s="1"/>
  <c r="R1607" i="7"/>
  <c r="Q1607" i="7"/>
  <c r="P1607" i="7"/>
  <c r="O1607" i="7"/>
  <c r="O1606" i="7" s="1"/>
  <c r="N1607" i="7"/>
  <c r="M1607" i="7"/>
  <c r="L1607" i="7"/>
  <c r="L1606" i="7" s="1"/>
  <c r="K1607" i="7"/>
  <c r="J1607" i="7"/>
  <c r="I1607" i="7"/>
  <c r="H1607" i="7"/>
  <c r="H1606" i="7" s="1"/>
  <c r="G1607" i="7"/>
  <c r="G1606" i="7" s="1"/>
  <c r="W1606" i="7"/>
  <c r="V1606" i="7"/>
  <c r="U1606" i="7"/>
  <c r="P1606" i="7"/>
  <c r="I1606" i="7"/>
  <c r="W1604" i="7"/>
  <c r="V1604" i="7"/>
  <c r="U1604" i="7"/>
  <c r="U1600" i="7" s="1"/>
  <c r="T1604" i="7"/>
  <c r="S1604" i="7"/>
  <c r="R1604" i="7"/>
  <c r="Q1604" i="7"/>
  <c r="P1604" i="7"/>
  <c r="O1604" i="7"/>
  <c r="N1604" i="7"/>
  <c r="M1604" i="7"/>
  <c r="L1604" i="7"/>
  <c r="K1604" i="7"/>
  <c r="J1604" i="7"/>
  <c r="I1604" i="7"/>
  <c r="H1604" i="7"/>
  <c r="G1604" i="7"/>
  <c r="W1603" i="7"/>
  <c r="W1600" i="7" s="1"/>
  <c r="V1603" i="7"/>
  <c r="V1600" i="7" s="1"/>
  <c r="U1603" i="7"/>
  <c r="T1603" i="7"/>
  <c r="S1603" i="7"/>
  <c r="R1603" i="7"/>
  <c r="Q1603" i="7"/>
  <c r="P1603" i="7"/>
  <c r="O1603" i="7"/>
  <c r="N1603" i="7"/>
  <c r="M1603" i="7"/>
  <c r="L1603" i="7"/>
  <c r="K1603" i="7"/>
  <c r="J1603" i="7"/>
  <c r="I1603" i="7"/>
  <c r="H1603" i="7"/>
  <c r="G1603" i="7"/>
  <c r="W1602" i="7"/>
  <c r="V1602" i="7"/>
  <c r="U1602" i="7"/>
  <c r="T1602" i="7"/>
  <c r="S1602" i="7"/>
  <c r="R1602" i="7"/>
  <c r="Q1602" i="7"/>
  <c r="P1602" i="7"/>
  <c r="O1602" i="7"/>
  <c r="N1602" i="7"/>
  <c r="M1602" i="7"/>
  <c r="L1602" i="7"/>
  <c r="K1602" i="7"/>
  <c r="J1602" i="7"/>
  <c r="I1602" i="7"/>
  <c r="H1602" i="7"/>
  <c r="G1602" i="7"/>
  <c r="W1601" i="7"/>
  <c r="V1601" i="7"/>
  <c r="U1601" i="7"/>
  <c r="T1601" i="7"/>
  <c r="S1601" i="7"/>
  <c r="R1601" i="7"/>
  <c r="R1600" i="7" s="1"/>
  <c r="Q1601" i="7"/>
  <c r="Q1600" i="7" s="1"/>
  <c r="P1601" i="7"/>
  <c r="P1600" i="7" s="1"/>
  <c r="O1601" i="7"/>
  <c r="N1601" i="7"/>
  <c r="N1600" i="7" s="1"/>
  <c r="M1601" i="7"/>
  <c r="M1600" i="7" s="1"/>
  <c r="L1601" i="7"/>
  <c r="K1601" i="7"/>
  <c r="K1600" i="7" s="1"/>
  <c r="J1601" i="7"/>
  <c r="I1601" i="7"/>
  <c r="I1600" i="7" s="1"/>
  <c r="G1601" i="7"/>
  <c r="H1601" i="7" s="1"/>
  <c r="J1600" i="7"/>
  <c r="H1600" i="7"/>
  <c r="G1600" i="7"/>
  <c r="W1599" i="7"/>
  <c r="V1599" i="7"/>
  <c r="U1599" i="7"/>
  <c r="T1599" i="7"/>
  <c r="S1599" i="7"/>
  <c r="R1599" i="7"/>
  <c r="Q1599" i="7"/>
  <c r="P1599" i="7"/>
  <c r="O1599" i="7"/>
  <c r="N1599" i="7"/>
  <c r="M1599" i="7"/>
  <c r="L1599" i="7"/>
  <c r="K1599" i="7"/>
  <c r="J1599" i="7"/>
  <c r="I1599" i="7"/>
  <c r="G1599" i="7"/>
  <c r="H1599" i="7" s="1"/>
  <c r="W1598" i="7"/>
  <c r="V1598" i="7"/>
  <c r="U1598" i="7"/>
  <c r="T1598" i="7"/>
  <c r="S1598" i="7"/>
  <c r="R1598" i="7"/>
  <c r="Q1598" i="7"/>
  <c r="P1598" i="7"/>
  <c r="O1598" i="7"/>
  <c r="N1598" i="7"/>
  <c r="M1598" i="7"/>
  <c r="L1598" i="7"/>
  <c r="K1598" i="7"/>
  <c r="J1598" i="7"/>
  <c r="I1598" i="7"/>
  <c r="G1598" i="7"/>
  <c r="W1597" i="7"/>
  <c r="V1597" i="7"/>
  <c r="U1597" i="7"/>
  <c r="T1597" i="7"/>
  <c r="T1595" i="7" s="1"/>
  <c r="S1597" i="7"/>
  <c r="S1595" i="7" s="1"/>
  <c r="R1597" i="7"/>
  <c r="R1595" i="7" s="1"/>
  <c r="Q1597" i="7"/>
  <c r="P1597" i="7"/>
  <c r="O1597" i="7"/>
  <c r="N1597" i="7"/>
  <c r="M1597" i="7"/>
  <c r="L1597" i="7"/>
  <c r="K1597" i="7"/>
  <c r="J1597" i="7"/>
  <c r="I1597" i="7"/>
  <c r="G1597" i="7"/>
  <c r="H1597" i="7" s="1"/>
  <c r="W1596" i="7"/>
  <c r="V1596" i="7"/>
  <c r="U1596" i="7"/>
  <c r="T1596" i="7"/>
  <c r="S1596" i="7"/>
  <c r="R1596" i="7"/>
  <c r="Q1596" i="7"/>
  <c r="Q1595" i="7" s="1"/>
  <c r="P1596" i="7"/>
  <c r="O1596" i="7"/>
  <c r="O1595" i="7" s="1"/>
  <c r="N1596" i="7"/>
  <c r="N1595" i="7" s="1"/>
  <c r="M1596" i="7"/>
  <c r="L1596" i="7"/>
  <c r="K1596" i="7"/>
  <c r="J1596" i="7"/>
  <c r="J1595" i="7" s="1"/>
  <c r="I1596" i="7"/>
  <c r="I1595" i="7" s="1"/>
  <c r="G1596" i="7"/>
  <c r="H1596" i="7" s="1"/>
  <c r="P1595" i="7"/>
  <c r="M1595" i="7"/>
  <c r="L1595" i="7"/>
  <c r="K1595" i="7"/>
  <c r="W1594" i="7"/>
  <c r="V1594" i="7"/>
  <c r="U1594" i="7"/>
  <c r="T1594" i="7"/>
  <c r="S1594" i="7"/>
  <c r="R1594" i="7"/>
  <c r="Q1594" i="7"/>
  <c r="P1594" i="7"/>
  <c r="P1590" i="7" s="1"/>
  <c r="O1594" i="7"/>
  <c r="N1594" i="7"/>
  <c r="M1594" i="7"/>
  <c r="L1594" i="7"/>
  <c r="K1594" i="7"/>
  <c r="K1590" i="7" s="1"/>
  <c r="J1594" i="7"/>
  <c r="I1594" i="7"/>
  <c r="H1594" i="7"/>
  <c r="G1594" i="7"/>
  <c r="W1593" i="7"/>
  <c r="V1593" i="7"/>
  <c r="U1593" i="7"/>
  <c r="T1593" i="7"/>
  <c r="S1593" i="7"/>
  <c r="R1593" i="7"/>
  <c r="Q1593" i="7"/>
  <c r="P1593" i="7"/>
  <c r="O1593" i="7"/>
  <c r="N1593" i="7"/>
  <c r="M1593" i="7"/>
  <c r="L1593" i="7"/>
  <c r="K1593" i="7"/>
  <c r="J1593" i="7"/>
  <c r="I1593" i="7"/>
  <c r="H1593" i="7"/>
  <c r="G1593" i="7"/>
  <c r="W1592" i="7"/>
  <c r="V1592" i="7"/>
  <c r="U1592" i="7"/>
  <c r="T1592" i="7"/>
  <c r="S1592" i="7"/>
  <c r="R1592" i="7"/>
  <c r="Q1592" i="7"/>
  <c r="P1592" i="7"/>
  <c r="O1592" i="7"/>
  <c r="N1592" i="7"/>
  <c r="M1592" i="7"/>
  <c r="L1592" i="7"/>
  <c r="K1592" i="7"/>
  <c r="J1592" i="7"/>
  <c r="I1592" i="7"/>
  <c r="G1592" i="7"/>
  <c r="H1592" i="7" s="1"/>
  <c r="W1591" i="7"/>
  <c r="W1590" i="7" s="1"/>
  <c r="V1591" i="7"/>
  <c r="V1590" i="7" s="1"/>
  <c r="U1591" i="7"/>
  <c r="T1591" i="7"/>
  <c r="S1591" i="7"/>
  <c r="R1591" i="7"/>
  <c r="Q1591" i="7"/>
  <c r="P1591" i="7"/>
  <c r="O1591" i="7"/>
  <c r="N1591" i="7"/>
  <c r="N1590" i="7" s="1"/>
  <c r="M1591" i="7"/>
  <c r="L1591" i="7"/>
  <c r="K1591" i="7"/>
  <c r="J1591" i="7"/>
  <c r="I1591" i="7"/>
  <c r="G1591" i="7"/>
  <c r="U1590" i="7"/>
  <c r="T1590" i="7"/>
  <c r="S1590" i="7"/>
  <c r="R1590" i="7"/>
  <c r="Q1590" i="7"/>
  <c r="G1587" i="7"/>
  <c r="G1586" i="7"/>
  <c r="G1585" i="7"/>
  <c r="W1584" i="7"/>
  <c r="G1584" i="7"/>
  <c r="W1583" i="7"/>
  <c r="V1583" i="7"/>
  <c r="V1581" i="7" s="1"/>
  <c r="U1583" i="7"/>
  <c r="U1581" i="7" s="1"/>
  <c r="T1583" i="7"/>
  <c r="T1581" i="7" s="1"/>
  <c r="S1583" i="7"/>
  <c r="R1583" i="7"/>
  <c r="Q1583" i="7"/>
  <c r="Q1581" i="7" s="1"/>
  <c r="P1583" i="7"/>
  <c r="O1583" i="7"/>
  <c r="N1583" i="7"/>
  <c r="M1583" i="7"/>
  <c r="G1583" i="7"/>
  <c r="L1583" i="7" s="1"/>
  <c r="W1582" i="7"/>
  <c r="V1582" i="7"/>
  <c r="U1582" i="7"/>
  <c r="T1582" i="7"/>
  <c r="S1582" i="7"/>
  <c r="S1581" i="7" s="1"/>
  <c r="R1582" i="7"/>
  <c r="R1581" i="7" s="1"/>
  <c r="Q1582" i="7"/>
  <c r="P1582" i="7"/>
  <c r="P1581" i="7" s="1"/>
  <c r="O1582" i="7"/>
  <c r="O1581" i="7" s="1"/>
  <c r="N1582" i="7"/>
  <c r="N1581" i="7" s="1"/>
  <c r="M1582" i="7"/>
  <c r="L1582" i="7"/>
  <c r="K1582" i="7"/>
  <c r="K1581" i="7" s="1"/>
  <c r="G1582" i="7"/>
  <c r="M1581" i="7"/>
  <c r="L1581" i="7"/>
  <c r="G1581" i="7"/>
  <c r="W1580" i="7"/>
  <c r="V1580" i="7"/>
  <c r="V1578" i="7" s="1"/>
  <c r="U1580" i="7"/>
  <c r="T1580" i="7"/>
  <c r="T1578" i="7" s="1"/>
  <c r="S1580" i="7"/>
  <c r="R1580" i="7"/>
  <c r="Q1580" i="7"/>
  <c r="P1580" i="7"/>
  <c r="O1580" i="7"/>
  <c r="N1580" i="7"/>
  <c r="M1580" i="7"/>
  <c r="L1580" i="7"/>
  <c r="K1580" i="7"/>
  <c r="J1580" i="7"/>
  <c r="I1580" i="7"/>
  <c r="G1580" i="7"/>
  <c r="H1580" i="7" s="1"/>
  <c r="W1579" i="7"/>
  <c r="V1579" i="7"/>
  <c r="U1579" i="7"/>
  <c r="U1578" i="7" s="1"/>
  <c r="T1579" i="7"/>
  <c r="S1579" i="7"/>
  <c r="R1579" i="7"/>
  <c r="R1578" i="7" s="1"/>
  <c r="Q1579" i="7"/>
  <c r="Q1578" i="7" s="1"/>
  <c r="P1579" i="7"/>
  <c r="P1578" i="7" s="1"/>
  <c r="O1579" i="7"/>
  <c r="N1579" i="7"/>
  <c r="M1579" i="7"/>
  <c r="L1579" i="7"/>
  <c r="L1578" i="7" s="1"/>
  <c r="K1579" i="7"/>
  <c r="K1578" i="7" s="1"/>
  <c r="J1579" i="7"/>
  <c r="I1579" i="7"/>
  <c r="G1579" i="7"/>
  <c r="O1578" i="7"/>
  <c r="N1578" i="7"/>
  <c r="M1578" i="7"/>
  <c r="J1578" i="7"/>
  <c r="I1578" i="7"/>
  <c r="W1577" i="7"/>
  <c r="V1577" i="7"/>
  <c r="U1577" i="7"/>
  <c r="T1577" i="7"/>
  <c r="S1577" i="7"/>
  <c r="R1577" i="7"/>
  <c r="Q1577" i="7"/>
  <c r="P1577" i="7"/>
  <c r="O1577" i="7"/>
  <c r="N1577" i="7"/>
  <c r="M1577" i="7"/>
  <c r="M1575" i="7" s="1"/>
  <c r="L1577" i="7"/>
  <c r="K1577" i="7"/>
  <c r="J1577" i="7"/>
  <c r="I1577" i="7"/>
  <c r="H1577" i="7"/>
  <c r="G1577" i="7"/>
  <c r="W1576" i="7"/>
  <c r="W1575" i="7" s="1"/>
  <c r="V1576" i="7"/>
  <c r="V1575" i="7" s="1"/>
  <c r="U1576" i="7"/>
  <c r="T1576" i="7"/>
  <c r="S1576" i="7"/>
  <c r="R1576" i="7"/>
  <c r="R1575" i="7" s="1"/>
  <c r="Q1576" i="7"/>
  <c r="Q1575" i="7" s="1"/>
  <c r="P1576" i="7"/>
  <c r="P1575" i="7" s="1"/>
  <c r="O1576" i="7"/>
  <c r="N1576" i="7"/>
  <c r="N1575" i="7" s="1"/>
  <c r="M1576" i="7"/>
  <c r="L1576" i="7"/>
  <c r="L1575" i="7" s="1"/>
  <c r="K1576" i="7"/>
  <c r="J1576" i="7"/>
  <c r="I1576" i="7"/>
  <c r="G1576" i="7"/>
  <c r="H1576" i="7" s="1"/>
  <c r="U1575" i="7"/>
  <c r="T1575" i="7"/>
  <c r="S1575" i="7"/>
  <c r="K1575" i="7"/>
  <c r="I1575" i="7"/>
  <c r="H1575" i="7"/>
  <c r="G1575" i="7"/>
  <c r="W1574" i="7"/>
  <c r="W1572" i="7" s="1"/>
  <c r="V1574" i="7"/>
  <c r="U1574" i="7"/>
  <c r="T1574" i="7"/>
  <c r="S1574" i="7"/>
  <c r="R1574" i="7"/>
  <c r="Q1574" i="7"/>
  <c r="P1574" i="7"/>
  <c r="O1574" i="7"/>
  <c r="N1574" i="7"/>
  <c r="M1574" i="7"/>
  <c r="L1574" i="7"/>
  <c r="K1574" i="7"/>
  <c r="J1574" i="7"/>
  <c r="I1574" i="7"/>
  <c r="H1574" i="7"/>
  <c r="G1574" i="7"/>
  <c r="W1573" i="7"/>
  <c r="V1573" i="7"/>
  <c r="U1573" i="7"/>
  <c r="U1572" i="7" s="1"/>
  <c r="T1573" i="7"/>
  <c r="S1573" i="7"/>
  <c r="S1572" i="7" s="1"/>
  <c r="R1573" i="7"/>
  <c r="Q1573" i="7"/>
  <c r="P1573" i="7"/>
  <c r="O1573" i="7"/>
  <c r="N1573" i="7"/>
  <c r="N1572" i="7" s="1"/>
  <c r="M1573" i="7"/>
  <c r="M1572" i="7" s="1"/>
  <c r="L1573" i="7"/>
  <c r="K1573" i="7"/>
  <c r="J1573" i="7"/>
  <c r="I1573" i="7"/>
  <c r="H1573" i="7"/>
  <c r="H1572" i="7" s="1"/>
  <c r="G1573" i="7"/>
  <c r="G1572" i="7" s="1"/>
  <c r="T1572" i="7"/>
  <c r="R1572" i="7"/>
  <c r="Q1572" i="7"/>
  <c r="P1572" i="7"/>
  <c r="O1572" i="7"/>
  <c r="L1572" i="7"/>
  <c r="K1572" i="7"/>
  <c r="J1572" i="7"/>
  <c r="W1571" i="7"/>
  <c r="V1571" i="7"/>
  <c r="U1571" i="7"/>
  <c r="T1571" i="7"/>
  <c r="S1571" i="7"/>
  <c r="R1571" i="7"/>
  <c r="Q1571" i="7"/>
  <c r="P1571" i="7"/>
  <c r="O1571" i="7"/>
  <c r="O1569" i="7" s="1"/>
  <c r="N1571" i="7"/>
  <c r="M1571" i="7"/>
  <c r="L1571" i="7"/>
  <c r="K1571" i="7"/>
  <c r="J1571" i="7"/>
  <c r="I1571" i="7"/>
  <c r="G1571" i="7"/>
  <c r="H1571" i="7" s="1"/>
  <c r="W1570" i="7"/>
  <c r="V1570" i="7"/>
  <c r="U1570" i="7"/>
  <c r="T1570" i="7"/>
  <c r="T1569" i="7" s="1"/>
  <c r="S1570" i="7"/>
  <c r="R1570" i="7"/>
  <c r="R1569" i="7" s="1"/>
  <c r="Q1570" i="7"/>
  <c r="P1570" i="7"/>
  <c r="O1570" i="7"/>
  <c r="N1570" i="7"/>
  <c r="M1570" i="7"/>
  <c r="L1570" i="7"/>
  <c r="K1570" i="7"/>
  <c r="K1569" i="7" s="1"/>
  <c r="J1570" i="7"/>
  <c r="J1569" i="7" s="1"/>
  <c r="I1570" i="7"/>
  <c r="G1570" i="7"/>
  <c r="H1570" i="7" s="1"/>
  <c r="H1569" i="7" s="1"/>
  <c r="W1569" i="7"/>
  <c r="V1569" i="7"/>
  <c r="U1569" i="7"/>
  <c r="N1569" i="7"/>
  <c r="M1569" i="7"/>
  <c r="I1569" i="7"/>
  <c r="G1569" i="7"/>
  <c r="W1568" i="7"/>
  <c r="V1568" i="7"/>
  <c r="U1568" i="7"/>
  <c r="T1568" i="7"/>
  <c r="S1568" i="7"/>
  <c r="R1568" i="7"/>
  <c r="Q1568" i="7"/>
  <c r="P1568" i="7"/>
  <c r="O1568" i="7"/>
  <c r="N1568" i="7"/>
  <c r="M1568" i="7"/>
  <c r="L1568" i="7"/>
  <c r="K1568" i="7"/>
  <c r="J1568" i="7"/>
  <c r="I1568" i="7"/>
  <c r="H1568" i="7"/>
  <c r="G1568" i="7"/>
  <c r="W1567" i="7"/>
  <c r="W1566" i="7" s="1"/>
  <c r="V1567" i="7"/>
  <c r="U1567" i="7"/>
  <c r="T1567" i="7"/>
  <c r="S1567" i="7"/>
  <c r="R1567" i="7"/>
  <c r="Q1567" i="7"/>
  <c r="P1567" i="7"/>
  <c r="P1566" i="7" s="1"/>
  <c r="O1567" i="7"/>
  <c r="O1566" i="7" s="1"/>
  <c r="N1567" i="7"/>
  <c r="M1567" i="7"/>
  <c r="L1567" i="7"/>
  <c r="K1567" i="7"/>
  <c r="J1567" i="7"/>
  <c r="I1567" i="7"/>
  <c r="I1566" i="7" s="1"/>
  <c r="G1567" i="7"/>
  <c r="G1566" i="7" s="1"/>
  <c r="V1566" i="7"/>
  <c r="U1566" i="7"/>
  <c r="T1566" i="7"/>
  <c r="S1566" i="7"/>
  <c r="R1566" i="7"/>
  <c r="Q1566" i="7"/>
  <c r="N1566" i="7"/>
  <c r="M1566" i="7"/>
  <c r="L1566" i="7"/>
  <c r="W1565" i="7"/>
  <c r="V1565" i="7"/>
  <c r="U1565" i="7"/>
  <c r="T1565" i="7"/>
  <c r="S1565" i="7"/>
  <c r="R1565" i="7"/>
  <c r="Q1565" i="7"/>
  <c r="Q1563" i="7" s="1"/>
  <c r="P1565" i="7"/>
  <c r="O1565" i="7"/>
  <c r="N1565" i="7"/>
  <c r="M1565" i="7"/>
  <c r="L1565" i="7"/>
  <c r="K1565" i="7"/>
  <c r="J1565" i="7"/>
  <c r="I1565" i="7"/>
  <c r="G1565" i="7"/>
  <c r="H1565" i="7" s="1"/>
  <c r="W1564" i="7"/>
  <c r="V1564" i="7"/>
  <c r="U1564" i="7"/>
  <c r="T1564" i="7"/>
  <c r="T1563" i="7" s="1"/>
  <c r="S1564" i="7"/>
  <c r="R1564" i="7"/>
  <c r="R1563" i="7" s="1"/>
  <c r="Q1564" i="7"/>
  <c r="P1564" i="7"/>
  <c r="P1563" i="7" s="1"/>
  <c r="O1564" i="7"/>
  <c r="O1563" i="7" s="1"/>
  <c r="N1564" i="7"/>
  <c r="M1564" i="7"/>
  <c r="M1563" i="7" s="1"/>
  <c r="L1564" i="7"/>
  <c r="L1563" i="7" s="1"/>
  <c r="K1564" i="7"/>
  <c r="K1563" i="7" s="1"/>
  <c r="J1564" i="7"/>
  <c r="I1564" i="7"/>
  <c r="G1564" i="7"/>
  <c r="G1563" i="7" s="1"/>
  <c r="W1563" i="7"/>
  <c r="J1563" i="7"/>
  <c r="I1563" i="7"/>
  <c r="W1561" i="7"/>
  <c r="V1561" i="7"/>
  <c r="U1561" i="7"/>
  <c r="T1561" i="7"/>
  <c r="S1561" i="7"/>
  <c r="R1561" i="7"/>
  <c r="Q1561" i="7"/>
  <c r="P1561" i="7"/>
  <c r="O1561" i="7"/>
  <c r="N1561" i="7"/>
  <c r="M1561" i="7"/>
  <c r="M1558" i="7" s="1"/>
  <c r="L1561" i="7"/>
  <c r="L1558" i="7" s="1"/>
  <c r="K1561" i="7"/>
  <c r="J1561" i="7"/>
  <c r="I1561" i="7"/>
  <c r="H1561" i="7"/>
  <c r="G1561" i="7"/>
  <c r="W1560" i="7"/>
  <c r="V1560" i="7"/>
  <c r="U1560" i="7"/>
  <c r="T1560" i="7"/>
  <c r="S1560" i="7"/>
  <c r="R1560" i="7"/>
  <c r="Q1560" i="7"/>
  <c r="P1560" i="7"/>
  <c r="O1560" i="7"/>
  <c r="N1560" i="7"/>
  <c r="M1560" i="7"/>
  <c r="L1560" i="7"/>
  <c r="K1560" i="7"/>
  <c r="J1560" i="7"/>
  <c r="I1560" i="7"/>
  <c r="G1560" i="7"/>
  <c r="H1560" i="7" s="1"/>
  <c r="W1559" i="7"/>
  <c r="V1559" i="7"/>
  <c r="U1559" i="7"/>
  <c r="T1559" i="7"/>
  <c r="S1559" i="7"/>
  <c r="R1559" i="7"/>
  <c r="Q1559" i="7"/>
  <c r="P1559" i="7"/>
  <c r="O1559" i="7"/>
  <c r="O1558" i="7" s="1"/>
  <c r="N1559" i="7"/>
  <c r="N1558" i="7" s="1"/>
  <c r="M1559" i="7"/>
  <c r="L1559" i="7"/>
  <c r="K1559" i="7"/>
  <c r="J1559" i="7"/>
  <c r="J1558" i="7" s="1"/>
  <c r="I1559" i="7"/>
  <c r="I1558" i="7" s="1"/>
  <c r="G1559" i="7"/>
  <c r="W1558" i="7"/>
  <c r="U1558" i="7"/>
  <c r="T1558" i="7"/>
  <c r="S1558" i="7"/>
  <c r="R1558" i="7"/>
  <c r="P1558" i="7"/>
  <c r="K1558" i="7"/>
  <c r="W1557" i="7"/>
  <c r="V1557" i="7"/>
  <c r="U1557" i="7"/>
  <c r="T1557" i="7"/>
  <c r="S1557" i="7"/>
  <c r="R1557" i="7"/>
  <c r="Q1557" i="7"/>
  <c r="P1557" i="7"/>
  <c r="O1557" i="7"/>
  <c r="N1557" i="7"/>
  <c r="N1555" i="7" s="1"/>
  <c r="M1557" i="7"/>
  <c r="L1557" i="7"/>
  <c r="K1557" i="7"/>
  <c r="J1557" i="7"/>
  <c r="I1557" i="7"/>
  <c r="I1555" i="7" s="1"/>
  <c r="H1557" i="7"/>
  <c r="G1557" i="7"/>
  <c r="W1556" i="7"/>
  <c r="V1556" i="7"/>
  <c r="U1556" i="7"/>
  <c r="T1556" i="7"/>
  <c r="T1555" i="7" s="1"/>
  <c r="S1556" i="7"/>
  <c r="S1555" i="7" s="1"/>
  <c r="R1556" i="7"/>
  <c r="Q1556" i="7"/>
  <c r="Q1555" i="7" s="1"/>
  <c r="P1556" i="7"/>
  <c r="O1556" i="7"/>
  <c r="O1555" i="7" s="1"/>
  <c r="N1556" i="7"/>
  <c r="M1556" i="7"/>
  <c r="L1556" i="7"/>
  <c r="L1555" i="7" s="1"/>
  <c r="K1556" i="7"/>
  <c r="K1555" i="7" s="1"/>
  <c r="J1556" i="7"/>
  <c r="J1555" i="7" s="1"/>
  <c r="I1556" i="7"/>
  <c r="H1556" i="7"/>
  <c r="H1555" i="7" s="1"/>
  <c r="G1556" i="7"/>
  <c r="W1555" i="7"/>
  <c r="V1555" i="7"/>
  <c r="G1555" i="7"/>
  <c r="W1554" i="7"/>
  <c r="V1554" i="7"/>
  <c r="U1554" i="7"/>
  <c r="T1554" i="7"/>
  <c r="S1554" i="7"/>
  <c r="R1554" i="7"/>
  <c r="Q1554" i="7"/>
  <c r="P1554" i="7"/>
  <c r="O1554" i="7"/>
  <c r="N1554" i="7"/>
  <c r="M1554" i="7"/>
  <c r="L1554" i="7"/>
  <c r="L1551" i="7" s="1"/>
  <c r="K1554" i="7"/>
  <c r="J1554" i="7"/>
  <c r="I1554" i="7"/>
  <c r="H1554" i="7"/>
  <c r="G1554" i="7"/>
  <c r="W1553" i="7"/>
  <c r="W1551" i="7" s="1"/>
  <c r="V1553" i="7"/>
  <c r="U1553" i="7"/>
  <c r="T1553" i="7"/>
  <c r="S1553" i="7"/>
  <c r="R1553" i="7"/>
  <c r="Q1553" i="7"/>
  <c r="Q1551" i="7" s="1"/>
  <c r="P1553" i="7"/>
  <c r="P1551" i="7" s="1"/>
  <c r="O1553" i="7"/>
  <c r="N1553" i="7"/>
  <c r="M1553" i="7"/>
  <c r="L1553" i="7"/>
  <c r="K1553" i="7"/>
  <c r="J1553" i="7"/>
  <c r="I1553" i="7"/>
  <c r="H1553" i="7"/>
  <c r="G1553" i="7"/>
  <c r="W1552" i="7"/>
  <c r="V1552" i="7"/>
  <c r="U1552" i="7"/>
  <c r="T1552" i="7"/>
  <c r="T1551" i="7" s="1"/>
  <c r="S1552" i="7"/>
  <c r="R1552" i="7"/>
  <c r="R1551" i="7" s="1"/>
  <c r="Q1552" i="7"/>
  <c r="P1552" i="7"/>
  <c r="O1552" i="7"/>
  <c r="N1552" i="7"/>
  <c r="N1551" i="7" s="1"/>
  <c r="M1552" i="7"/>
  <c r="L1552" i="7"/>
  <c r="K1552" i="7"/>
  <c r="J1552" i="7"/>
  <c r="I1552" i="7"/>
  <c r="I1551" i="7" s="1"/>
  <c r="H1552" i="7"/>
  <c r="G1552" i="7"/>
  <c r="G1551" i="7" s="1"/>
  <c r="V1551" i="7"/>
  <c r="O1551" i="7"/>
  <c r="M1551" i="7"/>
  <c r="K1551" i="7"/>
  <c r="J1551" i="7"/>
  <c r="W1550" i="7"/>
  <c r="V1550" i="7"/>
  <c r="V1548" i="7" s="1"/>
  <c r="U1550" i="7"/>
  <c r="T1550" i="7"/>
  <c r="S1550" i="7"/>
  <c r="R1550" i="7"/>
  <c r="Q1550" i="7"/>
  <c r="P1550" i="7"/>
  <c r="O1550" i="7"/>
  <c r="O1548" i="7" s="1"/>
  <c r="N1550" i="7"/>
  <c r="M1550" i="7"/>
  <c r="L1550" i="7"/>
  <c r="K1550" i="7"/>
  <c r="J1550" i="7"/>
  <c r="I1550" i="7"/>
  <c r="H1550" i="7"/>
  <c r="G1550" i="7"/>
  <c r="W1549" i="7"/>
  <c r="V1549" i="7"/>
  <c r="U1549" i="7"/>
  <c r="T1549" i="7"/>
  <c r="T1548" i="7" s="1"/>
  <c r="S1549" i="7"/>
  <c r="S1548" i="7" s="1"/>
  <c r="R1549" i="7"/>
  <c r="R1548" i="7" s="1"/>
  <c r="Q1549" i="7"/>
  <c r="Q1548" i="7" s="1"/>
  <c r="P1549" i="7"/>
  <c r="P1548" i="7" s="1"/>
  <c r="O1549" i="7"/>
  <c r="N1549" i="7"/>
  <c r="M1549" i="7"/>
  <c r="L1549" i="7"/>
  <c r="L1548" i="7" s="1"/>
  <c r="K1549" i="7"/>
  <c r="K1548" i="7" s="1"/>
  <c r="J1549" i="7"/>
  <c r="I1549" i="7"/>
  <c r="G1549" i="7"/>
  <c r="H1549" i="7" s="1"/>
  <c r="W1548" i="7"/>
  <c r="U1548" i="7"/>
  <c r="N1548" i="7"/>
  <c r="M1548" i="7"/>
  <c r="J1548" i="7"/>
  <c r="I1548" i="7"/>
  <c r="H1548" i="7"/>
  <c r="G1548" i="7"/>
  <c r="W1547" i="7"/>
  <c r="V1547" i="7"/>
  <c r="U1547" i="7"/>
  <c r="T1547" i="7"/>
  <c r="S1547" i="7"/>
  <c r="R1547" i="7"/>
  <c r="Q1547" i="7"/>
  <c r="P1547" i="7"/>
  <c r="O1547" i="7"/>
  <c r="N1547" i="7"/>
  <c r="M1547" i="7"/>
  <c r="L1547" i="7"/>
  <c r="K1547" i="7"/>
  <c r="K1544" i="7" s="1"/>
  <c r="J1547" i="7"/>
  <c r="J1544" i="7" s="1"/>
  <c r="I1547" i="7"/>
  <c r="G1547" i="7"/>
  <c r="H1547" i="7" s="1"/>
  <c r="W1546" i="7"/>
  <c r="W1544" i="7" s="1"/>
  <c r="V1546" i="7"/>
  <c r="V1544" i="7" s="1"/>
  <c r="U1546" i="7"/>
  <c r="T1546" i="7"/>
  <c r="S1546" i="7"/>
  <c r="R1546" i="7"/>
  <c r="Q1546" i="7"/>
  <c r="P1546" i="7"/>
  <c r="P1544" i="7" s="1"/>
  <c r="O1546" i="7"/>
  <c r="N1546" i="7"/>
  <c r="M1546" i="7"/>
  <c r="L1546" i="7"/>
  <c r="K1546" i="7"/>
  <c r="J1546" i="7"/>
  <c r="I1546" i="7"/>
  <c r="G1546" i="7"/>
  <c r="H1546" i="7" s="1"/>
  <c r="W1545" i="7"/>
  <c r="V1545" i="7"/>
  <c r="U1545" i="7"/>
  <c r="T1545" i="7"/>
  <c r="S1545" i="7"/>
  <c r="S1544" i="7" s="1"/>
  <c r="R1545" i="7"/>
  <c r="R1544" i="7" s="1"/>
  <c r="Q1545" i="7"/>
  <c r="Q1544" i="7" s="1"/>
  <c r="P1545" i="7"/>
  <c r="O1545" i="7"/>
  <c r="N1545" i="7"/>
  <c r="M1545" i="7"/>
  <c r="M1544" i="7" s="1"/>
  <c r="L1545" i="7"/>
  <c r="K1545" i="7"/>
  <c r="J1545" i="7"/>
  <c r="I1545" i="7"/>
  <c r="G1545" i="7"/>
  <c r="O1544" i="7"/>
  <c r="N1544" i="7"/>
  <c r="L1544" i="7"/>
  <c r="I1544" i="7"/>
  <c r="W1543" i="7"/>
  <c r="V1543" i="7"/>
  <c r="U1543" i="7"/>
  <c r="T1543" i="7"/>
  <c r="S1543" i="7"/>
  <c r="R1543" i="7"/>
  <c r="Q1543" i="7"/>
  <c r="P1543" i="7"/>
  <c r="O1543" i="7"/>
  <c r="N1543" i="7"/>
  <c r="N1541" i="7" s="1"/>
  <c r="M1543" i="7"/>
  <c r="L1543" i="7"/>
  <c r="K1543" i="7"/>
  <c r="J1543" i="7"/>
  <c r="I1543" i="7"/>
  <c r="G1543" i="7"/>
  <c r="W1542" i="7"/>
  <c r="W1541" i="7" s="1"/>
  <c r="V1542" i="7"/>
  <c r="U1542" i="7"/>
  <c r="T1542" i="7"/>
  <c r="S1542" i="7"/>
  <c r="S1541" i="7" s="1"/>
  <c r="R1542" i="7"/>
  <c r="R1541" i="7" s="1"/>
  <c r="Q1542" i="7"/>
  <c r="Q1541" i="7" s="1"/>
  <c r="P1542" i="7"/>
  <c r="P1541" i="7" s="1"/>
  <c r="O1542" i="7"/>
  <c r="N1542" i="7"/>
  <c r="M1542" i="7"/>
  <c r="L1542" i="7"/>
  <c r="K1542" i="7"/>
  <c r="J1542" i="7"/>
  <c r="I1542" i="7"/>
  <c r="H1542" i="7"/>
  <c r="G1542" i="7"/>
  <c r="V1541" i="7"/>
  <c r="U1541" i="7"/>
  <c r="T1541" i="7"/>
  <c r="O1541" i="7"/>
  <c r="M1541" i="7"/>
  <c r="L1541" i="7"/>
  <c r="J1541" i="7"/>
  <c r="I1541" i="7"/>
  <c r="W1539" i="7"/>
  <c r="V1539" i="7"/>
  <c r="U1539" i="7"/>
  <c r="T1539" i="7"/>
  <c r="S1539" i="7"/>
  <c r="R1539" i="7"/>
  <c r="Q1539" i="7"/>
  <c r="P1539" i="7"/>
  <c r="O1539" i="7"/>
  <c r="N1539" i="7"/>
  <c r="M1539" i="7"/>
  <c r="L1539" i="7"/>
  <c r="K1539" i="7"/>
  <c r="J1539" i="7"/>
  <c r="J1536" i="7" s="1"/>
  <c r="I1539" i="7"/>
  <c r="I1536" i="7" s="1"/>
  <c r="G1539" i="7"/>
  <c r="H1539" i="7" s="1"/>
  <c r="W1538" i="7"/>
  <c r="V1538" i="7"/>
  <c r="V1536" i="7" s="1"/>
  <c r="U1538" i="7"/>
  <c r="T1538" i="7"/>
  <c r="S1538" i="7"/>
  <c r="R1538" i="7"/>
  <c r="Q1538" i="7"/>
  <c r="P1538" i="7"/>
  <c r="O1538" i="7"/>
  <c r="N1538" i="7"/>
  <c r="M1538" i="7"/>
  <c r="L1538" i="7"/>
  <c r="K1538" i="7"/>
  <c r="J1538" i="7"/>
  <c r="I1538" i="7"/>
  <c r="G1538" i="7"/>
  <c r="H1538" i="7" s="1"/>
  <c r="W1537" i="7"/>
  <c r="W1536" i="7" s="1"/>
  <c r="V1537" i="7"/>
  <c r="U1537" i="7"/>
  <c r="U1536" i="7" s="1"/>
  <c r="T1537" i="7"/>
  <c r="T1536" i="7" s="1"/>
  <c r="S1537" i="7"/>
  <c r="S1536" i="7" s="1"/>
  <c r="R1537" i="7"/>
  <c r="Q1537" i="7"/>
  <c r="P1537" i="7"/>
  <c r="O1537" i="7"/>
  <c r="N1537" i="7"/>
  <c r="M1537" i="7"/>
  <c r="L1537" i="7"/>
  <c r="K1537" i="7"/>
  <c r="J1537" i="7"/>
  <c r="I1537" i="7"/>
  <c r="H1537" i="7"/>
  <c r="G1537" i="7"/>
  <c r="R1536" i="7"/>
  <c r="Q1536" i="7"/>
  <c r="P1536" i="7"/>
  <c r="O1536" i="7"/>
  <c r="N1536" i="7"/>
  <c r="M1536" i="7"/>
  <c r="K1536" i="7"/>
  <c r="W1535" i="7"/>
  <c r="V1535" i="7"/>
  <c r="U1535" i="7"/>
  <c r="T1535" i="7"/>
  <c r="S1535" i="7"/>
  <c r="R1535" i="7"/>
  <c r="R1532" i="7" s="1"/>
  <c r="Q1535" i="7"/>
  <c r="P1535" i="7"/>
  <c r="O1535" i="7"/>
  <c r="N1535" i="7"/>
  <c r="M1535" i="7"/>
  <c r="L1535" i="7"/>
  <c r="K1535" i="7"/>
  <c r="K1532" i="7" s="1"/>
  <c r="J1535" i="7"/>
  <c r="I1535" i="7"/>
  <c r="H1535" i="7"/>
  <c r="G1535" i="7"/>
  <c r="W1534" i="7"/>
  <c r="V1534" i="7"/>
  <c r="U1534" i="7"/>
  <c r="T1534" i="7"/>
  <c r="S1534" i="7"/>
  <c r="R1534" i="7"/>
  <c r="Q1534" i="7"/>
  <c r="P1534" i="7"/>
  <c r="O1534" i="7"/>
  <c r="N1534" i="7"/>
  <c r="M1534" i="7"/>
  <c r="L1534" i="7"/>
  <c r="K1534" i="7"/>
  <c r="J1534" i="7"/>
  <c r="J1532" i="7" s="1"/>
  <c r="I1534" i="7"/>
  <c r="H1534" i="7"/>
  <c r="G1534" i="7"/>
  <c r="W1533" i="7"/>
  <c r="V1533" i="7"/>
  <c r="V1532" i="7" s="1"/>
  <c r="U1533" i="7"/>
  <c r="T1533" i="7"/>
  <c r="T1532" i="7" s="1"/>
  <c r="S1533" i="7"/>
  <c r="R1533" i="7"/>
  <c r="Q1533" i="7"/>
  <c r="P1533" i="7"/>
  <c r="O1533" i="7"/>
  <c r="N1533" i="7"/>
  <c r="M1533" i="7"/>
  <c r="L1533" i="7"/>
  <c r="K1533" i="7"/>
  <c r="J1533" i="7"/>
  <c r="I1533" i="7"/>
  <c r="I1532" i="7" s="1"/>
  <c r="G1533" i="7"/>
  <c r="W1532" i="7"/>
  <c r="U1532" i="7"/>
  <c r="S1532" i="7"/>
  <c r="Q1532" i="7"/>
  <c r="P1532" i="7"/>
  <c r="N1532" i="7"/>
  <c r="W1531" i="7"/>
  <c r="V1531" i="7"/>
  <c r="U1531" i="7"/>
  <c r="T1531" i="7"/>
  <c r="S1531" i="7"/>
  <c r="R1531" i="7"/>
  <c r="Q1531" i="7"/>
  <c r="P1531" i="7"/>
  <c r="O1531" i="7"/>
  <c r="N1531" i="7"/>
  <c r="N1528" i="7" s="1"/>
  <c r="M1531" i="7"/>
  <c r="L1531" i="7"/>
  <c r="K1531" i="7"/>
  <c r="J1531" i="7"/>
  <c r="I1531" i="7"/>
  <c r="H1531" i="7"/>
  <c r="G1531" i="7"/>
  <c r="W1530" i="7"/>
  <c r="V1530" i="7"/>
  <c r="U1530" i="7"/>
  <c r="T1530" i="7"/>
  <c r="S1530" i="7"/>
  <c r="R1530" i="7"/>
  <c r="R1528" i="7" s="1"/>
  <c r="Q1530" i="7"/>
  <c r="P1530" i="7"/>
  <c r="O1530" i="7"/>
  <c r="N1530" i="7"/>
  <c r="M1530" i="7"/>
  <c r="L1530" i="7"/>
  <c r="K1530" i="7"/>
  <c r="J1530" i="7"/>
  <c r="I1530" i="7"/>
  <c r="H1530" i="7"/>
  <c r="G1530" i="7"/>
  <c r="W1529" i="7"/>
  <c r="W1528" i="7" s="1"/>
  <c r="V1529" i="7"/>
  <c r="U1529" i="7"/>
  <c r="U1528" i="7" s="1"/>
  <c r="T1529" i="7"/>
  <c r="T1528" i="7" s="1"/>
  <c r="S1529" i="7"/>
  <c r="R1529" i="7"/>
  <c r="Q1529" i="7"/>
  <c r="P1529" i="7"/>
  <c r="O1529" i="7"/>
  <c r="O1528" i="7" s="1"/>
  <c r="N1529" i="7"/>
  <c r="M1529" i="7"/>
  <c r="L1529" i="7"/>
  <c r="K1529" i="7"/>
  <c r="J1529" i="7"/>
  <c r="I1529" i="7"/>
  <c r="G1529" i="7"/>
  <c r="G1528" i="7" s="1"/>
  <c r="V1528" i="7"/>
  <c r="S1528" i="7"/>
  <c r="Q1528" i="7"/>
  <c r="L1528" i="7"/>
  <c r="I1528" i="7"/>
  <c r="W1526" i="7"/>
  <c r="V1526" i="7"/>
  <c r="U1526" i="7"/>
  <c r="T1526" i="7"/>
  <c r="S1526" i="7"/>
  <c r="R1526" i="7"/>
  <c r="Q1526" i="7"/>
  <c r="P1526" i="7"/>
  <c r="O1526" i="7"/>
  <c r="N1526" i="7"/>
  <c r="N1522" i="7" s="1"/>
  <c r="M1526" i="7"/>
  <c r="L1526" i="7"/>
  <c r="K1526" i="7"/>
  <c r="J1526" i="7"/>
  <c r="I1526" i="7"/>
  <c r="I1522" i="7" s="1"/>
  <c r="H1526" i="7"/>
  <c r="G1526" i="7"/>
  <c r="W1525" i="7"/>
  <c r="V1525" i="7"/>
  <c r="U1525" i="7"/>
  <c r="T1525" i="7"/>
  <c r="S1525" i="7"/>
  <c r="R1525" i="7"/>
  <c r="Q1525" i="7"/>
  <c r="P1525" i="7"/>
  <c r="O1525" i="7"/>
  <c r="N1525" i="7"/>
  <c r="M1525" i="7"/>
  <c r="L1525" i="7"/>
  <c r="K1525" i="7"/>
  <c r="K1522" i="7" s="1"/>
  <c r="J1525" i="7"/>
  <c r="I1525" i="7"/>
  <c r="H1525" i="7"/>
  <c r="G1525" i="7"/>
  <c r="W1524" i="7"/>
  <c r="V1524" i="7"/>
  <c r="U1524" i="7"/>
  <c r="T1524" i="7"/>
  <c r="S1524" i="7"/>
  <c r="R1524" i="7"/>
  <c r="Q1524" i="7"/>
  <c r="P1524" i="7"/>
  <c r="O1524" i="7"/>
  <c r="N1524" i="7"/>
  <c r="M1524" i="7"/>
  <c r="L1524" i="7"/>
  <c r="K1524" i="7"/>
  <c r="J1524" i="7"/>
  <c r="I1524" i="7"/>
  <c r="G1524" i="7"/>
  <c r="W1523" i="7"/>
  <c r="V1523" i="7"/>
  <c r="U1523" i="7"/>
  <c r="T1523" i="7"/>
  <c r="S1523" i="7"/>
  <c r="R1523" i="7"/>
  <c r="Q1523" i="7"/>
  <c r="P1523" i="7"/>
  <c r="O1523" i="7"/>
  <c r="N1523" i="7"/>
  <c r="M1523" i="7"/>
  <c r="L1523" i="7"/>
  <c r="L1522" i="7" s="1"/>
  <c r="K1523" i="7"/>
  <c r="J1523" i="7"/>
  <c r="I1523" i="7"/>
  <c r="G1523" i="7"/>
  <c r="H1523" i="7" s="1"/>
  <c r="W1522" i="7"/>
  <c r="V1522" i="7"/>
  <c r="U1522" i="7"/>
  <c r="S1522" i="7"/>
  <c r="R1522" i="7"/>
  <c r="Q1522" i="7"/>
  <c r="O1522" i="7"/>
  <c r="W1521" i="7"/>
  <c r="V1521" i="7"/>
  <c r="U1521" i="7"/>
  <c r="T1521" i="7"/>
  <c r="S1521" i="7"/>
  <c r="R1521" i="7"/>
  <c r="Q1521" i="7"/>
  <c r="P1521" i="7"/>
  <c r="O1521" i="7"/>
  <c r="N1521" i="7"/>
  <c r="N1517" i="7" s="1"/>
  <c r="M1521" i="7"/>
  <c r="L1521" i="7"/>
  <c r="K1521" i="7"/>
  <c r="J1521" i="7"/>
  <c r="I1521" i="7"/>
  <c r="G1521" i="7"/>
  <c r="H1521" i="7" s="1"/>
  <c r="W1520" i="7"/>
  <c r="V1520" i="7"/>
  <c r="U1520" i="7"/>
  <c r="T1520" i="7"/>
  <c r="S1520" i="7"/>
  <c r="R1520" i="7"/>
  <c r="Q1520" i="7"/>
  <c r="P1520" i="7"/>
  <c r="O1520" i="7"/>
  <c r="O1517" i="7" s="1"/>
  <c r="N1520" i="7"/>
  <c r="M1520" i="7"/>
  <c r="L1520" i="7"/>
  <c r="K1520" i="7"/>
  <c r="J1520" i="7"/>
  <c r="I1520" i="7"/>
  <c r="H1520" i="7"/>
  <c r="G1520" i="7"/>
  <c r="W1519" i="7"/>
  <c r="V1519" i="7"/>
  <c r="U1519" i="7"/>
  <c r="T1519" i="7"/>
  <c r="S1519" i="7"/>
  <c r="R1519" i="7"/>
  <c r="Q1519" i="7"/>
  <c r="P1519" i="7"/>
  <c r="O1519" i="7"/>
  <c r="N1519" i="7"/>
  <c r="M1519" i="7"/>
  <c r="L1519" i="7"/>
  <c r="K1519" i="7"/>
  <c r="J1519" i="7"/>
  <c r="I1519" i="7"/>
  <c r="G1519" i="7"/>
  <c r="H1519" i="7" s="1"/>
  <c r="W1518" i="7"/>
  <c r="W1517" i="7" s="1"/>
  <c r="V1518" i="7"/>
  <c r="U1518" i="7"/>
  <c r="T1518" i="7"/>
  <c r="S1518" i="7"/>
  <c r="R1518" i="7"/>
  <c r="Q1518" i="7"/>
  <c r="P1518" i="7"/>
  <c r="O1518" i="7"/>
  <c r="N1518" i="7"/>
  <c r="M1518" i="7"/>
  <c r="L1518" i="7"/>
  <c r="K1518" i="7"/>
  <c r="J1518" i="7"/>
  <c r="I1518" i="7"/>
  <c r="G1518" i="7"/>
  <c r="V1517" i="7"/>
  <c r="U1517" i="7"/>
  <c r="T1517" i="7"/>
  <c r="S1517" i="7"/>
  <c r="Q1517" i="7"/>
  <c r="W1516" i="7"/>
  <c r="V1516" i="7"/>
  <c r="U1516" i="7"/>
  <c r="T1516" i="7"/>
  <c r="S1516" i="7"/>
  <c r="R1516" i="7"/>
  <c r="Q1516" i="7"/>
  <c r="Q1512" i="7" s="1"/>
  <c r="P1516" i="7"/>
  <c r="O1516" i="7"/>
  <c r="N1516" i="7"/>
  <c r="N1512" i="7" s="1"/>
  <c r="M1516" i="7"/>
  <c r="L1516" i="7"/>
  <c r="K1516" i="7"/>
  <c r="J1516" i="7"/>
  <c r="I1516" i="7"/>
  <c r="H1516" i="7"/>
  <c r="G1516" i="7"/>
  <c r="W1515" i="7"/>
  <c r="V1515" i="7"/>
  <c r="U1515" i="7"/>
  <c r="T1515" i="7"/>
  <c r="S1515" i="7"/>
  <c r="R1515" i="7"/>
  <c r="Q1515" i="7"/>
  <c r="P1515" i="7"/>
  <c r="O1515" i="7"/>
  <c r="N1515" i="7"/>
  <c r="M1515" i="7"/>
  <c r="L1515" i="7"/>
  <c r="K1515" i="7"/>
  <c r="J1515" i="7"/>
  <c r="I1515" i="7"/>
  <c r="H1515" i="7"/>
  <c r="G1515" i="7"/>
  <c r="W1514" i="7"/>
  <c r="V1514" i="7"/>
  <c r="U1514" i="7"/>
  <c r="T1514" i="7"/>
  <c r="S1514" i="7"/>
  <c r="R1514" i="7"/>
  <c r="Q1514" i="7"/>
  <c r="P1514" i="7"/>
  <c r="O1514" i="7"/>
  <c r="N1514" i="7"/>
  <c r="M1514" i="7"/>
  <c r="L1514" i="7"/>
  <c r="L1512" i="7" s="1"/>
  <c r="K1514" i="7"/>
  <c r="J1514" i="7"/>
  <c r="I1514" i="7"/>
  <c r="H1514" i="7"/>
  <c r="G1514" i="7"/>
  <c r="W1513" i="7"/>
  <c r="W1512" i="7" s="1"/>
  <c r="V1513" i="7"/>
  <c r="V1512" i="7" s="1"/>
  <c r="U1513" i="7"/>
  <c r="T1513" i="7"/>
  <c r="S1513" i="7"/>
  <c r="R1513" i="7"/>
  <c r="Q1513" i="7"/>
  <c r="P1513" i="7"/>
  <c r="O1513" i="7"/>
  <c r="N1513" i="7"/>
  <c r="M1513" i="7"/>
  <c r="L1513" i="7"/>
  <c r="K1513" i="7"/>
  <c r="J1513" i="7"/>
  <c r="J1512" i="7" s="1"/>
  <c r="I1513" i="7"/>
  <c r="I1512" i="7" s="1"/>
  <c r="H1513" i="7"/>
  <c r="G1513" i="7"/>
  <c r="G1512" i="7" s="1"/>
  <c r="T1512" i="7"/>
  <c r="S1512" i="7"/>
  <c r="P1512" i="7"/>
  <c r="M1512" i="7"/>
  <c r="G1509" i="7"/>
  <c r="G1508" i="7"/>
  <c r="G1507" i="7" s="1"/>
  <c r="W1506" i="7"/>
  <c r="G1506" i="7"/>
  <c r="W1505" i="7"/>
  <c r="V1505" i="7"/>
  <c r="U1505" i="7"/>
  <c r="T1505" i="7"/>
  <c r="S1505" i="7"/>
  <c r="R1505" i="7"/>
  <c r="R1503" i="7" s="1"/>
  <c r="Q1505" i="7"/>
  <c r="P1505" i="7"/>
  <c r="P1503" i="7" s="1"/>
  <c r="O1505" i="7"/>
  <c r="G1505" i="7"/>
  <c r="W1504" i="7"/>
  <c r="V1504" i="7"/>
  <c r="U1504" i="7"/>
  <c r="T1504" i="7"/>
  <c r="S1504" i="7"/>
  <c r="R1504" i="7"/>
  <c r="Q1504" i="7"/>
  <c r="P1504" i="7"/>
  <c r="O1504" i="7"/>
  <c r="O1503" i="7" s="1"/>
  <c r="N1504" i="7"/>
  <c r="M1504" i="7"/>
  <c r="L1504" i="7"/>
  <c r="K1504" i="7"/>
  <c r="K1503" i="7" s="1"/>
  <c r="G1504" i="7"/>
  <c r="W1503" i="7"/>
  <c r="V1503" i="7"/>
  <c r="U1503" i="7"/>
  <c r="T1503" i="7"/>
  <c r="Q1503" i="7"/>
  <c r="W1502" i="7"/>
  <c r="V1502" i="7"/>
  <c r="U1502" i="7"/>
  <c r="T1502" i="7"/>
  <c r="S1502" i="7"/>
  <c r="R1502" i="7"/>
  <c r="Q1502" i="7"/>
  <c r="P1502" i="7"/>
  <c r="O1502" i="7"/>
  <c r="N1502" i="7"/>
  <c r="M1502" i="7"/>
  <c r="L1502" i="7"/>
  <c r="K1502" i="7"/>
  <c r="J1502" i="7"/>
  <c r="J1500" i="7" s="1"/>
  <c r="I1502" i="7"/>
  <c r="G1502" i="7"/>
  <c r="H1502" i="7" s="1"/>
  <c r="H1500" i="7" s="1"/>
  <c r="W1501" i="7"/>
  <c r="V1501" i="7"/>
  <c r="V1500" i="7" s="1"/>
  <c r="U1501" i="7"/>
  <c r="T1501" i="7"/>
  <c r="S1501" i="7"/>
  <c r="R1501" i="7"/>
  <c r="Q1501" i="7"/>
  <c r="Q1500" i="7" s="1"/>
  <c r="P1501" i="7"/>
  <c r="O1501" i="7"/>
  <c r="N1501" i="7"/>
  <c r="M1501" i="7"/>
  <c r="M1500" i="7" s="1"/>
  <c r="L1501" i="7"/>
  <c r="K1501" i="7"/>
  <c r="J1501" i="7"/>
  <c r="I1501" i="7"/>
  <c r="I1500" i="7" s="1"/>
  <c r="H1501" i="7"/>
  <c r="G1501" i="7"/>
  <c r="W1500" i="7"/>
  <c r="U1500" i="7"/>
  <c r="R1500" i="7"/>
  <c r="L1500" i="7"/>
  <c r="K1500" i="7"/>
  <c r="W1499" i="7"/>
  <c r="W1497" i="7" s="1"/>
  <c r="V1499" i="7"/>
  <c r="U1499" i="7"/>
  <c r="T1499" i="7"/>
  <c r="S1499" i="7"/>
  <c r="R1499" i="7"/>
  <c r="Q1499" i="7"/>
  <c r="P1499" i="7"/>
  <c r="O1499" i="7"/>
  <c r="N1499" i="7"/>
  <c r="M1499" i="7"/>
  <c r="L1499" i="7"/>
  <c r="K1499" i="7"/>
  <c r="J1499" i="7"/>
  <c r="J1497" i="7" s="1"/>
  <c r="I1499" i="7"/>
  <c r="H1499" i="7"/>
  <c r="G1499" i="7"/>
  <c r="G1497" i="7" s="1"/>
  <c r="W1498" i="7"/>
  <c r="V1498" i="7"/>
  <c r="U1498" i="7"/>
  <c r="T1498" i="7"/>
  <c r="T1497" i="7" s="1"/>
  <c r="S1498" i="7"/>
  <c r="R1498" i="7"/>
  <c r="R1497" i="7" s="1"/>
  <c r="Q1498" i="7"/>
  <c r="P1498" i="7"/>
  <c r="O1498" i="7"/>
  <c r="N1498" i="7"/>
  <c r="M1498" i="7"/>
  <c r="L1498" i="7"/>
  <c r="K1498" i="7"/>
  <c r="J1498" i="7"/>
  <c r="I1498" i="7"/>
  <c r="G1498" i="7"/>
  <c r="H1498" i="7" s="1"/>
  <c r="V1497" i="7"/>
  <c r="U1497" i="7"/>
  <c r="S1497" i="7"/>
  <c r="Q1497" i="7"/>
  <c r="P1497" i="7"/>
  <c r="O1497" i="7"/>
  <c r="N1497" i="7"/>
  <c r="M1497" i="7"/>
  <c r="L1497" i="7"/>
  <c r="I1497" i="7"/>
  <c r="W1496" i="7"/>
  <c r="V1496" i="7"/>
  <c r="U1496" i="7"/>
  <c r="T1496" i="7"/>
  <c r="S1496" i="7"/>
  <c r="S1494" i="7" s="1"/>
  <c r="R1496" i="7"/>
  <c r="Q1496" i="7"/>
  <c r="P1496" i="7"/>
  <c r="P1494" i="7" s="1"/>
  <c r="O1496" i="7"/>
  <c r="N1496" i="7"/>
  <c r="M1496" i="7"/>
  <c r="L1496" i="7"/>
  <c r="L1494" i="7" s="1"/>
  <c r="K1496" i="7"/>
  <c r="K1494" i="7" s="1"/>
  <c r="J1496" i="7"/>
  <c r="I1496" i="7"/>
  <c r="G1496" i="7"/>
  <c r="H1496" i="7" s="1"/>
  <c r="W1495" i="7"/>
  <c r="V1495" i="7"/>
  <c r="V1494" i="7" s="1"/>
  <c r="U1495" i="7"/>
  <c r="T1495" i="7"/>
  <c r="S1495" i="7"/>
  <c r="R1495" i="7"/>
  <c r="Q1495" i="7"/>
  <c r="P1495" i="7"/>
  <c r="O1495" i="7"/>
  <c r="N1495" i="7"/>
  <c r="M1495" i="7"/>
  <c r="M1494" i="7" s="1"/>
  <c r="L1495" i="7"/>
  <c r="K1495" i="7"/>
  <c r="J1495" i="7"/>
  <c r="I1495" i="7"/>
  <c r="I1494" i="7" s="1"/>
  <c r="G1495" i="7"/>
  <c r="G1494" i="7" s="1"/>
  <c r="W1494" i="7"/>
  <c r="U1494" i="7"/>
  <c r="T1494" i="7"/>
  <c r="R1494" i="7"/>
  <c r="O1494" i="7"/>
  <c r="W1493" i="7"/>
  <c r="W1491" i="7" s="1"/>
  <c r="V1493" i="7"/>
  <c r="U1493" i="7"/>
  <c r="T1493" i="7"/>
  <c r="S1493" i="7"/>
  <c r="R1493" i="7"/>
  <c r="Q1493" i="7"/>
  <c r="P1493" i="7"/>
  <c r="O1493" i="7"/>
  <c r="N1493" i="7"/>
  <c r="M1493" i="7"/>
  <c r="L1493" i="7"/>
  <c r="K1493" i="7"/>
  <c r="J1493" i="7"/>
  <c r="I1493" i="7"/>
  <c r="H1493" i="7"/>
  <c r="G1493" i="7"/>
  <c r="W1492" i="7"/>
  <c r="V1492" i="7"/>
  <c r="U1492" i="7"/>
  <c r="U1491" i="7" s="1"/>
  <c r="T1492" i="7"/>
  <c r="T1491" i="7" s="1"/>
  <c r="S1492" i="7"/>
  <c r="R1492" i="7"/>
  <c r="Q1492" i="7"/>
  <c r="Q1491" i="7" s="1"/>
  <c r="P1492" i="7"/>
  <c r="O1492" i="7"/>
  <c r="O1491" i="7" s="1"/>
  <c r="N1492" i="7"/>
  <c r="N1491" i="7" s="1"/>
  <c r="M1492" i="7"/>
  <c r="L1492" i="7"/>
  <c r="K1492" i="7"/>
  <c r="J1492" i="7"/>
  <c r="I1492" i="7"/>
  <c r="H1492" i="7"/>
  <c r="H1491" i="7" s="1"/>
  <c r="G1492" i="7"/>
  <c r="V1491" i="7"/>
  <c r="S1491" i="7"/>
  <c r="L1491" i="7"/>
  <c r="K1491" i="7"/>
  <c r="J1491" i="7"/>
  <c r="I1491" i="7"/>
  <c r="G1491" i="7"/>
  <c r="W1490" i="7"/>
  <c r="V1490" i="7"/>
  <c r="U1490" i="7"/>
  <c r="T1490" i="7"/>
  <c r="S1490" i="7"/>
  <c r="R1490" i="7"/>
  <c r="Q1490" i="7"/>
  <c r="P1490" i="7"/>
  <c r="O1490" i="7"/>
  <c r="N1490" i="7"/>
  <c r="N1488" i="7" s="1"/>
  <c r="M1490" i="7"/>
  <c r="M1488" i="7" s="1"/>
  <c r="L1490" i="7"/>
  <c r="K1490" i="7"/>
  <c r="J1490" i="7"/>
  <c r="I1490" i="7"/>
  <c r="H1490" i="7"/>
  <c r="G1490" i="7"/>
  <c r="W1489" i="7"/>
  <c r="W1488" i="7" s="1"/>
  <c r="V1489" i="7"/>
  <c r="U1489" i="7"/>
  <c r="T1489" i="7"/>
  <c r="S1489" i="7"/>
  <c r="S1488" i="7" s="1"/>
  <c r="R1489" i="7"/>
  <c r="Q1489" i="7"/>
  <c r="P1489" i="7"/>
  <c r="O1489" i="7"/>
  <c r="N1489" i="7"/>
  <c r="M1489" i="7"/>
  <c r="L1489" i="7"/>
  <c r="L1488" i="7" s="1"/>
  <c r="K1489" i="7"/>
  <c r="K1488" i="7" s="1"/>
  <c r="J1489" i="7"/>
  <c r="J1488" i="7" s="1"/>
  <c r="I1489" i="7"/>
  <c r="G1489" i="7"/>
  <c r="V1488" i="7"/>
  <c r="U1488" i="7"/>
  <c r="T1488" i="7"/>
  <c r="R1488" i="7"/>
  <c r="Q1488" i="7"/>
  <c r="P1488" i="7"/>
  <c r="O1488" i="7"/>
  <c r="W1487" i="7"/>
  <c r="W1485" i="7" s="1"/>
  <c r="V1487" i="7"/>
  <c r="U1487" i="7"/>
  <c r="U1485" i="7" s="1"/>
  <c r="T1487" i="7"/>
  <c r="S1487" i="7"/>
  <c r="R1487" i="7"/>
  <c r="R1487" i="12" s="1"/>
  <c r="Q1487" i="7"/>
  <c r="Q1487" i="12" s="1"/>
  <c r="Q1485" i="12" s="1"/>
  <c r="P1487" i="7"/>
  <c r="O1487" i="7"/>
  <c r="N1487" i="7"/>
  <c r="M1487" i="7"/>
  <c r="L1487" i="7"/>
  <c r="K1487" i="7"/>
  <c r="J1487" i="7"/>
  <c r="I1487" i="7"/>
  <c r="G1487" i="7"/>
  <c r="H1487" i="7" s="1"/>
  <c r="W1486" i="7"/>
  <c r="V1486" i="7"/>
  <c r="U1486" i="7"/>
  <c r="T1486" i="7"/>
  <c r="T1485" i="7" s="1"/>
  <c r="S1486" i="7"/>
  <c r="R1486" i="7"/>
  <c r="Q1486" i="7"/>
  <c r="P1486" i="7"/>
  <c r="O1486" i="7"/>
  <c r="N1486" i="7"/>
  <c r="M1486" i="7"/>
  <c r="L1486" i="7"/>
  <c r="L1485" i="7" s="1"/>
  <c r="K1486" i="7"/>
  <c r="K1485" i="7" s="1"/>
  <c r="J1486" i="7"/>
  <c r="J1485" i="7" s="1"/>
  <c r="I1486" i="7"/>
  <c r="G1486" i="7"/>
  <c r="H1486" i="7" s="1"/>
  <c r="P1485" i="7"/>
  <c r="M1485" i="7"/>
  <c r="I1485" i="7"/>
  <c r="H1485" i="7"/>
  <c r="G1485" i="7"/>
  <c r="W1483" i="7"/>
  <c r="V1483" i="7"/>
  <c r="U1483" i="7"/>
  <c r="T1483" i="7"/>
  <c r="S1483" i="7"/>
  <c r="R1483" i="7"/>
  <c r="Q1483" i="7"/>
  <c r="P1483" i="7"/>
  <c r="O1483" i="7"/>
  <c r="N1483" i="7"/>
  <c r="M1483" i="7"/>
  <c r="L1483" i="7"/>
  <c r="K1483" i="7"/>
  <c r="J1483" i="7"/>
  <c r="I1483" i="7"/>
  <c r="H1483" i="7"/>
  <c r="G1483" i="7"/>
  <c r="W1482" i="7"/>
  <c r="V1482" i="7"/>
  <c r="U1482" i="7"/>
  <c r="T1482" i="7"/>
  <c r="T1480" i="7" s="1"/>
  <c r="S1482" i="7"/>
  <c r="R1482" i="7"/>
  <c r="Q1482" i="7"/>
  <c r="P1482" i="7"/>
  <c r="O1482" i="7"/>
  <c r="N1482" i="7"/>
  <c r="M1482" i="7"/>
  <c r="L1482" i="7"/>
  <c r="K1482" i="7"/>
  <c r="J1482" i="7"/>
  <c r="I1482" i="7"/>
  <c r="G1482" i="7"/>
  <c r="W1481" i="7"/>
  <c r="V1481" i="7"/>
  <c r="U1481" i="7"/>
  <c r="T1481" i="7"/>
  <c r="S1481" i="7"/>
  <c r="R1481" i="7"/>
  <c r="R1480" i="7" s="1"/>
  <c r="Q1481" i="7"/>
  <c r="Q1480" i="7" s="1"/>
  <c r="P1481" i="7"/>
  <c r="P1480" i="7" s="1"/>
  <c r="O1481" i="7"/>
  <c r="N1481" i="7"/>
  <c r="M1481" i="7"/>
  <c r="L1481" i="7"/>
  <c r="K1481" i="7"/>
  <c r="J1481" i="7"/>
  <c r="I1481" i="7"/>
  <c r="H1481" i="7"/>
  <c r="G1481" i="7"/>
  <c r="U1480" i="7"/>
  <c r="O1480" i="7"/>
  <c r="N1480" i="7"/>
  <c r="M1480" i="7"/>
  <c r="L1480" i="7"/>
  <c r="K1480" i="7"/>
  <c r="W1479" i="7"/>
  <c r="V1479" i="7"/>
  <c r="U1479" i="7"/>
  <c r="T1479" i="7"/>
  <c r="S1479" i="7"/>
  <c r="R1479" i="7"/>
  <c r="Q1479" i="7"/>
  <c r="P1479" i="7"/>
  <c r="P1477" i="7" s="1"/>
  <c r="O1479" i="7"/>
  <c r="N1479" i="7"/>
  <c r="M1479" i="7"/>
  <c r="L1479" i="7"/>
  <c r="L1477" i="7" s="1"/>
  <c r="K1479" i="7"/>
  <c r="K1477" i="7" s="1"/>
  <c r="J1479" i="7"/>
  <c r="I1479" i="7"/>
  <c r="H1479" i="7"/>
  <c r="G1479" i="7"/>
  <c r="W1478" i="7"/>
  <c r="V1478" i="7"/>
  <c r="U1478" i="7"/>
  <c r="U1477" i="7" s="1"/>
  <c r="T1478" i="7"/>
  <c r="S1478" i="7"/>
  <c r="R1478" i="7"/>
  <c r="Q1478" i="7"/>
  <c r="Q1477" i="7" s="1"/>
  <c r="P1478" i="7"/>
  <c r="O1478" i="7"/>
  <c r="O1477" i="7" s="1"/>
  <c r="N1478" i="7"/>
  <c r="N1477" i="7" s="1"/>
  <c r="M1478" i="7"/>
  <c r="L1478" i="7"/>
  <c r="K1478" i="7"/>
  <c r="J1478" i="7"/>
  <c r="J1477" i="7" s="1"/>
  <c r="I1478" i="7"/>
  <c r="I1477" i="7" s="1"/>
  <c r="H1478" i="7"/>
  <c r="H1477" i="7" s="1"/>
  <c r="G1478" i="7"/>
  <c r="G1477" i="7" s="1"/>
  <c r="W1477" i="7"/>
  <c r="V1477" i="7"/>
  <c r="T1477" i="7"/>
  <c r="S1477" i="7"/>
  <c r="R1477" i="7"/>
  <c r="W1476" i="7"/>
  <c r="V1476" i="7"/>
  <c r="U1476" i="7"/>
  <c r="T1476" i="7"/>
  <c r="T1473" i="7" s="1"/>
  <c r="S1476" i="7"/>
  <c r="R1476" i="7"/>
  <c r="Q1476" i="7"/>
  <c r="P1476" i="7"/>
  <c r="O1476" i="7"/>
  <c r="N1476" i="7"/>
  <c r="M1476" i="7"/>
  <c r="L1476" i="7"/>
  <c r="K1476" i="7"/>
  <c r="J1476" i="7"/>
  <c r="I1476" i="7"/>
  <c r="G1476" i="7"/>
  <c r="H1476" i="7" s="1"/>
  <c r="W1475" i="7"/>
  <c r="V1475" i="7"/>
  <c r="U1475" i="7"/>
  <c r="T1475" i="7"/>
  <c r="S1475" i="7"/>
  <c r="R1475" i="7"/>
  <c r="Q1475" i="7"/>
  <c r="P1475" i="7"/>
  <c r="O1475" i="7"/>
  <c r="N1475" i="7"/>
  <c r="M1475" i="7"/>
  <c r="L1475" i="7"/>
  <c r="K1475" i="7"/>
  <c r="J1475" i="7"/>
  <c r="I1475" i="7"/>
  <c r="G1475" i="7"/>
  <c r="H1475" i="7" s="1"/>
  <c r="W1474" i="7"/>
  <c r="V1474" i="7"/>
  <c r="U1474" i="7"/>
  <c r="T1474" i="7"/>
  <c r="S1474" i="7"/>
  <c r="R1474" i="7"/>
  <c r="Q1474" i="7"/>
  <c r="P1474" i="7"/>
  <c r="O1474" i="7"/>
  <c r="N1474" i="7"/>
  <c r="N1473" i="7" s="1"/>
  <c r="M1474" i="7"/>
  <c r="M1473" i="7" s="1"/>
  <c r="L1474" i="7"/>
  <c r="K1474" i="7"/>
  <c r="J1474" i="7"/>
  <c r="I1474" i="7"/>
  <c r="H1474" i="7"/>
  <c r="G1474" i="7"/>
  <c r="W1473" i="7"/>
  <c r="O1473" i="7"/>
  <c r="L1473" i="7"/>
  <c r="K1473" i="7"/>
  <c r="J1473" i="7"/>
  <c r="H1473" i="7"/>
  <c r="G1473" i="7"/>
  <c r="W1472" i="7"/>
  <c r="W1470" i="7" s="1"/>
  <c r="V1472" i="7"/>
  <c r="U1472" i="7"/>
  <c r="T1472" i="7"/>
  <c r="S1472" i="7"/>
  <c r="R1472" i="7"/>
  <c r="Q1472" i="7"/>
  <c r="P1472" i="7"/>
  <c r="O1472" i="7"/>
  <c r="N1472" i="7"/>
  <c r="M1472" i="7"/>
  <c r="L1472" i="7"/>
  <c r="K1472" i="7"/>
  <c r="K1470" i="7" s="1"/>
  <c r="J1472" i="7"/>
  <c r="I1472" i="7"/>
  <c r="H1472" i="7"/>
  <c r="G1472" i="7"/>
  <c r="W1471" i="7"/>
  <c r="V1471" i="7"/>
  <c r="V1470" i="7" s="1"/>
  <c r="U1471" i="7"/>
  <c r="T1471" i="7"/>
  <c r="T1470" i="7" s="1"/>
  <c r="S1471" i="7"/>
  <c r="R1471" i="7"/>
  <c r="Q1471" i="7"/>
  <c r="P1471" i="7"/>
  <c r="O1471" i="7"/>
  <c r="N1471" i="7"/>
  <c r="M1471" i="7"/>
  <c r="L1471" i="7"/>
  <c r="L1470" i="7" s="1"/>
  <c r="K1471" i="7"/>
  <c r="J1471" i="7"/>
  <c r="I1471" i="7"/>
  <c r="G1471" i="7"/>
  <c r="U1470" i="7"/>
  <c r="S1470" i="7"/>
  <c r="R1470" i="7"/>
  <c r="Q1470" i="7"/>
  <c r="P1470" i="7"/>
  <c r="O1470" i="7"/>
  <c r="N1470" i="7"/>
  <c r="M1470" i="7"/>
  <c r="I1470" i="7"/>
  <c r="W1469" i="7"/>
  <c r="V1469" i="7"/>
  <c r="U1469" i="7"/>
  <c r="U1466" i="7" s="1"/>
  <c r="T1469" i="7"/>
  <c r="S1469" i="7"/>
  <c r="R1469" i="7"/>
  <c r="Q1469" i="7"/>
  <c r="P1469" i="7"/>
  <c r="P1466" i="7" s="1"/>
  <c r="O1469" i="7"/>
  <c r="N1469" i="7"/>
  <c r="M1469" i="7"/>
  <c r="L1469" i="7"/>
  <c r="K1469" i="7"/>
  <c r="J1469" i="7"/>
  <c r="I1469" i="7"/>
  <c r="H1469" i="7"/>
  <c r="G1469" i="7"/>
  <c r="W1468" i="7"/>
  <c r="V1468" i="7"/>
  <c r="U1468" i="7"/>
  <c r="T1468" i="7"/>
  <c r="T1466" i="7" s="1"/>
  <c r="S1468" i="7"/>
  <c r="R1468" i="7"/>
  <c r="Q1468" i="7"/>
  <c r="P1468" i="7"/>
  <c r="O1468" i="7"/>
  <c r="N1468" i="7"/>
  <c r="M1468" i="7"/>
  <c r="M1466" i="7" s="1"/>
  <c r="L1468" i="7"/>
  <c r="K1468" i="7"/>
  <c r="K1466" i="7" s="1"/>
  <c r="J1468" i="7"/>
  <c r="I1468" i="7"/>
  <c r="G1468" i="7"/>
  <c r="H1468" i="7" s="1"/>
  <c r="W1467" i="7"/>
  <c r="V1467" i="7"/>
  <c r="V1466" i="7" s="1"/>
  <c r="U1467" i="7"/>
  <c r="T1467" i="7"/>
  <c r="S1467" i="7"/>
  <c r="R1467" i="7"/>
  <c r="Q1467" i="7"/>
  <c r="Q1466" i="7" s="1"/>
  <c r="P1467" i="7"/>
  <c r="O1467" i="7"/>
  <c r="N1467" i="7"/>
  <c r="N1466" i="7" s="1"/>
  <c r="M1467" i="7"/>
  <c r="L1467" i="7"/>
  <c r="K1467" i="7"/>
  <c r="J1467" i="7"/>
  <c r="J1466" i="7" s="1"/>
  <c r="I1467" i="7"/>
  <c r="I1466" i="7" s="1"/>
  <c r="H1467" i="7"/>
  <c r="H1466" i="7" s="1"/>
  <c r="G1467" i="7"/>
  <c r="G1466" i="7" s="1"/>
  <c r="W1466" i="7"/>
  <c r="S1466" i="7"/>
  <c r="W1465" i="7"/>
  <c r="W1463" i="7" s="1"/>
  <c r="V1465" i="7"/>
  <c r="U1465" i="7"/>
  <c r="T1465" i="7"/>
  <c r="S1465" i="7"/>
  <c r="R1465" i="7"/>
  <c r="Q1465" i="7"/>
  <c r="P1465" i="7"/>
  <c r="O1465" i="7"/>
  <c r="N1465" i="7"/>
  <c r="M1465" i="7"/>
  <c r="L1465" i="7"/>
  <c r="K1465" i="7"/>
  <c r="J1465" i="7"/>
  <c r="I1465" i="7"/>
  <c r="H1465" i="7"/>
  <c r="G1465" i="7"/>
  <c r="W1464" i="7"/>
  <c r="V1464" i="7"/>
  <c r="U1464" i="7"/>
  <c r="T1464" i="7"/>
  <c r="S1464" i="7"/>
  <c r="S1463" i="7" s="1"/>
  <c r="R1464" i="7"/>
  <c r="Q1464" i="7"/>
  <c r="Q1463" i="7" s="1"/>
  <c r="P1464" i="7"/>
  <c r="O1464" i="7"/>
  <c r="N1464" i="7"/>
  <c r="M1464" i="7"/>
  <c r="L1464" i="7"/>
  <c r="K1464" i="7"/>
  <c r="J1464" i="7"/>
  <c r="I1464" i="7"/>
  <c r="I1463" i="7" s="1"/>
  <c r="G1464" i="7"/>
  <c r="G1463" i="7" s="1"/>
  <c r="V1463" i="7"/>
  <c r="U1463" i="7"/>
  <c r="R1463" i="7"/>
  <c r="P1463" i="7"/>
  <c r="O1463" i="7"/>
  <c r="N1463" i="7"/>
  <c r="M1463" i="7"/>
  <c r="L1463" i="7"/>
  <c r="K1463" i="7"/>
  <c r="J1463" i="7"/>
  <c r="W1461" i="7"/>
  <c r="V1461" i="7"/>
  <c r="U1461" i="7"/>
  <c r="T1461" i="7"/>
  <c r="S1461" i="7"/>
  <c r="R1461" i="7"/>
  <c r="R1458" i="7" s="1"/>
  <c r="Q1461" i="7"/>
  <c r="P1461" i="7"/>
  <c r="O1461" i="7"/>
  <c r="N1461" i="7"/>
  <c r="M1461" i="7"/>
  <c r="M1458" i="7" s="1"/>
  <c r="L1461" i="7"/>
  <c r="K1461" i="7"/>
  <c r="J1461" i="7"/>
  <c r="I1461" i="7"/>
  <c r="G1461" i="7"/>
  <c r="H1461" i="7" s="1"/>
  <c r="W1460" i="7"/>
  <c r="V1460" i="7"/>
  <c r="U1460" i="7"/>
  <c r="T1460" i="7"/>
  <c r="S1460" i="7"/>
  <c r="R1460" i="7"/>
  <c r="Q1460" i="7"/>
  <c r="Q1458" i="7" s="1"/>
  <c r="P1460" i="7"/>
  <c r="O1460" i="7"/>
  <c r="N1460" i="7"/>
  <c r="M1460" i="7"/>
  <c r="L1460" i="7"/>
  <c r="K1460" i="7"/>
  <c r="J1460" i="7"/>
  <c r="J1458" i="7" s="1"/>
  <c r="I1460" i="7"/>
  <c r="H1460" i="7"/>
  <c r="G1460" i="7"/>
  <c r="W1459" i="7"/>
  <c r="V1459" i="7"/>
  <c r="U1459" i="7"/>
  <c r="T1459" i="7"/>
  <c r="S1459" i="7"/>
  <c r="S1458" i="7" s="1"/>
  <c r="R1459" i="7"/>
  <c r="Q1459" i="7"/>
  <c r="P1459" i="7"/>
  <c r="O1459" i="7"/>
  <c r="O1458" i="7" s="1"/>
  <c r="N1459" i="7"/>
  <c r="N1458" i="7" s="1"/>
  <c r="M1459" i="7"/>
  <c r="L1459" i="7"/>
  <c r="K1459" i="7"/>
  <c r="K1458" i="7" s="1"/>
  <c r="J1459" i="7"/>
  <c r="I1459" i="7"/>
  <c r="I1458" i="7" s="1"/>
  <c r="H1459" i="7"/>
  <c r="H1458" i="7" s="1"/>
  <c r="G1459" i="7"/>
  <c r="G1458" i="7" s="1"/>
  <c r="W1458" i="7"/>
  <c r="V1458" i="7"/>
  <c r="U1458" i="7"/>
  <c r="T1458" i="7"/>
  <c r="P1458" i="7"/>
  <c r="W1457" i="7"/>
  <c r="V1457" i="7"/>
  <c r="U1457" i="7"/>
  <c r="T1457" i="7"/>
  <c r="T1454" i="7" s="1"/>
  <c r="S1457" i="7"/>
  <c r="R1457" i="7"/>
  <c r="R1457" i="12" s="1"/>
  <c r="Q1457" i="7"/>
  <c r="P1457" i="7"/>
  <c r="O1457" i="7"/>
  <c r="N1457" i="7"/>
  <c r="M1457" i="7"/>
  <c r="L1457" i="7"/>
  <c r="K1457" i="7"/>
  <c r="J1457" i="7"/>
  <c r="I1457" i="7"/>
  <c r="G1457" i="7"/>
  <c r="H1457" i="7" s="1"/>
  <c r="W1456" i="7"/>
  <c r="V1456" i="7"/>
  <c r="U1456" i="7"/>
  <c r="T1456" i="7"/>
  <c r="S1456" i="7"/>
  <c r="R1456" i="7"/>
  <c r="Q1456" i="7"/>
  <c r="Q1454" i="7" s="1"/>
  <c r="P1456" i="7"/>
  <c r="O1456" i="7"/>
  <c r="N1456" i="7"/>
  <c r="M1456" i="7"/>
  <c r="L1456" i="7"/>
  <c r="K1456" i="7"/>
  <c r="J1456" i="7"/>
  <c r="I1456" i="7"/>
  <c r="G1456" i="7"/>
  <c r="H1456" i="7" s="1"/>
  <c r="H1454" i="7" s="1"/>
  <c r="W1455" i="7"/>
  <c r="V1455" i="7"/>
  <c r="U1455" i="7"/>
  <c r="T1455" i="7"/>
  <c r="S1455" i="7"/>
  <c r="R1455" i="7"/>
  <c r="Q1455" i="7"/>
  <c r="P1455" i="7"/>
  <c r="O1455" i="7"/>
  <c r="N1455" i="7"/>
  <c r="M1455" i="7"/>
  <c r="M1454" i="7" s="1"/>
  <c r="L1455" i="7"/>
  <c r="K1455" i="7"/>
  <c r="K1454" i="7" s="1"/>
  <c r="J1455" i="7"/>
  <c r="I1455" i="7"/>
  <c r="H1455" i="7"/>
  <c r="G1455" i="7"/>
  <c r="W1454" i="7"/>
  <c r="P1454" i="7"/>
  <c r="L1454" i="7"/>
  <c r="J1454" i="7"/>
  <c r="I1454" i="7"/>
  <c r="G1454" i="7"/>
  <c r="W1453" i="7"/>
  <c r="V1453" i="7"/>
  <c r="U1453" i="7"/>
  <c r="T1453" i="7"/>
  <c r="S1453" i="7"/>
  <c r="R1453" i="7"/>
  <c r="Q1453" i="7"/>
  <c r="P1453" i="7"/>
  <c r="O1453" i="7"/>
  <c r="N1453" i="7"/>
  <c r="M1453" i="7"/>
  <c r="L1453" i="7"/>
  <c r="K1453" i="7"/>
  <c r="K1450" i="7" s="1"/>
  <c r="J1453" i="7"/>
  <c r="I1453" i="7"/>
  <c r="I1450" i="7" s="1"/>
  <c r="H1453" i="7"/>
  <c r="G1453" i="7"/>
  <c r="G1450" i="7" s="1"/>
  <c r="W1452" i="7"/>
  <c r="V1452" i="7"/>
  <c r="U1452" i="7"/>
  <c r="T1452" i="7"/>
  <c r="S1452" i="7"/>
  <c r="R1452" i="7"/>
  <c r="Q1452" i="7"/>
  <c r="P1452" i="7"/>
  <c r="O1452" i="7"/>
  <c r="N1452" i="7"/>
  <c r="M1452" i="7"/>
  <c r="L1452" i="7"/>
  <c r="K1452" i="7"/>
  <c r="J1452" i="7"/>
  <c r="I1452" i="7"/>
  <c r="H1452" i="7"/>
  <c r="G1452" i="7"/>
  <c r="W1451" i="7"/>
  <c r="W1450" i="7" s="1"/>
  <c r="V1451" i="7"/>
  <c r="U1451" i="7"/>
  <c r="T1451" i="7"/>
  <c r="T1450" i="7" s="1"/>
  <c r="S1451" i="7"/>
  <c r="R1451" i="7"/>
  <c r="Q1451" i="7"/>
  <c r="P1451" i="7"/>
  <c r="O1451" i="7"/>
  <c r="N1451" i="7"/>
  <c r="M1451" i="7"/>
  <c r="L1451" i="7"/>
  <c r="K1451" i="7"/>
  <c r="J1451" i="7"/>
  <c r="J1450" i="7" s="1"/>
  <c r="I1451" i="7"/>
  <c r="H1451" i="7"/>
  <c r="G1451" i="7"/>
  <c r="V1450" i="7"/>
  <c r="U1450" i="7"/>
  <c r="S1450" i="7"/>
  <c r="R1450" i="7"/>
  <c r="Q1450" i="7"/>
  <c r="P1450" i="7"/>
  <c r="O1450" i="7"/>
  <c r="N1450" i="7"/>
  <c r="M1450" i="7"/>
  <c r="L1450" i="7"/>
  <c r="W1448" i="7"/>
  <c r="V1448" i="7"/>
  <c r="U1448" i="7"/>
  <c r="T1448" i="7"/>
  <c r="S1448" i="7"/>
  <c r="R1448" i="7"/>
  <c r="R1444" i="7" s="1"/>
  <c r="Q1448" i="7"/>
  <c r="P1448" i="7"/>
  <c r="O1448" i="7"/>
  <c r="N1448" i="7"/>
  <c r="M1448" i="7"/>
  <c r="M1448" i="12" s="1"/>
  <c r="M1444" i="12" s="1"/>
  <c r="L1448" i="7"/>
  <c r="K1448" i="7"/>
  <c r="J1448" i="7"/>
  <c r="I1448" i="7"/>
  <c r="H1448" i="7"/>
  <c r="G1448" i="7"/>
  <c r="W1447" i="7"/>
  <c r="V1447" i="7"/>
  <c r="U1447" i="7"/>
  <c r="T1447" i="7"/>
  <c r="S1447" i="7"/>
  <c r="R1447" i="7"/>
  <c r="Q1447" i="7"/>
  <c r="P1447" i="7"/>
  <c r="P1444" i="7" s="1"/>
  <c r="O1447" i="7"/>
  <c r="N1447" i="7"/>
  <c r="M1447" i="7"/>
  <c r="L1447" i="7"/>
  <c r="K1447" i="7"/>
  <c r="J1447" i="7"/>
  <c r="J1447" i="12" s="1"/>
  <c r="J1444" i="12" s="1"/>
  <c r="I1447" i="7"/>
  <c r="H1447" i="7"/>
  <c r="G1447" i="7"/>
  <c r="W1446" i="7"/>
  <c r="V1446" i="7"/>
  <c r="U1446" i="7"/>
  <c r="T1446" i="7"/>
  <c r="S1446" i="7"/>
  <c r="R1446" i="7"/>
  <c r="Q1446" i="7"/>
  <c r="P1446" i="7"/>
  <c r="O1446" i="7"/>
  <c r="N1446" i="7"/>
  <c r="M1446" i="7"/>
  <c r="L1446" i="7"/>
  <c r="K1446" i="7"/>
  <c r="J1446" i="7"/>
  <c r="I1446" i="7"/>
  <c r="G1446" i="7"/>
  <c r="G1446" i="12" s="1"/>
  <c r="W1445" i="7"/>
  <c r="W1444" i="7" s="1"/>
  <c r="V1445" i="7"/>
  <c r="U1445" i="7"/>
  <c r="T1445" i="7"/>
  <c r="S1445" i="7"/>
  <c r="R1445" i="7"/>
  <c r="Q1445" i="7"/>
  <c r="Q1444" i="7" s="1"/>
  <c r="P1445" i="7"/>
  <c r="O1445" i="7"/>
  <c r="N1445" i="7"/>
  <c r="M1445" i="7"/>
  <c r="L1445" i="7"/>
  <c r="K1445" i="7"/>
  <c r="J1445" i="7"/>
  <c r="I1445" i="7"/>
  <c r="G1445" i="7"/>
  <c r="V1444" i="7"/>
  <c r="U1444" i="7"/>
  <c r="T1444" i="7"/>
  <c r="S1444" i="7"/>
  <c r="W1443" i="7"/>
  <c r="W1439" i="7" s="1"/>
  <c r="V1443" i="7"/>
  <c r="V1439" i="7" s="1"/>
  <c r="U1443" i="7"/>
  <c r="T1443" i="7"/>
  <c r="S1443" i="7"/>
  <c r="R1443" i="7"/>
  <c r="R1439" i="7" s="1"/>
  <c r="Q1443" i="7"/>
  <c r="P1443" i="7"/>
  <c r="O1443" i="7"/>
  <c r="N1443" i="7"/>
  <c r="M1443" i="7"/>
  <c r="L1443" i="7"/>
  <c r="K1443" i="7"/>
  <c r="J1443" i="7"/>
  <c r="I1443" i="7"/>
  <c r="G1443" i="7"/>
  <c r="H1443" i="7" s="1"/>
  <c r="W1442" i="7"/>
  <c r="V1442" i="7"/>
  <c r="U1442" i="7"/>
  <c r="T1442" i="7"/>
  <c r="S1442" i="7"/>
  <c r="R1442" i="7"/>
  <c r="Q1442" i="7"/>
  <c r="P1442" i="7"/>
  <c r="O1442" i="7"/>
  <c r="N1442" i="7"/>
  <c r="M1442" i="7"/>
  <c r="L1442" i="7"/>
  <c r="K1442" i="7"/>
  <c r="J1442" i="7"/>
  <c r="I1442" i="7"/>
  <c r="G1442" i="7"/>
  <c r="H1442" i="7" s="1"/>
  <c r="W1441" i="7"/>
  <c r="V1441" i="7"/>
  <c r="U1441" i="7"/>
  <c r="T1441" i="7"/>
  <c r="S1441" i="7"/>
  <c r="R1441" i="7"/>
  <c r="Q1441" i="7"/>
  <c r="Q1441" i="12" s="1"/>
  <c r="P1441" i="7"/>
  <c r="P1441" i="12" s="1"/>
  <c r="O1441" i="7"/>
  <c r="N1441" i="7"/>
  <c r="M1441" i="7"/>
  <c r="L1441" i="7"/>
  <c r="L1439" i="7" s="1"/>
  <c r="K1441" i="7"/>
  <c r="J1441" i="7"/>
  <c r="J1439" i="7" s="1"/>
  <c r="I1441" i="7"/>
  <c r="H1441" i="7"/>
  <c r="G1441" i="7"/>
  <c r="W1440" i="7"/>
  <c r="V1440" i="7"/>
  <c r="U1440" i="7"/>
  <c r="U1439" i="7" s="1"/>
  <c r="T1440" i="7"/>
  <c r="S1440" i="7"/>
  <c r="R1440" i="7"/>
  <c r="Q1440" i="7"/>
  <c r="P1440" i="7"/>
  <c r="O1440" i="7"/>
  <c r="N1440" i="7"/>
  <c r="M1440" i="7"/>
  <c r="L1440" i="7"/>
  <c r="K1440" i="7"/>
  <c r="K1439" i="7" s="1"/>
  <c r="J1440" i="7"/>
  <c r="I1440" i="7"/>
  <c r="G1440" i="7"/>
  <c r="H1440" i="7" s="1"/>
  <c r="H1439" i="7" s="1"/>
  <c r="W1438" i="7"/>
  <c r="W1434" i="7" s="1"/>
  <c r="V1438" i="7"/>
  <c r="U1438" i="7"/>
  <c r="T1438" i="7"/>
  <c r="S1438" i="7"/>
  <c r="R1438" i="7"/>
  <c r="Q1438" i="7"/>
  <c r="P1438" i="7"/>
  <c r="O1438" i="7"/>
  <c r="N1438" i="7"/>
  <c r="M1438" i="7"/>
  <c r="L1438" i="7"/>
  <c r="K1438" i="7"/>
  <c r="J1438" i="7"/>
  <c r="I1438" i="7"/>
  <c r="H1438" i="7"/>
  <c r="G1438" i="7"/>
  <c r="G1434" i="7" s="1"/>
  <c r="W1437" i="7"/>
  <c r="V1437" i="7"/>
  <c r="U1437" i="7"/>
  <c r="T1437" i="7"/>
  <c r="S1437" i="7"/>
  <c r="R1437" i="7"/>
  <c r="Q1437" i="7"/>
  <c r="P1437" i="7"/>
  <c r="O1437" i="7"/>
  <c r="N1437" i="7"/>
  <c r="M1437" i="7"/>
  <c r="L1437" i="7"/>
  <c r="K1437" i="7"/>
  <c r="J1437" i="7"/>
  <c r="I1437" i="7"/>
  <c r="G1437" i="7"/>
  <c r="H1437" i="7" s="1"/>
  <c r="W1436" i="7"/>
  <c r="V1436" i="7"/>
  <c r="U1436" i="7"/>
  <c r="T1436" i="7"/>
  <c r="S1436" i="7"/>
  <c r="R1436" i="7"/>
  <c r="Q1436" i="7"/>
  <c r="P1436" i="7"/>
  <c r="O1436" i="7"/>
  <c r="N1436" i="7"/>
  <c r="M1436" i="7"/>
  <c r="L1436" i="7"/>
  <c r="K1436" i="7"/>
  <c r="J1436" i="7"/>
  <c r="I1436" i="7"/>
  <c r="G1436" i="7"/>
  <c r="H1436" i="7" s="1"/>
  <c r="H1434" i="7" s="1"/>
  <c r="W1435" i="7"/>
  <c r="V1435" i="7"/>
  <c r="V1434" i="7" s="1"/>
  <c r="U1435" i="7"/>
  <c r="T1435" i="7"/>
  <c r="S1435" i="7"/>
  <c r="R1435" i="7"/>
  <c r="Q1435" i="7"/>
  <c r="P1435" i="7"/>
  <c r="O1435" i="7"/>
  <c r="N1435" i="7"/>
  <c r="M1435" i="7"/>
  <c r="L1435" i="7"/>
  <c r="K1435" i="7"/>
  <c r="J1435" i="7"/>
  <c r="I1435" i="7"/>
  <c r="H1435" i="7"/>
  <c r="G1435" i="7"/>
  <c r="P1434" i="7"/>
  <c r="O1434" i="7"/>
  <c r="M1434" i="7"/>
  <c r="L1434" i="7"/>
  <c r="K1434" i="7"/>
  <c r="J1434" i="7"/>
  <c r="I1434" i="7"/>
  <c r="W1427" i="7"/>
  <c r="V1427" i="7"/>
  <c r="U1427" i="7"/>
  <c r="T1427" i="7"/>
  <c r="S1427" i="7"/>
  <c r="R1427" i="7"/>
  <c r="Q1427" i="7"/>
  <c r="P1427" i="7"/>
  <c r="O1427" i="7"/>
  <c r="N1427" i="7"/>
  <c r="M1427" i="7"/>
  <c r="L1427" i="7"/>
  <c r="K1427" i="7"/>
  <c r="J1427" i="7"/>
  <c r="J1424" i="7" s="1"/>
  <c r="I1427" i="7"/>
  <c r="H1427" i="7"/>
  <c r="G1427" i="7"/>
  <c r="V1426" i="7"/>
  <c r="U1426" i="7"/>
  <c r="T1426" i="7"/>
  <c r="S1426" i="7"/>
  <c r="W1426" i="7" s="1"/>
  <c r="R1426" i="7"/>
  <c r="Q1426" i="7"/>
  <c r="P1426" i="7"/>
  <c r="O1426" i="7"/>
  <c r="N1426" i="7"/>
  <c r="M1426" i="7"/>
  <c r="L1426" i="7"/>
  <c r="K1426" i="7"/>
  <c r="J1426" i="7"/>
  <c r="I1426" i="7"/>
  <c r="H1426" i="7"/>
  <c r="G1426" i="7"/>
  <c r="V1425" i="7"/>
  <c r="U1425" i="7"/>
  <c r="T1425" i="7"/>
  <c r="T1424" i="7" s="1"/>
  <c r="S1425" i="7"/>
  <c r="R1425" i="7"/>
  <c r="R1424" i="7" s="1"/>
  <c r="Q1425" i="7"/>
  <c r="Q1424" i="7" s="1"/>
  <c r="P1425" i="7"/>
  <c r="W1425" i="7" s="1"/>
  <c r="O1425" i="7"/>
  <c r="N1425" i="7"/>
  <c r="M1425" i="7"/>
  <c r="L1425" i="7"/>
  <c r="K1425" i="7"/>
  <c r="K1424" i="7" s="1"/>
  <c r="J1425" i="7"/>
  <c r="I1425" i="7"/>
  <c r="I1424" i="7" s="1"/>
  <c r="H1425" i="7"/>
  <c r="G1425" i="7"/>
  <c r="G1424" i="7" s="1"/>
  <c r="U1424" i="7"/>
  <c r="O1424" i="7"/>
  <c r="N1424" i="7"/>
  <c r="M1424" i="7"/>
  <c r="L1424" i="7"/>
  <c r="H1424" i="7"/>
  <c r="V1422" i="7"/>
  <c r="U1422" i="7"/>
  <c r="U1421" i="7" s="1"/>
  <c r="T1422" i="7"/>
  <c r="T1421" i="7" s="1"/>
  <c r="S1422" i="7"/>
  <c r="R1422" i="7"/>
  <c r="R1421" i="7" s="1"/>
  <c r="Q1422" i="7"/>
  <c r="Q1421" i="7" s="1"/>
  <c r="P1422" i="7"/>
  <c r="O1422" i="7"/>
  <c r="O1421" i="7" s="1"/>
  <c r="N1422" i="7"/>
  <c r="N1421" i="7" s="1"/>
  <c r="M1422" i="7"/>
  <c r="M1421" i="7" s="1"/>
  <c r="L1422" i="7"/>
  <c r="K1422" i="7"/>
  <c r="J1422" i="7"/>
  <c r="J1421" i="7" s="1"/>
  <c r="I1422" i="7"/>
  <c r="H1422" i="7"/>
  <c r="G1422" i="7"/>
  <c r="V1421" i="7"/>
  <c r="S1421" i="7"/>
  <c r="P1421" i="7"/>
  <c r="L1421" i="7"/>
  <c r="K1421" i="7"/>
  <c r="I1421" i="7"/>
  <c r="H1421" i="7"/>
  <c r="G1421" i="7"/>
  <c r="V1420" i="7"/>
  <c r="U1420" i="7"/>
  <c r="T1420" i="7"/>
  <c r="S1420" i="7"/>
  <c r="R1420" i="7"/>
  <c r="Q1420" i="7"/>
  <c r="P1420" i="7"/>
  <c r="O1420" i="7"/>
  <c r="N1420" i="7"/>
  <c r="M1420" i="7"/>
  <c r="L1420" i="7"/>
  <c r="K1420" i="7"/>
  <c r="J1420" i="7"/>
  <c r="I1420" i="7"/>
  <c r="H1420" i="7"/>
  <c r="G1420" i="7"/>
  <c r="V1419" i="7"/>
  <c r="V1418" i="7" s="1"/>
  <c r="U1419" i="7"/>
  <c r="U1418" i="7" s="1"/>
  <c r="T1419" i="7"/>
  <c r="S1419" i="7"/>
  <c r="R1419" i="7"/>
  <c r="Q1419" i="7"/>
  <c r="P1419" i="7"/>
  <c r="P1418" i="7" s="1"/>
  <c r="O1419" i="7"/>
  <c r="N1419" i="7"/>
  <c r="N1418" i="7" s="1"/>
  <c r="M1419" i="7"/>
  <c r="L1419" i="7"/>
  <c r="L1418" i="7" s="1"/>
  <c r="K1419" i="7"/>
  <c r="J1419" i="7"/>
  <c r="I1419" i="7"/>
  <c r="H1419" i="7"/>
  <c r="G1419" i="7"/>
  <c r="T1418" i="7"/>
  <c r="S1418" i="7"/>
  <c r="R1418" i="7"/>
  <c r="Q1418" i="7"/>
  <c r="O1418" i="7"/>
  <c r="M1418" i="7"/>
  <c r="J1418" i="7"/>
  <c r="V1417" i="7"/>
  <c r="U1417" i="7"/>
  <c r="T1417" i="7"/>
  <c r="S1417" i="7"/>
  <c r="R1417" i="7"/>
  <c r="Q1417" i="7"/>
  <c r="W1417" i="7" s="1"/>
  <c r="P1417" i="7"/>
  <c r="O1417" i="7"/>
  <c r="N1417" i="7"/>
  <c r="M1417" i="7"/>
  <c r="L1417" i="7"/>
  <c r="K1417" i="7"/>
  <c r="J1417" i="7"/>
  <c r="I1417" i="7"/>
  <c r="H1417" i="7"/>
  <c r="G1417" i="7"/>
  <c r="V1416" i="7"/>
  <c r="U1416" i="7"/>
  <c r="T1416" i="7"/>
  <c r="S1416" i="7"/>
  <c r="R1416" i="7"/>
  <c r="Q1416" i="7"/>
  <c r="P1416" i="7"/>
  <c r="O1416" i="7"/>
  <c r="N1416" i="7"/>
  <c r="M1416" i="7"/>
  <c r="L1416" i="7"/>
  <c r="K1416" i="7"/>
  <c r="J1416" i="7"/>
  <c r="I1416" i="7"/>
  <c r="H1416" i="7"/>
  <c r="G1416" i="7"/>
  <c r="K1415" i="7"/>
  <c r="J1415" i="7"/>
  <c r="I1415" i="7"/>
  <c r="H1415" i="7"/>
  <c r="G1415" i="7"/>
  <c r="V1414" i="7"/>
  <c r="V1410" i="7" s="1"/>
  <c r="U1414" i="7"/>
  <c r="U1410" i="7" s="1"/>
  <c r="T1414" i="7"/>
  <c r="S1414" i="7"/>
  <c r="R1414" i="7"/>
  <c r="Q1414" i="7"/>
  <c r="Q1410" i="7" s="1"/>
  <c r="P1414" i="7"/>
  <c r="O1414" i="7"/>
  <c r="N1414" i="7"/>
  <c r="M1414" i="7"/>
  <c r="L1414" i="7"/>
  <c r="K1414" i="7"/>
  <c r="J1414" i="7"/>
  <c r="I1414" i="7"/>
  <c r="H1414" i="7"/>
  <c r="G1414" i="7"/>
  <c r="V1413" i="7"/>
  <c r="U1413" i="7"/>
  <c r="T1413" i="7"/>
  <c r="S1413" i="7"/>
  <c r="S1410" i="7" s="1"/>
  <c r="R1413" i="7"/>
  <c r="Q1413" i="7"/>
  <c r="P1413" i="7"/>
  <c r="O1413" i="7"/>
  <c r="N1413" i="7"/>
  <c r="M1413" i="7"/>
  <c r="L1413" i="7"/>
  <c r="K1413" i="7"/>
  <c r="J1413" i="7"/>
  <c r="I1413" i="7"/>
  <c r="H1413" i="7"/>
  <c r="G1413" i="7"/>
  <c r="V1412" i="7"/>
  <c r="U1412" i="7"/>
  <c r="T1412" i="7"/>
  <c r="S1412" i="7"/>
  <c r="R1412" i="7"/>
  <c r="Q1412" i="7"/>
  <c r="P1412" i="7"/>
  <c r="O1412" i="7"/>
  <c r="N1412" i="7"/>
  <c r="M1412" i="7"/>
  <c r="L1412" i="7"/>
  <c r="K1412" i="7"/>
  <c r="K1410" i="7" s="1"/>
  <c r="J1412" i="7"/>
  <c r="I1412" i="7"/>
  <c r="H1412" i="7"/>
  <c r="G1412" i="7"/>
  <c r="V1411" i="7"/>
  <c r="U1411" i="7"/>
  <c r="T1411" i="7"/>
  <c r="S1411" i="7"/>
  <c r="R1411" i="7"/>
  <c r="Q1411" i="7"/>
  <c r="P1411" i="7"/>
  <c r="O1411" i="7"/>
  <c r="N1411" i="7"/>
  <c r="M1411" i="7"/>
  <c r="M1410" i="7" s="1"/>
  <c r="L1411" i="7"/>
  <c r="L1410" i="7" s="1"/>
  <c r="K1411" i="7"/>
  <c r="J1411" i="7"/>
  <c r="J1410" i="7" s="1"/>
  <c r="I1411" i="7"/>
  <c r="I1410" i="7" s="1"/>
  <c r="H1411" i="7"/>
  <c r="G1411" i="7"/>
  <c r="G1410" i="7"/>
  <c r="K1409" i="7"/>
  <c r="J1409" i="7"/>
  <c r="I1409" i="7"/>
  <c r="H1409" i="7"/>
  <c r="G1409" i="7"/>
  <c r="K1408" i="7"/>
  <c r="K1407" i="7" s="1"/>
  <c r="J1408" i="7"/>
  <c r="I1408" i="7"/>
  <c r="I1407" i="7" s="1"/>
  <c r="H1408" i="7"/>
  <c r="H1407" i="7" s="1"/>
  <c r="G1408" i="7"/>
  <c r="V1406" i="7"/>
  <c r="V1401" i="7" s="1"/>
  <c r="U1406" i="7"/>
  <c r="U1401" i="7" s="1"/>
  <c r="T1406" i="7"/>
  <c r="S1406" i="7"/>
  <c r="R1406" i="7"/>
  <c r="Q1406" i="7"/>
  <c r="P1406" i="7"/>
  <c r="O1406" i="7"/>
  <c r="N1406" i="7"/>
  <c r="M1406" i="7"/>
  <c r="L1406" i="7"/>
  <c r="K1406" i="7"/>
  <c r="J1406" i="7"/>
  <c r="I1406" i="7"/>
  <c r="H1406" i="7"/>
  <c r="G1406" i="7"/>
  <c r="V1405" i="7"/>
  <c r="U1405" i="7"/>
  <c r="T1405" i="7"/>
  <c r="S1405" i="7"/>
  <c r="S1401" i="7" s="1"/>
  <c r="R1405" i="7"/>
  <c r="R1401" i="7" s="1"/>
  <c r="Q1405" i="7"/>
  <c r="P1405" i="7"/>
  <c r="O1405" i="7"/>
  <c r="N1405" i="7"/>
  <c r="N1401" i="7" s="1"/>
  <c r="M1405" i="7"/>
  <c r="L1405" i="7"/>
  <c r="K1405" i="7"/>
  <c r="J1405" i="7"/>
  <c r="I1405" i="7"/>
  <c r="H1405" i="7"/>
  <c r="G1405" i="7"/>
  <c r="V1404" i="7"/>
  <c r="U1404" i="7"/>
  <c r="T1404" i="7"/>
  <c r="S1404" i="7"/>
  <c r="R1404" i="7"/>
  <c r="Q1404" i="7"/>
  <c r="P1404" i="7"/>
  <c r="O1404" i="7"/>
  <c r="N1404" i="7"/>
  <c r="M1404" i="7"/>
  <c r="L1404" i="7"/>
  <c r="K1404" i="7"/>
  <c r="J1404" i="7"/>
  <c r="I1404" i="7"/>
  <c r="H1404" i="7"/>
  <c r="G1404" i="7"/>
  <c r="V1403" i="7"/>
  <c r="U1403" i="7"/>
  <c r="T1403" i="7"/>
  <c r="S1403" i="7"/>
  <c r="R1403" i="7"/>
  <c r="Q1403" i="7"/>
  <c r="P1403" i="7"/>
  <c r="O1403" i="7"/>
  <c r="N1403" i="7"/>
  <c r="M1403" i="7"/>
  <c r="L1403" i="7"/>
  <c r="K1403" i="7"/>
  <c r="J1403" i="7"/>
  <c r="I1403" i="7"/>
  <c r="H1403" i="7"/>
  <c r="H1401" i="7" s="1"/>
  <c r="G1403" i="7"/>
  <c r="V1402" i="7"/>
  <c r="U1402" i="7"/>
  <c r="T1402" i="7"/>
  <c r="S1402" i="7"/>
  <c r="R1402" i="7"/>
  <c r="Q1402" i="7"/>
  <c r="Q1401" i="7" s="1"/>
  <c r="P1402" i="7"/>
  <c r="O1402" i="7"/>
  <c r="N1402" i="7"/>
  <c r="M1402" i="7"/>
  <c r="L1402" i="7"/>
  <c r="K1402" i="7"/>
  <c r="J1402" i="7"/>
  <c r="I1402" i="7"/>
  <c r="I1401" i="7" s="1"/>
  <c r="H1402" i="7"/>
  <c r="G1402" i="7"/>
  <c r="T1401" i="7"/>
  <c r="V1400" i="7"/>
  <c r="U1400" i="7"/>
  <c r="T1400" i="7"/>
  <c r="S1400" i="7"/>
  <c r="S1398" i="7" s="1"/>
  <c r="R1400" i="7"/>
  <c r="Q1400" i="7"/>
  <c r="P1400" i="7"/>
  <c r="W1400" i="7" s="1"/>
  <c r="O1400" i="7"/>
  <c r="N1400" i="7"/>
  <c r="M1400" i="7"/>
  <c r="L1400" i="7"/>
  <c r="K1400" i="7"/>
  <c r="J1400" i="7"/>
  <c r="I1400" i="7"/>
  <c r="H1400" i="7"/>
  <c r="G1400" i="7"/>
  <c r="V1399" i="7"/>
  <c r="U1399" i="7"/>
  <c r="T1399" i="7"/>
  <c r="T1398" i="7" s="1"/>
  <c r="S1399" i="7"/>
  <c r="R1399" i="7"/>
  <c r="Q1399" i="7"/>
  <c r="P1399" i="7"/>
  <c r="O1399" i="7"/>
  <c r="N1399" i="7"/>
  <c r="N1398" i="7" s="1"/>
  <c r="M1399" i="7"/>
  <c r="M1398" i="7" s="1"/>
  <c r="L1399" i="7"/>
  <c r="K1399" i="7"/>
  <c r="J1399" i="7"/>
  <c r="I1399" i="7"/>
  <c r="H1399" i="7"/>
  <c r="H1398" i="7" s="1"/>
  <c r="G1399" i="7"/>
  <c r="V1398" i="7"/>
  <c r="R1398" i="7"/>
  <c r="Q1398" i="7"/>
  <c r="O1398" i="7"/>
  <c r="L1398" i="7"/>
  <c r="K1398" i="7"/>
  <c r="J1398" i="7"/>
  <c r="I1398" i="7"/>
  <c r="G1398" i="7"/>
  <c r="V1397" i="7"/>
  <c r="U1397" i="7"/>
  <c r="T1397" i="7"/>
  <c r="S1397" i="7"/>
  <c r="R1397" i="7"/>
  <c r="Q1397" i="7"/>
  <c r="P1397" i="7"/>
  <c r="O1397" i="7"/>
  <c r="N1397" i="7"/>
  <c r="M1397" i="7"/>
  <c r="L1397" i="7"/>
  <c r="K1397" i="7"/>
  <c r="J1397" i="7"/>
  <c r="J1391" i="7" s="1"/>
  <c r="I1397" i="7"/>
  <c r="H1397" i="7"/>
  <c r="G1397" i="7"/>
  <c r="V1396" i="7"/>
  <c r="U1396" i="7"/>
  <c r="T1396" i="7"/>
  <c r="S1396" i="7"/>
  <c r="R1396" i="7"/>
  <c r="Q1396" i="7"/>
  <c r="P1396" i="7"/>
  <c r="O1396" i="7"/>
  <c r="N1396" i="7"/>
  <c r="M1396" i="7"/>
  <c r="L1396" i="7"/>
  <c r="L1391" i="7" s="1"/>
  <c r="K1396" i="7"/>
  <c r="J1396" i="7"/>
  <c r="I1396" i="7"/>
  <c r="H1396" i="7"/>
  <c r="G1396" i="7"/>
  <c r="V1395" i="7"/>
  <c r="U1395" i="7"/>
  <c r="T1395" i="7"/>
  <c r="S1395" i="7"/>
  <c r="R1395" i="7"/>
  <c r="Q1395" i="7"/>
  <c r="P1395" i="7"/>
  <c r="O1395" i="7"/>
  <c r="N1395" i="7"/>
  <c r="M1395" i="7"/>
  <c r="L1395" i="7"/>
  <c r="K1395" i="7"/>
  <c r="J1395" i="7"/>
  <c r="I1395" i="7"/>
  <c r="H1395" i="7"/>
  <c r="G1395" i="7"/>
  <c r="V1394" i="7"/>
  <c r="U1394" i="7"/>
  <c r="U1391" i="7" s="1"/>
  <c r="T1394" i="7"/>
  <c r="S1394" i="7"/>
  <c r="R1394" i="7"/>
  <c r="Q1394" i="7"/>
  <c r="P1394" i="7"/>
  <c r="O1394" i="7"/>
  <c r="N1394" i="7"/>
  <c r="M1394" i="7"/>
  <c r="L1394" i="7"/>
  <c r="K1394" i="7"/>
  <c r="J1394" i="7"/>
  <c r="I1394" i="7"/>
  <c r="H1394" i="7"/>
  <c r="G1394" i="7"/>
  <c r="W1393" i="7"/>
  <c r="V1393" i="7"/>
  <c r="U1393" i="7"/>
  <c r="T1393" i="7"/>
  <c r="S1393" i="7"/>
  <c r="R1393" i="7"/>
  <c r="R1391" i="7" s="1"/>
  <c r="Q1393" i="7"/>
  <c r="P1393" i="7"/>
  <c r="O1393" i="7"/>
  <c r="N1393" i="7"/>
  <c r="M1393" i="7"/>
  <c r="L1393" i="7"/>
  <c r="K1393" i="7"/>
  <c r="J1393" i="7"/>
  <c r="I1393" i="7"/>
  <c r="H1393" i="7"/>
  <c r="G1393" i="7"/>
  <c r="V1392" i="7"/>
  <c r="U1392" i="7"/>
  <c r="T1392" i="7"/>
  <c r="S1392" i="7"/>
  <c r="S1391" i="7" s="1"/>
  <c r="R1392" i="7"/>
  <c r="Q1392" i="7"/>
  <c r="Q1391" i="7" s="1"/>
  <c r="P1392" i="7"/>
  <c r="P1391" i="7" s="1"/>
  <c r="O1392" i="7"/>
  <c r="N1392" i="7"/>
  <c r="N1391" i="7" s="1"/>
  <c r="M1392" i="7"/>
  <c r="L1392" i="7"/>
  <c r="K1392" i="7"/>
  <c r="J1392" i="7"/>
  <c r="I1392" i="7"/>
  <c r="H1392" i="7"/>
  <c r="G1392" i="7"/>
  <c r="M1391" i="7"/>
  <c r="K1391" i="7"/>
  <c r="I1391" i="7"/>
  <c r="V1390" i="7"/>
  <c r="U1390" i="7"/>
  <c r="T1390" i="7"/>
  <c r="S1390" i="7"/>
  <c r="R1390" i="7"/>
  <c r="Q1390" i="7"/>
  <c r="P1390" i="7"/>
  <c r="O1390" i="7"/>
  <c r="N1390" i="7"/>
  <c r="M1390" i="7"/>
  <c r="L1390" i="7"/>
  <c r="K1390" i="7"/>
  <c r="J1390" i="7"/>
  <c r="I1390" i="7"/>
  <c r="I1382" i="7" s="1"/>
  <c r="H1390" i="7"/>
  <c r="G1390" i="7"/>
  <c r="W1390" i="7" s="1"/>
  <c r="W1389" i="7"/>
  <c r="V1389" i="7"/>
  <c r="U1389" i="7"/>
  <c r="T1389" i="7"/>
  <c r="S1389" i="7"/>
  <c r="R1389" i="7"/>
  <c r="Q1389" i="7"/>
  <c r="P1389" i="7"/>
  <c r="O1389" i="7"/>
  <c r="N1389" i="7"/>
  <c r="M1389" i="7"/>
  <c r="L1389" i="7"/>
  <c r="K1389" i="7"/>
  <c r="J1389" i="7"/>
  <c r="I1389" i="7"/>
  <c r="H1389" i="7"/>
  <c r="G1389" i="7"/>
  <c r="V1388" i="7"/>
  <c r="U1388" i="7"/>
  <c r="T1388" i="7"/>
  <c r="S1388" i="7"/>
  <c r="R1388" i="7"/>
  <c r="Q1388" i="7"/>
  <c r="Q1382" i="7" s="1"/>
  <c r="P1388" i="7"/>
  <c r="O1388" i="7"/>
  <c r="N1388" i="7"/>
  <c r="M1388" i="7"/>
  <c r="L1388" i="7"/>
  <c r="K1388" i="7"/>
  <c r="J1388" i="7"/>
  <c r="I1388" i="7"/>
  <c r="H1388" i="7"/>
  <c r="G1388" i="7"/>
  <c r="V1387" i="7"/>
  <c r="U1387" i="7"/>
  <c r="T1387" i="7"/>
  <c r="S1387" i="7"/>
  <c r="R1387" i="7"/>
  <c r="Q1387" i="7"/>
  <c r="P1387" i="7"/>
  <c r="O1387" i="7"/>
  <c r="N1387" i="7"/>
  <c r="M1387" i="7"/>
  <c r="L1387" i="7"/>
  <c r="K1387" i="7"/>
  <c r="J1387" i="7"/>
  <c r="I1387" i="7"/>
  <c r="H1387" i="7"/>
  <c r="G1387" i="7"/>
  <c r="G1386" i="7"/>
  <c r="V1385" i="7"/>
  <c r="V1382" i="7" s="1"/>
  <c r="U1385" i="7"/>
  <c r="T1385" i="7"/>
  <c r="S1385" i="7"/>
  <c r="R1385" i="7"/>
  <c r="Q1385" i="7"/>
  <c r="P1385" i="7"/>
  <c r="O1385" i="7"/>
  <c r="N1385" i="7"/>
  <c r="M1385" i="7"/>
  <c r="L1385" i="7"/>
  <c r="K1385" i="7"/>
  <c r="J1385" i="7"/>
  <c r="I1385" i="7"/>
  <c r="H1385" i="7"/>
  <c r="G1385" i="7"/>
  <c r="G1384" i="7"/>
  <c r="V1383" i="7"/>
  <c r="U1383" i="7"/>
  <c r="T1383" i="7"/>
  <c r="S1383" i="7"/>
  <c r="R1383" i="7"/>
  <c r="Q1383" i="7"/>
  <c r="P1383" i="7"/>
  <c r="O1383" i="7"/>
  <c r="N1383" i="7"/>
  <c r="M1383" i="7"/>
  <c r="M1382" i="7" s="1"/>
  <c r="L1383" i="7"/>
  <c r="K1383" i="7"/>
  <c r="J1383" i="7"/>
  <c r="I1383" i="7"/>
  <c r="H1383" i="7"/>
  <c r="H1382" i="7" s="1"/>
  <c r="G1383" i="7"/>
  <c r="R1382" i="7"/>
  <c r="O1382" i="7"/>
  <c r="K1382" i="7"/>
  <c r="J1382" i="7"/>
  <c r="W1376" i="7"/>
  <c r="G1376" i="7"/>
  <c r="G1372" i="7"/>
  <c r="G1371" i="7"/>
  <c r="G1370" i="7"/>
  <c r="I1369" i="7"/>
  <c r="W1367" i="7"/>
  <c r="G1367" i="7"/>
  <c r="W1366" i="7"/>
  <c r="G1366" i="7"/>
  <c r="W1365" i="7"/>
  <c r="G1365" i="7"/>
  <c r="G1364" i="7"/>
  <c r="W1363" i="7"/>
  <c r="G1363" i="7"/>
  <c r="W1361" i="7"/>
  <c r="G1361" i="7"/>
  <c r="V1360" i="7"/>
  <c r="U1360" i="7"/>
  <c r="T1360" i="7"/>
  <c r="S1360" i="7"/>
  <c r="R1360" i="7"/>
  <c r="Q1360" i="7"/>
  <c r="P1360" i="7"/>
  <c r="O1360" i="7"/>
  <c r="N1360" i="7"/>
  <c r="M1360" i="7"/>
  <c r="L1360" i="7"/>
  <c r="K1360" i="7"/>
  <c r="J1360" i="7"/>
  <c r="I1360" i="7"/>
  <c r="I1360" i="12" s="1"/>
  <c r="H1360" i="7"/>
  <c r="G1360" i="7"/>
  <c r="W1359" i="7"/>
  <c r="V1359" i="7"/>
  <c r="U1359" i="7"/>
  <c r="T1359" i="7"/>
  <c r="S1359" i="7"/>
  <c r="R1359" i="7"/>
  <c r="Q1359" i="7"/>
  <c r="Q1358" i="7" s="1"/>
  <c r="P1359" i="7"/>
  <c r="O1359" i="7"/>
  <c r="O1358" i="7" s="1"/>
  <c r="N1359" i="7"/>
  <c r="M1359" i="7"/>
  <c r="M1358" i="7" s="1"/>
  <c r="L1359" i="7"/>
  <c r="K1359" i="7"/>
  <c r="J1359" i="7"/>
  <c r="I1359" i="7"/>
  <c r="H1359" i="7"/>
  <c r="G1359" i="7"/>
  <c r="G1358" i="7" s="1"/>
  <c r="V1358" i="7"/>
  <c r="U1358" i="7"/>
  <c r="T1358" i="7"/>
  <c r="S1358" i="7"/>
  <c r="R1358" i="7"/>
  <c r="P1358" i="7"/>
  <c r="N1358" i="7"/>
  <c r="K1358" i="7"/>
  <c r="V1357" i="7"/>
  <c r="U1357" i="7"/>
  <c r="U1355" i="7" s="1"/>
  <c r="T1357" i="7"/>
  <c r="T1355" i="7" s="1"/>
  <c r="S1357" i="7"/>
  <c r="R1357" i="7"/>
  <c r="Q1357" i="7"/>
  <c r="Q1355" i="7" s="1"/>
  <c r="P1357" i="7"/>
  <c r="O1357" i="7"/>
  <c r="N1357" i="7"/>
  <c r="M1357" i="7"/>
  <c r="L1357" i="7"/>
  <c r="K1357" i="7"/>
  <c r="K1355" i="7" s="1"/>
  <c r="J1357" i="7"/>
  <c r="I1357" i="7"/>
  <c r="I1355" i="7" s="1"/>
  <c r="H1357" i="7"/>
  <c r="H1355" i="7" s="1"/>
  <c r="G1357" i="7"/>
  <c r="W1356" i="7"/>
  <c r="G1356" i="7"/>
  <c r="V1355" i="7"/>
  <c r="S1355" i="7"/>
  <c r="R1355" i="7"/>
  <c r="P1355" i="7"/>
  <c r="O1355" i="7"/>
  <c r="N1355" i="7"/>
  <c r="L1355" i="7"/>
  <c r="J1355" i="7"/>
  <c r="G1355" i="7"/>
  <c r="H1353" i="7"/>
  <c r="G1353" i="7"/>
  <c r="W1353" i="7" s="1"/>
  <c r="W1352" i="7"/>
  <c r="H1352" i="7"/>
  <c r="G1352" i="7"/>
  <c r="W1351" i="7"/>
  <c r="H1351" i="7"/>
  <c r="G1351" i="7"/>
  <c r="W1350" i="7"/>
  <c r="H1350" i="7"/>
  <c r="G1350" i="7"/>
  <c r="G1349" i="7"/>
  <c r="H1348" i="7"/>
  <c r="W1348" i="7" s="1"/>
  <c r="G1348" i="7"/>
  <c r="G1346" i="7"/>
  <c r="G1345" i="7"/>
  <c r="H1345" i="7" s="1"/>
  <c r="G1344" i="7"/>
  <c r="H1343" i="7"/>
  <c r="G1343" i="7"/>
  <c r="H1342" i="7"/>
  <c r="G1342" i="7"/>
  <c r="G1340" i="7"/>
  <c r="H1339" i="7"/>
  <c r="G1339" i="7"/>
  <c r="G1338" i="7" s="1"/>
  <c r="W1337" i="7"/>
  <c r="H1337" i="7"/>
  <c r="G1337" i="7"/>
  <c r="G1335" i="7" s="1"/>
  <c r="W1336" i="7"/>
  <c r="H1336" i="7"/>
  <c r="G1336" i="7"/>
  <c r="W1335" i="7"/>
  <c r="G1334" i="7"/>
  <c r="H1333" i="7"/>
  <c r="G1333" i="7"/>
  <c r="W1333" i="7" s="1"/>
  <c r="W1331" i="7"/>
  <c r="H1331" i="7"/>
  <c r="G1331" i="7"/>
  <c r="W1330" i="7"/>
  <c r="H1330" i="7"/>
  <c r="G1330" i="7"/>
  <c r="G1329" i="7" s="1"/>
  <c r="H1327" i="7"/>
  <c r="W1327" i="7" s="1"/>
  <c r="G1327" i="7"/>
  <c r="H1326" i="7"/>
  <c r="W1326" i="7" s="1"/>
  <c r="G1326" i="7"/>
  <c r="G1325" i="7"/>
  <c r="G1324" i="7"/>
  <c r="G1323" i="7"/>
  <c r="H1322" i="7"/>
  <c r="G1322" i="7"/>
  <c r="G1320" i="7"/>
  <c r="H1320" i="7" s="1"/>
  <c r="W1320" i="7" s="1"/>
  <c r="G1319" i="7"/>
  <c r="H1318" i="7"/>
  <c r="G1318" i="7"/>
  <c r="G1317" i="7" s="1"/>
  <c r="W1316" i="7"/>
  <c r="H1316" i="7"/>
  <c r="G1316" i="7"/>
  <c r="G1314" i="7" s="1"/>
  <c r="W1315" i="7"/>
  <c r="H1315" i="7"/>
  <c r="G1315" i="7"/>
  <c r="W1314" i="7"/>
  <c r="G1313" i="7"/>
  <c r="H1312" i="7"/>
  <c r="G1312" i="7"/>
  <c r="W1312" i="7" s="1"/>
  <c r="H1311" i="7"/>
  <c r="G1311" i="7"/>
  <c r="G1310" i="7"/>
  <c r="W1309" i="7"/>
  <c r="H1309" i="7"/>
  <c r="G1309" i="7"/>
  <c r="G1308" i="7"/>
  <c r="H1305" i="7"/>
  <c r="W1305" i="7" s="1"/>
  <c r="G1305" i="7"/>
  <c r="G1304" i="7"/>
  <c r="W1303" i="7"/>
  <c r="G1303" i="7"/>
  <c r="H1303" i="7" s="1"/>
  <c r="G1302" i="7"/>
  <c r="G1301" i="7"/>
  <c r="H1300" i="7"/>
  <c r="W1300" i="7" s="1"/>
  <c r="G1300" i="7"/>
  <c r="G1299" i="7"/>
  <c r="H1299" i="7" s="1"/>
  <c r="H1297" i="7"/>
  <c r="G1297" i="7"/>
  <c r="H1296" i="7"/>
  <c r="G1296" i="7"/>
  <c r="H1295" i="7"/>
  <c r="G1295" i="7"/>
  <c r="W1292" i="7"/>
  <c r="G1292" i="7"/>
  <c r="H1292" i="7" s="1"/>
  <c r="G1291" i="7"/>
  <c r="H1290" i="7"/>
  <c r="G1290" i="7"/>
  <c r="W1290" i="7" s="1"/>
  <c r="W1289" i="7"/>
  <c r="H1289" i="7"/>
  <c r="G1289" i="7"/>
  <c r="G1288" i="7"/>
  <c r="W1287" i="7"/>
  <c r="H1287" i="7"/>
  <c r="G1287" i="7"/>
  <c r="G1283" i="7" s="1"/>
  <c r="W1286" i="7"/>
  <c r="G1286" i="7"/>
  <c r="H1286" i="7" s="1"/>
  <c r="H1285" i="7"/>
  <c r="W1285" i="7" s="1"/>
  <c r="G1285" i="7"/>
  <c r="H1284" i="7"/>
  <c r="W1284" i="7" s="1"/>
  <c r="G1284" i="7"/>
  <c r="G1282" i="7"/>
  <c r="H1282" i="7" s="1"/>
  <c r="H1281" i="7"/>
  <c r="G1281" i="7"/>
  <c r="H1280" i="7"/>
  <c r="G1280" i="7"/>
  <c r="H1279" i="7"/>
  <c r="G1279" i="7"/>
  <c r="V1275" i="7"/>
  <c r="U1275" i="7"/>
  <c r="U1273" i="7" s="1"/>
  <c r="T1275" i="7"/>
  <c r="S1275" i="7"/>
  <c r="R1275" i="7"/>
  <c r="Q1275" i="7"/>
  <c r="P1275" i="7"/>
  <c r="O1275" i="7"/>
  <c r="N1275" i="7"/>
  <c r="N1273" i="7" s="1"/>
  <c r="M1275" i="7"/>
  <c r="L1275" i="7"/>
  <c r="K1275" i="7"/>
  <c r="J1275" i="7"/>
  <c r="I1275" i="7"/>
  <c r="H1275" i="7"/>
  <c r="H1273" i="7" s="1"/>
  <c r="G1275" i="7"/>
  <c r="V1274" i="7"/>
  <c r="U1274" i="7"/>
  <c r="T1274" i="7"/>
  <c r="S1274" i="7"/>
  <c r="S1273" i="7" s="1"/>
  <c r="R1274" i="7"/>
  <c r="R1273" i="7" s="1"/>
  <c r="Q1274" i="7"/>
  <c r="P1274" i="7"/>
  <c r="O1274" i="7"/>
  <c r="O1273" i="7" s="1"/>
  <c r="N1274" i="7"/>
  <c r="M1274" i="7"/>
  <c r="M1273" i="7" s="1"/>
  <c r="L1274" i="7"/>
  <c r="K1274" i="7"/>
  <c r="J1274" i="7"/>
  <c r="I1274" i="7"/>
  <c r="H1274" i="7"/>
  <c r="G1274" i="7"/>
  <c r="W1274" i="7" s="1"/>
  <c r="V1273" i="7"/>
  <c r="T1273" i="7"/>
  <c r="Q1273" i="7"/>
  <c r="L1273" i="7"/>
  <c r="J1273" i="7"/>
  <c r="I1273" i="7"/>
  <c r="G1273" i="7"/>
  <c r="V1272" i="7"/>
  <c r="U1272" i="7"/>
  <c r="T1272" i="7"/>
  <c r="S1272" i="7"/>
  <c r="R1272" i="7"/>
  <c r="Q1272" i="7"/>
  <c r="P1272" i="7"/>
  <c r="O1272" i="7"/>
  <c r="N1272" i="7"/>
  <c r="M1272" i="7"/>
  <c r="L1272" i="7"/>
  <c r="K1272" i="7"/>
  <c r="J1272" i="7"/>
  <c r="I1272" i="7"/>
  <c r="H1272" i="7"/>
  <c r="G1272" i="7"/>
  <c r="W1272" i="7" s="1"/>
  <c r="W1271" i="7"/>
  <c r="V1271" i="7"/>
  <c r="V1269" i="7" s="1"/>
  <c r="U1271" i="7"/>
  <c r="T1271" i="7"/>
  <c r="S1271" i="7"/>
  <c r="R1271" i="7"/>
  <c r="Q1271" i="7"/>
  <c r="P1271" i="7"/>
  <c r="O1271" i="7"/>
  <c r="N1271" i="7"/>
  <c r="M1271" i="7"/>
  <c r="L1271" i="7"/>
  <c r="K1271" i="7"/>
  <c r="J1271" i="7"/>
  <c r="I1271" i="7"/>
  <c r="I1269" i="7" s="1"/>
  <c r="H1271" i="7"/>
  <c r="G1271" i="7"/>
  <c r="V1270" i="7"/>
  <c r="U1270" i="7"/>
  <c r="T1270" i="7"/>
  <c r="S1270" i="7"/>
  <c r="S1269" i="7" s="1"/>
  <c r="R1270" i="7"/>
  <c r="Q1270" i="7"/>
  <c r="Q1269" i="7" s="1"/>
  <c r="P1270" i="7"/>
  <c r="O1270" i="7"/>
  <c r="N1270" i="7"/>
  <c r="M1270" i="7"/>
  <c r="L1270" i="7"/>
  <c r="K1270" i="7"/>
  <c r="K1269" i="7" s="1"/>
  <c r="J1270" i="7"/>
  <c r="I1270" i="7"/>
  <c r="H1270" i="7"/>
  <c r="G1270" i="7"/>
  <c r="T1269" i="7"/>
  <c r="R1269" i="7"/>
  <c r="P1269" i="7"/>
  <c r="O1269" i="7"/>
  <c r="N1269" i="7"/>
  <c r="M1269" i="7"/>
  <c r="L1269" i="7"/>
  <c r="J1269" i="7"/>
  <c r="H1269" i="7"/>
  <c r="V1268" i="7"/>
  <c r="U1268" i="7"/>
  <c r="T1268" i="7"/>
  <c r="T1266" i="7" s="1"/>
  <c r="S1268" i="7"/>
  <c r="R1268" i="7"/>
  <c r="Q1268" i="7"/>
  <c r="P1268" i="7"/>
  <c r="O1268" i="7"/>
  <c r="N1268" i="7"/>
  <c r="M1268" i="7"/>
  <c r="M1266" i="7" s="1"/>
  <c r="L1268" i="7"/>
  <c r="L1266" i="7" s="1"/>
  <c r="K1268" i="7"/>
  <c r="K1266" i="7" s="1"/>
  <c r="J1268" i="7"/>
  <c r="I1268" i="7"/>
  <c r="I1266" i="7" s="1"/>
  <c r="H1268" i="7"/>
  <c r="G1268" i="7"/>
  <c r="V1267" i="7"/>
  <c r="V1266" i="7" s="1"/>
  <c r="U1267" i="7"/>
  <c r="T1267" i="7"/>
  <c r="S1267" i="7"/>
  <c r="R1267" i="7"/>
  <c r="R1266" i="7" s="1"/>
  <c r="Q1267" i="7"/>
  <c r="P1267" i="7"/>
  <c r="O1267" i="7"/>
  <c r="O1266" i="7" s="1"/>
  <c r="N1267" i="7"/>
  <c r="M1267" i="7"/>
  <c r="L1267" i="7"/>
  <c r="K1267" i="7"/>
  <c r="J1267" i="7"/>
  <c r="J1266" i="7" s="1"/>
  <c r="I1267" i="7"/>
  <c r="H1267" i="7"/>
  <c r="H1266" i="7" s="1"/>
  <c r="G1267" i="7"/>
  <c r="U1266" i="7"/>
  <c r="S1266" i="7"/>
  <c r="P1266" i="7"/>
  <c r="V1265" i="7"/>
  <c r="U1265" i="7"/>
  <c r="T1265" i="7"/>
  <c r="S1265" i="7"/>
  <c r="R1265" i="7"/>
  <c r="Q1265" i="7"/>
  <c r="P1265" i="7"/>
  <c r="O1265" i="7"/>
  <c r="N1265" i="7"/>
  <c r="M1265" i="7"/>
  <c r="L1265" i="7"/>
  <c r="K1265" i="7"/>
  <c r="K1263" i="7" s="1"/>
  <c r="J1265" i="7"/>
  <c r="I1265" i="7"/>
  <c r="H1265" i="7"/>
  <c r="W1265" i="7" s="1"/>
  <c r="W1263" i="7" s="1"/>
  <c r="G1265" i="7"/>
  <c r="W1264" i="7"/>
  <c r="V1264" i="7"/>
  <c r="U1264" i="7"/>
  <c r="T1264" i="7"/>
  <c r="S1264" i="7"/>
  <c r="R1264" i="7"/>
  <c r="R1263" i="7" s="1"/>
  <c r="Q1264" i="7"/>
  <c r="P1264" i="7"/>
  <c r="O1264" i="7"/>
  <c r="N1264" i="7"/>
  <c r="M1264" i="7"/>
  <c r="M1263" i="7" s="1"/>
  <c r="L1264" i="7"/>
  <c r="K1264" i="7"/>
  <c r="J1264" i="7"/>
  <c r="I1264" i="7"/>
  <c r="H1264" i="7"/>
  <c r="G1264" i="7"/>
  <c r="V1263" i="7"/>
  <c r="T1263" i="7"/>
  <c r="S1263" i="7"/>
  <c r="Q1263" i="7"/>
  <c r="P1263" i="7"/>
  <c r="O1263" i="7"/>
  <c r="N1263" i="7"/>
  <c r="L1263" i="7"/>
  <c r="J1263" i="7"/>
  <c r="G1263" i="7"/>
  <c r="V1262" i="7"/>
  <c r="V1260" i="7" s="1"/>
  <c r="U1262" i="7"/>
  <c r="T1262" i="7"/>
  <c r="S1262" i="7"/>
  <c r="R1262" i="7"/>
  <c r="Q1262" i="7"/>
  <c r="P1262" i="7"/>
  <c r="O1262" i="7"/>
  <c r="O1260" i="7" s="1"/>
  <c r="N1262" i="7"/>
  <c r="M1262" i="7"/>
  <c r="M1260" i="7" s="1"/>
  <c r="L1262" i="7"/>
  <c r="K1262" i="7"/>
  <c r="J1262" i="7"/>
  <c r="I1262" i="7"/>
  <c r="H1262" i="7"/>
  <c r="G1262" i="7"/>
  <c r="V1261" i="7"/>
  <c r="U1261" i="7"/>
  <c r="T1261" i="7"/>
  <c r="S1261" i="7"/>
  <c r="R1261" i="7"/>
  <c r="Q1261" i="7"/>
  <c r="Q1260" i="7" s="1"/>
  <c r="P1261" i="7"/>
  <c r="O1261" i="7"/>
  <c r="N1261" i="7"/>
  <c r="M1261" i="7"/>
  <c r="L1261" i="7"/>
  <c r="K1261" i="7"/>
  <c r="J1261" i="7"/>
  <c r="J1260" i="7" s="1"/>
  <c r="I1261" i="7"/>
  <c r="I1260" i="7" s="1"/>
  <c r="H1261" i="7"/>
  <c r="H1260" i="7" s="1"/>
  <c r="G1261" i="7"/>
  <c r="W1261" i="7" s="1"/>
  <c r="U1260" i="7"/>
  <c r="R1260" i="7"/>
  <c r="G1260" i="7"/>
  <c r="V1259" i="7"/>
  <c r="V1257" i="7" s="1"/>
  <c r="U1259" i="7"/>
  <c r="T1259" i="7"/>
  <c r="S1259" i="7"/>
  <c r="R1259" i="7"/>
  <c r="R1257" i="7" s="1"/>
  <c r="Q1259" i="7"/>
  <c r="P1259" i="7"/>
  <c r="O1259" i="7"/>
  <c r="N1259" i="7"/>
  <c r="M1259" i="7"/>
  <c r="M1257" i="7" s="1"/>
  <c r="L1259" i="7"/>
  <c r="K1259" i="7"/>
  <c r="J1259" i="7"/>
  <c r="W1259" i="7" s="1"/>
  <c r="I1259" i="7"/>
  <c r="H1259" i="7"/>
  <c r="G1259" i="7"/>
  <c r="V1258" i="7"/>
  <c r="U1258" i="7"/>
  <c r="U1257" i="7" s="1"/>
  <c r="T1258" i="7"/>
  <c r="T1257" i="7" s="1"/>
  <c r="S1258" i="7"/>
  <c r="S1257" i="7" s="1"/>
  <c r="R1258" i="7"/>
  <c r="Q1258" i="7"/>
  <c r="P1258" i="7"/>
  <c r="O1258" i="7"/>
  <c r="O1257" i="7" s="1"/>
  <c r="N1258" i="7"/>
  <c r="M1258" i="7"/>
  <c r="L1258" i="7"/>
  <c r="K1258" i="7"/>
  <c r="K1257" i="7" s="1"/>
  <c r="J1258" i="7"/>
  <c r="I1258" i="7"/>
  <c r="H1258" i="7"/>
  <c r="H1257" i="7" s="1"/>
  <c r="G1258" i="7"/>
  <c r="G1257" i="7" s="1"/>
  <c r="Q1257" i="7"/>
  <c r="P1257" i="7"/>
  <c r="N1257" i="7"/>
  <c r="L1257" i="7"/>
  <c r="I1257" i="7"/>
  <c r="V1256" i="7"/>
  <c r="U1256" i="7"/>
  <c r="T1256" i="7"/>
  <c r="S1256" i="7"/>
  <c r="R1256" i="7"/>
  <c r="Q1256" i="7"/>
  <c r="Q1254" i="7" s="1"/>
  <c r="P1256" i="7"/>
  <c r="O1256" i="7"/>
  <c r="N1256" i="7"/>
  <c r="M1256" i="7"/>
  <c r="L1256" i="7"/>
  <c r="K1256" i="7"/>
  <c r="J1256" i="7"/>
  <c r="I1256" i="7"/>
  <c r="H1256" i="7"/>
  <c r="G1256" i="7"/>
  <c r="V1255" i="7"/>
  <c r="U1255" i="7"/>
  <c r="U1254" i="7" s="1"/>
  <c r="T1255" i="7"/>
  <c r="S1255" i="7"/>
  <c r="R1255" i="7"/>
  <c r="Q1255" i="7"/>
  <c r="P1255" i="7"/>
  <c r="P1254" i="7" s="1"/>
  <c r="O1255" i="7"/>
  <c r="O1254" i="7" s="1"/>
  <c r="N1255" i="7"/>
  <c r="N1254" i="7" s="1"/>
  <c r="M1255" i="7"/>
  <c r="M1254" i="7" s="1"/>
  <c r="L1255" i="7"/>
  <c r="K1255" i="7"/>
  <c r="J1255" i="7"/>
  <c r="J1254" i="7" s="1"/>
  <c r="I1255" i="7"/>
  <c r="H1255" i="7"/>
  <c r="G1255" i="7"/>
  <c r="T1254" i="7"/>
  <c r="L1254" i="7"/>
  <c r="K1254" i="7"/>
  <c r="I1254" i="7"/>
  <c r="H1254" i="7"/>
  <c r="G1254" i="7"/>
  <c r="V1253" i="7"/>
  <c r="U1253" i="7"/>
  <c r="T1253" i="7"/>
  <c r="T1251" i="7" s="1"/>
  <c r="S1253" i="7"/>
  <c r="R1253" i="7"/>
  <c r="Q1253" i="7"/>
  <c r="P1253" i="7"/>
  <c r="O1253" i="7"/>
  <c r="N1253" i="7"/>
  <c r="M1253" i="7"/>
  <c r="L1253" i="7"/>
  <c r="K1253" i="7"/>
  <c r="J1253" i="7"/>
  <c r="I1253" i="7"/>
  <c r="H1253" i="7"/>
  <c r="H1251" i="7" s="1"/>
  <c r="G1253" i="7"/>
  <c r="G1251" i="7" s="1"/>
  <c r="V1252" i="7"/>
  <c r="U1252" i="7"/>
  <c r="T1252" i="7"/>
  <c r="S1252" i="7"/>
  <c r="S1251" i="7" s="1"/>
  <c r="R1252" i="7"/>
  <c r="Q1252" i="7"/>
  <c r="Q1251" i="7" s="1"/>
  <c r="P1252" i="7"/>
  <c r="O1252" i="7"/>
  <c r="O1251" i="7" s="1"/>
  <c r="N1252" i="7"/>
  <c r="M1252" i="7"/>
  <c r="M1251" i="7" s="1"/>
  <c r="L1252" i="7"/>
  <c r="L1251" i="7" s="1"/>
  <c r="K1252" i="7"/>
  <c r="J1252" i="7"/>
  <c r="I1252" i="7"/>
  <c r="H1252" i="7"/>
  <c r="G1252" i="7"/>
  <c r="U1251" i="7"/>
  <c r="R1251" i="7"/>
  <c r="P1251" i="7"/>
  <c r="N1251" i="7"/>
  <c r="K1251" i="7"/>
  <c r="V1249" i="7"/>
  <c r="U1249" i="7"/>
  <c r="T1249" i="7"/>
  <c r="S1249" i="7"/>
  <c r="S1246" i="7" s="1"/>
  <c r="R1249" i="7"/>
  <c r="Q1249" i="7"/>
  <c r="P1249" i="7"/>
  <c r="O1249" i="7"/>
  <c r="N1249" i="7"/>
  <c r="M1249" i="7"/>
  <c r="L1249" i="7"/>
  <c r="K1249" i="7"/>
  <c r="W1249" i="7" s="1"/>
  <c r="J1249" i="7"/>
  <c r="I1249" i="7"/>
  <c r="H1249" i="7"/>
  <c r="G1249" i="7"/>
  <c r="V1248" i="7"/>
  <c r="U1248" i="7"/>
  <c r="T1248" i="7"/>
  <c r="S1248" i="7"/>
  <c r="R1248" i="7"/>
  <c r="Q1248" i="7"/>
  <c r="P1248" i="7"/>
  <c r="P1246" i="7" s="1"/>
  <c r="O1248" i="7"/>
  <c r="N1248" i="7"/>
  <c r="M1248" i="7"/>
  <c r="L1248" i="7"/>
  <c r="K1248" i="7"/>
  <c r="J1248" i="7"/>
  <c r="I1248" i="7"/>
  <c r="H1248" i="7"/>
  <c r="G1248" i="7"/>
  <c r="V1247" i="7"/>
  <c r="U1247" i="7"/>
  <c r="U1246" i="7" s="1"/>
  <c r="T1247" i="7"/>
  <c r="S1247" i="7"/>
  <c r="R1247" i="7"/>
  <c r="R1246" i="7" s="1"/>
  <c r="Q1247" i="7"/>
  <c r="Q1246" i="7" s="1"/>
  <c r="P1247" i="7"/>
  <c r="O1247" i="7"/>
  <c r="N1247" i="7"/>
  <c r="M1247" i="7"/>
  <c r="L1247" i="7"/>
  <c r="K1247" i="7"/>
  <c r="J1247" i="7"/>
  <c r="I1247" i="7"/>
  <c r="H1247" i="7"/>
  <c r="G1247" i="7"/>
  <c r="V1246" i="7"/>
  <c r="O1246" i="7"/>
  <c r="N1246" i="7"/>
  <c r="L1246" i="7"/>
  <c r="J1246" i="7"/>
  <c r="I1246" i="7"/>
  <c r="H1246" i="7"/>
  <c r="G1246" i="7"/>
  <c r="W1245" i="7"/>
  <c r="V1245" i="7"/>
  <c r="U1245" i="7"/>
  <c r="T1245" i="7"/>
  <c r="S1245" i="7"/>
  <c r="R1245" i="7"/>
  <c r="Q1245" i="7"/>
  <c r="P1245" i="7"/>
  <c r="O1245" i="7"/>
  <c r="N1245" i="7"/>
  <c r="M1245" i="7"/>
  <c r="L1245" i="7"/>
  <c r="K1245" i="7"/>
  <c r="J1245" i="7"/>
  <c r="I1245" i="7"/>
  <c r="H1245" i="7"/>
  <c r="G1245" i="7"/>
  <c r="G1243" i="7" s="1"/>
  <c r="V1244" i="7"/>
  <c r="V1243" i="7" s="1"/>
  <c r="U1244" i="7"/>
  <c r="U1243" i="7" s="1"/>
  <c r="T1244" i="7"/>
  <c r="T1243" i="7" s="1"/>
  <c r="S1244" i="7"/>
  <c r="R1244" i="7"/>
  <c r="Q1244" i="7"/>
  <c r="P1244" i="7"/>
  <c r="P1243" i="7" s="1"/>
  <c r="O1244" i="7"/>
  <c r="N1244" i="7"/>
  <c r="N1243" i="7" s="1"/>
  <c r="M1244" i="7"/>
  <c r="L1244" i="7"/>
  <c r="K1244" i="7"/>
  <c r="J1244" i="7"/>
  <c r="I1244" i="7"/>
  <c r="H1244" i="7"/>
  <c r="H1243" i="7" s="1"/>
  <c r="G1244" i="7"/>
  <c r="S1243" i="7"/>
  <c r="R1243" i="7"/>
  <c r="Q1243" i="7"/>
  <c r="O1243" i="7"/>
  <c r="M1243" i="7"/>
  <c r="J1243" i="7"/>
  <c r="V1242" i="7"/>
  <c r="U1242" i="7"/>
  <c r="T1242" i="7"/>
  <c r="S1242" i="7"/>
  <c r="R1242" i="7"/>
  <c r="R1239" i="7" s="1"/>
  <c r="Q1242" i="7"/>
  <c r="P1242" i="7"/>
  <c r="O1242" i="7"/>
  <c r="N1242" i="7"/>
  <c r="M1242" i="7"/>
  <c r="L1242" i="7"/>
  <c r="K1242" i="7"/>
  <c r="J1242" i="7"/>
  <c r="W1242" i="7" s="1"/>
  <c r="I1242" i="7"/>
  <c r="H1242" i="7"/>
  <c r="G1242" i="7"/>
  <c r="V1241" i="7"/>
  <c r="U1241" i="7"/>
  <c r="T1241" i="7"/>
  <c r="S1241" i="7"/>
  <c r="R1241" i="7"/>
  <c r="Q1241" i="7"/>
  <c r="P1241" i="7"/>
  <c r="O1241" i="7"/>
  <c r="N1241" i="7"/>
  <c r="M1241" i="7"/>
  <c r="L1241" i="7"/>
  <c r="K1241" i="7"/>
  <c r="J1241" i="7"/>
  <c r="I1241" i="7"/>
  <c r="I1239" i="7" s="1"/>
  <c r="H1241" i="7"/>
  <c r="G1241" i="7"/>
  <c r="W1241" i="7" s="1"/>
  <c r="V1240" i="7"/>
  <c r="V1239" i="7" s="1"/>
  <c r="U1240" i="7"/>
  <c r="T1240" i="7"/>
  <c r="T1239" i="7" s="1"/>
  <c r="S1240" i="7"/>
  <c r="S1239" i="7" s="1"/>
  <c r="R1240" i="7"/>
  <c r="Q1240" i="7"/>
  <c r="P1240" i="7"/>
  <c r="O1240" i="7"/>
  <c r="N1240" i="7"/>
  <c r="N1239" i="7" s="1"/>
  <c r="M1240" i="7"/>
  <c r="L1240" i="7"/>
  <c r="K1240" i="7"/>
  <c r="J1240" i="7"/>
  <c r="I1240" i="7"/>
  <c r="H1240" i="7"/>
  <c r="G1240" i="7"/>
  <c r="U1239" i="7"/>
  <c r="M1239" i="7"/>
  <c r="K1239" i="7"/>
  <c r="J1239" i="7"/>
  <c r="H1239" i="7"/>
  <c r="G1239" i="7"/>
  <c r="V1238" i="7"/>
  <c r="U1238" i="7"/>
  <c r="T1238" i="7"/>
  <c r="S1238" i="7"/>
  <c r="R1238" i="7"/>
  <c r="Q1238" i="7"/>
  <c r="P1238" i="7"/>
  <c r="O1238" i="7"/>
  <c r="N1238" i="7"/>
  <c r="M1238" i="7"/>
  <c r="L1238" i="7"/>
  <c r="K1238" i="7"/>
  <c r="J1238" i="7"/>
  <c r="I1238" i="7"/>
  <c r="H1238" i="7"/>
  <c r="G1238" i="7"/>
  <c r="W1238" i="7" s="1"/>
  <c r="V1237" i="7"/>
  <c r="U1237" i="7"/>
  <c r="T1237" i="7"/>
  <c r="S1237" i="7"/>
  <c r="R1237" i="7"/>
  <c r="Q1237" i="7"/>
  <c r="P1237" i="7"/>
  <c r="O1237" i="7"/>
  <c r="O1236" i="7" s="1"/>
  <c r="N1237" i="7"/>
  <c r="M1237" i="7"/>
  <c r="M1236" i="7" s="1"/>
  <c r="L1237" i="7"/>
  <c r="K1237" i="7"/>
  <c r="J1237" i="7"/>
  <c r="J1236" i="7" s="1"/>
  <c r="I1237" i="7"/>
  <c r="H1237" i="7"/>
  <c r="H1236" i="7" s="1"/>
  <c r="G1237" i="7"/>
  <c r="V1236" i="7"/>
  <c r="T1236" i="7"/>
  <c r="S1236" i="7"/>
  <c r="R1236" i="7"/>
  <c r="Q1236" i="7"/>
  <c r="P1236" i="7"/>
  <c r="N1236" i="7"/>
  <c r="L1236" i="7"/>
  <c r="I1236" i="7"/>
  <c r="V1235" i="7"/>
  <c r="V1232" i="7" s="1"/>
  <c r="U1235" i="7"/>
  <c r="T1235" i="7"/>
  <c r="S1235" i="7"/>
  <c r="R1235" i="7"/>
  <c r="Q1235" i="7"/>
  <c r="Q1232" i="7" s="1"/>
  <c r="P1235" i="7"/>
  <c r="O1235" i="7"/>
  <c r="N1235" i="7"/>
  <c r="M1235" i="7"/>
  <c r="L1235" i="7"/>
  <c r="K1235" i="7"/>
  <c r="J1235" i="7"/>
  <c r="I1235" i="7"/>
  <c r="H1235" i="7"/>
  <c r="G1235" i="7"/>
  <c r="W1235" i="7" s="1"/>
  <c r="V1234" i="7"/>
  <c r="U1234" i="7"/>
  <c r="T1234" i="7"/>
  <c r="S1234" i="7"/>
  <c r="R1234" i="7"/>
  <c r="Q1234" i="7"/>
  <c r="P1234" i="7"/>
  <c r="O1234" i="7"/>
  <c r="N1234" i="7"/>
  <c r="M1234" i="7"/>
  <c r="L1234" i="7"/>
  <c r="K1234" i="7"/>
  <c r="J1234" i="7"/>
  <c r="I1234" i="7"/>
  <c r="H1234" i="7"/>
  <c r="G1234" i="7"/>
  <c r="V1233" i="7"/>
  <c r="U1233" i="7"/>
  <c r="U1232" i="7" s="1"/>
  <c r="T1233" i="7"/>
  <c r="S1233" i="7"/>
  <c r="R1233" i="7"/>
  <c r="Q1233" i="7"/>
  <c r="P1233" i="7"/>
  <c r="P1232" i="7" s="1"/>
  <c r="O1233" i="7"/>
  <c r="N1233" i="7"/>
  <c r="M1233" i="7"/>
  <c r="L1233" i="7"/>
  <c r="K1233" i="7"/>
  <c r="J1233" i="7"/>
  <c r="I1233" i="7"/>
  <c r="H1233" i="7"/>
  <c r="W1233" i="7" s="1"/>
  <c r="G1233" i="7"/>
  <c r="G1232" i="7" s="1"/>
  <c r="T1232" i="7"/>
  <c r="M1232" i="7"/>
  <c r="L1232" i="7"/>
  <c r="J1232" i="7"/>
  <c r="I1232" i="7"/>
  <c r="V1231" i="7"/>
  <c r="U1231" i="7"/>
  <c r="T1231" i="7"/>
  <c r="S1231" i="7"/>
  <c r="R1231" i="7"/>
  <c r="Q1231" i="7"/>
  <c r="P1231" i="7"/>
  <c r="O1231" i="7"/>
  <c r="N1231" i="7"/>
  <c r="M1231" i="7"/>
  <c r="L1231" i="7"/>
  <c r="K1231" i="7"/>
  <c r="J1231" i="7"/>
  <c r="I1231" i="7"/>
  <c r="H1231" i="7"/>
  <c r="G1231" i="7"/>
  <c r="V1230" i="7"/>
  <c r="V1229" i="7" s="1"/>
  <c r="U1230" i="7"/>
  <c r="T1230" i="7"/>
  <c r="S1230" i="7"/>
  <c r="R1230" i="7"/>
  <c r="Q1230" i="7"/>
  <c r="P1230" i="7"/>
  <c r="O1230" i="7"/>
  <c r="N1230" i="7"/>
  <c r="N1229" i="7" s="1"/>
  <c r="M1230" i="7"/>
  <c r="L1230" i="7"/>
  <c r="L1229" i="7" s="1"/>
  <c r="K1230" i="7"/>
  <c r="J1230" i="7"/>
  <c r="I1230" i="7"/>
  <c r="I1229" i="7" s="1"/>
  <c r="H1230" i="7"/>
  <c r="G1230" i="7"/>
  <c r="G1229" i="7" s="1"/>
  <c r="U1229" i="7"/>
  <c r="T1229" i="7"/>
  <c r="S1229" i="7"/>
  <c r="R1229" i="7"/>
  <c r="Q1229" i="7"/>
  <c r="P1229" i="7"/>
  <c r="O1229" i="7"/>
  <c r="M1229" i="7"/>
  <c r="K1229" i="7"/>
  <c r="H1229" i="7"/>
  <c r="V1227" i="7"/>
  <c r="U1227" i="7"/>
  <c r="T1227" i="7"/>
  <c r="S1227" i="7"/>
  <c r="R1227" i="7"/>
  <c r="Q1227" i="7"/>
  <c r="P1227" i="7"/>
  <c r="P1224" i="7" s="1"/>
  <c r="O1227" i="7"/>
  <c r="N1227" i="7"/>
  <c r="M1227" i="7"/>
  <c r="L1227" i="7"/>
  <c r="K1227" i="7"/>
  <c r="J1227" i="7"/>
  <c r="I1227" i="7"/>
  <c r="H1227" i="7"/>
  <c r="G1227" i="7"/>
  <c r="V1226" i="7"/>
  <c r="U1226" i="7"/>
  <c r="T1226" i="7"/>
  <c r="S1226" i="7"/>
  <c r="R1226" i="7"/>
  <c r="Q1226" i="7"/>
  <c r="P1226" i="7"/>
  <c r="O1226" i="7"/>
  <c r="N1226" i="7"/>
  <c r="M1226" i="7"/>
  <c r="L1226" i="7"/>
  <c r="L1224" i="7" s="1"/>
  <c r="K1226" i="7"/>
  <c r="J1226" i="7"/>
  <c r="I1226" i="7"/>
  <c r="H1226" i="7"/>
  <c r="G1226" i="7"/>
  <c r="V1225" i="7"/>
  <c r="V1224" i="7" s="1"/>
  <c r="U1225" i="7"/>
  <c r="T1225" i="7"/>
  <c r="T1224" i="7" s="1"/>
  <c r="S1225" i="7"/>
  <c r="R1225" i="7"/>
  <c r="Q1225" i="7"/>
  <c r="P1225" i="7"/>
  <c r="O1225" i="7"/>
  <c r="N1225" i="7"/>
  <c r="M1225" i="7"/>
  <c r="L1225" i="7"/>
  <c r="K1225" i="7"/>
  <c r="J1225" i="7"/>
  <c r="I1225" i="7"/>
  <c r="H1225" i="7"/>
  <c r="H1224" i="7" s="1"/>
  <c r="G1225" i="7"/>
  <c r="U1224" i="7"/>
  <c r="S1224" i="7"/>
  <c r="K1224" i="7"/>
  <c r="I1224" i="7"/>
  <c r="V1223" i="7"/>
  <c r="U1223" i="7"/>
  <c r="T1223" i="7"/>
  <c r="S1223" i="7"/>
  <c r="R1223" i="7"/>
  <c r="Q1223" i="7"/>
  <c r="P1223" i="7"/>
  <c r="O1223" i="7"/>
  <c r="N1223" i="7"/>
  <c r="M1223" i="7"/>
  <c r="L1223" i="7"/>
  <c r="K1223" i="7"/>
  <c r="J1223" i="7"/>
  <c r="I1223" i="7"/>
  <c r="I1220" i="7" s="1"/>
  <c r="H1223" i="7"/>
  <c r="W1223" i="7" s="1"/>
  <c r="G1223" i="7"/>
  <c r="W1222" i="7"/>
  <c r="V1222" i="7"/>
  <c r="U1222" i="7"/>
  <c r="T1222" i="7"/>
  <c r="S1222" i="7"/>
  <c r="R1222" i="7"/>
  <c r="Q1222" i="7"/>
  <c r="P1222" i="7"/>
  <c r="O1222" i="7"/>
  <c r="N1222" i="7"/>
  <c r="M1222" i="7"/>
  <c r="L1222" i="7"/>
  <c r="K1222" i="7"/>
  <c r="J1222" i="7"/>
  <c r="I1222" i="7"/>
  <c r="H1222" i="7"/>
  <c r="G1222" i="7"/>
  <c r="V1221" i="7"/>
  <c r="V1220" i="7" s="1"/>
  <c r="U1221" i="7"/>
  <c r="T1221" i="7"/>
  <c r="T1220" i="7" s="1"/>
  <c r="S1221" i="7"/>
  <c r="R1221" i="7"/>
  <c r="Q1221" i="7"/>
  <c r="P1221" i="7"/>
  <c r="O1221" i="7"/>
  <c r="N1221" i="7"/>
  <c r="M1221" i="7"/>
  <c r="L1221" i="7"/>
  <c r="K1221" i="7"/>
  <c r="J1221" i="7"/>
  <c r="J1220" i="7" s="1"/>
  <c r="I1221" i="7"/>
  <c r="H1221" i="7"/>
  <c r="H1220" i="7" s="1"/>
  <c r="G1221" i="7"/>
  <c r="S1220" i="7"/>
  <c r="Q1220" i="7"/>
  <c r="P1220" i="7"/>
  <c r="O1220" i="7"/>
  <c r="N1220" i="7"/>
  <c r="M1220" i="7"/>
  <c r="L1220" i="7"/>
  <c r="K1220" i="7"/>
  <c r="G1220" i="7"/>
  <c r="V1219" i="7"/>
  <c r="U1219" i="7"/>
  <c r="T1219" i="7"/>
  <c r="S1219" i="7"/>
  <c r="R1219" i="7"/>
  <c r="Q1219" i="7"/>
  <c r="P1219" i="7"/>
  <c r="O1219" i="7"/>
  <c r="N1219" i="7"/>
  <c r="M1219" i="7"/>
  <c r="L1219" i="7"/>
  <c r="L1216" i="7" s="1"/>
  <c r="K1219" i="7"/>
  <c r="J1219" i="7"/>
  <c r="I1219" i="7"/>
  <c r="H1219" i="7"/>
  <c r="G1219" i="7"/>
  <c r="V1218" i="7"/>
  <c r="U1218" i="7"/>
  <c r="T1218" i="7"/>
  <c r="S1218" i="7"/>
  <c r="R1218" i="7"/>
  <c r="Q1218" i="7"/>
  <c r="P1218" i="7"/>
  <c r="O1218" i="7"/>
  <c r="N1218" i="7"/>
  <c r="M1218" i="7"/>
  <c r="L1218" i="7"/>
  <c r="K1218" i="7"/>
  <c r="J1218" i="7"/>
  <c r="I1218" i="7"/>
  <c r="I1216" i="7" s="1"/>
  <c r="H1218" i="7"/>
  <c r="G1218" i="7"/>
  <c r="V1217" i="7"/>
  <c r="U1217" i="7"/>
  <c r="T1217" i="7"/>
  <c r="S1217" i="7"/>
  <c r="R1217" i="7"/>
  <c r="R1216" i="7" s="1"/>
  <c r="Q1217" i="7"/>
  <c r="P1217" i="7"/>
  <c r="O1217" i="7"/>
  <c r="N1217" i="7"/>
  <c r="M1217" i="7"/>
  <c r="L1217" i="7"/>
  <c r="K1217" i="7"/>
  <c r="J1217" i="7"/>
  <c r="I1217" i="7"/>
  <c r="H1217" i="7"/>
  <c r="G1217" i="7"/>
  <c r="V1216" i="7"/>
  <c r="U1216" i="7"/>
  <c r="T1216" i="7"/>
  <c r="S1216" i="7"/>
  <c r="Q1216" i="7"/>
  <c r="O1216" i="7"/>
  <c r="V1214" i="7"/>
  <c r="U1214" i="7"/>
  <c r="T1214" i="7"/>
  <c r="S1214" i="7"/>
  <c r="R1214" i="7"/>
  <c r="Q1214" i="7"/>
  <c r="P1214" i="7"/>
  <c r="O1214" i="7"/>
  <c r="N1214" i="7"/>
  <c r="M1214" i="7"/>
  <c r="L1214" i="7"/>
  <c r="K1214" i="7"/>
  <c r="J1214" i="7"/>
  <c r="I1214" i="7"/>
  <c r="H1214" i="7"/>
  <c r="G1214" i="7"/>
  <c r="W1214" i="7" s="1"/>
  <c r="V1213" i="7"/>
  <c r="V1210" i="7" s="1"/>
  <c r="U1213" i="7"/>
  <c r="T1213" i="7"/>
  <c r="S1213" i="7"/>
  <c r="R1213" i="7"/>
  <c r="Q1213" i="7"/>
  <c r="Q1210" i="7" s="1"/>
  <c r="P1213" i="7"/>
  <c r="O1213" i="7"/>
  <c r="N1213" i="7"/>
  <c r="M1213" i="7"/>
  <c r="L1213" i="7"/>
  <c r="K1213" i="7"/>
  <c r="J1213" i="7"/>
  <c r="I1213" i="7"/>
  <c r="I1210" i="7" s="1"/>
  <c r="H1213" i="7"/>
  <c r="G1213" i="7"/>
  <c r="W1213" i="7" s="1"/>
  <c r="V1212" i="7"/>
  <c r="U1212" i="7"/>
  <c r="U1210" i="7" s="1"/>
  <c r="T1212" i="7"/>
  <c r="S1212" i="7"/>
  <c r="R1212" i="7"/>
  <c r="Q1212" i="7"/>
  <c r="P1212" i="7"/>
  <c r="O1212" i="7"/>
  <c r="N1212" i="7"/>
  <c r="M1212" i="7"/>
  <c r="L1212" i="7"/>
  <c r="K1212" i="7"/>
  <c r="J1212" i="7"/>
  <c r="I1212" i="7"/>
  <c r="H1212" i="7"/>
  <c r="G1212" i="7"/>
  <c r="V1211" i="7"/>
  <c r="U1211" i="7"/>
  <c r="T1211" i="7"/>
  <c r="S1211" i="7"/>
  <c r="R1211" i="7"/>
  <c r="R1210" i="7" s="1"/>
  <c r="Q1211" i="7"/>
  <c r="P1211" i="7"/>
  <c r="O1211" i="7"/>
  <c r="O1210" i="7" s="1"/>
  <c r="N1211" i="7"/>
  <c r="M1211" i="7"/>
  <c r="L1211" i="7"/>
  <c r="K1211" i="7"/>
  <c r="K1210" i="7" s="1"/>
  <c r="J1211" i="7"/>
  <c r="I1211" i="7"/>
  <c r="H1211" i="7"/>
  <c r="G1211" i="7"/>
  <c r="T1210" i="7"/>
  <c r="M1210" i="7"/>
  <c r="L1210" i="7"/>
  <c r="J1210" i="7"/>
  <c r="H1210" i="7"/>
  <c r="G1210" i="7"/>
  <c r="V1209" i="7"/>
  <c r="W1209" i="7" s="1"/>
  <c r="U1209" i="7"/>
  <c r="T1209" i="7"/>
  <c r="S1209" i="7"/>
  <c r="R1209" i="7"/>
  <c r="Q1209" i="7"/>
  <c r="P1209" i="7"/>
  <c r="O1209" i="7"/>
  <c r="N1209" i="7"/>
  <c r="M1209" i="7"/>
  <c r="L1209" i="7"/>
  <c r="K1209" i="7"/>
  <c r="J1209" i="7"/>
  <c r="I1209" i="7"/>
  <c r="H1209" i="7"/>
  <c r="G1209" i="7"/>
  <c r="G1205" i="7" s="1"/>
  <c r="V1208" i="7"/>
  <c r="U1208" i="7"/>
  <c r="T1208" i="7"/>
  <c r="S1208" i="7"/>
  <c r="R1208" i="7"/>
  <c r="Q1208" i="7"/>
  <c r="P1208" i="7"/>
  <c r="O1208" i="7"/>
  <c r="N1208" i="7"/>
  <c r="M1208" i="7"/>
  <c r="L1208" i="7"/>
  <c r="K1208" i="7"/>
  <c r="J1208" i="7"/>
  <c r="I1208" i="7"/>
  <c r="H1208" i="7"/>
  <c r="G1208" i="7"/>
  <c r="V1207" i="7"/>
  <c r="U1207" i="7"/>
  <c r="T1207" i="7"/>
  <c r="S1207" i="7"/>
  <c r="R1207" i="7"/>
  <c r="Q1207" i="7"/>
  <c r="P1207" i="7"/>
  <c r="O1207" i="7"/>
  <c r="N1207" i="7"/>
  <c r="M1207" i="7"/>
  <c r="L1207" i="7"/>
  <c r="K1207" i="7"/>
  <c r="J1207" i="7"/>
  <c r="I1207" i="7"/>
  <c r="H1207" i="7"/>
  <c r="G1207" i="7"/>
  <c r="V1206" i="7"/>
  <c r="U1206" i="7"/>
  <c r="T1206" i="7"/>
  <c r="S1206" i="7"/>
  <c r="R1206" i="7"/>
  <c r="Q1206" i="7"/>
  <c r="P1206" i="7"/>
  <c r="O1206" i="7"/>
  <c r="N1206" i="7"/>
  <c r="N1205" i="7" s="1"/>
  <c r="M1206" i="7"/>
  <c r="M1205" i="7" s="1"/>
  <c r="L1206" i="7"/>
  <c r="L1205" i="7" s="1"/>
  <c r="K1206" i="7"/>
  <c r="J1206" i="7"/>
  <c r="J1205" i="7" s="1"/>
  <c r="I1206" i="7"/>
  <c r="H1206" i="7"/>
  <c r="G1206" i="7"/>
  <c r="K1205" i="7"/>
  <c r="I1205" i="7"/>
  <c r="V1204" i="7"/>
  <c r="U1204" i="7"/>
  <c r="T1204" i="7"/>
  <c r="S1204" i="7"/>
  <c r="R1204" i="7"/>
  <c r="Q1204" i="7"/>
  <c r="P1204" i="7"/>
  <c r="O1204" i="7"/>
  <c r="N1204" i="7"/>
  <c r="N1200" i="7" s="1"/>
  <c r="M1204" i="7"/>
  <c r="L1204" i="7"/>
  <c r="K1204" i="7"/>
  <c r="J1204" i="7"/>
  <c r="I1204" i="7"/>
  <c r="H1204" i="7"/>
  <c r="G1204" i="7"/>
  <c r="V1203" i="7"/>
  <c r="U1203" i="7"/>
  <c r="W1203" i="7" s="1"/>
  <c r="T1203" i="7"/>
  <c r="S1203" i="7"/>
  <c r="R1203" i="7"/>
  <c r="Q1203" i="7"/>
  <c r="P1203" i="7"/>
  <c r="O1203" i="7"/>
  <c r="N1203" i="7"/>
  <c r="M1203" i="7"/>
  <c r="L1203" i="7"/>
  <c r="K1203" i="7"/>
  <c r="J1203" i="7"/>
  <c r="I1203" i="7"/>
  <c r="H1203" i="7"/>
  <c r="G1203" i="7"/>
  <c r="V1202" i="7"/>
  <c r="U1202" i="7"/>
  <c r="T1202" i="7"/>
  <c r="S1202" i="7"/>
  <c r="R1202" i="7"/>
  <c r="R1200" i="7" s="1"/>
  <c r="Q1202" i="7"/>
  <c r="P1202" i="7"/>
  <c r="O1202" i="7"/>
  <c r="N1202" i="7"/>
  <c r="M1202" i="7"/>
  <c r="L1202" i="7"/>
  <c r="K1202" i="7"/>
  <c r="K1200" i="7" s="1"/>
  <c r="J1202" i="7"/>
  <c r="I1202" i="7"/>
  <c r="H1202" i="7"/>
  <c r="G1202" i="7"/>
  <c r="V1201" i="7"/>
  <c r="V1200" i="7" s="1"/>
  <c r="U1201" i="7"/>
  <c r="T1201" i="7"/>
  <c r="T1200" i="7" s="1"/>
  <c r="S1201" i="7"/>
  <c r="R1201" i="7"/>
  <c r="Q1201" i="7"/>
  <c r="Q1200" i="7" s="1"/>
  <c r="P1201" i="7"/>
  <c r="O1201" i="7"/>
  <c r="N1201" i="7"/>
  <c r="M1201" i="7"/>
  <c r="M1200" i="7" s="1"/>
  <c r="L1201" i="7"/>
  <c r="K1201" i="7"/>
  <c r="J1201" i="7"/>
  <c r="I1201" i="7"/>
  <c r="I1200" i="7" s="1"/>
  <c r="H1201" i="7"/>
  <c r="H1200" i="7" s="1"/>
  <c r="G1201" i="7"/>
  <c r="S1200" i="7"/>
  <c r="P1200" i="7"/>
  <c r="L1200" i="7"/>
  <c r="J1200" i="7"/>
  <c r="V1197" i="7"/>
  <c r="U1197" i="7"/>
  <c r="T1197" i="7"/>
  <c r="S1197" i="7"/>
  <c r="R1197" i="7"/>
  <c r="Q1197" i="7"/>
  <c r="P1197" i="7"/>
  <c r="P1192" i="7" s="1"/>
  <c r="O1197" i="7"/>
  <c r="N1197" i="7"/>
  <c r="M1197" i="7"/>
  <c r="L1197" i="7"/>
  <c r="K1197" i="7"/>
  <c r="J1197" i="7"/>
  <c r="I1197" i="7"/>
  <c r="H1197" i="7"/>
  <c r="G1197" i="7"/>
  <c r="V1196" i="7"/>
  <c r="U1196" i="7"/>
  <c r="T1196" i="7"/>
  <c r="S1196" i="7"/>
  <c r="R1196" i="7"/>
  <c r="Q1196" i="7"/>
  <c r="P1196" i="7"/>
  <c r="O1196" i="7"/>
  <c r="N1196" i="7"/>
  <c r="M1196" i="7"/>
  <c r="L1196" i="7"/>
  <c r="L1192" i="7" s="1"/>
  <c r="K1196" i="7"/>
  <c r="J1196" i="7"/>
  <c r="I1196" i="7"/>
  <c r="H1196" i="7"/>
  <c r="G1196" i="7"/>
  <c r="V1195" i="7"/>
  <c r="U1195" i="7"/>
  <c r="T1195" i="7"/>
  <c r="S1195" i="7"/>
  <c r="R1195" i="7"/>
  <c r="Q1195" i="7"/>
  <c r="P1195" i="7"/>
  <c r="O1195" i="7"/>
  <c r="N1195" i="7"/>
  <c r="M1195" i="7"/>
  <c r="L1195" i="7"/>
  <c r="K1195" i="7"/>
  <c r="J1195" i="7"/>
  <c r="I1195" i="7"/>
  <c r="I1192" i="7" s="1"/>
  <c r="H1195" i="7"/>
  <c r="G1195" i="7"/>
  <c r="V1194" i="7"/>
  <c r="U1194" i="7"/>
  <c r="T1194" i="7"/>
  <c r="S1194" i="7"/>
  <c r="R1194" i="7"/>
  <c r="Q1194" i="7"/>
  <c r="P1194" i="7"/>
  <c r="O1194" i="7"/>
  <c r="N1194" i="7"/>
  <c r="M1194" i="7"/>
  <c r="L1194" i="7"/>
  <c r="K1194" i="7"/>
  <c r="J1194" i="7"/>
  <c r="I1194" i="7"/>
  <c r="H1194" i="7"/>
  <c r="G1194" i="7"/>
  <c r="V1193" i="7"/>
  <c r="V1192" i="7" s="1"/>
  <c r="U1193" i="7"/>
  <c r="U1192" i="7" s="1"/>
  <c r="T1193" i="7"/>
  <c r="S1193" i="7"/>
  <c r="R1193" i="7"/>
  <c r="Q1193" i="7"/>
  <c r="P1193" i="7"/>
  <c r="O1193" i="7"/>
  <c r="N1193" i="7"/>
  <c r="M1193" i="7"/>
  <c r="L1193" i="7"/>
  <c r="K1193" i="7"/>
  <c r="J1193" i="7"/>
  <c r="I1193" i="7"/>
  <c r="H1193" i="7"/>
  <c r="G1193" i="7"/>
  <c r="T1192" i="7"/>
  <c r="S1192" i="7"/>
  <c r="R1192" i="7"/>
  <c r="Q1192" i="7"/>
  <c r="V1191" i="7"/>
  <c r="U1191" i="7"/>
  <c r="T1191" i="7"/>
  <c r="S1191" i="7"/>
  <c r="R1191" i="7"/>
  <c r="Q1191" i="7"/>
  <c r="P1191" i="7"/>
  <c r="O1191" i="7"/>
  <c r="N1191" i="7"/>
  <c r="M1191" i="7"/>
  <c r="M1185" i="7" s="1"/>
  <c r="L1191" i="7"/>
  <c r="K1191" i="7"/>
  <c r="J1191" i="7"/>
  <c r="I1191" i="7"/>
  <c r="H1191" i="7"/>
  <c r="G1191" i="7"/>
  <c r="V1190" i="7"/>
  <c r="U1190" i="7"/>
  <c r="T1190" i="7"/>
  <c r="S1190" i="7"/>
  <c r="R1190" i="7"/>
  <c r="Q1190" i="7"/>
  <c r="P1190" i="7"/>
  <c r="O1190" i="7"/>
  <c r="N1190" i="7"/>
  <c r="M1190" i="7"/>
  <c r="L1190" i="7"/>
  <c r="K1190" i="7"/>
  <c r="J1190" i="7"/>
  <c r="I1190" i="7"/>
  <c r="H1190" i="7"/>
  <c r="G1190" i="7"/>
  <c r="W1190" i="7" s="1"/>
  <c r="V1189" i="7"/>
  <c r="U1189" i="7"/>
  <c r="T1189" i="7"/>
  <c r="S1189" i="7"/>
  <c r="R1189" i="7"/>
  <c r="Q1189" i="7"/>
  <c r="P1189" i="7"/>
  <c r="O1189" i="7"/>
  <c r="N1189" i="7"/>
  <c r="M1189" i="7"/>
  <c r="L1189" i="7"/>
  <c r="K1189" i="7"/>
  <c r="J1189" i="7"/>
  <c r="I1189" i="7"/>
  <c r="H1189" i="7"/>
  <c r="G1189" i="7"/>
  <c r="W1189" i="7" s="1"/>
  <c r="V1188" i="7"/>
  <c r="U1188" i="7"/>
  <c r="T1188" i="7"/>
  <c r="T1185" i="7" s="1"/>
  <c r="S1188" i="7"/>
  <c r="R1188" i="7"/>
  <c r="Q1188" i="7"/>
  <c r="P1188" i="7"/>
  <c r="O1188" i="7"/>
  <c r="N1188" i="7"/>
  <c r="M1188" i="7"/>
  <c r="L1188" i="7"/>
  <c r="K1188" i="7"/>
  <c r="J1188" i="7"/>
  <c r="I1188" i="7"/>
  <c r="H1188" i="7"/>
  <c r="G1188" i="7"/>
  <c r="V1187" i="7"/>
  <c r="U1187" i="7"/>
  <c r="T1187" i="7"/>
  <c r="S1187" i="7"/>
  <c r="R1187" i="7"/>
  <c r="Q1187" i="7"/>
  <c r="Q1185" i="7" s="1"/>
  <c r="P1187" i="7"/>
  <c r="O1187" i="7"/>
  <c r="N1187" i="7"/>
  <c r="M1187" i="7"/>
  <c r="L1187" i="7"/>
  <c r="L1185" i="7" s="1"/>
  <c r="K1187" i="7"/>
  <c r="J1187" i="7"/>
  <c r="I1187" i="7"/>
  <c r="H1187" i="7"/>
  <c r="G1187" i="7"/>
  <c r="W1187" i="7" s="1"/>
  <c r="W1186" i="7"/>
  <c r="V1186" i="7"/>
  <c r="U1186" i="7"/>
  <c r="T1186" i="7"/>
  <c r="S1186" i="7"/>
  <c r="S1185" i="7" s="1"/>
  <c r="R1186" i="7"/>
  <c r="R1185" i="7" s="1"/>
  <c r="Q1186" i="7"/>
  <c r="P1186" i="7"/>
  <c r="P1185" i="7" s="1"/>
  <c r="O1186" i="7"/>
  <c r="N1186" i="7"/>
  <c r="N1185" i="7" s="1"/>
  <c r="M1186" i="7"/>
  <c r="L1186" i="7"/>
  <c r="K1186" i="7"/>
  <c r="J1186" i="7"/>
  <c r="J1185" i="7" s="1"/>
  <c r="I1186" i="7"/>
  <c r="H1186" i="7"/>
  <c r="G1186" i="7"/>
  <c r="U1185" i="7"/>
  <c r="O1185" i="7"/>
  <c r="K1185" i="7"/>
  <c r="V1183" i="7"/>
  <c r="U1183" i="7"/>
  <c r="T1183" i="7"/>
  <c r="S1183" i="7"/>
  <c r="R1183" i="7"/>
  <c r="Q1183" i="7"/>
  <c r="P1183" i="7"/>
  <c r="P1181" i="7" s="1"/>
  <c r="O1183" i="7"/>
  <c r="N1183" i="7"/>
  <c r="M1183" i="7"/>
  <c r="L1183" i="7"/>
  <c r="K1183" i="7"/>
  <c r="J1183" i="7"/>
  <c r="I1183" i="7"/>
  <c r="H1183" i="7"/>
  <c r="G1183" i="7"/>
  <c r="V1182" i="7"/>
  <c r="U1182" i="7"/>
  <c r="U1181" i="7" s="1"/>
  <c r="T1182" i="7"/>
  <c r="S1182" i="7"/>
  <c r="R1182" i="7"/>
  <c r="R1181" i="7" s="1"/>
  <c r="Q1182" i="7"/>
  <c r="P1182" i="7"/>
  <c r="O1182" i="7"/>
  <c r="N1182" i="7"/>
  <c r="N1181" i="7" s="1"/>
  <c r="M1182" i="7"/>
  <c r="M1181" i="7" s="1"/>
  <c r="L1182" i="7"/>
  <c r="L1181" i="7" s="1"/>
  <c r="K1182" i="7"/>
  <c r="K1181" i="7" s="1"/>
  <c r="J1182" i="7"/>
  <c r="I1182" i="7"/>
  <c r="H1182" i="7"/>
  <c r="G1182" i="7"/>
  <c r="G1181" i="7" s="1"/>
  <c r="V1181" i="7"/>
  <c r="S1181" i="7"/>
  <c r="J1181" i="7"/>
  <c r="I1181" i="7"/>
  <c r="H1181" i="7"/>
  <c r="P1180" i="7"/>
  <c r="M1180" i="7"/>
  <c r="S1180" i="7" s="1"/>
  <c r="V1180" i="7" s="1"/>
  <c r="L1180" i="7"/>
  <c r="L1180" i="12" s="1"/>
  <c r="K1180" i="7"/>
  <c r="J1180" i="7"/>
  <c r="I1180" i="7"/>
  <c r="H1180" i="7"/>
  <c r="G1180" i="7"/>
  <c r="G1177" i="7" s="1"/>
  <c r="N1179" i="7"/>
  <c r="L1179" i="7"/>
  <c r="K1179" i="7"/>
  <c r="J1179" i="7"/>
  <c r="I1179" i="7"/>
  <c r="H1179" i="7"/>
  <c r="G1179" i="7"/>
  <c r="K1178" i="7"/>
  <c r="J1178" i="7"/>
  <c r="J1177" i="7" s="1"/>
  <c r="I1178" i="7"/>
  <c r="I1178" i="12" s="1"/>
  <c r="H1178" i="7"/>
  <c r="G1178" i="7"/>
  <c r="V1175" i="7"/>
  <c r="U1175" i="7"/>
  <c r="T1175" i="7"/>
  <c r="S1175" i="7"/>
  <c r="R1175" i="7"/>
  <c r="Q1175" i="7"/>
  <c r="P1175" i="7"/>
  <c r="O1175" i="7"/>
  <c r="N1175" i="7"/>
  <c r="M1175" i="7"/>
  <c r="L1175" i="7"/>
  <c r="K1175" i="7"/>
  <c r="J1175" i="7"/>
  <c r="I1175" i="7"/>
  <c r="H1175" i="7"/>
  <c r="G1175" i="7"/>
  <c r="K1174" i="7"/>
  <c r="J1174" i="7"/>
  <c r="I1174" i="7"/>
  <c r="I1174" i="12" s="1"/>
  <c r="H1174" i="7"/>
  <c r="L1174" i="7" s="1"/>
  <c r="G1174" i="7"/>
  <c r="K1173" i="7"/>
  <c r="J1173" i="7"/>
  <c r="J1172" i="7" s="1"/>
  <c r="I1173" i="7"/>
  <c r="H1173" i="7"/>
  <c r="G1173" i="7"/>
  <c r="V1171" i="7"/>
  <c r="U1171" i="7"/>
  <c r="T1171" i="7"/>
  <c r="S1171" i="7"/>
  <c r="R1171" i="7"/>
  <c r="Q1171" i="7"/>
  <c r="P1171" i="7"/>
  <c r="O1171" i="7"/>
  <c r="N1171" i="7"/>
  <c r="M1171" i="7"/>
  <c r="L1171" i="7"/>
  <c r="K1171" i="7"/>
  <c r="J1171" i="7"/>
  <c r="I1171" i="7"/>
  <c r="H1171" i="7"/>
  <c r="G1171" i="7"/>
  <c r="K1170" i="7"/>
  <c r="L1170" i="7" s="1"/>
  <c r="J1170" i="7"/>
  <c r="I1170" i="7"/>
  <c r="H1170" i="7"/>
  <c r="G1170" i="7"/>
  <c r="K1169" i="7"/>
  <c r="K1168" i="7" s="1"/>
  <c r="J1169" i="7"/>
  <c r="I1169" i="7"/>
  <c r="I1169" i="12" s="1"/>
  <c r="I1168" i="12" s="1"/>
  <c r="H1169" i="7"/>
  <c r="G1169" i="7"/>
  <c r="J1168" i="7"/>
  <c r="H1168" i="7"/>
  <c r="V1167" i="7"/>
  <c r="U1167" i="7"/>
  <c r="U1166" i="7" s="1"/>
  <c r="T1167" i="7"/>
  <c r="S1167" i="7"/>
  <c r="S1166" i="7" s="1"/>
  <c r="R1167" i="7"/>
  <c r="R1166" i="7" s="1"/>
  <c r="Q1167" i="7"/>
  <c r="P1167" i="7"/>
  <c r="P1166" i="7" s="1"/>
  <c r="O1167" i="7"/>
  <c r="O1166" i="7" s="1"/>
  <c r="N1167" i="7"/>
  <c r="M1167" i="7"/>
  <c r="M1166" i="7" s="1"/>
  <c r="L1167" i="7"/>
  <c r="K1167" i="7"/>
  <c r="K1166" i="7" s="1"/>
  <c r="J1167" i="7"/>
  <c r="J1166" i="7" s="1"/>
  <c r="I1167" i="7"/>
  <c r="I1166" i="7" s="1"/>
  <c r="H1167" i="7"/>
  <c r="H1166" i="7" s="1"/>
  <c r="G1167" i="7"/>
  <c r="V1166" i="7"/>
  <c r="T1166" i="7"/>
  <c r="Q1166" i="7"/>
  <c r="N1166" i="7"/>
  <c r="L1166" i="7"/>
  <c r="G1165" i="7"/>
  <c r="G1164" i="7"/>
  <c r="J1163" i="7"/>
  <c r="I1163" i="7"/>
  <c r="H1163" i="7"/>
  <c r="G1163" i="7"/>
  <c r="K1163" i="7" s="1"/>
  <c r="K1162" i="7"/>
  <c r="J1162" i="7"/>
  <c r="I1162" i="7"/>
  <c r="H1162" i="7"/>
  <c r="G1162" i="7"/>
  <c r="H1160" i="7"/>
  <c r="I1160" i="7" s="1"/>
  <c r="G1160" i="7"/>
  <c r="G1159" i="7"/>
  <c r="G1158" i="7"/>
  <c r="V1155" i="7"/>
  <c r="U1155" i="7"/>
  <c r="T1155" i="7"/>
  <c r="S1155" i="7"/>
  <c r="R1155" i="7"/>
  <c r="Q1155" i="7"/>
  <c r="P1155" i="7"/>
  <c r="P1153" i="7" s="1"/>
  <c r="O1155" i="7"/>
  <c r="N1155" i="7"/>
  <c r="M1155" i="7"/>
  <c r="L1155" i="7"/>
  <c r="K1155" i="7"/>
  <c r="J1155" i="7"/>
  <c r="I1155" i="7"/>
  <c r="H1155" i="7"/>
  <c r="W1155" i="7" s="1"/>
  <c r="G1155" i="7"/>
  <c r="V1154" i="7"/>
  <c r="U1154" i="7"/>
  <c r="U1153" i="7" s="1"/>
  <c r="T1154" i="7"/>
  <c r="S1154" i="7"/>
  <c r="R1154" i="7"/>
  <c r="Q1154" i="7"/>
  <c r="P1154" i="7"/>
  <c r="O1154" i="7"/>
  <c r="O1153" i="7" s="1"/>
  <c r="N1154" i="7"/>
  <c r="N1153" i="7" s="1"/>
  <c r="M1154" i="7"/>
  <c r="M1153" i="7" s="1"/>
  <c r="L1154" i="7"/>
  <c r="K1154" i="7"/>
  <c r="J1154" i="7"/>
  <c r="J1153" i="7" s="1"/>
  <c r="I1154" i="7"/>
  <c r="H1154" i="7"/>
  <c r="G1154" i="7"/>
  <c r="V1153" i="7"/>
  <c r="S1153" i="7"/>
  <c r="L1153" i="7"/>
  <c r="K1153" i="7"/>
  <c r="I1153" i="7"/>
  <c r="H1153" i="7"/>
  <c r="G1153" i="7"/>
  <c r="V1152" i="7"/>
  <c r="U1152" i="7"/>
  <c r="T1152" i="7"/>
  <c r="S1152" i="7"/>
  <c r="R1152" i="7"/>
  <c r="Q1152" i="7"/>
  <c r="P1152" i="7"/>
  <c r="O1152" i="7"/>
  <c r="N1152" i="7"/>
  <c r="M1152" i="7"/>
  <c r="L1152" i="7"/>
  <c r="K1152" i="7"/>
  <c r="J1152" i="7"/>
  <c r="I1152" i="7"/>
  <c r="H1152" i="7"/>
  <c r="H1152" i="12" s="1"/>
  <c r="G1152" i="7"/>
  <c r="V1151" i="7"/>
  <c r="U1151" i="7"/>
  <c r="T1151" i="7"/>
  <c r="T1151" i="12" s="1"/>
  <c r="S1151" i="7"/>
  <c r="R1151" i="7"/>
  <c r="Q1151" i="7"/>
  <c r="P1151" i="7"/>
  <c r="P1151" i="12" s="1"/>
  <c r="O1151" i="7"/>
  <c r="N1151" i="7"/>
  <c r="M1151" i="7"/>
  <c r="L1151" i="7"/>
  <c r="L1151" i="12" s="1"/>
  <c r="K1151" i="7"/>
  <c r="J1151" i="7"/>
  <c r="I1151" i="7"/>
  <c r="H1151" i="7"/>
  <c r="H1151" i="12" s="1"/>
  <c r="G1151" i="7"/>
  <c r="T1150" i="7"/>
  <c r="S1150" i="7"/>
  <c r="P1150" i="7"/>
  <c r="V1150" i="7" s="1"/>
  <c r="O1150" i="7"/>
  <c r="U1150" i="7" s="1"/>
  <c r="N1150" i="7"/>
  <c r="M1150" i="7"/>
  <c r="L1150" i="7"/>
  <c r="R1150" i="7" s="1"/>
  <c r="K1150" i="7"/>
  <c r="K1146" i="7" s="1"/>
  <c r="J1150" i="7"/>
  <c r="I1150" i="7"/>
  <c r="H1150" i="7"/>
  <c r="G1150" i="7"/>
  <c r="P1149" i="7"/>
  <c r="S1149" i="7" s="1"/>
  <c r="O1149" i="7"/>
  <c r="R1149" i="7" s="1"/>
  <c r="M1149" i="7"/>
  <c r="L1149" i="7"/>
  <c r="K1149" i="7"/>
  <c r="J1149" i="7"/>
  <c r="I1149" i="7"/>
  <c r="I1149" i="12" s="1"/>
  <c r="H1149" i="7"/>
  <c r="G1149" i="7"/>
  <c r="L1148" i="7"/>
  <c r="K1148" i="7"/>
  <c r="J1148" i="7"/>
  <c r="I1148" i="7"/>
  <c r="H1148" i="7"/>
  <c r="G1148" i="7"/>
  <c r="K1147" i="7"/>
  <c r="J1147" i="7"/>
  <c r="I1147" i="7"/>
  <c r="I1147" i="12" s="1"/>
  <c r="H1147" i="7"/>
  <c r="L1147" i="7" s="1"/>
  <c r="G1147" i="7"/>
  <c r="V1145" i="7"/>
  <c r="U1145" i="7"/>
  <c r="T1145" i="7"/>
  <c r="S1145" i="7"/>
  <c r="R1145" i="7"/>
  <c r="Q1145" i="7"/>
  <c r="P1145" i="7"/>
  <c r="O1145" i="7"/>
  <c r="N1145" i="7"/>
  <c r="M1145" i="7"/>
  <c r="L1145" i="7"/>
  <c r="K1145" i="7"/>
  <c r="J1145" i="7"/>
  <c r="I1145" i="7"/>
  <c r="H1145" i="7"/>
  <c r="G1145" i="7"/>
  <c r="V1144" i="7"/>
  <c r="U1144" i="7"/>
  <c r="T1144" i="7"/>
  <c r="S1144" i="7"/>
  <c r="R1144" i="7"/>
  <c r="Q1144" i="7"/>
  <c r="P1144" i="7"/>
  <c r="O1144" i="7"/>
  <c r="N1144" i="7"/>
  <c r="M1144" i="7"/>
  <c r="L1144" i="7"/>
  <c r="K1144" i="7"/>
  <c r="J1144" i="7"/>
  <c r="I1144" i="7"/>
  <c r="H1144" i="7"/>
  <c r="W1144" i="7" s="1"/>
  <c r="G1144" i="7"/>
  <c r="T1143" i="7"/>
  <c r="S1143" i="7"/>
  <c r="P1143" i="7"/>
  <c r="V1143" i="7" s="1"/>
  <c r="O1143" i="7"/>
  <c r="U1143" i="7" s="1"/>
  <c r="N1143" i="7"/>
  <c r="M1143" i="7"/>
  <c r="L1143" i="7"/>
  <c r="R1143" i="7" s="1"/>
  <c r="K1143" i="7"/>
  <c r="J1143" i="7"/>
  <c r="I1143" i="7"/>
  <c r="H1143" i="7"/>
  <c r="G1143" i="7"/>
  <c r="P1142" i="7"/>
  <c r="S1142" i="7" s="1"/>
  <c r="O1142" i="7"/>
  <c r="R1142" i="7" s="1"/>
  <c r="M1142" i="7"/>
  <c r="L1142" i="7"/>
  <c r="K1142" i="7"/>
  <c r="J1142" i="7"/>
  <c r="J1142" i="12" s="1"/>
  <c r="I1142" i="7"/>
  <c r="I1142" i="12" s="1"/>
  <c r="H1142" i="7"/>
  <c r="G1142" i="7"/>
  <c r="L1141" i="7"/>
  <c r="L1141" i="12" s="1"/>
  <c r="K1141" i="7"/>
  <c r="J1141" i="7"/>
  <c r="I1141" i="7"/>
  <c r="H1141" i="7"/>
  <c r="H1141" i="12" s="1"/>
  <c r="G1141" i="7"/>
  <c r="K1140" i="7"/>
  <c r="J1140" i="7"/>
  <c r="J1140" i="12" s="1"/>
  <c r="I1140" i="7"/>
  <c r="I1140" i="12" s="1"/>
  <c r="H1140" i="7"/>
  <c r="L1140" i="7" s="1"/>
  <c r="G1140" i="7"/>
  <c r="V1138" i="7"/>
  <c r="U1138" i="7"/>
  <c r="T1138" i="7"/>
  <c r="S1138" i="7"/>
  <c r="R1138" i="7"/>
  <c r="R1138" i="12" s="1"/>
  <c r="Q1138" i="7"/>
  <c r="P1138" i="7"/>
  <c r="O1138" i="7"/>
  <c r="N1138" i="7"/>
  <c r="M1138" i="7"/>
  <c r="M1138" i="12" s="1"/>
  <c r="L1138" i="7"/>
  <c r="K1138" i="7"/>
  <c r="J1138" i="7"/>
  <c r="I1138" i="7"/>
  <c r="H1138" i="7"/>
  <c r="G1138" i="7"/>
  <c r="V1137" i="7"/>
  <c r="V1137" i="12" s="1"/>
  <c r="U1137" i="7"/>
  <c r="T1137" i="7"/>
  <c r="S1137" i="7"/>
  <c r="R1137" i="7"/>
  <c r="Q1137" i="7"/>
  <c r="Q1137" i="12" s="1"/>
  <c r="P1137" i="7"/>
  <c r="O1137" i="7"/>
  <c r="N1137" i="7"/>
  <c r="M1137" i="7"/>
  <c r="L1137" i="7"/>
  <c r="K1137" i="7"/>
  <c r="J1137" i="7"/>
  <c r="J1137" i="12" s="1"/>
  <c r="I1137" i="7"/>
  <c r="H1137" i="7"/>
  <c r="G1137" i="7"/>
  <c r="U1136" i="7"/>
  <c r="T1136" i="7"/>
  <c r="R1136" i="7"/>
  <c r="P1136" i="7"/>
  <c r="V1136" i="7" s="1"/>
  <c r="O1136" i="7"/>
  <c r="N1136" i="7"/>
  <c r="M1136" i="7"/>
  <c r="S1136" i="7" s="1"/>
  <c r="L1136" i="7"/>
  <c r="K1136" i="7"/>
  <c r="J1136" i="7"/>
  <c r="I1136" i="7"/>
  <c r="I1132" i="7" s="1"/>
  <c r="H1136" i="7"/>
  <c r="G1136" i="7"/>
  <c r="O1135" i="7"/>
  <c r="M1135" i="7"/>
  <c r="M1135" i="12" s="1"/>
  <c r="L1135" i="7"/>
  <c r="K1135" i="7"/>
  <c r="N1135" i="7" s="1"/>
  <c r="Q1135" i="7" s="1"/>
  <c r="T1135" i="7" s="1"/>
  <c r="J1135" i="7"/>
  <c r="I1135" i="7"/>
  <c r="H1135" i="7"/>
  <c r="G1135" i="7"/>
  <c r="M1134" i="7"/>
  <c r="L1134" i="7"/>
  <c r="K1134" i="7"/>
  <c r="J1134" i="7"/>
  <c r="I1134" i="7"/>
  <c r="H1134" i="7"/>
  <c r="G1134" i="7"/>
  <c r="L1133" i="7"/>
  <c r="K1133" i="7"/>
  <c r="J1133" i="7"/>
  <c r="I1133" i="7"/>
  <c r="H1133" i="7"/>
  <c r="H1132" i="7" s="1"/>
  <c r="G1133" i="7"/>
  <c r="G1132" i="7"/>
  <c r="V1131" i="7"/>
  <c r="U1131" i="7"/>
  <c r="T1131" i="7"/>
  <c r="S1131" i="7"/>
  <c r="R1131" i="7"/>
  <c r="Q1131" i="7"/>
  <c r="P1131" i="7"/>
  <c r="O1131" i="7"/>
  <c r="N1131" i="7"/>
  <c r="M1131" i="7"/>
  <c r="L1131" i="7"/>
  <c r="K1131" i="7"/>
  <c r="J1131" i="7"/>
  <c r="I1131" i="7"/>
  <c r="H1131" i="7"/>
  <c r="G1131" i="7"/>
  <c r="V1130" i="7"/>
  <c r="U1130" i="7"/>
  <c r="T1130" i="7"/>
  <c r="S1130" i="7"/>
  <c r="R1130" i="7"/>
  <c r="Q1130" i="7"/>
  <c r="P1130" i="7"/>
  <c r="O1130" i="7"/>
  <c r="N1130" i="7"/>
  <c r="M1130" i="7"/>
  <c r="L1130" i="7"/>
  <c r="K1130" i="7"/>
  <c r="J1130" i="7"/>
  <c r="I1130" i="7"/>
  <c r="H1130" i="7"/>
  <c r="G1130" i="7"/>
  <c r="T1129" i="7"/>
  <c r="S1129" i="7"/>
  <c r="R1129" i="7"/>
  <c r="P1129" i="7"/>
  <c r="V1129" i="7" s="1"/>
  <c r="V1129" i="12" s="1"/>
  <c r="O1129" i="7"/>
  <c r="U1129" i="7" s="1"/>
  <c r="N1129" i="7"/>
  <c r="M1129" i="7"/>
  <c r="L1129" i="7"/>
  <c r="K1129" i="7"/>
  <c r="J1129" i="7"/>
  <c r="Q1129" i="7" s="1"/>
  <c r="I1129" i="7"/>
  <c r="H1129" i="7"/>
  <c r="G1129" i="7"/>
  <c r="M1128" i="7"/>
  <c r="L1128" i="7"/>
  <c r="L1128" i="12" s="1"/>
  <c r="K1128" i="7"/>
  <c r="J1128" i="7"/>
  <c r="I1128" i="7"/>
  <c r="H1128" i="7"/>
  <c r="G1128" i="7"/>
  <c r="L1127" i="7"/>
  <c r="K1127" i="7"/>
  <c r="J1127" i="7"/>
  <c r="I1127" i="7"/>
  <c r="H1127" i="7"/>
  <c r="G1127" i="7"/>
  <c r="K1126" i="7"/>
  <c r="K1125" i="7" s="1"/>
  <c r="J1126" i="7"/>
  <c r="I1126" i="7"/>
  <c r="H1126" i="7"/>
  <c r="G1126" i="7"/>
  <c r="G1125" i="7" s="1"/>
  <c r="V1124" i="7"/>
  <c r="U1124" i="7"/>
  <c r="T1124" i="7"/>
  <c r="S1124" i="7"/>
  <c r="S1124" i="12" s="1"/>
  <c r="R1124" i="7"/>
  <c r="Q1124" i="7"/>
  <c r="Q1124" i="12" s="1"/>
  <c r="P1124" i="7"/>
  <c r="O1124" i="7"/>
  <c r="O1124" i="12" s="1"/>
  <c r="N1124" i="7"/>
  <c r="M1124" i="7"/>
  <c r="L1124" i="7"/>
  <c r="K1124" i="7"/>
  <c r="J1124" i="7"/>
  <c r="I1124" i="7"/>
  <c r="H1124" i="7"/>
  <c r="G1124" i="7"/>
  <c r="V1123" i="7"/>
  <c r="U1123" i="7"/>
  <c r="U1123" i="12" s="1"/>
  <c r="T1123" i="7"/>
  <c r="S1123" i="7"/>
  <c r="S1123" i="12" s="1"/>
  <c r="R1123" i="7"/>
  <c r="Q1123" i="7"/>
  <c r="P1123" i="7"/>
  <c r="O1123" i="7"/>
  <c r="N1123" i="7"/>
  <c r="M1123" i="7"/>
  <c r="L1123" i="7"/>
  <c r="K1123" i="7"/>
  <c r="K1123" i="12" s="1"/>
  <c r="J1123" i="7"/>
  <c r="I1123" i="7"/>
  <c r="I1123" i="12" s="1"/>
  <c r="H1123" i="7"/>
  <c r="G1123" i="7"/>
  <c r="W1123" i="7" s="1"/>
  <c r="R1122" i="7"/>
  <c r="Q1122" i="7"/>
  <c r="P1122" i="7"/>
  <c r="V1122" i="7" s="1"/>
  <c r="O1122" i="7"/>
  <c r="U1122" i="7" s="1"/>
  <c r="U1122" i="12" s="1"/>
  <c r="N1122" i="7"/>
  <c r="T1122" i="7" s="1"/>
  <c r="M1122" i="7"/>
  <c r="S1122" i="7" s="1"/>
  <c r="L1122" i="7"/>
  <c r="K1122" i="7"/>
  <c r="J1122" i="7"/>
  <c r="J1122" i="12" s="1"/>
  <c r="I1122" i="7"/>
  <c r="H1122" i="7"/>
  <c r="G1122" i="7"/>
  <c r="N1121" i="7"/>
  <c r="M1121" i="7"/>
  <c r="L1121" i="7"/>
  <c r="K1121" i="7"/>
  <c r="J1121" i="7"/>
  <c r="I1121" i="7"/>
  <c r="H1121" i="7"/>
  <c r="G1121" i="7"/>
  <c r="L1120" i="7"/>
  <c r="K1120" i="7"/>
  <c r="J1120" i="7"/>
  <c r="I1120" i="7"/>
  <c r="H1120" i="7"/>
  <c r="M1120" i="7" s="1"/>
  <c r="G1120" i="7"/>
  <c r="K1119" i="7"/>
  <c r="J1119" i="7"/>
  <c r="I1119" i="7"/>
  <c r="H1119" i="7"/>
  <c r="G1119" i="7"/>
  <c r="V1117" i="7"/>
  <c r="U1117" i="7"/>
  <c r="U1117" i="12" s="1"/>
  <c r="T1117" i="7"/>
  <c r="S1117" i="7"/>
  <c r="R1117" i="7"/>
  <c r="Q1117" i="7"/>
  <c r="P1117" i="7"/>
  <c r="O1117" i="7"/>
  <c r="N1117" i="7"/>
  <c r="M1117" i="7"/>
  <c r="L1117" i="7"/>
  <c r="K1117" i="7"/>
  <c r="K1117" i="12" s="1"/>
  <c r="J1117" i="7"/>
  <c r="I1117" i="7"/>
  <c r="H1117" i="7"/>
  <c r="G1117" i="7"/>
  <c r="V1116" i="7"/>
  <c r="U1116" i="7"/>
  <c r="T1116" i="7"/>
  <c r="S1116" i="7"/>
  <c r="R1116" i="7"/>
  <c r="Q1116" i="7"/>
  <c r="P1116" i="7"/>
  <c r="O1116" i="7"/>
  <c r="N1116" i="7"/>
  <c r="M1116" i="7"/>
  <c r="M1116" i="12" s="1"/>
  <c r="L1116" i="7"/>
  <c r="K1116" i="7"/>
  <c r="J1116" i="7"/>
  <c r="I1116" i="7"/>
  <c r="H1116" i="7"/>
  <c r="G1116" i="7"/>
  <c r="U1115" i="7"/>
  <c r="R1115" i="7"/>
  <c r="P1115" i="7"/>
  <c r="V1115" i="7" s="1"/>
  <c r="O1115" i="7"/>
  <c r="N1115" i="7"/>
  <c r="T1115" i="7" s="1"/>
  <c r="M1115" i="7"/>
  <c r="S1115" i="7" s="1"/>
  <c r="L1115" i="7"/>
  <c r="K1115" i="7"/>
  <c r="J1115" i="7"/>
  <c r="J1115" i="12" s="1"/>
  <c r="I1115" i="7"/>
  <c r="H1115" i="7"/>
  <c r="G1115" i="7"/>
  <c r="O1114" i="7"/>
  <c r="R1114" i="7" s="1"/>
  <c r="M1114" i="7"/>
  <c r="L1114" i="7"/>
  <c r="L1114" i="12" s="1"/>
  <c r="K1114" i="7"/>
  <c r="J1114" i="7"/>
  <c r="N1114" i="7" s="1"/>
  <c r="I1114" i="7"/>
  <c r="H1114" i="7"/>
  <c r="G1114" i="7"/>
  <c r="L1113" i="7"/>
  <c r="L1113" i="12" s="1"/>
  <c r="K1113" i="7"/>
  <c r="J1113" i="7"/>
  <c r="I1113" i="7"/>
  <c r="H1113" i="7"/>
  <c r="G1113" i="7"/>
  <c r="K1112" i="7"/>
  <c r="K1112" i="12" s="1"/>
  <c r="J1112" i="7"/>
  <c r="I1112" i="7"/>
  <c r="H1112" i="7"/>
  <c r="G1112" i="7"/>
  <c r="H1110" i="7"/>
  <c r="G1110" i="7"/>
  <c r="H1109" i="7"/>
  <c r="H1109" i="12" s="1"/>
  <c r="G1109" i="7"/>
  <c r="H1108" i="7"/>
  <c r="I1108" i="7" s="1"/>
  <c r="G1108" i="7"/>
  <c r="H1107" i="7"/>
  <c r="H1107" i="12" s="1"/>
  <c r="G1107" i="7"/>
  <c r="I1106" i="7"/>
  <c r="H1106" i="7"/>
  <c r="G1106" i="7"/>
  <c r="H1105" i="7"/>
  <c r="G1105" i="7"/>
  <c r="G1102" i="7"/>
  <c r="G1101" i="7"/>
  <c r="G1100" i="7"/>
  <c r="G1099" i="7"/>
  <c r="G1098" i="7"/>
  <c r="G1097" i="7"/>
  <c r="G1096" i="7"/>
  <c r="V1089" i="7"/>
  <c r="U1089" i="7"/>
  <c r="T1089" i="7"/>
  <c r="S1089" i="7"/>
  <c r="R1089" i="7"/>
  <c r="R1086" i="7" s="1"/>
  <c r="Q1089" i="7"/>
  <c r="P1089" i="7"/>
  <c r="O1089" i="7"/>
  <c r="N1089" i="7"/>
  <c r="M1089" i="7"/>
  <c r="L1089" i="7"/>
  <c r="K1089" i="7"/>
  <c r="J1089" i="7"/>
  <c r="I1089" i="7"/>
  <c r="H1089" i="7"/>
  <c r="G1089" i="7"/>
  <c r="V1088" i="7"/>
  <c r="U1088" i="7"/>
  <c r="T1088" i="7"/>
  <c r="T1086" i="7" s="1"/>
  <c r="S1088" i="7"/>
  <c r="R1088" i="7"/>
  <c r="Q1088" i="7"/>
  <c r="P1088" i="7"/>
  <c r="O1088" i="7"/>
  <c r="N1088" i="7"/>
  <c r="M1088" i="7"/>
  <c r="L1088" i="7"/>
  <c r="K1088" i="7"/>
  <c r="J1088" i="7"/>
  <c r="J1086" i="7" s="1"/>
  <c r="I1088" i="7"/>
  <c r="H1088" i="7"/>
  <c r="G1088" i="7"/>
  <c r="V1087" i="7"/>
  <c r="V1086" i="7" s="1"/>
  <c r="U1087" i="7"/>
  <c r="T1087" i="7"/>
  <c r="S1087" i="7"/>
  <c r="R1087" i="7"/>
  <c r="Q1087" i="7"/>
  <c r="Q1086" i="7" s="1"/>
  <c r="P1087" i="7"/>
  <c r="P1086" i="7" s="1"/>
  <c r="O1087" i="7"/>
  <c r="O1086" i="7" s="1"/>
  <c r="N1087" i="7"/>
  <c r="N1086" i="7" s="1"/>
  <c r="M1087" i="7"/>
  <c r="L1087" i="7"/>
  <c r="L1086" i="7" s="1"/>
  <c r="K1087" i="7"/>
  <c r="J1087" i="7"/>
  <c r="I1087" i="7"/>
  <c r="H1087" i="7"/>
  <c r="H1086" i="7" s="1"/>
  <c r="G1087" i="7"/>
  <c r="U1086" i="7"/>
  <c r="S1086" i="7"/>
  <c r="I1086" i="7"/>
  <c r="W1084" i="7"/>
  <c r="G1084" i="7"/>
  <c r="W1083" i="7"/>
  <c r="G1083" i="7"/>
  <c r="W1082" i="7"/>
  <c r="G1082" i="7"/>
  <c r="W1081" i="7"/>
  <c r="G1081" i="7"/>
  <c r="G1080" i="7"/>
  <c r="G1078" i="7"/>
  <c r="V1077" i="7"/>
  <c r="U1077" i="7"/>
  <c r="T1077" i="7"/>
  <c r="T1075" i="7" s="1"/>
  <c r="S1077" i="7"/>
  <c r="R1077" i="7"/>
  <c r="R1075" i="7" s="1"/>
  <c r="Q1077" i="7"/>
  <c r="P1077" i="7"/>
  <c r="O1077" i="7"/>
  <c r="N1077" i="7"/>
  <c r="N1075" i="7" s="1"/>
  <c r="M1077" i="7"/>
  <c r="M1075" i="7" s="1"/>
  <c r="L1077" i="7"/>
  <c r="K1077" i="7"/>
  <c r="J1077" i="7"/>
  <c r="I1077" i="7"/>
  <c r="H1077" i="7"/>
  <c r="G1077" i="7"/>
  <c r="V1076" i="7"/>
  <c r="U1076" i="7"/>
  <c r="T1076" i="7"/>
  <c r="S1076" i="7"/>
  <c r="R1076" i="7"/>
  <c r="Q1076" i="7"/>
  <c r="Q1075" i="7" s="1"/>
  <c r="P1076" i="7"/>
  <c r="P1075" i="7" s="1"/>
  <c r="O1076" i="7"/>
  <c r="N1076" i="7"/>
  <c r="M1076" i="7"/>
  <c r="L1076" i="7"/>
  <c r="K1076" i="7"/>
  <c r="K1075" i="7" s="1"/>
  <c r="J1076" i="7"/>
  <c r="I1076" i="7"/>
  <c r="H1076" i="7"/>
  <c r="G1076" i="7"/>
  <c r="V1075" i="7"/>
  <c r="U1075" i="7"/>
  <c r="I1075" i="7"/>
  <c r="H1075" i="7"/>
  <c r="W1074" i="7"/>
  <c r="V1074" i="7"/>
  <c r="U1074" i="7"/>
  <c r="T1074" i="7"/>
  <c r="T1072" i="7" s="1"/>
  <c r="S1074" i="7"/>
  <c r="R1074" i="7"/>
  <c r="Q1074" i="7"/>
  <c r="P1074" i="7"/>
  <c r="O1074" i="7"/>
  <c r="O1072" i="7" s="1"/>
  <c r="N1074" i="7"/>
  <c r="N1072" i="7" s="1"/>
  <c r="M1074" i="7"/>
  <c r="L1074" i="7"/>
  <c r="L1072" i="7" s="1"/>
  <c r="K1074" i="7"/>
  <c r="J1074" i="7"/>
  <c r="I1074" i="7"/>
  <c r="I1072" i="7" s="1"/>
  <c r="H1074" i="7"/>
  <c r="G1074" i="7"/>
  <c r="W1073" i="7"/>
  <c r="W1072" i="7" s="1"/>
  <c r="G1073" i="7"/>
  <c r="G1072" i="7" s="1"/>
  <c r="V1072" i="7"/>
  <c r="U1072" i="7"/>
  <c r="S1072" i="7"/>
  <c r="R1072" i="7"/>
  <c r="Q1072" i="7"/>
  <c r="P1072" i="7"/>
  <c r="M1072" i="7"/>
  <c r="K1072" i="7"/>
  <c r="J1072" i="7"/>
  <c r="H1072" i="7"/>
  <c r="V1070" i="7"/>
  <c r="U1070" i="7"/>
  <c r="U1068" i="7" s="1"/>
  <c r="T1070" i="7"/>
  <c r="S1070" i="7"/>
  <c r="S1068" i="7" s="1"/>
  <c r="R1070" i="7"/>
  <c r="Q1070" i="7"/>
  <c r="P1070" i="7"/>
  <c r="O1070" i="7"/>
  <c r="N1070" i="7"/>
  <c r="N1068" i="7" s="1"/>
  <c r="M1070" i="7"/>
  <c r="L1070" i="7"/>
  <c r="K1070" i="7"/>
  <c r="J1070" i="7"/>
  <c r="I1070" i="7"/>
  <c r="H1070" i="7"/>
  <c r="G1070" i="7"/>
  <c r="V1069" i="7"/>
  <c r="U1069" i="7"/>
  <c r="T1069" i="7"/>
  <c r="S1069" i="7"/>
  <c r="R1069" i="7"/>
  <c r="Q1069" i="7"/>
  <c r="Q1068" i="7" s="1"/>
  <c r="P1069" i="7"/>
  <c r="O1069" i="7"/>
  <c r="N1069" i="7"/>
  <c r="M1069" i="7"/>
  <c r="L1069" i="7"/>
  <c r="L1068" i="7" s="1"/>
  <c r="K1069" i="7"/>
  <c r="K1068" i="7" s="1"/>
  <c r="J1069" i="7"/>
  <c r="J1068" i="7" s="1"/>
  <c r="I1069" i="7"/>
  <c r="H1069" i="7"/>
  <c r="G1069" i="7"/>
  <c r="V1068" i="7"/>
  <c r="T1068" i="7"/>
  <c r="I1068" i="7"/>
  <c r="G1068" i="7"/>
  <c r="V1067" i="7"/>
  <c r="U1067" i="7"/>
  <c r="T1067" i="7"/>
  <c r="S1067" i="7"/>
  <c r="R1067" i="7"/>
  <c r="Q1067" i="7"/>
  <c r="P1067" i="7"/>
  <c r="O1067" i="7"/>
  <c r="N1067" i="7"/>
  <c r="M1067" i="7"/>
  <c r="L1067" i="7"/>
  <c r="K1067" i="7"/>
  <c r="J1067" i="7"/>
  <c r="I1067" i="7"/>
  <c r="H1067" i="7"/>
  <c r="G1067" i="7"/>
  <c r="V1066" i="7"/>
  <c r="U1066" i="7"/>
  <c r="T1066" i="7"/>
  <c r="S1066" i="7"/>
  <c r="S1064" i="7" s="1"/>
  <c r="R1066" i="7"/>
  <c r="W1066" i="7" s="1"/>
  <c r="Q1066" i="7"/>
  <c r="P1066" i="7"/>
  <c r="O1066" i="7"/>
  <c r="N1066" i="7"/>
  <c r="M1066" i="7"/>
  <c r="L1066" i="7"/>
  <c r="K1066" i="7"/>
  <c r="J1066" i="7"/>
  <c r="I1066" i="7"/>
  <c r="H1066" i="7"/>
  <c r="G1066" i="7"/>
  <c r="V1065" i="7"/>
  <c r="V1064" i="7" s="1"/>
  <c r="U1065" i="7"/>
  <c r="U1064" i="7" s="1"/>
  <c r="T1065" i="7"/>
  <c r="T1064" i="7" s="1"/>
  <c r="S1065" i="7"/>
  <c r="R1065" i="7"/>
  <c r="Q1065" i="7"/>
  <c r="P1065" i="7"/>
  <c r="P1064" i="7" s="1"/>
  <c r="O1065" i="7"/>
  <c r="N1065" i="7"/>
  <c r="N1064" i="7" s="1"/>
  <c r="M1065" i="7"/>
  <c r="L1065" i="7"/>
  <c r="K1065" i="7"/>
  <c r="J1065" i="7"/>
  <c r="I1065" i="7"/>
  <c r="H1065" i="7"/>
  <c r="G1065" i="7"/>
  <c r="R1064" i="7"/>
  <c r="Q1064" i="7"/>
  <c r="O1064" i="7"/>
  <c r="M1064" i="7"/>
  <c r="L1064" i="7"/>
  <c r="J1064" i="7"/>
  <c r="I1064" i="7"/>
  <c r="H1064" i="7"/>
  <c r="V1063" i="7"/>
  <c r="U1063" i="7"/>
  <c r="T1063" i="7"/>
  <c r="S1063" i="7"/>
  <c r="R1063" i="7"/>
  <c r="Q1063" i="7"/>
  <c r="P1063" i="7"/>
  <c r="O1063" i="7"/>
  <c r="N1063" i="7"/>
  <c r="N1061" i="7" s="1"/>
  <c r="M1063" i="7"/>
  <c r="L1063" i="7"/>
  <c r="L1061" i="7" s="1"/>
  <c r="K1063" i="7"/>
  <c r="J1063" i="7"/>
  <c r="I1063" i="7"/>
  <c r="H1063" i="7"/>
  <c r="G1063" i="7"/>
  <c r="V1062" i="7"/>
  <c r="V1061" i="7" s="1"/>
  <c r="U1062" i="7"/>
  <c r="T1062" i="7"/>
  <c r="S1062" i="7"/>
  <c r="R1062" i="7"/>
  <c r="Q1062" i="7"/>
  <c r="Q1061" i="7" s="1"/>
  <c r="P1062" i="7"/>
  <c r="O1062" i="7"/>
  <c r="N1062" i="7"/>
  <c r="M1062" i="7"/>
  <c r="M1061" i="7" s="1"/>
  <c r="L1062" i="7"/>
  <c r="K1062" i="7"/>
  <c r="K1061" i="7" s="1"/>
  <c r="J1062" i="7"/>
  <c r="J1061" i="7" s="1"/>
  <c r="I1062" i="7"/>
  <c r="H1062" i="7"/>
  <c r="G1062" i="7"/>
  <c r="U1061" i="7"/>
  <c r="T1061" i="7"/>
  <c r="S1061" i="7"/>
  <c r="R1061" i="7"/>
  <c r="P1061" i="7"/>
  <c r="O1061" i="7"/>
  <c r="H1061" i="7"/>
  <c r="V1060" i="7"/>
  <c r="U1060" i="7"/>
  <c r="T1060" i="7"/>
  <c r="S1060" i="7"/>
  <c r="R1060" i="7"/>
  <c r="Q1060" i="7"/>
  <c r="P1060" i="7"/>
  <c r="O1060" i="7"/>
  <c r="N1060" i="7"/>
  <c r="M1060" i="7"/>
  <c r="W1060" i="7" s="1"/>
  <c r="L1060" i="7"/>
  <c r="K1060" i="7"/>
  <c r="K1058" i="7" s="1"/>
  <c r="J1060" i="7"/>
  <c r="I1060" i="7"/>
  <c r="H1060" i="7"/>
  <c r="G1060" i="7"/>
  <c r="V1059" i="7"/>
  <c r="U1059" i="7"/>
  <c r="U1058" i="7" s="1"/>
  <c r="T1059" i="7"/>
  <c r="S1059" i="7"/>
  <c r="R1059" i="7"/>
  <c r="Q1059" i="7"/>
  <c r="Q1058" i="7" s="1"/>
  <c r="P1059" i="7"/>
  <c r="O1059" i="7"/>
  <c r="N1059" i="7"/>
  <c r="M1059" i="7"/>
  <c r="L1059" i="7"/>
  <c r="K1059" i="7"/>
  <c r="J1059" i="7"/>
  <c r="I1059" i="7"/>
  <c r="H1059" i="7"/>
  <c r="W1059" i="7" s="1"/>
  <c r="G1059" i="7"/>
  <c r="V1058" i="7"/>
  <c r="S1058" i="7"/>
  <c r="N1058" i="7"/>
  <c r="L1058" i="7"/>
  <c r="J1058" i="7"/>
  <c r="I1058" i="7"/>
  <c r="G1058" i="7"/>
  <c r="V1057" i="7"/>
  <c r="U1057" i="7"/>
  <c r="T1057" i="7"/>
  <c r="S1057" i="7"/>
  <c r="R1057" i="7"/>
  <c r="Q1057" i="7"/>
  <c r="P1057" i="7"/>
  <c r="O1057" i="7"/>
  <c r="N1057" i="7"/>
  <c r="M1057" i="7"/>
  <c r="L1057" i="7"/>
  <c r="K1057" i="7"/>
  <c r="J1057" i="7"/>
  <c r="I1057" i="7"/>
  <c r="I1055" i="7" s="1"/>
  <c r="H1057" i="7"/>
  <c r="G1057" i="7"/>
  <c r="W1056" i="7"/>
  <c r="V1056" i="7"/>
  <c r="U1056" i="7"/>
  <c r="T1056" i="7"/>
  <c r="S1056" i="7"/>
  <c r="S1055" i="7" s="1"/>
  <c r="R1056" i="7"/>
  <c r="Q1056" i="7"/>
  <c r="P1056" i="7"/>
  <c r="O1056" i="7"/>
  <c r="N1056" i="7"/>
  <c r="M1056" i="7"/>
  <c r="M1055" i="7" s="1"/>
  <c r="L1056" i="7"/>
  <c r="K1056" i="7"/>
  <c r="K1055" i="7" s="1"/>
  <c r="J1056" i="7"/>
  <c r="I1056" i="7"/>
  <c r="H1056" i="7"/>
  <c r="H1055" i="7" s="1"/>
  <c r="G1056" i="7"/>
  <c r="G1055" i="7" s="1"/>
  <c r="V1055" i="7"/>
  <c r="T1055" i="7"/>
  <c r="R1055" i="7"/>
  <c r="Q1055" i="7"/>
  <c r="P1055" i="7"/>
  <c r="O1055" i="7"/>
  <c r="N1055" i="7"/>
  <c r="L1055" i="7"/>
  <c r="J1055" i="7"/>
  <c r="V1054" i="7"/>
  <c r="U1054" i="7"/>
  <c r="T1054" i="7"/>
  <c r="T1052" i="7" s="1"/>
  <c r="S1054" i="7"/>
  <c r="R1054" i="7"/>
  <c r="Q1054" i="7"/>
  <c r="P1054" i="7"/>
  <c r="O1054" i="7"/>
  <c r="N1054" i="7"/>
  <c r="M1054" i="7"/>
  <c r="M1052" i="7" s="1"/>
  <c r="L1054" i="7"/>
  <c r="K1054" i="7"/>
  <c r="J1054" i="7"/>
  <c r="I1054" i="7"/>
  <c r="H1054" i="7"/>
  <c r="G1054" i="7"/>
  <c r="V1053" i="7"/>
  <c r="V1052" i="7" s="1"/>
  <c r="U1053" i="7"/>
  <c r="T1053" i="7"/>
  <c r="S1053" i="7"/>
  <c r="R1053" i="7"/>
  <c r="Q1053" i="7"/>
  <c r="Q1052" i="7" s="1"/>
  <c r="P1053" i="7"/>
  <c r="P1052" i="7" s="1"/>
  <c r="O1053" i="7"/>
  <c r="N1053" i="7"/>
  <c r="M1053" i="7"/>
  <c r="L1053" i="7"/>
  <c r="K1053" i="7"/>
  <c r="K1052" i="7" s="1"/>
  <c r="J1053" i="7"/>
  <c r="J1052" i="7" s="1"/>
  <c r="I1053" i="7"/>
  <c r="I1052" i="7" s="1"/>
  <c r="H1053" i="7"/>
  <c r="H1052" i="7" s="1"/>
  <c r="G1053" i="7"/>
  <c r="U1052" i="7"/>
  <c r="S1052" i="7"/>
  <c r="V1051" i="7"/>
  <c r="U1051" i="7"/>
  <c r="W1051" i="7" s="1"/>
  <c r="T1051" i="7"/>
  <c r="S1051" i="7"/>
  <c r="R1051" i="7"/>
  <c r="Q1051" i="7"/>
  <c r="P1051" i="7"/>
  <c r="O1051" i="7"/>
  <c r="N1051" i="7"/>
  <c r="M1051" i="7"/>
  <c r="L1051" i="7"/>
  <c r="K1051" i="7"/>
  <c r="J1051" i="7"/>
  <c r="I1051" i="7"/>
  <c r="H1051" i="7"/>
  <c r="H1049" i="7" s="1"/>
  <c r="G1051" i="7"/>
  <c r="W1050" i="7"/>
  <c r="W1049" i="7" s="1"/>
  <c r="V1050" i="7"/>
  <c r="V1049" i="7" s="1"/>
  <c r="U1050" i="7"/>
  <c r="T1050" i="7"/>
  <c r="T1049" i="7" s="1"/>
  <c r="S1050" i="7"/>
  <c r="R1050" i="7"/>
  <c r="Q1050" i="7"/>
  <c r="Q1049" i="7" s="1"/>
  <c r="P1050" i="7"/>
  <c r="O1050" i="7"/>
  <c r="N1050" i="7"/>
  <c r="M1050" i="7"/>
  <c r="L1050" i="7"/>
  <c r="K1050" i="7"/>
  <c r="J1050" i="7"/>
  <c r="J1049" i="7" s="1"/>
  <c r="I1050" i="7"/>
  <c r="H1050" i="7"/>
  <c r="G1050" i="7"/>
  <c r="G1049" i="7" s="1"/>
  <c r="S1049" i="7"/>
  <c r="R1049" i="7"/>
  <c r="P1049" i="7"/>
  <c r="O1049" i="7"/>
  <c r="N1049" i="7"/>
  <c r="M1049" i="7"/>
  <c r="L1049" i="7"/>
  <c r="K1049" i="7"/>
  <c r="V1048" i="7"/>
  <c r="U1048" i="7"/>
  <c r="T1048" i="7"/>
  <c r="S1048" i="7"/>
  <c r="R1048" i="7"/>
  <c r="Q1048" i="7"/>
  <c r="P1048" i="7"/>
  <c r="P1046" i="7" s="1"/>
  <c r="O1048" i="7"/>
  <c r="O1046" i="7" s="1"/>
  <c r="N1048" i="7"/>
  <c r="M1048" i="7"/>
  <c r="M1046" i="7" s="1"/>
  <c r="L1048" i="7"/>
  <c r="K1048" i="7"/>
  <c r="K1046" i="7" s="1"/>
  <c r="J1048" i="7"/>
  <c r="I1048" i="7"/>
  <c r="H1048" i="7"/>
  <c r="H1046" i="7" s="1"/>
  <c r="G1048" i="7"/>
  <c r="V1047" i="7"/>
  <c r="U1047" i="7"/>
  <c r="T1047" i="7"/>
  <c r="T1046" i="7" s="1"/>
  <c r="S1047" i="7"/>
  <c r="R1047" i="7"/>
  <c r="Q1047" i="7"/>
  <c r="Q1046" i="7" s="1"/>
  <c r="P1047" i="7"/>
  <c r="O1047" i="7"/>
  <c r="N1047" i="7"/>
  <c r="M1047" i="7"/>
  <c r="L1047" i="7"/>
  <c r="L1046" i="7" s="1"/>
  <c r="K1047" i="7"/>
  <c r="J1047" i="7"/>
  <c r="I1047" i="7"/>
  <c r="H1047" i="7"/>
  <c r="G1047" i="7"/>
  <c r="V1046" i="7"/>
  <c r="U1046" i="7"/>
  <c r="S1046" i="7"/>
  <c r="R1046" i="7"/>
  <c r="V1044" i="7"/>
  <c r="U1044" i="7"/>
  <c r="T1044" i="7"/>
  <c r="S1044" i="7"/>
  <c r="R1044" i="7"/>
  <c r="Q1044" i="7"/>
  <c r="P1044" i="7"/>
  <c r="O1044" i="7"/>
  <c r="N1044" i="7"/>
  <c r="M1044" i="7"/>
  <c r="W1044" i="7" s="1"/>
  <c r="L1044" i="7"/>
  <c r="K1044" i="7"/>
  <c r="J1044" i="7"/>
  <c r="I1044" i="7"/>
  <c r="H1044" i="7"/>
  <c r="G1044" i="7"/>
  <c r="V1043" i="7"/>
  <c r="U1043" i="7"/>
  <c r="T1043" i="7"/>
  <c r="S1043" i="7"/>
  <c r="R1043" i="7"/>
  <c r="Q1043" i="7"/>
  <c r="Q1041" i="7" s="1"/>
  <c r="P1043" i="7"/>
  <c r="O1043" i="7"/>
  <c r="N1043" i="7"/>
  <c r="M1043" i="7"/>
  <c r="L1043" i="7"/>
  <c r="L1041" i="7" s="1"/>
  <c r="K1043" i="7"/>
  <c r="J1043" i="7"/>
  <c r="I1043" i="7"/>
  <c r="H1043" i="7"/>
  <c r="G1043" i="7"/>
  <c r="V1042" i="7"/>
  <c r="V1041" i="7" s="1"/>
  <c r="U1042" i="7"/>
  <c r="U1041" i="7" s="1"/>
  <c r="T1042" i="7"/>
  <c r="S1042" i="7"/>
  <c r="S1041" i="7" s="1"/>
  <c r="R1042" i="7"/>
  <c r="Q1042" i="7"/>
  <c r="P1042" i="7"/>
  <c r="P1041" i="7" s="1"/>
  <c r="O1042" i="7"/>
  <c r="O1041" i="7" s="1"/>
  <c r="N1042" i="7"/>
  <c r="N1041" i="7" s="1"/>
  <c r="M1042" i="7"/>
  <c r="L1042" i="7"/>
  <c r="K1042" i="7"/>
  <c r="J1042" i="7"/>
  <c r="J1041" i="7" s="1"/>
  <c r="I1042" i="7"/>
  <c r="H1042" i="7"/>
  <c r="H1041" i="7" s="1"/>
  <c r="G1042" i="7"/>
  <c r="K1041" i="7"/>
  <c r="I1041" i="7"/>
  <c r="V1040" i="7"/>
  <c r="U1040" i="7"/>
  <c r="U1038" i="7" s="1"/>
  <c r="T1040" i="7"/>
  <c r="S1040" i="7"/>
  <c r="R1040" i="7"/>
  <c r="Q1040" i="7"/>
  <c r="P1040" i="7"/>
  <c r="O1040" i="7"/>
  <c r="N1040" i="7"/>
  <c r="M1040" i="7"/>
  <c r="L1040" i="7"/>
  <c r="K1040" i="7"/>
  <c r="J1040" i="7"/>
  <c r="I1040" i="7"/>
  <c r="H1040" i="7"/>
  <c r="H1038" i="7" s="1"/>
  <c r="G1040" i="7"/>
  <c r="G1038" i="7" s="1"/>
  <c r="V1039" i="7"/>
  <c r="U1039" i="7"/>
  <c r="T1039" i="7"/>
  <c r="S1039" i="7"/>
  <c r="R1039" i="7"/>
  <c r="Q1039" i="7"/>
  <c r="Q1038" i="7" s="1"/>
  <c r="P1039" i="7"/>
  <c r="P1038" i="7" s="1"/>
  <c r="O1039" i="7"/>
  <c r="N1039" i="7"/>
  <c r="M1039" i="7"/>
  <c r="L1039" i="7"/>
  <c r="K1039" i="7"/>
  <c r="K1038" i="7" s="1"/>
  <c r="J1039" i="7"/>
  <c r="I1039" i="7"/>
  <c r="H1039" i="7"/>
  <c r="G1039" i="7"/>
  <c r="V1038" i="7"/>
  <c r="N1038" i="7"/>
  <c r="M1038" i="7"/>
  <c r="L1038" i="7"/>
  <c r="J1038" i="7"/>
  <c r="I1038" i="7"/>
  <c r="V1037" i="7"/>
  <c r="U1037" i="7"/>
  <c r="T1037" i="7"/>
  <c r="S1037" i="7"/>
  <c r="R1037" i="7"/>
  <c r="Q1037" i="7"/>
  <c r="P1037" i="7"/>
  <c r="O1037" i="7"/>
  <c r="N1037" i="7"/>
  <c r="N1034" i="7" s="1"/>
  <c r="M1037" i="7"/>
  <c r="L1037" i="7"/>
  <c r="K1037" i="7"/>
  <c r="J1037" i="7"/>
  <c r="J1034" i="7" s="1"/>
  <c r="I1037" i="7"/>
  <c r="H1037" i="7"/>
  <c r="G1037" i="7"/>
  <c r="W1036" i="7"/>
  <c r="V1036" i="7"/>
  <c r="U1036" i="7"/>
  <c r="T1036" i="7"/>
  <c r="S1036" i="7"/>
  <c r="R1036" i="7"/>
  <c r="Q1036" i="7"/>
  <c r="P1036" i="7"/>
  <c r="O1036" i="7"/>
  <c r="N1036" i="7"/>
  <c r="M1036" i="7"/>
  <c r="L1036" i="7"/>
  <c r="K1036" i="7"/>
  <c r="K1034" i="7" s="1"/>
  <c r="J1036" i="7"/>
  <c r="I1036" i="7"/>
  <c r="H1036" i="7"/>
  <c r="G1036" i="7"/>
  <c r="V1035" i="7"/>
  <c r="U1035" i="7"/>
  <c r="T1035" i="7"/>
  <c r="T1034" i="7" s="1"/>
  <c r="S1035" i="7"/>
  <c r="R1035" i="7"/>
  <c r="Q1035" i="7"/>
  <c r="P1035" i="7"/>
  <c r="O1035" i="7"/>
  <c r="O1034" i="7" s="1"/>
  <c r="N1035" i="7"/>
  <c r="M1035" i="7"/>
  <c r="M1034" i="7" s="1"/>
  <c r="L1035" i="7"/>
  <c r="K1035" i="7"/>
  <c r="J1035" i="7"/>
  <c r="I1035" i="7"/>
  <c r="H1035" i="7"/>
  <c r="H1034" i="7" s="1"/>
  <c r="G1035" i="7"/>
  <c r="G1034" i="7" s="1"/>
  <c r="V1034" i="7"/>
  <c r="U1034" i="7"/>
  <c r="R1034" i="7"/>
  <c r="Q1034" i="7"/>
  <c r="P1034" i="7"/>
  <c r="L1034" i="7"/>
  <c r="V1033" i="7"/>
  <c r="V1031" i="7" s="1"/>
  <c r="U1033" i="7"/>
  <c r="T1033" i="7"/>
  <c r="S1033" i="7"/>
  <c r="R1033" i="7"/>
  <c r="Q1033" i="7"/>
  <c r="P1033" i="7"/>
  <c r="O1033" i="7"/>
  <c r="N1033" i="7"/>
  <c r="M1033" i="7"/>
  <c r="M1031" i="7" s="1"/>
  <c r="L1033" i="7"/>
  <c r="K1033" i="7"/>
  <c r="J1033" i="7"/>
  <c r="I1033" i="7"/>
  <c r="H1033" i="7"/>
  <c r="G1033" i="7"/>
  <c r="V1032" i="7"/>
  <c r="U1032" i="7"/>
  <c r="T1032" i="7"/>
  <c r="S1032" i="7"/>
  <c r="R1032" i="7"/>
  <c r="R1031" i="7" s="1"/>
  <c r="Q1032" i="7"/>
  <c r="P1032" i="7"/>
  <c r="P1031" i="7" s="1"/>
  <c r="O1032" i="7"/>
  <c r="N1032" i="7"/>
  <c r="N1031" i="7" s="1"/>
  <c r="M1032" i="7"/>
  <c r="L1032" i="7"/>
  <c r="L1031" i="7" s="1"/>
  <c r="K1032" i="7"/>
  <c r="K1031" i="7" s="1"/>
  <c r="J1032" i="7"/>
  <c r="J1031" i="7" s="1"/>
  <c r="I1032" i="7"/>
  <c r="I1031" i="7" s="1"/>
  <c r="H1032" i="7"/>
  <c r="G1032" i="7"/>
  <c r="U1031" i="7"/>
  <c r="H1031" i="7"/>
  <c r="G1031" i="7"/>
  <c r="V1030" i="7"/>
  <c r="U1030" i="7"/>
  <c r="T1030" i="7"/>
  <c r="S1030" i="7"/>
  <c r="R1030" i="7"/>
  <c r="Q1030" i="7"/>
  <c r="P1030" i="7"/>
  <c r="O1030" i="7"/>
  <c r="N1030" i="7"/>
  <c r="M1030" i="7"/>
  <c r="L1030" i="7"/>
  <c r="K1030" i="7"/>
  <c r="J1030" i="7"/>
  <c r="I1030" i="7"/>
  <c r="I1027" i="7" s="1"/>
  <c r="H1030" i="7"/>
  <c r="H1027" i="7" s="1"/>
  <c r="G1030" i="7"/>
  <c r="V1029" i="7"/>
  <c r="U1029" i="7"/>
  <c r="T1029" i="7"/>
  <c r="S1029" i="7"/>
  <c r="R1029" i="7"/>
  <c r="Q1029" i="7"/>
  <c r="Q1027" i="7" s="1"/>
  <c r="P1029" i="7"/>
  <c r="O1029" i="7"/>
  <c r="N1029" i="7"/>
  <c r="M1029" i="7"/>
  <c r="L1029" i="7"/>
  <c r="K1029" i="7"/>
  <c r="J1029" i="7"/>
  <c r="I1029" i="7"/>
  <c r="H1029" i="7"/>
  <c r="G1029" i="7"/>
  <c r="V1028" i="7"/>
  <c r="U1028" i="7"/>
  <c r="T1028" i="7"/>
  <c r="S1028" i="7"/>
  <c r="R1028" i="7"/>
  <c r="R1027" i="7" s="1"/>
  <c r="Q1028" i="7"/>
  <c r="P1028" i="7"/>
  <c r="P1027" i="7" s="1"/>
  <c r="O1028" i="7"/>
  <c r="O1027" i="7" s="1"/>
  <c r="N1028" i="7"/>
  <c r="M1028" i="7"/>
  <c r="L1028" i="7"/>
  <c r="K1028" i="7"/>
  <c r="J1028" i="7"/>
  <c r="W1028" i="7" s="1"/>
  <c r="I1028" i="7"/>
  <c r="H1028" i="7"/>
  <c r="G1028" i="7"/>
  <c r="G1027" i="7" s="1"/>
  <c r="S1027" i="7"/>
  <c r="N1027" i="7"/>
  <c r="M1027" i="7"/>
  <c r="L1027" i="7"/>
  <c r="K1027" i="7"/>
  <c r="J1027" i="7"/>
  <c r="V1026" i="7"/>
  <c r="U1026" i="7"/>
  <c r="T1026" i="7"/>
  <c r="S1026" i="7"/>
  <c r="R1026" i="7"/>
  <c r="Q1026" i="7"/>
  <c r="P1026" i="7"/>
  <c r="O1026" i="7"/>
  <c r="N1026" i="7"/>
  <c r="N1024" i="7" s="1"/>
  <c r="M1026" i="7"/>
  <c r="L1026" i="7"/>
  <c r="K1026" i="7"/>
  <c r="J1026" i="7"/>
  <c r="I1026" i="7"/>
  <c r="H1026" i="7"/>
  <c r="G1026" i="7"/>
  <c r="V1025" i="7"/>
  <c r="U1025" i="7"/>
  <c r="T1025" i="7"/>
  <c r="S1025" i="7"/>
  <c r="S1024" i="7" s="1"/>
  <c r="R1025" i="7"/>
  <c r="R1024" i="7" s="1"/>
  <c r="Q1025" i="7"/>
  <c r="P1025" i="7"/>
  <c r="P1024" i="7" s="1"/>
  <c r="O1025" i="7"/>
  <c r="N1025" i="7"/>
  <c r="M1025" i="7"/>
  <c r="M1024" i="7" s="1"/>
  <c r="L1025" i="7"/>
  <c r="K1025" i="7"/>
  <c r="K1024" i="7" s="1"/>
  <c r="J1025" i="7"/>
  <c r="J1024" i="7" s="1"/>
  <c r="I1025" i="7"/>
  <c r="H1025" i="7"/>
  <c r="H1024" i="7" s="1"/>
  <c r="G1025" i="7"/>
  <c r="V1024" i="7"/>
  <c r="U1024" i="7"/>
  <c r="T1024" i="7"/>
  <c r="O1024" i="7"/>
  <c r="L1024" i="7"/>
  <c r="V1022" i="7"/>
  <c r="V1019" i="7" s="1"/>
  <c r="U1022" i="7"/>
  <c r="T1022" i="7"/>
  <c r="T1019" i="7" s="1"/>
  <c r="S1022" i="7"/>
  <c r="R1022" i="7"/>
  <c r="Q1022" i="7"/>
  <c r="P1022" i="7"/>
  <c r="O1022" i="7"/>
  <c r="N1022" i="7"/>
  <c r="M1022" i="7"/>
  <c r="L1022" i="7"/>
  <c r="K1022" i="7"/>
  <c r="J1022" i="7"/>
  <c r="I1022" i="7"/>
  <c r="H1022" i="7"/>
  <c r="G1022" i="7"/>
  <c r="V1021" i="7"/>
  <c r="U1021" i="7"/>
  <c r="U1019" i="7" s="1"/>
  <c r="T1021" i="7"/>
  <c r="S1021" i="7"/>
  <c r="R1021" i="7"/>
  <c r="Q1021" i="7"/>
  <c r="P1021" i="7"/>
  <c r="O1021" i="7"/>
  <c r="N1021" i="7"/>
  <c r="N1019" i="7" s="1"/>
  <c r="M1021" i="7"/>
  <c r="L1021" i="7"/>
  <c r="L1019" i="7" s="1"/>
  <c r="K1021" i="7"/>
  <c r="J1021" i="7"/>
  <c r="I1021" i="7"/>
  <c r="H1021" i="7"/>
  <c r="G1021" i="7"/>
  <c r="V1020" i="7"/>
  <c r="U1020" i="7"/>
  <c r="T1020" i="7"/>
  <c r="S1020" i="7"/>
  <c r="R1020" i="7"/>
  <c r="Q1020" i="7"/>
  <c r="P1020" i="7"/>
  <c r="O1020" i="7"/>
  <c r="N1020" i="7"/>
  <c r="M1020" i="7"/>
  <c r="L1020" i="7"/>
  <c r="K1020" i="7"/>
  <c r="J1020" i="7"/>
  <c r="J1019" i="7" s="1"/>
  <c r="I1020" i="7"/>
  <c r="H1020" i="7"/>
  <c r="G1020" i="7"/>
  <c r="K1019" i="7"/>
  <c r="H1019" i="7"/>
  <c r="G1019" i="7"/>
  <c r="V1018" i="7"/>
  <c r="U1018" i="7"/>
  <c r="T1018" i="7"/>
  <c r="S1018" i="7"/>
  <c r="R1018" i="7"/>
  <c r="Q1018" i="7"/>
  <c r="P1018" i="7"/>
  <c r="O1018" i="7"/>
  <c r="N1018" i="7"/>
  <c r="M1018" i="7"/>
  <c r="L1018" i="7"/>
  <c r="K1018" i="7"/>
  <c r="J1018" i="7"/>
  <c r="I1018" i="7"/>
  <c r="I1015" i="7" s="1"/>
  <c r="H1018" i="7"/>
  <c r="W1018" i="7" s="1"/>
  <c r="G1018" i="7"/>
  <c r="V1017" i="7"/>
  <c r="U1017" i="7"/>
  <c r="U1015" i="7" s="1"/>
  <c r="T1017" i="7"/>
  <c r="S1017" i="7"/>
  <c r="R1017" i="7"/>
  <c r="Q1017" i="7"/>
  <c r="P1017" i="7"/>
  <c r="O1017" i="7"/>
  <c r="N1017" i="7"/>
  <c r="M1017" i="7"/>
  <c r="L1017" i="7"/>
  <c r="K1017" i="7"/>
  <c r="J1017" i="7"/>
  <c r="I1017" i="7"/>
  <c r="H1017" i="7"/>
  <c r="G1017" i="7"/>
  <c r="W1016" i="7"/>
  <c r="V1016" i="7"/>
  <c r="V1015" i="7" s="1"/>
  <c r="U1016" i="7"/>
  <c r="T1016" i="7"/>
  <c r="T1015" i="7" s="1"/>
  <c r="S1016" i="7"/>
  <c r="R1016" i="7"/>
  <c r="R1015" i="7" s="1"/>
  <c r="Q1016" i="7"/>
  <c r="P1016" i="7"/>
  <c r="O1016" i="7"/>
  <c r="N1016" i="7"/>
  <c r="M1016" i="7"/>
  <c r="L1016" i="7"/>
  <c r="K1016" i="7"/>
  <c r="J1016" i="7"/>
  <c r="J1015" i="7" s="1"/>
  <c r="I1016" i="7"/>
  <c r="H1016" i="7"/>
  <c r="G1016" i="7"/>
  <c r="S1015" i="7"/>
  <c r="Q1015" i="7"/>
  <c r="P1015" i="7"/>
  <c r="O1015" i="7"/>
  <c r="N1015" i="7"/>
  <c r="L1015" i="7"/>
  <c r="K1015" i="7"/>
  <c r="G1015" i="7"/>
  <c r="V1014" i="7"/>
  <c r="U1014" i="7"/>
  <c r="T1014" i="7"/>
  <c r="S1014" i="7"/>
  <c r="R1014" i="7"/>
  <c r="Q1014" i="7"/>
  <c r="P1014" i="7"/>
  <c r="P1011" i="7" s="1"/>
  <c r="O1014" i="7"/>
  <c r="N1014" i="7"/>
  <c r="M1014" i="7"/>
  <c r="L1014" i="7"/>
  <c r="K1014" i="7"/>
  <c r="J1014" i="7"/>
  <c r="I1014" i="7"/>
  <c r="H1014" i="7"/>
  <c r="W1014" i="7" s="1"/>
  <c r="G1014" i="7"/>
  <c r="V1013" i="7"/>
  <c r="U1013" i="7"/>
  <c r="T1013" i="7"/>
  <c r="S1013" i="7"/>
  <c r="R1013" i="7"/>
  <c r="Q1013" i="7"/>
  <c r="P1013" i="7"/>
  <c r="O1013" i="7"/>
  <c r="N1013" i="7"/>
  <c r="M1013" i="7"/>
  <c r="L1013" i="7"/>
  <c r="K1013" i="7"/>
  <c r="J1013" i="7"/>
  <c r="I1013" i="7"/>
  <c r="H1013" i="7"/>
  <c r="G1013" i="7"/>
  <c r="W1012" i="7"/>
  <c r="V1012" i="7"/>
  <c r="V1011" i="7" s="1"/>
  <c r="U1012" i="7"/>
  <c r="T1012" i="7"/>
  <c r="S1012" i="7"/>
  <c r="R1012" i="7"/>
  <c r="Q1012" i="7"/>
  <c r="Q1011" i="7" s="1"/>
  <c r="P1012" i="7"/>
  <c r="O1012" i="7"/>
  <c r="O1011" i="7" s="1"/>
  <c r="N1012" i="7"/>
  <c r="M1012" i="7"/>
  <c r="L1012" i="7"/>
  <c r="K1012" i="7"/>
  <c r="K1011" i="7" s="1"/>
  <c r="J1012" i="7"/>
  <c r="J1011" i="7" s="1"/>
  <c r="I1012" i="7"/>
  <c r="H1012" i="7"/>
  <c r="G1012" i="7"/>
  <c r="G1011" i="7" s="1"/>
  <c r="T1011" i="7"/>
  <c r="S1011" i="7"/>
  <c r="R1011" i="7"/>
  <c r="N1011" i="7"/>
  <c r="V1009" i="7"/>
  <c r="V1005" i="7" s="1"/>
  <c r="U1009" i="7"/>
  <c r="T1009" i="7"/>
  <c r="S1009" i="7"/>
  <c r="R1009" i="7"/>
  <c r="Q1009" i="7"/>
  <c r="Q1005" i="7" s="1"/>
  <c r="P1009" i="7"/>
  <c r="O1009" i="7"/>
  <c r="N1009" i="7"/>
  <c r="M1009" i="7"/>
  <c r="L1009" i="7"/>
  <c r="K1009" i="7"/>
  <c r="J1009" i="7"/>
  <c r="I1009" i="7"/>
  <c r="H1009" i="7"/>
  <c r="G1009" i="7"/>
  <c r="V1008" i="7"/>
  <c r="U1008" i="7"/>
  <c r="T1008" i="7"/>
  <c r="S1008" i="7"/>
  <c r="R1008" i="7"/>
  <c r="Q1008" i="7"/>
  <c r="P1008" i="7"/>
  <c r="O1008" i="7"/>
  <c r="N1008" i="7"/>
  <c r="M1008" i="7"/>
  <c r="L1008" i="7"/>
  <c r="K1008" i="7"/>
  <c r="J1008" i="7"/>
  <c r="I1008" i="7"/>
  <c r="H1008" i="7"/>
  <c r="G1008" i="7"/>
  <c r="V1007" i="7"/>
  <c r="U1007" i="7"/>
  <c r="T1007" i="7"/>
  <c r="S1007" i="7"/>
  <c r="R1007" i="7"/>
  <c r="Q1007" i="7"/>
  <c r="P1007" i="7"/>
  <c r="O1007" i="7"/>
  <c r="N1007" i="7"/>
  <c r="M1007" i="7"/>
  <c r="L1007" i="7"/>
  <c r="K1007" i="7"/>
  <c r="K1005" i="7" s="1"/>
  <c r="J1007" i="7"/>
  <c r="I1007" i="7"/>
  <c r="I1005" i="7" s="1"/>
  <c r="H1007" i="7"/>
  <c r="G1007" i="7"/>
  <c r="V1006" i="7"/>
  <c r="U1006" i="7"/>
  <c r="T1006" i="7"/>
  <c r="T1005" i="7" s="1"/>
  <c r="S1006" i="7"/>
  <c r="R1006" i="7"/>
  <c r="Q1006" i="7"/>
  <c r="P1006" i="7"/>
  <c r="O1006" i="7"/>
  <c r="N1006" i="7"/>
  <c r="M1006" i="7"/>
  <c r="L1006" i="7"/>
  <c r="L1005" i="7" s="1"/>
  <c r="K1006" i="7"/>
  <c r="J1006" i="7"/>
  <c r="I1006" i="7"/>
  <c r="H1006" i="7"/>
  <c r="H1005" i="7" s="1"/>
  <c r="G1006" i="7"/>
  <c r="V1004" i="7"/>
  <c r="U1004" i="7"/>
  <c r="T1004" i="7"/>
  <c r="T1000" i="7" s="1"/>
  <c r="S1004" i="7"/>
  <c r="R1004" i="7"/>
  <c r="Q1004" i="7"/>
  <c r="P1004" i="7"/>
  <c r="O1004" i="7"/>
  <c r="N1004" i="7"/>
  <c r="M1004" i="7"/>
  <c r="L1004" i="7"/>
  <c r="K1004" i="7"/>
  <c r="J1004" i="7"/>
  <c r="I1004" i="7"/>
  <c r="H1004" i="7"/>
  <c r="G1004" i="7"/>
  <c r="V1003" i="7"/>
  <c r="V1000" i="7" s="1"/>
  <c r="U1003" i="7"/>
  <c r="T1003" i="7"/>
  <c r="S1003" i="7"/>
  <c r="R1003" i="7"/>
  <c r="Q1003" i="7"/>
  <c r="P1003" i="7"/>
  <c r="O1003" i="7"/>
  <c r="N1003" i="7"/>
  <c r="M1003" i="7"/>
  <c r="L1003" i="7"/>
  <c r="K1003" i="7"/>
  <c r="J1003" i="7"/>
  <c r="I1003" i="7"/>
  <c r="H1003" i="7"/>
  <c r="G1003" i="7"/>
  <c r="V1002" i="7"/>
  <c r="U1002" i="7"/>
  <c r="T1002" i="7"/>
  <c r="S1002" i="7"/>
  <c r="S1000" i="7" s="1"/>
  <c r="R1002" i="7"/>
  <c r="Q1002" i="7"/>
  <c r="P1002" i="7"/>
  <c r="O1002" i="7"/>
  <c r="N1002" i="7"/>
  <c r="M1002" i="7"/>
  <c r="L1002" i="7"/>
  <c r="L1000" i="7" s="1"/>
  <c r="K1002" i="7"/>
  <c r="J1002" i="7"/>
  <c r="I1002" i="7"/>
  <c r="H1002" i="7"/>
  <c r="G1002" i="7"/>
  <c r="V1001" i="7"/>
  <c r="U1001" i="7"/>
  <c r="T1001" i="7"/>
  <c r="S1001" i="7"/>
  <c r="R1001" i="7"/>
  <c r="Q1001" i="7"/>
  <c r="Q1000" i="7" s="1"/>
  <c r="P1001" i="7"/>
  <c r="P1000" i="7" s="1"/>
  <c r="O1001" i="7"/>
  <c r="O1000" i="7" s="1"/>
  <c r="N1001" i="7"/>
  <c r="M1001" i="7"/>
  <c r="M1000" i="7" s="1"/>
  <c r="L1001" i="7"/>
  <c r="K1001" i="7"/>
  <c r="K1000" i="7" s="1"/>
  <c r="J1001" i="7"/>
  <c r="J1000" i="7" s="1"/>
  <c r="I1001" i="7"/>
  <c r="I1000" i="7" s="1"/>
  <c r="H1001" i="7"/>
  <c r="G1001" i="7"/>
  <c r="H1000" i="7"/>
  <c r="G1000" i="7"/>
  <c r="V999" i="7"/>
  <c r="U999" i="7"/>
  <c r="T999" i="7"/>
  <c r="S999" i="7"/>
  <c r="R999" i="7"/>
  <c r="Q999" i="7"/>
  <c r="P999" i="7"/>
  <c r="O999" i="7"/>
  <c r="N999" i="7"/>
  <c r="M999" i="7"/>
  <c r="L999" i="7"/>
  <c r="K999" i="7"/>
  <c r="J999" i="7"/>
  <c r="I999" i="7"/>
  <c r="H999" i="7"/>
  <c r="G999" i="7"/>
  <c r="W999" i="7" s="1"/>
  <c r="V998" i="7"/>
  <c r="U998" i="7"/>
  <c r="T998" i="7"/>
  <c r="S998" i="7"/>
  <c r="R998" i="7"/>
  <c r="Q998" i="7"/>
  <c r="P998" i="7"/>
  <c r="O998" i="7"/>
  <c r="N998" i="7"/>
  <c r="M998" i="7"/>
  <c r="L998" i="7"/>
  <c r="K998" i="7"/>
  <c r="J998" i="7"/>
  <c r="I998" i="7"/>
  <c r="H998" i="7"/>
  <c r="G998" i="7"/>
  <c r="V997" i="7"/>
  <c r="U997" i="7"/>
  <c r="T997" i="7"/>
  <c r="S997" i="7"/>
  <c r="S995" i="7" s="1"/>
  <c r="R997" i="7"/>
  <c r="Q997" i="7"/>
  <c r="Q995" i="7" s="1"/>
  <c r="P997" i="7"/>
  <c r="O997" i="7"/>
  <c r="N997" i="7"/>
  <c r="M997" i="7"/>
  <c r="L997" i="7"/>
  <c r="K997" i="7"/>
  <c r="J997" i="7"/>
  <c r="I997" i="7"/>
  <c r="W997" i="7" s="1"/>
  <c r="H997" i="7"/>
  <c r="G997" i="7"/>
  <c r="V996" i="7"/>
  <c r="V995" i="7" s="1"/>
  <c r="U996" i="7"/>
  <c r="T996" i="7"/>
  <c r="S996" i="7"/>
  <c r="R996" i="7"/>
  <c r="Q996" i="7"/>
  <c r="P996" i="7"/>
  <c r="O996" i="7"/>
  <c r="N996" i="7"/>
  <c r="M996" i="7"/>
  <c r="M995" i="7" s="1"/>
  <c r="L996" i="7"/>
  <c r="K996" i="7"/>
  <c r="J996" i="7"/>
  <c r="I996" i="7"/>
  <c r="H996" i="7"/>
  <c r="H995" i="7" s="1"/>
  <c r="G996" i="7"/>
  <c r="W996" i="7" s="1"/>
  <c r="O995" i="7"/>
  <c r="N995" i="7"/>
  <c r="L995" i="7"/>
  <c r="K995" i="7"/>
  <c r="J995" i="7"/>
  <c r="I995" i="7"/>
  <c r="G995" i="7"/>
  <c r="V992" i="7"/>
  <c r="U992" i="7"/>
  <c r="T992" i="7"/>
  <c r="S992" i="7"/>
  <c r="R992" i="7"/>
  <c r="Q992" i="7"/>
  <c r="P992" i="7"/>
  <c r="O992" i="7"/>
  <c r="N992" i="7"/>
  <c r="M992" i="7"/>
  <c r="L992" i="7"/>
  <c r="K992" i="7"/>
  <c r="J992" i="7"/>
  <c r="J988" i="7" s="1"/>
  <c r="I992" i="7"/>
  <c r="H992" i="7"/>
  <c r="G992" i="7"/>
  <c r="W991" i="7"/>
  <c r="V991" i="7"/>
  <c r="U991" i="7"/>
  <c r="T991" i="7"/>
  <c r="S991" i="7"/>
  <c r="R991" i="7"/>
  <c r="Q991" i="7"/>
  <c r="P991" i="7"/>
  <c r="O991" i="7"/>
  <c r="N991" i="7"/>
  <c r="M991" i="7"/>
  <c r="L991" i="7"/>
  <c r="K991" i="7"/>
  <c r="J991" i="7"/>
  <c r="I991" i="7"/>
  <c r="H991" i="7"/>
  <c r="G991" i="7"/>
  <c r="V990" i="7"/>
  <c r="U990" i="7"/>
  <c r="T990" i="7"/>
  <c r="T988" i="7" s="1"/>
  <c r="S990" i="7"/>
  <c r="R990" i="7"/>
  <c r="Q990" i="7"/>
  <c r="P990" i="7"/>
  <c r="P988" i="7" s="1"/>
  <c r="O990" i="7"/>
  <c r="N990" i="7"/>
  <c r="M990" i="7"/>
  <c r="L990" i="7"/>
  <c r="K990" i="7"/>
  <c r="J990" i="7"/>
  <c r="I990" i="7"/>
  <c r="H990" i="7"/>
  <c r="G990" i="7"/>
  <c r="V989" i="7"/>
  <c r="U989" i="7"/>
  <c r="T989" i="7"/>
  <c r="S989" i="7"/>
  <c r="S988" i="7" s="1"/>
  <c r="R989" i="7"/>
  <c r="R988" i="7" s="1"/>
  <c r="Q989" i="7"/>
  <c r="Q988" i="7" s="1"/>
  <c r="P989" i="7"/>
  <c r="O989" i="7"/>
  <c r="O988" i="7" s="1"/>
  <c r="N989" i="7"/>
  <c r="M989" i="7"/>
  <c r="L989" i="7"/>
  <c r="K989" i="7"/>
  <c r="J989" i="7"/>
  <c r="I989" i="7"/>
  <c r="H989" i="7"/>
  <c r="G989" i="7"/>
  <c r="N988" i="7"/>
  <c r="L988" i="7"/>
  <c r="K988" i="7"/>
  <c r="I988" i="7"/>
  <c r="G987" i="7"/>
  <c r="W987" i="7" s="1"/>
  <c r="V986" i="7"/>
  <c r="U986" i="7"/>
  <c r="T986" i="7"/>
  <c r="S986" i="7"/>
  <c r="S985" i="7" s="1"/>
  <c r="R986" i="7"/>
  <c r="R985" i="7" s="1"/>
  <c r="Q986" i="7"/>
  <c r="Q985" i="7" s="1"/>
  <c r="P986" i="7"/>
  <c r="P985" i="7" s="1"/>
  <c r="O986" i="7"/>
  <c r="O985" i="7" s="1"/>
  <c r="N986" i="7"/>
  <c r="M986" i="7"/>
  <c r="M985" i="7" s="1"/>
  <c r="L986" i="7"/>
  <c r="K986" i="7"/>
  <c r="J986" i="7"/>
  <c r="J985" i="7" s="1"/>
  <c r="I986" i="7"/>
  <c r="I985" i="7" s="1"/>
  <c r="H986" i="7"/>
  <c r="W986" i="7" s="1"/>
  <c r="G986" i="7"/>
  <c r="V985" i="7"/>
  <c r="U985" i="7"/>
  <c r="T985" i="7"/>
  <c r="N985" i="7"/>
  <c r="L985" i="7"/>
  <c r="K985" i="7"/>
  <c r="H985" i="7"/>
  <c r="G985" i="7"/>
  <c r="W984" i="7"/>
  <c r="G984" i="7"/>
  <c r="V983" i="7"/>
  <c r="U983" i="7"/>
  <c r="T983" i="7"/>
  <c r="S983" i="7"/>
  <c r="R983" i="7"/>
  <c r="Q983" i="7"/>
  <c r="P983" i="7"/>
  <c r="O983" i="7"/>
  <c r="N983" i="7"/>
  <c r="M983" i="7"/>
  <c r="L983" i="7"/>
  <c r="K983" i="7"/>
  <c r="J983" i="7"/>
  <c r="I983" i="7"/>
  <c r="H983" i="7"/>
  <c r="G983" i="7"/>
  <c r="W983" i="7" s="1"/>
  <c r="V982" i="7"/>
  <c r="V981" i="7" s="1"/>
  <c r="U982" i="7"/>
  <c r="U981" i="7" s="1"/>
  <c r="T982" i="7"/>
  <c r="S982" i="7"/>
  <c r="R982" i="7"/>
  <c r="Q982" i="7"/>
  <c r="P982" i="7"/>
  <c r="O982" i="7"/>
  <c r="N982" i="7"/>
  <c r="N981" i="7" s="1"/>
  <c r="M982" i="7"/>
  <c r="L982" i="7"/>
  <c r="L981" i="7" s="1"/>
  <c r="K982" i="7"/>
  <c r="J982" i="7"/>
  <c r="I982" i="7"/>
  <c r="H982" i="7"/>
  <c r="H981" i="7" s="1"/>
  <c r="G982" i="7"/>
  <c r="T981" i="7"/>
  <c r="S981" i="7"/>
  <c r="R981" i="7"/>
  <c r="Q981" i="7"/>
  <c r="P981" i="7"/>
  <c r="O981" i="7"/>
  <c r="M981" i="7"/>
  <c r="K981" i="7"/>
  <c r="W980" i="7"/>
  <c r="G980" i="7"/>
  <c r="V979" i="7"/>
  <c r="U979" i="7"/>
  <c r="T979" i="7"/>
  <c r="S979" i="7"/>
  <c r="R979" i="7"/>
  <c r="R977" i="7" s="1"/>
  <c r="Q979" i="7"/>
  <c r="P979" i="7"/>
  <c r="P977" i="7" s="1"/>
  <c r="O979" i="7"/>
  <c r="N979" i="7"/>
  <c r="M979" i="7"/>
  <c r="L979" i="7"/>
  <c r="K979" i="7"/>
  <c r="J979" i="7"/>
  <c r="I979" i="7"/>
  <c r="H979" i="7"/>
  <c r="G979" i="7"/>
  <c r="V978" i="7"/>
  <c r="U978" i="7"/>
  <c r="T978" i="7"/>
  <c r="T977" i="7" s="1"/>
  <c r="S978" i="7"/>
  <c r="S977" i="7" s="1"/>
  <c r="R978" i="7"/>
  <c r="Q978" i="7"/>
  <c r="P978" i="7"/>
  <c r="O978" i="7"/>
  <c r="N978" i="7"/>
  <c r="N977" i="7" s="1"/>
  <c r="M978" i="7"/>
  <c r="L978" i="7"/>
  <c r="L977" i="7" s="1"/>
  <c r="K978" i="7"/>
  <c r="K977" i="7" s="1"/>
  <c r="J978" i="7"/>
  <c r="J977" i="7" s="1"/>
  <c r="I978" i="7"/>
  <c r="H978" i="7"/>
  <c r="G978" i="7"/>
  <c r="V977" i="7"/>
  <c r="U977" i="7"/>
  <c r="I977" i="7"/>
  <c r="H977" i="7"/>
  <c r="G977" i="7"/>
  <c r="K976" i="7"/>
  <c r="K974" i="7" s="1"/>
  <c r="J976" i="7"/>
  <c r="J974" i="7" s="1"/>
  <c r="I976" i="7"/>
  <c r="I974" i="7" s="1"/>
  <c r="H976" i="7"/>
  <c r="G976" i="7"/>
  <c r="G975" i="7"/>
  <c r="V973" i="7"/>
  <c r="V971" i="7" s="1"/>
  <c r="U973" i="7"/>
  <c r="U971" i="7" s="1"/>
  <c r="S973" i="7"/>
  <c r="R973" i="7"/>
  <c r="R971" i="7" s="1"/>
  <c r="Q973" i="7"/>
  <c r="O973" i="7"/>
  <c r="O971" i="7" s="1"/>
  <c r="N973" i="7"/>
  <c r="M973" i="7"/>
  <c r="K973" i="7"/>
  <c r="J973" i="7"/>
  <c r="I973" i="7"/>
  <c r="L973" i="7" s="1"/>
  <c r="L971" i="7" s="1"/>
  <c r="H973" i="7"/>
  <c r="G973" i="7"/>
  <c r="W972" i="7"/>
  <c r="G972" i="7"/>
  <c r="G971" i="7" s="1"/>
  <c r="S971" i="7"/>
  <c r="Q971" i="7"/>
  <c r="N971" i="7"/>
  <c r="M971" i="7"/>
  <c r="K971" i="7"/>
  <c r="J971" i="7"/>
  <c r="H971" i="7"/>
  <c r="V970" i="7"/>
  <c r="U970" i="7"/>
  <c r="T970" i="7"/>
  <c r="S970" i="7"/>
  <c r="R970" i="7"/>
  <c r="Q970" i="7"/>
  <c r="P970" i="7"/>
  <c r="O970" i="7"/>
  <c r="O966" i="7" s="1"/>
  <c r="N970" i="7"/>
  <c r="N966" i="7" s="1"/>
  <c r="M970" i="7"/>
  <c r="L970" i="7"/>
  <c r="K970" i="7"/>
  <c r="J970" i="7"/>
  <c r="I970" i="7"/>
  <c r="H970" i="7"/>
  <c r="G970" i="7"/>
  <c r="V969" i="7"/>
  <c r="U969" i="7"/>
  <c r="T969" i="7"/>
  <c r="T966" i="7" s="1"/>
  <c r="S969" i="7"/>
  <c r="S966" i="7" s="1"/>
  <c r="R969" i="7"/>
  <c r="Q969" i="7"/>
  <c r="P969" i="7"/>
  <c r="O969" i="7"/>
  <c r="N969" i="7"/>
  <c r="M969" i="7"/>
  <c r="M966" i="7" s="1"/>
  <c r="L969" i="7"/>
  <c r="L966" i="7" s="1"/>
  <c r="K969" i="7"/>
  <c r="K966" i="7" s="1"/>
  <c r="J969" i="7"/>
  <c r="I969" i="7"/>
  <c r="H969" i="7"/>
  <c r="G969" i="7"/>
  <c r="H968" i="7"/>
  <c r="W968" i="7" s="1"/>
  <c r="G968" i="7"/>
  <c r="H967" i="7"/>
  <c r="W967" i="7" s="1"/>
  <c r="G967" i="7"/>
  <c r="V966" i="7"/>
  <c r="U966" i="7"/>
  <c r="R966" i="7"/>
  <c r="Q966" i="7"/>
  <c r="P966" i="7"/>
  <c r="J966" i="7"/>
  <c r="I966" i="7"/>
  <c r="H966" i="7"/>
  <c r="G966" i="7"/>
  <c r="K964" i="7"/>
  <c r="K962" i="7" s="1"/>
  <c r="J964" i="7"/>
  <c r="I964" i="7"/>
  <c r="H964" i="7"/>
  <c r="G964" i="7"/>
  <c r="W963" i="7"/>
  <c r="G963" i="7"/>
  <c r="G962" i="7" s="1"/>
  <c r="I962" i="7"/>
  <c r="U961" i="7"/>
  <c r="U959" i="7" s="1"/>
  <c r="T961" i="7"/>
  <c r="T959" i="7" s="1"/>
  <c r="S961" i="7"/>
  <c r="S959" i="7" s="1"/>
  <c r="R961" i="7"/>
  <c r="R959" i="7" s="1"/>
  <c r="P961" i="7"/>
  <c r="P959" i="7" s="1"/>
  <c r="O961" i="7"/>
  <c r="O959" i="7" s="1"/>
  <c r="K961" i="7"/>
  <c r="K959" i="7" s="1"/>
  <c r="J961" i="7"/>
  <c r="N961" i="7" s="1"/>
  <c r="N959" i="7" s="1"/>
  <c r="I961" i="7"/>
  <c r="H961" i="7"/>
  <c r="V961" i="7" s="1"/>
  <c r="V959" i="7" s="1"/>
  <c r="G961" i="7"/>
  <c r="G959" i="7" s="1"/>
  <c r="W960" i="7"/>
  <c r="G960" i="7"/>
  <c r="I959" i="7"/>
  <c r="H959" i="7"/>
  <c r="V958" i="7"/>
  <c r="U958" i="7"/>
  <c r="T958" i="7"/>
  <c r="S958" i="7"/>
  <c r="R958" i="7"/>
  <c r="R954" i="7" s="1"/>
  <c r="Q958" i="7"/>
  <c r="Q954" i="7" s="1"/>
  <c r="P958" i="7"/>
  <c r="O958" i="7"/>
  <c r="N958" i="7"/>
  <c r="M958" i="7"/>
  <c r="L958" i="7"/>
  <c r="K958" i="7"/>
  <c r="J958" i="7"/>
  <c r="I958" i="7"/>
  <c r="H958" i="7"/>
  <c r="G958" i="7"/>
  <c r="V957" i="7"/>
  <c r="V954" i="7" s="1"/>
  <c r="U957" i="7"/>
  <c r="U954" i="7" s="1"/>
  <c r="T957" i="7"/>
  <c r="T954" i="7" s="1"/>
  <c r="S957" i="7"/>
  <c r="R957" i="7"/>
  <c r="Q957" i="7"/>
  <c r="P957" i="7"/>
  <c r="O957" i="7"/>
  <c r="O954" i="7" s="1"/>
  <c r="N957" i="7"/>
  <c r="M957" i="7"/>
  <c r="M954" i="7" s="1"/>
  <c r="L957" i="7"/>
  <c r="K957" i="7"/>
  <c r="K954" i="7" s="1"/>
  <c r="J957" i="7"/>
  <c r="I957" i="7"/>
  <c r="H957" i="7"/>
  <c r="G957" i="7"/>
  <c r="H956" i="7"/>
  <c r="W956" i="7" s="1"/>
  <c r="G956" i="7"/>
  <c r="W955" i="7"/>
  <c r="H955" i="7"/>
  <c r="G955" i="7"/>
  <c r="S954" i="7"/>
  <c r="P954" i="7"/>
  <c r="N954" i="7"/>
  <c r="L954" i="7"/>
  <c r="J954" i="7"/>
  <c r="I954" i="7"/>
  <c r="H954" i="7"/>
  <c r="V951" i="7"/>
  <c r="U951" i="7"/>
  <c r="T951" i="7"/>
  <c r="S951" i="7"/>
  <c r="R951" i="7"/>
  <c r="Q951" i="7"/>
  <c r="P951" i="7"/>
  <c r="O951" i="7"/>
  <c r="O949" i="7" s="1"/>
  <c r="N951" i="7"/>
  <c r="M951" i="7"/>
  <c r="L951" i="7"/>
  <c r="K951" i="7"/>
  <c r="J951" i="7"/>
  <c r="I951" i="7"/>
  <c r="H951" i="7"/>
  <c r="H949" i="7" s="1"/>
  <c r="G951" i="7"/>
  <c r="V950" i="7"/>
  <c r="W950" i="7" s="1"/>
  <c r="U950" i="7"/>
  <c r="T950" i="7"/>
  <c r="S950" i="7"/>
  <c r="R950" i="7"/>
  <c r="R949" i="7" s="1"/>
  <c r="Q950" i="7"/>
  <c r="Q949" i="7" s="1"/>
  <c r="P950" i="7"/>
  <c r="O950" i="7"/>
  <c r="N950" i="7"/>
  <c r="M950" i="7"/>
  <c r="M949" i="7" s="1"/>
  <c r="L950" i="7"/>
  <c r="K950" i="7"/>
  <c r="K949" i="7" s="1"/>
  <c r="J950" i="7"/>
  <c r="J949" i="7" s="1"/>
  <c r="I950" i="7"/>
  <c r="H950" i="7"/>
  <c r="G950" i="7"/>
  <c r="V949" i="7"/>
  <c r="U949" i="7"/>
  <c r="T949" i="7"/>
  <c r="S949" i="7"/>
  <c r="P949" i="7"/>
  <c r="N949" i="7"/>
  <c r="G948" i="7"/>
  <c r="W948" i="7" s="1"/>
  <c r="M947" i="7"/>
  <c r="M945" i="7" s="1"/>
  <c r="L947" i="7"/>
  <c r="L945" i="7" s="1"/>
  <c r="G947" i="7"/>
  <c r="W946" i="7"/>
  <c r="K946" i="7"/>
  <c r="K945" i="7" s="1"/>
  <c r="G946" i="7"/>
  <c r="V944" i="7"/>
  <c r="U944" i="7"/>
  <c r="T944" i="7"/>
  <c r="S944" i="7"/>
  <c r="R944" i="7"/>
  <c r="Q944" i="7"/>
  <c r="P944" i="7"/>
  <c r="O944" i="7"/>
  <c r="N944" i="7"/>
  <c r="N942" i="7" s="1"/>
  <c r="M944" i="7"/>
  <c r="L944" i="7"/>
  <c r="L942" i="7" s="1"/>
  <c r="K944" i="7"/>
  <c r="J944" i="7"/>
  <c r="I944" i="7"/>
  <c r="G944" i="7"/>
  <c r="H944" i="7" s="1"/>
  <c r="V943" i="7"/>
  <c r="U943" i="7"/>
  <c r="U942" i="7" s="1"/>
  <c r="T943" i="7"/>
  <c r="S943" i="7"/>
  <c r="R943" i="7"/>
  <c r="Q943" i="7"/>
  <c r="P943" i="7"/>
  <c r="O943" i="7"/>
  <c r="O942" i="7" s="1"/>
  <c r="N943" i="7"/>
  <c r="M943" i="7"/>
  <c r="L943" i="7"/>
  <c r="K943" i="7"/>
  <c r="K942" i="7" s="1"/>
  <c r="J943" i="7"/>
  <c r="J942" i="7" s="1"/>
  <c r="I943" i="7"/>
  <c r="G943" i="7"/>
  <c r="V942" i="7"/>
  <c r="T942" i="7"/>
  <c r="R942" i="7"/>
  <c r="Q942" i="7"/>
  <c r="V941" i="7"/>
  <c r="U941" i="7"/>
  <c r="T941" i="7"/>
  <c r="T939" i="7" s="1"/>
  <c r="S941" i="7"/>
  <c r="R941" i="7"/>
  <c r="W941" i="7" s="1"/>
  <c r="Q941" i="7"/>
  <c r="P941" i="7"/>
  <c r="O941" i="7"/>
  <c r="N941" i="7"/>
  <c r="M941" i="7"/>
  <c r="L941" i="7"/>
  <c r="K941" i="7"/>
  <c r="J941" i="7"/>
  <c r="I941" i="7"/>
  <c r="G941" i="7"/>
  <c r="H941" i="7" s="1"/>
  <c r="V940" i="7"/>
  <c r="U940" i="7"/>
  <c r="U939" i="7" s="1"/>
  <c r="T940" i="7"/>
  <c r="S940" i="7"/>
  <c r="S939" i="7" s="1"/>
  <c r="R940" i="7"/>
  <c r="Q940" i="7"/>
  <c r="P940" i="7"/>
  <c r="P939" i="7" s="1"/>
  <c r="O940" i="7"/>
  <c r="N940" i="7"/>
  <c r="M940" i="7"/>
  <c r="L940" i="7"/>
  <c r="K940" i="7"/>
  <c r="J940" i="7"/>
  <c r="J939" i="7" s="1"/>
  <c r="I940" i="7"/>
  <c r="G940" i="7"/>
  <c r="H940" i="7" s="1"/>
  <c r="R939" i="7"/>
  <c r="Q939" i="7"/>
  <c r="O939" i="7"/>
  <c r="N939" i="7"/>
  <c r="M939" i="7"/>
  <c r="L939" i="7"/>
  <c r="K939" i="7"/>
  <c r="I939" i="7"/>
  <c r="V938" i="7"/>
  <c r="U938" i="7"/>
  <c r="T938" i="7"/>
  <c r="S938" i="7"/>
  <c r="R938" i="7"/>
  <c r="Q938" i="7"/>
  <c r="P938" i="7"/>
  <c r="P936" i="7" s="1"/>
  <c r="O938" i="7"/>
  <c r="N938" i="7"/>
  <c r="N936" i="7" s="1"/>
  <c r="M938" i="7"/>
  <c r="L938" i="7"/>
  <c r="K938" i="7"/>
  <c r="J938" i="7"/>
  <c r="I938" i="7"/>
  <c r="I936" i="7" s="1"/>
  <c r="H938" i="7"/>
  <c r="G938" i="7"/>
  <c r="V937" i="7"/>
  <c r="U937" i="7"/>
  <c r="T937" i="7"/>
  <c r="S937" i="7"/>
  <c r="R937" i="7"/>
  <c r="R936" i="7" s="1"/>
  <c r="Q937" i="7"/>
  <c r="P937" i="7"/>
  <c r="O937" i="7"/>
  <c r="N937" i="7"/>
  <c r="M937" i="7"/>
  <c r="L937" i="7"/>
  <c r="L936" i="7" s="1"/>
  <c r="K937" i="7"/>
  <c r="K936" i="7" s="1"/>
  <c r="J937" i="7"/>
  <c r="J936" i="7" s="1"/>
  <c r="I937" i="7"/>
  <c r="H937" i="7"/>
  <c r="H936" i="7" s="1"/>
  <c r="G937" i="7"/>
  <c r="V936" i="7"/>
  <c r="T936" i="7"/>
  <c r="S936" i="7"/>
  <c r="Q936" i="7"/>
  <c r="O936" i="7"/>
  <c r="V935" i="7"/>
  <c r="U935" i="7"/>
  <c r="T935" i="7"/>
  <c r="S935" i="7"/>
  <c r="R935" i="7"/>
  <c r="Q935" i="7"/>
  <c r="P935" i="7"/>
  <c r="O935" i="7"/>
  <c r="O933" i="7" s="1"/>
  <c r="N935" i="7"/>
  <c r="M935" i="7"/>
  <c r="L935" i="7"/>
  <c r="K935" i="7"/>
  <c r="J935" i="7"/>
  <c r="I935" i="7"/>
  <c r="G935" i="7"/>
  <c r="H935" i="7" s="1"/>
  <c r="V934" i="7"/>
  <c r="V933" i="7" s="1"/>
  <c r="U934" i="7"/>
  <c r="U933" i="7" s="1"/>
  <c r="T934" i="7"/>
  <c r="S934" i="7"/>
  <c r="S933" i="7" s="1"/>
  <c r="R934" i="7"/>
  <c r="Q934" i="7"/>
  <c r="P934" i="7"/>
  <c r="O934" i="7"/>
  <c r="N934" i="7"/>
  <c r="M934" i="7"/>
  <c r="L934" i="7"/>
  <c r="L933" i="7" s="1"/>
  <c r="K934" i="7"/>
  <c r="J934" i="7"/>
  <c r="I934" i="7"/>
  <c r="H934" i="7"/>
  <c r="W934" i="7" s="1"/>
  <c r="G934" i="7"/>
  <c r="R933" i="7"/>
  <c r="Q933" i="7"/>
  <c r="P933" i="7"/>
  <c r="N933" i="7"/>
  <c r="M933" i="7"/>
  <c r="K933" i="7"/>
  <c r="J933" i="7"/>
  <c r="I933" i="7"/>
  <c r="G933" i="7"/>
  <c r="V932" i="7"/>
  <c r="U932" i="7"/>
  <c r="T932" i="7"/>
  <c r="S932" i="7"/>
  <c r="R932" i="7"/>
  <c r="Q932" i="7"/>
  <c r="P932" i="7"/>
  <c r="O932" i="7"/>
  <c r="N932" i="7"/>
  <c r="M932" i="7"/>
  <c r="M930" i="7" s="1"/>
  <c r="L932" i="7"/>
  <c r="K932" i="7"/>
  <c r="J932" i="7"/>
  <c r="I932" i="7"/>
  <c r="H932" i="7"/>
  <c r="G932" i="7"/>
  <c r="V931" i="7"/>
  <c r="U931" i="7"/>
  <c r="T931" i="7"/>
  <c r="S931" i="7"/>
  <c r="R931" i="7"/>
  <c r="Q931" i="7"/>
  <c r="Q930" i="7" s="1"/>
  <c r="P931" i="7"/>
  <c r="O931" i="7"/>
  <c r="N931" i="7"/>
  <c r="N930" i="7" s="1"/>
  <c r="M931" i="7"/>
  <c r="L931" i="7"/>
  <c r="K931" i="7"/>
  <c r="K930" i="7" s="1"/>
  <c r="J931" i="7"/>
  <c r="J930" i="7" s="1"/>
  <c r="I931" i="7"/>
  <c r="I930" i="7" s="1"/>
  <c r="G931" i="7"/>
  <c r="V930" i="7"/>
  <c r="U930" i="7"/>
  <c r="T930" i="7"/>
  <c r="S930" i="7"/>
  <c r="R930" i="7"/>
  <c r="P930" i="7"/>
  <c r="V929" i="7"/>
  <c r="U929" i="7"/>
  <c r="T929" i="7"/>
  <c r="S929" i="7"/>
  <c r="R929" i="7"/>
  <c r="Q929" i="7"/>
  <c r="Q927" i="7" s="1"/>
  <c r="P929" i="7"/>
  <c r="O929" i="7"/>
  <c r="N929" i="7"/>
  <c r="M929" i="7"/>
  <c r="L929" i="7"/>
  <c r="K929" i="7"/>
  <c r="J929" i="7"/>
  <c r="I929" i="7"/>
  <c r="G929" i="7"/>
  <c r="H929" i="7" s="1"/>
  <c r="V928" i="7"/>
  <c r="V927" i="7" s="1"/>
  <c r="U928" i="7"/>
  <c r="U927" i="7" s="1"/>
  <c r="T928" i="7"/>
  <c r="T927" i="7" s="1"/>
  <c r="S928" i="7"/>
  <c r="R928" i="7"/>
  <c r="R927" i="7" s="1"/>
  <c r="Q928" i="7"/>
  <c r="P928" i="7"/>
  <c r="O928" i="7"/>
  <c r="N928" i="7"/>
  <c r="N927" i="7" s="1"/>
  <c r="M928" i="7"/>
  <c r="M927" i="7" s="1"/>
  <c r="L928" i="7"/>
  <c r="K928" i="7"/>
  <c r="J928" i="7"/>
  <c r="I928" i="7"/>
  <c r="G928" i="7"/>
  <c r="H928" i="7" s="1"/>
  <c r="P927" i="7"/>
  <c r="O927" i="7"/>
  <c r="L927" i="7"/>
  <c r="K927" i="7"/>
  <c r="J927" i="7"/>
  <c r="I927" i="7"/>
  <c r="G927" i="7"/>
  <c r="V925" i="7"/>
  <c r="U925" i="7"/>
  <c r="T925" i="7"/>
  <c r="S925" i="7"/>
  <c r="R925" i="7"/>
  <c r="Q925" i="7"/>
  <c r="P925" i="7"/>
  <c r="O925" i="7"/>
  <c r="N925" i="7"/>
  <c r="M925" i="7"/>
  <c r="L925" i="7"/>
  <c r="K925" i="7"/>
  <c r="J925" i="7"/>
  <c r="I925" i="7"/>
  <c r="H925" i="7"/>
  <c r="G925" i="7"/>
  <c r="V924" i="7"/>
  <c r="U924" i="7"/>
  <c r="T924" i="7"/>
  <c r="S924" i="7"/>
  <c r="R924" i="7"/>
  <c r="Q924" i="7"/>
  <c r="P924" i="7"/>
  <c r="O924" i="7"/>
  <c r="N924" i="7"/>
  <c r="M924" i="7"/>
  <c r="L924" i="7"/>
  <c r="K924" i="7"/>
  <c r="J924" i="7"/>
  <c r="I924" i="7"/>
  <c r="I922" i="7" s="1"/>
  <c r="G924" i="7"/>
  <c r="W923" i="7"/>
  <c r="V923" i="7"/>
  <c r="U923" i="7"/>
  <c r="U922" i="7" s="1"/>
  <c r="T923" i="7"/>
  <c r="T922" i="7" s="1"/>
  <c r="S923" i="7"/>
  <c r="S922" i="7" s="1"/>
  <c r="R923" i="7"/>
  <c r="R922" i="7" s="1"/>
  <c r="Q923" i="7"/>
  <c r="P923" i="7"/>
  <c r="P922" i="7" s="1"/>
  <c r="O923" i="7"/>
  <c r="N923" i="7"/>
  <c r="N922" i="7" s="1"/>
  <c r="M923" i="7"/>
  <c r="L923" i="7"/>
  <c r="K923" i="7"/>
  <c r="J923" i="7"/>
  <c r="I923" i="7"/>
  <c r="H923" i="7"/>
  <c r="G923" i="7"/>
  <c r="Q922" i="7"/>
  <c r="O922" i="7"/>
  <c r="M922" i="7"/>
  <c r="L922" i="7"/>
  <c r="K922" i="7"/>
  <c r="V921" i="7"/>
  <c r="U921" i="7"/>
  <c r="T921" i="7"/>
  <c r="S921" i="7"/>
  <c r="R921" i="7"/>
  <c r="Q921" i="7"/>
  <c r="P921" i="7"/>
  <c r="P919" i="7" s="1"/>
  <c r="O921" i="7"/>
  <c r="N921" i="7"/>
  <c r="M921" i="7"/>
  <c r="L921" i="7"/>
  <c r="K921" i="7"/>
  <c r="J921" i="7"/>
  <c r="I921" i="7"/>
  <c r="H921" i="7"/>
  <c r="W921" i="7" s="1"/>
  <c r="G921" i="7"/>
  <c r="V920" i="7"/>
  <c r="U920" i="7"/>
  <c r="T920" i="7"/>
  <c r="T919" i="7" s="1"/>
  <c r="S920" i="7"/>
  <c r="R920" i="7"/>
  <c r="R919" i="7" s="1"/>
  <c r="Q920" i="7"/>
  <c r="P920" i="7"/>
  <c r="O920" i="7"/>
  <c r="N920" i="7"/>
  <c r="N919" i="7" s="1"/>
  <c r="M920" i="7"/>
  <c r="L920" i="7"/>
  <c r="L919" i="7" s="1"/>
  <c r="K920" i="7"/>
  <c r="J920" i="7"/>
  <c r="I920" i="7"/>
  <c r="I919" i="7" s="1"/>
  <c r="G920" i="7"/>
  <c r="V919" i="7"/>
  <c r="U919" i="7"/>
  <c r="S919" i="7"/>
  <c r="Q919" i="7"/>
  <c r="K919" i="7"/>
  <c r="G919" i="7"/>
  <c r="V918" i="7"/>
  <c r="U918" i="7"/>
  <c r="T918" i="7"/>
  <c r="S918" i="7"/>
  <c r="R918" i="7"/>
  <c r="Q918" i="7"/>
  <c r="P918" i="7"/>
  <c r="O918" i="7"/>
  <c r="N918" i="7"/>
  <c r="M918" i="7"/>
  <c r="L918" i="7"/>
  <c r="K918" i="7"/>
  <c r="J918" i="7"/>
  <c r="I918" i="7"/>
  <c r="G918" i="7"/>
  <c r="H918" i="7" s="1"/>
  <c r="V917" i="7"/>
  <c r="U917" i="7"/>
  <c r="T917" i="7"/>
  <c r="S917" i="7"/>
  <c r="R917" i="7"/>
  <c r="Q917" i="7"/>
  <c r="Q915" i="7" s="1"/>
  <c r="P917" i="7"/>
  <c r="P915" i="7" s="1"/>
  <c r="O917" i="7"/>
  <c r="N917" i="7"/>
  <c r="M917" i="7"/>
  <c r="L917" i="7"/>
  <c r="K917" i="7"/>
  <c r="J917" i="7"/>
  <c r="I917" i="7"/>
  <c r="H917" i="7"/>
  <c r="G917" i="7"/>
  <c r="V916" i="7"/>
  <c r="U916" i="7"/>
  <c r="T916" i="7"/>
  <c r="S916" i="7"/>
  <c r="R916" i="7"/>
  <c r="Q916" i="7"/>
  <c r="P916" i="7"/>
  <c r="O916" i="7"/>
  <c r="N916" i="7"/>
  <c r="N915" i="7" s="1"/>
  <c r="M916" i="7"/>
  <c r="M915" i="7" s="1"/>
  <c r="L916" i="7"/>
  <c r="L915" i="7" s="1"/>
  <c r="K916" i="7"/>
  <c r="K915" i="7" s="1"/>
  <c r="J916" i="7"/>
  <c r="I916" i="7"/>
  <c r="G916" i="7"/>
  <c r="H916" i="7" s="1"/>
  <c r="H915" i="7" s="1"/>
  <c r="J915" i="7"/>
  <c r="I915" i="7"/>
  <c r="G915" i="7"/>
  <c r="W914" i="7"/>
  <c r="V914" i="7"/>
  <c r="U914" i="7"/>
  <c r="T914" i="7"/>
  <c r="S914" i="7"/>
  <c r="R914" i="7"/>
  <c r="Q914" i="7"/>
  <c r="P914" i="7"/>
  <c r="O914" i="7"/>
  <c r="N914" i="7"/>
  <c r="M914" i="7"/>
  <c r="M912" i="7" s="1"/>
  <c r="L914" i="7"/>
  <c r="K914" i="7"/>
  <c r="K912" i="7" s="1"/>
  <c r="J914" i="7"/>
  <c r="I914" i="7"/>
  <c r="H914" i="7"/>
  <c r="G914" i="7"/>
  <c r="G912" i="7" s="1"/>
  <c r="V913" i="7"/>
  <c r="U913" i="7"/>
  <c r="U912" i="7" s="1"/>
  <c r="T913" i="7"/>
  <c r="T912" i="7" s="1"/>
  <c r="S913" i="7"/>
  <c r="R913" i="7"/>
  <c r="Q913" i="7"/>
  <c r="P913" i="7"/>
  <c r="P912" i="7" s="1"/>
  <c r="O913" i="7"/>
  <c r="N913" i="7"/>
  <c r="M913" i="7"/>
  <c r="L913" i="7"/>
  <c r="K913" i="7"/>
  <c r="J913" i="7"/>
  <c r="J912" i="7" s="1"/>
  <c r="I913" i="7"/>
  <c r="I912" i="7" s="1"/>
  <c r="H913" i="7"/>
  <c r="H912" i="7" s="1"/>
  <c r="G913" i="7"/>
  <c r="V912" i="7"/>
  <c r="S912" i="7"/>
  <c r="R912" i="7"/>
  <c r="Q912" i="7"/>
  <c r="O912" i="7"/>
  <c r="N912" i="7"/>
  <c r="V911" i="7"/>
  <c r="U911" i="7"/>
  <c r="T911" i="7"/>
  <c r="S911" i="7"/>
  <c r="R911" i="7"/>
  <c r="R908" i="7" s="1"/>
  <c r="Q911" i="7"/>
  <c r="P911" i="7"/>
  <c r="O911" i="7"/>
  <c r="N911" i="7"/>
  <c r="M911" i="7"/>
  <c r="L911" i="7"/>
  <c r="K911" i="7"/>
  <c r="J911" i="7"/>
  <c r="I911" i="7"/>
  <c r="H911" i="7"/>
  <c r="G911" i="7"/>
  <c r="V910" i="7"/>
  <c r="U910" i="7"/>
  <c r="T910" i="7"/>
  <c r="S910" i="7"/>
  <c r="R910" i="7"/>
  <c r="Q910" i="7"/>
  <c r="Q908" i="7" s="1"/>
  <c r="P910" i="7"/>
  <c r="O910" i="7"/>
  <c r="N910" i="7"/>
  <c r="M910" i="7"/>
  <c r="L910" i="7"/>
  <c r="K910" i="7"/>
  <c r="J910" i="7"/>
  <c r="I910" i="7"/>
  <c r="H910" i="7"/>
  <c r="G910" i="7"/>
  <c r="V909" i="7"/>
  <c r="V908" i="7" s="1"/>
  <c r="U909" i="7"/>
  <c r="U908" i="7" s="1"/>
  <c r="T909" i="7"/>
  <c r="S909" i="7"/>
  <c r="S908" i="7" s="1"/>
  <c r="R909" i="7"/>
  <c r="Q909" i="7"/>
  <c r="P909" i="7"/>
  <c r="O909" i="7"/>
  <c r="N909" i="7"/>
  <c r="M909" i="7"/>
  <c r="M908" i="7" s="1"/>
  <c r="L909" i="7"/>
  <c r="K909" i="7"/>
  <c r="J909" i="7"/>
  <c r="J908" i="7" s="1"/>
  <c r="I909" i="7"/>
  <c r="I908" i="7" s="1"/>
  <c r="G909" i="7"/>
  <c r="V907" i="7"/>
  <c r="U907" i="7"/>
  <c r="U905" i="7" s="1"/>
  <c r="T907" i="7"/>
  <c r="S907" i="7"/>
  <c r="W907" i="7" s="1"/>
  <c r="R907" i="7"/>
  <c r="Q907" i="7"/>
  <c r="P907" i="7"/>
  <c r="O907" i="7"/>
  <c r="N907" i="7"/>
  <c r="M907" i="7"/>
  <c r="L907" i="7"/>
  <c r="K907" i="7"/>
  <c r="J907" i="7"/>
  <c r="I907" i="7"/>
  <c r="H907" i="7"/>
  <c r="G907" i="7"/>
  <c r="V906" i="7"/>
  <c r="U906" i="7"/>
  <c r="T906" i="7"/>
  <c r="S906" i="7"/>
  <c r="R906" i="7"/>
  <c r="R905" i="7" s="1"/>
  <c r="Q906" i="7"/>
  <c r="P906" i="7"/>
  <c r="O906" i="7"/>
  <c r="N906" i="7"/>
  <c r="M906" i="7"/>
  <c r="L906" i="7"/>
  <c r="K906" i="7"/>
  <c r="K905" i="7" s="1"/>
  <c r="J906" i="7"/>
  <c r="J905" i="7" s="1"/>
  <c r="I906" i="7"/>
  <c r="G906" i="7"/>
  <c r="H906" i="7" s="1"/>
  <c r="H905" i="7" s="1"/>
  <c r="T905" i="7"/>
  <c r="S905" i="7"/>
  <c r="Q905" i="7"/>
  <c r="P905" i="7"/>
  <c r="O905" i="7"/>
  <c r="N905" i="7"/>
  <c r="M905" i="7"/>
  <c r="L905" i="7"/>
  <c r="I905" i="7"/>
  <c r="G905" i="7"/>
  <c r="V903" i="7"/>
  <c r="U903" i="7"/>
  <c r="T903" i="7"/>
  <c r="S903" i="7"/>
  <c r="R903" i="7"/>
  <c r="Q903" i="7"/>
  <c r="P903" i="7"/>
  <c r="O903" i="7"/>
  <c r="O900" i="7" s="1"/>
  <c r="N903" i="7"/>
  <c r="M903" i="7"/>
  <c r="M900" i="7" s="1"/>
  <c r="L903" i="7"/>
  <c r="K903" i="7"/>
  <c r="J903" i="7"/>
  <c r="I903" i="7"/>
  <c r="G903" i="7"/>
  <c r="V902" i="7"/>
  <c r="U902" i="7"/>
  <c r="T902" i="7"/>
  <c r="S902" i="7"/>
  <c r="R902" i="7"/>
  <c r="Q902" i="7"/>
  <c r="P902" i="7"/>
  <c r="O902" i="7"/>
  <c r="N902" i="7"/>
  <c r="M902" i="7"/>
  <c r="L902" i="7"/>
  <c r="K902" i="7"/>
  <c r="J902" i="7"/>
  <c r="I902" i="7"/>
  <c r="G902" i="7"/>
  <c r="V901" i="7"/>
  <c r="U901" i="7"/>
  <c r="T901" i="7"/>
  <c r="S901" i="7"/>
  <c r="R901" i="7"/>
  <c r="Q901" i="7"/>
  <c r="P901" i="7"/>
  <c r="O901" i="7"/>
  <c r="N901" i="7"/>
  <c r="N900" i="7" s="1"/>
  <c r="M901" i="7"/>
  <c r="L901" i="7"/>
  <c r="K901" i="7"/>
  <c r="J901" i="7"/>
  <c r="I901" i="7"/>
  <c r="H901" i="7"/>
  <c r="G901" i="7"/>
  <c r="V900" i="7"/>
  <c r="U900" i="7"/>
  <c r="T900" i="7"/>
  <c r="R900" i="7"/>
  <c r="Q900" i="7"/>
  <c r="V899" i="7"/>
  <c r="V896" i="7" s="1"/>
  <c r="U899" i="7"/>
  <c r="T899" i="7"/>
  <c r="S899" i="7"/>
  <c r="R899" i="7"/>
  <c r="Q899" i="7"/>
  <c r="P899" i="7"/>
  <c r="O899" i="7"/>
  <c r="N899" i="7"/>
  <c r="M899" i="7"/>
  <c r="L899" i="7"/>
  <c r="K899" i="7"/>
  <c r="J899" i="7"/>
  <c r="I899" i="7"/>
  <c r="G899" i="7"/>
  <c r="H899" i="7" s="1"/>
  <c r="W899" i="7" s="1"/>
  <c r="V898" i="7"/>
  <c r="U898" i="7"/>
  <c r="U896" i="7" s="1"/>
  <c r="T898" i="7"/>
  <c r="S898" i="7"/>
  <c r="R898" i="7"/>
  <c r="Q898" i="7"/>
  <c r="P898" i="7"/>
  <c r="O898" i="7"/>
  <c r="N898" i="7"/>
  <c r="N896" i="7" s="1"/>
  <c r="M898" i="7"/>
  <c r="L898" i="7"/>
  <c r="K898" i="7"/>
  <c r="J898" i="7"/>
  <c r="I898" i="7"/>
  <c r="G898" i="7"/>
  <c r="H898" i="7" s="1"/>
  <c r="V897" i="7"/>
  <c r="U897" i="7"/>
  <c r="T897" i="7"/>
  <c r="S897" i="7"/>
  <c r="S896" i="7" s="1"/>
  <c r="R897" i="7"/>
  <c r="Q897" i="7"/>
  <c r="Q896" i="7" s="1"/>
  <c r="P897" i="7"/>
  <c r="P896" i="7" s="1"/>
  <c r="O897" i="7"/>
  <c r="O896" i="7" s="1"/>
  <c r="N897" i="7"/>
  <c r="M897" i="7"/>
  <c r="M896" i="7" s="1"/>
  <c r="L897" i="7"/>
  <c r="L896" i="7" s="1"/>
  <c r="K897" i="7"/>
  <c r="J897" i="7"/>
  <c r="J896" i="7" s="1"/>
  <c r="I897" i="7"/>
  <c r="H897" i="7"/>
  <c r="H896" i="7" s="1"/>
  <c r="G897" i="7"/>
  <c r="T896" i="7"/>
  <c r="I896" i="7"/>
  <c r="G896" i="7"/>
  <c r="V895" i="7"/>
  <c r="W895" i="7" s="1"/>
  <c r="U895" i="7"/>
  <c r="T895" i="7"/>
  <c r="S895" i="7"/>
  <c r="R895" i="7"/>
  <c r="Q895" i="7"/>
  <c r="P895" i="7"/>
  <c r="O895" i="7"/>
  <c r="N895" i="7"/>
  <c r="M895" i="7"/>
  <c r="L895" i="7"/>
  <c r="K895" i="7"/>
  <c r="J895" i="7"/>
  <c r="J892" i="7" s="1"/>
  <c r="I895" i="7"/>
  <c r="G895" i="7"/>
  <c r="H895" i="7" s="1"/>
  <c r="V894" i="7"/>
  <c r="U894" i="7"/>
  <c r="T894" i="7"/>
  <c r="T892" i="7" s="1"/>
  <c r="S894" i="7"/>
  <c r="R894" i="7"/>
  <c r="Q894" i="7"/>
  <c r="P894" i="7"/>
  <c r="O894" i="7"/>
  <c r="N894" i="7"/>
  <c r="M894" i="7"/>
  <c r="L894" i="7"/>
  <c r="K894" i="7"/>
  <c r="J894" i="7"/>
  <c r="I894" i="7"/>
  <c r="G894" i="7"/>
  <c r="H894" i="7" s="1"/>
  <c r="H892" i="7" s="1"/>
  <c r="V893" i="7"/>
  <c r="U893" i="7"/>
  <c r="T893" i="7"/>
  <c r="S893" i="7"/>
  <c r="R893" i="7"/>
  <c r="R892" i="7" s="1"/>
  <c r="Q893" i="7"/>
  <c r="P893" i="7"/>
  <c r="O893" i="7"/>
  <c r="N893" i="7"/>
  <c r="M893" i="7"/>
  <c r="L893" i="7"/>
  <c r="L892" i="7" s="1"/>
  <c r="K893" i="7"/>
  <c r="K892" i="7" s="1"/>
  <c r="J893" i="7"/>
  <c r="I893" i="7"/>
  <c r="H893" i="7"/>
  <c r="G893" i="7"/>
  <c r="U892" i="7"/>
  <c r="Q892" i="7"/>
  <c r="O892" i="7"/>
  <c r="N892" i="7"/>
  <c r="M892" i="7"/>
  <c r="V890" i="7"/>
  <c r="U890" i="7"/>
  <c r="T890" i="7"/>
  <c r="S890" i="7"/>
  <c r="R890" i="7"/>
  <c r="Q890" i="7"/>
  <c r="P890" i="7"/>
  <c r="O890" i="7"/>
  <c r="N890" i="7"/>
  <c r="M890" i="7"/>
  <c r="M886" i="7" s="1"/>
  <c r="L890" i="7"/>
  <c r="K890" i="7"/>
  <c r="J890" i="7"/>
  <c r="I890" i="7"/>
  <c r="H890" i="7"/>
  <c r="G890" i="7"/>
  <c r="V889" i="7"/>
  <c r="U889" i="7"/>
  <c r="T889" i="7"/>
  <c r="S889" i="7"/>
  <c r="R889" i="7"/>
  <c r="Q889" i="7"/>
  <c r="P889" i="7"/>
  <c r="O889" i="7"/>
  <c r="O886" i="7" s="1"/>
  <c r="N889" i="7"/>
  <c r="M889" i="7"/>
  <c r="L889" i="7"/>
  <c r="K889" i="7"/>
  <c r="J889" i="7"/>
  <c r="I889" i="7"/>
  <c r="H889" i="7"/>
  <c r="G889" i="7"/>
  <c r="V888" i="7"/>
  <c r="U888" i="7"/>
  <c r="T888" i="7"/>
  <c r="S888" i="7"/>
  <c r="R888" i="7"/>
  <c r="Q888" i="7"/>
  <c r="P888" i="7"/>
  <c r="O888" i="7"/>
  <c r="N888" i="7"/>
  <c r="M888" i="7"/>
  <c r="L888" i="7"/>
  <c r="K888" i="7"/>
  <c r="J888" i="7"/>
  <c r="I888" i="7"/>
  <c r="H888" i="7"/>
  <c r="G888" i="7"/>
  <c r="V887" i="7"/>
  <c r="U887" i="7"/>
  <c r="T887" i="7"/>
  <c r="S887" i="7"/>
  <c r="R887" i="7"/>
  <c r="Q887" i="7"/>
  <c r="P887" i="7"/>
  <c r="P886" i="7" s="1"/>
  <c r="O887" i="7"/>
  <c r="N887" i="7"/>
  <c r="M887" i="7"/>
  <c r="L887" i="7"/>
  <c r="K887" i="7"/>
  <c r="J887" i="7"/>
  <c r="I887" i="7"/>
  <c r="H887" i="7"/>
  <c r="H886" i="7" s="1"/>
  <c r="G887" i="7"/>
  <c r="V886" i="7"/>
  <c r="U886" i="7"/>
  <c r="T886" i="7"/>
  <c r="S886" i="7"/>
  <c r="R886" i="7"/>
  <c r="V885" i="7"/>
  <c r="U885" i="7"/>
  <c r="T885" i="7"/>
  <c r="S885" i="7"/>
  <c r="R885" i="7"/>
  <c r="R881" i="7" s="1"/>
  <c r="Q885" i="7"/>
  <c r="P885" i="7"/>
  <c r="O885" i="7"/>
  <c r="N885" i="7"/>
  <c r="M885" i="7"/>
  <c r="L885" i="7"/>
  <c r="K885" i="7"/>
  <c r="J885" i="7"/>
  <c r="I885" i="7"/>
  <c r="G885" i="7"/>
  <c r="H885" i="7" s="1"/>
  <c r="W885" i="7" s="1"/>
  <c r="V884" i="7"/>
  <c r="U884" i="7"/>
  <c r="T884" i="7"/>
  <c r="T881" i="7" s="1"/>
  <c r="S884" i="7"/>
  <c r="R884" i="7"/>
  <c r="Q884" i="7"/>
  <c r="P884" i="7"/>
  <c r="O884" i="7"/>
  <c r="N884" i="7"/>
  <c r="M884" i="7"/>
  <c r="L884" i="7"/>
  <c r="K884" i="7"/>
  <c r="J884" i="7"/>
  <c r="I884" i="7"/>
  <c r="H884" i="7"/>
  <c r="G884" i="7"/>
  <c r="V883" i="7"/>
  <c r="U883" i="7"/>
  <c r="T883" i="7"/>
  <c r="S883" i="7"/>
  <c r="R883" i="7"/>
  <c r="Q883" i="7"/>
  <c r="P883" i="7"/>
  <c r="O883" i="7"/>
  <c r="N883" i="7"/>
  <c r="M883" i="7"/>
  <c r="L883" i="7"/>
  <c r="K883" i="7"/>
  <c r="J883" i="7"/>
  <c r="I883" i="7"/>
  <c r="G883" i="7"/>
  <c r="H883" i="7" s="1"/>
  <c r="V882" i="7"/>
  <c r="U882" i="7"/>
  <c r="U881" i="7" s="1"/>
  <c r="T882" i="7"/>
  <c r="S882" i="7"/>
  <c r="R882" i="7"/>
  <c r="Q882" i="7"/>
  <c r="P882" i="7"/>
  <c r="P881" i="7" s="1"/>
  <c r="O882" i="7"/>
  <c r="O881" i="7" s="1"/>
  <c r="N882" i="7"/>
  <c r="N881" i="7" s="1"/>
  <c r="M882" i="7"/>
  <c r="M881" i="7" s="1"/>
  <c r="L882" i="7"/>
  <c r="K882" i="7"/>
  <c r="K881" i="7" s="1"/>
  <c r="J882" i="7"/>
  <c r="J881" i="7" s="1"/>
  <c r="I882" i="7"/>
  <c r="H882" i="7"/>
  <c r="H881" i="7" s="1"/>
  <c r="G882" i="7"/>
  <c r="G881" i="7" s="1"/>
  <c r="V880" i="7"/>
  <c r="U880" i="7"/>
  <c r="T880" i="7"/>
  <c r="S880" i="7"/>
  <c r="R880" i="7"/>
  <c r="Q880" i="7"/>
  <c r="P880" i="7"/>
  <c r="O880" i="7"/>
  <c r="N880" i="7"/>
  <c r="M880" i="7"/>
  <c r="L880" i="7"/>
  <c r="K880" i="7"/>
  <c r="J880" i="7"/>
  <c r="I880" i="7"/>
  <c r="H880" i="7"/>
  <c r="W880" i="7" s="1"/>
  <c r="G880" i="7"/>
  <c r="V879" i="7"/>
  <c r="U879" i="7"/>
  <c r="T879" i="7"/>
  <c r="S879" i="7"/>
  <c r="R879" i="7"/>
  <c r="Q879" i="7"/>
  <c r="P879" i="7"/>
  <c r="O879" i="7"/>
  <c r="N879" i="7"/>
  <c r="M879" i="7"/>
  <c r="L879" i="7"/>
  <c r="K879" i="7"/>
  <c r="J879" i="7"/>
  <c r="I879" i="7"/>
  <c r="G879" i="7"/>
  <c r="H879" i="7" s="1"/>
  <c r="V878" i="7"/>
  <c r="U878" i="7"/>
  <c r="T878" i="7"/>
  <c r="S878" i="7"/>
  <c r="R878" i="7"/>
  <c r="Q878" i="7"/>
  <c r="Q876" i="7" s="1"/>
  <c r="P878" i="7"/>
  <c r="O878" i="7"/>
  <c r="N878" i="7"/>
  <c r="M878" i="7"/>
  <c r="L878" i="7"/>
  <c r="K878" i="7"/>
  <c r="J878" i="7"/>
  <c r="I878" i="7"/>
  <c r="G878" i="7"/>
  <c r="H878" i="7" s="1"/>
  <c r="W878" i="7" s="1"/>
  <c r="V877" i="7"/>
  <c r="V876" i="7" s="1"/>
  <c r="U877" i="7"/>
  <c r="U876" i="7" s="1"/>
  <c r="T877" i="7"/>
  <c r="S877" i="7"/>
  <c r="S876" i="7" s="1"/>
  <c r="R877" i="7"/>
  <c r="R876" i="7" s="1"/>
  <c r="Q877" i="7"/>
  <c r="P877" i="7"/>
  <c r="P876" i="7" s="1"/>
  <c r="O877" i="7"/>
  <c r="N877" i="7"/>
  <c r="N876" i="7" s="1"/>
  <c r="M877" i="7"/>
  <c r="L877" i="7"/>
  <c r="K877" i="7"/>
  <c r="J877" i="7"/>
  <c r="I877" i="7"/>
  <c r="G877" i="7"/>
  <c r="G876" i="7" s="1"/>
  <c r="O876" i="7"/>
  <c r="M876" i="7"/>
  <c r="L876" i="7"/>
  <c r="K876" i="7"/>
  <c r="J876" i="7"/>
  <c r="I876" i="7"/>
  <c r="V873" i="7"/>
  <c r="U873" i="7"/>
  <c r="T873" i="7"/>
  <c r="S873" i="7"/>
  <c r="R873" i="7"/>
  <c r="Q873" i="7"/>
  <c r="P873" i="7"/>
  <c r="O873" i="7"/>
  <c r="N873" i="7"/>
  <c r="M873" i="7"/>
  <c r="L873" i="7"/>
  <c r="L871" i="7" s="1"/>
  <c r="K873" i="7"/>
  <c r="J873" i="7"/>
  <c r="I873" i="7"/>
  <c r="I871" i="7" s="1"/>
  <c r="H873" i="7"/>
  <c r="G873" i="7"/>
  <c r="H872" i="7"/>
  <c r="W872" i="7" s="1"/>
  <c r="G872" i="7"/>
  <c r="V871" i="7"/>
  <c r="U871" i="7"/>
  <c r="T871" i="7"/>
  <c r="S871" i="7"/>
  <c r="R871" i="7"/>
  <c r="Q871" i="7"/>
  <c r="P871" i="7"/>
  <c r="O871" i="7"/>
  <c r="N871" i="7"/>
  <c r="M871" i="7"/>
  <c r="K871" i="7"/>
  <c r="J871" i="7"/>
  <c r="H871" i="7"/>
  <c r="G871" i="7"/>
  <c r="G870" i="7"/>
  <c r="H870" i="7" s="1"/>
  <c r="H868" i="7" s="1"/>
  <c r="V869" i="7"/>
  <c r="U869" i="7"/>
  <c r="T869" i="7"/>
  <c r="T868" i="7" s="1"/>
  <c r="S869" i="7"/>
  <c r="S868" i="7" s="1"/>
  <c r="R869" i="7"/>
  <c r="Q869" i="7"/>
  <c r="P869" i="7"/>
  <c r="O869" i="7"/>
  <c r="O868" i="7" s="1"/>
  <c r="N869" i="7"/>
  <c r="N868" i="7" s="1"/>
  <c r="M869" i="7"/>
  <c r="M868" i="7" s="1"/>
  <c r="L869" i="7"/>
  <c r="L868" i="7" s="1"/>
  <c r="K869" i="7"/>
  <c r="K868" i="7" s="1"/>
  <c r="J869" i="7"/>
  <c r="I869" i="7"/>
  <c r="H869" i="7"/>
  <c r="G869" i="7"/>
  <c r="V868" i="7"/>
  <c r="U868" i="7"/>
  <c r="R868" i="7"/>
  <c r="Q868" i="7"/>
  <c r="P868" i="7"/>
  <c r="J868" i="7"/>
  <c r="I868" i="7"/>
  <c r="G867" i="7"/>
  <c r="F861" i="7"/>
  <c r="W853" i="7"/>
  <c r="V853" i="7"/>
  <c r="U853" i="7"/>
  <c r="T853" i="7"/>
  <c r="S853" i="7"/>
  <c r="R853" i="7"/>
  <c r="Q853" i="7"/>
  <c r="P853" i="7"/>
  <c r="O853" i="7"/>
  <c r="N853" i="7"/>
  <c r="M853" i="7"/>
  <c r="L853" i="7"/>
  <c r="K853" i="7"/>
  <c r="J853" i="7"/>
  <c r="I853" i="7"/>
  <c r="H853" i="7"/>
  <c r="G853" i="7"/>
  <c r="W848" i="7"/>
  <c r="V848" i="7"/>
  <c r="U848" i="7"/>
  <c r="T848" i="7"/>
  <c r="S848" i="7"/>
  <c r="R848" i="7"/>
  <c r="Q848" i="7"/>
  <c r="P848" i="7"/>
  <c r="O848" i="7"/>
  <c r="N848" i="7"/>
  <c r="M848" i="7"/>
  <c r="L848" i="7"/>
  <c r="K848" i="7"/>
  <c r="J848" i="7"/>
  <c r="I848" i="7"/>
  <c r="H848" i="7"/>
  <c r="G848" i="7"/>
  <c r="V845" i="7"/>
  <c r="U845" i="7"/>
  <c r="T845" i="7"/>
  <c r="S845" i="7"/>
  <c r="R845" i="7"/>
  <c r="R844" i="7" s="1"/>
  <c r="R841" i="7" s="1"/>
  <c r="Q845" i="7"/>
  <c r="P845" i="7"/>
  <c r="P844" i="7" s="1"/>
  <c r="O845" i="7"/>
  <c r="O844" i="7" s="1"/>
  <c r="O841" i="7" s="1"/>
  <c r="N845" i="7"/>
  <c r="N844" i="7" s="1"/>
  <c r="N841" i="7" s="1"/>
  <c r="M845" i="7"/>
  <c r="M844" i="7" s="1"/>
  <c r="M841" i="7" s="1"/>
  <c r="L845" i="7"/>
  <c r="K845" i="7"/>
  <c r="K844" i="7" s="1"/>
  <c r="K841" i="7" s="1"/>
  <c r="J845" i="7"/>
  <c r="J844" i="7" s="1"/>
  <c r="J841" i="7" s="1"/>
  <c r="I845" i="7"/>
  <c r="H845" i="7"/>
  <c r="V844" i="7"/>
  <c r="V841" i="7" s="1"/>
  <c r="U844" i="7"/>
  <c r="T844" i="7"/>
  <c r="S844" i="7"/>
  <c r="Q844" i="7"/>
  <c r="L844" i="7"/>
  <c r="I844" i="7"/>
  <c r="I841" i="7" s="1"/>
  <c r="H844" i="7"/>
  <c r="H841" i="7" s="1"/>
  <c r="U841" i="7"/>
  <c r="T841" i="7"/>
  <c r="S841" i="7"/>
  <c r="Q841" i="7"/>
  <c r="P841" i="7"/>
  <c r="L841" i="7"/>
  <c r="V835" i="7"/>
  <c r="U835" i="7"/>
  <c r="T835" i="7"/>
  <c r="S835" i="7"/>
  <c r="R835" i="7"/>
  <c r="Q835" i="7"/>
  <c r="P835" i="7"/>
  <c r="O835" i="7"/>
  <c r="N835" i="7"/>
  <c r="M835" i="7"/>
  <c r="L835" i="7"/>
  <c r="K835" i="7"/>
  <c r="J835" i="7"/>
  <c r="I835" i="7"/>
  <c r="H835" i="7"/>
  <c r="V832" i="7"/>
  <c r="U832" i="7"/>
  <c r="T832" i="7"/>
  <c r="S832" i="7"/>
  <c r="R832" i="7"/>
  <c r="Q832" i="7"/>
  <c r="P832" i="7"/>
  <c r="O832" i="7"/>
  <c r="N832" i="7"/>
  <c r="M832" i="7"/>
  <c r="L832" i="7"/>
  <c r="K832" i="7"/>
  <c r="J832" i="7"/>
  <c r="I832" i="7"/>
  <c r="H832" i="7"/>
  <c r="V827" i="7"/>
  <c r="U827" i="7"/>
  <c r="T827" i="7"/>
  <c r="S827" i="7"/>
  <c r="R827" i="7"/>
  <c r="Q827" i="7"/>
  <c r="P827" i="7"/>
  <c r="O827" i="7"/>
  <c r="N827" i="7"/>
  <c r="M827" i="7"/>
  <c r="L827" i="7"/>
  <c r="K827" i="7"/>
  <c r="J827" i="7"/>
  <c r="I827" i="7"/>
  <c r="H827" i="7"/>
  <c r="V822" i="7"/>
  <c r="U822" i="7"/>
  <c r="T822" i="7"/>
  <c r="S822" i="7"/>
  <c r="R822" i="7"/>
  <c r="Q822" i="7"/>
  <c r="P822" i="7"/>
  <c r="O822" i="7"/>
  <c r="N822" i="7"/>
  <c r="M822" i="7"/>
  <c r="L822" i="7"/>
  <c r="K822" i="7"/>
  <c r="J822" i="7"/>
  <c r="I822" i="7"/>
  <c r="H822" i="7"/>
  <c r="V817" i="7"/>
  <c r="U817" i="7"/>
  <c r="T817" i="7"/>
  <c r="S817" i="7"/>
  <c r="R817" i="7"/>
  <c r="Q817" i="7"/>
  <c r="P817" i="7"/>
  <c r="O817" i="7"/>
  <c r="N817" i="7"/>
  <c r="M817" i="7"/>
  <c r="L817" i="7"/>
  <c r="K817" i="7"/>
  <c r="J817" i="7"/>
  <c r="I817" i="7"/>
  <c r="H817" i="7"/>
  <c r="W809" i="7"/>
  <c r="V809" i="7"/>
  <c r="U809" i="7"/>
  <c r="T809" i="7"/>
  <c r="S809" i="7"/>
  <c r="R809" i="7"/>
  <c r="Q809" i="7"/>
  <c r="P809" i="7"/>
  <c r="O809" i="7"/>
  <c r="N809" i="7"/>
  <c r="M809" i="7"/>
  <c r="L809" i="7"/>
  <c r="K809" i="7"/>
  <c r="J809" i="7"/>
  <c r="I809" i="7"/>
  <c r="H809" i="7"/>
  <c r="G809" i="7"/>
  <c r="G805" i="7"/>
  <c r="W801" i="7"/>
  <c r="V801" i="7"/>
  <c r="U801" i="7"/>
  <c r="T801" i="7"/>
  <c r="S801" i="7"/>
  <c r="R801" i="7"/>
  <c r="Q801" i="7"/>
  <c r="P801" i="7"/>
  <c r="O801" i="7"/>
  <c r="N801" i="7"/>
  <c r="M801" i="7"/>
  <c r="L801" i="7"/>
  <c r="K801" i="7"/>
  <c r="J801" i="7"/>
  <c r="I801" i="7"/>
  <c r="H801" i="7"/>
  <c r="G801" i="7"/>
  <c r="W798" i="7"/>
  <c r="V798" i="7"/>
  <c r="U798" i="7"/>
  <c r="T798" i="7"/>
  <c r="S798" i="7"/>
  <c r="R798" i="7"/>
  <c r="Q798" i="7"/>
  <c r="P798" i="7"/>
  <c r="O798" i="7"/>
  <c r="N798" i="7"/>
  <c r="M798" i="7"/>
  <c r="L798" i="7"/>
  <c r="K798" i="7"/>
  <c r="J798" i="7"/>
  <c r="I798" i="7"/>
  <c r="H798" i="7"/>
  <c r="G798" i="7"/>
  <c r="W795" i="7"/>
  <c r="V795" i="7"/>
  <c r="U795" i="7"/>
  <c r="T795" i="7"/>
  <c r="S795" i="7"/>
  <c r="R795" i="7"/>
  <c r="Q795" i="7"/>
  <c r="P795" i="7"/>
  <c r="O795" i="7"/>
  <c r="N795" i="7"/>
  <c r="M795" i="7"/>
  <c r="L795" i="7"/>
  <c r="K795" i="7"/>
  <c r="J795" i="7"/>
  <c r="I795" i="7"/>
  <c r="H795" i="7"/>
  <c r="G795" i="7"/>
  <c r="W792" i="7"/>
  <c r="V792" i="7"/>
  <c r="U792" i="7"/>
  <c r="T792" i="7"/>
  <c r="S792" i="7"/>
  <c r="R792" i="7"/>
  <c r="Q792" i="7"/>
  <c r="P792" i="7"/>
  <c r="O792" i="7"/>
  <c r="N792" i="7"/>
  <c r="M792" i="7"/>
  <c r="L792" i="7"/>
  <c r="K792" i="7"/>
  <c r="J792" i="7"/>
  <c r="I792" i="7"/>
  <c r="H792" i="7"/>
  <c r="G792" i="7"/>
  <c r="W789" i="7"/>
  <c r="V789" i="7"/>
  <c r="U789" i="7"/>
  <c r="T789" i="7"/>
  <c r="S789" i="7"/>
  <c r="R789" i="7"/>
  <c r="Q789" i="7"/>
  <c r="P789" i="7"/>
  <c r="O789" i="7"/>
  <c r="N789" i="7"/>
  <c r="M789" i="7"/>
  <c r="L789" i="7"/>
  <c r="K789" i="7"/>
  <c r="J789" i="7"/>
  <c r="I789" i="7"/>
  <c r="H789" i="7"/>
  <c r="G789" i="7"/>
  <c r="W786" i="7"/>
  <c r="V786" i="7"/>
  <c r="U786" i="7"/>
  <c r="T786" i="7"/>
  <c r="S786" i="7"/>
  <c r="R786" i="7"/>
  <c r="Q786" i="7"/>
  <c r="P786" i="7"/>
  <c r="O786" i="7"/>
  <c r="N786" i="7"/>
  <c r="M786" i="7"/>
  <c r="L786" i="7"/>
  <c r="K786" i="7"/>
  <c r="J786" i="7"/>
  <c r="I786" i="7"/>
  <c r="H786" i="7"/>
  <c r="G786" i="7"/>
  <c r="W783" i="7"/>
  <c r="V783" i="7"/>
  <c r="U783" i="7"/>
  <c r="T783" i="7"/>
  <c r="S783" i="7"/>
  <c r="R783" i="7"/>
  <c r="Q783" i="7"/>
  <c r="P783" i="7"/>
  <c r="O783" i="7"/>
  <c r="N783" i="7"/>
  <c r="M783" i="7"/>
  <c r="L783" i="7"/>
  <c r="K783" i="7"/>
  <c r="J783" i="7"/>
  <c r="I783" i="7"/>
  <c r="H783" i="7"/>
  <c r="G783" i="7"/>
  <c r="W778" i="7"/>
  <c r="V778" i="7"/>
  <c r="U778" i="7"/>
  <c r="T778" i="7"/>
  <c r="S778" i="7"/>
  <c r="R778" i="7"/>
  <c r="Q778" i="7"/>
  <c r="P778" i="7"/>
  <c r="O778" i="7"/>
  <c r="N778" i="7"/>
  <c r="M778" i="7"/>
  <c r="L778" i="7"/>
  <c r="K778" i="7"/>
  <c r="J778" i="7"/>
  <c r="I778" i="7"/>
  <c r="H778" i="7"/>
  <c r="G778" i="7"/>
  <c r="W775" i="7"/>
  <c r="V775" i="7"/>
  <c r="U775" i="7"/>
  <c r="T775" i="7"/>
  <c r="S775" i="7"/>
  <c r="R775" i="7"/>
  <c r="Q775" i="7"/>
  <c r="P775" i="7"/>
  <c r="O775" i="7"/>
  <c r="N775" i="7"/>
  <c r="M775" i="7"/>
  <c r="L775" i="7"/>
  <c r="K775" i="7"/>
  <c r="J775" i="7"/>
  <c r="I775" i="7"/>
  <c r="H775" i="7"/>
  <c r="G775" i="7"/>
  <c r="W771" i="7"/>
  <c r="V771" i="7"/>
  <c r="U771" i="7"/>
  <c r="T771" i="7"/>
  <c r="S771" i="7"/>
  <c r="R771" i="7"/>
  <c r="Q771" i="7"/>
  <c r="P771" i="7"/>
  <c r="O771" i="7"/>
  <c r="N771" i="7"/>
  <c r="M771" i="7"/>
  <c r="L771" i="7"/>
  <c r="K771" i="7"/>
  <c r="J771" i="7"/>
  <c r="I771" i="7"/>
  <c r="H771" i="7"/>
  <c r="G771" i="7"/>
  <c r="W768" i="7"/>
  <c r="V768" i="7"/>
  <c r="U768" i="7"/>
  <c r="T768" i="7"/>
  <c r="S768" i="7"/>
  <c r="R768" i="7"/>
  <c r="Q768" i="7"/>
  <c r="P768" i="7"/>
  <c r="O768" i="7"/>
  <c r="N768" i="7"/>
  <c r="M768" i="7"/>
  <c r="L768" i="7"/>
  <c r="K768" i="7"/>
  <c r="J768" i="7"/>
  <c r="I768" i="7"/>
  <c r="H768" i="7"/>
  <c r="G768" i="7"/>
  <c r="W764" i="7"/>
  <c r="V764" i="7"/>
  <c r="U764" i="7"/>
  <c r="T764" i="7"/>
  <c r="S764" i="7"/>
  <c r="R764" i="7"/>
  <c r="Q764" i="7"/>
  <c r="P764" i="7"/>
  <c r="O764" i="7"/>
  <c r="N764" i="7"/>
  <c r="M764" i="7"/>
  <c r="L764" i="7"/>
  <c r="K764" i="7"/>
  <c r="J764" i="7"/>
  <c r="I764" i="7"/>
  <c r="H764" i="7"/>
  <c r="G764" i="7"/>
  <c r="W761" i="7"/>
  <c r="V761" i="7"/>
  <c r="U761" i="7"/>
  <c r="T761" i="7"/>
  <c r="S761" i="7"/>
  <c r="R761" i="7"/>
  <c r="Q761" i="7"/>
  <c r="P761" i="7"/>
  <c r="O761" i="7"/>
  <c r="N761" i="7"/>
  <c r="M761" i="7"/>
  <c r="L761" i="7"/>
  <c r="K761" i="7"/>
  <c r="J761" i="7"/>
  <c r="I761" i="7"/>
  <c r="H761" i="7"/>
  <c r="G761" i="7"/>
  <c r="W756" i="7"/>
  <c r="V756" i="7"/>
  <c r="U756" i="7"/>
  <c r="T756" i="7"/>
  <c r="S756" i="7"/>
  <c r="R756" i="7"/>
  <c r="Q756" i="7"/>
  <c r="P756" i="7"/>
  <c r="O756" i="7"/>
  <c r="N756" i="7"/>
  <c r="M756" i="7"/>
  <c r="L756" i="7"/>
  <c r="K756" i="7"/>
  <c r="J756" i="7"/>
  <c r="I756" i="7"/>
  <c r="H756" i="7"/>
  <c r="G756" i="7"/>
  <c r="W752" i="7"/>
  <c r="V752" i="7"/>
  <c r="U752" i="7"/>
  <c r="T752" i="7"/>
  <c r="S752" i="7"/>
  <c r="R752" i="7"/>
  <c r="Q752" i="7"/>
  <c r="P752" i="7"/>
  <c r="O752" i="7"/>
  <c r="N752" i="7"/>
  <c r="M752" i="7"/>
  <c r="L752" i="7"/>
  <c r="K752" i="7"/>
  <c r="J752" i="7"/>
  <c r="I752" i="7"/>
  <c r="H752" i="7"/>
  <c r="G752" i="7"/>
  <c r="W748" i="7"/>
  <c r="V748" i="7"/>
  <c r="U748" i="7"/>
  <c r="T748" i="7"/>
  <c r="S748" i="7"/>
  <c r="R748" i="7"/>
  <c r="Q748" i="7"/>
  <c r="P748" i="7"/>
  <c r="O748" i="7"/>
  <c r="N748" i="7"/>
  <c r="M748" i="7"/>
  <c r="L748" i="7"/>
  <c r="K748" i="7"/>
  <c r="J748" i="7"/>
  <c r="I748" i="7"/>
  <c r="H748" i="7"/>
  <c r="G748" i="7"/>
  <c r="W742" i="7"/>
  <c r="V742" i="7"/>
  <c r="U742" i="7"/>
  <c r="T742" i="7"/>
  <c r="S742" i="7"/>
  <c r="R742" i="7"/>
  <c r="Q742" i="7"/>
  <c r="P742" i="7"/>
  <c r="O742" i="7"/>
  <c r="N742" i="7"/>
  <c r="M742" i="7"/>
  <c r="L742" i="7"/>
  <c r="K742" i="7"/>
  <c r="J742" i="7"/>
  <c r="I742" i="7"/>
  <c r="H742" i="7"/>
  <c r="G742" i="7"/>
  <c r="W737" i="7"/>
  <c r="V737" i="7"/>
  <c r="U737" i="7"/>
  <c r="T737" i="7"/>
  <c r="S737" i="7"/>
  <c r="R737" i="7"/>
  <c r="Q737" i="7"/>
  <c r="P737" i="7"/>
  <c r="O737" i="7"/>
  <c r="N737" i="7"/>
  <c r="M737" i="7"/>
  <c r="L737" i="7"/>
  <c r="K737" i="7"/>
  <c r="J737" i="7"/>
  <c r="I737" i="7"/>
  <c r="H737" i="7"/>
  <c r="G737" i="7"/>
  <c r="W732" i="7"/>
  <c r="V732" i="7"/>
  <c r="U732" i="7"/>
  <c r="T732" i="7"/>
  <c r="S732" i="7"/>
  <c r="R732" i="7"/>
  <c r="Q732" i="7"/>
  <c r="P732" i="7"/>
  <c r="O732" i="7"/>
  <c r="N732" i="7"/>
  <c r="M732" i="7"/>
  <c r="L732" i="7"/>
  <c r="K732" i="7"/>
  <c r="J732" i="7"/>
  <c r="I732" i="7"/>
  <c r="H732" i="7"/>
  <c r="G732" i="7"/>
  <c r="G727" i="7"/>
  <c r="W723" i="7"/>
  <c r="V723" i="7"/>
  <c r="U723" i="7"/>
  <c r="T723" i="7"/>
  <c r="S723" i="7"/>
  <c r="R723" i="7"/>
  <c r="Q723" i="7"/>
  <c r="P723" i="7"/>
  <c r="O723" i="7"/>
  <c r="N723" i="7"/>
  <c r="M723" i="7"/>
  <c r="L723" i="7"/>
  <c r="K723" i="7"/>
  <c r="J723" i="7"/>
  <c r="I723" i="7"/>
  <c r="H723" i="7"/>
  <c r="G723" i="7"/>
  <c r="W720" i="7"/>
  <c r="V720" i="7"/>
  <c r="U720" i="7"/>
  <c r="T720" i="7"/>
  <c r="S720" i="7"/>
  <c r="R720" i="7"/>
  <c r="Q720" i="7"/>
  <c r="P720" i="7"/>
  <c r="O720" i="7"/>
  <c r="N720" i="7"/>
  <c r="M720" i="7"/>
  <c r="L720" i="7"/>
  <c r="K720" i="7"/>
  <c r="J720" i="7"/>
  <c r="I720" i="7"/>
  <c r="H720" i="7"/>
  <c r="G720" i="7"/>
  <c r="W717" i="7"/>
  <c r="V717" i="7"/>
  <c r="U717" i="7"/>
  <c r="T717" i="7"/>
  <c r="S717" i="7"/>
  <c r="R717" i="7"/>
  <c r="Q717" i="7"/>
  <c r="P717" i="7"/>
  <c r="O717" i="7"/>
  <c r="N717" i="7"/>
  <c r="M717" i="7"/>
  <c r="L717" i="7"/>
  <c r="K717" i="7"/>
  <c r="J717" i="7"/>
  <c r="I717" i="7"/>
  <c r="H717" i="7"/>
  <c r="G717" i="7"/>
  <c r="W714" i="7"/>
  <c r="V714" i="7"/>
  <c r="U714" i="7"/>
  <c r="T714" i="7"/>
  <c r="S714" i="7"/>
  <c r="R714" i="7"/>
  <c r="Q714" i="7"/>
  <c r="P714" i="7"/>
  <c r="O714" i="7"/>
  <c r="N714" i="7"/>
  <c r="M714" i="7"/>
  <c r="L714" i="7"/>
  <c r="K714" i="7"/>
  <c r="J714" i="7"/>
  <c r="I714" i="7"/>
  <c r="H714" i="7"/>
  <c r="G714" i="7"/>
  <c r="W711" i="7"/>
  <c r="V711" i="7"/>
  <c r="U711" i="7"/>
  <c r="T711" i="7"/>
  <c r="S711" i="7"/>
  <c r="R711" i="7"/>
  <c r="Q711" i="7"/>
  <c r="P711" i="7"/>
  <c r="O711" i="7"/>
  <c r="N711" i="7"/>
  <c r="M711" i="7"/>
  <c r="L711" i="7"/>
  <c r="K711" i="7"/>
  <c r="J711" i="7"/>
  <c r="I711" i="7"/>
  <c r="H711" i="7"/>
  <c r="G711" i="7"/>
  <c r="W708" i="7"/>
  <c r="V708" i="7"/>
  <c r="U708" i="7"/>
  <c r="T708" i="7"/>
  <c r="S708" i="7"/>
  <c r="R708" i="7"/>
  <c r="Q708" i="7"/>
  <c r="P708" i="7"/>
  <c r="O708" i="7"/>
  <c r="N708" i="7"/>
  <c r="M708" i="7"/>
  <c r="L708" i="7"/>
  <c r="K708" i="7"/>
  <c r="J708" i="7"/>
  <c r="I708" i="7"/>
  <c r="H708" i="7"/>
  <c r="G708" i="7"/>
  <c r="W705" i="7"/>
  <c r="V705" i="7"/>
  <c r="U705" i="7"/>
  <c r="T705" i="7"/>
  <c r="S705" i="7"/>
  <c r="R705" i="7"/>
  <c r="Q705" i="7"/>
  <c r="P705" i="7"/>
  <c r="O705" i="7"/>
  <c r="N705" i="7"/>
  <c r="M705" i="7"/>
  <c r="L705" i="7"/>
  <c r="K705" i="7"/>
  <c r="J705" i="7"/>
  <c r="I705" i="7"/>
  <c r="H705" i="7"/>
  <c r="G705" i="7"/>
  <c r="W700" i="7"/>
  <c r="V700" i="7"/>
  <c r="U700" i="7"/>
  <c r="T700" i="7"/>
  <c r="S700" i="7"/>
  <c r="R700" i="7"/>
  <c r="Q700" i="7"/>
  <c r="P700" i="7"/>
  <c r="O700" i="7"/>
  <c r="N700" i="7"/>
  <c r="M700" i="7"/>
  <c r="L700" i="7"/>
  <c r="K700" i="7"/>
  <c r="J700" i="7"/>
  <c r="I700" i="7"/>
  <c r="H700" i="7"/>
  <c r="G700" i="7"/>
  <c r="W697" i="7"/>
  <c r="V697" i="7"/>
  <c r="U697" i="7"/>
  <c r="T697" i="7"/>
  <c r="S697" i="7"/>
  <c r="R697" i="7"/>
  <c r="Q697" i="7"/>
  <c r="P697" i="7"/>
  <c r="O697" i="7"/>
  <c r="N697" i="7"/>
  <c r="M697" i="7"/>
  <c r="L697" i="7"/>
  <c r="K697" i="7"/>
  <c r="J697" i="7"/>
  <c r="I697" i="7"/>
  <c r="H697" i="7"/>
  <c r="G697" i="7"/>
  <c r="W693" i="7"/>
  <c r="V693" i="7"/>
  <c r="U693" i="7"/>
  <c r="T693" i="7"/>
  <c r="S693" i="7"/>
  <c r="R693" i="7"/>
  <c r="Q693" i="7"/>
  <c r="P693" i="7"/>
  <c r="O693" i="7"/>
  <c r="N693" i="7"/>
  <c r="M693" i="7"/>
  <c r="L693" i="7"/>
  <c r="K693" i="7"/>
  <c r="J693" i="7"/>
  <c r="I693" i="7"/>
  <c r="H693" i="7"/>
  <c r="G693" i="7"/>
  <c r="W690" i="7"/>
  <c r="V690" i="7"/>
  <c r="U690" i="7"/>
  <c r="T690" i="7"/>
  <c r="S690" i="7"/>
  <c r="R690" i="7"/>
  <c r="Q690" i="7"/>
  <c r="P690" i="7"/>
  <c r="O690" i="7"/>
  <c r="N690" i="7"/>
  <c r="M690" i="7"/>
  <c r="L690" i="7"/>
  <c r="K690" i="7"/>
  <c r="J690" i="7"/>
  <c r="I690" i="7"/>
  <c r="H690" i="7"/>
  <c r="G690" i="7"/>
  <c r="W686" i="7"/>
  <c r="V686" i="7"/>
  <c r="U686" i="7"/>
  <c r="T686" i="7"/>
  <c r="S686" i="7"/>
  <c r="R686" i="7"/>
  <c r="Q686" i="7"/>
  <c r="P686" i="7"/>
  <c r="O686" i="7"/>
  <c r="N686" i="7"/>
  <c r="M686" i="7"/>
  <c r="L686" i="7"/>
  <c r="K686" i="7"/>
  <c r="J686" i="7"/>
  <c r="I686" i="7"/>
  <c r="H686" i="7"/>
  <c r="G686" i="7"/>
  <c r="W683" i="7"/>
  <c r="V683" i="7"/>
  <c r="U683" i="7"/>
  <c r="T683" i="7"/>
  <c r="S683" i="7"/>
  <c r="R683" i="7"/>
  <c r="Q683" i="7"/>
  <c r="P683" i="7"/>
  <c r="O683" i="7"/>
  <c r="N683" i="7"/>
  <c r="M683" i="7"/>
  <c r="L683" i="7"/>
  <c r="K683" i="7"/>
  <c r="J683" i="7"/>
  <c r="I683" i="7"/>
  <c r="H683" i="7"/>
  <c r="G683" i="7"/>
  <c r="W678" i="7"/>
  <c r="V678" i="7"/>
  <c r="U678" i="7"/>
  <c r="T678" i="7"/>
  <c r="S678" i="7"/>
  <c r="R678" i="7"/>
  <c r="Q678" i="7"/>
  <c r="P678" i="7"/>
  <c r="O678" i="7"/>
  <c r="N678" i="7"/>
  <c r="M678" i="7"/>
  <c r="L678" i="7"/>
  <c r="K678" i="7"/>
  <c r="J678" i="7"/>
  <c r="I678" i="7"/>
  <c r="H678" i="7"/>
  <c r="G678" i="7"/>
  <c r="W674" i="7"/>
  <c r="V674" i="7"/>
  <c r="U674" i="7"/>
  <c r="T674" i="7"/>
  <c r="S674" i="7"/>
  <c r="R674" i="7"/>
  <c r="Q674" i="7"/>
  <c r="P674" i="7"/>
  <c r="O674" i="7"/>
  <c r="N674" i="7"/>
  <c r="M674" i="7"/>
  <c r="L674" i="7"/>
  <c r="K674" i="7"/>
  <c r="J674" i="7"/>
  <c r="I674" i="7"/>
  <c r="H674" i="7"/>
  <c r="G674" i="7"/>
  <c r="W670" i="7"/>
  <c r="V670" i="7"/>
  <c r="U670" i="7"/>
  <c r="T670" i="7"/>
  <c r="S670" i="7"/>
  <c r="R670" i="7"/>
  <c r="Q670" i="7"/>
  <c r="P670" i="7"/>
  <c r="O670" i="7"/>
  <c r="N670" i="7"/>
  <c r="M670" i="7"/>
  <c r="L670" i="7"/>
  <c r="K670" i="7"/>
  <c r="J670" i="7"/>
  <c r="I670" i="7"/>
  <c r="H670" i="7"/>
  <c r="G670" i="7"/>
  <c r="W664" i="7"/>
  <c r="V664" i="7"/>
  <c r="U664" i="7"/>
  <c r="T664" i="7"/>
  <c r="S664" i="7"/>
  <c r="R664" i="7"/>
  <c r="Q664" i="7"/>
  <c r="P664" i="7"/>
  <c r="O664" i="7"/>
  <c r="N664" i="7"/>
  <c r="M664" i="7"/>
  <c r="L664" i="7"/>
  <c r="K664" i="7"/>
  <c r="J664" i="7"/>
  <c r="I664" i="7"/>
  <c r="H664" i="7"/>
  <c r="G664" i="7"/>
  <c r="W659" i="7"/>
  <c r="V659" i="7"/>
  <c r="U659" i="7"/>
  <c r="T659" i="7"/>
  <c r="S659" i="7"/>
  <c r="R659" i="7"/>
  <c r="Q659" i="7"/>
  <c r="P659" i="7"/>
  <c r="O659" i="7"/>
  <c r="N659" i="7"/>
  <c r="M659" i="7"/>
  <c r="L659" i="7"/>
  <c r="K659" i="7"/>
  <c r="J659" i="7"/>
  <c r="I659" i="7"/>
  <c r="H659" i="7"/>
  <c r="G659" i="7"/>
  <c r="W654" i="7"/>
  <c r="V654" i="7"/>
  <c r="U654" i="7"/>
  <c r="T654" i="7"/>
  <c r="S654" i="7"/>
  <c r="R654" i="7"/>
  <c r="Q654" i="7"/>
  <c r="P654" i="7"/>
  <c r="O654" i="7"/>
  <c r="N654" i="7"/>
  <c r="M654" i="7"/>
  <c r="L654" i="7"/>
  <c r="K654" i="7"/>
  <c r="J654" i="7"/>
  <c r="I654" i="7"/>
  <c r="H654" i="7"/>
  <c r="G654" i="7"/>
  <c r="G649" i="7"/>
  <c r="W645" i="7"/>
  <c r="V645" i="7"/>
  <c r="U645" i="7"/>
  <c r="T645" i="7"/>
  <c r="S645" i="7"/>
  <c r="R645" i="7"/>
  <c r="Q645" i="7"/>
  <c r="P645" i="7"/>
  <c r="O645" i="7"/>
  <c r="O814" i="7" s="1"/>
  <c r="N645" i="7"/>
  <c r="M645" i="7"/>
  <c r="L645" i="7"/>
  <c r="K645" i="7"/>
  <c r="J645" i="7"/>
  <c r="I645" i="7"/>
  <c r="H645" i="7"/>
  <c r="G645" i="7"/>
  <c r="W642" i="7"/>
  <c r="V642" i="7"/>
  <c r="U642" i="7"/>
  <c r="T642" i="7"/>
  <c r="S642" i="7"/>
  <c r="R642" i="7"/>
  <c r="Q642" i="7"/>
  <c r="P642" i="7"/>
  <c r="O642" i="7"/>
  <c r="N642" i="7"/>
  <c r="M642" i="7"/>
  <c r="L642" i="7"/>
  <c r="K642" i="7"/>
  <c r="J642" i="7"/>
  <c r="I642" i="7"/>
  <c r="H642" i="7"/>
  <c r="G642" i="7"/>
  <c r="W639" i="7"/>
  <c r="V639" i="7"/>
  <c r="U639" i="7"/>
  <c r="T639" i="7"/>
  <c r="S639" i="7"/>
  <c r="R639" i="7"/>
  <c r="Q639" i="7"/>
  <c r="P639" i="7"/>
  <c r="O639" i="7"/>
  <c r="N639" i="7"/>
  <c r="M639" i="7"/>
  <c r="L639" i="7"/>
  <c r="K639" i="7"/>
  <c r="J639" i="7"/>
  <c r="I639" i="7"/>
  <c r="H639" i="7"/>
  <c r="G639" i="7"/>
  <c r="W636" i="7"/>
  <c r="V636" i="7"/>
  <c r="U636" i="7"/>
  <c r="T636" i="7"/>
  <c r="S636" i="7"/>
  <c r="R636" i="7"/>
  <c r="Q636" i="7"/>
  <c r="P636" i="7"/>
  <c r="O636" i="7"/>
  <c r="N636" i="7"/>
  <c r="M636" i="7"/>
  <c r="L636" i="7"/>
  <c r="K636" i="7"/>
  <c r="J636" i="7"/>
  <c r="I636" i="7"/>
  <c r="H636" i="7"/>
  <c r="G636" i="7"/>
  <c r="W633" i="7"/>
  <c r="V633" i="7"/>
  <c r="U633" i="7"/>
  <c r="T633" i="7"/>
  <c r="S633" i="7"/>
  <c r="R633" i="7"/>
  <c r="Q633" i="7"/>
  <c r="P633" i="7"/>
  <c r="O633" i="7"/>
  <c r="N633" i="7"/>
  <c r="M633" i="7"/>
  <c r="L633" i="7"/>
  <c r="K633" i="7"/>
  <c r="J633" i="7"/>
  <c r="I633" i="7"/>
  <c r="H633" i="7"/>
  <c r="G633" i="7"/>
  <c r="W630" i="7"/>
  <c r="V630" i="7"/>
  <c r="U630" i="7"/>
  <c r="T630" i="7"/>
  <c r="S630" i="7"/>
  <c r="R630" i="7"/>
  <c r="Q630" i="7"/>
  <c r="P630" i="7"/>
  <c r="O630" i="7"/>
  <c r="N630" i="7"/>
  <c r="M630" i="7"/>
  <c r="L630" i="7"/>
  <c r="K630" i="7"/>
  <c r="J630" i="7"/>
  <c r="I630" i="7"/>
  <c r="H630" i="7"/>
  <c r="G630" i="7"/>
  <c r="W627" i="7"/>
  <c r="V627" i="7"/>
  <c r="U627" i="7"/>
  <c r="T627" i="7"/>
  <c r="S627" i="7"/>
  <c r="R627" i="7"/>
  <c r="Q627" i="7"/>
  <c r="P627" i="7"/>
  <c r="O627" i="7"/>
  <c r="N627" i="7"/>
  <c r="M627" i="7"/>
  <c r="L627" i="7"/>
  <c r="K627" i="7"/>
  <c r="J627" i="7"/>
  <c r="I627" i="7"/>
  <c r="H627" i="7"/>
  <c r="G627" i="7"/>
  <c r="W622" i="7"/>
  <c r="V622" i="7"/>
  <c r="U622" i="7"/>
  <c r="T622" i="7"/>
  <c r="S622" i="7"/>
  <c r="R622" i="7"/>
  <c r="Q622" i="7"/>
  <c r="P622" i="7"/>
  <c r="O622" i="7"/>
  <c r="N622" i="7"/>
  <c r="M622" i="7"/>
  <c r="L622" i="7"/>
  <c r="K622" i="7"/>
  <c r="J622" i="7"/>
  <c r="I622" i="7"/>
  <c r="H622" i="7"/>
  <c r="G622" i="7"/>
  <c r="W619" i="7"/>
  <c r="V619" i="7"/>
  <c r="U619" i="7"/>
  <c r="T619" i="7"/>
  <c r="S619" i="7"/>
  <c r="R619" i="7"/>
  <c r="Q619" i="7"/>
  <c r="P619" i="7"/>
  <c r="O619" i="7"/>
  <c r="N619" i="7"/>
  <c r="M619" i="7"/>
  <c r="L619" i="7"/>
  <c r="K619" i="7"/>
  <c r="J619" i="7"/>
  <c r="I619" i="7"/>
  <c r="H619" i="7"/>
  <c r="G619" i="7"/>
  <c r="W615" i="7"/>
  <c r="V615" i="7"/>
  <c r="U615" i="7"/>
  <c r="T615" i="7"/>
  <c r="S615" i="7"/>
  <c r="R615" i="7"/>
  <c r="Q615" i="7"/>
  <c r="P615" i="7"/>
  <c r="O615" i="7"/>
  <c r="N615" i="7"/>
  <c r="M615" i="7"/>
  <c r="L615" i="7"/>
  <c r="K615" i="7"/>
  <c r="J615" i="7"/>
  <c r="I615" i="7"/>
  <c r="H615" i="7"/>
  <c r="G615" i="7"/>
  <c r="W612" i="7"/>
  <c r="V612" i="7"/>
  <c r="U612" i="7"/>
  <c r="T612" i="7"/>
  <c r="S612" i="7"/>
  <c r="R612" i="7"/>
  <c r="Q612" i="7"/>
  <c r="P612" i="7"/>
  <c r="O612" i="7"/>
  <c r="N612" i="7"/>
  <c r="M612" i="7"/>
  <c r="L612" i="7"/>
  <c r="K612" i="7"/>
  <c r="J612" i="7"/>
  <c r="I612" i="7"/>
  <c r="H612" i="7"/>
  <c r="G612" i="7"/>
  <c r="W608" i="7"/>
  <c r="V608" i="7"/>
  <c r="U608" i="7"/>
  <c r="T608" i="7"/>
  <c r="S608" i="7"/>
  <c r="R608" i="7"/>
  <c r="Q608" i="7"/>
  <c r="P608" i="7"/>
  <c r="O608" i="7"/>
  <c r="N608" i="7"/>
  <c r="M608" i="7"/>
  <c r="L608" i="7"/>
  <c r="K608" i="7"/>
  <c r="J608" i="7"/>
  <c r="I608" i="7"/>
  <c r="H608" i="7"/>
  <c r="G608" i="7"/>
  <c r="W605" i="7"/>
  <c r="V605" i="7"/>
  <c r="U605" i="7"/>
  <c r="T605" i="7"/>
  <c r="S605" i="7"/>
  <c r="R605" i="7"/>
  <c r="Q605" i="7"/>
  <c r="P605" i="7"/>
  <c r="O605" i="7"/>
  <c r="N605" i="7"/>
  <c r="M605" i="7"/>
  <c r="L605" i="7"/>
  <c r="K605" i="7"/>
  <c r="J605" i="7"/>
  <c r="I605" i="7"/>
  <c r="H605" i="7"/>
  <c r="G605" i="7"/>
  <c r="W600" i="7"/>
  <c r="V600" i="7"/>
  <c r="U600" i="7"/>
  <c r="T600" i="7"/>
  <c r="S600" i="7"/>
  <c r="R600" i="7"/>
  <c r="Q600" i="7"/>
  <c r="P600" i="7"/>
  <c r="O600" i="7"/>
  <c r="N600" i="7"/>
  <c r="M600" i="7"/>
  <c r="L600" i="7"/>
  <c r="K600" i="7"/>
  <c r="J600" i="7"/>
  <c r="I600" i="7"/>
  <c r="H600" i="7"/>
  <c r="G600" i="7"/>
  <c r="W596" i="7"/>
  <c r="V596" i="7"/>
  <c r="U596" i="7"/>
  <c r="T596" i="7"/>
  <c r="S596" i="7"/>
  <c r="R596" i="7"/>
  <c r="Q596" i="7"/>
  <c r="P596" i="7"/>
  <c r="O596" i="7"/>
  <c r="N596" i="7"/>
  <c r="M596" i="7"/>
  <c r="L596" i="7"/>
  <c r="K596" i="7"/>
  <c r="J596" i="7"/>
  <c r="I596" i="7"/>
  <c r="H596" i="7"/>
  <c r="G596" i="7"/>
  <c r="W592" i="7"/>
  <c r="V592" i="7"/>
  <c r="U592" i="7"/>
  <c r="T592" i="7"/>
  <c r="S592" i="7"/>
  <c r="R592" i="7"/>
  <c r="Q592" i="7"/>
  <c r="P592" i="7"/>
  <c r="O592" i="7"/>
  <c r="N592" i="7"/>
  <c r="M592" i="7"/>
  <c r="L592" i="7"/>
  <c r="K592" i="7"/>
  <c r="J592" i="7"/>
  <c r="J814" i="7" s="1"/>
  <c r="I592" i="7"/>
  <c r="H592" i="7"/>
  <c r="G592" i="7"/>
  <c r="W586" i="7"/>
  <c r="V586" i="7"/>
  <c r="U586" i="7"/>
  <c r="T586" i="7"/>
  <c r="S586" i="7"/>
  <c r="R586" i="7"/>
  <c r="Q586" i="7"/>
  <c r="P586" i="7"/>
  <c r="O586" i="7"/>
  <c r="N586" i="7"/>
  <c r="M586" i="7"/>
  <c r="L586" i="7"/>
  <c r="K586" i="7"/>
  <c r="J586" i="7"/>
  <c r="I586" i="7"/>
  <c r="H586" i="7"/>
  <c r="G586" i="7"/>
  <c r="W581" i="7"/>
  <c r="V581" i="7"/>
  <c r="U581" i="7"/>
  <c r="T581" i="7"/>
  <c r="S581" i="7"/>
  <c r="R581" i="7"/>
  <c r="Q581" i="7"/>
  <c r="P581" i="7"/>
  <c r="O581" i="7"/>
  <c r="N581" i="7"/>
  <c r="M581" i="7"/>
  <c r="L581" i="7"/>
  <c r="K581" i="7"/>
  <c r="J581" i="7"/>
  <c r="I581" i="7"/>
  <c r="H581" i="7"/>
  <c r="G581" i="7"/>
  <c r="W576" i="7"/>
  <c r="V576" i="7"/>
  <c r="U576" i="7"/>
  <c r="U814" i="7" s="1"/>
  <c r="T576" i="7"/>
  <c r="S576" i="7"/>
  <c r="R576" i="7"/>
  <c r="Q576" i="7"/>
  <c r="P576" i="7"/>
  <c r="O576" i="7"/>
  <c r="N576" i="7"/>
  <c r="M576" i="7"/>
  <c r="L576" i="7"/>
  <c r="K576" i="7"/>
  <c r="J576" i="7"/>
  <c r="I576" i="7"/>
  <c r="H576" i="7"/>
  <c r="G576" i="7"/>
  <c r="T571" i="7"/>
  <c r="Q571" i="7"/>
  <c r="P571" i="7"/>
  <c r="O571" i="7"/>
  <c r="N571" i="7"/>
  <c r="M571" i="7"/>
  <c r="W566" i="7"/>
  <c r="V566" i="7"/>
  <c r="U566" i="7"/>
  <c r="T566" i="7"/>
  <c r="S566" i="7"/>
  <c r="R566" i="7"/>
  <c r="Q566" i="7"/>
  <c r="P566" i="7"/>
  <c r="O566" i="7"/>
  <c r="N566" i="7"/>
  <c r="M566" i="7"/>
  <c r="L566" i="7"/>
  <c r="K566" i="7"/>
  <c r="J566" i="7"/>
  <c r="I566" i="7"/>
  <c r="H566" i="7"/>
  <c r="G566" i="7"/>
  <c r="W563" i="7"/>
  <c r="V563" i="7"/>
  <c r="U563" i="7"/>
  <c r="T563" i="7"/>
  <c r="S563" i="7"/>
  <c r="R563" i="7"/>
  <c r="Q563" i="7"/>
  <c r="P563" i="7"/>
  <c r="O563" i="7"/>
  <c r="N563" i="7"/>
  <c r="M563" i="7"/>
  <c r="L563" i="7"/>
  <c r="K563" i="7"/>
  <c r="J563" i="7"/>
  <c r="I563" i="7"/>
  <c r="H563" i="7"/>
  <c r="G563" i="7"/>
  <c r="W560" i="7"/>
  <c r="V560" i="7"/>
  <c r="U560" i="7"/>
  <c r="T560" i="7"/>
  <c r="S560" i="7"/>
  <c r="R560" i="7"/>
  <c r="Q560" i="7"/>
  <c r="P560" i="7"/>
  <c r="O560" i="7"/>
  <c r="N560" i="7"/>
  <c r="M560" i="7"/>
  <c r="L560" i="7"/>
  <c r="K560" i="7"/>
  <c r="J560" i="7"/>
  <c r="I560" i="7"/>
  <c r="H560" i="7"/>
  <c r="G560" i="7"/>
  <c r="W552" i="7"/>
  <c r="V552" i="7"/>
  <c r="U552" i="7"/>
  <c r="U571" i="7" s="1"/>
  <c r="T552" i="7"/>
  <c r="S552" i="7"/>
  <c r="R552" i="7"/>
  <c r="Q552" i="7"/>
  <c r="P552" i="7"/>
  <c r="O552" i="7"/>
  <c r="N552" i="7"/>
  <c r="M552" i="7"/>
  <c r="L552" i="7"/>
  <c r="K552" i="7"/>
  <c r="J552" i="7"/>
  <c r="I552" i="7"/>
  <c r="H552" i="7"/>
  <c r="G552" i="7"/>
  <c r="W549" i="7"/>
  <c r="V549" i="7"/>
  <c r="U549" i="7"/>
  <c r="T549" i="7"/>
  <c r="S549" i="7"/>
  <c r="R549" i="7"/>
  <c r="R571" i="7" s="1"/>
  <c r="Q549" i="7"/>
  <c r="P549" i="7"/>
  <c r="O549" i="7"/>
  <c r="N549" i="7"/>
  <c r="M549" i="7"/>
  <c r="L549" i="7"/>
  <c r="K549" i="7"/>
  <c r="J549" i="7"/>
  <c r="I549" i="7"/>
  <c r="H549" i="7"/>
  <c r="G549" i="7"/>
  <c r="W543" i="7"/>
  <c r="W571" i="7" s="1"/>
  <c r="V543" i="7"/>
  <c r="U543" i="7"/>
  <c r="T543" i="7"/>
  <c r="S543" i="7"/>
  <c r="R543" i="7"/>
  <c r="Q543" i="7"/>
  <c r="P543" i="7"/>
  <c r="O543" i="7"/>
  <c r="N543" i="7"/>
  <c r="M543" i="7"/>
  <c r="L543" i="7"/>
  <c r="K543" i="7"/>
  <c r="J543" i="7"/>
  <c r="I543" i="7"/>
  <c r="H543" i="7"/>
  <c r="G543" i="7"/>
  <c r="W540" i="7"/>
  <c r="V540" i="7"/>
  <c r="U540" i="7"/>
  <c r="T540" i="7"/>
  <c r="S540" i="7"/>
  <c r="R540" i="7"/>
  <c r="Q540" i="7"/>
  <c r="P540" i="7"/>
  <c r="O540" i="7"/>
  <c r="N540" i="7"/>
  <c r="M540" i="7"/>
  <c r="L540" i="7"/>
  <c r="K540" i="7"/>
  <c r="J540" i="7"/>
  <c r="I540" i="7"/>
  <c r="H540" i="7"/>
  <c r="G540" i="7"/>
  <c r="W533" i="7"/>
  <c r="V533" i="7"/>
  <c r="U533" i="7"/>
  <c r="T533" i="7"/>
  <c r="S533" i="7"/>
  <c r="R533" i="7"/>
  <c r="Q533" i="7"/>
  <c r="P533" i="7"/>
  <c r="O533" i="7"/>
  <c r="N533" i="7"/>
  <c r="M533" i="7"/>
  <c r="L533" i="7"/>
  <c r="K533" i="7"/>
  <c r="J533" i="7"/>
  <c r="I533" i="7"/>
  <c r="H533" i="7"/>
  <c r="G533" i="7"/>
  <c r="W524" i="7"/>
  <c r="V524" i="7"/>
  <c r="V571" i="7" s="1"/>
  <c r="U524" i="7"/>
  <c r="T524" i="7"/>
  <c r="S524" i="7"/>
  <c r="S571" i="7" s="1"/>
  <c r="R524" i="7"/>
  <c r="Q524" i="7"/>
  <c r="P524" i="7"/>
  <c r="O524" i="7"/>
  <c r="N524" i="7"/>
  <c r="M524" i="7"/>
  <c r="L524" i="7"/>
  <c r="K524" i="7"/>
  <c r="J524" i="7"/>
  <c r="I524" i="7"/>
  <c r="H524" i="7"/>
  <c r="G524" i="7"/>
  <c r="G571" i="7" s="1"/>
  <c r="J520" i="7"/>
  <c r="H520" i="7"/>
  <c r="W516" i="7"/>
  <c r="W520" i="7" s="1"/>
  <c r="V516" i="7"/>
  <c r="V520" i="7" s="1"/>
  <c r="U516" i="7"/>
  <c r="U520" i="7" s="1"/>
  <c r="W511" i="7"/>
  <c r="V511" i="7"/>
  <c r="U511" i="7"/>
  <c r="T511" i="7"/>
  <c r="S511" i="7"/>
  <c r="R511" i="7"/>
  <c r="Q511" i="7"/>
  <c r="P511" i="7"/>
  <c r="O511" i="7"/>
  <c r="N511" i="7"/>
  <c r="M511" i="7"/>
  <c r="L511" i="7"/>
  <c r="K511" i="7"/>
  <c r="J511" i="7"/>
  <c r="I511" i="7"/>
  <c r="H511" i="7"/>
  <c r="G511" i="7"/>
  <c r="G508" i="7"/>
  <c r="G504" i="7"/>
  <c r="W500" i="7"/>
  <c r="V500" i="7"/>
  <c r="U500" i="7"/>
  <c r="T500" i="7"/>
  <c r="S500" i="7"/>
  <c r="R500" i="7"/>
  <c r="Q500" i="7"/>
  <c r="P500" i="7"/>
  <c r="O500" i="7"/>
  <c r="N500" i="7"/>
  <c r="M500" i="7"/>
  <c r="L500" i="7"/>
  <c r="K500" i="7"/>
  <c r="J500" i="7"/>
  <c r="I500" i="7"/>
  <c r="H500" i="7"/>
  <c r="G500" i="7"/>
  <c r="W497" i="7"/>
  <c r="V497" i="7"/>
  <c r="U497" i="7"/>
  <c r="T497" i="7"/>
  <c r="S497" i="7"/>
  <c r="R497" i="7"/>
  <c r="Q497" i="7"/>
  <c r="P497" i="7"/>
  <c r="O497" i="7"/>
  <c r="N497" i="7"/>
  <c r="M497" i="7"/>
  <c r="L497" i="7"/>
  <c r="K497" i="7"/>
  <c r="J497" i="7"/>
  <c r="I497" i="7"/>
  <c r="H497" i="7"/>
  <c r="G497" i="7"/>
  <c r="W493" i="7"/>
  <c r="V493" i="7"/>
  <c r="U493" i="7"/>
  <c r="T493" i="7"/>
  <c r="S493" i="7"/>
  <c r="R493" i="7"/>
  <c r="Q493" i="7"/>
  <c r="P493" i="7"/>
  <c r="O493" i="7"/>
  <c r="N493" i="7"/>
  <c r="M493" i="7"/>
  <c r="L493" i="7"/>
  <c r="K493" i="7"/>
  <c r="J493" i="7"/>
  <c r="I493" i="7"/>
  <c r="H493" i="7"/>
  <c r="G493" i="7"/>
  <c r="W489" i="7"/>
  <c r="V489" i="7"/>
  <c r="U489" i="7"/>
  <c r="T489" i="7"/>
  <c r="S489" i="7"/>
  <c r="R489" i="7"/>
  <c r="Q489" i="7"/>
  <c r="P489" i="7"/>
  <c r="O489" i="7"/>
  <c r="N489" i="7"/>
  <c r="M489" i="7"/>
  <c r="L489" i="7"/>
  <c r="K489" i="7"/>
  <c r="J489" i="7"/>
  <c r="I489" i="7"/>
  <c r="H489" i="7"/>
  <c r="G489" i="7"/>
  <c r="W486" i="7"/>
  <c r="V486" i="7"/>
  <c r="U486" i="7"/>
  <c r="T486" i="7"/>
  <c r="S486" i="7"/>
  <c r="R486" i="7"/>
  <c r="Q486" i="7"/>
  <c r="P486" i="7"/>
  <c r="O486" i="7"/>
  <c r="N486" i="7"/>
  <c r="M486" i="7"/>
  <c r="L486" i="7"/>
  <c r="K486" i="7"/>
  <c r="J486" i="7"/>
  <c r="I486" i="7"/>
  <c r="H486" i="7"/>
  <c r="G486" i="7"/>
  <c r="W483" i="7"/>
  <c r="V483" i="7"/>
  <c r="U483" i="7"/>
  <c r="T483" i="7"/>
  <c r="S483" i="7"/>
  <c r="R483" i="7"/>
  <c r="Q483" i="7"/>
  <c r="P483" i="7"/>
  <c r="O483" i="7"/>
  <c r="N483" i="7"/>
  <c r="M483" i="7"/>
  <c r="L483" i="7"/>
  <c r="K483" i="7"/>
  <c r="J483" i="7"/>
  <c r="I483" i="7"/>
  <c r="H483" i="7"/>
  <c r="G483" i="7"/>
  <c r="W480" i="7"/>
  <c r="V480" i="7"/>
  <c r="U480" i="7"/>
  <c r="T480" i="7"/>
  <c r="S480" i="7"/>
  <c r="R480" i="7"/>
  <c r="Q480" i="7"/>
  <c r="P480" i="7"/>
  <c r="O480" i="7"/>
  <c r="N480" i="7"/>
  <c r="M480" i="7"/>
  <c r="L480" i="7"/>
  <c r="K480" i="7"/>
  <c r="J480" i="7"/>
  <c r="I480" i="7"/>
  <c r="H480" i="7"/>
  <c r="G480" i="7"/>
  <c r="W477" i="7"/>
  <c r="V477" i="7"/>
  <c r="U477" i="7"/>
  <c r="T477" i="7"/>
  <c r="S477" i="7"/>
  <c r="R477" i="7"/>
  <c r="Q477" i="7"/>
  <c r="P477" i="7"/>
  <c r="O477" i="7"/>
  <c r="N477" i="7"/>
  <c r="M477" i="7"/>
  <c r="L477" i="7"/>
  <c r="K477" i="7"/>
  <c r="J477" i="7"/>
  <c r="I477" i="7"/>
  <c r="H477" i="7"/>
  <c r="G477" i="7"/>
  <c r="W474" i="7"/>
  <c r="V474" i="7"/>
  <c r="U474" i="7"/>
  <c r="T474" i="7"/>
  <c r="S474" i="7"/>
  <c r="R474" i="7"/>
  <c r="Q474" i="7"/>
  <c r="P474" i="7"/>
  <c r="O474" i="7"/>
  <c r="N474" i="7"/>
  <c r="M474" i="7"/>
  <c r="L474" i="7"/>
  <c r="K474" i="7"/>
  <c r="J474" i="7"/>
  <c r="I474" i="7"/>
  <c r="H474" i="7"/>
  <c r="G474" i="7"/>
  <c r="W471" i="7"/>
  <c r="V471" i="7"/>
  <c r="U471" i="7"/>
  <c r="T471" i="7"/>
  <c r="S471" i="7"/>
  <c r="R471" i="7"/>
  <c r="Q471" i="7"/>
  <c r="P471" i="7"/>
  <c r="O471" i="7"/>
  <c r="N471" i="7"/>
  <c r="M471" i="7"/>
  <c r="L471" i="7"/>
  <c r="K471" i="7"/>
  <c r="J471" i="7"/>
  <c r="I471" i="7"/>
  <c r="H471" i="7"/>
  <c r="G471" i="7"/>
  <c r="W466" i="7"/>
  <c r="V466" i="7"/>
  <c r="U466" i="7"/>
  <c r="T466" i="7"/>
  <c r="S466" i="7"/>
  <c r="R466" i="7"/>
  <c r="Q466" i="7"/>
  <c r="P466" i="7"/>
  <c r="O466" i="7"/>
  <c r="N466" i="7"/>
  <c r="M466" i="7"/>
  <c r="L466" i="7"/>
  <c r="K466" i="7"/>
  <c r="J466" i="7"/>
  <c r="I466" i="7"/>
  <c r="H466" i="7"/>
  <c r="G466" i="7"/>
  <c r="W463" i="7"/>
  <c r="V463" i="7"/>
  <c r="U463" i="7"/>
  <c r="T463" i="7"/>
  <c r="S463" i="7"/>
  <c r="R463" i="7"/>
  <c r="Q463" i="7"/>
  <c r="P463" i="7"/>
  <c r="O463" i="7"/>
  <c r="N463" i="7"/>
  <c r="M463" i="7"/>
  <c r="L463" i="7"/>
  <c r="K463" i="7"/>
  <c r="J463" i="7"/>
  <c r="I463" i="7"/>
  <c r="H463" i="7"/>
  <c r="G463" i="7"/>
  <c r="W459" i="7"/>
  <c r="V459" i="7"/>
  <c r="U459" i="7"/>
  <c r="T459" i="7"/>
  <c r="S459" i="7"/>
  <c r="R459" i="7"/>
  <c r="Q459" i="7"/>
  <c r="P459" i="7"/>
  <c r="O459" i="7"/>
  <c r="N459" i="7"/>
  <c r="M459" i="7"/>
  <c r="L459" i="7"/>
  <c r="K459" i="7"/>
  <c r="J459" i="7"/>
  <c r="I459" i="7"/>
  <c r="H459" i="7"/>
  <c r="G459" i="7"/>
  <c r="W456" i="7"/>
  <c r="V456" i="7"/>
  <c r="U456" i="7"/>
  <c r="T456" i="7"/>
  <c r="S456" i="7"/>
  <c r="R456" i="7"/>
  <c r="Q456" i="7"/>
  <c r="P456" i="7"/>
  <c r="O456" i="7"/>
  <c r="N456" i="7"/>
  <c r="M456" i="7"/>
  <c r="L456" i="7"/>
  <c r="K456" i="7"/>
  <c r="J456" i="7"/>
  <c r="I456" i="7"/>
  <c r="H456" i="7"/>
  <c r="G456" i="7"/>
  <c r="W452" i="7"/>
  <c r="V452" i="7"/>
  <c r="U452" i="7"/>
  <c r="T452" i="7"/>
  <c r="S452" i="7"/>
  <c r="R452" i="7"/>
  <c r="Q452" i="7"/>
  <c r="P452" i="7"/>
  <c r="O452" i="7"/>
  <c r="N452" i="7"/>
  <c r="M452" i="7"/>
  <c r="L452" i="7"/>
  <c r="K452" i="7"/>
  <c r="J452" i="7"/>
  <c r="I452" i="7"/>
  <c r="H452" i="7"/>
  <c r="G452" i="7"/>
  <c r="W449" i="7"/>
  <c r="V449" i="7"/>
  <c r="U449" i="7"/>
  <c r="T449" i="7"/>
  <c r="S449" i="7"/>
  <c r="R449" i="7"/>
  <c r="Q449" i="7"/>
  <c r="P449" i="7"/>
  <c r="O449" i="7"/>
  <c r="N449" i="7"/>
  <c r="M449" i="7"/>
  <c r="L449" i="7"/>
  <c r="K449" i="7"/>
  <c r="J449" i="7"/>
  <c r="I449" i="7"/>
  <c r="H449" i="7"/>
  <c r="G449" i="7"/>
  <c r="W444" i="7"/>
  <c r="V444" i="7"/>
  <c r="U444" i="7"/>
  <c r="T444" i="7"/>
  <c r="S444" i="7"/>
  <c r="R444" i="7"/>
  <c r="Q444" i="7"/>
  <c r="P444" i="7"/>
  <c r="O444" i="7"/>
  <c r="N444" i="7"/>
  <c r="M444" i="7"/>
  <c r="L444" i="7"/>
  <c r="K444" i="7"/>
  <c r="J444" i="7"/>
  <c r="I444" i="7"/>
  <c r="H444" i="7"/>
  <c r="G444" i="7"/>
  <c r="W440" i="7"/>
  <c r="V440" i="7"/>
  <c r="U440" i="7"/>
  <c r="T440" i="7"/>
  <c r="S440" i="7"/>
  <c r="R440" i="7"/>
  <c r="Q440" i="7"/>
  <c r="P440" i="7"/>
  <c r="O440" i="7"/>
  <c r="N440" i="7"/>
  <c r="M440" i="7"/>
  <c r="L440" i="7"/>
  <c r="K440" i="7"/>
  <c r="J440" i="7"/>
  <c r="I440" i="7"/>
  <c r="H440" i="7"/>
  <c r="G440" i="7"/>
  <c r="W436" i="7"/>
  <c r="V436" i="7"/>
  <c r="U436" i="7"/>
  <c r="T436" i="7"/>
  <c r="S436" i="7"/>
  <c r="R436" i="7"/>
  <c r="Q436" i="7"/>
  <c r="P436" i="7"/>
  <c r="O436" i="7"/>
  <c r="N436" i="7"/>
  <c r="M436" i="7"/>
  <c r="L436" i="7"/>
  <c r="K436" i="7"/>
  <c r="J436" i="7"/>
  <c r="I436" i="7"/>
  <c r="H436" i="7"/>
  <c r="G436" i="7"/>
  <c r="W430" i="7"/>
  <c r="V430" i="7"/>
  <c r="U430" i="7"/>
  <c r="T430" i="7"/>
  <c r="S430" i="7"/>
  <c r="R430" i="7"/>
  <c r="Q430" i="7"/>
  <c r="P430" i="7"/>
  <c r="O430" i="7"/>
  <c r="N430" i="7"/>
  <c r="M430" i="7"/>
  <c r="L430" i="7"/>
  <c r="K430" i="7"/>
  <c r="J430" i="7"/>
  <c r="I430" i="7"/>
  <c r="H430" i="7"/>
  <c r="G430" i="7"/>
  <c r="W425" i="7"/>
  <c r="V425" i="7"/>
  <c r="U425" i="7"/>
  <c r="T425" i="7"/>
  <c r="S425" i="7"/>
  <c r="R425" i="7"/>
  <c r="Q425" i="7"/>
  <c r="P425" i="7"/>
  <c r="O425" i="7"/>
  <c r="N425" i="7"/>
  <c r="M425" i="7"/>
  <c r="L425" i="7"/>
  <c r="K425" i="7"/>
  <c r="J425" i="7"/>
  <c r="I425" i="7"/>
  <c r="H425" i="7"/>
  <c r="G425" i="7"/>
  <c r="W420" i="7"/>
  <c r="V420" i="7"/>
  <c r="U420" i="7"/>
  <c r="T420" i="7"/>
  <c r="S420" i="7"/>
  <c r="R420" i="7"/>
  <c r="Q420" i="7"/>
  <c r="P420" i="7"/>
  <c r="O420" i="7"/>
  <c r="N420" i="7"/>
  <c r="M420" i="7"/>
  <c r="L420" i="7"/>
  <c r="K420" i="7"/>
  <c r="J420" i="7"/>
  <c r="I420" i="7"/>
  <c r="H420" i="7"/>
  <c r="G420" i="7"/>
  <c r="W415" i="7"/>
  <c r="V415" i="7"/>
  <c r="U415" i="7"/>
  <c r="T415" i="7"/>
  <c r="S415" i="7"/>
  <c r="R415" i="7"/>
  <c r="Q415" i="7"/>
  <c r="P415" i="7"/>
  <c r="O415" i="7"/>
  <c r="N415" i="7"/>
  <c r="M415" i="7"/>
  <c r="L415" i="7"/>
  <c r="K415" i="7"/>
  <c r="J415" i="7"/>
  <c r="I415" i="7"/>
  <c r="H415" i="7"/>
  <c r="G415" i="7"/>
  <c r="W411" i="7"/>
  <c r="V411" i="7"/>
  <c r="U411" i="7"/>
  <c r="T411" i="7"/>
  <c r="S411" i="7"/>
  <c r="R411" i="7"/>
  <c r="Q411" i="7"/>
  <c r="P411" i="7"/>
  <c r="O411" i="7"/>
  <c r="N411" i="7"/>
  <c r="M411" i="7"/>
  <c r="L411" i="7"/>
  <c r="K411" i="7"/>
  <c r="J411" i="7"/>
  <c r="I411" i="7"/>
  <c r="H411" i="7"/>
  <c r="G411" i="7"/>
  <c r="W408" i="7"/>
  <c r="V408" i="7"/>
  <c r="U408" i="7"/>
  <c r="T408" i="7"/>
  <c r="S408" i="7"/>
  <c r="R408" i="7"/>
  <c r="Q408" i="7"/>
  <c r="P408" i="7"/>
  <c r="O408" i="7"/>
  <c r="N408" i="7"/>
  <c r="M408" i="7"/>
  <c r="L408" i="7"/>
  <c r="K408" i="7"/>
  <c r="J408" i="7"/>
  <c r="I408" i="7"/>
  <c r="H408" i="7"/>
  <c r="G408" i="7"/>
  <c r="W405" i="7"/>
  <c r="V405" i="7"/>
  <c r="U405" i="7"/>
  <c r="T405" i="7"/>
  <c r="S405" i="7"/>
  <c r="R405" i="7"/>
  <c r="Q405" i="7"/>
  <c r="P405" i="7"/>
  <c r="O405" i="7"/>
  <c r="N405" i="7"/>
  <c r="M405" i="7"/>
  <c r="L405" i="7"/>
  <c r="K405" i="7"/>
  <c r="J405" i="7"/>
  <c r="I405" i="7"/>
  <c r="H405" i="7"/>
  <c r="G405" i="7"/>
  <c r="W402" i="7"/>
  <c r="V402" i="7"/>
  <c r="U402" i="7"/>
  <c r="T402" i="7"/>
  <c r="S402" i="7"/>
  <c r="R402" i="7"/>
  <c r="Q402" i="7"/>
  <c r="P402" i="7"/>
  <c r="O402" i="7"/>
  <c r="N402" i="7"/>
  <c r="M402" i="7"/>
  <c r="L402" i="7"/>
  <c r="K402" i="7"/>
  <c r="J402" i="7"/>
  <c r="I402" i="7"/>
  <c r="H402" i="7"/>
  <c r="G402" i="7"/>
  <c r="W399" i="7"/>
  <c r="V399" i="7"/>
  <c r="U399" i="7"/>
  <c r="T399" i="7"/>
  <c r="S399" i="7"/>
  <c r="R399" i="7"/>
  <c r="Q399" i="7"/>
  <c r="P399" i="7"/>
  <c r="O399" i="7"/>
  <c r="N399" i="7"/>
  <c r="M399" i="7"/>
  <c r="L399" i="7"/>
  <c r="K399" i="7"/>
  <c r="J399" i="7"/>
  <c r="I399" i="7"/>
  <c r="H399" i="7"/>
  <c r="G399" i="7"/>
  <c r="W396" i="7"/>
  <c r="V396" i="7"/>
  <c r="U396" i="7"/>
  <c r="T396" i="7"/>
  <c r="S396" i="7"/>
  <c r="R396" i="7"/>
  <c r="Q396" i="7"/>
  <c r="P396" i="7"/>
  <c r="O396" i="7"/>
  <c r="N396" i="7"/>
  <c r="M396" i="7"/>
  <c r="L396" i="7"/>
  <c r="K396" i="7"/>
  <c r="J396" i="7"/>
  <c r="I396" i="7"/>
  <c r="H396" i="7"/>
  <c r="G396" i="7"/>
  <c r="W393" i="7"/>
  <c r="V393" i="7"/>
  <c r="U393" i="7"/>
  <c r="T393" i="7"/>
  <c r="S393" i="7"/>
  <c r="R393" i="7"/>
  <c r="Q393" i="7"/>
  <c r="P393" i="7"/>
  <c r="O393" i="7"/>
  <c r="N393" i="7"/>
  <c r="M393" i="7"/>
  <c r="L393" i="7"/>
  <c r="K393" i="7"/>
  <c r="J393" i="7"/>
  <c r="I393" i="7"/>
  <c r="H393" i="7"/>
  <c r="G393" i="7"/>
  <c r="W388" i="7"/>
  <c r="V388" i="7"/>
  <c r="U388" i="7"/>
  <c r="T388" i="7"/>
  <c r="S388" i="7"/>
  <c r="R388" i="7"/>
  <c r="Q388" i="7"/>
  <c r="P388" i="7"/>
  <c r="O388" i="7"/>
  <c r="N388" i="7"/>
  <c r="M388" i="7"/>
  <c r="L388" i="7"/>
  <c r="K388" i="7"/>
  <c r="J388" i="7"/>
  <c r="I388" i="7"/>
  <c r="H388" i="7"/>
  <c r="G388" i="7"/>
  <c r="W385" i="7"/>
  <c r="V385" i="7"/>
  <c r="U385" i="7"/>
  <c r="T385" i="7"/>
  <c r="S385" i="7"/>
  <c r="R385" i="7"/>
  <c r="Q385" i="7"/>
  <c r="P385" i="7"/>
  <c r="O385" i="7"/>
  <c r="N385" i="7"/>
  <c r="M385" i="7"/>
  <c r="L385" i="7"/>
  <c r="K385" i="7"/>
  <c r="J385" i="7"/>
  <c r="I385" i="7"/>
  <c r="H385" i="7"/>
  <c r="G385" i="7"/>
  <c r="W381" i="7"/>
  <c r="V381" i="7"/>
  <c r="U381" i="7"/>
  <c r="T381" i="7"/>
  <c r="S381" i="7"/>
  <c r="R381" i="7"/>
  <c r="Q381" i="7"/>
  <c r="P381" i="7"/>
  <c r="O381" i="7"/>
  <c r="N381" i="7"/>
  <c r="M381" i="7"/>
  <c r="L381" i="7"/>
  <c r="K381" i="7"/>
  <c r="J381" i="7"/>
  <c r="I381" i="7"/>
  <c r="H381" i="7"/>
  <c r="G381" i="7"/>
  <c r="W378" i="7"/>
  <c r="V378" i="7"/>
  <c r="U378" i="7"/>
  <c r="T378" i="7"/>
  <c r="S378" i="7"/>
  <c r="R378" i="7"/>
  <c r="Q378" i="7"/>
  <c r="P378" i="7"/>
  <c r="O378" i="7"/>
  <c r="N378" i="7"/>
  <c r="M378" i="7"/>
  <c r="L378" i="7"/>
  <c r="K378" i="7"/>
  <c r="J378" i="7"/>
  <c r="I378" i="7"/>
  <c r="H378" i="7"/>
  <c r="G378" i="7"/>
  <c r="W374" i="7"/>
  <c r="V374" i="7"/>
  <c r="U374" i="7"/>
  <c r="T374" i="7"/>
  <c r="S374" i="7"/>
  <c r="R374" i="7"/>
  <c r="Q374" i="7"/>
  <c r="P374" i="7"/>
  <c r="O374" i="7"/>
  <c r="N374" i="7"/>
  <c r="M374" i="7"/>
  <c r="L374" i="7"/>
  <c r="K374" i="7"/>
  <c r="J374" i="7"/>
  <c r="I374" i="7"/>
  <c r="H374" i="7"/>
  <c r="G374" i="7"/>
  <c r="W371" i="7"/>
  <c r="V371" i="7"/>
  <c r="U371" i="7"/>
  <c r="T371" i="7"/>
  <c r="S371" i="7"/>
  <c r="R371" i="7"/>
  <c r="Q371" i="7"/>
  <c r="P371" i="7"/>
  <c r="O371" i="7"/>
  <c r="N371" i="7"/>
  <c r="M371" i="7"/>
  <c r="L371" i="7"/>
  <c r="K371" i="7"/>
  <c r="J371" i="7"/>
  <c r="I371" i="7"/>
  <c r="H371" i="7"/>
  <c r="G371" i="7"/>
  <c r="W366" i="7"/>
  <c r="V366" i="7"/>
  <c r="U366" i="7"/>
  <c r="T366" i="7"/>
  <c r="S366" i="7"/>
  <c r="R366" i="7"/>
  <c r="Q366" i="7"/>
  <c r="P366" i="7"/>
  <c r="O366" i="7"/>
  <c r="N366" i="7"/>
  <c r="M366" i="7"/>
  <c r="L366" i="7"/>
  <c r="K366" i="7"/>
  <c r="J366" i="7"/>
  <c r="I366" i="7"/>
  <c r="H366" i="7"/>
  <c r="G366" i="7"/>
  <c r="W362" i="7"/>
  <c r="V362" i="7"/>
  <c r="U362" i="7"/>
  <c r="T362" i="7"/>
  <c r="S362" i="7"/>
  <c r="R362" i="7"/>
  <c r="Q362" i="7"/>
  <c r="P362" i="7"/>
  <c r="O362" i="7"/>
  <c r="N362" i="7"/>
  <c r="M362" i="7"/>
  <c r="L362" i="7"/>
  <c r="K362" i="7"/>
  <c r="J362" i="7"/>
  <c r="I362" i="7"/>
  <c r="H362" i="7"/>
  <c r="G362" i="7"/>
  <c r="W358" i="7"/>
  <c r="V358" i="7"/>
  <c r="U358" i="7"/>
  <c r="T358" i="7"/>
  <c r="S358" i="7"/>
  <c r="R358" i="7"/>
  <c r="Q358" i="7"/>
  <c r="P358" i="7"/>
  <c r="O358" i="7"/>
  <c r="N358" i="7"/>
  <c r="M358" i="7"/>
  <c r="L358" i="7"/>
  <c r="K358" i="7"/>
  <c r="J358" i="7"/>
  <c r="I358" i="7"/>
  <c r="H358" i="7"/>
  <c r="G358" i="7"/>
  <c r="W352" i="7"/>
  <c r="V352" i="7"/>
  <c r="U352" i="7"/>
  <c r="T352" i="7"/>
  <c r="S352" i="7"/>
  <c r="R352" i="7"/>
  <c r="Q352" i="7"/>
  <c r="P352" i="7"/>
  <c r="O352" i="7"/>
  <c r="N352" i="7"/>
  <c r="M352" i="7"/>
  <c r="L352" i="7"/>
  <c r="K352" i="7"/>
  <c r="J352" i="7"/>
  <c r="I352" i="7"/>
  <c r="H352" i="7"/>
  <c r="G352" i="7"/>
  <c r="W347" i="7"/>
  <c r="V347" i="7"/>
  <c r="U347" i="7"/>
  <c r="T347" i="7"/>
  <c r="S347" i="7"/>
  <c r="R347" i="7"/>
  <c r="Q347" i="7"/>
  <c r="P347" i="7"/>
  <c r="O347" i="7"/>
  <c r="N347" i="7"/>
  <c r="M347" i="7"/>
  <c r="L347" i="7"/>
  <c r="K347" i="7"/>
  <c r="J347" i="7"/>
  <c r="I347" i="7"/>
  <c r="H347" i="7"/>
  <c r="G347" i="7"/>
  <c r="W342" i="7"/>
  <c r="V342" i="7"/>
  <c r="U342" i="7"/>
  <c r="T342" i="7"/>
  <c r="S342" i="7"/>
  <c r="R342" i="7"/>
  <c r="Q342" i="7"/>
  <c r="P342" i="7"/>
  <c r="O342" i="7"/>
  <c r="N342" i="7"/>
  <c r="M342" i="7"/>
  <c r="L342" i="7"/>
  <c r="K342" i="7"/>
  <c r="J342" i="7"/>
  <c r="I342" i="7"/>
  <c r="H342" i="7"/>
  <c r="G342" i="7"/>
  <c r="W334" i="7"/>
  <c r="V334" i="7"/>
  <c r="U334" i="7"/>
  <c r="T334" i="7"/>
  <c r="S334" i="7"/>
  <c r="R334" i="7"/>
  <c r="Q334" i="7"/>
  <c r="P334" i="7"/>
  <c r="O334" i="7"/>
  <c r="N334" i="7"/>
  <c r="M334" i="7"/>
  <c r="L334" i="7"/>
  <c r="K334" i="7"/>
  <c r="J334" i="7"/>
  <c r="I334" i="7"/>
  <c r="H334" i="7"/>
  <c r="G334" i="7"/>
  <c r="W327" i="7"/>
  <c r="V327" i="7"/>
  <c r="U327" i="7"/>
  <c r="T327" i="7"/>
  <c r="S327" i="7"/>
  <c r="R327" i="7"/>
  <c r="Q327" i="7"/>
  <c r="P327" i="7"/>
  <c r="O327" i="7"/>
  <c r="N327" i="7"/>
  <c r="M327" i="7"/>
  <c r="L327" i="7"/>
  <c r="K327" i="7"/>
  <c r="J327" i="7"/>
  <c r="I327" i="7"/>
  <c r="H327" i="7"/>
  <c r="G327" i="7"/>
  <c r="W323" i="7"/>
  <c r="V323" i="7"/>
  <c r="U323" i="7"/>
  <c r="T323" i="7"/>
  <c r="S323" i="7"/>
  <c r="R323" i="7"/>
  <c r="Q323" i="7"/>
  <c r="P323" i="7"/>
  <c r="O323" i="7"/>
  <c r="N323" i="7"/>
  <c r="M323" i="7"/>
  <c r="L323" i="7"/>
  <c r="K323" i="7"/>
  <c r="J323" i="7"/>
  <c r="I323" i="7"/>
  <c r="H323" i="7"/>
  <c r="G323" i="7"/>
  <c r="M319" i="7"/>
  <c r="L319" i="7"/>
  <c r="K319" i="7"/>
  <c r="J319" i="7"/>
  <c r="I319" i="7"/>
  <c r="H319" i="7"/>
  <c r="G319" i="7"/>
  <c r="W314" i="7"/>
  <c r="V314" i="7"/>
  <c r="U314" i="7"/>
  <c r="T314" i="7"/>
  <c r="S314" i="7"/>
  <c r="R314" i="7"/>
  <c r="Q314" i="7"/>
  <c r="P314" i="7"/>
  <c r="O314" i="7"/>
  <c r="N314" i="7"/>
  <c r="M314" i="7"/>
  <c r="L314" i="7"/>
  <c r="K314" i="7"/>
  <c r="J314" i="7"/>
  <c r="I314" i="7"/>
  <c r="H314" i="7"/>
  <c r="G314" i="7"/>
  <c r="W310" i="7"/>
  <c r="V310" i="7"/>
  <c r="U310" i="7"/>
  <c r="T310" i="7"/>
  <c r="S310" i="7"/>
  <c r="R310" i="7"/>
  <c r="Q310" i="7"/>
  <c r="P310" i="7"/>
  <c r="O310" i="7"/>
  <c r="N310" i="7"/>
  <c r="M310" i="7"/>
  <c r="L310" i="7"/>
  <c r="K310" i="7"/>
  <c r="J310" i="7"/>
  <c r="I310" i="7"/>
  <c r="H310" i="7"/>
  <c r="G310" i="7"/>
  <c r="W308" i="7"/>
  <c r="V308" i="7"/>
  <c r="U308" i="7"/>
  <c r="T308" i="7"/>
  <c r="S308" i="7"/>
  <c r="R308" i="7"/>
  <c r="Q308" i="7"/>
  <c r="P308" i="7"/>
  <c r="O308" i="7"/>
  <c r="N308" i="7"/>
  <c r="M308" i="7"/>
  <c r="L308" i="7"/>
  <c r="K308" i="7"/>
  <c r="J308" i="7"/>
  <c r="I308" i="7"/>
  <c r="H308" i="7"/>
  <c r="G308" i="7"/>
  <c r="G303" i="7"/>
  <c r="G299" i="7"/>
  <c r="W295" i="7"/>
  <c r="V295" i="7"/>
  <c r="U295" i="7"/>
  <c r="T295" i="7"/>
  <c r="S295" i="7"/>
  <c r="R295" i="7"/>
  <c r="Q295" i="7"/>
  <c r="P295" i="7"/>
  <c r="O295" i="7"/>
  <c r="N295" i="7"/>
  <c r="M295" i="7"/>
  <c r="L295" i="7"/>
  <c r="K295" i="7"/>
  <c r="J295" i="7"/>
  <c r="I295" i="7"/>
  <c r="H295" i="7"/>
  <c r="G295" i="7"/>
  <c r="W288" i="7"/>
  <c r="V288" i="7"/>
  <c r="U288" i="7"/>
  <c r="T288" i="7"/>
  <c r="S288" i="7"/>
  <c r="R288" i="7"/>
  <c r="Q288" i="7"/>
  <c r="P288" i="7"/>
  <c r="O288" i="7"/>
  <c r="N288" i="7"/>
  <c r="M288" i="7"/>
  <c r="L288" i="7"/>
  <c r="K288" i="7"/>
  <c r="J288" i="7"/>
  <c r="I288" i="7"/>
  <c r="H288" i="7"/>
  <c r="G288" i="7"/>
  <c r="W281" i="7"/>
  <c r="V281" i="7"/>
  <c r="U281" i="7"/>
  <c r="T281" i="7"/>
  <c r="S281" i="7"/>
  <c r="R281" i="7"/>
  <c r="Q281" i="7"/>
  <c r="P281" i="7"/>
  <c r="O281" i="7"/>
  <c r="N281" i="7"/>
  <c r="M281" i="7"/>
  <c r="L281" i="7"/>
  <c r="K281" i="7"/>
  <c r="J281" i="7"/>
  <c r="I281" i="7"/>
  <c r="H281" i="7"/>
  <c r="G281" i="7"/>
  <c r="W274" i="7"/>
  <c r="V274" i="7"/>
  <c r="U274" i="7"/>
  <c r="T274" i="7"/>
  <c r="S274" i="7"/>
  <c r="R274" i="7"/>
  <c r="Q274" i="7"/>
  <c r="P274" i="7"/>
  <c r="O274" i="7"/>
  <c r="N274" i="7"/>
  <c r="M274" i="7"/>
  <c r="L274" i="7"/>
  <c r="K274" i="7"/>
  <c r="J274" i="7"/>
  <c r="I274" i="7"/>
  <c r="H274" i="7"/>
  <c r="G274" i="7"/>
  <c r="W267" i="7"/>
  <c r="V267" i="7"/>
  <c r="U267" i="7"/>
  <c r="T267" i="7"/>
  <c r="S267" i="7"/>
  <c r="R267" i="7"/>
  <c r="Q267" i="7"/>
  <c r="P267" i="7"/>
  <c r="O267" i="7"/>
  <c r="N267" i="7"/>
  <c r="M267" i="7"/>
  <c r="L267" i="7"/>
  <c r="K267" i="7"/>
  <c r="J267" i="7"/>
  <c r="I267" i="7"/>
  <c r="H267" i="7"/>
  <c r="G267" i="7"/>
  <c r="W260" i="7"/>
  <c r="V260" i="7"/>
  <c r="U260" i="7"/>
  <c r="T260" i="7"/>
  <c r="S260" i="7"/>
  <c r="R260" i="7"/>
  <c r="Q260" i="7"/>
  <c r="P260" i="7"/>
  <c r="O260" i="7"/>
  <c r="N260" i="7"/>
  <c r="M260" i="7"/>
  <c r="L260" i="7"/>
  <c r="K260" i="7"/>
  <c r="J260" i="7"/>
  <c r="I260" i="7"/>
  <c r="H260" i="7"/>
  <c r="G260" i="7"/>
  <c r="W253" i="7"/>
  <c r="V253" i="7"/>
  <c r="U253" i="7"/>
  <c r="T253" i="7"/>
  <c r="S253" i="7"/>
  <c r="R253" i="7"/>
  <c r="Q253" i="7"/>
  <c r="P253" i="7"/>
  <c r="O253" i="7"/>
  <c r="N253" i="7"/>
  <c r="M253" i="7"/>
  <c r="L253" i="7"/>
  <c r="K253" i="7"/>
  <c r="J253" i="7"/>
  <c r="I253" i="7"/>
  <c r="H253" i="7"/>
  <c r="G253" i="7"/>
  <c r="W246" i="7"/>
  <c r="V246" i="7"/>
  <c r="U246" i="7"/>
  <c r="T246" i="7"/>
  <c r="T516" i="7" s="1"/>
  <c r="T520" i="7" s="1"/>
  <c r="S246" i="7"/>
  <c r="R246" i="7"/>
  <c r="R516" i="7" s="1"/>
  <c r="R520" i="7" s="1"/>
  <c r="Q246" i="7"/>
  <c r="Q516" i="7" s="1"/>
  <c r="Q520" i="7" s="1"/>
  <c r="P246" i="7"/>
  <c r="P516" i="7" s="1"/>
  <c r="P520" i="7" s="1"/>
  <c r="O246" i="7"/>
  <c r="O516" i="7" s="1"/>
  <c r="O520" i="7" s="1"/>
  <c r="N246" i="7"/>
  <c r="N516" i="7" s="1"/>
  <c r="N520" i="7" s="1"/>
  <c r="M246" i="7"/>
  <c r="M516" i="7" s="1"/>
  <c r="M520" i="7" s="1"/>
  <c r="L246" i="7"/>
  <c r="L516" i="7" s="1"/>
  <c r="L520" i="7" s="1"/>
  <c r="K246" i="7"/>
  <c r="K516" i="7" s="1"/>
  <c r="K520" i="7" s="1"/>
  <c r="J246" i="7"/>
  <c r="J516" i="7" s="1"/>
  <c r="I246" i="7"/>
  <c r="H246" i="7"/>
  <c r="H516" i="7" s="1"/>
  <c r="G246" i="7"/>
  <c r="G516" i="7" s="1"/>
  <c r="G520" i="7" s="1"/>
  <c r="G237" i="7"/>
  <c r="W228" i="7"/>
  <c r="V228" i="7"/>
  <c r="U228" i="7"/>
  <c r="T228" i="7"/>
  <c r="S228" i="7"/>
  <c r="R228" i="7"/>
  <c r="Q228" i="7"/>
  <c r="P228" i="7"/>
  <c r="O228" i="7"/>
  <c r="N228" i="7"/>
  <c r="M228" i="7"/>
  <c r="L228" i="7"/>
  <c r="K228" i="7"/>
  <c r="J228" i="7"/>
  <c r="I228" i="7"/>
  <c r="H228" i="7"/>
  <c r="G228" i="7"/>
  <c r="G225" i="7"/>
  <c r="G221" i="7"/>
  <c r="W217" i="7"/>
  <c r="V217" i="7"/>
  <c r="U217" i="7"/>
  <c r="T217" i="7"/>
  <c r="S217" i="7"/>
  <c r="R217" i="7"/>
  <c r="Q217" i="7"/>
  <c r="P217" i="7"/>
  <c r="O217" i="7"/>
  <c r="N217" i="7"/>
  <c r="M217" i="7"/>
  <c r="L217" i="7"/>
  <c r="K217" i="7"/>
  <c r="J217" i="7"/>
  <c r="I217" i="7"/>
  <c r="H217" i="7"/>
  <c r="G217" i="7"/>
  <c r="W214" i="7"/>
  <c r="V214" i="7"/>
  <c r="U214" i="7"/>
  <c r="T214" i="7"/>
  <c r="S214" i="7"/>
  <c r="R214" i="7"/>
  <c r="Q214" i="7"/>
  <c r="P214" i="7"/>
  <c r="O214" i="7"/>
  <c r="N214" i="7"/>
  <c r="M214" i="7"/>
  <c r="L214" i="7"/>
  <c r="K214" i="7"/>
  <c r="J214" i="7"/>
  <c r="I214" i="7"/>
  <c r="H214" i="7"/>
  <c r="G214" i="7"/>
  <c r="W210" i="7"/>
  <c r="V210" i="7"/>
  <c r="U210" i="7"/>
  <c r="T210" i="7"/>
  <c r="S210" i="7"/>
  <c r="R210" i="7"/>
  <c r="Q210" i="7"/>
  <c r="P210" i="7"/>
  <c r="O210" i="7"/>
  <c r="N210" i="7"/>
  <c r="M210" i="7"/>
  <c r="L210" i="7"/>
  <c r="K210" i="7"/>
  <c r="J210" i="7"/>
  <c r="I210" i="7"/>
  <c r="H210" i="7"/>
  <c r="G210" i="7"/>
  <c r="W206" i="7"/>
  <c r="V206" i="7"/>
  <c r="U206" i="7"/>
  <c r="T206" i="7"/>
  <c r="S206" i="7"/>
  <c r="R206" i="7"/>
  <c r="Q206" i="7"/>
  <c r="P206" i="7"/>
  <c r="O206" i="7"/>
  <c r="N206" i="7"/>
  <c r="M206" i="7"/>
  <c r="L206" i="7"/>
  <c r="K206" i="7"/>
  <c r="J206" i="7"/>
  <c r="I206" i="7"/>
  <c r="H206" i="7"/>
  <c r="G206" i="7"/>
  <c r="W203" i="7"/>
  <c r="V203" i="7"/>
  <c r="U203" i="7"/>
  <c r="T203" i="7"/>
  <c r="S203" i="7"/>
  <c r="R203" i="7"/>
  <c r="Q203" i="7"/>
  <c r="P203" i="7"/>
  <c r="O203" i="7"/>
  <c r="N203" i="7"/>
  <c r="M203" i="7"/>
  <c r="L203" i="7"/>
  <c r="K203" i="7"/>
  <c r="J203" i="7"/>
  <c r="I203" i="7"/>
  <c r="H203" i="7"/>
  <c r="G203" i="7"/>
  <c r="W200" i="7"/>
  <c r="V200" i="7"/>
  <c r="U200" i="7"/>
  <c r="T200" i="7"/>
  <c r="S200" i="7"/>
  <c r="R200" i="7"/>
  <c r="Q200" i="7"/>
  <c r="P200" i="7"/>
  <c r="O200" i="7"/>
  <c r="N200" i="7"/>
  <c r="M200" i="7"/>
  <c r="L200" i="7"/>
  <c r="K200" i="7"/>
  <c r="J200" i="7"/>
  <c r="I200" i="7"/>
  <c r="H200" i="7"/>
  <c r="G200" i="7"/>
  <c r="W197" i="7"/>
  <c r="V197" i="7"/>
  <c r="U197" i="7"/>
  <c r="T197" i="7"/>
  <c r="S197" i="7"/>
  <c r="R197" i="7"/>
  <c r="Q197" i="7"/>
  <c r="P197" i="7"/>
  <c r="O197" i="7"/>
  <c r="N197" i="7"/>
  <c r="M197" i="7"/>
  <c r="L197" i="7"/>
  <c r="K197" i="7"/>
  <c r="J197" i="7"/>
  <c r="I197" i="7"/>
  <c r="H197" i="7"/>
  <c r="G197" i="7"/>
  <c r="W194" i="7"/>
  <c r="V194" i="7"/>
  <c r="U194" i="7"/>
  <c r="T194" i="7"/>
  <c r="S194" i="7"/>
  <c r="R194" i="7"/>
  <c r="Q194" i="7"/>
  <c r="P194" i="7"/>
  <c r="O194" i="7"/>
  <c r="N194" i="7"/>
  <c r="M194" i="7"/>
  <c r="L194" i="7"/>
  <c r="K194" i="7"/>
  <c r="J194" i="7"/>
  <c r="I194" i="7"/>
  <c r="H194" i="7"/>
  <c r="G194" i="7"/>
  <c r="W191" i="7"/>
  <c r="V191" i="7"/>
  <c r="U191" i="7"/>
  <c r="T191" i="7"/>
  <c r="S191" i="7"/>
  <c r="R191" i="7"/>
  <c r="Q191" i="7"/>
  <c r="P191" i="7"/>
  <c r="O191" i="7"/>
  <c r="N191" i="7"/>
  <c r="M191" i="7"/>
  <c r="L191" i="7"/>
  <c r="K191" i="7"/>
  <c r="J191" i="7"/>
  <c r="I191" i="7"/>
  <c r="H191" i="7"/>
  <c r="G191" i="7"/>
  <c r="W188" i="7"/>
  <c r="V188" i="7"/>
  <c r="U188" i="7"/>
  <c r="T188" i="7"/>
  <c r="S188" i="7"/>
  <c r="R188" i="7"/>
  <c r="Q188" i="7"/>
  <c r="P188" i="7"/>
  <c r="O188" i="7"/>
  <c r="N188" i="7"/>
  <c r="M188" i="7"/>
  <c r="L188" i="7"/>
  <c r="K188" i="7"/>
  <c r="J188" i="7"/>
  <c r="I188" i="7"/>
  <c r="H188" i="7"/>
  <c r="G188" i="7"/>
  <c r="W183" i="7"/>
  <c r="V183" i="7"/>
  <c r="U183" i="7"/>
  <c r="T183" i="7"/>
  <c r="S183" i="7"/>
  <c r="R183" i="7"/>
  <c r="Q183" i="7"/>
  <c r="P183" i="7"/>
  <c r="O183" i="7"/>
  <c r="N183" i="7"/>
  <c r="M183" i="7"/>
  <c r="L183" i="7"/>
  <c r="K183" i="7"/>
  <c r="J183" i="7"/>
  <c r="I183" i="7"/>
  <c r="H183" i="7"/>
  <c r="G183" i="7"/>
  <c r="W180" i="7"/>
  <c r="V180" i="7"/>
  <c r="U180" i="7"/>
  <c r="T180" i="7"/>
  <c r="S180" i="7"/>
  <c r="R180" i="7"/>
  <c r="Q180" i="7"/>
  <c r="P180" i="7"/>
  <c r="O180" i="7"/>
  <c r="N180" i="7"/>
  <c r="M180" i="7"/>
  <c r="L180" i="7"/>
  <c r="K180" i="7"/>
  <c r="J180" i="7"/>
  <c r="I180" i="7"/>
  <c r="H180" i="7"/>
  <c r="G180" i="7"/>
  <c r="W176" i="7"/>
  <c r="V176" i="7"/>
  <c r="U176" i="7"/>
  <c r="T176" i="7"/>
  <c r="S176" i="7"/>
  <c r="R176" i="7"/>
  <c r="Q176" i="7"/>
  <c r="P176" i="7"/>
  <c r="O176" i="7"/>
  <c r="N176" i="7"/>
  <c r="M176" i="7"/>
  <c r="L176" i="7"/>
  <c r="K176" i="7"/>
  <c r="J176" i="7"/>
  <c r="I176" i="7"/>
  <c r="H176" i="7"/>
  <c r="G176" i="7"/>
  <c r="W173" i="7"/>
  <c r="V173" i="7"/>
  <c r="U173" i="7"/>
  <c r="T173" i="7"/>
  <c r="S173" i="7"/>
  <c r="R173" i="7"/>
  <c r="Q173" i="7"/>
  <c r="P173" i="7"/>
  <c r="O173" i="7"/>
  <c r="N173" i="7"/>
  <c r="M173" i="7"/>
  <c r="L173" i="7"/>
  <c r="K173" i="7"/>
  <c r="J173" i="7"/>
  <c r="I173" i="7"/>
  <c r="H173" i="7"/>
  <c r="G173" i="7"/>
  <c r="W169" i="7"/>
  <c r="V169" i="7"/>
  <c r="U169" i="7"/>
  <c r="T169" i="7"/>
  <c r="S169" i="7"/>
  <c r="R169" i="7"/>
  <c r="Q169" i="7"/>
  <c r="P169" i="7"/>
  <c r="O169" i="7"/>
  <c r="N169" i="7"/>
  <c r="M169" i="7"/>
  <c r="L169" i="7"/>
  <c r="K169" i="7"/>
  <c r="J169" i="7"/>
  <c r="I169" i="7"/>
  <c r="H169" i="7"/>
  <c r="G169" i="7"/>
  <c r="W166" i="7"/>
  <c r="V166" i="7"/>
  <c r="U166" i="7"/>
  <c r="T166" i="7"/>
  <c r="S166" i="7"/>
  <c r="R166" i="7"/>
  <c r="Q166" i="7"/>
  <c r="P166" i="7"/>
  <c r="O166" i="7"/>
  <c r="N166" i="7"/>
  <c r="M166" i="7"/>
  <c r="L166" i="7"/>
  <c r="K166" i="7"/>
  <c r="J166" i="7"/>
  <c r="I166" i="7"/>
  <c r="H166" i="7"/>
  <c r="G166" i="7"/>
  <c r="W161" i="7"/>
  <c r="V161" i="7"/>
  <c r="U161" i="7"/>
  <c r="T161" i="7"/>
  <c r="S161" i="7"/>
  <c r="R161" i="7"/>
  <c r="Q161" i="7"/>
  <c r="P161" i="7"/>
  <c r="O161" i="7"/>
  <c r="N161" i="7"/>
  <c r="M161" i="7"/>
  <c r="L161" i="7"/>
  <c r="K161" i="7"/>
  <c r="J161" i="7"/>
  <c r="I161" i="7"/>
  <c r="H161" i="7"/>
  <c r="G161" i="7"/>
  <c r="W157" i="7"/>
  <c r="V157" i="7"/>
  <c r="U157" i="7"/>
  <c r="T157" i="7"/>
  <c r="S157" i="7"/>
  <c r="R157" i="7"/>
  <c r="Q157" i="7"/>
  <c r="P157" i="7"/>
  <c r="O157" i="7"/>
  <c r="N157" i="7"/>
  <c r="M157" i="7"/>
  <c r="L157" i="7"/>
  <c r="K157" i="7"/>
  <c r="J157" i="7"/>
  <c r="I157" i="7"/>
  <c r="H157" i="7"/>
  <c r="G157" i="7"/>
  <c r="W153" i="7"/>
  <c r="V153" i="7"/>
  <c r="U153" i="7"/>
  <c r="T153" i="7"/>
  <c r="S153" i="7"/>
  <c r="R153" i="7"/>
  <c r="Q153" i="7"/>
  <c r="P153" i="7"/>
  <c r="O153" i="7"/>
  <c r="N153" i="7"/>
  <c r="M153" i="7"/>
  <c r="L153" i="7"/>
  <c r="K153" i="7"/>
  <c r="J153" i="7"/>
  <c r="I153" i="7"/>
  <c r="H153" i="7"/>
  <c r="G153" i="7"/>
  <c r="W147" i="7"/>
  <c r="V147" i="7"/>
  <c r="U147" i="7"/>
  <c r="T147" i="7"/>
  <c r="S147" i="7"/>
  <c r="R147" i="7"/>
  <c r="Q147" i="7"/>
  <c r="P147" i="7"/>
  <c r="O147" i="7"/>
  <c r="N147" i="7"/>
  <c r="M147" i="7"/>
  <c r="L147" i="7"/>
  <c r="K147" i="7"/>
  <c r="J147" i="7"/>
  <c r="I147" i="7"/>
  <c r="H147" i="7"/>
  <c r="G147" i="7"/>
  <c r="W142" i="7"/>
  <c r="V142" i="7"/>
  <c r="U142" i="7"/>
  <c r="T142" i="7"/>
  <c r="S142" i="7"/>
  <c r="R142" i="7"/>
  <c r="Q142" i="7"/>
  <c r="P142" i="7"/>
  <c r="O142" i="7"/>
  <c r="N142" i="7"/>
  <c r="M142" i="7"/>
  <c r="L142" i="7"/>
  <c r="K142" i="7"/>
  <c r="J142" i="7"/>
  <c r="I142" i="7"/>
  <c r="H142" i="7"/>
  <c r="G142" i="7"/>
  <c r="W137" i="7"/>
  <c r="V137" i="7"/>
  <c r="U137" i="7"/>
  <c r="T137" i="7"/>
  <c r="S137" i="7"/>
  <c r="R137" i="7"/>
  <c r="Q137" i="7"/>
  <c r="P137" i="7"/>
  <c r="O137" i="7"/>
  <c r="N137" i="7"/>
  <c r="M137" i="7"/>
  <c r="L137" i="7"/>
  <c r="K137" i="7"/>
  <c r="J137" i="7"/>
  <c r="I137" i="7"/>
  <c r="H137" i="7"/>
  <c r="G137" i="7"/>
  <c r="W130" i="7"/>
  <c r="V130" i="7"/>
  <c r="U130" i="7"/>
  <c r="T130" i="7"/>
  <c r="S130" i="7"/>
  <c r="R130" i="7"/>
  <c r="Q130" i="7"/>
  <c r="P130" i="7"/>
  <c r="O130" i="7"/>
  <c r="N130" i="7"/>
  <c r="M130" i="7"/>
  <c r="L130" i="7"/>
  <c r="K130" i="7"/>
  <c r="J130" i="7"/>
  <c r="I130" i="7"/>
  <c r="H130" i="7"/>
  <c r="G130" i="7"/>
  <c r="W127" i="7"/>
  <c r="V127" i="7"/>
  <c r="U127" i="7"/>
  <c r="T127" i="7"/>
  <c r="S127" i="7"/>
  <c r="R127" i="7"/>
  <c r="Q127" i="7"/>
  <c r="P127" i="7"/>
  <c r="O127" i="7"/>
  <c r="N127" i="7"/>
  <c r="M127" i="7"/>
  <c r="L127" i="7"/>
  <c r="K127" i="7"/>
  <c r="J127" i="7"/>
  <c r="I127" i="7"/>
  <c r="H127" i="7"/>
  <c r="G127" i="7"/>
  <c r="W123" i="7"/>
  <c r="V123" i="7"/>
  <c r="U123" i="7"/>
  <c r="T123" i="7"/>
  <c r="S123" i="7"/>
  <c r="R123" i="7"/>
  <c r="Q123" i="7"/>
  <c r="P123" i="7"/>
  <c r="O123" i="7"/>
  <c r="N123" i="7"/>
  <c r="M123" i="7"/>
  <c r="L123" i="7"/>
  <c r="K123" i="7"/>
  <c r="J123" i="7"/>
  <c r="I123" i="7"/>
  <c r="H123" i="7"/>
  <c r="G123" i="7"/>
  <c r="W119" i="7"/>
  <c r="V119" i="7"/>
  <c r="U119" i="7"/>
  <c r="T119" i="7"/>
  <c r="S119" i="7"/>
  <c r="R119" i="7"/>
  <c r="Q119" i="7"/>
  <c r="P119" i="7"/>
  <c r="O119" i="7"/>
  <c r="N119" i="7"/>
  <c r="M119" i="7"/>
  <c r="L119" i="7"/>
  <c r="K119" i="7"/>
  <c r="J119" i="7"/>
  <c r="I119" i="7"/>
  <c r="H119" i="7"/>
  <c r="G119" i="7"/>
  <c r="W116" i="7"/>
  <c r="V116" i="7"/>
  <c r="U116" i="7"/>
  <c r="T116" i="7"/>
  <c r="S116" i="7"/>
  <c r="R116" i="7"/>
  <c r="Q116" i="7"/>
  <c r="P116" i="7"/>
  <c r="O116" i="7"/>
  <c r="N116" i="7"/>
  <c r="M116" i="7"/>
  <c r="L116" i="7"/>
  <c r="K116" i="7"/>
  <c r="J116" i="7"/>
  <c r="I116" i="7"/>
  <c r="H116" i="7"/>
  <c r="G116" i="7"/>
  <c r="W113" i="7"/>
  <c r="V113" i="7"/>
  <c r="U113" i="7"/>
  <c r="T113" i="7"/>
  <c r="S113" i="7"/>
  <c r="R113" i="7"/>
  <c r="Q113" i="7"/>
  <c r="P113" i="7"/>
  <c r="O113" i="7"/>
  <c r="N113" i="7"/>
  <c r="M113" i="7"/>
  <c r="L113" i="7"/>
  <c r="K113" i="7"/>
  <c r="J113" i="7"/>
  <c r="I113" i="7"/>
  <c r="H113" i="7"/>
  <c r="G113" i="7"/>
  <c r="W108" i="7"/>
  <c r="V108" i="7"/>
  <c r="U108" i="7"/>
  <c r="T108" i="7"/>
  <c r="S108" i="7"/>
  <c r="R108" i="7"/>
  <c r="Q108" i="7"/>
  <c r="P108" i="7"/>
  <c r="O108" i="7"/>
  <c r="N108" i="7"/>
  <c r="M108" i="7"/>
  <c r="L108" i="7"/>
  <c r="K108" i="7"/>
  <c r="J108" i="7"/>
  <c r="I108" i="7"/>
  <c r="H108" i="7"/>
  <c r="G108" i="7"/>
  <c r="W104" i="7"/>
  <c r="V104" i="7"/>
  <c r="U104" i="7"/>
  <c r="T104" i="7"/>
  <c r="S104" i="7"/>
  <c r="R104" i="7"/>
  <c r="Q104" i="7"/>
  <c r="P104" i="7"/>
  <c r="O104" i="7"/>
  <c r="N104" i="7"/>
  <c r="M104" i="7"/>
  <c r="L104" i="7"/>
  <c r="K104" i="7"/>
  <c r="J104" i="7"/>
  <c r="I104" i="7"/>
  <c r="H104" i="7"/>
  <c r="G104" i="7"/>
  <c r="W101" i="7"/>
  <c r="V101" i="7"/>
  <c r="U101" i="7"/>
  <c r="T101" i="7"/>
  <c r="S101" i="7"/>
  <c r="R101" i="7"/>
  <c r="Q101" i="7"/>
  <c r="P101" i="7"/>
  <c r="O101" i="7"/>
  <c r="N101" i="7"/>
  <c r="M101" i="7"/>
  <c r="L101" i="7"/>
  <c r="K101" i="7"/>
  <c r="J101" i="7"/>
  <c r="I101" i="7"/>
  <c r="H101" i="7"/>
  <c r="G101" i="7"/>
  <c r="W96" i="7"/>
  <c r="V96" i="7"/>
  <c r="U96" i="7"/>
  <c r="T96" i="7"/>
  <c r="S96" i="7"/>
  <c r="R96" i="7"/>
  <c r="Q96" i="7"/>
  <c r="P96" i="7"/>
  <c r="O96" i="7"/>
  <c r="N96" i="7"/>
  <c r="M96" i="7"/>
  <c r="L96" i="7"/>
  <c r="K96" i="7"/>
  <c r="J96" i="7"/>
  <c r="I96" i="7"/>
  <c r="H96" i="7"/>
  <c r="G96" i="7"/>
  <c r="W91" i="7"/>
  <c r="V91" i="7"/>
  <c r="U91" i="7"/>
  <c r="T91" i="7"/>
  <c r="S91" i="7"/>
  <c r="R91" i="7"/>
  <c r="Q91" i="7"/>
  <c r="P91" i="7"/>
  <c r="O91" i="7"/>
  <c r="N91" i="7"/>
  <c r="M91" i="7"/>
  <c r="L91" i="7"/>
  <c r="K91" i="7"/>
  <c r="J91" i="7"/>
  <c r="I91" i="7"/>
  <c r="H91" i="7"/>
  <c r="G91" i="7"/>
  <c r="G87" i="7"/>
  <c r="W84" i="7"/>
  <c r="V84" i="7"/>
  <c r="U84" i="7"/>
  <c r="T84" i="7"/>
  <c r="S84" i="7"/>
  <c r="R84" i="7"/>
  <c r="Q84" i="7"/>
  <c r="P84" i="7"/>
  <c r="O84" i="7"/>
  <c r="N84" i="7"/>
  <c r="M84" i="7"/>
  <c r="L84" i="7"/>
  <c r="K84" i="7"/>
  <c r="J84" i="7"/>
  <c r="I84" i="7"/>
  <c r="H84" i="7"/>
  <c r="G84" i="7"/>
  <c r="W81" i="7"/>
  <c r="V81" i="7"/>
  <c r="U81" i="7"/>
  <c r="T81" i="7"/>
  <c r="S81" i="7"/>
  <c r="R81" i="7"/>
  <c r="Q81" i="7"/>
  <c r="P81" i="7"/>
  <c r="O81" i="7"/>
  <c r="N81" i="7"/>
  <c r="M81" i="7"/>
  <c r="L81" i="7"/>
  <c r="K81" i="7"/>
  <c r="J81" i="7"/>
  <c r="I81" i="7"/>
  <c r="H81" i="7"/>
  <c r="G81" i="7"/>
  <c r="W78" i="7"/>
  <c r="V78" i="7"/>
  <c r="U78" i="7"/>
  <c r="T78" i="7"/>
  <c r="S78" i="7"/>
  <c r="R78" i="7"/>
  <c r="Q78" i="7"/>
  <c r="P78" i="7"/>
  <c r="O78" i="7"/>
  <c r="N78" i="7"/>
  <c r="M78" i="7"/>
  <c r="L78" i="7"/>
  <c r="K78" i="7"/>
  <c r="J78" i="7"/>
  <c r="I78" i="7"/>
  <c r="H78" i="7"/>
  <c r="G78" i="7"/>
  <c r="W75" i="7"/>
  <c r="V75" i="7"/>
  <c r="U75" i="7"/>
  <c r="T75" i="7"/>
  <c r="S75" i="7"/>
  <c r="R75" i="7"/>
  <c r="Q75" i="7"/>
  <c r="P75" i="7"/>
  <c r="O75" i="7"/>
  <c r="N75" i="7"/>
  <c r="M75" i="7"/>
  <c r="L75" i="7"/>
  <c r="K75" i="7"/>
  <c r="J75" i="7"/>
  <c r="I75" i="7"/>
  <c r="H75" i="7"/>
  <c r="G75" i="7"/>
  <c r="W72" i="7"/>
  <c r="V72" i="7"/>
  <c r="U72" i="7"/>
  <c r="T72" i="7"/>
  <c r="S72" i="7"/>
  <c r="R72" i="7"/>
  <c r="Q72" i="7"/>
  <c r="P72" i="7"/>
  <c r="O72" i="7"/>
  <c r="N72" i="7"/>
  <c r="M72" i="7"/>
  <c r="L72" i="7"/>
  <c r="K72" i="7"/>
  <c r="J72" i="7"/>
  <c r="I72" i="7"/>
  <c r="H72" i="7"/>
  <c r="G72" i="7"/>
  <c r="W69" i="7"/>
  <c r="V69" i="7"/>
  <c r="U69" i="7"/>
  <c r="T69" i="7"/>
  <c r="S69" i="7"/>
  <c r="R69" i="7"/>
  <c r="Q69" i="7"/>
  <c r="P69" i="7"/>
  <c r="O69" i="7"/>
  <c r="N69" i="7"/>
  <c r="M69" i="7"/>
  <c r="L69" i="7"/>
  <c r="K69" i="7"/>
  <c r="J69" i="7"/>
  <c r="I69" i="7"/>
  <c r="H69" i="7"/>
  <c r="G69" i="7"/>
  <c r="W64" i="7"/>
  <c r="V64" i="7"/>
  <c r="U64" i="7"/>
  <c r="T64" i="7"/>
  <c r="S64" i="7"/>
  <c r="R64" i="7"/>
  <c r="Q64" i="7"/>
  <c r="P64" i="7"/>
  <c r="O64" i="7"/>
  <c r="N64" i="7"/>
  <c r="M64" i="7"/>
  <c r="L64" i="7"/>
  <c r="K64" i="7"/>
  <c r="J64" i="7"/>
  <c r="I64" i="7"/>
  <c r="H64" i="7"/>
  <c r="G64" i="7"/>
  <c r="W61" i="7"/>
  <c r="V61" i="7"/>
  <c r="U61" i="7"/>
  <c r="T61" i="7"/>
  <c r="S61" i="7"/>
  <c r="R61" i="7"/>
  <c r="Q61" i="7"/>
  <c r="P61" i="7"/>
  <c r="O61" i="7"/>
  <c r="N61" i="7"/>
  <c r="M61" i="7"/>
  <c r="L61" i="7"/>
  <c r="K61" i="7"/>
  <c r="J61" i="7"/>
  <c r="I61" i="7"/>
  <c r="H61" i="7"/>
  <c r="G61" i="7"/>
  <c r="W57" i="7"/>
  <c r="V57" i="7"/>
  <c r="U57" i="7"/>
  <c r="T57" i="7"/>
  <c r="S57" i="7"/>
  <c r="R57" i="7"/>
  <c r="Q57" i="7"/>
  <c r="P57" i="7"/>
  <c r="O57" i="7"/>
  <c r="N57" i="7"/>
  <c r="M57" i="7"/>
  <c r="L57" i="7"/>
  <c r="K57" i="7"/>
  <c r="J57" i="7"/>
  <c r="I57" i="7"/>
  <c r="H57" i="7"/>
  <c r="G57" i="7"/>
  <c r="W54" i="7"/>
  <c r="V54" i="7"/>
  <c r="U54" i="7"/>
  <c r="T54" i="7"/>
  <c r="S54" i="7"/>
  <c r="R54" i="7"/>
  <c r="Q54" i="7"/>
  <c r="P54" i="7"/>
  <c r="O54" i="7"/>
  <c r="N54" i="7"/>
  <c r="M54" i="7"/>
  <c r="L54" i="7"/>
  <c r="K54" i="7"/>
  <c r="J54" i="7"/>
  <c r="I54" i="7"/>
  <c r="H54" i="7"/>
  <c r="G54" i="7"/>
  <c r="W50" i="7"/>
  <c r="V50" i="7"/>
  <c r="U50" i="7"/>
  <c r="T50" i="7"/>
  <c r="S50" i="7"/>
  <c r="R50" i="7"/>
  <c r="Q50" i="7"/>
  <c r="P50" i="7"/>
  <c r="O50" i="7"/>
  <c r="N50" i="7"/>
  <c r="M50" i="7"/>
  <c r="L50" i="7"/>
  <c r="K50" i="7"/>
  <c r="J50" i="7"/>
  <c r="I50" i="7"/>
  <c r="H50" i="7"/>
  <c r="G50" i="7"/>
  <c r="W47" i="7"/>
  <c r="V47" i="7"/>
  <c r="U47" i="7"/>
  <c r="T47" i="7"/>
  <c r="S47" i="7"/>
  <c r="R47" i="7"/>
  <c r="Q47" i="7"/>
  <c r="P47" i="7"/>
  <c r="O47" i="7"/>
  <c r="N47" i="7"/>
  <c r="M47" i="7"/>
  <c r="L47" i="7"/>
  <c r="K47" i="7"/>
  <c r="J47" i="7"/>
  <c r="I47" i="7"/>
  <c r="H47" i="7"/>
  <c r="G47" i="7"/>
  <c r="W42" i="7"/>
  <c r="V42" i="7"/>
  <c r="U42" i="7"/>
  <c r="T42" i="7"/>
  <c r="S42" i="7"/>
  <c r="R42" i="7"/>
  <c r="Q42" i="7"/>
  <c r="P42" i="7"/>
  <c r="O42" i="7"/>
  <c r="N42" i="7"/>
  <c r="M42" i="7"/>
  <c r="L42" i="7"/>
  <c r="K42" i="7"/>
  <c r="J42" i="7"/>
  <c r="I42" i="7"/>
  <c r="H42" i="7"/>
  <c r="G42" i="7"/>
  <c r="W38" i="7"/>
  <c r="V38" i="7"/>
  <c r="U38" i="7"/>
  <c r="T38" i="7"/>
  <c r="S38" i="7"/>
  <c r="R38" i="7"/>
  <c r="Q38" i="7"/>
  <c r="P38" i="7"/>
  <c r="O38" i="7"/>
  <c r="N38" i="7"/>
  <c r="M38" i="7"/>
  <c r="L38" i="7"/>
  <c r="K38" i="7"/>
  <c r="J38" i="7"/>
  <c r="I38" i="7"/>
  <c r="H38" i="7"/>
  <c r="G38" i="7"/>
  <c r="W34" i="7"/>
  <c r="V34" i="7"/>
  <c r="U34" i="7"/>
  <c r="T34" i="7"/>
  <c r="S34" i="7"/>
  <c r="R34" i="7"/>
  <c r="Q34" i="7"/>
  <c r="P34" i="7"/>
  <c r="O34" i="7"/>
  <c r="N34" i="7"/>
  <c r="M34" i="7"/>
  <c r="L34" i="7"/>
  <c r="K34" i="7"/>
  <c r="J34" i="7"/>
  <c r="I34" i="7"/>
  <c r="H34" i="7"/>
  <c r="G34" i="7"/>
  <c r="W28" i="7"/>
  <c r="V28" i="7"/>
  <c r="U28" i="7"/>
  <c r="T28" i="7"/>
  <c r="S28" i="7"/>
  <c r="R28" i="7"/>
  <c r="R233" i="7" s="1"/>
  <c r="Q28" i="7"/>
  <c r="P28" i="7"/>
  <c r="O28" i="7"/>
  <c r="N28" i="7"/>
  <c r="M28" i="7"/>
  <c r="L28" i="7"/>
  <c r="K28" i="7"/>
  <c r="J28" i="7"/>
  <c r="I28" i="7"/>
  <c r="H28" i="7"/>
  <c r="G28" i="7"/>
  <c r="W23" i="7"/>
  <c r="V23" i="7"/>
  <c r="U23" i="7"/>
  <c r="T23" i="7"/>
  <c r="S23" i="7"/>
  <c r="R23" i="7"/>
  <c r="Q23" i="7"/>
  <c r="P23" i="7"/>
  <c r="O23" i="7"/>
  <c r="N23" i="7"/>
  <c r="M23" i="7"/>
  <c r="L23" i="7"/>
  <c r="K23" i="7"/>
  <c r="J23" i="7"/>
  <c r="I23" i="7"/>
  <c r="H23" i="7"/>
  <c r="G23" i="7"/>
  <c r="W18" i="7"/>
  <c r="V18" i="7"/>
  <c r="U18" i="7"/>
  <c r="T18" i="7"/>
  <c r="S18" i="7"/>
  <c r="R18" i="7"/>
  <c r="Q18" i="7"/>
  <c r="P18" i="7"/>
  <c r="O18" i="7"/>
  <c r="N18" i="7"/>
  <c r="M18" i="7"/>
  <c r="L18" i="7"/>
  <c r="K18" i="7"/>
  <c r="J18" i="7"/>
  <c r="I18" i="7"/>
  <c r="H18" i="7"/>
  <c r="G18" i="7"/>
  <c r="W13" i="7"/>
  <c r="V13" i="7"/>
  <c r="U13" i="7"/>
  <c r="T13" i="7"/>
  <c r="S13" i="7"/>
  <c r="R13" i="7"/>
  <c r="Q13" i="7"/>
  <c r="P13" i="7"/>
  <c r="O13" i="7"/>
  <c r="N13" i="7"/>
  <c r="M13" i="7"/>
  <c r="L13" i="7"/>
  <c r="K13" i="7"/>
  <c r="J13" i="7"/>
  <c r="I13" i="7"/>
  <c r="H13" i="7"/>
  <c r="G13" i="7"/>
  <c r="W10" i="7"/>
  <c r="V10" i="7"/>
  <c r="U10" i="7"/>
  <c r="T10" i="7"/>
  <c r="S10" i="7"/>
  <c r="R10" i="7"/>
  <c r="Q10" i="7"/>
  <c r="P10" i="7"/>
  <c r="O10" i="7"/>
  <c r="N10" i="7"/>
  <c r="M10" i="7"/>
  <c r="L10" i="7"/>
  <c r="K10" i="7"/>
  <c r="J10" i="7"/>
  <c r="I10" i="7"/>
  <c r="H10" i="7"/>
  <c r="G10" i="7"/>
  <c r="F5" i="7"/>
  <c r="F863" i="7" s="1"/>
  <c r="F4" i="7"/>
  <c r="F862" i="7" s="1"/>
  <c r="W1713" i="1"/>
  <c r="V1713" i="1"/>
  <c r="V1711" i="1" s="1"/>
  <c r="U1713" i="1"/>
  <c r="T1713" i="1"/>
  <c r="S1713" i="1"/>
  <c r="R1713" i="1"/>
  <c r="Q1713" i="1"/>
  <c r="P1713" i="1"/>
  <c r="O1713" i="1"/>
  <c r="O1711" i="1" s="1"/>
  <c r="N1713" i="1"/>
  <c r="M1713" i="1"/>
  <c r="L1713" i="1"/>
  <c r="K1713" i="1"/>
  <c r="J1713" i="1"/>
  <c r="I1713" i="1"/>
  <c r="H1713" i="1"/>
  <c r="G1713" i="1"/>
  <c r="W1712" i="1"/>
  <c r="V1712" i="1"/>
  <c r="U1712" i="1"/>
  <c r="T1712" i="1"/>
  <c r="T1711" i="1" s="1"/>
  <c r="S1712" i="1"/>
  <c r="S1711" i="1" s="1"/>
  <c r="R1712" i="1"/>
  <c r="R1711" i="1" s="1"/>
  <c r="Q1712" i="1"/>
  <c r="Q1711" i="1" s="1"/>
  <c r="P1712" i="1"/>
  <c r="O1712" i="1"/>
  <c r="N1712" i="1"/>
  <c r="N1711" i="1" s="1"/>
  <c r="M1712" i="1"/>
  <c r="M1711" i="1" s="1"/>
  <c r="L1712" i="1"/>
  <c r="K1712" i="1"/>
  <c r="K1711" i="1" s="1"/>
  <c r="J1712" i="1"/>
  <c r="I1712" i="1"/>
  <c r="H1712" i="1"/>
  <c r="G1712" i="1"/>
  <c r="W1711" i="1"/>
  <c r="U1711" i="1"/>
  <c r="J1711" i="1"/>
  <c r="I1711" i="1"/>
  <c r="H1711" i="1"/>
  <c r="G1711" i="1"/>
  <c r="W1709" i="1"/>
  <c r="V1709" i="1"/>
  <c r="U1709" i="1"/>
  <c r="T1709" i="1"/>
  <c r="S1709" i="1"/>
  <c r="R1709" i="1"/>
  <c r="Q1709" i="1"/>
  <c r="P1709" i="1"/>
  <c r="O1709" i="1"/>
  <c r="N1709" i="1"/>
  <c r="M1709" i="1"/>
  <c r="L1709" i="1"/>
  <c r="K1709" i="1"/>
  <c r="K1706" i="1" s="1"/>
  <c r="J1709" i="1"/>
  <c r="I1709" i="1"/>
  <c r="H1709" i="1"/>
  <c r="G1709" i="1"/>
  <c r="G1709" i="12" s="1"/>
  <c r="G1706" i="12" s="1"/>
  <c r="W1708" i="1"/>
  <c r="V1708" i="1"/>
  <c r="U1708" i="1"/>
  <c r="T1708" i="1"/>
  <c r="S1708" i="1"/>
  <c r="R1708" i="1"/>
  <c r="Q1708" i="1"/>
  <c r="P1708" i="1"/>
  <c r="O1708" i="1"/>
  <c r="N1708" i="1"/>
  <c r="M1708" i="1"/>
  <c r="L1708" i="1"/>
  <c r="K1708" i="1"/>
  <c r="J1708" i="1"/>
  <c r="I1708" i="1"/>
  <c r="H1708" i="1"/>
  <c r="G1708" i="1"/>
  <c r="W1707" i="1"/>
  <c r="V1707" i="1"/>
  <c r="U1707" i="1"/>
  <c r="T1707" i="1"/>
  <c r="S1707" i="1"/>
  <c r="R1707" i="1"/>
  <c r="R1706" i="1" s="1"/>
  <c r="Q1707" i="1"/>
  <c r="Q1706" i="1" s="1"/>
  <c r="P1707" i="1"/>
  <c r="O1707" i="1"/>
  <c r="N1707" i="1"/>
  <c r="M1707" i="1"/>
  <c r="M1706" i="1" s="1"/>
  <c r="L1707" i="1"/>
  <c r="L1706" i="1" s="1"/>
  <c r="K1707" i="1"/>
  <c r="J1707" i="1"/>
  <c r="I1707" i="1"/>
  <c r="H1707" i="1"/>
  <c r="H1706" i="1" s="1"/>
  <c r="G1707" i="1"/>
  <c r="P1706" i="1"/>
  <c r="O1706" i="1"/>
  <c r="N1706" i="1"/>
  <c r="I1706" i="1"/>
  <c r="V1704" i="1"/>
  <c r="U1704" i="1"/>
  <c r="T1704" i="1"/>
  <c r="S1704" i="1"/>
  <c r="R1704" i="1"/>
  <c r="Q1704" i="1"/>
  <c r="P1704" i="1"/>
  <c r="O1704" i="1"/>
  <c r="N1704" i="1"/>
  <c r="M1704" i="1"/>
  <c r="L1704" i="1"/>
  <c r="K1704" i="1"/>
  <c r="K1699" i="1" s="1"/>
  <c r="J1704" i="1"/>
  <c r="I1704" i="1"/>
  <c r="H1704" i="1"/>
  <c r="V1701" i="1"/>
  <c r="U1701" i="1"/>
  <c r="T1701" i="1"/>
  <c r="S1701" i="1"/>
  <c r="R1701" i="1"/>
  <c r="Q1701" i="1"/>
  <c r="P1701" i="1"/>
  <c r="O1701" i="1"/>
  <c r="N1701" i="1"/>
  <c r="N1699" i="1" s="1"/>
  <c r="M1701" i="1"/>
  <c r="L1701" i="1"/>
  <c r="K1701" i="1"/>
  <c r="J1701" i="1"/>
  <c r="I1701" i="1"/>
  <c r="H1701" i="1"/>
  <c r="V1700" i="1"/>
  <c r="V1699" i="1" s="1"/>
  <c r="U1700" i="1"/>
  <c r="U1699" i="1" s="1"/>
  <c r="T1700" i="1"/>
  <c r="S1700" i="1"/>
  <c r="R1700" i="1"/>
  <c r="Q1700" i="1"/>
  <c r="P1700" i="1"/>
  <c r="O1700" i="1"/>
  <c r="N1700" i="1"/>
  <c r="M1700" i="1"/>
  <c r="L1700" i="1"/>
  <c r="L1699" i="1" s="1"/>
  <c r="K1700" i="1"/>
  <c r="J1700" i="1"/>
  <c r="J1699" i="1" s="1"/>
  <c r="I1700" i="1"/>
  <c r="I1699" i="1" s="1"/>
  <c r="H1700" i="1"/>
  <c r="T1699" i="1"/>
  <c r="S1699" i="1"/>
  <c r="Q1699" i="1"/>
  <c r="P1699" i="1"/>
  <c r="O1699" i="1"/>
  <c r="V1698" i="1"/>
  <c r="U1698" i="1"/>
  <c r="T1698" i="1"/>
  <c r="S1698" i="1"/>
  <c r="R1698" i="1"/>
  <c r="Q1698" i="1"/>
  <c r="P1698" i="1"/>
  <c r="O1698" i="1"/>
  <c r="N1698" i="1"/>
  <c r="M1698" i="1"/>
  <c r="L1698" i="1"/>
  <c r="K1698" i="1"/>
  <c r="K1698" i="12" s="1"/>
  <c r="J1698" i="1"/>
  <c r="J1698" i="12" s="1"/>
  <c r="I1698" i="1"/>
  <c r="H1698" i="1"/>
  <c r="V1697" i="1"/>
  <c r="U1697" i="1"/>
  <c r="T1697" i="1"/>
  <c r="S1697" i="1"/>
  <c r="R1697" i="1"/>
  <c r="Q1697" i="1"/>
  <c r="P1697" i="1"/>
  <c r="O1697" i="1"/>
  <c r="N1697" i="1"/>
  <c r="M1697" i="1"/>
  <c r="L1697" i="1"/>
  <c r="K1697" i="1"/>
  <c r="J1697" i="1"/>
  <c r="I1697" i="1"/>
  <c r="I1693" i="1" s="1"/>
  <c r="H1697" i="1"/>
  <c r="V1696" i="1"/>
  <c r="U1696" i="1"/>
  <c r="T1696" i="1"/>
  <c r="T1696" i="12" s="1"/>
  <c r="S1696" i="1"/>
  <c r="R1696" i="1"/>
  <c r="Q1696" i="1"/>
  <c r="P1696" i="1"/>
  <c r="O1696" i="1"/>
  <c r="N1696" i="1"/>
  <c r="M1696" i="1"/>
  <c r="L1696" i="1"/>
  <c r="K1696" i="1"/>
  <c r="J1696" i="1"/>
  <c r="I1696" i="1"/>
  <c r="H1696" i="1"/>
  <c r="V1695" i="1"/>
  <c r="U1695" i="1"/>
  <c r="T1695" i="1"/>
  <c r="S1695" i="1"/>
  <c r="R1695" i="1"/>
  <c r="Q1695" i="1"/>
  <c r="P1695" i="1"/>
  <c r="O1695" i="1"/>
  <c r="O1695" i="12" s="1"/>
  <c r="N1695" i="1"/>
  <c r="M1695" i="1"/>
  <c r="L1695" i="1"/>
  <c r="K1695" i="1"/>
  <c r="J1695" i="1"/>
  <c r="I1695" i="1"/>
  <c r="H1695" i="1"/>
  <c r="V1694" i="1"/>
  <c r="U1694" i="1"/>
  <c r="T1694" i="1"/>
  <c r="S1694" i="1"/>
  <c r="R1694" i="1"/>
  <c r="Q1694" i="1"/>
  <c r="P1694" i="1"/>
  <c r="O1694" i="1"/>
  <c r="N1694" i="1"/>
  <c r="N1693" i="1" s="1"/>
  <c r="M1694" i="1"/>
  <c r="M1693" i="1" s="1"/>
  <c r="L1694" i="1"/>
  <c r="L1693" i="1" s="1"/>
  <c r="K1694" i="1"/>
  <c r="J1694" i="1"/>
  <c r="I1694" i="1"/>
  <c r="H1694" i="1"/>
  <c r="V1692" i="1"/>
  <c r="U1692" i="1"/>
  <c r="U1690" i="1" s="1"/>
  <c r="T1692" i="1"/>
  <c r="S1692" i="1"/>
  <c r="R1692" i="1"/>
  <c r="Q1692" i="1"/>
  <c r="P1692" i="1"/>
  <c r="O1692" i="1"/>
  <c r="N1692" i="1"/>
  <c r="M1692" i="1"/>
  <c r="L1692" i="1"/>
  <c r="K1692" i="1"/>
  <c r="J1692" i="1"/>
  <c r="I1692" i="1"/>
  <c r="I1690" i="1" s="1"/>
  <c r="H1692" i="1"/>
  <c r="H1690" i="1" s="1"/>
  <c r="V1691" i="1"/>
  <c r="U1691" i="1"/>
  <c r="T1691" i="1"/>
  <c r="S1691" i="1"/>
  <c r="S1690" i="1" s="1"/>
  <c r="R1691" i="1"/>
  <c r="Q1691" i="1"/>
  <c r="P1691" i="1"/>
  <c r="P1690" i="1" s="1"/>
  <c r="O1691" i="1"/>
  <c r="N1691" i="1"/>
  <c r="M1691" i="1"/>
  <c r="L1691" i="1"/>
  <c r="K1691" i="1"/>
  <c r="J1691" i="1"/>
  <c r="I1691" i="1"/>
  <c r="H1691" i="1"/>
  <c r="R1690" i="1"/>
  <c r="Q1690" i="1"/>
  <c r="O1690" i="1"/>
  <c r="N1690" i="1"/>
  <c r="M1690" i="1"/>
  <c r="L1690" i="1"/>
  <c r="K1690" i="1"/>
  <c r="J1690" i="1"/>
  <c r="V1689" i="1"/>
  <c r="U1689" i="1"/>
  <c r="T1689" i="1"/>
  <c r="S1689" i="1"/>
  <c r="R1689" i="1"/>
  <c r="Q1689" i="1"/>
  <c r="P1689" i="1"/>
  <c r="O1689" i="1"/>
  <c r="N1689" i="1"/>
  <c r="M1689" i="1"/>
  <c r="L1689" i="1"/>
  <c r="L1685" i="1" s="1"/>
  <c r="K1689" i="1"/>
  <c r="J1689" i="1"/>
  <c r="J1685" i="1" s="1"/>
  <c r="I1689" i="1"/>
  <c r="I1685" i="1" s="1"/>
  <c r="H1689" i="1"/>
  <c r="V1688" i="1"/>
  <c r="U1688" i="1"/>
  <c r="U1685" i="1" s="1"/>
  <c r="T1688" i="1"/>
  <c r="S1688" i="1"/>
  <c r="R1688" i="1"/>
  <c r="Q1688" i="1"/>
  <c r="P1688" i="1"/>
  <c r="O1688" i="1"/>
  <c r="N1688" i="1"/>
  <c r="M1688" i="1"/>
  <c r="L1688" i="1"/>
  <c r="K1688" i="1"/>
  <c r="J1688" i="1"/>
  <c r="I1688" i="1"/>
  <c r="H1688" i="1"/>
  <c r="V1687" i="1"/>
  <c r="U1687" i="1"/>
  <c r="T1687" i="1"/>
  <c r="S1687" i="1"/>
  <c r="R1687" i="1"/>
  <c r="Q1687" i="1"/>
  <c r="P1687" i="1"/>
  <c r="P1685" i="1" s="1"/>
  <c r="O1687" i="1"/>
  <c r="N1687" i="1"/>
  <c r="M1687" i="1"/>
  <c r="L1687" i="1"/>
  <c r="K1687" i="1"/>
  <c r="J1687" i="1"/>
  <c r="I1687" i="1"/>
  <c r="H1687" i="1"/>
  <c r="V1686" i="1"/>
  <c r="U1686" i="1"/>
  <c r="T1686" i="1"/>
  <c r="S1686" i="1"/>
  <c r="R1686" i="1"/>
  <c r="Q1686" i="1"/>
  <c r="Q1685" i="1" s="1"/>
  <c r="P1686" i="1"/>
  <c r="O1686" i="1"/>
  <c r="O1685" i="1" s="1"/>
  <c r="N1686" i="1"/>
  <c r="N1685" i="1" s="1"/>
  <c r="M1686" i="1"/>
  <c r="M1685" i="1" s="1"/>
  <c r="L1686" i="1"/>
  <c r="K1686" i="1"/>
  <c r="K1685" i="1" s="1"/>
  <c r="J1686" i="1"/>
  <c r="I1686" i="1"/>
  <c r="H1686" i="1"/>
  <c r="V1684" i="1"/>
  <c r="U1684" i="1"/>
  <c r="T1684" i="1"/>
  <c r="S1684" i="1"/>
  <c r="R1684" i="1"/>
  <c r="Q1684" i="1"/>
  <c r="P1684" i="1"/>
  <c r="O1684" i="1"/>
  <c r="N1684" i="1"/>
  <c r="M1684" i="1"/>
  <c r="L1684" i="1"/>
  <c r="K1684" i="1"/>
  <c r="J1684" i="1"/>
  <c r="I1684" i="1"/>
  <c r="H1684" i="1"/>
  <c r="V1683" i="1"/>
  <c r="V1680" i="1" s="1"/>
  <c r="U1683" i="1"/>
  <c r="T1683" i="1"/>
  <c r="S1683" i="1"/>
  <c r="R1683" i="1"/>
  <c r="Q1683" i="1"/>
  <c r="P1683" i="1"/>
  <c r="P1680" i="1" s="1"/>
  <c r="O1683" i="1"/>
  <c r="N1683" i="1"/>
  <c r="M1683" i="1"/>
  <c r="L1683" i="1"/>
  <c r="K1683" i="1"/>
  <c r="J1683" i="1"/>
  <c r="I1683" i="1"/>
  <c r="H1683" i="1"/>
  <c r="V1682" i="1"/>
  <c r="U1682" i="1"/>
  <c r="T1682" i="1"/>
  <c r="S1682" i="1"/>
  <c r="S1680" i="1" s="1"/>
  <c r="R1682" i="1"/>
  <c r="Q1682" i="1"/>
  <c r="P1682" i="1"/>
  <c r="O1682" i="1"/>
  <c r="N1682" i="1"/>
  <c r="M1682" i="1"/>
  <c r="L1682" i="1"/>
  <c r="K1682" i="1"/>
  <c r="K1680" i="1" s="1"/>
  <c r="J1682" i="1"/>
  <c r="I1682" i="1"/>
  <c r="H1682" i="1"/>
  <c r="V1681" i="1"/>
  <c r="U1681" i="1"/>
  <c r="T1681" i="1"/>
  <c r="S1681" i="1"/>
  <c r="R1681" i="1"/>
  <c r="Q1681" i="1"/>
  <c r="P1681" i="1"/>
  <c r="O1681" i="1"/>
  <c r="N1681" i="1"/>
  <c r="N1680" i="1" s="1"/>
  <c r="M1681" i="1"/>
  <c r="L1681" i="1"/>
  <c r="L1680" i="1" s="1"/>
  <c r="K1681" i="1"/>
  <c r="J1681" i="1"/>
  <c r="I1681" i="1"/>
  <c r="I1680" i="1" s="1"/>
  <c r="H1681" i="1"/>
  <c r="U1680" i="1"/>
  <c r="T1680" i="1"/>
  <c r="H1680" i="1"/>
  <c r="V1677" i="1"/>
  <c r="U1677" i="1"/>
  <c r="T1677" i="1"/>
  <c r="S1677" i="1"/>
  <c r="R1677" i="1"/>
  <c r="Q1677" i="1"/>
  <c r="P1677" i="1"/>
  <c r="P1675" i="1" s="1"/>
  <c r="O1677" i="1"/>
  <c r="N1677" i="1"/>
  <c r="M1677" i="1"/>
  <c r="L1677" i="1"/>
  <c r="K1677" i="1"/>
  <c r="J1677" i="1"/>
  <c r="I1677" i="1"/>
  <c r="H1677" i="1"/>
  <c r="V1676" i="1"/>
  <c r="U1676" i="1"/>
  <c r="T1676" i="1"/>
  <c r="T1675" i="1" s="1"/>
  <c r="S1676" i="1"/>
  <c r="S1675" i="1" s="1"/>
  <c r="R1676" i="1"/>
  <c r="Q1676" i="1"/>
  <c r="P1676" i="1"/>
  <c r="O1676" i="1"/>
  <c r="O1675" i="1" s="1"/>
  <c r="N1676" i="1"/>
  <c r="N1675" i="1" s="1"/>
  <c r="M1676" i="1"/>
  <c r="M1675" i="1" s="1"/>
  <c r="L1676" i="1"/>
  <c r="L1675" i="1" s="1"/>
  <c r="K1676" i="1"/>
  <c r="K1675" i="1" s="1"/>
  <c r="J1676" i="1"/>
  <c r="J1675" i="1" s="1"/>
  <c r="I1676" i="1"/>
  <c r="H1676" i="1"/>
  <c r="U1675" i="1"/>
  <c r="I1675" i="1"/>
  <c r="H1675" i="1"/>
  <c r="W1670" i="1"/>
  <c r="W1670" i="12" s="1"/>
  <c r="V1670" i="1"/>
  <c r="V1670" i="12" s="1"/>
  <c r="U1670" i="1"/>
  <c r="U1670" i="12" s="1"/>
  <c r="T1670" i="1"/>
  <c r="S1670" i="1"/>
  <c r="R1670" i="1"/>
  <c r="Q1670" i="1"/>
  <c r="P1670" i="1"/>
  <c r="O1670" i="1"/>
  <c r="N1670" i="1"/>
  <c r="M1670" i="1"/>
  <c r="L1670" i="1"/>
  <c r="K1670" i="1"/>
  <c r="J1670" i="1"/>
  <c r="I1670" i="1"/>
  <c r="H1670" i="1"/>
  <c r="G1670" i="1"/>
  <c r="W1669" i="1"/>
  <c r="V1669" i="1"/>
  <c r="V1669" i="12" s="1"/>
  <c r="V1667" i="12" s="1"/>
  <c r="U1669" i="1"/>
  <c r="T1669" i="1"/>
  <c r="T1669" i="12" s="1"/>
  <c r="T1667" i="12" s="1"/>
  <c r="S1669" i="1"/>
  <c r="S1669" i="12" s="1"/>
  <c r="R1669" i="1"/>
  <c r="Q1669" i="1"/>
  <c r="P1669" i="1"/>
  <c r="O1669" i="1"/>
  <c r="N1669" i="1"/>
  <c r="M1669" i="1"/>
  <c r="L1669" i="1"/>
  <c r="K1669" i="1"/>
  <c r="J1669" i="1"/>
  <c r="I1669" i="1"/>
  <c r="G1669" i="1"/>
  <c r="H1669" i="1" s="1"/>
  <c r="W1668" i="1"/>
  <c r="V1668" i="1"/>
  <c r="U1668" i="1"/>
  <c r="T1668" i="1"/>
  <c r="S1668" i="1"/>
  <c r="R1668" i="1"/>
  <c r="Q1668" i="1"/>
  <c r="P1668" i="1"/>
  <c r="O1668" i="1"/>
  <c r="N1668" i="1"/>
  <c r="M1668" i="1"/>
  <c r="M1667" i="1" s="1"/>
  <c r="L1668" i="1"/>
  <c r="L1667" i="1" s="1"/>
  <c r="K1668" i="1"/>
  <c r="J1668" i="1"/>
  <c r="I1668" i="1"/>
  <c r="H1668" i="1"/>
  <c r="H1667" i="1" s="1"/>
  <c r="G1668" i="1"/>
  <c r="G1667" i="1" s="1"/>
  <c r="K1667" i="1"/>
  <c r="J1667" i="1"/>
  <c r="I1667" i="1"/>
  <c r="G1665" i="1"/>
  <c r="G1664" i="1"/>
  <c r="G1663" i="1" s="1"/>
  <c r="W1662" i="1"/>
  <c r="G1662" i="1"/>
  <c r="W1661" i="1"/>
  <c r="V1661" i="1"/>
  <c r="U1661" i="1"/>
  <c r="T1661" i="1"/>
  <c r="S1661" i="1"/>
  <c r="S1659" i="1" s="1"/>
  <c r="R1661" i="1"/>
  <c r="Q1661" i="1"/>
  <c r="P1661" i="1"/>
  <c r="P1659" i="1" s="1"/>
  <c r="O1661" i="1"/>
  <c r="O1659" i="1" s="1"/>
  <c r="G1661" i="1"/>
  <c r="G1659" i="1" s="1"/>
  <c r="W1660" i="1"/>
  <c r="V1660" i="1"/>
  <c r="U1660" i="1"/>
  <c r="T1660" i="1"/>
  <c r="S1660" i="1"/>
  <c r="R1660" i="1"/>
  <c r="Q1660" i="1"/>
  <c r="P1660" i="1"/>
  <c r="O1660" i="1"/>
  <c r="N1660" i="1"/>
  <c r="M1660" i="1"/>
  <c r="L1660" i="1"/>
  <c r="K1660" i="1"/>
  <c r="K1659" i="1" s="1"/>
  <c r="G1660" i="1"/>
  <c r="W1659" i="1"/>
  <c r="V1659" i="1"/>
  <c r="U1659" i="1"/>
  <c r="T1659" i="1"/>
  <c r="R1659" i="1"/>
  <c r="Q1659" i="1"/>
  <c r="W1658" i="1"/>
  <c r="V1658" i="1"/>
  <c r="V1656" i="1" s="1"/>
  <c r="U1658" i="1"/>
  <c r="T1658" i="1"/>
  <c r="S1658" i="1"/>
  <c r="R1658" i="1"/>
  <c r="Q1658" i="1"/>
  <c r="P1658" i="1"/>
  <c r="O1658" i="1"/>
  <c r="O1656" i="1" s="1"/>
  <c r="N1658" i="1"/>
  <c r="M1658" i="1"/>
  <c r="L1658" i="1"/>
  <c r="K1658" i="1"/>
  <c r="J1658" i="1"/>
  <c r="I1658" i="1"/>
  <c r="H1658" i="1"/>
  <c r="G1658" i="1"/>
  <c r="W1657" i="1"/>
  <c r="V1657" i="1"/>
  <c r="U1657" i="1"/>
  <c r="T1657" i="1"/>
  <c r="S1657" i="1"/>
  <c r="S1656" i="1" s="1"/>
  <c r="R1657" i="1"/>
  <c r="R1656" i="1" s="1"/>
  <c r="Q1657" i="1"/>
  <c r="P1657" i="1"/>
  <c r="O1657" i="1"/>
  <c r="N1657" i="1"/>
  <c r="N1656" i="1" s="1"/>
  <c r="M1657" i="1"/>
  <c r="M1656" i="1" s="1"/>
  <c r="L1657" i="1"/>
  <c r="L1656" i="1" s="1"/>
  <c r="K1657" i="1"/>
  <c r="J1657" i="1"/>
  <c r="J1656" i="1" s="1"/>
  <c r="I1657" i="1"/>
  <c r="G1657" i="1"/>
  <c r="H1657" i="1" s="1"/>
  <c r="W1656" i="1"/>
  <c r="U1656" i="1"/>
  <c r="K1656" i="1"/>
  <c r="I1656" i="1"/>
  <c r="H1656" i="1"/>
  <c r="G1656" i="1"/>
  <c r="W1655" i="1"/>
  <c r="V1655" i="1"/>
  <c r="U1655" i="1"/>
  <c r="T1655" i="1"/>
  <c r="S1655" i="1"/>
  <c r="R1655" i="1"/>
  <c r="Q1655" i="1"/>
  <c r="P1655" i="1"/>
  <c r="O1655" i="1"/>
  <c r="N1655" i="1"/>
  <c r="M1655" i="1"/>
  <c r="M1653" i="1" s="1"/>
  <c r="L1655" i="1"/>
  <c r="K1655" i="1"/>
  <c r="J1655" i="1"/>
  <c r="I1655" i="1"/>
  <c r="H1655" i="1"/>
  <c r="G1655" i="1"/>
  <c r="W1654" i="1"/>
  <c r="W1653" i="1" s="1"/>
  <c r="V1654" i="1"/>
  <c r="V1653" i="1" s="1"/>
  <c r="U1654" i="1"/>
  <c r="U1653" i="1" s="1"/>
  <c r="T1654" i="1"/>
  <c r="T1653" i="1" s="1"/>
  <c r="S1654" i="1"/>
  <c r="R1654" i="1"/>
  <c r="Q1654" i="1"/>
  <c r="P1654" i="1"/>
  <c r="P1653" i="1" s="1"/>
  <c r="O1654" i="1"/>
  <c r="O1653" i="1" s="1"/>
  <c r="N1654" i="1"/>
  <c r="M1654" i="1"/>
  <c r="L1654" i="1"/>
  <c r="K1654" i="1"/>
  <c r="K1653" i="1" s="1"/>
  <c r="J1654" i="1"/>
  <c r="J1653" i="1" s="1"/>
  <c r="I1654" i="1"/>
  <c r="I1653" i="1" s="1"/>
  <c r="H1654" i="1"/>
  <c r="G1654" i="1"/>
  <c r="S1653" i="1"/>
  <c r="R1653" i="1"/>
  <c r="Q1653" i="1"/>
  <c r="N1653" i="1"/>
  <c r="L1653" i="1"/>
  <c r="G1653" i="1"/>
  <c r="W1652" i="1"/>
  <c r="V1652" i="1"/>
  <c r="U1652" i="1"/>
  <c r="T1652" i="1"/>
  <c r="S1652" i="1"/>
  <c r="R1652" i="1"/>
  <c r="Q1652" i="1"/>
  <c r="Q1650" i="1" s="1"/>
  <c r="P1652" i="1"/>
  <c r="O1652" i="1"/>
  <c r="N1652" i="1"/>
  <c r="M1652" i="1"/>
  <c r="L1652" i="1"/>
  <c r="K1652" i="1"/>
  <c r="J1652" i="1"/>
  <c r="I1652" i="1"/>
  <c r="G1652" i="1"/>
  <c r="H1652" i="1" s="1"/>
  <c r="H1652" i="12" s="1"/>
  <c r="W1651" i="1"/>
  <c r="V1651" i="1"/>
  <c r="V1650" i="1" s="1"/>
  <c r="U1651" i="1"/>
  <c r="T1651" i="1"/>
  <c r="T1650" i="1" s="1"/>
  <c r="S1651" i="1"/>
  <c r="S1650" i="1" s="1"/>
  <c r="R1651" i="1"/>
  <c r="R1650" i="1" s="1"/>
  <c r="Q1651" i="1"/>
  <c r="P1651" i="1"/>
  <c r="O1651" i="1"/>
  <c r="N1651" i="1"/>
  <c r="M1651" i="1"/>
  <c r="L1651" i="1"/>
  <c r="K1651" i="1"/>
  <c r="J1651" i="1"/>
  <c r="I1651" i="1"/>
  <c r="G1651" i="1"/>
  <c r="G1650" i="1" s="1"/>
  <c r="W1650" i="1"/>
  <c r="P1650" i="1"/>
  <c r="O1650" i="1"/>
  <c r="M1650" i="1"/>
  <c r="L1650" i="1"/>
  <c r="K1650" i="1"/>
  <c r="J1650" i="1"/>
  <c r="I1650" i="1"/>
  <c r="W1649" i="1"/>
  <c r="V1649" i="1"/>
  <c r="U1649" i="1"/>
  <c r="T1649" i="1"/>
  <c r="S1649" i="1"/>
  <c r="R1649" i="1"/>
  <c r="Q1649" i="1"/>
  <c r="P1649" i="1"/>
  <c r="O1649" i="1"/>
  <c r="N1649" i="1"/>
  <c r="M1649" i="1"/>
  <c r="L1649" i="1"/>
  <c r="K1649" i="1"/>
  <c r="J1649" i="1"/>
  <c r="J1649" i="12" s="1"/>
  <c r="I1649" i="1"/>
  <c r="H1649" i="1"/>
  <c r="G1649" i="1"/>
  <c r="W1648" i="1"/>
  <c r="V1648" i="1"/>
  <c r="U1648" i="1"/>
  <c r="T1648" i="1"/>
  <c r="S1648" i="1"/>
  <c r="R1648" i="1"/>
  <c r="R1647" i="1" s="1"/>
  <c r="Q1648" i="1"/>
  <c r="Q1647" i="1" s="1"/>
  <c r="P1648" i="1"/>
  <c r="O1648" i="1"/>
  <c r="N1648" i="1"/>
  <c r="M1648" i="1"/>
  <c r="L1648" i="1"/>
  <c r="K1648" i="1"/>
  <c r="K1647" i="1" s="1"/>
  <c r="J1648" i="1"/>
  <c r="I1648" i="1"/>
  <c r="G1648" i="1"/>
  <c r="W1647" i="1"/>
  <c r="V1647" i="1"/>
  <c r="U1647" i="1"/>
  <c r="T1647" i="1"/>
  <c r="S1647" i="1"/>
  <c r="P1647" i="1"/>
  <c r="O1647" i="1"/>
  <c r="N1647" i="1"/>
  <c r="W1646" i="1"/>
  <c r="V1646" i="1"/>
  <c r="U1646" i="1"/>
  <c r="T1646" i="1"/>
  <c r="S1646" i="1"/>
  <c r="S1644" i="1" s="1"/>
  <c r="R1646" i="1"/>
  <c r="Q1646" i="1"/>
  <c r="P1646" i="1"/>
  <c r="O1646" i="1"/>
  <c r="N1646" i="1"/>
  <c r="M1646" i="1"/>
  <c r="L1646" i="1"/>
  <c r="K1646" i="1"/>
  <c r="J1646" i="1"/>
  <c r="I1646" i="1"/>
  <c r="H1646" i="1"/>
  <c r="G1646" i="1"/>
  <c r="W1645" i="1"/>
  <c r="W1644" i="1" s="1"/>
  <c r="V1645" i="1"/>
  <c r="V1644" i="1" s="1"/>
  <c r="U1645" i="1"/>
  <c r="U1644" i="1" s="1"/>
  <c r="T1645" i="1"/>
  <c r="S1645" i="1"/>
  <c r="R1645" i="1"/>
  <c r="Q1645" i="1"/>
  <c r="P1645" i="1"/>
  <c r="O1645" i="1"/>
  <c r="N1645" i="1"/>
  <c r="N1644" i="1" s="1"/>
  <c r="M1645" i="1"/>
  <c r="M1644" i="1" s="1"/>
  <c r="L1645" i="1"/>
  <c r="K1645" i="1"/>
  <c r="J1645" i="1"/>
  <c r="I1645" i="1"/>
  <c r="H1645" i="1"/>
  <c r="H1644" i="1" s="1"/>
  <c r="G1645" i="1"/>
  <c r="T1644" i="1"/>
  <c r="R1644" i="1"/>
  <c r="Q1644" i="1"/>
  <c r="O1644" i="1"/>
  <c r="K1644" i="1"/>
  <c r="J1644" i="1"/>
  <c r="G1644" i="1"/>
  <c r="W1643" i="1"/>
  <c r="W1641" i="1" s="1"/>
  <c r="V1643" i="1"/>
  <c r="U1643" i="1"/>
  <c r="T1643" i="1"/>
  <c r="S1643" i="1"/>
  <c r="R1643" i="1"/>
  <c r="Q1643" i="1"/>
  <c r="Q1641" i="1" s="1"/>
  <c r="P1643" i="1"/>
  <c r="O1643" i="1"/>
  <c r="N1643" i="1"/>
  <c r="M1643" i="1"/>
  <c r="L1643" i="1"/>
  <c r="L1643" i="12" s="1"/>
  <c r="K1643" i="1"/>
  <c r="K1643" i="12" s="1"/>
  <c r="J1643" i="1"/>
  <c r="J1641" i="1" s="1"/>
  <c r="I1643" i="1"/>
  <c r="H1643" i="1"/>
  <c r="G1643" i="1"/>
  <c r="W1642" i="1"/>
  <c r="V1642" i="1"/>
  <c r="U1642" i="1"/>
  <c r="T1642" i="1"/>
  <c r="T1641" i="1" s="1"/>
  <c r="S1642" i="1"/>
  <c r="R1642" i="1"/>
  <c r="Q1642" i="1"/>
  <c r="P1642" i="1"/>
  <c r="O1642" i="1"/>
  <c r="O1641" i="1" s="1"/>
  <c r="N1642" i="1"/>
  <c r="N1641" i="1" s="1"/>
  <c r="M1642" i="1"/>
  <c r="M1641" i="1" s="1"/>
  <c r="L1642" i="1"/>
  <c r="K1642" i="1"/>
  <c r="J1642" i="1"/>
  <c r="I1642" i="1"/>
  <c r="H1642" i="1"/>
  <c r="G1642" i="1"/>
  <c r="G1641" i="1" s="1"/>
  <c r="V1641" i="1"/>
  <c r="U1641" i="1"/>
  <c r="S1641" i="1"/>
  <c r="R1641" i="1"/>
  <c r="P1641" i="1"/>
  <c r="W1639" i="1"/>
  <c r="V1639" i="1"/>
  <c r="U1639" i="1"/>
  <c r="T1639" i="1"/>
  <c r="S1639" i="1"/>
  <c r="R1639" i="1"/>
  <c r="Q1639" i="1"/>
  <c r="P1639" i="1"/>
  <c r="O1639" i="1"/>
  <c r="N1639" i="1"/>
  <c r="M1639" i="1"/>
  <c r="L1639" i="1"/>
  <c r="K1639" i="1"/>
  <c r="J1639" i="1"/>
  <c r="I1639" i="1"/>
  <c r="H1639" i="1"/>
  <c r="G1639" i="1"/>
  <c r="W1638" i="1"/>
  <c r="V1638" i="1"/>
  <c r="U1638" i="1"/>
  <c r="T1638" i="1"/>
  <c r="S1638" i="1"/>
  <c r="S1636" i="1" s="1"/>
  <c r="R1638" i="1"/>
  <c r="Q1638" i="1"/>
  <c r="P1638" i="1"/>
  <c r="O1638" i="1"/>
  <c r="N1638" i="1"/>
  <c r="M1638" i="1"/>
  <c r="L1638" i="1"/>
  <c r="K1638" i="1"/>
  <c r="K1636" i="1" s="1"/>
  <c r="J1638" i="1"/>
  <c r="I1638" i="1"/>
  <c r="G1638" i="1"/>
  <c r="H1638" i="1" s="1"/>
  <c r="W1637" i="1"/>
  <c r="W1636" i="1" s="1"/>
  <c r="V1637" i="1"/>
  <c r="U1637" i="1"/>
  <c r="T1637" i="1"/>
  <c r="S1637" i="1"/>
  <c r="R1637" i="1"/>
  <c r="Q1637" i="1"/>
  <c r="P1637" i="1"/>
  <c r="O1637" i="1"/>
  <c r="N1637" i="1"/>
  <c r="M1637" i="1"/>
  <c r="L1637" i="1"/>
  <c r="L1636" i="1" s="1"/>
  <c r="K1637" i="1"/>
  <c r="J1637" i="1"/>
  <c r="J1636" i="1" s="1"/>
  <c r="I1637" i="1"/>
  <c r="G1637" i="1"/>
  <c r="G1636" i="1" s="1"/>
  <c r="I1636" i="1"/>
  <c r="W1635" i="1"/>
  <c r="V1635" i="1"/>
  <c r="U1635" i="1"/>
  <c r="U1635" i="12" s="1"/>
  <c r="U1633" i="12" s="1"/>
  <c r="T1635" i="1"/>
  <c r="S1635" i="1"/>
  <c r="R1635" i="1"/>
  <c r="Q1635" i="1"/>
  <c r="P1635" i="1"/>
  <c r="P1633" i="1" s="1"/>
  <c r="O1635" i="1"/>
  <c r="N1635" i="1"/>
  <c r="M1635" i="1"/>
  <c r="L1635" i="1"/>
  <c r="K1635" i="1"/>
  <c r="J1635" i="1"/>
  <c r="I1635" i="1"/>
  <c r="G1635" i="1"/>
  <c r="H1635" i="1" s="1"/>
  <c r="H1633" i="1" s="1"/>
  <c r="W1634" i="1"/>
  <c r="V1634" i="1"/>
  <c r="U1634" i="1"/>
  <c r="T1634" i="1"/>
  <c r="S1634" i="1"/>
  <c r="R1634" i="1"/>
  <c r="Q1634" i="1"/>
  <c r="P1634" i="1"/>
  <c r="O1634" i="1"/>
  <c r="N1634" i="1"/>
  <c r="M1634" i="1"/>
  <c r="M1633" i="1" s="1"/>
  <c r="L1634" i="1"/>
  <c r="L1633" i="1" s="1"/>
  <c r="K1634" i="1"/>
  <c r="K1633" i="1" s="1"/>
  <c r="J1634" i="1"/>
  <c r="I1634" i="1"/>
  <c r="G1634" i="1"/>
  <c r="H1634" i="1" s="1"/>
  <c r="W1633" i="1"/>
  <c r="T1633" i="1"/>
  <c r="Q1633" i="1"/>
  <c r="O1633" i="1"/>
  <c r="J1633" i="1"/>
  <c r="I1633" i="1"/>
  <c r="G1633" i="1"/>
  <c r="W1632" i="1"/>
  <c r="V1632" i="1"/>
  <c r="V1632" i="12" s="1"/>
  <c r="V1629" i="12" s="1"/>
  <c r="U1632" i="1"/>
  <c r="U1632" i="12" s="1"/>
  <c r="U1629" i="12" s="1"/>
  <c r="T1632" i="1"/>
  <c r="T1632" i="12" s="1"/>
  <c r="S1632" i="1"/>
  <c r="R1632" i="1"/>
  <c r="Q1632" i="1"/>
  <c r="P1632" i="1"/>
  <c r="O1632" i="1"/>
  <c r="N1632" i="1"/>
  <c r="M1632" i="1"/>
  <c r="L1632" i="1"/>
  <c r="K1632" i="1"/>
  <c r="J1632" i="1"/>
  <c r="I1632" i="1"/>
  <c r="G1632" i="1"/>
  <c r="H1632" i="1" s="1"/>
  <c r="W1631" i="1"/>
  <c r="W1629" i="1" s="1"/>
  <c r="V1631" i="1"/>
  <c r="U1631" i="1"/>
  <c r="T1631" i="1"/>
  <c r="S1631" i="1"/>
  <c r="S1631" i="12" s="1"/>
  <c r="R1631" i="1"/>
  <c r="R1631" i="12" s="1"/>
  <c r="Q1631" i="1"/>
  <c r="P1631" i="1"/>
  <c r="P1631" i="12" s="1"/>
  <c r="O1631" i="1"/>
  <c r="N1631" i="1"/>
  <c r="M1631" i="1"/>
  <c r="L1631" i="1"/>
  <c r="K1631" i="1"/>
  <c r="J1631" i="1"/>
  <c r="I1631" i="1"/>
  <c r="G1631" i="1"/>
  <c r="H1631" i="1" s="1"/>
  <c r="W1630" i="1"/>
  <c r="V1630" i="1"/>
  <c r="U1630" i="1"/>
  <c r="T1630" i="1"/>
  <c r="S1630" i="1"/>
  <c r="R1630" i="1"/>
  <c r="Q1630" i="1"/>
  <c r="P1630" i="1"/>
  <c r="O1630" i="1"/>
  <c r="N1630" i="1"/>
  <c r="M1630" i="1"/>
  <c r="L1630" i="1"/>
  <c r="K1630" i="1"/>
  <c r="J1630" i="1"/>
  <c r="I1630" i="1"/>
  <c r="G1630" i="1"/>
  <c r="K1629" i="1"/>
  <c r="J1629" i="1"/>
  <c r="I1629" i="1"/>
  <c r="W1628" i="1"/>
  <c r="V1628" i="1"/>
  <c r="U1628" i="1"/>
  <c r="U1626" i="1" s="1"/>
  <c r="T1628" i="1"/>
  <c r="S1628" i="1"/>
  <c r="R1628" i="1"/>
  <c r="Q1628" i="1"/>
  <c r="P1628" i="1"/>
  <c r="O1628" i="1"/>
  <c r="N1628" i="1"/>
  <c r="M1628" i="1"/>
  <c r="L1628" i="1"/>
  <c r="K1628" i="1"/>
  <c r="J1628" i="1"/>
  <c r="I1628" i="1"/>
  <c r="G1628" i="1"/>
  <c r="H1628" i="1" s="1"/>
  <c r="W1627" i="1"/>
  <c r="V1627" i="1"/>
  <c r="V1626" i="1" s="1"/>
  <c r="U1627" i="1"/>
  <c r="T1627" i="1"/>
  <c r="T1626" i="1" s="1"/>
  <c r="S1627" i="1"/>
  <c r="R1627" i="1"/>
  <c r="R1626" i="1" s="1"/>
  <c r="Q1627" i="1"/>
  <c r="Q1626" i="1" s="1"/>
  <c r="P1627" i="1"/>
  <c r="O1627" i="1"/>
  <c r="N1627" i="1"/>
  <c r="M1627" i="1"/>
  <c r="L1627" i="1"/>
  <c r="L1626" i="1" s="1"/>
  <c r="K1627" i="1"/>
  <c r="K1626" i="1" s="1"/>
  <c r="J1627" i="1"/>
  <c r="J1626" i="1" s="1"/>
  <c r="I1627" i="1"/>
  <c r="G1627" i="1"/>
  <c r="H1627" i="1" s="1"/>
  <c r="S1626" i="1"/>
  <c r="P1626" i="1"/>
  <c r="O1626" i="1"/>
  <c r="N1626" i="1"/>
  <c r="I1626" i="1"/>
  <c r="H1626" i="1"/>
  <c r="G1626" i="1"/>
  <c r="W1625" i="1"/>
  <c r="V1625" i="1"/>
  <c r="U1625" i="1"/>
  <c r="T1625" i="1"/>
  <c r="S1625" i="1"/>
  <c r="R1625" i="1"/>
  <c r="Q1625" i="1"/>
  <c r="P1625" i="1"/>
  <c r="O1625" i="1"/>
  <c r="N1625" i="1"/>
  <c r="M1625" i="1"/>
  <c r="L1625" i="1"/>
  <c r="L1622" i="1" s="1"/>
  <c r="K1625" i="1"/>
  <c r="J1625" i="1"/>
  <c r="I1625" i="1"/>
  <c r="H1625" i="1"/>
  <c r="G1625" i="1"/>
  <c r="W1624" i="1"/>
  <c r="V1624" i="1"/>
  <c r="U1624" i="1"/>
  <c r="T1624" i="1"/>
  <c r="S1624" i="1"/>
  <c r="R1624" i="1"/>
  <c r="Q1624" i="1"/>
  <c r="P1624" i="1"/>
  <c r="O1624" i="1"/>
  <c r="N1624" i="1"/>
  <c r="M1624" i="1"/>
  <c r="L1624" i="1"/>
  <c r="K1624" i="1"/>
  <c r="J1624" i="1"/>
  <c r="I1624" i="1"/>
  <c r="I1622" i="1" s="1"/>
  <c r="H1624" i="1"/>
  <c r="G1624" i="1"/>
  <c r="W1623" i="1"/>
  <c r="V1623" i="1"/>
  <c r="U1623" i="1"/>
  <c r="U1622" i="1" s="1"/>
  <c r="T1623" i="1"/>
  <c r="T1622" i="1" s="1"/>
  <c r="S1623" i="1"/>
  <c r="S1622" i="1" s="1"/>
  <c r="R1623" i="1"/>
  <c r="R1622" i="1" s="1"/>
  <c r="Q1623" i="1"/>
  <c r="P1623" i="1"/>
  <c r="O1623" i="1"/>
  <c r="N1623" i="1"/>
  <c r="M1623" i="1"/>
  <c r="M1622" i="1" s="1"/>
  <c r="L1623" i="1"/>
  <c r="K1623" i="1"/>
  <c r="J1623" i="1"/>
  <c r="I1623" i="1"/>
  <c r="H1623" i="1"/>
  <c r="H1622" i="1" s="1"/>
  <c r="G1623" i="1"/>
  <c r="W1622" i="1"/>
  <c r="V1622" i="1"/>
  <c r="Q1622" i="1"/>
  <c r="P1622" i="1"/>
  <c r="O1622" i="1"/>
  <c r="N1622" i="1"/>
  <c r="K1622" i="1"/>
  <c r="J1622" i="1"/>
  <c r="G1622" i="1"/>
  <c r="W1621" i="1"/>
  <c r="V1621" i="1"/>
  <c r="U1621" i="1"/>
  <c r="T1621" i="1"/>
  <c r="T1619" i="1" s="1"/>
  <c r="S1621" i="1"/>
  <c r="R1621" i="1"/>
  <c r="Q1621" i="1"/>
  <c r="P1621" i="1"/>
  <c r="O1621" i="1"/>
  <c r="N1621" i="1"/>
  <c r="N1619" i="1" s="1"/>
  <c r="M1621" i="1"/>
  <c r="M1619" i="1" s="1"/>
  <c r="L1621" i="1"/>
  <c r="K1621" i="1"/>
  <c r="J1621" i="1"/>
  <c r="I1621" i="1"/>
  <c r="H1621" i="1"/>
  <c r="G1621" i="1"/>
  <c r="G1619" i="1" s="1"/>
  <c r="W1620" i="1"/>
  <c r="V1620" i="1"/>
  <c r="U1620" i="1"/>
  <c r="T1620" i="1"/>
  <c r="S1620" i="1"/>
  <c r="R1620" i="1"/>
  <c r="Q1620" i="1"/>
  <c r="Q1619" i="1" s="1"/>
  <c r="P1620" i="1"/>
  <c r="O1620" i="1"/>
  <c r="N1620" i="1"/>
  <c r="M1620" i="1"/>
  <c r="L1620" i="1"/>
  <c r="L1619" i="1" s="1"/>
  <c r="K1620" i="1"/>
  <c r="K1619" i="1" s="1"/>
  <c r="J1620" i="1"/>
  <c r="J1619" i="1" s="1"/>
  <c r="I1620" i="1"/>
  <c r="I1619" i="1" s="1"/>
  <c r="H1620" i="1"/>
  <c r="H1619" i="1" s="1"/>
  <c r="G1620" i="1"/>
  <c r="W1619" i="1"/>
  <c r="V1619" i="1"/>
  <c r="U1619" i="1"/>
  <c r="S1619" i="1"/>
  <c r="R1619" i="1"/>
  <c r="P1619" i="1"/>
  <c r="O1619" i="1"/>
  <c r="W1617" i="1"/>
  <c r="W1614" i="1" s="1"/>
  <c r="V1617" i="1"/>
  <c r="U1617" i="1"/>
  <c r="T1617" i="1"/>
  <c r="S1617" i="1"/>
  <c r="R1617" i="1"/>
  <c r="Q1617" i="1"/>
  <c r="P1617" i="1"/>
  <c r="O1617" i="1"/>
  <c r="N1617" i="1"/>
  <c r="M1617" i="1"/>
  <c r="L1617" i="1"/>
  <c r="K1617" i="1"/>
  <c r="J1617" i="1"/>
  <c r="I1617" i="1"/>
  <c r="G1617" i="1"/>
  <c r="H1617" i="1" s="1"/>
  <c r="W1616" i="1"/>
  <c r="V1616" i="1"/>
  <c r="U1616" i="1"/>
  <c r="T1616" i="1"/>
  <c r="S1616" i="1"/>
  <c r="R1616" i="1"/>
  <c r="Q1616" i="1"/>
  <c r="P1616" i="1"/>
  <c r="O1616" i="1"/>
  <c r="O1614" i="1" s="1"/>
  <c r="N1616" i="1"/>
  <c r="M1616" i="1"/>
  <c r="L1616" i="1"/>
  <c r="K1616" i="1"/>
  <c r="J1616" i="1"/>
  <c r="I1616" i="1"/>
  <c r="G1616" i="1"/>
  <c r="H1616" i="1" s="1"/>
  <c r="W1615" i="1"/>
  <c r="V1615" i="1"/>
  <c r="U1615" i="1"/>
  <c r="T1615" i="1"/>
  <c r="S1615" i="1"/>
  <c r="R1615" i="1"/>
  <c r="Q1615" i="1"/>
  <c r="P1615" i="1"/>
  <c r="O1615" i="1"/>
  <c r="N1615" i="1"/>
  <c r="N1614" i="1" s="1"/>
  <c r="M1615" i="1"/>
  <c r="L1615" i="1"/>
  <c r="K1615" i="1"/>
  <c r="K1614" i="1" s="1"/>
  <c r="J1615" i="1"/>
  <c r="J1614" i="1" s="1"/>
  <c r="I1615" i="1"/>
  <c r="I1614" i="1" s="1"/>
  <c r="G1615" i="1"/>
  <c r="V1614" i="1"/>
  <c r="U1614" i="1"/>
  <c r="W1613" i="1"/>
  <c r="V1613" i="1"/>
  <c r="U1613" i="1"/>
  <c r="U1610" i="1" s="1"/>
  <c r="T1613" i="1"/>
  <c r="S1613" i="1"/>
  <c r="R1613" i="1"/>
  <c r="Q1613" i="1"/>
  <c r="P1613" i="1"/>
  <c r="O1613" i="1"/>
  <c r="N1613" i="1"/>
  <c r="M1613" i="1"/>
  <c r="L1613" i="1"/>
  <c r="K1613" i="1"/>
  <c r="K1610" i="1" s="1"/>
  <c r="J1613" i="1"/>
  <c r="I1613" i="1"/>
  <c r="H1613" i="1"/>
  <c r="G1613" i="1"/>
  <c r="W1612" i="1"/>
  <c r="V1612" i="1"/>
  <c r="U1612" i="1"/>
  <c r="T1612" i="1"/>
  <c r="S1612" i="1"/>
  <c r="R1612" i="1"/>
  <c r="Q1612" i="1"/>
  <c r="P1612" i="1"/>
  <c r="P1610" i="1" s="1"/>
  <c r="O1612" i="1"/>
  <c r="N1612" i="1"/>
  <c r="M1612" i="1"/>
  <c r="L1612" i="1"/>
  <c r="K1612" i="1"/>
  <c r="J1612" i="1"/>
  <c r="J1610" i="1" s="1"/>
  <c r="I1612" i="1"/>
  <c r="H1612" i="1"/>
  <c r="G1612" i="1"/>
  <c r="W1611" i="1"/>
  <c r="V1611" i="1"/>
  <c r="V1610" i="1" s="1"/>
  <c r="U1611" i="1"/>
  <c r="T1611" i="1"/>
  <c r="S1611" i="1"/>
  <c r="S1610" i="1" s="1"/>
  <c r="R1611" i="1"/>
  <c r="Q1611" i="1"/>
  <c r="Q1610" i="1" s="1"/>
  <c r="P1611" i="1"/>
  <c r="O1611" i="1"/>
  <c r="N1611" i="1"/>
  <c r="M1611" i="1"/>
  <c r="L1611" i="1"/>
  <c r="L1610" i="1" s="1"/>
  <c r="K1611" i="1"/>
  <c r="J1611" i="1"/>
  <c r="I1611" i="1"/>
  <c r="G1611" i="1"/>
  <c r="W1610" i="1"/>
  <c r="N1610" i="1"/>
  <c r="I1610" i="1"/>
  <c r="W1609" i="1"/>
  <c r="V1609" i="1"/>
  <c r="U1609" i="1"/>
  <c r="U1606" i="1" s="1"/>
  <c r="T1609" i="1"/>
  <c r="T1606" i="1" s="1"/>
  <c r="S1609" i="1"/>
  <c r="S1606" i="1" s="1"/>
  <c r="R1609" i="1"/>
  <c r="Q1609" i="1"/>
  <c r="P1609" i="1"/>
  <c r="O1609" i="1"/>
  <c r="N1609" i="1"/>
  <c r="M1609" i="1"/>
  <c r="L1609" i="1"/>
  <c r="K1609" i="1"/>
  <c r="J1609" i="1"/>
  <c r="I1609" i="1"/>
  <c r="G1609" i="1"/>
  <c r="H1609" i="1" s="1"/>
  <c r="W1608" i="1"/>
  <c r="V1608" i="1"/>
  <c r="U1608" i="1"/>
  <c r="T1608" i="1"/>
  <c r="S1608" i="1"/>
  <c r="R1608" i="1"/>
  <c r="R1606" i="1" s="1"/>
  <c r="Q1608" i="1"/>
  <c r="Q1606" i="1" s="1"/>
  <c r="P1608" i="1"/>
  <c r="O1608" i="1"/>
  <c r="N1608" i="1"/>
  <c r="M1608" i="1"/>
  <c r="L1608" i="1"/>
  <c r="K1608" i="1"/>
  <c r="J1608" i="1"/>
  <c r="I1608" i="1"/>
  <c r="G1608" i="1"/>
  <c r="H1608" i="1" s="1"/>
  <c r="W1607" i="1"/>
  <c r="W1606" i="1" s="1"/>
  <c r="V1607" i="1"/>
  <c r="U1607" i="1"/>
  <c r="T1607" i="1"/>
  <c r="S1607" i="1"/>
  <c r="R1607" i="1"/>
  <c r="Q1607" i="1"/>
  <c r="P1607" i="1"/>
  <c r="O1607" i="1"/>
  <c r="N1607" i="1"/>
  <c r="N1606" i="1" s="1"/>
  <c r="M1607" i="1"/>
  <c r="M1606" i="1" s="1"/>
  <c r="L1607" i="1"/>
  <c r="L1606" i="1" s="1"/>
  <c r="K1607" i="1"/>
  <c r="J1607" i="1"/>
  <c r="J1606" i="1" s="1"/>
  <c r="I1607" i="1"/>
  <c r="I1606" i="1" s="1"/>
  <c r="G1607" i="1"/>
  <c r="H1607" i="1" s="1"/>
  <c r="V1606" i="1"/>
  <c r="K1606" i="1"/>
  <c r="G1606" i="1"/>
  <c r="W1604" i="1"/>
  <c r="W1600" i="1" s="1"/>
  <c r="V1604" i="1"/>
  <c r="U1604" i="1"/>
  <c r="T1604" i="1"/>
  <c r="S1604" i="1"/>
  <c r="R1604" i="1"/>
  <c r="Q1604" i="1"/>
  <c r="P1604" i="1"/>
  <c r="O1604" i="1"/>
  <c r="N1604" i="1"/>
  <c r="M1604" i="1"/>
  <c r="L1604" i="1"/>
  <c r="K1604" i="1"/>
  <c r="J1604" i="1"/>
  <c r="I1604" i="1"/>
  <c r="G1604" i="1"/>
  <c r="H1604" i="1" s="1"/>
  <c r="W1603" i="1"/>
  <c r="V1603" i="1"/>
  <c r="U1603" i="1"/>
  <c r="T1603" i="1"/>
  <c r="S1603" i="1"/>
  <c r="R1603" i="1"/>
  <c r="Q1603" i="1"/>
  <c r="P1603" i="1"/>
  <c r="O1603" i="1"/>
  <c r="N1603" i="1"/>
  <c r="M1603" i="1"/>
  <c r="L1603" i="1"/>
  <c r="K1603" i="1"/>
  <c r="J1603" i="1"/>
  <c r="I1603" i="1"/>
  <c r="H1603" i="1"/>
  <c r="G1603" i="1"/>
  <c r="W1602" i="1"/>
  <c r="V1602" i="1"/>
  <c r="U1602" i="1"/>
  <c r="T1602" i="1"/>
  <c r="S1602" i="1"/>
  <c r="R1602" i="1"/>
  <c r="Q1602" i="1"/>
  <c r="P1602" i="1"/>
  <c r="P1600" i="1" s="1"/>
  <c r="O1602" i="1"/>
  <c r="N1602" i="1"/>
  <c r="M1602" i="1"/>
  <c r="L1602" i="1"/>
  <c r="K1602" i="1"/>
  <c r="J1602" i="1"/>
  <c r="I1602" i="1"/>
  <c r="H1602" i="1"/>
  <c r="G1602" i="1"/>
  <c r="W1601" i="1"/>
  <c r="V1601" i="1"/>
  <c r="V1600" i="1" s="1"/>
  <c r="U1601" i="1"/>
  <c r="T1601" i="1"/>
  <c r="S1601" i="1"/>
  <c r="R1601" i="1"/>
  <c r="Q1601" i="1"/>
  <c r="P1601" i="1"/>
  <c r="O1601" i="1"/>
  <c r="N1601" i="1"/>
  <c r="M1601" i="1"/>
  <c r="M1600" i="1" s="1"/>
  <c r="L1601" i="1"/>
  <c r="K1601" i="1"/>
  <c r="J1601" i="1"/>
  <c r="J1600" i="1" s="1"/>
  <c r="I1601" i="1"/>
  <c r="I1600" i="1" s="1"/>
  <c r="H1601" i="1"/>
  <c r="H1600" i="1" s="1"/>
  <c r="G1601" i="1"/>
  <c r="G1600" i="1"/>
  <c r="W1599" i="1"/>
  <c r="V1599" i="1"/>
  <c r="U1599" i="1"/>
  <c r="T1599" i="1"/>
  <c r="S1599" i="1"/>
  <c r="R1599" i="1"/>
  <c r="Q1599" i="1"/>
  <c r="P1599" i="1"/>
  <c r="O1599" i="1"/>
  <c r="N1599" i="1"/>
  <c r="M1599" i="1"/>
  <c r="L1599" i="1"/>
  <c r="L1595" i="1" s="1"/>
  <c r="K1599" i="1"/>
  <c r="J1599" i="1"/>
  <c r="I1599" i="1"/>
  <c r="H1599" i="1"/>
  <c r="G1599" i="1"/>
  <c r="W1598" i="1"/>
  <c r="V1598" i="1"/>
  <c r="U1598" i="1"/>
  <c r="T1598" i="1"/>
  <c r="S1598" i="1"/>
  <c r="R1598" i="1"/>
  <c r="Q1598" i="1"/>
  <c r="P1598" i="1"/>
  <c r="O1598" i="1"/>
  <c r="N1598" i="1"/>
  <c r="M1598" i="1"/>
  <c r="L1598" i="1"/>
  <c r="K1598" i="1"/>
  <c r="J1598" i="1"/>
  <c r="I1598" i="1"/>
  <c r="I1595" i="1" s="1"/>
  <c r="H1598" i="1"/>
  <c r="G1598" i="1"/>
  <c r="W1597" i="1"/>
  <c r="V1597" i="1"/>
  <c r="V1595" i="1" s="1"/>
  <c r="U1597" i="1"/>
  <c r="U1595" i="1" s="1"/>
  <c r="T1597" i="1"/>
  <c r="S1597" i="1"/>
  <c r="R1597" i="1"/>
  <c r="Q1597" i="1"/>
  <c r="P1597" i="1"/>
  <c r="O1597" i="1"/>
  <c r="N1597" i="1"/>
  <c r="M1597" i="1"/>
  <c r="L1597" i="1"/>
  <c r="K1597" i="1"/>
  <c r="J1597" i="1"/>
  <c r="I1597" i="1"/>
  <c r="G1597" i="1"/>
  <c r="H1597" i="1" s="1"/>
  <c r="H1595" i="1" s="1"/>
  <c r="W1596" i="1"/>
  <c r="V1596" i="1"/>
  <c r="U1596" i="1"/>
  <c r="T1596" i="1"/>
  <c r="S1596" i="1"/>
  <c r="S1595" i="1" s="1"/>
  <c r="R1596" i="1"/>
  <c r="Q1596" i="1"/>
  <c r="Q1595" i="1" s="1"/>
  <c r="P1596" i="1"/>
  <c r="P1595" i="1" s="1"/>
  <c r="O1596" i="1"/>
  <c r="O1595" i="1" s="1"/>
  <c r="N1596" i="1"/>
  <c r="M1596" i="1"/>
  <c r="M1595" i="1" s="1"/>
  <c r="L1596" i="1"/>
  <c r="K1596" i="1"/>
  <c r="K1595" i="1" s="1"/>
  <c r="J1596" i="1"/>
  <c r="J1595" i="1" s="1"/>
  <c r="I1596" i="1"/>
  <c r="G1596" i="1"/>
  <c r="H1596" i="1" s="1"/>
  <c r="G1595" i="1"/>
  <c r="W1594" i="1"/>
  <c r="V1594" i="1"/>
  <c r="U1594" i="1"/>
  <c r="T1594" i="1"/>
  <c r="S1594" i="1"/>
  <c r="S1594" i="12" s="1"/>
  <c r="S1590" i="12" s="1"/>
  <c r="R1594" i="1"/>
  <c r="Q1594" i="1"/>
  <c r="Q1590" i="1" s="1"/>
  <c r="P1594" i="1"/>
  <c r="O1594" i="1"/>
  <c r="N1594" i="1"/>
  <c r="M1594" i="1"/>
  <c r="L1594" i="1"/>
  <c r="K1594" i="1"/>
  <c r="J1594" i="1"/>
  <c r="I1594" i="1"/>
  <c r="G1594" i="1"/>
  <c r="H1594" i="1" s="1"/>
  <c r="W1593" i="1"/>
  <c r="V1593" i="1"/>
  <c r="V1590" i="1" s="1"/>
  <c r="U1593" i="1"/>
  <c r="T1593" i="1"/>
  <c r="S1593" i="1"/>
  <c r="R1593" i="1"/>
  <c r="Q1593" i="1"/>
  <c r="P1593" i="1"/>
  <c r="O1593" i="1"/>
  <c r="N1593" i="1"/>
  <c r="N1590" i="1" s="1"/>
  <c r="M1593" i="1"/>
  <c r="L1593" i="1"/>
  <c r="K1593" i="1"/>
  <c r="J1593" i="1"/>
  <c r="I1593" i="1"/>
  <c r="G1593" i="1"/>
  <c r="H1593" i="1" s="1"/>
  <c r="W1592" i="1"/>
  <c r="V1592" i="1"/>
  <c r="U1592" i="1"/>
  <c r="T1592" i="1"/>
  <c r="S1592" i="1"/>
  <c r="R1592" i="1"/>
  <c r="Q1592" i="1"/>
  <c r="P1592" i="1"/>
  <c r="O1592" i="1"/>
  <c r="N1592" i="1"/>
  <c r="M1592" i="1"/>
  <c r="L1592" i="1"/>
  <c r="K1592" i="1"/>
  <c r="J1592" i="1"/>
  <c r="I1592" i="1"/>
  <c r="H1592" i="1"/>
  <c r="G1592" i="1"/>
  <c r="W1591" i="1"/>
  <c r="V1591" i="1"/>
  <c r="U1591" i="1"/>
  <c r="T1591" i="1"/>
  <c r="T1590" i="1" s="1"/>
  <c r="S1591" i="1"/>
  <c r="R1591" i="1"/>
  <c r="Q1591" i="1"/>
  <c r="P1591" i="1"/>
  <c r="P1590" i="1" s="1"/>
  <c r="O1591" i="1"/>
  <c r="N1591" i="1"/>
  <c r="M1591" i="1"/>
  <c r="L1591" i="1"/>
  <c r="K1591" i="1"/>
  <c r="K1590" i="1" s="1"/>
  <c r="J1591" i="1"/>
  <c r="J1590" i="1" s="1"/>
  <c r="I1591" i="1"/>
  <c r="H1591" i="1"/>
  <c r="G1591" i="1"/>
  <c r="M1590" i="1"/>
  <c r="L1590" i="1"/>
  <c r="I1590" i="1"/>
  <c r="G1590" i="1"/>
  <c r="G1587" i="1"/>
  <c r="G1585" i="1" s="1"/>
  <c r="G1586" i="1"/>
  <c r="W1584" i="1"/>
  <c r="G1584" i="1"/>
  <c r="W1583" i="1"/>
  <c r="W1581" i="1" s="1"/>
  <c r="V1583" i="1"/>
  <c r="U1583" i="1"/>
  <c r="T1583" i="1"/>
  <c r="S1583" i="1"/>
  <c r="R1583" i="1"/>
  <c r="R1581" i="1" s="1"/>
  <c r="Q1583" i="1"/>
  <c r="P1583" i="1"/>
  <c r="O1583" i="1"/>
  <c r="N1583" i="1"/>
  <c r="G1583" i="1"/>
  <c r="W1582" i="1"/>
  <c r="V1582" i="1"/>
  <c r="U1582" i="1"/>
  <c r="U1581" i="1" s="1"/>
  <c r="T1582" i="1"/>
  <c r="T1581" i="1" s="1"/>
  <c r="S1582" i="1"/>
  <c r="S1581" i="1" s="1"/>
  <c r="R1582" i="1"/>
  <c r="Q1582" i="1"/>
  <c r="Q1581" i="1" s="1"/>
  <c r="P1582" i="1"/>
  <c r="P1581" i="1" s="1"/>
  <c r="O1582" i="1"/>
  <c r="O1581" i="1" s="1"/>
  <c r="N1582" i="1"/>
  <c r="N1581" i="1" s="1"/>
  <c r="M1582" i="1"/>
  <c r="L1582" i="1"/>
  <c r="G1582" i="1"/>
  <c r="K1582" i="1" s="1"/>
  <c r="K1581" i="1"/>
  <c r="G1581" i="1"/>
  <c r="W1580" i="1"/>
  <c r="W1578" i="1" s="1"/>
  <c r="V1580" i="1"/>
  <c r="U1580" i="1"/>
  <c r="U1580" i="12" s="1"/>
  <c r="T1580" i="1"/>
  <c r="T1580" i="12" s="1"/>
  <c r="S1580" i="1"/>
  <c r="S1580" i="12" s="1"/>
  <c r="R1580" i="1"/>
  <c r="R1580" i="12" s="1"/>
  <c r="Q1580" i="1"/>
  <c r="P1580" i="1"/>
  <c r="O1580" i="1"/>
  <c r="N1580" i="1"/>
  <c r="M1580" i="1"/>
  <c r="L1580" i="1"/>
  <c r="K1580" i="1"/>
  <c r="J1580" i="1"/>
  <c r="I1580" i="1"/>
  <c r="H1580" i="1"/>
  <c r="G1580" i="1"/>
  <c r="W1579" i="1"/>
  <c r="V1579" i="1"/>
  <c r="V1578" i="1" s="1"/>
  <c r="U1579" i="1"/>
  <c r="T1579" i="1"/>
  <c r="S1579" i="1"/>
  <c r="R1579" i="1"/>
  <c r="Q1579" i="1"/>
  <c r="Q1578" i="1" s="1"/>
  <c r="P1579" i="1"/>
  <c r="O1579" i="1"/>
  <c r="N1579" i="1"/>
  <c r="M1579" i="1"/>
  <c r="L1579" i="1"/>
  <c r="K1579" i="1"/>
  <c r="J1579" i="1"/>
  <c r="I1579" i="1"/>
  <c r="I1578" i="1" s="1"/>
  <c r="G1579" i="1"/>
  <c r="H1579" i="1" s="1"/>
  <c r="N1578" i="1"/>
  <c r="M1578" i="1"/>
  <c r="L1578" i="1"/>
  <c r="K1578" i="1"/>
  <c r="J1578" i="1"/>
  <c r="G1578" i="1"/>
  <c r="W1577" i="1"/>
  <c r="V1577" i="1"/>
  <c r="U1577" i="1"/>
  <c r="T1577" i="1"/>
  <c r="S1577" i="1"/>
  <c r="R1577" i="1"/>
  <c r="Q1577" i="1"/>
  <c r="P1577" i="1"/>
  <c r="O1577" i="1"/>
  <c r="N1577" i="1"/>
  <c r="N1575" i="1" s="1"/>
  <c r="M1577" i="1"/>
  <c r="L1577" i="1"/>
  <c r="L1575" i="1" s="1"/>
  <c r="K1577" i="1"/>
  <c r="J1577" i="1"/>
  <c r="I1577" i="1"/>
  <c r="G1577" i="1"/>
  <c r="H1577" i="1" s="1"/>
  <c r="W1576" i="1"/>
  <c r="V1576" i="1"/>
  <c r="U1576" i="1"/>
  <c r="T1576" i="1"/>
  <c r="S1576" i="1"/>
  <c r="R1576" i="1"/>
  <c r="R1575" i="1" s="1"/>
  <c r="Q1576" i="1"/>
  <c r="P1576" i="1"/>
  <c r="O1576" i="1"/>
  <c r="O1575" i="1" s="1"/>
  <c r="N1576" i="1"/>
  <c r="M1576" i="1"/>
  <c r="M1575" i="1" s="1"/>
  <c r="L1576" i="1"/>
  <c r="K1576" i="1"/>
  <c r="K1575" i="1" s="1"/>
  <c r="J1576" i="1"/>
  <c r="J1575" i="1" s="1"/>
  <c r="I1576" i="1"/>
  <c r="H1576" i="1"/>
  <c r="G1576" i="1"/>
  <c r="W1575" i="1"/>
  <c r="V1575" i="1"/>
  <c r="U1575" i="1"/>
  <c r="T1575" i="1"/>
  <c r="Q1575" i="1"/>
  <c r="W1574" i="1"/>
  <c r="V1574" i="1"/>
  <c r="U1574" i="1"/>
  <c r="T1574" i="1"/>
  <c r="T1574" i="12" s="1"/>
  <c r="S1574" i="1"/>
  <c r="R1574" i="1"/>
  <c r="R1574" i="12" s="1"/>
  <c r="R1572" i="12" s="1"/>
  <c r="Q1574" i="1"/>
  <c r="Q1574" i="12" s="1"/>
  <c r="P1574" i="1"/>
  <c r="O1574" i="1"/>
  <c r="O1574" i="12" s="1"/>
  <c r="N1574" i="1"/>
  <c r="M1574" i="1"/>
  <c r="L1574" i="1"/>
  <c r="K1574" i="1"/>
  <c r="J1574" i="1"/>
  <c r="I1574" i="1"/>
  <c r="G1574" i="1"/>
  <c r="H1574" i="1" s="1"/>
  <c r="W1573" i="1"/>
  <c r="W1572" i="1" s="1"/>
  <c r="V1573" i="1"/>
  <c r="U1573" i="1"/>
  <c r="T1573" i="1"/>
  <c r="S1573" i="1"/>
  <c r="R1573" i="1"/>
  <c r="Q1573" i="1"/>
  <c r="P1573" i="1"/>
  <c r="O1573" i="1"/>
  <c r="N1573" i="1"/>
  <c r="M1573" i="1"/>
  <c r="L1573" i="1"/>
  <c r="K1573" i="1"/>
  <c r="J1573" i="1"/>
  <c r="J1572" i="1" s="1"/>
  <c r="I1573" i="1"/>
  <c r="H1573" i="1"/>
  <c r="G1573" i="1"/>
  <c r="M1572" i="1"/>
  <c r="I1572" i="1"/>
  <c r="H1572" i="1"/>
  <c r="W1571" i="1"/>
  <c r="V1571" i="1"/>
  <c r="U1571" i="1"/>
  <c r="T1571" i="1"/>
  <c r="S1571" i="1"/>
  <c r="R1571" i="1"/>
  <c r="Q1571" i="1"/>
  <c r="P1571" i="1"/>
  <c r="O1571" i="1"/>
  <c r="N1571" i="1"/>
  <c r="M1571" i="1"/>
  <c r="L1571" i="1"/>
  <c r="K1571" i="1"/>
  <c r="J1571" i="1"/>
  <c r="I1571" i="1"/>
  <c r="H1571" i="1"/>
  <c r="G1571" i="1"/>
  <c r="W1570" i="1"/>
  <c r="W1569" i="1" s="1"/>
  <c r="V1570" i="1"/>
  <c r="U1570" i="1"/>
  <c r="T1570" i="1"/>
  <c r="S1570" i="1"/>
  <c r="S1569" i="1" s="1"/>
  <c r="R1570" i="1"/>
  <c r="R1569" i="1" s="1"/>
  <c r="Q1570" i="1"/>
  <c r="P1570" i="1"/>
  <c r="O1570" i="1"/>
  <c r="N1570" i="1"/>
  <c r="M1570" i="1"/>
  <c r="M1569" i="1" s="1"/>
  <c r="L1570" i="1"/>
  <c r="K1570" i="1"/>
  <c r="K1569" i="1" s="1"/>
  <c r="J1570" i="1"/>
  <c r="I1570" i="1"/>
  <c r="I1569" i="1" s="1"/>
  <c r="H1570" i="1"/>
  <c r="H1569" i="1" s="1"/>
  <c r="G1570" i="1"/>
  <c r="T1569" i="1"/>
  <c r="Q1569" i="1"/>
  <c r="P1569" i="1"/>
  <c r="O1569" i="1"/>
  <c r="N1569" i="1"/>
  <c r="L1569" i="1"/>
  <c r="J1569" i="1"/>
  <c r="G1569" i="1"/>
  <c r="W1568" i="1"/>
  <c r="V1568" i="1"/>
  <c r="U1568" i="1"/>
  <c r="T1568" i="1"/>
  <c r="S1568" i="1"/>
  <c r="R1568" i="1"/>
  <c r="Q1568" i="1"/>
  <c r="Q1566" i="1" s="1"/>
  <c r="P1568" i="1"/>
  <c r="O1568" i="1"/>
  <c r="N1568" i="1"/>
  <c r="M1568" i="1"/>
  <c r="L1568" i="1"/>
  <c r="K1568" i="1"/>
  <c r="J1568" i="1"/>
  <c r="I1568" i="1"/>
  <c r="G1568" i="1"/>
  <c r="H1568" i="1" s="1"/>
  <c r="W1567" i="1"/>
  <c r="V1567" i="1"/>
  <c r="V1566" i="1" s="1"/>
  <c r="U1567" i="1"/>
  <c r="T1567" i="1"/>
  <c r="T1566" i="1" s="1"/>
  <c r="S1567" i="1"/>
  <c r="S1566" i="1" s="1"/>
  <c r="R1567" i="1"/>
  <c r="Q1567" i="1"/>
  <c r="P1567" i="1"/>
  <c r="P1566" i="1" s="1"/>
  <c r="O1567" i="1"/>
  <c r="N1567" i="1"/>
  <c r="M1567" i="1"/>
  <c r="M1566" i="1" s="1"/>
  <c r="L1567" i="1"/>
  <c r="K1567" i="1"/>
  <c r="K1566" i="1" s="1"/>
  <c r="J1567" i="1"/>
  <c r="I1567" i="1"/>
  <c r="H1567" i="1"/>
  <c r="G1567" i="1"/>
  <c r="W1566" i="1"/>
  <c r="U1566" i="1"/>
  <c r="R1566" i="1"/>
  <c r="O1566" i="1"/>
  <c r="J1566" i="1"/>
  <c r="I1566" i="1"/>
  <c r="H1566" i="1"/>
  <c r="G1566" i="1"/>
  <c r="W1565" i="1"/>
  <c r="V1565" i="1"/>
  <c r="U1565" i="1"/>
  <c r="T1565" i="1"/>
  <c r="S1565" i="1"/>
  <c r="R1565" i="1"/>
  <c r="Q1565" i="1"/>
  <c r="P1565" i="1"/>
  <c r="O1565" i="1"/>
  <c r="N1565" i="1"/>
  <c r="M1565" i="1"/>
  <c r="L1565" i="1"/>
  <c r="K1565" i="1"/>
  <c r="J1565" i="1"/>
  <c r="I1565" i="1"/>
  <c r="G1565" i="1"/>
  <c r="W1564" i="1"/>
  <c r="W1563" i="1" s="1"/>
  <c r="V1564" i="1"/>
  <c r="U1564" i="1"/>
  <c r="U1563" i="1" s="1"/>
  <c r="T1564" i="1"/>
  <c r="S1564" i="1"/>
  <c r="R1564" i="1"/>
  <c r="Q1564" i="1"/>
  <c r="Q1563" i="1" s="1"/>
  <c r="P1564" i="1"/>
  <c r="P1563" i="1" s="1"/>
  <c r="O1564" i="1"/>
  <c r="N1564" i="1"/>
  <c r="M1564" i="1"/>
  <c r="L1564" i="1"/>
  <c r="K1564" i="1"/>
  <c r="J1564" i="1"/>
  <c r="J1563" i="1" s="1"/>
  <c r="I1564" i="1"/>
  <c r="G1564" i="1"/>
  <c r="H1564" i="1" s="1"/>
  <c r="R1563" i="1"/>
  <c r="N1563" i="1"/>
  <c r="M1563" i="1"/>
  <c r="L1563" i="1"/>
  <c r="K1563" i="1"/>
  <c r="I1563" i="1"/>
  <c r="W1561" i="1"/>
  <c r="V1561" i="1"/>
  <c r="U1561" i="1"/>
  <c r="T1561" i="1"/>
  <c r="S1561" i="1"/>
  <c r="R1561" i="1"/>
  <c r="Q1561" i="1"/>
  <c r="P1561" i="1"/>
  <c r="P1558" i="1" s="1"/>
  <c r="O1561" i="1"/>
  <c r="N1561" i="1"/>
  <c r="N1558" i="1" s="1"/>
  <c r="M1561" i="1"/>
  <c r="L1561" i="1"/>
  <c r="K1561" i="1"/>
  <c r="J1561" i="1"/>
  <c r="I1561" i="1"/>
  <c r="H1561" i="1"/>
  <c r="G1561" i="1"/>
  <c r="W1560" i="1"/>
  <c r="V1560" i="1"/>
  <c r="U1560" i="1"/>
  <c r="T1560" i="1"/>
  <c r="S1560" i="1"/>
  <c r="R1560" i="1"/>
  <c r="Q1560" i="1"/>
  <c r="P1560" i="1"/>
  <c r="O1560" i="1"/>
  <c r="N1560" i="1"/>
  <c r="M1560" i="1"/>
  <c r="L1560" i="1"/>
  <c r="K1560" i="1"/>
  <c r="J1560" i="1"/>
  <c r="I1560" i="1"/>
  <c r="G1560" i="1"/>
  <c r="H1560" i="1" s="1"/>
  <c r="W1559" i="1"/>
  <c r="W1558" i="1" s="1"/>
  <c r="V1559" i="1"/>
  <c r="V1558" i="1" s="1"/>
  <c r="U1559" i="1"/>
  <c r="T1559" i="1"/>
  <c r="S1559" i="1"/>
  <c r="R1559" i="1"/>
  <c r="Q1559" i="1"/>
  <c r="Q1558" i="1" s="1"/>
  <c r="P1559" i="1"/>
  <c r="O1559" i="1"/>
  <c r="O1558" i="1" s="1"/>
  <c r="N1559" i="1"/>
  <c r="M1559" i="1"/>
  <c r="L1559" i="1"/>
  <c r="K1559" i="1"/>
  <c r="J1559" i="1"/>
  <c r="I1559" i="1"/>
  <c r="G1559" i="1"/>
  <c r="H1559" i="1" s="1"/>
  <c r="U1558" i="1"/>
  <c r="T1558" i="1"/>
  <c r="S1558" i="1"/>
  <c r="R1558" i="1"/>
  <c r="W1557" i="1"/>
  <c r="V1557" i="1"/>
  <c r="U1557" i="1"/>
  <c r="U1555" i="1" s="1"/>
  <c r="T1557" i="1"/>
  <c r="S1557" i="1"/>
  <c r="S1555" i="1" s="1"/>
  <c r="R1557" i="1"/>
  <c r="Q1557" i="1"/>
  <c r="Q1555" i="1" s="1"/>
  <c r="P1557" i="1"/>
  <c r="O1557" i="1"/>
  <c r="N1557" i="1"/>
  <c r="M1557" i="1"/>
  <c r="L1557" i="1"/>
  <c r="K1557" i="1"/>
  <c r="J1557" i="1"/>
  <c r="I1557" i="1"/>
  <c r="G1557" i="1"/>
  <c r="H1557" i="1" s="1"/>
  <c r="W1556" i="1"/>
  <c r="W1555" i="1" s="1"/>
  <c r="V1556" i="1"/>
  <c r="U1556" i="1"/>
  <c r="T1556" i="1"/>
  <c r="T1555" i="1" s="1"/>
  <c r="S1556" i="1"/>
  <c r="R1556" i="1"/>
  <c r="Q1556" i="1"/>
  <c r="P1556" i="1"/>
  <c r="P1555" i="1" s="1"/>
  <c r="O1556" i="1"/>
  <c r="O1555" i="1" s="1"/>
  <c r="N1556" i="1"/>
  <c r="N1555" i="1" s="1"/>
  <c r="M1556" i="1"/>
  <c r="M1555" i="1" s="1"/>
  <c r="L1556" i="1"/>
  <c r="L1555" i="1" s="1"/>
  <c r="K1556" i="1"/>
  <c r="J1556" i="1"/>
  <c r="I1556" i="1"/>
  <c r="H1556" i="1"/>
  <c r="G1556" i="1"/>
  <c r="K1555" i="1"/>
  <c r="J1555" i="1"/>
  <c r="I1555" i="1"/>
  <c r="H1555" i="1"/>
  <c r="G1555" i="1"/>
  <c r="W1554" i="1"/>
  <c r="V1554" i="1"/>
  <c r="U1554" i="1"/>
  <c r="T1554" i="1"/>
  <c r="S1554" i="1"/>
  <c r="R1554" i="1"/>
  <c r="Q1554" i="1"/>
  <c r="P1554" i="1"/>
  <c r="O1554" i="1"/>
  <c r="N1554" i="1"/>
  <c r="M1554" i="1"/>
  <c r="L1554" i="1"/>
  <c r="K1554" i="1"/>
  <c r="J1554" i="1"/>
  <c r="I1554" i="1"/>
  <c r="G1554" i="1"/>
  <c r="H1554" i="1" s="1"/>
  <c r="H1551" i="1" s="1"/>
  <c r="W1553" i="1"/>
  <c r="V1553" i="1"/>
  <c r="V1553" i="12" s="1"/>
  <c r="U1553" i="1"/>
  <c r="T1553" i="1"/>
  <c r="S1553" i="1"/>
  <c r="R1553" i="1"/>
  <c r="Q1553" i="1"/>
  <c r="P1553" i="1"/>
  <c r="O1553" i="1"/>
  <c r="N1553" i="1"/>
  <c r="M1553" i="1"/>
  <c r="L1553" i="1"/>
  <c r="K1553" i="1"/>
  <c r="J1553" i="1"/>
  <c r="I1553" i="1"/>
  <c r="G1553" i="1"/>
  <c r="H1553" i="1" s="1"/>
  <c r="W1552" i="1"/>
  <c r="V1552" i="1"/>
  <c r="U1552" i="1"/>
  <c r="U1551" i="1" s="1"/>
  <c r="T1552" i="1"/>
  <c r="T1551" i="1" s="1"/>
  <c r="S1552" i="1"/>
  <c r="S1551" i="1" s="1"/>
  <c r="R1552" i="1"/>
  <c r="R1551" i="1" s="1"/>
  <c r="Q1552" i="1"/>
  <c r="Q1551" i="1" s="1"/>
  <c r="P1552" i="1"/>
  <c r="P1551" i="1" s="1"/>
  <c r="O1552" i="1"/>
  <c r="N1552" i="1"/>
  <c r="M1552" i="1"/>
  <c r="L1552" i="1"/>
  <c r="K1552" i="1"/>
  <c r="J1552" i="1"/>
  <c r="I1552" i="1"/>
  <c r="I1551" i="1" s="1"/>
  <c r="H1552" i="1"/>
  <c r="G1552" i="1"/>
  <c r="O1551" i="1"/>
  <c r="N1551" i="1"/>
  <c r="M1551" i="1"/>
  <c r="L1551" i="1"/>
  <c r="K1551" i="1"/>
  <c r="W1550" i="1"/>
  <c r="V1550" i="1"/>
  <c r="U1550" i="1"/>
  <c r="T1550" i="1"/>
  <c r="S1550" i="1"/>
  <c r="R1550" i="1"/>
  <c r="Q1550" i="1"/>
  <c r="P1550" i="1"/>
  <c r="O1550" i="1"/>
  <c r="O1548" i="1" s="1"/>
  <c r="N1550" i="1"/>
  <c r="M1550" i="1"/>
  <c r="L1550" i="1"/>
  <c r="K1550" i="1"/>
  <c r="J1550" i="1"/>
  <c r="I1550" i="1"/>
  <c r="H1550" i="1"/>
  <c r="G1550" i="1"/>
  <c r="W1549" i="1"/>
  <c r="V1549" i="1"/>
  <c r="U1549" i="1"/>
  <c r="T1549" i="1"/>
  <c r="S1549" i="1"/>
  <c r="S1548" i="1" s="1"/>
  <c r="R1549" i="1"/>
  <c r="Q1549" i="1"/>
  <c r="Q1548" i="1" s="1"/>
  <c r="P1549" i="1"/>
  <c r="O1549" i="1"/>
  <c r="N1549" i="1"/>
  <c r="N1548" i="1" s="1"/>
  <c r="M1549" i="1"/>
  <c r="L1549" i="1"/>
  <c r="K1549" i="1"/>
  <c r="J1549" i="1"/>
  <c r="J1548" i="1" s="1"/>
  <c r="I1549" i="1"/>
  <c r="H1549" i="1"/>
  <c r="G1549" i="1"/>
  <c r="W1548" i="1"/>
  <c r="V1548" i="1"/>
  <c r="T1548" i="1"/>
  <c r="R1548" i="1"/>
  <c r="P1548" i="1"/>
  <c r="I1548" i="1"/>
  <c r="G1548" i="1"/>
  <c r="W1547" i="1"/>
  <c r="W1547" i="12" s="1"/>
  <c r="V1547" i="1"/>
  <c r="U1547" i="1"/>
  <c r="U1547" i="12" s="1"/>
  <c r="T1547" i="1"/>
  <c r="S1547" i="1"/>
  <c r="R1547" i="1"/>
  <c r="Q1547" i="1"/>
  <c r="P1547" i="1"/>
  <c r="O1547" i="1"/>
  <c r="N1547" i="1"/>
  <c r="M1547" i="1"/>
  <c r="L1547" i="1"/>
  <c r="K1547" i="1"/>
  <c r="J1547" i="1"/>
  <c r="I1547" i="1"/>
  <c r="G1547" i="1"/>
  <c r="H1547" i="1" s="1"/>
  <c r="H1544" i="1" s="1"/>
  <c r="W1546" i="1"/>
  <c r="V1546" i="1"/>
  <c r="U1546" i="1"/>
  <c r="U1546" i="12" s="1"/>
  <c r="T1546" i="1"/>
  <c r="T1546" i="12" s="1"/>
  <c r="S1546" i="1"/>
  <c r="R1546" i="1"/>
  <c r="R1546" i="12" s="1"/>
  <c r="Q1546" i="1"/>
  <c r="Q1546" i="12" s="1"/>
  <c r="P1546" i="1"/>
  <c r="O1546" i="1"/>
  <c r="N1546" i="1"/>
  <c r="M1546" i="1"/>
  <c r="L1546" i="1"/>
  <c r="K1546" i="1"/>
  <c r="J1546" i="1"/>
  <c r="I1546" i="1"/>
  <c r="H1546" i="1"/>
  <c r="G1546" i="1"/>
  <c r="W1545" i="1"/>
  <c r="V1545" i="1"/>
  <c r="U1545" i="1"/>
  <c r="T1545" i="1"/>
  <c r="S1545" i="1"/>
  <c r="R1545" i="1"/>
  <c r="Q1545" i="1"/>
  <c r="P1545" i="1"/>
  <c r="O1545" i="1"/>
  <c r="N1545" i="1"/>
  <c r="M1545" i="1"/>
  <c r="M1544" i="1" s="1"/>
  <c r="L1545" i="1"/>
  <c r="K1545" i="1"/>
  <c r="J1545" i="1"/>
  <c r="I1545" i="1"/>
  <c r="H1545" i="1"/>
  <c r="G1545" i="1"/>
  <c r="L1544" i="1"/>
  <c r="K1544" i="1"/>
  <c r="J1544" i="1"/>
  <c r="G1544" i="1"/>
  <c r="W1543" i="1"/>
  <c r="W1541" i="1" s="1"/>
  <c r="V1543" i="1"/>
  <c r="U1543" i="1"/>
  <c r="T1543" i="1"/>
  <c r="S1543" i="1"/>
  <c r="R1543" i="1"/>
  <c r="Q1543" i="1"/>
  <c r="P1543" i="1"/>
  <c r="O1543" i="1"/>
  <c r="N1543" i="1"/>
  <c r="M1543" i="1"/>
  <c r="L1543" i="1"/>
  <c r="K1543" i="1"/>
  <c r="J1543" i="1"/>
  <c r="J1541" i="1" s="1"/>
  <c r="I1543" i="1"/>
  <c r="G1543" i="1"/>
  <c r="H1543" i="1" s="1"/>
  <c r="W1542" i="1"/>
  <c r="V1542" i="1"/>
  <c r="U1542" i="1"/>
  <c r="U1541" i="1" s="1"/>
  <c r="T1542" i="1"/>
  <c r="T1541" i="1" s="1"/>
  <c r="S1542" i="1"/>
  <c r="S1541" i="1" s="1"/>
  <c r="R1542" i="1"/>
  <c r="Q1542" i="1"/>
  <c r="P1542" i="1"/>
  <c r="O1542" i="1"/>
  <c r="N1542" i="1"/>
  <c r="N1541" i="1" s="1"/>
  <c r="M1542" i="1"/>
  <c r="L1542" i="1"/>
  <c r="K1542" i="1"/>
  <c r="K1541" i="1" s="1"/>
  <c r="J1542" i="1"/>
  <c r="I1542" i="1"/>
  <c r="I1541" i="1" s="1"/>
  <c r="G1542" i="1"/>
  <c r="R1541" i="1"/>
  <c r="Q1541" i="1"/>
  <c r="P1541" i="1"/>
  <c r="O1541" i="1"/>
  <c r="M1541" i="1"/>
  <c r="W1539" i="1"/>
  <c r="V1539" i="1"/>
  <c r="U1539" i="1"/>
  <c r="T1539" i="1"/>
  <c r="S1539" i="1"/>
  <c r="S1536" i="1" s="1"/>
  <c r="R1539" i="1"/>
  <c r="Q1539" i="1"/>
  <c r="P1539" i="1"/>
  <c r="O1539" i="1"/>
  <c r="N1539" i="1"/>
  <c r="N1536" i="1" s="1"/>
  <c r="M1539" i="1"/>
  <c r="L1539" i="1"/>
  <c r="K1539" i="1"/>
  <c r="K1536" i="1" s="1"/>
  <c r="J1539" i="1"/>
  <c r="I1539" i="1"/>
  <c r="G1539" i="1"/>
  <c r="H1539" i="1" s="1"/>
  <c r="W1538" i="1"/>
  <c r="V1538" i="1"/>
  <c r="U1538" i="1"/>
  <c r="T1538" i="1"/>
  <c r="S1538" i="1"/>
  <c r="R1538" i="1"/>
  <c r="Q1538" i="1"/>
  <c r="P1538" i="1"/>
  <c r="P1536" i="1" s="1"/>
  <c r="O1538" i="1"/>
  <c r="N1538" i="1"/>
  <c r="M1538" i="1"/>
  <c r="L1538" i="1"/>
  <c r="K1538" i="1"/>
  <c r="J1538" i="1"/>
  <c r="I1538" i="1"/>
  <c r="H1538" i="1"/>
  <c r="G1538" i="1"/>
  <c r="W1537" i="1"/>
  <c r="V1537" i="1"/>
  <c r="U1537" i="1"/>
  <c r="T1537" i="1"/>
  <c r="T1536" i="1" s="1"/>
  <c r="S1537" i="1"/>
  <c r="R1537" i="1"/>
  <c r="Q1537" i="1"/>
  <c r="P1537" i="1"/>
  <c r="O1537" i="1"/>
  <c r="O1536" i="1" s="1"/>
  <c r="N1537" i="1"/>
  <c r="M1537" i="1"/>
  <c r="M1536" i="1" s="1"/>
  <c r="L1537" i="1"/>
  <c r="K1537" i="1"/>
  <c r="J1537" i="1"/>
  <c r="I1537" i="1"/>
  <c r="G1537" i="1"/>
  <c r="H1537" i="1" s="1"/>
  <c r="W1536" i="1"/>
  <c r="V1536" i="1"/>
  <c r="Q1536" i="1"/>
  <c r="I1536" i="1"/>
  <c r="G1536" i="1"/>
  <c r="W1535" i="1"/>
  <c r="W1532" i="1" s="1"/>
  <c r="V1535" i="1"/>
  <c r="V1532" i="1" s="1"/>
  <c r="U1535" i="1"/>
  <c r="T1535" i="1"/>
  <c r="S1535" i="1"/>
  <c r="R1535" i="1"/>
  <c r="Q1535" i="1"/>
  <c r="P1535" i="1"/>
  <c r="O1535" i="1"/>
  <c r="N1535" i="1"/>
  <c r="M1535" i="1"/>
  <c r="L1535" i="1"/>
  <c r="K1535" i="1"/>
  <c r="J1535" i="1"/>
  <c r="I1535" i="1"/>
  <c r="G1535" i="1"/>
  <c r="H1535" i="1" s="1"/>
  <c r="W1534" i="1"/>
  <c r="V1534" i="1"/>
  <c r="U1534" i="1"/>
  <c r="T1534" i="1"/>
  <c r="S1534" i="1"/>
  <c r="R1534" i="1"/>
  <c r="R1532" i="1" s="1"/>
  <c r="Q1534" i="1"/>
  <c r="P1534" i="1"/>
  <c r="O1534" i="1"/>
  <c r="N1534" i="1"/>
  <c r="M1534" i="1"/>
  <c r="L1534" i="1"/>
  <c r="K1534" i="1"/>
  <c r="J1534" i="1"/>
  <c r="I1534" i="1"/>
  <c r="G1534" i="1"/>
  <c r="H1534" i="1" s="1"/>
  <c r="W1533" i="1"/>
  <c r="V1533" i="1"/>
  <c r="U1533" i="1"/>
  <c r="T1533" i="1"/>
  <c r="S1533" i="1"/>
  <c r="R1533" i="1"/>
  <c r="Q1533" i="1"/>
  <c r="Q1532" i="1" s="1"/>
  <c r="P1533" i="1"/>
  <c r="O1533" i="1"/>
  <c r="N1533" i="1"/>
  <c r="N1532" i="1" s="1"/>
  <c r="M1533" i="1"/>
  <c r="M1532" i="1" s="1"/>
  <c r="L1533" i="1"/>
  <c r="L1532" i="1" s="1"/>
  <c r="K1533" i="1"/>
  <c r="J1533" i="1"/>
  <c r="I1533" i="1"/>
  <c r="G1533" i="1"/>
  <c r="H1533" i="1" s="1"/>
  <c r="H1532" i="1" s="1"/>
  <c r="K1532" i="1"/>
  <c r="J1532" i="1"/>
  <c r="I1532" i="1"/>
  <c r="W1531" i="1"/>
  <c r="V1531" i="1"/>
  <c r="U1531" i="1"/>
  <c r="T1531" i="1"/>
  <c r="S1531" i="1"/>
  <c r="R1531" i="1"/>
  <c r="Q1531" i="1"/>
  <c r="P1531" i="1"/>
  <c r="O1531" i="1"/>
  <c r="N1531" i="1"/>
  <c r="M1531" i="1"/>
  <c r="L1531" i="1"/>
  <c r="K1531" i="1"/>
  <c r="K1528" i="1" s="1"/>
  <c r="J1531" i="1"/>
  <c r="I1531" i="1"/>
  <c r="I1528" i="1" s="1"/>
  <c r="G1531" i="1"/>
  <c r="H1531" i="1" s="1"/>
  <c r="W1530" i="1"/>
  <c r="V1530" i="1"/>
  <c r="U1530" i="1"/>
  <c r="T1530" i="1"/>
  <c r="S1530" i="1"/>
  <c r="R1530" i="1"/>
  <c r="Q1530" i="1"/>
  <c r="P1530" i="1"/>
  <c r="O1530" i="1"/>
  <c r="N1530" i="1"/>
  <c r="M1530" i="1"/>
  <c r="L1530" i="1"/>
  <c r="K1530" i="1"/>
  <c r="J1530" i="1"/>
  <c r="I1530" i="1"/>
  <c r="G1530" i="1"/>
  <c r="W1529" i="1"/>
  <c r="V1529" i="1"/>
  <c r="U1529" i="1"/>
  <c r="U1528" i="1" s="1"/>
  <c r="T1529" i="1"/>
  <c r="S1529" i="1"/>
  <c r="R1529" i="1"/>
  <c r="R1528" i="1" s="1"/>
  <c r="Q1529" i="1"/>
  <c r="P1529" i="1"/>
  <c r="O1529" i="1"/>
  <c r="N1529" i="1"/>
  <c r="M1529" i="1"/>
  <c r="L1529" i="1"/>
  <c r="L1528" i="1" s="1"/>
  <c r="K1529" i="1"/>
  <c r="J1529" i="1"/>
  <c r="J1528" i="1" s="1"/>
  <c r="I1529" i="1"/>
  <c r="H1529" i="1"/>
  <c r="G1529" i="1"/>
  <c r="V1528" i="1"/>
  <c r="T1528" i="1"/>
  <c r="S1528" i="1"/>
  <c r="Q1528" i="1"/>
  <c r="O1528" i="1"/>
  <c r="N1528" i="1"/>
  <c r="M1528" i="1"/>
  <c r="W1526" i="1"/>
  <c r="V1526" i="1"/>
  <c r="U1526" i="1"/>
  <c r="T1526" i="1"/>
  <c r="T1522" i="1" s="1"/>
  <c r="S1526" i="1"/>
  <c r="R1526" i="1"/>
  <c r="Q1526" i="1"/>
  <c r="Q1526" i="12" s="1"/>
  <c r="P1526" i="1"/>
  <c r="P1526" i="12" s="1"/>
  <c r="O1526" i="1"/>
  <c r="O1526" i="12" s="1"/>
  <c r="N1526" i="1"/>
  <c r="M1526" i="1"/>
  <c r="L1526" i="1"/>
  <c r="K1526" i="1"/>
  <c r="J1526" i="1"/>
  <c r="I1526" i="1"/>
  <c r="H1526" i="1"/>
  <c r="G1526" i="1"/>
  <c r="W1525" i="1"/>
  <c r="V1525" i="1"/>
  <c r="U1525" i="1"/>
  <c r="T1525" i="1"/>
  <c r="S1525" i="1"/>
  <c r="R1525" i="1"/>
  <c r="Q1525" i="1"/>
  <c r="P1525" i="1"/>
  <c r="O1525" i="1"/>
  <c r="N1525" i="1"/>
  <c r="N1525" i="12" s="1"/>
  <c r="M1525" i="1"/>
  <c r="L1525" i="1"/>
  <c r="L1525" i="12" s="1"/>
  <c r="L1522" i="12" s="1"/>
  <c r="K1525" i="1"/>
  <c r="J1525" i="1"/>
  <c r="I1525" i="1"/>
  <c r="G1525" i="1"/>
  <c r="H1525" i="1" s="1"/>
  <c r="W1524" i="1"/>
  <c r="V1524" i="1"/>
  <c r="U1524" i="1"/>
  <c r="T1524" i="1"/>
  <c r="S1524" i="1"/>
  <c r="R1524" i="1"/>
  <c r="Q1524" i="1"/>
  <c r="P1524" i="1"/>
  <c r="O1524" i="1"/>
  <c r="N1524" i="1"/>
  <c r="M1524" i="1"/>
  <c r="L1524" i="1"/>
  <c r="K1524" i="1"/>
  <c r="J1524" i="1"/>
  <c r="I1524" i="1"/>
  <c r="I1524" i="12" s="1"/>
  <c r="H1524" i="1"/>
  <c r="G1524" i="1"/>
  <c r="W1523" i="1"/>
  <c r="V1523" i="1"/>
  <c r="U1523" i="1"/>
  <c r="U1522" i="1" s="1"/>
  <c r="T1523" i="1"/>
  <c r="S1523" i="1"/>
  <c r="R1523" i="1"/>
  <c r="Q1523" i="1"/>
  <c r="P1523" i="1"/>
  <c r="O1523" i="1"/>
  <c r="N1523" i="1"/>
  <c r="M1523" i="1"/>
  <c r="L1523" i="1"/>
  <c r="K1523" i="1"/>
  <c r="J1523" i="1"/>
  <c r="I1523" i="1"/>
  <c r="G1523" i="1"/>
  <c r="W1522" i="1"/>
  <c r="V1522" i="1"/>
  <c r="S1522" i="1"/>
  <c r="W1521" i="1"/>
  <c r="V1521" i="1"/>
  <c r="U1521" i="1"/>
  <c r="T1521" i="1"/>
  <c r="S1521" i="1"/>
  <c r="S1517" i="1" s="1"/>
  <c r="R1521" i="1"/>
  <c r="Q1521" i="1"/>
  <c r="P1521" i="1"/>
  <c r="O1521" i="1"/>
  <c r="N1521" i="1"/>
  <c r="M1521" i="1"/>
  <c r="L1521" i="1"/>
  <c r="K1521" i="1"/>
  <c r="J1521" i="1"/>
  <c r="I1521" i="1"/>
  <c r="H1521" i="1"/>
  <c r="G1521" i="1"/>
  <c r="W1520" i="1"/>
  <c r="V1520" i="1"/>
  <c r="U1520" i="1"/>
  <c r="T1520" i="1"/>
  <c r="S1520" i="1"/>
  <c r="R1520" i="1"/>
  <c r="Q1520" i="1"/>
  <c r="P1520" i="1"/>
  <c r="O1520" i="1"/>
  <c r="N1520" i="1"/>
  <c r="M1520" i="1"/>
  <c r="L1520" i="1"/>
  <c r="K1520" i="1"/>
  <c r="J1520" i="1"/>
  <c r="I1520" i="1"/>
  <c r="H1520" i="1"/>
  <c r="G1520" i="1"/>
  <c r="W1519" i="1"/>
  <c r="V1519" i="1"/>
  <c r="U1519" i="1"/>
  <c r="T1519" i="1"/>
  <c r="S1519" i="1"/>
  <c r="R1519" i="1"/>
  <c r="Q1519" i="1"/>
  <c r="P1519" i="1"/>
  <c r="O1519" i="1"/>
  <c r="N1519" i="1"/>
  <c r="M1519" i="1"/>
  <c r="L1519" i="1"/>
  <c r="K1519" i="1"/>
  <c r="J1519" i="1"/>
  <c r="I1519" i="1"/>
  <c r="I1517" i="1" s="1"/>
  <c r="G1519" i="1"/>
  <c r="H1519" i="1" s="1"/>
  <c r="H1517" i="1" s="1"/>
  <c r="W1518" i="1"/>
  <c r="V1518" i="1"/>
  <c r="U1518" i="1"/>
  <c r="T1518" i="1"/>
  <c r="T1517" i="1" s="1"/>
  <c r="S1518" i="1"/>
  <c r="R1518" i="1"/>
  <c r="R1517" i="1" s="1"/>
  <c r="Q1518" i="1"/>
  <c r="P1518" i="1"/>
  <c r="O1518" i="1"/>
  <c r="N1518" i="1"/>
  <c r="M1518" i="1"/>
  <c r="L1518" i="1"/>
  <c r="K1518" i="1"/>
  <c r="J1518" i="1"/>
  <c r="I1518" i="1"/>
  <c r="G1518" i="1"/>
  <c r="H1518" i="1" s="1"/>
  <c r="W1517" i="1"/>
  <c r="V1517" i="1"/>
  <c r="U1517" i="1"/>
  <c r="J1517" i="1"/>
  <c r="W1516" i="1"/>
  <c r="V1516" i="1"/>
  <c r="U1516" i="1"/>
  <c r="U1516" i="12" s="1"/>
  <c r="T1516" i="1"/>
  <c r="S1516" i="1"/>
  <c r="R1516" i="1"/>
  <c r="Q1516" i="1"/>
  <c r="P1516" i="1"/>
  <c r="O1516" i="1"/>
  <c r="N1516" i="1"/>
  <c r="M1516" i="1"/>
  <c r="L1516" i="1"/>
  <c r="K1516" i="1"/>
  <c r="J1516" i="1"/>
  <c r="I1516" i="1"/>
  <c r="G1516" i="1"/>
  <c r="H1516" i="1" s="1"/>
  <c r="W1515" i="1"/>
  <c r="V1515" i="1"/>
  <c r="V1512" i="1" s="1"/>
  <c r="U1515" i="1"/>
  <c r="T1515" i="1"/>
  <c r="S1515" i="1"/>
  <c r="R1515" i="1"/>
  <c r="Q1515" i="1"/>
  <c r="Q1515" i="12" s="1"/>
  <c r="P1515" i="1"/>
  <c r="O1515" i="1"/>
  <c r="N1515" i="1"/>
  <c r="M1515" i="1"/>
  <c r="L1515" i="1"/>
  <c r="K1515" i="1"/>
  <c r="J1515" i="1"/>
  <c r="I1515" i="1"/>
  <c r="G1515" i="1"/>
  <c r="H1515" i="1" s="1"/>
  <c r="W1514" i="1"/>
  <c r="V1514" i="1"/>
  <c r="U1514" i="1"/>
  <c r="T1514" i="1"/>
  <c r="S1514" i="1"/>
  <c r="R1514" i="1"/>
  <c r="R1512" i="1" s="1"/>
  <c r="Q1514" i="1"/>
  <c r="P1514" i="1"/>
  <c r="P1512" i="1" s="1"/>
  <c r="O1514" i="1"/>
  <c r="N1514" i="1"/>
  <c r="N1512" i="1" s="1"/>
  <c r="M1514" i="1"/>
  <c r="M1514" i="12" s="1"/>
  <c r="L1514" i="1"/>
  <c r="K1514" i="1"/>
  <c r="J1514" i="1"/>
  <c r="I1514" i="1"/>
  <c r="H1514" i="1"/>
  <c r="G1514" i="1"/>
  <c r="W1513" i="1"/>
  <c r="W1512" i="1" s="1"/>
  <c r="V1513" i="1"/>
  <c r="U1513" i="1"/>
  <c r="T1513" i="1"/>
  <c r="S1513" i="1"/>
  <c r="R1513" i="1"/>
  <c r="Q1513" i="1"/>
  <c r="P1513" i="1"/>
  <c r="O1513" i="1"/>
  <c r="O1512" i="1" s="1"/>
  <c r="N1513" i="1"/>
  <c r="M1513" i="1"/>
  <c r="L1513" i="1"/>
  <c r="L1512" i="1" s="1"/>
  <c r="K1513" i="1"/>
  <c r="K1512" i="1" s="1"/>
  <c r="J1513" i="1"/>
  <c r="I1513" i="1"/>
  <c r="G1513" i="1"/>
  <c r="H1513" i="1" s="1"/>
  <c r="I1512" i="1"/>
  <c r="G1509" i="1"/>
  <c r="G1508" i="1"/>
  <c r="G1507" i="1"/>
  <c r="W1506" i="1"/>
  <c r="G1506" i="1"/>
  <c r="G1503" i="1" s="1"/>
  <c r="W1505" i="1"/>
  <c r="V1505" i="1"/>
  <c r="U1505" i="1"/>
  <c r="T1505" i="1"/>
  <c r="S1505" i="1"/>
  <c r="R1505" i="1"/>
  <c r="Q1505" i="1"/>
  <c r="P1505" i="1"/>
  <c r="O1505" i="1"/>
  <c r="N1505" i="1"/>
  <c r="G1505" i="1"/>
  <c r="W1504" i="1"/>
  <c r="V1504" i="1"/>
  <c r="V1503" i="1" s="1"/>
  <c r="U1504" i="1"/>
  <c r="U1503" i="1" s="1"/>
  <c r="T1504" i="1"/>
  <c r="T1503" i="1" s="1"/>
  <c r="S1504" i="1"/>
  <c r="R1504" i="1"/>
  <c r="R1503" i="1" s="1"/>
  <c r="Q1504" i="1"/>
  <c r="P1504" i="1"/>
  <c r="P1503" i="1" s="1"/>
  <c r="O1504" i="1"/>
  <c r="N1504" i="1"/>
  <c r="M1504" i="1"/>
  <c r="L1504" i="1"/>
  <c r="K1504" i="1"/>
  <c r="G1504" i="1"/>
  <c r="S1503" i="1"/>
  <c r="Q1503" i="1"/>
  <c r="O1503" i="1"/>
  <c r="N1503" i="1"/>
  <c r="K1503" i="1"/>
  <c r="W1502" i="1"/>
  <c r="V1502" i="1"/>
  <c r="U1502" i="1"/>
  <c r="T1502" i="1"/>
  <c r="S1502" i="1"/>
  <c r="R1502" i="1"/>
  <c r="Q1502" i="1"/>
  <c r="P1502" i="1"/>
  <c r="O1502" i="1"/>
  <c r="N1502" i="1"/>
  <c r="M1502" i="1"/>
  <c r="L1502" i="1"/>
  <c r="K1502" i="1"/>
  <c r="K1500" i="1" s="1"/>
  <c r="J1502" i="1"/>
  <c r="I1502" i="1"/>
  <c r="I1500" i="1" s="1"/>
  <c r="H1502" i="1"/>
  <c r="G1502" i="1"/>
  <c r="W1501" i="1"/>
  <c r="V1501" i="1"/>
  <c r="V1500" i="1" s="1"/>
  <c r="U1501" i="1"/>
  <c r="U1500" i="1" s="1"/>
  <c r="T1501" i="1"/>
  <c r="T1500" i="1" s="1"/>
  <c r="S1501" i="1"/>
  <c r="R1501" i="1"/>
  <c r="Q1501" i="1"/>
  <c r="P1501" i="1"/>
  <c r="O1501" i="1"/>
  <c r="O1500" i="1" s="1"/>
  <c r="N1501" i="1"/>
  <c r="M1501" i="1"/>
  <c r="L1501" i="1"/>
  <c r="K1501" i="1"/>
  <c r="J1501" i="1"/>
  <c r="J1500" i="1" s="1"/>
  <c r="I1501" i="1"/>
  <c r="H1501" i="1"/>
  <c r="H1500" i="1" s="1"/>
  <c r="G1501" i="1"/>
  <c r="G1500" i="1" s="1"/>
  <c r="W1500" i="1"/>
  <c r="S1500" i="1"/>
  <c r="R1500" i="1"/>
  <c r="Q1500" i="1"/>
  <c r="N1500" i="1"/>
  <c r="L1500" i="1"/>
  <c r="W1499" i="1"/>
  <c r="V1499" i="1"/>
  <c r="V1497" i="1" s="1"/>
  <c r="U1499" i="1"/>
  <c r="T1499" i="1"/>
  <c r="T1497" i="1" s="1"/>
  <c r="S1499" i="1"/>
  <c r="R1499" i="1"/>
  <c r="R1497" i="1" s="1"/>
  <c r="Q1499" i="1"/>
  <c r="P1499" i="1"/>
  <c r="O1499" i="1"/>
  <c r="N1499" i="1"/>
  <c r="M1499" i="1"/>
  <c r="L1499" i="1"/>
  <c r="K1499" i="1"/>
  <c r="J1499" i="1"/>
  <c r="I1499" i="1"/>
  <c r="G1499" i="1"/>
  <c r="H1499" i="1" s="1"/>
  <c r="W1498" i="1"/>
  <c r="W1497" i="1" s="1"/>
  <c r="V1498" i="1"/>
  <c r="U1498" i="1"/>
  <c r="T1498" i="1"/>
  <c r="S1498" i="1"/>
  <c r="S1497" i="1" s="1"/>
  <c r="R1498" i="1"/>
  <c r="Q1498" i="1"/>
  <c r="Q1497" i="1" s="1"/>
  <c r="P1498" i="1"/>
  <c r="P1497" i="1" s="1"/>
  <c r="O1498" i="1"/>
  <c r="O1497" i="1" s="1"/>
  <c r="N1498" i="1"/>
  <c r="N1497" i="1" s="1"/>
  <c r="M1498" i="1"/>
  <c r="M1497" i="1" s="1"/>
  <c r="L1498" i="1"/>
  <c r="L1497" i="1" s="1"/>
  <c r="K1498" i="1"/>
  <c r="K1497" i="1" s="1"/>
  <c r="J1498" i="1"/>
  <c r="I1498" i="1"/>
  <c r="I1497" i="1" s="1"/>
  <c r="G1498" i="1"/>
  <c r="G1497" i="1" s="1"/>
  <c r="U1497" i="1"/>
  <c r="J1497" i="1"/>
  <c r="W1496" i="1"/>
  <c r="V1496" i="1"/>
  <c r="V1494" i="1" s="1"/>
  <c r="U1496" i="1"/>
  <c r="U1494" i="1" s="1"/>
  <c r="T1496" i="1"/>
  <c r="S1496" i="1"/>
  <c r="R1496" i="1"/>
  <c r="Q1496" i="1"/>
  <c r="P1496" i="1"/>
  <c r="O1496" i="1"/>
  <c r="N1496" i="1"/>
  <c r="M1496" i="1"/>
  <c r="L1496" i="1"/>
  <c r="K1496" i="1"/>
  <c r="J1496" i="1"/>
  <c r="I1496" i="1"/>
  <c r="I1494" i="1" s="1"/>
  <c r="H1496" i="1"/>
  <c r="G1496" i="1"/>
  <c r="G1494" i="1" s="1"/>
  <c r="W1495" i="1"/>
  <c r="V1495" i="1"/>
  <c r="U1495" i="1"/>
  <c r="T1495" i="1"/>
  <c r="T1494" i="1" s="1"/>
  <c r="S1495" i="1"/>
  <c r="S1494" i="1" s="1"/>
  <c r="R1495" i="1"/>
  <c r="R1494" i="1" s="1"/>
  <c r="Q1495" i="1"/>
  <c r="P1495" i="1"/>
  <c r="P1494" i="1" s="1"/>
  <c r="O1495" i="1"/>
  <c r="N1495" i="1"/>
  <c r="M1495" i="1"/>
  <c r="L1495" i="1"/>
  <c r="K1495" i="1"/>
  <c r="K1494" i="1" s="1"/>
  <c r="J1495" i="1"/>
  <c r="I1495" i="1"/>
  <c r="H1495" i="1"/>
  <c r="G1495" i="1"/>
  <c r="Q1494" i="1"/>
  <c r="O1494" i="1"/>
  <c r="N1494" i="1"/>
  <c r="M1494" i="1"/>
  <c r="L1494" i="1"/>
  <c r="W1493" i="1"/>
  <c r="V1493" i="1"/>
  <c r="U1493" i="1"/>
  <c r="T1493" i="1"/>
  <c r="S1493" i="1"/>
  <c r="R1493" i="1"/>
  <c r="R1491" i="1" s="1"/>
  <c r="Q1493" i="1"/>
  <c r="P1493" i="1"/>
  <c r="P1491" i="1" s="1"/>
  <c r="O1493" i="1"/>
  <c r="N1493" i="1"/>
  <c r="M1493" i="1"/>
  <c r="L1493" i="1"/>
  <c r="K1493" i="1"/>
  <c r="J1493" i="1"/>
  <c r="I1493" i="1"/>
  <c r="H1493" i="1"/>
  <c r="G1493" i="1"/>
  <c r="W1492" i="1"/>
  <c r="W1491" i="1" s="1"/>
  <c r="V1492" i="1"/>
  <c r="U1492" i="1"/>
  <c r="U1491" i="1" s="1"/>
  <c r="T1492" i="1"/>
  <c r="S1492" i="1"/>
  <c r="R1492" i="1"/>
  <c r="Q1492" i="1"/>
  <c r="Q1491" i="1" s="1"/>
  <c r="P1492" i="1"/>
  <c r="O1492" i="1"/>
  <c r="O1491" i="1" s="1"/>
  <c r="N1492" i="1"/>
  <c r="N1491" i="1" s="1"/>
  <c r="M1492" i="1"/>
  <c r="L1492" i="1"/>
  <c r="K1492" i="1"/>
  <c r="J1492" i="1"/>
  <c r="I1492" i="1"/>
  <c r="H1492" i="1"/>
  <c r="G1492" i="1"/>
  <c r="V1491" i="1"/>
  <c r="S1491" i="1"/>
  <c r="M1491" i="1"/>
  <c r="K1491" i="1"/>
  <c r="J1491" i="1"/>
  <c r="I1491" i="1"/>
  <c r="H1491" i="1"/>
  <c r="G1491" i="1"/>
  <c r="W1490" i="1"/>
  <c r="V1490" i="1"/>
  <c r="U1490" i="1"/>
  <c r="T1490" i="1"/>
  <c r="S1490" i="1"/>
  <c r="R1490" i="1"/>
  <c r="Q1490" i="1"/>
  <c r="P1490" i="1"/>
  <c r="O1490" i="1"/>
  <c r="N1490" i="1"/>
  <c r="M1490" i="1"/>
  <c r="L1490" i="1"/>
  <c r="K1490" i="1"/>
  <c r="J1490" i="1"/>
  <c r="I1490" i="1"/>
  <c r="G1490" i="1"/>
  <c r="H1490" i="1" s="1"/>
  <c r="H1490" i="12" s="1"/>
  <c r="W1489" i="1"/>
  <c r="V1489" i="1"/>
  <c r="U1489" i="1"/>
  <c r="U1488" i="1" s="1"/>
  <c r="T1489" i="1"/>
  <c r="T1488" i="1" s="1"/>
  <c r="S1489" i="1"/>
  <c r="S1488" i="1" s="1"/>
  <c r="R1489" i="1"/>
  <c r="R1488" i="1" s="1"/>
  <c r="Q1489" i="1"/>
  <c r="P1489" i="1"/>
  <c r="O1489" i="1"/>
  <c r="N1489" i="1"/>
  <c r="M1489" i="1"/>
  <c r="M1488" i="1" s="1"/>
  <c r="L1489" i="1"/>
  <c r="K1489" i="1"/>
  <c r="K1488" i="1" s="1"/>
  <c r="J1489" i="1"/>
  <c r="I1489" i="1"/>
  <c r="G1489" i="1"/>
  <c r="Q1488" i="1"/>
  <c r="P1488" i="1"/>
  <c r="O1488" i="1"/>
  <c r="N1488" i="1"/>
  <c r="L1488" i="1"/>
  <c r="I1488" i="1"/>
  <c r="W1487" i="1"/>
  <c r="V1487" i="1"/>
  <c r="U1487" i="1"/>
  <c r="T1487" i="1"/>
  <c r="S1487" i="1"/>
  <c r="S1485" i="1" s="1"/>
  <c r="R1487" i="1"/>
  <c r="Q1487" i="1"/>
  <c r="P1487" i="1"/>
  <c r="O1487" i="1"/>
  <c r="N1487" i="1"/>
  <c r="M1487" i="1"/>
  <c r="L1487" i="1"/>
  <c r="K1487" i="1"/>
  <c r="J1487" i="1"/>
  <c r="I1487" i="1"/>
  <c r="I1487" i="12" s="1"/>
  <c r="G1487" i="1"/>
  <c r="H1487" i="1" s="1"/>
  <c r="H1487" i="12" s="1"/>
  <c r="W1486" i="1"/>
  <c r="V1486" i="1"/>
  <c r="V1485" i="1" s="1"/>
  <c r="U1486" i="1"/>
  <c r="U1485" i="1" s="1"/>
  <c r="T1486" i="1"/>
  <c r="S1486" i="1"/>
  <c r="R1486" i="1"/>
  <c r="R1485" i="1" s="1"/>
  <c r="Q1486" i="1"/>
  <c r="P1486" i="1"/>
  <c r="O1486" i="1"/>
  <c r="N1486" i="1"/>
  <c r="M1486" i="1"/>
  <c r="L1486" i="1"/>
  <c r="K1486" i="1"/>
  <c r="J1486" i="1"/>
  <c r="J1485" i="1" s="1"/>
  <c r="I1486" i="1"/>
  <c r="H1486" i="1"/>
  <c r="G1486" i="1"/>
  <c r="W1485" i="1"/>
  <c r="T1485" i="1"/>
  <c r="O1485" i="1"/>
  <c r="M1485" i="1"/>
  <c r="L1485" i="1"/>
  <c r="K1485" i="1"/>
  <c r="G1485" i="1"/>
  <c r="W1483" i="1"/>
  <c r="V1483" i="1"/>
  <c r="U1483" i="1"/>
  <c r="T1483" i="1"/>
  <c r="S1483" i="1"/>
  <c r="R1483" i="1"/>
  <c r="Q1483" i="1"/>
  <c r="P1483" i="1"/>
  <c r="O1483" i="1"/>
  <c r="N1483" i="1"/>
  <c r="M1483" i="1"/>
  <c r="L1483" i="1"/>
  <c r="K1483" i="1"/>
  <c r="J1483" i="1"/>
  <c r="I1483" i="1"/>
  <c r="I1483" i="12" s="1"/>
  <c r="H1483" i="1"/>
  <c r="H1483" i="12" s="1"/>
  <c r="G1483" i="1"/>
  <c r="W1482" i="1"/>
  <c r="V1482" i="1"/>
  <c r="U1482" i="1"/>
  <c r="T1482" i="1"/>
  <c r="S1482" i="1"/>
  <c r="R1482" i="1"/>
  <c r="Q1482" i="1"/>
  <c r="P1482" i="1"/>
  <c r="O1482" i="1"/>
  <c r="N1482" i="1"/>
  <c r="M1482" i="1"/>
  <c r="L1482" i="1"/>
  <c r="K1482" i="1"/>
  <c r="J1482" i="1"/>
  <c r="I1482" i="1"/>
  <c r="G1482" i="1"/>
  <c r="W1481" i="1"/>
  <c r="V1481" i="1"/>
  <c r="U1481" i="1"/>
  <c r="T1481" i="1"/>
  <c r="S1481" i="1"/>
  <c r="R1481" i="1"/>
  <c r="Q1481" i="1"/>
  <c r="P1481" i="1"/>
  <c r="O1481" i="1"/>
  <c r="N1481" i="1"/>
  <c r="M1481" i="1"/>
  <c r="L1481" i="1"/>
  <c r="K1481" i="1"/>
  <c r="J1481" i="1"/>
  <c r="J1480" i="1" s="1"/>
  <c r="I1481" i="1"/>
  <c r="G1481" i="1"/>
  <c r="H1481" i="1" s="1"/>
  <c r="W1480" i="1"/>
  <c r="T1480" i="1"/>
  <c r="S1480" i="1"/>
  <c r="R1480" i="1"/>
  <c r="Q1480" i="1"/>
  <c r="P1480" i="1"/>
  <c r="O1480" i="1"/>
  <c r="N1480" i="1"/>
  <c r="M1480" i="1"/>
  <c r="K1480" i="1"/>
  <c r="W1479" i="1"/>
  <c r="V1479" i="1"/>
  <c r="U1479" i="1"/>
  <c r="T1479" i="1"/>
  <c r="S1479" i="1"/>
  <c r="R1479" i="1"/>
  <c r="R1477" i="1" s="1"/>
  <c r="Q1479" i="1"/>
  <c r="P1479" i="1"/>
  <c r="O1479" i="1"/>
  <c r="N1479" i="1"/>
  <c r="M1479" i="1"/>
  <c r="L1479" i="1"/>
  <c r="K1479" i="1"/>
  <c r="J1479" i="1"/>
  <c r="I1479" i="1"/>
  <c r="H1479" i="1"/>
  <c r="H1479" i="12" s="1"/>
  <c r="G1479" i="1"/>
  <c r="W1478" i="1"/>
  <c r="W1477" i="1" s="1"/>
  <c r="V1478" i="1"/>
  <c r="U1478" i="1"/>
  <c r="U1477" i="1" s="1"/>
  <c r="T1478" i="1"/>
  <c r="S1478" i="1"/>
  <c r="R1478" i="1"/>
  <c r="Q1478" i="1"/>
  <c r="P1478" i="1"/>
  <c r="O1478" i="1"/>
  <c r="N1478" i="1"/>
  <c r="M1478" i="1"/>
  <c r="L1478" i="1"/>
  <c r="K1478" i="1"/>
  <c r="K1477" i="1" s="1"/>
  <c r="J1478" i="1"/>
  <c r="J1477" i="1" s="1"/>
  <c r="I1478" i="1"/>
  <c r="I1477" i="1" s="1"/>
  <c r="H1478" i="1"/>
  <c r="G1478" i="1"/>
  <c r="G1477" i="1" s="1"/>
  <c r="V1477" i="1"/>
  <c r="S1477" i="1"/>
  <c r="W1476" i="1"/>
  <c r="V1476" i="1"/>
  <c r="U1476" i="1"/>
  <c r="T1476" i="1"/>
  <c r="S1476" i="1"/>
  <c r="R1476" i="1"/>
  <c r="Q1476" i="1"/>
  <c r="P1476" i="1"/>
  <c r="O1476" i="1"/>
  <c r="N1476" i="1"/>
  <c r="M1476" i="1"/>
  <c r="L1476" i="1"/>
  <c r="K1476" i="1"/>
  <c r="J1476" i="1"/>
  <c r="I1476" i="1"/>
  <c r="H1476" i="1"/>
  <c r="G1476" i="1"/>
  <c r="G1473" i="1" s="1"/>
  <c r="W1475" i="1"/>
  <c r="V1475" i="1"/>
  <c r="U1475" i="1"/>
  <c r="T1475" i="1"/>
  <c r="S1475" i="1"/>
  <c r="R1475" i="1"/>
  <c r="Q1475" i="1"/>
  <c r="P1475" i="1"/>
  <c r="O1475" i="1"/>
  <c r="N1475" i="1"/>
  <c r="M1475" i="1"/>
  <c r="L1475" i="1"/>
  <c r="K1475" i="1"/>
  <c r="J1475" i="1"/>
  <c r="I1475" i="1"/>
  <c r="H1475" i="1"/>
  <c r="G1475" i="1"/>
  <c r="W1474" i="1"/>
  <c r="V1474" i="1"/>
  <c r="U1474" i="1"/>
  <c r="T1474" i="1"/>
  <c r="S1474" i="1"/>
  <c r="S1473" i="1" s="1"/>
  <c r="R1474" i="1"/>
  <c r="Q1474" i="1"/>
  <c r="P1474" i="1"/>
  <c r="P1473" i="1" s="1"/>
  <c r="O1474" i="1"/>
  <c r="O1473" i="1" s="1"/>
  <c r="N1474" i="1"/>
  <c r="M1474" i="1"/>
  <c r="M1473" i="1" s="1"/>
  <c r="L1474" i="1"/>
  <c r="K1474" i="1"/>
  <c r="K1473" i="1" s="1"/>
  <c r="J1474" i="1"/>
  <c r="I1474" i="1"/>
  <c r="I1473" i="1" s="1"/>
  <c r="H1474" i="1"/>
  <c r="H1473" i="1" s="1"/>
  <c r="G1474" i="1"/>
  <c r="V1473" i="1"/>
  <c r="T1473" i="1"/>
  <c r="R1473" i="1"/>
  <c r="Q1473" i="1"/>
  <c r="N1473" i="1"/>
  <c r="L1473" i="1"/>
  <c r="J1473" i="1"/>
  <c r="W1472" i="1"/>
  <c r="V1472" i="1"/>
  <c r="U1472" i="1"/>
  <c r="T1472" i="1"/>
  <c r="S1472" i="1"/>
  <c r="S1472" i="12" s="1"/>
  <c r="R1472" i="1"/>
  <c r="Q1472" i="1"/>
  <c r="Q1470" i="1" s="1"/>
  <c r="P1472" i="1"/>
  <c r="O1472" i="1"/>
  <c r="N1472" i="1"/>
  <c r="M1472" i="1"/>
  <c r="L1472" i="1"/>
  <c r="K1472" i="1"/>
  <c r="J1472" i="1"/>
  <c r="I1472" i="1"/>
  <c r="G1472" i="1"/>
  <c r="H1472" i="1" s="1"/>
  <c r="W1471" i="1"/>
  <c r="V1471" i="1"/>
  <c r="V1470" i="1" s="1"/>
  <c r="U1471" i="1"/>
  <c r="T1471" i="1"/>
  <c r="T1470" i="1" s="1"/>
  <c r="S1471" i="1"/>
  <c r="R1471" i="1"/>
  <c r="Q1471" i="1"/>
  <c r="P1471" i="1"/>
  <c r="O1471" i="1"/>
  <c r="O1470" i="1" s="1"/>
  <c r="N1471" i="1"/>
  <c r="N1470" i="1" s="1"/>
  <c r="M1471" i="1"/>
  <c r="M1470" i="1" s="1"/>
  <c r="L1471" i="1"/>
  <c r="L1470" i="1" s="1"/>
  <c r="K1471" i="1"/>
  <c r="K1470" i="1" s="1"/>
  <c r="J1471" i="1"/>
  <c r="J1470" i="1" s="1"/>
  <c r="I1471" i="1"/>
  <c r="I1470" i="1" s="1"/>
  <c r="G1471" i="1"/>
  <c r="H1471" i="1" s="1"/>
  <c r="H1470" i="1" s="1"/>
  <c r="W1470" i="1"/>
  <c r="U1470" i="1"/>
  <c r="R1470" i="1"/>
  <c r="G1470" i="1"/>
  <c r="W1469" i="1"/>
  <c r="V1469" i="1"/>
  <c r="U1469" i="1"/>
  <c r="T1469" i="1"/>
  <c r="S1469" i="1"/>
  <c r="R1469" i="1"/>
  <c r="R1469" i="12" s="1"/>
  <c r="Q1469" i="1"/>
  <c r="P1469" i="1"/>
  <c r="O1469" i="1"/>
  <c r="N1469" i="1"/>
  <c r="M1469" i="1"/>
  <c r="L1469" i="1"/>
  <c r="K1469" i="1"/>
  <c r="J1469" i="1"/>
  <c r="I1469" i="1"/>
  <c r="G1469" i="1"/>
  <c r="H1469" i="1" s="1"/>
  <c r="W1468" i="1"/>
  <c r="V1468" i="1"/>
  <c r="U1468" i="1"/>
  <c r="T1468" i="1"/>
  <c r="S1468" i="1"/>
  <c r="S1466" i="1" s="1"/>
  <c r="R1468" i="1"/>
  <c r="Q1468" i="1"/>
  <c r="P1468" i="1"/>
  <c r="O1468" i="1"/>
  <c r="O1468" i="12" s="1"/>
  <c r="N1468" i="1"/>
  <c r="M1468" i="1"/>
  <c r="L1468" i="1"/>
  <c r="K1468" i="1"/>
  <c r="J1468" i="1"/>
  <c r="I1468" i="1"/>
  <c r="G1468" i="1"/>
  <c r="H1468" i="1" s="1"/>
  <c r="W1467" i="1"/>
  <c r="V1467" i="1"/>
  <c r="U1467" i="1"/>
  <c r="T1467" i="1"/>
  <c r="S1467" i="1"/>
  <c r="R1467" i="1"/>
  <c r="Q1467" i="1"/>
  <c r="P1467" i="1"/>
  <c r="P1466" i="1" s="1"/>
  <c r="O1467" i="1"/>
  <c r="N1467" i="1"/>
  <c r="N1466" i="1" s="1"/>
  <c r="M1467" i="1"/>
  <c r="L1467" i="1"/>
  <c r="L1466" i="1" s="1"/>
  <c r="K1467" i="1"/>
  <c r="J1467" i="1"/>
  <c r="J1466" i="1" s="1"/>
  <c r="I1467" i="1"/>
  <c r="G1467" i="1"/>
  <c r="M1466" i="1"/>
  <c r="K1466" i="1"/>
  <c r="W1465" i="1"/>
  <c r="W1463" i="1" s="1"/>
  <c r="V1465" i="1"/>
  <c r="U1465" i="1"/>
  <c r="T1465" i="1"/>
  <c r="S1465" i="1"/>
  <c r="R1465" i="1"/>
  <c r="Q1465" i="1"/>
  <c r="P1465" i="1"/>
  <c r="P1463" i="1" s="1"/>
  <c r="O1465" i="1"/>
  <c r="N1465" i="1"/>
  <c r="M1465" i="1"/>
  <c r="L1465" i="1"/>
  <c r="K1465" i="1"/>
  <c r="J1465" i="1"/>
  <c r="I1465" i="1"/>
  <c r="H1465" i="1"/>
  <c r="G1465" i="1"/>
  <c r="W1464" i="1"/>
  <c r="V1464" i="1"/>
  <c r="U1464" i="1"/>
  <c r="U1463" i="1" s="1"/>
  <c r="T1464" i="1"/>
  <c r="T1463" i="1" s="1"/>
  <c r="S1464" i="1"/>
  <c r="S1463" i="1" s="1"/>
  <c r="R1464" i="1"/>
  <c r="R1463" i="1" s="1"/>
  <c r="Q1464" i="1"/>
  <c r="P1464" i="1"/>
  <c r="O1464" i="1"/>
  <c r="N1464" i="1"/>
  <c r="N1463" i="1" s="1"/>
  <c r="M1464" i="1"/>
  <c r="M1463" i="1" s="1"/>
  <c r="L1464" i="1"/>
  <c r="K1464" i="1"/>
  <c r="K1463" i="1" s="1"/>
  <c r="J1464" i="1"/>
  <c r="I1464" i="1"/>
  <c r="H1464" i="1"/>
  <c r="G1464" i="1"/>
  <c r="V1463" i="1"/>
  <c r="Q1463" i="1"/>
  <c r="L1463" i="1"/>
  <c r="J1463" i="1"/>
  <c r="I1463" i="1"/>
  <c r="H1463" i="1"/>
  <c r="G1463" i="1"/>
  <c r="W1461" i="1"/>
  <c r="V1461" i="1"/>
  <c r="U1461" i="1"/>
  <c r="T1461" i="1"/>
  <c r="S1461" i="1"/>
  <c r="R1461" i="1"/>
  <c r="Q1461" i="1"/>
  <c r="P1461" i="1"/>
  <c r="O1461" i="1"/>
  <c r="N1461" i="1"/>
  <c r="M1461" i="1"/>
  <c r="L1461" i="1"/>
  <c r="K1461" i="1"/>
  <c r="J1461" i="1"/>
  <c r="I1461" i="1"/>
  <c r="G1461" i="1"/>
  <c r="W1460" i="1"/>
  <c r="V1460" i="1"/>
  <c r="U1460" i="1"/>
  <c r="T1460" i="1"/>
  <c r="S1460" i="1"/>
  <c r="R1460" i="1"/>
  <c r="Q1460" i="1"/>
  <c r="P1460" i="1"/>
  <c r="O1460" i="1"/>
  <c r="N1460" i="1"/>
  <c r="M1460" i="1"/>
  <c r="L1460" i="1"/>
  <c r="K1460" i="1"/>
  <c r="J1460" i="1"/>
  <c r="I1460" i="1"/>
  <c r="G1460" i="1"/>
  <c r="H1460" i="1" s="1"/>
  <c r="W1459" i="1"/>
  <c r="V1459" i="1"/>
  <c r="U1459" i="1"/>
  <c r="T1459" i="1"/>
  <c r="S1459" i="1"/>
  <c r="S1458" i="1" s="1"/>
  <c r="R1459" i="1"/>
  <c r="R1458" i="1" s="1"/>
  <c r="Q1459" i="1"/>
  <c r="Q1458" i="1" s="1"/>
  <c r="P1459" i="1"/>
  <c r="P1458" i="1" s="1"/>
  <c r="O1459" i="1"/>
  <c r="O1458" i="1" s="1"/>
  <c r="N1459" i="1"/>
  <c r="N1458" i="1" s="1"/>
  <c r="M1459" i="1"/>
  <c r="L1459" i="1"/>
  <c r="K1459" i="1"/>
  <c r="J1459" i="1"/>
  <c r="I1459" i="1"/>
  <c r="H1459" i="1"/>
  <c r="G1459" i="1"/>
  <c r="M1458" i="1"/>
  <c r="L1458" i="1"/>
  <c r="K1458" i="1"/>
  <c r="J1458" i="1"/>
  <c r="W1457" i="1"/>
  <c r="V1457" i="1"/>
  <c r="V1457" i="12" s="1"/>
  <c r="U1457" i="1"/>
  <c r="U1457" i="12" s="1"/>
  <c r="T1457" i="1"/>
  <c r="T1454" i="1" s="1"/>
  <c r="S1457" i="1"/>
  <c r="R1457" i="1"/>
  <c r="Q1457" i="1"/>
  <c r="P1457" i="1"/>
  <c r="O1457" i="1"/>
  <c r="N1457" i="1"/>
  <c r="M1457" i="1"/>
  <c r="L1457" i="1"/>
  <c r="K1457" i="1"/>
  <c r="J1457" i="1"/>
  <c r="I1457" i="1"/>
  <c r="H1457" i="1"/>
  <c r="G1457" i="1"/>
  <c r="W1456" i="1"/>
  <c r="V1456" i="1"/>
  <c r="V1456" i="12" s="1"/>
  <c r="U1456" i="1"/>
  <c r="T1456" i="1"/>
  <c r="S1456" i="1"/>
  <c r="S1456" i="12" s="1"/>
  <c r="R1456" i="1"/>
  <c r="Q1456" i="1"/>
  <c r="P1456" i="1"/>
  <c r="O1456" i="1"/>
  <c r="N1456" i="1"/>
  <c r="M1456" i="1"/>
  <c r="L1456" i="1"/>
  <c r="K1456" i="1"/>
  <c r="J1456" i="1"/>
  <c r="I1456" i="1"/>
  <c r="H1456" i="1"/>
  <c r="G1456" i="1"/>
  <c r="W1455" i="1"/>
  <c r="W1454" i="1" s="1"/>
  <c r="V1455" i="1"/>
  <c r="U1455" i="1"/>
  <c r="T1455" i="1"/>
  <c r="S1455" i="1"/>
  <c r="R1455" i="1"/>
  <c r="Q1455" i="1"/>
  <c r="Q1454" i="1" s="1"/>
  <c r="P1455" i="1"/>
  <c r="O1455" i="1"/>
  <c r="N1455" i="1"/>
  <c r="N1454" i="1" s="1"/>
  <c r="M1455" i="1"/>
  <c r="L1455" i="1"/>
  <c r="K1455" i="1"/>
  <c r="J1455" i="1"/>
  <c r="I1455" i="1"/>
  <c r="H1455" i="1"/>
  <c r="G1455" i="1"/>
  <c r="M1454" i="1"/>
  <c r="L1454" i="1"/>
  <c r="K1454" i="1"/>
  <c r="H1454" i="1"/>
  <c r="W1453" i="1"/>
  <c r="V1453" i="1"/>
  <c r="U1453" i="1"/>
  <c r="T1453" i="1"/>
  <c r="S1453" i="1"/>
  <c r="R1453" i="1"/>
  <c r="Q1453" i="1"/>
  <c r="P1453" i="1"/>
  <c r="O1453" i="1"/>
  <c r="N1453" i="1"/>
  <c r="M1453" i="1"/>
  <c r="L1453" i="1"/>
  <c r="K1453" i="1"/>
  <c r="J1453" i="1"/>
  <c r="J1450" i="1" s="1"/>
  <c r="I1453" i="1"/>
  <c r="H1453" i="1"/>
  <c r="G1453" i="1"/>
  <c r="W1452" i="1"/>
  <c r="V1452" i="1"/>
  <c r="U1452" i="1"/>
  <c r="T1452" i="1"/>
  <c r="T1450" i="1" s="1"/>
  <c r="S1452" i="1"/>
  <c r="R1452" i="1"/>
  <c r="Q1452" i="1"/>
  <c r="P1452" i="1"/>
  <c r="O1452" i="1"/>
  <c r="N1452" i="1"/>
  <c r="M1452" i="1"/>
  <c r="L1452" i="1"/>
  <c r="K1452" i="1"/>
  <c r="J1452" i="1"/>
  <c r="I1452" i="1"/>
  <c r="G1452" i="1"/>
  <c r="H1452" i="1" s="1"/>
  <c r="H1450" i="1" s="1"/>
  <c r="W1451" i="1"/>
  <c r="V1451" i="1"/>
  <c r="U1451" i="1"/>
  <c r="T1451" i="1"/>
  <c r="S1451" i="1"/>
  <c r="R1451" i="1"/>
  <c r="R1450" i="1" s="1"/>
  <c r="Q1451" i="1"/>
  <c r="Q1450" i="1" s="1"/>
  <c r="P1451" i="1"/>
  <c r="P1450" i="1" s="1"/>
  <c r="O1451" i="1"/>
  <c r="N1451" i="1"/>
  <c r="M1451" i="1"/>
  <c r="L1451" i="1"/>
  <c r="K1451" i="1"/>
  <c r="J1451" i="1"/>
  <c r="I1451" i="1"/>
  <c r="G1451" i="1"/>
  <c r="H1451" i="1" s="1"/>
  <c r="U1450" i="1"/>
  <c r="N1450" i="1"/>
  <c r="M1450" i="1"/>
  <c r="L1450" i="1"/>
  <c r="K1450" i="1"/>
  <c r="I1450" i="1"/>
  <c r="G1450" i="1"/>
  <c r="W1448" i="1"/>
  <c r="V1448" i="1"/>
  <c r="U1448" i="1"/>
  <c r="T1448" i="1"/>
  <c r="S1448" i="1"/>
  <c r="R1448" i="1"/>
  <c r="Q1448" i="1"/>
  <c r="P1448" i="1"/>
  <c r="O1448" i="1"/>
  <c r="N1448" i="1"/>
  <c r="M1448" i="1"/>
  <c r="L1448" i="1"/>
  <c r="K1448" i="1"/>
  <c r="J1448" i="1"/>
  <c r="I1448" i="1"/>
  <c r="I1444" i="1" s="1"/>
  <c r="G1448" i="1"/>
  <c r="H1448" i="1" s="1"/>
  <c r="W1447" i="1"/>
  <c r="V1447" i="1"/>
  <c r="U1447" i="1"/>
  <c r="T1447" i="1"/>
  <c r="S1447" i="1"/>
  <c r="R1447" i="1"/>
  <c r="Q1447" i="1"/>
  <c r="P1447" i="1"/>
  <c r="O1447" i="1"/>
  <c r="N1447" i="1"/>
  <c r="M1447" i="1"/>
  <c r="L1447" i="1"/>
  <c r="K1447" i="1"/>
  <c r="J1447" i="1"/>
  <c r="I1447" i="1"/>
  <c r="G1447" i="1"/>
  <c r="H1447" i="1" s="1"/>
  <c r="W1446" i="1"/>
  <c r="V1446" i="1"/>
  <c r="U1446" i="1"/>
  <c r="T1446" i="1"/>
  <c r="S1446" i="1"/>
  <c r="R1446" i="1"/>
  <c r="Q1446" i="1"/>
  <c r="P1446" i="1"/>
  <c r="O1446" i="1"/>
  <c r="N1446" i="1"/>
  <c r="M1446" i="1"/>
  <c r="L1446" i="1"/>
  <c r="K1446" i="1"/>
  <c r="J1446" i="1"/>
  <c r="I1446" i="1"/>
  <c r="G1446" i="1"/>
  <c r="H1446" i="1" s="1"/>
  <c r="W1445" i="1"/>
  <c r="V1445" i="1"/>
  <c r="V1444" i="1" s="1"/>
  <c r="U1445" i="1"/>
  <c r="T1445" i="1"/>
  <c r="S1445" i="1"/>
  <c r="S1444" i="1" s="1"/>
  <c r="R1445" i="1"/>
  <c r="Q1445" i="1"/>
  <c r="P1445" i="1"/>
  <c r="O1445" i="1"/>
  <c r="N1445" i="1"/>
  <c r="M1445" i="1"/>
  <c r="L1445" i="1"/>
  <c r="K1445" i="1"/>
  <c r="J1445" i="1"/>
  <c r="I1445" i="1"/>
  <c r="G1445" i="1"/>
  <c r="P1444" i="1"/>
  <c r="O1444" i="1"/>
  <c r="N1444" i="1"/>
  <c r="M1444" i="1"/>
  <c r="L1444" i="1"/>
  <c r="K1444" i="1"/>
  <c r="W1443" i="1"/>
  <c r="V1443" i="1"/>
  <c r="U1443" i="1"/>
  <c r="T1443" i="1"/>
  <c r="S1443" i="1"/>
  <c r="R1443" i="1"/>
  <c r="Q1443" i="1"/>
  <c r="P1443" i="1"/>
  <c r="O1443" i="1"/>
  <c r="N1443" i="1"/>
  <c r="M1443" i="1"/>
  <c r="L1443" i="1"/>
  <c r="K1443" i="1"/>
  <c r="J1443" i="1"/>
  <c r="J1439" i="1" s="1"/>
  <c r="I1443" i="1"/>
  <c r="H1443" i="1"/>
  <c r="G1443" i="1"/>
  <c r="W1442" i="1"/>
  <c r="V1442" i="1"/>
  <c r="U1442" i="1"/>
  <c r="T1442" i="1"/>
  <c r="S1442" i="1"/>
  <c r="R1442" i="1"/>
  <c r="R1439" i="1" s="1"/>
  <c r="Q1442" i="1"/>
  <c r="P1442" i="1"/>
  <c r="O1442" i="1"/>
  <c r="N1442" i="1"/>
  <c r="M1442" i="1"/>
  <c r="L1442" i="1"/>
  <c r="K1442" i="1"/>
  <c r="J1442" i="1"/>
  <c r="I1442" i="1"/>
  <c r="G1442" i="1"/>
  <c r="H1442" i="1" s="1"/>
  <c r="W1441" i="1"/>
  <c r="V1441" i="1"/>
  <c r="U1441" i="1"/>
  <c r="T1441" i="1"/>
  <c r="S1441" i="1"/>
  <c r="R1441" i="1"/>
  <c r="Q1441" i="1"/>
  <c r="P1441" i="1"/>
  <c r="O1441" i="1"/>
  <c r="N1441" i="1"/>
  <c r="M1441" i="1"/>
  <c r="L1441" i="1"/>
  <c r="K1441" i="1"/>
  <c r="J1441" i="1"/>
  <c r="I1441" i="1"/>
  <c r="G1441" i="1"/>
  <c r="H1441" i="1" s="1"/>
  <c r="W1440" i="1"/>
  <c r="V1440" i="1"/>
  <c r="U1440" i="1"/>
  <c r="U1439" i="1" s="1"/>
  <c r="T1440" i="1"/>
  <c r="T1439" i="1" s="1"/>
  <c r="S1440" i="1"/>
  <c r="S1439" i="1" s="1"/>
  <c r="R1440" i="1"/>
  <c r="Q1440" i="1"/>
  <c r="P1440" i="1"/>
  <c r="O1440" i="1"/>
  <c r="N1440" i="1"/>
  <c r="M1440" i="1"/>
  <c r="M1439" i="1" s="1"/>
  <c r="L1440" i="1"/>
  <c r="L1439" i="1" s="1"/>
  <c r="K1440" i="1"/>
  <c r="J1440" i="1"/>
  <c r="I1440" i="1"/>
  <c r="G1440" i="1"/>
  <c r="P1439" i="1"/>
  <c r="N1439" i="1"/>
  <c r="K1439" i="1"/>
  <c r="W1438" i="1"/>
  <c r="V1438" i="1"/>
  <c r="U1438" i="1"/>
  <c r="T1438" i="1"/>
  <c r="S1438" i="1"/>
  <c r="R1438" i="1"/>
  <c r="Q1438" i="1"/>
  <c r="P1438" i="1"/>
  <c r="O1438" i="1"/>
  <c r="N1438" i="1"/>
  <c r="M1438" i="1"/>
  <c r="L1438" i="1"/>
  <c r="K1438" i="1"/>
  <c r="J1438" i="1"/>
  <c r="I1438" i="1"/>
  <c r="H1438" i="1"/>
  <c r="H1434" i="1" s="1"/>
  <c r="G1438" i="1"/>
  <c r="G1434" i="1" s="1"/>
  <c r="W1437" i="1"/>
  <c r="W1434" i="1" s="1"/>
  <c r="V1437" i="1"/>
  <c r="U1437" i="1"/>
  <c r="T1437" i="1"/>
  <c r="S1437" i="1"/>
  <c r="R1437" i="1"/>
  <c r="Q1437" i="1"/>
  <c r="P1437" i="1"/>
  <c r="P1434" i="1" s="1"/>
  <c r="O1437" i="1"/>
  <c r="N1437" i="1"/>
  <c r="M1437" i="1"/>
  <c r="L1437" i="1"/>
  <c r="K1437" i="1"/>
  <c r="J1437" i="1"/>
  <c r="I1437" i="1"/>
  <c r="H1437" i="1"/>
  <c r="G1437" i="1"/>
  <c r="W1436" i="1"/>
  <c r="V1436" i="1"/>
  <c r="V1434" i="1" s="1"/>
  <c r="U1436" i="1"/>
  <c r="T1436" i="1"/>
  <c r="S1436" i="1"/>
  <c r="R1436" i="1"/>
  <c r="Q1436" i="1"/>
  <c r="P1436" i="1"/>
  <c r="O1436" i="1"/>
  <c r="O1434" i="1" s="1"/>
  <c r="N1436" i="1"/>
  <c r="M1436" i="1"/>
  <c r="L1436" i="1"/>
  <c r="K1436" i="1"/>
  <c r="J1436" i="1"/>
  <c r="I1436" i="1"/>
  <c r="H1436" i="1"/>
  <c r="G1436" i="1"/>
  <c r="W1435" i="1"/>
  <c r="V1435" i="1"/>
  <c r="U1435" i="1"/>
  <c r="T1435" i="1"/>
  <c r="S1435" i="1"/>
  <c r="S1434" i="1" s="1"/>
  <c r="R1435" i="1"/>
  <c r="Q1435" i="1"/>
  <c r="P1435" i="1"/>
  <c r="O1435" i="1"/>
  <c r="N1435" i="1"/>
  <c r="M1435" i="1"/>
  <c r="M1434" i="1" s="1"/>
  <c r="L1435" i="1"/>
  <c r="L1434" i="1" s="1"/>
  <c r="K1435" i="1"/>
  <c r="K1434" i="1" s="1"/>
  <c r="J1435" i="1"/>
  <c r="I1435" i="1"/>
  <c r="H1435" i="1"/>
  <c r="G1435" i="1"/>
  <c r="I1434" i="1"/>
  <c r="V1427" i="1"/>
  <c r="U1427" i="1"/>
  <c r="T1427" i="1"/>
  <c r="S1427" i="1"/>
  <c r="S1424" i="1" s="1"/>
  <c r="R1427" i="1"/>
  <c r="Q1427" i="1"/>
  <c r="P1427" i="1"/>
  <c r="O1427" i="1"/>
  <c r="N1427" i="1"/>
  <c r="M1427" i="1"/>
  <c r="L1427" i="1"/>
  <c r="K1427" i="1"/>
  <c r="J1427" i="1"/>
  <c r="I1427" i="1"/>
  <c r="H1427" i="1"/>
  <c r="G1427" i="1"/>
  <c r="V1426" i="1"/>
  <c r="U1426" i="1"/>
  <c r="T1426" i="1"/>
  <c r="T1424" i="1" s="1"/>
  <c r="S1426" i="1"/>
  <c r="R1426" i="1"/>
  <c r="Q1426" i="1"/>
  <c r="P1426" i="1"/>
  <c r="O1426" i="1"/>
  <c r="N1426" i="1"/>
  <c r="N1424" i="1" s="1"/>
  <c r="M1426" i="1"/>
  <c r="M1424" i="1" s="1"/>
  <c r="L1426" i="1"/>
  <c r="K1426" i="1"/>
  <c r="J1426" i="1"/>
  <c r="I1426" i="1"/>
  <c r="H1426" i="1"/>
  <c r="H1424" i="1" s="1"/>
  <c r="G1426" i="1"/>
  <c r="V1425" i="1"/>
  <c r="U1425" i="1"/>
  <c r="T1425" i="1"/>
  <c r="S1425" i="1"/>
  <c r="R1425" i="1"/>
  <c r="Q1425" i="1"/>
  <c r="Q1424" i="1" s="1"/>
  <c r="P1425" i="1"/>
  <c r="P1424" i="1" s="1"/>
  <c r="O1425" i="1"/>
  <c r="N1425" i="1"/>
  <c r="M1425" i="1"/>
  <c r="L1425" i="1"/>
  <c r="L1424" i="1" s="1"/>
  <c r="K1425" i="1"/>
  <c r="K1424" i="1" s="1"/>
  <c r="J1425" i="1"/>
  <c r="I1425" i="1"/>
  <c r="I1424" i="1" s="1"/>
  <c r="H1425" i="1"/>
  <c r="G1425" i="1"/>
  <c r="V1424" i="1"/>
  <c r="U1424" i="1"/>
  <c r="J1424" i="1"/>
  <c r="V1422" i="1"/>
  <c r="U1422" i="1"/>
  <c r="U1421" i="1" s="1"/>
  <c r="T1422" i="1"/>
  <c r="S1422" i="1"/>
  <c r="R1422" i="1"/>
  <c r="Q1422" i="1"/>
  <c r="P1422" i="1"/>
  <c r="O1422" i="1"/>
  <c r="N1422" i="1"/>
  <c r="M1422" i="1"/>
  <c r="L1422" i="1"/>
  <c r="L1421" i="1" s="1"/>
  <c r="K1422" i="1"/>
  <c r="K1421" i="1" s="1"/>
  <c r="J1422" i="1"/>
  <c r="I1422" i="1"/>
  <c r="I1421" i="1" s="1"/>
  <c r="H1422" i="1"/>
  <c r="G1422" i="1"/>
  <c r="V1421" i="1"/>
  <c r="T1421" i="1"/>
  <c r="O1421" i="1"/>
  <c r="N1421" i="1"/>
  <c r="M1421" i="1"/>
  <c r="J1421" i="1"/>
  <c r="H1421" i="1"/>
  <c r="G1421" i="1"/>
  <c r="W1420" i="1"/>
  <c r="V1420" i="1"/>
  <c r="U1420" i="1"/>
  <c r="T1420" i="1"/>
  <c r="S1420" i="1"/>
  <c r="R1420" i="1"/>
  <c r="Q1420" i="1"/>
  <c r="P1420" i="1"/>
  <c r="O1420" i="1"/>
  <c r="N1420" i="1"/>
  <c r="M1420" i="1"/>
  <c r="L1420" i="1"/>
  <c r="K1420" i="1"/>
  <c r="K1418" i="1" s="1"/>
  <c r="J1420" i="1"/>
  <c r="I1420" i="1"/>
  <c r="H1420" i="1"/>
  <c r="G1420" i="1"/>
  <c r="V1419" i="1"/>
  <c r="U1419" i="1"/>
  <c r="U1418" i="1" s="1"/>
  <c r="T1419" i="1"/>
  <c r="S1419" i="1"/>
  <c r="S1418" i="1" s="1"/>
  <c r="R1419" i="1"/>
  <c r="R1418" i="1" s="1"/>
  <c r="Q1419" i="1"/>
  <c r="P1419" i="1"/>
  <c r="O1419" i="1"/>
  <c r="N1419" i="1"/>
  <c r="M1419" i="1"/>
  <c r="L1419" i="1"/>
  <c r="K1419" i="1"/>
  <c r="J1419" i="1"/>
  <c r="I1419" i="1"/>
  <c r="H1419" i="1"/>
  <c r="H1418" i="1" s="1"/>
  <c r="G1419" i="1"/>
  <c r="Q1418" i="1"/>
  <c r="P1418" i="1"/>
  <c r="O1418" i="1"/>
  <c r="N1418" i="1"/>
  <c r="M1418" i="1"/>
  <c r="L1418" i="1"/>
  <c r="I1418" i="1"/>
  <c r="G1418" i="1"/>
  <c r="V1417" i="1"/>
  <c r="U1417" i="1"/>
  <c r="T1417" i="1"/>
  <c r="S1417" i="1"/>
  <c r="R1417" i="1"/>
  <c r="Q1417" i="1"/>
  <c r="P1417" i="1"/>
  <c r="O1417" i="1"/>
  <c r="N1417" i="1"/>
  <c r="M1417" i="1"/>
  <c r="L1417" i="1"/>
  <c r="K1417" i="1"/>
  <c r="J1417" i="1"/>
  <c r="I1417" i="1"/>
  <c r="H1417" i="1"/>
  <c r="G1417" i="1"/>
  <c r="V1416" i="1"/>
  <c r="U1416" i="1"/>
  <c r="U1416" i="12" s="1"/>
  <c r="T1416" i="1"/>
  <c r="S1416" i="1"/>
  <c r="R1416" i="1"/>
  <c r="R1416" i="12" s="1"/>
  <c r="Q1416" i="1"/>
  <c r="P1416" i="1"/>
  <c r="O1416" i="1"/>
  <c r="N1416" i="1"/>
  <c r="M1416" i="1"/>
  <c r="L1416" i="1"/>
  <c r="K1416" i="1"/>
  <c r="J1416" i="1"/>
  <c r="I1416" i="1"/>
  <c r="H1416" i="1"/>
  <c r="G1416" i="1"/>
  <c r="K1415" i="1"/>
  <c r="K1410" i="1" s="1"/>
  <c r="J1415" i="1"/>
  <c r="I1415" i="1"/>
  <c r="H1415" i="1"/>
  <c r="G1415" i="1"/>
  <c r="W1414" i="1"/>
  <c r="V1414" i="1"/>
  <c r="U1414" i="1"/>
  <c r="T1414" i="1"/>
  <c r="S1414" i="1"/>
  <c r="R1414" i="1"/>
  <c r="Q1414" i="1"/>
  <c r="P1414" i="1"/>
  <c r="O1414" i="1"/>
  <c r="N1414" i="1"/>
  <c r="M1414" i="1"/>
  <c r="L1414" i="1"/>
  <c r="K1414" i="1"/>
  <c r="J1414" i="1"/>
  <c r="I1414" i="1"/>
  <c r="H1414" i="1"/>
  <c r="H1410" i="1" s="1"/>
  <c r="G1414" i="1"/>
  <c r="V1413" i="1"/>
  <c r="U1413" i="1"/>
  <c r="T1413" i="1"/>
  <c r="S1413" i="1"/>
  <c r="S1413" i="12" s="1"/>
  <c r="R1413" i="1"/>
  <c r="Q1413" i="1"/>
  <c r="P1413" i="1"/>
  <c r="O1413" i="1"/>
  <c r="N1413" i="1"/>
  <c r="M1413" i="1"/>
  <c r="L1413" i="1"/>
  <c r="K1413" i="1"/>
  <c r="J1413" i="1"/>
  <c r="I1413" i="1"/>
  <c r="H1413" i="1"/>
  <c r="G1413" i="1"/>
  <c r="V1412" i="1"/>
  <c r="U1412" i="1"/>
  <c r="T1412" i="1"/>
  <c r="S1412" i="1"/>
  <c r="R1412" i="1"/>
  <c r="Q1412" i="1"/>
  <c r="P1412" i="1"/>
  <c r="P1412" i="12" s="1"/>
  <c r="O1412" i="1"/>
  <c r="N1412" i="1"/>
  <c r="M1412" i="1"/>
  <c r="L1412" i="1"/>
  <c r="K1412" i="1"/>
  <c r="J1412" i="1"/>
  <c r="I1412" i="1"/>
  <c r="H1412" i="1"/>
  <c r="G1412" i="1"/>
  <c r="V1411" i="1"/>
  <c r="U1411" i="1"/>
  <c r="T1411" i="1"/>
  <c r="S1411" i="1"/>
  <c r="R1411" i="1"/>
  <c r="Q1411" i="1"/>
  <c r="P1411" i="1"/>
  <c r="O1411" i="1"/>
  <c r="N1411" i="1"/>
  <c r="M1411" i="1"/>
  <c r="L1411" i="1"/>
  <c r="K1411" i="1"/>
  <c r="J1411" i="1"/>
  <c r="I1411" i="1"/>
  <c r="H1411" i="1"/>
  <c r="G1411" i="1"/>
  <c r="Q1410" i="1"/>
  <c r="O1410" i="1"/>
  <c r="K1409" i="1"/>
  <c r="J1409" i="1"/>
  <c r="I1409" i="1"/>
  <c r="H1409" i="1"/>
  <c r="G1409" i="1"/>
  <c r="K1408" i="1"/>
  <c r="J1408" i="1"/>
  <c r="I1408" i="1"/>
  <c r="I1407" i="1" s="1"/>
  <c r="H1408" i="1"/>
  <c r="H1407" i="1" s="1"/>
  <c r="G1408" i="1"/>
  <c r="G1407" i="1" s="1"/>
  <c r="K1407" i="1"/>
  <c r="J1407" i="1"/>
  <c r="V1406" i="1"/>
  <c r="U1406" i="1"/>
  <c r="T1406" i="1"/>
  <c r="S1406" i="1"/>
  <c r="R1406" i="1"/>
  <c r="Q1406" i="1"/>
  <c r="P1406" i="1"/>
  <c r="O1406" i="1"/>
  <c r="N1406" i="1"/>
  <c r="M1406" i="1"/>
  <c r="L1406" i="1"/>
  <c r="K1406" i="1"/>
  <c r="J1406" i="1"/>
  <c r="I1406" i="1"/>
  <c r="H1406" i="1"/>
  <c r="W1406" i="1" s="1"/>
  <c r="G1406" i="1"/>
  <c r="V1405" i="1"/>
  <c r="U1405" i="1"/>
  <c r="T1405" i="1"/>
  <c r="S1405" i="1"/>
  <c r="R1405" i="1"/>
  <c r="Q1405" i="1"/>
  <c r="P1405" i="1"/>
  <c r="O1405" i="1"/>
  <c r="N1405" i="1"/>
  <c r="M1405" i="1"/>
  <c r="L1405" i="1"/>
  <c r="K1405" i="1"/>
  <c r="J1405" i="1"/>
  <c r="I1405" i="1"/>
  <c r="H1405" i="1"/>
  <c r="G1405" i="1"/>
  <c r="V1404" i="1"/>
  <c r="U1404" i="1"/>
  <c r="T1404" i="1"/>
  <c r="S1404" i="1"/>
  <c r="R1404" i="1"/>
  <c r="Q1404" i="1"/>
  <c r="P1404" i="1"/>
  <c r="O1404" i="1"/>
  <c r="N1404" i="1"/>
  <c r="M1404" i="1"/>
  <c r="L1404" i="1"/>
  <c r="K1404" i="1"/>
  <c r="J1404" i="1"/>
  <c r="I1404" i="1"/>
  <c r="H1404" i="1"/>
  <c r="G1404" i="1"/>
  <c r="W1404" i="1" s="1"/>
  <c r="V1403" i="1"/>
  <c r="U1403" i="1"/>
  <c r="T1403" i="1"/>
  <c r="S1403" i="1"/>
  <c r="R1403" i="1"/>
  <c r="R1401" i="1" s="1"/>
  <c r="Q1403" i="1"/>
  <c r="P1403" i="1"/>
  <c r="O1403" i="1"/>
  <c r="N1403" i="1"/>
  <c r="M1403" i="1"/>
  <c r="L1403" i="1"/>
  <c r="K1403" i="1"/>
  <c r="J1403" i="1"/>
  <c r="I1403" i="1"/>
  <c r="H1403" i="1"/>
  <c r="G1403" i="1"/>
  <c r="W1403" i="1" s="1"/>
  <c r="V1402" i="1"/>
  <c r="U1402" i="1"/>
  <c r="U1401" i="1" s="1"/>
  <c r="T1402" i="1"/>
  <c r="S1402" i="1"/>
  <c r="S1401" i="1" s="1"/>
  <c r="R1402" i="1"/>
  <c r="Q1402" i="1"/>
  <c r="P1402" i="1"/>
  <c r="P1401" i="1" s="1"/>
  <c r="O1402" i="1"/>
  <c r="O1401" i="1" s="1"/>
  <c r="N1402" i="1"/>
  <c r="M1402" i="1"/>
  <c r="L1402" i="1"/>
  <c r="K1402" i="1"/>
  <c r="J1402" i="1"/>
  <c r="I1402" i="1"/>
  <c r="I1401" i="1" s="1"/>
  <c r="H1402" i="1"/>
  <c r="G1402" i="1"/>
  <c r="M1401" i="1"/>
  <c r="L1401" i="1"/>
  <c r="J1401" i="1"/>
  <c r="H1401" i="1"/>
  <c r="V1400" i="1"/>
  <c r="U1400" i="1"/>
  <c r="T1400" i="1"/>
  <c r="S1400" i="1"/>
  <c r="R1400" i="1"/>
  <c r="Q1400" i="1"/>
  <c r="P1400" i="1"/>
  <c r="O1400" i="1"/>
  <c r="N1400" i="1"/>
  <c r="M1400" i="1"/>
  <c r="L1400" i="1"/>
  <c r="K1400" i="1"/>
  <c r="J1400" i="1"/>
  <c r="I1400" i="1"/>
  <c r="H1400" i="1"/>
  <c r="G1400" i="1"/>
  <c r="V1399" i="1"/>
  <c r="V1398" i="1" s="1"/>
  <c r="U1399" i="1"/>
  <c r="U1398" i="1" s="1"/>
  <c r="T1399" i="1"/>
  <c r="S1399" i="1"/>
  <c r="R1399" i="1"/>
  <c r="Q1399" i="1"/>
  <c r="P1399" i="1"/>
  <c r="O1399" i="1"/>
  <c r="O1398" i="1" s="1"/>
  <c r="N1399" i="1"/>
  <c r="M1399" i="1"/>
  <c r="L1399" i="1"/>
  <c r="K1399" i="1"/>
  <c r="J1399" i="1"/>
  <c r="I1399" i="1"/>
  <c r="H1399" i="1"/>
  <c r="H1398" i="1" s="1"/>
  <c r="G1399" i="1"/>
  <c r="R1398" i="1"/>
  <c r="Q1398" i="1"/>
  <c r="P1398" i="1"/>
  <c r="N1398" i="1"/>
  <c r="M1398" i="1"/>
  <c r="L1398" i="1"/>
  <c r="K1398" i="1"/>
  <c r="J1398" i="1"/>
  <c r="I1398" i="1"/>
  <c r="V1397" i="1"/>
  <c r="U1397" i="1"/>
  <c r="T1397" i="1"/>
  <c r="S1397" i="1"/>
  <c r="R1397" i="1"/>
  <c r="Q1397" i="1"/>
  <c r="P1397" i="1"/>
  <c r="O1397" i="1"/>
  <c r="N1397" i="1"/>
  <c r="M1397" i="1"/>
  <c r="L1397" i="1"/>
  <c r="K1397" i="1"/>
  <c r="J1397" i="1"/>
  <c r="I1397" i="1"/>
  <c r="H1397" i="1"/>
  <c r="G1397" i="1"/>
  <c r="V1396" i="1"/>
  <c r="U1396" i="1"/>
  <c r="T1396" i="1"/>
  <c r="S1396" i="1"/>
  <c r="R1396" i="1"/>
  <c r="Q1396" i="1"/>
  <c r="P1396" i="1"/>
  <c r="O1396" i="1"/>
  <c r="N1396" i="1"/>
  <c r="M1396" i="1"/>
  <c r="L1396" i="1"/>
  <c r="K1396" i="1"/>
  <c r="J1396" i="1"/>
  <c r="I1396" i="1"/>
  <c r="H1396" i="1"/>
  <c r="H1391" i="1" s="1"/>
  <c r="G1396" i="1"/>
  <c r="W1396" i="1" s="1"/>
  <c r="W1395" i="1"/>
  <c r="V1395" i="1"/>
  <c r="U1395" i="1"/>
  <c r="T1395" i="1"/>
  <c r="S1395" i="1"/>
  <c r="R1395" i="1"/>
  <c r="Q1395" i="1"/>
  <c r="P1395" i="1"/>
  <c r="O1395" i="1"/>
  <c r="N1395" i="1"/>
  <c r="M1395" i="1"/>
  <c r="L1395" i="1"/>
  <c r="K1395" i="1"/>
  <c r="J1395" i="1"/>
  <c r="I1395" i="1"/>
  <c r="I1391" i="1" s="1"/>
  <c r="H1395" i="1"/>
  <c r="G1395" i="1"/>
  <c r="V1394" i="1"/>
  <c r="U1394" i="1"/>
  <c r="U1391" i="1" s="1"/>
  <c r="T1394" i="1"/>
  <c r="S1394" i="1"/>
  <c r="R1394" i="1"/>
  <c r="Q1394" i="1"/>
  <c r="P1394" i="1"/>
  <c r="O1394" i="1"/>
  <c r="N1394" i="1"/>
  <c r="M1394" i="1"/>
  <c r="L1394" i="1"/>
  <c r="K1394" i="1"/>
  <c r="J1394" i="1"/>
  <c r="I1394" i="1"/>
  <c r="H1394" i="1"/>
  <c r="G1394" i="1"/>
  <c r="V1393" i="1"/>
  <c r="U1393" i="1"/>
  <c r="T1393" i="1"/>
  <c r="S1393" i="1"/>
  <c r="R1393" i="1"/>
  <c r="Q1393" i="1"/>
  <c r="P1393" i="1"/>
  <c r="O1393" i="1"/>
  <c r="O1391" i="1" s="1"/>
  <c r="N1393" i="1"/>
  <c r="N1391" i="1" s="1"/>
  <c r="M1393" i="1"/>
  <c r="L1393" i="1"/>
  <c r="K1393" i="1"/>
  <c r="J1393" i="1"/>
  <c r="I1393" i="1"/>
  <c r="H1393" i="1"/>
  <c r="G1393" i="1"/>
  <c r="V1392" i="1"/>
  <c r="U1392" i="1"/>
  <c r="T1392" i="1"/>
  <c r="S1392" i="1"/>
  <c r="R1392" i="1"/>
  <c r="Q1392" i="1"/>
  <c r="P1392" i="1"/>
  <c r="O1392" i="1"/>
  <c r="N1392" i="1"/>
  <c r="M1392" i="1"/>
  <c r="M1391" i="1" s="1"/>
  <c r="L1392" i="1"/>
  <c r="L1391" i="1" s="1"/>
  <c r="K1392" i="1"/>
  <c r="J1392" i="1"/>
  <c r="I1392" i="1"/>
  <c r="H1392" i="1"/>
  <c r="G1392" i="1"/>
  <c r="V1390" i="1"/>
  <c r="U1390" i="1"/>
  <c r="T1390" i="1"/>
  <c r="S1390" i="1"/>
  <c r="R1390" i="1"/>
  <c r="Q1390" i="1"/>
  <c r="Q1390" i="12" s="1"/>
  <c r="P1390" i="1"/>
  <c r="O1390" i="1"/>
  <c r="N1390" i="1"/>
  <c r="M1390" i="1"/>
  <c r="L1390" i="1"/>
  <c r="L1382" i="1" s="1"/>
  <c r="K1390" i="1"/>
  <c r="J1390" i="1"/>
  <c r="I1390" i="1"/>
  <c r="H1390" i="1"/>
  <c r="G1390" i="1"/>
  <c r="V1389" i="1"/>
  <c r="U1389" i="1"/>
  <c r="T1389" i="1"/>
  <c r="S1389" i="1"/>
  <c r="R1389" i="1"/>
  <c r="Q1389" i="1"/>
  <c r="P1389" i="1"/>
  <c r="O1389" i="1"/>
  <c r="N1389" i="1"/>
  <c r="N1382" i="1" s="1"/>
  <c r="M1389" i="1"/>
  <c r="L1389" i="1"/>
  <c r="K1389" i="1"/>
  <c r="J1389" i="1"/>
  <c r="I1389" i="1"/>
  <c r="H1389" i="1"/>
  <c r="G1389" i="1"/>
  <c r="V1388" i="1"/>
  <c r="U1388" i="1"/>
  <c r="T1388" i="1"/>
  <c r="S1388" i="1"/>
  <c r="R1388" i="1"/>
  <c r="Q1388" i="1"/>
  <c r="P1388" i="1"/>
  <c r="O1388" i="1"/>
  <c r="N1388" i="1"/>
  <c r="M1388" i="1"/>
  <c r="L1388" i="1"/>
  <c r="K1388" i="1"/>
  <c r="W1388" i="1" s="1"/>
  <c r="J1388" i="1"/>
  <c r="I1388" i="1"/>
  <c r="H1388" i="1"/>
  <c r="G1388" i="1"/>
  <c r="W1387" i="1"/>
  <c r="V1387" i="1"/>
  <c r="U1387" i="1"/>
  <c r="T1387" i="1"/>
  <c r="S1387" i="1"/>
  <c r="R1387" i="1"/>
  <c r="Q1387" i="1"/>
  <c r="P1387" i="1"/>
  <c r="O1387" i="1"/>
  <c r="N1387" i="1"/>
  <c r="M1387" i="1"/>
  <c r="L1387" i="1"/>
  <c r="K1387" i="1"/>
  <c r="J1387" i="1"/>
  <c r="I1387" i="1"/>
  <c r="H1387" i="1"/>
  <c r="H1387" i="12" s="1"/>
  <c r="G1387" i="1"/>
  <c r="G1386" i="1"/>
  <c r="V1385" i="1"/>
  <c r="U1385" i="1"/>
  <c r="T1385" i="1"/>
  <c r="T1385" i="12" s="1"/>
  <c r="S1385" i="1"/>
  <c r="S1382" i="1" s="1"/>
  <c r="R1385" i="1"/>
  <c r="Q1385" i="1"/>
  <c r="P1385" i="1"/>
  <c r="O1385" i="1"/>
  <c r="N1385" i="1"/>
  <c r="M1385" i="1"/>
  <c r="L1385" i="1"/>
  <c r="K1385" i="1"/>
  <c r="J1385" i="1"/>
  <c r="I1385" i="1"/>
  <c r="H1385" i="1"/>
  <c r="G1385" i="1"/>
  <c r="G1384" i="1"/>
  <c r="V1383" i="1"/>
  <c r="V1382" i="1" s="1"/>
  <c r="U1383" i="1"/>
  <c r="T1383" i="1"/>
  <c r="S1383" i="1"/>
  <c r="R1383" i="1"/>
  <c r="Q1383" i="1"/>
  <c r="P1383" i="1"/>
  <c r="P1382" i="1" s="1"/>
  <c r="O1383" i="1"/>
  <c r="N1383" i="1"/>
  <c r="M1383" i="1"/>
  <c r="L1383" i="1"/>
  <c r="K1383" i="1"/>
  <c r="J1383" i="1"/>
  <c r="I1383" i="1"/>
  <c r="H1383" i="1"/>
  <c r="G1383" i="1"/>
  <c r="M1382" i="1"/>
  <c r="K1382" i="1"/>
  <c r="J1382" i="1"/>
  <c r="I1382" i="1"/>
  <c r="H1382" i="1"/>
  <c r="H1429" i="1" s="1"/>
  <c r="G1382" i="1"/>
  <c r="G1376" i="1"/>
  <c r="W1376" i="1" s="1"/>
  <c r="H1369" i="1"/>
  <c r="I1369" i="1"/>
  <c r="G1369" i="1"/>
  <c r="G1367" i="1"/>
  <c r="W1367" i="1" s="1"/>
  <c r="W1366" i="1" s="1"/>
  <c r="G1366" i="1"/>
  <c r="W1365" i="1"/>
  <c r="G1365" i="1"/>
  <c r="W1364" i="1"/>
  <c r="G1364" i="1"/>
  <c r="W1363" i="1"/>
  <c r="G1363" i="1"/>
  <c r="G1362" i="1"/>
  <c r="G1361" i="1"/>
  <c r="W1361" i="1" s="1"/>
  <c r="V1360" i="1"/>
  <c r="U1360" i="1"/>
  <c r="T1360" i="1"/>
  <c r="S1360" i="1"/>
  <c r="S1360" i="12" s="1"/>
  <c r="R1360" i="1"/>
  <c r="Q1360" i="1"/>
  <c r="P1360" i="1"/>
  <c r="O1360" i="1"/>
  <c r="N1360" i="1"/>
  <c r="M1360" i="1"/>
  <c r="L1360" i="1"/>
  <c r="K1360" i="1"/>
  <c r="J1360" i="1"/>
  <c r="I1360" i="1"/>
  <c r="H1360" i="1"/>
  <c r="G1360" i="1"/>
  <c r="V1359" i="1"/>
  <c r="V1358" i="1" s="1"/>
  <c r="U1359" i="1"/>
  <c r="T1359" i="1"/>
  <c r="S1359" i="1"/>
  <c r="R1359" i="1"/>
  <c r="Q1359" i="1"/>
  <c r="P1359" i="1"/>
  <c r="P1358" i="1" s="1"/>
  <c r="O1359" i="1"/>
  <c r="N1359" i="1"/>
  <c r="N1358" i="1" s="1"/>
  <c r="M1359" i="1"/>
  <c r="L1359" i="1"/>
  <c r="K1359" i="1"/>
  <c r="J1359" i="1"/>
  <c r="I1359" i="1"/>
  <c r="H1359" i="1"/>
  <c r="G1359" i="1"/>
  <c r="M1358" i="1"/>
  <c r="L1358" i="1"/>
  <c r="J1358" i="1"/>
  <c r="H1358" i="1"/>
  <c r="G1358" i="1"/>
  <c r="V1357" i="1"/>
  <c r="U1357" i="1"/>
  <c r="U1355" i="1" s="1"/>
  <c r="T1357" i="1"/>
  <c r="T1355" i="1" s="1"/>
  <c r="S1357" i="1"/>
  <c r="R1357" i="1"/>
  <c r="R1355" i="1" s="1"/>
  <c r="Q1357" i="1"/>
  <c r="P1357" i="1"/>
  <c r="P1355" i="1" s="1"/>
  <c r="O1357" i="1"/>
  <c r="O1355" i="1" s="1"/>
  <c r="N1357" i="1"/>
  <c r="M1357" i="1"/>
  <c r="L1357" i="1"/>
  <c r="K1357" i="1"/>
  <c r="J1357" i="1"/>
  <c r="J1355" i="1" s="1"/>
  <c r="I1357" i="1"/>
  <c r="H1357" i="1"/>
  <c r="G1357" i="1"/>
  <c r="G1356" i="1"/>
  <c r="W1356" i="1" s="1"/>
  <c r="V1355" i="1"/>
  <c r="S1355" i="1"/>
  <c r="Q1355" i="1"/>
  <c r="N1355" i="1"/>
  <c r="M1355" i="1"/>
  <c r="L1355" i="1"/>
  <c r="K1355" i="1"/>
  <c r="I1355" i="1"/>
  <c r="H1355" i="1"/>
  <c r="G1353" i="1"/>
  <c r="H1353" i="1" s="1"/>
  <c r="G1352" i="1"/>
  <c r="H1350" i="1"/>
  <c r="G1350" i="1"/>
  <c r="W1350" i="1" s="1"/>
  <c r="H1349" i="1"/>
  <c r="H1347" i="1" s="1"/>
  <c r="G1349" i="1"/>
  <c r="G1347" i="1" s="1"/>
  <c r="W1348" i="1"/>
  <c r="H1348" i="1"/>
  <c r="G1348" i="1"/>
  <c r="H1346" i="1"/>
  <c r="G1346" i="1"/>
  <c r="H1345" i="1"/>
  <c r="G1345" i="1"/>
  <c r="G1344" i="1" s="1"/>
  <c r="H1343" i="1"/>
  <c r="G1343" i="1"/>
  <c r="W1343" i="1" s="1"/>
  <c r="G1342" i="1"/>
  <c r="G1341" i="1"/>
  <c r="W1340" i="1"/>
  <c r="H1340" i="1"/>
  <c r="G1340" i="1"/>
  <c r="H1339" i="1"/>
  <c r="H1338" i="1" s="1"/>
  <c r="G1339" i="1"/>
  <c r="G1338" i="1" s="1"/>
  <c r="H1337" i="1"/>
  <c r="H1335" i="1" s="1"/>
  <c r="G1337" i="1"/>
  <c r="W1336" i="1"/>
  <c r="H1336" i="1"/>
  <c r="G1336" i="1"/>
  <c r="G1335" i="1"/>
  <c r="H1334" i="1"/>
  <c r="W1334" i="1" s="1"/>
  <c r="G1334" i="1"/>
  <c r="G1333" i="1"/>
  <c r="H1331" i="1"/>
  <c r="W1331" i="1" s="1"/>
  <c r="G1331" i="1"/>
  <c r="H1330" i="1"/>
  <c r="G1330" i="1"/>
  <c r="G1327" i="1"/>
  <c r="H1327" i="1" s="1"/>
  <c r="W1327" i="1" s="1"/>
  <c r="G1326" i="1"/>
  <c r="H1326" i="1" s="1"/>
  <c r="W1326" i="1" s="1"/>
  <c r="H1325" i="1"/>
  <c r="G1325" i="1"/>
  <c r="H1323" i="1"/>
  <c r="W1323" i="1" s="1"/>
  <c r="G1323" i="1"/>
  <c r="H1322" i="1"/>
  <c r="G1322" i="1"/>
  <c r="H1320" i="1"/>
  <c r="G1320" i="1"/>
  <c r="W1319" i="1"/>
  <c r="H1319" i="1"/>
  <c r="G1319" i="1"/>
  <c r="H1318" i="1"/>
  <c r="G1318" i="1"/>
  <c r="W1318" i="1" s="1"/>
  <c r="W1316" i="1"/>
  <c r="H1316" i="1"/>
  <c r="G1316" i="1"/>
  <c r="W1315" i="1"/>
  <c r="G1315" i="1"/>
  <c r="H1315" i="1" s="1"/>
  <c r="H1314" i="1" s="1"/>
  <c r="G1314" i="1"/>
  <c r="G1313" i="1"/>
  <c r="G1312" i="1"/>
  <c r="H1312" i="1" s="1"/>
  <c r="G1311" i="1"/>
  <c r="W1309" i="1"/>
  <c r="H1309" i="1"/>
  <c r="G1309" i="1"/>
  <c r="G1308" i="1"/>
  <c r="H1308" i="1" s="1"/>
  <c r="H1307" i="1" s="1"/>
  <c r="G1307" i="1"/>
  <c r="H1305" i="1"/>
  <c r="W1305" i="1" s="1"/>
  <c r="G1305" i="1"/>
  <c r="H1304" i="1"/>
  <c r="G1304" i="1"/>
  <c r="W1303" i="1"/>
  <c r="H1303" i="1"/>
  <c r="G1303" i="1"/>
  <c r="G1302" i="1"/>
  <c r="W1301" i="1"/>
  <c r="H1301" i="1"/>
  <c r="G1301" i="1"/>
  <c r="G1300" i="1"/>
  <c r="H1300" i="1" s="1"/>
  <c r="W1300" i="1" s="1"/>
  <c r="G1299" i="1"/>
  <c r="G1297" i="1"/>
  <c r="H1297" i="1" s="1"/>
  <c r="W1297" i="1" s="1"/>
  <c r="G1296" i="1"/>
  <c r="G1295" i="1"/>
  <c r="W1292" i="1"/>
  <c r="G1292" i="1"/>
  <c r="H1292" i="1" s="1"/>
  <c r="G1291" i="1"/>
  <c r="W1290" i="1"/>
  <c r="G1290" i="1"/>
  <c r="H1290" i="1" s="1"/>
  <c r="W1289" i="1"/>
  <c r="G1289" i="1"/>
  <c r="H1289" i="1" s="1"/>
  <c r="W1287" i="1"/>
  <c r="G1287" i="1"/>
  <c r="H1287" i="1" s="1"/>
  <c r="W1286" i="1"/>
  <c r="H1286" i="1"/>
  <c r="G1286" i="1"/>
  <c r="W1285" i="1"/>
  <c r="G1285" i="1"/>
  <c r="H1285" i="1" s="1"/>
  <c r="G1284" i="1"/>
  <c r="G1283" i="1"/>
  <c r="G1282" i="1"/>
  <c r="W1281" i="1"/>
  <c r="H1281" i="1"/>
  <c r="G1281" i="1"/>
  <c r="G1280" i="1"/>
  <c r="W1279" i="1"/>
  <c r="H1279" i="1"/>
  <c r="G1279" i="1"/>
  <c r="V1275" i="1"/>
  <c r="U1275" i="1"/>
  <c r="T1275" i="1"/>
  <c r="S1275" i="1"/>
  <c r="S1273" i="1" s="1"/>
  <c r="R1275" i="1"/>
  <c r="R1273" i="1" s="1"/>
  <c r="Q1275" i="1"/>
  <c r="P1275" i="1"/>
  <c r="O1275" i="1"/>
  <c r="N1275" i="1"/>
  <c r="M1275" i="1"/>
  <c r="M1275" i="12" s="1"/>
  <c r="M1273" i="12" s="1"/>
  <c r="L1275" i="1"/>
  <c r="L1275" i="12" s="1"/>
  <c r="K1275" i="1"/>
  <c r="J1275" i="1"/>
  <c r="I1275" i="1"/>
  <c r="H1275" i="1"/>
  <c r="G1275" i="1"/>
  <c r="V1274" i="1"/>
  <c r="V1273" i="1" s="1"/>
  <c r="U1274" i="1"/>
  <c r="U1273" i="1" s="1"/>
  <c r="T1274" i="1"/>
  <c r="S1274" i="1"/>
  <c r="R1274" i="1"/>
  <c r="Q1274" i="1"/>
  <c r="P1274" i="1"/>
  <c r="P1273" i="1" s="1"/>
  <c r="O1274" i="1"/>
  <c r="N1274" i="1"/>
  <c r="M1274" i="1"/>
  <c r="L1274" i="1"/>
  <c r="K1274" i="1"/>
  <c r="K1273" i="1" s="1"/>
  <c r="J1274" i="1"/>
  <c r="I1274" i="1"/>
  <c r="H1274" i="1"/>
  <c r="G1274" i="1"/>
  <c r="T1273" i="1"/>
  <c r="H1273" i="1"/>
  <c r="V1272" i="1"/>
  <c r="W1272" i="1" s="1"/>
  <c r="U1272" i="1"/>
  <c r="T1272" i="1"/>
  <c r="S1272" i="1"/>
  <c r="R1272" i="1"/>
  <c r="Q1272" i="1"/>
  <c r="P1272" i="1"/>
  <c r="O1272" i="1"/>
  <c r="N1272" i="1"/>
  <c r="M1272" i="1"/>
  <c r="L1272" i="1"/>
  <c r="K1272" i="1"/>
  <c r="J1272" i="1"/>
  <c r="I1272" i="1"/>
  <c r="H1272" i="1"/>
  <c r="G1272" i="1"/>
  <c r="V1271" i="1"/>
  <c r="U1271" i="1"/>
  <c r="T1271" i="1"/>
  <c r="T1269" i="1" s="1"/>
  <c r="S1271" i="1"/>
  <c r="R1271" i="1"/>
  <c r="Q1271" i="1"/>
  <c r="P1271" i="1"/>
  <c r="O1271" i="1"/>
  <c r="N1271" i="1"/>
  <c r="M1271" i="1"/>
  <c r="L1271" i="1"/>
  <c r="K1271" i="1"/>
  <c r="K1269" i="1" s="1"/>
  <c r="J1271" i="1"/>
  <c r="I1271" i="1"/>
  <c r="H1271" i="1"/>
  <c r="G1271" i="1"/>
  <c r="V1270" i="1"/>
  <c r="U1270" i="1"/>
  <c r="T1270" i="1"/>
  <c r="S1270" i="1"/>
  <c r="S1269" i="1" s="1"/>
  <c r="R1270" i="1"/>
  <c r="Q1270" i="1"/>
  <c r="Q1269" i="1" s="1"/>
  <c r="P1270" i="1"/>
  <c r="P1269" i="1" s="1"/>
  <c r="O1270" i="1"/>
  <c r="N1270" i="1"/>
  <c r="N1269" i="1" s="1"/>
  <c r="M1270" i="1"/>
  <c r="M1269" i="1" s="1"/>
  <c r="L1270" i="1"/>
  <c r="K1270" i="1"/>
  <c r="J1270" i="1"/>
  <c r="I1270" i="1"/>
  <c r="H1270" i="1"/>
  <c r="H1269" i="1" s="1"/>
  <c r="G1270" i="1"/>
  <c r="U1269" i="1"/>
  <c r="R1269" i="1"/>
  <c r="O1269" i="1"/>
  <c r="L1269" i="1"/>
  <c r="J1269" i="1"/>
  <c r="I1269" i="1"/>
  <c r="W1268" i="1"/>
  <c r="V1268" i="1"/>
  <c r="U1268" i="1"/>
  <c r="T1268" i="1"/>
  <c r="S1268" i="1"/>
  <c r="R1268" i="1"/>
  <c r="Q1268" i="1"/>
  <c r="P1268" i="1"/>
  <c r="P1266" i="1" s="1"/>
  <c r="O1268" i="1"/>
  <c r="N1268" i="1"/>
  <c r="M1268" i="1"/>
  <c r="L1268" i="1"/>
  <c r="K1268" i="1"/>
  <c r="J1268" i="1"/>
  <c r="I1268" i="1"/>
  <c r="H1268" i="1"/>
  <c r="G1268" i="1"/>
  <c r="V1267" i="1"/>
  <c r="U1267" i="1"/>
  <c r="T1267" i="1"/>
  <c r="T1266" i="1" s="1"/>
  <c r="S1267" i="1"/>
  <c r="S1266" i="1" s="1"/>
  <c r="R1267" i="1"/>
  <c r="R1266" i="1" s="1"/>
  <c r="Q1267" i="1"/>
  <c r="P1267" i="1"/>
  <c r="O1267" i="1"/>
  <c r="O1266" i="1" s="1"/>
  <c r="N1267" i="1"/>
  <c r="M1267" i="1"/>
  <c r="M1266" i="1" s="1"/>
  <c r="L1267" i="1"/>
  <c r="L1266" i="1" s="1"/>
  <c r="K1267" i="1"/>
  <c r="J1267" i="1"/>
  <c r="I1267" i="1"/>
  <c r="H1267" i="1"/>
  <c r="G1267" i="1"/>
  <c r="V1266" i="1"/>
  <c r="U1266" i="1"/>
  <c r="K1266" i="1"/>
  <c r="J1266" i="1"/>
  <c r="I1266" i="1"/>
  <c r="H1266" i="1"/>
  <c r="G1266" i="1"/>
  <c r="W1265" i="1"/>
  <c r="V1265" i="1"/>
  <c r="U1265" i="1"/>
  <c r="T1265" i="1"/>
  <c r="S1265" i="1"/>
  <c r="R1265" i="1"/>
  <c r="Q1265" i="1"/>
  <c r="P1265" i="1"/>
  <c r="O1265" i="1"/>
  <c r="N1265" i="1"/>
  <c r="M1265" i="1"/>
  <c r="M1263" i="1" s="1"/>
  <c r="L1265" i="1"/>
  <c r="K1265" i="1"/>
  <c r="J1265" i="1"/>
  <c r="I1265" i="1"/>
  <c r="H1265" i="1"/>
  <c r="H1263" i="1" s="1"/>
  <c r="G1265" i="1"/>
  <c r="V1264" i="1"/>
  <c r="V1263" i="1" s="1"/>
  <c r="U1264" i="1"/>
  <c r="T1264" i="1"/>
  <c r="S1264" i="1"/>
  <c r="R1264" i="1"/>
  <c r="R1263" i="1" s="1"/>
  <c r="Q1264" i="1"/>
  <c r="P1264" i="1"/>
  <c r="O1264" i="1"/>
  <c r="N1264" i="1"/>
  <c r="M1264" i="1"/>
  <c r="L1264" i="1"/>
  <c r="K1264" i="1"/>
  <c r="J1264" i="1"/>
  <c r="J1263" i="1" s="1"/>
  <c r="I1264" i="1"/>
  <c r="I1263" i="1" s="1"/>
  <c r="H1264" i="1"/>
  <c r="G1264" i="1"/>
  <c r="S1263" i="1"/>
  <c r="Q1263" i="1"/>
  <c r="P1263" i="1"/>
  <c r="O1263" i="1"/>
  <c r="N1263" i="1"/>
  <c r="L1263" i="1"/>
  <c r="K1263" i="1"/>
  <c r="V1262" i="1"/>
  <c r="U1262" i="1"/>
  <c r="T1262" i="1"/>
  <c r="S1262" i="1"/>
  <c r="S1260" i="1" s="1"/>
  <c r="R1262" i="1"/>
  <c r="Q1262" i="1"/>
  <c r="Q1260" i="1" s="1"/>
  <c r="P1262" i="1"/>
  <c r="O1262" i="1"/>
  <c r="N1262" i="1"/>
  <c r="M1262" i="1"/>
  <c r="L1262" i="1"/>
  <c r="K1262" i="1"/>
  <c r="J1262" i="1"/>
  <c r="J1262" i="12" s="1"/>
  <c r="I1262" i="1"/>
  <c r="H1262" i="1"/>
  <c r="G1262" i="1"/>
  <c r="V1261" i="1"/>
  <c r="U1261" i="1"/>
  <c r="T1261" i="1"/>
  <c r="T1260" i="1" s="1"/>
  <c r="S1261" i="1"/>
  <c r="R1261" i="1"/>
  <c r="Q1261" i="1"/>
  <c r="P1261" i="1"/>
  <c r="O1261" i="1"/>
  <c r="N1261" i="1"/>
  <c r="M1261" i="1"/>
  <c r="M1260" i="1" s="1"/>
  <c r="L1261" i="1"/>
  <c r="K1261" i="1"/>
  <c r="J1261" i="1"/>
  <c r="I1261" i="1"/>
  <c r="I1260" i="1" s="1"/>
  <c r="H1261" i="1"/>
  <c r="G1261" i="1"/>
  <c r="V1260" i="1"/>
  <c r="U1260" i="1"/>
  <c r="R1260" i="1"/>
  <c r="V1259" i="1"/>
  <c r="U1259" i="1"/>
  <c r="T1259" i="1"/>
  <c r="S1259" i="1"/>
  <c r="R1259" i="1"/>
  <c r="R1257" i="1" s="1"/>
  <c r="Q1259" i="1"/>
  <c r="P1259" i="1"/>
  <c r="O1259" i="1"/>
  <c r="N1259" i="1"/>
  <c r="M1259" i="1"/>
  <c r="L1259" i="1"/>
  <c r="K1259" i="1"/>
  <c r="J1259" i="1"/>
  <c r="J1257" i="1" s="1"/>
  <c r="I1259" i="1"/>
  <c r="H1259" i="1"/>
  <c r="G1259" i="1"/>
  <c r="V1258" i="1"/>
  <c r="V1257" i="1" s="1"/>
  <c r="U1258" i="1"/>
  <c r="U1257" i="1" s="1"/>
  <c r="T1258" i="1"/>
  <c r="S1258" i="1"/>
  <c r="R1258" i="1"/>
  <c r="Q1258" i="1"/>
  <c r="Q1257" i="1" s="1"/>
  <c r="P1258" i="1"/>
  <c r="O1258" i="1"/>
  <c r="O1257" i="1" s="1"/>
  <c r="N1258" i="1"/>
  <c r="N1257" i="1" s="1"/>
  <c r="M1258" i="1"/>
  <c r="L1258" i="1"/>
  <c r="K1258" i="1"/>
  <c r="J1258" i="1"/>
  <c r="I1258" i="1"/>
  <c r="H1258" i="1"/>
  <c r="G1258" i="1"/>
  <c r="S1257" i="1"/>
  <c r="P1257" i="1"/>
  <c r="M1257" i="1"/>
  <c r="L1257" i="1"/>
  <c r="K1257" i="1"/>
  <c r="H1257" i="1"/>
  <c r="V1256" i="1"/>
  <c r="V1254" i="1" s="1"/>
  <c r="U1256" i="1"/>
  <c r="T1256" i="1"/>
  <c r="S1256" i="1"/>
  <c r="S1256" i="12" s="1"/>
  <c r="R1256" i="1"/>
  <c r="R1256" i="12" s="1"/>
  <c r="Q1256" i="1"/>
  <c r="Q1254" i="1" s="1"/>
  <c r="P1256" i="1"/>
  <c r="O1256" i="1"/>
  <c r="N1256" i="1"/>
  <c r="M1256" i="1"/>
  <c r="L1256" i="1"/>
  <c r="K1256" i="1"/>
  <c r="J1256" i="1"/>
  <c r="I1256" i="1"/>
  <c r="H1256" i="1"/>
  <c r="G1256" i="1"/>
  <c r="V1255" i="1"/>
  <c r="U1255" i="1"/>
  <c r="T1255" i="1"/>
  <c r="T1254" i="1" s="1"/>
  <c r="S1255" i="1"/>
  <c r="S1254" i="1" s="1"/>
  <c r="R1255" i="1"/>
  <c r="Q1255" i="1"/>
  <c r="P1255" i="1"/>
  <c r="O1255" i="1"/>
  <c r="N1255" i="1"/>
  <c r="M1255" i="1"/>
  <c r="M1254" i="1" s="1"/>
  <c r="L1255" i="1"/>
  <c r="K1255" i="1"/>
  <c r="J1255" i="1"/>
  <c r="I1255" i="1"/>
  <c r="H1255" i="1"/>
  <c r="G1255" i="1"/>
  <c r="U1254" i="1"/>
  <c r="L1254" i="1"/>
  <c r="K1254" i="1"/>
  <c r="J1254" i="1"/>
  <c r="I1254" i="1"/>
  <c r="H1254" i="1"/>
  <c r="G1254" i="1"/>
  <c r="W1253" i="1"/>
  <c r="V1253" i="1"/>
  <c r="U1253" i="1"/>
  <c r="U1251" i="1" s="1"/>
  <c r="T1253" i="1"/>
  <c r="S1253" i="1"/>
  <c r="R1253" i="1"/>
  <c r="Q1253" i="1"/>
  <c r="P1253" i="1"/>
  <c r="O1253" i="1"/>
  <c r="N1253" i="1"/>
  <c r="N1251" i="1" s="1"/>
  <c r="M1253" i="1"/>
  <c r="L1253" i="1"/>
  <c r="L1251" i="1" s="1"/>
  <c r="K1253" i="1"/>
  <c r="J1253" i="1"/>
  <c r="I1253" i="1"/>
  <c r="H1253" i="1"/>
  <c r="G1253" i="1"/>
  <c r="G1251" i="1" s="1"/>
  <c r="V1252" i="1"/>
  <c r="U1252" i="1"/>
  <c r="T1252" i="1"/>
  <c r="S1252" i="1"/>
  <c r="R1252" i="1"/>
  <c r="Q1252" i="1"/>
  <c r="P1252" i="1"/>
  <c r="O1252" i="1"/>
  <c r="N1252" i="1"/>
  <c r="M1252" i="1"/>
  <c r="L1252" i="1"/>
  <c r="K1252" i="1"/>
  <c r="K1251" i="1" s="1"/>
  <c r="J1252" i="1"/>
  <c r="J1251" i="1" s="1"/>
  <c r="I1252" i="1"/>
  <c r="H1252" i="1"/>
  <c r="G1252" i="1"/>
  <c r="Q1251" i="1"/>
  <c r="P1251" i="1"/>
  <c r="O1251" i="1"/>
  <c r="M1251" i="1"/>
  <c r="V1249" i="1"/>
  <c r="U1249" i="1"/>
  <c r="T1249" i="1"/>
  <c r="S1249" i="1"/>
  <c r="S1246" i="1" s="1"/>
  <c r="R1249" i="1"/>
  <c r="Q1249" i="1"/>
  <c r="P1249" i="1"/>
  <c r="O1249" i="1"/>
  <c r="N1249" i="1"/>
  <c r="M1249" i="1"/>
  <c r="L1249" i="1"/>
  <c r="K1249" i="1"/>
  <c r="J1249" i="1"/>
  <c r="I1249" i="1"/>
  <c r="H1249" i="1"/>
  <c r="G1249" i="1"/>
  <c r="V1248" i="1"/>
  <c r="U1248" i="1"/>
  <c r="T1248" i="1"/>
  <c r="S1248" i="1"/>
  <c r="R1248" i="1"/>
  <c r="Q1248" i="1"/>
  <c r="P1248" i="1"/>
  <c r="O1248" i="1"/>
  <c r="N1248" i="1"/>
  <c r="M1248" i="1"/>
  <c r="L1248" i="1"/>
  <c r="K1248" i="1"/>
  <c r="K1246" i="1" s="1"/>
  <c r="J1248" i="1"/>
  <c r="I1248" i="1"/>
  <c r="H1248" i="1"/>
  <c r="G1248" i="1"/>
  <c r="V1247" i="1"/>
  <c r="U1247" i="1"/>
  <c r="U1246" i="1" s="1"/>
  <c r="T1247" i="1"/>
  <c r="S1247" i="1"/>
  <c r="R1247" i="1"/>
  <c r="Q1247" i="1"/>
  <c r="P1247" i="1"/>
  <c r="O1247" i="1"/>
  <c r="N1247" i="1"/>
  <c r="M1247" i="1"/>
  <c r="L1247" i="1"/>
  <c r="K1247" i="1"/>
  <c r="J1247" i="1"/>
  <c r="I1247" i="1"/>
  <c r="H1247" i="1"/>
  <c r="G1247" i="1"/>
  <c r="G1246" i="1" s="1"/>
  <c r="V1246" i="1"/>
  <c r="T1246" i="1"/>
  <c r="R1246" i="1"/>
  <c r="P1246" i="1"/>
  <c r="V1245" i="1"/>
  <c r="U1245" i="1"/>
  <c r="T1245" i="1"/>
  <c r="S1245" i="1"/>
  <c r="R1245" i="1"/>
  <c r="Q1245" i="1"/>
  <c r="P1245" i="1"/>
  <c r="O1245" i="1"/>
  <c r="N1245" i="1"/>
  <c r="M1245" i="1"/>
  <c r="L1245" i="1"/>
  <c r="K1245" i="1"/>
  <c r="J1245" i="1"/>
  <c r="I1245" i="1"/>
  <c r="H1245" i="1"/>
  <c r="G1245" i="1"/>
  <c r="V1244" i="1"/>
  <c r="U1244" i="1"/>
  <c r="U1243" i="1" s="1"/>
  <c r="T1244" i="1"/>
  <c r="S1244" i="1"/>
  <c r="R1244" i="1"/>
  <c r="Q1244" i="1"/>
  <c r="P1244" i="1"/>
  <c r="O1244" i="1"/>
  <c r="O1243" i="1" s="1"/>
  <c r="N1244" i="1"/>
  <c r="N1243" i="1" s="1"/>
  <c r="M1244" i="1"/>
  <c r="L1244" i="1"/>
  <c r="K1244" i="1"/>
  <c r="J1244" i="1"/>
  <c r="I1244" i="1"/>
  <c r="H1244" i="1"/>
  <c r="G1244" i="1"/>
  <c r="V1243" i="1"/>
  <c r="S1243" i="1"/>
  <c r="R1243" i="1"/>
  <c r="L1243" i="1"/>
  <c r="K1243" i="1"/>
  <c r="I1243" i="1"/>
  <c r="V1242" i="1"/>
  <c r="U1242" i="1"/>
  <c r="T1242" i="1"/>
  <c r="S1242" i="1"/>
  <c r="R1242" i="1"/>
  <c r="R1239" i="1" s="1"/>
  <c r="Q1242" i="1"/>
  <c r="P1242" i="1"/>
  <c r="O1242" i="1"/>
  <c r="W1242" i="1" s="1"/>
  <c r="N1242" i="1"/>
  <c r="M1242" i="1"/>
  <c r="M1239" i="1" s="1"/>
  <c r="L1242" i="1"/>
  <c r="K1242" i="1"/>
  <c r="J1242" i="1"/>
  <c r="I1242" i="1"/>
  <c r="H1242" i="1"/>
  <c r="G1242" i="1"/>
  <c r="V1241" i="1"/>
  <c r="U1241" i="1"/>
  <c r="T1241" i="1"/>
  <c r="S1241" i="1"/>
  <c r="R1241" i="1"/>
  <c r="Q1241" i="1"/>
  <c r="P1241" i="1"/>
  <c r="O1241" i="1"/>
  <c r="N1241" i="1"/>
  <c r="M1241" i="1"/>
  <c r="L1241" i="1"/>
  <c r="K1241" i="1"/>
  <c r="J1241" i="1"/>
  <c r="I1241" i="1"/>
  <c r="H1241" i="1"/>
  <c r="G1241" i="1"/>
  <c r="V1240" i="1"/>
  <c r="V1239" i="1" s="1"/>
  <c r="U1240" i="1"/>
  <c r="U1239" i="1" s="1"/>
  <c r="T1240" i="1"/>
  <c r="S1240" i="1"/>
  <c r="R1240" i="1"/>
  <c r="Q1240" i="1"/>
  <c r="P1240" i="1"/>
  <c r="O1240" i="1"/>
  <c r="N1240" i="1"/>
  <c r="N1239" i="1" s="1"/>
  <c r="M1240" i="1"/>
  <c r="L1240" i="1"/>
  <c r="K1240" i="1"/>
  <c r="J1240" i="1"/>
  <c r="I1240" i="1"/>
  <c r="I1239" i="1" s="1"/>
  <c r="H1240" i="1"/>
  <c r="H1239" i="1" s="1"/>
  <c r="G1240" i="1"/>
  <c r="W1240" i="1" s="1"/>
  <c r="S1239" i="1"/>
  <c r="J1239" i="1"/>
  <c r="V1238" i="1"/>
  <c r="U1238" i="1"/>
  <c r="U1236" i="1" s="1"/>
  <c r="T1238" i="1"/>
  <c r="T1236" i="1" s="1"/>
  <c r="S1238" i="1"/>
  <c r="R1238" i="1"/>
  <c r="Q1238" i="1"/>
  <c r="P1238" i="1"/>
  <c r="O1238" i="1"/>
  <c r="N1238" i="1"/>
  <c r="M1238" i="1"/>
  <c r="L1238" i="1"/>
  <c r="K1238" i="1"/>
  <c r="J1238" i="1"/>
  <c r="I1238" i="1"/>
  <c r="H1238" i="1"/>
  <c r="G1238" i="1"/>
  <c r="V1237" i="1"/>
  <c r="U1237" i="1"/>
  <c r="T1237" i="1"/>
  <c r="S1237" i="1"/>
  <c r="S1236" i="1" s="1"/>
  <c r="R1237" i="1"/>
  <c r="Q1237" i="1"/>
  <c r="P1237" i="1"/>
  <c r="P1236" i="1" s="1"/>
  <c r="O1237" i="1"/>
  <c r="N1237" i="1"/>
  <c r="N1236" i="1" s="1"/>
  <c r="M1237" i="1"/>
  <c r="M1236" i="1" s="1"/>
  <c r="L1237" i="1"/>
  <c r="K1237" i="1"/>
  <c r="K1236" i="1" s="1"/>
  <c r="J1237" i="1"/>
  <c r="I1237" i="1"/>
  <c r="H1237" i="1"/>
  <c r="G1237" i="1"/>
  <c r="L1236" i="1"/>
  <c r="J1236" i="1"/>
  <c r="I1236" i="1"/>
  <c r="H1236" i="1"/>
  <c r="V1235" i="1"/>
  <c r="U1235" i="1"/>
  <c r="T1235" i="1"/>
  <c r="S1235" i="1"/>
  <c r="R1235" i="1"/>
  <c r="Q1235" i="1"/>
  <c r="P1235" i="1"/>
  <c r="O1235" i="1"/>
  <c r="N1235" i="1"/>
  <c r="M1235" i="1"/>
  <c r="L1235" i="1"/>
  <c r="K1235" i="1"/>
  <c r="J1235" i="1"/>
  <c r="I1235" i="1"/>
  <c r="H1235" i="1"/>
  <c r="G1235" i="1"/>
  <c r="W1235" i="1" s="1"/>
  <c r="V1234" i="1"/>
  <c r="W1234" i="1" s="1"/>
  <c r="U1234" i="1"/>
  <c r="T1234" i="1"/>
  <c r="S1234" i="1"/>
  <c r="R1234" i="1"/>
  <c r="Q1234" i="1"/>
  <c r="P1234" i="1"/>
  <c r="O1234" i="1"/>
  <c r="N1234" i="1"/>
  <c r="M1234" i="1"/>
  <c r="L1234" i="1"/>
  <c r="K1234" i="1"/>
  <c r="J1234" i="1"/>
  <c r="I1234" i="1"/>
  <c r="H1234" i="1"/>
  <c r="G1234" i="1"/>
  <c r="V1233" i="1"/>
  <c r="V1232" i="1" s="1"/>
  <c r="U1233" i="1"/>
  <c r="U1232" i="1" s="1"/>
  <c r="T1233" i="1"/>
  <c r="T1232" i="1" s="1"/>
  <c r="S1233" i="1"/>
  <c r="R1233" i="1"/>
  <c r="Q1233" i="1"/>
  <c r="P1233" i="1"/>
  <c r="O1233" i="1"/>
  <c r="O1232" i="1" s="1"/>
  <c r="N1233" i="1"/>
  <c r="M1233" i="1"/>
  <c r="L1233" i="1"/>
  <c r="K1233" i="1"/>
  <c r="J1233" i="1"/>
  <c r="I1233" i="1"/>
  <c r="H1233" i="1"/>
  <c r="G1233" i="1"/>
  <c r="S1232" i="1"/>
  <c r="R1232" i="1"/>
  <c r="Q1232" i="1"/>
  <c r="P1232" i="1"/>
  <c r="N1232" i="1"/>
  <c r="M1232" i="1"/>
  <c r="K1232" i="1"/>
  <c r="J1232" i="1"/>
  <c r="V1231" i="1"/>
  <c r="U1231" i="1"/>
  <c r="T1231" i="1"/>
  <c r="S1231" i="1"/>
  <c r="R1231" i="1"/>
  <c r="Q1231" i="1"/>
  <c r="Q1229" i="1" s="1"/>
  <c r="P1231" i="1"/>
  <c r="O1231" i="1"/>
  <c r="N1231" i="1"/>
  <c r="M1231" i="1"/>
  <c r="L1231" i="1"/>
  <c r="K1231" i="1"/>
  <c r="J1231" i="1"/>
  <c r="J1229" i="1" s="1"/>
  <c r="I1231" i="1"/>
  <c r="H1231" i="1"/>
  <c r="H1229" i="1" s="1"/>
  <c r="G1231" i="1"/>
  <c r="V1230" i="1"/>
  <c r="U1230" i="1"/>
  <c r="U1229" i="1" s="1"/>
  <c r="T1230" i="1"/>
  <c r="T1229" i="1" s="1"/>
  <c r="S1230" i="1"/>
  <c r="S1229" i="1" s="1"/>
  <c r="R1230" i="1"/>
  <c r="Q1230" i="1"/>
  <c r="P1230" i="1"/>
  <c r="O1230" i="1"/>
  <c r="O1229" i="1" s="1"/>
  <c r="N1230" i="1"/>
  <c r="M1230" i="1"/>
  <c r="L1230" i="1"/>
  <c r="K1230" i="1"/>
  <c r="J1230" i="1"/>
  <c r="I1230" i="1"/>
  <c r="H1230" i="1"/>
  <c r="G1230" i="1"/>
  <c r="V1229" i="1"/>
  <c r="R1229" i="1"/>
  <c r="P1229" i="1"/>
  <c r="M1229" i="1"/>
  <c r="L1229" i="1"/>
  <c r="I1229" i="1"/>
  <c r="V1227" i="1"/>
  <c r="U1227" i="1"/>
  <c r="T1227" i="1"/>
  <c r="S1227" i="1"/>
  <c r="R1227" i="1"/>
  <c r="Q1227" i="1"/>
  <c r="P1227" i="1"/>
  <c r="O1227" i="1"/>
  <c r="N1227" i="1"/>
  <c r="M1227" i="1"/>
  <c r="L1227" i="1"/>
  <c r="K1227" i="1"/>
  <c r="J1227" i="1"/>
  <c r="I1227" i="1"/>
  <c r="H1227" i="1"/>
  <c r="G1227" i="1"/>
  <c r="V1226" i="1"/>
  <c r="U1226" i="1"/>
  <c r="T1226" i="1"/>
  <c r="S1226" i="1"/>
  <c r="R1226" i="1"/>
  <c r="Q1226" i="1"/>
  <c r="P1226" i="1"/>
  <c r="O1226" i="1"/>
  <c r="N1226" i="1"/>
  <c r="M1226" i="1"/>
  <c r="L1226" i="1"/>
  <c r="K1226" i="1"/>
  <c r="K1224" i="1" s="1"/>
  <c r="J1226" i="1"/>
  <c r="I1226" i="1"/>
  <c r="H1226" i="1"/>
  <c r="G1226" i="1"/>
  <c r="V1225" i="1"/>
  <c r="V1224" i="1" s="1"/>
  <c r="U1225" i="1"/>
  <c r="U1224" i="1" s="1"/>
  <c r="T1225" i="1"/>
  <c r="S1225" i="1"/>
  <c r="S1224" i="1" s="1"/>
  <c r="R1225" i="1"/>
  <c r="Q1225" i="1"/>
  <c r="P1225" i="1"/>
  <c r="O1225" i="1"/>
  <c r="N1225" i="1"/>
  <c r="M1225" i="1"/>
  <c r="L1225" i="1"/>
  <c r="K1225" i="1"/>
  <c r="J1225" i="1"/>
  <c r="I1225" i="1"/>
  <c r="H1225" i="1"/>
  <c r="G1225" i="1"/>
  <c r="T1224" i="1"/>
  <c r="R1224" i="1"/>
  <c r="Q1224" i="1"/>
  <c r="P1224" i="1"/>
  <c r="O1224" i="1"/>
  <c r="M1224" i="1"/>
  <c r="J1224" i="1"/>
  <c r="V1223" i="1"/>
  <c r="U1223" i="1"/>
  <c r="T1223" i="1"/>
  <c r="S1223" i="1"/>
  <c r="R1223" i="1"/>
  <c r="Q1223" i="1"/>
  <c r="P1223" i="1"/>
  <c r="O1223" i="1"/>
  <c r="N1223" i="1"/>
  <c r="N1220" i="1" s="1"/>
  <c r="M1223" i="1"/>
  <c r="L1223" i="1"/>
  <c r="K1223" i="1"/>
  <c r="J1223" i="1"/>
  <c r="I1223" i="1"/>
  <c r="H1223" i="1"/>
  <c r="G1223" i="1"/>
  <c r="V1222" i="1"/>
  <c r="U1222" i="1"/>
  <c r="T1222" i="1"/>
  <c r="S1222" i="1"/>
  <c r="R1222" i="1"/>
  <c r="Q1222" i="1"/>
  <c r="P1222" i="1"/>
  <c r="O1222" i="1"/>
  <c r="N1222" i="1"/>
  <c r="M1222" i="1"/>
  <c r="L1222" i="1"/>
  <c r="K1222" i="1"/>
  <c r="K1220" i="1" s="1"/>
  <c r="J1222" i="1"/>
  <c r="I1222" i="1"/>
  <c r="H1222" i="1"/>
  <c r="G1222" i="1"/>
  <c r="W1221" i="1"/>
  <c r="V1221" i="1"/>
  <c r="V1220" i="1" s="1"/>
  <c r="U1221" i="1"/>
  <c r="U1220" i="1" s="1"/>
  <c r="T1221" i="1"/>
  <c r="S1221" i="1"/>
  <c r="R1221" i="1"/>
  <c r="Q1221" i="1"/>
  <c r="P1221" i="1"/>
  <c r="O1221" i="1"/>
  <c r="O1220" i="1" s="1"/>
  <c r="N1221" i="1"/>
  <c r="M1221" i="1"/>
  <c r="L1221" i="1"/>
  <c r="K1221" i="1"/>
  <c r="J1221" i="1"/>
  <c r="I1221" i="1"/>
  <c r="H1221" i="1"/>
  <c r="G1221" i="1"/>
  <c r="T1220" i="1"/>
  <c r="S1220" i="1"/>
  <c r="R1220" i="1"/>
  <c r="Q1220" i="1"/>
  <c r="V1219" i="1"/>
  <c r="U1219" i="1"/>
  <c r="T1219" i="1"/>
  <c r="S1219" i="1"/>
  <c r="R1219" i="1"/>
  <c r="Q1219" i="1"/>
  <c r="Q1216" i="1" s="1"/>
  <c r="P1219" i="1"/>
  <c r="O1219" i="1"/>
  <c r="N1219" i="1"/>
  <c r="M1219" i="1"/>
  <c r="L1219" i="1"/>
  <c r="K1219" i="1"/>
  <c r="J1219" i="1"/>
  <c r="I1219" i="1"/>
  <c r="H1219" i="1"/>
  <c r="G1219" i="1"/>
  <c r="V1218" i="1"/>
  <c r="U1218" i="1"/>
  <c r="T1218" i="1"/>
  <c r="S1218" i="1"/>
  <c r="R1218" i="1"/>
  <c r="R1216" i="1" s="1"/>
  <c r="Q1218" i="1"/>
  <c r="P1218" i="1"/>
  <c r="O1218" i="1"/>
  <c r="N1218" i="1"/>
  <c r="N1216" i="1" s="1"/>
  <c r="M1218" i="1"/>
  <c r="M1216" i="1" s="1"/>
  <c r="L1218" i="1"/>
  <c r="K1218" i="1"/>
  <c r="J1218" i="1"/>
  <c r="I1218" i="1"/>
  <c r="H1218" i="1"/>
  <c r="G1218" i="1"/>
  <c r="V1217" i="1"/>
  <c r="V1216" i="1" s="1"/>
  <c r="U1217" i="1"/>
  <c r="U1216" i="1" s="1"/>
  <c r="T1217" i="1"/>
  <c r="S1217" i="1"/>
  <c r="R1217" i="1"/>
  <c r="Q1217" i="1"/>
  <c r="P1217" i="1"/>
  <c r="O1217" i="1"/>
  <c r="N1217" i="1"/>
  <c r="M1217" i="1"/>
  <c r="L1217" i="1"/>
  <c r="L1216" i="1" s="1"/>
  <c r="K1217" i="1"/>
  <c r="J1217" i="1"/>
  <c r="J1216" i="1" s="1"/>
  <c r="I1217" i="1"/>
  <c r="I1216" i="1" s="1"/>
  <c r="H1217" i="1"/>
  <c r="H1216" i="1" s="1"/>
  <c r="G1217" i="1"/>
  <c r="S1216" i="1"/>
  <c r="G1216" i="1"/>
  <c r="V1214" i="1"/>
  <c r="U1214" i="1"/>
  <c r="T1214" i="1"/>
  <c r="S1214" i="1"/>
  <c r="R1214" i="1"/>
  <c r="R1210" i="1" s="1"/>
  <c r="Q1214" i="1"/>
  <c r="P1214" i="1"/>
  <c r="O1214" i="1"/>
  <c r="N1214" i="1"/>
  <c r="M1214" i="1"/>
  <c r="M1210" i="1" s="1"/>
  <c r="L1214" i="1"/>
  <c r="K1214" i="1"/>
  <c r="J1214" i="1"/>
  <c r="I1214" i="1"/>
  <c r="H1214" i="1"/>
  <c r="H1210" i="1" s="1"/>
  <c r="G1214" i="1"/>
  <c r="V1213" i="1"/>
  <c r="U1213" i="1"/>
  <c r="T1213" i="1"/>
  <c r="S1213" i="1"/>
  <c r="R1213" i="1"/>
  <c r="Q1213" i="1"/>
  <c r="P1213" i="1"/>
  <c r="O1213" i="1"/>
  <c r="N1213" i="1"/>
  <c r="M1213" i="1"/>
  <c r="L1213" i="1"/>
  <c r="K1213" i="1"/>
  <c r="J1213" i="1"/>
  <c r="J1210" i="1" s="1"/>
  <c r="I1213" i="1"/>
  <c r="H1213" i="1"/>
  <c r="G1213" i="1"/>
  <c r="V1212" i="1"/>
  <c r="U1212" i="1"/>
  <c r="T1212" i="1"/>
  <c r="S1212" i="1"/>
  <c r="R1212" i="1"/>
  <c r="Q1212" i="1"/>
  <c r="P1212" i="1"/>
  <c r="O1212" i="1"/>
  <c r="N1212" i="1"/>
  <c r="M1212" i="1"/>
  <c r="L1212" i="1"/>
  <c r="K1212" i="1"/>
  <c r="J1212" i="1"/>
  <c r="I1212" i="1"/>
  <c r="I1210" i="1" s="1"/>
  <c r="H1212" i="1"/>
  <c r="G1212" i="1"/>
  <c r="V1211" i="1"/>
  <c r="U1211" i="1"/>
  <c r="T1211" i="1"/>
  <c r="T1210" i="1" s="1"/>
  <c r="S1211" i="1"/>
  <c r="S1210" i="1" s="1"/>
  <c r="R1211" i="1"/>
  <c r="Q1211" i="1"/>
  <c r="P1211" i="1"/>
  <c r="O1211" i="1"/>
  <c r="N1211" i="1"/>
  <c r="M1211" i="1"/>
  <c r="L1211" i="1"/>
  <c r="K1211" i="1"/>
  <c r="J1211" i="1"/>
  <c r="I1211" i="1"/>
  <c r="H1211" i="1"/>
  <c r="G1211" i="1"/>
  <c r="U1210" i="1"/>
  <c r="Q1210" i="1"/>
  <c r="P1210" i="1"/>
  <c r="N1210" i="1"/>
  <c r="K1210" i="1"/>
  <c r="V1209" i="1"/>
  <c r="U1209" i="1"/>
  <c r="T1209" i="1"/>
  <c r="S1209" i="1"/>
  <c r="R1209" i="1"/>
  <c r="Q1209" i="1"/>
  <c r="P1209" i="1"/>
  <c r="O1209" i="1"/>
  <c r="N1209" i="1"/>
  <c r="N1209" i="12" s="1"/>
  <c r="M1209" i="1"/>
  <c r="M1209" i="12" s="1"/>
  <c r="L1209" i="1"/>
  <c r="K1209" i="1"/>
  <c r="K1209" i="12" s="1"/>
  <c r="J1209" i="1"/>
  <c r="I1209" i="1"/>
  <c r="H1209" i="1"/>
  <c r="H1209" i="12" s="1"/>
  <c r="G1209" i="1"/>
  <c r="V1208" i="1"/>
  <c r="U1208" i="1"/>
  <c r="T1208" i="1"/>
  <c r="S1208" i="1"/>
  <c r="R1208" i="1"/>
  <c r="Q1208" i="1"/>
  <c r="P1208" i="1"/>
  <c r="O1208" i="1"/>
  <c r="N1208" i="1"/>
  <c r="M1208" i="1"/>
  <c r="L1208" i="1"/>
  <c r="K1208" i="1"/>
  <c r="K1208" i="12" s="1"/>
  <c r="J1208" i="1"/>
  <c r="I1208" i="1"/>
  <c r="H1208" i="1"/>
  <c r="H1208" i="12" s="1"/>
  <c r="G1208" i="1"/>
  <c r="V1207" i="1"/>
  <c r="V1207" i="12" s="1"/>
  <c r="U1207" i="1"/>
  <c r="T1207" i="1"/>
  <c r="S1207" i="1"/>
  <c r="R1207" i="1"/>
  <c r="Q1207" i="1"/>
  <c r="P1207" i="1"/>
  <c r="O1207" i="1"/>
  <c r="N1207" i="1"/>
  <c r="M1207" i="1"/>
  <c r="L1207" i="1"/>
  <c r="K1207" i="1"/>
  <c r="J1207" i="1"/>
  <c r="I1207" i="1"/>
  <c r="H1207" i="1"/>
  <c r="G1207" i="1"/>
  <c r="V1206" i="1"/>
  <c r="U1206" i="1"/>
  <c r="U1205" i="1" s="1"/>
  <c r="T1206" i="1"/>
  <c r="S1206" i="1"/>
  <c r="R1206" i="1"/>
  <c r="Q1206" i="1"/>
  <c r="P1206" i="1"/>
  <c r="O1206" i="1"/>
  <c r="N1206" i="1"/>
  <c r="M1206" i="1"/>
  <c r="L1206" i="1"/>
  <c r="K1206" i="1"/>
  <c r="J1206" i="1"/>
  <c r="I1206" i="1"/>
  <c r="H1206" i="1"/>
  <c r="G1206" i="1"/>
  <c r="Q1205" i="1"/>
  <c r="P1205" i="1"/>
  <c r="O1205" i="1"/>
  <c r="N1205" i="1"/>
  <c r="L1205" i="1"/>
  <c r="V1204" i="1"/>
  <c r="U1204" i="1"/>
  <c r="T1204" i="1"/>
  <c r="S1204" i="1"/>
  <c r="R1204" i="1"/>
  <c r="Q1204" i="1"/>
  <c r="P1204" i="1"/>
  <c r="O1204" i="1"/>
  <c r="O1200" i="1" s="1"/>
  <c r="N1204" i="1"/>
  <c r="M1204" i="1"/>
  <c r="L1204" i="1"/>
  <c r="K1204" i="1"/>
  <c r="J1204" i="1"/>
  <c r="I1204" i="1"/>
  <c r="H1204" i="1"/>
  <c r="G1204" i="1"/>
  <c r="W1204" i="1" s="1"/>
  <c r="W1203" i="1"/>
  <c r="V1203" i="1"/>
  <c r="U1203" i="1"/>
  <c r="T1203" i="1"/>
  <c r="S1203" i="1"/>
  <c r="R1203" i="1"/>
  <c r="Q1203" i="1"/>
  <c r="P1203" i="1"/>
  <c r="O1203" i="1"/>
  <c r="N1203" i="1"/>
  <c r="M1203" i="1"/>
  <c r="L1203" i="1"/>
  <c r="K1203" i="1"/>
  <c r="J1203" i="1"/>
  <c r="J1200" i="1" s="1"/>
  <c r="I1203" i="1"/>
  <c r="H1203" i="1"/>
  <c r="G1203" i="1"/>
  <c r="V1202" i="1"/>
  <c r="V1200" i="1" s="1"/>
  <c r="U1202" i="1"/>
  <c r="T1202" i="1"/>
  <c r="W1202" i="1" s="1"/>
  <c r="S1202" i="1"/>
  <c r="R1202" i="1"/>
  <c r="Q1202" i="1"/>
  <c r="P1202" i="1"/>
  <c r="O1202" i="1"/>
  <c r="N1202" i="1"/>
  <c r="M1202" i="1"/>
  <c r="L1202" i="1"/>
  <c r="K1202" i="1"/>
  <c r="J1202" i="1"/>
  <c r="I1202" i="1"/>
  <c r="H1202" i="1"/>
  <c r="G1202" i="1"/>
  <c r="V1201" i="1"/>
  <c r="U1201" i="1"/>
  <c r="T1201" i="1"/>
  <c r="S1201" i="1"/>
  <c r="S1200" i="1" s="1"/>
  <c r="R1201" i="1"/>
  <c r="Q1201" i="1"/>
  <c r="P1201" i="1"/>
  <c r="O1201" i="1"/>
  <c r="N1201" i="1"/>
  <c r="M1201" i="1"/>
  <c r="L1201" i="1"/>
  <c r="K1201" i="1"/>
  <c r="J1201" i="1"/>
  <c r="I1201" i="1"/>
  <c r="H1201" i="1"/>
  <c r="G1201" i="1"/>
  <c r="U1200" i="1"/>
  <c r="R1200" i="1"/>
  <c r="P1200" i="1"/>
  <c r="N1200" i="1"/>
  <c r="M1200" i="1"/>
  <c r="V1197" i="1"/>
  <c r="U1197" i="1"/>
  <c r="T1197" i="1"/>
  <c r="S1197" i="1"/>
  <c r="R1197" i="1"/>
  <c r="Q1197" i="1"/>
  <c r="P1197" i="1"/>
  <c r="O1197" i="1"/>
  <c r="N1197" i="1"/>
  <c r="M1197" i="1"/>
  <c r="L1197" i="1"/>
  <c r="K1197" i="1"/>
  <c r="J1197" i="1"/>
  <c r="I1197" i="1"/>
  <c r="H1197" i="1"/>
  <c r="G1197" i="1"/>
  <c r="V1196" i="1"/>
  <c r="U1196" i="1"/>
  <c r="T1196" i="1"/>
  <c r="S1196" i="1"/>
  <c r="R1196" i="1"/>
  <c r="Q1196" i="1"/>
  <c r="P1196" i="1"/>
  <c r="O1196" i="1"/>
  <c r="N1196" i="1"/>
  <c r="M1196" i="1"/>
  <c r="L1196" i="1"/>
  <c r="K1196" i="1"/>
  <c r="J1196" i="1"/>
  <c r="I1196" i="1"/>
  <c r="H1196" i="1"/>
  <c r="G1196" i="1"/>
  <c r="V1195" i="1"/>
  <c r="U1195" i="1"/>
  <c r="T1195" i="1"/>
  <c r="S1195" i="1"/>
  <c r="R1195" i="1"/>
  <c r="Q1195" i="1"/>
  <c r="P1195" i="1"/>
  <c r="O1195" i="1"/>
  <c r="N1195" i="1"/>
  <c r="M1195" i="1"/>
  <c r="L1195" i="1"/>
  <c r="K1195" i="1"/>
  <c r="J1195" i="1"/>
  <c r="I1195" i="1"/>
  <c r="H1195" i="1"/>
  <c r="G1195" i="1"/>
  <c r="V1194" i="1"/>
  <c r="U1194" i="1"/>
  <c r="T1194" i="1"/>
  <c r="S1194" i="1"/>
  <c r="R1194" i="1"/>
  <c r="Q1194" i="1"/>
  <c r="P1194" i="1"/>
  <c r="P1192" i="1" s="1"/>
  <c r="O1194" i="1"/>
  <c r="N1194" i="1"/>
  <c r="M1194" i="1"/>
  <c r="L1194" i="1"/>
  <c r="K1194" i="1"/>
  <c r="J1194" i="1"/>
  <c r="I1194" i="1"/>
  <c r="H1194" i="1"/>
  <c r="G1194" i="1"/>
  <c r="V1193" i="1"/>
  <c r="V1192" i="1" s="1"/>
  <c r="U1193" i="1"/>
  <c r="T1193" i="1"/>
  <c r="S1193" i="1"/>
  <c r="S1192" i="1" s="1"/>
  <c r="R1193" i="1"/>
  <c r="Q1193" i="1"/>
  <c r="P1193" i="1"/>
  <c r="O1193" i="1"/>
  <c r="N1193" i="1"/>
  <c r="N1192" i="1" s="1"/>
  <c r="M1193" i="1"/>
  <c r="M1192" i="1" s="1"/>
  <c r="L1193" i="1"/>
  <c r="K1193" i="1"/>
  <c r="J1193" i="1"/>
  <c r="I1193" i="1"/>
  <c r="H1193" i="1"/>
  <c r="G1193" i="1"/>
  <c r="W1193" i="1" s="1"/>
  <c r="T1192" i="1"/>
  <c r="O1192" i="1"/>
  <c r="L1192" i="1"/>
  <c r="J1192" i="1"/>
  <c r="V1191" i="1"/>
  <c r="V1185" i="1" s="1"/>
  <c r="U1191" i="1"/>
  <c r="T1191" i="1"/>
  <c r="S1191" i="1"/>
  <c r="R1191" i="1"/>
  <c r="Q1191" i="1"/>
  <c r="P1191" i="1"/>
  <c r="O1191" i="1"/>
  <c r="N1191" i="1"/>
  <c r="M1191" i="1"/>
  <c r="L1191" i="1"/>
  <c r="K1191" i="1"/>
  <c r="J1191" i="1"/>
  <c r="I1191" i="1"/>
  <c r="H1191" i="1"/>
  <c r="G1191" i="1"/>
  <c r="V1190" i="1"/>
  <c r="U1190" i="1"/>
  <c r="T1190" i="1"/>
  <c r="S1190" i="1"/>
  <c r="R1190" i="1"/>
  <c r="R1185" i="1" s="1"/>
  <c r="Q1190" i="1"/>
  <c r="P1190" i="1"/>
  <c r="O1190" i="1"/>
  <c r="N1190" i="1"/>
  <c r="M1190" i="1"/>
  <c r="L1190" i="1"/>
  <c r="K1190" i="1"/>
  <c r="J1190" i="1"/>
  <c r="I1190" i="1"/>
  <c r="H1190" i="1"/>
  <c r="G1190" i="1"/>
  <c r="V1189" i="1"/>
  <c r="U1189" i="1"/>
  <c r="T1189" i="1"/>
  <c r="S1189" i="1"/>
  <c r="R1189" i="1"/>
  <c r="Q1189" i="1"/>
  <c r="P1189" i="1"/>
  <c r="P1185" i="1" s="1"/>
  <c r="O1189" i="1"/>
  <c r="N1189" i="1"/>
  <c r="M1189" i="1"/>
  <c r="L1189" i="1"/>
  <c r="K1189" i="1"/>
  <c r="J1189" i="1"/>
  <c r="I1189" i="1"/>
  <c r="H1189" i="1"/>
  <c r="G1189" i="1"/>
  <c r="V1188" i="1"/>
  <c r="U1188" i="1"/>
  <c r="T1188" i="1"/>
  <c r="S1188" i="1"/>
  <c r="R1188" i="1"/>
  <c r="Q1188" i="1"/>
  <c r="P1188" i="1"/>
  <c r="O1188" i="1"/>
  <c r="N1188" i="1"/>
  <c r="N1185" i="1" s="1"/>
  <c r="M1188" i="1"/>
  <c r="L1188" i="1"/>
  <c r="L1188" i="12" s="1"/>
  <c r="K1188" i="1"/>
  <c r="K1188" i="12" s="1"/>
  <c r="J1188" i="1"/>
  <c r="I1188" i="1"/>
  <c r="H1188" i="1"/>
  <c r="G1188" i="1"/>
  <c r="V1187" i="1"/>
  <c r="U1187" i="1"/>
  <c r="T1187" i="1"/>
  <c r="S1187" i="1"/>
  <c r="R1187" i="1"/>
  <c r="Q1187" i="1"/>
  <c r="P1187" i="1"/>
  <c r="O1187" i="1"/>
  <c r="N1187" i="1"/>
  <c r="M1187" i="1"/>
  <c r="L1187" i="1"/>
  <c r="K1187" i="1"/>
  <c r="J1187" i="1"/>
  <c r="J1185" i="1" s="1"/>
  <c r="I1187" i="1"/>
  <c r="H1187" i="1"/>
  <c r="H1187" i="12" s="1"/>
  <c r="G1187" i="1"/>
  <c r="W1186" i="1"/>
  <c r="V1186" i="1"/>
  <c r="U1186" i="1"/>
  <c r="T1186" i="1"/>
  <c r="S1186" i="1"/>
  <c r="R1186" i="1"/>
  <c r="Q1186" i="1"/>
  <c r="P1186" i="1"/>
  <c r="O1186" i="1"/>
  <c r="N1186" i="1"/>
  <c r="M1186" i="1"/>
  <c r="L1186" i="1"/>
  <c r="K1186" i="1"/>
  <c r="J1186" i="1"/>
  <c r="I1186" i="1"/>
  <c r="H1186" i="1"/>
  <c r="G1186" i="1"/>
  <c r="U1185" i="1"/>
  <c r="V1183" i="1"/>
  <c r="U1183" i="1"/>
  <c r="T1183" i="1"/>
  <c r="T1181" i="1" s="1"/>
  <c r="S1183" i="1"/>
  <c r="S1181" i="1" s="1"/>
  <c r="R1183" i="1"/>
  <c r="R1181" i="1" s="1"/>
  <c r="Q1183" i="1"/>
  <c r="P1183" i="1"/>
  <c r="O1183" i="1"/>
  <c r="O1183" i="12" s="1"/>
  <c r="N1183" i="1"/>
  <c r="M1183" i="1"/>
  <c r="L1183" i="1"/>
  <c r="K1183" i="1"/>
  <c r="J1183" i="1"/>
  <c r="I1183" i="1"/>
  <c r="H1183" i="1"/>
  <c r="G1183" i="1"/>
  <c r="V1182" i="1"/>
  <c r="V1181" i="1" s="1"/>
  <c r="U1182" i="1"/>
  <c r="T1182" i="1"/>
  <c r="S1182" i="1"/>
  <c r="R1182" i="1"/>
  <c r="Q1182" i="1"/>
  <c r="P1182" i="1"/>
  <c r="O1182" i="1"/>
  <c r="N1182" i="1"/>
  <c r="M1182" i="1"/>
  <c r="L1182" i="1"/>
  <c r="K1182" i="1"/>
  <c r="K1181" i="1" s="1"/>
  <c r="J1182" i="1"/>
  <c r="J1181" i="1" s="1"/>
  <c r="I1182" i="1"/>
  <c r="H1182" i="1"/>
  <c r="G1182" i="1"/>
  <c r="H1181" i="1"/>
  <c r="M1180" i="1"/>
  <c r="P1180" i="1" s="1"/>
  <c r="S1180" i="1" s="1"/>
  <c r="L1180" i="1"/>
  <c r="K1180" i="1"/>
  <c r="K1180" i="12" s="1"/>
  <c r="J1180" i="1"/>
  <c r="I1180" i="1"/>
  <c r="H1180" i="1"/>
  <c r="G1180" i="1"/>
  <c r="L1179" i="1"/>
  <c r="K1179" i="1"/>
  <c r="J1179" i="1"/>
  <c r="I1179" i="1"/>
  <c r="I1179" i="12" s="1"/>
  <c r="H1179" i="1"/>
  <c r="G1179" i="1"/>
  <c r="K1178" i="1"/>
  <c r="J1178" i="1"/>
  <c r="J1178" i="12" s="1"/>
  <c r="I1178" i="1"/>
  <c r="H1178" i="1"/>
  <c r="G1178" i="1"/>
  <c r="K1177" i="1"/>
  <c r="V1175" i="1"/>
  <c r="U1175" i="1"/>
  <c r="T1175" i="1"/>
  <c r="S1175" i="1"/>
  <c r="R1175" i="1"/>
  <c r="Q1175" i="1"/>
  <c r="Q1175" i="12" s="1"/>
  <c r="P1175" i="1"/>
  <c r="O1175" i="1"/>
  <c r="N1175" i="1"/>
  <c r="M1175" i="1"/>
  <c r="L1175" i="1"/>
  <c r="K1175" i="1"/>
  <c r="J1175" i="1"/>
  <c r="I1175" i="1"/>
  <c r="H1175" i="1"/>
  <c r="G1175" i="1"/>
  <c r="K1174" i="1"/>
  <c r="K1172" i="1" s="1"/>
  <c r="J1174" i="1"/>
  <c r="I1174" i="1"/>
  <c r="H1174" i="1"/>
  <c r="H1174" i="12" s="1"/>
  <c r="G1174" i="1"/>
  <c r="K1173" i="1"/>
  <c r="J1173" i="1"/>
  <c r="I1173" i="1"/>
  <c r="I1172" i="1" s="1"/>
  <c r="H1173" i="1"/>
  <c r="H1173" i="12" s="1"/>
  <c r="H1172" i="12" s="1"/>
  <c r="G1173" i="1"/>
  <c r="V1171" i="1"/>
  <c r="W1171" i="1" s="1"/>
  <c r="U1171" i="1"/>
  <c r="T1171" i="1"/>
  <c r="S1171" i="1"/>
  <c r="R1171" i="1"/>
  <c r="Q1171" i="1"/>
  <c r="P1171" i="1"/>
  <c r="O1171" i="1"/>
  <c r="N1171" i="1"/>
  <c r="M1171" i="1"/>
  <c r="L1171" i="1"/>
  <c r="K1171" i="1"/>
  <c r="J1171" i="1"/>
  <c r="I1171" i="1"/>
  <c r="H1171" i="1"/>
  <c r="G1171" i="1"/>
  <c r="K1170" i="1"/>
  <c r="J1170" i="1"/>
  <c r="I1170" i="1"/>
  <c r="H1170" i="1"/>
  <c r="G1170" i="1"/>
  <c r="K1169" i="1"/>
  <c r="K1168" i="1" s="1"/>
  <c r="J1169" i="1"/>
  <c r="I1169" i="1"/>
  <c r="I1168" i="1" s="1"/>
  <c r="H1169" i="1"/>
  <c r="H1169" i="12" s="1"/>
  <c r="G1169" i="1"/>
  <c r="J1168" i="1"/>
  <c r="H1168" i="1"/>
  <c r="G1168" i="1"/>
  <c r="V1167" i="1"/>
  <c r="U1167" i="1"/>
  <c r="T1167" i="1"/>
  <c r="S1167" i="1"/>
  <c r="R1167" i="1"/>
  <c r="Q1167" i="1"/>
  <c r="P1167" i="1"/>
  <c r="O1167" i="1"/>
  <c r="O1166" i="1" s="1"/>
  <c r="N1167" i="1"/>
  <c r="M1167" i="1"/>
  <c r="M1166" i="1" s="1"/>
  <c r="L1167" i="1"/>
  <c r="L1166" i="1" s="1"/>
  <c r="K1167" i="1"/>
  <c r="J1167" i="1"/>
  <c r="J1166" i="1" s="1"/>
  <c r="I1167" i="1"/>
  <c r="H1167" i="1"/>
  <c r="H1166" i="1" s="1"/>
  <c r="G1167" i="1"/>
  <c r="V1166" i="1"/>
  <c r="U1166" i="1"/>
  <c r="T1166" i="1"/>
  <c r="S1166" i="1"/>
  <c r="R1166" i="1"/>
  <c r="Q1166" i="1"/>
  <c r="P1166" i="1"/>
  <c r="N1166" i="1"/>
  <c r="K1166" i="1"/>
  <c r="I1166" i="1"/>
  <c r="G1165" i="1"/>
  <c r="G1164" i="1"/>
  <c r="G1163" i="1"/>
  <c r="I1162" i="1"/>
  <c r="H1162" i="1"/>
  <c r="H1162" i="12" s="1"/>
  <c r="G1162" i="1"/>
  <c r="G1160" i="1"/>
  <c r="H1159" i="1"/>
  <c r="G1159" i="1"/>
  <c r="H1158" i="1"/>
  <c r="G1158" i="1"/>
  <c r="V1155" i="1"/>
  <c r="U1155" i="1"/>
  <c r="T1155" i="1"/>
  <c r="S1155" i="1"/>
  <c r="R1155" i="1"/>
  <c r="Q1155" i="1"/>
  <c r="P1155" i="1"/>
  <c r="O1155" i="1"/>
  <c r="N1155" i="1"/>
  <c r="M1155" i="1"/>
  <c r="M1153" i="1" s="1"/>
  <c r="L1155" i="1"/>
  <c r="K1155" i="1"/>
  <c r="J1155" i="1"/>
  <c r="I1155" i="1"/>
  <c r="H1155" i="1"/>
  <c r="H1153" i="1" s="1"/>
  <c r="G1155" i="1"/>
  <c r="W1155" i="1" s="1"/>
  <c r="V1154" i="1"/>
  <c r="U1154" i="1"/>
  <c r="T1154" i="1"/>
  <c r="S1154" i="1"/>
  <c r="R1154" i="1"/>
  <c r="R1153" i="1" s="1"/>
  <c r="Q1154" i="1"/>
  <c r="Q1153" i="1" s="1"/>
  <c r="P1154" i="1"/>
  <c r="P1153" i="1" s="1"/>
  <c r="O1154" i="1"/>
  <c r="N1154" i="1"/>
  <c r="M1154" i="1"/>
  <c r="L1154" i="1"/>
  <c r="L1153" i="1" s="1"/>
  <c r="K1154" i="1"/>
  <c r="K1153" i="1" s="1"/>
  <c r="J1154" i="1"/>
  <c r="I1154" i="1"/>
  <c r="H1154" i="1"/>
  <c r="G1154" i="1"/>
  <c r="V1153" i="1"/>
  <c r="U1153" i="1"/>
  <c r="T1153" i="1"/>
  <c r="S1153" i="1"/>
  <c r="O1153" i="1"/>
  <c r="N1153" i="1"/>
  <c r="V1152" i="1"/>
  <c r="V1152" i="12" s="1"/>
  <c r="U1152" i="1"/>
  <c r="T1152" i="1"/>
  <c r="S1152" i="1"/>
  <c r="S1152" i="12" s="1"/>
  <c r="R1152" i="1"/>
  <c r="Q1152" i="1"/>
  <c r="Q1152" i="12" s="1"/>
  <c r="P1152" i="1"/>
  <c r="O1152" i="1"/>
  <c r="N1152" i="1"/>
  <c r="M1152" i="1"/>
  <c r="L1152" i="1"/>
  <c r="K1152" i="1"/>
  <c r="K1152" i="12" s="1"/>
  <c r="J1152" i="1"/>
  <c r="J1152" i="12" s="1"/>
  <c r="I1152" i="1"/>
  <c r="H1152" i="1"/>
  <c r="G1152" i="1"/>
  <c r="V1151" i="1"/>
  <c r="U1151" i="1"/>
  <c r="U1151" i="12" s="1"/>
  <c r="T1151" i="1"/>
  <c r="S1151" i="1"/>
  <c r="R1151" i="1"/>
  <c r="Q1151" i="1"/>
  <c r="P1151" i="1"/>
  <c r="O1151" i="1"/>
  <c r="O1151" i="12" s="1"/>
  <c r="N1151" i="1"/>
  <c r="N1151" i="12" s="1"/>
  <c r="M1151" i="1"/>
  <c r="L1151" i="1"/>
  <c r="K1151" i="1"/>
  <c r="J1151" i="1"/>
  <c r="I1151" i="1"/>
  <c r="I1151" i="12" s="1"/>
  <c r="H1151" i="1"/>
  <c r="G1151" i="1"/>
  <c r="V1150" i="1"/>
  <c r="P1150" i="1"/>
  <c r="O1150" i="1"/>
  <c r="N1150" i="1"/>
  <c r="N1150" i="12" s="1"/>
  <c r="M1150" i="1"/>
  <c r="L1150" i="1"/>
  <c r="R1150" i="1" s="1"/>
  <c r="K1150" i="1"/>
  <c r="J1150" i="1"/>
  <c r="J1150" i="12" s="1"/>
  <c r="I1150" i="1"/>
  <c r="H1150" i="1"/>
  <c r="H1150" i="12" s="1"/>
  <c r="G1150" i="1"/>
  <c r="P1149" i="1"/>
  <c r="S1149" i="1" s="1"/>
  <c r="V1149" i="1" s="1"/>
  <c r="O1149" i="1"/>
  <c r="M1149" i="1"/>
  <c r="L1149" i="1"/>
  <c r="K1149" i="1"/>
  <c r="K1149" i="12" s="1"/>
  <c r="J1149" i="1"/>
  <c r="I1149" i="1"/>
  <c r="H1149" i="1"/>
  <c r="G1149" i="1"/>
  <c r="L1148" i="1"/>
  <c r="N1148" i="1" s="1"/>
  <c r="K1148" i="1"/>
  <c r="J1148" i="1"/>
  <c r="J1148" i="12" s="1"/>
  <c r="I1148" i="1"/>
  <c r="H1148" i="1"/>
  <c r="G1148" i="1"/>
  <c r="K1147" i="1"/>
  <c r="K1147" i="12" s="1"/>
  <c r="J1147" i="1"/>
  <c r="J1147" i="12" s="1"/>
  <c r="I1147" i="1"/>
  <c r="H1147" i="1"/>
  <c r="G1147" i="1"/>
  <c r="G1146" i="1"/>
  <c r="V1145" i="1"/>
  <c r="U1145" i="1"/>
  <c r="T1145" i="1"/>
  <c r="T1145" i="12" s="1"/>
  <c r="S1145" i="1"/>
  <c r="R1145" i="1"/>
  <c r="Q1145" i="1"/>
  <c r="P1145" i="1"/>
  <c r="P1145" i="12" s="1"/>
  <c r="O1145" i="1"/>
  <c r="O1145" i="12" s="1"/>
  <c r="N1145" i="1"/>
  <c r="M1145" i="1"/>
  <c r="L1145" i="1"/>
  <c r="K1145" i="1"/>
  <c r="J1145" i="1"/>
  <c r="I1145" i="1"/>
  <c r="H1145" i="1"/>
  <c r="H1145" i="12" s="1"/>
  <c r="G1145" i="1"/>
  <c r="V1144" i="1"/>
  <c r="U1144" i="1"/>
  <c r="T1144" i="1"/>
  <c r="T1144" i="12" s="1"/>
  <c r="S1144" i="1"/>
  <c r="S1144" i="12" s="1"/>
  <c r="R1144" i="1"/>
  <c r="Q1144" i="1"/>
  <c r="P1144" i="1"/>
  <c r="O1144" i="1"/>
  <c r="N1144" i="1"/>
  <c r="M1144" i="1"/>
  <c r="L1144" i="1"/>
  <c r="L1144" i="12" s="1"/>
  <c r="K1144" i="1"/>
  <c r="J1144" i="1"/>
  <c r="I1144" i="1"/>
  <c r="H1144" i="1"/>
  <c r="H1144" i="12" s="1"/>
  <c r="G1144" i="1"/>
  <c r="R1143" i="1"/>
  <c r="R1143" i="12" s="1"/>
  <c r="P1143" i="1"/>
  <c r="V1143" i="1" s="1"/>
  <c r="O1143" i="1"/>
  <c r="O1143" i="12" s="1"/>
  <c r="N1143" i="1"/>
  <c r="T1143" i="1" s="1"/>
  <c r="M1143" i="1"/>
  <c r="L1143" i="1"/>
  <c r="K1143" i="1"/>
  <c r="J1143" i="1"/>
  <c r="I1143" i="1"/>
  <c r="H1143" i="1"/>
  <c r="H1143" i="12" s="1"/>
  <c r="G1143" i="1"/>
  <c r="O1142" i="1"/>
  <c r="R1142" i="1" s="1"/>
  <c r="M1142" i="1"/>
  <c r="M1142" i="12" s="1"/>
  <c r="L1142" i="1"/>
  <c r="U1142" i="1" s="1"/>
  <c r="K1142" i="1"/>
  <c r="J1142" i="1"/>
  <c r="I1142" i="1"/>
  <c r="H1142" i="1"/>
  <c r="G1142" i="1"/>
  <c r="M1141" i="1"/>
  <c r="L1141" i="1"/>
  <c r="K1141" i="1"/>
  <c r="J1141" i="1"/>
  <c r="I1141" i="1"/>
  <c r="H1141" i="1"/>
  <c r="G1141" i="1"/>
  <c r="K1140" i="1"/>
  <c r="K1140" i="12" s="1"/>
  <c r="J1140" i="1"/>
  <c r="I1140" i="1"/>
  <c r="H1140" i="1"/>
  <c r="G1140" i="1"/>
  <c r="V1138" i="1"/>
  <c r="V1138" i="12" s="1"/>
  <c r="U1138" i="1"/>
  <c r="T1138" i="1"/>
  <c r="S1138" i="1"/>
  <c r="S1138" i="12" s="1"/>
  <c r="R1138" i="1"/>
  <c r="Q1138" i="1"/>
  <c r="Q1138" i="12" s="1"/>
  <c r="P1138" i="1"/>
  <c r="O1138" i="1"/>
  <c r="O1138" i="12" s="1"/>
  <c r="N1138" i="1"/>
  <c r="M1138" i="1"/>
  <c r="L1138" i="1"/>
  <c r="K1138" i="1"/>
  <c r="K1138" i="12" s="1"/>
  <c r="J1138" i="1"/>
  <c r="I1138" i="1"/>
  <c r="H1138" i="1"/>
  <c r="G1138" i="1"/>
  <c r="V1137" i="1"/>
  <c r="U1137" i="1"/>
  <c r="T1137" i="1"/>
  <c r="S1137" i="1"/>
  <c r="S1137" i="12" s="1"/>
  <c r="R1137" i="1"/>
  <c r="Q1137" i="1"/>
  <c r="P1137" i="1"/>
  <c r="O1137" i="1"/>
  <c r="O1137" i="12" s="1"/>
  <c r="N1137" i="1"/>
  <c r="N1137" i="12" s="1"/>
  <c r="M1137" i="1"/>
  <c r="L1137" i="1"/>
  <c r="K1137" i="1"/>
  <c r="J1137" i="1"/>
  <c r="I1137" i="1"/>
  <c r="I1137" i="12" s="1"/>
  <c r="H1137" i="1"/>
  <c r="G1137" i="1"/>
  <c r="P1136" i="1"/>
  <c r="V1136" i="1" s="1"/>
  <c r="O1136" i="1"/>
  <c r="N1136" i="1"/>
  <c r="T1136" i="1" s="1"/>
  <c r="M1136" i="1"/>
  <c r="L1136" i="1"/>
  <c r="R1136" i="1" s="1"/>
  <c r="K1136" i="1"/>
  <c r="J1136" i="1"/>
  <c r="I1136" i="1"/>
  <c r="H1136" i="1"/>
  <c r="G1136" i="1"/>
  <c r="M1135" i="1"/>
  <c r="P1135" i="1" s="1"/>
  <c r="L1135" i="1"/>
  <c r="L1135" i="12" s="1"/>
  <c r="K1135" i="1"/>
  <c r="K1135" i="12" s="1"/>
  <c r="J1135" i="1"/>
  <c r="I1135" i="1"/>
  <c r="H1135" i="1"/>
  <c r="G1135" i="1"/>
  <c r="L1134" i="1"/>
  <c r="N1134" i="1" s="1"/>
  <c r="K1134" i="1"/>
  <c r="J1134" i="1"/>
  <c r="J1134" i="12" s="1"/>
  <c r="I1134" i="1"/>
  <c r="H1134" i="1"/>
  <c r="G1134" i="1"/>
  <c r="K1133" i="1"/>
  <c r="K1133" i="12" s="1"/>
  <c r="J1133" i="1"/>
  <c r="I1133" i="1"/>
  <c r="H1133" i="1"/>
  <c r="G1133" i="1"/>
  <c r="V1131" i="1"/>
  <c r="V1131" i="12" s="1"/>
  <c r="U1131" i="1"/>
  <c r="T1131" i="1"/>
  <c r="T1131" i="12" s="1"/>
  <c r="S1131" i="1"/>
  <c r="R1131" i="1"/>
  <c r="Q1131" i="1"/>
  <c r="P1131" i="1"/>
  <c r="P1131" i="12" s="1"/>
  <c r="O1131" i="1"/>
  <c r="O1131" i="12" s="1"/>
  <c r="N1131" i="1"/>
  <c r="M1131" i="1"/>
  <c r="L1131" i="1"/>
  <c r="K1131" i="1"/>
  <c r="J1131" i="1"/>
  <c r="J1131" i="12" s="1"/>
  <c r="I1131" i="1"/>
  <c r="H1131" i="1"/>
  <c r="G1131" i="1"/>
  <c r="V1130" i="1"/>
  <c r="U1130" i="1"/>
  <c r="T1130" i="1"/>
  <c r="T1130" i="12" s="1"/>
  <c r="S1130" i="1"/>
  <c r="S1130" i="12" s="1"/>
  <c r="R1130" i="1"/>
  <c r="Q1130" i="1"/>
  <c r="P1130" i="1"/>
  <c r="O1130" i="1"/>
  <c r="N1130" i="1"/>
  <c r="N1130" i="12" s="1"/>
  <c r="M1130" i="1"/>
  <c r="L1130" i="1"/>
  <c r="L1130" i="12" s="1"/>
  <c r="K1130" i="1"/>
  <c r="J1130" i="1"/>
  <c r="I1130" i="1"/>
  <c r="H1130" i="1"/>
  <c r="H1130" i="12" s="1"/>
  <c r="G1130" i="1"/>
  <c r="T1129" i="1"/>
  <c r="P1129" i="1"/>
  <c r="V1129" i="1" s="1"/>
  <c r="O1129" i="1"/>
  <c r="U1129" i="1" s="1"/>
  <c r="N1129" i="1"/>
  <c r="M1129" i="1"/>
  <c r="L1129" i="1"/>
  <c r="R1129" i="1" s="1"/>
  <c r="K1129" i="1"/>
  <c r="J1129" i="1"/>
  <c r="I1129" i="1"/>
  <c r="H1129" i="1"/>
  <c r="H1129" i="12" s="1"/>
  <c r="G1129" i="1"/>
  <c r="M1128" i="1"/>
  <c r="P1128" i="1" s="1"/>
  <c r="L1128" i="1"/>
  <c r="O1128" i="1" s="1"/>
  <c r="K1128" i="1"/>
  <c r="K1128" i="12" s="1"/>
  <c r="J1128" i="1"/>
  <c r="I1128" i="1"/>
  <c r="N1128" i="1" s="1"/>
  <c r="H1128" i="1"/>
  <c r="G1128" i="1"/>
  <c r="L1127" i="1"/>
  <c r="K1127" i="1"/>
  <c r="J1127" i="1"/>
  <c r="I1127" i="1"/>
  <c r="H1127" i="1"/>
  <c r="H1127" i="12" s="1"/>
  <c r="G1127" i="1"/>
  <c r="K1126" i="1"/>
  <c r="J1126" i="1"/>
  <c r="I1126" i="1"/>
  <c r="H1126" i="1"/>
  <c r="G1126" i="1"/>
  <c r="V1124" i="1"/>
  <c r="V1124" i="12" s="1"/>
  <c r="U1124" i="1"/>
  <c r="U1124" i="12" s="1"/>
  <c r="T1124" i="1"/>
  <c r="S1124" i="1"/>
  <c r="R1124" i="1"/>
  <c r="Q1124" i="1"/>
  <c r="P1124" i="1"/>
  <c r="O1124" i="1"/>
  <c r="N1124" i="1"/>
  <c r="M1124" i="1"/>
  <c r="L1124" i="1"/>
  <c r="K1124" i="1"/>
  <c r="J1124" i="1"/>
  <c r="J1124" i="12" s="1"/>
  <c r="I1124" i="1"/>
  <c r="I1124" i="12" s="1"/>
  <c r="H1124" i="1"/>
  <c r="G1124" i="1"/>
  <c r="V1123" i="1"/>
  <c r="U1123" i="1"/>
  <c r="T1123" i="1"/>
  <c r="S1123" i="1"/>
  <c r="R1123" i="1"/>
  <c r="Q1123" i="1"/>
  <c r="P1123" i="1"/>
  <c r="O1123" i="1"/>
  <c r="N1123" i="1"/>
  <c r="N1123" i="12" s="1"/>
  <c r="M1123" i="1"/>
  <c r="M1123" i="12" s="1"/>
  <c r="L1123" i="1"/>
  <c r="K1123" i="1"/>
  <c r="J1123" i="1"/>
  <c r="I1123" i="1"/>
  <c r="H1123" i="1"/>
  <c r="G1123" i="1"/>
  <c r="P1122" i="1"/>
  <c r="V1122" i="1" s="1"/>
  <c r="O1122" i="1"/>
  <c r="U1122" i="1" s="1"/>
  <c r="N1122" i="1"/>
  <c r="T1122" i="1" s="1"/>
  <c r="M1122" i="1"/>
  <c r="L1122" i="1"/>
  <c r="L1122" i="12" s="1"/>
  <c r="K1122" i="1"/>
  <c r="J1122" i="1"/>
  <c r="I1122" i="1"/>
  <c r="I1122" i="12" s="1"/>
  <c r="H1122" i="1"/>
  <c r="G1122" i="1"/>
  <c r="P1121" i="1"/>
  <c r="M1121" i="1"/>
  <c r="S1121" i="1" s="1"/>
  <c r="L1121" i="1"/>
  <c r="K1121" i="1"/>
  <c r="J1121" i="1"/>
  <c r="I1121" i="1"/>
  <c r="I1121" i="12" s="1"/>
  <c r="H1121" i="1"/>
  <c r="G1121" i="1"/>
  <c r="N1120" i="1"/>
  <c r="L1120" i="1"/>
  <c r="K1120" i="1"/>
  <c r="K1120" i="12" s="1"/>
  <c r="J1120" i="1"/>
  <c r="I1120" i="1"/>
  <c r="I1120" i="12" s="1"/>
  <c r="H1120" i="1"/>
  <c r="G1120" i="1"/>
  <c r="K1119" i="1"/>
  <c r="J1119" i="1"/>
  <c r="I1119" i="1"/>
  <c r="I1119" i="12" s="1"/>
  <c r="H1119" i="1"/>
  <c r="G1119" i="1"/>
  <c r="V1117" i="1"/>
  <c r="U1117" i="1"/>
  <c r="T1117" i="1"/>
  <c r="S1117" i="1"/>
  <c r="R1117" i="1"/>
  <c r="R1117" i="12" s="1"/>
  <c r="Q1117" i="1"/>
  <c r="P1117" i="1"/>
  <c r="O1117" i="1"/>
  <c r="N1117" i="1"/>
  <c r="M1117" i="1"/>
  <c r="M1117" i="12" s="1"/>
  <c r="L1117" i="1"/>
  <c r="K1117" i="1"/>
  <c r="J1117" i="1"/>
  <c r="I1117" i="1"/>
  <c r="H1117" i="1"/>
  <c r="H1117" i="12" s="1"/>
  <c r="G1117" i="1"/>
  <c r="V1116" i="1"/>
  <c r="V1116" i="12" s="1"/>
  <c r="U1116" i="1"/>
  <c r="T1116" i="1"/>
  <c r="S1116" i="1"/>
  <c r="R1116" i="1"/>
  <c r="Q1116" i="1"/>
  <c r="Q1116" i="12" s="1"/>
  <c r="P1116" i="1"/>
  <c r="O1116" i="1"/>
  <c r="N1116" i="1"/>
  <c r="N1116" i="12" s="1"/>
  <c r="M1116" i="1"/>
  <c r="L1116" i="1"/>
  <c r="L1116" i="12" s="1"/>
  <c r="K1116" i="1"/>
  <c r="J1116" i="1"/>
  <c r="J1116" i="12" s="1"/>
  <c r="I1116" i="1"/>
  <c r="H1116" i="1"/>
  <c r="G1116" i="1"/>
  <c r="V1115" i="1"/>
  <c r="V1115" i="12" s="1"/>
  <c r="T1115" i="1"/>
  <c r="P1115" i="1"/>
  <c r="O1115" i="1"/>
  <c r="U1115" i="1" s="1"/>
  <c r="U1115" i="12" s="1"/>
  <c r="N1115" i="1"/>
  <c r="M1115" i="1"/>
  <c r="S1115" i="1" s="1"/>
  <c r="L1115" i="1"/>
  <c r="R1115" i="1" s="1"/>
  <c r="K1115" i="1"/>
  <c r="K1115" i="12" s="1"/>
  <c r="J1115" i="1"/>
  <c r="I1115" i="1"/>
  <c r="H1115" i="1"/>
  <c r="G1115" i="1"/>
  <c r="P1114" i="1"/>
  <c r="O1114" i="1"/>
  <c r="M1114" i="1"/>
  <c r="L1114" i="1"/>
  <c r="R1114" i="1" s="1"/>
  <c r="U1114" i="1" s="1"/>
  <c r="K1114" i="1"/>
  <c r="K1114" i="12" s="1"/>
  <c r="J1114" i="1"/>
  <c r="I1114" i="1"/>
  <c r="H1114" i="1"/>
  <c r="G1114" i="1"/>
  <c r="P1113" i="1"/>
  <c r="L1113" i="1"/>
  <c r="N1113" i="1" s="1"/>
  <c r="K1113" i="1"/>
  <c r="K1113" i="12" s="1"/>
  <c r="J1113" i="1"/>
  <c r="I1113" i="1"/>
  <c r="I1113" i="12" s="1"/>
  <c r="H1113" i="1"/>
  <c r="G1113" i="1"/>
  <c r="K1112" i="1"/>
  <c r="J1112" i="1"/>
  <c r="I1112" i="1"/>
  <c r="H1112" i="1"/>
  <c r="G1112" i="1"/>
  <c r="H1110" i="1"/>
  <c r="I1110" i="1" s="1"/>
  <c r="J1110" i="1" s="1"/>
  <c r="G1110" i="1"/>
  <c r="H1109" i="1"/>
  <c r="G1109" i="1"/>
  <c r="H1108" i="1"/>
  <c r="G1108" i="1"/>
  <c r="H1107" i="1"/>
  <c r="G1107" i="1"/>
  <c r="H1106" i="1"/>
  <c r="H1106" i="12" s="1"/>
  <c r="G1106" i="1"/>
  <c r="H1105" i="1"/>
  <c r="G1105" i="1"/>
  <c r="G1102" i="1"/>
  <c r="G1101" i="1"/>
  <c r="H1100" i="1"/>
  <c r="G1100" i="1"/>
  <c r="G1099" i="1"/>
  <c r="G1098" i="1"/>
  <c r="G1097" i="1"/>
  <c r="H1096" i="1"/>
  <c r="I1096" i="1" s="1"/>
  <c r="G1096" i="1"/>
  <c r="V1089" i="1"/>
  <c r="V1089" i="12" s="1"/>
  <c r="U1089" i="1"/>
  <c r="T1089" i="1"/>
  <c r="S1089" i="1"/>
  <c r="R1089" i="1"/>
  <c r="Q1089" i="1"/>
  <c r="Q1086" i="1" s="1"/>
  <c r="P1089" i="1"/>
  <c r="O1089" i="1"/>
  <c r="N1089" i="1"/>
  <c r="N1086" i="1" s="1"/>
  <c r="M1089" i="1"/>
  <c r="L1089" i="1"/>
  <c r="K1089" i="1"/>
  <c r="J1089" i="1"/>
  <c r="I1089" i="1"/>
  <c r="G1089" i="1"/>
  <c r="V1088" i="1"/>
  <c r="U1088" i="1"/>
  <c r="T1088" i="1"/>
  <c r="S1088" i="1"/>
  <c r="R1088" i="1"/>
  <c r="R1088" i="12" s="1"/>
  <c r="Q1088" i="1"/>
  <c r="P1088" i="1"/>
  <c r="P1086" i="1" s="1"/>
  <c r="O1088" i="1"/>
  <c r="N1088" i="1"/>
  <c r="M1088" i="1"/>
  <c r="L1088" i="1"/>
  <c r="K1088" i="1"/>
  <c r="J1088" i="1"/>
  <c r="I1088" i="1"/>
  <c r="H1088" i="1"/>
  <c r="G1088" i="1"/>
  <c r="V1087" i="1"/>
  <c r="U1087" i="1"/>
  <c r="U1086" i="1" s="1"/>
  <c r="T1087" i="1"/>
  <c r="S1087" i="1"/>
  <c r="S1086" i="1" s="1"/>
  <c r="R1087" i="1"/>
  <c r="Q1087" i="1"/>
  <c r="P1087" i="1"/>
  <c r="O1087" i="1"/>
  <c r="O1086" i="1" s="1"/>
  <c r="N1087" i="1"/>
  <c r="M1087" i="1"/>
  <c r="M1086" i="1" s="1"/>
  <c r="L1087" i="1"/>
  <c r="L1086" i="1" s="1"/>
  <c r="K1087" i="1"/>
  <c r="J1087" i="1"/>
  <c r="J1086" i="1" s="1"/>
  <c r="I1087" i="1"/>
  <c r="H1087" i="1"/>
  <c r="G1087" i="1"/>
  <c r="T1086" i="1"/>
  <c r="K1086" i="1"/>
  <c r="W1084" i="1"/>
  <c r="W1083" i="1" s="1"/>
  <c r="G1084" i="1"/>
  <c r="G1083" i="1" s="1"/>
  <c r="W1082" i="1"/>
  <c r="G1082" i="1"/>
  <c r="W1081" i="1"/>
  <c r="G1081" i="1"/>
  <c r="W1080" i="1"/>
  <c r="G1080" i="1"/>
  <c r="G1078" i="1"/>
  <c r="V1077" i="1"/>
  <c r="U1077" i="1"/>
  <c r="T1077" i="1"/>
  <c r="S1077" i="1"/>
  <c r="S1075" i="1" s="1"/>
  <c r="R1077" i="1"/>
  <c r="Q1077" i="1"/>
  <c r="P1077" i="1"/>
  <c r="O1077" i="1"/>
  <c r="N1077" i="1"/>
  <c r="M1077" i="1"/>
  <c r="M1075" i="1" s="1"/>
  <c r="L1077" i="1"/>
  <c r="K1077" i="1"/>
  <c r="K1075" i="1" s="1"/>
  <c r="J1077" i="1"/>
  <c r="I1077" i="1"/>
  <c r="H1077" i="1"/>
  <c r="G1077" i="1"/>
  <c r="V1076" i="1"/>
  <c r="U1076" i="1"/>
  <c r="T1076" i="1"/>
  <c r="S1076" i="1"/>
  <c r="R1076" i="1"/>
  <c r="Q1076" i="1"/>
  <c r="Q1075" i="1" s="1"/>
  <c r="P1076" i="1"/>
  <c r="P1075" i="1" s="1"/>
  <c r="O1076" i="1"/>
  <c r="N1076" i="1"/>
  <c r="N1075" i="1" s="1"/>
  <c r="M1076" i="1"/>
  <c r="L1076" i="1"/>
  <c r="L1075" i="1" s="1"/>
  <c r="K1076" i="1"/>
  <c r="J1076" i="1"/>
  <c r="J1075" i="1" s="1"/>
  <c r="I1076" i="1"/>
  <c r="I1075" i="1" s="1"/>
  <c r="H1076" i="1"/>
  <c r="H1075" i="1" s="1"/>
  <c r="G1076" i="1"/>
  <c r="V1075" i="1"/>
  <c r="U1075" i="1"/>
  <c r="T1075" i="1"/>
  <c r="R1075" i="1"/>
  <c r="V1074" i="1"/>
  <c r="U1074" i="1"/>
  <c r="T1074" i="1"/>
  <c r="T1072" i="1" s="1"/>
  <c r="S1074" i="1"/>
  <c r="R1074" i="1"/>
  <c r="Q1074" i="1"/>
  <c r="P1074" i="1"/>
  <c r="O1074" i="1"/>
  <c r="N1074" i="1"/>
  <c r="N1072" i="1" s="1"/>
  <c r="M1074" i="1"/>
  <c r="L1074" i="1"/>
  <c r="K1074" i="1"/>
  <c r="K1072" i="1" s="1"/>
  <c r="J1074" i="1"/>
  <c r="J1072" i="1" s="1"/>
  <c r="I1074" i="1"/>
  <c r="H1074" i="1"/>
  <c r="H1072" i="1" s="1"/>
  <c r="G1074" i="1"/>
  <c r="G1072" i="1" s="1"/>
  <c r="W1073" i="1"/>
  <c r="G1073" i="1"/>
  <c r="V1072" i="1"/>
  <c r="U1072" i="1"/>
  <c r="P1072" i="1"/>
  <c r="O1072" i="1"/>
  <c r="M1072" i="1"/>
  <c r="L1072" i="1"/>
  <c r="I1072" i="1"/>
  <c r="W1070" i="1"/>
  <c r="V1070" i="1"/>
  <c r="U1070" i="1"/>
  <c r="T1070" i="1"/>
  <c r="S1070" i="1"/>
  <c r="S1068" i="1" s="1"/>
  <c r="R1070" i="1"/>
  <c r="R1068" i="1" s="1"/>
  <c r="Q1070" i="1"/>
  <c r="P1070" i="1"/>
  <c r="O1070" i="1"/>
  <c r="N1070" i="1"/>
  <c r="M1070" i="1"/>
  <c r="L1070" i="1"/>
  <c r="K1070" i="1"/>
  <c r="J1070" i="1"/>
  <c r="I1070" i="1"/>
  <c r="I1068" i="1" s="1"/>
  <c r="H1070" i="1"/>
  <c r="G1070" i="1"/>
  <c r="V1069" i="1"/>
  <c r="V1068" i="1" s="1"/>
  <c r="U1069" i="1"/>
  <c r="U1068" i="1" s="1"/>
  <c r="T1069" i="1"/>
  <c r="S1069" i="1"/>
  <c r="R1069" i="1"/>
  <c r="Q1069" i="1"/>
  <c r="P1069" i="1"/>
  <c r="O1069" i="1"/>
  <c r="N1069" i="1"/>
  <c r="M1069" i="1"/>
  <c r="L1069" i="1"/>
  <c r="K1069" i="1"/>
  <c r="J1069" i="1"/>
  <c r="I1069" i="1"/>
  <c r="H1069" i="1"/>
  <c r="G1069" i="1"/>
  <c r="G1068" i="1" s="1"/>
  <c r="Q1068" i="1"/>
  <c r="N1068" i="1"/>
  <c r="M1068" i="1"/>
  <c r="L1068" i="1"/>
  <c r="K1068" i="1"/>
  <c r="J1068" i="1"/>
  <c r="H1068" i="1"/>
  <c r="V1067" i="1"/>
  <c r="U1067" i="1"/>
  <c r="T1067" i="1"/>
  <c r="S1067" i="1"/>
  <c r="R1067" i="1"/>
  <c r="Q1067" i="1"/>
  <c r="P1067" i="1"/>
  <c r="O1067" i="1"/>
  <c r="N1067" i="1"/>
  <c r="M1067" i="1"/>
  <c r="L1067" i="1"/>
  <c r="K1067" i="1"/>
  <c r="J1067" i="1"/>
  <c r="J1067" i="12" s="1"/>
  <c r="I1067" i="1"/>
  <c r="I1064" i="1" s="1"/>
  <c r="H1067" i="1"/>
  <c r="G1067" i="1"/>
  <c r="V1066" i="1"/>
  <c r="U1066" i="1"/>
  <c r="T1066" i="1"/>
  <c r="S1066" i="1"/>
  <c r="R1066" i="1"/>
  <c r="Q1066" i="1"/>
  <c r="P1066" i="1"/>
  <c r="O1066" i="1"/>
  <c r="N1066" i="1"/>
  <c r="M1066" i="1"/>
  <c r="L1066" i="1"/>
  <c r="K1066" i="1"/>
  <c r="J1066" i="1"/>
  <c r="I1066" i="1"/>
  <c r="H1066" i="1"/>
  <c r="G1066" i="1"/>
  <c r="W1066" i="1" s="1"/>
  <c r="V1065" i="1"/>
  <c r="V1064" i="1" s="1"/>
  <c r="U1065" i="1"/>
  <c r="T1065" i="1"/>
  <c r="S1065" i="1"/>
  <c r="R1065" i="1"/>
  <c r="Q1065" i="1"/>
  <c r="P1065" i="1"/>
  <c r="O1065" i="1"/>
  <c r="N1065" i="1"/>
  <c r="M1065" i="1"/>
  <c r="M1064" i="1" s="1"/>
  <c r="L1065" i="1"/>
  <c r="K1065" i="1"/>
  <c r="J1065" i="1"/>
  <c r="I1065" i="1"/>
  <c r="H1065" i="1"/>
  <c r="G1065" i="1"/>
  <c r="T1064" i="1"/>
  <c r="S1064" i="1"/>
  <c r="R1064" i="1"/>
  <c r="Q1064" i="1"/>
  <c r="P1064" i="1"/>
  <c r="O1064" i="1"/>
  <c r="N1064" i="1"/>
  <c r="L1064" i="1"/>
  <c r="V1063" i="1"/>
  <c r="V1061" i="1" s="1"/>
  <c r="U1063" i="1"/>
  <c r="T1063" i="1"/>
  <c r="S1063" i="1"/>
  <c r="R1063" i="1"/>
  <c r="Q1063" i="1"/>
  <c r="Q1061" i="1" s="1"/>
  <c r="P1063" i="1"/>
  <c r="P1061" i="1" s="1"/>
  <c r="O1063" i="1"/>
  <c r="N1063" i="1"/>
  <c r="M1063" i="1"/>
  <c r="L1063" i="1"/>
  <c r="K1063" i="1"/>
  <c r="J1063" i="1"/>
  <c r="I1063" i="1"/>
  <c r="W1063" i="1" s="1"/>
  <c r="H1063" i="1"/>
  <c r="G1063" i="1"/>
  <c r="V1062" i="1"/>
  <c r="U1062" i="1"/>
  <c r="T1062" i="1"/>
  <c r="T1061" i="1" s="1"/>
  <c r="S1062" i="1"/>
  <c r="S1061" i="1" s="1"/>
  <c r="R1062" i="1"/>
  <c r="Q1062" i="1"/>
  <c r="P1062" i="1"/>
  <c r="O1062" i="1"/>
  <c r="O1061" i="1" s="1"/>
  <c r="N1062" i="1"/>
  <c r="N1061" i="1" s="1"/>
  <c r="M1062" i="1"/>
  <c r="L1062" i="1"/>
  <c r="K1062" i="1"/>
  <c r="J1062" i="1"/>
  <c r="I1062" i="1"/>
  <c r="I1061" i="1" s="1"/>
  <c r="H1062" i="1"/>
  <c r="H1061" i="1" s="1"/>
  <c r="G1062" i="1"/>
  <c r="U1061" i="1"/>
  <c r="V1060" i="1"/>
  <c r="U1060" i="1"/>
  <c r="U1058" i="1" s="1"/>
  <c r="T1060" i="1"/>
  <c r="S1060" i="1"/>
  <c r="R1060" i="1"/>
  <c r="Q1060" i="1"/>
  <c r="Q1060" i="12" s="1"/>
  <c r="P1060" i="1"/>
  <c r="W1060" i="1" s="1"/>
  <c r="O1060" i="1"/>
  <c r="N1060" i="1"/>
  <c r="M1060" i="1"/>
  <c r="L1060" i="1"/>
  <c r="L1058" i="1" s="1"/>
  <c r="K1060" i="1"/>
  <c r="J1060" i="1"/>
  <c r="I1060" i="1"/>
  <c r="H1060" i="1"/>
  <c r="H1058" i="1" s="1"/>
  <c r="G1060" i="1"/>
  <c r="V1059" i="1"/>
  <c r="U1059" i="1"/>
  <c r="T1059" i="1"/>
  <c r="S1059" i="1"/>
  <c r="R1059" i="1"/>
  <c r="R1058" i="1" s="1"/>
  <c r="Q1059" i="1"/>
  <c r="P1059" i="1"/>
  <c r="O1059" i="1"/>
  <c r="N1059" i="1"/>
  <c r="N1058" i="1" s="1"/>
  <c r="M1059" i="1"/>
  <c r="M1058" i="1" s="1"/>
  <c r="L1059" i="1"/>
  <c r="K1059" i="1"/>
  <c r="J1059" i="1"/>
  <c r="I1059" i="1"/>
  <c r="I1058" i="1" s="1"/>
  <c r="H1059" i="1"/>
  <c r="G1059" i="1"/>
  <c r="O1058" i="1"/>
  <c r="K1058" i="1"/>
  <c r="J1058" i="1"/>
  <c r="G1058" i="1"/>
  <c r="V1057" i="1"/>
  <c r="U1057" i="1"/>
  <c r="T1057" i="1"/>
  <c r="S1057" i="1"/>
  <c r="S1055" i="1" s="1"/>
  <c r="R1057" i="1"/>
  <c r="Q1057" i="1"/>
  <c r="Q1055" i="1" s="1"/>
  <c r="P1057" i="1"/>
  <c r="O1057" i="1"/>
  <c r="N1057" i="1"/>
  <c r="M1057" i="1"/>
  <c r="L1057" i="1"/>
  <c r="K1057" i="1"/>
  <c r="J1057" i="1"/>
  <c r="I1057" i="1"/>
  <c r="H1057" i="1"/>
  <c r="G1057" i="1"/>
  <c r="V1056" i="1"/>
  <c r="U1056" i="1"/>
  <c r="U1055" i="1" s="1"/>
  <c r="T1056" i="1"/>
  <c r="T1055" i="1" s="1"/>
  <c r="S1056" i="1"/>
  <c r="R1056" i="1"/>
  <c r="R1055" i="1" s="1"/>
  <c r="Q1056" i="1"/>
  <c r="P1056" i="1"/>
  <c r="P1055" i="1" s="1"/>
  <c r="O1056" i="1"/>
  <c r="O1055" i="1" s="1"/>
  <c r="N1056" i="1"/>
  <c r="M1056" i="1"/>
  <c r="L1056" i="1"/>
  <c r="K1056" i="1"/>
  <c r="J1056" i="1"/>
  <c r="I1056" i="1"/>
  <c r="H1056" i="1"/>
  <c r="G1056" i="1"/>
  <c r="V1055" i="1"/>
  <c r="N1055" i="1"/>
  <c r="L1055" i="1"/>
  <c r="K1055" i="1"/>
  <c r="J1055" i="1"/>
  <c r="I1055" i="1"/>
  <c r="H1055" i="1"/>
  <c r="G1055" i="1"/>
  <c r="W1054" i="1"/>
  <c r="V1054" i="1"/>
  <c r="U1054" i="1"/>
  <c r="T1054" i="1"/>
  <c r="S1054" i="1"/>
  <c r="R1054" i="1"/>
  <c r="Q1054" i="1"/>
  <c r="P1054" i="1"/>
  <c r="O1054" i="1"/>
  <c r="N1054" i="1"/>
  <c r="M1054" i="1"/>
  <c r="L1054" i="1"/>
  <c r="K1054" i="1"/>
  <c r="K1052" i="1" s="1"/>
  <c r="J1054" i="1"/>
  <c r="J1052" i="1" s="1"/>
  <c r="I1054" i="1"/>
  <c r="H1054" i="1"/>
  <c r="G1054" i="1"/>
  <c r="V1053" i="1"/>
  <c r="V1052" i="1" s="1"/>
  <c r="U1053" i="1"/>
  <c r="U1052" i="1" s="1"/>
  <c r="T1053" i="1"/>
  <c r="T1052" i="1" s="1"/>
  <c r="S1053" i="1"/>
  <c r="R1053" i="1"/>
  <c r="Q1053" i="1"/>
  <c r="P1053" i="1"/>
  <c r="O1053" i="1"/>
  <c r="N1053" i="1"/>
  <c r="N1052" i="1" s="1"/>
  <c r="M1053" i="1"/>
  <c r="L1053" i="1"/>
  <c r="K1053" i="1"/>
  <c r="J1053" i="1"/>
  <c r="I1053" i="1"/>
  <c r="H1053" i="1"/>
  <c r="H1052" i="1" s="1"/>
  <c r="G1053" i="1"/>
  <c r="S1052" i="1"/>
  <c r="R1052" i="1"/>
  <c r="Q1052" i="1"/>
  <c r="P1052" i="1"/>
  <c r="O1052" i="1"/>
  <c r="M1052" i="1"/>
  <c r="L1052" i="1"/>
  <c r="V1051" i="1"/>
  <c r="U1051" i="1"/>
  <c r="T1051" i="1"/>
  <c r="S1051" i="1"/>
  <c r="R1051" i="1"/>
  <c r="Q1051" i="1"/>
  <c r="Q1049" i="1" s="1"/>
  <c r="P1051" i="1"/>
  <c r="O1051" i="1"/>
  <c r="N1051" i="1"/>
  <c r="M1051" i="1"/>
  <c r="L1051" i="1"/>
  <c r="K1051" i="1"/>
  <c r="J1051" i="1"/>
  <c r="I1051" i="1"/>
  <c r="H1051" i="1"/>
  <c r="G1051" i="1"/>
  <c r="V1050" i="1"/>
  <c r="U1050" i="1"/>
  <c r="T1050" i="1"/>
  <c r="T1049" i="1" s="1"/>
  <c r="S1050" i="1"/>
  <c r="R1050" i="1"/>
  <c r="Q1050" i="1"/>
  <c r="P1050" i="1"/>
  <c r="O1050" i="1"/>
  <c r="O1049" i="1" s="1"/>
  <c r="N1050" i="1"/>
  <c r="N1049" i="1" s="1"/>
  <c r="M1050" i="1"/>
  <c r="L1050" i="1"/>
  <c r="K1050" i="1"/>
  <c r="K1049" i="1" s="1"/>
  <c r="J1050" i="1"/>
  <c r="I1050" i="1"/>
  <c r="I1049" i="1" s="1"/>
  <c r="H1050" i="1"/>
  <c r="H1049" i="1" s="1"/>
  <c r="G1050" i="1"/>
  <c r="V1049" i="1"/>
  <c r="U1049" i="1"/>
  <c r="V1048" i="1"/>
  <c r="U1048" i="1"/>
  <c r="U1046" i="1" s="1"/>
  <c r="T1048" i="1"/>
  <c r="T1046" i="1" s="1"/>
  <c r="S1048" i="1"/>
  <c r="R1048" i="1"/>
  <c r="Q1048" i="1"/>
  <c r="P1048" i="1"/>
  <c r="O1048" i="1"/>
  <c r="N1048" i="1"/>
  <c r="M1048" i="1"/>
  <c r="M1046" i="1" s="1"/>
  <c r="L1048" i="1"/>
  <c r="K1048" i="1"/>
  <c r="J1048" i="1"/>
  <c r="I1048" i="1"/>
  <c r="H1048" i="1"/>
  <c r="G1048" i="1"/>
  <c r="V1047" i="1"/>
  <c r="U1047" i="1"/>
  <c r="T1047" i="1"/>
  <c r="S1047" i="1"/>
  <c r="S1046" i="1" s="1"/>
  <c r="R1047" i="1"/>
  <c r="Q1047" i="1"/>
  <c r="P1047" i="1"/>
  <c r="O1047" i="1"/>
  <c r="O1046" i="1" s="1"/>
  <c r="N1047" i="1"/>
  <c r="M1047" i="1"/>
  <c r="L1047" i="1"/>
  <c r="K1047" i="1"/>
  <c r="K1046" i="1" s="1"/>
  <c r="J1047" i="1"/>
  <c r="J1046" i="1" s="1"/>
  <c r="I1047" i="1"/>
  <c r="H1047" i="1"/>
  <c r="H1046" i="1" s="1"/>
  <c r="G1047" i="1"/>
  <c r="P1046" i="1"/>
  <c r="L1046" i="1"/>
  <c r="G1046" i="1"/>
  <c r="V1044" i="1"/>
  <c r="U1044" i="1"/>
  <c r="U1044" i="12" s="1"/>
  <c r="U1041" i="12" s="1"/>
  <c r="T1044" i="1"/>
  <c r="S1044" i="1"/>
  <c r="R1044" i="1"/>
  <c r="R1041" i="1" s="1"/>
  <c r="Q1044" i="1"/>
  <c r="P1044" i="1"/>
  <c r="O1044" i="1"/>
  <c r="N1044" i="1"/>
  <c r="M1044" i="1"/>
  <c r="L1044" i="1"/>
  <c r="K1044" i="1"/>
  <c r="J1044" i="1"/>
  <c r="I1044" i="1"/>
  <c r="H1044" i="1"/>
  <c r="G1044" i="1"/>
  <c r="V1043" i="1"/>
  <c r="U1043" i="1"/>
  <c r="T1043" i="1"/>
  <c r="T1041" i="1" s="1"/>
  <c r="S1043" i="1"/>
  <c r="R1043" i="1"/>
  <c r="Q1043" i="1"/>
  <c r="P1043" i="1"/>
  <c r="O1043" i="1"/>
  <c r="N1043" i="1"/>
  <c r="M1043" i="1"/>
  <c r="L1043" i="1"/>
  <c r="K1043" i="1"/>
  <c r="J1043" i="1"/>
  <c r="I1043" i="1"/>
  <c r="H1043" i="1"/>
  <c r="G1043" i="1"/>
  <c r="V1042" i="1"/>
  <c r="U1042" i="1"/>
  <c r="T1042" i="1"/>
  <c r="S1042" i="1"/>
  <c r="R1042" i="1"/>
  <c r="Q1042" i="1"/>
  <c r="P1042" i="1"/>
  <c r="O1042" i="1"/>
  <c r="N1042" i="1"/>
  <c r="N1041" i="1" s="1"/>
  <c r="M1042" i="1"/>
  <c r="L1042" i="1"/>
  <c r="L1041" i="1" s="1"/>
  <c r="K1042" i="1"/>
  <c r="K1041" i="1" s="1"/>
  <c r="J1042" i="1"/>
  <c r="I1042" i="1"/>
  <c r="H1042" i="1"/>
  <c r="G1042" i="1"/>
  <c r="V1041" i="1"/>
  <c r="P1041" i="1"/>
  <c r="M1041" i="1"/>
  <c r="J1041" i="1"/>
  <c r="H1041" i="1"/>
  <c r="V1040" i="1"/>
  <c r="U1040" i="1"/>
  <c r="T1040" i="1"/>
  <c r="S1040" i="1"/>
  <c r="R1040" i="1"/>
  <c r="Q1040" i="1"/>
  <c r="P1040" i="1"/>
  <c r="O1040" i="1"/>
  <c r="N1040" i="1"/>
  <c r="M1040" i="1"/>
  <c r="L1040" i="1"/>
  <c r="K1040" i="1"/>
  <c r="J1040" i="1"/>
  <c r="I1040" i="1"/>
  <c r="I1038" i="1" s="1"/>
  <c r="H1040" i="1"/>
  <c r="G1040" i="1"/>
  <c r="V1039" i="1"/>
  <c r="V1038" i="1" s="1"/>
  <c r="U1039" i="1"/>
  <c r="U1038" i="1" s="1"/>
  <c r="T1039" i="1"/>
  <c r="S1039" i="1"/>
  <c r="R1039" i="1"/>
  <c r="Q1039" i="1"/>
  <c r="P1039" i="1"/>
  <c r="O1039" i="1"/>
  <c r="N1039" i="1"/>
  <c r="M1039" i="1"/>
  <c r="L1039" i="1"/>
  <c r="K1039" i="1"/>
  <c r="J1039" i="1"/>
  <c r="I1039" i="1"/>
  <c r="H1039" i="1"/>
  <c r="G1039" i="1"/>
  <c r="R1038" i="1"/>
  <c r="Q1038" i="1"/>
  <c r="P1038" i="1"/>
  <c r="O1038" i="1"/>
  <c r="N1038" i="1"/>
  <c r="M1038" i="1"/>
  <c r="L1038" i="1"/>
  <c r="K1038" i="1"/>
  <c r="J1038" i="1"/>
  <c r="V1037" i="1"/>
  <c r="U1037" i="1"/>
  <c r="T1037" i="1"/>
  <c r="S1037" i="1"/>
  <c r="R1037" i="1"/>
  <c r="Q1037" i="1"/>
  <c r="P1037" i="1"/>
  <c r="O1037" i="1"/>
  <c r="N1037" i="1"/>
  <c r="M1037" i="1"/>
  <c r="M1034" i="1" s="1"/>
  <c r="L1037" i="1"/>
  <c r="K1037" i="1"/>
  <c r="J1037" i="1"/>
  <c r="I1037" i="1"/>
  <c r="H1037" i="1"/>
  <c r="G1037" i="1"/>
  <c r="V1036" i="1"/>
  <c r="U1036" i="1"/>
  <c r="T1036" i="1"/>
  <c r="S1036" i="1"/>
  <c r="R1036" i="1"/>
  <c r="Q1036" i="1"/>
  <c r="P1036" i="1"/>
  <c r="O1036" i="1"/>
  <c r="O1034" i="1" s="1"/>
  <c r="N1036" i="1"/>
  <c r="M1036" i="1"/>
  <c r="L1036" i="1"/>
  <c r="K1036" i="1"/>
  <c r="J1036" i="1"/>
  <c r="I1036" i="1"/>
  <c r="H1036" i="1"/>
  <c r="G1036" i="1"/>
  <c r="V1035" i="1"/>
  <c r="W1035" i="1" s="1"/>
  <c r="U1035" i="1"/>
  <c r="T1035" i="1"/>
  <c r="S1035" i="1"/>
  <c r="R1035" i="1"/>
  <c r="Q1035" i="1"/>
  <c r="P1035" i="1"/>
  <c r="O1035" i="1"/>
  <c r="N1035" i="1"/>
  <c r="M1035" i="1"/>
  <c r="L1035" i="1"/>
  <c r="K1035" i="1"/>
  <c r="J1035" i="1"/>
  <c r="I1035" i="1"/>
  <c r="H1035" i="1"/>
  <c r="G1035" i="1"/>
  <c r="G1034" i="1" s="1"/>
  <c r="V1034" i="1"/>
  <c r="U1034" i="1"/>
  <c r="T1034" i="1"/>
  <c r="S1034" i="1"/>
  <c r="R1034" i="1"/>
  <c r="Q1034" i="1"/>
  <c r="N1034" i="1"/>
  <c r="V1033" i="1"/>
  <c r="U1033" i="1"/>
  <c r="T1033" i="1"/>
  <c r="T1031" i="1" s="1"/>
  <c r="S1033" i="1"/>
  <c r="R1033" i="1"/>
  <c r="Q1033" i="1"/>
  <c r="P1033" i="1"/>
  <c r="O1033" i="1"/>
  <c r="N1033" i="1"/>
  <c r="M1033" i="1"/>
  <c r="L1033" i="1"/>
  <c r="K1033" i="1"/>
  <c r="K1031" i="1" s="1"/>
  <c r="J1033" i="1"/>
  <c r="I1033" i="1"/>
  <c r="H1033" i="1"/>
  <c r="G1033" i="1"/>
  <c r="V1032" i="1"/>
  <c r="V1031" i="1" s="1"/>
  <c r="U1032" i="1"/>
  <c r="T1032" i="1"/>
  <c r="S1032" i="1"/>
  <c r="R1032" i="1"/>
  <c r="Q1032" i="1"/>
  <c r="P1032" i="1"/>
  <c r="O1032" i="1"/>
  <c r="N1032" i="1"/>
  <c r="M1032" i="1"/>
  <c r="L1032" i="1"/>
  <c r="K1032" i="1"/>
  <c r="J1032" i="1"/>
  <c r="I1032" i="1"/>
  <c r="H1032" i="1"/>
  <c r="G1032" i="1"/>
  <c r="U1031" i="1"/>
  <c r="R1031" i="1"/>
  <c r="P1031" i="1"/>
  <c r="O1031" i="1"/>
  <c r="M1031" i="1"/>
  <c r="L1031" i="1"/>
  <c r="I1031" i="1"/>
  <c r="V1030" i="1"/>
  <c r="U1030" i="1"/>
  <c r="T1030" i="1"/>
  <c r="S1030" i="1"/>
  <c r="R1030" i="1"/>
  <c r="Q1030" i="1"/>
  <c r="P1030" i="1"/>
  <c r="O1030" i="1"/>
  <c r="N1030" i="1"/>
  <c r="M1030" i="1"/>
  <c r="L1030" i="1"/>
  <c r="K1030" i="1"/>
  <c r="J1030" i="1"/>
  <c r="J1027" i="1" s="1"/>
  <c r="I1030" i="1"/>
  <c r="W1030" i="1" s="1"/>
  <c r="H1030" i="1"/>
  <c r="G1030" i="1"/>
  <c r="V1029" i="1"/>
  <c r="U1029" i="1"/>
  <c r="T1029" i="1"/>
  <c r="S1029" i="1"/>
  <c r="R1029" i="1"/>
  <c r="Q1029" i="1"/>
  <c r="P1029" i="1"/>
  <c r="O1029" i="1"/>
  <c r="N1029" i="1"/>
  <c r="M1029" i="1"/>
  <c r="L1029" i="1"/>
  <c r="K1029" i="1"/>
  <c r="J1029" i="1"/>
  <c r="I1029" i="1"/>
  <c r="H1029" i="1"/>
  <c r="G1029" i="1"/>
  <c r="W1028" i="1"/>
  <c r="V1028" i="1"/>
  <c r="U1028" i="1"/>
  <c r="T1028" i="1"/>
  <c r="S1028" i="1"/>
  <c r="R1028" i="1"/>
  <c r="Q1028" i="1"/>
  <c r="P1028" i="1"/>
  <c r="O1028" i="1"/>
  <c r="O1027" i="1" s="1"/>
  <c r="N1028" i="1"/>
  <c r="M1028" i="1"/>
  <c r="L1028" i="1"/>
  <c r="K1028" i="1"/>
  <c r="J1028" i="1"/>
  <c r="I1028" i="1"/>
  <c r="H1028" i="1"/>
  <c r="G1028" i="1"/>
  <c r="V1027" i="1"/>
  <c r="U1027" i="1"/>
  <c r="T1027" i="1"/>
  <c r="S1027" i="1"/>
  <c r="R1027" i="1"/>
  <c r="P1027" i="1"/>
  <c r="M1027" i="1"/>
  <c r="V1026" i="1"/>
  <c r="U1026" i="1"/>
  <c r="T1026" i="1"/>
  <c r="S1026" i="1"/>
  <c r="R1026" i="1"/>
  <c r="Q1026" i="1"/>
  <c r="Q1024" i="1" s="1"/>
  <c r="P1026" i="1"/>
  <c r="O1026" i="1"/>
  <c r="N1026" i="1"/>
  <c r="M1026" i="1"/>
  <c r="M1026" i="12" s="1"/>
  <c r="L1026" i="1"/>
  <c r="K1026" i="1"/>
  <c r="J1026" i="1"/>
  <c r="I1026" i="1"/>
  <c r="H1026" i="1"/>
  <c r="G1026" i="1"/>
  <c r="V1025" i="1"/>
  <c r="U1025" i="1"/>
  <c r="U1024" i="1" s="1"/>
  <c r="T1025" i="1"/>
  <c r="T1024" i="1" s="1"/>
  <c r="S1025" i="1"/>
  <c r="R1025" i="1"/>
  <c r="Q1025" i="1"/>
  <c r="P1025" i="1"/>
  <c r="P1024" i="1" s="1"/>
  <c r="O1025" i="1"/>
  <c r="N1025" i="1"/>
  <c r="M1025" i="1"/>
  <c r="L1025" i="1"/>
  <c r="L1024" i="1" s="1"/>
  <c r="K1025" i="1"/>
  <c r="K1024" i="1" s="1"/>
  <c r="J1025" i="1"/>
  <c r="J1024" i="1" s="1"/>
  <c r="I1025" i="1"/>
  <c r="H1025" i="1"/>
  <c r="G1025" i="1"/>
  <c r="V1024" i="1"/>
  <c r="I1024" i="1"/>
  <c r="H1024" i="1"/>
  <c r="G1024" i="1"/>
  <c r="V1022" i="1"/>
  <c r="V1022" i="12" s="1"/>
  <c r="U1022" i="1"/>
  <c r="T1022" i="1"/>
  <c r="S1022" i="1"/>
  <c r="R1022" i="1"/>
  <c r="Q1022" i="1"/>
  <c r="P1022" i="1"/>
  <c r="O1022" i="1"/>
  <c r="N1022" i="1"/>
  <c r="M1022" i="1"/>
  <c r="L1022" i="1"/>
  <c r="K1022" i="1"/>
  <c r="J1022" i="1"/>
  <c r="I1022" i="1"/>
  <c r="H1022" i="1"/>
  <c r="G1022" i="1"/>
  <c r="V1021" i="1"/>
  <c r="U1021" i="1"/>
  <c r="U1021" i="12" s="1"/>
  <c r="T1021" i="1"/>
  <c r="S1021" i="1"/>
  <c r="R1021" i="1"/>
  <c r="R1021" i="12" s="1"/>
  <c r="Q1021" i="1"/>
  <c r="Q1019" i="1" s="1"/>
  <c r="P1021" i="1"/>
  <c r="O1021" i="1"/>
  <c r="N1021" i="1"/>
  <c r="M1021" i="1"/>
  <c r="L1021" i="1"/>
  <c r="K1021" i="1"/>
  <c r="J1021" i="1"/>
  <c r="I1021" i="1"/>
  <c r="H1021" i="1"/>
  <c r="G1021" i="1"/>
  <c r="V1020" i="1"/>
  <c r="U1020" i="1"/>
  <c r="T1020" i="1"/>
  <c r="T1019" i="1" s="1"/>
  <c r="S1020" i="1"/>
  <c r="S1019" i="1" s="1"/>
  <c r="R1020" i="1"/>
  <c r="Q1020" i="1"/>
  <c r="P1020" i="1"/>
  <c r="O1020" i="1"/>
  <c r="O1019" i="1" s="1"/>
  <c r="N1020" i="1"/>
  <c r="M1020" i="1"/>
  <c r="L1020" i="1"/>
  <c r="L1019" i="1" s="1"/>
  <c r="K1020" i="1"/>
  <c r="K1019" i="1" s="1"/>
  <c r="J1020" i="1"/>
  <c r="I1020" i="1"/>
  <c r="H1020" i="1"/>
  <c r="G1020" i="1"/>
  <c r="M1019" i="1"/>
  <c r="J1019" i="1"/>
  <c r="H1019" i="1"/>
  <c r="G1019" i="1"/>
  <c r="V1018" i="1"/>
  <c r="U1018" i="1"/>
  <c r="T1018" i="1"/>
  <c r="S1018" i="1"/>
  <c r="R1018" i="1"/>
  <c r="Q1018" i="1"/>
  <c r="P1018" i="1"/>
  <c r="O1018" i="1"/>
  <c r="N1018" i="1"/>
  <c r="M1018" i="1"/>
  <c r="L1018" i="1"/>
  <c r="K1018" i="1"/>
  <c r="J1018" i="1"/>
  <c r="I1018" i="1"/>
  <c r="H1018" i="1"/>
  <c r="G1018" i="1"/>
  <c r="V1017" i="1"/>
  <c r="U1017" i="1"/>
  <c r="T1017" i="1"/>
  <c r="S1017" i="1"/>
  <c r="R1017" i="1"/>
  <c r="Q1017" i="1"/>
  <c r="P1017" i="1"/>
  <c r="P1015" i="1" s="1"/>
  <c r="O1017" i="1"/>
  <c r="N1017" i="1"/>
  <c r="M1017" i="1"/>
  <c r="L1017" i="1"/>
  <c r="K1017" i="1"/>
  <c r="J1017" i="1"/>
  <c r="I1017" i="1"/>
  <c r="H1017" i="1"/>
  <c r="G1017" i="1"/>
  <c r="V1016" i="1"/>
  <c r="U1016" i="1"/>
  <c r="T1016" i="1"/>
  <c r="S1016" i="1"/>
  <c r="S1015" i="1" s="1"/>
  <c r="R1016" i="1"/>
  <c r="Q1016" i="1"/>
  <c r="P1016" i="1"/>
  <c r="O1016" i="1"/>
  <c r="N1016" i="1"/>
  <c r="M1016" i="1"/>
  <c r="M1015" i="1" s="1"/>
  <c r="L1016" i="1"/>
  <c r="L1015" i="1" s="1"/>
  <c r="K1016" i="1"/>
  <c r="J1016" i="1"/>
  <c r="J1015" i="1" s="1"/>
  <c r="I1016" i="1"/>
  <c r="I1015" i="1" s="1"/>
  <c r="H1016" i="1"/>
  <c r="G1016" i="1"/>
  <c r="T1015" i="1"/>
  <c r="Q1015" i="1"/>
  <c r="N1015" i="1"/>
  <c r="K1015" i="1"/>
  <c r="H1015" i="1"/>
  <c r="V1014" i="1"/>
  <c r="U1014" i="1"/>
  <c r="T1014" i="1"/>
  <c r="S1014" i="1"/>
  <c r="R1014" i="1"/>
  <c r="W1014" i="1" s="1"/>
  <c r="Q1014" i="1"/>
  <c r="P1014" i="1"/>
  <c r="O1014" i="1"/>
  <c r="N1014" i="1"/>
  <c r="M1014" i="1"/>
  <c r="L1014" i="1"/>
  <c r="K1014" i="1"/>
  <c r="J1014" i="1"/>
  <c r="I1014" i="1"/>
  <c r="H1014" i="1"/>
  <c r="G1014" i="1"/>
  <c r="V1013" i="1"/>
  <c r="U1013" i="1"/>
  <c r="T1013" i="1"/>
  <c r="S1013" i="1"/>
  <c r="R1013" i="1"/>
  <c r="Q1013" i="1"/>
  <c r="P1013" i="1"/>
  <c r="O1013" i="1"/>
  <c r="N1013" i="1"/>
  <c r="M1013" i="1"/>
  <c r="M1011" i="1" s="1"/>
  <c r="L1013" i="1"/>
  <c r="K1013" i="1"/>
  <c r="J1013" i="1"/>
  <c r="I1013" i="1"/>
  <c r="H1013" i="1"/>
  <c r="G1013" i="1"/>
  <c r="V1012" i="1"/>
  <c r="V1011" i="1" s="1"/>
  <c r="U1012" i="1"/>
  <c r="T1012" i="1"/>
  <c r="S1012" i="1"/>
  <c r="R1012" i="1"/>
  <c r="Q1012" i="1"/>
  <c r="Q1011" i="1" s="1"/>
  <c r="P1012" i="1"/>
  <c r="P1011" i="1" s="1"/>
  <c r="O1012" i="1"/>
  <c r="N1012" i="1"/>
  <c r="M1012" i="1"/>
  <c r="L1012" i="1"/>
  <c r="L1011" i="1" s="1"/>
  <c r="K1012" i="1"/>
  <c r="J1012" i="1"/>
  <c r="J1011" i="1" s="1"/>
  <c r="I1012" i="1"/>
  <c r="H1012" i="1"/>
  <c r="G1012" i="1"/>
  <c r="K1011" i="1"/>
  <c r="I1011" i="1"/>
  <c r="H1011" i="1"/>
  <c r="G1011" i="1"/>
  <c r="V1009" i="1"/>
  <c r="V1009" i="12" s="1"/>
  <c r="U1009" i="1"/>
  <c r="T1009" i="1"/>
  <c r="S1009" i="1"/>
  <c r="R1009" i="1"/>
  <c r="Q1009" i="1"/>
  <c r="P1009" i="1"/>
  <c r="O1009" i="1"/>
  <c r="N1009" i="1"/>
  <c r="M1009" i="1"/>
  <c r="L1009" i="1"/>
  <c r="K1009" i="1"/>
  <c r="J1009" i="1"/>
  <c r="I1009" i="1"/>
  <c r="H1009" i="1"/>
  <c r="G1009" i="1"/>
  <c r="V1008" i="1"/>
  <c r="V1008" i="12" s="1"/>
  <c r="U1008" i="1"/>
  <c r="U1008" i="12" s="1"/>
  <c r="T1008" i="1"/>
  <c r="S1008" i="1"/>
  <c r="R1008" i="1"/>
  <c r="Q1008" i="1"/>
  <c r="P1008" i="1"/>
  <c r="O1008" i="1"/>
  <c r="N1008" i="1"/>
  <c r="M1008" i="1"/>
  <c r="L1008" i="1"/>
  <c r="K1008" i="1"/>
  <c r="J1008" i="1"/>
  <c r="I1008" i="1"/>
  <c r="H1008" i="1"/>
  <c r="G1008" i="1"/>
  <c r="V1007" i="1"/>
  <c r="U1007" i="1"/>
  <c r="T1007" i="1"/>
  <c r="S1007" i="1"/>
  <c r="R1007" i="1"/>
  <c r="Q1007" i="1"/>
  <c r="P1007" i="1"/>
  <c r="P1007" i="12" s="1"/>
  <c r="O1007" i="1"/>
  <c r="N1007" i="1"/>
  <c r="M1007" i="1"/>
  <c r="L1007" i="1"/>
  <c r="K1007" i="1"/>
  <c r="J1007" i="1"/>
  <c r="I1007" i="1"/>
  <c r="H1007" i="1"/>
  <c r="G1007" i="1"/>
  <c r="V1006" i="1"/>
  <c r="U1006" i="1"/>
  <c r="T1006" i="1"/>
  <c r="S1006" i="1"/>
  <c r="R1006" i="1"/>
  <c r="Q1006" i="1"/>
  <c r="P1006" i="1"/>
  <c r="O1006" i="1"/>
  <c r="N1006" i="1"/>
  <c r="N1005" i="1" s="1"/>
  <c r="M1006" i="1"/>
  <c r="L1006" i="1"/>
  <c r="L1005" i="1" s="1"/>
  <c r="K1006" i="1"/>
  <c r="J1006" i="1"/>
  <c r="J1005" i="1" s="1"/>
  <c r="I1006" i="1"/>
  <c r="H1006" i="1"/>
  <c r="G1006" i="1"/>
  <c r="K1005" i="1"/>
  <c r="I1005" i="1"/>
  <c r="H1005" i="1"/>
  <c r="V1004" i="1"/>
  <c r="U1004" i="1"/>
  <c r="T1004" i="1"/>
  <c r="S1004" i="1"/>
  <c r="R1004" i="1"/>
  <c r="Q1004" i="1"/>
  <c r="P1004" i="1"/>
  <c r="O1004" i="1"/>
  <c r="N1004" i="1"/>
  <c r="M1004" i="1"/>
  <c r="L1004" i="1"/>
  <c r="K1004" i="1"/>
  <c r="J1004" i="1"/>
  <c r="I1004" i="1"/>
  <c r="H1004" i="1"/>
  <c r="G1004" i="1"/>
  <c r="V1003" i="1"/>
  <c r="U1003" i="1"/>
  <c r="T1003" i="1"/>
  <c r="S1003" i="1"/>
  <c r="R1003" i="1"/>
  <c r="Q1003" i="1"/>
  <c r="P1003" i="1"/>
  <c r="W1003" i="1" s="1"/>
  <c r="O1003" i="1"/>
  <c r="N1003" i="1"/>
  <c r="M1003" i="1"/>
  <c r="L1003" i="1"/>
  <c r="K1003" i="1"/>
  <c r="J1003" i="1"/>
  <c r="I1003" i="1"/>
  <c r="H1003" i="1"/>
  <c r="G1003" i="1"/>
  <c r="V1002" i="1"/>
  <c r="U1002" i="1"/>
  <c r="T1002" i="1"/>
  <c r="S1002" i="1"/>
  <c r="R1002" i="1"/>
  <c r="Q1002" i="1"/>
  <c r="P1002" i="1"/>
  <c r="O1002" i="1"/>
  <c r="N1002" i="1"/>
  <c r="M1002" i="1"/>
  <c r="L1002" i="1"/>
  <c r="K1002" i="1"/>
  <c r="J1002" i="1"/>
  <c r="J1000" i="1" s="1"/>
  <c r="I1002" i="1"/>
  <c r="H1002" i="1"/>
  <c r="G1002" i="1"/>
  <c r="V1001" i="1"/>
  <c r="U1001" i="1"/>
  <c r="U1000" i="1" s="1"/>
  <c r="T1001" i="1"/>
  <c r="S1001" i="1"/>
  <c r="R1001" i="1"/>
  <c r="R1000" i="1" s="1"/>
  <c r="Q1001" i="1"/>
  <c r="Q1000" i="1" s="1"/>
  <c r="P1001" i="1"/>
  <c r="O1001" i="1"/>
  <c r="O1000" i="1" s="1"/>
  <c r="N1001" i="1"/>
  <c r="M1001" i="1"/>
  <c r="L1001" i="1"/>
  <c r="K1001" i="1"/>
  <c r="J1001" i="1"/>
  <c r="I1001" i="1"/>
  <c r="H1001" i="1"/>
  <c r="G1001" i="1"/>
  <c r="N1000" i="1"/>
  <c r="L1000" i="1"/>
  <c r="K1000" i="1"/>
  <c r="I1000" i="1"/>
  <c r="H1000" i="1"/>
  <c r="V999" i="1"/>
  <c r="U999" i="1"/>
  <c r="T999" i="1"/>
  <c r="S999" i="1"/>
  <c r="R999" i="1"/>
  <c r="Q999" i="1"/>
  <c r="P999" i="1"/>
  <c r="O999" i="1"/>
  <c r="N999" i="1"/>
  <c r="N995" i="1" s="1"/>
  <c r="M999" i="1"/>
  <c r="L999" i="1"/>
  <c r="K999" i="1"/>
  <c r="J999" i="1"/>
  <c r="I999" i="1"/>
  <c r="H999" i="1"/>
  <c r="G999" i="1"/>
  <c r="W998" i="1"/>
  <c r="V998" i="1"/>
  <c r="U998" i="1"/>
  <c r="T998" i="1"/>
  <c r="S998" i="1"/>
  <c r="R998" i="1"/>
  <c r="Q998" i="1"/>
  <c r="P998" i="1"/>
  <c r="O998" i="1"/>
  <c r="N998" i="1"/>
  <c r="M998" i="1"/>
  <c r="L998" i="1"/>
  <c r="K998" i="1"/>
  <c r="J998" i="1"/>
  <c r="I998" i="1"/>
  <c r="H998" i="1"/>
  <c r="G998" i="1"/>
  <c r="V997" i="1"/>
  <c r="U997" i="1"/>
  <c r="T997" i="1"/>
  <c r="S997" i="1"/>
  <c r="S995" i="1" s="1"/>
  <c r="R997" i="1"/>
  <c r="Q997" i="1"/>
  <c r="P997" i="1"/>
  <c r="O997" i="1"/>
  <c r="O995" i="1" s="1"/>
  <c r="N997" i="1"/>
  <c r="M997" i="1"/>
  <c r="L997" i="1"/>
  <c r="K997" i="1"/>
  <c r="J997" i="1"/>
  <c r="I997" i="1"/>
  <c r="I995" i="1" s="1"/>
  <c r="H997" i="1"/>
  <c r="G997" i="1"/>
  <c r="V996" i="1"/>
  <c r="U996" i="1"/>
  <c r="U995" i="1" s="1"/>
  <c r="T996" i="1"/>
  <c r="S996" i="1"/>
  <c r="R996" i="1"/>
  <c r="Q996" i="1"/>
  <c r="Q995" i="1" s="1"/>
  <c r="P996" i="1"/>
  <c r="P995" i="1" s="1"/>
  <c r="O996" i="1"/>
  <c r="N996" i="1"/>
  <c r="M996" i="1"/>
  <c r="M995" i="1" s="1"/>
  <c r="L996" i="1"/>
  <c r="L995" i="1" s="1"/>
  <c r="K996" i="1"/>
  <c r="K995" i="1" s="1"/>
  <c r="J996" i="1"/>
  <c r="J995" i="1" s="1"/>
  <c r="I996" i="1"/>
  <c r="H996" i="1"/>
  <c r="G996" i="1"/>
  <c r="R995" i="1"/>
  <c r="G995" i="1"/>
  <c r="V992" i="1"/>
  <c r="U992" i="1"/>
  <c r="T992" i="1"/>
  <c r="S992" i="1"/>
  <c r="S988" i="1" s="1"/>
  <c r="R992" i="1"/>
  <c r="Q992" i="1"/>
  <c r="P992" i="1"/>
  <c r="O992" i="1"/>
  <c r="N992" i="1"/>
  <c r="M992" i="1"/>
  <c r="L992" i="1"/>
  <c r="K992" i="1"/>
  <c r="J992" i="1"/>
  <c r="I992" i="1"/>
  <c r="H992" i="1"/>
  <c r="G992" i="1"/>
  <c r="V991" i="1"/>
  <c r="U991" i="1"/>
  <c r="T991" i="1"/>
  <c r="S991" i="1"/>
  <c r="R991" i="1"/>
  <c r="Q991" i="1"/>
  <c r="P991" i="1"/>
  <c r="O991" i="1"/>
  <c r="N991" i="1"/>
  <c r="M991" i="1"/>
  <c r="L991" i="1"/>
  <c r="K991" i="1"/>
  <c r="J991" i="1"/>
  <c r="I991" i="1"/>
  <c r="H991" i="1"/>
  <c r="G991" i="1"/>
  <c r="V990" i="1"/>
  <c r="U990" i="1"/>
  <c r="T990" i="1"/>
  <c r="S990" i="1"/>
  <c r="R990" i="1"/>
  <c r="Q990" i="1"/>
  <c r="P990" i="1"/>
  <c r="O990" i="1"/>
  <c r="N990" i="1"/>
  <c r="M990" i="1"/>
  <c r="L990" i="1"/>
  <c r="K990" i="1"/>
  <c r="J990" i="1"/>
  <c r="I990" i="1"/>
  <c r="H990" i="1"/>
  <c r="H990" i="12" s="1"/>
  <c r="G990" i="1"/>
  <c r="V989" i="1"/>
  <c r="U989" i="1"/>
  <c r="T989" i="1"/>
  <c r="S989" i="1"/>
  <c r="R989" i="1"/>
  <c r="Q989" i="1"/>
  <c r="P989" i="1"/>
  <c r="O989" i="1"/>
  <c r="N989" i="1"/>
  <c r="M989" i="1"/>
  <c r="L989" i="1"/>
  <c r="K989" i="1"/>
  <c r="J989" i="1"/>
  <c r="I989" i="1"/>
  <c r="H989" i="1"/>
  <c r="G989" i="1"/>
  <c r="V988" i="1"/>
  <c r="U988" i="1"/>
  <c r="W987" i="1"/>
  <c r="G987" i="1"/>
  <c r="V986" i="1"/>
  <c r="V985" i="1" s="1"/>
  <c r="U986" i="1"/>
  <c r="U985" i="1" s="1"/>
  <c r="T986" i="1"/>
  <c r="T985" i="1" s="1"/>
  <c r="S986" i="1"/>
  <c r="R986" i="1"/>
  <c r="Q986" i="1"/>
  <c r="P986" i="1"/>
  <c r="O986" i="1"/>
  <c r="N986" i="1"/>
  <c r="M986" i="1"/>
  <c r="L986" i="1"/>
  <c r="L985" i="1" s="1"/>
  <c r="K986" i="1"/>
  <c r="K985" i="1" s="1"/>
  <c r="J986" i="1"/>
  <c r="I986" i="1"/>
  <c r="H986" i="1"/>
  <c r="G986" i="1"/>
  <c r="G985" i="1" s="1"/>
  <c r="S985" i="1"/>
  <c r="R985" i="1"/>
  <c r="Q985" i="1"/>
  <c r="P985" i="1"/>
  <c r="O985" i="1"/>
  <c r="N985" i="1"/>
  <c r="M985" i="1"/>
  <c r="J985" i="1"/>
  <c r="I985" i="1"/>
  <c r="H985" i="1"/>
  <c r="G984" i="1"/>
  <c r="W984" i="1" s="1"/>
  <c r="V983" i="1"/>
  <c r="U983" i="1"/>
  <c r="U981" i="1" s="1"/>
  <c r="T983" i="1"/>
  <c r="S983" i="1"/>
  <c r="R983" i="1"/>
  <c r="Q983" i="1"/>
  <c r="P983" i="1"/>
  <c r="O983" i="1"/>
  <c r="N983" i="1"/>
  <c r="N981" i="1" s="1"/>
  <c r="M983" i="1"/>
  <c r="L983" i="1"/>
  <c r="L983" i="12" s="1"/>
  <c r="K983" i="1"/>
  <c r="J983" i="1"/>
  <c r="I983" i="1"/>
  <c r="H983" i="1"/>
  <c r="G983" i="1"/>
  <c r="V982" i="1"/>
  <c r="U982" i="1"/>
  <c r="T982" i="1"/>
  <c r="S982" i="1"/>
  <c r="R982" i="1"/>
  <c r="Q982" i="1"/>
  <c r="Q981" i="1" s="1"/>
  <c r="P982" i="1"/>
  <c r="O982" i="1"/>
  <c r="N982" i="1"/>
  <c r="M982" i="1"/>
  <c r="L982" i="1"/>
  <c r="K982" i="1"/>
  <c r="K981" i="1" s="1"/>
  <c r="J982" i="1"/>
  <c r="I982" i="1"/>
  <c r="I981" i="1" s="1"/>
  <c r="H982" i="1"/>
  <c r="G982" i="1"/>
  <c r="V981" i="1"/>
  <c r="T981" i="1"/>
  <c r="R981" i="1"/>
  <c r="P981" i="1"/>
  <c r="M981" i="1"/>
  <c r="J981" i="1"/>
  <c r="G981" i="1"/>
  <c r="G980" i="1"/>
  <c r="W980" i="1" s="1"/>
  <c r="V979" i="1"/>
  <c r="U979" i="1"/>
  <c r="T979" i="1"/>
  <c r="S979" i="1"/>
  <c r="S977" i="1" s="1"/>
  <c r="R979" i="1"/>
  <c r="Q979" i="1"/>
  <c r="P979" i="1"/>
  <c r="O979" i="1"/>
  <c r="O977" i="1" s="1"/>
  <c r="N979" i="1"/>
  <c r="M979" i="1"/>
  <c r="M977" i="1" s="1"/>
  <c r="L979" i="1"/>
  <c r="K979" i="1"/>
  <c r="J979" i="1"/>
  <c r="I979" i="1"/>
  <c r="H979" i="1"/>
  <c r="G979" i="1"/>
  <c r="V978" i="1"/>
  <c r="U978" i="1"/>
  <c r="T978" i="1"/>
  <c r="S978" i="1"/>
  <c r="R978" i="1"/>
  <c r="Q978" i="1"/>
  <c r="P978" i="1"/>
  <c r="P977" i="1" s="1"/>
  <c r="O978" i="1"/>
  <c r="N978" i="1"/>
  <c r="M978" i="1"/>
  <c r="L978" i="1"/>
  <c r="L977" i="1" s="1"/>
  <c r="K978" i="1"/>
  <c r="K977" i="1" s="1"/>
  <c r="J978" i="1"/>
  <c r="I978" i="1"/>
  <c r="I977" i="1" s="1"/>
  <c r="H978" i="1"/>
  <c r="G978" i="1"/>
  <c r="V977" i="1"/>
  <c r="U977" i="1"/>
  <c r="R977" i="1"/>
  <c r="J977" i="1"/>
  <c r="H977" i="1"/>
  <c r="G977" i="1"/>
  <c r="V976" i="1"/>
  <c r="U976" i="1"/>
  <c r="T976" i="1"/>
  <c r="T974" i="1" s="1"/>
  <c r="S976" i="1"/>
  <c r="S974" i="1" s="1"/>
  <c r="R976" i="1"/>
  <c r="Q976" i="1"/>
  <c r="K976" i="1"/>
  <c r="K974" i="1" s="1"/>
  <c r="J976" i="1"/>
  <c r="J974" i="1" s="1"/>
  <c r="I976" i="1"/>
  <c r="H976" i="1"/>
  <c r="G976" i="1"/>
  <c r="G975" i="1"/>
  <c r="V974" i="1"/>
  <c r="U974" i="1"/>
  <c r="R974" i="1"/>
  <c r="Q974" i="1"/>
  <c r="I974" i="1"/>
  <c r="K973" i="1"/>
  <c r="K971" i="1" s="1"/>
  <c r="J973" i="1"/>
  <c r="I973" i="1"/>
  <c r="I971" i="1" s="1"/>
  <c r="H973" i="1"/>
  <c r="G973" i="1"/>
  <c r="W972" i="1"/>
  <c r="G972" i="1"/>
  <c r="J971" i="1"/>
  <c r="G971" i="1"/>
  <c r="V970" i="1"/>
  <c r="U970" i="1"/>
  <c r="T970" i="1"/>
  <c r="S970" i="1"/>
  <c r="S966" i="1" s="1"/>
  <c r="R970" i="1"/>
  <c r="R966" i="1" s="1"/>
  <c r="Q970" i="1"/>
  <c r="P970" i="1"/>
  <c r="O970" i="1"/>
  <c r="N970" i="1"/>
  <c r="M970" i="1"/>
  <c r="L970" i="1"/>
  <c r="K970" i="1"/>
  <c r="J970" i="1"/>
  <c r="J966" i="1" s="1"/>
  <c r="I970" i="1"/>
  <c r="H970" i="1"/>
  <c r="G970" i="1"/>
  <c r="V969" i="1"/>
  <c r="V966" i="1" s="1"/>
  <c r="U969" i="1"/>
  <c r="U966" i="1" s="1"/>
  <c r="T969" i="1"/>
  <c r="S969" i="1"/>
  <c r="R969" i="1"/>
  <c r="Q969" i="1"/>
  <c r="P969" i="1"/>
  <c r="P966" i="1" s="1"/>
  <c r="O969" i="1"/>
  <c r="N969" i="1"/>
  <c r="M969" i="1"/>
  <c r="L969" i="1"/>
  <c r="K969" i="1"/>
  <c r="J969" i="1"/>
  <c r="I969" i="1"/>
  <c r="H969" i="1"/>
  <c r="G969" i="1"/>
  <c r="W968" i="1"/>
  <c r="H968" i="1"/>
  <c r="G968" i="1"/>
  <c r="H967" i="1"/>
  <c r="H966" i="1" s="1"/>
  <c r="G967" i="1"/>
  <c r="T966" i="1"/>
  <c r="Q966" i="1"/>
  <c r="O966" i="1"/>
  <c r="N966" i="1"/>
  <c r="M966" i="1"/>
  <c r="L966" i="1"/>
  <c r="K966" i="1"/>
  <c r="I966" i="1"/>
  <c r="K964" i="1"/>
  <c r="K962" i="1" s="1"/>
  <c r="J964" i="1"/>
  <c r="J962" i="1" s="1"/>
  <c r="I964" i="1"/>
  <c r="I962" i="1" s="1"/>
  <c r="H964" i="1"/>
  <c r="G964" i="1"/>
  <c r="W963" i="1"/>
  <c r="G963" i="1"/>
  <c r="K961" i="1"/>
  <c r="J961" i="1"/>
  <c r="I961" i="1"/>
  <c r="H961" i="1"/>
  <c r="G961" i="1"/>
  <c r="W960" i="1"/>
  <c r="G960" i="1"/>
  <c r="I959" i="1"/>
  <c r="G959" i="1"/>
  <c r="V958" i="1"/>
  <c r="U958" i="1"/>
  <c r="U954" i="1" s="1"/>
  <c r="T958" i="1"/>
  <c r="S958" i="1"/>
  <c r="R958" i="1"/>
  <c r="Q958" i="1"/>
  <c r="P958" i="1"/>
  <c r="O958" i="1"/>
  <c r="N958" i="1"/>
  <c r="M958" i="1"/>
  <c r="M954" i="1" s="1"/>
  <c r="L958" i="1"/>
  <c r="K958" i="1"/>
  <c r="J958" i="1"/>
  <c r="I958" i="1"/>
  <c r="I954" i="1" s="1"/>
  <c r="H958" i="1"/>
  <c r="G958" i="1"/>
  <c r="W957" i="1"/>
  <c r="V957" i="1"/>
  <c r="U957" i="1"/>
  <c r="T957" i="1"/>
  <c r="T954" i="1" s="1"/>
  <c r="S957" i="1"/>
  <c r="R957" i="1"/>
  <c r="R954" i="1" s="1"/>
  <c r="Q957" i="1"/>
  <c r="P957" i="1"/>
  <c r="P954" i="1" s="1"/>
  <c r="O957" i="1"/>
  <c r="O954" i="1" s="1"/>
  <c r="N957" i="1"/>
  <c r="N954" i="1" s="1"/>
  <c r="M957" i="1"/>
  <c r="L957" i="1"/>
  <c r="K957" i="1"/>
  <c r="K954" i="1" s="1"/>
  <c r="J957" i="1"/>
  <c r="J954" i="1" s="1"/>
  <c r="I957" i="1"/>
  <c r="H957" i="1"/>
  <c r="G957" i="1"/>
  <c r="G956" i="1"/>
  <c r="H956" i="1" s="1"/>
  <c r="G955" i="1"/>
  <c r="V954" i="1"/>
  <c r="S954" i="1"/>
  <c r="Q954" i="1"/>
  <c r="L954" i="1"/>
  <c r="V951" i="1"/>
  <c r="U951" i="1"/>
  <c r="T951" i="1"/>
  <c r="S951" i="1"/>
  <c r="R951" i="1"/>
  <c r="Q951" i="1"/>
  <c r="P951" i="1"/>
  <c r="O951" i="1"/>
  <c r="N951" i="1"/>
  <c r="M951" i="1"/>
  <c r="L951" i="1"/>
  <c r="K951" i="1"/>
  <c r="J951" i="1"/>
  <c r="I951" i="1"/>
  <c r="H951" i="1"/>
  <c r="G951" i="1"/>
  <c r="V950" i="1"/>
  <c r="V949" i="1" s="1"/>
  <c r="U950" i="1"/>
  <c r="T950" i="1"/>
  <c r="S950" i="1"/>
  <c r="R950" i="1"/>
  <c r="Q950" i="1"/>
  <c r="P950" i="1"/>
  <c r="O950" i="1"/>
  <c r="O949" i="1" s="1"/>
  <c r="N950" i="1"/>
  <c r="M950" i="1"/>
  <c r="M949" i="1" s="1"/>
  <c r="L950" i="1"/>
  <c r="K950" i="1"/>
  <c r="K949" i="1" s="1"/>
  <c r="J950" i="1"/>
  <c r="J949" i="1" s="1"/>
  <c r="I950" i="1"/>
  <c r="H950" i="1"/>
  <c r="G950" i="1"/>
  <c r="H949" i="1"/>
  <c r="G949" i="1"/>
  <c r="W948" i="1"/>
  <c r="G948" i="1"/>
  <c r="G947" i="1"/>
  <c r="G946" i="1"/>
  <c r="V944" i="1"/>
  <c r="U944" i="1"/>
  <c r="T944" i="1"/>
  <c r="T944" i="12" s="1"/>
  <c r="S944" i="1"/>
  <c r="R944" i="1"/>
  <c r="Q944" i="1"/>
  <c r="P944" i="1"/>
  <c r="O944" i="1"/>
  <c r="N944" i="1"/>
  <c r="M944" i="1"/>
  <c r="L944" i="1"/>
  <c r="K944" i="1"/>
  <c r="J944" i="1"/>
  <c r="I944" i="1"/>
  <c r="H944" i="1"/>
  <c r="G944" i="1"/>
  <c r="V943" i="1"/>
  <c r="V942" i="1" s="1"/>
  <c r="U943" i="1"/>
  <c r="U942" i="1" s="1"/>
  <c r="T943" i="1"/>
  <c r="S943" i="1"/>
  <c r="R943" i="1"/>
  <c r="Q943" i="1"/>
  <c r="P943" i="1"/>
  <c r="O943" i="1"/>
  <c r="N943" i="1"/>
  <c r="N942" i="1" s="1"/>
  <c r="M943" i="1"/>
  <c r="M942" i="1" s="1"/>
  <c r="L943" i="1"/>
  <c r="K943" i="1"/>
  <c r="J943" i="1"/>
  <c r="I943" i="1"/>
  <c r="I942" i="1" s="1"/>
  <c r="H943" i="1"/>
  <c r="H942" i="1" s="1"/>
  <c r="G943" i="1"/>
  <c r="R942" i="1"/>
  <c r="O942" i="1"/>
  <c r="L942" i="1"/>
  <c r="K942" i="1"/>
  <c r="G942" i="1"/>
  <c r="V941" i="1"/>
  <c r="V939" i="1" s="1"/>
  <c r="U941" i="1"/>
  <c r="T941" i="1"/>
  <c r="S941" i="1"/>
  <c r="R941" i="1"/>
  <c r="Q941" i="1"/>
  <c r="Q939" i="1" s="1"/>
  <c r="P941" i="1"/>
  <c r="O941" i="1"/>
  <c r="N941" i="1"/>
  <c r="M941" i="1"/>
  <c r="L941" i="1"/>
  <c r="K941" i="1"/>
  <c r="J941" i="1"/>
  <c r="I941" i="1"/>
  <c r="G941" i="1"/>
  <c r="V940" i="1"/>
  <c r="U940" i="1"/>
  <c r="T940" i="1"/>
  <c r="T939" i="1" s="1"/>
  <c r="S940" i="1"/>
  <c r="R940" i="1"/>
  <c r="R939" i="1" s="1"/>
  <c r="Q940" i="1"/>
  <c r="P940" i="1"/>
  <c r="P939" i="1" s="1"/>
  <c r="O940" i="1"/>
  <c r="O939" i="1" s="1"/>
  <c r="N940" i="1"/>
  <c r="N939" i="1" s="1"/>
  <c r="M940" i="1"/>
  <c r="L940" i="1"/>
  <c r="K940" i="1"/>
  <c r="J940" i="1"/>
  <c r="I940" i="1"/>
  <c r="H940" i="1"/>
  <c r="G940" i="1"/>
  <c r="M939" i="1"/>
  <c r="L939" i="1"/>
  <c r="K939" i="1"/>
  <c r="J939" i="1"/>
  <c r="I939" i="1"/>
  <c r="G939" i="1"/>
  <c r="W938" i="1"/>
  <c r="V938" i="1"/>
  <c r="U938" i="1"/>
  <c r="T938" i="1"/>
  <c r="S938" i="1"/>
  <c r="R938" i="1"/>
  <c r="Q938" i="1"/>
  <c r="P938" i="1"/>
  <c r="O938" i="1"/>
  <c r="N938" i="1"/>
  <c r="M938" i="1"/>
  <c r="L938" i="1"/>
  <c r="K938" i="1"/>
  <c r="J938" i="1"/>
  <c r="I938" i="1"/>
  <c r="H938" i="1"/>
  <c r="G938" i="1"/>
  <c r="V937" i="1"/>
  <c r="V936" i="1" s="1"/>
  <c r="U937" i="1"/>
  <c r="U936" i="1" s="1"/>
  <c r="T937" i="1"/>
  <c r="T936" i="1" s="1"/>
  <c r="S937" i="1"/>
  <c r="R937" i="1"/>
  <c r="Q937" i="1"/>
  <c r="P937" i="1"/>
  <c r="O937" i="1"/>
  <c r="N937" i="1"/>
  <c r="M937" i="1"/>
  <c r="L937" i="1"/>
  <c r="L936" i="1" s="1"/>
  <c r="K937" i="1"/>
  <c r="K936" i="1" s="1"/>
  <c r="J937" i="1"/>
  <c r="I937" i="1"/>
  <c r="I936" i="1" s="1"/>
  <c r="G937" i="1"/>
  <c r="S936" i="1"/>
  <c r="R936" i="1"/>
  <c r="Q936" i="1"/>
  <c r="P936" i="1"/>
  <c r="O936" i="1"/>
  <c r="N936" i="1"/>
  <c r="M936" i="1"/>
  <c r="V935" i="1"/>
  <c r="U935" i="1"/>
  <c r="T935" i="1"/>
  <c r="S935" i="1"/>
  <c r="S933" i="1" s="1"/>
  <c r="R935" i="1"/>
  <c r="Q935" i="1"/>
  <c r="Q933" i="1" s="1"/>
  <c r="P935" i="1"/>
  <c r="O935" i="1"/>
  <c r="N935" i="1"/>
  <c r="M935" i="1"/>
  <c r="L935" i="1"/>
  <c r="K935" i="1"/>
  <c r="J935" i="1"/>
  <c r="I935" i="1"/>
  <c r="G935" i="1"/>
  <c r="H935" i="1" s="1"/>
  <c r="V934" i="1"/>
  <c r="V933" i="1" s="1"/>
  <c r="U934" i="1"/>
  <c r="T934" i="1"/>
  <c r="S934" i="1"/>
  <c r="R934" i="1"/>
  <c r="R933" i="1" s="1"/>
  <c r="Q934" i="1"/>
  <c r="P934" i="1"/>
  <c r="O934" i="1"/>
  <c r="O933" i="1" s="1"/>
  <c r="N934" i="1"/>
  <c r="N933" i="1" s="1"/>
  <c r="M934" i="1"/>
  <c r="M933" i="1" s="1"/>
  <c r="L934" i="1"/>
  <c r="L933" i="1" s="1"/>
  <c r="K934" i="1"/>
  <c r="K933" i="1" s="1"/>
  <c r="J934" i="1"/>
  <c r="I934" i="1"/>
  <c r="I933" i="1" s="1"/>
  <c r="G934" i="1"/>
  <c r="G933" i="1" s="1"/>
  <c r="T933" i="1"/>
  <c r="V932" i="1"/>
  <c r="U932" i="1"/>
  <c r="T932" i="1"/>
  <c r="S932" i="1"/>
  <c r="R932" i="1"/>
  <c r="Q932" i="1"/>
  <c r="Q930" i="1" s="1"/>
  <c r="P932" i="1"/>
  <c r="O932" i="1"/>
  <c r="N932" i="1"/>
  <c r="M932" i="1"/>
  <c r="L932" i="1"/>
  <c r="K932" i="1"/>
  <c r="J932" i="1"/>
  <c r="I932" i="1"/>
  <c r="G932" i="1"/>
  <c r="H932" i="1" s="1"/>
  <c r="H930" i="1" s="1"/>
  <c r="V931" i="1"/>
  <c r="U931" i="1"/>
  <c r="T931" i="1"/>
  <c r="S931" i="1"/>
  <c r="S930" i="1" s="1"/>
  <c r="R931" i="1"/>
  <c r="Q931" i="1"/>
  <c r="P931" i="1"/>
  <c r="O931" i="1"/>
  <c r="N931" i="1"/>
  <c r="M931" i="1"/>
  <c r="M930" i="1" s="1"/>
  <c r="L931" i="1"/>
  <c r="L930" i="1" s="1"/>
  <c r="K931" i="1"/>
  <c r="J931" i="1"/>
  <c r="I931" i="1"/>
  <c r="W931" i="1" s="1"/>
  <c r="H931" i="1"/>
  <c r="G931" i="1"/>
  <c r="V930" i="1"/>
  <c r="R930" i="1"/>
  <c r="P930" i="1"/>
  <c r="K930" i="1"/>
  <c r="J930" i="1"/>
  <c r="I930" i="1"/>
  <c r="V929" i="1"/>
  <c r="U929" i="1"/>
  <c r="T929" i="1"/>
  <c r="S929" i="1"/>
  <c r="R929" i="1"/>
  <c r="Q929" i="1"/>
  <c r="P929" i="1"/>
  <c r="O929" i="1"/>
  <c r="N929" i="1"/>
  <c r="M929" i="1"/>
  <c r="L929" i="1"/>
  <c r="K929" i="1"/>
  <c r="J929" i="1"/>
  <c r="I929" i="1"/>
  <c r="G929" i="1"/>
  <c r="G927" i="1" s="1"/>
  <c r="V928" i="1"/>
  <c r="V927" i="1" s="1"/>
  <c r="U928" i="1"/>
  <c r="T928" i="1"/>
  <c r="T927" i="1" s="1"/>
  <c r="S928" i="1"/>
  <c r="R928" i="1"/>
  <c r="R927" i="1" s="1"/>
  <c r="Q928" i="1"/>
  <c r="P928" i="1"/>
  <c r="O928" i="1"/>
  <c r="N928" i="1"/>
  <c r="N927" i="1" s="1"/>
  <c r="M928" i="1"/>
  <c r="L928" i="1"/>
  <c r="L927" i="1" s="1"/>
  <c r="K928" i="1"/>
  <c r="K927" i="1" s="1"/>
  <c r="J928" i="1"/>
  <c r="J927" i="1" s="1"/>
  <c r="I928" i="1"/>
  <c r="I927" i="1" s="1"/>
  <c r="H928" i="1"/>
  <c r="W928" i="1" s="1"/>
  <c r="G928" i="1"/>
  <c r="U927" i="1"/>
  <c r="S927" i="1"/>
  <c r="Q927" i="1"/>
  <c r="P927" i="1"/>
  <c r="O927" i="1"/>
  <c r="M927" i="1"/>
  <c r="V925" i="1"/>
  <c r="U925" i="1"/>
  <c r="T925" i="1"/>
  <c r="S925" i="1"/>
  <c r="R925" i="1"/>
  <c r="R925" i="12" s="1"/>
  <c r="Q925" i="1"/>
  <c r="Q922" i="1" s="1"/>
  <c r="P925" i="1"/>
  <c r="O925" i="1"/>
  <c r="N925" i="1"/>
  <c r="M925" i="1"/>
  <c r="L925" i="1"/>
  <c r="K925" i="1"/>
  <c r="J925" i="1"/>
  <c r="I925" i="1"/>
  <c r="H925" i="1"/>
  <c r="G925" i="1"/>
  <c r="V924" i="1"/>
  <c r="U924" i="1"/>
  <c r="T924" i="1"/>
  <c r="S924" i="1"/>
  <c r="R924" i="1"/>
  <c r="Q924" i="1"/>
  <c r="P924" i="1"/>
  <c r="O924" i="1"/>
  <c r="O922" i="1" s="1"/>
  <c r="N924" i="1"/>
  <c r="M924" i="1"/>
  <c r="L924" i="1"/>
  <c r="K924" i="1"/>
  <c r="J924" i="1"/>
  <c r="I924" i="1"/>
  <c r="I922" i="1" s="1"/>
  <c r="G924" i="1"/>
  <c r="H924" i="1" s="1"/>
  <c r="V923" i="1"/>
  <c r="U923" i="1"/>
  <c r="T923" i="1"/>
  <c r="T922" i="1" s="1"/>
  <c r="S923" i="1"/>
  <c r="R923" i="1"/>
  <c r="Q923" i="1"/>
  <c r="P923" i="1"/>
  <c r="O923" i="1"/>
  <c r="N923" i="1"/>
  <c r="M923" i="1"/>
  <c r="L923" i="1"/>
  <c r="K923" i="1"/>
  <c r="J923" i="1"/>
  <c r="I923" i="1"/>
  <c r="G923" i="1"/>
  <c r="V922" i="1"/>
  <c r="U922" i="1"/>
  <c r="V921" i="1"/>
  <c r="U921" i="1"/>
  <c r="T921" i="1"/>
  <c r="T919" i="1" s="1"/>
  <c r="S921" i="1"/>
  <c r="R921" i="1"/>
  <c r="Q921" i="1"/>
  <c r="P921" i="1"/>
  <c r="O921" i="1"/>
  <c r="N921" i="1"/>
  <c r="M921" i="1"/>
  <c r="L921" i="1"/>
  <c r="K921" i="1"/>
  <c r="J921" i="1"/>
  <c r="I921" i="1"/>
  <c r="G921" i="1"/>
  <c r="V920" i="1"/>
  <c r="V919" i="1" s="1"/>
  <c r="U920" i="1"/>
  <c r="U919" i="1" s="1"/>
  <c r="T920" i="1"/>
  <c r="S920" i="1"/>
  <c r="S919" i="1" s="1"/>
  <c r="R920" i="1"/>
  <c r="Q920" i="1"/>
  <c r="P920" i="1"/>
  <c r="O920" i="1"/>
  <c r="N920" i="1"/>
  <c r="M920" i="1"/>
  <c r="M919" i="1" s="1"/>
  <c r="L920" i="1"/>
  <c r="K920" i="1"/>
  <c r="J920" i="1"/>
  <c r="I920" i="1"/>
  <c r="G920" i="1"/>
  <c r="H920" i="1" s="1"/>
  <c r="P919" i="1"/>
  <c r="O919" i="1"/>
  <c r="N919" i="1"/>
  <c r="L919" i="1"/>
  <c r="K919" i="1"/>
  <c r="J919" i="1"/>
  <c r="I919" i="1"/>
  <c r="G919" i="1"/>
  <c r="V918" i="1"/>
  <c r="U918" i="1"/>
  <c r="T918" i="1"/>
  <c r="S918" i="1"/>
  <c r="R918" i="1"/>
  <c r="Q918" i="1"/>
  <c r="P918" i="1"/>
  <c r="O918" i="1"/>
  <c r="N918" i="1"/>
  <c r="M918" i="1"/>
  <c r="M915" i="1" s="1"/>
  <c r="L918" i="1"/>
  <c r="K918" i="1"/>
  <c r="J918" i="1"/>
  <c r="I918" i="1"/>
  <c r="H918" i="1"/>
  <c r="G918" i="1"/>
  <c r="V917" i="1"/>
  <c r="U917" i="1"/>
  <c r="T917" i="1"/>
  <c r="S917" i="1"/>
  <c r="R917" i="1"/>
  <c r="Q917" i="1"/>
  <c r="P917" i="1"/>
  <c r="O917" i="1"/>
  <c r="N917" i="1"/>
  <c r="M917" i="1"/>
  <c r="L917" i="1"/>
  <c r="K917" i="1"/>
  <c r="J917" i="1"/>
  <c r="I917" i="1"/>
  <c r="H917" i="1"/>
  <c r="G917" i="1"/>
  <c r="W916" i="1"/>
  <c r="V916" i="1"/>
  <c r="U916" i="1"/>
  <c r="T916" i="1"/>
  <c r="S916" i="1"/>
  <c r="R916" i="1"/>
  <c r="Q916" i="1"/>
  <c r="P916" i="1"/>
  <c r="O916" i="1"/>
  <c r="N916" i="1"/>
  <c r="M916" i="1"/>
  <c r="L916" i="1"/>
  <c r="K916" i="1"/>
  <c r="J916" i="1"/>
  <c r="J915" i="1" s="1"/>
  <c r="I916" i="1"/>
  <c r="I915" i="1" s="1"/>
  <c r="G916" i="1"/>
  <c r="H916" i="1" s="1"/>
  <c r="H915" i="1" s="1"/>
  <c r="V915" i="1"/>
  <c r="U915" i="1"/>
  <c r="T915" i="1"/>
  <c r="S915" i="1"/>
  <c r="R915" i="1"/>
  <c r="Q915" i="1"/>
  <c r="P915" i="1"/>
  <c r="O915" i="1"/>
  <c r="N915" i="1"/>
  <c r="V914" i="1"/>
  <c r="U914" i="1"/>
  <c r="T914" i="1"/>
  <c r="S914" i="1"/>
  <c r="S912" i="1" s="1"/>
  <c r="R914" i="1"/>
  <c r="Q914" i="1"/>
  <c r="P914" i="1"/>
  <c r="O914" i="1"/>
  <c r="N914" i="1"/>
  <c r="M914" i="1"/>
  <c r="L914" i="1"/>
  <c r="K914" i="1"/>
  <c r="J914" i="1"/>
  <c r="I914" i="1"/>
  <c r="G914" i="1"/>
  <c r="H914" i="1" s="1"/>
  <c r="V913" i="1"/>
  <c r="V912" i="1" s="1"/>
  <c r="U913" i="1"/>
  <c r="T913" i="1"/>
  <c r="T912" i="1" s="1"/>
  <c r="S913" i="1"/>
  <c r="R913" i="1"/>
  <c r="R912" i="1" s="1"/>
  <c r="Q913" i="1"/>
  <c r="P913" i="1"/>
  <c r="O913" i="1"/>
  <c r="N913" i="1"/>
  <c r="M913" i="1"/>
  <c r="L913" i="1"/>
  <c r="K913" i="1"/>
  <c r="K912" i="1" s="1"/>
  <c r="J913" i="1"/>
  <c r="J912" i="1" s="1"/>
  <c r="I913" i="1"/>
  <c r="I912" i="1" s="1"/>
  <c r="H913" i="1"/>
  <c r="H912" i="1" s="1"/>
  <c r="G913" i="1"/>
  <c r="U912" i="1"/>
  <c r="V911" i="1"/>
  <c r="U911" i="1"/>
  <c r="T911" i="1"/>
  <c r="S911" i="1"/>
  <c r="R911" i="1"/>
  <c r="Q911" i="1"/>
  <c r="P911" i="1"/>
  <c r="O911" i="1"/>
  <c r="N911" i="1"/>
  <c r="M911" i="1"/>
  <c r="L911" i="1"/>
  <c r="K911" i="1"/>
  <c r="J911" i="1"/>
  <c r="I911" i="1"/>
  <c r="G911" i="1"/>
  <c r="V910" i="1"/>
  <c r="V908" i="1" s="1"/>
  <c r="U910" i="1"/>
  <c r="T910" i="1"/>
  <c r="S910" i="1"/>
  <c r="R910" i="1"/>
  <c r="Q910" i="1"/>
  <c r="P910" i="1"/>
  <c r="O910" i="1"/>
  <c r="N910" i="1"/>
  <c r="M910" i="1"/>
  <c r="L910" i="1"/>
  <c r="K910" i="1"/>
  <c r="J910" i="1"/>
  <c r="I910" i="1"/>
  <c r="G910" i="1"/>
  <c r="H910" i="1" s="1"/>
  <c r="V909" i="1"/>
  <c r="U909" i="1"/>
  <c r="U908" i="1" s="1"/>
  <c r="T909" i="1"/>
  <c r="T908" i="1" s="1"/>
  <c r="S909" i="1"/>
  <c r="S908" i="1" s="1"/>
  <c r="R909" i="1"/>
  <c r="R908" i="1" s="1"/>
  <c r="Q909" i="1"/>
  <c r="Q908" i="1" s="1"/>
  <c r="P909" i="1"/>
  <c r="O909" i="1"/>
  <c r="N909" i="1"/>
  <c r="M909" i="1"/>
  <c r="L909" i="1"/>
  <c r="K909" i="1"/>
  <c r="J909" i="1"/>
  <c r="J908" i="1" s="1"/>
  <c r="I909" i="1"/>
  <c r="H909" i="1"/>
  <c r="G909" i="1"/>
  <c r="P908" i="1"/>
  <c r="O908" i="1"/>
  <c r="N908" i="1"/>
  <c r="M908" i="1"/>
  <c r="L908" i="1"/>
  <c r="K908" i="1"/>
  <c r="I908" i="1"/>
  <c r="V907" i="1"/>
  <c r="U907" i="1"/>
  <c r="T907" i="1"/>
  <c r="S907" i="1"/>
  <c r="R907" i="1"/>
  <c r="Q907" i="1"/>
  <c r="P907" i="1"/>
  <c r="O907" i="1"/>
  <c r="N907" i="1"/>
  <c r="M907" i="1"/>
  <c r="L907" i="1"/>
  <c r="K907" i="1"/>
  <c r="J907" i="1"/>
  <c r="I907" i="1"/>
  <c r="I907" i="12" s="1"/>
  <c r="H907" i="1"/>
  <c r="G907" i="1"/>
  <c r="V906" i="1"/>
  <c r="U906" i="1"/>
  <c r="U905" i="1" s="1"/>
  <c r="T906" i="1"/>
  <c r="S906" i="1"/>
  <c r="R906" i="1"/>
  <c r="Q906" i="1"/>
  <c r="P906" i="1"/>
  <c r="P905" i="1" s="1"/>
  <c r="O906" i="1"/>
  <c r="O905" i="1" s="1"/>
  <c r="N906" i="1"/>
  <c r="M906" i="1"/>
  <c r="M905" i="1" s="1"/>
  <c r="L906" i="1"/>
  <c r="K906" i="1"/>
  <c r="J906" i="1"/>
  <c r="I906" i="1"/>
  <c r="G906" i="1"/>
  <c r="G905" i="1" s="1"/>
  <c r="V905" i="1"/>
  <c r="T905" i="1"/>
  <c r="S905" i="1"/>
  <c r="R905" i="1"/>
  <c r="Q905" i="1"/>
  <c r="W903" i="1"/>
  <c r="V903" i="1"/>
  <c r="U903" i="1"/>
  <c r="U900" i="1" s="1"/>
  <c r="T903" i="1"/>
  <c r="S903" i="1"/>
  <c r="R903" i="1"/>
  <c r="Q903" i="1"/>
  <c r="P903" i="1"/>
  <c r="O903" i="1"/>
  <c r="N903" i="1"/>
  <c r="M903" i="1"/>
  <c r="L903" i="1"/>
  <c r="K903" i="1"/>
  <c r="J903" i="1"/>
  <c r="I903" i="1"/>
  <c r="H903" i="1"/>
  <c r="G903" i="1"/>
  <c r="V902" i="1"/>
  <c r="U902" i="1"/>
  <c r="T902" i="1"/>
  <c r="S902" i="1"/>
  <c r="R902" i="1"/>
  <c r="R900" i="1" s="1"/>
  <c r="Q902" i="1"/>
  <c r="P902" i="1"/>
  <c r="O902" i="1"/>
  <c r="N902" i="1"/>
  <c r="M902" i="1"/>
  <c r="L902" i="1"/>
  <c r="L900" i="1" s="1"/>
  <c r="K902" i="1"/>
  <c r="J902" i="1"/>
  <c r="I902" i="1"/>
  <c r="H902" i="1"/>
  <c r="G902" i="1"/>
  <c r="V901" i="1"/>
  <c r="V900" i="1" s="1"/>
  <c r="U901" i="1"/>
  <c r="T901" i="1"/>
  <c r="T900" i="1" s="1"/>
  <c r="S901" i="1"/>
  <c r="S900" i="1" s="1"/>
  <c r="R901" i="1"/>
  <c r="Q901" i="1"/>
  <c r="Q900" i="1" s="1"/>
  <c r="P901" i="1"/>
  <c r="P900" i="1" s="1"/>
  <c r="O901" i="1"/>
  <c r="O900" i="1" s="1"/>
  <c r="N901" i="1"/>
  <c r="N900" i="1" s="1"/>
  <c r="M901" i="1"/>
  <c r="M900" i="1" s="1"/>
  <c r="L901" i="1"/>
  <c r="K901" i="1"/>
  <c r="J901" i="1"/>
  <c r="I901" i="1"/>
  <c r="I900" i="1" s="1"/>
  <c r="H901" i="1"/>
  <c r="G901" i="1"/>
  <c r="K900" i="1"/>
  <c r="J900" i="1"/>
  <c r="H900" i="1"/>
  <c r="G900" i="1"/>
  <c r="V899" i="1"/>
  <c r="U899" i="1"/>
  <c r="W899" i="1" s="1"/>
  <c r="T899" i="1"/>
  <c r="S899" i="1"/>
  <c r="R899" i="1"/>
  <c r="Q899" i="1"/>
  <c r="P899" i="1"/>
  <c r="O899" i="1"/>
  <c r="N899" i="1"/>
  <c r="M899" i="1"/>
  <c r="L899" i="1"/>
  <c r="K899" i="1"/>
  <c r="J899" i="1"/>
  <c r="I899" i="1"/>
  <c r="G899" i="1"/>
  <c r="H899" i="1" s="1"/>
  <c r="V898" i="1"/>
  <c r="U898" i="1"/>
  <c r="U898" i="12" s="1"/>
  <c r="T898" i="1"/>
  <c r="T896" i="1" s="1"/>
  <c r="S898" i="1"/>
  <c r="R898" i="1"/>
  <c r="Q898" i="1"/>
  <c r="P898" i="1"/>
  <c r="O898" i="1"/>
  <c r="N898" i="1"/>
  <c r="M898" i="1"/>
  <c r="L898" i="1"/>
  <c r="K898" i="1"/>
  <c r="J898" i="1"/>
  <c r="I898" i="1"/>
  <c r="H898" i="1"/>
  <c r="G898" i="1"/>
  <c r="V897" i="1"/>
  <c r="U897" i="1"/>
  <c r="T897" i="1"/>
  <c r="S897" i="1"/>
  <c r="S896" i="1" s="1"/>
  <c r="R897" i="1"/>
  <c r="R896" i="1" s="1"/>
  <c r="Q897" i="1"/>
  <c r="P897" i="1"/>
  <c r="O897" i="1"/>
  <c r="O896" i="1" s="1"/>
  <c r="N897" i="1"/>
  <c r="M897" i="1"/>
  <c r="M896" i="1" s="1"/>
  <c r="L897" i="1"/>
  <c r="K897" i="1"/>
  <c r="K896" i="1" s="1"/>
  <c r="J897" i="1"/>
  <c r="I897" i="1"/>
  <c r="G897" i="1"/>
  <c r="N896" i="1"/>
  <c r="L896" i="1"/>
  <c r="J896" i="1"/>
  <c r="I896" i="1"/>
  <c r="V895" i="1"/>
  <c r="U895" i="1"/>
  <c r="T895" i="1"/>
  <c r="S895" i="1"/>
  <c r="R895" i="1"/>
  <c r="Q895" i="1"/>
  <c r="P895" i="1"/>
  <c r="O895" i="1"/>
  <c r="N895" i="1"/>
  <c r="M895" i="1"/>
  <c r="M892" i="1" s="1"/>
  <c r="L895" i="1"/>
  <c r="K895" i="1"/>
  <c r="K892" i="1" s="1"/>
  <c r="J895" i="1"/>
  <c r="I895" i="1"/>
  <c r="G895" i="1"/>
  <c r="V894" i="1"/>
  <c r="U894" i="1"/>
  <c r="T894" i="1"/>
  <c r="S894" i="1"/>
  <c r="R894" i="1"/>
  <c r="Q894" i="1"/>
  <c r="P894" i="1"/>
  <c r="O894" i="1"/>
  <c r="N894" i="1"/>
  <c r="M894" i="1"/>
  <c r="L894" i="1"/>
  <c r="K894" i="1"/>
  <c r="J894" i="1"/>
  <c r="I894" i="1"/>
  <c r="H894" i="1"/>
  <c r="W894" i="1" s="1"/>
  <c r="G894" i="1"/>
  <c r="V893" i="1"/>
  <c r="U893" i="1"/>
  <c r="U892" i="1" s="1"/>
  <c r="T893" i="1"/>
  <c r="T892" i="1" s="1"/>
  <c r="S893" i="1"/>
  <c r="S892" i="1" s="1"/>
  <c r="R893" i="1"/>
  <c r="Q893" i="1"/>
  <c r="P893" i="1"/>
  <c r="O893" i="1"/>
  <c r="N893" i="1"/>
  <c r="M893" i="1"/>
  <c r="L893" i="1"/>
  <c r="L892" i="1" s="1"/>
  <c r="K893" i="1"/>
  <c r="J893" i="1"/>
  <c r="J892" i="1" s="1"/>
  <c r="I893" i="1"/>
  <c r="I892" i="1" s="1"/>
  <c r="G893" i="1"/>
  <c r="H893" i="1" s="1"/>
  <c r="V892" i="1"/>
  <c r="R892" i="1"/>
  <c r="Q892" i="1"/>
  <c r="P892" i="1"/>
  <c r="O892" i="1"/>
  <c r="N892" i="1"/>
  <c r="V890" i="1"/>
  <c r="U890" i="1"/>
  <c r="T890" i="1"/>
  <c r="S890" i="1"/>
  <c r="R890" i="1"/>
  <c r="Q890" i="1"/>
  <c r="Q886" i="1" s="1"/>
  <c r="P890" i="1"/>
  <c r="O890" i="1"/>
  <c r="N890" i="1"/>
  <c r="M890" i="1"/>
  <c r="L890" i="1"/>
  <c r="K890" i="1"/>
  <c r="J890" i="1"/>
  <c r="I890" i="1"/>
  <c r="H890" i="1"/>
  <c r="G890" i="1"/>
  <c r="V889" i="1"/>
  <c r="U889" i="1"/>
  <c r="T889" i="1"/>
  <c r="S889" i="1"/>
  <c r="R889" i="1"/>
  <c r="Q889" i="1"/>
  <c r="P889" i="1"/>
  <c r="O889" i="1"/>
  <c r="N889" i="1"/>
  <c r="M889" i="1"/>
  <c r="L889" i="1"/>
  <c r="K889" i="1"/>
  <c r="J889" i="1"/>
  <c r="I889" i="1"/>
  <c r="H889" i="1"/>
  <c r="G889" i="1"/>
  <c r="V888" i="1"/>
  <c r="U888" i="1"/>
  <c r="T888" i="1"/>
  <c r="S888" i="1"/>
  <c r="R888" i="1"/>
  <c r="Q888" i="1"/>
  <c r="P888" i="1"/>
  <c r="O888" i="1"/>
  <c r="N888" i="1"/>
  <c r="M888" i="1"/>
  <c r="L888" i="1"/>
  <c r="K888" i="1"/>
  <c r="J888" i="1"/>
  <c r="I888" i="1"/>
  <c r="H888" i="1"/>
  <c r="G888" i="1"/>
  <c r="V887" i="1"/>
  <c r="U887" i="1"/>
  <c r="T887" i="1"/>
  <c r="S887" i="1"/>
  <c r="R887" i="1"/>
  <c r="Q887" i="1"/>
  <c r="P887" i="1"/>
  <c r="O887" i="1"/>
  <c r="N887" i="1"/>
  <c r="M887" i="1"/>
  <c r="L887" i="1"/>
  <c r="K887" i="1"/>
  <c r="J887" i="1"/>
  <c r="I887" i="1"/>
  <c r="H887" i="1"/>
  <c r="G887" i="1"/>
  <c r="V886" i="1"/>
  <c r="U886" i="1"/>
  <c r="T886" i="1"/>
  <c r="S886" i="1"/>
  <c r="V885" i="1"/>
  <c r="V881" i="1" s="1"/>
  <c r="U885" i="1"/>
  <c r="T885" i="1"/>
  <c r="S885" i="1"/>
  <c r="R885" i="1"/>
  <c r="Q885" i="1"/>
  <c r="P885" i="1"/>
  <c r="O885" i="1"/>
  <c r="N885" i="1"/>
  <c r="W885" i="1" s="1"/>
  <c r="M885" i="1"/>
  <c r="L885" i="1"/>
  <c r="K885" i="1"/>
  <c r="J885" i="1"/>
  <c r="I885" i="1"/>
  <c r="H885" i="1"/>
  <c r="G885" i="1"/>
  <c r="V884" i="1"/>
  <c r="U884" i="1"/>
  <c r="T884" i="1"/>
  <c r="T881" i="1" s="1"/>
  <c r="S884" i="1"/>
  <c r="R884" i="1"/>
  <c r="Q884" i="1"/>
  <c r="P884" i="1"/>
  <c r="O884" i="1"/>
  <c r="N884" i="1"/>
  <c r="M884" i="1"/>
  <c r="L884" i="1"/>
  <c r="K884" i="1"/>
  <c r="J884" i="1"/>
  <c r="I884" i="1"/>
  <c r="H884" i="1"/>
  <c r="G884" i="1"/>
  <c r="V883" i="1"/>
  <c r="U883" i="1"/>
  <c r="T883" i="1"/>
  <c r="S883" i="1"/>
  <c r="R883" i="1"/>
  <c r="R881" i="1" s="1"/>
  <c r="Q883" i="1"/>
  <c r="Q883" i="12" s="1"/>
  <c r="P883" i="1"/>
  <c r="P881" i="1" s="1"/>
  <c r="O883" i="1"/>
  <c r="N883" i="1"/>
  <c r="M883" i="1"/>
  <c r="L883" i="1"/>
  <c r="L881" i="1" s="1"/>
  <c r="K883" i="1"/>
  <c r="J883" i="1"/>
  <c r="I883" i="1"/>
  <c r="H883" i="1"/>
  <c r="G883" i="1"/>
  <c r="V882" i="1"/>
  <c r="U882" i="1"/>
  <c r="T882" i="1"/>
  <c r="S882" i="1"/>
  <c r="S881" i="1" s="1"/>
  <c r="R882" i="1"/>
  <c r="Q882" i="1"/>
  <c r="Q881" i="1" s="1"/>
  <c r="P882" i="1"/>
  <c r="O882" i="1"/>
  <c r="N882" i="1"/>
  <c r="M882" i="1"/>
  <c r="M881" i="1" s="1"/>
  <c r="L882" i="1"/>
  <c r="K882" i="1"/>
  <c r="K881" i="1" s="1"/>
  <c r="J882" i="1"/>
  <c r="J881" i="1" s="1"/>
  <c r="I882" i="1"/>
  <c r="H882" i="1"/>
  <c r="G882" i="1"/>
  <c r="U881" i="1"/>
  <c r="H881" i="1"/>
  <c r="G881" i="1"/>
  <c r="V880" i="1"/>
  <c r="U880" i="1"/>
  <c r="T880" i="1"/>
  <c r="S880" i="1"/>
  <c r="R880" i="1"/>
  <c r="Q880" i="1"/>
  <c r="P880" i="1"/>
  <c r="O880" i="1"/>
  <c r="N880" i="1"/>
  <c r="M880" i="1"/>
  <c r="L880" i="1"/>
  <c r="K880" i="1"/>
  <c r="J880" i="1"/>
  <c r="I880" i="1"/>
  <c r="H880" i="1"/>
  <c r="G880" i="1"/>
  <c r="V879" i="1"/>
  <c r="U879" i="1"/>
  <c r="U876" i="1" s="1"/>
  <c r="T879" i="1"/>
  <c r="S879" i="1"/>
  <c r="R879" i="1"/>
  <c r="Q879" i="1"/>
  <c r="P879" i="1"/>
  <c r="O879" i="1"/>
  <c r="N879" i="1"/>
  <c r="M879" i="1"/>
  <c r="M879" i="12" s="1"/>
  <c r="L879" i="1"/>
  <c r="K879" i="1"/>
  <c r="J879" i="1"/>
  <c r="I879" i="1"/>
  <c r="G879" i="1"/>
  <c r="V878" i="1"/>
  <c r="U878" i="1"/>
  <c r="T878" i="1"/>
  <c r="S878" i="1"/>
  <c r="R878" i="1"/>
  <c r="Q878" i="1"/>
  <c r="P878" i="1"/>
  <c r="O878" i="1"/>
  <c r="N878" i="1"/>
  <c r="M878" i="1"/>
  <c r="L878" i="1"/>
  <c r="K878" i="1"/>
  <c r="K878" i="12" s="1"/>
  <c r="J878" i="1"/>
  <c r="J878" i="12" s="1"/>
  <c r="I878" i="1"/>
  <c r="H878" i="1"/>
  <c r="G878" i="1"/>
  <c r="V877" i="1"/>
  <c r="U877" i="1"/>
  <c r="T877" i="1"/>
  <c r="S877" i="1"/>
  <c r="R877" i="1"/>
  <c r="Q877" i="1"/>
  <c r="P877" i="1"/>
  <c r="O877" i="1"/>
  <c r="N877" i="1"/>
  <c r="M877" i="1"/>
  <c r="L877" i="1"/>
  <c r="L876" i="1" s="1"/>
  <c r="K877" i="1"/>
  <c r="J877" i="1"/>
  <c r="I877" i="1"/>
  <c r="G877" i="1"/>
  <c r="I876" i="1"/>
  <c r="G876" i="1"/>
  <c r="V873" i="1"/>
  <c r="U873" i="1"/>
  <c r="T873" i="1"/>
  <c r="S873" i="1"/>
  <c r="R873" i="1"/>
  <c r="Q873" i="1"/>
  <c r="P873" i="1"/>
  <c r="O873" i="1"/>
  <c r="N873" i="1"/>
  <c r="M873" i="1"/>
  <c r="L873" i="1"/>
  <c r="K873" i="1"/>
  <c r="J873" i="1"/>
  <c r="I873" i="1"/>
  <c r="H873" i="1"/>
  <c r="G873" i="1"/>
  <c r="H872" i="1"/>
  <c r="H871" i="1" s="1"/>
  <c r="G872" i="1"/>
  <c r="W872" i="1" s="1"/>
  <c r="V871" i="1"/>
  <c r="U871" i="1"/>
  <c r="T871" i="1"/>
  <c r="S871" i="1"/>
  <c r="R871" i="1"/>
  <c r="Q871" i="1"/>
  <c r="P871" i="1"/>
  <c r="O871" i="1"/>
  <c r="N871" i="1"/>
  <c r="M871" i="1"/>
  <c r="L871" i="1"/>
  <c r="K871" i="1"/>
  <c r="J871" i="1"/>
  <c r="I871" i="1"/>
  <c r="G870" i="1"/>
  <c r="H870" i="1" s="1"/>
  <c r="V869" i="1"/>
  <c r="U869" i="1"/>
  <c r="T869" i="1"/>
  <c r="S869" i="1"/>
  <c r="R869" i="1"/>
  <c r="Q869" i="1"/>
  <c r="P869" i="1"/>
  <c r="O869" i="1"/>
  <c r="N869" i="1"/>
  <c r="M869" i="1"/>
  <c r="M868" i="1" s="1"/>
  <c r="L869" i="1"/>
  <c r="K869" i="1"/>
  <c r="K868" i="1" s="1"/>
  <c r="J869" i="1"/>
  <c r="I869" i="1"/>
  <c r="I868" i="1" s="1"/>
  <c r="H869" i="1"/>
  <c r="G869" i="1"/>
  <c r="U868" i="1"/>
  <c r="T868" i="1"/>
  <c r="S868" i="1"/>
  <c r="R868" i="1"/>
  <c r="Q868" i="1"/>
  <c r="P868" i="1"/>
  <c r="O868" i="1"/>
  <c r="N868" i="1"/>
  <c r="L868" i="1"/>
  <c r="J868" i="1"/>
  <c r="H867" i="1"/>
  <c r="G867" i="1"/>
  <c r="L864" i="1"/>
  <c r="J864" i="1"/>
  <c r="I864" i="1"/>
  <c r="L863" i="1"/>
  <c r="K863" i="1"/>
  <c r="K864" i="1" s="1"/>
  <c r="J863" i="1"/>
  <c r="I863" i="1"/>
  <c r="H863" i="1"/>
  <c r="H864" i="1" s="1"/>
  <c r="F863" i="1"/>
  <c r="F861" i="1"/>
  <c r="W853" i="1"/>
  <c r="V853" i="1"/>
  <c r="U853" i="1"/>
  <c r="T853" i="1"/>
  <c r="S853" i="1"/>
  <c r="R853" i="1"/>
  <c r="Q853" i="1"/>
  <c r="P853" i="1"/>
  <c r="O853" i="1"/>
  <c r="N853" i="1"/>
  <c r="M853" i="1"/>
  <c r="L853" i="1"/>
  <c r="K853" i="1"/>
  <c r="J853" i="1"/>
  <c r="I853" i="1"/>
  <c r="H853" i="1"/>
  <c r="G853" i="1"/>
  <c r="W848" i="1"/>
  <c r="V848" i="1"/>
  <c r="U848" i="1"/>
  <c r="T848" i="1"/>
  <c r="S848" i="1"/>
  <c r="R848" i="1"/>
  <c r="Q848" i="1"/>
  <c r="P848" i="1"/>
  <c r="O848" i="1"/>
  <c r="N848" i="1"/>
  <c r="M848" i="1"/>
  <c r="L848" i="1"/>
  <c r="K848" i="1"/>
  <c r="J848" i="1"/>
  <c r="I848" i="1"/>
  <c r="H848" i="1"/>
  <c r="G848" i="1"/>
  <c r="V845" i="1"/>
  <c r="V844" i="1" s="1"/>
  <c r="V841" i="1" s="1"/>
  <c r="U845" i="1"/>
  <c r="U844" i="1" s="1"/>
  <c r="U841" i="1" s="1"/>
  <c r="T845" i="1"/>
  <c r="T844" i="1" s="1"/>
  <c r="T841" i="1" s="1"/>
  <c r="S845" i="1"/>
  <c r="S844" i="1" s="1"/>
  <c r="S841" i="1" s="1"/>
  <c r="R845" i="1"/>
  <c r="Q845" i="1"/>
  <c r="P845" i="1"/>
  <c r="O845" i="1"/>
  <c r="N845" i="1"/>
  <c r="M845" i="1"/>
  <c r="M844" i="1" s="1"/>
  <c r="M841" i="1" s="1"/>
  <c r="L845" i="1"/>
  <c r="K845" i="1"/>
  <c r="J845" i="1"/>
  <c r="I845" i="1"/>
  <c r="H845" i="1"/>
  <c r="R844" i="1"/>
  <c r="R841" i="1" s="1"/>
  <c r="Q844" i="1"/>
  <c r="Q841" i="1" s="1"/>
  <c r="P844" i="1"/>
  <c r="P841" i="1" s="1"/>
  <c r="O844" i="1"/>
  <c r="O841" i="1" s="1"/>
  <c r="N844" i="1"/>
  <c r="N841" i="1" s="1"/>
  <c r="L844" i="1"/>
  <c r="L841" i="1" s="1"/>
  <c r="K844" i="1"/>
  <c r="J844" i="1"/>
  <c r="I844" i="1"/>
  <c r="I841" i="1" s="1"/>
  <c r="H844" i="1"/>
  <c r="H841" i="1" s="1"/>
  <c r="K841" i="1"/>
  <c r="J841" i="1"/>
  <c r="V835" i="1"/>
  <c r="U835" i="1"/>
  <c r="T835" i="1"/>
  <c r="S835" i="1"/>
  <c r="R835" i="1"/>
  <c r="Q835" i="1"/>
  <c r="P835" i="1"/>
  <c r="O835" i="1"/>
  <c r="N835" i="1"/>
  <c r="M835" i="1"/>
  <c r="L835" i="1"/>
  <c r="K835" i="1"/>
  <c r="J835" i="1"/>
  <c r="I835" i="1"/>
  <c r="H835" i="1"/>
  <c r="V832" i="1"/>
  <c r="U832" i="1"/>
  <c r="T832" i="1"/>
  <c r="S832" i="1"/>
  <c r="R832" i="1"/>
  <c r="Q832" i="1"/>
  <c r="P832" i="1"/>
  <c r="O832" i="1"/>
  <c r="N832" i="1"/>
  <c r="M832" i="1"/>
  <c r="L832" i="1"/>
  <c r="K832" i="1"/>
  <c r="J832" i="1"/>
  <c r="I832" i="1"/>
  <c r="H832" i="1"/>
  <c r="V827" i="1"/>
  <c r="U827" i="1"/>
  <c r="T827" i="1"/>
  <c r="S827" i="1"/>
  <c r="R827" i="1"/>
  <c r="Q827" i="1"/>
  <c r="P827" i="1"/>
  <c r="O827" i="1"/>
  <c r="N827" i="1"/>
  <c r="M827" i="1"/>
  <c r="L827" i="1"/>
  <c r="K827" i="1"/>
  <c r="J827" i="1"/>
  <c r="I827" i="1"/>
  <c r="H827" i="1"/>
  <c r="V822" i="1"/>
  <c r="U822" i="1"/>
  <c r="T822" i="1"/>
  <c r="S822" i="1"/>
  <c r="R822" i="1"/>
  <c r="Q822" i="1"/>
  <c r="P822" i="1"/>
  <c r="O822" i="1"/>
  <c r="N822" i="1"/>
  <c r="M822" i="1"/>
  <c r="L822" i="1"/>
  <c r="K822" i="1"/>
  <c r="J822" i="1"/>
  <c r="I822" i="1"/>
  <c r="H822" i="1"/>
  <c r="V817" i="1"/>
  <c r="U817" i="1"/>
  <c r="T817" i="1"/>
  <c r="S817" i="1"/>
  <c r="R817" i="1"/>
  <c r="Q817" i="1"/>
  <c r="P817" i="1"/>
  <c r="O817" i="1"/>
  <c r="N817" i="1"/>
  <c r="M817" i="1"/>
  <c r="L817" i="1"/>
  <c r="K817" i="1"/>
  <c r="J817" i="1"/>
  <c r="I817" i="1"/>
  <c r="H817" i="1"/>
  <c r="N814" i="1"/>
  <c r="L814" i="1"/>
  <c r="W809" i="1"/>
  <c r="V809" i="1"/>
  <c r="U809" i="1"/>
  <c r="T809" i="1"/>
  <c r="S809" i="1"/>
  <c r="R809" i="1"/>
  <c r="Q809" i="1"/>
  <c r="P809" i="1"/>
  <c r="O809" i="1"/>
  <c r="N809" i="1"/>
  <c r="M809" i="1"/>
  <c r="L809" i="1"/>
  <c r="K809" i="1"/>
  <c r="J809" i="1"/>
  <c r="I809" i="1"/>
  <c r="H809" i="1"/>
  <c r="G809" i="1"/>
  <c r="G805" i="1"/>
  <c r="W801" i="1"/>
  <c r="V801" i="1"/>
  <c r="U801" i="1"/>
  <c r="T801" i="1"/>
  <c r="S801" i="1"/>
  <c r="R801" i="1"/>
  <c r="Q801" i="1"/>
  <c r="P801" i="1"/>
  <c r="O801" i="1"/>
  <c r="N801" i="1"/>
  <c r="M801" i="1"/>
  <c r="L801" i="1"/>
  <c r="K801" i="1"/>
  <c r="J801" i="1"/>
  <c r="I801" i="1"/>
  <c r="H801" i="1"/>
  <c r="G801" i="1"/>
  <c r="W798" i="1"/>
  <c r="V798" i="1"/>
  <c r="U798" i="1"/>
  <c r="T798" i="1"/>
  <c r="S798" i="1"/>
  <c r="R798" i="1"/>
  <c r="Q798" i="1"/>
  <c r="P798" i="1"/>
  <c r="O798" i="1"/>
  <c r="N798" i="1"/>
  <c r="M798" i="1"/>
  <c r="L798" i="1"/>
  <c r="K798" i="1"/>
  <c r="J798" i="1"/>
  <c r="I798" i="1"/>
  <c r="H798" i="1"/>
  <c r="G798" i="1"/>
  <c r="W795" i="1"/>
  <c r="V795" i="1"/>
  <c r="U795" i="1"/>
  <c r="T795" i="1"/>
  <c r="S795" i="1"/>
  <c r="R795" i="1"/>
  <c r="Q795" i="1"/>
  <c r="P795" i="1"/>
  <c r="O795" i="1"/>
  <c r="N795" i="1"/>
  <c r="M795" i="1"/>
  <c r="L795" i="1"/>
  <c r="K795" i="1"/>
  <c r="J795" i="1"/>
  <c r="I795" i="1"/>
  <c r="H795" i="1"/>
  <c r="G795" i="1"/>
  <c r="W792" i="1"/>
  <c r="V792" i="1"/>
  <c r="U792" i="1"/>
  <c r="T792" i="1"/>
  <c r="S792" i="1"/>
  <c r="R792" i="1"/>
  <c r="Q792" i="1"/>
  <c r="P792" i="1"/>
  <c r="O792" i="1"/>
  <c r="N792" i="1"/>
  <c r="M792" i="1"/>
  <c r="L792" i="1"/>
  <c r="K792" i="1"/>
  <c r="J792" i="1"/>
  <c r="I792" i="1"/>
  <c r="H792" i="1"/>
  <c r="G792" i="1"/>
  <c r="W789" i="1"/>
  <c r="V789" i="1"/>
  <c r="U789" i="1"/>
  <c r="T789" i="1"/>
  <c r="S789" i="1"/>
  <c r="R789" i="1"/>
  <c r="Q789" i="1"/>
  <c r="P789" i="1"/>
  <c r="O789" i="1"/>
  <c r="N789" i="1"/>
  <c r="M789" i="1"/>
  <c r="L789" i="1"/>
  <c r="K789" i="1"/>
  <c r="J789" i="1"/>
  <c r="I789" i="1"/>
  <c r="H789" i="1"/>
  <c r="G789" i="1"/>
  <c r="W786" i="1"/>
  <c r="V786" i="1"/>
  <c r="U786" i="1"/>
  <c r="T786" i="1"/>
  <c r="S786" i="1"/>
  <c r="R786" i="1"/>
  <c r="Q786" i="1"/>
  <c r="P786" i="1"/>
  <c r="O786" i="1"/>
  <c r="N786" i="1"/>
  <c r="M786" i="1"/>
  <c r="L786" i="1"/>
  <c r="K786" i="1"/>
  <c r="J786" i="1"/>
  <c r="I786" i="1"/>
  <c r="H786" i="1"/>
  <c r="G786" i="1"/>
  <c r="W783" i="1"/>
  <c r="V783" i="1"/>
  <c r="U783" i="1"/>
  <c r="T783" i="1"/>
  <c r="S783" i="1"/>
  <c r="R783" i="1"/>
  <c r="Q783" i="1"/>
  <c r="P783" i="1"/>
  <c r="O783" i="1"/>
  <c r="N783" i="1"/>
  <c r="M783" i="1"/>
  <c r="L783" i="1"/>
  <c r="K783" i="1"/>
  <c r="J783" i="1"/>
  <c r="I783" i="1"/>
  <c r="H783" i="1"/>
  <c r="G783" i="1"/>
  <c r="W778" i="1"/>
  <c r="V778" i="1"/>
  <c r="U778" i="1"/>
  <c r="T778" i="1"/>
  <c r="S778" i="1"/>
  <c r="R778" i="1"/>
  <c r="Q778" i="1"/>
  <c r="P778" i="1"/>
  <c r="O778" i="1"/>
  <c r="N778" i="1"/>
  <c r="M778" i="1"/>
  <c r="L778" i="1"/>
  <c r="K778" i="1"/>
  <c r="J778" i="1"/>
  <c r="I778" i="1"/>
  <c r="H778" i="1"/>
  <c r="G778" i="1"/>
  <c r="W775" i="1"/>
  <c r="V775" i="1"/>
  <c r="U775" i="1"/>
  <c r="T775" i="1"/>
  <c r="S775" i="1"/>
  <c r="R775" i="1"/>
  <c r="Q775" i="1"/>
  <c r="P775" i="1"/>
  <c r="O775" i="1"/>
  <c r="N775" i="1"/>
  <c r="M775" i="1"/>
  <c r="L775" i="1"/>
  <c r="K775" i="1"/>
  <c r="J775" i="1"/>
  <c r="I775" i="1"/>
  <c r="H775" i="1"/>
  <c r="G775" i="1"/>
  <c r="W771" i="1"/>
  <c r="V771" i="1"/>
  <c r="U771" i="1"/>
  <c r="T771" i="1"/>
  <c r="S771" i="1"/>
  <c r="R771" i="1"/>
  <c r="Q771" i="1"/>
  <c r="P771" i="1"/>
  <c r="O771" i="1"/>
  <c r="N771" i="1"/>
  <c r="M771" i="1"/>
  <c r="L771" i="1"/>
  <c r="K771" i="1"/>
  <c r="J771" i="1"/>
  <c r="I771" i="1"/>
  <c r="H771" i="1"/>
  <c r="G771" i="1"/>
  <c r="W768" i="1"/>
  <c r="V768" i="1"/>
  <c r="U768" i="1"/>
  <c r="T768" i="1"/>
  <c r="S768" i="1"/>
  <c r="R768" i="1"/>
  <c r="Q768" i="1"/>
  <c r="P768" i="1"/>
  <c r="O768" i="1"/>
  <c r="N768" i="1"/>
  <c r="M768" i="1"/>
  <c r="L768" i="1"/>
  <c r="K768" i="1"/>
  <c r="J768" i="1"/>
  <c r="I768" i="1"/>
  <c r="H768" i="1"/>
  <c r="G768" i="1"/>
  <c r="W764" i="1"/>
  <c r="V764" i="1"/>
  <c r="U764" i="1"/>
  <c r="T764" i="1"/>
  <c r="S764" i="1"/>
  <c r="R764" i="1"/>
  <c r="Q764" i="1"/>
  <c r="P764" i="1"/>
  <c r="O764" i="1"/>
  <c r="N764" i="1"/>
  <c r="M764" i="1"/>
  <c r="L764" i="1"/>
  <c r="K764" i="1"/>
  <c r="J764" i="1"/>
  <c r="I764" i="1"/>
  <c r="H764" i="1"/>
  <c r="G764" i="1"/>
  <c r="W761" i="1"/>
  <c r="V761" i="1"/>
  <c r="U761" i="1"/>
  <c r="T761" i="1"/>
  <c r="S761" i="1"/>
  <c r="R761" i="1"/>
  <c r="Q761" i="1"/>
  <c r="P761" i="1"/>
  <c r="O761" i="1"/>
  <c r="N761" i="1"/>
  <c r="M761" i="1"/>
  <c r="L761" i="1"/>
  <c r="K761" i="1"/>
  <c r="J761" i="1"/>
  <c r="I761" i="1"/>
  <c r="H761" i="1"/>
  <c r="G761" i="1"/>
  <c r="W756" i="1"/>
  <c r="V756" i="1"/>
  <c r="U756" i="1"/>
  <c r="T756" i="1"/>
  <c r="S756" i="1"/>
  <c r="R756" i="1"/>
  <c r="Q756" i="1"/>
  <c r="P756" i="1"/>
  <c r="O756" i="1"/>
  <c r="N756" i="1"/>
  <c r="M756" i="1"/>
  <c r="L756" i="1"/>
  <c r="K756" i="1"/>
  <c r="J756" i="1"/>
  <c r="I756" i="1"/>
  <c r="H756" i="1"/>
  <c r="G756" i="1"/>
  <c r="W752" i="1"/>
  <c r="V752" i="1"/>
  <c r="U752" i="1"/>
  <c r="T752" i="1"/>
  <c r="S752" i="1"/>
  <c r="R752" i="1"/>
  <c r="Q752" i="1"/>
  <c r="P752" i="1"/>
  <c r="O752" i="1"/>
  <c r="N752" i="1"/>
  <c r="M752" i="1"/>
  <c r="L752" i="1"/>
  <c r="K752" i="1"/>
  <c r="J752" i="1"/>
  <c r="I752" i="1"/>
  <c r="H752" i="1"/>
  <c r="G752" i="1"/>
  <c r="W748" i="1"/>
  <c r="V748" i="1"/>
  <c r="U748" i="1"/>
  <c r="T748" i="1"/>
  <c r="S748" i="1"/>
  <c r="R748" i="1"/>
  <c r="Q748" i="1"/>
  <c r="P748" i="1"/>
  <c r="O748" i="1"/>
  <c r="N748" i="1"/>
  <c r="M748" i="1"/>
  <c r="L748" i="1"/>
  <c r="K748" i="1"/>
  <c r="J748" i="1"/>
  <c r="I748" i="1"/>
  <c r="H748" i="1"/>
  <c r="G748" i="1"/>
  <c r="W742" i="1"/>
  <c r="V742" i="1"/>
  <c r="U742" i="1"/>
  <c r="T742" i="1"/>
  <c r="S742" i="1"/>
  <c r="R742" i="1"/>
  <c r="Q742" i="1"/>
  <c r="P742" i="1"/>
  <c r="O742" i="1"/>
  <c r="N742" i="1"/>
  <c r="M742" i="1"/>
  <c r="L742" i="1"/>
  <c r="K742" i="1"/>
  <c r="J742" i="1"/>
  <c r="I742" i="1"/>
  <c r="H742" i="1"/>
  <c r="G742" i="1"/>
  <c r="W737" i="1"/>
  <c r="V737" i="1"/>
  <c r="U737" i="1"/>
  <c r="T737" i="1"/>
  <c r="S737" i="1"/>
  <c r="R737" i="1"/>
  <c r="Q737" i="1"/>
  <c r="P737" i="1"/>
  <c r="O737" i="1"/>
  <c r="N737" i="1"/>
  <c r="M737" i="1"/>
  <c r="L737" i="1"/>
  <c r="K737" i="1"/>
  <c r="J737" i="1"/>
  <c r="I737" i="1"/>
  <c r="H737" i="1"/>
  <c r="G737" i="1"/>
  <c r="W732" i="1"/>
  <c r="V732" i="1"/>
  <c r="U732" i="1"/>
  <c r="T732" i="1"/>
  <c r="S732" i="1"/>
  <c r="R732" i="1"/>
  <c r="Q732" i="1"/>
  <c r="P732" i="1"/>
  <c r="O732" i="1"/>
  <c r="N732" i="1"/>
  <c r="M732" i="1"/>
  <c r="L732" i="1"/>
  <c r="K732" i="1"/>
  <c r="J732" i="1"/>
  <c r="I732" i="1"/>
  <c r="H732" i="1"/>
  <c r="G732" i="1"/>
  <c r="G727" i="1"/>
  <c r="W723" i="1"/>
  <c r="V723" i="1"/>
  <c r="U723" i="1"/>
  <c r="T723" i="1"/>
  <c r="S723" i="1"/>
  <c r="R723" i="1"/>
  <c r="Q723" i="1"/>
  <c r="P723" i="1"/>
  <c r="O723" i="1"/>
  <c r="N723" i="1"/>
  <c r="M723" i="1"/>
  <c r="L723" i="1"/>
  <c r="K723" i="1"/>
  <c r="J723" i="1"/>
  <c r="I723" i="1"/>
  <c r="H723" i="1"/>
  <c r="G723" i="1"/>
  <c r="W720" i="1"/>
  <c r="V720" i="1"/>
  <c r="U720" i="1"/>
  <c r="T720" i="1"/>
  <c r="S720" i="1"/>
  <c r="R720" i="1"/>
  <c r="Q720" i="1"/>
  <c r="P720" i="1"/>
  <c r="O720" i="1"/>
  <c r="N720" i="1"/>
  <c r="M720" i="1"/>
  <c r="L720" i="1"/>
  <c r="K720" i="1"/>
  <c r="J720" i="1"/>
  <c r="I720" i="1"/>
  <c r="H720" i="1"/>
  <c r="G720" i="1"/>
  <c r="W717" i="1"/>
  <c r="V717" i="1"/>
  <c r="U717" i="1"/>
  <c r="T717" i="1"/>
  <c r="S717" i="1"/>
  <c r="R717" i="1"/>
  <c r="Q717" i="1"/>
  <c r="P717" i="1"/>
  <c r="O717" i="1"/>
  <c r="N717" i="1"/>
  <c r="M717" i="1"/>
  <c r="L717" i="1"/>
  <c r="K717" i="1"/>
  <c r="J717" i="1"/>
  <c r="I717" i="1"/>
  <c r="H717" i="1"/>
  <c r="G717" i="1"/>
  <c r="W714" i="1"/>
  <c r="V714" i="1"/>
  <c r="U714" i="1"/>
  <c r="T714" i="1"/>
  <c r="S714" i="1"/>
  <c r="R714" i="1"/>
  <c r="Q714" i="1"/>
  <c r="P714" i="1"/>
  <c r="O714" i="1"/>
  <c r="N714" i="1"/>
  <c r="M714" i="1"/>
  <c r="L714" i="1"/>
  <c r="K714" i="1"/>
  <c r="J714" i="1"/>
  <c r="I714" i="1"/>
  <c r="H714" i="1"/>
  <c r="G714" i="1"/>
  <c r="W711" i="1"/>
  <c r="V711" i="1"/>
  <c r="U711" i="1"/>
  <c r="T711" i="1"/>
  <c r="S711" i="1"/>
  <c r="R711" i="1"/>
  <c r="Q711" i="1"/>
  <c r="P711" i="1"/>
  <c r="O711" i="1"/>
  <c r="N711" i="1"/>
  <c r="M711" i="1"/>
  <c r="L711" i="1"/>
  <c r="K711" i="1"/>
  <c r="J711" i="1"/>
  <c r="I711" i="1"/>
  <c r="H711" i="1"/>
  <c r="G711" i="1"/>
  <c r="W708" i="1"/>
  <c r="V708" i="1"/>
  <c r="U708" i="1"/>
  <c r="T708" i="1"/>
  <c r="S708" i="1"/>
  <c r="R708" i="1"/>
  <c r="Q708" i="1"/>
  <c r="P708" i="1"/>
  <c r="O708" i="1"/>
  <c r="N708" i="1"/>
  <c r="M708" i="1"/>
  <c r="L708" i="1"/>
  <c r="K708" i="1"/>
  <c r="J708" i="1"/>
  <c r="I708" i="1"/>
  <c r="H708" i="1"/>
  <c r="G708" i="1"/>
  <c r="W705" i="1"/>
  <c r="V705" i="1"/>
  <c r="U705" i="1"/>
  <c r="T705" i="1"/>
  <c r="S705" i="1"/>
  <c r="R705" i="1"/>
  <c r="Q705" i="1"/>
  <c r="P705" i="1"/>
  <c r="O705" i="1"/>
  <c r="N705" i="1"/>
  <c r="M705" i="1"/>
  <c r="L705" i="1"/>
  <c r="K705" i="1"/>
  <c r="J705" i="1"/>
  <c r="I705" i="1"/>
  <c r="H705" i="1"/>
  <c r="G705" i="1"/>
  <c r="W700" i="1"/>
  <c r="V700" i="1"/>
  <c r="U700" i="1"/>
  <c r="T700" i="1"/>
  <c r="S700" i="1"/>
  <c r="R700" i="1"/>
  <c r="Q700" i="1"/>
  <c r="P700" i="1"/>
  <c r="O700" i="1"/>
  <c r="N700" i="1"/>
  <c r="M700" i="1"/>
  <c r="L700" i="1"/>
  <c r="K700" i="1"/>
  <c r="J700" i="1"/>
  <c r="I700" i="1"/>
  <c r="H700" i="1"/>
  <c r="G700" i="1"/>
  <c r="W697" i="1"/>
  <c r="V697" i="1"/>
  <c r="U697" i="1"/>
  <c r="T697" i="1"/>
  <c r="S697" i="1"/>
  <c r="R697" i="1"/>
  <c r="Q697" i="1"/>
  <c r="P697" i="1"/>
  <c r="O697" i="1"/>
  <c r="N697" i="1"/>
  <c r="M697" i="1"/>
  <c r="L697" i="1"/>
  <c r="K697" i="1"/>
  <c r="J697" i="1"/>
  <c r="I697" i="1"/>
  <c r="H697" i="1"/>
  <c r="G697" i="1"/>
  <c r="W693" i="1"/>
  <c r="V693" i="1"/>
  <c r="U693" i="1"/>
  <c r="T693" i="1"/>
  <c r="S693" i="1"/>
  <c r="R693" i="1"/>
  <c r="Q693" i="1"/>
  <c r="P693" i="1"/>
  <c r="O693" i="1"/>
  <c r="N693" i="1"/>
  <c r="M693" i="1"/>
  <c r="L693" i="1"/>
  <c r="K693" i="1"/>
  <c r="J693" i="1"/>
  <c r="I693" i="1"/>
  <c r="H693" i="1"/>
  <c r="G693" i="1"/>
  <c r="W690" i="1"/>
  <c r="V690" i="1"/>
  <c r="U690" i="1"/>
  <c r="T690" i="1"/>
  <c r="S690" i="1"/>
  <c r="R690" i="1"/>
  <c r="Q690" i="1"/>
  <c r="P690" i="1"/>
  <c r="O690" i="1"/>
  <c r="N690" i="1"/>
  <c r="M690" i="1"/>
  <c r="L690" i="1"/>
  <c r="K690" i="1"/>
  <c r="J690" i="1"/>
  <c r="I690" i="1"/>
  <c r="H690" i="1"/>
  <c r="G690" i="1"/>
  <c r="W686" i="1"/>
  <c r="V686" i="1"/>
  <c r="U686" i="1"/>
  <c r="T686" i="1"/>
  <c r="S686" i="1"/>
  <c r="R686" i="1"/>
  <c r="Q686" i="1"/>
  <c r="P686" i="1"/>
  <c r="O686" i="1"/>
  <c r="N686" i="1"/>
  <c r="M686" i="1"/>
  <c r="L686" i="1"/>
  <c r="K686" i="1"/>
  <c r="J686" i="1"/>
  <c r="I686" i="1"/>
  <c r="H686" i="1"/>
  <c r="G686" i="1"/>
  <c r="W683" i="1"/>
  <c r="V683" i="1"/>
  <c r="U683" i="1"/>
  <c r="T683" i="1"/>
  <c r="S683" i="1"/>
  <c r="R683" i="1"/>
  <c r="Q683" i="1"/>
  <c r="P683" i="1"/>
  <c r="O683" i="1"/>
  <c r="N683" i="1"/>
  <c r="M683" i="1"/>
  <c r="L683" i="1"/>
  <c r="K683" i="1"/>
  <c r="J683" i="1"/>
  <c r="I683" i="1"/>
  <c r="H683" i="1"/>
  <c r="G683" i="1"/>
  <c r="W678" i="1"/>
  <c r="V678" i="1"/>
  <c r="U678" i="1"/>
  <c r="T678" i="1"/>
  <c r="S678" i="1"/>
  <c r="R678" i="1"/>
  <c r="Q678" i="1"/>
  <c r="P678" i="1"/>
  <c r="O678" i="1"/>
  <c r="N678" i="1"/>
  <c r="M678" i="1"/>
  <c r="L678" i="1"/>
  <c r="K678" i="1"/>
  <c r="J678" i="1"/>
  <c r="I678" i="1"/>
  <c r="H678" i="1"/>
  <c r="G678" i="1"/>
  <c r="W674" i="1"/>
  <c r="V674" i="1"/>
  <c r="U674" i="1"/>
  <c r="T674" i="1"/>
  <c r="S674" i="1"/>
  <c r="R674" i="1"/>
  <c r="Q674" i="1"/>
  <c r="P674" i="1"/>
  <c r="O674" i="1"/>
  <c r="N674" i="1"/>
  <c r="M674" i="1"/>
  <c r="L674" i="1"/>
  <c r="K674" i="1"/>
  <c r="J674" i="1"/>
  <c r="I674" i="1"/>
  <c r="H674" i="1"/>
  <c r="G674" i="1"/>
  <c r="W670" i="1"/>
  <c r="V670" i="1"/>
  <c r="U670" i="1"/>
  <c r="T670" i="1"/>
  <c r="S670" i="1"/>
  <c r="R670" i="1"/>
  <c r="Q670" i="1"/>
  <c r="P670" i="1"/>
  <c r="O670" i="1"/>
  <c r="N670" i="1"/>
  <c r="M670" i="1"/>
  <c r="L670" i="1"/>
  <c r="K670" i="1"/>
  <c r="J670" i="1"/>
  <c r="I670" i="1"/>
  <c r="H670" i="1"/>
  <c r="G670" i="1"/>
  <c r="W664" i="1"/>
  <c r="V664" i="1"/>
  <c r="U664" i="1"/>
  <c r="T664" i="1"/>
  <c r="S664" i="1"/>
  <c r="R664" i="1"/>
  <c r="Q664" i="1"/>
  <c r="P664" i="1"/>
  <c r="O664" i="1"/>
  <c r="N664" i="1"/>
  <c r="M664" i="1"/>
  <c r="L664" i="1"/>
  <c r="K664" i="1"/>
  <c r="J664" i="1"/>
  <c r="I664" i="1"/>
  <c r="H664" i="1"/>
  <c r="G664" i="1"/>
  <c r="W659" i="1"/>
  <c r="V659" i="1"/>
  <c r="U659" i="1"/>
  <c r="T659" i="1"/>
  <c r="S659" i="1"/>
  <c r="R659" i="1"/>
  <c r="Q659" i="1"/>
  <c r="P659" i="1"/>
  <c r="O659" i="1"/>
  <c r="N659" i="1"/>
  <c r="M659" i="1"/>
  <c r="L659" i="1"/>
  <c r="K659" i="1"/>
  <c r="J659" i="1"/>
  <c r="I659" i="1"/>
  <c r="H659" i="1"/>
  <c r="G659" i="1"/>
  <c r="W654" i="1"/>
  <c r="V654" i="1"/>
  <c r="U654" i="1"/>
  <c r="T654" i="1"/>
  <c r="S654" i="1"/>
  <c r="R654" i="1"/>
  <c r="Q654" i="1"/>
  <c r="P654" i="1"/>
  <c r="O654" i="1"/>
  <c r="N654" i="1"/>
  <c r="M654" i="1"/>
  <c r="L654" i="1"/>
  <c r="K654" i="1"/>
  <c r="J654" i="1"/>
  <c r="I654" i="1"/>
  <c r="H654" i="1"/>
  <c r="G654" i="1"/>
  <c r="G649" i="1"/>
  <c r="W645" i="1"/>
  <c r="V645" i="1"/>
  <c r="U645" i="1"/>
  <c r="T645" i="1"/>
  <c r="S645" i="1"/>
  <c r="R645" i="1"/>
  <c r="Q645" i="1"/>
  <c r="P645" i="1"/>
  <c r="O645" i="1"/>
  <c r="N645" i="1"/>
  <c r="M645" i="1"/>
  <c r="L645" i="1"/>
  <c r="K645" i="1"/>
  <c r="J645" i="1"/>
  <c r="I645" i="1"/>
  <c r="H645" i="1"/>
  <c r="G645" i="1"/>
  <c r="W642" i="1"/>
  <c r="V642" i="1"/>
  <c r="U642" i="1"/>
  <c r="T642" i="1"/>
  <c r="S642" i="1"/>
  <c r="R642" i="1"/>
  <c r="Q642" i="1"/>
  <c r="P642" i="1"/>
  <c r="O642" i="1"/>
  <c r="N642" i="1"/>
  <c r="M642" i="1"/>
  <c r="L642" i="1"/>
  <c r="K642" i="1"/>
  <c r="J642" i="1"/>
  <c r="J814" i="1" s="1"/>
  <c r="I642" i="1"/>
  <c r="H642" i="1"/>
  <c r="G642" i="1"/>
  <c r="W639" i="1"/>
  <c r="V639" i="1"/>
  <c r="U639" i="1"/>
  <c r="T639" i="1"/>
  <c r="S639" i="1"/>
  <c r="R639" i="1"/>
  <c r="Q639" i="1"/>
  <c r="P639" i="1"/>
  <c r="O639" i="1"/>
  <c r="N639" i="1"/>
  <c r="M639" i="1"/>
  <c r="L639" i="1"/>
  <c r="K639" i="1"/>
  <c r="J639" i="1"/>
  <c r="I639" i="1"/>
  <c r="H639" i="1"/>
  <c r="G639" i="1"/>
  <c r="W636" i="1"/>
  <c r="V636" i="1"/>
  <c r="U636" i="1"/>
  <c r="T636" i="1"/>
  <c r="S636" i="1"/>
  <c r="R636" i="1"/>
  <c r="Q636" i="1"/>
  <c r="P636" i="1"/>
  <c r="O636" i="1"/>
  <c r="N636" i="1"/>
  <c r="M636" i="1"/>
  <c r="L636" i="1"/>
  <c r="K636" i="1"/>
  <c r="J636" i="1"/>
  <c r="I636" i="1"/>
  <c r="H636" i="1"/>
  <c r="G636" i="1"/>
  <c r="W633" i="1"/>
  <c r="V633" i="1"/>
  <c r="U633" i="1"/>
  <c r="T633" i="1"/>
  <c r="S633" i="1"/>
  <c r="R633" i="1"/>
  <c r="Q633" i="1"/>
  <c r="P633" i="1"/>
  <c r="O633" i="1"/>
  <c r="N633" i="1"/>
  <c r="M633" i="1"/>
  <c r="L633" i="1"/>
  <c r="K633" i="1"/>
  <c r="J633" i="1"/>
  <c r="I633" i="1"/>
  <c r="H633" i="1"/>
  <c r="G633" i="1"/>
  <c r="W630" i="1"/>
  <c r="V630" i="1"/>
  <c r="U630" i="1"/>
  <c r="T630" i="1"/>
  <c r="S630" i="1"/>
  <c r="R630" i="1"/>
  <c r="Q630" i="1"/>
  <c r="P630" i="1"/>
  <c r="O630" i="1"/>
  <c r="N630" i="1"/>
  <c r="M630" i="1"/>
  <c r="L630" i="1"/>
  <c r="K630" i="1"/>
  <c r="J630" i="1"/>
  <c r="I630" i="1"/>
  <c r="H630" i="1"/>
  <c r="G630" i="1"/>
  <c r="W627" i="1"/>
  <c r="V627" i="1"/>
  <c r="U627" i="1"/>
  <c r="T627" i="1"/>
  <c r="S627" i="1"/>
  <c r="R627" i="1"/>
  <c r="Q627" i="1"/>
  <c r="P627" i="1"/>
  <c r="O627" i="1"/>
  <c r="N627" i="1"/>
  <c r="M627" i="1"/>
  <c r="L627" i="1"/>
  <c r="K627" i="1"/>
  <c r="J627" i="1"/>
  <c r="I627" i="1"/>
  <c r="H627" i="1"/>
  <c r="G627" i="1"/>
  <c r="W622" i="1"/>
  <c r="V622" i="1"/>
  <c r="U622" i="1"/>
  <c r="T622" i="1"/>
  <c r="S622" i="1"/>
  <c r="R622" i="1"/>
  <c r="Q622" i="1"/>
  <c r="P622" i="1"/>
  <c r="O622" i="1"/>
  <c r="N622" i="1"/>
  <c r="M622" i="1"/>
  <c r="L622" i="1"/>
  <c r="K622" i="1"/>
  <c r="J622" i="1"/>
  <c r="I622" i="1"/>
  <c r="H622" i="1"/>
  <c r="G622" i="1"/>
  <c r="W619" i="1"/>
  <c r="V619" i="1"/>
  <c r="U619" i="1"/>
  <c r="T619" i="1"/>
  <c r="S619" i="1"/>
  <c r="R619" i="1"/>
  <c r="Q619" i="1"/>
  <c r="P619" i="1"/>
  <c r="O619" i="1"/>
  <c r="N619" i="1"/>
  <c r="M619" i="1"/>
  <c r="L619" i="1"/>
  <c r="K619" i="1"/>
  <c r="J619" i="1"/>
  <c r="I619" i="1"/>
  <c r="H619" i="1"/>
  <c r="G619" i="1"/>
  <c r="W615" i="1"/>
  <c r="V615" i="1"/>
  <c r="U615" i="1"/>
  <c r="T615" i="1"/>
  <c r="S615" i="1"/>
  <c r="R615" i="1"/>
  <c r="Q615" i="1"/>
  <c r="P615" i="1"/>
  <c r="O615" i="1"/>
  <c r="N615" i="1"/>
  <c r="M615" i="1"/>
  <c r="L615" i="1"/>
  <c r="K615" i="1"/>
  <c r="J615" i="1"/>
  <c r="I615" i="1"/>
  <c r="H615" i="1"/>
  <c r="G615" i="1"/>
  <c r="W612" i="1"/>
  <c r="V612" i="1"/>
  <c r="U612" i="1"/>
  <c r="T612" i="1"/>
  <c r="S612" i="1"/>
  <c r="R612" i="1"/>
  <c r="Q612" i="1"/>
  <c r="P612" i="1"/>
  <c r="O612" i="1"/>
  <c r="N612" i="1"/>
  <c r="M612" i="1"/>
  <c r="L612" i="1"/>
  <c r="K612" i="1"/>
  <c r="J612" i="1"/>
  <c r="I612" i="1"/>
  <c r="H612" i="1"/>
  <c r="G612" i="1"/>
  <c r="W608" i="1"/>
  <c r="V608" i="1"/>
  <c r="U608" i="1"/>
  <c r="T608" i="1"/>
  <c r="S608" i="1"/>
  <c r="R608" i="1"/>
  <c r="Q608" i="1"/>
  <c r="P608" i="1"/>
  <c r="O608" i="1"/>
  <c r="N608" i="1"/>
  <c r="M608" i="1"/>
  <c r="L608" i="1"/>
  <c r="K608" i="1"/>
  <c r="J608" i="1"/>
  <c r="I608" i="1"/>
  <c r="H608" i="1"/>
  <c r="G608" i="1"/>
  <c r="W605" i="1"/>
  <c r="V605" i="1"/>
  <c r="U605" i="1"/>
  <c r="T605" i="1"/>
  <c r="S605" i="1"/>
  <c r="R605" i="1"/>
  <c r="Q605" i="1"/>
  <c r="P605" i="1"/>
  <c r="O605" i="1"/>
  <c r="N605" i="1"/>
  <c r="M605" i="1"/>
  <c r="L605" i="1"/>
  <c r="K605" i="1"/>
  <c r="J605" i="1"/>
  <c r="I605" i="1"/>
  <c r="H605" i="1"/>
  <c r="G605" i="1"/>
  <c r="W600" i="1"/>
  <c r="V600" i="1"/>
  <c r="U600" i="1"/>
  <c r="T600" i="1"/>
  <c r="S600" i="1"/>
  <c r="R600" i="1"/>
  <c r="Q600" i="1"/>
  <c r="P600" i="1"/>
  <c r="O600" i="1"/>
  <c r="N600" i="1"/>
  <c r="M600" i="1"/>
  <c r="L600" i="1"/>
  <c r="K600" i="1"/>
  <c r="J600" i="1"/>
  <c r="I600" i="1"/>
  <c r="H600" i="1"/>
  <c r="G600" i="1"/>
  <c r="W596" i="1"/>
  <c r="V596" i="1"/>
  <c r="U596" i="1"/>
  <c r="T596" i="1"/>
  <c r="S596" i="1"/>
  <c r="R596" i="1"/>
  <c r="Q596" i="1"/>
  <c r="P596" i="1"/>
  <c r="O596" i="1"/>
  <c r="N596" i="1"/>
  <c r="M596" i="1"/>
  <c r="L596" i="1"/>
  <c r="K596" i="1"/>
  <c r="K814" i="1" s="1"/>
  <c r="J596" i="1"/>
  <c r="I596" i="1"/>
  <c r="H596" i="1"/>
  <c r="G596" i="1"/>
  <c r="W592" i="1"/>
  <c r="V592" i="1"/>
  <c r="U592" i="1"/>
  <c r="T592" i="1"/>
  <c r="S592" i="1"/>
  <c r="R592" i="1"/>
  <c r="Q592" i="1"/>
  <c r="Q814" i="1" s="1"/>
  <c r="P592" i="1"/>
  <c r="P814" i="1" s="1"/>
  <c r="O592" i="1"/>
  <c r="N592" i="1"/>
  <c r="M592" i="1"/>
  <c r="L592" i="1"/>
  <c r="K592" i="1"/>
  <c r="J592" i="1"/>
  <c r="I592" i="1"/>
  <c r="H592" i="1"/>
  <c r="G592" i="1"/>
  <c r="W586" i="1"/>
  <c r="V586" i="1"/>
  <c r="U586" i="1"/>
  <c r="T586" i="1"/>
  <c r="S586" i="1"/>
  <c r="R586" i="1"/>
  <c r="Q586" i="1"/>
  <c r="P586" i="1"/>
  <c r="O586" i="1"/>
  <c r="N586" i="1"/>
  <c r="M586" i="1"/>
  <c r="L586" i="1"/>
  <c r="K586" i="1"/>
  <c r="J586" i="1"/>
  <c r="I586" i="1"/>
  <c r="H586" i="1"/>
  <c r="G586" i="1"/>
  <c r="W581" i="1"/>
  <c r="V581" i="1"/>
  <c r="U581" i="1"/>
  <c r="T581" i="1"/>
  <c r="S581" i="1"/>
  <c r="R581" i="1"/>
  <c r="Q581" i="1"/>
  <c r="P581" i="1"/>
  <c r="O581" i="1"/>
  <c r="N581" i="1"/>
  <c r="M581" i="1"/>
  <c r="L581" i="1"/>
  <c r="K581" i="1"/>
  <c r="J581" i="1"/>
  <c r="I581" i="1"/>
  <c r="H581" i="1"/>
  <c r="G581" i="1"/>
  <c r="W576" i="1"/>
  <c r="V576" i="1"/>
  <c r="U576" i="1"/>
  <c r="T576" i="1"/>
  <c r="T814" i="1" s="1"/>
  <c r="S576" i="1"/>
  <c r="S814" i="1" s="1"/>
  <c r="R576" i="1"/>
  <c r="Q576" i="1"/>
  <c r="P576" i="1"/>
  <c r="O576" i="1"/>
  <c r="N576" i="1"/>
  <c r="M576" i="1"/>
  <c r="L576" i="1"/>
  <c r="K576" i="1"/>
  <c r="J576" i="1"/>
  <c r="I576" i="1"/>
  <c r="H576" i="1"/>
  <c r="G576" i="1"/>
  <c r="W566" i="1"/>
  <c r="V566" i="1"/>
  <c r="U566" i="1"/>
  <c r="T566" i="1"/>
  <c r="S566" i="1"/>
  <c r="R566" i="1"/>
  <c r="Q566" i="1"/>
  <c r="P566" i="1"/>
  <c r="O566" i="1"/>
  <c r="N566" i="1"/>
  <c r="M566" i="1"/>
  <c r="L566" i="1"/>
  <c r="K566" i="1"/>
  <c r="J566" i="1"/>
  <c r="I566" i="1"/>
  <c r="H566" i="1"/>
  <c r="G566" i="1"/>
  <c r="W563" i="1"/>
  <c r="V563" i="1"/>
  <c r="U563" i="1"/>
  <c r="T563" i="1"/>
  <c r="S563" i="1"/>
  <c r="R563" i="1"/>
  <c r="Q563" i="1"/>
  <c r="P563" i="1"/>
  <c r="O563" i="1"/>
  <c r="N563" i="1"/>
  <c r="M563" i="1"/>
  <c r="L563" i="1"/>
  <c r="K563" i="1"/>
  <c r="J563" i="1"/>
  <c r="I563" i="1"/>
  <c r="H563" i="1"/>
  <c r="G563" i="1"/>
  <c r="W560" i="1"/>
  <c r="V560" i="1"/>
  <c r="U560" i="1"/>
  <c r="T560" i="1"/>
  <c r="S560" i="1"/>
  <c r="R560" i="1"/>
  <c r="Q560" i="1"/>
  <c r="P560" i="1"/>
  <c r="O560" i="1"/>
  <c r="N560" i="1"/>
  <c r="M560" i="1"/>
  <c r="L560" i="1"/>
  <c r="K560" i="1"/>
  <c r="J560" i="1"/>
  <c r="I560" i="1"/>
  <c r="H560" i="1"/>
  <c r="G560" i="1"/>
  <c r="W552" i="1"/>
  <c r="V552" i="1"/>
  <c r="U552" i="1"/>
  <c r="T552" i="1"/>
  <c r="S552" i="1"/>
  <c r="R552" i="1"/>
  <c r="Q552" i="1"/>
  <c r="P552" i="1"/>
  <c r="O552" i="1"/>
  <c r="N552" i="1"/>
  <c r="M552" i="1"/>
  <c r="L552" i="1"/>
  <c r="K552" i="1"/>
  <c r="J552" i="1"/>
  <c r="I552" i="1"/>
  <c r="H552" i="1"/>
  <c r="G552" i="1"/>
  <c r="W549" i="1"/>
  <c r="V549" i="1"/>
  <c r="U549" i="1"/>
  <c r="T549" i="1"/>
  <c r="S549" i="1"/>
  <c r="R549" i="1"/>
  <c r="Q549" i="1"/>
  <c r="P549" i="1"/>
  <c r="O549" i="1"/>
  <c r="N549" i="1"/>
  <c r="M549" i="1"/>
  <c r="L549" i="1"/>
  <c r="K549" i="1"/>
  <c r="J549" i="1"/>
  <c r="I549" i="1"/>
  <c r="H549" i="1"/>
  <c r="G549" i="1"/>
  <c r="W543" i="1"/>
  <c r="V543" i="1"/>
  <c r="U543" i="1"/>
  <c r="T543" i="1"/>
  <c r="S543" i="1"/>
  <c r="R543" i="1"/>
  <c r="Q543" i="1"/>
  <c r="P543" i="1"/>
  <c r="O543" i="1"/>
  <c r="N543" i="1"/>
  <c r="M543" i="1"/>
  <c r="L543" i="1"/>
  <c r="K543" i="1"/>
  <c r="J543" i="1"/>
  <c r="I543" i="1"/>
  <c r="H543" i="1"/>
  <c r="G543" i="1"/>
  <c r="W540" i="1"/>
  <c r="V540" i="1"/>
  <c r="U540" i="1"/>
  <c r="T540" i="1"/>
  <c r="S540" i="1"/>
  <c r="R540" i="1"/>
  <c r="Q540" i="1"/>
  <c r="P540" i="1"/>
  <c r="O540" i="1"/>
  <c r="N540" i="1"/>
  <c r="M540" i="1"/>
  <c r="L540" i="1"/>
  <c r="K540" i="1"/>
  <c r="J540" i="1"/>
  <c r="I540" i="1"/>
  <c r="H540" i="1"/>
  <c r="G540" i="1"/>
  <c r="W533" i="1"/>
  <c r="V533" i="1"/>
  <c r="U533" i="1"/>
  <c r="T533" i="1"/>
  <c r="S533" i="1"/>
  <c r="R533" i="1"/>
  <c r="Q533" i="1"/>
  <c r="P533" i="1"/>
  <c r="O533" i="1"/>
  <c r="N533" i="1"/>
  <c r="M533" i="1"/>
  <c r="L533" i="1"/>
  <c r="K533" i="1"/>
  <c r="J533" i="1"/>
  <c r="I533" i="1"/>
  <c r="H533" i="1"/>
  <c r="G533" i="1"/>
  <c r="W524" i="1"/>
  <c r="V524" i="1"/>
  <c r="U524" i="1"/>
  <c r="T524" i="1"/>
  <c r="S524" i="1"/>
  <c r="R524" i="1"/>
  <c r="Q524" i="1"/>
  <c r="P524" i="1"/>
  <c r="O524" i="1"/>
  <c r="N524" i="1"/>
  <c r="M524" i="1"/>
  <c r="M571" i="1" s="1"/>
  <c r="L524" i="1"/>
  <c r="K524" i="1"/>
  <c r="J524" i="1"/>
  <c r="I524" i="1"/>
  <c r="H524" i="1"/>
  <c r="G524" i="1"/>
  <c r="W511" i="1"/>
  <c r="V511" i="1"/>
  <c r="U511" i="1"/>
  <c r="T511" i="1"/>
  <c r="S511" i="1"/>
  <c r="R511" i="1"/>
  <c r="Q511" i="1"/>
  <c r="P511" i="1"/>
  <c r="O511" i="1"/>
  <c r="N511" i="1"/>
  <c r="M511" i="1"/>
  <c r="L511" i="1"/>
  <c r="K511" i="1"/>
  <c r="J511" i="1"/>
  <c r="I511" i="1"/>
  <c r="H511" i="1"/>
  <c r="G511" i="1"/>
  <c r="G508" i="1"/>
  <c r="G504" i="1"/>
  <c r="W500" i="1"/>
  <c r="V500" i="1"/>
  <c r="U500" i="1"/>
  <c r="T500" i="1"/>
  <c r="S500" i="1"/>
  <c r="R500" i="1"/>
  <c r="Q500" i="1"/>
  <c r="P500" i="1"/>
  <c r="O500" i="1"/>
  <c r="N500" i="1"/>
  <c r="M500" i="1"/>
  <c r="L500" i="1"/>
  <c r="K500" i="1"/>
  <c r="J500" i="1"/>
  <c r="I500" i="1"/>
  <c r="H500" i="1"/>
  <c r="G500" i="1"/>
  <c r="W497" i="1"/>
  <c r="V497" i="1"/>
  <c r="U497" i="1"/>
  <c r="T497" i="1"/>
  <c r="S497" i="1"/>
  <c r="R497" i="1"/>
  <c r="Q497" i="1"/>
  <c r="P497" i="1"/>
  <c r="O497" i="1"/>
  <c r="N497" i="1"/>
  <c r="M497" i="1"/>
  <c r="L497" i="1"/>
  <c r="K497" i="1"/>
  <c r="J497" i="1"/>
  <c r="I497" i="1"/>
  <c r="H497" i="1"/>
  <c r="G497" i="1"/>
  <c r="W493" i="1"/>
  <c r="V493" i="1"/>
  <c r="U493" i="1"/>
  <c r="T493" i="1"/>
  <c r="S493" i="1"/>
  <c r="R493" i="1"/>
  <c r="Q493" i="1"/>
  <c r="P493" i="1"/>
  <c r="O493" i="1"/>
  <c r="N493" i="1"/>
  <c r="M493" i="1"/>
  <c r="L493" i="1"/>
  <c r="K493" i="1"/>
  <c r="J493" i="1"/>
  <c r="I493" i="1"/>
  <c r="H493" i="1"/>
  <c r="G493" i="1"/>
  <c r="W489" i="1"/>
  <c r="V489" i="1"/>
  <c r="U489" i="1"/>
  <c r="T489" i="1"/>
  <c r="S489" i="1"/>
  <c r="R489" i="1"/>
  <c r="Q489" i="1"/>
  <c r="P489" i="1"/>
  <c r="O489" i="1"/>
  <c r="N489" i="1"/>
  <c r="M489" i="1"/>
  <c r="L489" i="1"/>
  <c r="K489" i="1"/>
  <c r="J489" i="1"/>
  <c r="I489" i="1"/>
  <c r="H489" i="1"/>
  <c r="G489" i="1"/>
  <c r="W486" i="1"/>
  <c r="V486" i="1"/>
  <c r="U486" i="1"/>
  <c r="T486" i="1"/>
  <c r="S486" i="1"/>
  <c r="R486" i="1"/>
  <c r="Q486" i="1"/>
  <c r="P486" i="1"/>
  <c r="O486" i="1"/>
  <c r="N486" i="1"/>
  <c r="M486" i="1"/>
  <c r="L486" i="1"/>
  <c r="K486" i="1"/>
  <c r="J486" i="1"/>
  <c r="I486" i="1"/>
  <c r="H486" i="1"/>
  <c r="G486" i="1"/>
  <c r="W483" i="1"/>
  <c r="V483" i="1"/>
  <c r="U483" i="1"/>
  <c r="T483" i="1"/>
  <c r="S483" i="1"/>
  <c r="R483" i="1"/>
  <c r="Q483" i="1"/>
  <c r="P483" i="1"/>
  <c r="O483" i="1"/>
  <c r="N483" i="1"/>
  <c r="M483" i="1"/>
  <c r="L483" i="1"/>
  <c r="K483" i="1"/>
  <c r="J483" i="1"/>
  <c r="I483" i="1"/>
  <c r="H483" i="1"/>
  <c r="G483" i="1"/>
  <c r="W480" i="1"/>
  <c r="V480" i="1"/>
  <c r="U480" i="1"/>
  <c r="T480" i="1"/>
  <c r="S480" i="1"/>
  <c r="R480" i="1"/>
  <c r="Q480" i="1"/>
  <c r="P480" i="1"/>
  <c r="O480" i="1"/>
  <c r="N480" i="1"/>
  <c r="M480" i="1"/>
  <c r="L480" i="1"/>
  <c r="K480" i="1"/>
  <c r="J480" i="1"/>
  <c r="I480" i="1"/>
  <c r="H480" i="1"/>
  <c r="G480" i="1"/>
  <c r="W477" i="1"/>
  <c r="V477" i="1"/>
  <c r="U477" i="1"/>
  <c r="T477" i="1"/>
  <c r="S477" i="1"/>
  <c r="R477" i="1"/>
  <c r="Q477" i="1"/>
  <c r="P477" i="1"/>
  <c r="O477" i="1"/>
  <c r="N477" i="1"/>
  <c r="M477" i="1"/>
  <c r="L477" i="1"/>
  <c r="K477" i="1"/>
  <c r="J477" i="1"/>
  <c r="I477" i="1"/>
  <c r="H477" i="1"/>
  <c r="G477" i="1"/>
  <c r="W474" i="1"/>
  <c r="V474" i="1"/>
  <c r="U474" i="1"/>
  <c r="T474" i="1"/>
  <c r="S474" i="1"/>
  <c r="R474" i="1"/>
  <c r="Q474" i="1"/>
  <c r="P474" i="1"/>
  <c r="O474" i="1"/>
  <c r="N474" i="1"/>
  <c r="M474" i="1"/>
  <c r="L474" i="1"/>
  <c r="K474" i="1"/>
  <c r="J474" i="1"/>
  <c r="I474" i="1"/>
  <c r="H474" i="1"/>
  <c r="G474" i="1"/>
  <c r="W471" i="1"/>
  <c r="V471" i="1"/>
  <c r="U471" i="1"/>
  <c r="T471" i="1"/>
  <c r="S471" i="1"/>
  <c r="R471" i="1"/>
  <c r="Q471" i="1"/>
  <c r="P471" i="1"/>
  <c r="O471" i="1"/>
  <c r="N471" i="1"/>
  <c r="M471" i="1"/>
  <c r="L471" i="1"/>
  <c r="K471" i="1"/>
  <c r="J471" i="1"/>
  <c r="I471" i="1"/>
  <c r="H471" i="1"/>
  <c r="G471" i="1"/>
  <c r="W466" i="1"/>
  <c r="V466" i="1"/>
  <c r="U466" i="1"/>
  <c r="T466" i="1"/>
  <c r="S466" i="1"/>
  <c r="R466" i="1"/>
  <c r="Q466" i="1"/>
  <c r="P466" i="1"/>
  <c r="O466" i="1"/>
  <c r="N466" i="1"/>
  <c r="M466" i="1"/>
  <c r="L466" i="1"/>
  <c r="K466" i="1"/>
  <c r="J466" i="1"/>
  <c r="I466" i="1"/>
  <c r="H466" i="1"/>
  <c r="G466" i="1"/>
  <c r="W463" i="1"/>
  <c r="V463" i="1"/>
  <c r="U463" i="1"/>
  <c r="T463" i="1"/>
  <c r="S463" i="1"/>
  <c r="R463" i="1"/>
  <c r="Q463" i="1"/>
  <c r="P463" i="1"/>
  <c r="O463" i="1"/>
  <c r="N463" i="1"/>
  <c r="M463" i="1"/>
  <c r="L463" i="1"/>
  <c r="K463" i="1"/>
  <c r="J463" i="1"/>
  <c r="I463" i="1"/>
  <c r="H463" i="1"/>
  <c r="G463" i="1"/>
  <c r="W459" i="1"/>
  <c r="V459" i="1"/>
  <c r="U459" i="1"/>
  <c r="T459" i="1"/>
  <c r="S459" i="1"/>
  <c r="R459" i="1"/>
  <c r="Q459" i="1"/>
  <c r="P459" i="1"/>
  <c r="O459" i="1"/>
  <c r="N459" i="1"/>
  <c r="M459" i="1"/>
  <c r="L459" i="1"/>
  <c r="K459" i="1"/>
  <c r="J459" i="1"/>
  <c r="I459" i="1"/>
  <c r="H459" i="1"/>
  <c r="G459" i="1"/>
  <c r="W456" i="1"/>
  <c r="V456" i="1"/>
  <c r="U456" i="1"/>
  <c r="T456" i="1"/>
  <c r="S456" i="1"/>
  <c r="R456" i="1"/>
  <c r="Q456" i="1"/>
  <c r="P456" i="1"/>
  <c r="O456" i="1"/>
  <c r="N456" i="1"/>
  <c r="M456" i="1"/>
  <c r="L456" i="1"/>
  <c r="K456" i="1"/>
  <c r="J456" i="1"/>
  <c r="I456" i="1"/>
  <c r="H456" i="1"/>
  <c r="G456" i="1"/>
  <c r="W452" i="1"/>
  <c r="V452" i="1"/>
  <c r="U452" i="1"/>
  <c r="T452" i="1"/>
  <c r="S452" i="1"/>
  <c r="R452" i="1"/>
  <c r="Q452" i="1"/>
  <c r="P452" i="1"/>
  <c r="O452" i="1"/>
  <c r="N452" i="1"/>
  <c r="M452" i="1"/>
  <c r="L452" i="1"/>
  <c r="K452" i="1"/>
  <c r="J452" i="1"/>
  <c r="I452" i="1"/>
  <c r="H452" i="1"/>
  <c r="G452" i="1"/>
  <c r="W449" i="1"/>
  <c r="V449" i="1"/>
  <c r="U449" i="1"/>
  <c r="T449" i="1"/>
  <c r="S449" i="1"/>
  <c r="R449" i="1"/>
  <c r="Q449" i="1"/>
  <c r="P449" i="1"/>
  <c r="O449" i="1"/>
  <c r="N449" i="1"/>
  <c r="M449" i="1"/>
  <c r="L449" i="1"/>
  <c r="K449" i="1"/>
  <c r="J449" i="1"/>
  <c r="I449" i="1"/>
  <c r="H449" i="1"/>
  <c r="G449" i="1"/>
  <c r="W444" i="1"/>
  <c r="V444" i="1"/>
  <c r="U444" i="1"/>
  <c r="T444" i="1"/>
  <c r="S444" i="1"/>
  <c r="R444" i="1"/>
  <c r="Q444" i="1"/>
  <c r="P444" i="1"/>
  <c r="O444" i="1"/>
  <c r="N444" i="1"/>
  <c r="M444" i="1"/>
  <c r="L444" i="1"/>
  <c r="K444" i="1"/>
  <c r="J444" i="1"/>
  <c r="I444" i="1"/>
  <c r="H444" i="1"/>
  <c r="G444" i="1"/>
  <c r="W440" i="1"/>
  <c r="V440" i="1"/>
  <c r="U440" i="1"/>
  <c r="T440" i="1"/>
  <c r="S440" i="1"/>
  <c r="R440" i="1"/>
  <c r="Q440" i="1"/>
  <c r="P440" i="1"/>
  <c r="O440" i="1"/>
  <c r="N440" i="1"/>
  <c r="M440" i="1"/>
  <c r="L440" i="1"/>
  <c r="K440" i="1"/>
  <c r="J440" i="1"/>
  <c r="I440" i="1"/>
  <c r="H440" i="1"/>
  <c r="G440" i="1"/>
  <c r="W436" i="1"/>
  <c r="V436" i="1"/>
  <c r="U436" i="1"/>
  <c r="T436" i="1"/>
  <c r="S436" i="1"/>
  <c r="R436" i="1"/>
  <c r="Q436" i="1"/>
  <c r="P436" i="1"/>
  <c r="O436" i="1"/>
  <c r="N436" i="1"/>
  <c r="M436" i="1"/>
  <c r="L436" i="1"/>
  <c r="K436" i="1"/>
  <c r="J436" i="1"/>
  <c r="I436" i="1"/>
  <c r="H436" i="1"/>
  <c r="G436" i="1"/>
  <c r="W430" i="1"/>
  <c r="V430" i="1"/>
  <c r="U430" i="1"/>
  <c r="T430" i="1"/>
  <c r="S430" i="1"/>
  <c r="R430" i="1"/>
  <c r="Q430" i="1"/>
  <c r="P430" i="1"/>
  <c r="O430" i="1"/>
  <c r="N430" i="1"/>
  <c r="M430" i="1"/>
  <c r="L430" i="1"/>
  <c r="K430" i="1"/>
  <c r="J430" i="1"/>
  <c r="I430" i="1"/>
  <c r="H430" i="1"/>
  <c r="G430" i="1"/>
  <c r="W425" i="1"/>
  <c r="V425" i="1"/>
  <c r="U425" i="1"/>
  <c r="T425" i="1"/>
  <c r="S425" i="1"/>
  <c r="R425" i="1"/>
  <c r="Q425" i="1"/>
  <c r="P425" i="1"/>
  <c r="O425" i="1"/>
  <c r="N425" i="1"/>
  <c r="M425" i="1"/>
  <c r="L425" i="1"/>
  <c r="K425" i="1"/>
  <c r="J425" i="1"/>
  <c r="I425" i="1"/>
  <c r="H425" i="1"/>
  <c r="G425" i="1"/>
  <c r="W420" i="1"/>
  <c r="V420" i="1"/>
  <c r="U420" i="1"/>
  <c r="T420" i="1"/>
  <c r="S420" i="1"/>
  <c r="R420" i="1"/>
  <c r="Q420" i="1"/>
  <c r="P420" i="1"/>
  <c r="O420" i="1"/>
  <c r="N420" i="1"/>
  <c r="M420" i="1"/>
  <c r="L420" i="1"/>
  <c r="K420" i="1"/>
  <c r="J420" i="1"/>
  <c r="I420" i="1"/>
  <c r="H420" i="1"/>
  <c r="G420" i="1"/>
  <c r="W415" i="1"/>
  <c r="V415" i="1"/>
  <c r="U415" i="1"/>
  <c r="T415" i="1"/>
  <c r="S415" i="1"/>
  <c r="R415" i="1"/>
  <c r="Q415" i="1"/>
  <c r="P415" i="1"/>
  <c r="O415" i="1"/>
  <c r="N415" i="1"/>
  <c r="M415" i="1"/>
  <c r="L415" i="1"/>
  <c r="K415" i="1"/>
  <c r="J415" i="1"/>
  <c r="I415" i="1"/>
  <c r="H415" i="1"/>
  <c r="G415" i="1"/>
  <c r="W411" i="1"/>
  <c r="V411" i="1"/>
  <c r="U411" i="1"/>
  <c r="T411" i="1"/>
  <c r="S411" i="1"/>
  <c r="R411" i="1"/>
  <c r="Q411" i="1"/>
  <c r="P411" i="1"/>
  <c r="O411" i="1"/>
  <c r="N411" i="1"/>
  <c r="M411" i="1"/>
  <c r="L411" i="1"/>
  <c r="K411" i="1"/>
  <c r="J411" i="1"/>
  <c r="I411" i="1"/>
  <c r="H411" i="1"/>
  <c r="G411" i="1"/>
  <c r="W408" i="1"/>
  <c r="V408" i="1"/>
  <c r="U408" i="1"/>
  <c r="T408" i="1"/>
  <c r="S408" i="1"/>
  <c r="R408" i="1"/>
  <c r="Q408" i="1"/>
  <c r="P408" i="1"/>
  <c r="O408" i="1"/>
  <c r="N408" i="1"/>
  <c r="M408" i="1"/>
  <c r="L408" i="1"/>
  <c r="K408" i="1"/>
  <c r="J408" i="1"/>
  <c r="I408" i="1"/>
  <c r="H408" i="1"/>
  <c r="G408" i="1"/>
  <c r="W405" i="1"/>
  <c r="V405" i="1"/>
  <c r="U405" i="1"/>
  <c r="T405" i="1"/>
  <c r="S405" i="1"/>
  <c r="R405" i="1"/>
  <c r="Q405" i="1"/>
  <c r="P405" i="1"/>
  <c r="O405" i="1"/>
  <c r="N405" i="1"/>
  <c r="M405" i="1"/>
  <c r="L405" i="1"/>
  <c r="K405" i="1"/>
  <c r="J405" i="1"/>
  <c r="I405" i="1"/>
  <c r="H405" i="1"/>
  <c r="G405" i="1"/>
  <c r="W402" i="1"/>
  <c r="V402" i="1"/>
  <c r="U402" i="1"/>
  <c r="T402" i="1"/>
  <c r="S402" i="1"/>
  <c r="R402" i="1"/>
  <c r="Q402" i="1"/>
  <c r="P402" i="1"/>
  <c r="O402" i="1"/>
  <c r="N402" i="1"/>
  <c r="M402" i="1"/>
  <c r="L402" i="1"/>
  <c r="K402" i="1"/>
  <c r="J402" i="1"/>
  <c r="I402" i="1"/>
  <c r="H402" i="1"/>
  <c r="G402" i="1"/>
  <c r="W399" i="1"/>
  <c r="V399" i="1"/>
  <c r="U399" i="1"/>
  <c r="T399" i="1"/>
  <c r="S399" i="1"/>
  <c r="R399" i="1"/>
  <c r="Q399" i="1"/>
  <c r="P399" i="1"/>
  <c r="O399" i="1"/>
  <c r="N399" i="1"/>
  <c r="M399" i="1"/>
  <c r="L399" i="1"/>
  <c r="K399" i="1"/>
  <c r="J399" i="1"/>
  <c r="I399" i="1"/>
  <c r="H399" i="1"/>
  <c r="G399" i="1"/>
  <c r="W396" i="1"/>
  <c r="V396" i="1"/>
  <c r="U396" i="1"/>
  <c r="T396" i="1"/>
  <c r="S396" i="1"/>
  <c r="R396" i="1"/>
  <c r="Q396" i="1"/>
  <c r="P396" i="1"/>
  <c r="O396" i="1"/>
  <c r="N396" i="1"/>
  <c r="M396" i="1"/>
  <c r="L396" i="1"/>
  <c r="K396" i="1"/>
  <c r="J396" i="1"/>
  <c r="I396" i="1"/>
  <c r="H396" i="1"/>
  <c r="G396" i="1"/>
  <c r="W393" i="1"/>
  <c r="V393" i="1"/>
  <c r="U393" i="1"/>
  <c r="T393" i="1"/>
  <c r="S393" i="1"/>
  <c r="R393" i="1"/>
  <c r="Q393" i="1"/>
  <c r="P393" i="1"/>
  <c r="O393" i="1"/>
  <c r="N393" i="1"/>
  <c r="M393" i="1"/>
  <c r="L393" i="1"/>
  <c r="K393" i="1"/>
  <c r="J393" i="1"/>
  <c r="I393" i="1"/>
  <c r="H393" i="1"/>
  <c r="G393" i="1"/>
  <c r="W388" i="1"/>
  <c r="V388" i="1"/>
  <c r="U388" i="1"/>
  <c r="T388" i="1"/>
  <c r="S388" i="1"/>
  <c r="R388" i="1"/>
  <c r="Q388" i="1"/>
  <c r="P388" i="1"/>
  <c r="O388" i="1"/>
  <c r="N388" i="1"/>
  <c r="M388" i="1"/>
  <c r="L388" i="1"/>
  <c r="K388" i="1"/>
  <c r="J388" i="1"/>
  <c r="I388" i="1"/>
  <c r="H388" i="1"/>
  <c r="G388" i="1"/>
  <c r="W385" i="1"/>
  <c r="V385" i="1"/>
  <c r="U385" i="1"/>
  <c r="T385" i="1"/>
  <c r="S385" i="1"/>
  <c r="R385" i="1"/>
  <c r="Q385" i="1"/>
  <c r="P385" i="1"/>
  <c r="O385" i="1"/>
  <c r="N385" i="1"/>
  <c r="M385" i="1"/>
  <c r="L385" i="1"/>
  <c r="K385" i="1"/>
  <c r="J385" i="1"/>
  <c r="I385" i="1"/>
  <c r="H385" i="1"/>
  <c r="G385" i="1"/>
  <c r="W381" i="1"/>
  <c r="V381" i="1"/>
  <c r="U381" i="1"/>
  <c r="T381" i="1"/>
  <c r="S381" i="1"/>
  <c r="R381" i="1"/>
  <c r="Q381" i="1"/>
  <c r="P381" i="1"/>
  <c r="O381" i="1"/>
  <c r="N381" i="1"/>
  <c r="M381" i="1"/>
  <c r="L381" i="1"/>
  <c r="K381" i="1"/>
  <c r="J381" i="1"/>
  <c r="I381" i="1"/>
  <c r="H381" i="1"/>
  <c r="G381" i="1"/>
  <c r="W378" i="1"/>
  <c r="V378" i="1"/>
  <c r="U378" i="1"/>
  <c r="T378" i="1"/>
  <c r="S378" i="1"/>
  <c r="R378" i="1"/>
  <c r="Q378" i="1"/>
  <c r="P378" i="1"/>
  <c r="O378" i="1"/>
  <c r="N378" i="1"/>
  <c r="M378" i="1"/>
  <c r="L378" i="1"/>
  <c r="K378" i="1"/>
  <c r="J378" i="1"/>
  <c r="I378" i="1"/>
  <c r="H378" i="1"/>
  <c r="G378" i="1"/>
  <c r="W374" i="1"/>
  <c r="V374" i="1"/>
  <c r="U374" i="1"/>
  <c r="T374" i="1"/>
  <c r="S374" i="1"/>
  <c r="R374" i="1"/>
  <c r="Q374" i="1"/>
  <c r="P374" i="1"/>
  <c r="O374" i="1"/>
  <c r="N374" i="1"/>
  <c r="M374" i="1"/>
  <c r="L374" i="1"/>
  <c r="K374" i="1"/>
  <c r="J374" i="1"/>
  <c r="I374" i="1"/>
  <c r="H374" i="1"/>
  <c r="G374" i="1"/>
  <c r="W371" i="1"/>
  <c r="V371" i="1"/>
  <c r="U371" i="1"/>
  <c r="T371" i="1"/>
  <c r="S371" i="1"/>
  <c r="R371" i="1"/>
  <c r="Q371" i="1"/>
  <c r="P371" i="1"/>
  <c r="O371" i="1"/>
  <c r="N371" i="1"/>
  <c r="M371" i="1"/>
  <c r="L371" i="1"/>
  <c r="K371" i="1"/>
  <c r="J371" i="1"/>
  <c r="I371" i="1"/>
  <c r="H371" i="1"/>
  <c r="G371" i="1"/>
  <c r="W366" i="1"/>
  <c r="V366" i="1"/>
  <c r="U366" i="1"/>
  <c r="T366" i="1"/>
  <c r="S366" i="1"/>
  <c r="R366" i="1"/>
  <c r="Q366" i="1"/>
  <c r="P366" i="1"/>
  <c r="O366" i="1"/>
  <c r="N366" i="1"/>
  <c r="M366" i="1"/>
  <c r="L366" i="1"/>
  <c r="K366" i="1"/>
  <c r="J366" i="1"/>
  <c r="I366" i="1"/>
  <c r="H366" i="1"/>
  <c r="G366" i="1"/>
  <c r="W362" i="1"/>
  <c r="V362" i="1"/>
  <c r="U362" i="1"/>
  <c r="T362" i="1"/>
  <c r="S362" i="1"/>
  <c r="R362" i="1"/>
  <c r="Q362" i="1"/>
  <c r="P362" i="1"/>
  <c r="O362" i="1"/>
  <c r="N362" i="1"/>
  <c r="M362" i="1"/>
  <c r="L362" i="1"/>
  <c r="K362" i="1"/>
  <c r="J362" i="1"/>
  <c r="I362" i="1"/>
  <c r="H362" i="1"/>
  <c r="G362" i="1"/>
  <c r="W358" i="1"/>
  <c r="V358" i="1"/>
  <c r="U358" i="1"/>
  <c r="T358" i="1"/>
  <c r="S358" i="1"/>
  <c r="R358" i="1"/>
  <c r="Q358" i="1"/>
  <c r="P358" i="1"/>
  <c r="O358" i="1"/>
  <c r="N358" i="1"/>
  <c r="M358" i="1"/>
  <c r="L358" i="1"/>
  <c r="K358" i="1"/>
  <c r="J358" i="1"/>
  <c r="I358" i="1"/>
  <c r="H358" i="1"/>
  <c r="G358" i="1"/>
  <c r="W352" i="1"/>
  <c r="V352" i="1"/>
  <c r="U352" i="1"/>
  <c r="T352" i="1"/>
  <c r="S352" i="1"/>
  <c r="R352" i="1"/>
  <c r="Q352" i="1"/>
  <c r="P352" i="1"/>
  <c r="O352" i="1"/>
  <c r="N352" i="1"/>
  <c r="M352" i="1"/>
  <c r="L352" i="1"/>
  <c r="K352" i="1"/>
  <c r="J352" i="1"/>
  <c r="I352" i="1"/>
  <c r="H352" i="1"/>
  <c r="G352" i="1"/>
  <c r="W347" i="1"/>
  <c r="V347" i="1"/>
  <c r="U347" i="1"/>
  <c r="T347" i="1"/>
  <c r="S347" i="1"/>
  <c r="R347" i="1"/>
  <c r="Q347" i="1"/>
  <c r="P347" i="1"/>
  <c r="O347" i="1"/>
  <c r="N347" i="1"/>
  <c r="M347" i="1"/>
  <c r="L347" i="1"/>
  <c r="K347" i="1"/>
  <c r="J347" i="1"/>
  <c r="I347" i="1"/>
  <c r="H347" i="1"/>
  <c r="G347" i="1"/>
  <c r="W342" i="1"/>
  <c r="V342" i="1"/>
  <c r="U342" i="1"/>
  <c r="T342" i="1"/>
  <c r="S342" i="1"/>
  <c r="R342" i="1"/>
  <c r="Q342" i="1"/>
  <c r="P342" i="1"/>
  <c r="O342" i="1"/>
  <c r="N342" i="1"/>
  <c r="M342" i="1"/>
  <c r="L342" i="1"/>
  <c r="K342" i="1"/>
  <c r="J342" i="1"/>
  <c r="I342" i="1"/>
  <c r="H342" i="1"/>
  <c r="G342" i="1"/>
  <c r="W334" i="1"/>
  <c r="V334" i="1"/>
  <c r="U334" i="1"/>
  <c r="T334" i="1"/>
  <c r="S334" i="1"/>
  <c r="R334" i="1"/>
  <c r="Q334" i="1"/>
  <c r="P334" i="1"/>
  <c r="O334" i="1"/>
  <c r="N334" i="1"/>
  <c r="M334" i="1"/>
  <c r="L334" i="1"/>
  <c r="K334" i="1"/>
  <c r="J334" i="1"/>
  <c r="I334" i="1"/>
  <c r="H334" i="1"/>
  <c r="G334" i="1"/>
  <c r="W327" i="1"/>
  <c r="V327" i="1"/>
  <c r="U327" i="1"/>
  <c r="T327" i="1"/>
  <c r="S327" i="1"/>
  <c r="R327" i="1"/>
  <c r="Q327" i="1"/>
  <c r="P327" i="1"/>
  <c r="O327" i="1"/>
  <c r="N327" i="1"/>
  <c r="M327" i="1"/>
  <c r="L327" i="1"/>
  <c r="K327" i="1"/>
  <c r="J327" i="1"/>
  <c r="I327" i="1"/>
  <c r="H327" i="1"/>
  <c r="G327" i="1"/>
  <c r="W323" i="1"/>
  <c r="V323" i="1"/>
  <c r="U323" i="1"/>
  <c r="T323" i="1"/>
  <c r="S323" i="1"/>
  <c r="R323" i="1"/>
  <c r="Q323" i="1"/>
  <c r="P323" i="1"/>
  <c r="O323" i="1"/>
  <c r="N323" i="1"/>
  <c r="M323" i="1"/>
  <c r="L323" i="1"/>
  <c r="K323" i="1"/>
  <c r="J323" i="1"/>
  <c r="I323" i="1"/>
  <c r="H323" i="1"/>
  <c r="G323" i="1"/>
  <c r="M319" i="1"/>
  <c r="L319" i="1"/>
  <c r="K319" i="1"/>
  <c r="J319" i="1"/>
  <c r="I319" i="1"/>
  <c r="H319" i="1"/>
  <c r="G319" i="1"/>
  <c r="W314" i="1"/>
  <c r="V314" i="1"/>
  <c r="U314" i="1"/>
  <c r="T314" i="1"/>
  <c r="S314" i="1"/>
  <c r="R314" i="1"/>
  <c r="Q314" i="1"/>
  <c r="P314" i="1"/>
  <c r="O314" i="1"/>
  <c r="N314" i="1"/>
  <c r="M314" i="1"/>
  <c r="L314" i="1"/>
  <c r="K314" i="1"/>
  <c r="J314" i="1"/>
  <c r="I314" i="1"/>
  <c r="H314" i="1"/>
  <c r="G314" i="1"/>
  <c r="W310" i="1"/>
  <c r="V310" i="1"/>
  <c r="U310" i="1"/>
  <c r="T310" i="1"/>
  <c r="S310" i="1"/>
  <c r="R310" i="1"/>
  <c r="Q310" i="1"/>
  <c r="P310" i="1"/>
  <c r="O310" i="1"/>
  <c r="N310" i="1"/>
  <c r="M310" i="1"/>
  <c r="L310" i="1"/>
  <c r="K310" i="1"/>
  <c r="J310" i="1"/>
  <c r="I310" i="1"/>
  <c r="H310" i="1"/>
  <c r="G310" i="1"/>
  <c r="W308" i="1"/>
  <c r="V308" i="1"/>
  <c r="U308" i="1"/>
  <c r="T308" i="1"/>
  <c r="S308" i="1"/>
  <c r="R308" i="1"/>
  <c r="Q308" i="1"/>
  <c r="P308" i="1"/>
  <c r="O308" i="1"/>
  <c r="N308" i="1"/>
  <c r="M308" i="1"/>
  <c r="L308" i="1"/>
  <c r="K308" i="1"/>
  <c r="J308" i="1"/>
  <c r="I308" i="1"/>
  <c r="H308" i="1"/>
  <c r="G308" i="1"/>
  <c r="G303" i="1"/>
  <c r="G299" i="1"/>
  <c r="W295" i="1"/>
  <c r="V295" i="1"/>
  <c r="U295" i="1"/>
  <c r="T295" i="1"/>
  <c r="S295" i="1"/>
  <c r="R295" i="1"/>
  <c r="Q295" i="1"/>
  <c r="P295" i="1"/>
  <c r="O295" i="1"/>
  <c r="N295" i="1"/>
  <c r="M295" i="1"/>
  <c r="L295" i="1"/>
  <c r="K295" i="1"/>
  <c r="J295" i="1"/>
  <c r="I295" i="1"/>
  <c r="H295" i="1"/>
  <c r="G295" i="1"/>
  <c r="W288" i="1"/>
  <c r="V288" i="1"/>
  <c r="U288" i="1"/>
  <c r="T288" i="1"/>
  <c r="S288" i="1"/>
  <c r="R288" i="1"/>
  <c r="Q288" i="1"/>
  <c r="P288" i="1"/>
  <c r="O288" i="1"/>
  <c r="N288" i="1"/>
  <c r="M288" i="1"/>
  <c r="L288" i="1"/>
  <c r="K288" i="1"/>
  <c r="J288" i="1"/>
  <c r="I288" i="1"/>
  <c r="H288" i="1"/>
  <c r="G288" i="1"/>
  <c r="W281" i="1"/>
  <c r="V281" i="1"/>
  <c r="U281" i="1"/>
  <c r="T281" i="1"/>
  <c r="S281" i="1"/>
  <c r="R281" i="1"/>
  <c r="Q281" i="1"/>
  <c r="P281" i="1"/>
  <c r="O281" i="1"/>
  <c r="N281" i="1"/>
  <c r="M281" i="1"/>
  <c r="L281" i="1"/>
  <c r="K281" i="1"/>
  <c r="J281" i="1"/>
  <c r="I281" i="1"/>
  <c r="H281" i="1"/>
  <c r="G281" i="1"/>
  <c r="W274" i="1"/>
  <c r="V274" i="1"/>
  <c r="U274" i="1"/>
  <c r="T274" i="1"/>
  <c r="S274" i="1"/>
  <c r="R274" i="1"/>
  <c r="Q274" i="1"/>
  <c r="P274" i="1"/>
  <c r="O274" i="1"/>
  <c r="N274" i="1"/>
  <c r="M274" i="1"/>
  <c r="L274" i="1"/>
  <c r="K274" i="1"/>
  <c r="J274" i="1"/>
  <c r="I274" i="1"/>
  <c r="H274" i="1"/>
  <c r="G274" i="1"/>
  <c r="W267" i="1"/>
  <c r="V267" i="1"/>
  <c r="U267" i="1"/>
  <c r="T267" i="1"/>
  <c r="S267" i="1"/>
  <c r="R267" i="1"/>
  <c r="Q267" i="1"/>
  <c r="P267" i="1"/>
  <c r="O267" i="1"/>
  <c r="N267" i="1"/>
  <c r="M267" i="1"/>
  <c r="L267" i="1"/>
  <c r="K267" i="1"/>
  <c r="J267" i="1"/>
  <c r="I267" i="1"/>
  <c r="H267" i="1"/>
  <c r="G267" i="1"/>
  <c r="W260" i="1"/>
  <c r="V260" i="1"/>
  <c r="U260" i="1"/>
  <c r="T260" i="1"/>
  <c r="S260" i="1"/>
  <c r="R260" i="1"/>
  <c r="Q260" i="1"/>
  <c r="P260" i="1"/>
  <c r="O260" i="1"/>
  <c r="N260" i="1"/>
  <c r="M260" i="1"/>
  <c r="L260" i="1"/>
  <c r="K260" i="1"/>
  <c r="J260" i="1"/>
  <c r="I260" i="1"/>
  <c r="H260" i="1"/>
  <c r="G260" i="1"/>
  <c r="W253" i="1"/>
  <c r="V253" i="1"/>
  <c r="U253" i="1"/>
  <c r="T253" i="1"/>
  <c r="S253" i="1"/>
  <c r="R253" i="1"/>
  <c r="Q253" i="1"/>
  <c r="P253" i="1"/>
  <c r="O253" i="1"/>
  <c r="N253" i="1"/>
  <c r="M253" i="1"/>
  <c r="L253" i="1"/>
  <c r="L516" i="1" s="1"/>
  <c r="L520" i="1" s="1"/>
  <c r="K253" i="1"/>
  <c r="K516" i="1" s="1"/>
  <c r="K520" i="1" s="1"/>
  <c r="J253" i="1"/>
  <c r="I253" i="1"/>
  <c r="H253" i="1"/>
  <c r="G253" i="1"/>
  <c r="W246" i="1"/>
  <c r="V246" i="1"/>
  <c r="U246" i="1"/>
  <c r="T246" i="1"/>
  <c r="S246" i="1"/>
  <c r="R246" i="1"/>
  <c r="Q246" i="1"/>
  <c r="P246" i="1"/>
  <c r="O246" i="1"/>
  <c r="N246" i="1"/>
  <c r="M246" i="1"/>
  <c r="L246" i="1"/>
  <c r="K246" i="1"/>
  <c r="J246" i="1"/>
  <c r="I246" i="1"/>
  <c r="I516" i="1" s="1"/>
  <c r="I520" i="1" s="1"/>
  <c r="H246" i="1"/>
  <c r="H516" i="1" s="1"/>
  <c r="H520" i="1" s="1"/>
  <c r="G246" i="1"/>
  <c r="G237" i="1"/>
  <c r="W228" i="1"/>
  <c r="V228" i="1"/>
  <c r="U228" i="1"/>
  <c r="T228" i="1"/>
  <c r="S228" i="1"/>
  <c r="R228" i="1"/>
  <c r="Q228" i="1"/>
  <c r="P228" i="1"/>
  <c r="O228" i="1"/>
  <c r="N228" i="1"/>
  <c r="M228" i="1"/>
  <c r="L228" i="1"/>
  <c r="K228" i="1"/>
  <c r="J228" i="1"/>
  <c r="I228" i="1"/>
  <c r="H228" i="1"/>
  <c r="G228" i="1"/>
  <c r="G225" i="1"/>
  <c r="G221" i="1"/>
  <c r="W217" i="1"/>
  <c r="V217" i="1"/>
  <c r="U217" i="1"/>
  <c r="T217" i="1"/>
  <c r="S217" i="1"/>
  <c r="R217" i="1"/>
  <c r="Q217" i="1"/>
  <c r="P217" i="1"/>
  <c r="O217" i="1"/>
  <c r="N217" i="1"/>
  <c r="M217" i="1"/>
  <c r="L217" i="1"/>
  <c r="K217" i="1"/>
  <c r="J217" i="1"/>
  <c r="I217" i="1"/>
  <c r="H217" i="1"/>
  <c r="G217" i="1"/>
  <c r="W214" i="1"/>
  <c r="V214" i="1"/>
  <c r="U214" i="1"/>
  <c r="T214" i="1"/>
  <c r="S214" i="1"/>
  <c r="R214" i="1"/>
  <c r="Q214" i="1"/>
  <c r="P214" i="1"/>
  <c r="O214" i="1"/>
  <c r="N214" i="1"/>
  <c r="M214" i="1"/>
  <c r="L214" i="1"/>
  <c r="K214" i="1"/>
  <c r="J214" i="1"/>
  <c r="I214" i="1"/>
  <c r="H214" i="1"/>
  <c r="G214" i="1"/>
  <c r="W210" i="1"/>
  <c r="V210" i="1"/>
  <c r="U210" i="1"/>
  <c r="T210" i="1"/>
  <c r="S210" i="1"/>
  <c r="R210" i="1"/>
  <c r="Q210" i="1"/>
  <c r="P210" i="1"/>
  <c r="O210" i="1"/>
  <c r="N210" i="1"/>
  <c r="M210" i="1"/>
  <c r="L210" i="1"/>
  <c r="K210" i="1"/>
  <c r="J210" i="1"/>
  <c r="I210" i="1"/>
  <c r="H210" i="1"/>
  <c r="G210" i="1"/>
  <c r="W206" i="1"/>
  <c r="V206" i="1"/>
  <c r="U206" i="1"/>
  <c r="T206" i="1"/>
  <c r="S206" i="1"/>
  <c r="R206" i="1"/>
  <c r="Q206" i="1"/>
  <c r="P206" i="1"/>
  <c r="O206" i="1"/>
  <c r="N206" i="1"/>
  <c r="M206" i="1"/>
  <c r="L206" i="1"/>
  <c r="K206" i="1"/>
  <c r="J206" i="1"/>
  <c r="I206" i="1"/>
  <c r="H206" i="1"/>
  <c r="G206" i="1"/>
  <c r="W203" i="1"/>
  <c r="V203" i="1"/>
  <c r="U203" i="1"/>
  <c r="T203" i="1"/>
  <c r="S203" i="1"/>
  <c r="R203" i="1"/>
  <c r="Q203" i="1"/>
  <c r="P203" i="1"/>
  <c r="O203" i="1"/>
  <c r="N203" i="1"/>
  <c r="M203" i="1"/>
  <c r="L203" i="1"/>
  <c r="K203" i="1"/>
  <c r="J203" i="1"/>
  <c r="I203" i="1"/>
  <c r="H203" i="1"/>
  <c r="G203" i="1"/>
  <c r="W200" i="1"/>
  <c r="V200" i="1"/>
  <c r="U200" i="1"/>
  <c r="T200" i="1"/>
  <c r="S200" i="1"/>
  <c r="R200" i="1"/>
  <c r="Q200" i="1"/>
  <c r="P200" i="1"/>
  <c r="O200" i="1"/>
  <c r="N200" i="1"/>
  <c r="M200" i="1"/>
  <c r="L200" i="1"/>
  <c r="K200" i="1"/>
  <c r="J200" i="1"/>
  <c r="I200" i="1"/>
  <c r="H200" i="1"/>
  <c r="G200" i="1"/>
  <c r="W197" i="1"/>
  <c r="V197" i="1"/>
  <c r="U197" i="1"/>
  <c r="T197" i="1"/>
  <c r="S197" i="1"/>
  <c r="R197" i="1"/>
  <c r="Q197" i="1"/>
  <c r="P197" i="1"/>
  <c r="O197" i="1"/>
  <c r="N197" i="1"/>
  <c r="M197" i="1"/>
  <c r="L197" i="1"/>
  <c r="K197" i="1"/>
  <c r="J197" i="1"/>
  <c r="I197" i="1"/>
  <c r="H197" i="1"/>
  <c r="G197" i="1"/>
  <c r="W194" i="1"/>
  <c r="V194" i="1"/>
  <c r="U194" i="1"/>
  <c r="T194" i="1"/>
  <c r="S194" i="1"/>
  <c r="R194" i="1"/>
  <c r="Q194" i="1"/>
  <c r="P194" i="1"/>
  <c r="O194" i="1"/>
  <c r="N194" i="1"/>
  <c r="M194" i="1"/>
  <c r="L194" i="1"/>
  <c r="K194" i="1"/>
  <c r="J194" i="1"/>
  <c r="I194" i="1"/>
  <c r="H194" i="1"/>
  <c r="G194" i="1"/>
  <c r="W191" i="1"/>
  <c r="V191" i="1"/>
  <c r="U191" i="1"/>
  <c r="T191" i="1"/>
  <c r="S191" i="1"/>
  <c r="R191" i="1"/>
  <c r="Q191" i="1"/>
  <c r="P191" i="1"/>
  <c r="O191" i="1"/>
  <c r="N191" i="1"/>
  <c r="M191" i="1"/>
  <c r="L191" i="1"/>
  <c r="K191" i="1"/>
  <c r="J191" i="1"/>
  <c r="I191" i="1"/>
  <c r="H191" i="1"/>
  <c r="G191" i="1"/>
  <c r="W188" i="1"/>
  <c r="V188" i="1"/>
  <c r="U188" i="1"/>
  <c r="T188" i="1"/>
  <c r="S188" i="1"/>
  <c r="R188" i="1"/>
  <c r="Q188" i="1"/>
  <c r="P188" i="1"/>
  <c r="O188" i="1"/>
  <c r="N188" i="1"/>
  <c r="M188" i="1"/>
  <c r="L188" i="1"/>
  <c r="K188" i="1"/>
  <c r="J188" i="1"/>
  <c r="I188" i="1"/>
  <c r="H188" i="1"/>
  <c r="G188" i="1"/>
  <c r="W183" i="1"/>
  <c r="V183" i="1"/>
  <c r="U183" i="1"/>
  <c r="T183" i="1"/>
  <c r="S183" i="1"/>
  <c r="R183" i="1"/>
  <c r="Q183" i="1"/>
  <c r="P183" i="1"/>
  <c r="O183" i="1"/>
  <c r="N183" i="1"/>
  <c r="M183" i="1"/>
  <c r="L183" i="1"/>
  <c r="K183" i="1"/>
  <c r="J183" i="1"/>
  <c r="I183" i="1"/>
  <c r="H183" i="1"/>
  <c r="G183" i="1"/>
  <c r="W180" i="1"/>
  <c r="V180" i="1"/>
  <c r="U180" i="1"/>
  <c r="T180" i="1"/>
  <c r="S180" i="1"/>
  <c r="R180" i="1"/>
  <c r="Q180" i="1"/>
  <c r="P180" i="1"/>
  <c r="O180" i="1"/>
  <c r="N180" i="1"/>
  <c r="M180" i="1"/>
  <c r="L180" i="1"/>
  <c r="K180" i="1"/>
  <c r="J180" i="1"/>
  <c r="I180" i="1"/>
  <c r="H180" i="1"/>
  <c r="G180" i="1"/>
  <c r="W176" i="1"/>
  <c r="V176" i="1"/>
  <c r="U176" i="1"/>
  <c r="T176" i="1"/>
  <c r="S176" i="1"/>
  <c r="R176" i="1"/>
  <c r="Q176" i="1"/>
  <c r="P176" i="1"/>
  <c r="O176" i="1"/>
  <c r="N176" i="1"/>
  <c r="M176" i="1"/>
  <c r="L176" i="1"/>
  <c r="K176" i="1"/>
  <c r="J176" i="1"/>
  <c r="I176" i="1"/>
  <c r="H176" i="1"/>
  <c r="G176" i="1"/>
  <c r="W173" i="1"/>
  <c r="V173" i="1"/>
  <c r="U173" i="1"/>
  <c r="T173" i="1"/>
  <c r="S173" i="1"/>
  <c r="R173" i="1"/>
  <c r="Q173" i="1"/>
  <c r="P173" i="1"/>
  <c r="O173" i="1"/>
  <c r="N173" i="1"/>
  <c r="M173" i="1"/>
  <c r="L173" i="1"/>
  <c r="K173" i="1"/>
  <c r="J173" i="1"/>
  <c r="I173" i="1"/>
  <c r="H173" i="1"/>
  <c r="G173" i="1"/>
  <c r="W169" i="1"/>
  <c r="V169" i="1"/>
  <c r="U169" i="1"/>
  <c r="T169" i="1"/>
  <c r="S169" i="1"/>
  <c r="R169" i="1"/>
  <c r="Q169" i="1"/>
  <c r="P169" i="1"/>
  <c r="O169" i="1"/>
  <c r="N169" i="1"/>
  <c r="M169" i="1"/>
  <c r="L169" i="1"/>
  <c r="K169" i="1"/>
  <c r="J169" i="1"/>
  <c r="I169" i="1"/>
  <c r="H169" i="1"/>
  <c r="G169" i="1"/>
  <c r="W166" i="1"/>
  <c r="V166" i="1"/>
  <c r="U166" i="1"/>
  <c r="T166" i="1"/>
  <c r="S166" i="1"/>
  <c r="R166" i="1"/>
  <c r="Q166" i="1"/>
  <c r="P166" i="1"/>
  <c r="O166" i="1"/>
  <c r="N166" i="1"/>
  <c r="M166" i="1"/>
  <c r="L166" i="1"/>
  <c r="K166" i="1"/>
  <c r="J166" i="1"/>
  <c r="I166" i="1"/>
  <c r="H166" i="1"/>
  <c r="G166" i="1"/>
  <c r="W161" i="1"/>
  <c r="V161" i="1"/>
  <c r="U161" i="1"/>
  <c r="T161" i="1"/>
  <c r="S161" i="1"/>
  <c r="R161" i="1"/>
  <c r="Q161" i="1"/>
  <c r="P161" i="1"/>
  <c r="O161" i="1"/>
  <c r="N161" i="1"/>
  <c r="M161" i="1"/>
  <c r="L161" i="1"/>
  <c r="K161" i="1"/>
  <c r="J161" i="1"/>
  <c r="I161" i="1"/>
  <c r="H161" i="1"/>
  <c r="G161" i="1"/>
  <c r="W157" i="1"/>
  <c r="V157" i="1"/>
  <c r="U157" i="1"/>
  <c r="T157" i="1"/>
  <c r="S157" i="1"/>
  <c r="R157" i="1"/>
  <c r="Q157" i="1"/>
  <c r="P157" i="1"/>
  <c r="O157" i="1"/>
  <c r="N157" i="1"/>
  <c r="M157" i="1"/>
  <c r="L157" i="1"/>
  <c r="K157" i="1"/>
  <c r="J157" i="1"/>
  <c r="I157" i="1"/>
  <c r="H157" i="1"/>
  <c r="G157" i="1"/>
  <c r="W153" i="1"/>
  <c r="V153" i="1"/>
  <c r="U153" i="1"/>
  <c r="T153" i="1"/>
  <c r="S153" i="1"/>
  <c r="R153" i="1"/>
  <c r="Q153" i="1"/>
  <c r="P153" i="1"/>
  <c r="O153" i="1"/>
  <c r="N153" i="1"/>
  <c r="M153" i="1"/>
  <c r="L153" i="1"/>
  <c r="K153" i="1"/>
  <c r="J153" i="1"/>
  <c r="I153" i="1"/>
  <c r="H153" i="1"/>
  <c r="G153" i="1"/>
  <c r="W147" i="1"/>
  <c r="V147" i="1"/>
  <c r="U147" i="1"/>
  <c r="T147" i="1"/>
  <c r="S147" i="1"/>
  <c r="R147" i="1"/>
  <c r="Q147" i="1"/>
  <c r="P147" i="1"/>
  <c r="O147" i="1"/>
  <c r="N147" i="1"/>
  <c r="M147" i="1"/>
  <c r="L147" i="1"/>
  <c r="K147" i="1"/>
  <c r="J147" i="1"/>
  <c r="I147" i="1"/>
  <c r="H147" i="1"/>
  <c r="G147" i="1"/>
  <c r="W142" i="1"/>
  <c r="V142" i="1"/>
  <c r="U142" i="1"/>
  <c r="T142" i="1"/>
  <c r="S142" i="1"/>
  <c r="R142" i="1"/>
  <c r="Q142" i="1"/>
  <c r="P142" i="1"/>
  <c r="O142" i="1"/>
  <c r="N142" i="1"/>
  <c r="M142" i="1"/>
  <c r="L142" i="1"/>
  <c r="K142" i="1"/>
  <c r="J142" i="1"/>
  <c r="I142" i="1"/>
  <c r="H142" i="1"/>
  <c r="G142" i="1"/>
  <c r="W137" i="1"/>
  <c r="V137" i="1"/>
  <c r="U137" i="1"/>
  <c r="T137" i="1"/>
  <c r="S137" i="1"/>
  <c r="R137" i="1"/>
  <c r="Q137" i="1"/>
  <c r="P137" i="1"/>
  <c r="O137" i="1"/>
  <c r="N137" i="1"/>
  <c r="M137" i="1"/>
  <c r="L137" i="1"/>
  <c r="K137" i="1"/>
  <c r="J137" i="1"/>
  <c r="I137" i="1"/>
  <c r="H137" i="1"/>
  <c r="G137" i="1"/>
  <c r="W130" i="1"/>
  <c r="V130" i="1"/>
  <c r="U130" i="1"/>
  <c r="T130" i="1"/>
  <c r="S130" i="1"/>
  <c r="R130" i="1"/>
  <c r="Q130" i="1"/>
  <c r="P130" i="1"/>
  <c r="O130" i="1"/>
  <c r="N130" i="1"/>
  <c r="M130" i="1"/>
  <c r="L130" i="1"/>
  <c r="K130" i="1"/>
  <c r="J130" i="1"/>
  <c r="I130" i="1"/>
  <c r="H130" i="1"/>
  <c r="G130" i="1"/>
  <c r="W127" i="1"/>
  <c r="V127" i="1"/>
  <c r="U127" i="1"/>
  <c r="T127" i="1"/>
  <c r="S127" i="1"/>
  <c r="R127" i="1"/>
  <c r="Q127" i="1"/>
  <c r="P127" i="1"/>
  <c r="O127" i="1"/>
  <c r="N127" i="1"/>
  <c r="M127" i="1"/>
  <c r="L127" i="1"/>
  <c r="K127" i="1"/>
  <c r="J127" i="1"/>
  <c r="I127" i="1"/>
  <c r="H127" i="1"/>
  <c r="G127" i="1"/>
  <c r="W123" i="1"/>
  <c r="V123" i="1"/>
  <c r="U123" i="1"/>
  <c r="T123" i="1"/>
  <c r="S123" i="1"/>
  <c r="R123" i="1"/>
  <c r="Q123" i="1"/>
  <c r="P123" i="1"/>
  <c r="O123" i="1"/>
  <c r="N123" i="1"/>
  <c r="M123" i="1"/>
  <c r="L123" i="1"/>
  <c r="K123" i="1"/>
  <c r="J123" i="1"/>
  <c r="I123" i="1"/>
  <c r="H123" i="1"/>
  <c r="G123" i="1"/>
  <c r="W119" i="1"/>
  <c r="V119" i="1"/>
  <c r="U119" i="1"/>
  <c r="T119" i="1"/>
  <c r="S119" i="1"/>
  <c r="R119" i="1"/>
  <c r="Q119" i="1"/>
  <c r="P119" i="1"/>
  <c r="O119" i="1"/>
  <c r="N119" i="1"/>
  <c r="M119" i="1"/>
  <c r="L119" i="1"/>
  <c r="K119" i="1"/>
  <c r="J119" i="1"/>
  <c r="I119" i="1"/>
  <c r="H119" i="1"/>
  <c r="G119" i="1"/>
  <c r="W116" i="1"/>
  <c r="V116" i="1"/>
  <c r="U116" i="1"/>
  <c r="T116" i="1"/>
  <c r="S116" i="1"/>
  <c r="R116" i="1"/>
  <c r="Q116" i="1"/>
  <c r="P116" i="1"/>
  <c r="O116" i="1"/>
  <c r="N116" i="1"/>
  <c r="M116" i="1"/>
  <c r="L116" i="1"/>
  <c r="K116" i="1"/>
  <c r="J116" i="1"/>
  <c r="I116" i="1"/>
  <c r="H116" i="1"/>
  <c r="G116" i="1"/>
  <c r="W113" i="1"/>
  <c r="V113" i="1"/>
  <c r="U113" i="1"/>
  <c r="T113" i="1"/>
  <c r="S113" i="1"/>
  <c r="R113" i="1"/>
  <c r="Q113" i="1"/>
  <c r="P113" i="1"/>
  <c r="O113" i="1"/>
  <c r="N113" i="1"/>
  <c r="M113" i="1"/>
  <c r="L113" i="1"/>
  <c r="K113" i="1"/>
  <c r="J113" i="1"/>
  <c r="I113" i="1"/>
  <c r="H113" i="1"/>
  <c r="G113" i="1"/>
  <c r="W108" i="1"/>
  <c r="V108" i="1"/>
  <c r="U108" i="1"/>
  <c r="T108" i="1"/>
  <c r="S108" i="1"/>
  <c r="R108" i="1"/>
  <c r="Q108" i="1"/>
  <c r="P108" i="1"/>
  <c r="O108" i="1"/>
  <c r="N108" i="1"/>
  <c r="M108" i="1"/>
  <c r="L108" i="1"/>
  <c r="K108" i="1"/>
  <c r="J108" i="1"/>
  <c r="I108" i="1"/>
  <c r="H108" i="1"/>
  <c r="G108" i="1"/>
  <c r="W104" i="1"/>
  <c r="V104" i="1"/>
  <c r="U104" i="1"/>
  <c r="T104" i="1"/>
  <c r="S104" i="1"/>
  <c r="R104" i="1"/>
  <c r="Q104" i="1"/>
  <c r="P104" i="1"/>
  <c r="O104" i="1"/>
  <c r="N104" i="1"/>
  <c r="M104" i="1"/>
  <c r="L104" i="1"/>
  <c r="K104" i="1"/>
  <c r="J104" i="1"/>
  <c r="I104" i="1"/>
  <c r="H104" i="1"/>
  <c r="G104" i="1"/>
  <c r="W101" i="1"/>
  <c r="V101" i="1"/>
  <c r="U101" i="1"/>
  <c r="T101" i="1"/>
  <c r="S101" i="1"/>
  <c r="R101" i="1"/>
  <c r="Q101" i="1"/>
  <c r="P101" i="1"/>
  <c r="O101" i="1"/>
  <c r="N101" i="1"/>
  <c r="M101" i="1"/>
  <c r="L101" i="1"/>
  <c r="K101" i="1"/>
  <c r="J101" i="1"/>
  <c r="I101" i="1"/>
  <c r="H101" i="1"/>
  <c r="G101" i="1"/>
  <c r="W96" i="1"/>
  <c r="V96" i="1"/>
  <c r="U96" i="1"/>
  <c r="T96" i="1"/>
  <c r="S96" i="1"/>
  <c r="R96" i="1"/>
  <c r="Q96" i="1"/>
  <c r="P96" i="1"/>
  <c r="O96" i="1"/>
  <c r="N96" i="1"/>
  <c r="M96" i="1"/>
  <c r="L96" i="1"/>
  <c r="K96" i="1"/>
  <c r="J96" i="1"/>
  <c r="I96" i="1"/>
  <c r="H96" i="1"/>
  <c r="G96" i="1"/>
  <c r="W91" i="1"/>
  <c r="V91" i="1"/>
  <c r="U91" i="1"/>
  <c r="T91" i="1"/>
  <c r="S91" i="1"/>
  <c r="R91" i="1"/>
  <c r="Q91" i="1"/>
  <c r="P91" i="1"/>
  <c r="O91" i="1"/>
  <c r="N91" i="1"/>
  <c r="M91" i="1"/>
  <c r="L91" i="1"/>
  <c r="K91" i="1"/>
  <c r="J91" i="1"/>
  <c r="I91" i="1"/>
  <c r="H91" i="1"/>
  <c r="G91" i="1"/>
  <c r="G87" i="1"/>
  <c r="W84" i="1"/>
  <c r="V84" i="1"/>
  <c r="U84" i="1"/>
  <c r="T84" i="1"/>
  <c r="S84" i="1"/>
  <c r="R84" i="1"/>
  <c r="Q84" i="1"/>
  <c r="P84" i="1"/>
  <c r="O84" i="1"/>
  <c r="N84" i="1"/>
  <c r="M84" i="1"/>
  <c r="L84" i="1"/>
  <c r="K84" i="1"/>
  <c r="J84" i="1"/>
  <c r="I84" i="1"/>
  <c r="H84" i="1"/>
  <c r="G84" i="1"/>
  <c r="W81" i="1"/>
  <c r="V81" i="1"/>
  <c r="U81" i="1"/>
  <c r="T81" i="1"/>
  <c r="S81" i="1"/>
  <c r="R81" i="1"/>
  <c r="Q81" i="1"/>
  <c r="P81" i="1"/>
  <c r="O81" i="1"/>
  <c r="N81" i="1"/>
  <c r="M81" i="1"/>
  <c r="L81" i="1"/>
  <c r="K81" i="1"/>
  <c r="J81" i="1"/>
  <c r="I81" i="1"/>
  <c r="H81" i="1"/>
  <c r="G81" i="1"/>
  <c r="W78" i="1"/>
  <c r="V78" i="1"/>
  <c r="U78" i="1"/>
  <c r="T78" i="1"/>
  <c r="S78" i="1"/>
  <c r="R78" i="1"/>
  <c r="Q78" i="1"/>
  <c r="P78" i="1"/>
  <c r="O78" i="1"/>
  <c r="N78" i="1"/>
  <c r="M78" i="1"/>
  <c r="L78" i="1"/>
  <c r="K78" i="1"/>
  <c r="J78" i="1"/>
  <c r="I78" i="1"/>
  <c r="H78" i="1"/>
  <c r="G78" i="1"/>
  <c r="W75" i="1"/>
  <c r="V75" i="1"/>
  <c r="U75" i="1"/>
  <c r="T75" i="1"/>
  <c r="S75" i="1"/>
  <c r="R75" i="1"/>
  <c r="Q75" i="1"/>
  <c r="P75" i="1"/>
  <c r="O75" i="1"/>
  <c r="N75" i="1"/>
  <c r="M75" i="1"/>
  <c r="L75" i="1"/>
  <c r="K75" i="1"/>
  <c r="J75" i="1"/>
  <c r="I75" i="1"/>
  <c r="H75" i="1"/>
  <c r="G75" i="1"/>
  <c r="W72" i="1"/>
  <c r="V72" i="1"/>
  <c r="U72" i="1"/>
  <c r="T72" i="1"/>
  <c r="S72" i="1"/>
  <c r="R72" i="1"/>
  <c r="Q72" i="1"/>
  <c r="P72" i="1"/>
  <c r="O72" i="1"/>
  <c r="N72" i="1"/>
  <c r="M72" i="1"/>
  <c r="L72" i="1"/>
  <c r="K72" i="1"/>
  <c r="J72" i="1"/>
  <c r="I72" i="1"/>
  <c r="H72" i="1"/>
  <c r="G72" i="1"/>
  <c r="W69" i="1"/>
  <c r="V69" i="1"/>
  <c r="U69" i="1"/>
  <c r="T69" i="1"/>
  <c r="S69" i="1"/>
  <c r="R69" i="1"/>
  <c r="Q69" i="1"/>
  <c r="P69" i="1"/>
  <c r="O69" i="1"/>
  <c r="N69" i="1"/>
  <c r="M69" i="1"/>
  <c r="L69" i="1"/>
  <c r="K69" i="1"/>
  <c r="J69" i="1"/>
  <c r="I69" i="1"/>
  <c r="H69" i="1"/>
  <c r="G69" i="1"/>
  <c r="W64" i="1"/>
  <c r="V64" i="1"/>
  <c r="U64" i="1"/>
  <c r="T64" i="1"/>
  <c r="S64" i="1"/>
  <c r="R64" i="1"/>
  <c r="Q64" i="1"/>
  <c r="P64" i="1"/>
  <c r="O64" i="1"/>
  <c r="N64" i="1"/>
  <c r="M64" i="1"/>
  <c r="L64" i="1"/>
  <c r="K64" i="1"/>
  <c r="J64" i="1"/>
  <c r="I64" i="1"/>
  <c r="H64" i="1"/>
  <c r="G64" i="1"/>
  <c r="W61" i="1"/>
  <c r="V61" i="1"/>
  <c r="U61" i="1"/>
  <c r="T61" i="1"/>
  <c r="S61" i="1"/>
  <c r="R61" i="1"/>
  <c r="Q61" i="1"/>
  <c r="P61" i="1"/>
  <c r="O61" i="1"/>
  <c r="N61" i="1"/>
  <c r="M61" i="1"/>
  <c r="L61" i="1"/>
  <c r="K61" i="1"/>
  <c r="J61" i="1"/>
  <c r="I61" i="1"/>
  <c r="H61" i="1"/>
  <c r="G61" i="1"/>
  <c r="W57" i="1"/>
  <c r="V57" i="1"/>
  <c r="U57" i="1"/>
  <c r="T57" i="1"/>
  <c r="S57" i="1"/>
  <c r="R57" i="1"/>
  <c r="Q57" i="1"/>
  <c r="P57" i="1"/>
  <c r="O57" i="1"/>
  <c r="N57" i="1"/>
  <c r="M57" i="1"/>
  <c r="L57" i="1"/>
  <c r="K57" i="1"/>
  <c r="J57" i="1"/>
  <c r="I57" i="1"/>
  <c r="H57" i="1"/>
  <c r="G57" i="1"/>
  <c r="W54" i="1"/>
  <c r="V54" i="1"/>
  <c r="U54" i="1"/>
  <c r="T54" i="1"/>
  <c r="S54" i="1"/>
  <c r="R54" i="1"/>
  <c r="Q54" i="1"/>
  <c r="P54" i="1"/>
  <c r="O54" i="1"/>
  <c r="N54" i="1"/>
  <c r="M54" i="1"/>
  <c r="L54" i="1"/>
  <c r="K54" i="1"/>
  <c r="J54" i="1"/>
  <c r="I54" i="1"/>
  <c r="H54" i="1"/>
  <c r="G54" i="1"/>
  <c r="W50" i="1"/>
  <c r="V50" i="1"/>
  <c r="U50" i="1"/>
  <c r="T50" i="1"/>
  <c r="S50" i="1"/>
  <c r="R50" i="1"/>
  <c r="Q50" i="1"/>
  <c r="P50" i="1"/>
  <c r="O50" i="1"/>
  <c r="N50" i="1"/>
  <c r="M50" i="1"/>
  <c r="L50" i="1"/>
  <c r="K50" i="1"/>
  <c r="J50" i="1"/>
  <c r="I50" i="1"/>
  <c r="H50" i="1"/>
  <c r="G50" i="1"/>
  <c r="W47" i="1"/>
  <c r="V47" i="1"/>
  <c r="U47" i="1"/>
  <c r="T47" i="1"/>
  <c r="S47" i="1"/>
  <c r="R47" i="1"/>
  <c r="Q47" i="1"/>
  <c r="P47" i="1"/>
  <c r="O47" i="1"/>
  <c r="N47" i="1"/>
  <c r="M47" i="1"/>
  <c r="L47" i="1"/>
  <c r="K47" i="1"/>
  <c r="J47" i="1"/>
  <c r="I47" i="1"/>
  <c r="H47" i="1"/>
  <c r="G47" i="1"/>
  <c r="W42" i="1"/>
  <c r="V42" i="1"/>
  <c r="U42" i="1"/>
  <c r="T42" i="1"/>
  <c r="S42" i="1"/>
  <c r="R42" i="1"/>
  <c r="Q42" i="1"/>
  <c r="P42" i="1"/>
  <c r="O42" i="1"/>
  <c r="N42" i="1"/>
  <c r="M42" i="1"/>
  <c r="L42" i="1"/>
  <c r="K42" i="1"/>
  <c r="J42" i="1"/>
  <c r="I42" i="1"/>
  <c r="H42" i="1"/>
  <c r="G42" i="1"/>
  <c r="W38" i="1"/>
  <c r="V38" i="1"/>
  <c r="U38" i="1"/>
  <c r="T38" i="1"/>
  <c r="S38" i="1"/>
  <c r="R38" i="1"/>
  <c r="Q38" i="1"/>
  <c r="P38" i="1"/>
  <c r="O38" i="1"/>
  <c r="N38" i="1"/>
  <c r="M38" i="1"/>
  <c r="L38" i="1"/>
  <c r="K38" i="1"/>
  <c r="J38" i="1"/>
  <c r="I38" i="1"/>
  <c r="H38" i="1"/>
  <c r="G38" i="1"/>
  <c r="W34" i="1"/>
  <c r="V34" i="1"/>
  <c r="U34" i="1"/>
  <c r="T34" i="1"/>
  <c r="S34" i="1"/>
  <c r="R34" i="1"/>
  <c r="Q34" i="1"/>
  <c r="P34" i="1"/>
  <c r="O34" i="1"/>
  <c r="N34" i="1"/>
  <c r="M34" i="1"/>
  <c r="L34" i="1"/>
  <c r="K34" i="1"/>
  <c r="J34" i="1"/>
  <c r="I34" i="1"/>
  <c r="H34" i="1"/>
  <c r="G34" i="1"/>
  <c r="W28" i="1"/>
  <c r="V28" i="1"/>
  <c r="U28" i="1"/>
  <c r="T28" i="1"/>
  <c r="S28" i="1"/>
  <c r="R28" i="1"/>
  <c r="Q28" i="1"/>
  <c r="P28" i="1"/>
  <c r="O28" i="1"/>
  <c r="N28" i="1"/>
  <c r="M28" i="1"/>
  <c r="L28" i="1"/>
  <c r="K28" i="1"/>
  <c r="J28" i="1"/>
  <c r="I28" i="1"/>
  <c r="H28" i="1"/>
  <c r="G28" i="1"/>
  <c r="W23" i="1"/>
  <c r="V23" i="1"/>
  <c r="U23" i="1"/>
  <c r="T23" i="1"/>
  <c r="S23" i="1"/>
  <c r="R23" i="1"/>
  <c r="Q23" i="1"/>
  <c r="P23" i="1"/>
  <c r="O23" i="1"/>
  <c r="N23" i="1"/>
  <c r="M23" i="1"/>
  <c r="L23" i="1"/>
  <c r="K23" i="1"/>
  <c r="J23" i="1"/>
  <c r="I23" i="1"/>
  <c r="H23" i="1"/>
  <c r="G23" i="1"/>
  <c r="W18" i="1"/>
  <c r="V18" i="1"/>
  <c r="U18" i="1"/>
  <c r="T18" i="1"/>
  <c r="S18" i="1"/>
  <c r="R18" i="1"/>
  <c r="Q18" i="1"/>
  <c r="P18" i="1"/>
  <c r="O18" i="1"/>
  <c r="N18" i="1"/>
  <c r="M18" i="1"/>
  <c r="L18" i="1"/>
  <c r="K18" i="1"/>
  <c r="J18" i="1"/>
  <c r="I18" i="1"/>
  <c r="H18" i="1"/>
  <c r="G18" i="1"/>
  <c r="W13" i="1"/>
  <c r="V13" i="1"/>
  <c r="U13" i="1"/>
  <c r="T13" i="1"/>
  <c r="S13" i="1"/>
  <c r="S233" i="1" s="1"/>
  <c r="R13" i="1"/>
  <c r="Q13" i="1"/>
  <c r="P13" i="1"/>
  <c r="O13" i="1"/>
  <c r="N13" i="1"/>
  <c r="M13" i="1"/>
  <c r="L13" i="1"/>
  <c r="K13" i="1"/>
  <c r="J13" i="1"/>
  <c r="I13" i="1"/>
  <c r="H13" i="1"/>
  <c r="G13" i="1"/>
  <c r="W10" i="1"/>
  <c r="V10" i="1"/>
  <c r="U10" i="1"/>
  <c r="T10" i="1"/>
  <c r="T233" i="1" s="1"/>
  <c r="S10" i="1"/>
  <c r="R10" i="1"/>
  <c r="Q10" i="1"/>
  <c r="P10" i="1"/>
  <c r="P233" i="1" s="1"/>
  <c r="O10" i="1"/>
  <c r="N10" i="1"/>
  <c r="M10" i="1"/>
  <c r="L10" i="1"/>
  <c r="K10" i="1"/>
  <c r="J10" i="1"/>
  <c r="I10" i="1"/>
  <c r="H10" i="1"/>
  <c r="G10" i="1"/>
  <c r="F5" i="1"/>
  <c r="F4" i="1"/>
  <c r="F862" i="1" s="1"/>
  <c r="W1741" i="12"/>
  <c r="V1741" i="12"/>
  <c r="U1741" i="12"/>
  <c r="T1741" i="12"/>
  <c r="S1741" i="12"/>
  <c r="R1741" i="12"/>
  <c r="Q1741" i="12"/>
  <c r="P1741" i="12"/>
  <c r="O1741" i="12"/>
  <c r="N1741" i="12"/>
  <c r="M1741" i="12"/>
  <c r="L1741" i="12"/>
  <c r="K1741" i="12"/>
  <c r="J1741" i="12"/>
  <c r="I1741" i="12"/>
  <c r="H1741" i="12"/>
  <c r="G1741" i="12"/>
  <c r="W1739" i="12"/>
  <c r="V1739" i="12"/>
  <c r="U1739" i="12"/>
  <c r="T1739" i="12"/>
  <c r="S1739" i="12"/>
  <c r="R1739" i="12"/>
  <c r="Q1739" i="12"/>
  <c r="P1739" i="12"/>
  <c r="O1739" i="12"/>
  <c r="N1739" i="12"/>
  <c r="M1739" i="12"/>
  <c r="L1739" i="12"/>
  <c r="K1739" i="12"/>
  <c r="J1739" i="12"/>
  <c r="I1739" i="12"/>
  <c r="H1739" i="12"/>
  <c r="G1739" i="12"/>
  <c r="W1738" i="12"/>
  <c r="V1738" i="12"/>
  <c r="U1738" i="12"/>
  <c r="T1738" i="12"/>
  <c r="S1738" i="12"/>
  <c r="R1738" i="12"/>
  <c r="Q1738" i="12"/>
  <c r="P1738" i="12"/>
  <c r="O1738" i="12"/>
  <c r="N1738" i="12"/>
  <c r="M1738" i="12"/>
  <c r="L1738" i="12"/>
  <c r="K1738" i="12"/>
  <c r="J1738" i="12"/>
  <c r="I1738" i="12"/>
  <c r="H1738" i="12"/>
  <c r="G1738" i="12"/>
  <c r="W1737" i="12"/>
  <c r="V1737" i="12"/>
  <c r="U1737" i="12"/>
  <c r="T1737" i="12"/>
  <c r="S1737" i="12"/>
  <c r="R1737" i="12"/>
  <c r="Q1737" i="12"/>
  <c r="P1737" i="12"/>
  <c r="O1737" i="12"/>
  <c r="N1737" i="12"/>
  <c r="M1737" i="12"/>
  <c r="L1737" i="12"/>
  <c r="K1737" i="12"/>
  <c r="J1737" i="12"/>
  <c r="I1737" i="12"/>
  <c r="H1737" i="12"/>
  <c r="G1737" i="12"/>
  <c r="W1736" i="12"/>
  <c r="V1736" i="12"/>
  <c r="U1736" i="12"/>
  <c r="T1736" i="12"/>
  <c r="S1736" i="12"/>
  <c r="R1736" i="12"/>
  <c r="Q1736" i="12"/>
  <c r="P1736" i="12"/>
  <c r="O1736" i="12"/>
  <c r="N1736" i="12"/>
  <c r="M1736" i="12"/>
  <c r="L1736" i="12"/>
  <c r="K1736" i="12"/>
  <c r="J1736" i="12"/>
  <c r="I1736" i="12"/>
  <c r="H1736" i="12"/>
  <c r="G1736" i="12"/>
  <c r="W1735" i="12"/>
  <c r="V1735" i="12"/>
  <c r="U1735" i="12"/>
  <c r="T1735" i="12"/>
  <c r="S1735" i="12"/>
  <c r="R1735" i="12"/>
  <c r="Q1735" i="12"/>
  <c r="P1735" i="12"/>
  <c r="O1735" i="12"/>
  <c r="N1735" i="12"/>
  <c r="M1735" i="12"/>
  <c r="L1735" i="12"/>
  <c r="K1735" i="12"/>
  <c r="J1735" i="12"/>
  <c r="I1735" i="12"/>
  <c r="H1735" i="12"/>
  <c r="G1735" i="12"/>
  <c r="W1734" i="12"/>
  <c r="V1734" i="12"/>
  <c r="U1734" i="12"/>
  <c r="T1734" i="12"/>
  <c r="S1734" i="12"/>
  <c r="R1734" i="12"/>
  <c r="Q1734" i="12"/>
  <c r="P1734" i="12"/>
  <c r="O1734" i="12"/>
  <c r="N1734" i="12"/>
  <c r="M1734" i="12"/>
  <c r="L1734" i="12"/>
  <c r="K1734" i="12"/>
  <c r="J1734" i="12"/>
  <c r="I1734" i="12"/>
  <c r="H1734" i="12"/>
  <c r="G1734" i="12"/>
  <c r="W1733" i="12"/>
  <c r="V1733" i="12"/>
  <c r="U1733" i="12"/>
  <c r="T1733" i="12"/>
  <c r="S1733" i="12"/>
  <c r="R1733" i="12"/>
  <c r="Q1733" i="12"/>
  <c r="P1733" i="12"/>
  <c r="O1733" i="12"/>
  <c r="N1733" i="12"/>
  <c r="M1733" i="12"/>
  <c r="L1733" i="12"/>
  <c r="K1733" i="12"/>
  <c r="J1733" i="12"/>
  <c r="I1733" i="12"/>
  <c r="H1733" i="12"/>
  <c r="G1733" i="12"/>
  <c r="W1732" i="12"/>
  <c r="V1732" i="12"/>
  <c r="U1732" i="12"/>
  <c r="T1732" i="12"/>
  <c r="S1732" i="12"/>
  <c r="R1732" i="12"/>
  <c r="Q1732" i="12"/>
  <c r="P1732" i="12"/>
  <c r="O1732" i="12"/>
  <c r="N1732" i="12"/>
  <c r="M1732" i="12"/>
  <c r="L1732" i="12"/>
  <c r="K1732" i="12"/>
  <c r="J1732" i="12"/>
  <c r="I1732" i="12"/>
  <c r="H1732" i="12"/>
  <c r="G1732" i="12"/>
  <c r="W1730" i="12"/>
  <c r="V1730" i="12"/>
  <c r="U1730" i="12"/>
  <c r="T1730" i="12"/>
  <c r="S1730" i="12"/>
  <c r="R1730" i="12"/>
  <c r="Q1730" i="12"/>
  <c r="P1730" i="12"/>
  <c r="O1730" i="12"/>
  <c r="N1730" i="12"/>
  <c r="M1730" i="12"/>
  <c r="L1730" i="12"/>
  <c r="K1730" i="12"/>
  <c r="J1730" i="12"/>
  <c r="I1730" i="12"/>
  <c r="H1730" i="12"/>
  <c r="G1730" i="12"/>
  <c r="W1729" i="12"/>
  <c r="V1729" i="12"/>
  <c r="U1729" i="12"/>
  <c r="T1729" i="12"/>
  <c r="S1729" i="12"/>
  <c r="R1729" i="12"/>
  <c r="Q1729" i="12"/>
  <c r="P1729" i="12"/>
  <c r="O1729" i="12"/>
  <c r="N1729" i="12"/>
  <c r="M1729" i="12"/>
  <c r="L1729" i="12"/>
  <c r="K1729" i="12"/>
  <c r="J1729" i="12"/>
  <c r="I1729" i="12"/>
  <c r="H1729" i="12"/>
  <c r="G1729" i="12"/>
  <c r="W1728" i="12"/>
  <c r="V1728" i="12"/>
  <c r="U1728" i="12"/>
  <c r="T1728" i="12"/>
  <c r="S1728" i="12"/>
  <c r="R1728" i="12"/>
  <c r="Q1728" i="12"/>
  <c r="P1728" i="12"/>
  <c r="O1728" i="12"/>
  <c r="N1728" i="12"/>
  <c r="M1728" i="12"/>
  <c r="L1728" i="12"/>
  <c r="K1728" i="12"/>
  <c r="J1728" i="12"/>
  <c r="I1728" i="12"/>
  <c r="H1728" i="12"/>
  <c r="G1728" i="12"/>
  <c r="W1727" i="12"/>
  <c r="V1727" i="12"/>
  <c r="U1727" i="12"/>
  <c r="T1727" i="12"/>
  <c r="S1727" i="12"/>
  <c r="R1727" i="12"/>
  <c r="Q1727" i="12"/>
  <c r="P1727" i="12"/>
  <c r="O1727" i="12"/>
  <c r="N1727" i="12"/>
  <c r="M1727" i="12"/>
  <c r="L1727" i="12"/>
  <c r="K1727" i="12"/>
  <c r="J1727" i="12"/>
  <c r="I1727" i="12"/>
  <c r="H1727" i="12"/>
  <c r="G1727" i="12"/>
  <c r="W1726" i="12"/>
  <c r="V1726" i="12"/>
  <c r="U1726" i="12"/>
  <c r="T1726" i="12"/>
  <c r="S1726" i="12"/>
  <c r="R1726" i="12"/>
  <c r="Q1726" i="12"/>
  <c r="P1726" i="12"/>
  <c r="O1726" i="12"/>
  <c r="N1726" i="12"/>
  <c r="M1726" i="12"/>
  <c r="L1726" i="12"/>
  <c r="K1726" i="12"/>
  <c r="J1726" i="12"/>
  <c r="I1726" i="12"/>
  <c r="H1726" i="12"/>
  <c r="G1726" i="12"/>
  <c r="W1725" i="12"/>
  <c r="V1725" i="12"/>
  <c r="U1725" i="12"/>
  <c r="T1725" i="12"/>
  <c r="S1725" i="12"/>
  <c r="R1725" i="12"/>
  <c r="Q1725" i="12"/>
  <c r="P1725" i="12"/>
  <c r="O1725" i="12"/>
  <c r="N1725" i="12"/>
  <c r="M1725" i="12"/>
  <c r="L1725" i="12"/>
  <c r="K1725" i="12"/>
  <c r="J1725" i="12"/>
  <c r="I1725" i="12"/>
  <c r="H1725" i="12"/>
  <c r="G1725" i="12"/>
  <c r="W1724" i="12"/>
  <c r="V1724" i="12"/>
  <c r="U1724" i="12"/>
  <c r="T1724" i="12"/>
  <c r="S1724" i="12"/>
  <c r="R1724" i="12"/>
  <c r="Q1724" i="12"/>
  <c r="P1724" i="12"/>
  <c r="O1724" i="12"/>
  <c r="N1724" i="12"/>
  <c r="M1724" i="12"/>
  <c r="L1724" i="12"/>
  <c r="K1724" i="12"/>
  <c r="J1724" i="12"/>
  <c r="I1724" i="12"/>
  <c r="H1724" i="12"/>
  <c r="G1724" i="12"/>
  <c r="W1723" i="12"/>
  <c r="V1723" i="12"/>
  <c r="U1723" i="12"/>
  <c r="T1723" i="12"/>
  <c r="S1723" i="12"/>
  <c r="R1723" i="12"/>
  <c r="Q1723" i="12"/>
  <c r="P1723" i="12"/>
  <c r="O1723" i="12"/>
  <c r="N1723" i="12"/>
  <c r="M1723" i="12"/>
  <c r="L1723" i="12"/>
  <c r="K1723" i="12"/>
  <c r="J1723" i="12"/>
  <c r="I1723" i="12"/>
  <c r="H1723" i="12"/>
  <c r="G1723" i="12"/>
  <c r="W1713" i="12"/>
  <c r="V1713" i="12"/>
  <c r="U1713" i="12"/>
  <c r="T1713" i="12"/>
  <c r="S1713" i="12"/>
  <c r="R1713" i="12"/>
  <c r="Q1713" i="12"/>
  <c r="P1713" i="12"/>
  <c r="O1713" i="12"/>
  <c r="N1713" i="12"/>
  <c r="M1713" i="12"/>
  <c r="L1713" i="12"/>
  <c r="L1711" i="12" s="1"/>
  <c r="K1713" i="12"/>
  <c r="K1711" i="12" s="1"/>
  <c r="J1713" i="12"/>
  <c r="I1713" i="12"/>
  <c r="H1713" i="12"/>
  <c r="G1713" i="12"/>
  <c r="W1712" i="12"/>
  <c r="W1711" i="12" s="1"/>
  <c r="V1712" i="12"/>
  <c r="U1712" i="12"/>
  <c r="U1711" i="12" s="1"/>
  <c r="T1712" i="12"/>
  <c r="S1712" i="12"/>
  <c r="R1712" i="12"/>
  <c r="Q1712" i="12"/>
  <c r="P1712" i="12"/>
  <c r="O1712" i="12"/>
  <c r="O1711" i="12" s="1"/>
  <c r="N1712" i="12"/>
  <c r="N1711" i="12" s="1"/>
  <c r="M1712" i="12"/>
  <c r="M1711" i="12" s="1"/>
  <c r="L1712" i="12"/>
  <c r="K1712" i="12"/>
  <c r="J1712" i="12"/>
  <c r="J1711" i="12" s="1"/>
  <c r="I1712" i="12"/>
  <c r="I1711" i="12" s="1"/>
  <c r="H1712" i="12"/>
  <c r="H1711" i="12" s="1"/>
  <c r="G1712" i="12"/>
  <c r="V1711" i="12"/>
  <c r="T1711" i="12"/>
  <c r="S1711" i="12"/>
  <c r="R1711" i="12"/>
  <c r="Q1711" i="12"/>
  <c r="P1711" i="12"/>
  <c r="G1711" i="12"/>
  <c r="W1709" i="12"/>
  <c r="V1709" i="12"/>
  <c r="U1709" i="12"/>
  <c r="T1709" i="12"/>
  <c r="S1709" i="12"/>
  <c r="R1709" i="12"/>
  <c r="Q1709" i="12"/>
  <c r="P1709" i="12"/>
  <c r="O1709" i="12"/>
  <c r="N1709" i="12"/>
  <c r="M1709" i="12"/>
  <c r="L1709" i="12"/>
  <c r="K1709" i="12"/>
  <c r="J1709" i="12"/>
  <c r="I1709" i="12"/>
  <c r="H1709" i="12"/>
  <c r="U1708" i="12"/>
  <c r="T1708" i="12"/>
  <c r="S1708" i="12"/>
  <c r="R1708" i="12"/>
  <c r="Q1708" i="12"/>
  <c r="P1708" i="12"/>
  <c r="O1708" i="12"/>
  <c r="O1706" i="12" s="1"/>
  <c r="N1708" i="12"/>
  <c r="N1706" i="12" s="1"/>
  <c r="M1708" i="12"/>
  <c r="L1708" i="12"/>
  <c r="K1708" i="12"/>
  <c r="J1708" i="12"/>
  <c r="I1708" i="12"/>
  <c r="H1708" i="12"/>
  <c r="G1708" i="12"/>
  <c r="W1707" i="12"/>
  <c r="V1707" i="12"/>
  <c r="R1707" i="12"/>
  <c r="Q1707" i="12"/>
  <c r="P1707" i="12"/>
  <c r="O1707" i="12"/>
  <c r="N1707" i="12"/>
  <c r="M1707" i="12"/>
  <c r="M1706" i="12" s="1"/>
  <c r="L1707" i="12"/>
  <c r="K1707" i="12"/>
  <c r="K1706" i="12" s="1"/>
  <c r="J1707" i="12"/>
  <c r="J1706" i="12" s="1"/>
  <c r="I1707" i="12"/>
  <c r="I1706" i="12" s="1"/>
  <c r="H1707" i="12"/>
  <c r="G1707" i="12"/>
  <c r="H1706" i="12"/>
  <c r="V1704" i="12"/>
  <c r="U1704" i="12"/>
  <c r="T1704" i="12"/>
  <c r="S1704" i="12"/>
  <c r="Q1704" i="12"/>
  <c r="P1704" i="12"/>
  <c r="O1704" i="12"/>
  <c r="N1704" i="12"/>
  <c r="M1704" i="12"/>
  <c r="L1704" i="12"/>
  <c r="K1704" i="12"/>
  <c r="K1699" i="12" s="1"/>
  <c r="J1704" i="12"/>
  <c r="I1704" i="12"/>
  <c r="I1699" i="12" s="1"/>
  <c r="H1704" i="12"/>
  <c r="V1701" i="12"/>
  <c r="U1701" i="12"/>
  <c r="T1701" i="12"/>
  <c r="S1701" i="12"/>
  <c r="R1701" i="12"/>
  <c r="Q1701" i="12"/>
  <c r="P1701" i="12"/>
  <c r="O1701" i="12"/>
  <c r="N1701" i="12"/>
  <c r="L1701" i="12"/>
  <c r="K1701" i="12"/>
  <c r="J1701" i="12"/>
  <c r="I1701" i="12"/>
  <c r="H1701" i="12"/>
  <c r="V1700" i="12"/>
  <c r="V1699" i="12" s="1"/>
  <c r="U1700" i="12"/>
  <c r="U1699" i="12" s="1"/>
  <c r="T1700" i="12"/>
  <c r="T1699" i="12" s="1"/>
  <c r="S1700" i="12"/>
  <c r="S1699" i="12" s="1"/>
  <c r="R1700" i="12"/>
  <c r="Q1700" i="12"/>
  <c r="Q1699" i="12" s="1"/>
  <c r="P1700" i="12"/>
  <c r="P1699" i="12" s="1"/>
  <c r="O1700" i="12"/>
  <c r="O1699" i="12" s="1"/>
  <c r="N1700" i="12"/>
  <c r="M1700" i="12"/>
  <c r="L1700" i="12"/>
  <c r="K1700" i="12"/>
  <c r="J1700" i="12"/>
  <c r="I1700" i="12"/>
  <c r="N1699" i="12"/>
  <c r="L1699" i="12"/>
  <c r="J1699" i="12"/>
  <c r="V1698" i="12"/>
  <c r="U1698" i="12"/>
  <c r="T1698" i="12"/>
  <c r="S1698" i="12"/>
  <c r="R1698" i="12"/>
  <c r="Q1698" i="12"/>
  <c r="P1698" i="12"/>
  <c r="O1698" i="12"/>
  <c r="N1698" i="12"/>
  <c r="M1698" i="12"/>
  <c r="L1698" i="12"/>
  <c r="I1698" i="12"/>
  <c r="H1698" i="12"/>
  <c r="V1697" i="12"/>
  <c r="U1697" i="12"/>
  <c r="T1697" i="12"/>
  <c r="T1693" i="12" s="1"/>
  <c r="S1697" i="12"/>
  <c r="S1693" i="12" s="1"/>
  <c r="R1697" i="12"/>
  <c r="Q1697" i="12"/>
  <c r="P1697" i="12"/>
  <c r="O1697" i="12"/>
  <c r="N1697" i="12"/>
  <c r="M1697" i="12"/>
  <c r="L1697" i="12"/>
  <c r="K1697" i="12"/>
  <c r="J1697" i="12"/>
  <c r="I1697" i="12"/>
  <c r="H1697" i="12"/>
  <c r="V1696" i="12"/>
  <c r="S1696" i="12"/>
  <c r="R1696" i="12"/>
  <c r="Q1696" i="12"/>
  <c r="P1696" i="12"/>
  <c r="O1696" i="12"/>
  <c r="N1696" i="12"/>
  <c r="M1696" i="12"/>
  <c r="L1696" i="12"/>
  <c r="K1696" i="12"/>
  <c r="J1696" i="12"/>
  <c r="I1696" i="12"/>
  <c r="H1696" i="12"/>
  <c r="V1695" i="12"/>
  <c r="U1695" i="12"/>
  <c r="T1695" i="12"/>
  <c r="S1695" i="12"/>
  <c r="R1695" i="12"/>
  <c r="Q1695" i="12"/>
  <c r="N1695" i="12"/>
  <c r="M1695" i="12"/>
  <c r="L1695" i="12"/>
  <c r="K1695" i="12"/>
  <c r="J1695" i="12"/>
  <c r="I1695" i="12"/>
  <c r="H1695" i="12"/>
  <c r="V1694" i="12"/>
  <c r="U1694" i="12"/>
  <c r="T1694" i="12"/>
  <c r="S1694" i="12"/>
  <c r="R1694" i="12"/>
  <c r="Q1694" i="12"/>
  <c r="P1694" i="12"/>
  <c r="O1694" i="12"/>
  <c r="N1694" i="12"/>
  <c r="M1694" i="12"/>
  <c r="L1694" i="12"/>
  <c r="I1694" i="12"/>
  <c r="H1694" i="12"/>
  <c r="H1693" i="12" s="1"/>
  <c r="V1693" i="12"/>
  <c r="R1693" i="12"/>
  <c r="Q1693" i="12"/>
  <c r="V1692" i="12"/>
  <c r="U1692" i="12"/>
  <c r="T1692" i="12"/>
  <c r="T1690" i="12" s="1"/>
  <c r="S1692" i="12"/>
  <c r="R1692" i="12"/>
  <c r="Q1692" i="12"/>
  <c r="P1692" i="12"/>
  <c r="O1692" i="12"/>
  <c r="N1692" i="12"/>
  <c r="M1692" i="12"/>
  <c r="L1692" i="12"/>
  <c r="K1692" i="12"/>
  <c r="J1692" i="12"/>
  <c r="I1692" i="12"/>
  <c r="H1692" i="12"/>
  <c r="V1691" i="12"/>
  <c r="U1691" i="12"/>
  <c r="T1691" i="12"/>
  <c r="S1691" i="12"/>
  <c r="S1690" i="12" s="1"/>
  <c r="R1691" i="12"/>
  <c r="R1690" i="12" s="1"/>
  <c r="Q1691" i="12"/>
  <c r="Q1690" i="12" s="1"/>
  <c r="P1691" i="12"/>
  <c r="P1690" i="12" s="1"/>
  <c r="O1691" i="12"/>
  <c r="O1690" i="12" s="1"/>
  <c r="N1691" i="12"/>
  <c r="M1691" i="12"/>
  <c r="M1690" i="12" s="1"/>
  <c r="L1691" i="12"/>
  <c r="K1691" i="12"/>
  <c r="K1690" i="12" s="1"/>
  <c r="J1691" i="12"/>
  <c r="I1691" i="12"/>
  <c r="H1691" i="12"/>
  <c r="V1690" i="12"/>
  <c r="J1690" i="12"/>
  <c r="I1690" i="12"/>
  <c r="H1690" i="12"/>
  <c r="V1689" i="12"/>
  <c r="U1689" i="12"/>
  <c r="T1689" i="12"/>
  <c r="S1689" i="12"/>
  <c r="R1689" i="12"/>
  <c r="Q1689" i="12"/>
  <c r="Q1685" i="12" s="1"/>
  <c r="P1689" i="12"/>
  <c r="O1689" i="12"/>
  <c r="N1689" i="12"/>
  <c r="M1689" i="12"/>
  <c r="L1689" i="12"/>
  <c r="K1689" i="12"/>
  <c r="J1689" i="12"/>
  <c r="I1689" i="12"/>
  <c r="H1689" i="12"/>
  <c r="V1688" i="12"/>
  <c r="U1688" i="12"/>
  <c r="T1688" i="12"/>
  <c r="T1685" i="12" s="1"/>
  <c r="S1688" i="12"/>
  <c r="S1685" i="12" s="1"/>
  <c r="R1688" i="12"/>
  <c r="Q1688" i="12"/>
  <c r="P1688" i="12"/>
  <c r="O1688" i="12"/>
  <c r="N1688" i="12"/>
  <c r="M1688" i="12"/>
  <c r="L1688" i="12"/>
  <c r="K1688" i="12"/>
  <c r="J1688" i="12"/>
  <c r="I1688" i="12"/>
  <c r="H1688" i="12"/>
  <c r="V1687" i="12"/>
  <c r="U1687" i="12"/>
  <c r="T1687" i="12"/>
  <c r="S1687" i="12"/>
  <c r="R1687" i="12"/>
  <c r="Q1687" i="12"/>
  <c r="P1687" i="12"/>
  <c r="O1687" i="12"/>
  <c r="O1685" i="12" s="1"/>
  <c r="N1687" i="12"/>
  <c r="M1687" i="12"/>
  <c r="L1687" i="12"/>
  <c r="K1687" i="12"/>
  <c r="J1687" i="12"/>
  <c r="I1687" i="12"/>
  <c r="H1687" i="12"/>
  <c r="V1686" i="12"/>
  <c r="V1685" i="12" s="1"/>
  <c r="U1686" i="12"/>
  <c r="T1686" i="12"/>
  <c r="S1686" i="12"/>
  <c r="R1686" i="12"/>
  <c r="Q1686" i="12"/>
  <c r="P1686" i="12"/>
  <c r="O1686" i="12"/>
  <c r="N1686" i="12"/>
  <c r="M1686" i="12"/>
  <c r="L1686" i="12"/>
  <c r="K1686" i="12"/>
  <c r="J1686" i="12"/>
  <c r="J1685" i="12" s="1"/>
  <c r="I1686" i="12"/>
  <c r="I1685" i="12" s="1"/>
  <c r="H1686" i="12"/>
  <c r="U1685" i="12"/>
  <c r="R1685" i="12"/>
  <c r="V1684" i="12"/>
  <c r="U1684" i="12"/>
  <c r="U1680" i="12" s="1"/>
  <c r="T1684" i="12"/>
  <c r="S1684" i="12"/>
  <c r="R1684" i="12"/>
  <c r="Q1684" i="12"/>
  <c r="Q1680" i="12" s="1"/>
  <c r="P1684" i="12"/>
  <c r="O1684" i="12"/>
  <c r="N1684" i="12"/>
  <c r="M1684" i="12"/>
  <c r="L1684" i="12"/>
  <c r="K1684" i="12"/>
  <c r="J1684" i="12"/>
  <c r="I1684" i="12"/>
  <c r="H1684" i="12"/>
  <c r="V1683" i="12"/>
  <c r="U1683" i="12"/>
  <c r="T1683" i="12"/>
  <c r="S1683" i="12"/>
  <c r="R1683" i="12"/>
  <c r="Q1683" i="12"/>
  <c r="P1683" i="12"/>
  <c r="P1680" i="12" s="1"/>
  <c r="O1683" i="12"/>
  <c r="O1680" i="12" s="1"/>
  <c r="N1683" i="12"/>
  <c r="M1683" i="12"/>
  <c r="L1683" i="12"/>
  <c r="L1680" i="12" s="1"/>
  <c r="K1683" i="12"/>
  <c r="J1683" i="12"/>
  <c r="I1683" i="12"/>
  <c r="H1683" i="12"/>
  <c r="V1682" i="12"/>
  <c r="U1682" i="12"/>
  <c r="T1682" i="12"/>
  <c r="S1682" i="12"/>
  <c r="R1682" i="12"/>
  <c r="Q1682" i="12"/>
  <c r="P1682" i="12"/>
  <c r="O1682" i="12"/>
  <c r="N1682" i="12"/>
  <c r="M1682" i="12"/>
  <c r="L1682" i="12"/>
  <c r="K1682" i="12"/>
  <c r="J1682" i="12"/>
  <c r="I1682" i="12"/>
  <c r="H1682" i="12"/>
  <c r="V1681" i="12"/>
  <c r="V1680" i="12" s="1"/>
  <c r="U1681" i="12"/>
  <c r="T1681" i="12"/>
  <c r="S1681" i="12"/>
  <c r="R1681" i="12"/>
  <c r="Q1681" i="12"/>
  <c r="P1681" i="12"/>
  <c r="O1681" i="12"/>
  <c r="N1681" i="12"/>
  <c r="M1681" i="12"/>
  <c r="L1681" i="12"/>
  <c r="K1681" i="12"/>
  <c r="J1681" i="12"/>
  <c r="I1681" i="12"/>
  <c r="I1680" i="12" s="1"/>
  <c r="H1681" i="12"/>
  <c r="H1680" i="12" s="1"/>
  <c r="T1680" i="12"/>
  <c r="S1680" i="12"/>
  <c r="R1680" i="12"/>
  <c r="N1680" i="12"/>
  <c r="M1680" i="12"/>
  <c r="V1677" i="12"/>
  <c r="U1677" i="12"/>
  <c r="T1677" i="12"/>
  <c r="S1677" i="12"/>
  <c r="R1677" i="12"/>
  <c r="Q1677" i="12"/>
  <c r="P1677" i="12"/>
  <c r="O1677" i="12"/>
  <c r="O1675" i="12" s="1"/>
  <c r="N1677" i="12"/>
  <c r="M1677" i="12"/>
  <c r="L1677" i="12"/>
  <c r="K1677" i="12"/>
  <c r="J1677" i="12"/>
  <c r="I1677" i="12"/>
  <c r="H1677" i="12"/>
  <c r="V1676" i="12"/>
  <c r="U1676" i="12"/>
  <c r="T1676" i="12"/>
  <c r="S1676" i="12"/>
  <c r="Q1676" i="12"/>
  <c r="P1676" i="12"/>
  <c r="O1676" i="12"/>
  <c r="N1676" i="12"/>
  <c r="M1676" i="12"/>
  <c r="M1675" i="12" s="1"/>
  <c r="L1676" i="12"/>
  <c r="L1675" i="12" s="1"/>
  <c r="K1676" i="12"/>
  <c r="K1675" i="12" s="1"/>
  <c r="J1676" i="12"/>
  <c r="J1675" i="12" s="1"/>
  <c r="I1676" i="12"/>
  <c r="I1675" i="12" s="1"/>
  <c r="H1676" i="12"/>
  <c r="H1675" i="12" s="1"/>
  <c r="V1675" i="12"/>
  <c r="U1675" i="12"/>
  <c r="T1675" i="12"/>
  <c r="S1675" i="12"/>
  <c r="Q1675" i="12"/>
  <c r="T1670" i="12"/>
  <c r="S1670" i="12"/>
  <c r="Q1670" i="12"/>
  <c r="P1670" i="12"/>
  <c r="O1670" i="12"/>
  <c r="N1670" i="12"/>
  <c r="M1670" i="12"/>
  <c r="L1670" i="12"/>
  <c r="K1670" i="12"/>
  <c r="J1670" i="12"/>
  <c r="I1670" i="12"/>
  <c r="H1670" i="12"/>
  <c r="G1670" i="12"/>
  <c r="W1669" i="12"/>
  <c r="U1669" i="12"/>
  <c r="Q1669" i="12"/>
  <c r="P1669" i="12"/>
  <c r="N1669" i="12"/>
  <c r="M1669" i="12"/>
  <c r="L1669" i="12"/>
  <c r="K1669" i="12"/>
  <c r="J1669" i="12"/>
  <c r="I1669" i="12"/>
  <c r="H1669" i="12"/>
  <c r="G1669" i="12"/>
  <c r="W1668" i="12"/>
  <c r="V1668" i="12"/>
  <c r="U1668" i="12"/>
  <c r="T1668" i="12"/>
  <c r="S1668" i="12"/>
  <c r="R1668" i="12"/>
  <c r="M1668" i="12"/>
  <c r="K1668" i="12"/>
  <c r="J1668" i="12"/>
  <c r="J1667" i="12" s="1"/>
  <c r="I1668" i="12"/>
  <c r="I1667" i="12" s="1"/>
  <c r="G1668" i="12"/>
  <c r="G1667" i="12" s="1"/>
  <c r="W1667" i="12"/>
  <c r="U1667" i="12"/>
  <c r="W1665" i="12"/>
  <c r="G1665" i="12"/>
  <c r="W1664" i="12"/>
  <c r="G1664" i="12"/>
  <c r="W1663" i="12"/>
  <c r="G1663" i="12"/>
  <c r="W1662" i="12"/>
  <c r="G1662" i="12"/>
  <c r="W1661" i="12"/>
  <c r="V1661" i="12"/>
  <c r="U1661" i="12"/>
  <c r="T1661" i="12"/>
  <c r="S1661" i="12"/>
  <c r="R1661" i="12"/>
  <c r="Q1661" i="12"/>
  <c r="P1661" i="12"/>
  <c r="O1661" i="12"/>
  <c r="O1659" i="12" s="1"/>
  <c r="G1661" i="12"/>
  <c r="G1659" i="12" s="1"/>
  <c r="W1660" i="12"/>
  <c r="W1659" i="12" s="1"/>
  <c r="V1660" i="12"/>
  <c r="U1660" i="12"/>
  <c r="T1660" i="12"/>
  <c r="S1660" i="12"/>
  <c r="R1660" i="12"/>
  <c r="Q1660" i="12"/>
  <c r="P1660" i="12"/>
  <c r="O1660" i="12"/>
  <c r="N1660" i="12"/>
  <c r="M1660" i="12"/>
  <c r="L1660" i="12"/>
  <c r="G1660" i="12"/>
  <c r="V1659" i="12"/>
  <c r="U1659" i="12"/>
  <c r="T1659" i="12"/>
  <c r="S1659" i="12"/>
  <c r="R1659" i="12"/>
  <c r="Q1659" i="12"/>
  <c r="P1659" i="12"/>
  <c r="W1658" i="12"/>
  <c r="V1658" i="12"/>
  <c r="U1658" i="12"/>
  <c r="T1658" i="12"/>
  <c r="S1658" i="12"/>
  <c r="R1658" i="12"/>
  <c r="Q1658" i="12"/>
  <c r="P1658" i="12"/>
  <c r="O1658" i="12"/>
  <c r="O1656" i="12" s="1"/>
  <c r="N1658" i="12"/>
  <c r="N1656" i="12" s="1"/>
  <c r="M1658" i="12"/>
  <c r="L1658" i="12"/>
  <c r="K1658" i="12"/>
  <c r="J1658" i="12"/>
  <c r="I1658" i="12"/>
  <c r="H1658" i="12"/>
  <c r="G1658" i="12"/>
  <c r="W1657" i="12"/>
  <c r="V1657" i="12"/>
  <c r="U1657" i="12"/>
  <c r="T1657" i="12"/>
  <c r="S1657" i="12"/>
  <c r="R1657" i="12"/>
  <c r="R1656" i="12" s="1"/>
  <c r="Q1657" i="12"/>
  <c r="Q1656" i="12" s="1"/>
  <c r="P1657" i="12"/>
  <c r="O1657" i="12"/>
  <c r="N1657" i="12"/>
  <c r="M1657" i="12"/>
  <c r="L1657" i="12"/>
  <c r="K1657" i="12"/>
  <c r="J1657" i="12"/>
  <c r="I1657" i="12"/>
  <c r="I1656" i="12" s="1"/>
  <c r="H1657" i="12"/>
  <c r="H1656" i="12" s="1"/>
  <c r="G1657" i="12"/>
  <c r="G1656" i="12" s="1"/>
  <c r="W1656" i="12"/>
  <c r="V1656" i="12"/>
  <c r="U1656" i="12"/>
  <c r="T1656" i="12"/>
  <c r="S1656" i="12"/>
  <c r="W1655" i="12"/>
  <c r="V1655" i="12"/>
  <c r="U1655" i="12"/>
  <c r="T1655" i="12"/>
  <c r="T1653" i="12" s="1"/>
  <c r="S1655" i="12"/>
  <c r="S1653" i="12" s="1"/>
  <c r="R1655" i="12"/>
  <c r="R1653" i="12" s="1"/>
  <c r="Q1655" i="12"/>
  <c r="P1655" i="12"/>
  <c r="O1655" i="12"/>
  <c r="N1655" i="12"/>
  <c r="M1655" i="12"/>
  <c r="L1655" i="12"/>
  <c r="K1655" i="12"/>
  <c r="J1655" i="12"/>
  <c r="I1655" i="12"/>
  <c r="W1654" i="12"/>
  <c r="W1653" i="12" s="1"/>
  <c r="V1654" i="12"/>
  <c r="U1654" i="12"/>
  <c r="T1654" i="12"/>
  <c r="S1654" i="12"/>
  <c r="R1654" i="12"/>
  <c r="Q1654" i="12"/>
  <c r="Q1653" i="12" s="1"/>
  <c r="P1654" i="12"/>
  <c r="P1653" i="12" s="1"/>
  <c r="O1654" i="12"/>
  <c r="O1653" i="12" s="1"/>
  <c r="N1654" i="12"/>
  <c r="M1654" i="12"/>
  <c r="L1654" i="12"/>
  <c r="K1654" i="12"/>
  <c r="J1654" i="12"/>
  <c r="I1654" i="12"/>
  <c r="I1653" i="12" s="1"/>
  <c r="G1654" i="12"/>
  <c r="U1653" i="12"/>
  <c r="N1653" i="12"/>
  <c r="M1653" i="12"/>
  <c r="L1653" i="12"/>
  <c r="K1653" i="12"/>
  <c r="J1653" i="12"/>
  <c r="W1652" i="12"/>
  <c r="V1652" i="12"/>
  <c r="U1652" i="12"/>
  <c r="T1652" i="12"/>
  <c r="S1652" i="12"/>
  <c r="R1652" i="12"/>
  <c r="Q1652" i="12"/>
  <c r="Q1650" i="12" s="1"/>
  <c r="P1652" i="12"/>
  <c r="P1650" i="12" s="1"/>
  <c r="O1652" i="12"/>
  <c r="N1652" i="12"/>
  <c r="M1652" i="12"/>
  <c r="L1652" i="12"/>
  <c r="K1652" i="12"/>
  <c r="J1652" i="12"/>
  <c r="I1652" i="12"/>
  <c r="G1652" i="12"/>
  <c r="W1651" i="12"/>
  <c r="V1651" i="12"/>
  <c r="U1651" i="12"/>
  <c r="T1651" i="12"/>
  <c r="T1650" i="12" s="1"/>
  <c r="S1651" i="12"/>
  <c r="S1650" i="12" s="1"/>
  <c r="R1651" i="12"/>
  <c r="R1650" i="12" s="1"/>
  <c r="Q1651" i="12"/>
  <c r="P1651" i="12"/>
  <c r="O1651" i="12"/>
  <c r="O1650" i="12" s="1"/>
  <c r="N1651" i="12"/>
  <c r="N1650" i="12" s="1"/>
  <c r="M1651" i="12"/>
  <c r="M1650" i="12" s="1"/>
  <c r="L1651" i="12"/>
  <c r="L1650" i="12" s="1"/>
  <c r="K1651" i="12"/>
  <c r="K1650" i="12" s="1"/>
  <c r="J1651" i="12"/>
  <c r="I1651" i="12"/>
  <c r="G1651" i="12"/>
  <c r="W1650" i="12"/>
  <c r="V1650" i="12"/>
  <c r="U1650" i="12"/>
  <c r="J1650" i="12"/>
  <c r="I1650" i="12"/>
  <c r="G1650" i="12"/>
  <c r="W1649" i="12"/>
  <c r="V1649" i="12"/>
  <c r="U1649" i="12"/>
  <c r="T1649" i="12"/>
  <c r="S1649" i="12"/>
  <c r="R1649" i="12"/>
  <c r="Q1649" i="12"/>
  <c r="P1649" i="12"/>
  <c r="O1649" i="12"/>
  <c r="N1649" i="12"/>
  <c r="M1649" i="12"/>
  <c r="L1649" i="12"/>
  <c r="K1649" i="12"/>
  <c r="G1649" i="12"/>
  <c r="W1648" i="12"/>
  <c r="W1647" i="12" s="1"/>
  <c r="U1648" i="12"/>
  <c r="U1647" i="12" s="1"/>
  <c r="T1648" i="12"/>
  <c r="T1647" i="12" s="1"/>
  <c r="S1648" i="12"/>
  <c r="S1647" i="12" s="1"/>
  <c r="R1648" i="12"/>
  <c r="R1647" i="12" s="1"/>
  <c r="Q1648" i="12"/>
  <c r="Q1647" i="12" s="1"/>
  <c r="P1648" i="12"/>
  <c r="O1648" i="12"/>
  <c r="N1648" i="12"/>
  <c r="M1648" i="12"/>
  <c r="L1648" i="12"/>
  <c r="K1648" i="12"/>
  <c r="K1647" i="12" s="1"/>
  <c r="J1648" i="12"/>
  <c r="I1648" i="12"/>
  <c r="P1647" i="12"/>
  <c r="O1647" i="12"/>
  <c r="N1647" i="12"/>
  <c r="M1647" i="12"/>
  <c r="L1647" i="12"/>
  <c r="W1646" i="12"/>
  <c r="V1646" i="12"/>
  <c r="U1646" i="12"/>
  <c r="T1646" i="12"/>
  <c r="S1646" i="12"/>
  <c r="S1644" i="12" s="1"/>
  <c r="R1646" i="12"/>
  <c r="R1644" i="12" s="1"/>
  <c r="Q1646" i="12"/>
  <c r="P1646" i="12"/>
  <c r="N1646" i="12"/>
  <c r="M1646" i="12"/>
  <c r="K1646" i="12"/>
  <c r="J1646" i="12"/>
  <c r="I1646" i="12"/>
  <c r="H1646" i="12"/>
  <c r="G1646" i="12"/>
  <c r="W1645" i="12"/>
  <c r="V1645" i="12"/>
  <c r="V1644" i="12" s="1"/>
  <c r="U1645" i="12"/>
  <c r="U1644" i="12" s="1"/>
  <c r="T1645" i="12"/>
  <c r="T1644" i="12" s="1"/>
  <c r="S1645" i="12"/>
  <c r="R1645" i="12"/>
  <c r="Q1645" i="12"/>
  <c r="Q1644" i="12" s="1"/>
  <c r="P1645" i="12"/>
  <c r="O1645" i="12"/>
  <c r="N1645" i="12"/>
  <c r="M1645" i="12"/>
  <c r="K1645" i="12"/>
  <c r="J1645" i="12"/>
  <c r="H1645" i="12"/>
  <c r="G1645" i="12"/>
  <c r="W1644" i="12"/>
  <c r="N1644" i="12"/>
  <c r="M1644" i="12"/>
  <c r="K1644" i="12"/>
  <c r="J1644" i="12"/>
  <c r="H1644" i="12"/>
  <c r="G1644" i="12"/>
  <c r="W1643" i="12"/>
  <c r="W1641" i="12" s="1"/>
  <c r="V1643" i="12"/>
  <c r="U1643" i="12"/>
  <c r="T1643" i="12"/>
  <c r="S1643" i="12"/>
  <c r="R1643" i="12"/>
  <c r="Q1643" i="12"/>
  <c r="P1643" i="12"/>
  <c r="O1643" i="12"/>
  <c r="N1643" i="12"/>
  <c r="M1643" i="12"/>
  <c r="J1643" i="12"/>
  <c r="J1641" i="12" s="1"/>
  <c r="I1643" i="12"/>
  <c r="H1643" i="12"/>
  <c r="G1643" i="12"/>
  <c r="W1642" i="12"/>
  <c r="V1642" i="12"/>
  <c r="V1641" i="12" s="1"/>
  <c r="U1642" i="12"/>
  <c r="U1641" i="12" s="1"/>
  <c r="T1642" i="12"/>
  <c r="T1641" i="12" s="1"/>
  <c r="S1642" i="12"/>
  <c r="S1641" i="12" s="1"/>
  <c r="R1642" i="12"/>
  <c r="Q1642" i="12"/>
  <c r="P1642" i="12"/>
  <c r="O1642" i="12"/>
  <c r="N1642" i="12"/>
  <c r="M1642" i="12"/>
  <c r="M1641" i="12" s="1"/>
  <c r="L1642" i="12"/>
  <c r="K1642" i="12"/>
  <c r="J1642" i="12"/>
  <c r="G1642" i="12"/>
  <c r="G1641" i="12" s="1"/>
  <c r="R1641" i="12"/>
  <c r="Q1641" i="12"/>
  <c r="P1641" i="12"/>
  <c r="O1641" i="12"/>
  <c r="N1641" i="12"/>
  <c r="W1639" i="12"/>
  <c r="V1639" i="12"/>
  <c r="V1636" i="12" s="1"/>
  <c r="U1639" i="12"/>
  <c r="T1639" i="12"/>
  <c r="S1639" i="12"/>
  <c r="R1639" i="12"/>
  <c r="Q1639" i="12"/>
  <c r="P1639" i="12"/>
  <c r="O1639" i="12"/>
  <c r="N1639" i="12"/>
  <c r="M1639" i="12"/>
  <c r="M1636" i="12" s="1"/>
  <c r="L1639" i="12"/>
  <c r="K1639" i="12"/>
  <c r="J1639" i="12"/>
  <c r="I1639" i="12"/>
  <c r="H1639" i="12"/>
  <c r="G1639" i="12"/>
  <c r="W1638" i="12"/>
  <c r="V1638" i="12"/>
  <c r="U1638" i="12"/>
  <c r="T1638" i="12"/>
  <c r="S1638" i="12"/>
  <c r="R1638" i="12"/>
  <c r="R1636" i="12" s="1"/>
  <c r="Q1638" i="12"/>
  <c r="P1638" i="12"/>
  <c r="O1638" i="12"/>
  <c r="N1638" i="12"/>
  <c r="M1638" i="12"/>
  <c r="L1638" i="12"/>
  <c r="L1636" i="12" s="1"/>
  <c r="K1638" i="12"/>
  <c r="K1636" i="12" s="1"/>
  <c r="J1638" i="12"/>
  <c r="J1636" i="12" s="1"/>
  <c r="I1638" i="12"/>
  <c r="H1638" i="12"/>
  <c r="G1638" i="12"/>
  <c r="W1637" i="12"/>
  <c r="V1637" i="12"/>
  <c r="U1637" i="12"/>
  <c r="U1636" i="12" s="1"/>
  <c r="T1637" i="12"/>
  <c r="T1636" i="12" s="1"/>
  <c r="S1637" i="12"/>
  <c r="S1636" i="12" s="1"/>
  <c r="R1637" i="12"/>
  <c r="Q1637" i="12"/>
  <c r="P1637" i="12"/>
  <c r="O1637" i="12"/>
  <c r="N1637" i="12"/>
  <c r="M1637" i="12"/>
  <c r="L1637" i="12"/>
  <c r="K1637" i="12"/>
  <c r="J1637" i="12"/>
  <c r="I1637" i="12"/>
  <c r="I1636" i="12" s="1"/>
  <c r="G1637" i="12"/>
  <c r="G1636" i="12" s="1"/>
  <c r="W1636" i="12"/>
  <c r="W1635" i="12"/>
  <c r="T1635" i="12"/>
  <c r="S1635" i="12"/>
  <c r="R1635" i="12"/>
  <c r="Q1635" i="12"/>
  <c r="P1635" i="12"/>
  <c r="O1635" i="12"/>
  <c r="N1635" i="12"/>
  <c r="M1635" i="12"/>
  <c r="L1635" i="12"/>
  <c r="K1635" i="12"/>
  <c r="J1635" i="12"/>
  <c r="I1635" i="12"/>
  <c r="I1633" i="12" s="1"/>
  <c r="H1635" i="12"/>
  <c r="G1635" i="12"/>
  <c r="W1634" i="12"/>
  <c r="V1634" i="12"/>
  <c r="U1634" i="12"/>
  <c r="T1634" i="12"/>
  <c r="Q1634" i="12"/>
  <c r="P1634" i="12"/>
  <c r="O1634" i="12"/>
  <c r="N1634" i="12"/>
  <c r="M1634" i="12"/>
  <c r="L1634" i="12"/>
  <c r="L1633" i="12" s="1"/>
  <c r="K1634" i="12"/>
  <c r="K1633" i="12" s="1"/>
  <c r="J1634" i="12"/>
  <c r="I1634" i="12"/>
  <c r="G1634" i="12"/>
  <c r="G1633" i="12" s="1"/>
  <c r="W1633" i="12"/>
  <c r="T1633" i="12"/>
  <c r="Q1633" i="12"/>
  <c r="P1633" i="12"/>
  <c r="O1633" i="12"/>
  <c r="N1633" i="12"/>
  <c r="M1633" i="12"/>
  <c r="W1632" i="12"/>
  <c r="S1632" i="12"/>
  <c r="R1632" i="12"/>
  <c r="Q1632" i="12"/>
  <c r="P1632" i="12"/>
  <c r="O1632" i="12"/>
  <c r="N1632" i="12"/>
  <c r="M1632" i="12"/>
  <c r="L1632" i="12"/>
  <c r="K1632" i="12"/>
  <c r="J1632" i="12"/>
  <c r="I1632" i="12"/>
  <c r="H1632" i="12"/>
  <c r="G1632" i="12"/>
  <c r="W1631" i="12"/>
  <c r="V1631" i="12"/>
  <c r="U1631" i="12"/>
  <c r="T1631" i="12"/>
  <c r="O1631" i="12"/>
  <c r="N1631" i="12"/>
  <c r="M1631" i="12"/>
  <c r="L1631" i="12"/>
  <c r="K1631" i="12"/>
  <c r="J1631" i="12"/>
  <c r="I1631" i="12"/>
  <c r="G1631" i="12"/>
  <c r="W1630" i="12"/>
  <c r="V1630" i="12"/>
  <c r="U1630" i="12"/>
  <c r="T1630" i="12"/>
  <c r="S1630" i="12"/>
  <c r="S1629" i="12" s="1"/>
  <c r="R1630" i="12"/>
  <c r="Q1630" i="12"/>
  <c r="P1630" i="12"/>
  <c r="K1630" i="12"/>
  <c r="J1630" i="12"/>
  <c r="I1630" i="12"/>
  <c r="G1630" i="12"/>
  <c r="G1629" i="12" s="1"/>
  <c r="W1629" i="12"/>
  <c r="K1629" i="12"/>
  <c r="J1629" i="12"/>
  <c r="W1628" i="12"/>
  <c r="W1626" i="12" s="1"/>
  <c r="V1628" i="12"/>
  <c r="U1628" i="12"/>
  <c r="T1628" i="12"/>
  <c r="S1628" i="12"/>
  <c r="R1628" i="12"/>
  <c r="Q1628" i="12"/>
  <c r="P1628" i="12"/>
  <c r="O1628" i="12"/>
  <c r="N1628" i="12"/>
  <c r="M1628" i="12"/>
  <c r="L1628" i="12"/>
  <c r="K1628" i="12"/>
  <c r="J1628" i="12"/>
  <c r="I1628" i="12"/>
  <c r="G1628" i="12"/>
  <c r="G1626" i="12" s="1"/>
  <c r="W1627" i="12"/>
  <c r="V1627" i="12"/>
  <c r="U1627" i="12"/>
  <c r="T1627" i="12"/>
  <c r="T1626" i="12" s="1"/>
  <c r="S1627" i="12"/>
  <c r="R1627" i="12"/>
  <c r="Q1627" i="12"/>
  <c r="P1627" i="12"/>
  <c r="O1627" i="12"/>
  <c r="N1627" i="12"/>
  <c r="M1627" i="12"/>
  <c r="L1627" i="12"/>
  <c r="K1627" i="12"/>
  <c r="K1626" i="12" s="1"/>
  <c r="J1627" i="12"/>
  <c r="J1626" i="12" s="1"/>
  <c r="I1627" i="12"/>
  <c r="I1626" i="12" s="1"/>
  <c r="G1627" i="12"/>
  <c r="V1626" i="12"/>
  <c r="U1626" i="12"/>
  <c r="S1626" i="12"/>
  <c r="R1626" i="12"/>
  <c r="Q1626" i="12"/>
  <c r="P1626" i="12"/>
  <c r="O1626" i="12"/>
  <c r="N1626" i="12"/>
  <c r="M1626" i="12"/>
  <c r="L1626" i="12"/>
  <c r="W1625" i="12"/>
  <c r="V1625" i="12"/>
  <c r="U1625" i="12"/>
  <c r="T1625" i="12"/>
  <c r="T1622" i="12" s="1"/>
  <c r="S1625" i="12"/>
  <c r="P1625" i="12"/>
  <c r="P1622" i="12" s="1"/>
  <c r="O1625" i="12"/>
  <c r="N1625" i="12"/>
  <c r="M1625" i="12"/>
  <c r="L1625" i="12"/>
  <c r="K1625" i="12"/>
  <c r="J1625" i="12"/>
  <c r="I1625" i="12"/>
  <c r="H1625" i="12"/>
  <c r="G1625" i="12"/>
  <c r="W1624" i="12"/>
  <c r="V1624" i="12"/>
  <c r="U1624" i="12"/>
  <c r="T1624" i="12"/>
  <c r="S1624" i="12"/>
  <c r="R1624" i="12"/>
  <c r="Q1624" i="12"/>
  <c r="P1624" i="12"/>
  <c r="O1624" i="12"/>
  <c r="O1622" i="12" s="1"/>
  <c r="L1624" i="12"/>
  <c r="K1624" i="12"/>
  <c r="J1624" i="12"/>
  <c r="I1624" i="12"/>
  <c r="H1624" i="12"/>
  <c r="G1624" i="12"/>
  <c r="W1623" i="12"/>
  <c r="V1623" i="12"/>
  <c r="U1623" i="12"/>
  <c r="T1623" i="12"/>
  <c r="S1623" i="12"/>
  <c r="S1622" i="12" s="1"/>
  <c r="R1623" i="12"/>
  <c r="Q1623" i="12"/>
  <c r="P1623" i="12"/>
  <c r="O1623" i="12"/>
  <c r="N1623" i="12"/>
  <c r="M1623" i="12"/>
  <c r="L1623" i="12"/>
  <c r="L1622" i="12" s="1"/>
  <c r="K1623" i="12"/>
  <c r="K1622" i="12" s="1"/>
  <c r="W1622" i="12"/>
  <c r="V1622" i="12"/>
  <c r="U1622" i="12"/>
  <c r="W1621" i="12"/>
  <c r="V1621" i="12"/>
  <c r="U1621" i="12"/>
  <c r="T1621" i="12"/>
  <c r="S1621" i="12"/>
  <c r="R1621" i="12"/>
  <c r="Q1621" i="12"/>
  <c r="P1621" i="12"/>
  <c r="O1621" i="12"/>
  <c r="N1621" i="12"/>
  <c r="M1621" i="12"/>
  <c r="M1619" i="12" s="1"/>
  <c r="L1621" i="12"/>
  <c r="K1621" i="12"/>
  <c r="J1621" i="12"/>
  <c r="I1621" i="12"/>
  <c r="G1621" i="12"/>
  <c r="W1620" i="12"/>
  <c r="W1619" i="12" s="1"/>
  <c r="V1620" i="12"/>
  <c r="U1620" i="12"/>
  <c r="T1620" i="12"/>
  <c r="S1620" i="12"/>
  <c r="S1619" i="12" s="1"/>
  <c r="R1620" i="12"/>
  <c r="Q1620" i="12"/>
  <c r="Q1619" i="12" s="1"/>
  <c r="P1620" i="12"/>
  <c r="O1620" i="12"/>
  <c r="N1620" i="12"/>
  <c r="M1620" i="12"/>
  <c r="L1620" i="12"/>
  <c r="K1620" i="12"/>
  <c r="J1620" i="12"/>
  <c r="J1619" i="12" s="1"/>
  <c r="I1620" i="12"/>
  <c r="I1619" i="12" s="1"/>
  <c r="G1620" i="12"/>
  <c r="V1619" i="12"/>
  <c r="U1619" i="12"/>
  <c r="T1619" i="12"/>
  <c r="R1619" i="12"/>
  <c r="P1619" i="12"/>
  <c r="O1619" i="12"/>
  <c r="N1619" i="12"/>
  <c r="L1619" i="12"/>
  <c r="K1619" i="12"/>
  <c r="G1619" i="12"/>
  <c r="W1617" i="12"/>
  <c r="V1617" i="12"/>
  <c r="U1617" i="12"/>
  <c r="T1617" i="12"/>
  <c r="S1617" i="12"/>
  <c r="S1614" i="12" s="1"/>
  <c r="R1617" i="12"/>
  <c r="Q1617" i="12"/>
  <c r="P1617" i="12"/>
  <c r="O1617" i="12"/>
  <c r="N1617" i="12"/>
  <c r="M1617" i="12"/>
  <c r="L1617" i="12"/>
  <c r="K1617" i="12"/>
  <c r="J1617" i="12"/>
  <c r="I1617" i="12"/>
  <c r="H1617" i="12"/>
  <c r="G1617" i="12"/>
  <c r="W1616" i="12"/>
  <c r="V1616" i="12"/>
  <c r="U1616" i="12"/>
  <c r="U1614" i="12" s="1"/>
  <c r="T1616" i="12"/>
  <c r="S1616" i="12"/>
  <c r="R1616" i="12"/>
  <c r="Q1616" i="12"/>
  <c r="P1616" i="12"/>
  <c r="O1616" i="12"/>
  <c r="N1616" i="12"/>
  <c r="N1614" i="12" s="1"/>
  <c r="M1616" i="12"/>
  <c r="L1616" i="12"/>
  <c r="K1616" i="12"/>
  <c r="J1616" i="12"/>
  <c r="I1616" i="12"/>
  <c r="H1616" i="12"/>
  <c r="G1616" i="12"/>
  <c r="W1615" i="12"/>
  <c r="V1615" i="12"/>
  <c r="U1615" i="12"/>
  <c r="T1615" i="12"/>
  <c r="S1615" i="12"/>
  <c r="R1615" i="12"/>
  <c r="R1614" i="12" s="1"/>
  <c r="Q1615" i="12"/>
  <c r="P1615" i="12"/>
  <c r="O1615" i="12"/>
  <c r="N1615" i="12"/>
  <c r="M1615" i="12"/>
  <c r="L1615" i="12"/>
  <c r="K1615" i="12"/>
  <c r="K1614" i="12" s="1"/>
  <c r="J1615" i="12"/>
  <c r="J1614" i="12" s="1"/>
  <c r="I1615" i="12"/>
  <c r="I1614" i="12" s="1"/>
  <c r="G1615" i="12"/>
  <c r="W1614" i="12"/>
  <c r="V1614" i="12"/>
  <c r="T1614" i="12"/>
  <c r="G1614" i="12"/>
  <c r="W1613" i="12"/>
  <c r="W1610" i="12" s="1"/>
  <c r="U1613" i="12"/>
  <c r="T1613" i="12"/>
  <c r="S1613" i="12"/>
  <c r="R1613" i="12"/>
  <c r="Q1613" i="12"/>
  <c r="P1613" i="12"/>
  <c r="O1613" i="12"/>
  <c r="N1613" i="12"/>
  <c r="M1613" i="12"/>
  <c r="L1613" i="12"/>
  <c r="K1613" i="12"/>
  <c r="J1613" i="12"/>
  <c r="I1613" i="12"/>
  <c r="G1613" i="12"/>
  <c r="G1610" i="12" s="1"/>
  <c r="W1612" i="12"/>
  <c r="V1612" i="12"/>
  <c r="U1612" i="12"/>
  <c r="T1612" i="12"/>
  <c r="S1612" i="12"/>
  <c r="Q1612" i="12"/>
  <c r="P1612" i="12"/>
  <c r="O1612" i="12"/>
  <c r="N1612" i="12"/>
  <c r="M1612" i="12"/>
  <c r="L1612" i="12"/>
  <c r="K1612" i="12"/>
  <c r="J1612" i="12"/>
  <c r="I1612" i="12"/>
  <c r="H1612" i="12"/>
  <c r="G1612" i="12"/>
  <c r="W1611" i="12"/>
  <c r="V1611" i="12"/>
  <c r="T1611" i="12"/>
  <c r="S1611" i="12"/>
  <c r="R1611" i="12"/>
  <c r="Q1611" i="12"/>
  <c r="P1611" i="12"/>
  <c r="O1611" i="12"/>
  <c r="M1611" i="12"/>
  <c r="M1610" i="12" s="1"/>
  <c r="L1611" i="12"/>
  <c r="L1610" i="12" s="1"/>
  <c r="K1611" i="12"/>
  <c r="J1611" i="12"/>
  <c r="I1611" i="12"/>
  <c r="G1611" i="12"/>
  <c r="K1610" i="12"/>
  <c r="J1610" i="12"/>
  <c r="I1610" i="12"/>
  <c r="W1609" i="12"/>
  <c r="V1609" i="12"/>
  <c r="U1609" i="12"/>
  <c r="T1609" i="12"/>
  <c r="S1609" i="12"/>
  <c r="R1609" i="12"/>
  <c r="Q1609" i="12"/>
  <c r="P1609" i="12"/>
  <c r="O1609" i="12"/>
  <c r="O1606" i="12" s="1"/>
  <c r="N1609" i="12"/>
  <c r="M1609" i="12"/>
  <c r="L1609" i="12"/>
  <c r="K1609" i="12"/>
  <c r="J1609" i="12"/>
  <c r="I1609" i="12"/>
  <c r="H1609" i="12"/>
  <c r="G1609" i="12"/>
  <c r="W1608" i="12"/>
  <c r="V1608" i="12"/>
  <c r="U1608" i="12"/>
  <c r="T1608" i="12"/>
  <c r="S1608" i="12"/>
  <c r="R1608" i="12"/>
  <c r="Q1608" i="12"/>
  <c r="Q1606" i="12" s="1"/>
  <c r="P1608" i="12"/>
  <c r="O1608" i="12"/>
  <c r="N1608" i="12"/>
  <c r="M1608" i="12"/>
  <c r="L1608" i="12"/>
  <c r="K1608" i="12"/>
  <c r="K1606" i="12" s="1"/>
  <c r="J1608" i="12"/>
  <c r="J1606" i="12" s="1"/>
  <c r="I1608" i="12"/>
  <c r="H1608" i="12"/>
  <c r="G1608" i="12"/>
  <c r="W1607" i="12"/>
  <c r="V1607" i="12"/>
  <c r="V1606" i="12" s="1"/>
  <c r="U1607" i="12"/>
  <c r="T1607" i="12"/>
  <c r="S1607" i="12"/>
  <c r="R1607" i="12"/>
  <c r="Q1607" i="12"/>
  <c r="P1607" i="12"/>
  <c r="O1607" i="12"/>
  <c r="N1607" i="12"/>
  <c r="N1606" i="12" s="1"/>
  <c r="M1607" i="12"/>
  <c r="M1606" i="12" s="1"/>
  <c r="L1607" i="12"/>
  <c r="L1606" i="12" s="1"/>
  <c r="K1607" i="12"/>
  <c r="J1607" i="12"/>
  <c r="I1607" i="12"/>
  <c r="I1606" i="12" s="1"/>
  <c r="G1607" i="12"/>
  <c r="G1606" i="12" s="1"/>
  <c r="W1606" i="12"/>
  <c r="U1606" i="12"/>
  <c r="S1606" i="12"/>
  <c r="R1606" i="12"/>
  <c r="P1606" i="12"/>
  <c r="W1604" i="12"/>
  <c r="V1604" i="12"/>
  <c r="V1600" i="12" s="1"/>
  <c r="U1604" i="12"/>
  <c r="U1600" i="12" s="1"/>
  <c r="T1604" i="12"/>
  <c r="S1604" i="12"/>
  <c r="R1604" i="12"/>
  <c r="Q1604" i="12"/>
  <c r="P1604" i="12"/>
  <c r="O1604" i="12"/>
  <c r="N1604" i="12"/>
  <c r="M1604" i="12"/>
  <c r="L1604" i="12"/>
  <c r="K1604" i="12"/>
  <c r="J1604" i="12"/>
  <c r="I1604" i="12"/>
  <c r="H1604" i="12"/>
  <c r="G1604" i="12"/>
  <c r="W1603" i="12"/>
  <c r="V1603" i="12"/>
  <c r="U1603" i="12"/>
  <c r="T1603" i="12"/>
  <c r="S1603" i="12"/>
  <c r="R1603" i="12"/>
  <c r="Q1603" i="12"/>
  <c r="P1603" i="12"/>
  <c r="O1603" i="12"/>
  <c r="N1603" i="12"/>
  <c r="M1603" i="12"/>
  <c r="L1603" i="12"/>
  <c r="K1603" i="12"/>
  <c r="J1603" i="12"/>
  <c r="I1603" i="12"/>
  <c r="H1603" i="12"/>
  <c r="G1603" i="12"/>
  <c r="W1602" i="12"/>
  <c r="V1602" i="12"/>
  <c r="U1602" i="12"/>
  <c r="T1602" i="12"/>
  <c r="S1602" i="12"/>
  <c r="R1602" i="12"/>
  <c r="Q1602" i="12"/>
  <c r="P1602" i="12"/>
  <c r="O1602" i="12"/>
  <c r="N1602" i="12"/>
  <c r="M1602" i="12"/>
  <c r="L1602" i="12"/>
  <c r="K1602" i="12"/>
  <c r="J1602" i="12"/>
  <c r="I1602" i="12"/>
  <c r="H1602" i="12"/>
  <c r="G1602" i="12"/>
  <c r="W1601" i="12"/>
  <c r="V1601" i="12"/>
  <c r="U1601" i="12"/>
  <c r="T1601" i="12"/>
  <c r="S1601" i="12"/>
  <c r="R1601" i="12"/>
  <c r="Q1601" i="12"/>
  <c r="P1601" i="12"/>
  <c r="O1601" i="12"/>
  <c r="N1601" i="12"/>
  <c r="M1601" i="12"/>
  <c r="L1601" i="12"/>
  <c r="K1601" i="12"/>
  <c r="J1601" i="12"/>
  <c r="I1601" i="12"/>
  <c r="G1601" i="12"/>
  <c r="G1600" i="12" s="1"/>
  <c r="W1600" i="12"/>
  <c r="W1599" i="12"/>
  <c r="V1599" i="12"/>
  <c r="U1599" i="12"/>
  <c r="T1599" i="12"/>
  <c r="S1599" i="12"/>
  <c r="R1599" i="12"/>
  <c r="Q1599" i="12"/>
  <c r="P1599" i="12"/>
  <c r="O1599" i="12"/>
  <c r="N1599" i="12"/>
  <c r="M1599" i="12"/>
  <c r="L1599" i="12"/>
  <c r="K1599" i="12"/>
  <c r="J1599" i="12"/>
  <c r="I1599" i="12"/>
  <c r="G1599" i="12"/>
  <c r="W1598" i="12"/>
  <c r="V1598" i="12"/>
  <c r="U1598" i="12"/>
  <c r="T1598" i="12"/>
  <c r="S1598" i="12"/>
  <c r="R1598" i="12"/>
  <c r="Q1598" i="12"/>
  <c r="P1598" i="12"/>
  <c r="P1595" i="12" s="1"/>
  <c r="O1598" i="12"/>
  <c r="N1598" i="12"/>
  <c r="M1598" i="12"/>
  <c r="L1598" i="12"/>
  <c r="K1598" i="12"/>
  <c r="J1598" i="12"/>
  <c r="I1598" i="12"/>
  <c r="G1598" i="12"/>
  <c r="W1597" i="12"/>
  <c r="V1597" i="12"/>
  <c r="U1597" i="12"/>
  <c r="T1597" i="12"/>
  <c r="S1597" i="12"/>
  <c r="R1597" i="12"/>
  <c r="Q1597" i="12"/>
  <c r="P1597" i="12"/>
  <c r="O1597" i="12"/>
  <c r="N1597" i="12"/>
  <c r="M1597" i="12"/>
  <c r="M1595" i="12" s="1"/>
  <c r="L1597" i="12"/>
  <c r="K1597" i="12"/>
  <c r="J1597" i="12"/>
  <c r="I1597" i="12"/>
  <c r="H1597" i="12"/>
  <c r="G1597" i="12"/>
  <c r="G1595" i="12" s="1"/>
  <c r="W1596" i="12"/>
  <c r="W1595" i="12" s="1"/>
  <c r="V1596" i="12"/>
  <c r="V1595" i="12" s="1"/>
  <c r="U1596" i="12"/>
  <c r="T1596" i="12"/>
  <c r="S1596" i="12"/>
  <c r="R1596" i="12"/>
  <c r="R1595" i="12" s="1"/>
  <c r="Q1596" i="12"/>
  <c r="P1596" i="12"/>
  <c r="O1596" i="12"/>
  <c r="N1596" i="12"/>
  <c r="M1596" i="12"/>
  <c r="L1596" i="12"/>
  <c r="K1596" i="12"/>
  <c r="J1596" i="12"/>
  <c r="J1595" i="12" s="1"/>
  <c r="I1596" i="12"/>
  <c r="G1596" i="12"/>
  <c r="U1595" i="12"/>
  <c r="O1595" i="12"/>
  <c r="N1595" i="12"/>
  <c r="L1595" i="12"/>
  <c r="K1595" i="12"/>
  <c r="I1595" i="12"/>
  <c r="W1594" i="12"/>
  <c r="V1594" i="12"/>
  <c r="U1594" i="12"/>
  <c r="T1594" i="12"/>
  <c r="R1594" i="12"/>
  <c r="Q1594" i="12"/>
  <c r="P1594" i="12"/>
  <c r="O1594" i="12"/>
  <c r="N1594" i="12"/>
  <c r="M1594" i="12"/>
  <c r="M1590" i="12" s="1"/>
  <c r="L1594" i="12"/>
  <c r="K1594" i="12"/>
  <c r="K1590" i="12" s="1"/>
  <c r="J1594" i="12"/>
  <c r="I1594" i="12"/>
  <c r="H1594" i="12"/>
  <c r="G1594" i="12"/>
  <c r="W1593" i="12"/>
  <c r="V1593" i="12"/>
  <c r="U1593" i="12"/>
  <c r="T1593" i="12"/>
  <c r="S1593" i="12"/>
  <c r="R1593" i="12"/>
  <c r="Q1593" i="12"/>
  <c r="P1593" i="12"/>
  <c r="O1593" i="12"/>
  <c r="N1593" i="12"/>
  <c r="M1593" i="12"/>
  <c r="L1593" i="12"/>
  <c r="K1593" i="12"/>
  <c r="J1593" i="12"/>
  <c r="J1590" i="12" s="1"/>
  <c r="I1593" i="12"/>
  <c r="H1593" i="12"/>
  <c r="G1593" i="12"/>
  <c r="W1592" i="12"/>
  <c r="V1592" i="12"/>
  <c r="U1592" i="12"/>
  <c r="T1592" i="12"/>
  <c r="S1592" i="12"/>
  <c r="R1592" i="12"/>
  <c r="Q1592" i="12"/>
  <c r="P1592" i="12"/>
  <c r="O1592" i="12"/>
  <c r="N1592" i="12"/>
  <c r="M1592" i="12"/>
  <c r="L1592" i="12"/>
  <c r="K1592" i="12"/>
  <c r="J1592" i="12"/>
  <c r="I1592" i="12"/>
  <c r="G1592" i="12"/>
  <c r="W1591" i="12"/>
  <c r="W1590" i="12" s="1"/>
  <c r="V1591" i="12"/>
  <c r="U1591" i="12"/>
  <c r="U1590" i="12" s="1"/>
  <c r="T1591" i="12"/>
  <c r="T1590" i="12" s="1"/>
  <c r="S1591" i="12"/>
  <c r="R1591" i="12"/>
  <c r="R1590" i="12" s="1"/>
  <c r="Q1591" i="12"/>
  <c r="P1591" i="12"/>
  <c r="O1591" i="12"/>
  <c r="N1591" i="12"/>
  <c r="M1591" i="12"/>
  <c r="L1591" i="12"/>
  <c r="K1591" i="12"/>
  <c r="J1591" i="12"/>
  <c r="I1591" i="12"/>
  <c r="G1591" i="12"/>
  <c r="Q1590" i="12"/>
  <c r="P1590" i="12"/>
  <c r="O1590" i="12"/>
  <c r="N1590" i="12"/>
  <c r="L1590" i="12"/>
  <c r="W1587" i="12"/>
  <c r="G1587" i="12"/>
  <c r="W1586" i="12"/>
  <c r="G1586" i="12"/>
  <c r="W1585" i="12"/>
  <c r="G1585" i="12"/>
  <c r="W1584" i="12"/>
  <c r="G1584" i="12"/>
  <c r="W1583" i="12"/>
  <c r="W1581" i="12" s="1"/>
  <c r="V1583" i="12"/>
  <c r="U1583" i="12"/>
  <c r="U1581" i="12" s="1"/>
  <c r="T1583" i="12"/>
  <c r="S1583" i="12"/>
  <c r="R1583" i="12"/>
  <c r="Q1583" i="12"/>
  <c r="P1583" i="12"/>
  <c r="O1583" i="12"/>
  <c r="N1583" i="12"/>
  <c r="G1583" i="12"/>
  <c r="W1582" i="12"/>
  <c r="U1582" i="12"/>
  <c r="T1582" i="12"/>
  <c r="S1582" i="12"/>
  <c r="R1582" i="12"/>
  <c r="Q1582" i="12"/>
  <c r="P1582" i="12"/>
  <c r="P1581" i="12" s="1"/>
  <c r="O1582" i="12"/>
  <c r="O1581" i="12" s="1"/>
  <c r="N1582" i="12"/>
  <c r="N1581" i="12" s="1"/>
  <c r="M1582" i="12"/>
  <c r="L1582" i="12"/>
  <c r="K1582" i="12"/>
  <c r="G1582" i="12"/>
  <c r="R1581" i="12"/>
  <c r="K1581" i="12"/>
  <c r="G1581" i="12"/>
  <c r="W1580" i="12"/>
  <c r="V1580" i="12"/>
  <c r="Q1580" i="12"/>
  <c r="P1580" i="12"/>
  <c r="O1580" i="12"/>
  <c r="N1580" i="12"/>
  <c r="M1580" i="12"/>
  <c r="L1580" i="12"/>
  <c r="K1580" i="12"/>
  <c r="J1580" i="12"/>
  <c r="I1580" i="12"/>
  <c r="H1580" i="12"/>
  <c r="G1580" i="12"/>
  <c r="W1579" i="12"/>
  <c r="V1579" i="12"/>
  <c r="V1578" i="12" s="1"/>
  <c r="U1579" i="12"/>
  <c r="T1579" i="12"/>
  <c r="S1579" i="12"/>
  <c r="S1578" i="12" s="1"/>
  <c r="N1579" i="12"/>
  <c r="M1579" i="12"/>
  <c r="L1579" i="12"/>
  <c r="K1579" i="12"/>
  <c r="J1579" i="12"/>
  <c r="I1579" i="12"/>
  <c r="I1578" i="12" s="1"/>
  <c r="G1579" i="12"/>
  <c r="T1578" i="12"/>
  <c r="N1578" i="12"/>
  <c r="M1578" i="12"/>
  <c r="L1578" i="12"/>
  <c r="K1578" i="12"/>
  <c r="J1578" i="12"/>
  <c r="W1577" i="12"/>
  <c r="V1577" i="12"/>
  <c r="U1577" i="12"/>
  <c r="T1577" i="12"/>
  <c r="S1577" i="12"/>
  <c r="R1577" i="12"/>
  <c r="Q1577" i="12"/>
  <c r="P1577" i="12"/>
  <c r="P1575" i="12" s="1"/>
  <c r="O1577" i="12"/>
  <c r="N1577" i="12"/>
  <c r="M1577" i="12"/>
  <c r="L1577" i="12"/>
  <c r="L1575" i="12" s="1"/>
  <c r="K1577" i="12"/>
  <c r="J1577" i="12"/>
  <c r="I1577" i="12"/>
  <c r="H1577" i="12"/>
  <c r="G1577" i="12"/>
  <c r="W1576" i="12"/>
  <c r="V1576" i="12"/>
  <c r="U1576" i="12"/>
  <c r="T1576" i="12"/>
  <c r="T1575" i="12" s="1"/>
  <c r="S1576" i="12"/>
  <c r="S1575" i="12" s="1"/>
  <c r="R1576" i="12"/>
  <c r="Q1576" i="12"/>
  <c r="P1576" i="12"/>
  <c r="O1576" i="12"/>
  <c r="O1575" i="12" s="1"/>
  <c r="N1576" i="12"/>
  <c r="M1576" i="12"/>
  <c r="L1576" i="12"/>
  <c r="K1576" i="12"/>
  <c r="K1575" i="12" s="1"/>
  <c r="J1576" i="12"/>
  <c r="J1575" i="12" s="1"/>
  <c r="I1576" i="12"/>
  <c r="I1575" i="12" s="1"/>
  <c r="H1576" i="12"/>
  <c r="H1575" i="12" s="1"/>
  <c r="G1576" i="12"/>
  <c r="G1575" i="12" s="1"/>
  <c r="W1575" i="12"/>
  <c r="V1575" i="12"/>
  <c r="U1575" i="12"/>
  <c r="Q1575" i="12"/>
  <c r="W1574" i="12"/>
  <c r="V1574" i="12"/>
  <c r="P1574" i="12"/>
  <c r="N1574" i="12"/>
  <c r="M1574" i="12"/>
  <c r="L1574" i="12"/>
  <c r="K1574" i="12"/>
  <c r="J1574" i="12"/>
  <c r="I1574" i="12"/>
  <c r="H1574" i="12"/>
  <c r="G1574" i="12"/>
  <c r="G1572" i="12" s="1"/>
  <c r="W1573" i="12"/>
  <c r="V1573" i="12"/>
  <c r="V1572" i="12" s="1"/>
  <c r="U1573" i="12"/>
  <c r="T1573" i="12"/>
  <c r="S1573" i="12"/>
  <c r="R1573" i="12"/>
  <c r="M1573" i="12"/>
  <c r="J1573" i="12"/>
  <c r="J1572" i="12" s="1"/>
  <c r="I1573" i="12"/>
  <c r="G1573" i="12"/>
  <c r="W1572" i="12"/>
  <c r="T1572" i="12"/>
  <c r="M1572" i="12"/>
  <c r="W1571" i="12"/>
  <c r="V1571" i="12"/>
  <c r="U1571" i="12"/>
  <c r="T1571" i="12"/>
  <c r="S1571" i="12"/>
  <c r="R1571" i="12"/>
  <c r="R1569" i="12" s="1"/>
  <c r="Q1571" i="12"/>
  <c r="P1571" i="12"/>
  <c r="O1571" i="12"/>
  <c r="N1571" i="12"/>
  <c r="M1571" i="12"/>
  <c r="L1571" i="12"/>
  <c r="K1571" i="12"/>
  <c r="J1571" i="12"/>
  <c r="I1571" i="12"/>
  <c r="H1571" i="12"/>
  <c r="G1571" i="12"/>
  <c r="W1570" i="12"/>
  <c r="V1570" i="12"/>
  <c r="V1569" i="12" s="1"/>
  <c r="U1570" i="12"/>
  <c r="U1569" i="12" s="1"/>
  <c r="T1570" i="12"/>
  <c r="T1569" i="12" s="1"/>
  <c r="S1570" i="12"/>
  <c r="R1570" i="12"/>
  <c r="Q1570" i="12"/>
  <c r="P1570" i="12"/>
  <c r="P1569" i="12" s="1"/>
  <c r="O1570" i="12"/>
  <c r="M1570" i="12"/>
  <c r="L1570" i="12"/>
  <c r="K1570" i="12"/>
  <c r="K1569" i="12" s="1"/>
  <c r="J1570" i="12"/>
  <c r="J1569" i="12" s="1"/>
  <c r="I1570" i="12"/>
  <c r="I1569" i="12" s="1"/>
  <c r="G1570" i="12"/>
  <c r="W1569" i="12"/>
  <c r="S1569" i="12"/>
  <c r="M1569" i="12"/>
  <c r="L1569" i="12"/>
  <c r="G1569" i="12"/>
  <c r="W1568" i="12"/>
  <c r="V1568" i="12"/>
  <c r="U1568" i="12"/>
  <c r="T1568" i="12"/>
  <c r="S1568" i="12"/>
  <c r="R1568" i="12"/>
  <c r="Q1568" i="12"/>
  <c r="P1568" i="12"/>
  <c r="P1566" i="12" s="1"/>
  <c r="O1568" i="12"/>
  <c r="N1568" i="12"/>
  <c r="M1568" i="12"/>
  <c r="L1568" i="12"/>
  <c r="K1568" i="12"/>
  <c r="J1568" i="12"/>
  <c r="J1566" i="12" s="1"/>
  <c r="I1568" i="12"/>
  <c r="I1566" i="12" s="1"/>
  <c r="G1568" i="12"/>
  <c r="W1567" i="12"/>
  <c r="V1567" i="12"/>
  <c r="U1567" i="12"/>
  <c r="T1567" i="12"/>
  <c r="T1566" i="12" s="1"/>
  <c r="S1567" i="12"/>
  <c r="S1566" i="12" s="1"/>
  <c r="R1567" i="12"/>
  <c r="Q1567" i="12"/>
  <c r="Q1566" i="12" s="1"/>
  <c r="P1567" i="12"/>
  <c r="O1567" i="12"/>
  <c r="M1567" i="12"/>
  <c r="M1566" i="12" s="1"/>
  <c r="L1567" i="12"/>
  <c r="L1566" i="12" s="1"/>
  <c r="K1567" i="12"/>
  <c r="K1566" i="12" s="1"/>
  <c r="J1567" i="12"/>
  <c r="I1567" i="12"/>
  <c r="G1567" i="12"/>
  <c r="G1566" i="12" s="1"/>
  <c r="W1566" i="12"/>
  <c r="V1566" i="12"/>
  <c r="U1566" i="12"/>
  <c r="R1566" i="12"/>
  <c r="O1566" i="12"/>
  <c r="W1565" i="12"/>
  <c r="V1565" i="12"/>
  <c r="U1565" i="12"/>
  <c r="U1563" i="12" s="1"/>
  <c r="T1565" i="12"/>
  <c r="T1563" i="12" s="1"/>
  <c r="S1565" i="12"/>
  <c r="R1565" i="12"/>
  <c r="Q1565" i="12"/>
  <c r="P1565" i="12"/>
  <c r="O1565" i="12"/>
  <c r="N1565" i="12"/>
  <c r="M1565" i="12"/>
  <c r="L1565" i="12"/>
  <c r="K1565" i="12"/>
  <c r="J1565" i="12"/>
  <c r="I1565" i="12"/>
  <c r="G1565" i="12"/>
  <c r="W1564" i="12"/>
  <c r="W1563" i="12" s="1"/>
  <c r="V1564" i="12"/>
  <c r="U1564" i="12"/>
  <c r="T1564" i="12"/>
  <c r="S1564" i="12"/>
  <c r="S1563" i="12" s="1"/>
  <c r="R1564" i="12"/>
  <c r="Q1564" i="12"/>
  <c r="Q1563" i="12" s="1"/>
  <c r="P1564" i="12"/>
  <c r="O1564" i="12"/>
  <c r="N1564" i="12"/>
  <c r="N1563" i="12" s="1"/>
  <c r="M1564" i="12"/>
  <c r="L1564" i="12"/>
  <c r="L1563" i="12" s="1"/>
  <c r="K1564" i="12"/>
  <c r="K1563" i="12" s="1"/>
  <c r="J1564" i="12"/>
  <c r="I1564" i="12"/>
  <c r="G1564" i="12"/>
  <c r="J1563" i="12"/>
  <c r="I1563" i="12"/>
  <c r="G1563" i="12"/>
  <c r="W1561" i="12"/>
  <c r="V1561" i="12"/>
  <c r="U1561" i="12"/>
  <c r="T1561" i="12"/>
  <c r="S1561" i="12"/>
  <c r="R1561" i="12"/>
  <c r="Q1561" i="12"/>
  <c r="P1561" i="12"/>
  <c r="O1561" i="12"/>
  <c r="N1561" i="12"/>
  <c r="M1561" i="12"/>
  <c r="L1561" i="12"/>
  <c r="K1561" i="12"/>
  <c r="J1561" i="12"/>
  <c r="I1561" i="12"/>
  <c r="H1561" i="12"/>
  <c r="G1561" i="12"/>
  <c r="W1560" i="12"/>
  <c r="V1560" i="12"/>
  <c r="U1560" i="12"/>
  <c r="T1560" i="12"/>
  <c r="S1560" i="12"/>
  <c r="R1560" i="12"/>
  <c r="P1560" i="12"/>
  <c r="O1560" i="12"/>
  <c r="O1558" i="12" s="1"/>
  <c r="N1560" i="12"/>
  <c r="M1560" i="12"/>
  <c r="L1560" i="12"/>
  <c r="K1560" i="12"/>
  <c r="I1560" i="12"/>
  <c r="H1560" i="12"/>
  <c r="G1560" i="12"/>
  <c r="W1559" i="12"/>
  <c r="V1559" i="12"/>
  <c r="U1559" i="12"/>
  <c r="U1558" i="12" s="1"/>
  <c r="T1559" i="12"/>
  <c r="T1558" i="12" s="1"/>
  <c r="S1559" i="12"/>
  <c r="S1558" i="12" s="1"/>
  <c r="R1559" i="12"/>
  <c r="R1558" i="12" s="1"/>
  <c r="Q1559" i="12"/>
  <c r="P1559" i="12"/>
  <c r="P1558" i="12" s="1"/>
  <c r="O1559" i="12"/>
  <c r="N1559" i="12"/>
  <c r="M1559" i="12"/>
  <c r="L1559" i="12"/>
  <c r="L1558" i="12" s="1"/>
  <c r="K1559" i="12"/>
  <c r="K1558" i="12" s="1"/>
  <c r="J1559" i="12"/>
  <c r="I1559" i="12"/>
  <c r="G1559" i="12"/>
  <c r="N1558" i="12"/>
  <c r="M1558" i="12"/>
  <c r="I1558" i="12"/>
  <c r="W1557" i="12"/>
  <c r="V1557" i="12"/>
  <c r="U1557" i="12"/>
  <c r="T1557" i="12"/>
  <c r="T1555" i="12" s="1"/>
  <c r="S1557" i="12"/>
  <c r="S1555" i="12" s="1"/>
  <c r="R1557" i="12"/>
  <c r="Q1557" i="12"/>
  <c r="O1557" i="12"/>
  <c r="L1557" i="12"/>
  <c r="J1557" i="12"/>
  <c r="I1557" i="12"/>
  <c r="H1557" i="12"/>
  <c r="G1557" i="12"/>
  <c r="W1556" i="12"/>
  <c r="W1555" i="12" s="1"/>
  <c r="V1556" i="12"/>
  <c r="V1555" i="12" s="1"/>
  <c r="U1556" i="12"/>
  <c r="T1556" i="12"/>
  <c r="S1556" i="12"/>
  <c r="R1556" i="12"/>
  <c r="R1555" i="12" s="1"/>
  <c r="Q1556" i="12"/>
  <c r="Q1555" i="12" s="1"/>
  <c r="P1556" i="12"/>
  <c r="O1556" i="12"/>
  <c r="O1555" i="12" s="1"/>
  <c r="N1556" i="12"/>
  <c r="N1555" i="12" s="1"/>
  <c r="L1556" i="12"/>
  <c r="K1556" i="12"/>
  <c r="G1556" i="12"/>
  <c r="L1555" i="12"/>
  <c r="G1555" i="12"/>
  <c r="W1554" i="12"/>
  <c r="V1554" i="12"/>
  <c r="U1554" i="12"/>
  <c r="T1554" i="12"/>
  <c r="S1554" i="12"/>
  <c r="R1554" i="12"/>
  <c r="Q1554" i="12"/>
  <c r="P1554" i="12"/>
  <c r="O1554" i="12"/>
  <c r="N1554" i="12"/>
  <c r="M1554" i="12"/>
  <c r="L1554" i="12"/>
  <c r="K1554" i="12"/>
  <c r="J1554" i="12"/>
  <c r="I1554" i="12"/>
  <c r="H1554" i="12"/>
  <c r="G1554" i="12"/>
  <c r="W1553" i="12"/>
  <c r="U1553" i="12"/>
  <c r="T1553" i="12"/>
  <c r="S1553" i="12"/>
  <c r="R1553" i="12"/>
  <c r="Q1553" i="12"/>
  <c r="P1553" i="12"/>
  <c r="O1553" i="12"/>
  <c r="N1553" i="12"/>
  <c r="M1553" i="12"/>
  <c r="L1553" i="12"/>
  <c r="K1553" i="12"/>
  <c r="J1553" i="12"/>
  <c r="I1553" i="12"/>
  <c r="H1553" i="12"/>
  <c r="G1553" i="12"/>
  <c r="W1552" i="12"/>
  <c r="V1552" i="12"/>
  <c r="V1551" i="12" s="1"/>
  <c r="U1552" i="12"/>
  <c r="U1551" i="12" s="1"/>
  <c r="T1552" i="12"/>
  <c r="T1551" i="12" s="1"/>
  <c r="S1552" i="12"/>
  <c r="S1551" i="12" s="1"/>
  <c r="Q1552" i="12"/>
  <c r="Q1551" i="12" s="1"/>
  <c r="P1552" i="12"/>
  <c r="O1552" i="12"/>
  <c r="N1552" i="12"/>
  <c r="M1552" i="12"/>
  <c r="L1552" i="12"/>
  <c r="K1552" i="12"/>
  <c r="K1551" i="12" s="1"/>
  <c r="J1552" i="12"/>
  <c r="I1552" i="12"/>
  <c r="G1552" i="12"/>
  <c r="P1551" i="12"/>
  <c r="O1551" i="12"/>
  <c r="N1551" i="12"/>
  <c r="M1551" i="12"/>
  <c r="L1551" i="12"/>
  <c r="W1550" i="12"/>
  <c r="V1550" i="12"/>
  <c r="U1550" i="12"/>
  <c r="T1550" i="12"/>
  <c r="S1550" i="12"/>
  <c r="R1550" i="12"/>
  <c r="R1548" i="12" s="1"/>
  <c r="Q1550" i="12"/>
  <c r="P1550" i="12"/>
  <c r="O1550" i="12"/>
  <c r="N1550" i="12"/>
  <c r="M1550" i="12"/>
  <c r="L1550" i="12"/>
  <c r="K1550" i="12"/>
  <c r="J1550" i="12"/>
  <c r="I1550" i="12"/>
  <c r="H1550" i="12"/>
  <c r="G1550" i="12"/>
  <c r="W1549" i="12"/>
  <c r="V1549" i="12"/>
  <c r="V1548" i="12" s="1"/>
  <c r="U1549" i="12"/>
  <c r="U1548" i="12" s="1"/>
  <c r="T1549" i="12"/>
  <c r="T1548" i="12" s="1"/>
  <c r="S1549" i="12"/>
  <c r="R1549" i="12"/>
  <c r="Q1549" i="12"/>
  <c r="P1549" i="12"/>
  <c r="P1548" i="12" s="1"/>
  <c r="O1549" i="12"/>
  <c r="N1549" i="12"/>
  <c r="M1549" i="12"/>
  <c r="L1549" i="12"/>
  <c r="K1549" i="12"/>
  <c r="J1549" i="12"/>
  <c r="I1549" i="12"/>
  <c r="I1548" i="12" s="1"/>
  <c r="G1549" i="12"/>
  <c r="G1548" i="12" s="1"/>
  <c r="W1548" i="12"/>
  <c r="S1548" i="12"/>
  <c r="N1548" i="12"/>
  <c r="M1548" i="12"/>
  <c r="L1548" i="12"/>
  <c r="K1548" i="12"/>
  <c r="J1548" i="12"/>
  <c r="T1547" i="12"/>
  <c r="S1547" i="12"/>
  <c r="R1547" i="12"/>
  <c r="Q1547" i="12"/>
  <c r="P1547" i="12"/>
  <c r="O1547" i="12"/>
  <c r="N1547" i="12"/>
  <c r="M1547" i="12"/>
  <c r="L1547" i="12"/>
  <c r="K1547" i="12"/>
  <c r="K1544" i="12" s="1"/>
  <c r="I1547" i="12"/>
  <c r="H1547" i="12"/>
  <c r="G1547" i="12"/>
  <c r="W1546" i="12"/>
  <c r="V1546" i="12"/>
  <c r="P1546" i="12"/>
  <c r="O1546" i="12"/>
  <c r="N1546" i="12"/>
  <c r="M1546" i="12"/>
  <c r="M1544" i="12" s="1"/>
  <c r="L1546" i="12"/>
  <c r="K1546" i="12"/>
  <c r="J1546" i="12"/>
  <c r="I1546" i="12"/>
  <c r="H1546" i="12"/>
  <c r="G1546" i="12"/>
  <c r="G1544" i="12" s="1"/>
  <c r="W1545" i="12"/>
  <c r="W1544" i="12" s="1"/>
  <c r="V1545" i="12"/>
  <c r="U1545" i="12"/>
  <c r="T1545" i="12"/>
  <c r="S1545" i="12"/>
  <c r="M1545" i="12"/>
  <c r="L1545" i="12"/>
  <c r="K1545" i="12"/>
  <c r="J1545" i="12"/>
  <c r="I1545" i="12"/>
  <c r="I1544" i="12" s="1"/>
  <c r="G1545" i="12"/>
  <c r="U1544" i="12"/>
  <c r="T1544" i="12"/>
  <c r="L1544" i="12"/>
  <c r="W1543" i="12"/>
  <c r="V1543" i="12"/>
  <c r="U1543" i="12"/>
  <c r="T1543" i="12"/>
  <c r="S1543" i="12"/>
  <c r="R1543" i="12"/>
  <c r="R1541" i="12" s="1"/>
  <c r="Q1543" i="12"/>
  <c r="Q1541" i="12" s="1"/>
  <c r="P1543" i="12"/>
  <c r="O1543" i="12"/>
  <c r="N1543" i="12"/>
  <c r="M1543" i="12"/>
  <c r="L1543" i="12"/>
  <c r="K1543" i="12"/>
  <c r="J1543" i="12"/>
  <c r="I1543" i="12"/>
  <c r="G1543" i="12"/>
  <c r="W1542" i="12"/>
  <c r="V1542" i="12"/>
  <c r="U1542" i="12"/>
  <c r="U1541" i="12" s="1"/>
  <c r="T1542" i="12"/>
  <c r="T1541" i="12" s="1"/>
  <c r="S1542" i="12"/>
  <c r="R1542" i="12"/>
  <c r="Q1542" i="12"/>
  <c r="P1542" i="12"/>
  <c r="P1541" i="12" s="1"/>
  <c r="O1542" i="12"/>
  <c r="O1541" i="12" s="1"/>
  <c r="N1542" i="12"/>
  <c r="N1541" i="12" s="1"/>
  <c r="M1542" i="12"/>
  <c r="L1542" i="12"/>
  <c r="K1542" i="12"/>
  <c r="J1542" i="12"/>
  <c r="I1542" i="12"/>
  <c r="I1541" i="12" s="1"/>
  <c r="G1542" i="12"/>
  <c r="G1541" i="12" s="1"/>
  <c r="W1541" i="12"/>
  <c r="V1541" i="12"/>
  <c r="W1539" i="12"/>
  <c r="V1539" i="12"/>
  <c r="U1539" i="12"/>
  <c r="T1539" i="12"/>
  <c r="S1539" i="12"/>
  <c r="R1539" i="12"/>
  <c r="Q1539" i="12"/>
  <c r="P1539" i="12"/>
  <c r="O1539" i="12"/>
  <c r="N1539" i="12"/>
  <c r="M1539" i="12"/>
  <c r="L1539" i="12"/>
  <c r="K1539" i="12"/>
  <c r="J1539" i="12"/>
  <c r="I1539" i="12"/>
  <c r="H1539" i="12"/>
  <c r="G1539" i="12"/>
  <c r="W1538" i="12"/>
  <c r="V1538" i="12"/>
  <c r="U1538" i="12"/>
  <c r="U1536" i="12" s="1"/>
  <c r="T1538" i="12"/>
  <c r="S1538" i="12"/>
  <c r="R1538" i="12"/>
  <c r="R1536" i="12" s="1"/>
  <c r="Q1538" i="12"/>
  <c r="P1538" i="12"/>
  <c r="O1538" i="12"/>
  <c r="N1538" i="12"/>
  <c r="M1538" i="12"/>
  <c r="L1538" i="12"/>
  <c r="L1536" i="12" s="1"/>
  <c r="K1538" i="12"/>
  <c r="J1538" i="12"/>
  <c r="I1538" i="12"/>
  <c r="G1538" i="12"/>
  <c r="W1537" i="12"/>
  <c r="V1537" i="12"/>
  <c r="U1537" i="12"/>
  <c r="T1537" i="12"/>
  <c r="S1537" i="12"/>
  <c r="S1536" i="12" s="1"/>
  <c r="R1537" i="12"/>
  <c r="Q1537" i="12"/>
  <c r="Q1536" i="12" s="1"/>
  <c r="P1537" i="12"/>
  <c r="O1537" i="12"/>
  <c r="O1536" i="12" s="1"/>
  <c r="N1537" i="12"/>
  <c r="N1536" i="12" s="1"/>
  <c r="M1537" i="12"/>
  <c r="M1536" i="12" s="1"/>
  <c r="L1537" i="12"/>
  <c r="K1537" i="12"/>
  <c r="J1537" i="12"/>
  <c r="G1537" i="12"/>
  <c r="G1536" i="12" s="1"/>
  <c r="K1536" i="12"/>
  <c r="J1536" i="12"/>
  <c r="W1535" i="12"/>
  <c r="V1535" i="12"/>
  <c r="U1535" i="12"/>
  <c r="T1535" i="12"/>
  <c r="S1535" i="12"/>
  <c r="R1535" i="12"/>
  <c r="R1532" i="12" s="1"/>
  <c r="Q1535" i="12"/>
  <c r="P1535" i="12"/>
  <c r="O1535" i="12"/>
  <c r="N1535" i="12"/>
  <c r="M1535" i="12"/>
  <c r="L1535" i="12"/>
  <c r="J1535" i="12"/>
  <c r="H1535" i="12"/>
  <c r="G1535" i="12"/>
  <c r="W1534" i="12"/>
  <c r="V1534" i="12"/>
  <c r="U1534" i="12"/>
  <c r="T1534" i="12"/>
  <c r="T1532" i="12" s="1"/>
  <c r="S1534" i="12"/>
  <c r="R1534" i="12"/>
  <c r="Q1534" i="12"/>
  <c r="P1534" i="12"/>
  <c r="O1534" i="12"/>
  <c r="N1534" i="12"/>
  <c r="N1532" i="12" s="1"/>
  <c r="M1534" i="12"/>
  <c r="M1532" i="12" s="1"/>
  <c r="L1534" i="12"/>
  <c r="K1534" i="12"/>
  <c r="J1534" i="12"/>
  <c r="I1534" i="12"/>
  <c r="G1534" i="12"/>
  <c r="V1533" i="12"/>
  <c r="U1533" i="12"/>
  <c r="U1532" i="12" s="1"/>
  <c r="T1533" i="12"/>
  <c r="S1533" i="12"/>
  <c r="R1533" i="12"/>
  <c r="Q1533" i="12"/>
  <c r="P1533" i="12"/>
  <c r="O1533" i="12"/>
  <c r="N1533" i="12"/>
  <c r="M1533" i="12"/>
  <c r="L1533" i="12"/>
  <c r="K1533" i="12"/>
  <c r="J1533" i="12"/>
  <c r="J1532" i="12" s="1"/>
  <c r="I1533" i="12"/>
  <c r="G1533" i="12"/>
  <c r="V1532" i="12"/>
  <c r="S1532" i="12"/>
  <c r="G1532" i="12"/>
  <c r="W1531" i="12"/>
  <c r="V1531" i="12"/>
  <c r="U1531" i="12"/>
  <c r="T1531" i="12"/>
  <c r="S1531" i="12"/>
  <c r="R1531" i="12"/>
  <c r="Q1531" i="12"/>
  <c r="O1531" i="12"/>
  <c r="N1531" i="12"/>
  <c r="M1531" i="12"/>
  <c r="L1531" i="12"/>
  <c r="K1531" i="12"/>
  <c r="J1531" i="12"/>
  <c r="I1531" i="12"/>
  <c r="G1531" i="12"/>
  <c r="W1530" i="12"/>
  <c r="V1530" i="12"/>
  <c r="U1530" i="12"/>
  <c r="U1528" i="12" s="1"/>
  <c r="T1530" i="12"/>
  <c r="S1530" i="12"/>
  <c r="R1530" i="12"/>
  <c r="Q1530" i="12"/>
  <c r="P1530" i="12"/>
  <c r="O1530" i="12"/>
  <c r="N1530" i="12"/>
  <c r="L1530" i="12"/>
  <c r="K1530" i="12"/>
  <c r="J1530" i="12"/>
  <c r="I1530" i="12"/>
  <c r="G1530" i="12"/>
  <c r="W1529" i="12"/>
  <c r="V1529" i="12"/>
  <c r="U1529" i="12"/>
  <c r="T1529" i="12"/>
  <c r="S1529" i="12"/>
  <c r="R1529" i="12"/>
  <c r="Q1529" i="12"/>
  <c r="Q1528" i="12" s="1"/>
  <c r="P1529" i="12"/>
  <c r="O1529" i="12"/>
  <c r="O1528" i="12" s="1"/>
  <c r="N1529" i="12"/>
  <c r="N1528" i="12" s="1"/>
  <c r="M1529" i="12"/>
  <c r="L1529" i="12"/>
  <c r="L1528" i="12" s="1"/>
  <c r="K1529" i="12"/>
  <c r="K1528" i="12" s="1"/>
  <c r="I1529" i="12"/>
  <c r="I1528" i="12" s="1"/>
  <c r="G1529" i="12"/>
  <c r="G1528" i="12"/>
  <c r="W1526" i="12"/>
  <c r="V1526" i="12"/>
  <c r="U1526" i="12"/>
  <c r="T1526" i="12"/>
  <c r="S1526" i="12"/>
  <c r="N1526" i="12"/>
  <c r="M1526" i="12"/>
  <c r="L1526" i="12"/>
  <c r="K1526" i="12"/>
  <c r="J1526" i="12"/>
  <c r="I1526" i="12"/>
  <c r="G1526" i="12"/>
  <c r="W1525" i="12"/>
  <c r="V1525" i="12"/>
  <c r="T1525" i="12"/>
  <c r="S1525" i="12"/>
  <c r="R1525" i="12"/>
  <c r="Q1525" i="12"/>
  <c r="P1525" i="12"/>
  <c r="K1525" i="12"/>
  <c r="J1525" i="12"/>
  <c r="I1525" i="12"/>
  <c r="H1525" i="12"/>
  <c r="G1525" i="12"/>
  <c r="W1524" i="12"/>
  <c r="V1524" i="12"/>
  <c r="U1524" i="12"/>
  <c r="T1524" i="12"/>
  <c r="S1524" i="12"/>
  <c r="Q1524" i="12"/>
  <c r="P1524" i="12"/>
  <c r="O1524" i="12"/>
  <c r="N1524" i="12"/>
  <c r="M1524" i="12"/>
  <c r="L1524" i="12"/>
  <c r="K1524" i="12"/>
  <c r="G1524" i="12"/>
  <c r="W1523" i="12"/>
  <c r="V1523" i="12"/>
  <c r="U1523" i="12"/>
  <c r="T1523" i="12"/>
  <c r="T1522" i="12" s="1"/>
  <c r="S1523" i="12"/>
  <c r="S1522" i="12" s="1"/>
  <c r="R1523" i="12"/>
  <c r="Q1523" i="12"/>
  <c r="P1523" i="12"/>
  <c r="O1523" i="12"/>
  <c r="N1523" i="12"/>
  <c r="M1523" i="12"/>
  <c r="L1523" i="12"/>
  <c r="K1523" i="12"/>
  <c r="J1523" i="12"/>
  <c r="I1523" i="12"/>
  <c r="V1522" i="12"/>
  <c r="Q1522" i="12"/>
  <c r="P1522" i="12"/>
  <c r="N1522" i="12"/>
  <c r="W1521" i="12"/>
  <c r="V1521" i="12"/>
  <c r="U1521" i="12"/>
  <c r="T1521" i="12"/>
  <c r="S1521" i="12"/>
  <c r="R1521" i="12"/>
  <c r="Q1521" i="12"/>
  <c r="P1521" i="12"/>
  <c r="O1521" i="12"/>
  <c r="N1521" i="12"/>
  <c r="M1521" i="12"/>
  <c r="L1521" i="12"/>
  <c r="K1521" i="12"/>
  <c r="J1521" i="12"/>
  <c r="I1521" i="12"/>
  <c r="H1521" i="12"/>
  <c r="G1521" i="12"/>
  <c r="W1520" i="12"/>
  <c r="V1520" i="12"/>
  <c r="U1520" i="12"/>
  <c r="T1520" i="12"/>
  <c r="S1520" i="12"/>
  <c r="R1520" i="12"/>
  <c r="Q1520" i="12"/>
  <c r="P1520" i="12"/>
  <c r="O1520" i="12"/>
  <c r="N1520" i="12"/>
  <c r="M1520" i="12"/>
  <c r="L1520" i="12"/>
  <c r="K1520" i="12"/>
  <c r="J1520" i="12"/>
  <c r="I1520" i="12"/>
  <c r="H1520" i="12"/>
  <c r="G1520" i="12"/>
  <c r="W1519" i="12"/>
  <c r="W1517" i="12" s="1"/>
  <c r="V1519" i="12"/>
  <c r="U1519" i="12"/>
  <c r="T1519" i="12"/>
  <c r="S1519" i="12"/>
  <c r="R1519" i="12"/>
  <c r="Q1519" i="12"/>
  <c r="P1519" i="12"/>
  <c r="O1519" i="12"/>
  <c r="N1519" i="12"/>
  <c r="M1519" i="12"/>
  <c r="L1519" i="12"/>
  <c r="K1519" i="12"/>
  <c r="J1519" i="12"/>
  <c r="I1519" i="12"/>
  <c r="H1519" i="12"/>
  <c r="G1519" i="12"/>
  <c r="W1518" i="12"/>
  <c r="V1518" i="12"/>
  <c r="U1518" i="12"/>
  <c r="T1518" i="12"/>
  <c r="T1517" i="12" s="1"/>
  <c r="S1518" i="12"/>
  <c r="S1517" i="12" s="1"/>
  <c r="R1518" i="12"/>
  <c r="Q1518" i="12"/>
  <c r="P1518" i="12"/>
  <c r="O1518" i="12"/>
  <c r="N1518" i="12"/>
  <c r="M1518" i="12"/>
  <c r="L1518" i="12"/>
  <c r="K1518" i="12"/>
  <c r="J1518" i="12"/>
  <c r="I1518" i="12"/>
  <c r="G1518" i="12"/>
  <c r="V1517" i="12"/>
  <c r="U1517" i="12"/>
  <c r="R1517" i="12"/>
  <c r="Q1517" i="12"/>
  <c r="P1517" i="12"/>
  <c r="L1517" i="12"/>
  <c r="W1516" i="12"/>
  <c r="V1516" i="12"/>
  <c r="T1516" i="12"/>
  <c r="S1516" i="12"/>
  <c r="Q1516" i="12"/>
  <c r="P1516" i="12"/>
  <c r="O1516" i="12"/>
  <c r="N1516" i="12"/>
  <c r="M1516" i="12"/>
  <c r="L1516" i="12"/>
  <c r="K1516" i="12"/>
  <c r="J1516" i="12"/>
  <c r="I1516" i="12"/>
  <c r="H1516" i="12"/>
  <c r="G1516" i="12"/>
  <c r="W1515" i="12"/>
  <c r="V1515" i="12"/>
  <c r="U1515" i="12"/>
  <c r="T1515" i="12"/>
  <c r="S1515" i="12"/>
  <c r="R1515" i="12"/>
  <c r="P1515" i="12"/>
  <c r="O1515" i="12"/>
  <c r="M1515" i="12"/>
  <c r="L1515" i="12"/>
  <c r="K1515" i="12"/>
  <c r="J1515" i="12"/>
  <c r="I1515" i="12"/>
  <c r="H1515" i="12"/>
  <c r="G1515" i="12"/>
  <c r="W1514" i="12"/>
  <c r="V1514" i="12"/>
  <c r="U1514" i="12"/>
  <c r="U1512" i="12" s="1"/>
  <c r="T1514" i="12"/>
  <c r="S1514" i="12"/>
  <c r="R1514" i="12"/>
  <c r="Q1514" i="12"/>
  <c r="P1514" i="12"/>
  <c r="O1514" i="12"/>
  <c r="N1514" i="12"/>
  <c r="L1514" i="12"/>
  <c r="J1514" i="12"/>
  <c r="I1514" i="12"/>
  <c r="I1512" i="12" s="1"/>
  <c r="H1514" i="12"/>
  <c r="G1514" i="12"/>
  <c r="W1513" i="12"/>
  <c r="W1512" i="12" s="1"/>
  <c r="V1513" i="12"/>
  <c r="U1513" i="12"/>
  <c r="T1513" i="12"/>
  <c r="T1512" i="12" s="1"/>
  <c r="S1513" i="12"/>
  <c r="S1512" i="12" s="1"/>
  <c r="R1513" i="12"/>
  <c r="Q1513" i="12"/>
  <c r="P1513" i="12"/>
  <c r="O1513" i="12"/>
  <c r="N1513" i="12"/>
  <c r="M1513" i="12"/>
  <c r="L1513" i="12"/>
  <c r="K1513" i="12"/>
  <c r="I1513" i="12"/>
  <c r="G1513" i="12"/>
  <c r="G1512" i="12" s="1"/>
  <c r="V1512" i="12"/>
  <c r="Q1512" i="12"/>
  <c r="O1512" i="12"/>
  <c r="L1512" i="12"/>
  <c r="W1509" i="12"/>
  <c r="G1509" i="12"/>
  <c r="W1508" i="12"/>
  <c r="W1507" i="12"/>
  <c r="W1506" i="12"/>
  <c r="G1506" i="12"/>
  <c r="W1505" i="12"/>
  <c r="V1505" i="12"/>
  <c r="V1503" i="12" s="1"/>
  <c r="U1505" i="12"/>
  <c r="T1505" i="12"/>
  <c r="T1503" i="12" s="1"/>
  <c r="S1505" i="12"/>
  <c r="R1505" i="12"/>
  <c r="Q1505" i="12"/>
  <c r="Q1503" i="12" s="1"/>
  <c r="P1505" i="12"/>
  <c r="O1505" i="12"/>
  <c r="G1505" i="12"/>
  <c r="W1504" i="12"/>
  <c r="V1504" i="12"/>
  <c r="U1504" i="12"/>
  <c r="T1504" i="12"/>
  <c r="S1504" i="12"/>
  <c r="R1504" i="12"/>
  <c r="Q1504" i="12"/>
  <c r="O1504" i="12"/>
  <c r="N1504" i="12"/>
  <c r="M1504" i="12"/>
  <c r="L1504" i="12"/>
  <c r="G1504" i="12"/>
  <c r="G1503" i="12" s="1"/>
  <c r="W1503" i="12"/>
  <c r="U1503" i="12"/>
  <c r="S1503" i="12"/>
  <c r="R1503" i="12"/>
  <c r="W1502" i="12"/>
  <c r="W1500" i="12" s="1"/>
  <c r="V1502" i="12"/>
  <c r="U1502" i="12"/>
  <c r="U1500" i="12" s="1"/>
  <c r="T1502" i="12"/>
  <c r="S1502" i="12"/>
  <c r="R1502" i="12"/>
  <c r="Q1502" i="12"/>
  <c r="Q1500" i="12" s="1"/>
  <c r="P1502" i="12"/>
  <c r="P1500" i="12" s="1"/>
  <c r="O1502" i="12"/>
  <c r="N1502" i="12"/>
  <c r="M1502" i="12"/>
  <c r="L1502" i="12"/>
  <c r="K1502" i="12"/>
  <c r="J1502" i="12"/>
  <c r="I1502" i="12"/>
  <c r="H1502" i="12"/>
  <c r="G1502" i="12"/>
  <c r="W1501" i="12"/>
  <c r="V1501" i="12"/>
  <c r="U1501" i="12"/>
  <c r="T1501" i="12"/>
  <c r="T1500" i="12" s="1"/>
  <c r="S1501" i="12"/>
  <c r="S1500" i="12" s="1"/>
  <c r="R1501" i="12"/>
  <c r="R1500" i="12" s="1"/>
  <c r="Q1501" i="12"/>
  <c r="P1501" i="12"/>
  <c r="O1501" i="12"/>
  <c r="N1501" i="12"/>
  <c r="N1500" i="12" s="1"/>
  <c r="M1501" i="12"/>
  <c r="M1500" i="12" s="1"/>
  <c r="L1501" i="12"/>
  <c r="L1500" i="12" s="1"/>
  <c r="K1501" i="12"/>
  <c r="J1501" i="12"/>
  <c r="I1501" i="12"/>
  <c r="H1501" i="12"/>
  <c r="H1500" i="12" s="1"/>
  <c r="G1501" i="12"/>
  <c r="V1500" i="12"/>
  <c r="J1500" i="12"/>
  <c r="I1500" i="12"/>
  <c r="G1500" i="12"/>
  <c r="W1499" i="12"/>
  <c r="V1499" i="12"/>
  <c r="U1499" i="12"/>
  <c r="T1499" i="12"/>
  <c r="T1497" i="12" s="1"/>
  <c r="S1499" i="12"/>
  <c r="R1499" i="12"/>
  <c r="Q1499" i="12"/>
  <c r="P1499" i="12"/>
  <c r="O1499" i="12"/>
  <c r="N1499" i="12"/>
  <c r="M1499" i="12"/>
  <c r="L1499" i="12"/>
  <c r="K1499" i="12"/>
  <c r="J1499" i="12"/>
  <c r="I1499" i="12"/>
  <c r="H1499" i="12"/>
  <c r="G1499" i="12"/>
  <c r="G1497" i="12" s="1"/>
  <c r="W1498" i="12"/>
  <c r="W1497" i="12" s="1"/>
  <c r="V1498" i="12"/>
  <c r="U1498" i="12"/>
  <c r="U1497" i="12" s="1"/>
  <c r="T1498" i="12"/>
  <c r="S1498" i="12"/>
  <c r="R1498" i="12"/>
  <c r="Q1498" i="12"/>
  <c r="Q1497" i="12" s="1"/>
  <c r="P1498" i="12"/>
  <c r="P1497" i="12" s="1"/>
  <c r="O1498" i="12"/>
  <c r="N1498" i="12"/>
  <c r="N1497" i="12" s="1"/>
  <c r="M1498" i="12"/>
  <c r="L1498" i="12"/>
  <c r="K1498" i="12"/>
  <c r="J1498" i="12"/>
  <c r="J1497" i="12" s="1"/>
  <c r="I1498" i="12"/>
  <c r="G1498" i="12"/>
  <c r="R1497" i="12"/>
  <c r="O1497" i="12"/>
  <c r="M1497" i="12"/>
  <c r="L1497" i="12"/>
  <c r="K1497" i="12"/>
  <c r="W1496" i="12"/>
  <c r="V1496" i="12"/>
  <c r="U1496" i="12"/>
  <c r="T1496" i="12"/>
  <c r="S1496" i="12"/>
  <c r="R1496" i="12"/>
  <c r="R1494" i="12" s="1"/>
  <c r="Q1496" i="12"/>
  <c r="P1496" i="12"/>
  <c r="O1496" i="12"/>
  <c r="N1496" i="12"/>
  <c r="M1496" i="12"/>
  <c r="M1494" i="12" s="1"/>
  <c r="L1496" i="12"/>
  <c r="L1494" i="12" s="1"/>
  <c r="K1496" i="12"/>
  <c r="J1496" i="12"/>
  <c r="I1496" i="12"/>
  <c r="H1496" i="12"/>
  <c r="G1496" i="12"/>
  <c r="W1495" i="12"/>
  <c r="V1495" i="12"/>
  <c r="U1495" i="12"/>
  <c r="U1494" i="12" s="1"/>
  <c r="T1495" i="12"/>
  <c r="S1495" i="12"/>
  <c r="R1495" i="12"/>
  <c r="Q1495" i="12"/>
  <c r="P1495" i="12"/>
  <c r="O1495" i="12"/>
  <c r="O1494" i="12" s="1"/>
  <c r="N1495" i="12"/>
  <c r="M1495" i="12"/>
  <c r="L1495" i="12"/>
  <c r="K1495" i="12"/>
  <c r="K1494" i="12" s="1"/>
  <c r="J1495" i="12"/>
  <c r="J1494" i="12" s="1"/>
  <c r="I1495" i="12"/>
  <c r="I1494" i="12" s="1"/>
  <c r="G1495" i="12"/>
  <c r="G1494" i="12" s="1"/>
  <c r="W1494" i="12"/>
  <c r="V1494" i="12"/>
  <c r="S1494" i="12"/>
  <c r="Q1494" i="12"/>
  <c r="P1494" i="12"/>
  <c r="N1494" i="12"/>
  <c r="W1493" i="12"/>
  <c r="W1491" i="12" s="1"/>
  <c r="V1493" i="12"/>
  <c r="U1493" i="12"/>
  <c r="U1491" i="12" s="1"/>
  <c r="T1493" i="12"/>
  <c r="S1493" i="12"/>
  <c r="S1491" i="12" s="1"/>
  <c r="R1493" i="12"/>
  <c r="Q1493" i="12"/>
  <c r="O1493" i="12"/>
  <c r="N1493" i="12"/>
  <c r="N1491" i="12" s="1"/>
  <c r="M1493" i="12"/>
  <c r="L1493" i="12"/>
  <c r="K1493" i="12"/>
  <c r="J1493" i="12"/>
  <c r="I1493" i="12"/>
  <c r="H1493" i="12"/>
  <c r="G1493" i="12"/>
  <c r="W1492" i="12"/>
  <c r="V1492" i="12"/>
  <c r="V1491" i="12" s="1"/>
  <c r="U1492" i="12"/>
  <c r="T1492" i="12"/>
  <c r="T1491" i="12" s="1"/>
  <c r="S1492" i="12"/>
  <c r="R1492" i="12"/>
  <c r="R1491" i="12" s="1"/>
  <c r="Q1492" i="12"/>
  <c r="Q1491" i="12" s="1"/>
  <c r="P1492" i="12"/>
  <c r="O1492" i="12"/>
  <c r="N1492" i="12"/>
  <c r="L1492" i="12"/>
  <c r="L1491" i="12" s="1"/>
  <c r="K1492" i="12"/>
  <c r="K1491" i="12" s="1"/>
  <c r="J1492" i="12"/>
  <c r="J1491" i="12" s="1"/>
  <c r="I1492" i="12"/>
  <c r="G1492" i="12"/>
  <c r="O1491" i="12"/>
  <c r="I1491" i="12"/>
  <c r="G1491" i="12"/>
  <c r="W1490" i="12"/>
  <c r="V1490" i="12"/>
  <c r="U1490" i="12"/>
  <c r="T1490" i="12"/>
  <c r="S1490" i="12"/>
  <c r="R1490" i="12"/>
  <c r="Q1490" i="12"/>
  <c r="P1490" i="12"/>
  <c r="O1490" i="12"/>
  <c r="M1490" i="12"/>
  <c r="L1490" i="12"/>
  <c r="K1490" i="12"/>
  <c r="J1490" i="12"/>
  <c r="J1488" i="12" s="1"/>
  <c r="I1490" i="12"/>
  <c r="G1490" i="12"/>
  <c r="G1488" i="12" s="1"/>
  <c r="W1489" i="12"/>
  <c r="W1488" i="12" s="1"/>
  <c r="V1489" i="12"/>
  <c r="U1489" i="12"/>
  <c r="T1489" i="12"/>
  <c r="S1489" i="12"/>
  <c r="R1489" i="12"/>
  <c r="Q1489" i="12"/>
  <c r="Q1488" i="12" s="1"/>
  <c r="P1489" i="12"/>
  <c r="P1488" i="12" s="1"/>
  <c r="O1489" i="12"/>
  <c r="N1489" i="12"/>
  <c r="M1489" i="12"/>
  <c r="L1489" i="12"/>
  <c r="J1489" i="12"/>
  <c r="I1489" i="12"/>
  <c r="G1489" i="12"/>
  <c r="U1488" i="12"/>
  <c r="T1488" i="12"/>
  <c r="S1488" i="12"/>
  <c r="R1488" i="12"/>
  <c r="O1488" i="12"/>
  <c r="M1488" i="12"/>
  <c r="L1488" i="12"/>
  <c r="I1488" i="12"/>
  <c r="W1487" i="12"/>
  <c r="V1487" i="12"/>
  <c r="U1487" i="12"/>
  <c r="T1487" i="12"/>
  <c r="S1487" i="12"/>
  <c r="P1487" i="12"/>
  <c r="P1485" i="12" s="1"/>
  <c r="O1487" i="12"/>
  <c r="O1485" i="12" s="1"/>
  <c r="N1487" i="12"/>
  <c r="M1487" i="12"/>
  <c r="L1487" i="12"/>
  <c r="K1487" i="12"/>
  <c r="K1485" i="12" s="1"/>
  <c r="J1487" i="12"/>
  <c r="G1487" i="12"/>
  <c r="W1486" i="12"/>
  <c r="V1486" i="12"/>
  <c r="U1486" i="12"/>
  <c r="T1486" i="12"/>
  <c r="T1485" i="12" s="1"/>
  <c r="S1486" i="12"/>
  <c r="R1486" i="12"/>
  <c r="Q1486" i="12"/>
  <c r="P1486" i="12"/>
  <c r="O1486" i="12"/>
  <c r="M1486" i="12"/>
  <c r="L1486" i="12"/>
  <c r="K1486" i="12"/>
  <c r="J1486" i="12"/>
  <c r="J1485" i="12" s="1"/>
  <c r="I1486" i="12"/>
  <c r="I1485" i="12" s="1"/>
  <c r="G1486" i="12"/>
  <c r="G1485" i="12" s="1"/>
  <c r="W1485" i="12"/>
  <c r="V1485" i="12"/>
  <c r="U1485" i="12"/>
  <c r="S1485" i="12"/>
  <c r="W1483" i="12"/>
  <c r="W1480" i="12" s="1"/>
  <c r="V1483" i="12"/>
  <c r="U1483" i="12"/>
  <c r="T1483" i="12"/>
  <c r="S1483" i="12"/>
  <c r="R1483" i="12"/>
  <c r="Q1483" i="12"/>
  <c r="P1483" i="12"/>
  <c r="O1483" i="12"/>
  <c r="N1483" i="12"/>
  <c r="M1483" i="12"/>
  <c r="L1483" i="12"/>
  <c r="K1483" i="12"/>
  <c r="J1483" i="12"/>
  <c r="G1483" i="12"/>
  <c r="W1482" i="12"/>
  <c r="V1482" i="12"/>
  <c r="U1482" i="12"/>
  <c r="T1482" i="12"/>
  <c r="S1482" i="12"/>
  <c r="S1480" i="12" s="1"/>
  <c r="R1482" i="12"/>
  <c r="Q1482" i="12"/>
  <c r="P1482" i="12"/>
  <c r="O1482" i="12"/>
  <c r="N1482" i="12"/>
  <c r="M1482" i="12"/>
  <c r="L1482" i="12"/>
  <c r="K1482" i="12"/>
  <c r="J1482" i="12"/>
  <c r="I1482" i="12"/>
  <c r="G1482" i="12"/>
  <c r="W1481" i="12"/>
  <c r="T1481" i="12"/>
  <c r="T1480" i="12" s="1"/>
  <c r="S1481" i="12"/>
  <c r="R1481" i="12"/>
  <c r="Q1481" i="12"/>
  <c r="P1481" i="12"/>
  <c r="O1481" i="12"/>
  <c r="N1481" i="12"/>
  <c r="N1480" i="12" s="1"/>
  <c r="M1481" i="12"/>
  <c r="M1480" i="12" s="1"/>
  <c r="L1481" i="12"/>
  <c r="L1480" i="12" s="1"/>
  <c r="K1481" i="12"/>
  <c r="K1480" i="12" s="1"/>
  <c r="J1481" i="12"/>
  <c r="I1481" i="12"/>
  <c r="H1481" i="12"/>
  <c r="G1481" i="12"/>
  <c r="J1480" i="12"/>
  <c r="I1480" i="12"/>
  <c r="G1480" i="12"/>
  <c r="W1479" i="12"/>
  <c r="V1479" i="12"/>
  <c r="U1479" i="12"/>
  <c r="T1479" i="12"/>
  <c r="R1479" i="12"/>
  <c r="Q1479" i="12"/>
  <c r="O1479" i="12"/>
  <c r="N1479" i="12"/>
  <c r="M1479" i="12"/>
  <c r="L1479" i="12"/>
  <c r="K1479" i="12"/>
  <c r="J1479" i="12"/>
  <c r="I1479" i="12"/>
  <c r="G1479" i="12"/>
  <c r="W1478" i="12"/>
  <c r="V1478" i="12"/>
  <c r="U1478" i="12"/>
  <c r="U1477" i="12" s="1"/>
  <c r="T1478" i="12"/>
  <c r="S1478" i="12"/>
  <c r="R1478" i="12"/>
  <c r="R1477" i="12" s="1"/>
  <c r="Q1478" i="12"/>
  <c r="Q1477" i="12" s="1"/>
  <c r="O1478" i="12"/>
  <c r="N1478" i="12"/>
  <c r="L1478" i="12"/>
  <c r="K1478" i="12"/>
  <c r="J1478" i="12"/>
  <c r="I1478" i="12"/>
  <c r="G1478" i="12"/>
  <c r="G1477" i="12" s="1"/>
  <c r="S1477" i="12"/>
  <c r="O1477" i="12"/>
  <c r="N1477" i="12"/>
  <c r="K1477" i="12"/>
  <c r="J1477" i="12"/>
  <c r="I1477" i="12"/>
  <c r="W1476" i="12"/>
  <c r="V1476" i="12"/>
  <c r="U1476" i="12"/>
  <c r="T1476" i="12"/>
  <c r="S1476" i="12"/>
  <c r="R1476" i="12"/>
  <c r="Q1476" i="12"/>
  <c r="P1476" i="12"/>
  <c r="P1473" i="12" s="1"/>
  <c r="O1476" i="12"/>
  <c r="N1476" i="12"/>
  <c r="M1476" i="12"/>
  <c r="L1476" i="12"/>
  <c r="K1476" i="12"/>
  <c r="J1476" i="12"/>
  <c r="I1476" i="12"/>
  <c r="H1476" i="12"/>
  <c r="G1476" i="12"/>
  <c r="W1475" i="12"/>
  <c r="W1473" i="12" s="1"/>
  <c r="V1475" i="12"/>
  <c r="U1475" i="12"/>
  <c r="T1475" i="12"/>
  <c r="S1475" i="12"/>
  <c r="R1475" i="12"/>
  <c r="Q1475" i="12"/>
  <c r="P1475" i="12"/>
  <c r="O1475" i="12"/>
  <c r="N1475" i="12"/>
  <c r="M1475" i="12"/>
  <c r="L1475" i="12"/>
  <c r="K1475" i="12"/>
  <c r="K1473" i="12" s="1"/>
  <c r="J1475" i="12"/>
  <c r="I1475" i="12"/>
  <c r="H1475" i="12"/>
  <c r="G1475" i="12"/>
  <c r="W1474" i="12"/>
  <c r="V1474" i="12"/>
  <c r="V1473" i="12" s="1"/>
  <c r="U1474" i="12"/>
  <c r="U1473" i="12" s="1"/>
  <c r="T1474" i="12"/>
  <c r="T1473" i="12" s="1"/>
  <c r="S1474" i="12"/>
  <c r="R1474" i="12"/>
  <c r="Q1474" i="12"/>
  <c r="P1474" i="12"/>
  <c r="O1474" i="12"/>
  <c r="N1474" i="12"/>
  <c r="N1473" i="12" s="1"/>
  <c r="M1474" i="12"/>
  <c r="L1474" i="12"/>
  <c r="L1473" i="12" s="1"/>
  <c r="K1474" i="12"/>
  <c r="J1474" i="12"/>
  <c r="J1473" i="12" s="1"/>
  <c r="I1474" i="12"/>
  <c r="I1473" i="12" s="1"/>
  <c r="H1474" i="12"/>
  <c r="G1474" i="12"/>
  <c r="S1473" i="12"/>
  <c r="R1473" i="12"/>
  <c r="Q1473" i="12"/>
  <c r="O1473" i="12"/>
  <c r="W1472" i="12"/>
  <c r="V1472" i="12"/>
  <c r="V1470" i="12" s="1"/>
  <c r="U1472" i="12"/>
  <c r="T1472" i="12"/>
  <c r="T1470" i="12" s="1"/>
  <c r="R1472" i="12"/>
  <c r="Q1472" i="12"/>
  <c r="O1472" i="12"/>
  <c r="O1470" i="12" s="1"/>
  <c r="M1472" i="12"/>
  <c r="L1472" i="12"/>
  <c r="K1472" i="12"/>
  <c r="J1472" i="12"/>
  <c r="I1472" i="12"/>
  <c r="H1472" i="12"/>
  <c r="G1472" i="12"/>
  <c r="W1471" i="12"/>
  <c r="W1470" i="12" s="1"/>
  <c r="V1471" i="12"/>
  <c r="U1471" i="12"/>
  <c r="T1471" i="12"/>
  <c r="S1471" i="12"/>
  <c r="S1470" i="12" s="1"/>
  <c r="R1471" i="12"/>
  <c r="R1470" i="12" s="1"/>
  <c r="Q1471" i="12"/>
  <c r="Q1470" i="12" s="1"/>
  <c r="O1471" i="12"/>
  <c r="N1471" i="12"/>
  <c r="L1471" i="12"/>
  <c r="L1470" i="12" s="1"/>
  <c r="J1471" i="12"/>
  <c r="J1470" i="12" s="1"/>
  <c r="I1471" i="12"/>
  <c r="I1470" i="12" s="1"/>
  <c r="G1471" i="12"/>
  <c r="G1470" i="12"/>
  <c r="W1469" i="12"/>
  <c r="V1469" i="12"/>
  <c r="U1469" i="12"/>
  <c r="T1469" i="12"/>
  <c r="S1469" i="12"/>
  <c r="Q1469" i="12"/>
  <c r="P1469" i="12"/>
  <c r="O1469" i="12"/>
  <c r="N1469" i="12"/>
  <c r="M1469" i="12"/>
  <c r="L1469" i="12"/>
  <c r="K1469" i="12"/>
  <c r="K1466" i="12" s="1"/>
  <c r="J1469" i="12"/>
  <c r="J1466" i="12" s="1"/>
  <c r="I1469" i="12"/>
  <c r="H1469" i="12"/>
  <c r="G1469" i="12"/>
  <c r="W1468" i="12"/>
  <c r="W1466" i="12" s="1"/>
  <c r="V1468" i="12"/>
  <c r="U1468" i="12"/>
  <c r="U1466" i="12" s="1"/>
  <c r="T1468" i="12"/>
  <c r="S1468" i="12"/>
  <c r="R1468" i="12"/>
  <c r="R1466" i="12" s="1"/>
  <c r="Q1468" i="12"/>
  <c r="P1468" i="12"/>
  <c r="N1468" i="12"/>
  <c r="M1468" i="12"/>
  <c r="L1468" i="12"/>
  <c r="K1468" i="12"/>
  <c r="J1468" i="12"/>
  <c r="I1468" i="12"/>
  <c r="G1468" i="12"/>
  <c r="W1467" i="12"/>
  <c r="U1467" i="12"/>
  <c r="T1467" i="12"/>
  <c r="S1467" i="12"/>
  <c r="R1467" i="12"/>
  <c r="Q1467" i="12"/>
  <c r="P1467" i="12"/>
  <c r="O1467" i="12"/>
  <c r="N1467" i="12"/>
  <c r="M1467" i="12"/>
  <c r="L1467" i="12"/>
  <c r="K1467" i="12"/>
  <c r="J1467" i="12"/>
  <c r="Q1466" i="12"/>
  <c r="P1466" i="12"/>
  <c r="O1466" i="12"/>
  <c r="N1466" i="12"/>
  <c r="M1466" i="12"/>
  <c r="L1466" i="12"/>
  <c r="W1465" i="12"/>
  <c r="V1465" i="12"/>
  <c r="U1465" i="12"/>
  <c r="T1465" i="12"/>
  <c r="S1465" i="12"/>
  <c r="R1465" i="12"/>
  <c r="R1463" i="12" s="1"/>
  <c r="Q1465" i="12"/>
  <c r="P1465" i="12"/>
  <c r="O1465" i="12"/>
  <c r="N1465" i="12"/>
  <c r="N1463" i="12" s="1"/>
  <c r="M1465" i="12"/>
  <c r="L1465" i="12"/>
  <c r="K1465" i="12"/>
  <c r="J1465" i="12"/>
  <c r="I1465" i="12"/>
  <c r="H1465" i="12"/>
  <c r="G1465" i="12"/>
  <c r="G1463" i="12" s="1"/>
  <c r="W1464" i="12"/>
  <c r="V1464" i="12"/>
  <c r="U1464" i="12"/>
  <c r="T1464" i="12"/>
  <c r="S1464" i="12"/>
  <c r="R1464" i="12"/>
  <c r="Q1464" i="12"/>
  <c r="Q1463" i="12" s="1"/>
  <c r="P1464" i="12"/>
  <c r="O1464" i="12"/>
  <c r="O1463" i="12" s="1"/>
  <c r="N1464" i="12"/>
  <c r="M1464" i="12"/>
  <c r="L1464" i="12"/>
  <c r="K1464" i="12"/>
  <c r="J1464" i="12"/>
  <c r="I1464" i="12"/>
  <c r="I1463" i="12" s="1"/>
  <c r="G1464" i="12"/>
  <c r="W1463" i="12"/>
  <c r="V1463" i="12"/>
  <c r="U1463" i="12"/>
  <c r="T1463" i="12"/>
  <c r="S1463" i="12"/>
  <c r="P1463" i="12"/>
  <c r="J1463" i="12"/>
  <c r="W1461" i="12"/>
  <c r="V1461" i="12"/>
  <c r="U1461" i="12"/>
  <c r="T1461" i="12"/>
  <c r="S1461" i="12"/>
  <c r="R1461" i="12"/>
  <c r="Q1461" i="12"/>
  <c r="P1461" i="12"/>
  <c r="O1461" i="12"/>
  <c r="N1461" i="12"/>
  <c r="M1461" i="12"/>
  <c r="L1461" i="12"/>
  <c r="K1461" i="12"/>
  <c r="J1461" i="12"/>
  <c r="I1461" i="12"/>
  <c r="W1460" i="12"/>
  <c r="V1460" i="12"/>
  <c r="V1458" i="12" s="1"/>
  <c r="U1460" i="12"/>
  <c r="T1460" i="12"/>
  <c r="S1460" i="12"/>
  <c r="R1460" i="12"/>
  <c r="Q1460" i="12"/>
  <c r="P1460" i="12"/>
  <c r="O1460" i="12"/>
  <c r="N1460" i="12"/>
  <c r="M1460" i="12"/>
  <c r="L1460" i="12"/>
  <c r="K1460" i="12"/>
  <c r="J1460" i="12"/>
  <c r="I1460" i="12"/>
  <c r="G1460" i="12"/>
  <c r="W1459" i="12"/>
  <c r="V1459" i="12"/>
  <c r="U1459" i="12"/>
  <c r="S1459" i="12"/>
  <c r="S1458" i="12" s="1"/>
  <c r="R1459" i="12"/>
  <c r="R1458" i="12" s="1"/>
  <c r="Q1459" i="12"/>
  <c r="P1459" i="12"/>
  <c r="P1458" i="12" s="1"/>
  <c r="O1459" i="12"/>
  <c r="O1458" i="12" s="1"/>
  <c r="N1459" i="12"/>
  <c r="N1458" i="12" s="1"/>
  <c r="M1459" i="12"/>
  <c r="M1458" i="12" s="1"/>
  <c r="L1459" i="12"/>
  <c r="K1459" i="12"/>
  <c r="J1459" i="12"/>
  <c r="I1459" i="12"/>
  <c r="H1459" i="12"/>
  <c r="G1459" i="12"/>
  <c r="Q1458" i="12"/>
  <c r="L1458" i="12"/>
  <c r="K1458" i="12"/>
  <c r="J1458" i="12"/>
  <c r="I1458" i="12"/>
  <c r="W1457" i="12"/>
  <c r="T1457" i="12"/>
  <c r="S1457" i="12"/>
  <c r="Q1457" i="12"/>
  <c r="P1457" i="12"/>
  <c r="O1457" i="12"/>
  <c r="N1457" i="12"/>
  <c r="M1457" i="12"/>
  <c r="L1457" i="12"/>
  <c r="K1457" i="12"/>
  <c r="J1457" i="12"/>
  <c r="I1457" i="12"/>
  <c r="H1457" i="12"/>
  <c r="G1457" i="12"/>
  <c r="W1456" i="12"/>
  <c r="U1456" i="12"/>
  <c r="T1456" i="12"/>
  <c r="Q1456" i="12"/>
  <c r="P1456" i="12"/>
  <c r="O1456" i="12"/>
  <c r="M1456" i="12"/>
  <c r="L1456" i="12"/>
  <c r="L1454" i="12" s="1"/>
  <c r="K1456" i="12"/>
  <c r="J1456" i="12"/>
  <c r="J1454" i="12" s="1"/>
  <c r="I1456" i="12"/>
  <c r="H1456" i="12"/>
  <c r="G1456" i="12"/>
  <c r="W1455" i="12"/>
  <c r="W1454" i="12" s="1"/>
  <c r="V1455" i="12"/>
  <c r="U1455" i="12"/>
  <c r="U1454" i="12" s="1"/>
  <c r="T1455" i="12"/>
  <c r="S1455" i="12"/>
  <c r="S1454" i="12" s="1"/>
  <c r="R1455" i="12"/>
  <c r="Q1455" i="12"/>
  <c r="N1455" i="12"/>
  <c r="M1455" i="12"/>
  <c r="M1454" i="12" s="1"/>
  <c r="L1455" i="12"/>
  <c r="K1455" i="12"/>
  <c r="K1454" i="12" s="1"/>
  <c r="J1455" i="12"/>
  <c r="I1455" i="12"/>
  <c r="I1454" i="12" s="1"/>
  <c r="G1455" i="12"/>
  <c r="G1454" i="12" s="1"/>
  <c r="V1454" i="12"/>
  <c r="T1454" i="12"/>
  <c r="Q1454" i="12"/>
  <c r="W1453" i="12"/>
  <c r="W1450" i="12" s="1"/>
  <c r="V1453" i="12"/>
  <c r="U1453" i="12"/>
  <c r="T1453" i="12"/>
  <c r="S1453" i="12"/>
  <c r="R1453" i="12"/>
  <c r="Q1453" i="12"/>
  <c r="P1453" i="12"/>
  <c r="O1453" i="12"/>
  <c r="N1453" i="12"/>
  <c r="M1453" i="12"/>
  <c r="L1453" i="12"/>
  <c r="K1453" i="12"/>
  <c r="J1453" i="12"/>
  <c r="I1453" i="12"/>
  <c r="H1453" i="12"/>
  <c r="G1453" i="12"/>
  <c r="W1452" i="12"/>
  <c r="V1452" i="12"/>
  <c r="U1452" i="12"/>
  <c r="T1452" i="12"/>
  <c r="T1450" i="12" s="1"/>
  <c r="S1452" i="12"/>
  <c r="R1452" i="12"/>
  <c r="Q1452" i="12"/>
  <c r="P1452" i="12"/>
  <c r="O1452" i="12"/>
  <c r="N1452" i="12"/>
  <c r="M1452" i="12"/>
  <c r="L1452" i="12"/>
  <c r="K1452" i="12"/>
  <c r="J1452" i="12"/>
  <c r="I1452" i="12"/>
  <c r="H1452" i="12"/>
  <c r="G1452" i="12"/>
  <c r="W1451" i="12"/>
  <c r="V1451" i="12"/>
  <c r="U1451" i="12"/>
  <c r="U1450" i="12" s="1"/>
  <c r="T1451" i="12"/>
  <c r="S1451" i="12"/>
  <c r="R1451" i="12"/>
  <c r="Q1451" i="12"/>
  <c r="P1451" i="12"/>
  <c r="N1451" i="12"/>
  <c r="M1451" i="12"/>
  <c r="L1451" i="12"/>
  <c r="K1451" i="12"/>
  <c r="J1451" i="12"/>
  <c r="I1451" i="12"/>
  <c r="H1451" i="12"/>
  <c r="G1451" i="12"/>
  <c r="G1450" i="12" s="1"/>
  <c r="N1450" i="12"/>
  <c r="L1450" i="12"/>
  <c r="J1450" i="12"/>
  <c r="I1450" i="12"/>
  <c r="H1450" i="12"/>
  <c r="W1448" i="12"/>
  <c r="V1448" i="12"/>
  <c r="U1448" i="12"/>
  <c r="T1448" i="12"/>
  <c r="S1448" i="12"/>
  <c r="R1448" i="12"/>
  <c r="Q1448" i="12"/>
  <c r="P1448" i="12"/>
  <c r="O1448" i="12"/>
  <c r="L1448" i="12"/>
  <c r="K1448" i="12"/>
  <c r="J1448" i="12"/>
  <c r="I1448" i="12"/>
  <c r="I1444" i="12" s="1"/>
  <c r="V1447" i="12"/>
  <c r="U1447" i="12"/>
  <c r="T1447" i="12"/>
  <c r="S1447" i="12"/>
  <c r="S1444" i="12" s="1"/>
  <c r="R1447" i="12"/>
  <c r="Q1447" i="12"/>
  <c r="P1447" i="12"/>
  <c r="O1447" i="12"/>
  <c r="N1447" i="12"/>
  <c r="M1447" i="12"/>
  <c r="L1447" i="12"/>
  <c r="I1447" i="12"/>
  <c r="G1447" i="12"/>
  <c r="W1446" i="12"/>
  <c r="V1446" i="12"/>
  <c r="S1446" i="12"/>
  <c r="R1446" i="12"/>
  <c r="Q1446" i="12"/>
  <c r="P1446" i="12"/>
  <c r="O1446" i="12"/>
  <c r="O1444" i="12" s="1"/>
  <c r="N1446" i="12"/>
  <c r="M1446" i="12"/>
  <c r="L1446" i="12"/>
  <c r="K1446" i="12"/>
  <c r="J1446" i="12"/>
  <c r="I1446" i="12"/>
  <c r="W1445" i="12"/>
  <c r="V1445" i="12"/>
  <c r="U1445" i="12"/>
  <c r="T1445" i="12"/>
  <c r="S1445" i="12"/>
  <c r="R1445" i="12"/>
  <c r="O1445" i="12"/>
  <c r="N1445" i="12"/>
  <c r="M1445" i="12"/>
  <c r="L1445" i="12"/>
  <c r="L1444" i="12" s="1"/>
  <c r="K1445" i="12"/>
  <c r="J1445" i="12"/>
  <c r="I1445" i="12"/>
  <c r="R1444" i="12"/>
  <c r="W1443" i="12"/>
  <c r="V1443" i="12"/>
  <c r="U1443" i="12"/>
  <c r="T1443" i="12"/>
  <c r="S1443" i="12"/>
  <c r="R1443" i="12"/>
  <c r="Q1443" i="12"/>
  <c r="O1443" i="12"/>
  <c r="O1439" i="12" s="1"/>
  <c r="N1443" i="12"/>
  <c r="M1443" i="12"/>
  <c r="L1443" i="12"/>
  <c r="K1443" i="12"/>
  <c r="J1443" i="12"/>
  <c r="G1443" i="12"/>
  <c r="W1442" i="12"/>
  <c r="V1442" i="12"/>
  <c r="U1442" i="12"/>
  <c r="S1442" i="12"/>
  <c r="R1442" i="12"/>
  <c r="Q1442" i="12"/>
  <c r="P1442" i="12"/>
  <c r="O1442" i="12"/>
  <c r="N1442" i="12"/>
  <c r="L1442" i="12"/>
  <c r="K1442" i="12"/>
  <c r="J1442" i="12"/>
  <c r="I1442" i="12"/>
  <c r="H1442" i="12"/>
  <c r="G1442" i="12"/>
  <c r="W1441" i="12"/>
  <c r="U1441" i="12"/>
  <c r="T1441" i="12"/>
  <c r="S1441" i="12"/>
  <c r="R1441" i="12"/>
  <c r="O1441" i="12"/>
  <c r="N1441" i="12"/>
  <c r="M1441" i="12"/>
  <c r="L1441" i="12"/>
  <c r="K1441" i="12"/>
  <c r="I1441" i="12"/>
  <c r="H1441" i="12"/>
  <c r="G1441" i="12"/>
  <c r="W1440" i="12"/>
  <c r="W1439" i="12" s="1"/>
  <c r="V1440" i="12"/>
  <c r="U1440" i="12"/>
  <c r="U1439" i="12" s="1"/>
  <c r="T1440" i="12"/>
  <c r="S1440" i="12"/>
  <c r="R1440" i="12"/>
  <c r="P1440" i="12"/>
  <c r="O1440" i="12"/>
  <c r="L1440" i="12"/>
  <c r="K1440" i="12"/>
  <c r="J1440" i="12"/>
  <c r="I1440" i="12"/>
  <c r="G1440" i="12"/>
  <c r="G1439" i="12" s="1"/>
  <c r="S1439" i="12"/>
  <c r="R1439" i="12"/>
  <c r="W1438" i="12"/>
  <c r="V1438" i="12"/>
  <c r="U1438" i="12"/>
  <c r="U1434" i="12" s="1"/>
  <c r="T1438" i="12"/>
  <c r="T1434" i="12" s="1"/>
  <c r="S1438" i="12"/>
  <c r="R1438" i="12"/>
  <c r="Q1438" i="12"/>
  <c r="P1438" i="12"/>
  <c r="O1438" i="12"/>
  <c r="N1438" i="12"/>
  <c r="M1438" i="12"/>
  <c r="L1438" i="12"/>
  <c r="K1438" i="12"/>
  <c r="J1438" i="12"/>
  <c r="I1438" i="12"/>
  <c r="H1438" i="12"/>
  <c r="G1438" i="12"/>
  <c r="W1437" i="12"/>
  <c r="V1437" i="12"/>
  <c r="U1437" i="12"/>
  <c r="T1437" i="12"/>
  <c r="S1437" i="12"/>
  <c r="R1437" i="12"/>
  <c r="Q1437" i="12"/>
  <c r="Q1434" i="12" s="1"/>
  <c r="P1437" i="12"/>
  <c r="O1437" i="12"/>
  <c r="N1437" i="12"/>
  <c r="M1437" i="12"/>
  <c r="L1437" i="12"/>
  <c r="K1437" i="12"/>
  <c r="J1437" i="12"/>
  <c r="I1437" i="12"/>
  <c r="H1437" i="12"/>
  <c r="G1437" i="12"/>
  <c r="W1436" i="12"/>
  <c r="V1436" i="12"/>
  <c r="U1436" i="12"/>
  <c r="T1436" i="12"/>
  <c r="S1436" i="12"/>
  <c r="R1436" i="12"/>
  <c r="Q1436" i="12"/>
  <c r="P1436" i="12"/>
  <c r="O1436" i="12"/>
  <c r="O1434" i="12" s="1"/>
  <c r="N1436" i="12"/>
  <c r="M1436" i="12"/>
  <c r="M1434" i="12" s="1"/>
  <c r="L1436" i="12"/>
  <c r="K1436" i="12"/>
  <c r="J1436" i="12"/>
  <c r="I1436" i="12"/>
  <c r="G1436" i="12"/>
  <c r="W1435" i="12"/>
  <c r="V1435" i="12"/>
  <c r="V1434" i="12" s="1"/>
  <c r="U1435" i="12"/>
  <c r="T1435" i="12"/>
  <c r="S1435" i="12"/>
  <c r="R1435" i="12"/>
  <c r="Q1435" i="12"/>
  <c r="P1435" i="12"/>
  <c r="O1435" i="12"/>
  <c r="N1435" i="12"/>
  <c r="M1435" i="12"/>
  <c r="L1435" i="12"/>
  <c r="L1434" i="12" s="1"/>
  <c r="K1435" i="12"/>
  <c r="K1434" i="12" s="1"/>
  <c r="J1435" i="12"/>
  <c r="J1434" i="12" s="1"/>
  <c r="I1435" i="12"/>
  <c r="I1434" i="12" s="1"/>
  <c r="G1435" i="12"/>
  <c r="G1434" i="12" s="1"/>
  <c r="W1434" i="12"/>
  <c r="V1427" i="12"/>
  <c r="V1424" i="12" s="1"/>
  <c r="T1427" i="12"/>
  <c r="S1427" i="12"/>
  <c r="R1427" i="12"/>
  <c r="Q1427" i="12"/>
  <c r="P1427" i="12"/>
  <c r="O1427" i="12"/>
  <c r="N1427" i="12"/>
  <c r="M1427" i="12"/>
  <c r="L1427" i="12"/>
  <c r="K1427" i="12"/>
  <c r="J1427" i="12"/>
  <c r="I1427" i="12"/>
  <c r="H1427" i="12"/>
  <c r="G1427" i="12"/>
  <c r="V1426" i="12"/>
  <c r="U1426" i="12"/>
  <c r="T1426" i="12"/>
  <c r="T1424" i="12" s="1"/>
  <c r="S1426" i="12"/>
  <c r="R1426" i="12"/>
  <c r="R1424" i="12" s="1"/>
  <c r="Q1426" i="12"/>
  <c r="P1426" i="12"/>
  <c r="O1426" i="12"/>
  <c r="N1426" i="12"/>
  <c r="M1426" i="12"/>
  <c r="L1426" i="12"/>
  <c r="L1424" i="12" s="1"/>
  <c r="K1426" i="12"/>
  <c r="J1426" i="12"/>
  <c r="I1426" i="12"/>
  <c r="H1426" i="12"/>
  <c r="G1426" i="12"/>
  <c r="V1425" i="12"/>
  <c r="U1425" i="12"/>
  <c r="T1425" i="12"/>
  <c r="S1425" i="12"/>
  <c r="R1425" i="12"/>
  <c r="Q1425" i="12"/>
  <c r="P1425" i="12"/>
  <c r="O1425" i="12"/>
  <c r="N1425" i="12"/>
  <c r="N1424" i="12" s="1"/>
  <c r="M1425" i="12"/>
  <c r="L1425" i="12"/>
  <c r="J1425" i="12"/>
  <c r="J1424" i="12" s="1"/>
  <c r="H1425" i="12"/>
  <c r="H1424" i="12" s="1"/>
  <c r="G1425" i="12"/>
  <c r="G1424" i="12"/>
  <c r="V1422" i="12"/>
  <c r="V1421" i="12" s="1"/>
  <c r="U1422" i="12"/>
  <c r="U1421" i="12" s="1"/>
  <c r="T1422" i="12"/>
  <c r="O1422" i="12"/>
  <c r="O1421" i="12" s="1"/>
  <c r="N1422" i="12"/>
  <c r="M1422" i="12"/>
  <c r="M1421" i="12" s="1"/>
  <c r="L1422" i="12"/>
  <c r="K1422" i="12"/>
  <c r="K1421" i="12" s="1"/>
  <c r="I1422" i="12"/>
  <c r="I1421" i="12" s="1"/>
  <c r="H1422" i="12"/>
  <c r="G1422" i="12"/>
  <c r="G1421" i="12" s="1"/>
  <c r="T1421" i="12"/>
  <c r="N1421" i="12"/>
  <c r="L1421" i="12"/>
  <c r="H1421" i="12"/>
  <c r="V1420" i="12"/>
  <c r="U1420" i="12"/>
  <c r="T1420" i="12"/>
  <c r="S1420" i="12"/>
  <c r="R1420" i="12"/>
  <c r="Q1420" i="12"/>
  <c r="Q1418" i="12" s="1"/>
  <c r="P1420" i="12"/>
  <c r="O1420" i="12"/>
  <c r="O1418" i="12" s="1"/>
  <c r="N1420" i="12"/>
  <c r="M1420" i="12"/>
  <c r="L1420" i="12"/>
  <c r="K1420" i="12"/>
  <c r="J1420" i="12"/>
  <c r="I1420" i="12"/>
  <c r="I1418" i="12" s="1"/>
  <c r="H1420" i="12"/>
  <c r="G1420" i="12"/>
  <c r="V1419" i="12"/>
  <c r="U1419" i="12"/>
  <c r="U1418" i="12" s="1"/>
  <c r="S1419" i="12"/>
  <c r="S1418" i="12" s="1"/>
  <c r="R1419" i="12"/>
  <c r="Q1419" i="12"/>
  <c r="P1419" i="12"/>
  <c r="O1419" i="12"/>
  <c r="N1419" i="12"/>
  <c r="N1418" i="12" s="1"/>
  <c r="M1419" i="12"/>
  <c r="M1418" i="12" s="1"/>
  <c r="L1419" i="12"/>
  <c r="L1418" i="12" s="1"/>
  <c r="K1419" i="12"/>
  <c r="J1419" i="12"/>
  <c r="I1419" i="12"/>
  <c r="H1419" i="12"/>
  <c r="G1419" i="12"/>
  <c r="K1418" i="12"/>
  <c r="J1418" i="12"/>
  <c r="H1418" i="12"/>
  <c r="G1418" i="12"/>
  <c r="V1417" i="12"/>
  <c r="U1417" i="12"/>
  <c r="T1417" i="12"/>
  <c r="S1417" i="12"/>
  <c r="R1417" i="12"/>
  <c r="Q1417" i="12"/>
  <c r="P1417" i="12"/>
  <c r="O1417" i="12"/>
  <c r="N1417" i="12"/>
  <c r="M1417" i="12"/>
  <c r="L1417" i="12"/>
  <c r="K1417" i="12"/>
  <c r="J1417" i="12"/>
  <c r="I1417" i="12"/>
  <c r="H1417" i="12"/>
  <c r="G1417" i="12"/>
  <c r="V1416" i="12"/>
  <c r="T1416" i="12"/>
  <c r="S1416" i="12"/>
  <c r="Q1416" i="12"/>
  <c r="P1416" i="12"/>
  <c r="O1416" i="12"/>
  <c r="N1416" i="12"/>
  <c r="M1416" i="12"/>
  <c r="L1416" i="12"/>
  <c r="K1416" i="12"/>
  <c r="J1416" i="12"/>
  <c r="I1416" i="12"/>
  <c r="H1416" i="12"/>
  <c r="G1416" i="12"/>
  <c r="K1415" i="12"/>
  <c r="J1415" i="12"/>
  <c r="I1415" i="12"/>
  <c r="H1415" i="12"/>
  <c r="G1415" i="12"/>
  <c r="V1414" i="12"/>
  <c r="U1414" i="12"/>
  <c r="S1414" i="12"/>
  <c r="R1414" i="12"/>
  <c r="Q1414" i="12"/>
  <c r="P1414" i="12"/>
  <c r="O1414" i="12"/>
  <c r="N1414" i="12"/>
  <c r="M1414" i="12"/>
  <c r="M1410" i="12" s="1"/>
  <c r="L1414" i="12"/>
  <c r="K1414" i="12"/>
  <c r="J1414" i="12"/>
  <c r="I1414" i="12"/>
  <c r="H1414" i="12"/>
  <c r="G1414" i="12"/>
  <c r="V1413" i="12"/>
  <c r="U1413" i="12"/>
  <c r="T1413" i="12"/>
  <c r="R1413" i="12"/>
  <c r="Q1413" i="12"/>
  <c r="P1413" i="12"/>
  <c r="O1413" i="12"/>
  <c r="N1413" i="12"/>
  <c r="M1413" i="12"/>
  <c r="L1413" i="12"/>
  <c r="L1410" i="12" s="1"/>
  <c r="K1413" i="12"/>
  <c r="K1410" i="12" s="1"/>
  <c r="J1413" i="12"/>
  <c r="I1413" i="12"/>
  <c r="H1413" i="12"/>
  <c r="G1413" i="12"/>
  <c r="V1412" i="12"/>
  <c r="U1412" i="12"/>
  <c r="T1412" i="12"/>
  <c r="S1412" i="12"/>
  <c r="R1412" i="12"/>
  <c r="Q1412" i="12"/>
  <c r="O1412" i="12"/>
  <c r="N1412" i="12"/>
  <c r="M1412" i="12"/>
  <c r="L1412" i="12"/>
  <c r="K1412" i="12"/>
  <c r="J1412" i="12"/>
  <c r="I1412" i="12"/>
  <c r="H1412" i="12"/>
  <c r="G1412" i="12"/>
  <c r="V1411" i="12"/>
  <c r="V1410" i="12" s="1"/>
  <c r="U1411" i="12"/>
  <c r="T1411" i="12"/>
  <c r="S1411" i="12"/>
  <c r="R1411" i="12"/>
  <c r="R1410" i="12" s="1"/>
  <c r="Q1411" i="12"/>
  <c r="P1411" i="12"/>
  <c r="P1410" i="12" s="1"/>
  <c r="O1411" i="12"/>
  <c r="N1411" i="12"/>
  <c r="M1411" i="12"/>
  <c r="L1411" i="12"/>
  <c r="K1411" i="12"/>
  <c r="J1411" i="12"/>
  <c r="I1411" i="12"/>
  <c r="H1411" i="12"/>
  <c r="H1410" i="12" s="1"/>
  <c r="G1411" i="12"/>
  <c r="U1410" i="12"/>
  <c r="S1410" i="12"/>
  <c r="O1410" i="12"/>
  <c r="N1410" i="12"/>
  <c r="G1410" i="12"/>
  <c r="K1409" i="12"/>
  <c r="J1409" i="12"/>
  <c r="I1409" i="12"/>
  <c r="H1409" i="12"/>
  <c r="G1409" i="12"/>
  <c r="K1408" i="12"/>
  <c r="J1408" i="12"/>
  <c r="J1407" i="12" s="1"/>
  <c r="I1408" i="12"/>
  <c r="H1408" i="12"/>
  <c r="H1407" i="12" s="1"/>
  <c r="G1408" i="12"/>
  <c r="G1407" i="12" s="1"/>
  <c r="K1407" i="12"/>
  <c r="I1407" i="12"/>
  <c r="V1406" i="12"/>
  <c r="U1406" i="12"/>
  <c r="T1406" i="12"/>
  <c r="S1406" i="12"/>
  <c r="S1401" i="12" s="1"/>
  <c r="R1406" i="12"/>
  <c r="Q1406" i="12"/>
  <c r="P1406" i="12"/>
  <c r="O1406" i="12"/>
  <c r="N1406" i="12"/>
  <c r="M1406" i="12"/>
  <c r="L1406" i="12"/>
  <c r="K1406" i="12"/>
  <c r="J1406" i="12"/>
  <c r="I1406" i="12"/>
  <c r="H1406" i="12"/>
  <c r="G1406" i="12"/>
  <c r="V1405" i="12"/>
  <c r="U1405" i="12"/>
  <c r="T1405" i="12"/>
  <c r="S1405" i="12"/>
  <c r="R1405" i="12"/>
  <c r="Q1405" i="12"/>
  <c r="P1405" i="12"/>
  <c r="O1405" i="12"/>
  <c r="N1405" i="12"/>
  <c r="M1405" i="12"/>
  <c r="L1405" i="12"/>
  <c r="L1401" i="12" s="1"/>
  <c r="K1405" i="12"/>
  <c r="J1405" i="12"/>
  <c r="I1405" i="12"/>
  <c r="H1405" i="12"/>
  <c r="G1405" i="12"/>
  <c r="V1404" i="12"/>
  <c r="U1404" i="12"/>
  <c r="T1404" i="12"/>
  <c r="S1404" i="12"/>
  <c r="R1404" i="12"/>
  <c r="Q1404" i="12"/>
  <c r="P1404" i="12"/>
  <c r="O1404" i="12"/>
  <c r="N1404" i="12"/>
  <c r="M1404" i="12"/>
  <c r="L1404" i="12"/>
  <c r="K1404" i="12"/>
  <c r="J1404" i="12"/>
  <c r="I1404" i="12"/>
  <c r="H1404" i="12"/>
  <c r="G1404" i="12"/>
  <c r="V1403" i="12"/>
  <c r="U1403" i="12"/>
  <c r="T1403" i="12"/>
  <c r="T1401" i="12" s="1"/>
  <c r="S1403" i="12"/>
  <c r="R1403" i="12"/>
  <c r="Q1403" i="12"/>
  <c r="Q1401" i="12" s="1"/>
  <c r="P1403" i="12"/>
  <c r="N1403" i="12"/>
  <c r="M1403" i="12"/>
  <c r="L1403" i="12"/>
  <c r="K1403" i="12"/>
  <c r="J1403" i="12"/>
  <c r="J1401" i="12" s="1"/>
  <c r="I1403" i="12"/>
  <c r="H1403" i="12"/>
  <c r="G1403" i="12"/>
  <c r="V1402" i="12"/>
  <c r="V1401" i="12" s="1"/>
  <c r="U1402" i="12"/>
  <c r="T1402" i="12"/>
  <c r="S1402" i="12"/>
  <c r="R1402" i="12"/>
  <c r="Q1402" i="12"/>
  <c r="P1402" i="12"/>
  <c r="P1401" i="12" s="1"/>
  <c r="O1402" i="12"/>
  <c r="N1402" i="12"/>
  <c r="N1401" i="12" s="1"/>
  <c r="M1402" i="12"/>
  <c r="L1402" i="12"/>
  <c r="J1402" i="12"/>
  <c r="I1402" i="12"/>
  <c r="H1402" i="12"/>
  <c r="G1402" i="12"/>
  <c r="R1401" i="12"/>
  <c r="V1400" i="12"/>
  <c r="U1400" i="12"/>
  <c r="T1400" i="12"/>
  <c r="S1400" i="12"/>
  <c r="R1400" i="12"/>
  <c r="Q1400" i="12"/>
  <c r="Q1398" i="12" s="1"/>
  <c r="P1400" i="12"/>
  <c r="O1400" i="12"/>
  <c r="N1400" i="12"/>
  <c r="M1400" i="12"/>
  <c r="L1400" i="12"/>
  <c r="K1400" i="12"/>
  <c r="K1398" i="12" s="1"/>
  <c r="J1400" i="12"/>
  <c r="J1398" i="12" s="1"/>
  <c r="I1400" i="12"/>
  <c r="H1400" i="12"/>
  <c r="G1400" i="12"/>
  <c r="V1399" i="12"/>
  <c r="U1399" i="12"/>
  <c r="T1399" i="12"/>
  <c r="S1399" i="12"/>
  <c r="R1399" i="12"/>
  <c r="R1398" i="12" s="1"/>
  <c r="Q1399" i="12"/>
  <c r="P1399" i="12"/>
  <c r="P1398" i="12" s="1"/>
  <c r="O1399" i="12"/>
  <c r="N1399" i="12"/>
  <c r="N1398" i="12" s="1"/>
  <c r="M1399" i="12"/>
  <c r="M1398" i="12" s="1"/>
  <c r="L1399" i="12"/>
  <c r="K1399" i="12"/>
  <c r="J1399" i="12"/>
  <c r="I1399" i="12"/>
  <c r="I1398" i="12" s="1"/>
  <c r="H1399" i="12"/>
  <c r="G1399" i="12"/>
  <c r="G1398" i="12" s="1"/>
  <c r="V1398" i="12"/>
  <c r="U1398" i="12"/>
  <c r="T1398" i="12"/>
  <c r="S1398" i="12"/>
  <c r="O1398" i="12"/>
  <c r="V1397" i="12"/>
  <c r="U1397" i="12"/>
  <c r="T1397" i="12"/>
  <c r="S1397" i="12"/>
  <c r="R1397" i="12"/>
  <c r="Q1397" i="12"/>
  <c r="P1397" i="12"/>
  <c r="O1397" i="12"/>
  <c r="M1397" i="12"/>
  <c r="L1397" i="12"/>
  <c r="K1397" i="12"/>
  <c r="J1397" i="12"/>
  <c r="I1397" i="12"/>
  <c r="H1397" i="12"/>
  <c r="G1397" i="12"/>
  <c r="V1396" i="12"/>
  <c r="U1396" i="12"/>
  <c r="T1396" i="12"/>
  <c r="S1396" i="12"/>
  <c r="R1396" i="12"/>
  <c r="Q1396" i="12"/>
  <c r="P1396" i="12"/>
  <c r="O1396" i="12"/>
  <c r="N1396" i="12"/>
  <c r="M1396" i="12"/>
  <c r="L1396" i="12"/>
  <c r="I1396" i="12"/>
  <c r="H1396" i="12"/>
  <c r="G1396" i="12"/>
  <c r="V1395" i="12"/>
  <c r="U1395" i="12"/>
  <c r="T1395" i="12"/>
  <c r="S1395" i="12"/>
  <c r="R1395" i="12"/>
  <c r="Q1395" i="12"/>
  <c r="P1395" i="12"/>
  <c r="O1395" i="12"/>
  <c r="N1395" i="12"/>
  <c r="M1395" i="12"/>
  <c r="L1395" i="12"/>
  <c r="K1395" i="12"/>
  <c r="J1395" i="12"/>
  <c r="I1395" i="12"/>
  <c r="H1395" i="12"/>
  <c r="U1394" i="12"/>
  <c r="T1394" i="12"/>
  <c r="S1394" i="12"/>
  <c r="R1394" i="12"/>
  <c r="Q1394" i="12"/>
  <c r="P1394" i="12"/>
  <c r="O1394" i="12"/>
  <c r="N1394" i="12"/>
  <c r="M1394" i="12"/>
  <c r="L1394" i="12"/>
  <c r="K1394" i="12"/>
  <c r="J1394" i="12"/>
  <c r="I1394" i="12"/>
  <c r="H1394" i="12"/>
  <c r="G1394" i="12"/>
  <c r="V1393" i="12"/>
  <c r="U1393" i="12"/>
  <c r="T1393" i="12"/>
  <c r="Q1393" i="12"/>
  <c r="P1393" i="12"/>
  <c r="P1391" i="12" s="1"/>
  <c r="O1393" i="12"/>
  <c r="N1393" i="12"/>
  <c r="M1393" i="12"/>
  <c r="L1393" i="12"/>
  <c r="K1393" i="12"/>
  <c r="J1393" i="12"/>
  <c r="I1393" i="12"/>
  <c r="H1393" i="12"/>
  <c r="G1393" i="12"/>
  <c r="V1392" i="12"/>
  <c r="U1392" i="12"/>
  <c r="T1392" i="12"/>
  <c r="S1392" i="12"/>
  <c r="R1392" i="12"/>
  <c r="Q1392" i="12"/>
  <c r="P1392" i="12"/>
  <c r="M1392" i="12"/>
  <c r="L1392" i="12"/>
  <c r="K1392" i="12"/>
  <c r="K1391" i="12" s="1"/>
  <c r="J1392" i="12"/>
  <c r="I1392" i="12"/>
  <c r="H1392" i="12"/>
  <c r="H1391" i="12" s="1"/>
  <c r="G1392" i="12"/>
  <c r="V1391" i="12"/>
  <c r="T1391" i="12"/>
  <c r="V1390" i="12"/>
  <c r="U1390" i="12"/>
  <c r="T1390" i="12"/>
  <c r="S1390" i="12"/>
  <c r="R1390" i="12"/>
  <c r="P1390" i="12"/>
  <c r="O1390" i="12"/>
  <c r="N1390" i="12"/>
  <c r="M1390" i="12"/>
  <c r="L1390" i="12"/>
  <c r="K1390" i="12"/>
  <c r="J1390" i="12"/>
  <c r="I1390" i="12"/>
  <c r="H1390" i="12"/>
  <c r="G1390" i="12"/>
  <c r="G1382" i="12" s="1"/>
  <c r="V1389" i="12"/>
  <c r="U1389" i="12"/>
  <c r="T1389" i="12"/>
  <c r="S1389" i="12"/>
  <c r="R1389" i="12"/>
  <c r="Q1389" i="12"/>
  <c r="P1389" i="12"/>
  <c r="O1389" i="12"/>
  <c r="N1389" i="12"/>
  <c r="M1389" i="12"/>
  <c r="L1389" i="12"/>
  <c r="K1389" i="12"/>
  <c r="J1389" i="12"/>
  <c r="I1389" i="12"/>
  <c r="H1389" i="12"/>
  <c r="G1389" i="12"/>
  <c r="V1388" i="12"/>
  <c r="U1388" i="12"/>
  <c r="T1388" i="12"/>
  <c r="S1388" i="12"/>
  <c r="S1382" i="12" s="1"/>
  <c r="R1388" i="12"/>
  <c r="Q1388" i="12"/>
  <c r="P1388" i="12"/>
  <c r="O1388" i="12"/>
  <c r="N1388" i="12"/>
  <c r="M1388" i="12"/>
  <c r="L1388" i="12"/>
  <c r="K1388" i="12"/>
  <c r="J1388" i="12"/>
  <c r="I1388" i="12"/>
  <c r="H1388" i="12"/>
  <c r="G1388" i="12"/>
  <c r="V1387" i="12"/>
  <c r="U1387" i="12"/>
  <c r="T1387" i="12"/>
  <c r="S1387" i="12"/>
  <c r="R1387" i="12"/>
  <c r="Q1387" i="12"/>
  <c r="P1387" i="12"/>
  <c r="O1387" i="12"/>
  <c r="N1387" i="12"/>
  <c r="M1387" i="12"/>
  <c r="L1387" i="12"/>
  <c r="K1387" i="12"/>
  <c r="J1387" i="12"/>
  <c r="I1387" i="12"/>
  <c r="G1387" i="12"/>
  <c r="W1386" i="12"/>
  <c r="G1386" i="12"/>
  <c r="V1385" i="12"/>
  <c r="U1385" i="12"/>
  <c r="S1385" i="12"/>
  <c r="R1385" i="12"/>
  <c r="Q1385" i="12"/>
  <c r="P1385" i="12"/>
  <c r="O1385" i="12"/>
  <c r="N1385" i="12"/>
  <c r="M1385" i="12"/>
  <c r="L1385" i="12"/>
  <c r="L1382" i="12" s="1"/>
  <c r="K1385" i="12"/>
  <c r="J1385" i="12"/>
  <c r="I1385" i="12"/>
  <c r="H1385" i="12"/>
  <c r="G1385" i="12"/>
  <c r="W1384" i="12"/>
  <c r="G1384" i="12"/>
  <c r="V1383" i="12"/>
  <c r="U1383" i="12"/>
  <c r="T1383" i="12"/>
  <c r="S1383" i="12"/>
  <c r="P1383" i="12"/>
  <c r="P1382" i="12" s="1"/>
  <c r="O1383" i="12"/>
  <c r="N1383" i="12"/>
  <c r="N1382" i="12" s="1"/>
  <c r="M1383" i="12"/>
  <c r="L1383" i="12"/>
  <c r="K1383" i="12"/>
  <c r="K1382" i="12" s="1"/>
  <c r="J1383" i="12"/>
  <c r="J1382" i="12" s="1"/>
  <c r="I1383" i="12"/>
  <c r="I1382" i="12" s="1"/>
  <c r="H1383" i="12"/>
  <c r="G1383" i="12"/>
  <c r="H1382" i="12"/>
  <c r="W1376" i="12"/>
  <c r="J1372" i="12"/>
  <c r="G1372" i="12"/>
  <c r="N1371" i="12"/>
  <c r="G1371" i="12"/>
  <c r="G1370" i="12"/>
  <c r="G1367" i="12"/>
  <c r="G1366" i="12"/>
  <c r="W1365" i="12"/>
  <c r="G1365" i="12"/>
  <c r="G1363" i="12"/>
  <c r="W1361" i="12"/>
  <c r="G1361" i="12"/>
  <c r="V1360" i="12"/>
  <c r="U1360" i="12"/>
  <c r="T1360" i="12"/>
  <c r="R1360" i="12"/>
  <c r="Q1360" i="12"/>
  <c r="Q1358" i="12" s="1"/>
  <c r="P1360" i="12"/>
  <c r="O1360" i="12"/>
  <c r="N1360" i="12"/>
  <c r="M1360" i="12"/>
  <c r="L1360" i="12"/>
  <c r="L1358" i="12" s="1"/>
  <c r="K1360" i="12"/>
  <c r="J1360" i="12"/>
  <c r="G1360" i="12"/>
  <c r="V1359" i="12"/>
  <c r="U1359" i="12"/>
  <c r="U1358" i="12" s="1"/>
  <c r="T1359" i="12"/>
  <c r="T1358" i="12" s="1"/>
  <c r="S1359" i="12"/>
  <c r="R1359" i="12"/>
  <c r="Q1359" i="12"/>
  <c r="P1359" i="12"/>
  <c r="N1359" i="12"/>
  <c r="N1358" i="12" s="1"/>
  <c r="M1359" i="12"/>
  <c r="L1359" i="12"/>
  <c r="K1359" i="12"/>
  <c r="K1358" i="12" s="1"/>
  <c r="J1359" i="12"/>
  <c r="I1359" i="12"/>
  <c r="I1358" i="12" s="1"/>
  <c r="H1359" i="12"/>
  <c r="G1359" i="12"/>
  <c r="S1358" i="12"/>
  <c r="P1358" i="12"/>
  <c r="M1358" i="12"/>
  <c r="J1358" i="12"/>
  <c r="V1357" i="12"/>
  <c r="U1357" i="12"/>
  <c r="T1357" i="12"/>
  <c r="S1357" i="12"/>
  <c r="R1357" i="12"/>
  <c r="Q1357" i="12"/>
  <c r="Q1355" i="12" s="1"/>
  <c r="P1357" i="12"/>
  <c r="O1357" i="12"/>
  <c r="O1355" i="12" s="1"/>
  <c r="N1357" i="12"/>
  <c r="M1357" i="12"/>
  <c r="L1357" i="12"/>
  <c r="L1355" i="12" s="1"/>
  <c r="K1357" i="12"/>
  <c r="J1357" i="12"/>
  <c r="J1355" i="12" s="1"/>
  <c r="I1357" i="12"/>
  <c r="I1355" i="12" s="1"/>
  <c r="H1357" i="12"/>
  <c r="G1357" i="12"/>
  <c r="H1356" i="12"/>
  <c r="G1356" i="12"/>
  <c r="V1355" i="12"/>
  <c r="U1355" i="12"/>
  <c r="T1355" i="12"/>
  <c r="S1355" i="12"/>
  <c r="R1355" i="12"/>
  <c r="P1355" i="12"/>
  <c r="N1355" i="12"/>
  <c r="M1355" i="12"/>
  <c r="K1355" i="12"/>
  <c r="H1355" i="12"/>
  <c r="G1355" i="12"/>
  <c r="G1353" i="12"/>
  <c r="G1352" i="12"/>
  <c r="G1351" i="12"/>
  <c r="G1350" i="12"/>
  <c r="G1349" i="12"/>
  <c r="G1348" i="12"/>
  <c r="G1347" i="12" s="1"/>
  <c r="G1346" i="12"/>
  <c r="G1344" i="12" s="1"/>
  <c r="G1345" i="12"/>
  <c r="G1343" i="12"/>
  <c r="G1342" i="12"/>
  <c r="G1341" i="12" s="1"/>
  <c r="G1340" i="12"/>
  <c r="G1339" i="12"/>
  <c r="G1338" i="12"/>
  <c r="H1337" i="12"/>
  <c r="G1337" i="12"/>
  <c r="G1335" i="12" s="1"/>
  <c r="G1336" i="12"/>
  <c r="G1334" i="12"/>
  <c r="G1332" i="12" s="1"/>
  <c r="G1333" i="12"/>
  <c r="G1331" i="12"/>
  <c r="G1330" i="12"/>
  <c r="G1329" i="12" s="1"/>
  <c r="H1327" i="12"/>
  <c r="G1327" i="12"/>
  <c r="G1326" i="12"/>
  <c r="G1325" i="12"/>
  <c r="G1324" i="12" s="1"/>
  <c r="G1323" i="12"/>
  <c r="G1322" i="12"/>
  <c r="G1321" i="12" s="1"/>
  <c r="G1320" i="12"/>
  <c r="G1319" i="12"/>
  <c r="G1317" i="12" s="1"/>
  <c r="G1318" i="12"/>
  <c r="G1316" i="12"/>
  <c r="G1315" i="12"/>
  <c r="G1314" i="12" s="1"/>
  <c r="G1313" i="12"/>
  <c r="G1312" i="12"/>
  <c r="G1309" i="12"/>
  <c r="G1308" i="12"/>
  <c r="G1307" i="12"/>
  <c r="G1305" i="12"/>
  <c r="G1304" i="12"/>
  <c r="G1302" i="12" s="1"/>
  <c r="H1303" i="12"/>
  <c r="G1303" i="12"/>
  <c r="G1301" i="12"/>
  <c r="G1298" i="12" s="1"/>
  <c r="G1300" i="12"/>
  <c r="G1299" i="12"/>
  <c r="H1297" i="12"/>
  <c r="G1297" i="12"/>
  <c r="G1296" i="12"/>
  <c r="G1294" i="12" s="1"/>
  <c r="G1295" i="12"/>
  <c r="G1292" i="12"/>
  <c r="G1290" i="12"/>
  <c r="G1289" i="12"/>
  <c r="G1287" i="12"/>
  <c r="G1286" i="12"/>
  <c r="G1285" i="12"/>
  <c r="G1281" i="12"/>
  <c r="G1280" i="12"/>
  <c r="G1279" i="12"/>
  <c r="V1275" i="12"/>
  <c r="U1275" i="12"/>
  <c r="T1275" i="12"/>
  <c r="S1275" i="12"/>
  <c r="S1273" i="12" s="1"/>
  <c r="R1275" i="12"/>
  <c r="Q1275" i="12"/>
  <c r="P1275" i="12"/>
  <c r="O1275" i="12"/>
  <c r="O1273" i="12" s="1"/>
  <c r="N1275" i="12"/>
  <c r="K1275" i="12"/>
  <c r="J1275" i="12"/>
  <c r="I1275" i="12"/>
  <c r="H1275" i="12"/>
  <c r="G1275" i="12"/>
  <c r="V1274" i="12"/>
  <c r="U1274" i="12"/>
  <c r="T1274" i="12"/>
  <c r="S1274" i="12"/>
  <c r="R1274" i="12"/>
  <c r="Q1274" i="12"/>
  <c r="P1274" i="12"/>
  <c r="P1273" i="12" s="1"/>
  <c r="O1274" i="12"/>
  <c r="N1274" i="12"/>
  <c r="M1274" i="12"/>
  <c r="L1274" i="12"/>
  <c r="L1273" i="12" s="1"/>
  <c r="K1274" i="12"/>
  <c r="K1273" i="12" s="1"/>
  <c r="H1274" i="12"/>
  <c r="G1274" i="12"/>
  <c r="V1273" i="12"/>
  <c r="U1273" i="12"/>
  <c r="T1273" i="12"/>
  <c r="R1273" i="12"/>
  <c r="Q1273" i="12"/>
  <c r="H1273" i="12"/>
  <c r="G1273" i="12"/>
  <c r="V1272" i="12"/>
  <c r="U1272" i="12"/>
  <c r="T1272" i="12"/>
  <c r="S1272" i="12"/>
  <c r="R1272" i="12"/>
  <c r="Q1272" i="12"/>
  <c r="P1272" i="12"/>
  <c r="O1272" i="12"/>
  <c r="N1272" i="12"/>
  <c r="M1272" i="12"/>
  <c r="L1272" i="12"/>
  <c r="K1272" i="12"/>
  <c r="J1272" i="12"/>
  <c r="I1272" i="12"/>
  <c r="H1272" i="12"/>
  <c r="G1272" i="12"/>
  <c r="V1271" i="12"/>
  <c r="U1271" i="12"/>
  <c r="U1269" i="12" s="1"/>
  <c r="T1271" i="12"/>
  <c r="S1271" i="12"/>
  <c r="R1271" i="12"/>
  <c r="Q1271" i="12"/>
  <c r="P1271" i="12"/>
  <c r="O1271" i="12"/>
  <c r="N1271" i="12"/>
  <c r="M1271" i="12"/>
  <c r="L1271" i="12"/>
  <c r="L1269" i="12" s="1"/>
  <c r="K1271" i="12"/>
  <c r="J1271" i="12"/>
  <c r="I1271" i="12"/>
  <c r="H1271" i="12"/>
  <c r="G1271" i="12"/>
  <c r="V1270" i="12"/>
  <c r="U1270" i="12"/>
  <c r="T1270" i="12"/>
  <c r="S1270" i="12"/>
  <c r="S1269" i="12" s="1"/>
  <c r="R1270" i="12"/>
  <c r="Q1270" i="12"/>
  <c r="Q1269" i="12" s="1"/>
  <c r="P1270" i="12"/>
  <c r="P1269" i="12" s="1"/>
  <c r="O1270" i="12"/>
  <c r="N1270" i="12"/>
  <c r="N1269" i="12" s="1"/>
  <c r="M1270" i="12"/>
  <c r="L1270" i="12"/>
  <c r="K1270" i="12"/>
  <c r="J1270" i="12"/>
  <c r="I1270" i="12"/>
  <c r="I1269" i="12" s="1"/>
  <c r="H1270" i="12"/>
  <c r="G1270" i="12"/>
  <c r="K1269" i="12"/>
  <c r="J1269" i="12"/>
  <c r="H1269" i="12"/>
  <c r="G1269" i="12"/>
  <c r="V1268" i="12"/>
  <c r="U1268" i="12"/>
  <c r="T1268" i="12"/>
  <c r="S1268" i="12"/>
  <c r="R1268" i="12"/>
  <c r="R1266" i="12" s="1"/>
  <c r="P1268" i="12"/>
  <c r="O1268" i="12"/>
  <c r="N1268" i="12"/>
  <c r="M1268" i="12"/>
  <c r="L1268" i="12"/>
  <c r="L1266" i="12" s="1"/>
  <c r="K1268" i="12"/>
  <c r="J1268" i="12"/>
  <c r="I1268" i="12"/>
  <c r="H1268" i="12"/>
  <c r="G1268" i="12"/>
  <c r="G1266" i="12" s="1"/>
  <c r="V1267" i="12"/>
  <c r="V1266" i="12" s="1"/>
  <c r="U1267" i="12"/>
  <c r="U1266" i="12" s="1"/>
  <c r="T1267" i="12"/>
  <c r="T1266" i="12" s="1"/>
  <c r="S1267" i="12"/>
  <c r="R1267" i="12"/>
  <c r="Q1267" i="12"/>
  <c r="P1267" i="12"/>
  <c r="O1267" i="12"/>
  <c r="O1266" i="12" s="1"/>
  <c r="M1267" i="12"/>
  <c r="M1266" i="12" s="1"/>
  <c r="L1267" i="12"/>
  <c r="K1267" i="12"/>
  <c r="K1266" i="12" s="1"/>
  <c r="J1267" i="12"/>
  <c r="J1266" i="12" s="1"/>
  <c r="I1267" i="12"/>
  <c r="I1266" i="12" s="1"/>
  <c r="H1267" i="12"/>
  <c r="H1266" i="12" s="1"/>
  <c r="G1267" i="12"/>
  <c r="S1266" i="12"/>
  <c r="P1266" i="12"/>
  <c r="V1265" i="12"/>
  <c r="U1265" i="12"/>
  <c r="T1265" i="12"/>
  <c r="S1265" i="12"/>
  <c r="R1265" i="12"/>
  <c r="Q1265" i="12"/>
  <c r="P1265" i="12"/>
  <c r="O1265" i="12"/>
  <c r="N1265" i="12"/>
  <c r="M1265" i="12"/>
  <c r="L1265" i="12"/>
  <c r="K1265" i="12"/>
  <c r="J1265" i="12"/>
  <c r="I1265" i="12"/>
  <c r="H1265" i="12"/>
  <c r="V1264" i="12"/>
  <c r="V1263" i="12" s="1"/>
  <c r="S1264" i="12"/>
  <c r="R1264" i="12"/>
  <c r="Q1264" i="12"/>
  <c r="P1264" i="12"/>
  <c r="O1264" i="12"/>
  <c r="N1264" i="12"/>
  <c r="N1263" i="12" s="1"/>
  <c r="M1264" i="12"/>
  <c r="M1263" i="12" s="1"/>
  <c r="L1264" i="12"/>
  <c r="K1264" i="12"/>
  <c r="K1263" i="12" s="1"/>
  <c r="J1264" i="12"/>
  <c r="I1264" i="12"/>
  <c r="H1264" i="12"/>
  <c r="H1263" i="12" s="1"/>
  <c r="G1264" i="12"/>
  <c r="P1263" i="12"/>
  <c r="L1263" i="12"/>
  <c r="J1263" i="12"/>
  <c r="I1263" i="12"/>
  <c r="V1262" i="12"/>
  <c r="V1260" i="12" s="1"/>
  <c r="U1262" i="12"/>
  <c r="T1262" i="12"/>
  <c r="T1260" i="12" s="1"/>
  <c r="S1262" i="12"/>
  <c r="R1262" i="12"/>
  <c r="Q1262" i="12"/>
  <c r="P1262" i="12"/>
  <c r="O1262" i="12"/>
  <c r="N1262" i="12"/>
  <c r="M1262" i="12"/>
  <c r="L1262" i="12"/>
  <c r="K1262" i="12"/>
  <c r="I1262" i="12"/>
  <c r="H1262" i="12"/>
  <c r="G1262" i="12"/>
  <c r="V1261" i="12"/>
  <c r="U1261" i="12"/>
  <c r="T1261" i="12"/>
  <c r="S1261" i="12"/>
  <c r="R1261" i="12"/>
  <c r="Q1261" i="12"/>
  <c r="Q1260" i="12" s="1"/>
  <c r="P1261" i="12"/>
  <c r="O1261" i="12"/>
  <c r="N1261" i="12"/>
  <c r="M1261" i="12"/>
  <c r="M1260" i="12" s="1"/>
  <c r="L1261" i="12"/>
  <c r="L1260" i="12" s="1"/>
  <c r="K1261" i="12"/>
  <c r="K1260" i="12" s="1"/>
  <c r="J1261" i="12"/>
  <c r="J1260" i="12" s="1"/>
  <c r="I1261" i="12"/>
  <c r="H1261" i="12"/>
  <c r="G1261" i="12"/>
  <c r="U1260" i="12"/>
  <c r="S1260" i="12"/>
  <c r="R1260" i="12"/>
  <c r="P1260" i="12"/>
  <c r="N1260" i="12"/>
  <c r="I1260" i="12"/>
  <c r="H1260" i="12"/>
  <c r="G1260" i="12"/>
  <c r="V1259" i="12"/>
  <c r="U1259" i="12"/>
  <c r="T1259" i="12"/>
  <c r="S1259" i="12"/>
  <c r="R1259" i="12"/>
  <c r="Q1259" i="12"/>
  <c r="P1259" i="12"/>
  <c r="O1259" i="12"/>
  <c r="N1259" i="12"/>
  <c r="M1259" i="12"/>
  <c r="L1259" i="12"/>
  <c r="K1259" i="12"/>
  <c r="K1257" i="12" s="1"/>
  <c r="J1259" i="12"/>
  <c r="I1259" i="12"/>
  <c r="H1259" i="12"/>
  <c r="G1259" i="12"/>
  <c r="G1257" i="12" s="1"/>
  <c r="V1258" i="12"/>
  <c r="V1257" i="12" s="1"/>
  <c r="U1258" i="12"/>
  <c r="T1258" i="12"/>
  <c r="S1258" i="12"/>
  <c r="R1258" i="12"/>
  <c r="R1257" i="12" s="1"/>
  <c r="Q1258" i="12"/>
  <c r="P1258" i="12"/>
  <c r="O1258" i="12"/>
  <c r="N1258" i="12"/>
  <c r="M1258" i="12"/>
  <c r="L1258" i="12"/>
  <c r="K1258" i="12"/>
  <c r="J1258" i="12"/>
  <c r="I1258" i="12"/>
  <c r="H1258" i="12"/>
  <c r="H1257" i="12" s="1"/>
  <c r="G1258" i="12"/>
  <c r="U1257" i="12"/>
  <c r="T1257" i="12"/>
  <c r="Q1257" i="12"/>
  <c r="P1257" i="12"/>
  <c r="O1257" i="12"/>
  <c r="N1257" i="12"/>
  <c r="M1257" i="12"/>
  <c r="L1257" i="12"/>
  <c r="J1257" i="12"/>
  <c r="I1257" i="12"/>
  <c r="V1256" i="12"/>
  <c r="U1256" i="12"/>
  <c r="T1256" i="12"/>
  <c r="Q1256" i="12"/>
  <c r="P1256" i="12"/>
  <c r="O1256" i="12"/>
  <c r="N1256" i="12"/>
  <c r="M1256" i="12"/>
  <c r="L1256" i="12"/>
  <c r="K1256" i="12"/>
  <c r="J1256" i="12"/>
  <c r="J1254" i="12" s="1"/>
  <c r="I1256" i="12"/>
  <c r="H1256" i="12"/>
  <c r="G1256" i="12"/>
  <c r="G1254" i="12" s="1"/>
  <c r="V1255" i="12"/>
  <c r="U1255" i="12"/>
  <c r="T1255" i="12"/>
  <c r="S1255" i="12"/>
  <c r="S1254" i="12" s="1"/>
  <c r="R1255" i="12"/>
  <c r="Q1255" i="12"/>
  <c r="M1255" i="12"/>
  <c r="L1255" i="12"/>
  <c r="K1255" i="12"/>
  <c r="J1255" i="12"/>
  <c r="I1255" i="12"/>
  <c r="H1255" i="12"/>
  <c r="G1255" i="12"/>
  <c r="V1254" i="12"/>
  <c r="U1254" i="12"/>
  <c r="T1254" i="12"/>
  <c r="R1254" i="12"/>
  <c r="L1254" i="12"/>
  <c r="K1254" i="12"/>
  <c r="V1253" i="12"/>
  <c r="U1253" i="12"/>
  <c r="T1253" i="12"/>
  <c r="S1253" i="12"/>
  <c r="R1253" i="12"/>
  <c r="Q1253" i="12"/>
  <c r="P1253" i="12"/>
  <c r="O1253" i="12"/>
  <c r="O1251" i="12" s="1"/>
  <c r="N1253" i="12"/>
  <c r="M1253" i="12"/>
  <c r="M1251" i="12" s="1"/>
  <c r="L1253" i="12"/>
  <c r="K1253" i="12"/>
  <c r="J1253" i="12"/>
  <c r="I1253" i="12"/>
  <c r="I1251" i="12" s="1"/>
  <c r="H1253" i="12"/>
  <c r="G1253" i="12"/>
  <c r="G1251" i="12" s="1"/>
  <c r="V1252" i="12"/>
  <c r="V1251" i="12" s="1"/>
  <c r="U1252" i="12"/>
  <c r="R1252" i="12"/>
  <c r="Q1252" i="12"/>
  <c r="P1252" i="12"/>
  <c r="O1252" i="12"/>
  <c r="N1252" i="12"/>
  <c r="M1252" i="12"/>
  <c r="L1252" i="12"/>
  <c r="L1251" i="12" s="1"/>
  <c r="K1252" i="12"/>
  <c r="J1252" i="12"/>
  <c r="J1251" i="12" s="1"/>
  <c r="I1252" i="12"/>
  <c r="H1252" i="12"/>
  <c r="G1252" i="12"/>
  <c r="U1251" i="12"/>
  <c r="R1251" i="12"/>
  <c r="Q1251" i="12"/>
  <c r="P1251" i="12"/>
  <c r="N1251" i="12"/>
  <c r="K1251" i="12"/>
  <c r="V1249" i="12"/>
  <c r="U1249" i="12"/>
  <c r="T1249" i="12"/>
  <c r="S1249" i="12"/>
  <c r="S1246" i="12" s="1"/>
  <c r="R1249" i="12"/>
  <c r="Q1249" i="12"/>
  <c r="Q1246" i="12" s="1"/>
  <c r="P1249" i="12"/>
  <c r="O1249" i="12"/>
  <c r="N1249" i="12"/>
  <c r="M1249" i="12"/>
  <c r="L1249" i="12"/>
  <c r="K1249" i="12"/>
  <c r="J1249" i="12"/>
  <c r="I1249" i="12"/>
  <c r="H1249" i="12"/>
  <c r="G1249" i="12"/>
  <c r="V1248" i="12"/>
  <c r="U1248" i="12"/>
  <c r="U1246" i="12" s="1"/>
  <c r="T1248" i="12"/>
  <c r="S1248" i="12"/>
  <c r="R1248" i="12"/>
  <c r="Q1248" i="12"/>
  <c r="P1248" i="12"/>
  <c r="O1248" i="12"/>
  <c r="O1246" i="12" s="1"/>
  <c r="N1248" i="12"/>
  <c r="M1248" i="12"/>
  <c r="L1248" i="12"/>
  <c r="K1248" i="12"/>
  <c r="J1248" i="12"/>
  <c r="I1248" i="12"/>
  <c r="H1248" i="12"/>
  <c r="H1246" i="12" s="1"/>
  <c r="G1248" i="12"/>
  <c r="V1247" i="12"/>
  <c r="U1247" i="12"/>
  <c r="T1247" i="12"/>
  <c r="T1246" i="12" s="1"/>
  <c r="S1247" i="12"/>
  <c r="R1247" i="12"/>
  <c r="R1246" i="12" s="1"/>
  <c r="Q1247" i="12"/>
  <c r="P1247" i="12"/>
  <c r="P1246" i="12" s="1"/>
  <c r="O1247" i="12"/>
  <c r="N1247" i="12"/>
  <c r="M1247" i="12"/>
  <c r="L1247" i="12"/>
  <c r="K1247" i="12"/>
  <c r="J1247" i="12"/>
  <c r="I1247" i="12"/>
  <c r="H1247" i="12"/>
  <c r="G1247" i="12"/>
  <c r="V1246" i="12"/>
  <c r="I1246" i="12"/>
  <c r="G1246" i="12"/>
  <c r="V1245" i="12"/>
  <c r="U1245" i="12"/>
  <c r="T1245" i="12"/>
  <c r="S1245" i="12"/>
  <c r="R1245" i="12"/>
  <c r="R1243" i="12" s="1"/>
  <c r="Q1245" i="12"/>
  <c r="O1245" i="12"/>
  <c r="N1245" i="12"/>
  <c r="M1245" i="12"/>
  <c r="L1245" i="12"/>
  <c r="L1243" i="12" s="1"/>
  <c r="K1245" i="12"/>
  <c r="J1245" i="12"/>
  <c r="I1245" i="12"/>
  <c r="H1245" i="12"/>
  <c r="G1245" i="12"/>
  <c r="V1244" i="12"/>
  <c r="V1243" i="12" s="1"/>
  <c r="U1244" i="12"/>
  <c r="U1243" i="12" s="1"/>
  <c r="T1244" i="12"/>
  <c r="S1244" i="12"/>
  <c r="R1244" i="12"/>
  <c r="Q1244" i="12"/>
  <c r="Q1243" i="12" s="1"/>
  <c r="P1244" i="12"/>
  <c r="O1244" i="12"/>
  <c r="O1243" i="12" s="1"/>
  <c r="N1244" i="12"/>
  <c r="N1243" i="12" s="1"/>
  <c r="L1244" i="12"/>
  <c r="K1244" i="12"/>
  <c r="I1244" i="12"/>
  <c r="I1243" i="12" s="1"/>
  <c r="H1244" i="12"/>
  <c r="G1244" i="12"/>
  <c r="G1243" i="12" s="1"/>
  <c r="K1243" i="12"/>
  <c r="H1243" i="12"/>
  <c r="V1242" i="12"/>
  <c r="U1242" i="12"/>
  <c r="T1242" i="12"/>
  <c r="S1242" i="12"/>
  <c r="S1239" i="12" s="1"/>
  <c r="R1242" i="12"/>
  <c r="Q1242" i="12"/>
  <c r="P1242" i="12"/>
  <c r="O1242" i="12"/>
  <c r="N1242" i="12"/>
  <c r="M1242" i="12"/>
  <c r="L1242" i="12"/>
  <c r="K1242" i="12"/>
  <c r="J1242" i="12"/>
  <c r="I1242" i="12"/>
  <c r="H1242" i="12"/>
  <c r="G1242" i="12"/>
  <c r="V1241" i="12"/>
  <c r="U1241" i="12"/>
  <c r="T1241" i="12"/>
  <c r="S1241" i="12"/>
  <c r="R1241" i="12"/>
  <c r="Q1241" i="12"/>
  <c r="P1241" i="12"/>
  <c r="O1241" i="12"/>
  <c r="N1241" i="12"/>
  <c r="N1239" i="12" s="1"/>
  <c r="M1241" i="12"/>
  <c r="L1241" i="12"/>
  <c r="K1241" i="12"/>
  <c r="J1241" i="12"/>
  <c r="I1241" i="12"/>
  <c r="H1241" i="12"/>
  <c r="G1241" i="12"/>
  <c r="V1240" i="12"/>
  <c r="V1239" i="12" s="1"/>
  <c r="U1240" i="12"/>
  <c r="T1240" i="12"/>
  <c r="S1240" i="12"/>
  <c r="R1240" i="12"/>
  <c r="Q1240" i="12"/>
  <c r="P1240" i="12"/>
  <c r="O1240" i="12"/>
  <c r="N1240" i="12"/>
  <c r="M1240" i="12"/>
  <c r="L1240" i="12"/>
  <c r="L1239" i="12" s="1"/>
  <c r="K1240" i="12"/>
  <c r="K1239" i="12" s="1"/>
  <c r="J1240" i="12"/>
  <c r="J1239" i="12" s="1"/>
  <c r="I1240" i="12"/>
  <c r="H1240" i="12"/>
  <c r="G1240" i="12"/>
  <c r="U1239" i="12"/>
  <c r="T1239" i="12"/>
  <c r="P1239" i="12"/>
  <c r="I1239" i="12"/>
  <c r="H1239" i="12"/>
  <c r="G1239" i="12"/>
  <c r="V1238" i="12"/>
  <c r="U1238" i="12"/>
  <c r="T1238" i="12"/>
  <c r="S1238" i="12"/>
  <c r="R1238" i="12"/>
  <c r="Q1238" i="12"/>
  <c r="P1238" i="12"/>
  <c r="O1238" i="12"/>
  <c r="N1238" i="12"/>
  <c r="M1238" i="12"/>
  <c r="L1238" i="12"/>
  <c r="K1238" i="12"/>
  <c r="K1236" i="12" s="1"/>
  <c r="J1238" i="12"/>
  <c r="G1238" i="12"/>
  <c r="G1236" i="12" s="1"/>
  <c r="V1237" i="12"/>
  <c r="U1237" i="12"/>
  <c r="T1237" i="12"/>
  <c r="T1236" i="12" s="1"/>
  <c r="S1237" i="12"/>
  <c r="R1237" i="12"/>
  <c r="Q1237" i="12"/>
  <c r="Q1236" i="12" s="1"/>
  <c r="P1237" i="12"/>
  <c r="O1237" i="12"/>
  <c r="N1237" i="12"/>
  <c r="N1236" i="12" s="1"/>
  <c r="M1237" i="12"/>
  <c r="L1237" i="12"/>
  <c r="K1237" i="12"/>
  <c r="J1237" i="12"/>
  <c r="I1237" i="12"/>
  <c r="H1237" i="12"/>
  <c r="G1237" i="12"/>
  <c r="U1236" i="12"/>
  <c r="S1236" i="12"/>
  <c r="R1236" i="12"/>
  <c r="P1236" i="12"/>
  <c r="O1236" i="12"/>
  <c r="M1236" i="12"/>
  <c r="L1236" i="12"/>
  <c r="J1236" i="12"/>
  <c r="U1235" i="12"/>
  <c r="T1235" i="12"/>
  <c r="S1235" i="12"/>
  <c r="R1235" i="12"/>
  <c r="Q1235" i="12"/>
  <c r="P1235" i="12"/>
  <c r="O1235" i="12"/>
  <c r="N1235" i="12"/>
  <c r="M1235" i="12"/>
  <c r="L1235" i="12"/>
  <c r="K1235" i="12"/>
  <c r="J1235" i="12"/>
  <c r="I1235" i="12"/>
  <c r="H1235" i="12"/>
  <c r="H1232" i="12" s="1"/>
  <c r="G1235" i="12"/>
  <c r="V1234" i="12"/>
  <c r="U1234" i="12"/>
  <c r="T1234" i="12"/>
  <c r="S1234" i="12"/>
  <c r="Q1234" i="12"/>
  <c r="Q1232" i="12" s="1"/>
  <c r="P1234" i="12"/>
  <c r="O1234" i="12"/>
  <c r="N1234" i="12"/>
  <c r="M1234" i="12"/>
  <c r="L1234" i="12"/>
  <c r="K1234" i="12"/>
  <c r="J1234" i="12"/>
  <c r="I1234" i="12"/>
  <c r="H1234" i="12"/>
  <c r="G1234" i="12"/>
  <c r="V1233" i="12"/>
  <c r="U1233" i="12"/>
  <c r="U1232" i="12" s="1"/>
  <c r="T1233" i="12"/>
  <c r="S1233" i="12"/>
  <c r="R1233" i="12"/>
  <c r="Q1233" i="12"/>
  <c r="P1233" i="12"/>
  <c r="P1232" i="12" s="1"/>
  <c r="O1233" i="12"/>
  <c r="M1233" i="12"/>
  <c r="L1233" i="12"/>
  <c r="K1233" i="12"/>
  <c r="J1233" i="12"/>
  <c r="I1233" i="12"/>
  <c r="H1233" i="12"/>
  <c r="G1233" i="12"/>
  <c r="T1232" i="12"/>
  <c r="S1232" i="12"/>
  <c r="O1232" i="12"/>
  <c r="M1232" i="12"/>
  <c r="I1232" i="12"/>
  <c r="V1231" i="12"/>
  <c r="U1231" i="12"/>
  <c r="T1231" i="12"/>
  <c r="S1231" i="12"/>
  <c r="R1231" i="12"/>
  <c r="Q1231" i="12"/>
  <c r="P1231" i="12"/>
  <c r="O1231" i="12"/>
  <c r="N1231" i="12"/>
  <c r="M1231" i="12"/>
  <c r="L1231" i="12"/>
  <c r="J1231" i="12"/>
  <c r="I1231" i="12"/>
  <c r="H1231" i="12"/>
  <c r="H1229" i="12" s="1"/>
  <c r="G1231" i="12"/>
  <c r="V1230" i="12"/>
  <c r="V1229" i="12" s="1"/>
  <c r="U1230" i="12"/>
  <c r="U1229" i="12" s="1"/>
  <c r="T1230" i="12"/>
  <c r="S1230" i="12"/>
  <c r="R1230" i="12"/>
  <c r="R1229" i="12" s="1"/>
  <c r="Q1230" i="12"/>
  <c r="Q1229" i="12" s="1"/>
  <c r="P1230" i="12"/>
  <c r="O1230" i="12"/>
  <c r="N1230" i="12"/>
  <c r="N1229" i="12" s="1"/>
  <c r="M1230" i="12"/>
  <c r="L1230" i="12"/>
  <c r="K1230" i="12"/>
  <c r="J1230" i="12"/>
  <c r="I1230" i="12"/>
  <c r="H1230" i="12"/>
  <c r="T1229" i="12"/>
  <c r="S1229" i="12"/>
  <c r="P1229" i="12"/>
  <c r="O1229" i="12"/>
  <c r="M1229" i="12"/>
  <c r="L1229" i="12"/>
  <c r="J1229" i="12"/>
  <c r="I1229" i="12"/>
  <c r="V1227" i="12"/>
  <c r="U1227" i="12"/>
  <c r="T1227" i="12"/>
  <c r="S1227" i="12"/>
  <c r="R1227" i="12"/>
  <c r="Q1227" i="12"/>
  <c r="P1227" i="12"/>
  <c r="O1227" i="12"/>
  <c r="N1227" i="12"/>
  <c r="M1227" i="12"/>
  <c r="L1227" i="12"/>
  <c r="K1227" i="12"/>
  <c r="I1227" i="12"/>
  <c r="H1227" i="12"/>
  <c r="H1224" i="12" s="1"/>
  <c r="G1227" i="12"/>
  <c r="V1226" i="12"/>
  <c r="U1226" i="12"/>
  <c r="T1226" i="12"/>
  <c r="S1226" i="12"/>
  <c r="R1226" i="12"/>
  <c r="Q1226" i="12"/>
  <c r="P1226" i="12"/>
  <c r="O1226" i="12"/>
  <c r="N1226" i="12"/>
  <c r="M1226" i="12"/>
  <c r="L1226" i="12"/>
  <c r="K1226" i="12"/>
  <c r="J1226" i="12"/>
  <c r="H1226" i="12"/>
  <c r="G1226" i="12"/>
  <c r="V1225" i="12"/>
  <c r="V1224" i="12" s="1"/>
  <c r="U1225" i="12"/>
  <c r="U1224" i="12" s="1"/>
  <c r="T1225" i="12"/>
  <c r="T1224" i="12" s="1"/>
  <c r="S1225" i="12"/>
  <c r="R1225" i="12"/>
  <c r="Q1225" i="12"/>
  <c r="P1225" i="12"/>
  <c r="O1225" i="12"/>
  <c r="O1224" i="12" s="1"/>
  <c r="N1225" i="12"/>
  <c r="M1225" i="12"/>
  <c r="L1225" i="12"/>
  <c r="K1225" i="12"/>
  <c r="J1225" i="12"/>
  <c r="I1225" i="12"/>
  <c r="H1225" i="12"/>
  <c r="G1225" i="12"/>
  <c r="S1224" i="12"/>
  <c r="R1224" i="12"/>
  <c r="Q1224" i="12"/>
  <c r="N1224" i="12"/>
  <c r="L1224" i="12"/>
  <c r="G1224" i="12"/>
  <c r="V1223" i="12"/>
  <c r="U1223" i="12"/>
  <c r="T1223" i="12"/>
  <c r="S1223" i="12"/>
  <c r="R1223" i="12"/>
  <c r="Q1223" i="12"/>
  <c r="P1223" i="12"/>
  <c r="O1223" i="12"/>
  <c r="N1223" i="12"/>
  <c r="M1223" i="12"/>
  <c r="L1223" i="12"/>
  <c r="K1223" i="12"/>
  <c r="J1223" i="12"/>
  <c r="I1223" i="12"/>
  <c r="I1220" i="12" s="1"/>
  <c r="H1223" i="12"/>
  <c r="G1223" i="12"/>
  <c r="V1222" i="12"/>
  <c r="V1220" i="12" s="1"/>
  <c r="U1222" i="12"/>
  <c r="T1222" i="12"/>
  <c r="T1220" i="12" s="1"/>
  <c r="S1222" i="12"/>
  <c r="R1222" i="12"/>
  <c r="Q1222" i="12"/>
  <c r="P1222" i="12"/>
  <c r="O1222" i="12"/>
  <c r="N1222" i="12"/>
  <c r="M1222" i="12"/>
  <c r="L1222" i="12"/>
  <c r="K1222" i="12"/>
  <c r="J1222" i="12"/>
  <c r="I1222" i="12"/>
  <c r="H1222" i="12"/>
  <c r="V1221" i="12"/>
  <c r="U1221" i="12"/>
  <c r="T1221" i="12"/>
  <c r="S1221" i="12"/>
  <c r="R1221" i="12"/>
  <c r="R1220" i="12" s="1"/>
  <c r="Q1221" i="12"/>
  <c r="Q1220" i="12" s="1"/>
  <c r="P1221" i="12"/>
  <c r="P1220" i="12" s="1"/>
  <c r="O1221" i="12"/>
  <c r="O1220" i="12" s="1"/>
  <c r="N1221" i="12"/>
  <c r="N1220" i="12" s="1"/>
  <c r="M1221" i="12"/>
  <c r="L1221" i="12"/>
  <c r="K1221" i="12"/>
  <c r="J1221" i="12"/>
  <c r="I1221" i="12"/>
  <c r="H1221" i="12"/>
  <c r="G1221" i="12"/>
  <c r="M1220" i="12"/>
  <c r="L1220" i="12"/>
  <c r="K1220" i="12"/>
  <c r="J1220" i="12"/>
  <c r="H1220" i="12"/>
  <c r="V1219" i="12"/>
  <c r="U1219" i="12"/>
  <c r="T1219" i="12"/>
  <c r="S1219" i="12"/>
  <c r="R1219" i="12"/>
  <c r="Q1219" i="12"/>
  <c r="P1219" i="12"/>
  <c r="O1219" i="12"/>
  <c r="N1219" i="12"/>
  <c r="M1219" i="12"/>
  <c r="L1219" i="12"/>
  <c r="K1219" i="12"/>
  <c r="J1219" i="12"/>
  <c r="I1219" i="12"/>
  <c r="H1219" i="12"/>
  <c r="H1216" i="12" s="1"/>
  <c r="G1219" i="12"/>
  <c r="V1218" i="12"/>
  <c r="U1218" i="12"/>
  <c r="T1218" i="12"/>
  <c r="S1218" i="12"/>
  <c r="R1218" i="12"/>
  <c r="Q1218" i="12"/>
  <c r="P1218" i="12"/>
  <c r="O1218" i="12"/>
  <c r="N1218" i="12"/>
  <c r="M1218" i="12"/>
  <c r="L1218" i="12"/>
  <c r="L1216" i="12" s="1"/>
  <c r="K1218" i="12"/>
  <c r="J1218" i="12"/>
  <c r="I1218" i="12"/>
  <c r="H1218" i="12"/>
  <c r="G1218" i="12"/>
  <c r="V1217" i="12"/>
  <c r="U1217" i="12"/>
  <c r="T1217" i="12"/>
  <c r="S1217" i="12"/>
  <c r="S1216" i="12" s="1"/>
  <c r="R1217" i="12"/>
  <c r="R1216" i="12" s="1"/>
  <c r="Q1217" i="12"/>
  <c r="Q1216" i="12" s="1"/>
  <c r="P1217" i="12"/>
  <c r="P1216" i="12" s="1"/>
  <c r="O1217" i="12"/>
  <c r="N1217" i="12"/>
  <c r="M1217" i="12"/>
  <c r="L1217" i="12"/>
  <c r="K1217" i="12"/>
  <c r="K1216" i="12" s="1"/>
  <c r="J1217" i="12"/>
  <c r="I1217" i="12"/>
  <c r="H1217" i="12"/>
  <c r="G1217" i="12"/>
  <c r="O1216" i="12"/>
  <c r="N1216" i="12"/>
  <c r="M1216" i="12"/>
  <c r="J1216" i="12"/>
  <c r="V1214" i="12"/>
  <c r="U1214" i="12"/>
  <c r="T1214" i="12"/>
  <c r="S1214" i="12"/>
  <c r="R1214" i="12"/>
  <c r="Q1214" i="12"/>
  <c r="P1214" i="12"/>
  <c r="O1214" i="12"/>
  <c r="N1214" i="12"/>
  <c r="M1214" i="12"/>
  <c r="L1214" i="12"/>
  <c r="J1214" i="12"/>
  <c r="I1214" i="12"/>
  <c r="H1214" i="12"/>
  <c r="G1214" i="12"/>
  <c r="V1213" i="12"/>
  <c r="V1210" i="12" s="1"/>
  <c r="U1213" i="12"/>
  <c r="T1213" i="12"/>
  <c r="S1213" i="12"/>
  <c r="R1213" i="12"/>
  <c r="Q1213" i="12"/>
  <c r="P1213" i="12"/>
  <c r="O1213" i="12"/>
  <c r="N1213" i="12"/>
  <c r="M1213" i="12"/>
  <c r="M1210" i="12" s="1"/>
  <c r="L1213" i="12"/>
  <c r="K1213" i="12"/>
  <c r="J1213" i="12"/>
  <c r="I1213" i="12"/>
  <c r="H1213" i="12"/>
  <c r="V1212" i="12"/>
  <c r="U1212" i="12"/>
  <c r="T1212" i="12"/>
  <c r="S1212" i="12"/>
  <c r="S1210" i="12" s="1"/>
  <c r="R1212" i="12"/>
  <c r="Q1212" i="12"/>
  <c r="Q1210" i="12" s="1"/>
  <c r="P1212" i="12"/>
  <c r="O1212" i="12"/>
  <c r="N1212" i="12"/>
  <c r="M1212" i="12"/>
  <c r="L1212" i="12"/>
  <c r="K1212" i="12"/>
  <c r="J1212" i="12"/>
  <c r="I1212" i="12"/>
  <c r="I1210" i="12" s="1"/>
  <c r="H1212" i="12"/>
  <c r="G1212" i="12"/>
  <c r="V1211" i="12"/>
  <c r="U1211" i="12"/>
  <c r="T1211" i="12"/>
  <c r="S1211" i="12"/>
  <c r="R1211" i="12"/>
  <c r="R1210" i="12" s="1"/>
  <c r="Q1211" i="12"/>
  <c r="P1211" i="12"/>
  <c r="P1210" i="12" s="1"/>
  <c r="O1211" i="12"/>
  <c r="N1211" i="12"/>
  <c r="N1210" i="12" s="1"/>
  <c r="M1211" i="12"/>
  <c r="L1211" i="12"/>
  <c r="K1211" i="12"/>
  <c r="J1211" i="12"/>
  <c r="I1211" i="12"/>
  <c r="H1211" i="12"/>
  <c r="G1211" i="12"/>
  <c r="T1210" i="12"/>
  <c r="O1210" i="12"/>
  <c r="H1210" i="12"/>
  <c r="V1209" i="12"/>
  <c r="U1209" i="12"/>
  <c r="T1209" i="12"/>
  <c r="S1209" i="12"/>
  <c r="Q1209" i="12"/>
  <c r="P1209" i="12"/>
  <c r="O1209" i="12"/>
  <c r="L1209" i="12"/>
  <c r="J1209" i="12"/>
  <c r="G1209" i="12"/>
  <c r="V1208" i="12"/>
  <c r="U1208" i="12"/>
  <c r="T1208" i="12"/>
  <c r="S1208" i="12"/>
  <c r="R1208" i="12"/>
  <c r="Q1208" i="12"/>
  <c r="P1208" i="12"/>
  <c r="O1208" i="12"/>
  <c r="M1208" i="12"/>
  <c r="M1205" i="12" s="1"/>
  <c r="L1208" i="12"/>
  <c r="I1208" i="12"/>
  <c r="G1208" i="12"/>
  <c r="U1207" i="12"/>
  <c r="T1207" i="12"/>
  <c r="S1207" i="12"/>
  <c r="R1207" i="12"/>
  <c r="Q1207" i="12"/>
  <c r="P1207" i="12"/>
  <c r="O1207" i="12"/>
  <c r="N1207" i="12"/>
  <c r="M1207" i="12"/>
  <c r="L1207" i="12"/>
  <c r="K1207" i="12"/>
  <c r="K1205" i="12" s="1"/>
  <c r="J1207" i="12"/>
  <c r="I1207" i="12"/>
  <c r="U1206" i="12"/>
  <c r="Q1206" i="12"/>
  <c r="P1206" i="12"/>
  <c r="P1205" i="12" s="1"/>
  <c r="O1206" i="12"/>
  <c r="N1206" i="12"/>
  <c r="M1206" i="12"/>
  <c r="L1206" i="12"/>
  <c r="K1206" i="12"/>
  <c r="J1206" i="12"/>
  <c r="I1206" i="12"/>
  <c r="H1206" i="12"/>
  <c r="G1206" i="12"/>
  <c r="L1205" i="12"/>
  <c r="V1204" i="12"/>
  <c r="U1204" i="12"/>
  <c r="T1204" i="12"/>
  <c r="S1204" i="12"/>
  <c r="R1204" i="12"/>
  <c r="Q1204" i="12"/>
  <c r="P1204" i="12"/>
  <c r="O1204" i="12"/>
  <c r="N1204" i="12"/>
  <c r="M1204" i="12"/>
  <c r="L1204" i="12"/>
  <c r="K1204" i="12"/>
  <c r="K1200" i="12" s="1"/>
  <c r="J1204" i="12"/>
  <c r="I1204" i="12"/>
  <c r="I1200" i="12" s="1"/>
  <c r="H1204" i="12"/>
  <c r="G1204" i="12"/>
  <c r="V1203" i="12"/>
  <c r="U1203" i="12"/>
  <c r="T1203" i="12"/>
  <c r="S1203" i="12"/>
  <c r="R1203" i="12"/>
  <c r="Q1203" i="12"/>
  <c r="P1203" i="12"/>
  <c r="O1203" i="12"/>
  <c r="N1203" i="12"/>
  <c r="M1203" i="12"/>
  <c r="L1203" i="12"/>
  <c r="K1203" i="12"/>
  <c r="J1203" i="12"/>
  <c r="I1203" i="12"/>
  <c r="H1203" i="12"/>
  <c r="H1200" i="12" s="1"/>
  <c r="G1203" i="12"/>
  <c r="V1202" i="12"/>
  <c r="U1202" i="12"/>
  <c r="T1202" i="12"/>
  <c r="S1202" i="12"/>
  <c r="R1202" i="12"/>
  <c r="Q1202" i="12"/>
  <c r="P1202" i="12"/>
  <c r="O1202" i="12"/>
  <c r="N1202" i="12"/>
  <c r="M1202" i="12"/>
  <c r="L1202" i="12"/>
  <c r="K1202" i="12"/>
  <c r="J1202" i="12"/>
  <c r="I1202" i="12"/>
  <c r="H1202" i="12"/>
  <c r="G1202" i="12"/>
  <c r="G1200" i="12" s="1"/>
  <c r="V1201" i="12"/>
  <c r="U1201" i="12"/>
  <c r="U1200" i="12" s="1"/>
  <c r="T1201" i="12"/>
  <c r="S1201" i="12"/>
  <c r="S1200" i="12" s="1"/>
  <c r="R1201" i="12"/>
  <c r="R1200" i="12" s="1"/>
  <c r="Q1201" i="12"/>
  <c r="P1201" i="12"/>
  <c r="O1201" i="12"/>
  <c r="O1200" i="12" s="1"/>
  <c r="N1201" i="12"/>
  <c r="M1201" i="12"/>
  <c r="M1200" i="12" s="1"/>
  <c r="L1201" i="12"/>
  <c r="K1201" i="12"/>
  <c r="J1201" i="12"/>
  <c r="I1201" i="12"/>
  <c r="H1201" i="12"/>
  <c r="G1201" i="12"/>
  <c r="Q1200" i="12"/>
  <c r="P1200" i="12"/>
  <c r="N1200" i="12"/>
  <c r="L1200" i="12"/>
  <c r="J1200" i="12"/>
  <c r="V1197" i="12"/>
  <c r="U1197" i="12"/>
  <c r="T1197" i="12"/>
  <c r="S1197" i="12"/>
  <c r="R1197" i="12"/>
  <c r="Q1197" i="12"/>
  <c r="P1197" i="12"/>
  <c r="O1197" i="12"/>
  <c r="N1197" i="12"/>
  <c r="M1197" i="12"/>
  <c r="L1197" i="12"/>
  <c r="L1192" i="12" s="1"/>
  <c r="K1197" i="12"/>
  <c r="K1192" i="12" s="1"/>
  <c r="J1197" i="12"/>
  <c r="I1197" i="12"/>
  <c r="H1197" i="12"/>
  <c r="G1197" i="12"/>
  <c r="V1196" i="12"/>
  <c r="U1196" i="12"/>
  <c r="T1196" i="12"/>
  <c r="S1196" i="12"/>
  <c r="R1196" i="12"/>
  <c r="Q1196" i="12"/>
  <c r="P1196" i="12"/>
  <c r="O1196" i="12"/>
  <c r="N1196" i="12"/>
  <c r="M1196" i="12"/>
  <c r="L1196" i="12"/>
  <c r="K1196" i="12"/>
  <c r="J1196" i="12"/>
  <c r="I1196" i="12"/>
  <c r="H1196" i="12"/>
  <c r="G1196" i="12"/>
  <c r="V1195" i="12"/>
  <c r="U1195" i="12"/>
  <c r="T1195" i="12"/>
  <c r="S1195" i="12"/>
  <c r="R1195" i="12"/>
  <c r="Q1195" i="12"/>
  <c r="P1195" i="12"/>
  <c r="O1195" i="12"/>
  <c r="N1195" i="12"/>
  <c r="M1195" i="12"/>
  <c r="L1195" i="12"/>
  <c r="K1195" i="12"/>
  <c r="J1195" i="12"/>
  <c r="I1195" i="12"/>
  <c r="H1195" i="12"/>
  <c r="G1195" i="12"/>
  <c r="V1194" i="12"/>
  <c r="U1194" i="12"/>
  <c r="T1194" i="12"/>
  <c r="S1194" i="12"/>
  <c r="R1194" i="12"/>
  <c r="Q1194" i="12"/>
  <c r="P1194" i="12"/>
  <c r="O1194" i="12"/>
  <c r="N1194" i="12"/>
  <c r="M1194" i="12"/>
  <c r="L1194" i="12"/>
  <c r="K1194" i="12"/>
  <c r="J1194" i="12"/>
  <c r="I1194" i="12"/>
  <c r="H1194" i="12"/>
  <c r="G1194" i="12"/>
  <c r="V1193" i="12"/>
  <c r="U1193" i="12"/>
  <c r="U1192" i="12" s="1"/>
  <c r="T1193" i="12"/>
  <c r="S1193" i="12"/>
  <c r="S1192" i="12" s="1"/>
  <c r="R1193" i="12"/>
  <c r="R1192" i="12" s="1"/>
  <c r="Q1193" i="12"/>
  <c r="Q1192" i="12" s="1"/>
  <c r="P1193" i="12"/>
  <c r="P1192" i="12" s="1"/>
  <c r="O1193" i="12"/>
  <c r="O1192" i="12" s="1"/>
  <c r="N1193" i="12"/>
  <c r="N1192" i="12" s="1"/>
  <c r="M1193" i="12"/>
  <c r="L1193" i="12"/>
  <c r="K1193" i="12"/>
  <c r="J1193" i="12"/>
  <c r="I1193" i="12"/>
  <c r="H1193" i="12"/>
  <c r="G1193" i="12"/>
  <c r="M1192" i="12"/>
  <c r="J1192" i="12"/>
  <c r="G1192" i="12"/>
  <c r="V1191" i="12"/>
  <c r="U1191" i="12"/>
  <c r="T1191" i="12"/>
  <c r="S1191" i="12"/>
  <c r="R1191" i="12"/>
  <c r="Q1191" i="12"/>
  <c r="P1191" i="12"/>
  <c r="O1191" i="12"/>
  <c r="N1191" i="12"/>
  <c r="M1191" i="12"/>
  <c r="L1191" i="12"/>
  <c r="K1191" i="12"/>
  <c r="J1191" i="12"/>
  <c r="I1191" i="12"/>
  <c r="H1191" i="12"/>
  <c r="G1191" i="12"/>
  <c r="V1190" i="12"/>
  <c r="U1190" i="12"/>
  <c r="S1190" i="12"/>
  <c r="R1190" i="12"/>
  <c r="Q1190" i="12"/>
  <c r="P1190" i="12"/>
  <c r="O1190" i="12"/>
  <c r="N1190" i="12"/>
  <c r="M1190" i="12"/>
  <c r="L1190" i="12"/>
  <c r="K1190" i="12"/>
  <c r="J1190" i="12"/>
  <c r="I1190" i="12"/>
  <c r="H1190" i="12"/>
  <c r="G1190" i="12"/>
  <c r="V1189" i="12"/>
  <c r="U1189" i="12"/>
  <c r="T1189" i="12"/>
  <c r="S1189" i="12"/>
  <c r="R1189" i="12"/>
  <c r="P1189" i="12"/>
  <c r="N1189" i="12"/>
  <c r="M1189" i="12"/>
  <c r="L1189" i="12"/>
  <c r="L1185" i="12" s="1"/>
  <c r="K1189" i="12"/>
  <c r="K1185" i="12" s="1"/>
  <c r="J1189" i="12"/>
  <c r="I1189" i="12"/>
  <c r="H1189" i="12"/>
  <c r="G1189" i="12"/>
  <c r="V1188" i="12"/>
  <c r="U1188" i="12"/>
  <c r="T1188" i="12"/>
  <c r="S1188" i="12"/>
  <c r="R1188" i="12"/>
  <c r="Q1188" i="12"/>
  <c r="P1188" i="12"/>
  <c r="O1188" i="12"/>
  <c r="N1188" i="12"/>
  <c r="M1188" i="12"/>
  <c r="J1188" i="12"/>
  <c r="I1188" i="12"/>
  <c r="H1188" i="12"/>
  <c r="G1188" i="12"/>
  <c r="V1187" i="12"/>
  <c r="U1187" i="12"/>
  <c r="T1187" i="12"/>
  <c r="S1187" i="12"/>
  <c r="R1187" i="12"/>
  <c r="Q1187" i="12"/>
  <c r="P1187" i="12"/>
  <c r="O1187" i="12"/>
  <c r="N1187" i="12"/>
  <c r="M1187" i="12"/>
  <c r="L1187" i="12"/>
  <c r="K1187" i="12"/>
  <c r="J1187" i="12"/>
  <c r="W1186" i="12"/>
  <c r="V1186" i="12"/>
  <c r="U1186" i="12"/>
  <c r="T1186" i="12"/>
  <c r="S1186" i="12"/>
  <c r="R1186" i="12"/>
  <c r="R1185" i="12" s="1"/>
  <c r="Q1186" i="12"/>
  <c r="P1186" i="12"/>
  <c r="P1185" i="12" s="1"/>
  <c r="O1186" i="12"/>
  <c r="N1186" i="12"/>
  <c r="N1185" i="12" s="1"/>
  <c r="M1186" i="12"/>
  <c r="M1185" i="12" s="1"/>
  <c r="L1186" i="12"/>
  <c r="K1186" i="12"/>
  <c r="J1186" i="12"/>
  <c r="I1186" i="12"/>
  <c r="H1186" i="12"/>
  <c r="G1186" i="12"/>
  <c r="J1185" i="12"/>
  <c r="V1183" i="12"/>
  <c r="U1183" i="12"/>
  <c r="U1181" i="12" s="1"/>
  <c r="T1183" i="12"/>
  <c r="R1183" i="12"/>
  <c r="Q1183" i="12"/>
  <c r="P1183" i="12"/>
  <c r="N1183" i="12"/>
  <c r="M1183" i="12"/>
  <c r="L1183" i="12"/>
  <c r="K1183" i="12"/>
  <c r="J1183" i="12"/>
  <c r="I1183" i="12"/>
  <c r="H1183" i="12"/>
  <c r="G1183" i="12"/>
  <c r="V1182" i="12"/>
  <c r="U1182" i="12"/>
  <c r="T1182" i="12"/>
  <c r="T1181" i="12" s="1"/>
  <c r="S1182" i="12"/>
  <c r="R1182" i="12"/>
  <c r="R1181" i="12" s="1"/>
  <c r="Q1182" i="12"/>
  <c r="N1182" i="12"/>
  <c r="N1181" i="12" s="1"/>
  <c r="M1182" i="12"/>
  <c r="L1182" i="12"/>
  <c r="K1182" i="12"/>
  <c r="J1182" i="12"/>
  <c r="I1182" i="12"/>
  <c r="H1182" i="12"/>
  <c r="G1182" i="12"/>
  <c r="V1181" i="12"/>
  <c r="Q1181" i="12"/>
  <c r="M1181" i="12"/>
  <c r="K1181" i="12"/>
  <c r="J1181" i="12"/>
  <c r="I1181" i="12"/>
  <c r="H1181" i="12"/>
  <c r="G1181" i="12"/>
  <c r="J1180" i="12"/>
  <c r="I1180" i="12"/>
  <c r="G1180" i="12"/>
  <c r="H1179" i="12"/>
  <c r="G1179" i="12"/>
  <c r="G1177" i="12" s="1"/>
  <c r="K1178" i="12"/>
  <c r="G1178" i="12"/>
  <c r="V1175" i="12"/>
  <c r="U1175" i="12"/>
  <c r="T1175" i="12"/>
  <c r="S1175" i="12"/>
  <c r="R1175" i="12"/>
  <c r="P1175" i="12"/>
  <c r="O1175" i="12"/>
  <c r="N1175" i="12"/>
  <c r="M1175" i="12"/>
  <c r="L1175" i="12"/>
  <c r="K1175" i="12"/>
  <c r="J1175" i="12"/>
  <c r="I1175" i="12"/>
  <c r="H1175" i="12"/>
  <c r="G1175" i="12"/>
  <c r="J1174" i="12"/>
  <c r="K1173" i="12"/>
  <c r="I1173" i="12"/>
  <c r="I1172" i="12" s="1"/>
  <c r="G1173" i="12"/>
  <c r="V1171" i="12"/>
  <c r="U1171" i="12"/>
  <c r="T1171" i="12"/>
  <c r="S1171" i="12"/>
  <c r="R1171" i="12"/>
  <c r="Q1171" i="12"/>
  <c r="P1171" i="12"/>
  <c r="O1171" i="12"/>
  <c r="N1171" i="12"/>
  <c r="M1171" i="12"/>
  <c r="L1171" i="12"/>
  <c r="K1171" i="12"/>
  <c r="J1171" i="12"/>
  <c r="I1171" i="12"/>
  <c r="H1171" i="12"/>
  <c r="G1171" i="12"/>
  <c r="K1170" i="12"/>
  <c r="I1170" i="12"/>
  <c r="G1170" i="12"/>
  <c r="K1169" i="12"/>
  <c r="K1168" i="12" s="1"/>
  <c r="J1169" i="12"/>
  <c r="G1169" i="12"/>
  <c r="G1168" i="12"/>
  <c r="V1167" i="12"/>
  <c r="V1166" i="12" s="1"/>
  <c r="U1167" i="12"/>
  <c r="T1167" i="12"/>
  <c r="S1167" i="12"/>
  <c r="R1167" i="12"/>
  <c r="Q1167" i="12"/>
  <c r="P1167" i="12"/>
  <c r="P1166" i="12" s="1"/>
  <c r="O1167" i="12"/>
  <c r="N1167" i="12"/>
  <c r="N1166" i="12" s="1"/>
  <c r="M1167" i="12"/>
  <c r="L1167" i="12"/>
  <c r="L1166" i="12" s="1"/>
  <c r="K1167" i="12"/>
  <c r="K1166" i="12" s="1"/>
  <c r="J1167" i="12"/>
  <c r="J1166" i="12" s="1"/>
  <c r="I1167" i="12"/>
  <c r="I1166" i="12" s="1"/>
  <c r="H1167" i="12"/>
  <c r="H1166" i="12" s="1"/>
  <c r="G1167" i="12"/>
  <c r="G1166" i="12" s="1"/>
  <c r="U1166" i="12"/>
  <c r="T1166" i="12"/>
  <c r="S1166" i="12"/>
  <c r="R1166" i="12"/>
  <c r="Q1166" i="12"/>
  <c r="O1166" i="12"/>
  <c r="M1166" i="12"/>
  <c r="G1165" i="12"/>
  <c r="G1164" i="12"/>
  <c r="G1162" i="12"/>
  <c r="G1160" i="12"/>
  <c r="G1159" i="12"/>
  <c r="G1158" i="12"/>
  <c r="V1155" i="12"/>
  <c r="U1155" i="12"/>
  <c r="T1155" i="12"/>
  <c r="S1155" i="12"/>
  <c r="S1153" i="12" s="1"/>
  <c r="R1155" i="12"/>
  <c r="Q1155" i="12"/>
  <c r="Q1153" i="12" s="1"/>
  <c r="P1155" i="12"/>
  <c r="O1155" i="12"/>
  <c r="N1155" i="12"/>
  <c r="M1155" i="12"/>
  <c r="L1155" i="12"/>
  <c r="K1155" i="12"/>
  <c r="J1155" i="12"/>
  <c r="I1155" i="12"/>
  <c r="H1155" i="12"/>
  <c r="G1155" i="12"/>
  <c r="V1154" i="12"/>
  <c r="U1154" i="12"/>
  <c r="T1154" i="12"/>
  <c r="S1154" i="12"/>
  <c r="R1154" i="12"/>
  <c r="R1153" i="12" s="1"/>
  <c r="Q1154" i="12"/>
  <c r="P1154" i="12"/>
  <c r="O1154" i="12"/>
  <c r="N1154" i="12"/>
  <c r="M1154" i="12"/>
  <c r="M1153" i="12" s="1"/>
  <c r="L1154" i="12"/>
  <c r="K1154" i="12"/>
  <c r="J1154" i="12"/>
  <c r="I1154" i="12"/>
  <c r="H1154" i="12"/>
  <c r="G1154" i="12"/>
  <c r="V1153" i="12"/>
  <c r="U1153" i="12"/>
  <c r="T1153" i="12"/>
  <c r="O1153" i="12"/>
  <c r="J1153" i="12"/>
  <c r="H1153" i="12"/>
  <c r="G1153" i="12"/>
  <c r="U1152" i="12"/>
  <c r="T1152" i="12"/>
  <c r="P1152" i="12"/>
  <c r="O1152" i="12"/>
  <c r="G1152" i="12"/>
  <c r="S1151" i="12"/>
  <c r="R1151" i="12"/>
  <c r="M1151" i="12"/>
  <c r="K1151" i="12"/>
  <c r="G1151" i="12"/>
  <c r="G1150" i="12"/>
  <c r="L1149" i="12"/>
  <c r="G1149" i="12"/>
  <c r="G1146" i="12" s="1"/>
  <c r="L1148" i="12"/>
  <c r="I1148" i="12"/>
  <c r="H1148" i="12"/>
  <c r="G1148" i="12"/>
  <c r="G1147" i="12"/>
  <c r="V1145" i="12"/>
  <c r="S1145" i="12"/>
  <c r="R1145" i="12"/>
  <c r="K1145" i="12"/>
  <c r="J1145" i="12"/>
  <c r="G1145" i="12"/>
  <c r="V1144" i="12"/>
  <c r="O1144" i="12"/>
  <c r="N1144" i="12"/>
  <c r="K1144" i="12"/>
  <c r="J1144" i="12"/>
  <c r="G1144" i="12"/>
  <c r="P1143" i="12"/>
  <c r="N1143" i="12"/>
  <c r="L1143" i="12"/>
  <c r="K1143" i="12"/>
  <c r="G1143" i="12"/>
  <c r="L1142" i="12"/>
  <c r="H1142" i="12"/>
  <c r="G1142" i="12"/>
  <c r="I1141" i="12"/>
  <c r="G1141" i="12"/>
  <c r="H1140" i="12"/>
  <c r="G1140" i="12"/>
  <c r="U1138" i="12"/>
  <c r="N1138" i="12"/>
  <c r="L1138" i="12"/>
  <c r="J1138" i="12"/>
  <c r="I1138" i="12"/>
  <c r="P1137" i="12"/>
  <c r="L1137" i="12"/>
  <c r="K1137" i="12"/>
  <c r="G1137" i="12"/>
  <c r="T1136" i="12"/>
  <c r="N1136" i="12"/>
  <c r="J1135" i="12"/>
  <c r="G1135" i="12"/>
  <c r="L1134" i="12"/>
  <c r="K1134" i="12"/>
  <c r="I1134" i="12"/>
  <c r="H1134" i="12"/>
  <c r="G1134" i="12"/>
  <c r="I1133" i="12"/>
  <c r="G1133" i="12"/>
  <c r="U1131" i="12"/>
  <c r="R1131" i="12"/>
  <c r="Q1131" i="12"/>
  <c r="N1131" i="12"/>
  <c r="M1131" i="12"/>
  <c r="I1131" i="12"/>
  <c r="H1131" i="12"/>
  <c r="G1131" i="12"/>
  <c r="V1130" i="12"/>
  <c r="U1130" i="12"/>
  <c r="R1130" i="12"/>
  <c r="Q1130" i="12"/>
  <c r="M1130" i="12"/>
  <c r="J1130" i="12"/>
  <c r="I1130" i="12"/>
  <c r="G1130" i="12"/>
  <c r="P1129" i="12"/>
  <c r="O1129" i="12"/>
  <c r="I1129" i="12"/>
  <c r="G1129" i="12"/>
  <c r="M1128" i="12"/>
  <c r="I1128" i="12"/>
  <c r="H1128" i="12"/>
  <c r="G1128" i="12"/>
  <c r="G1125" i="12" s="1"/>
  <c r="K1127" i="12"/>
  <c r="G1127" i="12"/>
  <c r="H1126" i="12"/>
  <c r="G1126" i="12"/>
  <c r="T1124" i="12"/>
  <c r="R1124" i="12"/>
  <c r="M1124" i="12"/>
  <c r="L1124" i="12"/>
  <c r="K1124" i="12"/>
  <c r="H1124" i="12"/>
  <c r="G1124" i="12"/>
  <c r="V1123" i="12"/>
  <c r="Q1123" i="12"/>
  <c r="P1123" i="12"/>
  <c r="O1123" i="12"/>
  <c r="L1123" i="12"/>
  <c r="J1123" i="12"/>
  <c r="G1123" i="12"/>
  <c r="T1122" i="12"/>
  <c r="O1122" i="12"/>
  <c r="K1122" i="12"/>
  <c r="G1122" i="12"/>
  <c r="J1121" i="12"/>
  <c r="H1121" i="12"/>
  <c r="G1121" i="12"/>
  <c r="L1120" i="12"/>
  <c r="J1120" i="12"/>
  <c r="H1120" i="12"/>
  <c r="G1120" i="12"/>
  <c r="H1119" i="12"/>
  <c r="G1119" i="12"/>
  <c r="T1117" i="12"/>
  <c r="S1117" i="12"/>
  <c r="O1117" i="12"/>
  <c r="L1117" i="12"/>
  <c r="I1117" i="12"/>
  <c r="G1117" i="12"/>
  <c r="T1116" i="12"/>
  <c r="S1116" i="12"/>
  <c r="P1116" i="12"/>
  <c r="O1116" i="12"/>
  <c r="K1116" i="12"/>
  <c r="T1115" i="12"/>
  <c r="O1115" i="12"/>
  <c r="N1115" i="12"/>
  <c r="G1115" i="12"/>
  <c r="J1114" i="12"/>
  <c r="I1114" i="12"/>
  <c r="G1114" i="12"/>
  <c r="H1113" i="12"/>
  <c r="G1113" i="12"/>
  <c r="J1112" i="12"/>
  <c r="I1112" i="12"/>
  <c r="H1112" i="12"/>
  <c r="G1112" i="12"/>
  <c r="G1110" i="12"/>
  <c r="G1109" i="12"/>
  <c r="G1108" i="12"/>
  <c r="G1107" i="12"/>
  <c r="G1106" i="12"/>
  <c r="H1105" i="12"/>
  <c r="G1105" i="12"/>
  <c r="G1104" i="12"/>
  <c r="G1102" i="12"/>
  <c r="G1101" i="12"/>
  <c r="G1100" i="12"/>
  <c r="G1099" i="12"/>
  <c r="G1098" i="12"/>
  <c r="G1097" i="12"/>
  <c r="G1096" i="12"/>
  <c r="G1095" i="12"/>
  <c r="U1089" i="12"/>
  <c r="U1086" i="12" s="1"/>
  <c r="T1089" i="12"/>
  <c r="S1089" i="12"/>
  <c r="R1089" i="12"/>
  <c r="Q1089" i="12"/>
  <c r="P1089" i="12"/>
  <c r="O1089" i="12"/>
  <c r="N1089" i="12"/>
  <c r="M1089" i="12"/>
  <c r="L1089" i="12"/>
  <c r="K1089" i="12"/>
  <c r="J1089" i="12"/>
  <c r="I1089" i="12"/>
  <c r="G1089" i="12"/>
  <c r="V1088" i="12"/>
  <c r="U1088" i="12"/>
  <c r="T1088" i="12"/>
  <c r="S1088" i="12"/>
  <c r="Q1088" i="12"/>
  <c r="P1088" i="12"/>
  <c r="O1088" i="12"/>
  <c r="N1088" i="12"/>
  <c r="M1088" i="12"/>
  <c r="L1088" i="12"/>
  <c r="K1088" i="12"/>
  <c r="J1088" i="12"/>
  <c r="I1088" i="12"/>
  <c r="G1088" i="12"/>
  <c r="V1087" i="12"/>
  <c r="U1087" i="12"/>
  <c r="T1087" i="12"/>
  <c r="S1087" i="12"/>
  <c r="R1087" i="12"/>
  <c r="Q1087" i="12"/>
  <c r="P1087" i="12"/>
  <c r="O1087" i="12"/>
  <c r="N1087" i="12"/>
  <c r="M1087" i="12"/>
  <c r="L1087" i="12"/>
  <c r="K1087" i="12"/>
  <c r="K1086" i="12" s="1"/>
  <c r="J1087" i="12"/>
  <c r="J1086" i="12" s="1"/>
  <c r="I1087" i="12"/>
  <c r="I1086" i="12" s="1"/>
  <c r="G1087" i="12"/>
  <c r="S1086" i="12"/>
  <c r="Q1086" i="12"/>
  <c r="P1086" i="12"/>
  <c r="N1086" i="12"/>
  <c r="G1086" i="12"/>
  <c r="W1084" i="12"/>
  <c r="W1083" i="12" s="1"/>
  <c r="G1084" i="12"/>
  <c r="G1083" i="12" s="1"/>
  <c r="W1082" i="12"/>
  <c r="G1082" i="12"/>
  <c r="W1081" i="12"/>
  <c r="G1081" i="12"/>
  <c r="G1080" i="12"/>
  <c r="G1079" i="12" s="1"/>
  <c r="G1078" i="12"/>
  <c r="V1077" i="12"/>
  <c r="V1075" i="12" s="1"/>
  <c r="U1077" i="12"/>
  <c r="T1077" i="12"/>
  <c r="S1077" i="12"/>
  <c r="R1077" i="12"/>
  <c r="Q1077" i="12"/>
  <c r="P1077" i="12"/>
  <c r="O1077" i="12"/>
  <c r="N1077" i="12"/>
  <c r="M1077" i="12"/>
  <c r="L1077" i="12"/>
  <c r="K1077" i="12"/>
  <c r="J1077" i="12"/>
  <c r="I1077" i="12"/>
  <c r="I1075" i="12" s="1"/>
  <c r="H1077" i="12"/>
  <c r="G1077" i="12"/>
  <c r="V1076" i="12"/>
  <c r="U1076" i="12"/>
  <c r="T1076" i="12"/>
  <c r="S1076" i="12"/>
  <c r="S1075" i="12" s="1"/>
  <c r="R1076" i="12"/>
  <c r="Q1076" i="12"/>
  <c r="P1076" i="12"/>
  <c r="O1076" i="12"/>
  <c r="N1076" i="12"/>
  <c r="M1076" i="12"/>
  <c r="L1076" i="12"/>
  <c r="K1076" i="12"/>
  <c r="J1076" i="12"/>
  <c r="I1076" i="12"/>
  <c r="H1076" i="12"/>
  <c r="H1075" i="12" s="1"/>
  <c r="G1076" i="12"/>
  <c r="R1075" i="12"/>
  <c r="Q1075" i="12"/>
  <c r="P1075" i="12"/>
  <c r="O1075" i="12"/>
  <c r="N1075" i="12"/>
  <c r="M1075" i="12"/>
  <c r="L1075" i="12"/>
  <c r="K1075" i="12"/>
  <c r="J1075" i="12"/>
  <c r="V1074" i="12"/>
  <c r="U1074" i="12"/>
  <c r="T1074" i="12"/>
  <c r="P1074" i="12"/>
  <c r="O1074" i="12"/>
  <c r="O1072" i="12" s="1"/>
  <c r="N1074" i="12"/>
  <c r="N1072" i="12" s="1"/>
  <c r="M1074" i="12"/>
  <c r="M1072" i="12" s="1"/>
  <c r="L1074" i="12"/>
  <c r="L1072" i="12" s="1"/>
  <c r="K1074" i="12"/>
  <c r="K1072" i="12" s="1"/>
  <c r="J1074" i="12"/>
  <c r="J1072" i="12" s="1"/>
  <c r="I1074" i="12"/>
  <c r="I1072" i="12" s="1"/>
  <c r="H1074" i="12"/>
  <c r="H1072" i="12" s="1"/>
  <c r="G1074" i="12"/>
  <c r="G1072" i="12" s="1"/>
  <c r="H1073" i="12"/>
  <c r="G1073" i="12"/>
  <c r="V1072" i="12"/>
  <c r="U1072" i="12"/>
  <c r="T1072" i="12"/>
  <c r="P1072" i="12"/>
  <c r="V1070" i="12"/>
  <c r="U1070" i="12"/>
  <c r="T1070" i="12"/>
  <c r="S1070" i="12"/>
  <c r="R1070" i="12"/>
  <c r="Q1070" i="12"/>
  <c r="Q1068" i="12" s="1"/>
  <c r="P1070" i="12"/>
  <c r="O1070" i="12"/>
  <c r="O1068" i="12" s="1"/>
  <c r="N1070" i="12"/>
  <c r="M1070" i="12"/>
  <c r="L1070" i="12"/>
  <c r="K1070" i="12"/>
  <c r="J1070" i="12"/>
  <c r="J1068" i="12" s="1"/>
  <c r="I1070" i="12"/>
  <c r="H1070" i="12"/>
  <c r="G1070" i="12"/>
  <c r="V1069" i="12"/>
  <c r="V1068" i="12" s="1"/>
  <c r="U1069" i="12"/>
  <c r="U1068" i="12" s="1"/>
  <c r="S1069" i="12"/>
  <c r="R1069" i="12"/>
  <c r="Q1069" i="12"/>
  <c r="P1069" i="12"/>
  <c r="P1068" i="12" s="1"/>
  <c r="O1069" i="12"/>
  <c r="N1069" i="12"/>
  <c r="N1068" i="12" s="1"/>
  <c r="M1069" i="12"/>
  <c r="L1069" i="12"/>
  <c r="L1068" i="12" s="1"/>
  <c r="K1069" i="12"/>
  <c r="J1069" i="12"/>
  <c r="I1069" i="12"/>
  <c r="H1069" i="12"/>
  <c r="G1069" i="12"/>
  <c r="S1068" i="12"/>
  <c r="R1068" i="12"/>
  <c r="M1068" i="12"/>
  <c r="K1068" i="12"/>
  <c r="I1068" i="12"/>
  <c r="H1068" i="12"/>
  <c r="V1067" i="12"/>
  <c r="U1067" i="12"/>
  <c r="T1067" i="12"/>
  <c r="S1067" i="12"/>
  <c r="R1067" i="12"/>
  <c r="Q1067" i="12"/>
  <c r="P1067" i="12"/>
  <c r="O1067" i="12"/>
  <c r="N1067" i="12"/>
  <c r="M1067" i="12"/>
  <c r="L1067" i="12"/>
  <c r="K1067" i="12"/>
  <c r="I1067" i="12"/>
  <c r="H1067" i="12"/>
  <c r="V1066" i="12"/>
  <c r="U1066" i="12"/>
  <c r="T1066" i="12"/>
  <c r="S1066" i="12"/>
  <c r="S1064" i="12" s="1"/>
  <c r="R1066" i="12"/>
  <c r="R1064" i="12" s="1"/>
  <c r="Q1066" i="12"/>
  <c r="P1066" i="12"/>
  <c r="O1066" i="12"/>
  <c r="N1066" i="12"/>
  <c r="M1066" i="12"/>
  <c r="L1066" i="12"/>
  <c r="K1066" i="12"/>
  <c r="J1066" i="12"/>
  <c r="I1066" i="12"/>
  <c r="H1066" i="12"/>
  <c r="G1066" i="12"/>
  <c r="V1065" i="12"/>
  <c r="T1065" i="12"/>
  <c r="S1065" i="12"/>
  <c r="R1065" i="12"/>
  <c r="Q1065" i="12"/>
  <c r="Q1064" i="12" s="1"/>
  <c r="P1065" i="12"/>
  <c r="P1064" i="12" s="1"/>
  <c r="O1065" i="12"/>
  <c r="O1064" i="12" s="1"/>
  <c r="N1065" i="12"/>
  <c r="N1064" i="12" s="1"/>
  <c r="M1065" i="12"/>
  <c r="M1064" i="12" s="1"/>
  <c r="L1065" i="12"/>
  <c r="L1064" i="12" s="1"/>
  <c r="K1065" i="12"/>
  <c r="K1064" i="12" s="1"/>
  <c r="J1065" i="12"/>
  <c r="J1064" i="12" s="1"/>
  <c r="I1065" i="12"/>
  <c r="H1065" i="12"/>
  <c r="G1065" i="12"/>
  <c r="I1064" i="12"/>
  <c r="H1064" i="12"/>
  <c r="V1063" i="12"/>
  <c r="U1063" i="12"/>
  <c r="T1063" i="12"/>
  <c r="S1063" i="12"/>
  <c r="R1063" i="12"/>
  <c r="Q1063" i="12"/>
  <c r="P1063" i="12"/>
  <c r="P1061" i="12" s="1"/>
  <c r="O1063" i="12"/>
  <c r="N1063" i="12"/>
  <c r="N1061" i="12" s="1"/>
  <c r="M1063" i="12"/>
  <c r="L1063" i="12"/>
  <c r="K1063" i="12"/>
  <c r="J1063" i="12"/>
  <c r="I1063" i="12"/>
  <c r="I1061" i="12" s="1"/>
  <c r="H1063" i="12"/>
  <c r="G1063" i="12"/>
  <c r="V1062" i="12"/>
  <c r="V1061" i="12" s="1"/>
  <c r="U1062" i="12"/>
  <c r="U1061" i="12" s="1"/>
  <c r="T1062" i="12"/>
  <c r="T1061" i="12" s="1"/>
  <c r="S1062" i="12"/>
  <c r="R1062" i="12"/>
  <c r="Q1062" i="12"/>
  <c r="P1062" i="12"/>
  <c r="O1062" i="12"/>
  <c r="O1061" i="12" s="1"/>
  <c r="N1062" i="12"/>
  <c r="M1062" i="12"/>
  <c r="M1061" i="12" s="1"/>
  <c r="L1062" i="12"/>
  <c r="K1062" i="12"/>
  <c r="K1061" i="12" s="1"/>
  <c r="J1062" i="12"/>
  <c r="I1062" i="12"/>
  <c r="H1062" i="12"/>
  <c r="G1062" i="12"/>
  <c r="S1061" i="12"/>
  <c r="R1061" i="12"/>
  <c r="Q1061" i="12"/>
  <c r="L1061" i="12"/>
  <c r="J1061" i="12"/>
  <c r="H1061" i="12"/>
  <c r="G1061" i="12"/>
  <c r="V1060" i="12"/>
  <c r="U1060" i="12"/>
  <c r="T1060" i="12"/>
  <c r="T1058" i="12" s="1"/>
  <c r="S1060" i="12"/>
  <c r="R1060" i="12"/>
  <c r="O1060" i="12"/>
  <c r="N1060" i="12"/>
  <c r="M1060" i="12"/>
  <c r="L1060" i="12"/>
  <c r="K1060" i="12"/>
  <c r="J1060" i="12"/>
  <c r="I1060" i="12"/>
  <c r="H1060" i="12"/>
  <c r="G1060" i="12"/>
  <c r="G1058" i="12" s="1"/>
  <c r="V1059" i="12"/>
  <c r="U1059" i="12"/>
  <c r="U1058" i="12" s="1"/>
  <c r="T1059" i="12"/>
  <c r="S1059" i="12"/>
  <c r="S1058" i="12" s="1"/>
  <c r="R1059" i="12"/>
  <c r="Q1059" i="12"/>
  <c r="P1059" i="12"/>
  <c r="O1059" i="12"/>
  <c r="N1059" i="12"/>
  <c r="L1059" i="12"/>
  <c r="K1059" i="12"/>
  <c r="J1059" i="12"/>
  <c r="I1059" i="12"/>
  <c r="H1059" i="12"/>
  <c r="G1059" i="12"/>
  <c r="R1058" i="12"/>
  <c r="O1058" i="12"/>
  <c r="N1058" i="12"/>
  <c r="L1058" i="12"/>
  <c r="K1058" i="12"/>
  <c r="J1058" i="12"/>
  <c r="I1058" i="12"/>
  <c r="H1058" i="12"/>
  <c r="V1057" i="12"/>
  <c r="U1057" i="12"/>
  <c r="T1057" i="12"/>
  <c r="S1057" i="12"/>
  <c r="R1057" i="12"/>
  <c r="R1055" i="12" s="1"/>
  <c r="Q1057" i="12"/>
  <c r="P1057" i="12"/>
  <c r="P1055" i="12" s="1"/>
  <c r="O1057" i="12"/>
  <c r="N1057" i="12"/>
  <c r="M1057" i="12"/>
  <c r="L1057" i="12"/>
  <c r="K1057" i="12"/>
  <c r="K1055" i="12" s="1"/>
  <c r="J1057" i="12"/>
  <c r="I1057" i="12"/>
  <c r="H1057" i="12"/>
  <c r="G1057" i="12"/>
  <c r="V1056" i="12"/>
  <c r="U1056" i="12"/>
  <c r="T1056" i="12"/>
  <c r="S1056" i="12"/>
  <c r="R1056" i="12"/>
  <c r="Q1056" i="12"/>
  <c r="Q1055" i="12" s="1"/>
  <c r="P1056" i="12"/>
  <c r="O1056" i="12"/>
  <c r="N1056" i="12"/>
  <c r="M1056" i="12"/>
  <c r="L1056" i="12"/>
  <c r="L1055" i="12" s="1"/>
  <c r="K1056" i="12"/>
  <c r="J1056" i="12"/>
  <c r="J1055" i="12" s="1"/>
  <c r="I1056" i="12"/>
  <c r="I1055" i="12" s="1"/>
  <c r="H1056" i="12"/>
  <c r="G1056" i="12"/>
  <c r="V1055" i="12"/>
  <c r="U1055" i="12"/>
  <c r="T1055" i="12"/>
  <c r="S1055" i="12"/>
  <c r="N1055" i="12"/>
  <c r="V1054" i="12"/>
  <c r="V1052" i="12" s="1"/>
  <c r="U1054" i="12"/>
  <c r="T1054" i="12"/>
  <c r="S1054" i="12"/>
  <c r="R1054" i="12"/>
  <c r="R1052" i="12" s="1"/>
  <c r="Q1054" i="12"/>
  <c r="P1054" i="12"/>
  <c r="O1054" i="12"/>
  <c r="N1054" i="12"/>
  <c r="M1054" i="12"/>
  <c r="L1054" i="12"/>
  <c r="K1054" i="12"/>
  <c r="J1054" i="12"/>
  <c r="I1054" i="12"/>
  <c r="I1052" i="12" s="1"/>
  <c r="H1054" i="12"/>
  <c r="G1054" i="12"/>
  <c r="G1052" i="12" s="1"/>
  <c r="V1053" i="12"/>
  <c r="U1053" i="12"/>
  <c r="T1053" i="12"/>
  <c r="T1052" i="12" s="1"/>
  <c r="S1053" i="12"/>
  <c r="R1053" i="12"/>
  <c r="Q1053" i="12"/>
  <c r="Q1052" i="12" s="1"/>
  <c r="P1053" i="12"/>
  <c r="O1053" i="12"/>
  <c r="O1052" i="12" s="1"/>
  <c r="N1053" i="12"/>
  <c r="N1052" i="12" s="1"/>
  <c r="M1053" i="12"/>
  <c r="M1052" i="12" s="1"/>
  <c r="L1053" i="12"/>
  <c r="K1053" i="12"/>
  <c r="J1053" i="12"/>
  <c r="I1053" i="12"/>
  <c r="H1053" i="12"/>
  <c r="H1052" i="12" s="1"/>
  <c r="G1053" i="12"/>
  <c r="U1052" i="12"/>
  <c r="L1052" i="12"/>
  <c r="K1052" i="12"/>
  <c r="J1052" i="12"/>
  <c r="V1051" i="12"/>
  <c r="U1051" i="12"/>
  <c r="T1051" i="12"/>
  <c r="T1049" i="12" s="1"/>
  <c r="S1051" i="12"/>
  <c r="R1051" i="12"/>
  <c r="R1049" i="12" s="1"/>
  <c r="Q1051" i="12"/>
  <c r="P1051" i="12"/>
  <c r="O1051" i="12"/>
  <c r="N1051" i="12"/>
  <c r="M1051" i="12"/>
  <c r="M1049" i="12" s="1"/>
  <c r="L1051" i="12"/>
  <c r="K1051" i="12"/>
  <c r="J1051" i="12"/>
  <c r="I1051" i="12"/>
  <c r="H1051" i="12"/>
  <c r="G1051" i="12"/>
  <c r="V1050" i="12"/>
  <c r="U1050" i="12"/>
  <c r="T1050" i="12"/>
  <c r="S1050" i="12"/>
  <c r="S1049" i="12" s="1"/>
  <c r="R1050" i="12"/>
  <c r="Q1050" i="12"/>
  <c r="P1050" i="12"/>
  <c r="O1050" i="12"/>
  <c r="N1050" i="12"/>
  <c r="N1049" i="12" s="1"/>
  <c r="M1050" i="12"/>
  <c r="L1050" i="12"/>
  <c r="L1049" i="12" s="1"/>
  <c r="K1050" i="12"/>
  <c r="K1049" i="12" s="1"/>
  <c r="J1050" i="12"/>
  <c r="J1049" i="12" s="1"/>
  <c r="I1050" i="12"/>
  <c r="H1050" i="12"/>
  <c r="G1050" i="12"/>
  <c r="V1049" i="12"/>
  <c r="U1049" i="12"/>
  <c r="P1049" i="12"/>
  <c r="I1049" i="12"/>
  <c r="H1049" i="12"/>
  <c r="G1049" i="12"/>
  <c r="V1048" i="12"/>
  <c r="U1048" i="12"/>
  <c r="T1048" i="12"/>
  <c r="S1048" i="12"/>
  <c r="R1048" i="12"/>
  <c r="Q1048" i="12"/>
  <c r="P1048" i="12"/>
  <c r="O1048" i="12"/>
  <c r="N1048" i="12"/>
  <c r="M1048" i="12"/>
  <c r="L1048" i="12"/>
  <c r="K1048" i="12"/>
  <c r="K1046" i="12" s="1"/>
  <c r="J1048" i="12"/>
  <c r="I1048" i="12"/>
  <c r="I1046" i="12" s="1"/>
  <c r="H1048" i="12"/>
  <c r="G1048" i="12"/>
  <c r="V1047" i="12"/>
  <c r="V1046" i="12" s="1"/>
  <c r="U1047" i="12"/>
  <c r="T1047" i="12"/>
  <c r="T1046" i="12" s="1"/>
  <c r="S1047" i="12"/>
  <c r="R1047" i="12"/>
  <c r="Q1047" i="12"/>
  <c r="Q1046" i="12" s="1"/>
  <c r="P1047" i="12"/>
  <c r="O1047" i="12"/>
  <c r="M1047" i="12"/>
  <c r="L1047" i="12"/>
  <c r="K1047" i="12"/>
  <c r="J1047" i="12"/>
  <c r="J1046" i="12" s="1"/>
  <c r="I1047" i="12"/>
  <c r="H1047" i="12"/>
  <c r="G1047" i="12"/>
  <c r="P1046" i="12"/>
  <c r="O1046" i="12"/>
  <c r="M1046" i="12"/>
  <c r="L1046" i="12"/>
  <c r="G1046" i="12"/>
  <c r="V1044" i="12"/>
  <c r="V1041" i="12" s="1"/>
  <c r="T1044" i="12"/>
  <c r="S1044" i="12"/>
  <c r="R1044" i="12"/>
  <c r="Q1044" i="12"/>
  <c r="P1044" i="12"/>
  <c r="O1044" i="12"/>
  <c r="O1041" i="12" s="1"/>
  <c r="N1044" i="12"/>
  <c r="M1044" i="12"/>
  <c r="L1044" i="12"/>
  <c r="K1044" i="12"/>
  <c r="J1044" i="12"/>
  <c r="I1044" i="12"/>
  <c r="H1044" i="12"/>
  <c r="G1044" i="12"/>
  <c r="V1043" i="12"/>
  <c r="U1043" i="12"/>
  <c r="T1043" i="12"/>
  <c r="S1043" i="12"/>
  <c r="S1041" i="12" s="1"/>
  <c r="R1043" i="12"/>
  <c r="Q1043" i="12"/>
  <c r="Q1041" i="12" s="1"/>
  <c r="P1043" i="12"/>
  <c r="O1043" i="12"/>
  <c r="N1043" i="12"/>
  <c r="M1043" i="12"/>
  <c r="L1043" i="12"/>
  <c r="L1041" i="12" s="1"/>
  <c r="K1043" i="12"/>
  <c r="J1043" i="12"/>
  <c r="I1043" i="12"/>
  <c r="H1043" i="12"/>
  <c r="G1043" i="12"/>
  <c r="V1042" i="12"/>
  <c r="U1042" i="12"/>
  <c r="T1042" i="12"/>
  <c r="S1042" i="12"/>
  <c r="R1042" i="12"/>
  <c r="R1041" i="12" s="1"/>
  <c r="Q1042" i="12"/>
  <c r="P1042" i="12"/>
  <c r="P1041" i="12" s="1"/>
  <c r="O1042" i="12"/>
  <c r="N1042" i="12"/>
  <c r="N1041" i="12" s="1"/>
  <c r="M1042" i="12"/>
  <c r="L1042" i="12"/>
  <c r="K1042" i="12"/>
  <c r="J1042" i="12"/>
  <c r="I1042" i="12"/>
  <c r="H1042" i="12"/>
  <c r="G1042" i="12"/>
  <c r="T1041" i="12"/>
  <c r="M1041" i="12"/>
  <c r="K1041" i="12"/>
  <c r="J1041" i="12"/>
  <c r="H1041" i="12"/>
  <c r="G1041" i="12"/>
  <c r="V1040" i="12"/>
  <c r="U1040" i="12"/>
  <c r="T1040" i="12"/>
  <c r="S1040" i="12"/>
  <c r="R1040" i="12"/>
  <c r="Q1040" i="12"/>
  <c r="P1040" i="12"/>
  <c r="O1040" i="12"/>
  <c r="N1040" i="12"/>
  <c r="M1040" i="12"/>
  <c r="L1040" i="12"/>
  <c r="K1040" i="12"/>
  <c r="J1040" i="12"/>
  <c r="J1038" i="12" s="1"/>
  <c r="I1040" i="12"/>
  <c r="H1040" i="12"/>
  <c r="H1038" i="12" s="1"/>
  <c r="G1040" i="12"/>
  <c r="V1039" i="12"/>
  <c r="U1039" i="12"/>
  <c r="T1039" i="12"/>
  <c r="S1039" i="12"/>
  <c r="S1038" i="12" s="1"/>
  <c r="R1039" i="12"/>
  <c r="R1038" i="12" s="1"/>
  <c r="Q1039" i="12"/>
  <c r="Q1038" i="12" s="1"/>
  <c r="P1039" i="12"/>
  <c r="P1038" i="12" s="1"/>
  <c r="O1039" i="12"/>
  <c r="N1039" i="12"/>
  <c r="M1039" i="12"/>
  <c r="L1039" i="12"/>
  <c r="K1039" i="12"/>
  <c r="J1039" i="12"/>
  <c r="I1039" i="12"/>
  <c r="I1038" i="12" s="1"/>
  <c r="H1039" i="12"/>
  <c r="G1039" i="12"/>
  <c r="O1038" i="12"/>
  <c r="N1038" i="12"/>
  <c r="M1038" i="12"/>
  <c r="L1038" i="12"/>
  <c r="K1038" i="12"/>
  <c r="V1037" i="12"/>
  <c r="U1037" i="12"/>
  <c r="T1037" i="12"/>
  <c r="S1037" i="12"/>
  <c r="R1037" i="12"/>
  <c r="Q1037" i="12"/>
  <c r="P1037" i="12"/>
  <c r="O1037" i="12"/>
  <c r="N1037" i="12"/>
  <c r="N1034" i="12" s="1"/>
  <c r="M1037" i="12"/>
  <c r="L1037" i="12"/>
  <c r="K1037" i="12"/>
  <c r="J1037" i="12"/>
  <c r="I1037" i="12"/>
  <c r="H1037" i="12"/>
  <c r="G1037" i="12"/>
  <c r="V1036" i="12"/>
  <c r="U1036" i="12"/>
  <c r="T1036" i="12"/>
  <c r="S1036" i="12"/>
  <c r="R1036" i="12"/>
  <c r="R1034" i="12" s="1"/>
  <c r="Q1036" i="12"/>
  <c r="P1036" i="12"/>
  <c r="O1036" i="12"/>
  <c r="N1036" i="12"/>
  <c r="M1036" i="12"/>
  <c r="L1036" i="12"/>
  <c r="K1036" i="12"/>
  <c r="J1036" i="12"/>
  <c r="I1036" i="12"/>
  <c r="H1036" i="12"/>
  <c r="G1036" i="12"/>
  <c r="V1035" i="12"/>
  <c r="V1034" i="12" s="1"/>
  <c r="U1035" i="12"/>
  <c r="T1035" i="12"/>
  <c r="S1035" i="12"/>
  <c r="R1035" i="12"/>
  <c r="Q1035" i="12"/>
  <c r="Q1034" i="12" s="1"/>
  <c r="P1035" i="12"/>
  <c r="O1035" i="12"/>
  <c r="N1035" i="12"/>
  <c r="M1035" i="12"/>
  <c r="L1035" i="12"/>
  <c r="K1035" i="12"/>
  <c r="J1035" i="12"/>
  <c r="I1035" i="12"/>
  <c r="H1035" i="12"/>
  <c r="G1035" i="12"/>
  <c r="U1034" i="12"/>
  <c r="T1034" i="12"/>
  <c r="S1034" i="12"/>
  <c r="L1034" i="12"/>
  <c r="J1034" i="12"/>
  <c r="I1034" i="12"/>
  <c r="G1034" i="12"/>
  <c r="V1033" i="12"/>
  <c r="V1031" i="12" s="1"/>
  <c r="U1033" i="12"/>
  <c r="T1033" i="12"/>
  <c r="S1033" i="12"/>
  <c r="R1033" i="12"/>
  <c r="Q1033" i="12"/>
  <c r="P1033" i="12"/>
  <c r="O1033" i="12"/>
  <c r="M1033" i="12"/>
  <c r="L1033" i="12"/>
  <c r="K1033" i="12"/>
  <c r="I1033" i="12"/>
  <c r="I1031" i="12" s="1"/>
  <c r="H1033" i="12"/>
  <c r="G1033" i="12"/>
  <c r="G1031" i="12" s="1"/>
  <c r="V1032" i="12"/>
  <c r="U1032" i="12"/>
  <c r="U1031" i="12" s="1"/>
  <c r="T1032" i="12"/>
  <c r="T1031" i="12" s="1"/>
  <c r="S1032" i="12"/>
  <c r="S1031" i="12" s="1"/>
  <c r="R1032" i="12"/>
  <c r="R1031" i="12" s="1"/>
  <c r="Q1032" i="12"/>
  <c r="P1032" i="12"/>
  <c r="O1032" i="12"/>
  <c r="N1032" i="12"/>
  <c r="M1032" i="12"/>
  <c r="L1032" i="12"/>
  <c r="K1032" i="12"/>
  <c r="J1032" i="12"/>
  <c r="I1032" i="12"/>
  <c r="G1032" i="12"/>
  <c r="Q1031" i="12"/>
  <c r="P1031" i="12"/>
  <c r="O1031" i="12"/>
  <c r="M1031" i="12"/>
  <c r="L1031" i="12"/>
  <c r="K1031" i="12"/>
  <c r="V1030" i="12"/>
  <c r="U1030" i="12"/>
  <c r="T1030" i="12"/>
  <c r="S1030" i="12"/>
  <c r="R1030" i="12"/>
  <c r="Q1030" i="12"/>
  <c r="P1030" i="12"/>
  <c r="O1030" i="12"/>
  <c r="N1030" i="12"/>
  <c r="M1030" i="12"/>
  <c r="M1027" i="12" s="1"/>
  <c r="L1030" i="12"/>
  <c r="K1030" i="12"/>
  <c r="J1030" i="12"/>
  <c r="I1030" i="12"/>
  <c r="I1027" i="12" s="1"/>
  <c r="H1030" i="12"/>
  <c r="G1030" i="12"/>
  <c r="V1029" i="12"/>
  <c r="U1029" i="12"/>
  <c r="T1029" i="12"/>
  <c r="S1029" i="12"/>
  <c r="R1029" i="12"/>
  <c r="Q1029" i="12"/>
  <c r="P1029" i="12"/>
  <c r="O1029" i="12"/>
  <c r="O1027" i="12" s="1"/>
  <c r="N1029" i="12"/>
  <c r="M1029" i="12"/>
  <c r="L1029" i="12"/>
  <c r="K1029" i="12"/>
  <c r="J1029" i="12"/>
  <c r="I1029" i="12"/>
  <c r="H1029" i="12"/>
  <c r="G1029" i="12"/>
  <c r="V1028" i="12"/>
  <c r="V1027" i="12" s="1"/>
  <c r="U1028" i="12"/>
  <c r="U1027" i="12" s="1"/>
  <c r="T1028" i="12"/>
  <c r="S1028" i="12"/>
  <c r="R1028" i="12"/>
  <c r="Q1028" i="12"/>
  <c r="P1028" i="12"/>
  <c r="P1027" i="12" s="1"/>
  <c r="O1028" i="12"/>
  <c r="N1028" i="12"/>
  <c r="M1028" i="12"/>
  <c r="L1028" i="12"/>
  <c r="K1028" i="12"/>
  <c r="J1028" i="12"/>
  <c r="I1028" i="12"/>
  <c r="H1028" i="12"/>
  <c r="G1028" i="12"/>
  <c r="T1027" i="12"/>
  <c r="S1027" i="12"/>
  <c r="R1027" i="12"/>
  <c r="K1027" i="12"/>
  <c r="H1027" i="12"/>
  <c r="V1026" i="12"/>
  <c r="U1026" i="12"/>
  <c r="U1024" i="12" s="1"/>
  <c r="T1026" i="12"/>
  <c r="S1026" i="12"/>
  <c r="R1026" i="12"/>
  <c r="Q1026" i="12"/>
  <c r="P1026" i="12"/>
  <c r="O1026" i="12"/>
  <c r="N1026" i="12"/>
  <c r="L1026" i="12"/>
  <c r="K1026" i="12"/>
  <c r="J1026" i="12"/>
  <c r="I1026" i="12"/>
  <c r="H1026" i="12"/>
  <c r="H1024" i="12" s="1"/>
  <c r="G1026" i="12"/>
  <c r="V1025" i="12"/>
  <c r="V1024" i="12" s="1"/>
  <c r="U1025" i="12"/>
  <c r="T1025" i="12"/>
  <c r="S1025" i="12"/>
  <c r="R1025" i="12"/>
  <c r="R1024" i="12" s="1"/>
  <c r="Q1025" i="12"/>
  <c r="P1025" i="12"/>
  <c r="O1025" i="12"/>
  <c r="N1025" i="12"/>
  <c r="M1025" i="12"/>
  <c r="L1025" i="12"/>
  <c r="K1025" i="12"/>
  <c r="J1025" i="12"/>
  <c r="I1025" i="12"/>
  <c r="H1025" i="12"/>
  <c r="G1025" i="12"/>
  <c r="G1024" i="12" s="1"/>
  <c r="T1024" i="12"/>
  <c r="S1024" i="12"/>
  <c r="Q1024" i="12"/>
  <c r="P1024" i="12"/>
  <c r="O1024" i="12"/>
  <c r="N1024" i="12"/>
  <c r="M1024" i="12"/>
  <c r="L1024" i="12"/>
  <c r="K1024" i="12"/>
  <c r="J1024" i="12"/>
  <c r="I1024" i="12"/>
  <c r="U1022" i="12"/>
  <c r="T1022" i="12"/>
  <c r="S1022" i="12"/>
  <c r="R1022" i="12"/>
  <c r="Q1022" i="12"/>
  <c r="P1022" i="12"/>
  <c r="O1022" i="12"/>
  <c r="N1022" i="12"/>
  <c r="M1022" i="12"/>
  <c r="L1022" i="12"/>
  <c r="L1019" i="12" s="1"/>
  <c r="K1022" i="12"/>
  <c r="J1022" i="12"/>
  <c r="J1019" i="12" s="1"/>
  <c r="I1022" i="12"/>
  <c r="H1022" i="12"/>
  <c r="H1019" i="12" s="1"/>
  <c r="G1022" i="12"/>
  <c r="V1021" i="12"/>
  <c r="T1021" i="12"/>
  <c r="S1021" i="12"/>
  <c r="Q1021" i="12"/>
  <c r="P1021" i="12"/>
  <c r="O1021" i="12"/>
  <c r="N1021" i="12"/>
  <c r="M1021" i="12"/>
  <c r="L1021" i="12"/>
  <c r="K1021" i="12"/>
  <c r="J1021" i="12"/>
  <c r="I1021" i="12"/>
  <c r="H1021" i="12"/>
  <c r="G1021" i="12"/>
  <c r="V1020" i="12"/>
  <c r="V1019" i="12" s="1"/>
  <c r="U1020" i="12"/>
  <c r="U1019" i="12" s="1"/>
  <c r="T1020" i="12"/>
  <c r="T1019" i="12" s="1"/>
  <c r="S1020" i="12"/>
  <c r="Q1020" i="12"/>
  <c r="O1020" i="12"/>
  <c r="O1019" i="12" s="1"/>
  <c r="M1020" i="12"/>
  <c r="L1020" i="12"/>
  <c r="K1020" i="12"/>
  <c r="J1020" i="12"/>
  <c r="I1020" i="12"/>
  <c r="H1020" i="12"/>
  <c r="G1020" i="12"/>
  <c r="S1019" i="12"/>
  <c r="Q1019" i="12"/>
  <c r="V1018" i="12"/>
  <c r="U1018" i="12"/>
  <c r="T1018" i="12"/>
  <c r="T1015" i="12" s="1"/>
  <c r="S1018" i="12"/>
  <c r="R1018" i="12"/>
  <c r="Q1018" i="12"/>
  <c r="P1018" i="12"/>
  <c r="O1018" i="12"/>
  <c r="N1018" i="12"/>
  <c r="M1018" i="12"/>
  <c r="L1018" i="12"/>
  <c r="K1018" i="12"/>
  <c r="J1018" i="12"/>
  <c r="I1018" i="12"/>
  <c r="H1018" i="12"/>
  <c r="G1018" i="12"/>
  <c r="G1015" i="12" s="1"/>
  <c r="V1017" i="12"/>
  <c r="U1017" i="12"/>
  <c r="T1017" i="12"/>
  <c r="S1017" i="12"/>
  <c r="R1017" i="12"/>
  <c r="Q1017" i="12"/>
  <c r="Q1015" i="12" s="1"/>
  <c r="P1017" i="12"/>
  <c r="O1017" i="12"/>
  <c r="N1017" i="12"/>
  <c r="M1017" i="12"/>
  <c r="L1017" i="12"/>
  <c r="K1017" i="12"/>
  <c r="J1017" i="12"/>
  <c r="I1017" i="12"/>
  <c r="H1017" i="12"/>
  <c r="G1017" i="12"/>
  <c r="V1016" i="12"/>
  <c r="U1016" i="12"/>
  <c r="T1016" i="12"/>
  <c r="S1016" i="12"/>
  <c r="R1016" i="12"/>
  <c r="Q1016" i="12"/>
  <c r="P1016" i="12"/>
  <c r="P1015" i="12" s="1"/>
  <c r="O1016" i="12"/>
  <c r="O1015" i="12" s="1"/>
  <c r="N1016" i="12"/>
  <c r="N1015" i="12" s="1"/>
  <c r="M1016" i="12"/>
  <c r="M1015" i="12" s="1"/>
  <c r="L1016" i="12"/>
  <c r="K1016" i="12"/>
  <c r="J1016" i="12"/>
  <c r="I1016" i="12"/>
  <c r="H1016" i="12"/>
  <c r="G1016" i="12"/>
  <c r="L1015" i="12"/>
  <c r="K1015" i="12"/>
  <c r="J1015" i="12"/>
  <c r="I1015" i="12"/>
  <c r="H1015" i="12"/>
  <c r="V1014" i="12"/>
  <c r="U1014" i="12"/>
  <c r="T1014" i="12"/>
  <c r="S1014" i="12"/>
  <c r="R1014" i="12"/>
  <c r="Q1014" i="12"/>
  <c r="P1014" i="12"/>
  <c r="O1014" i="12"/>
  <c r="N1014" i="12"/>
  <c r="M1014" i="12"/>
  <c r="L1014" i="12"/>
  <c r="K1014" i="12"/>
  <c r="J1014" i="12"/>
  <c r="I1014" i="12"/>
  <c r="H1014" i="12"/>
  <c r="H1011" i="12" s="1"/>
  <c r="G1014" i="12"/>
  <c r="V1013" i="12"/>
  <c r="U1013" i="12"/>
  <c r="T1013" i="12"/>
  <c r="S1013" i="12"/>
  <c r="R1013" i="12"/>
  <c r="Q1013" i="12"/>
  <c r="P1013" i="12"/>
  <c r="O1013" i="12"/>
  <c r="N1013" i="12"/>
  <c r="M1013" i="12"/>
  <c r="L1013" i="12"/>
  <c r="L1011" i="12" s="1"/>
  <c r="K1013" i="12"/>
  <c r="J1013" i="12"/>
  <c r="I1013" i="12"/>
  <c r="H1013" i="12"/>
  <c r="G1013" i="12"/>
  <c r="V1012" i="12"/>
  <c r="U1012" i="12"/>
  <c r="T1012" i="12"/>
  <c r="S1012" i="12"/>
  <c r="R1012" i="12"/>
  <c r="R1011" i="12" s="1"/>
  <c r="Q1012" i="12"/>
  <c r="Q1011" i="12" s="1"/>
  <c r="P1012" i="12"/>
  <c r="O1012" i="12"/>
  <c r="N1012" i="12"/>
  <c r="M1012" i="12"/>
  <c r="L1012" i="12"/>
  <c r="K1012" i="12"/>
  <c r="K1011" i="12" s="1"/>
  <c r="J1012" i="12"/>
  <c r="I1012" i="12"/>
  <c r="H1012" i="12"/>
  <c r="G1012" i="12"/>
  <c r="P1011" i="12"/>
  <c r="O1011" i="12"/>
  <c r="N1011" i="12"/>
  <c r="M1011" i="12"/>
  <c r="U1009" i="12"/>
  <c r="T1009" i="12"/>
  <c r="S1009" i="12"/>
  <c r="R1009" i="12"/>
  <c r="Q1009" i="12"/>
  <c r="P1009" i="12"/>
  <c r="O1009" i="12"/>
  <c r="N1009" i="12"/>
  <c r="M1009" i="12"/>
  <c r="L1009" i="12"/>
  <c r="K1009" i="12"/>
  <c r="J1009" i="12"/>
  <c r="I1009" i="12"/>
  <c r="H1009" i="12"/>
  <c r="G1009" i="12"/>
  <c r="T1008" i="12"/>
  <c r="T1005" i="12" s="1"/>
  <c r="R1008" i="12"/>
  <c r="Q1008" i="12"/>
  <c r="P1008" i="12"/>
  <c r="O1008" i="12"/>
  <c r="N1008" i="12"/>
  <c r="M1008" i="12"/>
  <c r="L1008" i="12"/>
  <c r="K1008" i="12"/>
  <c r="J1008" i="12"/>
  <c r="I1008" i="12"/>
  <c r="H1008" i="12"/>
  <c r="G1008" i="12"/>
  <c r="V1007" i="12"/>
  <c r="U1007" i="12"/>
  <c r="T1007" i="12"/>
  <c r="S1007" i="12"/>
  <c r="Q1007" i="12"/>
  <c r="O1007" i="12"/>
  <c r="N1007" i="12"/>
  <c r="M1007" i="12"/>
  <c r="L1007" i="12"/>
  <c r="K1007" i="12"/>
  <c r="J1007" i="12"/>
  <c r="J1005" i="12" s="1"/>
  <c r="I1007" i="12"/>
  <c r="H1007" i="12"/>
  <c r="G1007" i="12"/>
  <c r="V1006" i="12"/>
  <c r="U1006" i="12"/>
  <c r="T1006" i="12"/>
  <c r="S1006" i="12"/>
  <c r="R1006" i="12"/>
  <c r="Q1006" i="12"/>
  <c r="P1006" i="12"/>
  <c r="O1006" i="12"/>
  <c r="N1006" i="12"/>
  <c r="L1006" i="12"/>
  <c r="K1006" i="12"/>
  <c r="K1005" i="12" s="1"/>
  <c r="J1006" i="12"/>
  <c r="I1006" i="12"/>
  <c r="I1005" i="12" s="1"/>
  <c r="H1006" i="12"/>
  <c r="H1005" i="12" s="1"/>
  <c r="G1006" i="12"/>
  <c r="G1005" i="12" s="1"/>
  <c r="V1005" i="12"/>
  <c r="U1005" i="12"/>
  <c r="V1004" i="12"/>
  <c r="U1004" i="12"/>
  <c r="T1004" i="12"/>
  <c r="S1004" i="12"/>
  <c r="R1004" i="12"/>
  <c r="Q1004" i="12"/>
  <c r="P1004" i="12"/>
  <c r="O1004" i="12"/>
  <c r="N1004" i="12"/>
  <c r="M1004" i="12"/>
  <c r="L1004" i="12"/>
  <c r="K1004" i="12"/>
  <c r="J1004" i="12"/>
  <c r="I1004" i="12"/>
  <c r="H1004" i="12"/>
  <c r="G1004" i="12"/>
  <c r="V1003" i="12"/>
  <c r="U1003" i="12"/>
  <c r="T1003" i="12"/>
  <c r="S1003" i="12"/>
  <c r="R1003" i="12"/>
  <c r="Q1003" i="12"/>
  <c r="P1003" i="12"/>
  <c r="O1003" i="12"/>
  <c r="N1003" i="12"/>
  <c r="M1003" i="12"/>
  <c r="L1003" i="12"/>
  <c r="K1003" i="12"/>
  <c r="K1000" i="12" s="1"/>
  <c r="J1003" i="12"/>
  <c r="I1003" i="12"/>
  <c r="H1003" i="12"/>
  <c r="G1003" i="12"/>
  <c r="V1002" i="12"/>
  <c r="V1000" i="12" s="1"/>
  <c r="U1002" i="12"/>
  <c r="T1002" i="12"/>
  <c r="T1000" i="12" s="1"/>
  <c r="S1002" i="12"/>
  <c r="R1002" i="12"/>
  <c r="Q1002" i="12"/>
  <c r="P1002" i="12"/>
  <c r="O1002" i="12"/>
  <c r="N1002" i="12"/>
  <c r="M1002" i="12"/>
  <c r="L1002" i="12"/>
  <c r="K1002" i="12"/>
  <c r="J1002" i="12"/>
  <c r="I1002" i="12"/>
  <c r="H1002" i="12"/>
  <c r="G1002" i="12"/>
  <c r="V1001" i="12"/>
  <c r="U1001" i="12"/>
  <c r="U1000" i="12" s="1"/>
  <c r="T1001" i="12"/>
  <c r="S1001" i="12"/>
  <c r="S1000" i="12" s="1"/>
  <c r="R1001" i="12"/>
  <c r="Q1001" i="12"/>
  <c r="P1001" i="12"/>
  <c r="O1001" i="12"/>
  <c r="N1001" i="12"/>
  <c r="M1001" i="12"/>
  <c r="L1001" i="12"/>
  <c r="K1001" i="12"/>
  <c r="J1001" i="12"/>
  <c r="I1001" i="12"/>
  <c r="H1001" i="12"/>
  <c r="G1001" i="12"/>
  <c r="G1000" i="12" s="1"/>
  <c r="P1000" i="12"/>
  <c r="N1000" i="12"/>
  <c r="M1000" i="12"/>
  <c r="J1000" i="12"/>
  <c r="I1000" i="12"/>
  <c r="H1000" i="12"/>
  <c r="V999" i="12"/>
  <c r="U999" i="12"/>
  <c r="T999" i="12"/>
  <c r="S999" i="12"/>
  <c r="R999" i="12"/>
  <c r="Q999" i="12"/>
  <c r="P999" i="12"/>
  <c r="O999" i="12"/>
  <c r="N999" i="12"/>
  <c r="M999" i="12"/>
  <c r="L999" i="12"/>
  <c r="K999" i="12"/>
  <c r="K995" i="12" s="1"/>
  <c r="J999" i="12"/>
  <c r="J995" i="12" s="1"/>
  <c r="I999" i="12"/>
  <c r="H999" i="12"/>
  <c r="H995" i="12" s="1"/>
  <c r="G999" i="12"/>
  <c r="G995" i="12" s="1"/>
  <c r="V998" i="12"/>
  <c r="U998" i="12"/>
  <c r="T998" i="12"/>
  <c r="S998" i="12"/>
  <c r="R998" i="12"/>
  <c r="Q998" i="12"/>
  <c r="P998" i="12"/>
  <c r="O998" i="12"/>
  <c r="N998" i="12"/>
  <c r="M998" i="12"/>
  <c r="L998" i="12"/>
  <c r="K998" i="12"/>
  <c r="J998" i="12"/>
  <c r="I998" i="12"/>
  <c r="H998" i="12"/>
  <c r="G998" i="12"/>
  <c r="V997" i="12"/>
  <c r="U997" i="12"/>
  <c r="T997" i="12"/>
  <c r="T995" i="12" s="1"/>
  <c r="S997" i="12"/>
  <c r="R997" i="12"/>
  <c r="Q997" i="12"/>
  <c r="P997" i="12"/>
  <c r="O997" i="12"/>
  <c r="N997" i="12"/>
  <c r="M997" i="12"/>
  <c r="L997" i="12"/>
  <c r="K997" i="12"/>
  <c r="J997" i="12"/>
  <c r="I997" i="12"/>
  <c r="H997" i="12"/>
  <c r="G997" i="12"/>
  <c r="V996" i="12"/>
  <c r="U996" i="12"/>
  <c r="T996" i="12"/>
  <c r="S996" i="12"/>
  <c r="R996" i="12"/>
  <c r="R995" i="12" s="1"/>
  <c r="Q996" i="12"/>
  <c r="Q995" i="12" s="1"/>
  <c r="P996" i="12"/>
  <c r="P995" i="12" s="1"/>
  <c r="O996" i="12"/>
  <c r="O995" i="12" s="1"/>
  <c r="N996" i="12"/>
  <c r="N995" i="12" s="1"/>
  <c r="M996" i="12"/>
  <c r="L996" i="12"/>
  <c r="K996" i="12"/>
  <c r="J996" i="12"/>
  <c r="I996" i="12"/>
  <c r="H996" i="12"/>
  <c r="G996" i="12"/>
  <c r="M995" i="12"/>
  <c r="L995" i="12"/>
  <c r="I995" i="12"/>
  <c r="V992" i="12"/>
  <c r="U992" i="12"/>
  <c r="T992" i="12"/>
  <c r="S992" i="12"/>
  <c r="R992" i="12"/>
  <c r="Q992" i="12"/>
  <c r="P992" i="12"/>
  <c r="O992" i="12"/>
  <c r="N992" i="12"/>
  <c r="M992" i="12"/>
  <c r="L992" i="12"/>
  <c r="K992" i="12"/>
  <c r="J992" i="12"/>
  <c r="I992" i="12"/>
  <c r="H992" i="12"/>
  <c r="G992" i="12"/>
  <c r="V991" i="12"/>
  <c r="U991" i="12"/>
  <c r="T991" i="12"/>
  <c r="S991" i="12"/>
  <c r="R991" i="12"/>
  <c r="Q991" i="12"/>
  <c r="P991" i="12"/>
  <c r="O991" i="12"/>
  <c r="N991" i="12"/>
  <c r="M991" i="12"/>
  <c r="L991" i="12"/>
  <c r="K991" i="12"/>
  <c r="J991" i="12"/>
  <c r="I991" i="12"/>
  <c r="H991" i="12"/>
  <c r="G991" i="12"/>
  <c r="V990" i="12"/>
  <c r="U990" i="12"/>
  <c r="T990" i="12"/>
  <c r="S990" i="12"/>
  <c r="R990" i="12"/>
  <c r="Q990" i="12"/>
  <c r="P990" i="12"/>
  <c r="O990" i="12"/>
  <c r="N990" i="12"/>
  <c r="M990" i="12"/>
  <c r="L990" i="12"/>
  <c r="K990" i="12"/>
  <c r="J990" i="12"/>
  <c r="I990" i="12"/>
  <c r="G990" i="12"/>
  <c r="V989" i="12"/>
  <c r="U989" i="12"/>
  <c r="U988" i="12" s="1"/>
  <c r="T989" i="12"/>
  <c r="T988" i="12" s="1"/>
  <c r="S989" i="12"/>
  <c r="S988" i="12" s="1"/>
  <c r="R989" i="12"/>
  <c r="Q989" i="12"/>
  <c r="Q988" i="12" s="1"/>
  <c r="P989" i="12"/>
  <c r="P988" i="12" s="1"/>
  <c r="O989" i="12"/>
  <c r="O988" i="12" s="1"/>
  <c r="N989" i="12"/>
  <c r="M989" i="12"/>
  <c r="L989" i="12"/>
  <c r="K989" i="12"/>
  <c r="J989" i="12"/>
  <c r="I989" i="12"/>
  <c r="H989" i="12"/>
  <c r="G989" i="12"/>
  <c r="N988" i="12"/>
  <c r="M988" i="12"/>
  <c r="L988" i="12"/>
  <c r="W987" i="12"/>
  <c r="G987" i="12"/>
  <c r="V986" i="12"/>
  <c r="U986" i="12"/>
  <c r="T986" i="12"/>
  <c r="S986" i="12"/>
  <c r="R986" i="12"/>
  <c r="R985" i="12" s="1"/>
  <c r="Q986" i="12"/>
  <c r="P986" i="12"/>
  <c r="O986" i="12"/>
  <c r="O985" i="12" s="1"/>
  <c r="N986" i="12"/>
  <c r="M986" i="12"/>
  <c r="M985" i="12" s="1"/>
  <c r="L986" i="12"/>
  <c r="L985" i="12" s="1"/>
  <c r="K986" i="12"/>
  <c r="K985" i="12" s="1"/>
  <c r="J986" i="12"/>
  <c r="I986" i="12"/>
  <c r="H986" i="12"/>
  <c r="G986" i="12"/>
  <c r="G985" i="12" s="1"/>
  <c r="V985" i="12"/>
  <c r="U985" i="12"/>
  <c r="T985" i="12"/>
  <c r="S985" i="12"/>
  <c r="Q985" i="12"/>
  <c r="P985" i="12"/>
  <c r="N985" i="12"/>
  <c r="J985" i="12"/>
  <c r="I985" i="12"/>
  <c r="H985" i="12"/>
  <c r="W984" i="12"/>
  <c r="G984" i="12"/>
  <c r="V983" i="12"/>
  <c r="U983" i="12"/>
  <c r="U981" i="12" s="1"/>
  <c r="T983" i="12"/>
  <c r="S983" i="12"/>
  <c r="S981" i="12" s="1"/>
  <c r="R983" i="12"/>
  <c r="Q983" i="12"/>
  <c r="P983" i="12"/>
  <c r="O983" i="12"/>
  <c r="N983" i="12"/>
  <c r="N981" i="12" s="1"/>
  <c r="M983" i="12"/>
  <c r="K983" i="12"/>
  <c r="J983" i="12"/>
  <c r="I983" i="12"/>
  <c r="H983" i="12"/>
  <c r="G983" i="12"/>
  <c r="V982" i="12"/>
  <c r="U982" i="12"/>
  <c r="T982" i="12"/>
  <c r="T981" i="12" s="1"/>
  <c r="S982" i="12"/>
  <c r="R982" i="12"/>
  <c r="Q982" i="12"/>
  <c r="P982" i="12"/>
  <c r="O982" i="12"/>
  <c r="N982" i="12"/>
  <c r="M982" i="12"/>
  <c r="M981" i="12" s="1"/>
  <c r="L982" i="12"/>
  <c r="L981" i="12" s="1"/>
  <c r="K982" i="12"/>
  <c r="K981" i="12" s="1"/>
  <c r="J982" i="12"/>
  <c r="I982" i="12"/>
  <c r="G982" i="12"/>
  <c r="V981" i="12"/>
  <c r="Q981" i="12"/>
  <c r="J981" i="12"/>
  <c r="I981" i="12"/>
  <c r="G981" i="12"/>
  <c r="W980" i="12"/>
  <c r="G980" i="12"/>
  <c r="V979" i="12"/>
  <c r="U979" i="12"/>
  <c r="U977" i="12" s="1"/>
  <c r="T979" i="12"/>
  <c r="S979" i="12"/>
  <c r="R979" i="12"/>
  <c r="Q979" i="12"/>
  <c r="P979" i="12"/>
  <c r="O979" i="12"/>
  <c r="N979" i="12"/>
  <c r="M979" i="12"/>
  <c r="L979" i="12"/>
  <c r="L977" i="12" s="1"/>
  <c r="K979" i="12"/>
  <c r="J979" i="12"/>
  <c r="I979" i="12"/>
  <c r="H979" i="12"/>
  <c r="G979" i="12"/>
  <c r="G977" i="12" s="1"/>
  <c r="V978" i="12"/>
  <c r="U978" i="12"/>
  <c r="T978" i="12"/>
  <c r="T977" i="12" s="1"/>
  <c r="S978" i="12"/>
  <c r="S977" i="12" s="1"/>
  <c r="R978" i="12"/>
  <c r="Q978" i="12"/>
  <c r="P978" i="12"/>
  <c r="O978" i="12"/>
  <c r="N978" i="12"/>
  <c r="M978" i="12"/>
  <c r="M977" i="12" s="1"/>
  <c r="L978" i="12"/>
  <c r="K978" i="12"/>
  <c r="J978" i="12"/>
  <c r="I978" i="12"/>
  <c r="H978" i="12"/>
  <c r="H977" i="12" s="1"/>
  <c r="G978" i="12"/>
  <c r="R977" i="12"/>
  <c r="Q977" i="12"/>
  <c r="P977" i="12"/>
  <c r="O977" i="12"/>
  <c r="N977" i="12"/>
  <c r="J977" i="12"/>
  <c r="K976" i="12"/>
  <c r="K974" i="12" s="1"/>
  <c r="J976" i="12"/>
  <c r="I976" i="12"/>
  <c r="I974" i="12" s="1"/>
  <c r="H976" i="12"/>
  <c r="H974" i="12" s="1"/>
  <c r="G976" i="12"/>
  <c r="G975" i="12"/>
  <c r="G974" i="12" s="1"/>
  <c r="J974" i="12"/>
  <c r="K973" i="12"/>
  <c r="J973" i="12"/>
  <c r="I973" i="12"/>
  <c r="G973" i="12"/>
  <c r="W972" i="12"/>
  <c r="G972" i="12"/>
  <c r="K971" i="12"/>
  <c r="J971" i="12"/>
  <c r="I971" i="12"/>
  <c r="G971" i="12"/>
  <c r="V970" i="12"/>
  <c r="U970" i="12"/>
  <c r="T970" i="12"/>
  <c r="S970" i="12"/>
  <c r="R970" i="12"/>
  <c r="Q970" i="12"/>
  <c r="P970" i="12"/>
  <c r="O970" i="12"/>
  <c r="O966" i="12" s="1"/>
  <c r="N970" i="12"/>
  <c r="M970" i="12"/>
  <c r="L970" i="12"/>
  <c r="L966" i="12" s="1"/>
  <c r="K970" i="12"/>
  <c r="J970" i="12"/>
  <c r="J966" i="12" s="1"/>
  <c r="I970" i="12"/>
  <c r="H970" i="12"/>
  <c r="G970" i="12"/>
  <c r="V969" i="12"/>
  <c r="V966" i="12" s="1"/>
  <c r="U969" i="12"/>
  <c r="U966" i="12" s="1"/>
  <c r="T969" i="12"/>
  <c r="T966" i="12" s="1"/>
  <c r="S969" i="12"/>
  <c r="R969" i="12"/>
  <c r="R966" i="12" s="1"/>
  <c r="Q969" i="12"/>
  <c r="P969" i="12"/>
  <c r="P966" i="12" s="1"/>
  <c r="O969" i="12"/>
  <c r="N969" i="12"/>
  <c r="M969" i="12"/>
  <c r="M966" i="12" s="1"/>
  <c r="L969" i="12"/>
  <c r="K969" i="12"/>
  <c r="K966" i="12" s="1"/>
  <c r="J969" i="12"/>
  <c r="I969" i="12"/>
  <c r="H969" i="12"/>
  <c r="G969" i="12"/>
  <c r="G968" i="12"/>
  <c r="G967" i="12"/>
  <c r="S966" i="12"/>
  <c r="Q966" i="12"/>
  <c r="N966" i="12"/>
  <c r="K964" i="12"/>
  <c r="K962" i="12" s="1"/>
  <c r="J964" i="12"/>
  <c r="I964" i="12"/>
  <c r="I962" i="12" s="1"/>
  <c r="H964" i="12"/>
  <c r="H962" i="12" s="1"/>
  <c r="G964" i="12"/>
  <c r="G963" i="12"/>
  <c r="J962" i="12"/>
  <c r="G962" i="12"/>
  <c r="J961" i="12"/>
  <c r="J959" i="12" s="1"/>
  <c r="I961" i="12"/>
  <c r="H961" i="12"/>
  <c r="H959" i="12" s="1"/>
  <c r="G961" i="12"/>
  <c r="G960" i="12"/>
  <c r="I959" i="12"/>
  <c r="G959" i="12"/>
  <c r="V958" i="12"/>
  <c r="U958" i="12"/>
  <c r="T958" i="12"/>
  <c r="S958" i="12"/>
  <c r="R958" i="12"/>
  <c r="Q958" i="12"/>
  <c r="P958" i="12"/>
  <c r="O958" i="12"/>
  <c r="N958" i="12"/>
  <c r="M958" i="12"/>
  <c r="L958" i="12"/>
  <c r="K958" i="12"/>
  <c r="J958" i="12"/>
  <c r="I958" i="12"/>
  <c r="H958" i="12"/>
  <c r="G958" i="12"/>
  <c r="V957" i="12"/>
  <c r="V954" i="12" s="1"/>
  <c r="U957" i="12"/>
  <c r="U954" i="12" s="1"/>
  <c r="T957" i="12"/>
  <c r="T954" i="12" s="1"/>
  <c r="S957" i="12"/>
  <c r="R957" i="12"/>
  <c r="Q957" i="12"/>
  <c r="P957" i="12"/>
  <c r="P954" i="12" s="1"/>
  <c r="O957" i="12"/>
  <c r="N957" i="12"/>
  <c r="N954" i="12" s="1"/>
  <c r="M957" i="12"/>
  <c r="L957" i="12"/>
  <c r="K957" i="12"/>
  <c r="K954" i="12" s="1"/>
  <c r="J957" i="12"/>
  <c r="J954" i="12" s="1"/>
  <c r="I957" i="12"/>
  <c r="I954" i="12" s="1"/>
  <c r="H957" i="12"/>
  <c r="G957" i="12"/>
  <c r="G956" i="12"/>
  <c r="G955" i="12"/>
  <c r="G954" i="12" s="1"/>
  <c r="S954" i="12"/>
  <c r="R954" i="12"/>
  <c r="Q954" i="12"/>
  <c r="O954" i="12"/>
  <c r="M954" i="12"/>
  <c r="L954" i="12"/>
  <c r="V951" i="12"/>
  <c r="U951" i="12"/>
  <c r="U949" i="12" s="1"/>
  <c r="T951" i="12"/>
  <c r="R951" i="12"/>
  <c r="Q951" i="12"/>
  <c r="P951" i="12"/>
  <c r="P949" i="12" s="1"/>
  <c r="O951" i="12"/>
  <c r="N951" i="12"/>
  <c r="M951" i="12"/>
  <c r="L951" i="12"/>
  <c r="K951" i="12"/>
  <c r="J951" i="12"/>
  <c r="I951" i="12"/>
  <c r="H951" i="12"/>
  <c r="G951" i="12"/>
  <c r="V950" i="12"/>
  <c r="V949" i="12" s="1"/>
  <c r="U950" i="12"/>
  <c r="T950" i="12"/>
  <c r="T949" i="12" s="1"/>
  <c r="S950" i="12"/>
  <c r="R950" i="12"/>
  <c r="Q950" i="12"/>
  <c r="P950" i="12"/>
  <c r="O950" i="12"/>
  <c r="N950" i="12"/>
  <c r="M950" i="12"/>
  <c r="L950" i="12"/>
  <c r="L949" i="12" s="1"/>
  <c r="K950" i="12"/>
  <c r="K949" i="12" s="1"/>
  <c r="J950" i="12"/>
  <c r="J949" i="12" s="1"/>
  <c r="I950" i="12"/>
  <c r="H950" i="12"/>
  <c r="H949" i="12" s="1"/>
  <c r="G950" i="12"/>
  <c r="G949" i="12" s="1"/>
  <c r="Q949" i="12"/>
  <c r="O949" i="12"/>
  <c r="W948" i="12"/>
  <c r="G948" i="12"/>
  <c r="G947" i="12"/>
  <c r="G946" i="12"/>
  <c r="G945" i="12"/>
  <c r="V944" i="12"/>
  <c r="U944" i="12"/>
  <c r="S944" i="12"/>
  <c r="R944" i="12"/>
  <c r="Q944" i="12"/>
  <c r="P944" i="12"/>
  <c r="O944" i="12"/>
  <c r="N944" i="12"/>
  <c r="M944" i="12"/>
  <c r="L944" i="12"/>
  <c r="K944" i="12"/>
  <c r="J944" i="12"/>
  <c r="I944" i="12"/>
  <c r="G944" i="12"/>
  <c r="V943" i="12"/>
  <c r="U943" i="12"/>
  <c r="T943" i="12"/>
  <c r="S943" i="12"/>
  <c r="S942" i="12" s="1"/>
  <c r="R943" i="12"/>
  <c r="R942" i="12" s="1"/>
  <c r="Q943" i="12"/>
  <c r="Q942" i="12" s="1"/>
  <c r="O943" i="12"/>
  <c r="N943" i="12"/>
  <c r="M943" i="12"/>
  <c r="L943" i="12"/>
  <c r="K943" i="12"/>
  <c r="I943" i="12"/>
  <c r="I942" i="12" s="1"/>
  <c r="G943" i="12"/>
  <c r="O942" i="12"/>
  <c r="N942" i="12"/>
  <c r="M942" i="12"/>
  <c r="L942" i="12"/>
  <c r="K942" i="12"/>
  <c r="V941" i="12"/>
  <c r="U941" i="12"/>
  <c r="T941" i="12"/>
  <c r="S941" i="12"/>
  <c r="S939" i="12" s="1"/>
  <c r="R941" i="12"/>
  <c r="Q941" i="12"/>
  <c r="P941" i="12"/>
  <c r="O941" i="12"/>
  <c r="N941" i="12"/>
  <c r="N939" i="12" s="1"/>
  <c r="M941" i="12"/>
  <c r="L941" i="12"/>
  <c r="K941" i="12"/>
  <c r="J941" i="12"/>
  <c r="I941" i="12"/>
  <c r="G941" i="12"/>
  <c r="V940" i="12"/>
  <c r="U940" i="12"/>
  <c r="T940" i="12"/>
  <c r="T939" i="12" s="1"/>
  <c r="S940" i="12"/>
  <c r="R940" i="12"/>
  <c r="R939" i="12" s="1"/>
  <c r="Q940" i="12"/>
  <c r="P940" i="12"/>
  <c r="O940" i="12"/>
  <c r="N940" i="12"/>
  <c r="M940" i="12"/>
  <c r="L940" i="12"/>
  <c r="K940" i="12"/>
  <c r="J940" i="12"/>
  <c r="I940" i="12"/>
  <c r="I939" i="12" s="1"/>
  <c r="G940" i="12"/>
  <c r="G939" i="12" s="1"/>
  <c r="V939" i="12"/>
  <c r="U939" i="12"/>
  <c r="Q939" i="12"/>
  <c r="O939" i="12"/>
  <c r="M939" i="12"/>
  <c r="L939" i="12"/>
  <c r="J939" i="12"/>
  <c r="V938" i="12"/>
  <c r="U938" i="12"/>
  <c r="T938" i="12"/>
  <c r="S938" i="12"/>
  <c r="R938" i="12"/>
  <c r="Q938" i="12"/>
  <c r="P938" i="12"/>
  <c r="O938" i="12"/>
  <c r="N938" i="12"/>
  <c r="M938" i="12"/>
  <c r="L938" i="12"/>
  <c r="L936" i="12" s="1"/>
  <c r="K938" i="12"/>
  <c r="J938" i="12"/>
  <c r="J936" i="12" s="1"/>
  <c r="I938" i="12"/>
  <c r="H938" i="12"/>
  <c r="G938" i="12"/>
  <c r="V937" i="12"/>
  <c r="V936" i="12" s="1"/>
  <c r="U937" i="12"/>
  <c r="T937" i="12"/>
  <c r="S937" i="12"/>
  <c r="R937" i="12"/>
  <c r="Q937" i="12"/>
  <c r="P937" i="12"/>
  <c r="P936" i="12" s="1"/>
  <c r="O937" i="12"/>
  <c r="N937" i="12"/>
  <c r="M937" i="12"/>
  <c r="L937" i="12"/>
  <c r="K937" i="12"/>
  <c r="K936" i="12" s="1"/>
  <c r="J937" i="12"/>
  <c r="I937" i="12"/>
  <c r="I936" i="12" s="1"/>
  <c r="G937" i="12"/>
  <c r="G936" i="12" s="1"/>
  <c r="U936" i="12"/>
  <c r="T936" i="12"/>
  <c r="S936" i="12"/>
  <c r="R936" i="12"/>
  <c r="Q936" i="12"/>
  <c r="O936" i="12"/>
  <c r="N936" i="12"/>
  <c r="M936" i="12"/>
  <c r="V935" i="12"/>
  <c r="U935" i="12"/>
  <c r="U933" i="12" s="1"/>
  <c r="T935" i="12"/>
  <c r="S935" i="12"/>
  <c r="R935" i="12"/>
  <c r="Q935" i="12"/>
  <c r="Q933" i="12" s="1"/>
  <c r="P935" i="12"/>
  <c r="P933" i="12" s="1"/>
  <c r="O935" i="12"/>
  <c r="N935" i="12"/>
  <c r="M935" i="12"/>
  <c r="L935" i="12"/>
  <c r="K935" i="12"/>
  <c r="J935" i="12"/>
  <c r="I935" i="12"/>
  <c r="G935" i="12"/>
  <c r="V934" i="12"/>
  <c r="V933" i="12" s="1"/>
  <c r="U934" i="12"/>
  <c r="T934" i="12"/>
  <c r="S934" i="12"/>
  <c r="R934" i="12"/>
  <c r="Q934" i="12"/>
  <c r="P934" i="12"/>
  <c r="O934" i="12"/>
  <c r="N934" i="12"/>
  <c r="M934" i="12"/>
  <c r="L934" i="12"/>
  <c r="K934" i="12"/>
  <c r="J934" i="12"/>
  <c r="J933" i="12" s="1"/>
  <c r="I934" i="12"/>
  <c r="I933" i="12" s="1"/>
  <c r="G934" i="12"/>
  <c r="G933" i="12" s="1"/>
  <c r="S933" i="12"/>
  <c r="V932" i="12"/>
  <c r="V930" i="12" s="1"/>
  <c r="U932" i="12"/>
  <c r="T932" i="12"/>
  <c r="S932" i="12"/>
  <c r="R932" i="12"/>
  <c r="Q932" i="12"/>
  <c r="P932" i="12"/>
  <c r="O932" i="12"/>
  <c r="N932" i="12"/>
  <c r="M932" i="12"/>
  <c r="L932" i="12"/>
  <c r="L930" i="12" s="1"/>
  <c r="K932" i="12"/>
  <c r="J932" i="12"/>
  <c r="I932" i="12"/>
  <c r="G932" i="12"/>
  <c r="G930" i="12" s="1"/>
  <c r="V931" i="12"/>
  <c r="U931" i="12"/>
  <c r="U930" i="12" s="1"/>
  <c r="T931" i="12"/>
  <c r="T930" i="12" s="1"/>
  <c r="S931" i="12"/>
  <c r="S930" i="12" s="1"/>
  <c r="R931" i="12"/>
  <c r="R930" i="12" s="1"/>
  <c r="Q931" i="12"/>
  <c r="Q930" i="12" s="1"/>
  <c r="P931" i="12"/>
  <c r="O931" i="12"/>
  <c r="M931" i="12"/>
  <c r="M930" i="12" s="1"/>
  <c r="L931" i="12"/>
  <c r="K931" i="12"/>
  <c r="K930" i="12" s="1"/>
  <c r="J931" i="12"/>
  <c r="I931" i="12"/>
  <c r="I930" i="12" s="1"/>
  <c r="G931" i="12"/>
  <c r="P930" i="12"/>
  <c r="O930" i="12"/>
  <c r="J930" i="12"/>
  <c r="V929" i="12"/>
  <c r="U929" i="12"/>
  <c r="T929" i="12"/>
  <c r="S929" i="12"/>
  <c r="R929" i="12"/>
  <c r="R927" i="12" s="1"/>
  <c r="Q929" i="12"/>
  <c r="P929" i="12"/>
  <c r="O929" i="12"/>
  <c r="N929" i="12"/>
  <c r="M929" i="12"/>
  <c r="L929" i="12"/>
  <c r="K929" i="12"/>
  <c r="J929" i="12"/>
  <c r="I929" i="12"/>
  <c r="G929" i="12"/>
  <c r="V928" i="12"/>
  <c r="U928" i="12"/>
  <c r="T928" i="12"/>
  <c r="S928" i="12"/>
  <c r="R928" i="12"/>
  <c r="Q928" i="12"/>
  <c r="Q927" i="12" s="1"/>
  <c r="P928" i="12"/>
  <c r="P927" i="12" s="1"/>
  <c r="O928" i="12"/>
  <c r="O927" i="12" s="1"/>
  <c r="N928" i="12"/>
  <c r="N927" i="12" s="1"/>
  <c r="M928" i="12"/>
  <c r="L928" i="12"/>
  <c r="K928" i="12"/>
  <c r="J928" i="12"/>
  <c r="I928" i="12"/>
  <c r="G928" i="12"/>
  <c r="U927" i="12"/>
  <c r="M927" i="12"/>
  <c r="L927" i="12"/>
  <c r="K927" i="12"/>
  <c r="J927" i="12"/>
  <c r="I927" i="12"/>
  <c r="G927" i="12"/>
  <c r="V925" i="12"/>
  <c r="U925" i="12"/>
  <c r="T925" i="12"/>
  <c r="S925" i="12"/>
  <c r="Q925" i="12"/>
  <c r="P925" i="12"/>
  <c r="O925" i="12"/>
  <c r="N925" i="12"/>
  <c r="M925" i="12"/>
  <c r="L925" i="12"/>
  <c r="K925" i="12"/>
  <c r="J925" i="12"/>
  <c r="I925" i="12"/>
  <c r="I922" i="12" s="1"/>
  <c r="G925" i="12"/>
  <c r="G922" i="12" s="1"/>
  <c r="V924" i="12"/>
  <c r="U924" i="12"/>
  <c r="T924" i="12"/>
  <c r="S924" i="12"/>
  <c r="R924" i="12"/>
  <c r="Q924" i="12"/>
  <c r="P924" i="12"/>
  <c r="O924" i="12"/>
  <c r="M924" i="12"/>
  <c r="L924" i="12"/>
  <c r="K924" i="12"/>
  <c r="J924" i="12"/>
  <c r="I924" i="12"/>
  <c r="G924" i="12"/>
  <c r="V923" i="12"/>
  <c r="V922" i="12" s="1"/>
  <c r="U923" i="12"/>
  <c r="T923" i="12"/>
  <c r="S923" i="12"/>
  <c r="R923" i="12"/>
  <c r="Q923" i="12"/>
  <c r="Q922" i="12" s="1"/>
  <c r="P923" i="12"/>
  <c r="O923" i="12"/>
  <c r="N923" i="12"/>
  <c r="M923" i="12"/>
  <c r="K923" i="12"/>
  <c r="J923" i="12"/>
  <c r="I923" i="12"/>
  <c r="G923" i="12"/>
  <c r="P922" i="12"/>
  <c r="O922" i="12"/>
  <c r="M922" i="12"/>
  <c r="V921" i="12"/>
  <c r="V919" i="12" s="1"/>
  <c r="U921" i="12"/>
  <c r="T921" i="12"/>
  <c r="S921" i="12"/>
  <c r="R921" i="12"/>
  <c r="Q921" i="12"/>
  <c r="Q919" i="12" s="1"/>
  <c r="P921" i="12"/>
  <c r="O921" i="12"/>
  <c r="N921" i="12"/>
  <c r="M921" i="12"/>
  <c r="L921" i="12"/>
  <c r="K921" i="12"/>
  <c r="J921" i="12"/>
  <c r="I921" i="12"/>
  <c r="G921" i="12"/>
  <c r="V920" i="12"/>
  <c r="U920" i="12"/>
  <c r="U919" i="12" s="1"/>
  <c r="T920" i="12"/>
  <c r="S920" i="12"/>
  <c r="S919" i="12" s="1"/>
  <c r="R920" i="12"/>
  <c r="R919" i="12" s="1"/>
  <c r="Q920" i="12"/>
  <c r="P920" i="12"/>
  <c r="P919" i="12" s="1"/>
  <c r="O920" i="12"/>
  <c r="N920" i="12"/>
  <c r="N919" i="12" s="1"/>
  <c r="M920" i="12"/>
  <c r="L920" i="12"/>
  <c r="K920" i="12"/>
  <c r="J920" i="12"/>
  <c r="I920" i="12"/>
  <c r="G920" i="12"/>
  <c r="T919" i="12"/>
  <c r="O919" i="12"/>
  <c r="M919" i="12"/>
  <c r="L919" i="12"/>
  <c r="K919" i="12"/>
  <c r="J919" i="12"/>
  <c r="I919" i="12"/>
  <c r="G919" i="12"/>
  <c r="V918" i="12"/>
  <c r="U918" i="12"/>
  <c r="T918" i="12"/>
  <c r="S918" i="12"/>
  <c r="R918" i="12"/>
  <c r="Q918" i="12"/>
  <c r="P918" i="12"/>
  <c r="O918" i="12"/>
  <c r="N918" i="12"/>
  <c r="M918" i="12"/>
  <c r="L918" i="12"/>
  <c r="K918" i="12"/>
  <c r="J918" i="12"/>
  <c r="I918" i="12"/>
  <c r="H918" i="12"/>
  <c r="G918" i="12"/>
  <c r="V917" i="12"/>
  <c r="U917" i="12"/>
  <c r="T917" i="12"/>
  <c r="S917" i="12"/>
  <c r="R917" i="12"/>
  <c r="Q917" i="12"/>
  <c r="P917" i="12"/>
  <c r="O917" i="12"/>
  <c r="N917" i="12"/>
  <c r="M917" i="12"/>
  <c r="L917" i="12"/>
  <c r="K917" i="12"/>
  <c r="J917" i="12"/>
  <c r="I917" i="12"/>
  <c r="G917" i="12"/>
  <c r="V916" i="12"/>
  <c r="U916" i="12"/>
  <c r="T916" i="12"/>
  <c r="T915" i="12" s="1"/>
  <c r="S916" i="12"/>
  <c r="S915" i="12" s="1"/>
  <c r="R916" i="12"/>
  <c r="R915" i="12" s="1"/>
  <c r="Q916" i="12"/>
  <c r="Q915" i="12" s="1"/>
  <c r="P916" i="12"/>
  <c r="O916" i="12"/>
  <c r="N916" i="12"/>
  <c r="M916" i="12"/>
  <c r="L916" i="12"/>
  <c r="K916" i="12"/>
  <c r="K915" i="12" s="1"/>
  <c r="J916" i="12"/>
  <c r="I916" i="12"/>
  <c r="G916" i="12"/>
  <c r="P915" i="12"/>
  <c r="O915" i="12"/>
  <c r="N915" i="12"/>
  <c r="M915" i="12"/>
  <c r="L915" i="12"/>
  <c r="V914" i="12"/>
  <c r="U914" i="12"/>
  <c r="U912" i="12" s="1"/>
  <c r="T914" i="12"/>
  <c r="S914" i="12"/>
  <c r="R914" i="12"/>
  <c r="Q914" i="12"/>
  <c r="P914" i="12"/>
  <c r="P912" i="12" s="1"/>
  <c r="O914" i="12"/>
  <c r="N914" i="12"/>
  <c r="M914" i="12"/>
  <c r="L914" i="12"/>
  <c r="K914" i="12"/>
  <c r="J914" i="12"/>
  <c r="I914" i="12"/>
  <c r="G914" i="12"/>
  <c r="V913" i="12"/>
  <c r="V912" i="12" s="1"/>
  <c r="U913" i="12"/>
  <c r="T913" i="12"/>
  <c r="T912" i="12" s="1"/>
  <c r="S913" i="12"/>
  <c r="S912" i="12" s="1"/>
  <c r="R913" i="12"/>
  <c r="R912" i="12" s="1"/>
  <c r="Q913" i="12"/>
  <c r="P913" i="12"/>
  <c r="O913" i="12"/>
  <c r="N913" i="12"/>
  <c r="M913" i="12"/>
  <c r="L913" i="12"/>
  <c r="K913" i="12"/>
  <c r="J913" i="12"/>
  <c r="I913" i="12"/>
  <c r="G913" i="12"/>
  <c r="G912" i="12" s="1"/>
  <c r="Q912" i="12"/>
  <c r="O912" i="12"/>
  <c r="N912" i="12"/>
  <c r="L912" i="12"/>
  <c r="K912" i="12"/>
  <c r="J912" i="12"/>
  <c r="I912" i="12"/>
  <c r="V911" i="12"/>
  <c r="U911" i="12"/>
  <c r="T911" i="12"/>
  <c r="S911" i="12"/>
  <c r="R911" i="12"/>
  <c r="Q911" i="12"/>
  <c r="P911" i="12"/>
  <c r="O911" i="12"/>
  <c r="N911" i="12"/>
  <c r="N908" i="12" s="1"/>
  <c r="M911" i="12"/>
  <c r="L911" i="12"/>
  <c r="L908" i="12" s="1"/>
  <c r="K911" i="12"/>
  <c r="J911" i="12"/>
  <c r="I911" i="12"/>
  <c r="G911" i="12"/>
  <c r="G908" i="12" s="1"/>
  <c r="V910" i="12"/>
  <c r="U910" i="12"/>
  <c r="T910" i="12"/>
  <c r="S910" i="12"/>
  <c r="R910" i="12"/>
  <c r="Q910" i="12"/>
  <c r="P910" i="12"/>
  <c r="O910" i="12"/>
  <c r="N910" i="12"/>
  <c r="M910" i="12"/>
  <c r="L910" i="12"/>
  <c r="K910" i="12"/>
  <c r="J910" i="12"/>
  <c r="I910" i="12"/>
  <c r="H910" i="12"/>
  <c r="G910" i="12"/>
  <c r="V909" i="12"/>
  <c r="V908" i="12" s="1"/>
  <c r="U909" i="12"/>
  <c r="U908" i="12" s="1"/>
  <c r="T909" i="12"/>
  <c r="S909" i="12"/>
  <c r="R909" i="12"/>
  <c r="Q909" i="12"/>
  <c r="P909" i="12"/>
  <c r="O909" i="12"/>
  <c r="N909" i="12"/>
  <c r="M909" i="12"/>
  <c r="L909" i="12"/>
  <c r="K909" i="12"/>
  <c r="J909" i="12"/>
  <c r="J908" i="12" s="1"/>
  <c r="I909" i="12"/>
  <c r="G909" i="12"/>
  <c r="T908" i="12"/>
  <c r="S908" i="12"/>
  <c r="R908" i="12"/>
  <c r="Q908" i="12"/>
  <c r="P908" i="12"/>
  <c r="O908" i="12"/>
  <c r="M908" i="12"/>
  <c r="V907" i="12"/>
  <c r="U907" i="12"/>
  <c r="T907" i="12"/>
  <c r="T905" i="12" s="1"/>
  <c r="S907" i="12"/>
  <c r="R907" i="12"/>
  <c r="Q907" i="12"/>
  <c r="P907" i="12"/>
  <c r="P905" i="12" s="1"/>
  <c r="O907" i="12"/>
  <c r="O905" i="12" s="1"/>
  <c r="N907" i="12"/>
  <c r="M907" i="12"/>
  <c r="L907" i="12"/>
  <c r="K907" i="12"/>
  <c r="J907" i="12"/>
  <c r="G907" i="12"/>
  <c r="V906" i="12"/>
  <c r="U906" i="12"/>
  <c r="U905" i="12" s="1"/>
  <c r="T906" i="12"/>
  <c r="S906" i="12"/>
  <c r="S905" i="12" s="1"/>
  <c r="R906" i="12"/>
  <c r="Q906" i="12"/>
  <c r="P906" i="12"/>
  <c r="O906" i="12"/>
  <c r="N906" i="12"/>
  <c r="M906" i="12"/>
  <c r="M905" i="12" s="1"/>
  <c r="L906" i="12"/>
  <c r="K906" i="12"/>
  <c r="K905" i="12" s="1"/>
  <c r="J906" i="12"/>
  <c r="J905" i="12" s="1"/>
  <c r="I906" i="12"/>
  <c r="G906" i="12"/>
  <c r="G905" i="12" s="1"/>
  <c r="V905" i="12"/>
  <c r="R905" i="12"/>
  <c r="V903" i="12"/>
  <c r="U903" i="12"/>
  <c r="T903" i="12"/>
  <c r="S903" i="12"/>
  <c r="R903" i="12"/>
  <c r="Q903" i="12"/>
  <c r="P903" i="12"/>
  <c r="O903" i="12"/>
  <c r="N903" i="12"/>
  <c r="M903" i="12"/>
  <c r="L903" i="12"/>
  <c r="K903" i="12"/>
  <c r="K900" i="12" s="1"/>
  <c r="J903" i="12"/>
  <c r="I903" i="12"/>
  <c r="G903" i="12"/>
  <c r="V902" i="12"/>
  <c r="U902" i="12"/>
  <c r="T902" i="12"/>
  <c r="S902" i="12"/>
  <c r="S900" i="12" s="1"/>
  <c r="R902" i="12"/>
  <c r="Q902" i="12"/>
  <c r="P902" i="12"/>
  <c r="P900" i="12" s="1"/>
  <c r="O902" i="12"/>
  <c r="N902" i="12"/>
  <c r="M902" i="12"/>
  <c r="L902" i="12"/>
  <c r="K902" i="12"/>
  <c r="J902" i="12"/>
  <c r="J900" i="12" s="1"/>
  <c r="I902" i="12"/>
  <c r="G902" i="12"/>
  <c r="V901" i="12"/>
  <c r="U901" i="12"/>
  <c r="T901" i="12"/>
  <c r="S901" i="12"/>
  <c r="R901" i="12"/>
  <c r="Q901" i="12"/>
  <c r="Q900" i="12" s="1"/>
  <c r="P901" i="12"/>
  <c r="O901" i="12"/>
  <c r="O900" i="12" s="1"/>
  <c r="N901" i="12"/>
  <c r="N900" i="12" s="1"/>
  <c r="M901" i="12"/>
  <c r="L901" i="12"/>
  <c r="K901" i="12"/>
  <c r="J901" i="12"/>
  <c r="I901" i="12"/>
  <c r="I900" i="12" s="1"/>
  <c r="H901" i="12"/>
  <c r="G901" i="12"/>
  <c r="G900" i="12" s="1"/>
  <c r="V900" i="12"/>
  <c r="U900" i="12"/>
  <c r="R900" i="12"/>
  <c r="L900" i="12"/>
  <c r="V899" i="12"/>
  <c r="U899" i="12"/>
  <c r="T899" i="12"/>
  <c r="S899" i="12"/>
  <c r="S896" i="12" s="1"/>
  <c r="R899" i="12"/>
  <c r="Q899" i="12"/>
  <c r="P899" i="12"/>
  <c r="O899" i="12"/>
  <c r="N899" i="12"/>
  <c r="N896" i="12" s="1"/>
  <c r="M899" i="12"/>
  <c r="L899" i="12"/>
  <c r="K899" i="12"/>
  <c r="J899" i="12"/>
  <c r="I899" i="12"/>
  <c r="G899" i="12"/>
  <c r="V898" i="12"/>
  <c r="T898" i="12"/>
  <c r="S898" i="12"/>
  <c r="R898" i="12"/>
  <c r="R896" i="12" s="1"/>
  <c r="Q898" i="12"/>
  <c r="P898" i="12"/>
  <c r="O898" i="12"/>
  <c r="N898" i="12"/>
  <c r="M898" i="12"/>
  <c r="L898" i="12"/>
  <c r="K898" i="12"/>
  <c r="K896" i="12" s="1"/>
  <c r="J898" i="12"/>
  <c r="I898" i="12"/>
  <c r="G898" i="12"/>
  <c r="V897" i="12"/>
  <c r="U897" i="12"/>
  <c r="T897" i="12"/>
  <c r="S897" i="12"/>
  <c r="R897" i="12"/>
  <c r="P897" i="12"/>
  <c r="O897" i="12"/>
  <c r="N897" i="12"/>
  <c r="M897" i="12"/>
  <c r="L897" i="12"/>
  <c r="L896" i="12" s="1"/>
  <c r="K897" i="12"/>
  <c r="J897" i="12"/>
  <c r="J896" i="12" s="1"/>
  <c r="I897" i="12"/>
  <c r="I896" i="12" s="1"/>
  <c r="G897" i="12"/>
  <c r="G896" i="12" s="1"/>
  <c r="V896" i="12"/>
  <c r="U896" i="12"/>
  <c r="T896" i="12"/>
  <c r="V895" i="12"/>
  <c r="V892" i="12" s="1"/>
  <c r="U895" i="12"/>
  <c r="T895" i="12"/>
  <c r="S895" i="12"/>
  <c r="R895" i="12"/>
  <c r="Q895" i="12"/>
  <c r="Q892" i="12" s="1"/>
  <c r="P895" i="12"/>
  <c r="O895" i="12"/>
  <c r="O892" i="12" s="1"/>
  <c r="N895" i="12"/>
  <c r="M895" i="12"/>
  <c r="L895" i="12"/>
  <c r="K895" i="12"/>
  <c r="J895" i="12"/>
  <c r="I895" i="12"/>
  <c r="G895" i="12"/>
  <c r="V894" i="12"/>
  <c r="U894" i="12"/>
  <c r="T894" i="12"/>
  <c r="S894" i="12"/>
  <c r="R894" i="12"/>
  <c r="Q894" i="12"/>
  <c r="P894" i="12"/>
  <c r="O894" i="12"/>
  <c r="N894" i="12"/>
  <c r="M894" i="12"/>
  <c r="L894" i="12"/>
  <c r="L892" i="12" s="1"/>
  <c r="K894" i="12"/>
  <c r="J894" i="12"/>
  <c r="I894" i="12"/>
  <c r="G894" i="12"/>
  <c r="V893" i="12"/>
  <c r="U893" i="12"/>
  <c r="T893" i="12"/>
  <c r="S893" i="12"/>
  <c r="R893" i="12"/>
  <c r="Q893" i="12"/>
  <c r="P893" i="12"/>
  <c r="O893" i="12"/>
  <c r="N893" i="12"/>
  <c r="M893" i="12"/>
  <c r="L893" i="12"/>
  <c r="K893" i="12"/>
  <c r="K892" i="12" s="1"/>
  <c r="J893" i="12"/>
  <c r="J892" i="12" s="1"/>
  <c r="I893" i="12"/>
  <c r="I892" i="12" s="1"/>
  <c r="G893" i="12"/>
  <c r="T892" i="12"/>
  <c r="R892" i="12"/>
  <c r="N892" i="12"/>
  <c r="G892" i="12"/>
  <c r="V890" i="12"/>
  <c r="U890" i="12"/>
  <c r="T890" i="12"/>
  <c r="S890" i="12"/>
  <c r="Q890" i="12"/>
  <c r="P890" i="12"/>
  <c r="O890" i="12"/>
  <c r="N890" i="12"/>
  <c r="M890" i="12"/>
  <c r="L890" i="12"/>
  <c r="K890" i="12"/>
  <c r="J890" i="12"/>
  <c r="I890" i="12"/>
  <c r="H890" i="12"/>
  <c r="G890" i="12"/>
  <c r="V889" i="12"/>
  <c r="U889" i="12"/>
  <c r="T889" i="12"/>
  <c r="S889" i="12"/>
  <c r="R889" i="12"/>
  <c r="Q889" i="12"/>
  <c r="O889" i="12"/>
  <c r="N889" i="12"/>
  <c r="M889" i="12"/>
  <c r="L889" i="12"/>
  <c r="K889" i="12"/>
  <c r="J889" i="12"/>
  <c r="I889" i="12"/>
  <c r="H889" i="12"/>
  <c r="G889" i="12"/>
  <c r="G886" i="12" s="1"/>
  <c r="V888" i="12"/>
  <c r="U888" i="12"/>
  <c r="T888" i="12"/>
  <c r="S888" i="12"/>
  <c r="R888" i="12"/>
  <c r="Q888" i="12"/>
  <c r="P888" i="12"/>
  <c r="O888" i="12"/>
  <c r="N888" i="12"/>
  <c r="K888" i="12"/>
  <c r="K886" i="12" s="1"/>
  <c r="J888" i="12"/>
  <c r="I888" i="12"/>
  <c r="G888" i="12"/>
  <c r="V887" i="12"/>
  <c r="V886" i="12" s="1"/>
  <c r="U887" i="12"/>
  <c r="U886" i="12" s="1"/>
  <c r="T887" i="12"/>
  <c r="T886" i="12" s="1"/>
  <c r="S887" i="12"/>
  <c r="S886" i="12" s="1"/>
  <c r="R887" i="12"/>
  <c r="Q887" i="12"/>
  <c r="P887" i="12"/>
  <c r="O887" i="12"/>
  <c r="N887" i="12"/>
  <c r="M887" i="12"/>
  <c r="L887" i="12"/>
  <c r="K887" i="12"/>
  <c r="G887" i="12"/>
  <c r="Q886" i="12"/>
  <c r="O886" i="12"/>
  <c r="N886" i="12"/>
  <c r="V885" i="12"/>
  <c r="U885" i="12"/>
  <c r="T885" i="12"/>
  <c r="S885" i="12"/>
  <c r="R885" i="12"/>
  <c r="Q885" i="12"/>
  <c r="P885" i="12"/>
  <c r="O885" i="12"/>
  <c r="N885" i="12"/>
  <c r="M885" i="12"/>
  <c r="L885" i="12"/>
  <c r="K885" i="12"/>
  <c r="J885" i="12"/>
  <c r="J881" i="12" s="1"/>
  <c r="I885" i="12"/>
  <c r="H885" i="12"/>
  <c r="G885" i="12"/>
  <c r="V884" i="12"/>
  <c r="U884" i="12"/>
  <c r="T884" i="12"/>
  <c r="S884" i="12"/>
  <c r="R884" i="12"/>
  <c r="Q884" i="12"/>
  <c r="P884" i="12"/>
  <c r="O884" i="12"/>
  <c r="N884" i="12"/>
  <c r="M884" i="12"/>
  <c r="L884" i="12"/>
  <c r="K884" i="12"/>
  <c r="J884" i="12"/>
  <c r="I884" i="12"/>
  <c r="G884" i="12"/>
  <c r="V883" i="12"/>
  <c r="U883" i="12"/>
  <c r="T883" i="12"/>
  <c r="S883" i="12"/>
  <c r="R883" i="12"/>
  <c r="P883" i="12"/>
  <c r="P881" i="12" s="1"/>
  <c r="O883" i="12"/>
  <c r="N883" i="12"/>
  <c r="M883" i="12"/>
  <c r="L883" i="12"/>
  <c r="K883" i="12"/>
  <c r="J883" i="12"/>
  <c r="I883" i="12"/>
  <c r="H883" i="12"/>
  <c r="G883" i="12"/>
  <c r="V882" i="12"/>
  <c r="U882" i="12"/>
  <c r="U881" i="12" s="1"/>
  <c r="T882" i="12"/>
  <c r="T881" i="12" s="1"/>
  <c r="S882" i="12"/>
  <c r="S881" i="12" s="1"/>
  <c r="R882" i="12"/>
  <c r="Q882" i="12"/>
  <c r="P882" i="12"/>
  <c r="O882" i="12"/>
  <c r="O881" i="12" s="1"/>
  <c r="M882" i="12"/>
  <c r="M881" i="12" s="1"/>
  <c r="L882" i="12"/>
  <c r="K882" i="12"/>
  <c r="J882" i="12"/>
  <c r="I882" i="12"/>
  <c r="H882" i="12"/>
  <c r="G882" i="12"/>
  <c r="R881" i="12"/>
  <c r="Q881" i="12"/>
  <c r="G881" i="12"/>
  <c r="V880" i="12"/>
  <c r="U880" i="12"/>
  <c r="T880" i="12"/>
  <c r="S880" i="12"/>
  <c r="R880" i="12"/>
  <c r="P880" i="12"/>
  <c r="O880" i="12"/>
  <c r="N880" i="12"/>
  <c r="M880" i="12"/>
  <c r="L880" i="12"/>
  <c r="K880" i="12"/>
  <c r="J880" i="12"/>
  <c r="I880" i="12"/>
  <c r="H880" i="12"/>
  <c r="G880" i="12"/>
  <c r="V879" i="12"/>
  <c r="V876" i="12" s="1"/>
  <c r="U879" i="12"/>
  <c r="T879" i="12"/>
  <c r="S879" i="12"/>
  <c r="R879" i="12"/>
  <c r="Q879" i="12"/>
  <c r="P879" i="12"/>
  <c r="O879" i="12"/>
  <c r="N879" i="12"/>
  <c r="L879" i="12"/>
  <c r="K879" i="12"/>
  <c r="J879" i="12"/>
  <c r="I879" i="12"/>
  <c r="G879" i="12"/>
  <c r="V878" i="12"/>
  <c r="U878" i="12"/>
  <c r="T878" i="12"/>
  <c r="S878" i="12"/>
  <c r="R878" i="12"/>
  <c r="Q878" i="12"/>
  <c r="P878" i="12"/>
  <c r="O878" i="12"/>
  <c r="N878" i="12"/>
  <c r="N876" i="12" s="1"/>
  <c r="M878" i="12"/>
  <c r="L878" i="12"/>
  <c r="I878" i="12"/>
  <c r="H878" i="12"/>
  <c r="G878" i="12"/>
  <c r="V877" i="12"/>
  <c r="U877" i="12"/>
  <c r="T877" i="12"/>
  <c r="S877" i="12"/>
  <c r="R877" i="12"/>
  <c r="Q877" i="12"/>
  <c r="P877" i="12"/>
  <c r="O877" i="12"/>
  <c r="N877" i="12"/>
  <c r="M877" i="12"/>
  <c r="L877" i="12"/>
  <c r="L876" i="12" s="1"/>
  <c r="K877" i="12"/>
  <c r="J877" i="12"/>
  <c r="I877" i="12"/>
  <c r="I876" i="12" s="1"/>
  <c r="G877" i="12"/>
  <c r="G876" i="12" s="1"/>
  <c r="V873" i="12"/>
  <c r="U873" i="12"/>
  <c r="U871" i="12" s="1"/>
  <c r="T873" i="12"/>
  <c r="T871" i="12" s="1"/>
  <c r="S873" i="12"/>
  <c r="S871" i="12" s="1"/>
  <c r="R873" i="12"/>
  <c r="R871" i="12" s="1"/>
  <c r="Q873" i="12"/>
  <c r="P873" i="12"/>
  <c r="O873" i="12"/>
  <c r="N873" i="12"/>
  <c r="M873" i="12"/>
  <c r="L873" i="12"/>
  <c r="K873" i="12"/>
  <c r="J873" i="12"/>
  <c r="I873" i="12"/>
  <c r="H873" i="12"/>
  <c r="G873" i="12"/>
  <c r="G872" i="12"/>
  <c r="V871" i="12"/>
  <c r="Q871" i="12"/>
  <c r="P871" i="12"/>
  <c r="O871" i="12"/>
  <c r="N871" i="12"/>
  <c r="M871" i="12"/>
  <c r="L871" i="12"/>
  <c r="K871" i="12"/>
  <c r="J871" i="12"/>
  <c r="I871" i="12"/>
  <c r="G871" i="12"/>
  <c r="H870" i="12"/>
  <c r="G870" i="12"/>
  <c r="T869" i="12"/>
  <c r="T868" i="12" s="1"/>
  <c r="S869" i="12"/>
  <c r="S868" i="12" s="1"/>
  <c r="R869" i="12"/>
  <c r="R868" i="12" s="1"/>
  <c r="Q869" i="12"/>
  <c r="Q868" i="12" s="1"/>
  <c r="P869" i="12"/>
  <c r="O869" i="12"/>
  <c r="N869" i="12"/>
  <c r="M869" i="12"/>
  <c r="M868" i="12" s="1"/>
  <c r="L869" i="12"/>
  <c r="K869" i="12"/>
  <c r="K868" i="12" s="1"/>
  <c r="J869" i="12"/>
  <c r="I869" i="12"/>
  <c r="I868" i="12" s="1"/>
  <c r="H869" i="12"/>
  <c r="G869" i="12"/>
  <c r="P868" i="12"/>
  <c r="O868" i="12"/>
  <c r="N868" i="12"/>
  <c r="L868" i="12"/>
  <c r="J868" i="12"/>
  <c r="H868" i="12"/>
  <c r="G868" i="12"/>
  <c r="G867" i="12"/>
  <c r="J863" i="12"/>
  <c r="J864" i="12" s="1"/>
  <c r="F863" i="12"/>
  <c r="F862" i="12"/>
  <c r="F861" i="12"/>
  <c r="W855" i="12"/>
  <c r="W853" i="12" s="1"/>
  <c r="V855" i="12"/>
  <c r="V853" i="12" s="1"/>
  <c r="U855" i="12"/>
  <c r="T855" i="12"/>
  <c r="S855" i="12"/>
  <c r="R855" i="12"/>
  <c r="R853" i="12" s="1"/>
  <c r="Q855" i="12"/>
  <c r="P855" i="12"/>
  <c r="O855" i="12"/>
  <c r="N855" i="12"/>
  <c r="M855" i="12"/>
  <c r="M853" i="12" s="1"/>
  <c r="L855" i="12"/>
  <c r="K855" i="12"/>
  <c r="J855" i="12"/>
  <c r="I855" i="12"/>
  <c r="H855" i="12"/>
  <c r="G855" i="12"/>
  <c r="W854" i="12"/>
  <c r="V854" i="12"/>
  <c r="U854" i="12"/>
  <c r="T854" i="12"/>
  <c r="T853" i="12" s="1"/>
  <c r="S854" i="12"/>
  <c r="R854" i="12"/>
  <c r="Q854" i="12"/>
  <c r="P854" i="12"/>
  <c r="P853" i="12" s="1"/>
  <c r="O854" i="12"/>
  <c r="N854" i="12"/>
  <c r="M854" i="12"/>
  <c r="L854" i="12"/>
  <c r="L853" i="12" s="1"/>
  <c r="K854" i="12"/>
  <c r="K853" i="12" s="1"/>
  <c r="J854" i="12"/>
  <c r="J853" i="12" s="1"/>
  <c r="I854" i="12"/>
  <c r="H854" i="12"/>
  <c r="G854" i="12"/>
  <c r="U853" i="12"/>
  <c r="I853" i="12"/>
  <c r="H853" i="12"/>
  <c r="G853" i="12"/>
  <c r="W851" i="12"/>
  <c r="V851" i="12"/>
  <c r="U851" i="12"/>
  <c r="T851" i="12"/>
  <c r="S851" i="12"/>
  <c r="R851" i="12"/>
  <c r="Q851" i="12"/>
  <c r="P851" i="12"/>
  <c r="O851" i="12"/>
  <c r="N851" i="12"/>
  <c r="M851" i="12"/>
  <c r="L851" i="12"/>
  <c r="K851" i="12"/>
  <c r="J851" i="12"/>
  <c r="I851" i="12"/>
  <c r="H851" i="12"/>
  <c r="H848" i="12" s="1"/>
  <c r="G851" i="12"/>
  <c r="W850" i="12"/>
  <c r="V850" i="12"/>
  <c r="U850" i="12"/>
  <c r="T850" i="12"/>
  <c r="S850" i="12"/>
  <c r="R850" i="12"/>
  <c r="Q850" i="12"/>
  <c r="P850" i="12"/>
  <c r="O850" i="12"/>
  <c r="N850" i="12"/>
  <c r="M850" i="12"/>
  <c r="L850" i="12"/>
  <c r="K850" i="12"/>
  <c r="J850" i="12"/>
  <c r="I850" i="12"/>
  <c r="H850" i="12"/>
  <c r="G850" i="12"/>
  <c r="W849" i="12"/>
  <c r="V849" i="12"/>
  <c r="U849" i="12"/>
  <c r="T849" i="12"/>
  <c r="S849" i="12"/>
  <c r="R849" i="12"/>
  <c r="Q849" i="12"/>
  <c r="P849" i="12"/>
  <c r="P848" i="12" s="1"/>
  <c r="O849" i="12"/>
  <c r="O848" i="12" s="1"/>
  <c r="N849" i="12"/>
  <c r="N848" i="12" s="1"/>
  <c r="M849" i="12"/>
  <c r="L849" i="12"/>
  <c r="K849" i="12"/>
  <c r="J849" i="12"/>
  <c r="I849" i="12"/>
  <c r="H849" i="12"/>
  <c r="G849" i="12"/>
  <c r="M848" i="12"/>
  <c r="L848" i="12"/>
  <c r="K848" i="12"/>
  <c r="J848" i="12"/>
  <c r="I848" i="12"/>
  <c r="V846" i="12"/>
  <c r="U846" i="12"/>
  <c r="T846" i="12"/>
  <c r="S846" i="12"/>
  <c r="R846" i="12"/>
  <c r="Q846" i="12"/>
  <c r="P846" i="12"/>
  <c r="O846" i="12"/>
  <c r="N846" i="12"/>
  <c r="M846" i="12"/>
  <c r="L846" i="12"/>
  <c r="K846" i="12"/>
  <c r="J846" i="12"/>
  <c r="J841" i="12" s="1"/>
  <c r="I846" i="12"/>
  <c r="I841" i="12" s="1"/>
  <c r="H846" i="12"/>
  <c r="V843" i="12"/>
  <c r="U843" i="12"/>
  <c r="T843" i="12"/>
  <c r="S843" i="12"/>
  <c r="R843" i="12"/>
  <c r="Q843" i="12"/>
  <c r="P843" i="12"/>
  <c r="O843" i="12"/>
  <c r="N843" i="12"/>
  <c r="M843" i="12"/>
  <c r="L843" i="12"/>
  <c r="K843" i="12"/>
  <c r="J843" i="12"/>
  <c r="I843" i="12"/>
  <c r="H843" i="12"/>
  <c r="V842" i="12"/>
  <c r="V841" i="12" s="1"/>
  <c r="U842" i="12"/>
  <c r="T842" i="12"/>
  <c r="S842" i="12"/>
  <c r="R842" i="12"/>
  <c r="R841" i="12" s="1"/>
  <c r="Q842" i="12"/>
  <c r="Q841" i="12" s="1"/>
  <c r="P842" i="12"/>
  <c r="P841" i="12" s="1"/>
  <c r="O842" i="12"/>
  <c r="O841" i="12" s="1"/>
  <c r="N842" i="12"/>
  <c r="M842" i="12"/>
  <c r="L842" i="12"/>
  <c r="K842" i="12"/>
  <c r="J842" i="12"/>
  <c r="I842" i="12"/>
  <c r="H842" i="12"/>
  <c r="N841" i="12"/>
  <c r="M841" i="12"/>
  <c r="L841" i="12"/>
  <c r="K841" i="12"/>
  <c r="V840" i="12"/>
  <c r="U840" i="12"/>
  <c r="T840" i="12"/>
  <c r="S840" i="12"/>
  <c r="R840" i="12"/>
  <c r="Q840" i="12"/>
  <c r="P840" i="12"/>
  <c r="O840" i="12"/>
  <c r="N840" i="12"/>
  <c r="M840" i="12"/>
  <c r="L840" i="12"/>
  <c r="K840" i="12"/>
  <c r="J840" i="12"/>
  <c r="I840" i="12"/>
  <c r="H840" i="12"/>
  <c r="V839" i="12"/>
  <c r="U839" i="12"/>
  <c r="T839" i="12"/>
  <c r="S839" i="12"/>
  <c r="R839" i="12"/>
  <c r="Q839" i="12"/>
  <c r="P839" i="12"/>
  <c r="O839" i="12"/>
  <c r="N839" i="12"/>
  <c r="M839" i="12"/>
  <c r="L839" i="12"/>
  <c r="K839" i="12"/>
  <c r="J839" i="12"/>
  <c r="I839" i="12"/>
  <c r="H839" i="12"/>
  <c r="V838" i="12"/>
  <c r="U838" i="12"/>
  <c r="T838" i="12"/>
  <c r="S838" i="12"/>
  <c r="R838" i="12"/>
  <c r="Q838" i="12"/>
  <c r="P838" i="12"/>
  <c r="O838" i="12"/>
  <c r="O835" i="12" s="1"/>
  <c r="N838" i="12"/>
  <c r="M838" i="12"/>
  <c r="L838" i="12"/>
  <c r="K838" i="12"/>
  <c r="J838" i="12"/>
  <c r="I838" i="12"/>
  <c r="H838" i="12"/>
  <c r="V837" i="12"/>
  <c r="U837" i="12"/>
  <c r="T837" i="12"/>
  <c r="S837" i="12"/>
  <c r="R837" i="12"/>
  <c r="Q837" i="12"/>
  <c r="P837" i="12"/>
  <c r="O837" i="12"/>
  <c r="N837" i="12"/>
  <c r="M837" i="12"/>
  <c r="M835" i="12" s="1"/>
  <c r="L837" i="12"/>
  <c r="K837" i="12"/>
  <c r="J837" i="12"/>
  <c r="I837" i="12"/>
  <c r="H837" i="12"/>
  <c r="V836" i="12"/>
  <c r="U836" i="12"/>
  <c r="T836" i="12"/>
  <c r="S836" i="12"/>
  <c r="R836" i="12"/>
  <c r="Q836" i="12"/>
  <c r="P836" i="12"/>
  <c r="O836" i="12"/>
  <c r="N836" i="12"/>
  <c r="M836" i="12"/>
  <c r="L836" i="12"/>
  <c r="L835" i="12" s="1"/>
  <c r="K836" i="12"/>
  <c r="K835" i="12" s="1"/>
  <c r="J836" i="12"/>
  <c r="J835" i="12" s="1"/>
  <c r="I836" i="12"/>
  <c r="H836" i="12"/>
  <c r="H835" i="12" s="1"/>
  <c r="V835" i="12"/>
  <c r="U835" i="12"/>
  <c r="T835" i="12"/>
  <c r="S835" i="12"/>
  <c r="P835" i="12"/>
  <c r="V834" i="12"/>
  <c r="U834" i="12"/>
  <c r="T834" i="12"/>
  <c r="S834" i="12"/>
  <c r="S832" i="12" s="1"/>
  <c r="R834" i="12"/>
  <c r="Q834" i="12"/>
  <c r="P834" i="12"/>
  <c r="O834" i="12"/>
  <c r="O832" i="12" s="1"/>
  <c r="N834" i="12"/>
  <c r="M834" i="12"/>
  <c r="L834" i="12"/>
  <c r="K834" i="12"/>
  <c r="J834" i="12"/>
  <c r="I834" i="12"/>
  <c r="H834" i="12"/>
  <c r="H832" i="12" s="1"/>
  <c r="V833" i="12"/>
  <c r="V832" i="12" s="1"/>
  <c r="U833" i="12"/>
  <c r="T833" i="12"/>
  <c r="S833" i="12"/>
  <c r="R833" i="12"/>
  <c r="Q833" i="12"/>
  <c r="P833" i="12"/>
  <c r="O833" i="12"/>
  <c r="N833" i="12"/>
  <c r="M833" i="12"/>
  <c r="M832" i="12" s="1"/>
  <c r="L833" i="12"/>
  <c r="L832" i="12" s="1"/>
  <c r="K833" i="12"/>
  <c r="J833" i="12"/>
  <c r="I833" i="12"/>
  <c r="I832" i="12" s="1"/>
  <c r="H833" i="12"/>
  <c r="U832" i="12"/>
  <c r="T832" i="12"/>
  <c r="R832" i="12"/>
  <c r="Q832" i="12"/>
  <c r="P832" i="12"/>
  <c r="V831" i="12"/>
  <c r="U831" i="12"/>
  <c r="T831" i="12"/>
  <c r="S831" i="12"/>
  <c r="R831" i="12"/>
  <c r="Q831" i="12"/>
  <c r="P831" i="12"/>
  <c r="O831" i="12"/>
  <c r="N831" i="12"/>
  <c r="M831" i="12"/>
  <c r="M827" i="12" s="1"/>
  <c r="L831" i="12"/>
  <c r="L827" i="12" s="1"/>
  <c r="K831" i="12"/>
  <c r="J831" i="12"/>
  <c r="I831" i="12"/>
  <c r="H831" i="12"/>
  <c r="V830" i="12"/>
  <c r="U830" i="12"/>
  <c r="T830" i="12"/>
  <c r="S830" i="12"/>
  <c r="R830" i="12"/>
  <c r="Q830" i="12"/>
  <c r="P830" i="12"/>
  <c r="O830" i="12"/>
  <c r="N830" i="12"/>
  <c r="M830" i="12"/>
  <c r="L830" i="12"/>
  <c r="K830" i="12"/>
  <c r="K827" i="12" s="1"/>
  <c r="J830" i="12"/>
  <c r="J827" i="12" s="1"/>
  <c r="I830" i="12"/>
  <c r="H830" i="12"/>
  <c r="H827" i="12" s="1"/>
  <c r="V829" i="12"/>
  <c r="V827" i="12" s="1"/>
  <c r="U829" i="12"/>
  <c r="T829" i="12"/>
  <c r="S829" i="12"/>
  <c r="R829" i="12"/>
  <c r="Q829" i="12"/>
  <c r="P829" i="12"/>
  <c r="O829" i="12"/>
  <c r="N829" i="12"/>
  <c r="M829" i="12"/>
  <c r="L829" i="12"/>
  <c r="K829" i="12"/>
  <c r="J829" i="12"/>
  <c r="I829" i="12"/>
  <c r="H829" i="12"/>
  <c r="V828" i="12"/>
  <c r="U828" i="12"/>
  <c r="T828" i="12"/>
  <c r="T827" i="12" s="1"/>
  <c r="S828" i="12"/>
  <c r="R828" i="12"/>
  <c r="R827" i="12" s="1"/>
  <c r="Q828" i="12"/>
  <c r="Q827" i="12" s="1"/>
  <c r="P828" i="12"/>
  <c r="P827" i="12" s="1"/>
  <c r="O828" i="12"/>
  <c r="N828" i="12"/>
  <c r="M828" i="12"/>
  <c r="L828" i="12"/>
  <c r="K828" i="12"/>
  <c r="J828" i="12"/>
  <c r="I828" i="12"/>
  <c r="H828" i="12"/>
  <c r="S827" i="12"/>
  <c r="V826" i="12"/>
  <c r="U826" i="12"/>
  <c r="T826" i="12"/>
  <c r="S826" i="12"/>
  <c r="R826" i="12"/>
  <c r="Q826" i="12"/>
  <c r="P826" i="12"/>
  <c r="O826" i="12"/>
  <c r="N826" i="12"/>
  <c r="M826" i="12"/>
  <c r="L826" i="12"/>
  <c r="K826" i="12"/>
  <c r="J826" i="12"/>
  <c r="I826" i="12"/>
  <c r="H826" i="12"/>
  <c r="V825" i="12"/>
  <c r="U825" i="12"/>
  <c r="U822" i="12" s="1"/>
  <c r="T825" i="12"/>
  <c r="S825" i="12"/>
  <c r="R825" i="12"/>
  <c r="Q825" i="12"/>
  <c r="P825" i="12"/>
  <c r="O825" i="12"/>
  <c r="N825" i="12"/>
  <c r="M825" i="12"/>
  <c r="L825" i="12"/>
  <c r="K825" i="12"/>
  <c r="J825" i="12"/>
  <c r="I825" i="12"/>
  <c r="H825" i="12"/>
  <c r="V824" i="12"/>
  <c r="U824" i="12"/>
  <c r="T824" i="12"/>
  <c r="T822" i="12" s="1"/>
  <c r="S824" i="12"/>
  <c r="S822" i="12" s="1"/>
  <c r="R824" i="12"/>
  <c r="Q824" i="12"/>
  <c r="P824" i="12"/>
  <c r="O824" i="12"/>
  <c r="N824" i="12"/>
  <c r="M824" i="12"/>
  <c r="L824" i="12"/>
  <c r="K824" i="12"/>
  <c r="J824" i="12"/>
  <c r="I824" i="12"/>
  <c r="H824" i="12"/>
  <c r="V823" i="12"/>
  <c r="U823" i="12"/>
  <c r="T823" i="12"/>
  <c r="S823" i="12"/>
  <c r="R823" i="12"/>
  <c r="R822" i="12" s="1"/>
  <c r="Q823" i="12"/>
  <c r="P823" i="12"/>
  <c r="P822" i="12" s="1"/>
  <c r="O823" i="12"/>
  <c r="O822" i="12" s="1"/>
  <c r="N823" i="12"/>
  <c r="N822" i="12" s="1"/>
  <c r="M823" i="12"/>
  <c r="L823" i="12"/>
  <c r="K823" i="12"/>
  <c r="K822" i="12" s="1"/>
  <c r="J823" i="12"/>
  <c r="J822" i="12" s="1"/>
  <c r="I823" i="12"/>
  <c r="I822" i="12" s="1"/>
  <c r="H823" i="12"/>
  <c r="H822" i="12" s="1"/>
  <c r="V822" i="12"/>
  <c r="V819" i="12"/>
  <c r="V817" i="12" s="1"/>
  <c r="U819" i="12"/>
  <c r="T819" i="12"/>
  <c r="S819" i="12"/>
  <c r="R819" i="12"/>
  <c r="Q819" i="12"/>
  <c r="P819" i="12"/>
  <c r="O819" i="12"/>
  <c r="N819" i="12"/>
  <c r="M819" i="12"/>
  <c r="L819" i="12"/>
  <c r="K819" i="12"/>
  <c r="J819" i="12"/>
  <c r="I819" i="12"/>
  <c r="H819" i="12"/>
  <c r="V818" i="12"/>
  <c r="U818" i="12"/>
  <c r="T818" i="12"/>
  <c r="S818" i="12"/>
  <c r="R818" i="12"/>
  <c r="R817" i="12" s="1"/>
  <c r="Q818" i="12"/>
  <c r="P818" i="12"/>
  <c r="O818" i="12"/>
  <c r="O817" i="12" s="1"/>
  <c r="N818" i="12"/>
  <c r="N817" i="12" s="1"/>
  <c r="M818" i="12"/>
  <c r="M817" i="12" s="1"/>
  <c r="L818" i="12"/>
  <c r="K818" i="12"/>
  <c r="K817" i="12" s="1"/>
  <c r="J818" i="12"/>
  <c r="I818" i="12"/>
  <c r="H818" i="12"/>
  <c r="L817" i="12"/>
  <c r="J817" i="12"/>
  <c r="I817" i="12"/>
  <c r="H817" i="12"/>
  <c r="W812" i="12"/>
  <c r="V812" i="12"/>
  <c r="U812" i="12"/>
  <c r="T812" i="12"/>
  <c r="S812" i="12"/>
  <c r="R812" i="12"/>
  <c r="Q812" i="12"/>
  <c r="P812" i="12"/>
  <c r="O812" i="12"/>
  <c r="N812" i="12"/>
  <c r="M812" i="12"/>
  <c r="L812" i="12"/>
  <c r="K812" i="12"/>
  <c r="J812" i="12"/>
  <c r="I812" i="12"/>
  <c r="H812" i="12"/>
  <c r="G812" i="12"/>
  <c r="W811" i="12"/>
  <c r="V811" i="12"/>
  <c r="U811" i="12"/>
  <c r="T811" i="12"/>
  <c r="S811" i="12"/>
  <c r="R811" i="12"/>
  <c r="Q811" i="12"/>
  <c r="P811" i="12"/>
  <c r="O811" i="12"/>
  <c r="N811" i="12"/>
  <c r="M811" i="12"/>
  <c r="L811" i="12"/>
  <c r="K811" i="12"/>
  <c r="J811" i="12"/>
  <c r="I811" i="12"/>
  <c r="H811" i="12"/>
  <c r="G811" i="12"/>
  <c r="W810" i="12"/>
  <c r="V810" i="12"/>
  <c r="U810" i="12"/>
  <c r="T810" i="12"/>
  <c r="S810" i="12"/>
  <c r="R810" i="12"/>
  <c r="Q810" i="12"/>
  <c r="P810" i="12"/>
  <c r="O810" i="12"/>
  <c r="O809" i="12" s="1"/>
  <c r="N810" i="12"/>
  <c r="N809" i="12" s="1"/>
  <c r="M810" i="12"/>
  <c r="M809" i="12" s="1"/>
  <c r="L810" i="12"/>
  <c r="K810" i="12"/>
  <c r="J810" i="12"/>
  <c r="I810" i="12"/>
  <c r="I809" i="12" s="1"/>
  <c r="H810" i="12"/>
  <c r="G810" i="12"/>
  <c r="G809" i="12" s="1"/>
  <c r="P809" i="12"/>
  <c r="L809" i="12"/>
  <c r="K809" i="12"/>
  <c r="J809" i="12"/>
  <c r="H809" i="12"/>
  <c r="G807" i="12"/>
  <c r="G806" i="12"/>
  <c r="G805" i="12" s="1"/>
  <c r="W804" i="12"/>
  <c r="V804" i="12"/>
  <c r="U804" i="12"/>
  <c r="T804" i="12"/>
  <c r="S804" i="12"/>
  <c r="R804" i="12"/>
  <c r="Q804" i="12"/>
  <c r="P804" i="12"/>
  <c r="O804" i="12"/>
  <c r="N804" i="12"/>
  <c r="M804" i="12"/>
  <c r="L804" i="12"/>
  <c r="K804" i="12"/>
  <c r="J804" i="12"/>
  <c r="I804" i="12"/>
  <c r="H804" i="12"/>
  <c r="G804" i="12"/>
  <c r="W803" i="12"/>
  <c r="V803" i="12"/>
  <c r="U803" i="12"/>
  <c r="T803" i="12"/>
  <c r="S803" i="12"/>
  <c r="R803" i="12"/>
  <c r="Q803" i="12"/>
  <c r="Q801" i="12" s="1"/>
  <c r="P803" i="12"/>
  <c r="O803" i="12"/>
  <c r="N803" i="12"/>
  <c r="M803" i="12"/>
  <c r="L803" i="12"/>
  <c r="K803" i="12"/>
  <c r="J803" i="12"/>
  <c r="I803" i="12"/>
  <c r="H803" i="12"/>
  <c r="G803" i="12"/>
  <c r="W802" i="12"/>
  <c r="V802" i="12"/>
  <c r="U802" i="12"/>
  <c r="T802" i="12"/>
  <c r="T801" i="12" s="1"/>
  <c r="S802" i="12"/>
  <c r="R802" i="12"/>
  <c r="R801" i="12" s="1"/>
  <c r="Q802" i="12"/>
  <c r="P802" i="12"/>
  <c r="O802" i="12"/>
  <c r="N802" i="12"/>
  <c r="M802" i="12"/>
  <c r="L802" i="12"/>
  <c r="K802" i="12"/>
  <c r="J802" i="12"/>
  <c r="I802" i="12"/>
  <c r="I801" i="12" s="1"/>
  <c r="H802" i="12"/>
  <c r="H801" i="12" s="1"/>
  <c r="G802" i="12"/>
  <c r="G801" i="12" s="1"/>
  <c r="W801" i="12"/>
  <c r="V801" i="12"/>
  <c r="U801" i="12"/>
  <c r="S801" i="12"/>
  <c r="W800" i="12"/>
  <c r="V800" i="12"/>
  <c r="U800" i="12"/>
  <c r="T800" i="12"/>
  <c r="S800" i="12"/>
  <c r="R800" i="12"/>
  <c r="Q800" i="12"/>
  <c r="P800" i="12"/>
  <c r="O800" i="12"/>
  <c r="N800" i="12"/>
  <c r="M800" i="12"/>
  <c r="L800" i="12"/>
  <c r="K800" i="12"/>
  <c r="J800" i="12"/>
  <c r="I800" i="12"/>
  <c r="H800" i="12"/>
  <c r="H798" i="12" s="1"/>
  <c r="G800" i="12"/>
  <c r="G798" i="12" s="1"/>
  <c r="W799" i="12"/>
  <c r="W798" i="12" s="1"/>
  <c r="V799" i="12"/>
  <c r="U799" i="12"/>
  <c r="T799" i="12"/>
  <c r="S799" i="12"/>
  <c r="S798" i="12" s="1"/>
  <c r="R799" i="12"/>
  <c r="Q799" i="12"/>
  <c r="Q798" i="12" s="1"/>
  <c r="P799" i="12"/>
  <c r="O799" i="12"/>
  <c r="O798" i="12" s="1"/>
  <c r="N799" i="12"/>
  <c r="M799" i="12"/>
  <c r="L799" i="12"/>
  <c r="K799" i="12"/>
  <c r="K798" i="12" s="1"/>
  <c r="J799" i="12"/>
  <c r="I799" i="12"/>
  <c r="I798" i="12" s="1"/>
  <c r="H799" i="12"/>
  <c r="G799" i="12"/>
  <c r="R798" i="12"/>
  <c r="P798" i="12"/>
  <c r="N798" i="12"/>
  <c r="M798" i="12"/>
  <c r="L798" i="12"/>
  <c r="J798" i="12"/>
  <c r="W797" i="12"/>
  <c r="V797" i="12"/>
  <c r="U797" i="12"/>
  <c r="T797" i="12"/>
  <c r="S797" i="12"/>
  <c r="S795" i="12" s="1"/>
  <c r="R797" i="12"/>
  <c r="R795" i="12" s="1"/>
  <c r="Q797" i="12"/>
  <c r="P797" i="12"/>
  <c r="O797" i="12"/>
  <c r="N797" i="12"/>
  <c r="M797" i="12"/>
  <c r="L797" i="12"/>
  <c r="K797" i="12"/>
  <c r="J797" i="12"/>
  <c r="I797" i="12"/>
  <c r="H797" i="12"/>
  <c r="G797" i="12"/>
  <c r="W796" i="12"/>
  <c r="V796" i="12"/>
  <c r="V795" i="12" s="1"/>
  <c r="U796" i="12"/>
  <c r="T796" i="12"/>
  <c r="T795" i="12" s="1"/>
  <c r="S796" i="12"/>
  <c r="R796" i="12"/>
  <c r="Q796" i="12"/>
  <c r="Q795" i="12" s="1"/>
  <c r="P796" i="12"/>
  <c r="P795" i="12" s="1"/>
  <c r="O796" i="12"/>
  <c r="O795" i="12" s="1"/>
  <c r="N796" i="12"/>
  <c r="M796" i="12"/>
  <c r="L796" i="12"/>
  <c r="K796" i="12"/>
  <c r="J796" i="12"/>
  <c r="J795" i="12" s="1"/>
  <c r="I796" i="12"/>
  <c r="I795" i="12" s="1"/>
  <c r="H796" i="12"/>
  <c r="H795" i="12" s="1"/>
  <c r="G796" i="12"/>
  <c r="G795" i="12" s="1"/>
  <c r="W795" i="12"/>
  <c r="U795" i="12"/>
  <c r="W794" i="12"/>
  <c r="V794" i="12"/>
  <c r="U794" i="12"/>
  <c r="T794" i="12"/>
  <c r="S794" i="12"/>
  <c r="R794" i="12"/>
  <c r="Q794" i="12"/>
  <c r="P794" i="12"/>
  <c r="O794" i="12"/>
  <c r="N794" i="12"/>
  <c r="M794" i="12"/>
  <c r="L794" i="12"/>
  <c r="K794" i="12"/>
  <c r="J794" i="12"/>
  <c r="J792" i="12" s="1"/>
  <c r="I794" i="12"/>
  <c r="I792" i="12" s="1"/>
  <c r="H794" i="12"/>
  <c r="G794" i="12"/>
  <c r="W793" i="12"/>
  <c r="V793" i="12"/>
  <c r="U793" i="12"/>
  <c r="T793" i="12"/>
  <c r="T792" i="12" s="1"/>
  <c r="S793" i="12"/>
  <c r="S792" i="12" s="1"/>
  <c r="R793" i="12"/>
  <c r="R792" i="12" s="1"/>
  <c r="Q793" i="12"/>
  <c r="P793" i="12"/>
  <c r="O793" i="12"/>
  <c r="N793" i="12"/>
  <c r="M793" i="12"/>
  <c r="M792" i="12" s="1"/>
  <c r="L793" i="12"/>
  <c r="K793" i="12"/>
  <c r="K792" i="12" s="1"/>
  <c r="J793" i="12"/>
  <c r="I793" i="12"/>
  <c r="H793" i="12"/>
  <c r="H792" i="12" s="1"/>
  <c r="G793" i="12"/>
  <c r="G792" i="12" s="1"/>
  <c r="Q792" i="12"/>
  <c r="P792" i="12"/>
  <c r="O792" i="12"/>
  <c r="N792" i="12"/>
  <c r="L792" i="12"/>
  <c r="W791" i="12"/>
  <c r="V791" i="12"/>
  <c r="U791" i="12"/>
  <c r="U789" i="12" s="1"/>
  <c r="T791" i="12"/>
  <c r="T789" i="12" s="1"/>
  <c r="S791" i="12"/>
  <c r="R791" i="12"/>
  <c r="Q791" i="12"/>
  <c r="P791" i="12"/>
  <c r="O791" i="12"/>
  <c r="N791" i="12"/>
  <c r="M791" i="12"/>
  <c r="L791" i="12"/>
  <c r="K791" i="12"/>
  <c r="J791" i="12"/>
  <c r="I791" i="12"/>
  <c r="H791" i="12"/>
  <c r="G791" i="12"/>
  <c r="W790" i="12"/>
  <c r="V790" i="12"/>
  <c r="V789" i="12" s="1"/>
  <c r="U790" i="12"/>
  <c r="T790" i="12"/>
  <c r="S790" i="12"/>
  <c r="S789" i="12" s="1"/>
  <c r="R790" i="12"/>
  <c r="R789" i="12" s="1"/>
  <c r="Q790" i="12"/>
  <c r="Q789" i="12" s="1"/>
  <c r="P790" i="12"/>
  <c r="P789" i="12" s="1"/>
  <c r="O790" i="12"/>
  <c r="N790" i="12"/>
  <c r="M790" i="12"/>
  <c r="L790" i="12"/>
  <c r="L789" i="12" s="1"/>
  <c r="K790" i="12"/>
  <c r="K789" i="12" s="1"/>
  <c r="J790" i="12"/>
  <c r="J789" i="12" s="1"/>
  <c r="I790" i="12"/>
  <c r="I789" i="12" s="1"/>
  <c r="H790" i="12"/>
  <c r="G790" i="12"/>
  <c r="W789" i="12"/>
  <c r="H789" i="12"/>
  <c r="G789" i="12"/>
  <c r="W788" i="12"/>
  <c r="V788" i="12"/>
  <c r="U788" i="12"/>
  <c r="T788" i="12"/>
  <c r="S788" i="12"/>
  <c r="R788" i="12"/>
  <c r="Q788" i="12"/>
  <c r="P788" i="12"/>
  <c r="O788" i="12"/>
  <c r="N788" i="12"/>
  <c r="M788" i="12"/>
  <c r="L788" i="12"/>
  <c r="L786" i="12" s="1"/>
  <c r="K788" i="12"/>
  <c r="K786" i="12" s="1"/>
  <c r="J788" i="12"/>
  <c r="I788" i="12"/>
  <c r="H788" i="12"/>
  <c r="G788" i="12"/>
  <c r="W787" i="12"/>
  <c r="V787" i="12"/>
  <c r="V786" i="12" s="1"/>
  <c r="U787" i="12"/>
  <c r="U786" i="12" s="1"/>
  <c r="T787" i="12"/>
  <c r="T786" i="12" s="1"/>
  <c r="S787" i="12"/>
  <c r="S786" i="12" s="1"/>
  <c r="R787" i="12"/>
  <c r="Q787" i="12"/>
  <c r="P787" i="12"/>
  <c r="O787" i="12"/>
  <c r="O786" i="12" s="1"/>
  <c r="N787" i="12"/>
  <c r="M787" i="12"/>
  <c r="M786" i="12" s="1"/>
  <c r="L787" i="12"/>
  <c r="K787" i="12"/>
  <c r="J787" i="12"/>
  <c r="J786" i="12" s="1"/>
  <c r="I787" i="12"/>
  <c r="I786" i="12" s="1"/>
  <c r="H787" i="12"/>
  <c r="G787" i="12"/>
  <c r="R786" i="12"/>
  <c r="Q786" i="12"/>
  <c r="P786" i="12"/>
  <c r="N786" i="12"/>
  <c r="W785" i="12"/>
  <c r="W783" i="12" s="1"/>
  <c r="V785" i="12"/>
  <c r="V783" i="12" s="1"/>
  <c r="U785" i="12"/>
  <c r="T785" i="12"/>
  <c r="S785" i="12"/>
  <c r="R785" i="12"/>
  <c r="Q785" i="12"/>
  <c r="P785" i="12"/>
  <c r="O785" i="12"/>
  <c r="N785" i="12"/>
  <c r="M785" i="12"/>
  <c r="L785" i="12"/>
  <c r="K785" i="12"/>
  <c r="J785" i="12"/>
  <c r="I785" i="12"/>
  <c r="H785" i="12"/>
  <c r="G785" i="12"/>
  <c r="W784" i="12"/>
  <c r="V784" i="12"/>
  <c r="U784" i="12"/>
  <c r="U783" i="12" s="1"/>
  <c r="T784" i="12"/>
  <c r="T783" i="12" s="1"/>
  <c r="S784" i="12"/>
  <c r="S783" i="12" s="1"/>
  <c r="R784" i="12"/>
  <c r="R783" i="12" s="1"/>
  <c r="Q784" i="12"/>
  <c r="P784" i="12"/>
  <c r="O784" i="12"/>
  <c r="N784" i="12"/>
  <c r="M784" i="12"/>
  <c r="M783" i="12" s="1"/>
  <c r="L784" i="12"/>
  <c r="L783" i="12" s="1"/>
  <c r="K784" i="12"/>
  <c r="K783" i="12" s="1"/>
  <c r="J784" i="12"/>
  <c r="I784" i="12"/>
  <c r="H784" i="12"/>
  <c r="G784" i="12"/>
  <c r="J783" i="12"/>
  <c r="I783" i="12"/>
  <c r="H783" i="12"/>
  <c r="G783" i="12"/>
  <c r="W781" i="12"/>
  <c r="V781" i="12"/>
  <c r="U781" i="12"/>
  <c r="T781" i="12"/>
  <c r="S781" i="12"/>
  <c r="R781" i="12"/>
  <c r="Q781" i="12"/>
  <c r="P781" i="12"/>
  <c r="O781" i="12"/>
  <c r="N781" i="12"/>
  <c r="M781" i="12"/>
  <c r="L781" i="12"/>
  <c r="K781" i="12"/>
  <c r="J781" i="12"/>
  <c r="I781" i="12"/>
  <c r="H781" i="12"/>
  <c r="G781" i="12"/>
  <c r="W780" i="12"/>
  <c r="V780" i="12"/>
  <c r="U780" i="12"/>
  <c r="T780" i="12"/>
  <c r="S780" i="12"/>
  <c r="R780" i="12"/>
  <c r="Q780" i="12"/>
  <c r="P780" i="12"/>
  <c r="O780" i="12"/>
  <c r="N780" i="12"/>
  <c r="M780" i="12"/>
  <c r="L780" i="12"/>
  <c r="K780" i="12"/>
  <c r="K778" i="12" s="1"/>
  <c r="J780" i="12"/>
  <c r="I780" i="12"/>
  <c r="H780" i="12"/>
  <c r="G780" i="12"/>
  <c r="W779" i="12"/>
  <c r="V779" i="12"/>
  <c r="V778" i="12" s="1"/>
  <c r="U779" i="12"/>
  <c r="U778" i="12" s="1"/>
  <c r="T779" i="12"/>
  <c r="S779" i="12"/>
  <c r="R779" i="12"/>
  <c r="R778" i="12" s="1"/>
  <c r="Q779" i="12"/>
  <c r="P779" i="12"/>
  <c r="O779" i="12"/>
  <c r="N779" i="12"/>
  <c r="N778" i="12" s="1"/>
  <c r="M779" i="12"/>
  <c r="L779" i="12"/>
  <c r="L778" i="12" s="1"/>
  <c r="K779" i="12"/>
  <c r="J779" i="12"/>
  <c r="I779" i="12"/>
  <c r="I778" i="12" s="1"/>
  <c r="H779" i="12"/>
  <c r="G779" i="12"/>
  <c r="T778" i="12"/>
  <c r="S778" i="12"/>
  <c r="Q778" i="12"/>
  <c r="P778" i="12"/>
  <c r="O778" i="12"/>
  <c r="M778" i="12"/>
  <c r="W777" i="12"/>
  <c r="V777" i="12"/>
  <c r="V775" i="12" s="1"/>
  <c r="U777" i="12"/>
  <c r="U775" i="12" s="1"/>
  <c r="T777" i="12"/>
  <c r="S777" i="12"/>
  <c r="R777" i="12"/>
  <c r="Q777" i="12"/>
  <c r="P777" i="12"/>
  <c r="O777" i="12"/>
  <c r="N777" i="12"/>
  <c r="M777" i="12"/>
  <c r="L777" i="12"/>
  <c r="K777" i="12"/>
  <c r="J777" i="12"/>
  <c r="I777" i="12"/>
  <c r="H777" i="12"/>
  <c r="G777" i="12"/>
  <c r="W776" i="12"/>
  <c r="W775" i="12" s="1"/>
  <c r="V776" i="12"/>
  <c r="U776" i="12"/>
  <c r="T776" i="12"/>
  <c r="T775" i="12" s="1"/>
  <c r="S776" i="12"/>
  <c r="S775" i="12" s="1"/>
  <c r="R776" i="12"/>
  <c r="R775" i="12" s="1"/>
  <c r="Q776" i="12"/>
  <c r="P776" i="12"/>
  <c r="O776" i="12"/>
  <c r="N776" i="12"/>
  <c r="M776" i="12"/>
  <c r="M775" i="12" s="1"/>
  <c r="L776" i="12"/>
  <c r="L775" i="12" s="1"/>
  <c r="K776" i="12"/>
  <c r="K775" i="12" s="1"/>
  <c r="J776" i="12"/>
  <c r="I776" i="12"/>
  <c r="H776" i="12"/>
  <c r="G776" i="12"/>
  <c r="J775" i="12"/>
  <c r="I775" i="12"/>
  <c r="H775" i="12"/>
  <c r="G775" i="12"/>
  <c r="W774" i="12"/>
  <c r="V774" i="12"/>
  <c r="U774" i="12"/>
  <c r="T774" i="12"/>
  <c r="S774" i="12"/>
  <c r="R774" i="12"/>
  <c r="Q774" i="12"/>
  <c r="P774" i="12"/>
  <c r="O774" i="12"/>
  <c r="N774" i="12"/>
  <c r="M774" i="12"/>
  <c r="L774" i="12"/>
  <c r="K774" i="12"/>
  <c r="J774" i="12"/>
  <c r="I774" i="12"/>
  <c r="H774" i="12"/>
  <c r="G774" i="12"/>
  <c r="W773" i="12"/>
  <c r="V773" i="12"/>
  <c r="U773" i="12"/>
  <c r="T773" i="12"/>
  <c r="S773" i="12"/>
  <c r="R773" i="12"/>
  <c r="Q773" i="12"/>
  <c r="P773" i="12"/>
  <c r="O773" i="12"/>
  <c r="N773" i="12"/>
  <c r="M773" i="12"/>
  <c r="L773" i="12"/>
  <c r="K773" i="12"/>
  <c r="J773" i="12"/>
  <c r="J771" i="12" s="1"/>
  <c r="I773" i="12"/>
  <c r="H773" i="12"/>
  <c r="G773" i="12"/>
  <c r="W772" i="12"/>
  <c r="V772" i="12"/>
  <c r="U772" i="12"/>
  <c r="U771" i="12" s="1"/>
  <c r="T772" i="12"/>
  <c r="T771" i="12" s="1"/>
  <c r="S772" i="12"/>
  <c r="S771" i="12" s="1"/>
  <c r="R772" i="12"/>
  <c r="Q772" i="12"/>
  <c r="Q771" i="12" s="1"/>
  <c r="P772" i="12"/>
  <c r="O772" i="12"/>
  <c r="N772" i="12"/>
  <c r="M772" i="12"/>
  <c r="M771" i="12" s="1"/>
  <c r="L772" i="12"/>
  <c r="K772" i="12"/>
  <c r="K771" i="12" s="1"/>
  <c r="J772" i="12"/>
  <c r="I772" i="12"/>
  <c r="H772" i="12"/>
  <c r="H771" i="12" s="1"/>
  <c r="G772" i="12"/>
  <c r="R771" i="12"/>
  <c r="P771" i="12"/>
  <c r="O771" i="12"/>
  <c r="N771" i="12"/>
  <c r="L771" i="12"/>
  <c r="W770" i="12"/>
  <c r="V770" i="12"/>
  <c r="U770" i="12"/>
  <c r="U768" i="12" s="1"/>
  <c r="T770" i="12"/>
  <c r="T768" i="12" s="1"/>
  <c r="S770" i="12"/>
  <c r="R770" i="12"/>
  <c r="Q770" i="12"/>
  <c r="P770" i="12"/>
  <c r="O770" i="12"/>
  <c r="N770" i="12"/>
  <c r="M770" i="12"/>
  <c r="L770" i="12"/>
  <c r="K770" i="12"/>
  <c r="J770" i="12"/>
  <c r="I770" i="12"/>
  <c r="H770" i="12"/>
  <c r="G770" i="12"/>
  <c r="W769" i="12"/>
  <c r="V769" i="12"/>
  <c r="V768" i="12" s="1"/>
  <c r="U769" i="12"/>
  <c r="T769" i="12"/>
  <c r="S769" i="12"/>
  <c r="S768" i="12" s="1"/>
  <c r="R769" i="12"/>
  <c r="R768" i="12" s="1"/>
  <c r="Q769" i="12"/>
  <c r="Q768" i="12" s="1"/>
  <c r="P769" i="12"/>
  <c r="O769" i="12"/>
  <c r="N769" i="12"/>
  <c r="M769" i="12"/>
  <c r="L769" i="12"/>
  <c r="L768" i="12" s="1"/>
  <c r="K769" i="12"/>
  <c r="K768" i="12" s="1"/>
  <c r="J769" i="12"/>
  <c r="J768" i="12" s="1"/>
  <c r="I769" i="12"/>
  <c r="H769" i="12"/>
  <c r="G769" i="12"/>
  <c r="W768" i="12"/>
  <c r="I768" i="12"/>
  <c r="H768" i="12"/>
  <c r="G768" i="12"/>
  <c r="W767" i="12"/>
  <c r="V767" i="12"/>
  <c r="U767" i="12"/>
  <c r="T767" i="12"/>
  <c r="S767" i="12"/>
  <c r="R767" i="12"/>
  <c r="Q767" i="12"/>
  <c r="P767" i="12"/>
  <c r="O767" i="12"/>
  <c r="N767" i="12"/>
  <c r="M767" i="12"/>
  <c r="L767" i="12"/>
  <c r="K767" i="12"/>
  <c r="J767" i="12"/>
  <c r="I767" i="12"/>
  <c r="H767" i="12"/>
  <c r="G767" i="12"/>
  <c r="W766" i="12"/>
  <c r="V766" i="12"/>
  <c r="U766" i="12"/>
  <c r="T766" i="12"/>
  <c r="S766" i="12"/>
  <c r="R766" i="12"/>
  <c r="Q766" i="12"/>
  <c r="P766" i="12"/>
  <c r="O766" i="12"/>
  <c r="N766" i="12"/>
  <c r="M766" i="12"/>
  <c r="L766" i="12"/>
  <c r="K766" i="12"/>
  <c r="J766" i="12"/>
  <c r="I766" i="12"/>
  <c r="I764" i="12" s="1"/>
  <c r="H766" i="12"/>
  <c r="G766" i="12"/>
  <c r="W765" i="12"/>
  <c r="V765" i="12"/>
  <c r="U765" i="12"/>
  <c r="T765" i="12"/>
  <c r="T764" i="12" s="1"/>
  <c r="S765" i="12"/>
  <c r="S764" i="12" s="1"/>
  <c r="R765" i="12"/>
  <c r="R764" i="12" s="1"/>
  <c r="Q765" i="12"/>
  <c r="P765" i="12"/>
  <c r="P764" i="12" s="1"/>
  <c r="O765" i="12"/>
  <c r="N765" i="12"/>
  <c r="M765" i="12"/>
  <c r="L765" i="12"/>
  <c r="L764" i="12" s="1"/>
  <c r="K765" i="12"/>
  <c r="J765" i="12"/>
  <c r="J764" i="12" s="1"/>
  <c r="I765" i="12"/>
  <c r="H765" i="12"/>
  <c r="G765" i="12"/>
  <c r="G764" i="12" s="1"/>
  <c r="Q764" i="12"/>
  <c r="O764" i="12"/>
  <c r="N764" i="12"/>
  <c r="M764" i="12"/>
  <c r="K764" i="12"/>
  <c r="W763" i="12"/>
  <c r="V763" i="12"/>
  <c r="U763" i="12"/>
  <c r="T763" i="12"/>
  <c r="T761" i="12" s="1"/>
  <c r="S763" i="12"/>
  <c r="S761" i="12" s="1"/>
  <c r="R763" i="12"/>
  <c r="Q763" i="12"/>
  <c r="P763" i="12"/>
  <c r="O763" i="12"/>
  <c r="N763" i="12"/>
  <c r="M763" i="12"/>
  <c r="L763" i="12"/>
  <c r="K763" i="12"/>
  <c r="J763" i="12"/>
  <c r="I763" i="12"/>
  <c r="H763" i="12"/>
  <c r="G763" i="12"/>
  <c r="W762" i="12"/>
  <c r="W761" i="12" s="1"/>
  <c r="V762" i="12"/>
  <c r="U762" i="12"/>
  <c r="U761" i="12" s="1"/>
  <c r="T762" i="12"/>
  <c r="S762" i="12"/>
  <c r="R762" i="12"/>
  <c r="R761" i="12" s="1"/>
  <c r="Q762" i="12"/>
  <c r="Q761" i="12" s="1"/>
  <c r="P762" i="12"/>
  <c r="P761" i="12" s="1"/>
  <c r="O762" i="12"/>
  <c r="N762" i="12"/>
  <c r="M762" i="12"/>
  <c r="L762" i="12"/>
  <c r="L761" i="12" s="1"/>
  <c r="K762" i="12"/>
  <c r="K761" i="12" s="1"/>
  <c r="J762" i="12"/>
  <c r="J761" i="12" s="1"/>
  <c r="I762" i="12"/>
  <c r="I761" i="12" s="1"/>
  <c r="H762" i="12"/>
  <c r="H761" i="12" s="1"/>
  <c r="G762" i="12"/>
  <c r="V761" i="12"/>
  <c r="G761" i="12"/>
  <c r="W759" i="12"/>
  <c r="V759" i="12"/>
  <c r="U759" i="12"/>
  <c r="T759" i="12"/>
  <c r="S759" i="12"/>
  <c r="R759" i="12"/>
  <c r="Q759" i="12"/>
  <c r="P759" i="12"/>
  <c r="O759" i="12"/>
  <c r="N759" i="12"/>
  <c r="M759" i="12"/>
  <c r="L759" i="12"/>
  <c r="K759" i="12"/>
  <c r="J759" i="12"/>
  <c r="I759" i="12"/>
  <c r="H759" i="12"/>
  <c r="G759" i="12"/>
  <c r="W758" i="12"/>
  <c r="V758" i="12"/>
  <c r="U758" i="12"/>
  <c r="T758" i="12"/>
  <c r="S758" i="12"/>
  <c r="R758" i="12"/>
  <c r="Q758" i="12"/>
  <c r="P758" i="12"/>
  <c r="O758" i="12"/>
  <c r="N758" i="12"/>
  <c r="M758" i="12"/>
  <c r="L758" i="12"/>
  <c r="K758" i="12"/>
  <c r="J758" i="12"/>
  <c r="I758" i="12"/>
  <c r="H758" i="12"/>
  <c r="H756" i="12" s="1"/>
  <c r="G758" i="12"/>
  <c r="W757" i="12"/>
  <c r="V757" i="12"/>
  <c r="U757" i="12"/>
  <c r="T757" i="12"/>
  <c r="S757" i="12"/>
  <c r="R757" i="12"/>
  <c r="Q757" i="12"/>
  <c r="P757" i="12"/>
  <c r="P756" i="12" s="1"/>
  <c r="O757" i="12"/>
  <c r="N757" i="12"/>
  <c r="M757" i="12"/>
  <c r="L757" i="12"/>
  <c r="K757" i="12"/>
  <c r="K756" i="12" s="1"/>
  <c r="J757" i="12"/>
  <c r="I757" i="12"/>
  <c r="I756" i="12" s="1"/>
  <c r="H757" i="12"/>
  <c r="G757" i="12"/>
  <c r="R756" i="12"/>
  <c r="Q756" i="12"/>
  <c r="O756" i="12"/>
  <c r="N756" i="12"/>
  <c r="M756" i="12"/>
  <c r="L756" i="12"/>
  <c r="J756" i="12"/>
  <c r="W755" i="12"/>
  <c r="V755" i="12"/>
  <c r="U755" i="12"/>
  <c r="T755" i="12"/>
  <c r="S755" i="12"/>
  <c r="R755" i="12"/>
  <c r="Q755" i="12"/>
  <c r="P755" i="12"/>
  <c r="O755" i="12"/>
  <c r="N755" i="12"/>
  <c r="M755" i="12"/>
  <c r="L755" i="12"/>
  <c r="K755" i="12"/>
  <c r="J755" i="12"/>
  <c r="I755" i="12"/>
  <c r="H755" i="12"/>
  <c r="G755" i="12"/>
  <c r="W754" i="12"/>
  <c r="V754" i="12"/>
  <c r="U754" i="12"/>
  <c r="T754" i="12"/>
  <c r="S754" i="12"/>
  <c r="R754" i="12"/>
  <c r="Q754" i="12"/>
  <c r="P754" i="12"/>
  <c r="P752" i="12" s="1"/>
  <c r="O754" i="12"/>
  <c r="O752" i="12" s="1"/>
  <c r="N754" i="12"/>
  <c r="M754" i="12"/>
  <c r="L754" i="12"/>
  <c r="K754" i="12"/>
  <c r="J754" i="12"/>
  <c r="I754" i="12"/>
  <c r="H754" i="12"/>
  <c r="G754" i="12"/>
  <c r="W753" i="12"/>
  <c r="V753" i="12"/>
  <c r="U753" i="12"/>
  <c r="T753" i="12"/>
  <c r="S753" i="12"/>
  <c r="S752" i="12" s="1"/>
  <c r="R753" i="12"/>
  <c r="Q753" i="12"/>
  <c r="Q752" i="12" s="1"/>
  <c r="P753" i="12"/>
  <c r="O753" i="12"/>
  <c r="N753" i="12"/>
  <c r="M753" i="12"/>
  <c r="L753" i="12"/>
  <c r="K753" i="12"/>
  <c r="J753" i="12"/>
  <c r="I753" i="12"/>
  <c r="H753" i="12"/>
  <c r="G753" i="12"/>
  <c r="G752" i="12" s="1"/>
  <c r="W752" i="12"/>
  <c r="V752" i="12"/>
  <c r="U752" i="12"/>
  <c r="T752" i="12"/>
  <c r="R752" i="12"/>
  <c r="W751" i="12"/>
  <c r="V751" i="12"/>
  <c r="U751" i="12"/>
  <c r="T751" i="12"/>
  <c r="S751" i="12"/>
  <c r="R751" i="12"/>
  <c r="Q751" i="12"/>
  <c r="P751" i="12"/>
  <c r="O751" i="12"/>
  <c r="N751" i="12"/>
  <c r="M751" i="12"/>
  <c r="L751" i="12"/>
  <c r="K751" i="12"/>
  <c r="J751" i="12"/>
  <c r="I751" i="12"/>
  <c r="H751" i="12"/>
  <c r="G751" i="12"/>
  <c r="W750" i="12"/>
  <c r="W748" i="12" s="1"/>
  <c r="V750" i="12"/>
  <c r="U750" i="12"/>
  <c r="T750" i="12"/>
  <c r="S750" i="12"/>
  <c r="R750" i="12"/>
  <c r="Q750" i="12"/>
  <c r="P750" i="12"/>
  <c r="O750" i="12"/>
  <c r="N750" i="12"/>
  <c r="N748" i="12" s="1"/>
  <c r="M750" i="12"/>
  <c r="L750" i="12"/>
  <c r="K750" i="12"/>
  <c r="J750" i="12"/>
  <c r="I750" i="12"/>
  <c r="H750" i="12"/>
  <c r="G750" i="12"/>
  <c r="W749" i="12"/>
  <c r="V749" i="12"/>
  <c r="V748" i="12" s="1"/>
  <c r="U749" i="12"/>
  <c r="U748" i="12" s="1"/>
  <c r="T749" i="12"/>
  <c r="T748" i="12" s="1"/>
  <c r="S749" i="12"/>
  <c r="R749" i="12"/>
  <c r="Q749" i="12"/>
  <c r="P749" i="12"/>
  <c r="O749" i="12"/>
  <c r="N749" i="12"/>
  <c r="M749" i="12"/>
  <c r="L749" i="12"/>
  <c r="K749" i="12"/>
  <c r="J749" i="12"/>
  <c r="I749" i="12"/>
  <c r="H749" i="12"/>
  <c r="G749" i="12"/>
  <c r="G748" i="12" s="1"/>
  <c r="M748" i="12"/>
  <c r="L748" i="12"/>
  <c r="K748" i="12"/>
  <c r="J748" i="12"/>
  <c r="I748" i="12"/>
  <c r="H748" i="12"/>
  <c r="W746" i="12"/>
  <c r="V746" i="12"/>
  <c r="U746" i="12"/>
  <c r="T746" i="12"/>
  <c r="S746" i="12"/>
  <c r="R746" i="12"/>
  <c r="Q746" i="12"/>
  <c r="P746" i="12"/>
  <c r="O746" i="12"/>
  <c r="N746" i="12"/>
  <c r="M746" i="12"/>
  <c r="L746" i="12"/>
  <c r="K746" i="12"/>
  <c r="K742" i="12" s="1"/>
  <c r="J746" i="12"/>
  <c r="I746" i="12"/>
  <c r="H746" i="12"/>
  <c r="G746" i="12"/>
  <c r="W745" i="12"/>
  <c r="V745" i="12"/>
  <c r="U745" i="12"/>
  <c r="T745" i="12"/>
  <c r="S745" i="12"/>
  <c r="R745" i="12"/>
  <c r="Q745" i="12"/>
  <c r="P745" i="12"/>
  <c r="O745" i="12"/>
  <c r="N745" i="12"/>
  <c r="M745" i="12"/>
  <c r="L745" i="12"/>
  <c r="K745" i="12"/>
  <c r="J745" i="12"/>
  <c r="I745" i="12"/>
  <c r="H745" i="12"/>
  <c r="G745" i="12"/>
  <c r="W744" i="12"/>
  <c r="V744" i="12"/>
  <c r="U744" i="12"/>
  <c r="T744" i="12"/>
  <c r="S744" i="12"/>
  <c r="R744" i="12"/>
  <c r="Q744" i="12"/>
  <c r="P744" i="12"/>
  <c r="O744" i="12"/>
  <c r="N744" i="12"/>
  <c r="M744" i="12"/>
  <c r="L744" i="12"/>
  <c r="K744" i="12"/>
  <c r="J744" i="12"/>
  <c r="I744" i="12"/>
  <c r="H744" i="12"/>
  <c r="G744" i="12"/>
  <c r="W743" i="12"/>
  <c r="V743" i="12"/>
  <c r="U743" i="12"/>
  <c r="T743" i="12"/>
  <c r="S743" i="12"/>
  <c r="R743" i="12"/>
  <c r="R742" i="12" s="1"/>
  <c r="Q743" i="12"/>
  <c r="Q742" i="12" s="1"/>
  <c r="P743" i="12"/>
  <c r="P742" i="12" s="1"/>
  <c r="O743" i="12"/>
  <c r="N743" i="12"/>
  <c r="M743" i="12"/>
  <c r="L743" i="12"/>
  <c r="L742" i="12" s="1"/>
  <c r="K743" i="12"/>
  <c r="J743" i="12"/>
  <c r="J742" i="12" s="1"/>
  <c r="I743" i="12"/>
  <c r="H743" i="12"/>
  <c r="G743" i="12"/>
  <c r="O742" i="12"/>
  <c r="N742" i="12"/>
  <c r="M742" i="12"/>
  <c r="W741" i="12"/>
  <c r="V741" i="12"/>
  <c r="U741" i="12"/>
  <c r="T741" i="12"/>
  <c r="S741" i="12"/>
  <c r="R741" i="12"/>
  <c r="Q741" i="12"/>
  <c r="P741" i="12"/>
  <c r="P737" i="12" s="1"/>
  <c r="O741" i="12"/>
  <c r="N741" i="12"/>
  <c r="M741" i="12"/>
  <c r="L741" i="12"/>
  <c r="K741" i="12"/>
  <c r="J741" i="12"/>
  <c r="I741" i="12"/>
  <c r="H741" i="12"/>
  <c r="G741" i="12"/>
  <c r="W740" i="12"/>
  <c r="V740" i="12"/>
  <c r="U740" i="12"/>
  <c r="T740" i="12"/>
  <c r="S740" i="12"/>
  <c r="R740" i="12"/>
  <c r="Q740" i="12"/>
  <c r="P740" i="12"/>
  <c r="O740" i="12"/>
  <c r="N740" i="12"/>
  <c r="M740" i="12"/>
  <c r="L740" i="12"/>
  <c r="K740" i="12"/>
  <c r="J740" i="12"/>
  <c r="I740" i="12"/>
  <c r="H740" i="12"/>
  <c r="G740" i="12"/>
  <c r="W739" i="12"/>
  <c r="V739" i="12"/>
  <c r="U739" i="12"/>
  <c r="T739" i="12"/>
  <c r="S739" i="12"/>
  <c r="R739" i="12"/>
  <c r="Q739" i="12"/>
  <c r="P739" i="12"/>
  <c r="O739" i="12"/>
  <c r="N739" i="12"/>
  <c r="N737" i="12" s="1"/>
  <c r="M739" i="12"/>
  <c r="M737" i="12" s="1"/>
  <c r="L739" i="12"/>
  <c r="K739" i="12"/>
  <c r="J739" i="12"/>
  <c r="I739" i="12"/>
  <c r="H739" i="12"/>
  <c r="G739" i="12"/>
  <c r="W738" i="12"/>
  <c r="W737" i="12" s="1"/>
  <c r="V738" i="12"/>
  <c r="V737" i="12" s="1"/>
  <c r="U738" i="12"/>
  <c r="U737" i="12" s="1"/>
  <c r="T738" i="12"/>
  <c r="S738" i="12"/>
  <c r="R738" i="12"/>
  <c r="Q738" i="12"/>
  <c r="Q737" i="12" s="1"/>
  <c r="P738" i="12"/>
  <c r="O738" i="12"/>
  <c r="O737" i="12" s="1"/>
  <c r="N738" i="12"/>
  <c r="M738" i="12"/>
  <c r="L738" i="12"/>
  <c r="L737" i="12" s="1"/>
  <c r="K738" i="12"/>
  <c r="K737" i="12" s="1"/>
  <c r="J738" i="12"/>
  <c r="J737" i="12" s="1"/>
  <c r="I738" i="12"/>
  <c r="H738" i="12"/>
  <c r="G738" i="12"/>
  <c r="T737" i="12"/>
  <c r="S737" i="12"/>
  <c r="R737" i="12"/>
  <c r="W736" i="12"/>
  <c r="V736" i="12"/>
  <c r="U736" i="12"/>
  <c r="U732" i="12" s="1"/>
  <c r="T736" i="12"/>
  <c r="S736" i="12"/>
  <c r="R736" i="12"/>
  <c r="Q736" i="12"/>
  <c r="P736" i="12"/>
  <c r="O736" i="12"/>
  <c r="N736" i="12"/>
  <c r="M736" i="12"/>
  <c r="L736" i="12"/>
  <c r="K736" i="12"/>
  <c r="J736" i="12"/>
  <c r="I736" i="12"/>
  <c r="H736" i="12"/>
  <c r="G736" i="12"/>
  <c r="W735" i="12"/>
  <c r="V735" i="12"/>
  <c r="U735" i="12"/>
  <c r="T735" i="12"/>
  <c r="S735" i="12"/>
  <c r="R735" i="12"/>
  <c r="Q735" i="12"/>
  <c r="P735" i="12"/>
  <c r="O735" i="12"/>
  <c r="N735" i="12"/>
  <c r="M735" i="12"/>
  <c r="L735" i="12"/>
  <c r="K735" i="12"/>
  <c r="J735" i="12"/>
  <c r="I735" i="12"/>
  <c r="H735" i="12"/>
  <c r="G735" i="12"/>
  <c r="W734" i="12"/>
  <c r="V734" i="12"/>
  <c r="U734" i="12"/>
  <c r="T734" i="12"/>
  <c r="S734" i="12"/>
  <c r="S732" i="12" s="1"/>
  <c r="R734" i="12"/>
  <c r="Q734" i="12"/>
  <c r="P734" i="12"/>
  <c r="O734" i="12"/>
  <c r="N734" i="12"/>
  <c r="M734" i="12"/>
  <c r="L734" i="12"/>
  <c r="K734" i="12"/>
  <c r="J734" i="12"/>
  <c r="I734" i="12"/>
  <c r="H734" i="12"/>
  <c r="G734" i="12"/>
  <c r="W733" i="12"/>
  <c r="V733" i="12"/>
  <c r="V732" i="12" s="1"/>
  <c r="U733" i="12"/>
  <c r="T733" i="12"/>
  <c r="S733" i="12"/>
  <c r="R733" i="12"/>
  <c r="Q733" i="12"/>
  <c r="P733" i="12"/>
  <c r="O733" i="12"/>
  <c r="N733" i="12"/>
  <c r="M733" i="12"/>
  <c r="L733" i="12"/>
  <c r="K733" i="12"/>
  <c r="K732" i="12" s="1"/>
  <c r="J733" i="12"/>
  <c r="I733" i="12"/>
  <c r="H733" i="12"/>
  <c r="G733" i="12"/>
  <c r="G732" i="12" s="1"/>
  <c r="W732" i="12"/>
  <c r="I732" i="12"/>
  <c r="H732" i="12"/>
  <c r="G729" i="12"/>
  <c r="G728" i="12"/>
  <c r="G727" i="12"/>
  <c r="W726" i="12"/>
  <c r="V726" i="12"/>
  <c r="U726" i="12"/>
  <c r="T726" i="12"/>
  <c r="S726" i="12"/>
  <c r="R726" i="12"/>
  <c r="Q726" i="12"/>
  <c r="P726" i="12"/>
  <c r="O726" i="12"/>
  <c r="N726" i="12"/>
  <c r="M726" i="12"/>
  <c r="L726" i="12"/>
  <c r="K726" i="12"/>
  <c r="J726" i="12"/>
  <c r="I726" i="12"/>
  <c r="H726" i="12"/>
  <c r="G726" i="12"/>
  <c r="W725" i="12"/>
  <c r="V725" i="12"/>
  <c r="U725" i="12"/>
  <c r="T725" i="12"/>
  <c r="S725" i="12"/>
  <c r="R725" i="12"/>
  <c r="Q725" i="12"/>
  <c r="P725" i="12"/>
  <c r="O725" i="12"/>
  <c r="N725" i="12"/>
  <c r="M725" i="12"/>
  <c r="L725" i="12"/>
  <c r="K725" i="12"/>
  <c r="J725" i="12"/>
  <c r="J723" i="12" s="1"/>
  <c r="I725" i="12"/>
  <c r="H725" i="12"/>
  <c r="G725" i="12"/>
  <c r="W724" i="12"/>
  <c r="W723" i="12" s="1"/>
  <c r="V724" i="12"/>
  <c r="V723" i="12" s="1"/>
  <c r="U724" i="12"/>
  <c r="T724" i="12"/>
  <c r="S724" i="12"/>
  <c r="R724" i="12"/>
  <c r="Q724" i="12"/>
  <c r="P724" i="12"/>
  <c r="O724" i="12"/>
  <c r="N724" i="12"/>
  <c r="M724" i="12"/>
  <c r="M723" i="12" s="1"/>
  <c r="L724" i="12"/>
  <c r="K724" i="12"/>
  <c r="K723" i="12" s="1"/>
  <c r="J724" i="12"/>
  <c r="I724" i="12"/>
  <c r="H724" i="12"/>
  <c r="G724" i="12"/>
  <c r="G723" i="12" s="1"/>
  <c r="T723" i="12"/>
  <c r="S723" i="12"/>
  <c r="R723" i="12"/>
  <c r="Q723" i="12"/>
  <c r="P723" i="12"/>
  <c r="O723" i="12"/>
  <c r="N723" i="12"/>
  <c r="L723" i="12"/>
  <c r="W722" i="12"/>
  <c r="V722" i="12"/>
  <c r="U722" i="12"/>
  <c r="U720" i="12" s="1"/>
  <c r="T722" i="12"/>
  <c r="T720" i="12" s="1"/>
  <c r="S722" i="12"/>
  <c r="R722" i="12"/>
  <c r="Q722" i="12"/>
  <c r="P722" i="12"/>
  <c r="O722" i="12"/>
  <c r="N722" i="12"/>
  <c r="M722" i="12"/>
  <c r="L722" i="12"/>
  <c r="K722" i="12"/>
  <c r="J722" i="12"/>
  <c r="I722" i="12"/>
  <c r="H722" i="12"/>
  <c r="G722" i="12"/>
  <c r="W721" i="12"/>
  <c r="V721" i="12"/>
  <c r="V720" i="12" s="1"/>
  <c r="U721" i="12"/>
  <c r="T721" i="12"/>
  <c r="S721" i="12"/>
  <c r="S720" i="12" s="1"/>
  <c r="R721" i="12"/>
  <c r="R720" i="12" s="1"/>
  <c r="Q721" i="12"/>
  <c r="Q720" i="12" s="1"/>
  <c r="P721" i="12"/>
  <c r="O721" i="12"/>
  <c r="N721" i="12"/>
  <c r="M721" i="12"/>
  <c r="M720" i="12" s="1"/>
  <c r="L721" i="12"/>
  <c r="L720" i="12" s="1"/>
  <c r="K721" i="12"/>
  <c r="J721" i="12"/>
  <c r="I721" i="12"/>
  <c r="I720" i="12" s="1"/>
  <c r="H721" i="12"/>
  <c r="H720" i="12" s="1"/>
  <c r="G721" i="12"/>
  <c r="W720" i="12"/>
  <c r="K720" i="12"/>
  <c r="J720" i="12"/>
  <c r="G720" i="12"/>
  <c r="W719" i="12"/>
  <c r="V719" i="12"/>
  <c r="U719" i="12"/>
  <c r="T719" i="12"/>
  <c r="S719" i="12"/>
  <c r="R719" i="12"/>
  <c r="Q719" i="12"/>
  <c r="P719" i="12"/>
  <c r="O719" i="12"/>
  <c r="N719" i="12"/>
  <c r="M719" i="12"/>
  <c r="L719" i="12"/>
  <c r="L717" i="12" s="1"/>
  <c r="K719" i="12"/>
  <c r="K717" i="12" s="1"/>
  <c r="J719" i="12"/>
  <c r="I719" i="12"/>
  <c r="H719" i="12"/>
  <c r="G719" i="12"/>
  <c r="W718" i="12"/>
  <c r="V718" i="12"/>
  <c r="U718" i="12"/>
  <c r="T718" i="12"/>
  <c r="S718" i="12"/>
  <c r="S717" i="12" s="1"/>
  <c r="R718" i="12"/>
  <c r="Q718" i="12"/>
  <c r="P718" i="12"/>
  <c r="O718" i="12"/>
  <c r="O717" i="12" s="1"/>
  <c r="N718" i="12"/>
  <c r="M718" i="12"/>
  <c r="M717" i="12" s="1"/>
  <c r="L718" i="12"/>
  <c r="K718" i="12"/>
  <c r="J718" i="12"/>
  <c r="J717" i="12" s="1"/>
  <c r="I718" i="12"/>
  <c r="I717" i="12" s="1"/>
  <c r="H718" i="12"/>
  <c r="G718" i="12"/>
  <c r="V717" i="12"/>
  <c r="U717" i="12"/>
  <c r="T717" i="12"/>
  <c r="R717" i="12"/>
  <c r="Q717" i="12"/>
  <c r="P717" i="12"/>
  <c r="N717" i="12"/>
  <c r="W716" i="12"/>
  <c r="W714" i="12" s="1"/>
  <c r="V716" i="12"/>
  <c r="V714" i="12" s="1"/>
  <c r="U716" i="12"/>
  <c r="T716" i="12"/>
  <c r="S716" i="12"/>
  <c r="R716" i="12"/>
  <c r="Q716" i="12"/>
  <c r="P716" i="12"/>
  <c r="O716" i="12"/>
  <c r="N716" i="12"/>
  <c r="M716" i="12"/>
  <c r="L716" i="12"/>
  <c r="K716" i="12"/>
  <c r="J716" i="12"/>
  <c r="I716" i="12"/>
  <c r="H716" i="12"/>
  <c r="G716" i="12"/>
  <c r="W715" i="12"/>
  <c r="V715" i="12"/>
  <c r="U715" i="12"/>
  <c r="U714" i="12" s="1"/>
  <c r="T715" i="12"/>
  <c r="T714" i="12" s="1"/>
  <c r="S715" i="12"/>
  <c r="S714" i="12" s="1"/>
  <c r="R715" i="12"/>
  <c r="Q715" i="12"/>
  <c r="P715" i="12"/>
  <c r="O715" i="12"/>
  <c r="O714" i="12" s="1"/>
  <c r="N715" i="12"/>
  <c r="N714" i="12" s="1"/>
  <c r="M715" i="12"/>
  <c r="L715" i="12"/>
  <c r="K715" i="12"/>
  <c r="K714" i="12" s="1"/>
  <c r="J715" i="12"/>
  <c r="J714" i="12" s="1"/>
  <c r="I715" i="12"/>
  <c r="H715" i="12"/>
  <c r="G715" i="12"/>
  <c r="M714" i="12"/>
  <c r="L714" i="12"/>
  <c r="I714" i="12"/>
  <c r="H714" i="12"/>
  <c r="G714" i="12"/>
  <c r="W713" i="12"/>
  <c r="V713" i="12"/>
  <c r="U713" i="12"/>
  <c r="T713" i="12"/>
  <c r="S713" i="12"/>
  <c r="R713" i="12"/>
  <c r="Q713" i="12"/>
  <c r="P713" i="12"/>
  <c r="O713" i="12"/>
  <c r="N713" i="12"/>
  <c r="N711" i="12" s="1"/>
  <c r="M713" i="12"/>
  <c r="M711" i="12" s="1"/>
  <c r="L713" i="12"/>
  <c r="K713" i="12"/>
  <c r="J713" i="12"/>
  <c r="I713" i="12"/>
  <c r="H713" i="12"/>
  <c r="G713" i="12"/>
  <c r="W712" i="12"/>
  <c r="W711" i="12" s="1"/>
  <c r="V712" i="12"/>
  <c r="V711" i="12" s="1"/>
  <c r="U712" i="12"/>
  <c r="T712" i="12"/>
  <c r="S712" i="12"/>
  <c r="R712" i="12"/>
  <c r="Q712" i="12"/>
  <c r="Q711" i="12" s="1"/>
  <c r="P712" i="12"/>
  <c r="O712" i="12"/>
  <c r="O711" i="12" s="1"/>
  <c r="N712" i="12"/>
  <c r="M712" i="12"/>
  <c r="L712" i="12"/>
  <c r="L711" i="12" s="1"/>
  <c r="K712" i="12"/>
  <c r="K711" i="12" s="1"/>
  <c r="J712" i="12"/>
  <c r="J711" i="12" s="1"/>
  <c r="I712" i="12"/>
  <c r="I711" i="12" s="1"/>
  <c r="H712" i="12"/>
  <c r="H711" i="12" s="1"/>
  <c r="G712" i="12"/>
  <c r="G711" i="12" s="1"/>
  <c r="U711" i="12"/>
  <c r="T711" i="12"/>
  <c r="S711" i="12"/>
  <c r="R711" i="12"/>
  <c r="P711" i="12"/>
  <c r="W710" i="12"/>
  <c r="V710" i="12"/>
  <c r="U710" i="12"/>
  <c r="T710" i="12"/>
  <c r="S710" i="12"/>
  <c r="R710" i="12"/>
  <c r="Q710" i="12"/>
  <c r="P710" i="12"/>
  <c r="O710" i="12"/>
  <c r="N710" i="12"/>
  <c r="M710" i="12"/>
  <c r="L710" i="12"/>
  <c r="K710" i="12"/>
  <c r="J710" i="12"/>
  <c r="I710" i="12"/>
  <c r="H710" i="12"/>
  <c r="G710" i="12"/>
  <c r="W709" i="12"/>
  <c r="W708" i="12" s="1"/>
  <c r="V709" i="12"/>
  <c r="V708" i="12" s="1"/>
  <c r="U709" i="12"/>
  <c r="U708" i="12" s="1"/>
  <c r="T709" i="12"/>
  <c r="S709" i="12"/>
  <c r="R709" i="12"/>
  <c r="Q709" i="12"/>
  <c r="Q708" i="12" s="1"/>
  <c r="P709" i="12"/>
  <c r="P708" i="12" s="1"/>
  <c r="O709" i="12"/>
  <c r="O708" i="12" s="1"/>
  <c r="N709" i="12"/>
  <c r="M709" i="12"/>
  <c r="M708" i="12" s="1"/>
  <c r="L709" i="12"/>
  <c r="L708" i="12" s="1"/>
  <c r="K709" i="12"/>
  <c r="J709" i="12"/>
  <c r="I709" i="12"/>
  <c r="H709" i="12"/>
  <c r="H708" i="12" s="1"/>
  <c r="G709" i="12"/>
  <c r="N708" i="12"/>
  <c r="K708" i="12"/>
  <c r="J708" i="12"/>
  <c r="I708" i="12"/>
  <c r="G708" i="12"/>
  <c r="W707" i="12"/>
  <c r="V707" i="12"/>
  <c r="U707" i="12"/>
  <c r="T707" i="12"/>
  <c r="S707" i="12"/>
  <c r="R707" i="12"/>
  <c r="Q707" i="12"/>
  <c r="P707" i="12"/>
  <c r="P705" i="12" s="1"/>
  <c r="O707" i="12"/>
  <c r="O705" i="12" s="1"/>
  <c r="N707" i="12"/>
  <c r="M707" i="12"/>
  <c r="L707" i="12"/>
  <c r="K707" i="12"/>
  <c r="J707" i="12"/>
  <c r="I707" i="12"/>
  <c r="H707" i="12"/>
  <c r="G707" i="12"/>
  <c r="W706" i="12"/>
  <c r="W705" i="12" s="1"/>
  <c r="V706" i="12"/>
  <c r="U706" i="12"/>
  <c r="T706" i="12"/>
  <c r="S706" i="12"/>
  <c r="S705" i="12" s="1"/>
  <c r="R706" i="12"/>
  <c r="Q706" i="12"/>
  <c r="Q705" i="12" s="1"/>
  <c r="P706" i="12"/>
  <c r="O706" i="12"/>
  <c r="N706" i="12"/>
  <c r="N705" i="12" s="1"/>
  <c r="M706" i="12"/>
  <c r="M705" i="12" s="1"/>
  <c r="L706" i="12"/>
  <c r="L705" i="12" s="1"/>
  <c r="K706" i="12"/>
  <c r="K705" i="12" s="1"/>
  <c r="J706" i="12"/>
  <c r="J705" i="12" s="1"/>
  <c r="I706" i="12"/>
  <c r="H706" i="12"/>
  <c r="G706" i="12"/>
  <c r="G705" i="12" s="1"/>
  <c r="V705" i="12"/>
  <c r="U705" i="12"/>
  <c r="T705" i="12"/>
  <c r="R705" i="12"/>
  <c r="W703" i="12"/>
  <c r="V703" i="12"/>
  <c r="U703" i="12"/>
  <c r="T703" i="12"/>
  <c r="S703" i="12"/>
  <c r="R703" i="12"/>
  <c r="Q703" i="12"/>
  <c r="P703" i="12"/>
  <c r="O703" i="12"/>
  <c r="N703" i="12"/>
  <c r="M703" i="12"/>
  <c r="L703" i="12"/>
  <c r="K703" i="12"/>
  <c r="J703" i="12"/>
  <c r="I703" i="12"/>
  <c r="H703" i="12"/>
  <c r="G703" i="12"/>
  <c r="W702" i="12"/>
  <c r="V702" i="12"/>
  <c r="U702" i="12"/>
  <c r="T702" i="12"/>
  <c r="S702" i="12"/>
  <c r="R702" i="12"/>
  <c r="Q702" i="12"/>
  <c r="P702" i="12"/>
  <c r="O702" i="12"/>
  <c r="N702" i="12"/>
  <c r="M702" i="12"/>
  <c r="L702" i="12"/>
  <c r="K702" i="12"/>
  <c r="J702" i="12"/>
  <c r="I702" i="12"/>
  <c r="H702" i="12"/>
  <c r="G702" i="12"/>
  <c r="W701" i="12"/>
  <c r="V701" i="12"/>
  <c r="V700" i="12" s="1"/>
  <c r="U701" i="12"/>
  <c r="T701" i="12"/>
  <c r="S701" i="12"/>
  <c r="R701" i="12"/>
  <c r="Q701" i="12"/>
  <c r="P701" i="12"/>
  <c r="O701" i="12"/>
  <c r="O700" i="12" s="1"/>
  <c r="N701" i="12"/>
  <c r="M701" i="12"/>
  <c r="M700" i="12" s="1"/>
  <c r="L701" i="12"/>
  <c r="K701" i="12"/>
  <c r="K700" i="12" s="1"/>
  <c r="J701" i="12"/>
  <c r="I701" i="12"/>
  <c r="H701" i="12"/>
  <c r="G701" i="12"/>
  <c r="G700" i="12" s="1"/>
  <c r="N700" i="12"/>
  <c r="L700" i="12"/>
  <c r="J700" i="12"/>
  <c r="I700" i="12"/>
  <c r="H700" i="12"/>
  <c r="W699" i="12"/>
  <c r="V699" i="12"/>
  <c r="U699" i="12"/>
  <c r="T699" i="12"/>
  <c r="S699" i="12"/>
  <c r="R699" i="12"/>
  <c r="Q699" i="12"/>
  <c r="P699" i="12"/>
  <c r="O699" i="12"/>
  <c r="O697" i="12" s="1"/>
  <c r="N699" i="12"/>
  <c r="N697" i="12" s="1"/>
  <c r="M699" i="12"/>
  <c r="L699" i="12"/>
  <c r="K699" i="12"/>
  <c r="J699" i="12"/>
  <c r="I699" i="12"/>
  <c r="H699" i="12"/>
  <c r="G699" i="12"/>
  <c r="W698" i="12"/>
  <c r="W697" i="12" s="1"/>
  <c r="V698" i="12"/>
  <c r="V697" i="12" s="1"/>
  <c r="U698" i="12"/>
  <c r="T698" i="12"/>
  <c r="S698" i="12"/>
  <c r="R698" i="12"/>
  <c r="R697" i="12" s="1"/>
  <c r="Q698" i="12"/>
  <c r="P698" i="12"/>
  <c r="P697" i="12" s="1"/>
  <c r="O698" i="12"/>
  <c r="N698" i="12"/>
  <c r="M698" i="12"/>
  <c r="M697" i="12" s="1"/>
  <c r="L698" i="12"/>
  <c r="L697" i="12" s="1"/>
  <c r="K698" i="12"/>
  <c r="J698" i="12"/>
  <c r="I698" i="12"/>
  <c r="I697" i="12" s="1"/>
  <c r="H698" i="12"/>
  <c r="H697" i="12" s="1"/>
  <c r="G698" i="12"/>
  <c r="G697" i="12" s="1"/>
  <c r="U697" i="12"/>
  <c r="T697" i="12"/>
  <c r="S697" i="12"/>
  <c r="Q697" i="12"/>
  <c r="W696" i="12"/>
  <c r="V696" i="12"/>
  <c r="U696" i="12"/>
  <c r="T696" i="12"/>
  <c r="S696" i="12"/>
  <c r="R696" i="12"/>
  <c r="Q696" i="12"/>
  <c r="P696" i="12"/>
  <c r="O696" i="12"/>
  <c r="N696" i="12"/>
  <c r="M696" i="12"/>
  <c r="L696" i="12"/>
  <c r="K696" i="12"/>
  <c r="J696" i="12"/>
  <c r="I696" i="12"/>
  <c r="H696" i="12"/>
  <c r="G696" i="12"/>
  <c r="W695" i="12"/>
  <c r="W693" i="12" s="1"/>
  <c r="V695" i="12"/>
  <c r="U695" i="12"/>
  <c r="T695" i="12"/>
  <c r="S695" i="12"/>
  <c r="R695" i="12"/>
  <c r="Q695" i="12"/>
  <c r="P695" i="12"/>
  <c r="O695" i="12"/>
  <c r="N695" i="12"/>
  <c r="M695" i="12"/>
  <c r="L695" i="12"/>
  <c r="K695" i="12"/>
  <c r="J695" i="12"/>
  <c r="I695" i="12"/>
  <c r="H695" i="12"/>
  <c r="G695" i="12"/>
  <c r="W694" i="12"/>
  <c r="V694" i="12"/>
  <c r="U694" i="12"/>
  <c r="T694" i="12"/>
  <c r="T693" i="12" s="1"/>
  <c r="S694" i="12"/>
  <c r="R694" i="12"/>
  <c r="Q694" i="12"/>
  <c r="P694" i="12"/>
  <c r="O694" i="12"/>
  <c r="N694" i="12"/>
  <c r="M694" i="12"/>
  <c r="L694" i="12"/>
  <c r="K694" i="12"/>
  <c r="J694" i="12"/>
  <c r="I694" i="12"/>
  <c r="H694" i="12"/>
  <c r="G694" i="12"/>
  <c r="M693" i="12"/>
  <c r="L693" i="12"/>
  <c r="K693" i="12"/>
  <c r="J693" i="12"/>
  <c r="I693" i="12"/>
  <c r="H693" i="12"/>
  <c r="G693" i="12"/>
  <c r="W692" i="12"/>
  <c r="V692" i="12"/>
  <c r="U692" i="12"/>
  <c r="T692" i="12"/>
  <c r="S692" i="12"/>
  <c r="R692" i="12"/>
  <c r="Q692" i="12"/>
  <c r="P692" i="12"/>
  <c r="O692" i="12"/>
  <c r="N692" i="12"/>
  <c r="N690" i="12" s="1"/>
  <c r="M692" i="12"/>
  <c r="M690" i="12" s="1"/>
  <c r="L692" i="12"/>
  <c r="K692" i="12"/>
  <c r="J692" i="12"/>
  <c r="I692" i="12"/>
  <c r="H692" i="12"/>
  <c r="G692" i="12"/>
  <c r="W691" i="12"/>
  <c r="V691" i="12"/>
  <c r="U691" i="12"/>
  <c r="U690" i="12" s="1"/>
  <c r="T691" i="12"/>
  <c r="S691" i="12"/>
  <c r="R691" i="12"/>
  <c r="Q691" i="12"/>
  <c r="Q690" i="12" s="1"/>
  <c r="P691" i="12"/>
  <c r="O691" i="12"/>
  <c r="O690" i="12" s="1"/>
  <c r="N691" i="12"/>
  <c r="M691" i="12"/>
  <c r="L691" i="12"/>
  <c r="L690" i="12" s="1"/>
  <c r="K691" i="12"/>
  <c r="K690" i="12" s="1"/>
  <c r="J691" i="12"/>
  <c r="I691" i="12"/>
  <c r="H691" i="12"/>
  <c r="G691" i="12"/>
  <c r="G690" i="12" s="1"/>
  <c r="W690" i="12"/>
  <c r="V690" i="12"/>
  <c r="T690" i="12"/>
  <c r="S690" i="12"/>
  <c r="R690" i="12"/>
  <c r="P690" i="12"/>
  <c r="W689" i="12"/>
  <c r="V689" i="12"/>
  <c r="U689" i="12"/>
  <c r="T689" i="12"/>
  <c r="S689" i="12"/>
  <c r="R689" i="12"/>
  <c r="Q689" i="12"/>
  <c r="P689" i="12"/>
  <c r="O689" i="12"/>
  <c r="N689" i="12"/>
  <c r="M689" i="12"/>
  <c r="L689" i="12"/>
  <c r="K689" i="12"/>
  <c r="J689" i="12"/>
  <c r="I689" i="12"/>
  <c r="H689" i="12"/>
  <c r="G689" i="12"/>
  <c r="W688" i="12"/>
  <c r="V688" i="12"/>
  <c r="V686" i="12" s="1"/>
  <c r="U688" i="12"/>
  <c r="T688" i="12"/>
  <c r="S688" i="12"/>
  <c r="R688" i="12"/>
  <c r="Q688" i="12"/>
  <c r="P688" i="12"/>
  <c r="O688" i="12"/>
  <c r="N688" i="12"/>
  <c r="M688" i="12"/>
  <c r="L688" i="12"/>
  <c r="K688" i="12"/>
  <c r="J688" i="12"/>
  <c r="I688" i="12"/>
  <c r="H688" i="12"/>
  <c r="G688" i="12"/>
  <c r="W687" i="12"/>
  <c r="W686" i="12" s="1"/>
  <c r="V687" i="12"/>
  <c r="U687" i="12"/>
  <c r="T687" i="12"/>
  <c r="S687" i="12"/>
  <c r="S686" i="12" s="1"/>
  <c r="R687" i="12"/>
  <c r="Q687" i="12"/>
  <c r="P687" i="12"/>
  <c r="O687" i="12"/>
  <c r="N687" i="12"/>
  <c r="M687" i="12"/>
  <c r="L687" i="12"/>
  <c r="K687" i="12"/>
  <c r="J687" i="12"/>
  <c r="I687" i="12"/>
  <c r="H687" i="12"/>
  <c r="G687" i="12"/>
  <c r="L686" i="12"/>
  <c r="K686" i="12"/>
  <c r="J686" i="12"/>
  <c r="I686" i="12"/>
  <c r="H686" i="12"/>
  <c r="G686" i="12"/>
  <c r="W685" i="12"/>
  <c r="V685" i="12"/>
  <c r="U685" i="12"/>
  <c r="T685" i="12"/>
  <c r="S685" i="12"/>
  <c r="R685" i="12"/>
  <c r="Q685" i="12"/>
  <c r="P685" i="12"/>
  <c r="O685" i="12"/>
  <c r="N685" i="12"/>
  <c r="M685" i="12"/>
  <c r="M683" i="12" s="1"/>
  <c r="L685" i="12"/>
  <c r="L683" i="12" s="1"/>
  <c r="K685" i="12"/>
  <c r="J685" i="12"/>
  <c r="I685" i="12"/>
  <c r="H685" i="12"/>
  <c r="G685" i="12"/>
  <c r="W684" i="12"/>
  <c r="W683" i="12" s="1"/>
  <c r="V684" i="12"/>
  <c r="U684" i="12"/>
  <c r="T684" i="12"/>
  <c r="S684" i="12"/>
  <c r="R684" i="12"/>
  <c r="Q684" i="12"/>
  <c r="P684" i="12"/>
  <c r="P683" i="12" s="1"/>
  <c r="O684" i="12"/>
  <c r="N684" i="12"/>
  <c r="N683" i="12" s="1"/>
  <c r="M684" i="12"/>
  <c r="L684" i="12"/>
  <c r="K684" i="12"/>
  <c r="K683" i="12" s="1"/>
  <c r="J684" i="12"/>
  <c r="J683" i="12" s="1"/>
  <c r="I684" i="12"/>
  <c r="H684" i="12"/>
  <c r="G684" i="12"/>
  <c r="V683" i="12"/>
  <c r="U683" i="12"/>
  <c r="T683" i="12"/>
  <c r="S683" i="12"/>
  <c r="R683" i="12"/>
  <c r="Q683" i="12"/>
  <c r="O683" i="12"/>
  <c r="W681" i="12"/>
  <c r="V681" i="12"/>
  <c r="U681" i="12"/>
  <c r="T681" i="12"/>
  <c r="S681" i="12"/>
  <c r="R681" i="12"/>
  <c r="Q681" i="12"/>
  <c r="P681" i="12"/>
  <c r="O681" i="12"/>
  <c r="N681" i="12"/>
  <c r="M681" i="12"/>
  <c r="L681" i="12"/>
  <c r="K681" i="12"/>
  <c r="J681" i="12"/>
  <c r="I681" i="12"/>
  <c r="H681" i="12"/>
  <c r="G681" i="12"/>
  <c r="W680" i="12"/>
  <c r="V680" i="12"/>
  <c r="U680" i="12"/>
  <c r="U678" i="12" s="1"/>
  <c r="T680" i="12"/>
  <c r="S680" i="12"/>
  <c r="R680" i="12"/>
  <c r="Q680" i="12"/>
  <c r="P680" i="12"/>
  <c r="O680" i="12"/>
  <c r="N680" i="12"/>
  <c r="M680" i="12"/>
  <c r="L680" i="12"/>
  <c r="K680" i="12"/>
  <c r="J680" i="12"/>
  <c r="I680" i="12"/>
  <c r="H680" i="12"/>
  <c r="G680" i="12"/>
  <c r="W679" i="12"/>
  <c r="V679" i="12"/>
  <c r="V678" i="12" s="1"/>
  <c r="U679" i="12"/>
  <c r="T679" i="12"/>
  <c r="S679" i="12"/>
  <c r="R679" i="12"/>
  <c r="R678" i="12" s="1"/>
  <c r="Q679" i="12"/>
  <c r="P679" i="12"/>
  <c r="O679" i="12"/>
  <c r="N679" i="12"/>
  <c r="M679" i="12"/>
  <c r="L679" i="12"/>
  <c r="K679" i="12"/>
  <c r="J679" i="12"/>
  <c r="I679" i="12"/>
  <c r="H679" i="12"/>
  <c r="G679" i="12"/>
  <c r="W678" i="12"/>
  <c r="K678" i="12"/>
  <c r="J678" i="12"/>
  <c r="I678" i="12"/>
  <c r="H678" i="12"/>
  <c r="G678" i="12"/>
  <c r="W677" i="12"/>
  <c r="V677" i="12"/>
  <c r="U677" i="12"/>
  <c r="T677" i="12"/>
  <c r="S677" i="12"/>
  <c r="R677" i="12"/>
  <c r="Q677" i="12"/>
  <c r="P677" i="12"/>
  <c r="O677" i="12"/>
  <c r="N677" i="12"/>
  <c r="M677" i="12"/>
  <c r="L677" i="12"/>
  <c r="K677" i="12"/>
  <c r="J677" i="12"/>
  <c r="I677" i="12"/>
  <c r="H677" i="12"/>
  <c r="G677" i="12"/>
  <c r="W676" i="12"/>
  <c r="V676" i="12"/>
  <c r="U676" i="12"/>
  <c r="T676" i="12"/>
  <c r="S676" i="12"/>
  <c r="R676" i="12"/>
  <c r="Q676" i="12"/>
  <c r="P676" i="12"/>
  <c r="O676" i="12"/>
  <c r="N676" i="12"/>
  <c r="M676" i="12"/>
  <c r="L676" i="12"/>
  <c r="K676" i="12"/>
  <c r="J676" i="12"/>
  <c r="I676" i="12"/>
  <c r="I674" i="12" s="1"/>
  <c r="H676" i="12"/>
  <c r="G676" i="12"/>
  <c r="W675" i="12"/>
  <c r="V675" i="12"/>
  <c r="U675" i="12"/>
  <c r="U674" i="12" s="1"/>
  <c r="T675" i="12"/>
  <c r="T674" i="12" s="1"/>
  <c r="S675" i="12"/>
  <c r="S674" i="12" s="1"/>
  <c r="R675" i="12"/>
  <c r="R674" i="12" s="1"/>
  <c r="Q675" i="12"/>
  <c r="P675" i="12"/>
  <c r="O675" i="12"/>
  <c r="N675" i="12"/>
  <c r="M675" i="12"/>
  <c r="L675" i="12"/>
  <c r="L674" i="12" s="1"/>
  <c r="K675" i="12"/>
  <c r="J675" i="12"/>
  <c r="J674" i="12" s="1"/>
  <c r="I675" i="12"/>
  <c r="H675" i="12"/>
  <c r="G675" i="12"/>
  <c r="Q674" i="12"/>
  <c r="P674" i="12"/>
  <c r="O674" i="12"/>
  <c r="N674" i="12"/>
  <c r="M674" i="12"/>
  <c r="K674" i="12"/>
  <c r="W673" i="12"/>
  <c r="V673" i="12"/>
  <c r="U673" i="12"/>
  <c r="T673" i="12"/>
  <c r="S673" i="12"/>
  <c r="R673" i="12"/>
  <c r="Q673" i="12"/>
  <c r="P673" i="12"/>
  <c r="O673" i="12"/>
  <c r="N673" i="12"/>
  <c r="M673" i="12"/>
  <c r="L673" i="12"/>
  <c r="K673" i="12"/>
  <c r="J673" i="12"/>
  <c r="I673" i="12"/>
  <c r="H673" i="12"/>
  <c r="G673" i="12"/>
  <c r="W672" i="12"/>
  <c r="V672" i="12"/>
  <c r="U672" i="12"/>
  <c r="T672" i="12"/>
  <c r="S672" i="12"/>
  <c r="R672" i="12"/>
  <c r="Q672" i="12"/>
  <c r="Q670" i="12" s="1"/>
  <c r="P672" i="12"/>
  <c r="O672" i="12"/>
  <c r="N672" i="12"/>
  <c r="M672" i="12"/>
  <c r="L672" i="12"/>
  <c r="K672" i="12"/>
  <c r="J672" i="12"/>
  <c r="I672" i="12"/>
  <c r="H672" i="12"/>
  <c r="G672" i="12"/>
  <c r="W671" i="12"/>
  <c r="V671" i="12"/>
  <c r="U671" i="12"/>
  <c r="T671" i="12"/>
  <c r="T670" i="12" s="1"/>
  <c r="S671" i="12"/>
  <c r="R671" i="12"/>
  <c r="R670" i="12" s="1"/>
  <c r="Q671" i="12"/>
  <c r="P671" i="12"/>
  <c r="O671" i="12"/>
  <c r="N671" i="12"/>
  <c r="N670" i="12" s="1"/>
  <c r="M671" i="12"/>
  <c r="L671" i="12"/>
  <c r="K671" i="12"/>
  <c r="J671" i="12"/>
  <c r="I671" i="12"/>
  <c r="H671" i="12"/>
  <c r="G671" i="12"/>
  <c r="W670" i="12"/>
  <c r="V670" i="12"/>
  <c r="U670" i="12"/>
  <c r="S670" i="12"/>
  <c r="G670" i="12"/>
  <c r="W668" i="12"/>
  <c r="V668" i="12"/>
  <c r="U668" i="12"/>
  <c r="T668" i="12"/>
  <c r="S668" i="12"/>
  <c r="R668" i="12"/>
  <c r="Q668" i="12"/>
  <c r="P668" i="12"/>
  <c r="O668" i="12"/>
  <c r="N668" i="12"/>
  <c r="M668" i="12"/>
  <c r="L668" i="12"/>
  <c r="K668" i="12"/>
  <c r="J668" i="12"/>
  <c r="I668" i="12"/>
  <c r="H668" i="12"/>
  <c r="G668" i="12"/>
  <c r="W667" i="12"/>
  <c r="V667" i="12"/>
  <c r="U667" i="12"/>
  <c r="T667" i="12"/>
  <c r="S667" i="12"/>
  <c r="R667" i="12"/>
  <c r="Q667" i="12"/>
  <c r="P667" i="12"/>
  <c r="O667" i="12"/>
  <c r="N667" i="12"/>
  <c r="M667" i="12"/>
  <c r="L667" i="12"/>
  <c r="K667" i="12"/>
  <c r="J667" i="12"/>
  <c r="I667" i="12"/>
  <c r="H667" i="12"/>
  <c r="G667" i="12"/>
  <c r="W666" i="12"/>
  <c r="V666" i="12"/>
  <c r="U666" i="12"/>
  <c r="U664" i="12" s="1"/>
  <c r="T666" i="12"/>
  <c r="S666" i="12"/>
  <c r="R666" i="12"/>
  <c r="Q666" i="12"/>
  <c r="P666" i="12"/>
  <c r="O666" i="12"/>
  <c r="N666" i="12"/>
  <c r="M666" i="12"/>
  <c r="L666" i="12"/>
  <c r="K666" i="12"/>
  <c r="J666" i="12"/>
  <c r="I666" i="12"/>
  <c r="H666" i="12"/>
  <c r="G666" i="12"/>
  <c r="W665" i="12"/>
  <c r="V665" i="12"/>
  <c r="U665" i="12"/>
  <c r="T665" i="12"/>
  <c r="S665" i="12"/>
  <c r="R665" i="12"/>
  <c r="R664" i="12" s="1"/>
  <c r="Q665" i="12"/>
  <c r="P665" i="12"/>
  <c r="O665" i="12"/>
  <c r="N665" i="12"/>
  <c r="M665" i="12"/>
  <c r="M664" i="12" s="1"/>
  <c r="L665" i="12"/>
  <c r="L664" i="12" s="1"/>
  <c r="K665" i="12"/>
  <c r="K664" i="12" s="1"/>
  <c r="J665" i="12"/>
  <c r="I665" i="12"/>
  <c r="H665" i="12"/>
  <c r="G665" i="12"/>
  <c r="J664" i="12"/>
  <c r="I664" i="12"/>
  <c r="H664" i="12"/>
  <c r="G664" i="12"/>
  <c r="W663" i="12"/>
  <c r="V663" i="12"/>
  <c r="U663" i="12"/>
  <c r="T663" i="12"/>
  <c r="S663" i="12"/>
  <c r="R663" i="12"/>
  <c r="Q663" i="12"/>
  <c r="P663" i="12"/>
  <c r="O663" i="12"/>
  <c r="N663" i="12"/>
  <c r="M663" i="12"/>
  <c r="L663" i="12"/>
  <c r="K663" i="12"/>
  <c r="J663" i="12"/>
  <c r="I663" i="12"/>
  <c r="I659" i="12" s="1"/>
  <c r="H663" i="12"/>
  <c r="G663" i="12"/>
  <c r="W662" i="12"/>
  <c r="V662" i="12"/>
  <c r="U662" i="12"/>
  <c r="T662" i="12"/>
  <c r="S662" i="12"/>
  <c r="R662" i="12"/>
  <c r="Q662" i="12"/>
  <c r="P662" i="12"/>
  <c r="O662" i="12"/>
  <c r="N662" i="12"/>
  <c r="M662" i="12"/>
  <c r="L662" i="12"/>
  <c r="K662" i="12"/>
  <c r="J662" i="12"/>
  <c r="I662" i="12"/>
  <c r="H662" i="12"/>
  <c r="G662" i="12"/>
  <c r="W661" i="12"/>
  <c r="V661" i="12"/>
  <c r="U661" i="12"/>
  <c r="T661" i="12"/>
  <c r="S661" i="12"/>
  <c r="R661" i="12"/>
  <c r="Q661" i="12"/>
  <c r="P661" i="12"/>
  <c r="O661" i="12"/>
  <c r="N661" i="12"/>
  <c r="M661" i="12"/>
  <c r="L661" i="12"/>
  <c r="K661" i="12"/>
  <c r="J661" i="12"/>
  <c r="I661" i="12"/>
  <c r="H661" i="12"/>
  <c r="G661" i="12"/>
  <c r="W660" i="12"/>
  <c r="V660" i="12"/>
  <c r="U660" i="12"/>
  <c r="U659" i="12" s="1"/>
  <c r="T660" i="12"/>
  <c r="S660" i="12"/>
  <c r="R660" i="12"/>
  <c r="R659" i="12" s="1"/>
  <c r="Q660" i="12"/>
  <c r="P660" i="12"/>
  <c r="O660" i="12"/>
  <c r="N660" i="12"/>
  <c r="N659" i="12" s="1"/>
  <c r="M660" i="12"/>
  <c r="L660" i="12"/>
  <c r="K660" i="12"/>
  <c r="J660" i="12"/>
  <c r="J659" i="12" s="1"/>
  <c r="I660" i="12"/>
  <c r="H660" i="12"/>
  <c r="H659" i="12" s="1"/>
  <c r="G660" i="12"/>
  <c r="Q659" i="12"/>
  <c r="P659" i="12"/>
  <c r="O659" i="12"/>
  <c r="M659" i="12"/>
  <c r="L659" i="12"/>
  <c r="K659" i="12"/>
  <c r="W658" i="12"/>
  <c r="V658" i="12"/>
  <c r="U658" i="12"/>
  <c r="T658" i="12"/>
  <c r="S658" i="12"/>
  <c r="R658" i="12"/>
  <c r="Q658" i="12"/>
  <c r="P658" i="12"/>
  <c r="O658" i="12"/>
  <c r="N658" i="12"/>
  <c r="N654" i="12" s="1"/>
  <c r="M658" i="12"/>
  <c r="L658" i="12"/>
  <c r="K658" i="12"/>
  <c r="J658" i="12"/>
  <c r="I658" i="12"/>
  <c r="H658" i="12"/>
  <c r="G658" i="12"/>
  <c r="W657" i="12"/>
  <c r="V657" i="12"/>
  <c r="U657" i="12"/>
  <c r="T657" i="12"/>
  <c r="S657" i="12"/>
  <c r="R657" i="12"/>
  <c r="Q657" i="12"/>
  <c r="P657" i="12"/>
  <c r="O657" i="12"/>
  <c r="N657" i="12"/>
  <c r="M657" i="12"/>
  <c r="L657" i="12"/>
  <c r="K657" i="12"/>
  <c r="J657" i="12"/>
  <c r="I657" i="12"/>
  <c r="H657" i="12"/>
  <c r="G657" i="12"/>
  <c r="W656" i="12"/>
  <c r="V656" i="12"/>
  <c r="U656" i="12"/>
  <c r="T656" i="12"/>
  <c r="S656" i="12"/>
  <c r="R656" i="12"/>
  <c r="Q656" i="12"/>
  <c r="P656" i="12"/>
  <c r="O656" i="12"/>
  <c r="N656" i="12"/>
  <c r="M656" i="12"/>
  <c r="L656" i="12"/>
  <c r="K656" i="12"/>
  <c r="J656" i="12"/>
  <c r="I656" i="12"/>
  <c r="H656" i="12"/>
  <c r="G656" i="12"/>
  <c r="W655" i="12"/>
  <c r="V655" i="12"/>
  <c r="V654" i="12" s="1"/>
  <c r="U655" i="12"/>
  <c r="U654" i="12" s="1"/>
  <c r="T655" i="12"/>
  <c r="T654" i="12" s="1"/>
  <c r="S655" i="12"/>
  <c r="R655" i="12"/>
  <c r="Q655" i="12"/>
  <c r="P655" i="12"/>
  <c r="O655" i="12"/>
  <c r="O654" i="12" s="1"/>
  <c r="N655" i="12"/>
  <c r="M655" i="12"/>
  <c r="L655" i="12"/>
  <c r="K655" i="12"/>
  <c r="J655" i="12"/>
  <c r="I655" i="12"/>
  <c r="H655" i="12"/>
  <c r="G655" i="12"/>
  <c r="S654" i="12"/>
  <c r="R654" i="12"/>
  <c r="Q654" i="12"/>
  <c r="P654" i="12"/>
  <c r="G651" i="12"/>
  <c r="G650" i="12"/>
  <c r="G649" i="12"/>
  <c r="W648" i="12"/>
  <c r="V648" i="12"/>
  <c r="U648" i="12"/>
  <c r="T648" i="12"/>
  <c r="S648" i="12"/>
  <c r="R648" i="12"/>
  <c r="Q648" i="12"/>
  <c r="P648" i="12"/>
  <c r="O648" i="12"/>
  <c r="N648" i="12"/>
  <c r="M648" i="12"/>
  <c r="L648" i="12"/>
  <c r="K648" i="12"/>
  <c r="J648" i="12"/>
  <c r="I648" i="12"/>
  <c r="H648" i="12"/>
  <c r="G648" i="12"/>
  <c r="W647" i="12"/>
  <c r="W645" i="12" s="1"/>
  <c r="V647" i="12"/>
  <c r="U647" i="12"/>
  <c r="T647" i="12"/>
  <c r="S647" i="12"/>
  <c r="R647" i="12"/>
  <c r="Q647" i="12"/>
  <c r="P647" i="12"/>
  <c r="O647" i="12"/>
  <c r="N647" i="12"/>
  <c r="M647" i="12"/>
  <c r="L647" i="12"/>
  <c r="K647" i="12"/>
  <c r="J647" i="12"/>
  <c r="I647" i="12"/>
  <c r="H647" i="12"/>
  <c r="G647" i="12"/>
  <c r="W646" i="12"/>
  <c r="V646" i="12"/>
  <c r="U646" i="12"/>
  <c r="U645" i="12" s="1"/>
  <c r="T646" i="12"/>
  <c r="S646" i="12"/>
  <c r="R646" i="12"/>
  <c r="Q646" i="12"/>
  <c r="Q645" i="12" s="1"/>
  <c r="P646" i="12"/>
  <c r="O646" i="12"/>
  <c r="N646" i="12"/>
  <c r="N645" i="12" s="1"/>
  <c r="M646" i="12"/>
  <c r="L646" i="12"/>
  <c r="K646" i="12"/>
  <c r="J646" i="12"/>
  <c r="I646" i="12"/>
  <c r="H646" i="12"/>
  <c r="G646" i="12"/>
  <c r="M645" i="12"/>
  <c r="L645" i="12"/>
  <c r="K645" i="12"/>
  <c r="J645" i="12"/>
  <c r="I645" i="12"/>
  <c r="H645" i="12"/>
  <c r="G645" i="12"/>
  <c r="W644" i="12"/>
  <c r="V644" i="12"/>
  <c r="U644" i="12"/>
  <c r="T644" i="12"/>
  <c r="S644" i="12"/>
  <c r="R644" i="12"/>
  <c r="Q644" i="12"/>
  <c r="P644" i="12"/>
  <c r="O644" i="12"/>
  <c r="N644" i="12"/>
  <c r="N642" i="12" s="1"/>
  <c r="M644" i="12"/>
  <c r="M642" i="12" s="1"/>
  <c r="L644" i="12"/>
  <c r="K644" i="12"/>
  <c r="J644" i="12"/>
  <c r="I644" i="12"/>
  <c r="H644" i="12"/>
  <c r="G644" i="12"/>
  <c r="W643" i="12"/>
  <c r="W642" i="12" s="1"/>
  <c r="V643" i="12"/>
  <c r="V642" i="12" s="1"/>
  <c r="U643" i="12"/>
  <c r="T643" i="12"/>
  <c r="S643" i="12"/>
  <c r="R643" i="12"/>
  <c r="Q643" i="12"/>
  <c r="Q642" i="12" s="1"/>
  <c r="P643" i="12"/>
  <c r="O643" i="12"/>
  <c r="O642" i="12" s="1"/>
  <c r="N643" i="12"/>
  <c r="M643" i="12"/>
  <c r="L643" i="12"/>
  <c r="L642" i="12" s="1"/>
  <c r="K643" i="12"/>
  <c r="K642" i="12" s="1"/>
  <c r="J643" i="12"/>
  <c r="J642" i="12" s="1"/>
  <c r="I643" i="12"/>
  <c r="I642" i="12" s="1"/>
  <c r="H643" i="12"/>
  <c r="G643" i="12"/>
  <c r="U642" i="12"/>
  <c r="T642" i="12"/>
  <c r="S642" i="12"/>
  <c r="R642" i="12"/>
  <c r="P642" i="12"/>
  <c r="W641" i="12"/>
  <c r="V641" i="12"/>
  <c r="U641" i="12"/>
  <c r="T641" i="12"/>
  <c r="S641" i="12"/>
  <c r="R641" i="12"/>
  <c r="Q641" i="12"/>
  <c r="P641" i="12"/>
  <c r="O641" i="12"/>
  <c r="N641" i="12"/>
  <c r="M641" i="12"/>
  <c r="L641" i="12"/>
  <c r="K641" i="12"/>
  <c r="J641" i="12"/>
  <c r="I641" i="12"/>
  <c r="H641" i="12"/>
  <c r="G641" i="12"/>
  <c r="W640" i="12"/>
  <c r="W639" i="12" s="1"/>
  <c r="V640" i="12"/>
  <c r="V639" i="12" s="1"/>
  <c r="U640" i="12"/>
  <c r="T640" i="12"/>
  <c r="T639" i="12" s="1"/>
  <c r="S640" i="12"/>
  <c r="S639" i="12" s="1"/>
  <c r="R640" i="12"/>
  <c r="Q640" i="12"/>
  <c r="P640" i="12"/>
  <c r="P639" i="12" s="1"/>
  <c r="O640" i="12"/>
  <c r="N640" i="12"/>
  <c r="M640" i="12"/>
  <c r="L640" i="12"/>
  <c r="K640" i="12"/>
  <c r="J640" i="12"/>
  <c r="I640" i="12"/>
  <c r="H640" i="12"/>
  <c r="H639" i="12" s="1"/>
  <c r="G640" i="12"/>
  <c r="O639" i="12"/>
  <c r="N639" i="12"/>
  <c r="M639" i="12"/>
  <c r="L639" i="12"/>
  <c r="K639" i="12"/>
  <c r="J639" i="12"/>
  <c r="I639" i="12"/>
  <c r="G639" i="12"/>
  <c r="W638" i="12"/>
  <c r="V638" i="12"/>
  <c r="U638" i="12"/>
  <c r="T638" i="12"/>
  <c r="S638" i="12"/>
  <c r="R638" i="12"/>
  <c r="Q638" i="12"/>
  <c r="P638" i="12"/>
  <c r="P636" i="12" s="1"/>
  <c r="O638" i="12"/>
  <c r="O636" i="12" s="1"/>
  <c r="N638" i="12"/>
  <c r="M638" i="12"/>
  <c r="L638" i="12"/>
  <c r="K638" i="12"/>
  <c r="J638" i="12"/>
  <c r="I638" i="12"/>
  <c r="H638" i="12"/>
  <c r="G638" i="12"/>
  <c r="W637" i="12"/>
  <c r="V637" i="12"/>
  <c r="U637" i="12"/>
  <c r="T637" i="12"/>
  <c r="S637" i="12"/>
  <c r="S636" i="12" s="1"/>
  <c r="R637" i="12"/>
  <c r="Q637" i="12"/>
  <c r="Q636" i="12" s="1"/>
  <c r="P637" i="12"/>
  <c r="O637" i="12"/>
  <c r="N637" i="12"/>
  <c r="N636" i="12" s="1"/>
  <c r="M637" i="12"/>
  <c r="M636" i="12" s="1"/>
  <c r="L637" i="12"/>
  <c r="L636" i="12" s="1"/>
  <c r="K637" i="12"/>
  <c r="J637" i="12"/>
  <c r="I637" i="12"/>
  <c r="H637" i="12"/>
  <c r="H636" i="12" s="1"/>
  <c r="G637" i="12"/>
  <c r="G636" i="12" s="1"/>
  <c r="W636" i="12"/>
  <c r="V636" i="12"/>
  <c r="U636" i="12"/>
  <c r="T636" i="12"/>
  <c r="R636" i="12"/>
  <c r="W635" i="12"/>
  <c r="V635" i="12"/>
  <c r="U635" i="12"/>
  <c r="T635" i="12"/>
  <c r="S635" i="12"/>
  <c r="R635" i="12"/>
  <c r="Q635" i="12"/>
  <c r="P635" i="12"/>
  <c r="O635" i="12"/>
  <c r="N635" i="12"/>
  <c r="M635" i="12"/>
  <c r="L635" i="12"/>
  <c r="K635" i="12"/>
  <c r="J635" i="12"/>
  <c r="I635" i="12"/>
  <c r="H635" i="12"/>
  <c r="G635" i="12"/>
  <c r="G633" i="12" s="1"/>
  <c r="W634" i="12"/>
  <c r="V634" i="12"/>
  <c r="U634" i="12"/>
  <c r="U633" i="12" s="1"/>
  <c r="T634" i="12"/>
  <c r="T633" i="12" s="1"/>
  <c r="S634" i="12"/>
  <c r="R634" i="12"/>
  <c r="Q634" i="12"/>
  <c r="P634" i="12"/>
  <c r="O634" i="12"/>
  <c r="N634" i="12"/>
  <c r="M634" i="12"/>
  <c r="L634" i="12"/>
  <c r="K634" i="12"/>
  <c r="J634" i="12"/>
  <c r="J633" i="12" s="1"/>
  <c r="I634" i="12"/>
  <c r="H634" i="12"/>
  <c r="H633" i="12" s="1"/>
  <c r="G634" i="12"/>
  <c r="Q633" i="12"/>
  <c r="P633" i="12"/>
  <c r="O633" i="12"/>
  <c r="N633" i="12"/>
  <c r="M633" i="12"/>
  <c r="L633" i="12"/>
  <c r="K633" i="12"/>
  <c r="I633" i="12"/>
  <c r="W632" i="12"/>
  <c r="V632" i="12"/>
  <c r="U632" i="12"/>
  <c r="T632" i="12"/>
  <c r="S632" i="12"/>
  <c r="R632" i="12"/>
  <c r="R630" i="12" s="1"/>
  <c r="Q632" i="12"/>
  <c r="Q630" i="12" s="1"/>
  <c r="P632" i="12"/>
  <c r="O632" i="12"/>
  <c r="N632" i="12"/>
  <c r="M632" i="12"/>
  <c r="L632" i="12"/>
  <c r="K632" i="12"/>
  <c r="J632" i="12"/>
  <c r="I632" i="12"/>
  <c r="H632" i="12"/>
  <c r="G632" i="12"/>
  <c r="W631" i="12"/>
  <c r="V631" i="12"/>
  <c r="U631" i="12"/>
  <c r="U630" i="12" s="1"/>
  <c r="T631" i="12"/>
  <c r="S631" i="12"/>
  <c r="S630" i="12" s="1"/>
  <c r="R631" i="12"/>
  <c r="Q631" i="12"/>
  <c r="P631" i="12"/>
  <c r="P630" i="12" s="1"/>
  <c r="O631" i="12"/>
  <c r="O630" i="12" s="1"/>
  <c r="N631" i="12"/>
  <c r="N630" i="12" s="1"/>
  <c r="M631" i="12"/>
  <c r="M630" i="12" s="1"/>
  <c r="L631" i="12"/>
  <c r="K631" i="12"/>
  <c r="J631" i="12"/>
  <c r="I631" i="12"/>
  <c r="I630" i="12" s="1"/>
  <c r="H631" i="12"/>
  <c r="H630" i="12" s="1"/>
  <c r="G631" i="12"/>
  <c r="G630" i="12" s="1"/>
  <c r="W630" i="12"/>
  <c r="V630" i="12"/>
  <c r="T630" i="12"/>
  <c r="W629" i="12"/>
  <c r="V629" i="12"/>
  <c r="U629" i="12"/>
  <c r="T629" i="12"/>
  <c r="S629" i="12"/>
  <c r="R629" i="12"/>
  <c r="Q629" i="12"/>
  <c r="P629" i="12"/>
  <c r="O629" i="12"/>
  <c r="N629" i="12"/>
  <c r="M629" i="12"/>
  <c r="L629" i="12"/>
  <c r="K629" i="12"/>
  <c r="J629" i="12"/>
  <c r="I629" i="12"/>
  <c r="I627" i="12" s="1"/>
  <c r="H629" i="12"/>
  <c r="H627" i="12" s="1"/>
  <c r="G629" i="12"/>
  <c r="W628" i="12"/>
  <c r="V628" i="12"/>
  <c r="V627" i="12" s="1"/>
  <c r="U628" i="12"/>
  <c r="U627" i="12" s="1"/>
  <c r="T628" i="12"/>
  <c r="S628" i="12"/>
  <c r="R628" i="12"/>
  <c r="Q628" i="12"/>
  <c r="Q627" i="12" s="1"/>
  <c r="P628" i="12"/>
  <c r="P627" i="12" s="1"/>
  <c r="O628" i="12"/>
  <c r="N628" i="12"/>
  <c r="M628" i="12"/>
  <c r="L628" i="12"/>
  <c r="L627" i="12" s="1"/>
  <c r="K628" i="12"/>
  <c r="J628" i="12"/>
  <c r="J627" i="12" s="1"/>
  <c r="I628" i="12"/>
  <c r="H628" i="12"/>
  <c r="G628" i="12"/>
  <c r="G627" i="12" s="1"/>
  <c r="S627" i="12"/>
  <c r="R627" i="12"/>
  <c r="O627" i="12"/>
  <c r="N627" i="12"/>
  <c r="M627" i="12"/>
  <c r="K627" i="12"/>
  <c r="W625" i="12"/>
  <c r="V625" i="12"/>
  <c r="U625" i="12"/>
  <c r="T625" i="12"/>
  <c r="S625" i="12"/>
  <c r="R625" i="12"/>
  <c r="Q625" i="12"/>
  <c r="P625" i="12"/>
  <c r="O625" i="12"/>
  <c r="N625" i="12"/>
  <c r="M625" i="12"/>
  <c r="L625" i="12"/>
  <c r="K625" i="12"/>
  <c r="J625" i="12"/>
  <c r="I625" i="12"/>
  <c r="H625" i="12"/>
  <c r="G625" i="12"/>
  <c r="W624" i="12"/>
  <c r="V624" i="12"/>
  <c r="U624" i="12"/>
  <c r="T624" i="12"/>
  <c r="S624" i="12"/>
  <c r="R624" i="12"/>
  <c r="Q624" i="12"/>
  <c r="Q622" i="12" s="1"/>
  <c r="P624" i="12"/>
  <c r="P622" i="12" s="1"/>
  <c r="O624" i="12"/>
  <c r="N624" i="12"/>
  <c r="M624" i="12"/>
  <c r="L624" i="12"/>
  <c r="K624" i="12"/>
  <c r="J624" i="12"/>
  <c r="I624" i="12"/>
  <c r="H624" i="12"/>
  <c r="G624" i="12"/>
  <c r="W623" i="12"/>
  <c r="V623" i="12"/>
  <c r="U623" i="12"/>
  <c r="T623" i="12"/>
  <c r="T622" i="12" s="1"/>
  <c r="S623" i="12"/>
  <c r="R623" i="12"/>
  <c r="R622" i="12" s="1"/>
  <c r="Q623" i="12"/>
  <c r="P623" i="12"/>
  <c r="O623" i="12"/>
  <c r="N623" i="12"/>
  <c r="M623" i="12"/>
  <c r="L623" i="12"/>
  <c r="K623" i="12"/>
  <c r="K622" i="12" s="1"/>
  <c r="J623" i="12"/>
  <c r="I623" i="12"/>
  <c r="H623" i="12"/>
  <c r="G623" i="12"/>
  <c r="W622" i="12"/>
  <c r="V622" i="12"/>
  <c r="U622" i="12"/>
  <c r="S622" i="12"/>
  <c r="W621" i="12"/>
  <c r="V621" i="12"/>
  <c r="U621" i="12"/>
  <c r="T621" i="12"/>
  <c r="S621" i="12"/>
  <c r="R621" i="12"/>
  <c r="Q621" i="12"/>
  <c r="P621" i="12"/>
  <c r="O621" i="12"/>
  <c r="N621" i="12"/>
  <c r="M621" i="12"/>
  <c r="L621" i="12"/>
  <c r="K621" i="12"/>
  <c r="J621" i="12"/>
  <c r="I621" i="12"/>
  <c r="H621" i="12"/>
  <c r="H619" i="12" s="1"/>
  <c r="G621" i="12"/>
  <c r="G619" i="12" s="1"/>
  <c r="W620" i="12"/>
  <c r="W619" i="12" s="1"/>
  <c r="V620" i="12"/>
  <c r="U620" i="12"/>
  <c r="T620" i="12"/>
  <c r="T619" i="12" s="1"/>
  <c r="S620" i="12"/>
  <c r="S619" i="12" s="1"/>
  <c r="R620" i="12"/>
  <c r="Q620" i="12"/>
  <c r="P620" i="12"/>
  <c r="O620" i="12"/>
  <c r="N620" i="12"/>
  <c r="M620" i="12"/>
  <c r="L620" i="12"/>
  <c r="K620" i="12"/>
  <c r="K619" i="12" s="1"/>
  <c r="J620" i="12"/>
  <c r="I620" i="12"/>
  <c r="I619" i="12" s="1"/>
  <c r="H620" i="12"/>
  <c r="G620" i="12"/>
  <c r="R619" i="12"/>
  <c r="Q619" i="12"/>
  <c r="P619" i="12"/>
  <c r="O619" i="12"/>
  <c r="N619" i="12"/>
  <c r="M619" i="12"/>
  <c r="L619" i="12"/>
  <c r="J619" i="12"/>
  <c r="W618" i="12"/>
  <c r="V618" i="12"/>
  <c r="U618" i="12"/>
  <c r="T618" i="12"/>
  <c r="S618" i="12"/>
  <c r="R618" i="12"/>
  <c r="Q618" i="12"/>
  <c r="P618" i="12"/>
  <c r="O618" i="12"/>
  <c r="N618" i="12"/>
  <c r="M618" i="12"/>
  <c r="L618" i="12"/>
  <c r="K618" i="12"/>
  <c r="J618" i="12"/>
  <c r="I618" i="12"/>
  <c r="H618" i="12"/>
  <c r="G618" i="12"/>
  <c r="W617" i="12"/>
  <c r="V617" i="12"/>
  <c r="U617" i="12"/>
  <c r="T617" i="12"/>
  <c r="S617" i="12"/>
  <c r="R617" i="12"/>
  <c r="Q617" i="12"/>
  <c r="P617" i="12"/>
  <c r="P615" i="12" s="1"/>
  <c r="O617" i="12"/>
  <c r="N617" i="12"/>
  <c r="M617" i="12"/>
  <c r="L617" i="12"/>
  <c r="K617" i="12"/>
  <c r="J617" i="12"/>
  <c r="I617" i="12"/>
  <c r="H617" i="12"/>
  <c r="G617" i="12"/>
  <c r="W616" i="12"/>
  <c r="W615" i="12" s="1"/>
  <c r="V616" i="12"/>
  <c r="U616" i="12"/>
  <c r="T616" i="12"/>
  <c r="S616" i="12"/>
  <c r="S615" i="12" s="1"/>
  <c r="R616" i="12"/>
  <c r="Q616" i="12"/>
  <c r="Q615" i="12" s="1"/>
  <c r="P616" i="12"/>
  <c r="O616" i="12"/>
  <c r="N616" i="12"/>
  <c r="N615" i="12" s="1"/>
  <c r="M616" i="12"/>
  <c r="L616" i="12"/>
  <c r="K616" i="12"/>
  <c r="J616" i="12"/>
  <c r="I616" i="12"/>
  <c r="I615" i="12" s="1"/>
  <c r="H616" i="12"/>
  <c r="G616" i="12"/>
  <c r="V615" i="12"/>
  <c r="U615" i="12"/>
  <c r="T615" i="12"/>
  <c r="R615" i="12"/>
  <c r="W614" i="12"/>
  <c r="V614" i="12"/>
  <c r="U614" i="12"/>
  <c r="T614" i="12"/>
  <c r="S614" i="12"/>
  <c r="R614" i="12"/>
  <c r="Q614" i="12"/>
  <c r="P614" i="12"/>
  <c r="O614" i="12"/>
  <c r="N614" i="12"/>
  <c r="M614" i="12"/>
  <c r="L614" i="12"/>
  <c r="K614" i="12"/>
  <c r="J614" i="12"/>
  <c r="I614" i="12"/>
  <c r="H614" i="12"/>
  <c r="G614" i="12"/>
  <c r="G612" i="12" s="1"/>
  <c r="W613" i="12"/>
  <c r="W612" i="12" s="1"/>
  <c r="V613" i="12"/>
  <c r="V612" i="12" s="1"/>
  <c r="U613" i="12"/>
  <c r="U612" i="12" s="1"/>
  <c r="T613" i="12"/>
  <c r="S613" i="12"/>
  <c r="R613" i="12"/>
  <c r="R612" i="12" s="1"/>
  <c r="Q613" i="12"/>
  <c r="P613" i="12"/>
  <c r="O613" i="12"/>
  <c r="N613" i="12"/>
  <c r="M613" i="12"/>
  <c r="L613" i="12"/>
  <c r="K613" i="12"/>
  <c r="J613" i="12"/>
  <c r="J612" i="12" s="1"/>
  <c r="I613" i="12"/>
  <c r="H613" i="12"/>
  <c r="H612" i="12" s="1"/>
  <c r="G613" i="12"/>
  <c r="Q612" i="12"/>
  <c r="P612" i="12"/>
  <c r="O612" i="12"/>
  <c r="N612" i="12"/>
  <c r="M612" i="12"/>
  <c r="L612" i="12"/>
  <c r="K612" i="12"/>
  <c r="I612" i="12"/>
  <c r="W611" i="12"/>
  <c r="V611" i="12"/>
  <c r="U611" i="12"/>
  <c r="T611" i="12"/>
  <c r="S611" i="12"/>
  <c r="R611" i="12"/>
  <c r="Q611" i="12"/>
  <c r="P611" i="12"/>
  <c r="O611" i="12"/>
  <c r="N611" i="12"/>
  <c r="M611" i="12"/>
  <c r="L611" i="12"/>
  <c r="K611" i="12"/>
  <c r="J611" i="12"/>
  <c r="I611" i="12"/>
  <c r="H611" i="12"/>
  <c r="G611" i="12"/>
  <c r="W610" i="12"/>
  <c r="V610" i="12"/>
  <c r="U610" i="12"/>
  <c r="T610" i="12"/>
  <c r="S610" i="12"/>
  <c r="R610" i="12"/>
  <c r="Q610" i="12"/>
  <c r="P610" i="12"/>
  <c r="O610" i="12"/>
  <c r="O608" i="12" s="1"/>
  <c r="N610" i="12"/>
  <c r="M610" i="12"/>
  <c r="L610" i="12"/>
  <c r="K610" i="12"/>
  <c r="J610" i="12"/>
  <c r="I610" i="12"/>
  <c r="H610" i="12"/>
  <c r="G610" i="12"/>
  <c r="W609" i="12"/>
  <c r="W608" i="12" s="1"/>
  <c r="V609" i="12"/>
  <c r="V608" i="12" s="1"/>
  <c r="U609" i="12"/>
  <c r="T609" i="12"/>
  <c r="S609" i="12"/>
  <c r="R609" i="12"/>
  <c r="R608" i="12" s="1"/>
  <c r="Q609" i="12"/>
  <c r="P609" i="12"/>
  <c r="P608" i="12" s="1"/>
  <c r="O609" i="12"/>
  <c r="N609" i="12"/>
  <c r="M609" i="12"/>
  <c r="L609" i="12"/>
  <c r="L608" i="12" s="1"/>
  <c r="K609" i="12"/>
  <c r="J609" i="12"/>
  <c r="I609" i="12"/>
  <c r="H609" i="12"/>
  <c r="G609" i="12"/>
  <c r="G608" i="12" s="1"/>
  <c r="U608" i="12"/>
  <c r="T608" i="12"/>
  <c r="S608" i="12"/>
  <c r="Q608" i="12"/>
  <c r="W607" i="12"/>
  <c r="V607" i="12"/>
  <c r="U607" i="12"/>
  <c r="T607" i="12"/>
  <c r="S607" i="12"/>
  <c r="R607" i="12"/>
  <c r="Q607" i="12"/>
  <c r="P607" i="12"/>
  <c r="O607" i="12"/>
  <c r="N607" i="12"/>
  <c r="M607" i="12"/>
  <c r="L607" i="12"/>
  <c r="K607" i="12"/>
  <c r="J607" i="12"/>
  <c r="I607" i="12"/>
  <c r="H607" i="12"/>
  <c r="G607" i="12"/>
  <c r="W606" i="12"/>
  <c r="W605" i="12" s="1"/>
  <c r="V606" i="12"/>
  <c r="V605" i="12" s="1"/>
  <c r="U606" i="12"/>
  <c r="U605" i="12" s="1"/>
  <c r="T606" i="12"/>
  <c r="T605" i="12" s="1"/>
  <c r="S606" i="12"/>
  <c r="R606" i="12"/>
  <c r="Q606" i="12"/>
  <c r="Q605" i="12" s="1"/>
  <c r="P606" i="12"/>
  <c r="P605" i="12" s="1"/>
  <c r="O606" i="12"/>
  <c r="N606" i="12"/>
  <c r="M606" i="12"/>
  <c r="L606" i="12"/>
  <c r="K606" i="12"/>
  <c r="J606" i="12"/>
  <c r="I606" i="12"/>
  <c r="I605" i="12" s="1"/>
  <c r="H606" i="12"/>
  <c r="G606" i="12"/>
  <c r="G605" i="12" s="1"/>
  <c r="O605" i="12"/>
  <c r="N605" i="12"/>
  <c r="M605" i="12"/>
  <c r="L605" i="12"/>
  <c r="K605" i="12"/>
  <c r="J605" i="12"/>
  <c r="H605" i="12"/>
  <c r="W603" i="12"/>
  <c r="V603" i="12"/>
  <c r="U603" i="12"/>
  <c r="T603" i="12"/>
  <c r="S603" i="12"/>
  <c r="R603" i="12"/>
  <c r="Q603" i="12"/>
  <c r="P603" i="12"/>
  <c r="O603" i="12"/>
  <c r="N603" i="12"/>
  <c r="M603" i="12"/>
  <c r="L603" i="12"/>
  <c r="K603" i="12"/>
  <c r="J603" i="12"/>
  <c r="I603" i="12"/>
  <c r="H603" i="12"/>
  <c r="G603" i="12"/>
  <c r="W602" i="12"/>
  <c r="V602" i="12"/>
  <c r="U602" i="12"/>
  <c r="T602" i="12"/>
  <c r="S602" i="12"/>
  <c r="R602" i="12"/>
  <c r="Q602" i="12"/>
  <c r="P602" i="12"/>
  <c r="O602" i="12"/>
  <c r="N602" i="12"/>
  <c r="N600" i="12" s="1"/>
  <c r="M602" i="12"/>
  <c r="L602" i="12"/>
  <c r="K602" i="12"/>
  <c r="J602" i="12"/>
  <c r="I602" i="12"/>
  <c r="H602" i="12"/>
  <c r="G602" i="12"/>
  <c r="W601" i="12"/>
  <c r="V601" i="12"/>
  <c r="V600" i="12" s="1"/>
  <c r="U601" i="12"/>
  <c r="U600" i="12" s="1"/>
  <c r="T601" i="12"/>
  <c r="S601" i="12"/>
  <c r="R601" i="12"/>
  <c r="Q601" i="12"/>
  <c r="Q600" i="12" s="1"/>
  <c r="P601" i="12"/>
  <c r="O601" i="12"/>
  <c r="O600" i="12" s="1"/>
  <c r="N601" i="12"/>
  <c r="M601" i="12"/>
  <c r="L601" i="12"/>
  <c r="K601" i="12"/>
  <c r="K600" i="12" s="1"/>
  <c r="J601" i="12"/>
  <c r="I601" i="12"/>
  <c r="H601" i="12"/>
  <c r="G601" i="12"/>
  <c r="W600" i="12"/>
  <c r="T600" i="12"/>
  <c r="S600" i="12"/>
  <c r="R600" i="12"/>
  <c r="P600" i="12"/>
  <c r="W599" i="12"/>
  <c r="V599" i="12"/>
  <c r="U599" i="12"/>
  <c r="T599" i="12"/>
  <c r="S599" i="12"/>
  <c r="R599" i="12"/>
  <c r="Q599" i="12"/>
  <c r="P599" i="12"/>
  <c r="O599" i="12"/>
  <c r="N599" i="12"/>
  <c r="M599" i="12"/>
  <c r="L599" i="12"/>
  <c r="K599" i="12"/>
  <c r="J599" i="12"/>
  <c r="I599" i="12"/>
  <c r="H599" i="12"/>
  <c r="G599" i="12"/>
  <c r="W598" i="12"/>
  <c r="V598" i="12"/>
  <c r="V596" i="12" s="1"/>
  <c r="U598" i="12"/>
  <c r="U596" i="12" s="1"/>
  <c r="T598" i="12"/>
  <c r="S598" i="12"/>
  <c r="R598" i="12"/>
  <c r="Q598" i="12"/>
  <c r="P598" i="12"/>
  <c r="O598" i="12"/>
  <c r="N598" i="12"/>
  <c r="M598" i="12"/>
  <c r="L598" i="12"/>
  <c r="K598" i="12"/>
  <c r="J598" i="12"/>
  <c r="I598" i="12"/>
  <c r="H598" i="12"/>
  <c r="G598" i="12"/>
  <c r="W597" i="12"/>
  <c r="W596" i="12" s="1"/>
  <c r="V597" i="12"/>
  <c r="U597" i="12"/>
  <c r="T597" i="12"/>
  <c r="T596" i="12" s="1"/>
  <c r="S597" i="12"/>
  <c r="S596" i="12" s="1"/>
  <c r="R597" i="12"/>
  <c r="R596" i="12" s="1"/>
  <c r="Q597" i="12"/>
  <c r="Q596" i="12" s="1"/>
  <c r="P597" i="12"/>
  <c r="O597" i="12"/>
  <c r="N597" i="12"/>
  <c r="N596" i="12" s="1"/>
  <c r="M597" i="12"/>
  <c r="M596" i="12" s="1"/>
  <c r="L597" i="12"/>
  <c r="K597" i="12"/>
  <c r="J597" i="12"/>
  <c r="I597" i="12"/>
  <c r="I596" i="12" s="1"/>
  <c r="H597" i="12"/>
  <c r="G597" i="12"/>
  <c r="L596" i="12"/>
  <c r="K596" i="12"/>
  <c r="J596" i="12"/>
  <c r="H596" i="12"/>
  <c r="G596" i="12"/>
  <c r="W595" i="12"/>
  <c r="V595" i="12"/>
  <c r="U595" i="12"/>
  <c r="T595" i="12"/>
  <c r="S595" i="12"/>
  <c r="R595" i="12"/>
  <c r="Q595" i="12"/>
  <c r="P595" i="12"/>
  <c r="O595" i="12"/>
  <c r="N595" i="12"/>
  <c r="M595" i="12"/>
  <c r="L595" i="12"/>
  <c r="K595" i="12"/>
  <c r="J595" i="12"/>
  <c r="I595" i="12"/>
  <c r="H595" i="12"/>
  <c r="G595" i="12"/>
  <c r="W594" i="12"/>
  <c r="V594" i="12"/>
  <c r="U594" i="12"/>
  <c r="T594" i="12"/>
  <c r="T592" i="12" s="1"/>
  <c r="S594" i="12"/>
  <c r="R594" i="12"/>
  <c r="Q594" i="12"/>
  <c r="P594" i="12"/>
  <c r="O594" i="12"/>
  <c r="N594" i="12"/>
  <c r="M594" i="12"/>
  <c r="L594" i="12"/>
  <c r="K594" i="12"/>
  <c r="J594" i="12"/>
  <c r="J592" i="12" s="1"/>
  <c r="I594" i="12"/>
  <c r="H594" i="12"/>
  <c r="G594" i="12"/>
  <c r="W593" i="12"/>
  <c r="V593" i="12"/>
  <c r="V592" i="12" s="1"/>
  <c r="U593" i="12"/>
  <c r="U592" i="12" s="1"/>
  <c r="T593" i="12"/>
  <c r="S593" i="12"/>
  <c r="S592" i="12" s="1"/>
  <c r="R593" i="12"/>
  <c r="R592" i="12" s="1"/>
  <c r="Q593" i="12"/>
  <c r="Q592" i="12" s="1"/>
  <c r="P593" i="12"/>
  <c r="O593" i="12"/>
  <c r="N593" i="12"/>
  <c r="M593" i="12"/>
  <c r="M592" i="12" s="1"/>
  <c r="L593" i="12"/>
  <c r="K593" i="12"/>
  <c r="K592" i="12" s="1"/>
  <c r="J593" i="12"/>
  <c r="I593" i="12"/>
  <c r="H593" i="12"/>
  <c r="G593" i="12"/>
  <c r="P592" i="12"/>
  <c r="O592" i="12"/>
  <c r="N592" i="12"/>
  <c r="L592" i="12"/>
  <c r="W590" i="12"/>
  <c r="V590" i="12"/>
  <c r="U590" i="12"/>
  <c r="T590" i="12"/>
  <c r="S590" i="12"/>
  <c r="R590" i="12"/>
  <c r="Q590" i="12"/>
  <c r="Q586" i="12" s="1"/>
  <c r="P590" i="12"/>
  <c r="O590" i="12"/>
  <c r="N590" i="12"/>
  <c r="M590" i="12"/>
  <c r="L590" i="12"/>
  <c r="K590" i="12"/>
  <c r="J590" i="12"/>
  <c r="I590" i="12"/>
  <c r="H590" i="12"/>
  <c r="G590" i="12"/>
  <c r="W589" i="12"/>
  <c r="V589" i="12"/>
  <c r="U589" i="12"/>
  <c r="T589" i="12"/>
  <c r="S589" i="12"/>
  <c r="R589" i="12"/>
  <c r="Q589" i="12"/>
  <c r="P589" i="12"/>
  <c r="O589" i="12"/>
  <c r="N589" i="12"/>
  <c r="M589" i="12"/>
  <c r="L589" i="12"/>
  <c r="K589" i="12"/>
  <c r="J589" i="12"/>
  <c r="I589" i="12"/>
  <c r="H589" i="12"/>
  <c r="G589" i="12"/>
  <c r="W588" i="12"/>
  <c r="V588" i="12"/>
  <c r="U588" i="12"/>
  <c r="T588" i="12"/>
  <c r="S588" i="12"/>
  <c r="R588" i="12"/>
  <c r="Q588" i="12"/>
  <c r="P588" i="12"/>
  <c r="O588" i="12"/>
  <c r="O586" i="12" s="1"/>
  <c r="N588" i="12"/>
  <c r="N586" i="12" s="1"/>
  <c r="M588" i="12"/>
  <c r="L588" i="12"/>
  <c r="K588" i="12"/>
  <c r="J588" i="12"/>
  <c r="I588" i="12"/>
  <c r="H588" i="12"/>
  <c r="G588" i="12"/>
  <c r="W587" i="12"/>
  <c r="V587" i="12"/>
  <c r="V586" i="12" s="1"/>
  <c r="U587" i="12"/>
  <c r="T587" i="12"/>
  <c r="S587" i="12"/>
  <c r="R587" i="12"/>
  <c r="R586" i="12" s="1"/>
  <c r="Q587" i="12"/>
  <c r="P587" i="12"/>
  <c r="O587" i="12"/>
  <c r="N587" i="12"/>
  <c r="M587" i="12"/>
  <c r="M586" i="12" s="1"/>
  <c r="L587" i="12"/>
  <c r="L586" i="12" s="1"/>
  <c r="K587" i="12"/>
  <c r="K586" i="12" s="1"/>
  <c r="J587" i="12"/>
  <c r="J586" i="12" s="1"/>
  <c r="I587" i="12"/>
  <c r="H587" i="12"/>
  <c r="G587" i="12"/>
  <c r="G586" i="12" s="1"/>
  <c r="W586" i="12"/>
  <c r="U586" i="12"/>
  <c r="T586" i="12"/>
  <c r="S586" i="12"/>
  <c r="W585" i="12"/>
  <c r="V585" i="12"/>
  <c r="V581" i="12" s="1"/>
  <c r="U585" i="12"/>
  <c r="T585" i="12"/>
  <c r="S585" i="12"/>
  <c r="R585" i="12"/>
  <c r="Q585" i="12"/>
  <c r="P585" i="12"/>
  <c r="O585" i="12"/>
  <c r="N585" i="12"/>
  <c r="M585" i="12"/>
  <c r="L585" i="12"/>
  <c r="K585" i="12"/>
  <c r="J585" i="12"/>
  <c r="I585" i="12"/>
  <c r="H585" i="12"/>
  <c r="G585" i="12"/>
  <c r="W584" i="12"/>
  <c r="V584" i="12"/>
  <c r="U584" i="12"/>
  <c r="T584" i="12"/>
  <c r="S584" i="12"/>
  <c r="R584" i="12"/>
  <c r="Q584" i="12"/>
  <c r="P584" i="12"/>
  <c r="O584" i="12"/>
  <c r="N584" i="12"/>
  <c r="M584" i="12"/>
  <c r="L584" i="12"/>
  <c r="K584" i="12"/>
  <c r="J584" i="12"/>
  <c r="I584" i="12"/>
  <c r="H584" i="12"/>
  <c r="G584" i="12"/>
  <c r="W583" i="12"/>
  <c r="V583" i="12"/>
  <c r="U583" i="12"/>
  <c r="T583" i="12"/>
  <c r="S583" i="12"/>
  <c r="R583" i="12"/>
  <c r="Q583" i="12"/>
  <c r="P583" i="12"/>
  <c r="O583" i="12"/>
  <c r="N583" i="12"/>
  <c r="M583" i="12"/>
  <c r="L583" i="12"/>
  <c r="K583" i="12"/>
  <c r="J583" i="12"/>
  <c r="I583" i="12"/>
  <c r="H583" i="12"/>
  <c r="G583" i="12"/>
  <c r="W582" i="12"/>
  <c r="W581" i="12" s="1"/>
  <c r="V582" i="12"/>
  <c r="U582" i="12"/>
  <c r="T582" i="12"/>
  <c r="S582" i="12"/>
  <c r="R582" i="12"/>
  <c r="Q582" i="12"/>
  <c r="P582" i="12"/>
  <c r="O582" i="12"/>
  <c r="N582" i="12"/>
  <c r="M582" i="12"/>
  <c r="L582" i="12"/>
  <c r="L581" i="12" s="1"/>
  <c r="K582" i="12"/>
  <c r="K581" i="12" s="1"/>
  <c r="J582" i="12"/>
  <c r="J581" i="12" s="1"/>
  <c r="I582" i="12"/>
  <c r="H582" i="12"/>
  <c r="G582" i="12"/>
  <c r="I581" i="12"/>
  <c r="H581" i="12"/>
  <c r="G581" i="12"/>
  <c r="W580" i="12"/>
  <c r="V580" i="12"/>
  <c r="U580" i="12"/>
  <c r="T580" i="12"/>
  <c r="S580" i="12"/>
  <c r="R580" i="12"/>
  <c r="Q580" i="12"/>
  <c r="P580" i="12"/>
  <c r="O580" i="12"/>
  <c r="N580" i="12"/>
  <c r="M580" i="12"/>
  <c r="L580" i="12"/>
  <c r="K580" i="12"/>
  <c r="J580" i="12"/>
  <c r="I580" i="12"/>
  <c r="H580" i="12"/>
  <c r="G580" i="12"/>
  <c r="G576" i="12" s="1"/>
  <c r="W579" i="12"/>
  <c r="V579" i="12"/>
  <c r="U579" i="12"/>
  <c r="T579" i="12"/>
  <c r="S579" i="12"/>
  <c r="R579" i="12"/>
  <c r="Q579" i="12"/>
  <c r="P579" i="12"/>
  <c r="O579" i="12"/>
  <c r="N579" i="12"/>
  <c r="M579" i="12"/>
  <c r="L579" i="12"/>
  <c r="K579" i="12"/>
  <c r="J579" i="12"/>
  <c r="I579" i="12"/>
  <c r="H579" i="12"/>
  <c r="G579" i="12"/>
  <c r="W578" i="12"/>
  <c r="V578" i="12"/>
  <c r="U578" i="12"/>
  <c r="T578" i="12"/>
  <c r="S578" i="12"/>
  <c r="R578" i="12"/>
  <c r="Q578" i="12"/>
  <c r="P578" i="12"/>
  <c r="O578" i="12"/>
  <c r="N578" i="12"/>
  <c r="M578" i="12"/>
  <c r="L578" i="12"/>
  <c r="K578" i="12"/>
  <c r="J578" i="12"/>
  <c r="I578" i="12"/>
  <c r="H578" i="12"/>
  <c r="G578" i="12"/>
  <c r="W577" i="12"/>
  <c r="V577" i="12"/>
  <c r="V576" i="12" s="1"/>
  <c r="U577" i="12"/>
  <c r="T577" i="12"/>
  <c r="S577" i="12"/>
  <c r="R577" i="12"/>
  <c r="Q577" i="12"/>
  <c r="Q576" i="12" s="1"/>
  <c r="P577" i="12"/>
  <c r="P576" i="12" s="1"/>
  <c r="O577" i="12"/>
  <c r="O576" i="12" s="1"/>
  <c r="N577" i="12"/>
  <c r="N576" i="12" s="1"/>
  <c r="M577" i="12"/>
  <c r="L577" i="12"/>
  <c r="K577" i="12"/>
  <c r="J577" i="12"/>
  <c r="I577" i="12"/>
  <c r="H577" i="12"/>
  <c r="H576" i="12" s="1"/>
  <c r="G577" i="12"/>
  <c r="M576" i="12"/>
  <c r="L576" i="12"/>
  <c r="K576" i="12"/>
  <c r="J576" i="12"/>
  <c r="I576" i="12"/>
  <c r="W569" i="12"/>
  <c r="V569" i="12"/>
  <c r="U569" i="12"/>
  <c r="T569" i="12"/>
  <c r="S569" i="12"/>
  <c r="R569" i="12"/>
  <c r="Q569" i="12"/>
  <c r="P569" i="12"/>
  <c r="O569" i="12"/>
  <c r="N569" i="12"/>
  <c r="M569" i="12"/>
  <c r="L569" i="12"/>
  <c r="K569" i="12"/>
  <c r="J569" i="12"/>
  <c r="I569" i="12"/>
  <c r="H569" i="12"/>
  <c r="G569" i="12"/>
  <c r="W568" i="12"/>
  <c r="V568" i="12"/>
  <c r="U568" i="12"/>
  <c r="T568" i="12"/>
  <c r="S568" i="12"/>
  <c r="R568" i="12"/>
  <c r="Q568" i="12"/>
  <c r="P568" i="12"/>
  <c r="O568" i="12"/>
  <c r="N568" i="12"/>
  <c r="M568" i="12"/>
  <c r="L568" i="12"/>
  <c r="K568" i="12"/>
  <c r="J568" i="12"/>
  <c r="J566" i="12" s="1"/>
  <c r="I568" i="12"/>
  <c r="I566" i="12" s="1"/>
  <c r="H568" i="12"/>
  <c r="G568" i="12"/>
  <c r="W567" i="12"/>
  <c r="V567" i="12"/>
  <c r="V566" i="12" s="1"/>
  <c r="U567" i="12"/>
  <c r="U566" i="12" s="1"/>
  <c r="T567" i="12"/>
  <c r="S567" i="12"/>
  <c r="S566" i="12" s="1"/>
  <c r="R567" i="12"/>
  <c r="Q567" i="12"/>
  <c r="P567" i="12"/>
  <c r="O567" i="12"/>
  <c r="N567" i="12"/>
  <c r="M567" i="12"/>
  <c r="M566" i="12" s="1"/>
  <c r="L567" i="12"/>
  <c r="K567" i="12"/>
  <c r="K566" i="12" s="1"/>
  <c r="J567" i="12"/>
  <c r="I567" i="12"/>
  <c r="H567" i="12"/>
  <c r="G567" i="12"/>
  <c r="T566" i="12"/>
  <c r="R566" i="12"/>
  <c r="Q566" i="12"/>
  <c r="P566" i="12"/>
  <c r="O566" i="12"/>
  <c r="N566" i="12"/>
  <c r="L566" i="12"/>
  <c r="W564" i="12"/>
  <c r="V564" i="12"/>
  <c r="V563" i="12" s="1"/>
  <c r="U564" i="12"/>
  <c r="U563" i="12" s="1"/>
  <c r="T564" i="12"/>
  <c r="T563" i="12" s="1"/>
  <c r="S564" i="12"/>
  <c r="S563" i="12" s="1"/>
  <c r="R564" i="12"/>
  <c r="R563" i="12" s="1"/>
  <c r="Q564" i="12"/>
  <c r="Q563" i="12" s="1"/>
  <c r="P564" i="12"/>
  <c r="P563" i="12" s="1"/>
  <c r="O564" i="12"/>
  <c r="O563" i="12" s="1"/>
  <c r="N564" i="12"/>
  <c r="M564" i="12"/>
  <c r="L564" i="12"/>
  <c r="L563" i="12" s="1"/>
  <c r="K564" i="12"/>
  <c r="K563" i="12" s="1"/>
  <c r="J564" i="12"/>
  <c r="I564" i="12"/>
  <c r="H564" i="12"/>
  <c r="G564" i="12"/>
  <c r="G563" i="12" s="1"/>
  <c r="W563" i="12"/>
  <c r="N563" i="12"/>
  <c r="M563" i="12"/>
  <c r="J563" i="12"/>
  <c r="I563" i="12"/>
  <c r="H563" i="12"/>
  <c r="W562" i="12"/>
  <c r="V562" i="12"/>
  <c r="U562" i="12"/>
  <c r="T562" i="12"/>
  <c r="S562" i="12"/>
  <c r="R562" i="12"/>
  <c r="Q562" i="12"/>
  <c r="P562" i="12"/>
  <c r="O562" i="12"/>
  <c r="O560" i="12" s="1"/>
  <c r="N562" i="12"/>
  <c r="N560" i="12" s="1"/>
  <c r="M562" i="12"/>
  <c r="L562" i="12"/>
  <c r="K562" i="12"/>
  <c r="J562" i="12"/>
  <c r="I562" i="12"/>
  <c r="H562" i="12"/>
  <c r="G562" i="12"/>
  <c r="W561" i="12"/>
  <c r="V561" i="12"/>
  <c r="V560" i="12" s="1"/>
  <c r="U561" i="12"/>
  <c r="T561" i="12"/>
  <c r="S561" i="12"/>
  <c r="R561" i="12"/>
  <c r="R560" i="12" s="1"/>
  <c r="Q561" i="12"/>
  <c r="P561" i="12"/>
  <c r="P560" i="12" s="1"/>
  <c r="O561" i="12"/>
  <c r="N561" i="12"/>
  <c r="M561" i="12"/>
  <c r="M560" i="12" s="1"/>
  <c r="L561" i="12"/>
  <c r="L560" i="12" s="1"/>
  <c r="K561" i="12"/>
  <c r="J561" i="12"/>
  <c r="I561" i="12"/>
  <c r="H561" i="12"/>
  <c r="H560" i="12" s="1"/>
  <c r="G561" i="12"/>
  <c r="G560" i="12" s="1"/>
  <c r="W560" i="12"/>
  <c r="U560" i="12"/>
  <c r="T560" i="12"/>
  <c r="S560" i="12"/>
  <c r="Q560" i="12"/>
  <c r="W559" i="12"/>
  <c r="V559" i="12"/>
  <c r="U559" i="12"/>
  <c r="T559" i="12"/>
  <c r="S559" i="12"/>
  <c r="R559" i="12"/>
  <c r="Q559" i="12"/>
  <c r="Q552" i="12" s="1"/>
  <c r="P559" i="12"/>
  <c r="O559" i="12"/>
  <c r="N559" i="12"/>
  <c r="M559" i="12"/>
  <c r="L559" i="12"/>
  <c r="K559" i="12"/>
  <c r="J559" i="12"/>
  <c r="I559" i="12"/>
  <c r="H559" i="12"/>
  <c r="G559" i="12"/>
  <c r="W558" i="12"/>
  <c r="V558" i="12"/>
  <c r="U558" i="12"/>
  <c r="T558" i="12"/>
  <c r="S558" i="12"/>
  <c r="R558" i="12"/>
  <c r="Q558" i="12"/>
  <c r="P558" i="12"/>
  <c r="O558" i="12"/>
  <c r="N558" i="12"/>
  <c r="M558" i="12"/>
  <c r="L558" i="12"/>
  <c r="K558" i="12"/>
  <c r="J558" i="12"/>
  <c r="I558" i="12"/>
  <c r="H558" i="12"/>
  <c r="G558" i="12"/>
  <c r="W557" i="12"/>
  <c r="V557" i="12"/>
  <c r="U557" i="12"/>
  <c r="T557" i="12"/>
  <c r="S557" i="12"/>
  <c r="R557" i="12"/>
  <c r="Q557" i="12"/>
  <c r="P557" i="12"/>
  <c r="O557" i="12"/>
  <c r="N557" i="12"/>
  <c r="M557" i="12"/>
  <c r="L557" i="12"/>
  <c r="K557" i="12"/>
  <c r="J557" i="12"/>
  <c r="I557" i="12"/>
  <c r="H557" i="12"/>
  <c r="G557" i="12"/>
  <c r="W556" i="12"/>
  <c r="V556" i="12"/>
  <c r="U556" i="12"/>
  <c r="T556" i="12"/>
  <c r="S556" i="12"/>
  <c r="R556" i="12"/>
  <c r="Q556" i="12"/>
  <c r="P556" i="12"/>
  <c r="O556" i="12"/>
  <c r="N556" i="12"/>
  <c r="M556" i="12"/>
  <c r="L556" i="12"/>
  <c r="K556" i="12"/>
  <c r="J556" i="12"/>
  <c r="I556" i="12"/>
  <c r="H556" i="12"/>
  <c r="G556" i="12"/>
  <c r="W555" i="12"/>
  <c r="V555" i="12"/>
  <c r="U555" i="12"/>
  <c r="T555" i="12"/>
  <c r="S555" i="12"/>
  <c r="R555" i="12"/>
  <c r="Q555" i="12"/>
  <c r="P555" i="12"/>
  <c r="O555" i="12"/>
  <c r="N555" i="12"/>
  <c r="M555" i="12"/>
  <c r="L555" i="12"/>
  <c r="K555" i="12"/>
  <c r="J555" i="12"/>
  <c r="I555" i="12"/>
  <c r="H555" i="12"/>
  <c r="G555" i="12"/>
  <c r="W554" i="12"/>
  <c r="V554" i="12"/>
  <c r="U554" i="12"/>
  <c r="U552" i="12" s="1"/>
  <c r="T554" i="12"/>
  <c r="S554" i="12"/>
  <c r="R554" i="12"/>
  <c r="Q554" i="12"/>
  <c r="P554" i="12"/>
  <c r="O554" i="12"/>
  <c r="N554" i="12"/>
  <c r="M554" i="12"/>
  <c r="L554" i="12"/>
  <c r="K554" i="12"/>
  <c r="J554" i="12"/>
  <c r="I554" i="12"/>
  <c r="H554" i="12"/>
  <c r="G554" i="12"/>
  <c r="W553" i="12"/>
  <c r="V553" i="12"/>
  <c r="U553" i="12"/>
  <c r="T553" i="12"/>
  <c r="T552" i="12" s="1"/>
  <c r="S553" i="12"/>
  <c r="S552" i="12" s="1"/>
  <c r="R553" i="12"/>
  <c r="R552" i="12" s="1"/>
  <c r="Q553" i="12"/>
  <c r="P553" i="12"/>
  <c r="O553" i="12"/>
  <c r="N553" i="12"/>
  <c r="N552" i="12" s="1"/>
  <c r="M553" i="12"/>
  <c r="L553" i="12"/>
  <c r="L552" i="12" s="1"/>
  <c r="K553" i="12"/>
  <c r="J553" i="12"/>
  <c r="I553" i="12"/>
  <c r="H553" i="12"/>
  <c r="G553" i="12"/>
  <c r="O552" i="12"/>
  <c r="W551" i="12"/>
  <c r="V551" i="12"/>
  <c r="V549" i="12" s="1"/>
  <c r="U551" i="12"/>
  <c r="U549" i="12" s="1"/>
  <c r="T551" i="12"/>
  <c r="S551" i="12"/>
  <c r="R551" i="12"/>
  <c r="Q551" i="12"/>
  <c r="P551" i="12"/>
  <c r="O551" i="12"/>
  <c r="N551" i="12"/>
  <c r="M551" i="12"/>
  <c r="L551" i="12"/>
  <c r="K551" i="12"/>
  <c r="J551" i="12"/>
  <c r="I551" i="12"/>
  <c r="H551" i="12"/>
  <c r="G551" i="12"/>
  <c r="W550" i="12"/>
  <c r="W549" i="12" s="1"/>
  <c r="V550" i="12"/>
  <c r="U550" i="12"/>
  <c r="T550" i="12"/>
  <c r="T549" i="12" s="1"/>
  <c r="S550" i="12"/>
  <c r="S549" i="12" s="1"/>
  <c r="R550" i="12"/>
  <c r="Q550" i="12"/>
  <c r="P550" i="12"/>
  <c r="O550" i="12"/>
  <c r="N550" i="12"/>
  <c r="N549" i="12" s="1"/>
  <c r="M550" i="12"/>
  <c r="M549" i="12" s="1"/>
  <c r="L550" i="12"/>
  <c r="L549" i="12" s="1"/>
  <c r="K550" i="12"/>
  <c r="J550" i="12"/>
  <c r="I550" i="12"/>
  <c r="H550" i="12"/>
  <c r="G550" i="12"/>
  <c r="K549" i="12"/>
  <c r="J549" i="12"/>
  <c r="I549" i="12"/>
  <c r="H549" i="12"/>
  <c r="G549" i="12"/>
  <c r="W548" i="12"/>
  <c r="V548" i="12"/>
  <c r="U548" i="12"/>
  <c r="T548" i="12"/>
  <c r="S548" i="12"/>
  <c r="R548" i="12"/>
  <c r="Q548" i="12"/>
  <c r="P548" i="12"/>
  <c r="O548" i="12"/>
  <c r="N548" i="12"/>
  <c r="M548" i="12"/>
  <c r="L548" i="12"/>
  <c r="K548" i="12"/>
  <c r="J548" i="12"/>
  <c r="I548" i="12"/>
  <c r="H548" i="12"/>
  <c r="H543" i="12" s="1"/>
  <c r="G548" i="12"/>
  <c r="W547" i="12"/>
  <c r="V547" i="12"/>
  <c r="U547" i="12"/>
  <c r="T547" i="12"/>
  <c r="S547" i="12"/>
  <c r="R547" i="12"/>
  <c r="Q547" i="12"/>
  <c r="P547" i="12"/>
  <c r="O547" i="12"/>
  <c r="N547" i="12"/>
  <c r="M547" i="12"/>
  <c r="L547" i="12"/>
  <c r="K547" i="12"/>
  <c r="J547" i="12"/>
  <c r="I547" i="12"/>
  <c r="H547" i="12"/>
  <c r="G547" i="12"/>
  <c r="W546" i="12"/>
  <c r="V546" i="12"/>
  <c r="U546" i="12"/>
  <c r="T546" i="12"/>
  <c r="S546" i="12"/>
  <c r="R546" i="12"/>
  <c r="Q546" i="12"/>
  <c r="P546" i="12"/>
  <c r="O546" i="12"/>
  <c r="N546" i="12"/>
  <c r="M546" i="12"/>
  <c r="L546" i="12"/>
  <c r="K546" i="12"/>
  <c r="J546" i="12"/>
  <c r="I546" i="12"/>
  <c r="H546" i="12"/>
  <c r="G546" i="12"/>
  <c r="W545" i="12"/>
  <c r="V545" i="12"/>
  <c r="U545" i="12"/>
  <c r="T545" i="12"/>
  <c r="S545" i="12"/>
  <c r="R545" i="12"/>
  <c r="Q545" i="12"/>
  <c r="P545" i="12"/>
  <c r="O545" i="12"/>
  <c r="N545" i="12"/>
  <c r="M545" i="12"/>
  <c r="L545" i="12"/>
  <c r="K545" i="12"/>
  <c r="J545" i="12"/>
  <c r="I545" i="12"/>
  <c r="H545" i="12"/>
  <c r="G545" i="12"/>
  <c r="W544" i="12"/>
  <c r="V544" i="12"/>
  <c r="U544" i="12"/>
  <c r="T544" i="12"/>
  <c r="S544" i="12"/>
  <c r="S543" i="12" s="1"/>
  <c r="R544" i="12"/>
  <c r="Q544" i="12"/>
  <c r="P544" i="12"/>
  <c r="P543" i="12" s="1"/>
  <c r="O544" i="12"/>
  <c r="N544" i="12"/>
  <c r="M544" i="12"/>
  <c r="L544" i="12"/>
  <c r="K544" i="12"/>
  <c r="J544" i="12"/>
  <c r="I544" i="12"/>
  <c r="H544" i="12"/>
  <c r="G544" i="12"/>
  <c r="G543" i="12" s="1"/>
  <c r="N543" i="12"/>
  <c r="M543" i="12"/>
  <c r="L543" i="12"/>
  <c r="K543" i="12"/>
  <c r="J543" i="12"/>
  <c r="I543" i="12"/>
  <c r="W542" i="12"/>
  <c r="V542" i="12"/>
  <c r="U542" i="12"/>
  <c r="T542" i="12"/>
  <c r="S542" i="12"/>
  <c r="R542" i="12"/>
  <c r="Q542" i="12"/>
  <c r="P542" i="12"/>
  <c r="O542" i="12"/>
  <c r="O540" i="12" s="1"/>
  <c r="N542" i="12"/>
  <c r="N540" i="12" s="1"/>
  <c r="M542" i="12"/>
  <c r="L542" i="12"/>
  <c r="K542" i="12"/>
  <c r="J542" i="12"/>
  <c r="I542" i="12"/>
  <c r="H542" i="12"/>
  <c r="G542" i="12"/>
  <c r="W541" i="12"/>
  <c r="V541" i="12"/>
  <c r="U541" i="12"/>
  <c r="T541" i="12"/>
  <c r="S541" i="12"/>
  <c r="R541" i="12"/>
  <c r="R540" i="12" s="1"/>
  <c r="Q541" i="12"/>
  <c r="P541" i="12"/>
  <c r="P540" i="12" s="1"/>
  <c r="O541" i="12"/>
  <c r="N541" i="12"/>
  <c r="M541" i="12"/>
  <c r="M540" i="12" s="1"/>
  <c r="L541" i="12"/>
  <c r="L540" i="12" s="1"/>
  <c r="K541" i="12"/>
  <c r="K540" i="12" s="1"/>
  <c r="J541" i="12"/>
  <c r="I541" i="12"/>
  <c r="H541" i="12"/>
  <c r="G541" i="12"/>
  <c r="W540" i="12"/>
  <c r="V540" i="12"/>
  <c r="U540" i="12"/>
  <c r="T540" i="12"/>
  <c r="S540" i="12"/>
  <c r="Q540" i="12"/>
  <c r="W539" i="12"/>
  <c r="V539" i="12"/>
  <c r="U539" i="12"/>
  <c r="T539" i="12"/>
  <c r="T533" i="12" s="1"/>
  <c r="S539" i="12"/>
  <c r="R539" i="12"/>
  <c r="Q539" i="12"/>
  <c r="P539" i="12"/>
  <c r="O539" i="12"/>
  <c r="N539" i="12"/>
  <c r="M539" i="12"/>
  <c r="L539" i="12"/>
  <c r="K539" i="12"/>
  <c r="J539" i="12"/>
  <c r="I539" i="12"/>
  <c r="H539" i="12"/>
  <c r="G539" i="12"/>
  <c r="W538" i="12"/>
  <c r="V538" i="12"/>
  <c r="U538" i="12"/>
  <c r="T538" i="12"/>
  <c r="S538" i="12"/>
  <c r="S533" i="12" s="1"/>
  <c r="R538" i="12"/>
  <c r="Q538" i="12"/>
  <c r="P538" i="12"/>
  <c r="O538" i="12"/>
  <c r="N538" i="12"/>
  <c r="M538" i="12"/>
  <c r="L538" i="12"/>
  <c r="K538" i="12"/>
  <c r="J538" i="12"/>
  <c r="I538" i="12"/>
  <c r="H538" i="12"/>
  <c r="G538" i="12"/>
  <c r="W537" i="12"/>
  <c r="V537" i="12"/>
  <c r="U537" i="12"/>
  <c r="T537" i="12"/>
  <c r="S537" i="12"/>
  <c r="R537" i="12"/>
  <c r="Q537" i="12"/>
  <c r="P537" i="12"/>
  <c r="O537" i="12"/>
  <c r="N537" i="12"/>
  <c r="M537" i="12"/>
  <c r="L537" i="12"/>
  <c r="K537" i="12"/>
  <c r="J537" i="12"/>
  <c r="I537" i="12"/>
  <c r="H537" i="12"/>
  <c r="G537" i="12"/>
  <c r="W536" i="12"/>
  <c r="V536" i="12"/>
  <c r="U536" i="12"/>
  <c r="T536" i="12"/>
  <c r="S536" i="12"/>
  <c r="R536" i="12"/>
  <c r="Q536" i="12"/>
  <c r="P536" i="12"/>
  <c r="O536" i="12"/>
  <c r="N536" i="12"/>
  <c r="M536" i="12"/>
  <c r="L536" i="12"/>
  <c r="K536" i="12"/>
  <c r="J536" i="12"/>
  <c r="I536" i="12"/>
  <c r="H536" i="12"/>
  <c r="G536" i="12"/>
  <c r="W535" i="12"/>
  <c r="V535" i="12"/>
  <c r="U535" i="12"/>
  <c r="T535" i="12"/>
  <c r="S535" i="12"/>
  <c r="R535" i="12"/>
  <c r="Q535" i="12"/>
  <c r="P535" i="12"/>
  <c r="O535" i="12"/>
  <c r="N535" i="12"/>
  <c r="M535" i="12"/>
  <c r="L535" i="12"/>
  <c r="K535" i="12"/>
  <c r="J535" i="12"/>
  <c r="I535" i="12"/>
  <c r="H535" i="12"/>
  <c r="G535" i="12"/>
  <c r="W534" i="12"/>
  <c r="W533" i="12" s="1"/>
  <c r="V534" i="12"/>
  <c r="U534" i="12"/>
  <c r="U533" i="12" s="1"/>
  <c r="T534" i="12"/>
  <c r="S534" i="12"/>
  <c r="R534" i="12"/>
  <c r="Q534" i="12"/>
  <c r="Q533" i="12" s="1"/>
  <c r="P534" i="12"/>
  <c r="O534" i="12"/>
  <c r="O533" i="12" s="1"/>
  <c r="N534" i="12"/>
  <c r="M534" i="12"/>
  <c r="L534" i="12"/>
  <c r="L533" i="12" s="1"/>
  <c r="K534" i="12"/>
  <c r="J534" i="12"/>
  <c r="I534" i="12"/>
  <c r="H534" i="12"/>
  <c r="H533" i="12" s="1"/>
  <c r="G534" i="12"/>
  <c r="V533" i="12"/>
  <c r="R533" i="12"/>
  <c r="W532" i="12"/>
  <c r="V532" i="12"/>
  <c r="U532" i="12"/>
  <c r="T532" i="12"/>
  <c r="S532" i="12"/>
  <c r="R532" i="12"/>
  <c r="Q532" i="12"/>
  <c r="P532" i="12"/>
  <c r="O532" i="12"/>
  <c r="N532" i="12"/>
  <c r="M532" i="12"/>
  <c r="L532" i="12"/>
  <c r="K532" i="12"/>
  <c r="J532" i="12"/>
  <c r="I532" i="12"/>
  <c r="H532" i="12"/>
  <c r="G532" i="12"/>
  <c r="W531" i="12"/>
  <c r="V531" i="12"/>
  <c r="U531" i="12"/>
  <c r="T531" i="12"/>
  <c r="S531" i="12"/>
  <c r="R531" i="12"/>
  <c r="Q531" i="12"/>
  <c r="P531" i="12"/>
  <c r="O531" i="12"/>
  <c r="N531" i="12"/>
  <c r="M531" i="12"/>
  <c r="L531" i="12"/>
  <c r="K531" i="12"/>
  <c r="J531" i="12"/>
  <c r="I531" i="12"/>
  <c r="H531" i="12"/>
  <c r="G531" i="12"/>
  <c r="W530" i="12"/>
  <c r="V530" i="12"/>
  <c r="U530" i="12"/>
  <c r="T530" i="12"/>
  <c r="S530" i="12"/>
  <c r="R530" i="12"/>
  <c r="Q530" i="12"/>
  <c r="P530" i="12"/>
  <c r="O530" i="12"/>
  <c r="N530" i="12"/>
  <c r="M530" i="12"/>
  <c r="L530" i="12"/>
  <c r="K530" i="12"/>
  <c r="J530" i="12"/>
  <c r="I530" i="12"/>
  <c r="H530" i="12"/>
  <c r="G530" i="12"/>
  <c r="W529" i="12"/>
  <c r="V529" i="12"/>
  <c r="U529" i="12"/>
  <c r="T529" i="12"/>
  <c r="S529" i="12"/>
  <c r="R529" i="12"/>
  <c r="Q529" i="12"/>
  <c r="P529" i="12"/>
  <c r="O529" i="12"/>
  <c r="N529" i="12"/>
  <c r="M529" i="12"/>
  <c r="L529" i="12"/>
  <c r="K529" i="12"/>
  <c r="J529" i="12"/>
  <c r="I529" i="12"/>
  <c r="H529" i="12"/>
  <c r="G529" i="12"/>
  <c r="W528" i="12"/>
  <c r="V528" i="12"/>
  <c r="U528" i="12"/>
  <c r="T528" i="12"/>
  <c r="S528" i="12"/>
  <c r="R528" i="12"/>
  <c r="Q528" i="12"/>
  <c r="P528" i="12"/>
  <c r="O528" i="12"/>
  <c r="N528" i="12"/>
  <c r="M528" i="12"/>
  <c r="L528" i="12"/>
  <c r="K528" i="12"/>
  <c r="J528" i="12"/>
  <c r="I528" i="12"/>
  <c r="H528" i="12"/>
  <c r="G528" i="12"/>
  <c r="W527" i="12"/>
  <c r="V527" i="12"/>
  <c r="U527" i="12"/>
  <c r="T527" i="12"/>
  <c r="S527" i="12"/>
  <c r="R527" i="12"/>
  <c r="Q527" i="12"/>
  <c r="P527" i="12"/>
  <c r="O527" i="12"/>
  <c r="N527" i="12"/>
  <c r="M527" i="12"/>
  <c r="L527" i="12"/>
  <c r="K527" i="12"/>
  <c r="J527" i="12"/>
  <c r="I527" i="12"/>
  <c r="H527" i="12"/>
  <c r="G527" i="12"/>
  <c r="W526" i="12"/>
  <c r="V526" i="12"/>
  <c r="U526" i="12"/>
  <c r="T526" i="12"/>
  <c r="S526" i="12"/>
  <c r="R526" i="12"/>
  <c r="Q526" i="12"/>
  <c r="P526" i="12"/>
  <c r="O526" i="12"/>
  <c r="N526" i="12"/>
  <c r="M526" i="12"/>
  <c r="L526" i="12"/>
  <c r="K526" i="12"/>
  <c r="J526" i="12"/>
  <c r="I526" i="12"/>
  <c r="H526" i="12"/>
  <c r="G526" i="12"/>
  <c r="W525" i="12"/>
  <c r="V525" i="12"/>
  <c r="U525" i="12"/>
  <c r="U524" i="12" s="1"/>
  <c r="T525" i="12"/>
  <c r="S525" i="12"/>
  <c r="R525" i="12"/>
  <c r="Q525" i="12"/>
  <c r="P525" i="12"/>
  <c r="P524" i="12" s="1"/>
  <c r="O525" i="12"/>
  <c r="O524" i="12" s="1"/>
  <c r="N525" i="12"/>
  <c r="N524" i="12" s="1"/>
  <c r="M525" i="12"/>
  <c r="L525" i="12"/>
  <c r="K525" i="12"/>
  <c r="J525" i="12"/>
  <c r="I525" i="12"/>
  <c r="H525" i="12"/>
  <c r="G525" i="12"/>
  <c r="L524" i="12"/>
  <c r="L571" i="12" s="1"/>
  <c r="G518" i="12"/>
  <c r="G1376" i="12" s="1"/>
  <c r="W514" i="12"/>
  <c r="V514" i="12"/>
  <c r="U514" i="12"/>
  <c r="T514" i="12"/>
  <c r="S514" i="12"/>
  <c r="R514" i="12"/>
  <c r="Q514" i="12"/>
  <c r="P514" i="12"/>
  <c r="O514" i="12"/>
  <c r="N514" i="12"/>
  <c r="M514" i="12"/>
  <c r="L514" i="12"/>
  <c r="K514" i="12"/>
  <c r="J514" i="12"/>
  <c r="I514" i="12"/>
  <c r="H514" i="12"/>
  <c r="G514" i="12"/>
  <c r="W513" i="12"/>
  <c r="V513" i="12"/>
  <c r="U513" i="12"/>
  <c r="T513" i="12"/>
  <c r="S513" i="12"/>
  <c r="R513" i="12"/>
  <c r="Q513" i="12"/>
  <c r="P513" i="12"/>
  <c r="O513" i="12"/>
  <c r="N513" i="12"/>
  <c r="M513" i="12"/>
  <c r="L513" i="12"/>
  <c r="K513" i="12"/>
  <c r="J513" i="12"/>
  <c r="J511" i="12" s="1"/>
  <c r="I513" i="12"/>
  <c r="I511" i="12" s="1"/>
  <c r="H513" i="12"/>
  <c r="G513" i="12"/>
  <c r="W512" i="12"/>
  <c r="V512" i="12"/>
  <c r="V511" i="12" s="1"/>
  <c r="U512" i="12"/>
  <c r="T512" i="12"/>
  <c r="S512" i="12"/>
  <c r="S511" i="12" s="1"/>
  <c r="R512" i="12"/>
  <c r="R511" i="12" s="1"/>
  <c r="Q512" i="12"/>
  <c r="Q511" i="12" s="1"/>
  <c r="P512" i="12"/>
  <c r="O512" i="12"/>
  <c r="N512" i="12"/>
  <c r="M512" i="12"/>
  <c r="M511" i="12" s="1"/>
  <c r="L512" i="12"/>
  <c r="K512" i="12"/>
  <c r="K511" i="12" s="1"/>
  <c r="J512" i="12"/>
  <c r="I512" i="12"/>
  <c r="H512" i="12"/>
  <c r="H511" i="12" s="1"/>
  <c r="G512" i="12"/>
  <c r="G511" i="12" s="1"/>
  <c r="T511" i="12"/>
  <c r="P511" i="12"/>
  <c r="O511" i="12"/>
  <c r="N511" i="12"/>
  <c r="L511" i="12"/>
  <c r="G509" i="12"/>
  <c r="G508" i="12"/>
  <c r="G507" i="12"/>
  <c r="G506" i="12"/>
  <c r="G505" i="12"/>
  <c r="G504" i="12"/>
  <c r="G503" i="12"/>
  <c r="W502" i="12"/>
  <c r="V502" i="12"/>
  <c r="U502" i="12"/>
  <c r="T502" i="12"/>
  <c r="S502" i="12"/>
  <c r="R502" i="12"/>
  <c r="Q502" i="12"/>
  <c r="P502" i="12"/>
  <c r="O502" i="12"/>
  <c r="N502" i="12"/>
  <c r="M502" i="12"/>
  <c r="L502" i="12"/>
  <c r="K502" i="12"/>
  <c r="J502" i="12"/>
  <c r="I502" i="12"/>
  <c r="H502" i="12"/>
  <c r="H500" i="12" s="1"/>
  <c r="G502" i="12"/>
  <c r="G500" i="12" s="1"/>
  <c r="W501" i="12"/>
  <c r="W500" i="12" s="1"/>
  <c r="V501" i="12"/>
  <c r="V500" i="12" s="1"/>
  <c r="U501" i="12"/>
  <c r="T501" i="12"/>
  <c r="S501" i="12"/>
  <c r="R501" i="12"/>
  <c r="Q501" i="12"/>
  <c r="Q500" i="12" s="1"/>
  <c r="P501" i="12"/>
  <c r="P500" i="12" s="1"/>
  <c r="O501" i="12"/>
  <c r="O500" i="12" s="1"/>
  <c r="N501" i="12"/>
  <c r="M501" i="12"/>
  <c r="L501" i="12"/>
  <c r="K501" i="12"/>
  <c r="K500" i="12" s="1"/>
  <c r="J501" i="12"/>
  <c r="I501" i="12"/>
  <c r="I500" i="12" s="1"/>
  <c r="H501" i="12"/>
  <c r="G501" i="12"/>
  <c r="N500" i="12"/>
  <c r="M500" i="12"/>
  <c r="L500" i="12"/>
  <c r="J500" i="12"/>
  <c r="W499" i="12"/>
  <c r="V499" i="12"/>
  <c r="U499" i="12"/>
  <c r="T499" i="12"/>
  <c r="S499" i="12"/>
  <c r="S497" i="12" s="1"/>
  <c r="R499" i="12"/>
  <c r="Q499" i="12"/>
  <c r="P499" i="12"/>
  <c r="O499" i="12"/>
  <c r="N499" i="12"/>
  <c r="M499" i="12"/>
  <c r="L499" i="12"/>
  <c r="K499" i="12"/>
  <c r="J499" i="12"/>
  <c r="I499" i="12"/>
  <c r="H499" i="12"/>
  <c r="G499" i="12"/>
  <c r="W498" i="12"/>
  <c r="V498" i="12"/>
  <c r="V497" i="12" s="1"/>
  <c r="U498" i="12"/>
  <c r="T498" i="12"/>
  <c r="T497" i="12" s="1"/>
  <c r="S498" i="12"/>
  <c r="R498" i="12"/>
  <c r="Q498" i="12"/>
  <c r="Q497" i="12" s="1"/>
  <c r="P498" i="12"/>
  <c r="P497" i="12" s="1"/>
  <c r="O498" i="12"/>
  <c r="N498" i="12"/>
  <c r="N497" i="12" s="1"/>
  <c r="M498" i="12"/>
  <c r="M497" i="12" s="1"/>
  <c r="L498" i="12"/>
  <c r="K498" i="12"/>
  <c r="J498" i="12"/>
  <c r="J497" i="12" s="1"/>
  <c r="I498" i="12"/>
  <c r="I497" i="12" s="1"/>
  <c r="H498" i="12"/>
  <c r="G498" i="12"/>
  <c r="W497" i="12"/>
  <c r="U497" i="12"/>
  <c r="R497" i="12"/>
  <c r="H497" i="12"/>
  <c r="G497" i="12"/>
  <c r="W495" i="12"/>
  <c r="V495" i="12"/>
  <c r="U495" i="12"/>
  <c r="T495" i="12"/>
  <c r="S495" i="12"/>
  <c r="R495" i="12"/>
  <c r="Q495" i="12"/>
  <c r="P495" i="12"/>
  <c r="O495" i="12"/>
  <c r="N495" i="12"/>
  <c r="M495" i="12"/>
  <c r="L495" i="12"/>
  <c r="K495" i="12"/>
  <c r="J495" i="12"/>
  <c r="J493" i="12" s="1"/>
  <c r="I495" i="12"/>
  <c r="H495" i="12"/>
  <c r="G495" i="12"/>
  <c r="W494" i="12"/>
  <c r="V494" i="12"/>
  <c r="U494" i="12"/>
  <c r="T494" i="12"/>
  <c r="T493" i="12" s="1"/>
  <c r="S494" i="12"/>
  <c r="S493" i="12" s="1"/>
  <c r="R494" i="12"/>
  <c r="Q494" i="12"/>
  <c r="Q493" i="12" s="1"/>
  <c r="P494" i="12"/>
  <c r="O494" i="12"/>
  <c r="N494" i="12"/>
  <c r="M494" i="12"/>
  <c r="M493" i="12" s="1"/>
  <c r="L494" i="12"/>
  <c r="K494" i="12"/>
  <c r="K493" i="12" s="1"/>
  <c r="J494" i="12"/>
  <c r="I494" i="12"/>
  <c r="H494" i="12"/>
  <c r="H493" i="12" s="1"/>
  <c r="G494" i="12"/>
  <c r="G493" i="12" s="1"/>
  <c r="R493" i="12"/>
  <c r="P493" i="12"/>
  <c r="O493" i="12"/>
  <c r="N493" i="12"/>
  <c r="L493" i="12"/>
  <c r="I493" i="12"/>
  <c r="G492" i="12"/>
  <c r="G491" i="12"/>
  <c r="G490" i="12"/>
  <c r="G489" i="12" s="1"/>
  <c r="W488" i="12"/>
  <c r="V488" i="12"/>
  <c r="U488" i="12"/>
  <c r="T488" i="12"/>
  <c r="S488" i="12"/>
  <c r="R488" i="12"/>
  <c r="Q488" i="12"/>
  <c r="P488" i="12"/>
  <c r="O488" i="12"/>
  <c r="N488" i="12"/>
  <c r="M488" i="12"/>
  <c r="L488" i="12"/>
  <c r="K488" i="12"/>
  <c r="J488" i="12"/>
  <c r="I488" i="12"/>
  <c r="H488" i="12"/>
  <c r="G488" i="12"/>
  <c r="W487" i="12"/>
  <c r="W486" i="12" s="1"/>
  <c r="V487" i="12"/>
  <c r="V486" i="12" s="1"/>
  <c r="U487" i="12"/>
  <c r="T487" i="12"/>
  <c r="T486" i="12" s="1"/>
  <c r="S487" i="12"/>
  <c r="S486" i="12" s="1"/>
  <c r="R487" i="12"/>
  <c r="Q487" i="12"/>
  <c r="P487" i="12"/>
  <c r="P486" i="12" s="1"/>
  <c r="O487" i="12"/>
  <c r="N487" i="12"/>
  <c r="M487" i="12"/>
  <c r="L487" i="12"/>
  <c r="K487" i="12"/>
  <c r="J487" i="12"/>
  <c r="I487" i="12"/>
  <c r="H487" i="12"/>
  <c r="H486" i="12" s="1"/>
  <c r="G487" i="12"/>
  <c r="O486" i="12"/>
  <c r="N486" i="12"/>
  <c r="M486" i="12"/>
  <c r="L486" i="12"/>
  <c r="K486" i="12"/>
  <c r="J486" i="12"/>
  <c r="I486" i="12"/>
  <c r="G486" i="12"/>
  <c r="W485" i="12"/>
  <c r="V485" i="12"/>
  <c r="U485" i="12"/>
  <c r="T485" i="12"/>
  <c r="S485" i="12"/>
  <c r="R485" i="12"/>
  <c r="Q485" i="12"/>
  <c r="Q483" i="12" s="1"/>
  <c r="P485" i="12"/>
  <c r="P483" i="12" s="1"/>
  <c r="O485" i="12"/>
  <c r="N485" i="12"/>
  <c r="M485" i="12"/>
  <c r="L485" i="12"/>
  <c r="K485" i="12"/>
  <c r="J485" i="12"/>
  <c r="I485" i="12"/>
  <c r="H485" i="12"/>
  <c r="G485" i="12"/>
  <c r="W484" i="12"/>
  <c r="V484" i="12"/>
  <c r="U484" i="12"/>
  <c r="T484" i="12"/>
  <c r="S484" i="12"/>
  <c r="S483" i="12" s="1"/>
  <c r="R484" i="12"/>
  <c r="Q484" i="12"/>
  <c r="P484" i="12"/>
  <c r="O484" i="12"/>
  <c r="N484" i="12"/>
  <c r="N483" i="12" s="1"/>
  <c r="M484" i="12"/>
  <c r="M483" i="12" s="1"/>
  <c r="L484" i="12"/>
  <c r="L483" i="12" s="1"/>
  <c r="K484" i="12"/>
  <c r="J484" i="12"/>
  <c r="I484" i="12"/>
  <c r="H484" i="12"/>
  <c r="G484" i="12"/>
  <c r="G483" i="12" s="1"/>
  <c r="W483" i="12"/>
  <c r="V483" i="12"/>
  <c r="U483" i="12"/>
  <c r="T483" i="12"/>
  <c r="R483" i="12"/>
  <c r="O483" i="12"/>
  <c r="W482" i="12"/>
  <c r="V482" i="12"/>
  <c r="U482" i="12"/>
  <c r="T482" i="12"/>
  <c r="S482" i="12"/>
  <c r="R482" i="12"/>
  <c r="Q482" i="12"/>
  <c r="P482" i="12"/>
  <c r="O482" i="12"/>
  <c r="N482" i="12"/>
  <c r="M482" i="12"/>
  <c r="L482" i="12"/>
  <c r="K482" i="12"/>
  <c r="J482" i="12"/>
  <c r="I482" i="12"/>
  <c r="H482" i="12"/>
  <c r="H480" i="12" s="1"/>
  <c r="G482" i="12"/>
  <c r="G480" i="12" s="1"/>
  <c r="W481" i="12"/>
  <c r="V481" i="12"/>
  <c r="V480" i="12" s="1"/>
  <c r="U481" i="12"/>
  <c r="U480" i="12" s="1"/>
  <c r="T481" i="12"/>
  <c r="S481" i="12"/>
  <c r="R481" i="12"/>
  <c r="R480" i="12" s="1"/>
  <c r="Q481" i="12"/>
  <c r="P481" i="12"/>
  <c r="O481" i="12"/>
  <c r="N481" i="12"/>
  <c r="N480" i="12" s="1"/>
  <c r="M481" i="12"/>
  <c r="L481" i="12"/>
  <c r="K481" i="12"/>
  <c r="J481" i="12"/>
  <c r="J480" i="12" s="1"/>
  <c r="I481" i="12"/>
  <c r="H481" i="12"/>
  <c r="G481" i="12"/>
  <c r="Q480" i="12"/>
  <c r="P480" i="12"/>
  <c r="O480" i="12"/>
  <c r="M480" i="12"/>
  <c r="L480" i="12"/>
  <c r="K480" i="12"/>
  <c r="I480" i="12"/>
  <c r="W479" i="12"/>
  <c r="V479" i="12"/>
  <c r="U479" i="12"/>
  <c r="T479" i="12"/>
  <c r="S479" i="12"/>
  <c r="S477" i="12" s="1"/>
  <c r="R479" i="12"/>
  <c r="R477" i="12" s="1"/>
  <c r="Q479" i="12"/>
  <c r="P479" i="12"/>
  <c r="O479" i="12"/>
  <c r="N479" i="12"/>
  <c r="M479" i="12"/>
  <c r="L479" i="12"/>
  <c r="K479" i="12"/>
  <c r="J479" i="12"/>
  <c r="I479" i="12"/>
  <c r="H479" i="12"/>
  <c r="G479" i="12"/>
  <c r="W478" i="12"/>
  <c r="V478" i="12"/>
  <c r="U478" i="12"/>
  <c r="U477" i="12" s="1"/>
  <c r="T478" i="12"/>
  <c r="S478" i="12"/>
  <c r="R478" i="12"/>
  <c r="Q478" i="12"/>
  <c r="P478" i="12"/>
  <c r="P477" i="12" s="1"/>
  <c r="O478" i="12"/>
  <c r="O477" i="12" s="1"/>
  <c r="N478" i="12"/>
  <c r="N477" i="12" s="1"/>
  <c r="M478" i="12"/>
  <c r="L478" i="12"/>
  <c r="K478" i="12"/>
  <c r="J478" i="12"/>
  <c r="I478" i="12"/>
  <c r="I477" i="12" s="1"/>
  <c r="H478" i="12"/>
  <c r="H477" i="12" s="1"/>
  <c r="G478" i="12"/>
  <c r="G477" i="12" s="1"/>
  <c r="W477" i="12"/>
  <c r="V477" i="12"/>
  <c r="T477" i="12"/>
  <c r="Q477" i="12"/>
  <c r="W476" i="12"/>
  <c r="V476" i="12"/>
  <c r="U476" i="12"/>
  <c r="T476" i="12"/>
  <c r="S476" i="12"/>
  <c r="R476" i="12"/>
  <c r="Q476" i="12"/>
  <c r="P476" i="12"/>
  <c r="O476" i="12"/>
  <c r="N476" i="12"/>
  <c r="M476" i="12"/>
  <c r="L476" i="12"/>
  <c r="K476" i="12"/>
  <c r="J476" i="12"/>
  <c r="J474" i="12" s="1"/>
  <c r="I476" i="12"/>
  <c r="I474" i="12" s="1"/>
  <c r="H476" i="12"/>
  <c r="G476" i="12"/>
  <c r="W475" i="12"/>
  <c r="W474" i="12" s="1"/>
  <c r="V475" i="12"/>
  <c r="U475" i="12"/>
  <c r="T475" i="12"/>
  <c r="T474" i="12" s="1"/>
  <c r="S475" i="12"/>
  <c r="S474" i="12" s="1"/>
  <c r="R475" i="12"/>
  <c r="R474" i="12" s="1"/>
  <c r="Q475" i="12"/>
  <c r="P475" i="12"/>
  <c r="P474" i="12" s="1"/>
  <c r="O475" i="12"/>
  <c r="N475" i="12"/>
  <c r="M475" i="12"/>
  <c r="L475" i="12"/>
  <c r="L474" i="12" s="1"/>
  <c r="K475" i="12"/>
  <c r="J475" i="12"/>
  <c r="I475" i="12"/>
  <c r="H475" i="12"/>
  <c r="G475" i="12"/>
  <c r="G474" i="12" s="1"/>
  <c r="Q474" i="12"/>
  <c r="O474" i="12"/>
  <c r="N474" i="12"/>
  <c r="M474" i="12"/>
  <c r="K474" i="12"/>
  <c r="H474" i="12"/>
  <c r="W473" i="12"/>
  <c r="V473" i="12"/>
  <c r="U473" i="12"/>
  <c r="U471" i="12" s="1"/>
  <c r="T473" i="12"/>
  <c r="T471" i="12" s="1"/>
  <c r="S473" i="12"/>
  <c r="R473" i="12"/>
  <c r="Q473" i="12"/>
  <c r="P473" i="12"/>
  <c r="O473" i="12"/>
  <c r="N473" i="12"/>
  <c r="M473" i="12"/>
  <c r="L473" i="12"/>
  <c r="K473" i="12"/>
  <c r="J473" i="12"/>
  <c r="I473" i="12"/>
  <c r="H473" i="12"/>
  <c r="G473" i="12"/>
  <c r="W472" i="12"/>
  <c r="W471" i="12" s="1"/>
  <c r="V472" i="12"/>
  <c r="U472" i="12"/>
  <c r="T472" i="12"/>
  <c r="S472" i="12"/>
  <c r="R472" i="12"/>
  <c r="R471" i="12" s="1"/>
  <c r="Q472" i="12"/>
  <c r="Q471" i="12" s="1"/>
  <c r="P472" i="12"/>
  <c r="O472" i="12"/>
  <c r="N472" i="12"/>
  <c r="M472" i="12"/>
  <c r="L472" i="12"/>
  <c r="L471" i="12" s="1"/>
  <c r="K472" i="12"/>
  <c r="K471" i="12" s="1"/>
  <c r="J472" i="12"/>
  <c r="J471" i="12" s="1"/>
  <c r="I472" i="12"/>
  <c r="H472" i="12"/>
  <c r="G472" i="12"/>
  <c r="V471" i="12"/>
  <c r="S471" i="12"/>
  <c r="I471" i="12"/>
  <c r="H471" i="12"/>
  <c r="G471" i="12"/>
  <c r="W469" i="12"/>
  <c r="V469" i="12"/>
  <c r="U469" i="12"/>
  <c r="T469" i="12"/>
  <c r="S469" i="12"/>
  <c r="R469" i="12"/>
  <c r="Q469" i="12"/>
  <c r="P469" i="12"/>
  <c r="O469" i="12"/>
  <c r="N469" i="12"/>
  <c r="M469" i="12"/>
  <c r="L469" i="12"/>
  <c r="K469" i="12"/>
  <c r="J469" i="12"/>
  <c r="I469" i="12"/>
  <c r="H469" i="12"/>
  <c r="G469" i="12"/>
  <c r="G466" i="12" s="1"/>
  <c r="W468" i="12"/>
  <c r="V468" i="12"/>
  <c r="U468" i="12"/>
  <c r="T468" i="12"/>
  <c r="S468" i="12"/>
  <c r="R468" i="12"/>
  <c r="Q468" i="12"/>
  <c r="P468" i="12"/>
  <c r="O468" i="12"/>
  <c r="N468" i="12"/>
  <c r="M468" i="12"/>
  <c r="L468" i="12"/>
  <c r="K468" i="12"/>
  <c r="J468" i="12"/>
  <c r="I468" i="12"/>
  <c r="I466" i="12" s="1"/>
  <c r="H468" i="12"/>
  <c r="H466" i="12" s="1"/>
  <c r="G468" i="12"/>
  <c r="W467" i="12"/>
  <c r="W466" i="12" s="1"/>
  <c r="V467" i="12"/>
  <c r="U467" i="12"/>
  <c r="T467" i="12"/>
  <c r="T466" i="12" s="1"/>
  <c r="S467" i="12"/>
  <c r="R467" i="12"/>
  <c r="R466" i="12" s="1"/>
  <c r="Q467" i="12"/>
  <c r="P467" i="12"/>
  <c r="P466" i="12" s="1"/>
  <c r="O467" i="12"/>
  <c r="O466" i="12" s="1"/>
  <c r="N467" i="12"/>
  <c r="M467" i="12"/>
  <c r="L467" i="12"/>
  <c r="K467" i="12"/>
  <c r="K466" i="12" s="1"/>
  <c r="J467" i="12"/>
  <c r="I467" i="12"/>
  <c r="H467" i="12"/>
  <c r="G467" i="12"/>
  <c r="Q466" i="12"/>
  <c r="N466" i="12"/>
  <c r="M466" i="12"/>
  <c r="L466" i="12"/>
  <c r="J466" i="12"/>
  <c r="W465" i="12"/>
  <c r="V465" i="12"/>
  <c r="U465" i="12"/>
  <c r="T465" i="12"/>
  <c r="T463" i="12" s="1"/>
  <c r="S465" i="12"/>
  <c r="S463" i="12" s="1"/>
  <c r="R465" i="12"/>
  <c r="Q465" i="12"/>
  <c r="P465" i="12"/>
  <c r="O465" i="12"/>
  <c r="N465" i="12"/>
  <c r="M465" i="12"/>
  <c r="L465" i="12"/>
  <c r="K465" i="12"/>
  <c r="J465" i="12"/>
  <c r="I465" i="12"/>
  <c r="H465" i="12"/>
  <c r="G465" i="12"/>
  <c r="W464" i="12"/>
  <c r="V464" i="12"/>
  <c r="V463" i="12" s="1"/>
  <c r="U464" i="12"/>
  <c r="U463" i="12" s="1"/>
  <c r="T464" i="12"/>
  <c r="S464" i="12"/>
  <c r="R464" i="12"/>
  <c r="Q464" i="12"/>
  <c r="Q463" i="12" s="1"/>
  <c r="P464" i="12"/>
  <c r="P463" i="12" s="1"/>
  <c r="O464" i="12"/>
  <c r="N464" i="12"/>
  <c r="M464" i="12"/>
  <c r="L464" i="12"/>
  <c r="K464" i="12"/>
  <c r="K463" i="12" s="1"/>
  <c r="J464" i="12"/>
  <c r="J463" i="12" s="1"/>
  <c r="I464" i="12"/>
  <c r="I463" i="12" s="1"/>
  <c r="H464" i="12"/>
  <c r="H463" i="12" s="1"/>
  <c r="G464" i="12"/>
  <c r="W463" i="12"/>
  <c r="R463" i="12"/>
  <c r="G463" i="12"/>
  <c r="W462" i="12"/>
  <c r="V462" i="12"/>
  <c r="U462" i="12"/>
  <c r="T462" i="12"/>
  <c r="S462" i="12"/>
  <c r="R462" i="12"/>
  <c r="Q462" i="12"/>
  <c r="P462" i="12"/>
  <c r="O462" i="12"/>
  <c r="N462" i="12"/>
  <c r="M462" i="12"/>
  <c r="L462" i="12"/>
  <c r="K462" i="12"/>
  <c r="J462" i="12"/>
  <c r="I462" i="12"/>
  <c r="H462" i="12"/>
  <c r="G462" i="12"/>
  <c r="W461" i="12"/>
  <c r="V461" i="12"/>
  <c r="U461" i="12"/>
  <c r="T461" i="12"/>
  <c r="S461" i="12"/>
  <c r="R461" i="12"/>
  <c r="Q461" i="12"/>
  <c r="P461" i="12"/>
  <c r="O461" i="12"/>
  <c r="N461" i="12"/>
  <c r="M461" i="12"/>
  <c r="L461" i="12"/>
  <c r="K461" i="12"/>
  <c r="J461" i="12"/>
  <c r="I461" i="12"/>
  <c r="H461" i="12"/>
  <c r="H459" i="12" s="1"/>
  <c r="G461" i="12"/>
  <c r="G459" i="12" s="1"/>
  <c r="W460" i="12"/>
  <c r="V460" i="12"/>
  <c r="U460" i="12"/>
  <c r="U459" i="12" s="1"/>
  <c r="T460" i="12"/>
  <c r="S460" i="12"/>
  <c r="R460" i="12"/>
  <c r="R459" i="12" s="1"/>
  <c r="Q460" i="12"/>
  <c r="P460" i="12"/>
  <c r="O460" i="12"/>
  <c r="N460" i="12"/>
  <c r="N459" i="12" s="1"/>
  <c r="M460" i="12"/>
  <c r="L460" i="12"/>
  <c r="K460" i="12"/>
  <c r="J460" i="12"/>
  <c r="J459" i="12" s="1"/>
  <c r="I460" i="12"/>
  <c r="I459" i="12" s="1"/>
  <c r="H460" i="12"/>
  <c r="G460" i="12"/>
  <c r="Q459" i="12"/>
  <c r="P459" i="12"/>
  <c r="O459" i="12"/>
  <c r="M459" i="12"/>
  <c r="L459" i="12"/>
  <c r="K459" i="12"/>
  <c r="W458" i="12"/>
  <c r="V458" i="12"/>
  <c r="U458" i="12"/>
  <c r="T458" i="12"/>
  <c r="S458" i="12"/>
  <c r="S456" i="12" s="1"/>
  <c r="R458" i="12"/>
  <c r="R456" i="12" s="1"/>
  <c r="Q458" i="12"/>
  <c r="P458" i="12"/>
  <c r="O458" i="12"/>
  <c r="N458" i="12"/>
  <c r="M458" i="12"/>
  <c r="L458" i="12"/>
  <c r="K458" i="12"/>
  <c r="J458" i="12"/>
  <c r="I458" i="12"/>
  <c r="H458" i="12"/>
  <c r="G458" i="12"/>
  <c r="W457" i="12"/>
  <c r="V457" i="12"/>
  <c r="U457" i="12"/>
  <c r="U456" i="12" s="1"/>
  <c r="T457" i="12"/>
  <c r="T456" i="12" s="1"/>
  <c r="S457" i="12"/>
  <c r="R457" i="12"/>
  <c r="Q457" i="12"/>
  <c r="P457" i="12"/>
  <c r="P456" i="12" s="1"/>
  <c r="O457" i="12"/>
  <c r="O456" i="12" s="1"/>
  <c r="N457" i="12"/>
  <c r="N456" i="12" s="1"/>
  <c r="M457" i="12"/>
  <c r="M456" i="12" s="1"/>
  <c r="L457" i="12"/>
  <c r="K457" i="12"/>
  <c r="J457" i="12"/>
  <c r="I457" i="12"/>
  <c r="H457" i="12"/>
  <c r="H456" i="12" s="1"/>
  <c r="G457" i="12"/>
  <c r="G456" i="12" s="1"/>
  <c r="W456" i="12"/>
  <c r="V456" i="12"/>
  <c r="Q456" i="12"/>
  <c r="W455" i="12"/>
  <c r="V455" i="12"/>
  <c r="U455" i="12"/>
  <c r="T455" i="12"/>
  <c r="S455" i="12"/>
  <c r="R455" i="12"/>
  <c r="Q455" i="12"/>
  <c r="P455" i="12"/>
  <c r="O455" i="12"/>
  <c r="N455" i="12"/>
  <c r="M455" i="12"/>
  <c r="L455" i="12"/>
  <c r="K455" i="12"/>
  <c r="J455" i="12"/>
  <c r="I455" i="12"/>
  <c r="H455" i="12"/>
  <c r="G455" i="12"/>
  <c r="W454" i="12"/>
  <c r="V454" i="12"/>
  <c r="U454" i="12"/>
  <c r="T454" i="12"/>
  <c r="S454" i="12"/>
  <c r="R454" i="12"/>
  <c r="Q454" i="12"/>
  <c r="P454" i="12"/>
  <c r="O454" i="12"/>
  <c r="N454" i="12"/>
  <c r="M454" i="12"/>
  <c r="L454" i="12"/>
  <c r="K454" i="12"/>
  <c r="J454" i="12"/>
  <c r="I454" i="12"/>
  <c r="H454" i="12"/>
  <c r="G454" i="12"/>
  <c r="G452" i="12" s="1"/>
  <c r="W453" i="12"/>
  <c r="W452" i="12" s="1"/>
  <c r="V453" i="12"/>
  <c r="V452" i="12" s="1"/>
  <c r="U453" i="12"/>
  <c r="T453" i="12"/>
  <c r="S453" i="12"/>
  <c r="R453" i="12"/>
  <c r="R452" i="12" s="1"/>
  <c r="Q453" i="12"/>
  <c r="P453" i="12"/>
  <c r="O453" i="12"/>
  <c r="N453" i="12"/>
  <c r="M453" i="12"/>
  <c r="L453" i="12"/>
  <c r="K453" i="12"/>
  <c r="J453" i="12"/>
  <c r="I453" i="12"/>
  <c r="I452" i="12" s="1"/>
  <c r="H453" i="12"/>
  <c r="H452" i="12" s="1"/>
  <c r="G453" i="12"/>
  <c r="P452" i="12"/>
  <c r="O452" i="12"/>
  <c r="N452" i="12"/>
  <c r="M452" i="12"/>
  <c r="L452" i="12"/>
  <c r="K452" i="12"/>
  <c r="J452" i="12"/>
  <c r="W451" i="12"/>
  <c r="V451" i="12"/>
  <c r="U451" i="12"/>
  <c r="T451" i="12"/>
  <c r="S451" i="12"/>
  <c r="R451" i="12"/>
  <c r="R449" i="12" s="1"/>
  <c r="Q451" i="12"/>
  <c r="Q449" i="12" s="1"/>
  <c r="P451" i="12"/>
  <c r="O451" i="12"/>
  <c r="N451" i="12"/>
  <c r="M451" i="12"/>
  <c r="L451" i="12"/>
  <c r="K451" i="12"/>
  <c r="J451" i="12"/>
  <c r="I451" i="12"/>
  <c r="H451" i="12"/>
  <c r="G451" i="12"/>
  <c r="W450" i="12"/>
  <c r="V450" i="12"/>
  <c r="U450" i="12"/>
  <c r="T450" i="12"/>
  <c r="T449" i="12" s="1"/>
  <c r="S450" i="12"/>
  <c r="S449" i="12" s="1"/>
  <c r="R450" i="12"/>
  <c r="Q450" i="12"/>
  <c r="P450" i="12"/>
  <c r="O450" i="12"/>
  <c r="O449" i="12" s="1"/>
  <c r="N450" i="12"/>
  <c r="N449" i="12" s="1"/>
  <c r="M450" i="12"/>
  <c r="L450" i="12"/>
  <c r="L449" i="12" s="1"/>
  <c r="K450" i="12"/>
  <c r="K449" i="12" s="1"/>
  <c r="J450" i="12"/>
  <c r="J449" i="12" s="1"/>
  <c r="I450" i="12"/>
  <c r="H450" i="12"/>
  <c r="G450" i="12"/>
  <c r="W449" i="12"/>
  <c r="V449" i="12"/>
  <c r="U449" i="12"/>
  <c r="P449" i="12"/>
  <c r="W447" i="12"/>
  <c r="V447" i="12"/>
  <c r="U447" i="12"/>
  <c r="T447" i="12"/>
  <c r="S447" i="12"/>
  <c r="R447" i="12"/>
  <c r="Q447" i="12"/>
  <c r="P447" i="12"/>
  <c r="O447" i="12"/>
  <c r="N447" i="12"/>
  <c r="M447" i="12"/>
  <c r="L447" i="12"/>
  <c r="K447" i="12"/>
  <c r="J447" i="12"/>
  <c r="I447" i="12"/>
  <c r="H447" i="12"/>
  <c r="G447" i="12"/>
  <c r="W446" i="12"/>
  <c r="V446" i="12"/>
  <c r="U446" i="12"/>
  <c r="T446" i="12"/>
  <c r="S446" i="12"/>
  <c r="R446" i="12"/>
  <c r="Q446" i="12"/>
  <c r="P446" i="12"/>
  <c r="O446" i="12"/>
  <c r="N446" i="12"/>
  <c r="M446" i="12"/>
  <c r="L446" i="12"/>
  <c r="K446" i="12"/>
  <c r="J446" i="12"/>
  <c r="I446" i="12"/>
  <c r="H446" i="12"/>
  <c r="G446" i="12"/>
  <c r="W445" i="12"/>
  <c r="W444" i="12" s="1"/>
  <c r="V445" i="12"/>
  <c r="V444" i="12" s="1"/>
  <c r="U445" i="12"/>
  <c r="U444" i="12" s="1"/>
  <c r="T445" i="12"/>
  <c r="T444" i="12" s="1"/>
  <c r="S445" i="12"/>
  <c r="S444" i="12" s="1"/>
  <c r="R445" i="12"/>
  <c r="Q445" i="12"/>
  <c r="P445" i="12"/>
  <c r="P444" i="12" s="1"/>
  <c r="O445" i="12"/>
  <c r="N445" i="12"/>
  <c r="N444" i="12" s="1"/>
  <c r="M445" i="12"/>
  <c r="L445" i="12"/>
  <c r="K445" i="12"/>
  <c r="J445" i="12"/>
  <c r="I445" i="12"/>
  <c r="H445" i="12"/>
  <c r="H444" i="12" s="1"/>
  <c r="G445" i="12"/>
  <c r="G444" i="12" s="1"/>
  <c r="O444" i="12"/>
  <c r="M444" i="12"/>
  <c r="L444" i="12"/>
  <c r="K444" i="12"/>
  <c r="J444" i="12"/>
  <c r="I444" i="12"/>
  <c r="W443" i="12"/>
  <c r="V443" i="12"/>
  <c r="U443" i="12"/>
  <c r="T443" i="12"/>
  <c r="S443" i="12"/>
  <c r="R443" i="12"/>
  <c r="Q443" i="12"/>
  <c r="P443" i="12"/>
  <c r="O443" i="12"/>
  <c r="N443" i="12"/>
  <c r="M443" i="12"/>
  <c r="L443" i="12"/>
  <c r="L440" i="12" s="1"/>
  <c r="K443" i="12"/>
  <c r="J443" i="12"/>
  <c r="I443" i="12"/>
  <c r="H443" i="12"/>
  <c r="G443" i="12"/>
  <c r="W442" i="12"/>
  <c r="W440" i="12" s="1"/>
  <c r="V442" i="12"/>
  <c r="U442" i="12"/>
  <c r="T442" i="12"/>
  <c r="S442" i="12"/>
  <c r="R442" i="12"/>
  <c r="Q442" i="12"/>
  <c r="P442" i="12"/>
  <c r="O442" i="12"/>
  <c r="N442" i="12"/>
  <c r="N440" i="12" s="1"/>
  <c r="M442" i="12"/>
  <c r="M440" i="12" s="1"/>
  <c r="L442" i="12"/>
  <c r="K442" i="12"/>
  <c r="J442" i="12"/>
  <c r="I442" i="12"/>
  <c r="H442" i="12"/>
  <c r="G442" i="12"/>
  <c r="W441" i="12"/>
  <c r="V441" i="12"/>
  <c r="U441" i="12"/>
  <c r="T441" i="12"/>
  <c r="T440" i="12" s="1"/>
  <c r="S441" i="12"/>
  <c r="R441" i="12"/>
  <c r="Q441" i="12"/>
  <c r="P441" i="12"/>
  <c r="P440" i="12" s="1"/>
  <c r="O441" i="12"/>
  <c r="O440" i="12" s="1"/>
  <c r="N441" i="12"/>
  <c r="M441" i="12"/>
  <c r="L441" i="12"/>
  <c r="K441" i="12"/>
  <c r="J441" i="12"/>
  <c r="I441" i="12"/>
  <c r="H441" i="12"/>
  <c r="G441" i="12"/>
  <c r="V440" i="12"/>
  <c r="U440" i="12"/>
  <c r="S440" i="12"/>
  <c r="R440" i="12"/>
  <c r="Q440" i="12"/>
  <c r="W439" i="12"/>
  <c r="V439" i="12"/>
  <c r="U439" i="12"/>
  <c r="T439" i="12"/>
  <c r="T436" i="12" s="1"/>
  <c r="S439" i="12"/>
  <c r="R439" i="12"/>
  <c r="Q439" i="12"/>
  <c r="P439" i="12"/>
  <c r="O439" i="12"/>
  <c r="N439" i="12"/>
  <c r="M439" i="12"/>
  <c r="L439" i="12"/>
  <c r="K439" i="12"/>
  <c r="J439" i="12"/>
  <c r="I439" i="12"/>
  <c r="H439" i="12"/>
  <c r="G439" i="12"/>
  <c r="W438" i="12"/>
  <c r="V438" i="12"/>
  <c r="V436" i="12" s="1"/>
  <c r="U438" i="12"/>
  <c r="U436" i="12" s="1"/>
  <c r="T438" i="12"/>
  <c r="S438" i="12"/>
  <c r="R438" i="12"/>
  <c r="Q438" i="12"/>
  <c r="P438" i="12"/>
  <c r="O438" i="12"/>
  <c r="N438" i="12"/>
  <c r="M438" i="12"/>
  <c r="L438" i="12"/>
  <c r="K438" i="12"/>
  <c r="J438" i="12"/>
  <c r="I438" i="12"/>
  <c r="H438" i="12"/>
  <c r="G438" i="12"/>
  <c r="W437" i="12"/>
  <c r="W436" i="12" s="1"/>
  <c r="V437" i="12"/>
  <c r="U437" i="12"/>
  <c r="T437" i="12"/>
  <c r="S437" i="12"/>
  <c r="S436" i="12" s="1"/>
  <c r="R437" i="12"/>
  <c r="R436" i="12" s="1"/>
  <c r="Q437" i="12"/>
  <c r="Q436" i="12" s="1"/>
  <c r="P437" i="12"/>
  <c r="P436" i="12" s="1"/>
  <c r="O437" i="12"/>
  <c r="O436" i="12" s="1"/>
  <c r="N437" i="12"/>
  <c r="M437" i="12"/>
  <c r="L437" i="12"/>
  <c r="L436" i="12" s="1"/>
  <c r="K437" i="12"/>
  <c r="K436" i="12" s="1"/>
  <c r="J437" i="12"/>
  <c r="J436" i="12" s="1"/>
  <c r="I437" i="12"/>
  <c r="H437" i="12"/>
  <c r="G437" i="12"/>
  <c r="I436" i="12"/>
  <c r="H436" i="12"/>
  <c r="G436" i="12"/>
  <c r="W434" i="12"/>
  <c r="V434" i="12"/>
  <c r="U434" i="12"/>
  <c r="T434" i="12"/>
  <c r="S434" i="12"/>
  <c r="R434" i="12"/>
  <c r="Q434" i="12"/>
  <c r="P434" i="12"/>
  <c r="O434" i="12"/>
  <c r="N434" i="12"/>
  <c r="M434" i="12"/>
  <c r="L434" i="12"/>
  <c r="K434" i="12"/>
  <c r="J434" i="12"/>
  <c r="I434" i="12"/>
  <c r="H434" i="12"/>
  <c r="G434" i="12"/>
  <c r="W433" i="12"/>
  <c r="V433" i="12"/>
  <c r="U433" i="12"/>
  <c r="T433" i="12"/>
  <c r="S433" i="12"/>
  <c r="R433" i="12"/>
  <c r="Q433" i="12"/>
  <c r="P433" i="12"/>
  <c r="O433" i="12"/>
  <c r="N433" i="12"/>
  <c r="M433" i="12"/>
  <c r="L433" i="12"/>
  <c r="K433" i="12"/>
  <c r="J433" i="12"/>
  <c r="I433" i="12"/>
  <c r="H433" i="12"/>
  <c r="G433" i="12"/>
  <c r="W432" i="12"/>
  <c r="V432" i="12"/>
  <c r="U432" i="12"/>
  <c r="T432" i="12"/>
  <c r="S432" i="12"/>
  <c r="R432" i="12"/>
  <c r="Q432" i="12"/>
  <c r="P432" i="12"/>
  <c r="O432" i="12"/>
  <c r="N432" i="12"/>
  <c r="M432" i="12"/>
  <c r="L432" i="12"/>
  <c r="K432" i="12"/>
  <c r="J432" i="12"/>
  <c r="I432" i="12"/>
  <c r="H432" i="12"/>
  <c r="G432" i="12"/>
  <c r="G430" i="12" s="1"/>
  <c r="W431" i="12"/>
  <c r="V431" i="12"/>
  <c r="U431" i="12"/>
  <c r="T431" i="12"/>
  <c r="S431" i="12"/>
  <c r="R431" i="12"/>
  <c r="Q431" i="12"/>
  <c r="Q430" i="12" s="1"/>
  <c r="P431" i="12"/>
  <c r="P430" i="12" s="1"/>
  <c r="O431" i="12"/>
  <c r="O430" i="12" s="1"/>
  <c r="N431" i="12"/>
  <c r="M431" i="12"/>
  <c r="M430" i="12" s="1"/>
  <c r="L431" i="12"/>
  <c r="K431" i="12"/>
  <c r="J431" i="12"/>
  <c r="I431" i="12"/>
  <c r="I430" i="12" s="1"/>
  <c r="H431" i="12"/>
  <c r="H430" i="12" s="1"/>
  <c r="G431" i="12"/>
  <c r="N430" i="12"/>
  <c r="L430" i="12"/>
  <c r="K430" i="12"/>
  <c r="J430" i="12"/>
  <c r="W429" i="12"/>
  <c r="V429" i="12"/>
  <c r="U429" i="12"/>
  <c r="T429" i="12"/>
  <c r="S429" i="12"/>
  <c r="R429" i="12"/>
  <c r="Q429" i="12"/>
  <c r="P429" i="12"/>
  <c r="O429" i="12"/>
  <c r="N429" i="12"/>
  <c r="M429" i="12"/>
  <c r="L429" i="12"/>
  <c r="K429" i="12"/>
  <c r="J429" i="12"/>
  <c r="I429" i="12"/>
  <c r="H429" i="12"/>
  <c r="G429" i="12"/>
  <c r="W428" i="12"/>
  <c r="V428" i="12"/>
  <c r="U428" i="12"/>
  <c r="T428" i="12"/>
  <c r="S428" i="12"/>
  <c r="R428" i="12"/>
  <c r="Q428" i="12"/>
  <c r="P428" i="12"/>
  <c r="O428" i="12"/>
  <c r="N428" i="12"/>
  <c r="M428" i="12"/>
  <c r="L428" i="12"/>
  <c r="K428" i="12"/>
  <c r="J428" i="12"/>
  <c r="J425" i="12" s="1"/>
  <c r="I428" i="12"/>
  <c r="H428" i="12"/>
  <c r="G428" i="12"/>
  <c r="W427" i="12"/>
  <c r="V427" i="12"/>
  <c r="U427" i="12"/>
  <c r="T427" i="12"/>
  <c r="S427" i="12"/>
  <c r="R427" i="12"/>
  <c r="Q427" i="12"/>
  <c r="P427" i="12"/>
  <c r="O427" i="12"/>
  <c r="N427" i="12"/>
  <c r="M427" i="12"/>
  <c r="L427" i="12"/>
  <c r="K427" i="12"/>
  <c r="K425" i="12" s="1"/>
  <c r="J427" i="12"/>
  <c r="I427" i="12"/>
  <c r="H427" i="12"/>
  <c r="G427" i="12"/>
  <c r="W426" i="12"/>
  <c r="W425" i="12" s="1"/>
  <c r="V426" i="12"/>
  <c r="U426" i="12"/>
  <c r="T426" i="12"/>
  <c r="S426" i="12"/>
  <c r="R426" i="12"/>
  <c r="Q426" i="12"/>
  <c r="P426" i="12"/>
  <c r="O426" i="12"/>
  <c r="N426" i="12"/>
  <c r="N425" i="12" s="1"/>
  <c r="M426" i="12"/>
  <c r="L426" i="12"/>
  <c r="K426" i="12"/>
  <c r="J426" i="12"/>
  <c r="I426" i="12"/>
  <c r="H426" i="12"/>
  <c r="H425" i="12" s="1"/>
  <c r="G426" i="12"/>
  <c r="U425" i="12"/>
  <c r="T425" i="12"/>
  <c r="S425" i="12"/>
  <c r="R425" i="12"/>
  <c r="Q425" i="12"/>
  <c r="P425" i="12"/>
  <c r="O425" i="12"/>
  <c r="W424" i="12"/>
  <c r="V424" i="12"/>
  <c r="U424" i="12"/>
  <c r="T424" i="12"/>
  <c r="S424" i="12"/>
  <c r="R424" i="12"/>
  <c r="Q424" i="12"/>
  <c r="P424" i="12"/>
  <c r="O424" i="12"/>
  <c r="N424" i="12"/>
  <c r="M424" i="12"/>
  <c r="L424" i="12"/>
  <c r="K424" i="12"/>
  <c r="J424" i="12"/>
  <c r="I424" i="12"/>
  <c r="H424" i="12"/>
  <c r="G424" i="12"/>
  <c r="W423" i="12"/>
  <c r="V423" i="12"/>
  <c r="U423" i="12"/>
  <c r="T423" i="12"/>
  <c r="S423" i="12"/>
  <c r="R423" i="12"/>
  <c r="Q423" i="12"/>
  <c r="P423" i="12"/>
  <c r="O423" i="12"/>
  <c r="N423" i="12"/>
  <c r="M423" i="12"/>
  <c r="L423" i="12"/>
  <c r="K423" i="12"/>
  <c r="J423" i="12"/>
  <c r="I423" i="12"/>
  <c r="H423" i="12"/>
  <c r="G423" i="12"/>
  <c r="W422" i="12"/>
  <c r="V422" i="12"/>
  <c r="U422" i="12"/>
  <c r="T422" i="12"/>
  <c r="S422" i="12"/>
  <c r="R422" i="12"/>
  <c r="Q422" i="12"/>
  <c r="Q420" i="12" s="1"/>
  <c r="P422" i="12"/>
  <c r="O422" i="12"/>
  <c r="N422" i="12"/>
  <c r="M422" i="12"/>
  <c r="L422" i="12"/>
  <c r="K422" i="12"/>
  <c r="J422" i="12"/>
  <c r="I422" i="12"/>
  <c r="H422" i="12"/>
  <c r="G422" i="12"/>
  <c r="W421" i="12"/>
  <c r="V421" i="12"/>
  <c r="U421" i="12"/>
  <c r="T421" i="12"/>
  <c r="S421" i="12"/>
  <c r="S420" i="12" s="1"/>
  <c r="R421" i="12"/>
  <c r="R420" i="12" s="1"/>
  <c r="Q421" i="12"/>
  <c r="P421" i="12"/>
  <c r="O421" i="12"/>
  <c r="N421" i="12"/>
  <c r="M421" i="12"/>
  <c r="L421" i="12"/>
  <c r="K421" i="12"/>
  <c r="J421" i="12"/>
  <c r="I421" i="12"/>
  <c r="H421" i="12"/>
  <c r="G421" i="12"/>
  <c r="G420" i="12" s="1"/>
  <c r="W420" i="12"/>
  <c r="V420" i="12"/>
  <c r="U420" i="12"/>
  <c r="T420" i="12"/>
  <c r="W417" i="12"/>
  <c r="V417" i="12"/>
  <c r="U417" i="12"/>
  <c r="T417" i="12"/>
  <c r="S417" i="12"/>
  <c r="R417" i="12"/>
  <c r="Q417" i="12"/>
  <c r="P417" i="12"/>
  <c r="O417" i="12"/>
  <c r="N417" i="12"/>
  <c r="M417" i="12"/>
  <c r="L417" i="12"/>
  <c r="K417" i="12"/>
  <c r="J417" i="12"/>
  <c r="I417" i="12"/>
  <c r="H417" i="12"/>
  <c r="H415" i="12" s="1"/>
  <c r="G417" i="12"/>
  <c r="G415" i="12" s="1"/>
  <c r="W416" i="12"/>
  <c r="W415" i="12" s="1"/>
  <c r="V416" i="12"/>
  <c r="U416" i="12"/>
  <c r="T416" i="12"/>
  <c r="S416" i="12"/>
  <c r="S415" i="12" s="1"/>
  <c r="R416" i="12"/>
  <c r="R415" i="12" s="1"/>
  <c r="Q416" i="12"/>
  <c r="Q415" i="12" s="1"/>
  <c r="P416" i="12"/>
  <c r="P415" i="12" s="1"/>
  <c r="O416" i="12"/>
  <c r="N416" i="12"/>
  <c r="M416" i="12"/>
  <c r="L416" i="12"/>
  <c r="K416" i="12"/>
  <c r="J416" i="12"/>
  <c r="J415" i="12" s="1"/>
  <c r="I416" i="12"/>
  <c r="I415" i="12" s="1"/>
  <c r="H416" i="12"/>
  <c r="G416" i="12"/>
  <c r="O415" i="12"/>
  <c r="N415" i="12"/>
  <c r="M415" i="12"/>
  <c r="L415" i="12"/>
  <c r="K415" i="12"/>
  <c r="W414" i="12"/>
  <c r="V414" i="12"/>
  <c r="U414" i="12"/>
  <c r="T414" i="12"/>
  <c r="S414" i="12"/>
  <c r="R414" i="12"/>
  <c r="Q414" i="12"/>
  <c r="P414" i="12"/>
  <c r="O414" i="12"/>
  <c r="N414" i="12"/>
  <c r="N411" i="12" s="1"/>
  <c r="M414" i="12"/>
  <c r="L414" i="12"/>
  <c r="K414" i="12"/>
  <c r="J414" i="12"/>
  <c r="I414" i="12"/>
  <c r="H414" i="12"/>
  <c r="G414" i="12"/>
  <c r="W413" i="12"/>
  <c r="V413" i="12"/>
  <c r="U413" i="12"/>
  <c r="T413" i="12"/>
  <c r="S413" i="12"/>
  <c r="R413" i="12"/>
  <c r="Q413" i="12"/>
  <c r="P413" i="12"/>
  <c r="P411" i="12" s="1"/>
  <c r="O413" i="12"/>
  <c r="O411" i="12" s="1"/>
  <c r="N413" i="12"/>
  <c r="M413" i="12"/>
  <c r="L413" i="12"/>
  <c r="K413" i="12"/>
  <c r="J413" i="12"/>
  <c r="I413" i="12"/>
  <c r="H413" i="12"/>
  <c r="G413" i="12"/>
  <c r="W412" i="12"/>
  <c r="W411" i="12" s="1"/>
  <c r="V412" i="12"/>
  <c r="V411" i="12" s="1"/>
  <c r="U412" i="12"/>
  <c r="T412" i="12"/>
  <c r="S412" i="12"/>
  <c r="R412" i="12"/>
  <c r="R411" i="12" s="1"/>
  <c r="Q412" i="12"/>
  <c r="Q411" i="12" s="1"/>
  <c r="P412" i="12"/>
  <c r="O412" i="12"/>
  <c r="N412" i="12"/>
  <c r="M412" i="12"/>
  <c r="L412" i="12"/>
  <c r="K412" i="12"/>
  <c r="J412" i="12"/>
  <c r="J411" i="12" s="1"/>
  <c r="I412" i="12"/>
  <c r="H412" i="12"/>
  <c r="G412" i="12"/>
  <c r="G411" i="12" s="1"/>
  <c r="U411" i="12"/>
  <c r="T411" i="12"/>
  <c r="S411" i="12"/>
  <c r="W410" i="12"/>
  <c r="V410" i="12"/>
  <c r="U410" i="12"/>
  <c r="T410" i="12"/>
  <c r="S410" i="12"/>
  <c r="R410" i="12"/>
  <c r="Q410" i="12"/>
  <c r="P410" i="12"/>
  <c r="O410" i="12"/>
  <c r="N410" i="12"/>
  <c r="M410" i="12"/>
  <c r="L410" i="12"/>
  <c r="K410" i="12"/>
  <c r="J410" i="12"/>
  <c r="I410" i="12"/>
  <c r="H410" i="12"/>
  <c r="G410" i="12"/>
  <c r="G408" i="12" s="1"/>
  <c r="W409" i="12"/>
  <c r="W408" i="12" s="1"/>
  <c r="V409" i="12"/>
  <c r="V408" i="12" s="1"/>
  <c r="U409" i="12"/>
  <c r="U408" i="12" s="1"/>
  <c r="T409" i="12"/>
  <c r="T408" i="12" s="1"/>
  <c r="S409" i="12"/>
  <c r="R409" i="12"/>
  <c r="Q409" i="12"/>
  <c r="P409" i="12"/>
  <c r="O409" i="12"/>
  <c r="O408" i="12" s="1"/>
  <c r="N409" i="12"/>
  <c r="N408" i="12" s="1"/>
  <c r="M409" i="12"/>
  <c r="M408" i="12" s="1"/>
  <c r="L409" i="12"/>
  <c r="K409" i="12"/>
  <c r="J409" i="12"/>
  <c r="I409" i="12"/>
  <c r="I408" i="12" s="1"/>
  <c r="H409" i="12"/>
  <c r="H408" i="12" s="1"/>
  <c r="G409" i="12"/>
  <c r="L408" i="12"/>
  <c r="K408" i="12"/>
  <c r="J408" i="12"/>
  <c r="W407" i="12"/>
  <c r="V407" i="12"/>
  <c r="U407" i="12"/>
  <c r="T407" i="12"/>
  <c r="S407" i="12"/>
  <c r="R407" i="12"/>
  <c r="R405" i="12" s="1"/>
  <c r="Q407" i="12"/>
  <c r="Q405" i="12" s="1"/>
  <c r="P407" i="12"/>
  <c r="O407" i="12"/>
  <c r="N407" i="12"/>
  <c r="M407" i="12"/>
  <c r="L407" i="12"/>
  <c r="K407" i="12"/>
  <c r="J407" i="12"/>
  <c r="I407" i="12"/>
  <c r="H407" i="12"/>
  <c r="G407" i="12"/>
  <c r="W406" i="12"/>
  <c r="V406" i="12"/>
  <c r="U406" i="12"/>
  <c r="T406" i="12"/>
  <c r="T405" i="12" s="1"/>
  <c r="S406" i="12"/>
  <c r="S405" i="12" s="1"/>
  <c r="R406" i="12"/>
  <c r="Q406" i="12"/>
  <c r="P406" i="12"/>
  <c r="O406" i="12"/>
  <c r="O405" i="12" s="1"/>
  <c r="N406" i="12"/>
  <c r="N405" i="12" s="1"/>
  <c r="M406" i="12"/>
  <c r="L406" i="12"/>
  <c r="K406" i="12"/>
  <c r="K405" i="12" s="1"/>
  <c r="J406" i="12"/>
  <c r="J405" i="12" s="1"/>
  <c r="I406" i="12"/>
  <c r="H406" i="12"/>
  <c r="G406" i="12"/>
  <c r="W405" i="12"/>
  <c r="V405" i="12"/>
  <c r="U405" i="12"/>
  <c r="P405" i="12"/>
  <c r="G405" i="12"/>
  <c r="W404" i="12"/>
  <c r="V404" i="12"/>
  <c r="U404" i="12"/>
  <c r="T404" i="12"/>
  <c r="S404" i="12"/>
  <c r="R404" i="12"/>
  <c r="Q404" i="12"/>
  <c r="P404" i="12"/>
  <c r="O404" i="12"/>
  <c r="N404" i="12"/>
  <c r="M404" i="12"/>
  <c r="L404" i="12"/>
  <c r="K404" i="12"/>
  <c r="J404" i="12"/>
  <c r="I404" i="12"/>
  <c r="I402" i="12" s="1"/>
  <c r="H404" i="12"/>
  <c r="H402" i="12" s="1"/>
  <c r="G404" i="12"/>
  <c r="W403" i="12"/>
  <c r="V403" i="12"/>
  <c r="V402" i="12" s="1"/>
  <c r="U403" i="12"/>
  <c r="U402" i="12" s="1"/>
  <c r="T403" i="12"/>
  <c r="T402" i="12" s="1"/>
  <c r="S403" i="12"/>
  <c r="R403" i="12"/>
  <c r="Q403" i="12"/>
  <c r="Q402" i="12" s="1"/>
  <c r="P403" i="12"/>
  <c r="P402" i="12" s="1"/>
  <c r="O403" i="12"/>
  <c r="O402" i="12" s="1"/>
  <c r="N403" i="12"/>
  <c r="M403" i="12"/>
  <c r="L403" i="12"/>
  <c r="K403" i="12"/>
  <c r="K402" i="12" s="1"/>
  <c r="J403" i="12"/>
  <c r="J402" i="12" s="1"/>
  <c r="I403" i="12"/>
  <c r="H403" i="12"/>
  <c r="G403" i="12"/>
  <c r="N402" i="12"/>
  <c r="M402" i="12"/>
  <c r="L402" i="12"/>
  <c r="G402" i="12"/>
  <c r="W401" i="12"/>
  <c r="V401" i="12"/>
  <c r="U401" i="12"/>
  <c r="T401" i="12"/>
  <c r="T399" i="12" s="1"/>
  <c r="S401" i="12"/>
  <c r="S399" i="12" s="1"/>
  <c r="R401" i="12"/>
  <c r="Q401" i="12"/>
  <c r="P401" i="12"/>
  <c r="O401" i="12"/>
  <c r="N401" i="12"/>
  <c r="M401" i="12"/>
  <c r="L401" i="12"/>
  <c r="K401" i="12"/>
  <c r="J401" i="12"/>
  <c r="I401" i="12"/>
  <c r="H401" i="12"/>
  <c r="G401" i="12"/>
  <c r="W400" i="12"/>
  <c r="V400" i="12"/>
  <c r="V399" i="12" s="1"/>
  <c r="U400" i="12"/>
  <c r="U399" i="12" s="1"/>
  <c r="T400" i="12"/>
  <c r="S400" i="12"/>
  <c r="R400" i="12"/>
  <c r="Q400" i="12"/>
  <c r="Q399" i="12" s="1"/>
  <c r="P400" i="12"/>
  <c r="P399" i="12" s="1"/>
  <c r="O400" i="12"/>
  <c r="O399" i="12" s="1"/>
  <c r="N400" i="12"/>
  <c r="M400" i="12"/>
  <c r="L400" i="12"/>
  <c r="L399" i="12" s="1"/>
  <c r="K400" i="12"/>
  <c r="K399" i="12" s="1"/>
  <c r="J400" i="12"/>
  <c r="I400" i="12"/>
  <c r="H400" i="12"/>
  <c r="G400" i="12"/>
  <c r="W399" i="12"/>
  <c r="R399" i="12"/>
  <c r="I399" i="12"/>
  <c r="H399" i="12"/>
  <c r="G399" i="12"/>
  <c r="W398" i="12"/>
  <c r="V398" i="12"/>
  <c r="U398" i="12"/>
  <c r="T398" i="12"/>
  <c r="T396" i="12" s="1"/>
  <c r="S398" i="12"/>
  <c r="R398" i="12"/>
  <c r="Q398" i="12"/>
  <c r="P398" i="12"/>
  <c r="O398" i="12"/>
  <c r="N398" i="12"/>
  <c r="M398" i="12"/>
  <c r="L398" i="12"/>
  <c r="K398" i="12"/>
  <c r="K396" i="12" s="1"/>
  <c r="J398" i="12"/>
  <c r="J396" i="12" s="1"/>
  <c r="I398" i="12"/>
  <c r="H398" i="12"/>
  <c r="G398" i="12"/>
  <c r="W397" i="12"/>
  <c r="W396" i="12" s="1"/>
  <c r="V397" i="12"/>
  <c r="V396" i="12" s="1"/>
  <c r="U397" i="12"/>
  <c r="U396" i="12" s="1"/>
  <c r="T397" i="12"/>
  <c r="S397" i="12"/>
  <c r="S396" i="12" s="1"/>
  <c r="R397" i="12"/>
  <c r="R396" i="12" s="1"/>
  <c r="Q397" i="12"/>
  <c r="Q396" i="12" s="1"/>
  <c r="P397" i="12"/>
  <c r="O397" i="12"/>
  <c r="N397" i="12"/>
  <c r="M397" i="12"/>
  <c r="M396" i="12" s="1"/>
  <c r="L397" i="12"/>
  <c r="L396" i="12" s="1"/>
  <c r="K397" i="12"/>
  <c r="J397" i="12"/>
  <c r="I397" i="12"/>
  <c r="H397" i="12"/>
  <c r="H396" i="12" s="1"/>
  <c r="G397" i="12"/>
  <c r="G396" i="12" s="1"/>
  <c r="P396" i="12"/>
  <c r="O396" i="12"/>
  <c r="N396" i="12"/>
  <c r="I396" i="12"/>
  <c r="W395" i="12"/>
  <c r="V395" i="12"/>
  <c r="V393" i="12" s="1"/>
  <c r="U395" i="12"/>
  <c r="U393" i="12" s="1"/>
  <c r="T395" i="12"/>
  <c r="S395" i="12"/>
  <c r="R395" i="12"/>
  <c r="Q395" i="12"/>
  <c r="P395" i="12"/>
  <c r="O395" i="12"/>
  <c r="N395" i="12"/>
  <c r="M395" i="12"/>
  <c r="L395" i="12"/>
  <c r="K395" i="12"/>
  <c r="J395" i="12"/>
  <c r="I395" i="12"/>
  <c r="H395" i="12"/>
  <c r="G395" i="12"/>
  <c r="W394" i="12"/>
  <c r="W393" i="12" s="1"/>
  <c r="V394" i="12"/>
  <c r="U394" i="12"/>
  <c r="T394" i="12"/>
  <c r="S394" i="12"/>
  <c r="S393" i="12" s="1"/>
  <c r="R394" i="12"/>
  <c r="R393" i="12" s="1"/>
  <c r="Q394" i="12"/>
  <c r="Q393" i="12" s="1"/>
  <c r="P394" i="12"/>
  <c r="P393" i="12" s="1"/>
  <c r="O394" i="12"/>
  <c r="N394" i="12"/>
  <c r="M394" i="12"/>
  <c r="M393" i="12" s="1"/>
  <c r="L394" i="12"/>
  <c r="L393" i="12" s="1"/>
  <c r="K394" i="12"/>
  <c r="J394" i="12"/>
  <c r="I394" i="12"/>
  <c r="H394" i="12"/>
  <c r="H393" i="12" s="1"/>
  <c r="G394" i="12"/>
  <c r="T393" i="12"/>
  <c r="K393" i="12"/>
  <c r="J393" i="12"/>
  <c r="I393" i="12"/>
  <c r="G393" i="12"/>
  <c r="W391" i="12"/>
  <c r="V391" i="12"/>
  <c r="U391" i="12"/>
  <c r="T391" i="12"/>
  <c r="S391" i="12"/>
  <c r="R391" i="12"/>
  <c r="Q391" i="12"/>
  <c r="P391" i="12"/>
  <c r="O391" i="12"/>
  <c r="N391" i="12"/>
  <c r="M391" i="12"/>
  <c r="L391" i="12"/>
  <c r="K391" i="12"/>
  <c r="J391" i="12"/>
  <c r="I391" i="12"/>
  <c r="H391" i="12"/>
  <c r="H388" i="12" s="1"/>
  <c r="G391" i="12"/>
  <c r="W390" i="12"/>
  <c r="V390" i="12"/>
  <c r="U390" i="12"/>
  <c r="T390" i="12"/>
  <c r="S390" i="12"/>
  <c r="S388" i="12" s="1"/>
  <c r="R390" i="12"/>
  <c r="Q390" i="12"/>
  <c r="P390" i="12"/>
  <c r="O390" i="12"/>
  <c r="N390" i="12"/>
  <c r="M390" i="12"/>
  <c r="L390" i="12"/>
  <c r="K390" i="12"/>
  <c r="J390" i="12"/>
  <c r="J388" i="12" s="1"/>
  <c r="I390" i="12"/>
  <c r="I388" i="12" s="1"/>
  <c r="H390" i="12"/>
  <c r="G390" i="12"/>
  <c r="W389" i="12"/>
  <c r="V389" i="12"/>
  <c r="U389" i="12"/>
  <c r="U388" i="12" s="1"/>
  <c r="T389" i="12"/>
  <c r="T388" i="12" s="1"/>
  <c r="S389" i="12"/>
  <c r="R389" i="12"/>
  <c r="R388" i="12" s="1"/>
  <c r="Q389" i="12"/>
  <c r="Q388" i="12" s="1"/>
  <c r="P389" i="12"/>
  <c r="P388" i="12" s="1"/>
  <c r="O389" i="12"/>
  <c r="N389" i="12"/>
  <c r="M389" i="12"/>
  <c r="L389" i="12"/>
  <c r="L388" i="12" s="1"/>
  <c r="K389" i="12"/>
  <c r="K388" i="12" s="1"/>
  <c r="J389" i="12"/>
  <c r="I389" i="12"/>
  <c r="H389" i="12"/>
  <c r="G389" i="12"/>
  <c r="O388" i="12"/>
  <c r="N388" i="12"/>
  <c r="M388" i="12"/>
  <c r="W387" i="12"/>
  <c r="V387" i="12"/>
  <c r="U387" i="12"/>
  <c r="U385" i="12" s="1"/>
  <c r="T387" i="12"/>
  <c r="T385" i="12" s="1"/>
  <c r="S387" i="12"/>
  <c r="R387" i="12"/>
  <c r="Q387" i="12"/>
  <c r="P387" i="12"/>
  <c r="O387" i="12"/>
  <c r="N387" i="12"/>
  <c r="M387" i="12"/>
  <c r="L387" i="12"/>
  <c r="K387" i="12"/>
  <c r="J387" i="12"/>
  <c r="I387" i="12"/>
  <c r="H387" i="12"/>
  <c r="G387" i="12"/>
  <c r="W386" i="12"/>
  <c r="W385" i="12" s="1"/>
  <c r="V386" i="12"/>
  <c r="V385" i="12" s="1"/>
  <c r="U386" i="12"/>
  <c r="T386" i="12"/>
  <c r="S386" i="12"/>
  <c r="R386" i="12"/>
  <c r="R385" i="12" s="1"/>
  <c r="Q386" i="12"/>
  <c r="Q385" i="12" s="1"/>
  <c r="P386" i="12"/>
  <c r="P385" i="12" s="1"/>
  <c r="O386" i="12"/>
  <c r="O385" i="12" s="1"/>
  <c r="N386" i="12"/>
  <c r="N385" i="12" s="1"/>
  <c r="M386" i="12"/>
  <c r="L386" i="12"/>
  <c r="K386" i="12"/>
  <c r="K385" i="12" s="1"/>
  <c r="J386" i="12"/>
  <c r="J385" i="12" s="1"/>
  <c r="I386" i="12"/>
  <c r="I385" i="12" s="1"/>
  <c r="H386" i="12"/>
  <c r="G386" i="12"/>
  <c r="S385" i="12"/>
  <c r="H385" i="12"/>
  <c r="G385" i="12"/>
  <c r="W384" i="12"/>
  <c r="V384" i="12"/>
  <c r="U384" i="12"/>
  <c r="T384" i="12"/>
  <c r="S384" i="12"/>
  <c r="R384" i="12"/>
  <c r="Q384" i="12"/>
  <c r="P384" i="12"/>
  <c r="O384" i="12"/>
  <c r="N384" i="12"/>
  <c r="M384" i="12"/>
  <c r="L384" i="12"/>
  <c r="K384" i="12"/>
  <c r="J384" i="12"/>
  <c r="I384" i="12"/>
  <c r="H384" i="12"/>
  <c r="G384" i="12"/>
  <c r="G381" i="12" s="1"/>
  <c r="W383" i="12"/>
  <c r="V383" i="12"/>
  <c r="U383" i="12"/>
  <c r="T383" i="12"/>
  <c r="S383" i="12"/>
  <c r="R383" i="12"/>
  <c r="Q383" i="12"/>
  <c r="P383" i="12"/>
  <c r="O383" i="12"/>
  <c r="N383" i="12"/>
  <c r="M383" i="12"/>
  <c r="L383" i="12"/>
  <c r="K383" i="12"/>
  <c r="J383" i="12"/>
  <c r="I383" i="12"/>
  <c r="I381" i="12" s="1"/>
  <c r="H383" i="12"/>
  <c r="H381" i="12" s="1"/>
  <c r="G383" i="12"/>
  <c r="W382" i="12"/>
  <c r="V382" i="12"/>
  <c r="U382" i="12"/>
  <c r="T382" i="12"/>
  <c r="S382" i="12"/>
  <c r="S381" i="12" s="1"/>
  <c r="R382" i="12"/>
  <c r="R381" i="12" s="1"/>
  <c r="Q382" i="12"/>
  <c r="Q381" i="12" s="1"/>
  <c r="P382" i="12"/>
  <c r="P381" i="12" s="1"/>
  <c r="O382" i="12"/>
  <c r="O381" i="12" s="1"/>
  <c r="N382" i="12"/>
  <c r="M382" i="12"/>
  <c r="L382" i="12"/>
  <c r="K382" i="12"/>
  <c r="K381" i="12" s="1"/>
  <c r="J382" i="12"/>
  <c r="J381" i="12" s="1"/>
  <c r="I382" i="12"/>
  <c r="H382" i="12"/>
  <c r="G382" i="12"/>
  <c r="N381" i="12"/>
  <c r="M381" i="12"/>
  <c r="L381" i="12"/>
  <c r="W380" i="12"/>
  <c r="V380" i="12"/>
  <c r="U380" i="12"/>
  <c r="T380" i="12"/>
  <c r="T378" i="12" s="1"/>
  <c r="S380" i="12"/>
  <c r="S378" i="12" s="1"/>
  <c r="R380" i="12"/>
  <c r="Q380" i="12"/>
  <c r="P380" i="12"/>
  <c r="O380" i="12"/>
  <c r="N380" i="12"/>
  <c r="M380" i="12"/>
  <c r="L380" i="12"/>
  <c r="K380" i="12"/>
  <c r="J380" i="12"/>
  <c r="I380" i="12"/>
  <c r="H380" i="12"/>
  <c r="G380" i="12"/>
  <c r="W379" i="12"/>
  <c r="V379" i="12"/>
  <c r="V378" i="12" s="1"/>
  <c r="U379" i="12"/>
  <c r="U378" i="12" s="1"/>
  <c r="T379" i="12"/>
  <c r="S379" i="12"/>
  <c r="R379" i="12"/>
  <c r="Q379" i="12"/>
  <c r="Q378" i="12" s="1"/>
  <c r="P379" i="12"/>
  <c r="P378" i="12" s="1"/>
  <c r="O379" i="12"/>
  <c r="N379" i="12"/>
  <c r="N378" i="12" s="1"/>
  <c r="M379" i="12"/>
  <c r="M378" i="12" s="1"/>
  <c r="L379" i="12"/>
  <c r="L378" i="12" s="1"/>
  <c r="K379" i="12"/>
  <c r="K378" i="12" s="1"/>
  <c r="J379" i="12"/>
  <c r="I379" i="12"/>
  <c r="H379" i="12"/>
  <c r="G379" i="12"/>
  <c r="G378" i="12" s="1"/>
  <c r="W378" i="12"/>
  <c r="R378" i="12"/>
  <c r="I378" i="12"/>
  <c r="H378" i="12"/>
  <c r="W377" i="12"/>
  <c r="V377" i="12"/>
  <c r="U377" i="12"/>
  <c r="T377" i="12"/>
  <c r="S377" i="12"/>
  <c r="R377" i="12"/>
  <c r="Q377" i="12"/>
  <c r="P377" i="12"/>
  <c r="O377" i="12"/>
  <c r="N377" i="12"/>
  <c r="M377" i="12"/>
  <c r="L377" i="12"/>
  <c r="K377" i="12"/>
  <c r="J377" i="12"/>
  <c r="I377" i="12"/>
  <c r="H377" i="12"/>
  <c r="G377" i="12"/>
  <c r="W376" i="12"/>
  <c r="V376" i="12"/>
  <c r="U376" i="12"/>
  <c r="T376" i="12"/>
  <c r="S376" i="12"/>
  <c r="R376" i="12"/>
  <c r="Q376" i="12"/>
  <c r="Q374" i="12" s="1"/>
  <c r="P376" i="12"/>
  <c r="O376" i="12"/>
  <c r="N376" i="12"/>
  <c r="M376" i="12"/>
  <c r="L376" i="12"/>
  <c r="K376" i="12"/>
  <c r="J376" i="12"/>
  <c r="I376" i="12"/>
  <c r="H376" i="12"/>
  <c r="H374" i="12" s="1"/>
  <c r="G376" i="12"/>
  <c r="G374" i="12" s="1"/>
  <c r="W375" i="12"/>
  <c r="W374" i="12" s="1"/>
  <c r="V375" i="12"/>
  <c r="U375" i="12"/>
  <c r="T375" i="12"/>
  <c r="S375" i="12"/>
  <c r="R375" i="12"/>
  <c r="Q375" i="12"/>
  <c r="P375" i="12"/>
  <c r="P374" i="12" s="1"/>
  <c r="O375" i="12"/>
  <c r="O374" i="12" s="1"/>
  <c r="N375" i="12"/>
  <c r="N374" i="12" s="1"/>
  <c r="M375" i="12"/>
  <c r="L375" i="12"/>
  <c r="K375" i="12"/>
  <c r="J375" i="12"/>
  <c r="J374" i="12" s="1"/>
  <c r="I375" i="12"/>
  <c r="I374" i="12" s="1"/>
  <c r="H375" i="12"/>
  <c r="G375" i="12"/>
  <c r="M374" i="12"/>
  <c r="L374" i="12"/>
  <c r="K374" i="12"/>
  <c r="W373" i="12"/>
  <c r="V373" i="12"/>
  <c r="U373" i="12"/>
  <c r="T373" i="12"/>
  <c r="S373" i="12"/>
  <c r="S371" i="12" s="1"/>
  <c r="R373" i="12"/>
  <c r="R371" i="12" s="1"/>
  <c r="Q373" i="12"/>
  <c r="P373" i="12"/>
  <c r="O373" i="12"/>
  <c r="N373" i="12"/>
  <c r="M373" i="12"/>
  <c r="L373" i="12"/>
  <c r="K373" i="12"/>
  <c r="J373" i="12"/>
  <c r="I373" i="12"/>
  <c r="H373" i="12"/>
  <c r="G373" i="12"/>
  <c r="W372" i="12"/>
  <c r="V372" i="12"/>
  <c r="U372" i="12"/>
  <c r="U371" i="12" s="1"/>
  <c r="T372" i="12"/>
  <c r="T371" i="12" s="1"/>
  <c r="S372" i="12"/>
  <c r="R372" i="12"/>
  <c r="Q372" i="12"/>
  <c r="P372" i="12"/>
  <c r="P371" i="12" s="1"/>
  <c r="O372" i="12"/>
  <c r="O371" i="12" s="1"/>
  <c r="N372" i="12"/>
  <c r="M372" i="12"/>
  <c r="L372" i="12"/>
  <c r="K372" i="12"/>
  <c r="J372" i="12"/>
  <c r="J371" i="12" s="1"/>
  <c r="I372" i="12"/>
  <c r="I371" i="12" s="1"/>
  <c r="H372" i="12"/>
  <c r="H371" i="12" s="1"/>
  <c r="G372" i="12"/>
  <c r="G371" i="12" s="1"/>
  <c r="W371" i="12"/>
  <c r="V371" i="12"/>
  <c r="Q371" i="12"/>
  <c r="W369" i="12"/>
  <c r="V369" i="12"/>
  <c r="U369" i="12"/>
  <c r="T369" i="12"/>
  <c r="S369" i="12"/>
  <c r="R369" i="12"/>
  <c r="Q369" i="12"/>
  <c r="P369" i="12"/>
  <c r="O369" i="12"/>
  <c r="N369" i="12"/>
  <c r="M369" i="12"/>
  <c r="L369" i="12"/>
  <c r="K369" i="12"/>
  <c r="J369" i="12"/>
  <c r="I369" i="12"/>
  <c r="H369" i="12"/>
  <c r="G369" i="12"/>
  <c r="W368" i="12"/>
  <c r="V368" i="12"/>
  <c r="U368" i="12"/>
  <c r="T368" i="12"/>
  <c r="S368" i="12"/>
  <c r="R368" i="12"/>
  <c r="Q368" i="12"/>
  <c r="P368" i="12"/>
  <c r="O368" i="12"/>
  <c r="N368" i="12"/>
  <c r="M368" i="12"/>
  <c r="L368" i="12"/>
  <c r="K368" i="12"/>
  <c r="J368" i="12"/>
  <c r="I368" i="12"/>
  <c r="H368" i="12"/>
  <c r="G368" i="12"/>
  <c r="G366" i="12" s="1"/>
  <c r="W367" i="12"/>
  <c r="V367" i="12"/>
  <c r="U367" i="12"/>
  <c r="T367" i="12"/>
  <c r="T366" i="12" s="1"/>
  <c r="S367" i="12"/>
  <c r="R367" i="12"/>
  <c r="Q367" i="12"/>
  <c r="Q366" i="12" s="1"/>
  <c r="P367" i="12"/>
  <c r="O367" i="12"/>
  <c r="N367" i="12"/>
  <c r="M367" i="12"/>
  <c r="M366" i="12" s="1"/>
  <c r="L367" i="12"/>
  <c r="K367" i="12"/>
  <c r="J367" i="12"/>
  <c r="I367" i="12"/>
  <c r="I366" i="12" s="1"/>
  <c r="H367" i="12"/>
  <c r="H366" i="12" s="1"/>
  <c r="G367" i="12"/>
  <c r="P366" i="12"/>
  <c r="O366" i="12"/>
  <c r="N366" i="12"/>
  <c r="L366" i="12"/>
  <c r="K366" i="12"/>
  <c r="J366" i="12"/>
  <c r="W365" i="12"/>
  <c r="V365" i="12"/>
  <c r="U365" i="12"/>
  <c r="T365" i="12"/>
  <c r="S365" i="12"/>
  <c r="R365" i="12"/>
  <c r="Q365" i="12"/>
  <c r="P365" i="12"/>
  <c r="O365" i="12"/>
  <c r="N365" i="12"/>
  <c r="M365" i="12"/>
  <c r="M362" i="12" s="1"/>
  <c r="L365" i="12"/>
  <c r="K365" i="12"/>
  <c r="J365" i="12"/>
  <c r="I365" i="12"/>
  <c r="H365" i="12"/>
  <c r="G365" i="12"/>
  <c r="W364" i="12"/>
  <c r="V364" i="12"/>
  <c r="U364" i="12"/>
  <c r="T364" i="12"/>
  <c r="S364" i="12"/>
  <c r="R364" i="12"/>
  <c r="Q364" i="12"/>
  <c r="P364" i="12"/>
  <c r="O364" i="12"/>
  <c r="O362" i="12" s="1"/>
  <c r="N364" i="12"/>
  <c r="N362" i="12" s="1"/>
  <c r="M364" i="12"/>
  <c r="L364" i="12"/>
  <c r="K364" i="12"/>
  <c r="J364" i="12"/>
  <c r="I364" i="12"/>
  <c r="H364" i="12"/>
  <c r="G364" i="12"/>
  <c r="W363" i="12"/>
  <c r="W362" i="12" s="1"/>
  <c r="V363" i="12"/>
  <c r="U363" i="12"/>
  <c r="T363" i="12"/>
  <c r="S363" i="12"/>
  <c r="R363" i="12"/>
  <c r="Q363" i="12"/>
  <c r="Q362" i="12" s="1"/>
  <c r="P363" i="12"/>
  <c r="P362" i="12" s="1"/>
  <c r="O363" i="12"/>
  <c r="N363" i="12"/>
  <c r="M363" i="12"/>
  <c r="L363" i="12"/>
  <c r="K363" i="12"/>
  <c r="J363" i="12"/>
  <c r="I363" i="12"/>
  <c r="I362" i="12" s="1"/>
  <c r="H363" i="12"/>
  <c r="G363" i="12"/>
  <c r="V362" i="12"/>
  <c r="U362" i="12"/>
  <c r="T362" i="12"/>
  <c r="S362" i="12"/>
  <c r="R362" i="12"/>
  <c r="W361" i="12"/>
  <c r="V361" i="12"/>
  <c r="U361" i="12"/>
  <c r="U358" i="12" s="1"/>
  <c r="T361" i="12"/>
  <c r="S361" i="12"/>
  <c r="R361" i="12"/>
  <c r="Q361" i="12"/>
  <c r="P361" i="12"/>
  <c r="O361" i="12"/>
  <c r="N361" i="12"/>
  <c r="M361" i="12"/>
  <c r="L361" i="12"/>
  <c r="K361" i="12"/>
  <c r="J361" i="12"/>
  <c r="I361" i="12"/>
  <c r="H361" i="12"/>
  <c r="G361" i="12"/>
  <c r="W360" i="12"/>
  <c r="W358" i="12" s="1"/>
  <c r="V360" i="12"/>
  <c r="V358" i="12" s="1"/>
  <c r="U360" i="12"/>
  <c r="T360" i="12"/>
  <c r="S360" i="12"/>
  <c r="R360" i="12"/>
  <c r="Q360" i="12"/>
  <c r="P360" i="12"/>
  <c r="O360" i="12"/>
  <c r="N360" i="12"/>
  <c r="M360" i="12"/>
  <c r="L360" i="12"/>
  <c r="K360" i="12"/>
  <c r="J360" i="12"/>
  <c r="I360" i="12"/>
  <c r="H360" i="12"/>
  <c r="G360" i="12"/>
  <c r="W359" i="12"/>
  <c r="V359" i="12"/>
  <c r="U359" i="12"/>
  <c r="T359" i="12"/>
  <c r="T358" i="12" s="1"/>
  <c r="S359" i="12"/>
  <c r="S358" i="12" s="1"/>
  <c r="R359" i="12"/>
  <c r="Q359" i="12"/>
  <c r="P359" i="12"/>
  <c r="O359" i="12"/>
  <c r="O358" i="12" s="1"/>
  <c r="N359" i="12"/>
  <c r="M359" i="12"/>
  <c r="L359" i="12"/>
  <c r="K359" i="12"/>
  <c r="K358" i="12" s="1"/>
  <c r="J359" i="12"/>
  <c r="I359" i="12"/>
  <c r="H359" i="12"/>
  <c r="G359" i="12"/>
  <c r="L358" i="12"/>
  <c r="J358" i="12"/>
  <c r="I358" i="12"/>
  <c r="H358" i="12"/>
  <c r="G358" i="12"/>
  <c r="W356" i="12"/>
  <c r="V356" i="12"/>
  <c r="U356" i="12"/>
  <c r="T356" i="12"/>
  <c r="S356" i="12"/>
  <c r="R356" i="12"/>
  <c r="Q356" i="12"/>
  <c r="P356" i="12"/>
  <c r="O356" i="12"/>
  <c r="N356" i="12"/>
  <c r="M356" i="12"/>
  <c r="L356" i="12"/>
  <c r="K356" i="12"/>
  <c r="J356" i="12"/>
  <c r="I356" i="12"/>
  <c r="H356" i="12"/>
  <c r="G356" i="12"/>
  <c r="W355" i="12"/>
  <c r="V355" i="12"/>
  <c r="U355" i="12"/>
  <c r="T355" i="12"/>
  <c r="S355" i="12"/>
  <c r="R355" i="12"/>
  <c r="Q355" i="12"/>
  <c r="P355" i="12"/>
  <c r="O355" i="12"/>
  <c r="N355" i="12"/>
  <c r="M355" i="12"/>
  <c r="L355" i="12"/>
  <c r="K355" i="12"/>
  <c r="J355" i="12"/>
  <c r="I355" i="12"/>
  <c r="H355" i="12"/>
  <c r="G355" i="12"/>
  <c r="W354" i="12"/>
  <c r="V354" i="12"/>
  <c r="U354" i="12"/>
  <c r="T354" i="12"/>
  <c r="S354" i="12"/>
  <c r="R354" i="12"/>
  <c r="Q354" i="12"/>
  <c r="P354" i="12"/>
  <c r="O354" i="12"/>
  <c r="N354" i="12"/>
  <c r="M354" i="12"/>
  <c r="L354" i="12"/>
  <c r="K354" i="12"/>
  <c r="J354" i="12"/>
  <c r="I354" i="12"/>
  <c r="H354" i="12"/>
  <c r="H352" i="12" s="1"/>
  <c r="G354" i="12"/>
  <c r="W353" i="12"/>
  <c r="V353" i="12"/>
  <c r="U353" i="12"/>
  <c r="T353" i="12"/>
  <c r="T352" i="12" s="1"/>
  <c r="S353" i="12"/>
  <c r="R353" i="12"/>
  <c r="Q353" i="12"/>
  <c r="Q352" i="12" s="1"/>
  <c r="P353" i="12"/>
  <c r="P352" i="12" s="1"/>
  <c r="O353" i="12"/>
  <c r="O352" i="12" s="1"/>
  <c r="N353" i="12"/>
  <c r="N352" i="12" s="1"/>
  <c r="M353" i="12"/>
  <c r="L353" i="12"/>
  <c r="K353" i="12"/>
  <c r="J353" i="12"/>
  <c r="J352" i="12" s="1"/>
  <c r="I353" i="12"/>
  <c r="H353" i="12"/>
  <c r="G353" i="12"/>
  <c r="M352" i="12"/>
  <c r="L352" i="12"/>
  <c r="K352" i="12"/>
  <c r="W351" i="12"/>
  <c r="V351" i="12"/>
  <c r="U351" i="12"/>
  <c r="T351" i="12"/>
  <c r="S351" i="12"/>
  <c r="R351" i="12"/>
  <c r="Q351" i="12"/>
  <c r="P351" i="12"/>
  <c r="O351" i="12"/>
  <c r="N351" i="12"/>
  <c r="M351" i="12"/>
  <c r="L351" i="12"/>
  <c r="K351" i="12"/>
  <c r="J351" i="12"/>
  <c r="I351" i="12"/>
  <c r="H351" i="12"/>
  <c r="G351" i="12"/>
  <c r="W350" i="12"/>
  <c r="V350" i="12"/>
  <c r="U350" i="12"/>
  <c r="T350" i="12"/>
  <c r="S350" i="12"/>
  <c r="R350" i="12"/>
  <c r="Q350" i="12"/>
  <c r="P350" i="12"/>
  <c r="O350" i="12"/>
  <c r="N350" i="12"/>
  <c r="M350" i="12"/>
  <c r="L350" i="12"/>
  <c r="K350" i="12"/>
  <c r="K347" i="12" s="1"/>
  <c r="J350" i="12"/>
  <c r="I350" i="12"/>
  <c r="H350" i="12"/>
  <c r="G350" i="12"/>
  <c r="W349" i="12"/>
  <c r="V349" i="12"/>
  <c r="V347" i="12" s="1"/>
  <c r="U349" i="12"/>
  <c r="T349" i="12"/>
  <c r="S349" i="12"/>
  <c r="R349" i="12"/>
  <c r="Q349" i="12"/>
  <c r="P349" i="12"/>
  <c r="O349" i="12"/>
  <c r="N349" i="12"/>
  <c r="M349" i="12"/>
  <c r="M347" i="12" s="1"/>
  <c r="L349" i="12"/>
  <c r="L347" i="12" s="1"/>
  <c r="K349" i="12"/>
  <c r="J349" i="12"/>
  <c r="I349" i="12"/>
  <c r="H349" i="12"/>
  <c r="G349" i="12"/>
  <c r="W348" i="12"/>
  <c r="V348" i="12"/>
  <c r="U348" i="12"/>
  <c r="U347" i="12" s="1"/>
  <c r="T348" i="12"/>
  <c r="S348" i="12"/>
  <c r="R348" i="12"/>
  <c r="Q348" i="12"/>
  <c r="P348" i="12"/>
  <c r="O348" i="12"/>
  <c r="O347" i="12" s="1"/>
  <c r="N348" i="12"/>
  <c r="M348" i="12"/>
  <c r="L348" i="12"/>
  <c r="K348" i="12"/>
  <c r="J348" i="12"/>
  <c r="J347" i="12" s="1"/>
  <c r="I348" i="12"/>
  <c r="I347" i="12" s="1"/>
  <c r="H348" i="12"/>
  <c r="H347" i="12" s="1"/>
  <c r="G348" i="12"/>
  <c r="T347" i="12"/>
  <c r="S347" i="12"/>
  <c r="R347" i="12"/>
  <c r="Q347" i="12"/>
  <c r="P347" i="12"/>
  <c r="W346" i="12"/>
  <c r="V346" i="12"/>
  <c r="U346" i="12"/>
  <c r="T346" i="12"/>
  <c r="S346" i="12"/>
  <c r="R346" i="12"/>
  <c r="Q346" i="12"/>
  <c r="P346" i="12"/>
  <c r="O346" i="12"/>
  <c r="N346" i="12"/>
  <c r="M346" i="12"/>
  <c r="L346" i="12"/>
  <c r="K346" i="12"/>
  <c r="J346" i="12"/>
  <c r="I346" i="12"/>
  <c r="H346" i="12"/>
  <c r="G346" i="12"/>
  <c r="W345" i="12"/>
  <c r="V345" i="12"/>
  <c r="U345" i="12"/>
  <c r="T345" i="12"/>
  <c r="S345" i="12"/>
  <c r="R345" i="12"/>
  <c r="Q345" i="12"/>
  <c r="P345" i="12"/>
  <c r="P342" i="12" s="1"/>
  <c r="O345" i="12"/>
  <c r="N345" i="12"/>
  <c r="M345" i="12"/>
  <c r="L345" i="12"/>
  <c r="K345" i="12"/>
  <c r="J345" i="12"/>
  <c r="I345" i="12"/>
  <c r="H345" i="12"/>
  <c r="G345" i="12"/>
  <c r="W344" i="12"/>
  <c r="V344" i="12"/>
  <c r="U344" i="12"/>
  <c r="T344" i="12"/>
  <c r="S344" i="12"/>
  <c r="R344" i="12"/>
  <c r="R342" i="12" s="1"/>
  <c r="Q344" i="12"/>
  <c r="P344" i="12"/>
  <c r="O344" i="12"/>
  <c r="N344" i="12"/>
  <c r="M344" i="12"/>
  <c r="L344" i="12"/>
  <c r="K344" i="12"/>
  <c r="J344" i="12"/>
  <c r="I344" i="12"/>
  <c r="H344" i="12"/>
  <c r="G344" i="12"/>
  <c r="W343" i="12"/>
  <c r="V343" i="12"/>
  <c r="U343" i="12"/>
  <c r="T343" i="12"/>
  <c r="T342" i="12" s="1"/>
  <c r="S343" i="12"/>
  <c r="R343" i="12"/>
  <c r="Q343" i="12"/>
  <c r="P343" i="12"/>
  <c r="O343" i="12"/>
  <c r="N343" i="12"/>
  <c r="M343" i="12"/>
  <c r="L343" i="12"/>
  <c r="K343" i="12"/>
  <c r="J343" i="12"/>
  <c r="I343" i="12"/>
  <c r="H343" i="12"/>
  <c r="G343" i="12"/>
  <c r="W342" i="12"/>
  <c r="V342" i="12"/>
  <c r="U342" i="12"/>
  <c r="G342" i="12"/>
  <c r="W339" i="12"/>
  <c r="W334" i="12" s="1"/>
  <c r="V339" i="12"/>
  <c r="U339" i="12"/>
  <c r="T339" i="12"/>
  <c r="S339" i="12"/>
  <c r="R339" i="12"/>
  <c r="Q339" i="12"/>
  <c r="P339" i="12"/>
  <c r="O339" i="12"/>
  <c r="N339" i="12"/>
  <c r="M339" i="12"/>
  <c r="L339" i="12"/>
  <c r="K339" i="12"/>
  <c r="J339" i="12"/>
  <c r="I339" i="12"/>
  <c r="H339" i="12"/>
  <c r="G339" i="12"/>
  <c r="W338" i="12"/>
  <c r="V338" i="12"/>
  <c r="U338" i="12"/>
  <c r="T338" i="12"/>
  <c r="S338" i="12"/>
  <c r="R338" i="12"/>
  <c r="Q338" i="12"/>
  <c r="P338" i="12"/>
  <c r="O338" i="12"/>
  <c r="N338" i="12"/>
  <c r="M338" i="12"/>
  <c r="L338" i="12"/>
  <c r="K338" i="12"/>
  <c r="J338" i="12"/>
  <c r="I338" i="12"/>
  <c r="H338" i="12"/>
  <c r="G338" i="12"/>
  <c r="W337" i="12"/>
  <c r="V337" i="12"/>
  <c r="U337" i="12"/>
  <c r="T337" i="12"/>
  <c r="S337" i="12"/>
  <c r="R337" i="12"/>
  <c r="R334" i="12" s="1"/>
  <c r="Q337" i="12"/>
  <c r="P337" i="12"/>
  <c r="O337" i="12"/>
  <c r="N337" i="12"/>
  <c r="M337" i="12"/>
  <c r="L337" i="12"/>
  <c r="K337" i="12"/>
  <c r="J337" i="12"/>
  <c r="I337" i="12"/>
  <c r="H337" i="12"/>
  <c r="G337" i="12"/>
  <c r="W336" i="12"/>
  <c r="V336" i="12"/>
  <c r="U336" i="12"/>
  <c r="T336" i="12"/>
  <c r="T334" i="12" s="1"/>
  <c r="S336" i="12"/>
  <c r="S334" i="12" s="1"/>
  <c r="R336" i="12"/>
  <c r="Q336" i="12"/>
  <c r="P336" i="12"/>
  <c r="O336" i="12"/>
  <c r="N336" i="12"/>
  <c r="M336" i="12"/>
  <c r="L336" i="12"/>
  <c r="K336" i="12"/>
  <c r="J336" i="12"/>
  <c r="I336" i="12"/>
  <c r="H336" i="12"/>
  <c r="G336" i="12"/>
  <c r="W335" i="12"/>
  <c r="V335" i="12"/>
  <c r="U335" i="12"/>
  <c r="T335" i="12"/>
  <c r="S335" i="12"/>
  <c r="R335" i="12"/>
  <c r="Q335" i="12"/>
  <c r="Q334" i="12" s="1"/>
  <c r="P335" i="12"/>
  <c r="P334" i="12" s="1"/>
  <c r="O335" i="12"/>
  <c r="N335" i="12"/>
  <c r="N334" i="12" s="1"/>
  <c r="M335" i="12"/>
  <c r="M334" i="12" s="1"/>
  <c r="L335" i="12"/>
  <c r="L334" i="12" s="1"/>
  <c r="K335" i="12"/>
  <c r="J335" i="12"/>
  <c r="I335" i="12"/>
  <c r="H335" i="12"/>
  <c r="H334" i="12" s="1"/>
  <c r="G335" i="12"/>
  <c r="G334" i="12" s="1"/>
  <c r="I334" i="12"/>
  <c r="W333" i="12"/>
  <c r="V333" i="12"/>
  <c r="U333" i="12"/>
  <c r="T333" i="12"/>
  <c r="S333" i="12"/>
  <c r="R333" i="12"/>
  <c r="Q333" i="12"/>
  <c r="P333" i="12"/>
  <c r="O333" i="12"/>
  <c r="N333" i="12"/>
  <c r="M333" i="12"/>
  <c r="L333" i="12"/>
  <c r="K333" i="12"/>
  <c r="J333" i="12"/>
  <c r="I333" i="12"/>
  <c r="H333" i="12"/>
  <c r="G333" i="12"/>
  <c r="W332" i="12"/>
  <c r="V332" i="12"/>
  <c r="U332" i="12"/>
  <c r="T332" i="12"/>
  <c r="S332" i="12"/>
  <c r="R332" i="12"/>
  <c r="Q332" i="12"/>
  <c r="P332" i="12"/>
  <c r="O332" i="12"/>
  <c r="N332" i="12"/>
  <c r="M332" i="12"/>
  <c r="L332" i="12"/>
  <c r="K332" i="12"/>
  <c r="J332" i="12"/>
  <c r="I332" i="12"/>
  <c r="H332" i="12"/>
  <c r="G332" i="12"/>
  <c r="W331" i="12"/>
  <c r="V331" i="12"/>
  <c r="U331" i="12"/>
  <c r="T331" i="12"/>
  <c r="S331" i="12"/>
  <c r="R331" i="12"/>
  <c r="Q331" i="12"/>
  <c r="P331" i="12"/>
  <c r="O331" i="12"/>
  <c r="N331" i="12"/>
  <c r="M331" i="12"/>
  <c r="L331" i="12"/>
  <c r="K331" i="12"/>
  <c r="J331" i="12"/>
  <c r="I331" i="12"/>
  <c r="H331" i="12"/>
  <c r="G331" i="12"/>
  <c r="W330" i="12"/>
  <c r="V330" i="12"/>
  <c r="U330" i="12"/>
  <c r="T330" i="12"/>
  <c r="S330" i="12"/>
  <c r="R330" i="12"/>
  <c r="Q330" i="12"/>
  <c r="P330" i="12"/>
  <c r="O330" i="12"/>
  <c r="N330" i="12"/>
  <c r="M330" i="12"/>
  <c r="L330" i="12"/>
  <c r="K330" i="12"/>
  <c r="J330" i="12"/>
  <c r="I330" i="12"/>
  <c r="H330" i="12"/>
  <c r="G330" i="12"/>
  <c r="W329" i="12"/>
  <c r="V329" i="12"/>
  <c r="U329" i="12"/>
  <c r="T329" i="12"/>
  <c r="S329" i="12"/>
  <c r="R329" i="12"/>
  <c r="Q329" i="12"/>
  <c r="P329" i="12"/>
  <c r="O329" i="12"/>
  <c r="N329" i="12"/>
  <c r="M329" i="12"/>
  <c r="L329" i="12"/>
  <c r="K329" i="12"/>
  <c r="J329" i="12"/>
  <c r="I329" i="12"/>
  <c r="H329" i="12"/>
  <c r="H327" i="12" s="1"/>
  <c r="G329" i="12"/>
  <c r="W328" i="12"/>
  <c r="V328" i="12"/>
  <c r="U328" i="12"/>
  <c r="U327" i="12" s="1"/>
  <c r="T328" i="12"/>
  <c r="T327" i="12" s="1"/>
  <c r="S328" i="12"/>
  <c r="R328" i="12"/>
  <c r="Q328" i="12"/>
  <c r="P328" i="12"/>
  <c r="O328" i="12"/>
  <c r="N328" i="12"/>
  <c r="M328" i="12"/>
  <c r="L328" i="12"/>
  <c r="K328" i="12"/>
  <c r="J328" i="12"/>
  <c r="I328" i="12"/>
  <c r="H328" i="12"/>
  <c r="G328" i="12"/>
  <c r="W327" i="12"/>
  <c r="V327" i="12"/>
  <c r="G327" i="12"/>
  <c r="W325" i="12"/>
  <c r="V325" i="12"/>
  <c r="U325" i="12"/>
  <c r="U318" i="12" s="1"/>
  <c r="T325" i="12"/>
  <c r="T318" i="12" s="1"/>
  <c r="S325" i="12"/>
  <c r="R325" i="12"/>
  <c r="Q325" i="12"/>
  <c r="P325" i="12"/>
  <c r="O325" i="12"/>
  <c r="N325" i="12"/>
  <c r="N318" i="12" s="1"/>
  <c r="M325" i="12"/>
  <c r="L325" i="12"/>
  <c r="K325" i="12"/>
  <c r="J325" i="12"/>
  <c r="J323" i="12" s="1"/>
  <c r="I325" i="12"/>
  <c r="I323" i="12" s="1"/>
  <c r="H325" i="12"/>
  <c r="G325" i="12"/>
  <c r="W324" i="12"/>
  <c r="W323" i="12" s="1"/>
  <c r="V324" i="12"/>
  <c r="U324" i="12"/>
  <c r="T324" i="12"/>
  <c r="S324" i="12"/>
  <c r="S323" i="12" s="1"/>
  <c r="R324" i="12"/>
  <c r="R323" i="12" s="1"/>
  <c r="Q324" i="12"/>
  <c r="P324" i="12"/>
  <c r="P318" i="12" s="1"/>
  <c r="O324" i="12"/>
  <c r="N324" i="12"/>
  <c r="M324" i="12"/>
  <c r="L324" i="12"/>
  <c r="L323" i="12" s="1"/>
  <c r="K324" i="12"/>
  <c r="K323" i="12" s="1"/>
  <c r="J324" i="12"/>
  <c r="I324" i="12"/>
  <c r="I318" i="12" s="1"/>
  <c r="H324" i="12"/>
  <c r="G324" i="12"/>
  <c r="G323" i="12" s="1"/>
  <c r="P323" i="12"/>
  <c r="O323" i="12"/>
  <c r="N323" i="12"/>
  <c r="M323" i="12"/>
  <c r="H323" i="12"/>
  <c r="M322" i="12"/>
  <c r="L322" i="12"/>
  <c r="K322" i="12"/>
  <c r="J322" i="12"/>
  <c r="I322" i="12"/>
  <c r="H322" i="12"/>
  <c r="G322" i="12"/>
  <c r="L321" i="12"/>
  <c r="L319" i="12" s="1"/>
  <c r="K321" i="12"/>
  <c r="J321" i="12"/>
  <c r="I321" i="12"/>
  <c r="H321" i="12"/>
  <c r="H319" i="12" s="1"/>
  <c r="G321" i="12"/>
  <c r="K320" i="12"/>
  <c r="K319" i="12" s="1"/>
  <c r="J320" i="12"/>
  <c r="J319" i="12" s="1"/>
  <c r="I320" i="12"/>
  <c r="I319" i="12" s="1"/>
  <c r="H320" i="12"/>
  <c r="G320" i="12"/>
  <c r="G319" i="12" s="1"/>
  <c r="M319" i="12"/>
  <c r="O318" i="12"/>
  <c r="M318" i="12"/>
  <c r="K318" i="12"/>
  <c r="J318" i="12"/>
  <c r="H318" i="12"/>
  <c r="W317" i="12"/>
  <c r="V317" i="12"/>
  <c r="U317" i="12"/>
  <c r="T317" i="12"/>
  <c r="S317" i="12"/>
  <c r="R317" i="12"/>
  <c r="R314" i="12" s="1"/>
  <c r="Q317" i="12"/>
  <c r="P317" i="12"/>
  <c r="O317" i="12"/>
  <c r="N317" i="12"/>
  <c r="M317" i="12"/>
  <c r="L317" i="12"/>
  <c r="K317" i="12"/>
  <c r="J317" i="12"/>
  <c r="I317" i="12"/>
  <c r="H317" i="12"/>
  <c r="G317" i="12"/>
  <c r="W316" i="12"/>
  <c r="V316" i="12"/>
  <c r="U316" i="12"/>
  <c r="T316" i="12"/>
  <c r="T314" i="12" s="1"/>
  <c r="S316" i="12"/>
  <c r="S314" i="12" s="1"/>
  <c r="R316" i="12"/>
  <c r="Q316" i="12"/>
  <c r="P316" i="12"/>
  <c r="O316" i="12"/>
  <c r="N316" i="12"/>
  <c r="M316" i="12"/>
  <c r="L316" i="12"/>
  <c r="K316" i="12"/>
  <c r="J316" i="12"/>
  <c r="I316" i="12"/>
  <c r="H316" i="12"/>
  <c r="G316" i="12"/>
  <c r="W315" i="12"/>
  <c r="V315" i="12"/>
  <c r="V314" i="12" s="1"/>
  <c r="U315" i="12"/>
  <c r="U314" i="12" s="1"/>
  <c r="T315" i="12"/>
  <c r="S315" i="12"/>
  <c r="R315" i="12"/>
  <c r="Q315" i="12"/>
  <c r="Q314" i="12" s="1"/>
  <c r="P315" i="12"/>
  <c r="O315" i="12"/>
  <c r="N315" i="12"/>
  <c r="M315" i="12"/>
  <c r="L315" i="12"/>
  <c r="L314" i="12" s="1"/>
  <c r="K315" i="12"/>
  <c r="J315" i="12"/>
  <c r="I315" i="12"/>
  <c r="H315" i="12"/>
  <c r="H314" i="12" s="1"/>
  <c r="G315" i="12"/>
  <c r="G314" i="12" s="1"/>
  <c r="W314" i="12"/>
  <c r="I314" i="12"/>
  <c r="W313" i="12"/>
  <c r="V313" i="12"/>
  <c r="U313" i="12"/>
  <c r="T313" i="12"/>
  <c r="S313" i="12"/>
  <c r="R313" i="12"/>
  <c r="Q313" i="12"/>
  <c r="P313" i="12"/>
  <c r="O313" i="12"/>
  <c r="N313" i="12"/>
  <c r="M313" i="12"/>
  <c r="L313" i="12"/>
  <c r="K313" i="12"/>
  <c r="J313" i="12"/>
  <c r="I313" i="12"/>
  <c r="H313" i="12"/>
  <c r="G313" i="12"/>
  <c r="W312" i="12"/>
  <c r="V312" i="12"/>
  <c r="U312" i="12"/>
  <c r="T312" i="12"/>
  <c r="S312" i="12"/>
  <c r="R312" i="12"/>
  <c r="Q312" i="12"/>
  <c r="P312" i="12"/>
  <c r="O312" i="12"/>
  <c r="N312" i="12"/>
  <c r="M312" i="12"/>
  <c r="L312" i="12"/>
  <c r="K312" i="12"/>
  <c r="J312" i="12"/>
  <c r="I312" i="12"/>
  <c r="H312" i="12"/>
  <c r="H310" i="12" s="1"/>
  <c r="G312" i="12"/>
  <c r="G310" i="12" s="1"/>
  <c r="W311" i="12"/>
  <c r="W310" i="12" s="1"/>
  <c r="V311" i="12"/>
  <c r="V310" i="12" s="1"/>
  <c r="U311" i="12"/>
  <c r="U310" i="12" s="1"/>
  <c r="T311" i="12"/>
  <c r="T310" i="12" s="1"/>
  <c r="S311" i="12"/>
  <c r="R311" i="12"/>
  <c r="Q311" i="12"/>
  <c r="Q310" i="12" s="1"/>
  <c r="P311" i="12"/>
  <c r="O311" i="12"/>
  <c r="N311" i="12"/>
  <c r="M311" i="12"/>
  <c r="L311" i="12"/>
  <c r="K311" i="12"/>
  <c r="J311" i="12"/>
  <c r="J310" i="12" s="1"/>
  <c r="I311" i="12"/>
  <c r="I310" i="12" s="1"/>
  <c r="H311" i="12"/>
  <c r="G311" i="12"/>
  <c r="P310" i="12"/>
  <c r="O310" i="12"/>
  <c r="N310" i="12"/>
  <c r="M310" i="12"/>
  <c r="L310" i="12"/>
  <c r="K310" i="12"/>
  <c r="W309" i="12"/>
  <c r="W308" i="12" s="1"/>
  <c r="V309" i="12"/>
  <c r="U309" i="12"/>
  <c r="T309" i="12"/>
  <c r="S309" i="12"/>
  <c r="S308" i="12" s="1"/>
  <c r="R309" i="12"/>
  <c r="R308" i="12" s="1"/>
  <c r="Q309" i="12"/>
  <c r="Q308" i="12" s="1"/>
  <c r="P309" i="12"/>
  <c r="P308" i="12" s="1"/>
  <c r="O309" i="12"/>
  <c r="O308" i="12" s="1"/>
  <c r="N309" i="12"/>
  <c r="N308" i="12" s="1"/>
  <c r="M309" i="12"/>
  <c r="M308" i="12" s="1"/>
  <c r="L309" i="12"/>
  <c r="L308" i="12" s="1"/>
  <c r="K309" i="12"/>
  <c r="K308" i="12" s="1"/>
  <c r="J309" i="12"/>
  <c r="I309" i="12"/>
  <c r="I308" i="12" s="1"/>
  <c r="H309" i="12"/>
  <c r="H308" i="12" s="1"/>
  <c r="G309" i="12"/>
  <c r="V308" i="12"/>
  <c r="U308" i="12"/>
  <c r="T308" i="12"/>
  <c r="J308" i="12"/>
  <c r="G308" i="12"/>
  <c r="G307" i="12"/>
  <c r="G306" i="12"/>
  <c r="G305" i="12"/>
  <c r="G304" i="12"/>
  <c r="G302" i="12"/>
  <c r="G301" i="12"/>
  <c r="G299" i="12" s="1"/>
  <c r="G300" i="12"/>
  <c r="W297" i="12"/>
  <c r="V297" i="12"/>
  <c r="V295" i="12" s="1"/>
  <c r="U297" i="12"/>
  <c r="U295" i="12" s="1"/>
  <c r="T297" i="12"/>
  <c r="S297" i="12"/>
  <c r="R297" i="12"/>
  <c r="Q297" i="12"/>
  <c r="P297" i="12"/>
  <c r="O297" i="12"/>
  <c r="N297" i="12"/>
  <c r="M297" i="12"/>
  <c r="L297" i="12"/>
  <c r="K297" i="12"/>
  <c r="J297" i="12"/>
  <c r="I297" i="12"/>
  <c r="H297" i="12"/>
  <c r="G297" i="12"/>
  <c r="W296" i="12"/>
  <c r="W295" i="12" s="1"/>
  <c r="V296" i="12"/>
  <c r="U296" i="12"/>
  <c r="T296" i="12"/>
  <c r="S296" i="12"/>
  <c r="S295" i="12" s="1"/>
  <c r="R296" i="12"/>
  <c r="R295" i="12" s="1"/>
  <c r="Q296" i="12"/>
  <c r="P296" i="12"/>
  <c r="P295" i="12" s="1"/>
  <c r="O296" i="12"/>
  <c r="O295" i="12" s="1"/>
  <c r="N296" i="12"/>
  <c r="N295" i="12" s="1"/>
  <c r="M296" i="12"/>
  <c r="M295" i="12" s="1"/>
  <c r="L296" i="12"/>
  <c r="K296" i="12"/>
  <c r="J296" i="12"/>
  <c r="I296" i="12"/>
  <c r="I295" i="12" s="1"/>
  <c r="H296" i="12"/>
  <c r="G296" i="12"/>
  <c r="T295" i="12"/>
  <c r="K295" i="12"/>
  <c r="J295" i="12"/>
  <c r="H295" i="12"/>
  <c r="G295" i="12"/>
  <c r="W294" i="12"/>
  <c r="V294" i="12"/>
  <c r="U294" i="12"/>
  <c r="T294" i="12"/>
  <c r="S294" i="12"/>
  <c r="R294" i="12"/>
  <c r="Q294" i="12"/>
  <c r="P294" i="12"/>
  <c r="O294" i="12"/>
  <c r="N294" i="12"/>
  <c r="M294" i="12"/>
  <c r="L294" i="12"/>
  <c r="K294" i="12"/>
  <c r="J294" i="12"/>
  <c r="I294" i="12"/>
  <c r="H294" i="12"/>
  <c r="G294" i="12"/>
  <c r="W293" i="12"/>
  <c r="V293" i="12"/>
  <c r="V288" i="12" s="1"/>
  <c r="U293" i="12"/>
  <c r="U288" i="12" s="1"/>
  <c r="T293" i="12"/>
  <c r="T288" i="12" s="1"/>
  <c r="S293" i="12"/>
  <c r="R293" i="12"/>
  <c r="Q293" i="12"/>
  <c r="P293" i="12"/>
  <c r="O293" i="12"/>
  <c r="N293" i="12"/>
  <c r="M293" i="12"/>
  <c r="L293" i="12"/>
  <c r="K293" i="12"/>
  <c r="J293" i="12"/>
  <c r="I293" i="12"/>
  <c r="H293" i="12"/>
  <c r="G293" i="12"/>
  <c r="S292" i="12"/>
  <c r="S288" i="12" s="1"/>
  <c r="R292" i="12"/>
  <c r="R288" i="12" s="1"/>
  <c r="Q292" i="12"/>
  <c r="Q288" i="12" s="1"/>
  <c r="P292" i="12"/>
  <c r="O292" i="12"/>
  <c r="O288" i="12" s="1"/>
  <c r="N292" i="12"/>
  <c r="N288" i="12" s="1"/>
  <c r="M292" i="12"/>
  <c r="L292" i="12"/>
  <c r="K292" i="12"/>
  <c r="J292" i="12"/>
  <c r="I292" i="12"/>
  <c r="H292" i="12"/>
  <c r="G292" i="12"/>
  <c r="O291" i="12"/>
  <c r="N291" i="12"/>
  <c r="M291" i="12"/>
  <c r="L291" i="12"/>
  <c r="K291" i="12"/>
  <c r="J291" i="12"/>
  <c r="I291" i="12"/>
  <c r="H291" i="12"/>
  <c r="G291" i="12"/>
  <c r="G288" i="12" s="1"/>
  <c r="M290" i="12"/>
  <c r="L290" i="12"/>
  <c r="K290" i="12"/>
  <c r="K288" i="12" s="1"/>
  <c r="J290" i="12"/>
  <c r="I290" i="12"/>
  <c r="H290" i="12"/>
  <c r="G290" i="12"/>
  <c r="L289" i="12"/>
  <c r="K289" i="12"/>
  <c r="J289" i="12"/>
  <c r="J288" i="12" s="1"/>
  <c r="I289" i="12"/>
  <c r="H289" i="12"/>
  <c r="G289" i="12"/>
  <c r="P288" i="12"/>
  <c r="L288" i="12"/>
  <c r="W287" i="12"/>
  <c r="V287" i="12"/>
  <c r="U287" i="12"/>
  <c r="T287" i="12"/>
  <c r="S287" i="12"/>
  <c r="R287" i="12"/>
  <c r="Q287" i="12"/>
  <c r="P287" i="12"/>
  <c r="P281" i="12" s="1"/>
  <c r="O287" i="12"/>
  <c r="N287" i="12"/>
  <c r="M287" i="12"/>
  <c r="L287" i="12"/>
  <c r="K287" i="12"/>
  <c r="J287" i="12"/>
  <c r="I287" i="12"/>
  <c r="H287" i="12"/>
  <c r="G287" i="12"/>
  <c r="W286" i="12"/>
  <c r="V286" i="12"/>
  <c r="U286" i="12"/>
  <c r="T286" i="12"/>
  <c r="S286" i="12"/>
  <c r="R286" i="12"/>
  <c r="Q286" i="12"/>
  <c r="P286" i="12"/>
  <c r="O286" i="12"/>
  <c r="N286" i="12"/>
  <c r="M286" i="12"/>
  <c r="L286" i="12"/>
  <c r="K286" i="12"/>
  <c r="J286" i="12"/>
  <c r="I286" i="12"/>
  <c r="H286" i="12"/>
  <c r="G286" i="12"/>
  <c r="S285" i="12"/>
  <c r="S281" i="12" s="1"/>
  <c r="R285" i="12"/>
  <c r="R281" i="12" s="1"/>
  <c r="Q285" i="12"/>
  <c r="P285" i="12"/>
  <c r="O285" i="12"/>
  <c r="N285" i="12"/>
  <c r="M285" i="12"/>
  <c r="L285" i="12"/>
  <c r="K285" i="12"/>
  <c r="J285" i="12"/>
  <c r="I285" i="12"/>
  <c r="H285" i="12"/>
  <c r="G285" i="12"/>
  <c r="O284" i="12"/>
  <c r="O281" i="12" s="1"/>
  <c r="N284" i="12"/>
  <c r="M284" i="12"/>
  <c r="L284" i="12"/>
  <c r="K284" i="12"/>
  <c r="J284" i="12"/>
  <c r="I284" i="12"/>
  <c r="H284" i="12"/>
  <c r="G284" i="12"/>
  <c r="M283" i="12"/>
  <c r="L283" i="12"/>
  <c r="K283" i="12"/>
  <c r="J283" i="12"/>
  <c r="I283" i="12"/>
  <c r="H283" i="12"/>
  <c r="G283" i="12"/>
  <c r="L282" i="12"/>
  <c r="K282" i="12"/>
  <c r="J282" i="12"/>
  <c r="I282" i="12"/>
  <c r="H282" i="12"/>
  <c r="H281" i="12" s="1"/>
  <c r="G282" i="12"/>
  <c r="G281" i="12" s="1"/>
  <c r="W281" i="12"/>
  <c r="V281" i="12"/>
  <c r="U281" i="12"/>
  <c r="T281" i="12"/>
  <c r="Q281" i="12"/>
  <c r="W280" i="12"/>
  <c r="V280" i="12"/>
  <c r="V274" i="12" s="1"/>
  <c r="U280" i="12"/>
  <c r="T280" i="12"/>
  <c r="S280" i="12"/>
  <c r="R280" i="12"/>
  <c r="Q280" i="12"/>
  <c r="P280" i="12"/>
  <c r="O280" i="12"/>
  <c r="N280" i="12"/>
  <c r="M280" i="12"/>
  <c r="L280" i="12"/>
  <c r="K280" i="12"/>
  <c r="J280" i="12"/>
  <c r="I280" i="12"/>
  <c r="H280" i="12"/>
  <c r="G280" i="12"/>
  <c r="W279" i="12"/>
  <c r="V279" i="12"/>
  <c r="U279" i="12"/>
  <c r="U274" i="12" s="1"/>
  <c r="T279" i="12"/>
  <c r="S279" i="12"/>
  <c r="R279" i="12"/>
  <c r="R274" i="12" s="1"/>
  <c r="Q279" i="12"/>
  <c r="P279" i="12"/>
  <c r="O279" i="12"/>
  <c r="N279" i="12"/>
  <c r="M279" i="12"/>
  <c r="L279" i="12"/>
  <c r="K279" i="12"/>
  <c r="J279" i="12"/>
  <c r="I279" i="12"/>
  <c r="H279" i="12"/>
  <c r="G279" i="12"/>
  <c r="S278" i="12"/>
  <c r="R278" i="12"/>
  <c r="Q278" i="12"/>
  <c r="P278" i="12"/>
  <c r="O278" i="12"/>
  <c r="N278" i="12"/>
  <c r="M278" i="12"/>
  <c r="L278" i="12"/>
  <c r="K278" i="12"/>
  <c r="J278" i="12"/>
  <c r="I278" i="12"/>
  <c r="H278" i="12"/>
  <c r="G278" i="12"/>
  <c r="O277" i="12"/>
  <c r="N277" i="12"/>
  <c r="N274" i="12" s="1"/>
  <c r="M277" i="12"/>
  <c r="L277" i="12"/>
  <c r="K277" i="12"/>
  <c r="J277" i="12"/>
  <c r="I277" i="12"/>
  <c r="H277" i="12"/>
  <c r="G277" i="12"/>
  <c r="M276" i="12"/>
  <c r="L276" i="12"/>
  <c r="K276" i="12"/>
  <c r="J276" i="12"/>
  <c r="I276" i="12"/>
  <c r="H276" i="12"/>
  <c r="G276" i="12"/>
  <c r="L275" i="12"/>
  <c r="K275" i="12"/>
  <c r="K274" i="12" s="1"/>
  <c r="J275" i="12"/>
  <c r="I275" i="12"/>
  <c r="H275" i="12"/>
  <c r="G275" i="12"/>
  <c r="W274" i="12"/>
  <c r="I274" i="12"/>
  <c r="H274" i="12"/>
  <c r="G274" i="12"/>
  <c r="W273" i="12"/>
  <c r="V273" i="12"/>
  <c r="U273" i="12"/>
  <c r="T273" i="12"/>
  <c r="S273" i="12"/>
  <c r="R273" i="12"/>
  <c r="Q273" i="12"/>
  <c r="P273" i="12"/>
  <c r="O273" i="12"/>
  <c r="N273" i="12"/>
  <c r="M273" i="12"/>
  <c r="L273" i="12"/>
  <c r="K273" i="12"/>
  <c r="J273" i="12"/>
  <c r="I273" i="12"/>
  <c r="H273" i="12"/>
  <c r="G273" i="12"/>
  <c r="W272" i="12"/>
  <c r="V272" i="12"/>
  <c r="U272" i="12"/>
  <c r="T272" i="12"/>
  <c r="T267" i="12" s="1"/>
  <c r="S272" i="12"/>
  <c r="S267" i="12" s="1"/>
  <c r="R272" i="12"/>
  <c r="Q272" i="12"/>
  <c r="P272" i="12"/>
  <c r="O272" i="12"/>
  <c r="N272" i="12"/>
  <c r="M272" i="12"/>
  <c r="L272" i="12"/>
  <c r="K272" i="12"/>
  <c r="J272" i="12"/>
  <c r="I272" i="12"/>
  <c r="H272" i="12"/>
  <c r="G272" i="12"/>
  <c r="S271" i="12"/>
  <c r="R271" i="12"/>
  <c r="Q271" i="12"/>
  <c r="P271" i="12"/>
  <c r="P267" i="12" s="1"/>
  <c r="O271" i="12"/>
  <c r="O267" i="12" s="1"/>
  <c r="N271" i="12"/>
  <c r="N267" i="12" s="1"/>
  <c r="M271" i="12"/>
  <c r="M267" i="12" s="1"/>
  <c r="L271" i="12"/>
  <c r="K271" i="12"/>
  <c r="J271" i="12"/>
  <c r="I271" i="12"/>
  <c r="H271" i="12"/>
  <c r="G271" i="12"/>
  <c r="O270" i="12"/>
  <c r="N270" i="12"/>
  <c r="M270" i="12"/>
  <c r="L270" i="12"/>
  <c r="K270" i="12"/>
  <c r="J270" i="12"/>
  <c r="I270" i="12"/>
  <c r="H270" i="12"/>
  <c r="G270" i="12"/>
  <c r="M269" i="12"/>
  <c r="L269" i="12"/>
  <c r="K269" i="12"/>
  <c r="J269" i="12"/>
  <c r="J267" i="12" s="1"/>
  <c r="I269" i="12"/>
  <c r="I267" i="12" s="1"/>
  <c r="H269" i="12"/>
  <c r="G269" i="12"/>
  <c r="L268" i="12"/>
  <c r="L267" i="12" s="1"/>
  <c r="K268" i="12"/>
  <c r="J268" i="12"/>
  <c r="I268" i="12"/>
  <c r="H268" i="12"/>
  <c r="G268" i="12"/>
  <c r="W266" i="12"/>
  <c r="V266" i="12"/>
  <c r="U266" i="12"/>
  <c r="T266" i="12"/>
  <c r="S266" i="12"/>
  <c r="R266" i="12"/>
  <c r="Q266" i="12"/>
  <c r="P266" i="12"/>
  <c r="O266" i="12"/>
  <c r="N266" i="12"/>
  <c r="N260" i="12" s="1"/>
  <c r="M266" i="12"/>
  <c r="L266" i="12"/>
  <c r="K266" i="12"/>
  <c r="J266" i="12"/>
  <c r="I266" i="12"/>
  <c r="H266" i="12"/>
  <c r="G266" i="12"/>
  <c r="W265" i="12"/>
  <c r="W260" i="12" s="1"/>
  <c r="V265" i="12"/>
  <c r="U265" i="12"/>
  <c r="T265" i="12"/>
  <c r="S265" i="12"/>
  <c r="R265" i="12"/>
  <c r="Q265" i="12"/>
  <c r="P265" i="12"/>
  <c r="O265" i="12"/>
  <c r="N265" i="12"/>
  <c r="M265" i="12"/>
  <c r="L265" i="12"/>
  <c r="K265" i="12"/>
  <c r="J265" i="12"/>
  <c r="I265" i="12"/>
  <c r="H265" i="12"/>
  <c r="G265" i="12"/>
  <c r="S264" i="12"/>
  <c r="S260" i="12" s="1"/>
  <c r="R264" i="12"/>
  <c r="Q264" i="12"/>
  <c r="P264" i="12"/>
  <c r="P260" i="12" s="1"/>
  <c r="O264" i="12"/>
  <c r="N264" i="12"/>
  <c r="M264" i="12"/>
  <c r="L264" i="12"/>
  <c r="K264" i="12"/>
  <c r="J264" i="12"/>
  <c r="I264" i="12"/>
  <c r="H264" i="12"/>
  <c r="G264" i="12"/>
  <c r="O263" i="12"/>
  <c r="N263" i="12"/>
  <c r="M263" i="12"/>
  <c r="L263" i="12"/>
  <c r="K263" i="12"/>
  <c r="K260" i="12" s="1"/>
  <c r="J263" i="12"/>
  <c r="I263" i="12"/>
  <c r="H263" i="12"/>
  <c r="G263" i="12"/>
  <c r="M262" i="12"/>
  <c r="M260" i="12" s="1"/>
  <c r="L262" i="12"/>
  <c r="L260" i="12" s="1"/>
  <c r="K262" i="12"/>
  <c r="J262" i="12"/>
  <c r="I262" i="12"/>
  <c r="H262" i="12"/>
  <c r="G262" i="12"/>
  <c r="L261" i="12"/>
  <c r="K261" i="12"/>
  <c r="J261" i="12"/>
  <c r="I261" i="12"/>
  <c r="H261" i="12"/>
  <c r="G261" i="12"/>
  <c r="V260" i="12"/>
  <c r="U260" i="12"/>
  <c r="T260" i="12"/>
  <c r="R260" i="12"/>
  <c r="Q260" i="12"/>
  <c r="O260" i="12"/>
  <c r="W259" i="12"/>
  <c r="V259" i="12"/>
  <c r="U259" i="12"/>
  <c r="T259" i="12"/>
  <c r="T253" i="12" s="1"/>
  <c r="S259" i="12"/>
  <c r="R259" i="12"/>
  <c r="Q259" i="12"/>
  <c r="P259" i="12"/>
  <c r="O259" i="12"/>
  <c r="N259" i="12"/>
  <c r="M259" i="12"/>
  <c r="L259" i="12"/>
  <c r="K259" i="12"/>
  <c r="J259" i="12"/>
  <c r="I259" i="12"/>
  <c r="H259" i="12"/>
  <c r="G259" i="12"/>
  <c r="W258" i="12"/>
  <c r="V258" i="12"/>
  <c r="U258" i="12"/>
  <c r="T258" i="12"/>
  <c r="S258" i="12"/>
  <c r="S253" i="12" s="1"/>
  <c r="R258" i="12"/>
  <c r="Q258" i="12"/>
  <c r="P258" i="12"/>
  <c r="O258" i="12"/>
  <c r="N258" i="12"/>
  <c r="M258" i="12"/>
  <c r="L258" i="12"/>
  <c r="K258" i="12"/>
  <c r="J258" i="12"/>
  <c r="I258" i="12"/>
  <c r="H258" i="12"/>
  <c r="G258" i="12"/>
  <c r="S257" i="12"/>
  <c r="R257" i="12"/>
  <c r="Q257" i="12"/>
  <c r="P257" i="12"/>
  <c r="O257" i="12"/>
  <c r="N257" i="12"/>
  <c r="M257" i="12"/>
  <c r="L257" i="12"/>
  <c r="K257" i="12"/>
  <c r="J257" i="12"/>
  <c r="I257" i="12"/>
  <c r="H257" i="12"/>
  <c r="G257" i="12"/>
  <c r="O256" i="12"/>
  <c r="O253" i="12" s="1"/>
  <c r="N256" i="12"/>
  <c r="M256" i="12"/>
  <c r="L256" i="12"/>
  <c r="K256" i="12"/>
  <c r="J256" i="12"/>
  <c r="I256" i="12"/>
  <c r="H256" i="12"/>
  <c r="G256" i="12"/>
  <c r="M255" i="12"/>
  <c r="L255" i="12"/>
  <c r="K255" i="12"/>
  <c r="J255" i="12"/>
  <c r="I255" i="12"/>
  <c r="H255" i="12"/>
  <c r="G255" i="12"/>
  <c r="L254" i="12"/>
  <c r="K254" i="12"/>
  <c r="J254" i="12"/>
  <c r="J253" i="12" s="1"/>
  <c r="I254" i="12"/>
  <c r="I253" i="12" s="1"/>
  <c r="H254" i="12"/>
  <c r="H253" i="12" s="1"/>
  <c r="G254" i="12"/>
  <c r="W253" i="12"/>
  <c r="V253" i="12"/>
  <c r="U253" i="12"/>
  <c r="W252" i="12"/>
  <c r="V252" i="12"/>
  <c r="U252" i="12"/>
  <c r="T252" i="12"/>
  <c r="S252" i="12"/>
  <c r="R252" i="12"/>
  <c r="Q252" i="12"/>
  <c r="P252" i="12"/>
  <c r="O252" i="12"/>
  <c r="N252" i="12"/>
  <c r="M252" i="12"/>
  <c r="L252" i="12"/>
  <c r="K252" i="12"/>
  <c r="J252" i="12"/>
  <c r="I252" i="12"/>
  <c r="H252" i="12"/>
  <c r="G252" i="12"/>
  <c r="W251" i="12"/>
  <c r="V251" i="12"/>
  <c r="U251" i="12"/>
  <c r="T251" i="12"/>
  <c r="T246" i="12" s="1"/>
  <c r="S251" i="12"/>
  <c r="R251" i="12"/>
  <c r="Q251" i="12"/>
  <c r="P251" i="12"/>
  <c r="O251" i="12"/>
  <c r="N251" i="12"/>
  <c r="M251" i="12"/>
  <c r="L251" i="12"/>
  <c r="K251" i="12"/>
  <c r="J251" i="12"/>
  <c r="I251" i="12"/>
  <c r="H251" i="12"/>
  <c r="G251" i="12"/>
  <c r="W250" i="12"/>
  <c r="V250" i="12"/>
  <c r="U250" i="12"/>
  <c r="T250" i="12"/>
  <c r="S250" i="12"/>
  <c r="R250" i="12"/>
  <c r="Q250" i="12"/>
  <c r="P250" i="12"/>
  <c r="O250" i="12"/>
  <c r="N250" i="12"/>
  <c r="M250" i="12"/>
  <c r="L250" i="12"/>
  <c r="K250" i="12"/>
  <c r="J250" i="12"/>
  <c r="I250" i="12"/>
  <c r="H250" i="12"/>
  <c r="G250" i="12"/>
  <c r="W249" i="12"/>
  <c r="V249" i="12"/>
  <c r="U249" i="12"/>
  <c r="T249" i="12"/>
  <c r="S249" i="12"/>
  <c r="R249" i="12"/>
  <c r="Q249" i="12"/>
  <c r="P249" i="12"/>
  <c r="O249" i="12"/>
  <c r="N249" i="12"/>
  <c r="M249" i="12"/>
  <c r="L249" i="12"/>
  <c r="K249" i="12"/>
  <c r="J249" i="12"/>
  <c r="I249" i="12"/>
  <c r="H249" i="12"/>
  <c r="G249" i="12"/>
  <c r="W248" i="12"/>
  <c r="V248" i="12"/>
  <c r="U248" i="12"/>
  <c r="T248" i="12"/>
  <c r="S248" i="12"/>
  <c r="R248" i="12"/>
  <c r="Q248" i="12"/>
  <c r="P248" i="12"/>
  <c r="P246" i="12" s="1"/>
  <c r="O248" i="12"/>
  <c r="N248" i="12"/>
  <c r="M248" i="12"/>
  <c r="L248" i="12"/>
  <c r="K248" i="12"/>
  <c r="J248" i="12"/>
  <c r="I248" i="12"/>
  <c r="H248" i="12"/>
  <c r="G248" i="12"/>
  <c r="W247" i="12"/>
  <c r="W246" i="12" s="1"/>
  <c r="V247" i="12"/>
  <c r="U247" i="12"/>
  <c r="T247" i="12"/>
  <c r="S247" i="12"/>
  <c r="S246" i="12" s="1"/>
  <c r="R247" i="12"/>
  <c r="Q247" i="12"/>
  <c r="P247" i="12"/>
  <c r="O247" i="12"/>
  <c r="N247" i="12"/>
  <c r="M247" i="12"/>
  <c r="M246" i="12" s="1"/>
  <c r="L247" i="12"/>
  <c r="L246" i="12" s="1"/>
  <c r="K247" i="12"/>
  <c r="J247" i="12"/>
  <c r="I247" i="12"/>
  <c r="H247" i="12"/>
  <c r="H246" i="12" s="1"/>
  <c r="G247" i="12"/>
  <c r="V246" i="12"/>
  <c r="U246" i="12"/>
  <c r="G244" i="12"/>
  <c r="G243" i="12"/>
  <c r="G242" i="12"/>
  <c r="G241" i="12"/>
  <c r="G240" i="12"/>
  <c r="G239" i="12"/>
  <c r="G238" i="12"/>
  <c r="W231" i="12"/>
  <c r="V231" i="12"/>
  <c r="U231" i="12"/>
  <c r="T231" i="12"/>
  <c r="S231" i="12"/>
  <c r="R231" i="12"/>
  <c r="Q231" i="12"/>
  <c r="P231" i="12"/>
  <c r="O231" i="12"/>
  <c r="N231" i="12"/>
  <c r="M231" i="12"/>
  <c r="L231" i="12"/>
  <c r="K231" i="12"/>
  <c r="J231" i="12"/>
  <c r="J228" i="12" s="1"/>
  <c r="I231" i="12"/>
  <c r="H231" i="12"/>
  <c r="H228" i="12" s="1"/>
  <c r="G231" i="12"/>
  <c r="W230" i="12"/>
  <c r="V230" i="12"/>
  <c r="U230" i="12"/>
  <c r="T230" i="12"/>
  <c r="S230" i="12"/>
  <c r="R230" i="12"/>
  <c r="Q230" i="12"/>
  <c r="P230" i="12"/>
  <c r="O230" i="12"/>
  <c r="N230" i="12"/>
  <c r="M230" i="12"/>
  <c r="L230" i="12"/>
  <c r="K230" i="12"/>
  <c r="J230" i="12"/>
  <c r="I230" i="12"/>
  <c r="I228" i="12" s="1"/>
  <c r="H230" i="12"/>
  <c r="G230" i="12"/>
  <c r="W229" i="12"/>
  <c r="V229" i="12"/>
  <c r="V228" i="12" s="1"/>
  <c r="U229" i="12"/>
  <c r="U228" i="12" s="1"/>
  <c r="T229" i="12"/>
  <c r="T228" i="12" s="1"/>
  <c r="S229" i="12"/>
  <c r="R229" i="12"/>
  <c r="R228" i="12" s="1"/>
  <c r="Q229" i="12"/>
  <c r="P229" i="12"/>
  <c r="O229" i="12"/>
  <c r="N229" i="12"/>
  <c r="M229" i="12"/>
  <c r="L229" i="12"/>
  <c r="L228" i="12" s="1"/>
  <c r="K229" i="12"/>
  <c r="K228" i="12" s="1"/>
  <c r="J229" i="12"/>
  <c r="I229" i="12"/>
  <c r="H229" i="12"/>
  <c r="G229" i="12"/>
  <c r="S228" i="12"/>
  <c r="Q228" i="12"/>
  <c r="P228" i="12"/>
  <c r="O228" i="12"/>
  <c r="N228" i="12"/>
  <c r="M228" i="12"/>
  <c r="G226" i="12"/>
  <c r="G225" i="12" s="1"/>
  <c r="G224" i="12"/>
  <c r="G223" i="12"/>
  <c r="G222" i="12"/>
  <c r="G221" i="12"/>
  <c r="G220" i="12"/>
  <c r="W219" i="12"/>
  <c r="V219" i="12"/>
  <c r="U219" i="12"/>
  <c r="T219" i="12"/>
  <c r="S219" i="12"/>
  <c r="R219" i="12"/>
  <c r="Q219" i="12"/>
  <c r="P219" i="12"/>
  <c r="O219" i="12"/>
  <c r="N219" i="12"/>
  <c r="M219" i="12"/>
  <c r="L219" i="12"/>
  <c r="K219" i="12"/>
  <c r="J219" i="12"/>
  <c r="I219" i="12"/>
  <c r="H219" i="12"/>
  <c r="G219" i="12"/>
  <c r="G217" i="12" s="1"/>
  <c r="W218" i="12"/>
  <c r="W217" i="12" s="1"/>
  <c r="V218" i="12"/>
  <c r="V217" i="12" s="1"/>
  <c r="U218" i="12"/>
  <c r="T218" i="12"/>
  <c r="S218" i="12"/>
  <c r="S217" i="12" s="1"/>
  <c r="R218" i="12"/>
  <c r="Q218" i="12"/>
  <c r="P218" i="12"/>
  <c r="O218" i="12"/>
  <c r="O217" i="12" s="1"/>
  <c r="N218" i="12"/>
  <c r="N217" i="12" s="1"/>
  <c r="M218" i="12"/>
  <c r="L218" i="12"/>
  <c r="K218" i="12"/>
  <c r="J218" i="12"/>
  <c r="J217" i="12" s="1"/>
  <c r="I218" i="12"/>
  <c r="I217" i="12" s="1"/>
  <c r="H218" i="12"/>
  <c r="G218" i="12"/>
  <c r="Q217" i="12"/>
  <c r="P217" i="12"/>
  <c r="M217" i="12"/>
  <c r="L217" i="12"/>
  <c r="K217" i="12"/>
  <c r="H217" i="12"/>
  <c r="W216" i="12"/>
  <c r="V216" i="12"/>
  <c r="U216" i="12"/>
  <c r="T216" i="12"/>
  <c r="S216" i="12"/>
  <c r="R216" i="12"/>
  <c r="R214" i="12" s="1"/>
  <c r="Q216" i="12"/>
  <c r="P216" i="12"/>
  <c r="P214" i="12" s="1"/>
  <c r="O216" i="12"/>
  <c r="N216" i="12"/>
  <c r="M216" i="12"/>
  <c r="L216" i="12"/>
  <c r="K216" i="12"/>
  <c r="J216" i="12"/>
  <c r="I216" i="12"/>
  <c r="H216" i="12"/>
  <c r="G216" i="12"/>
  <c r="W215" i="12"/>
  <c r="V215" i="12"/>
  <c r="U215" i="12"/>
  <c r="U214" i="12" s="1"/>
  <c r="T215" i="12"/>
  <c r="T214" i="12" s="1"/>
  <c r="S215" i="12"/>
  <c r="R215" i="12"/>
  <c r="Q215" i="12"/>
  <c r="P215" i="12"/>
  <c r="O215" i="12"/>
  <c r="O214" i="12" s="1"/>
  <c r="N215" i="12"/>
  <c r="M215" i="12"/>
  <c r="L215" i="12"/>
  <c r="K215" i="12"/>
  <c r="J215" i="12"/>
  <c r="J214" i="12" s="1"/>
  <c r="I215" i="12"/>
  <c r="I214" i="12" s="1"/>
  <c r="H215" i="12"/>
  <c r="H214" i="12" s="1"/>
  <c r="G215" i="12"/>
  <c r="W214" i="12"/>
  <c r="V214" i="12"/>
  <c r="S214" i="12"/>
  <c r="Q214" i="12"/>
  <c r="G214" i="12"/>
  <c r="W212" i="12"/>
  <c r="V212" i="12"/>
  <c r="U212" i="12"/>
  <c r="T212" i="12"/>
  <c r="S212" i="12"/>
  <c r="R212" i="12"/>
  <c r="Q212" i="12"/>
  <c r="P212" i="12"/>
  <c r="O212" i="12"/>
  <c r="N212" i="12"/>
  <c r="M212" i="12"/>
  <c r="L212" i="12"/>
  <c r="K212" i="12"/>
  <c r="J212" i="12"/>
  <c r="I212" i="12"/>
  <c r="I210" i="12" s="1"/>
  <c r="H212" i="12"/>
  <c r="G212" i="12"/>
  <c r="G210" i="12" s="1"/>
  <c r="W211" i="12"/>
  <c r="V211" i="12"/>
  <c r="U211" i="12"/>
  <c r="U210" i="12" s="1"/>
  <c r="T211" i="12"/>
  <c r="S211" i="12"/>
  <c r="S210" i="12" s="1"/>
  <c r="R211" i="12"/>
  <c r="Q211" i="12"/>
  <c r="Q210" i="12" s="1"/>
  <c r="P211" i="12"/>
  <c r="P210" i="12" s="1"/>
  <c r="O211" i="12"/>
  <c r="N211" i="12"/>
  <c r="M211" i="12"/>
  <c r="L211" i="12"/>
  <c r="L210" i="12" s="1"/>
  <c r="K211" i="12"/>
  <c r="K210" i="12" s="1"/>
  <c r="J211" i="12"/>
  <c r="I211" i="12"/>
  <c r="H211" i="12"/>
  <c r="G211" i="12"/>
  <c r="R210" i="12"/>
  <c r="O210" i="12"/>
  <c r="N210" i="12"/>
  <c r="M210" i="12"/>
  <c r="J210" i="12"/>
  <c r="H210" i="12"/>
  <c r="W209" i="12"/>
  <c r="V209" i="12"/>
  <c r="U209" i="12"/>
  <c r="T209" i="12"/>
  <c r="S209" i="12"/>
  <c r="R209" i="12"/>
  <c r="R206" i="12" s="1"/>
  <c r="Q209" i="12"/>
  <c r="P209" i="12"/>
  <c r="P206" i="12" s="1"/>
  <c r="O209" i="12"/>
  <c r="N209" i="12"/>
  <c r="M209" i="12"/>
  <c r="L209" i="12"/>
  <c r="K209" i="12"/>
  <c r="J209" i="12"/>
  <c r="I209" i="12"/>
  <c r="H209" i="12"/>
  <c r="G209" i="12"/>
  <c r="W208" i="12"/>
  <c r="V208" i="12"/>
  <c r="U208" i="12"/>
  <c r="T208" i="12"/>
  <c r="S208" i="12"/>
  <c r="R208" i="12"/>
  <c r="Q208" i="12"/>
  <c r="Q206" i="12" s="1"/>
  <c r="P208" i="12"/>
  <c r="O208" i="12"/>
  <c r="N208" i="12"/>
  <c r="M208" i="12"/>
  <c r="L208" i="12"/>
  <c r="K208" i="12"/>
  <c r="J208" i="12"/>
  <c r="I208" i="12"/>
  <c r="H208" i="12"/>
  <c r="G208" i="12"/>
  <c r="G206" i="12" s="1"/>
  <c r="W207" i="12"/>
  <c r="V207" i="12"/>
  <c r="U207" i="12"/>
  <c r="T207" i="12"/>
  <c r="T206" i="12" s="1"/>
  <c r="S207" i="12"/>
  <c r="S206" i="12" s="1"/>
  <c r="R207" i="12"/>
  <c r="Q207" i="12"/>
  <c r="P207" i="12"/>
  <c r="O207" i="12"/>
  <c r="N207" i="12"/>
  <c r="M207" i="12"/>
  <c r="L207" i="12"/>
  <c r="K207" i="12"/>
  <c r="J207" i="12"/>
  <c r="J206" i="12" s="1"/>
  <c r="I207" i="12"/>
  <c r="I206" i="12" s="1"/>
  <c r="H207" i="12"/>
  <c r="H206" i="12" s="1"/>
  <c r="G207" i="12"/>
  <c r="W206" i="12"/>
  <c r="V206" i="12"/>
  <c r="U206" i="12"/>
  <c r="W205" i="12"/>
  <c r="V205" i="12"/>
  <c r="U205" i="12"/>
  <c r="T205" i="12"/>
  <c r="S205" i="12"/>
  <c r="R205" i="12"/>
  <c r="Q205" i="12"/>
  <c r="P205" i="12"/>
  <c r="O205" i="12"/>
  <c r="N205" i="12"/>
  <c r="M205" i="12"/>
  <c r="L205" i="12"/>
  <c r="K205" i="12"/>
  <c r="J205" i="12"/>
  <c r="I205" i="12"/>
  <c r="H205" i="12"/>
  <c r="H203" i="12" s="1"/>
  <c r="G205" i="12"/>
  <c r="W204" i="12"/>
  <c r="W203" i="12" s="1"/>
  <c r="V204" i="12"/>
  <c r="V203" i="12" s="1"/>
  <c r="U204" i="12"/>
  <c r="T204" i="12"/>
  <c r="S204" i="12"/>
  <c r="S203" i="12" s="1"/>
  <c r="R204" i="12"/>
  <c r="Q204" i="12"/>
  <c r="Q203" i="12" s="1"/>
  <c r="P204" i="12"/>
  <c r="O204" i="12"/>
  <c r="O203" i="12" s="1"/>
  <c r="N204" i="12"/>
  <c r="M204" i="12"/>
  <c r="L204" i="12"/>
  <c r="K204" i="12"/>
  <c r="K203" i="12" s="1"/>
  <c r="J204" i="12"/>
  <c r="J203" i="12" s="1"/>
  <c r="I204" i="12"/>
  <c r="H204" i="12"/>
  <c r="G204" i="12"/>
  <c r="R203" i="12"/>
  <c r="P203" i="12"/>
  <c r="N203" i="12"/>
  <c r="M203" i="12"/>
  <c r="L203" i="12"/>
  <c r="I203" i="12"/>
  <c r="G203" i="12"/>
  <c r="W202" i="12"/>
  <c r="V202" i="12"/>
  <c r="U202" i="12"/>
  <c r="T202" i="12"/>
  <c r="S202" i="12"/>
  <c r="S200" i="12" s="1"/>
  <c r="R202" i="12"/>
  <c r="Q202" i="12"/>
  <c r="Q200" i="12" s="1"/>
  <c r="P202" i="12"/>
  <c r="O202" i="12"/>
  <c r="N202" i="12"/>
  <c r="M202" i="12"/>
  <c r="L202" i="12"/>
  <c r="K202" i="12"/>
  <c r="J202" i="12"/>
  <c r="I202" i="12"/>
  <c r="H202" i="12"/>
  <c r="G202" i="12"/>
  <c r="W201" i="12"/>
  <c r="V201" i="12"/>
  <c r="V200" i="12" s="1"/>
  <c r="U201" i="12"/>
  <c r="U200" i="12" s="1"/>
  <c r="T201" i="12"/>
  <c r="S201" i="12"/>
  <c r="R201" i="12"/>
  <c r="Q201" i="12"/>
  <c r="P201" i="12"/>
  <c r="P200" i="12" s="1"/>
  <c r="O201" i="12"/>
  <c r="N201" i="12"/>
  <c r="M201" i="12"/>
  <c r="L201" i="12"/>
  <c r="K201" i="12"/>
  <c r="K200" i="12" s="1"/>
  <c r="J201" i="12"/>
  <c r="J200" i="12" s="1"/>
  <c r="I201" i="12"/>
  <c r="I200" i="12" s="1"/>
  <c r="H201" i="12"/>
  <c r="G201" i="12"/>
  <c r="W200" i="12"/>
  <c r="T200" i="12"/>
  <c r="R200" i="12"/>
  <c r="H200" i="12"/>
  <c r="G200" i="12"/>
  <c r="W199" i="12"/>
  <c r="V199" i="12"/>
  <c r="U199" i="12"/>
  <c r="T199" i="12"/>
  <c r="S199" i="12"/>
  <c r="R199" i="12"/>
  <c r="Q199" i="12"/>
  <c r="P199" i="12"/>
  <c r="O199" i="12"/>
  <c r="N199" i="12"/>
  <c r="M199" i="12"/>
  <c r="L199" i="12"/>
  <c r="K199" i="12"/>
  <c r="J199" i="12"/>
  <c r="J197" i="12" s="1"/>
  <c r="I199" i="12"/>
  <c r="H199" i="12"/>
  <c r="H197" i="12" s="1"/>
  <c r="G199" i="12"/>
  <c r="W198" i="12"/>
  <c r="V198" i="12"/>
  <c r="V197" i="12" s="1"/>
  <c r="U198" i="12"/>
  <c r="T198" i="12"/>
  <c r="T197" i="12" s="1"/>
  <c r="S198" i="12"/>
  <c r="R198" i="12"/>
  <c r="R197" i="12" s="1"/>
  <c r="Q198" i="12"/>
  <c r="Q197" i="12" s="1"/>
  <c r="P198" i="12"/>
  <c r="O198" i="12"/>
  <c r="N198" i="12"/>
  <c r="M198" i="12"/>
  <c r="M197" i="12" s="1"/>
  <c r="L198" i="12"/>
  <c r="L197" i="12" s="1"/>
  <c r="K198" i="12"/>
  <c r="J198" i="12"/>
  <c r="I198" i="12"/>
  <c r="H198" i="12"/>
  <c r="G198" i="12"/>
  <c r="G197" i="12" s="1"/>
  <c r="S197" i="12"/>
  <c r="P197" i="12"/>
  <c r="O197" i="12"/>
  <c r="N197" i="12"/>
  <c r="K197" i="12"/>
  <c r="I197" i="12"/>
  <c r="W196" i="12"/>
  <c r="V196" i="12"/>
  <c r="U196" i="12"/>
  <c r="U194" i="12" s="1"/>
  <c r="T196" i="12"/>
  <c r="S196" i="12"/>
  <c r="S194" i="12" s="1"/>
  <c r="R196" i="12"/>
  <c r="Q196" i="12"/>
  <c r="P196" i="12"/>
  <c r="O196" i="12"/>
  <c r="N196" i="12"/>
  <c r="M196" i="12"/>
  <c r="L196" i="12"/>
  <c r="K196" i="12"/>
  <c r="K194" i="12" s="1"/>
  <c r="J196" i="12"/>
  <c r="I196" i="12"/>
  <c r="H196" i="12"/>
  <c r="G196" i="12"/>
  <c r="W195" i="12"/>
  <c r="W194" i="12" s="1"/>
  <c r="V195" i="12"/>
  <c r="U195" i="12"/>
  <c r="T195" i="12"/>
  <c r="S195" i="12"/>
  <c r="R195" i="12"/>
  <c r="R194" i="12" s="1"/>
  <c r="Q195" i="12"/>
  <c r="P195" i="12"/>
  <c r="O195" i="12"/>
  <c r="N195" i="12"/>
  <c r="N194" i="12" s="1"/>
  <c r="M195" i="12"/>
  <c r="M194" i="12" s="1"/>
  <c r="L195" i="12"/>
  <c r="L194" i="12" s="1"/>
  <c r="K195" i="12"/>
  <c r="J195" i="12"/>
  <c r="I195" i="12"/>
  <c r="I194" i="12" s="1"/>
  <c r="H195" i="12"/>
  <c r="G195" i="12"/>
  <c r="V194" i="12"/>
  <c r="T194" i="12"/>
  <c r="J194" i="12"/>
  <c r="H194" i="12"/>
  <c r="G194" i="12"/>
  <c r="W193" i="12"/>
  <c r="V193" i="12"/>
  <c r="U193" i="12"/>
  <c r="T193" i="12"/>
  <c r="S193" i="12"/>
  <c r="R193" i="12"/>
  <c r="Q193" i="12"/>
  <c r="P193" i="12"/>
  <c r="O193" i="12"/>
  <c r="N193" i="12"/>
  <c r="M193" i="12"/>
  <c r="L193" i="12"/>
  <c r="L191" i="12" s="1"/>
  <c r="K193" i="12"/>
  <c r="J193" i="12"/>
  <c r="J191" i="12" s="1"/>
  <c r="I193" i="12"/>
  <c r="H193" i="12"/>
  <c r="G193" i="12"/>
  <c r="W192" i="12"/>
  <c r="V192" i="12"/>
  <c r="V191" i="12" s="1"/>
  <c r="U192" i="12"/>
  <c r="U191" i="12" s="1"/>
  <c r="T192" i="12"/>
  <c r="T191" i="12" s="1"/>
  <c r="S192" i="12"/>
  <c r="S191" i="12" s="1"/>
  <c r="R192" i="12"/>
  <c r="Q192" i="12"/>
  <c r="P192" i="12"/>
  <c r="O192" i="12"/>
  <c r="O191" i="12" s="1"/>
  <c r="N192" i="12"/>
  <c r="N191" i="12" s="1"/>
  <c r="M192" i="12"/>
  <c r="L192" i="12"/>
  <c r="K192" i="12"/>
  <c r="J192" i="12"/>
  <c r="I192" i="12"/>
  <c r="I191" i="12" s="1"/>
  <c r="H192" i="12"/>
  <c r="G192" i="12"/>
  <c r="R191" i="12"/>
  <c r="Q191" i="12"/>
  <c r="P191" i="12"/>
  <c r="M191" i="12"/>
  <c r="K191" i="12"/>
  <c r="W190" i="12"/>
  <c r="W188" i="12" s="1"/>
  <c r="V190" i="12"/>
  <c r="U190" i="12"/>
  <c r="U188" i="12" s="1"/>
  <c r="T190" i="12"/>
  <c r="S190" i="12"/>
  <c r="R190" i="12"/>
  <c r="Q190" i="12"/>
  <c r="P190" i="12"/>
  <c r="O190" i="12"/>
  <c r="N190" i="12"/>
  <c r="M190" i="12"/>
  <c r="L190" i="12"/>
  <c r="K190" i="12"/>
  <c r="J190" i="12"/>
  <c r="I190" i="12"/>
  <c r="H190" i="12"/>
  <c r="G190" i="12"/>
  <c r="W189" i="12"/>
  <c r="V189" i="12"/>
  <c r="U189" i="12"/>
  <c r="T189" i="12"/>
  <c r="T188" i="12" s="1"/>
  <c r="S189" i="12"/>
  <c r="S188" i="12" s="1"/>
  <c r="R189" i="12"/>
  <c r="R188" i="12" s="1"/>
  <c r="Q189" i="12"/>
  <c r="Q188" i="12" s="1"/>
  <c r="P189" i="12"/>
  <c r="P188" i="12" s="1"/>
  <c r="O189" i="12"/>
  <c r="N189" i="12"/>
  <c r="M189" i="12"/>
  <c r="L189" i="12"/>
  <c r="K189" i="12"/>
  <c r="J189" i="12"/>
  <c r="I189" i="12"/>
  <c r="H189" i="12"/>
  <c r="G189" i="12"/>
  <c r="V188" i="12"/>
  <c r="M188" i="12"/>
  <c r="L188" i="12"/>
  <c r="K188" i="12"/>
  <c r="J188" i="12"/>
  <c r="I188" i="12"/>
  <c r="H188" i="12"/>
  <c r="G188" i="12"/>
  <c r="W186" i="12"/>
  <c r="V186" i="12"/>
  <c r="U186" i="12"/>
  <c r="T186" i="12"/>
  <c r="S186" i="12"/>
  <c r="R186" i="12"/>
  <c r="Q186" i="12"/>
  <c r="P186" i="12"/>
  <c r="O186" i="12"/>
  <c r="N186" i="12"/>
  <c r="M186" i="12"/>
  <c r="L186" i="12"/>
  <c r="L183" i="12" s="1"/>
  <c r="K186" i="12"/>
  <c r="J186" i="12"/>
  <c r="J183" i="12" s="1"/>
  <c r="I186" i="12"/>
  <c r="H186" i="12"/>
  <c r="G186" i="12"/>
  <c r="W185" i="12"/>
  <c r="V185" i="12"/>
  <c r="U185" i="12"/>
  <c r="U183" i="12" s="1"/>
  <c r="T185" i="12"/>
  <c r="S185" i="12"/>
  <c r="R185" i="12"/>
  <c r="Q185" i="12"/>
  <c r="P185" i="12"/>
  <c r="O185" i="12"/>
  <c r="N185" i="12"/>
  <c r="M185" i="12"/>
  <c r="L185" i="12"/>
  <c r="K185" i="12"/>
  <c r="K183" i="12" s="1"/>
  <c r="J185" i="12"/>
  <c r="I185" i="12"/>
  <c r="H185" i="12"/>
  <c r="G185" i="12"/>
  <c r="W184" i="12"/>
  <c r="W183" i="12" s="1"/>
  <c r="V184" i="12"/>
  <c r="V183" i="12" s="1"/>
  <c r="U184" i="12"/>
  <c r="T184" i="12"/>
  <c r="T183" i="12" s="1"/>
  <c r="S184" i="12"/>
  <c r="S183" i="12" s="1"/>
  <c r="R184" i="12"/>
  <c r="R183" i="12" s="1"/>
  <c r="Q184" i="12"/>
  <c r="P184" i="12"/>
  <c r="O184" i="12"/>
  <c r="N184" i="12"/>
  <c r="N183" i="12" s="1"/>
  <c r="M184" i="12"/>
  <c r="M183" i="12" s="1"/>
  <c r="L184" i="12"/>
  <c r="K184" i="12"/>
  <c r="J184" i="12"/>
  <c r="I184" i="12"/>
  <c r="H184" i="12"/>
  <c r="G184" i="12"/>
  <c r="Q183" i="12"/>
  <c r="P183" i="12"/>
  <c r="O183" i="12"/>
  <c r="W182" i="12"/>
  <c r="V182" i="12"/>
  <c r="V180" i="12" s="1"/>
  <c r="U182" i="12"/>
  <c r="T182" i="12"/>
  <c r="T180" i="12" s="1"/>
  <c r="S182" i="12"/>
  <c r="R182" i="12"/>
  <c r="Q182" i="12"/>
  <c r="P182" i="12"/>
  <c r="O182" i="12"/>
  <c r="N182" i="12"/>
  <c r="M182" i="12"/>
  <c r="L182" i="12"/>
  <c r="K182" i="12"/>
  <c r="J182" i="12"/>
  <c r="I182" i="12"/>
  <c r="H182" i="12"/>
  <c r="G182" i="12"/>
  <c r="W181" i="12"/>
  <c r="V181" i="12"/>
  <c r="U181" i="12"/>
  <c r="T181" i="12"/>
  <c r="S181" i="12"/>
  <c r="S180" i="12" s="1"/>
  <c r="R181" i="12"/>
  <c r="R180" i="12" s="1"/>
  <c r="Q181" i="12"/>
  <c r="Q180" i="12" s="1"/>
  <c r="P181" i="12"/>
  <c r="P180" i="12" s="1"/>
  <c r="O181" i="12"/>
  <c r="N181" i="12"/>
  <c r="M181" i="12"/>
  <c r="M180" i="12" s="1"/>
  <c r="L181" i="12"/>
  <c r="K181" i="12"/>
  <c r="J181" i="12"/>
  <c r="I181" i="12"/>
  <c r="H181" i="12"/>
  <c r="G181" i="12"/>
  <c r="W180" i="12"/>
  <c r="U180" i="12"/>
  <c r="L180" i="12"/>
  <c r="K180" i="12"/>
  <c r="J180" i="12"/>
  <c r="I180" i="12"/>
  <c r="H180" i="12"/>
  <c r="G180" i="12"/>
  <c r="W179" i="12"/>
  <c r="V179" i="12"/>
  <c r="U179" i="12"/>
  <c r="T179" i="12"/>
  <c r="S179" i="12"/>
  <c r="R179" i="12"/>
  <c r="Q179" i="12"/>
  <c r="P179" i="12"/>
  <c r="O179" i="12"/>
  <c r="N179" i="12"/>
  <c r="M179" i="12"/>
  <c r="L179" i="12"/>
  <c r="K179" i="12"/>
  <c r="K176" i="12" s="1"/>
  <c r="J179" i="12"/>
  <c r="I179" i="12"/>
  <c r="I176" i="12" s="1"/>
  <c r="H179" i="12"/>
  <c r="G179" i="12"/>
  <c r="W178" i="12"/>
  <c r="V178" i="12"/>
  <c r="U178" i="12"/>
  <c r="T178" i="12"/>
  <c r="S178" i="12"/>
  <c r="R178" i="12"/>
  <c r="Q178" i="12"/>
  <c r="P178" i="12"/>
  <c r="O178" i="12"/>
  <c r="N178" i="12"/>
  <c r="M178" i="12"/>
  <c r="L178" i="12"/>
  <c r="K178" i="12"/>
  <c r="J178" i="12"/>
  <c r="J176" i="12" s="1"/>
  <c r="I178" i="12"/>
  <c r="H178" i="12"/>
  <c r="G178" i="12"/>
  <c r="W177" i="12"/>
  <c r="V177" i="12"/>
  <c r="V176" i="12" s="1"/>
  <c r="U177" i="12"/>
  <c r="T177" i="12"/>
  <c r="S177" i="12"/>
  <c r="S176" i="12" s="1"/>
  <c r="R177" i="12"/>
  <c r="R176" i="12" s="1"/>
  <c r="Q177" i="12"/>
  <c r="Q176" i="12" s="1"/>
  <c r="P177" i="12"/>
  <c r="O177" i="12"/>
  <c r="N177" i="12"/>
  <c r="M177" i="12"/>
  <c r="M176" i="12" s="1"/>
  <c r="L177" i="12"/>
  <c r="L176" i="12" s="1"/>
  <c r="K177" i="12"/>
  <c r="J177" i="12"/>
  <c r="I177" i="12"/>
  <c r="H177" i="12"/>
  <c r="G177" i="12"/>
  <c r="G176" i="12" s="1"/>
  <c r="P176" i="12"/>
  <c r="O176" i="12"/>
  <c r="N176" i="12"/>
  <c r="W175" i="12"/>
  <c r="V175" i="12"/>
  <c r="U175" i="12"/>
  <c r="U173" i="12" s="1"/>
  <c r="T175" i="12"/>
  <c r="S175" i="12"/>
  <c r="S173" i="12" s="1"/>
  <c r="R175" i="12"/>
  <c r="Q175" i="12"/>
  <c r="P175" i="12"/>
  <c r="O175" i="12"/>
  <c r="N175" i="12"/>
  <c r="M175" i="12"/>
  <c r="L175" i="12"/>
  <c r="K175" i="12"/>
  <c r="J175" i="12"/>
  <c r="I175" i="12"/>
  <c r="H175" i="12"/>
  <c r="G175" i="12"/>
  <c r="W174" i="12"/>
  <c r="W173" i="12" s="1"/>
  <c r="V174" i="12"/>
  <c r="U174" i="12"/>
  <c r="T174" i="12"/>
  <c r="S174" i="12"/>
  <c r="R174" i="12"/>
  <c r="R173" i="12" s="1"/>
  <c r="Q174" i="12"/>
  <c r="Q173" i="12" s="1"/>
  <c r="P174" i="12"/>
  <c r="P173" i="12" s="1"/>
  <c r="O174" i="12"/>
  <c r="N174" i="12"/>
  <c r="M174" i="12"/>
  <c r="M173" i="12" s="1"/>
  <c r="L174" i="12"/>
  <c r="L173" i="12" s="1"/>
  <c r="K174" i="12"/>
  <c r="J174" i="12"/>
  <c r="I174" i="12"/>
  <c r="I173" i="12" s="1"/>
  <c r="H174" i="12"/>
  <c r="G174" i="12"/>
  <c r="V173" i="12"/>
  <c r="T173" i="12"/>
  <c r="K173" i="12"/>
  <c r="J173" i="12"/>
  <c r="H173" i="12"/>
  <c r="G173" i="12"/>
  <c r="W172" i="12"/>
  <c r="V172" i="12"/>
  <c r="U172" i="12"/>
  <c r="T172" i="12"/>
  <c r="S172" i="12"/>
  <c r="R172" i="12"/>
  <c r="Q172" i="12"/>
  <c r="P172" i="12"/>
  <c r="O172" i="12"/>
  <c r="N172" i="12"/>
  <c r="M172" i="12"/>
  <c r="L172" i="12"/>
  <c r="K172" i="12"/>
  <c r="J172" i="12"/>
  <c r="J169" i="12" s="1"/>
  <c r="I172" i="12"/>
  <c r="H172" i="12"/>
  <c r="H169" i="12" s="1"/>
  <c r="G172" i="12"/>
  <c r="W171" i="12"/>
  <c r="V171" i="12"/>
  <c r="U171" i="12"/>
  <c r="T171" i="12"/>
  <c r="S171" i="12"/>
  <c r="R171" i="12"/>
  <c r="Q171" i="12"/>
  <c r="P171" i="12"/>
  <c r="O171" i="12"/>
  <c r="N171" i="12"/>
  <c r="M171" i="12"/>
  <c r="L171" i="12"/>
  <c r="K171" i="12"/>
  <c r="J171" i="12"/>
  <c r="I171" i="12"/>
  <c r="I169" i="12" s="1"/>
  <c r="H171" i="12"/>
  <c r="G171" i="12"/>
  <c r="W170" i="12"/>
  <c r="V170" i="12"/>
  <c r="U170" i="12"/>
  <c r="U169" i="12" s="1"/>
  <c r="T170" i="12"/>
  <c r="S170" i="12"/>
  <c r="R170" i="12"/>
  <c r="R169" i="12" s="1"/>
  <c r="Q170" i="12"/>
  <c r="Q169" i="12" s="1"/>
  <c r="P170" i="12"/>
  <c r="P169" i="12" s="1"/>
  <c r="O170" i="12"/>
  <c r="N170" i="12"/>
  <c r="M170" i="12"/>
  <c r="L170" i="12"/>
  <c r="L169" i="12" s="1"/>
  <c r="K170" i="12"/>
  <c r="K169" i="12" s="1"/>
  <c r="J170" i="12"/>
  <c r="I170" i="12"/>
  <c r="H170" i="12"/>
  <c r="G170" i="12"/>
  <c r="O169" i="12"/>
  <c r="N169" i="12"/>
  <c r="M169" i="12"/>
  <c r="W168" i="12"/>
  <c r="V168" i="12"/>
  <c r="U168" i="12"/>
  <c r="T168" i="12"/>
  <c r="T166" i="12" s="1"/>
  <c r="S168" i="12"/>
  <c r="R168" i="12"/>
  <c r="R166" i="12" s="1"/>
  <c r="Q168" i="12"/>
  <c r="P168" i="12"/>
  <c r="O168" i="12"/>
  <c r="N168" i="12"/>
  <c r="M168" i="12"/>
  <c r="L168" i="12"/>
  <c r="K168" i="12"/>
  <c r="J168" i="12"/>
  <c r="I168" i="12"/>
  <c r="H168" i="12"/>
  <c r="G168" i="12"/>
  <c r="W167" i="12"/>
  <c r="W166" i="12" s="1"/>
  <c r="V167" i="12"/>
  <c r="V166" i="12" s="1"/>
  <c r="U167" i="12"/>
  <c r="T167" i="12"/>
  <c r="S167" i="12"/>
  <c r="R167" i="12"/>
  <c r="Q167" i="12"/>
  <c r="Q166" i="12" s="1"/>
  <c r="P167" i="12"/>
  <c r="P166" i="12" s="1"/>
  <c r="O167" i="12"/>
  <c r="O166" i="12" s="1"/>
  <c r="N167" i="12"/>
  <c r="M167" i="12"/>
  <c r="L167" i="12"/>
  <c r="L166" i="12" s="1"/>
  <c r="K167" i="12"/>
  <c r="K166" i="12" s="1"/>
  <c r="J167" i="12"/>
  <c r="I167" i="12"/>
  <c r="H167" i="12"/>
  <c r="G167" i="12"/>
  <c r="G166" i="12" s="1"/>
  <c r="U166" i="12"/>
  <c r="S166" i="12"/>
  <c r="J166" i="12"/>
  <c r="I166" i="12"/>
  <c r="H166" i="12"/>
  <c r="W164" i="12"/>
  <c r="V164" i="12"/>
  <c r="U164" i="12"/>
  <c r="T164" i="12"/>
  <c r="S164" i="12"/>
  <c r="R164" i="12"/>
  <c r="Q164" i="12"/>
  <c r="P164" i="12"/>
  <c r="O164" i="12"/>
  <c r="N164" i="12"/>
  <c r="M164" i="12"/>
  <c r="L164" i="12"/>
  <c r="K164" i="12"/>
  <c r="J164" i="12"/>
  <c r="I164" i="12"/>
  <c r="I161" i="12" s="1"/>
  <c r="H164" i="12"/>
  <c r="G164" i="12"/>
  <c r="G161" i="12" s="1"/>
  <c r="W163" i="12"/>
  <c r="V163" i="12"/>
  <c r="U163" i="12"/>
  <c r="T163" i="12"/>
  <c r="S163" i="12"/>
  <c r="R163" i="12"/>
  <c r="Q163" i="12"/>
  <c r="P163" i="12"/>
  <c r="O163" i="12"/>
  <c r="N163" i="12"/>
  <c r="M163" i="12"/>
  <c r="L163" i="12"/>
  <c r="K163" i="12"/>
  <c r="J163" i="12"/>
  <c r="I163" i="12"/>
  <c r="H163" i="12"/>
  <c r="H161" i="12" s="1"/>
  <c r="G163" i="12"/>
  <c r="W162" i="12"/>
  <c r="V162" i="12"/>
  <c r="U162" i="12"/>
  <c r="T162" i="12"/>
  <c r="T161" i="12" s="1"/>
  <c r="S162" i="12"/>
  <c r="S161" i="12" s="1"/>
  <c r="R162" i="12"/>
  <c r="R161" i="12" s="1"/>
  <c r="Q162" i="12"/>
  <c r="Q161" i="12" s="1"/>
  <c r="P162" i="12"/>
  <c r="P161" i="12" s="1"/>
  <c r="O162" i="12"/>
  <c r="O161" i="12" s="1"/>
  <c r="N162" i="12"/>
  <c r="M162" i="12"/>
  <c r="L162" i="12"/>
  <c r="K162" i="12"/>
  <c r="K161" i="12" s="1"/>
  <c r="J162" i="12"/>
  <c r="J161" i="12" s="1"/>
  <c r="I162" i="12"/>
  <c r="H162" i="12"/>
  <c r="G162" i="12"/>
  <c r="N161" i="12"/>
  <c r="M161" i="12"/>
  <c r="L161" i="12"/>
  <c r="W160" i="12"/>
  <c r="V160" i="12"/>
  <c r="U160" i="12"/>
  <c r="T160" i="12"/>
  <c r="S160" i="12"/>
  <c r="R160" i="12"/>
  <c r="Q160" i="12"/>
  <c r="Q157" i="12" s="1"/>
  <c r="P160" i="12"/>
  <c r="O160" i="12"/>
  <c r="O157" i="12" s="1"/>
  <c r="N160" i="12"/>
  <c r="M160" i="12"/>
  <c r="L160" i="12"/>
  <c r="K160" i="12"/>
  <c r="J160" i="12"/>
  <c r="I160" i="12"/>
  <c r="H160" i="12"/>
  <c r="G160" i="12"/>
  <c r="W159" i="12"/>
  <c r="V159" i="12"/>
  <c r="U159" i="12"/>
  <c r="T159" i="12"/>
  <c r="S159" i="12"/>
  <c r="R159" i="12"/>
  <c r="Q159" i="12"/>
  <c r="P159" i="12"/>
  <c r="P157" i="12" s="1"/>
  <c r="O159" i="12"/>
  <c r="N159" i="12"/>
  <c r="N157" i="12" s="1"/>
  <c r="M159" i="12"/>
  <c r="L159" i="12"/>
  <c r="K159" i="12"/>
  <c r="J159" i="12"/>
  <c r="I159" i="12"/>
  <c r="H159" i="12"/>
  <c r="G159" i="12"/>
  <c r="W158" i="12"/>
  <c r="V158" i="12"/>
  <c r="U158" i="12"/>
  <c r="T158" i="12"/>
  <c r="S158" i="12"/>
  <c r="S157" i="12" s="1"/>
  <c r="R158" i="12"/>
  <c r="R157" i="12" s="1"/>
  <c r="Q158" i="12"/>
  <c r="P158" i="12"/>
  <c r="O158" i="12"/>
  <c r="N158" i="12"/>
  <c r="M158" i="12"/>
  <c r="M157" i="12" s="1"/>
  <c r="L158" i="12"/>
  <c r="L157" i="12" s="1"/>
  <c r="K158" i="12"/>
  <c r="K157" i="12" s="1"/>
  <c r="J158" i="12"/>
  <c r="J157" i="12" s="1"/>
  <c r="I158" i="12"/>
  <c r="H158" i="12"/>
  <c r="G158" i="12"/>
  <c r="G157" i="12" s="1"/>
  <c r="W157" i="12"/>
  <c r="V157" i="12"/>
  <c r="U157" i="12"/>
  <c r="T157" i="12"/>
  <c r="W156" i="12"/>
  <c r="W153" i="12" s="1"/>
  <c r="V156" i="12"/>
  <c r="U156" i="12"/>
  <c r="T156" i="12"/>
  <c r="S156" i="12"/>
  <c r="R156" i="12"/>
  <c r="Q156" i="12"/>
  <c r="P156" i="12"/>
  <c r="O156" i="12"/>
  <c r="N156" i="12"/>
  <c r="M156" i="12"/>
  <c r="L156" i="12"/>
  <c r="K156" i="12"/>
  <c r="J156" i="12"/>
  <c r="I156" i="12"/>
  <c r="H156" i="12"/>
  <c r="G156" i="12"/>
  <c r="W155" i="12"/>
  <c r="V155" i="12"/>
  <c r="U155" i="12"/>
  <c r="T155" i="12"/>
  <c r="S155" i="12"/>
  <c r="R155" i="12"/>
  <c r="Q155" i="12"/>
  <c r="P155" i="12"/>
  <c r="O155" i="12"/>
  <c r="N155" i="12"/>
  <c r="M155" i="12"/>
  <c r="L155" i="12"/>
  <c r="K155" i="12"/>
  <c r="J155" i="12"/>
  <c r="I155" i="12"/>
  <c r="H155" i="12"/>
  <c r="G155" i="12"/>
  <c r="W154" i="12"/>
  <c r="V154" i="12"/>
  <c r="U154" i="12"/>
  <c r="U153" i="12" s="1"/>
  <c r="T154" i="12"/>
  <c r="S154" i="12"/>
  <c r="R154" i="12"/>
  <c r="Q154" i="12"/>
  <c r="P154" i="12"/>
  <c r="O154" i="12"/>
  <c r="N154" i="12"/>
  <c r="M154" i="12"/>
  <c r="L154" i="12"/>
  <c r="L153" i="12" s="1"/>
  <c r="K154" i="12"/>
  <c r="J154" i="12"/>
  <c r="I154" i="12"/>
  <c r="H154" i="12"/>
  <c r="G154" i="12"/>
  <c r="G153" i="12" s="1"/>
  <c r="N153" i="12"/>
  <c r="M153" i="12"/>
  <c r="K153" i="12"/>
  <c r="J153" i="12"/>
  <c r="I153" i="12"/>
  <c r="H153" i="12"/>
  <c r="W151" i="12"/>
  <c r="V151" i="12"/>
  <c r="U151" i="12"/>
  <c r="T151" i="12"/>
  <c r="S151" i="12"/>
  <c r="R151" i="12"/>
  <c r="Q151" i="12"/>
  <c r="P151" i="12"/>
  <c r="O151" i="12"/>
  <c r="N151" i="12"/>
  <c r="M151" i="12"/>
  <c r="L151" i="12"/>
  <c r="K151" i="12"/>
  <c r="J151" i="12"/>
  <c r="I151" i="12"/>
  <c r="H151" i="12"/>
  <c r="G151" i="12"/>
  <c r="W150" i="12"/>
  <c r="V150" i="12"/>
  <c r="U150" i="12"/>
  <c r="T150" i="12"/>
  <c r="S150" i="12"/>
  <c r="R150" i="12"/>
  <c r="Q150" i="12"/>
  <c r="P150" i="12"/>
  <c r="O150" i="12"/>
  <c r="N150" i="12"/>
  <c r="M150" i="12"/>
  <c r="L150" i="12"/>
  <c r="K150" i="12"/>
  <c r="J150" i="12"/>
  <c r="I150" i="12"/>
  <c r="H150" i="12"/>
  <c r="H147" i="12" s="1"/>
  <c r="G150" i="12"/>
  <c r="W149" i="12"/>
  <c r="V149" i="12"/>
  <c r="U149" i="12"/>
  <c r="T149" i="12"/>
  <c r="S149" i="12"/>
  <c r="R149" i="12"/>
  <c r="Q149" i="12"/>
  <c r="P149" i="12"/>
  <c r="O149" i="12"/>
  <c r="N149" i="12"/>
  <c r="M149" i="12"/>
  <c r="L149" i="12"/>
  <c r="K149" i="12"/>
  <c r="J149" i="12"/>
  <c r="I149" i="12"/>
  <c r="H149" i="12"/>
  <c r="G149" i="12"/>
  <c r="W148" i="12"/>
  <c r="V148" i="12"/>
  <c r="V147" i="12" s="1"/>
  <c r="U148" i="12"/>
  <c r="U147" i="12" s="1"/>
  <c r="T148" i="12"/>
  <c r="T147" i="12" s="1"/>
  <c r="S148" i="12"/>
  <c r="S147" i="12" s="1"/>
  <c r="R148" i="12"/>
  <c r="Q148" i="12"/>
  <c r="P148" i="12"/>
  <c r="O148" i="12"/>
  <c r="N148" i="12"/>
  <c r="M148" i="12"/>
  <c r="L148" i="12"/>
  <c r="L147" i="12" s="1"/>
  <c r="K148" i="12"/>
  <c r="J148" i="12"/>
  <c r="I148" i="12"/>
  <c r="H148" i="12"/>
  <c r="G148" i="12"/>
  <c r="R147" i="12"/>
  <c r="Q147" i="12"/>
  <c r="P147" i="12"/>
  <c r="O147" i="12"/>
  <c r="N147" i="12"/>
  <c r="M147" i="12"/>
  <c r="W146" i="12"/>
  <c r="V146" i="12"/>
  <c r="U146" i="12"/>
  <c r="T146" i="12"/>
  <c r="S146" i="12"/>
  <c r="R146" i="12"/>
  <c r="Q146" i="12"/>
  <c r="P146" i="12"/>
  <c r="O146" i="12"/>
  <c r="N146" i="12"/>
  <c r="M146" i="12"/>
  <c r="L146" i="12"/>
  <c r="K146" i="12"/>
  <c r="J146" i="12"/>
  <c r="I146" i="12"/>
  <c r="H146" i="12"/>
  <c r="G146" i="12"/>
  <c r="W145" i="12"/>
  <c r="V145" i="12"/>
  <c r="U145" i="12"/>
  <c r="T145" i="12"/>
  <c r="S145" i="12"/>
  <c r="R145" i="12"/>
  <c r="Q145" i="12"/>
  <c r="P145" i="12"/>
  <c r="O145" i="12"/>
  <c r="N145" i="12"/>
  <c r="M145" i="12"/>
  <c r="L145" i="12"/>
  <c r="K145" i="12"/>
  <c r="J145" i="12"/>
  <c r="I145" i="12"/>
  <c r="H145" i="12"/>
  <c r="G145" i="12"/>
  <c r="W144" i="12"/>
  <c r="V144" i="12"/>
  <c r="U144" i="12"/>
  <c r="T144" i="12"/>
  <c r="S144" i="12"/>
  <c r="R144" i="12"/>
  <c r="Q144" i="12"/>
  <c r="P144" i="12"/>
  <c r="O144" i="12"/>
  <c r="N144" i="12"/>
  <c r="N142" i="12" s="1"/>
  <c r="M144" i="12"/>
  <c r="L144" i="12"/>
  <c r="K144" i="12"/>
  <c r="J144" i="12"/>
  <c r="I144" i="12"/>
  <c r="H144" i="12"/>
  <c r="G144" i="12"/>
  <c r="W143" i="12"/>
  <c r="W142" i="12" s="1"/>
  <c r="V143" i="12"/>
  <c r="V142" i="12" s="1"/>
  <c r="U143" i="12"/>
  <c r="T143" i="12"/>
  <c r="S143" i="12"/>
  <c r="R143" i="12"/>
  <c r="Q143" i="12"/>
  <c r="Q142" i="12" s="1"/>
  <c r="P143" i="12"/>
  <c r="P142" i="12" s="1"/>
  <c r="O143" i="12"/>
  <c r="N143" i="12"/>
  <c r="M143" i="12"/>
  <c r="L143" i="12"/>
  <c r="K143" i="12"/>
  <c r="J143" i="12"/>
  <c r="I143" i="12"/>
  <c r="H143" i="12"/>
  <c r="G143" i="12"/>
  <c r="U142" i="12"/>
  <c r="T142" i="12"/>
  <c r="S142" i="12"/>
  <c r="R142" i="12"/>
  <c r="W141" i="12"/>
  <c r="V141" i="12"/>
  <c r="U141" i="12"/>
  <c r="T141" i="12"/>
  <c r="S141" i="12"/>
  <c r="R141" i="12"/>
  <c r="Q141" i="12"/>
  <c r="P141" i="12"/>
  <c r="O141" i="12"/>
  <c r="N141" i="12"/>
  <c r="M141" i="12"/>
  <c r="L141" i="12"/>
  <c r="K141" i="12"/>
  <c r="J141" i="12"/>
  <c r="I141" i="12"/>
  <c r="H141" i="12"/>
  <c r="G141" i="12"/>
  <c r="W140" i="12"/>
  <c r="V140" i="12"/>
  <c r="U140" i="12"/>
  <c r="T140" i="12"/>
  <c r="S140" i="12"/>
  <c r="R140" i="12"/>
  <c r="R137" i="12" s="1"/>
  <c r="Q140" i="12"/>
  <c r="P140" i="12"/>
  <c r="O140" i="12"/>
  <c r="N140" i="12"/>
  <c r="M140" i="12"/>
  <c r="L140" i="12"/>
  <c r="K140" i="12"/>
  <c r="J140" i="12"/>
  <c r="I140" i="12"/>
  <c r="H140" i="12"/>
  <c r="G140" i="12"/>
  <c r="W139" i="12"/>
  <c r="V139" i="12"/>
  <c r="U139" i="12"/>
  <c r="T139" i="12"/>
  <c r="S139" i="12"/>
  <c r="R139" i="12"/>
  <c r="Q139" i="12"/>
  <c r="P139" i="12"/>
  <c r="O139" i="12"/>
  <c r="N139" i="12"/>
  <c r="M139" i="12"/>
  <c r="L139" i="12"/>
  <c r="K139" i="12"/>
  <c r="J139" i="12"/>
  <c r="I139" i="12"/>
  <c r="H139" i="12"/>
  <c r="G139" i="12"/>
  <c r="W138" i="12"/>
  <c r="V138" i="12"/>
  <c r="V137" i="12" s="1"/>
  <c r="U138" i="12"/>
  <c r="T138" i="12"/>
  <c r="S138" i="12"/>
  <c r="R138" i="12"/>
  <c r="Q138" i="12"/>
  <c r="P138" i="12"/>
  <c r="O138" i="12"/>
  <c r="N138" i="12"/>
  <c r="M138" i="12"/>
  <c r="L138" i="12"/>
  <c r="L137" i="12" s="1"/>
  <c r="K138" i="12"/>
  <c r="K137" i="12" s="1"/>
  <c r="J138" i="12"/>
  <c r="J137" i="12" s="1"/>
  <c r="I138" i="12"/>
  <c r="I137" i="12" s="1"/>
  <c r="H138" i="12"/>
  <c r="G138" i="12"/>
  <c r="G137" i="12" s="1"/>
  <c r="W137" i="12"/>
  <c r="H137" i="12"/>
  <c r="W134" i="12"/>
  <c r="V134" i="12"/>
  <c r="U134" i="12"/>
  <c r="T134" i="12"/>
  <c r="S134" i="12"/>
  <c r="R134" i="12"/>
  <c r="Q134" i="12"/>
  <c r="P134" i="12"/>
  <c r="O134" i="12"/>
  <c r="N134" i="12"/>
  <c r="M134" i="12"/>
  <c r="L134" i="12"/>
  <c r="K134" i="12"/>
  <c r="J134" i="12"/>
  <c r="I134" i="12"/>
  <c r="H134" i="12"/>
  <c r="G134" i="12"/>
  <c r="W133" i="12"/>
  <c r="W130" i="12" s="1"/>
  <c r="V133" i="12"/>
  <c r="U133" i="12"/>
  <c r="T133" i="12"/>
  <c r="S133" i="12"/>
  <c r="R133" i="12"/>
  <c r="Q133" i="12"/>
  <c r="P133" i="12"/>
  <c r="O133" i="12"/>
  <c r="N133" i="12"/>
  <c r="M133" i="12"/>
  <c r="L133" i="12"/>
  <c r="K133" i="12"/>
  <c r="J133" i="12"/>
  <c r="I133" i="12"/>
  <c r="H133" i="12"/>
  <c r="G133" i="12"/>
  <c r="W132" i="12"/>
  <c r="V132" i="12"/>
  <c r="U132" i="12"/>
  <c r="T132" i="12"/>
  <c r="S132" i="12"/>
  <c r="R132" i="12"/>
  <c r="Q132" i="12"/>
  <c r="P132" i="12"/>
  <c r="O132" i="12"/>
  <c r="N132" i="12"/>
  <c r="M132" i="12"/>
  <c r="L132" i="12"/>
  <c r="K132" i="12"/>
  <c r="J132" i="12"/>
  <c r="I132" i="12"/>
  <c r="H132" i="12"/>
  <c r="G132" i="12"/>
  <c r="W131" i="12"/>
  <c r="V131" i="12"/>
  <c r="U131" i="12"/>
  <c r="U130" i="12" s="1"/>
  <c r="T131" i="12"/>
  <c r="S131" i="12"/>
  <c r="R131" i="12"/>
  <c r="Q131" i="12"/>
  <c r="Q130" i="12" s="1"/>
  <c r="P131" i="12"/>
  <c r="O131" i="12"/>
  <c r="N131" i="12"/>
  <c r="M131" i="12"/>
  <c r="L131" i="12"/>
  <c r="K131" i="12"/>
  <c r="J131" i="12"/>
  <c r="I131" i="12"/>
  <c r="H131" i="12"/>
  <c r="G131" i="12"/>
  <c r="G130" i="12" s="1"/>
  <c r="N130" i="12"/>
  <c r="M130" i="12"/>
  <c r="L130" i="12"/>
  <c r="K130" i="12"/>
  <c r="J130" i="12"/>
  <c r="I130" i="12"/>
  <c r="H130" i="12"/>
  <c r="G129" i="12"/>
  <c r="W128" i="12"/>
  <c r="V128" i="12"/>
  <c r="V127" i="12" s="1"/>
  <c r="U128" i="12"/>
  <c r="U127" i="12" s="1"/>
  <c r="T128" i="12"/>
  <c r="S128" i="12"/>
  <c r="R128" i="12"/>
  <c r="Q128" i="12"/>
  <c r="P128" i="12"/>
  <c r="P127" i="12" s="1"/>
  <c r="O128" i="12"/>
  <c r="O127" i="12" s="1"/>
  <c r="N128" i="12"/>
  <c r="N127" i="12" s="1"/>
  <c r="M128" i="12"/>
  <c r="M127" i="12" s="1"/>
  <c r="L128" i="12"/>
  <c r="L127" i="12" s="1"/>
  <c r="K128" i="12"/>
  <c r="K127" i="12" s="1"/>
  <c r="J128" i="12"/>
  <c r="J127" i="12" s="1"/>
  <c r="I128" i="12"/>
  <c r="I127" i="12" s="1"/>
  <c r="H128" i="12"/>
  <c r="H127" i="12" s="1"/>
  <c r="G128" i="12"/>
  <c r="G127" i="12" s="1"/>
  <c r="W127" i="12"/>
  <c r="T127" i="12"/>
  <c r="S127" i="12"/>
  <c r="R127" i="12"/>
  <c r="Q127" i="12"/>
  <c r="G126" i="12"/>
  <c r="W125" i="12"/>
  <c r="V125" i="12"/>
  <c r="U125" i="12"/>
  <c r="T125" i="12"/>
  <c r="S125" i="12"/>
  <c r="R125" i="12"/>
  <c r="Q125" i="12"/>
  <c r="P125" i="12"/>
  <c r="O125" i="12"/>
  <c r="N125" i="12"/>
  <c r="M125" i="12"/>
  <c r="L125" i="12"/>
  <c r="K125" i="12"/>
  <c r="K123" i="12" s="1"/>
  <c r="J125" i="12"/>
  <c r="I125" i="12"/>
  <c r="I123" i="12" s="1"/>
  <c r="H125" i="12"/>
  <c r="G125" i="12"/>
  <c r="W124" i="12"/>
  <c r="V124" i="12"/>
  <c r="V123" i="12" s="1"/>
  <c r="U124" i="12"/>
  <c r="U123" i="12" s="1"/>
  <c r="T124" i="12"/>
  <c r="S124" i="12"/>
  <c r="R124" i="12"/>
  <c r="R123" i="12" s="1"/>
  <c r="Q124" i="12"/>
  <c r="P124" i="12"/>
  <c r="O124" i="12"/>
  <c r="N124" i="12"/>
  <c r="N123" i="12" s="1"/>
  <c r="M124" i="12"/>
  <c r="M123" i="12" s="1"/>
  <c r="L124" i="12"/>
  <c r="K124" i="12"/>
  <c r="J124" i="12"/>
  <c r="I124" i="12"/>
  <c r="H124" i="12"/>
  <c r="H123" i="12" s="1"/>
  <c r="G124" i="12"/>
  <c r="T123" i="12"/>
  <c r="S123" i="12"/>
  <c r="Q123" i="12"/>
  <c r="P123" i="12"/>
  <c r="O123" i="12"/>
  <c r="L123" i="12"/>
  <c r="J123" i="12"/>
  <c r="G122" i="12"/>
  <c r="W121" i="12"/>
  <c r="W119" i="12" s="1"/>
  <c r="V121" i="12"/>
  <c r="U121" i="12"/>
  <c r="U119" i="12" s="1"/>
  <c r="T121" i="12"/>
  <c r="S121" i="12"/>
  <c r="R121" i="12"/>
  <c r="Q121" i="12"/>
  <c r="P121" i="12"/>
  <c r="O121" i="12"/>
  <c r="N121" i="12"/>
  <c r="M121" i="12"/>
  <c r="L121" i="12"/>
  <c r="K121" i="12"/>
  <c r="J121" i="12"/>
  <c r="I121" i="12"/>
  <c r="H121" i="12"/>
  <c r="G121" i="12"/>
  <c r="W120" i="12"/>
  <c r="V120" i="12"/>
  <c r="U120" i="12"/>
  <c r="T120" i="12"/>
  <c r="T119" i="12" s="1"/>
  <c r="S120" i="12"/>
  <c r="R120" i="12"/>
  <c r="Q120" i="12"/>
  <c r="P120" i="12"/>
  <c r="P119" i="12" s="1"/>
  <c r="O120" i="12"/>
  <c r="O119" i="12" s="1"/>
  <c r="N120" i="12"/>
  <c r="N119" i="12" s="1"/>
  <c r="M120" i="12"/>
  <c r="M119" i="12" s="1"/>
  <c r="L120" i="12"/>
  <c r="K120" i="12"/>
  <c r="K119" i="12" s="1"/>
  <c r="J120" i="12"/>
  <c r="I120" i="12"/>
  <c r="H120" i="12"/>
  <c r="G120" i="12"/>
  <c r="V119" i="12"/>
  <c r="L119" i="12"/>
  <c r="J119" i="12"/>
  <c r="I119" i="12"/>
  <c r="H119" i="12"/>
  <c r="G119" i="12"/>
  <c r="W118" i="12"/>
  <c r="V118" i="12"/>
  <c r="U118" i="12"/>
  <c r="T118" i="12"/>
  <c r="S118" i="12"/>
  <c r="R118" i="12"/>
  <c r="Q118" i="12"/>
  <c r="P118" i="12"/>
  <c r="O118" i="12"/>
  <c r="N118" i="12"/>
  <c r="N116" i="12" s="1"/>
  <c r="M118" i="12"/>
  <c r="L118" i="12"/>
  <c r="L116" i="12" s="1"/>
  <c r="K118" i="12"/>
  <c r="J118" i="12"/>
  <c r="I118" i="12"/>
  <c r="H118" i="12"/>
  <c r="G118" i="12"/>
  <c r="W117" i="12"/>
  <c r="W116" i="12" s="1"/>
  <c r="V117" i="12"/>
  <c r="V116" i="12" s="1"/>
  <c r="U117" i="12"/>
  <c r="T117" i="12"/>
  <c r="S117" i="12"/>
  <c r="R117" i="12"/>
  <c r="Q117" i="12"/>
  <c r="Q116" i="12" s="1"/>
  <c r="P117" i="12"/>
  <c r="P116" i="12" s="1"/>
  <c r="O117" i="12"/>
  <c r="N117" i="12"/>
  <c r="M117" i="12"/>
  <c r="L117" i="12"/>
  <c r="K117" i="12"/>
  <c r="K116" i="12" s="1"/>
  <c r="J117" i="12"/>
  <c r="I117" i="12"/>
  <c r="H117" i="12"/>
  <c r="H116" i="12" s="1"/>
  <c r="G117" i="12"/>
  <c r="U116" i="12"/>
  <c r="T116" i="12"/>
  <c r="S116" i="12"/>
  <c r="R116" i="12"/>
  <c r="O116" i="12"/>
  <c r="M116" i="12"/>
  <c r="W115" i="12"/>
  <c r="W113" i="12" s="1"/>
  <c r="V115" i="12"/>
  <c r="U115" i="12"/>
  <c r="T115" i="12"/>
  <c r="S115" i="12"/>
  <c r="R115" i="12"/>
  <c r="Q115" i="12"/>
  <c r="P115" i="12"/>
  <c r="O115" i="12"/>
  <c r="N115" i="12"/>
  <c r="M115" i="12"/>
  <c r="L115" i="12"/>
  <c r="K115" i="12"/>
  <c r="J115" i="12"/>
  <c r="I115" i="12"/>
  <c r="H115" i="12"/>
  <c r="G115" i="12"/>
  <c r="W114" i="12"/>
  <c r="V114" i="12"/>
  <c r="V113" i="12" s="1"/>
  <c r="U114" i="12"/>
  <c r="T114" i="12"/>
  <c r="S114" i="12"/>
  <c r="S113" i="12" s="1"/>
  <c r="R114" i="12"/>
  <c r="R113" i="12" s="1"/>
  <c r="Q114" i="12"/>
  <c r="Q113" i="12" s="1"/>
  <c r="P114" i="12"/>
  <c r="O114" i="12"/>
  <c r="N114" i="12"/>
  <c r="M114" i="12"/>
  <c r="L114" i="12"/>
  <c r="L113" i="12" s="1"/>
  <c r="K114" i="12"/>
  <c r="J114" i="12"/>
  <c r="I114" i="12"/>
  <c r="H114" i="12"/>
  <c r="H113" i="12" s="1"/>
  <c r="G114" i="12"/>
  <c r="G113" i="12" s="1"/>
  <c r="O113" i="12"/>
  <c r="N113" i="12"/>
  <c r="M113" i="12"/>
  <c r="K113" i="12"/>
  <c r="J113" i="12"/>
  <c r="I113" i="12"/>
  <c r="W112" i="12"/>
  <c r="V112" i="12"/>
  <c r="U112" i="12"/>
  <c r="T112" i="12"/>
  <c r="S112" i="12"/>
  <c r="R112" i="12"/>
  <c r="Q112" i="12"/>
  <c r="P112" i="12"/>
  <c r="O112" i="12"/>
  <c r="N112" i="12"/>
  <c r="M112" i="12"/>
  <c r="L112" i="12"/>
  <c r="K112" i="12"/>
  <c r="J112" i="12"/>
  <c r="I112" i="12"/>
  <c r="H112" i="12"/>
  <c r="G112" i="12"/>
  <c r="W111" i="12"/>
  <c r="V111" i="12"/>
  <c r="U111" i="12"/>
  <c r="T111" i="12"/>
  <c r="S111" i="12"/>
  <c r="R111" i="12"/>
  <c r="Q111" i="12"/>
  <c r="P111" i="12"/>
  <c r="O111" i="12"/>
  <c r="N111" i="12"/>
  <c r="M111" i="12"/>
  <c r="L111" i="12"/>
  <c r="K111" i="12"/>
  <c r="K108" i="12" s="1"/>
  <c r="J111" i="12"/>
  <c r="I111" i="12"/>
  <c r="H111" i="12"/>
  <c r="G111" i="12"/>
  <c r="W110" i="12"/>
  <c r="V110" i="12"/>
  <c r="U110" i="12"/>
  <c r="T110" i="12"/>
  <c r="S110" i="12"/>
  <c r="R110" i="12"/>
  <c r="Q110" i="12"/>
  <c r="P110" i="12"/>
  <c r="O110" i="12"/>
  <c r="N110" i="12"/>
  <c r="M110" i="12"/>
  <c r="L110" i="12"/>
  <c r="K110" i="12"/>
  <c r="J110" i="12"/>
  <c r="I110" i="12"/>
  <c r="H110" i="12"/>
  <c r="G110" i="12"/>
  <c r="W109" i="12"/>
  <c r="V109" i="12"/>
  <c r="U109" i="12"/>
  <c r="U108" i="12" s="1"/>
  <c r="T109" i="12"/>
  <c r="T108" i="12" s="1"/>
  <c r="S109" i="12"/>
  <c r="S108" i="12" s="1"/>
  <c r="R109" i="12"/>
  <c r="Q109" i="12"/>
  <c r="Q108" i="12" s="1"/>
  <c r="P109" i="12"/>
  <c r="O109" i="12"/>
  <c r="N109" i="12"/>
  <c r="M109" i="12"/>
  <c r="M108" i="12" s="1"/>
  <c r="L109" i="12"/>
  <c r="L108" i="12" s="1"/>
  <c r="K109" i="12"/>
  <c r="J109" i="12"/>
  <c r="I109" i="12"/>
  <c r="H109" i="12"/>
  <c r="G109" i="12"/>
  <c r="R108" i="12"/>
  <c r="P108" i="12"/>
  <c r="O108" i="12"/>
  <c r="N108" i="12"/>
  <c r="W106" i="12"/>
  <c r="V106" i="12"/>
  <c r="U106" i="12"/>
  <c r="U104" i="12" s="1"/>
  <c r="T106" i="12"/>
  <c r="S106" i="12"/>
  <c r="S104" i="12" s="1"/>
  <c r="R106" i="12"/>
  <c r="Q106" i="12"/>
  <c r="P106" i="12"/>
  <c r="O106" i="12"/>
  <c r="N106" i="12"/>
  <c r="M106" i="12"/>
  <c r="L106" i="12"/>
  <c r="K106" i="12"/>
  <c r="J106" i="12"/>
  <c r="I106" i="12"/>
  <c r="H106" i="12"/>
  <c r="G106" i="12"/>
  <c r="W105" i="12"/>
  <c r="W104" i="12" s="1"/>
  <c r="V105" i="12"/>
  <c r="U105" i="12"/>
  <c r="T105" i="12"/>
  <c r="S105" i="12"/>
  <c r="R105" i="12"/>
  <c r="R104" i="12" s="1"/>
  <c r="Q105" i="12"/>
  <c r="P105" i="12"/>
  <c r="P104" i="12" s="1"/>
  <c r="O105" i="12"/>
  <c r="O104" i="12" s="1"/>
  <c r="N105" i="12"/>
  <c r="N104" i="12" s="1"/>
  <c r="M105" i="12"/>
  <c r="M104" i="12" s="1"/>
  <c r="L105" i="12"/>
  <c r="K105" i="12"/>
  <c r="J105" i="12"/>
  <c r="J104" i="12" s="1"/>
  <c r="I105" i="12"/>
  <c r="H105" i="12"/>
  <c r="G105" i="12"/>
  <c r="V104" i="12"/>
  <c r="T104" i="12"/>
  <c r="K104" i="12"/>
  <c r="I104" i="12"/>
  <c r="H104" i="12"/>
  <c r="G104" i="12"/>
  <c r="W103" i="12"/>
  <c r="V103" i="12"/>
  <c r="U103" i="12"/>
  <c r="T103" i="12"/>
  <c r="S103" i="12"/>
  <c r="R103" i="12"/>
  <c r="Q103" i="12"/>
  <c r="P103" i="12"/>
  <c r="O103" i="12"/>
  <c r="N103" i="12"/>
  <c r="M103" i="12"/>
  <c r="L103" i="12"/>
  <c r="L101" i="12" s="1"/>
  <c r="K103" i="12"/>
  <c r="J103" i="12"/>
  <c r="J101" i="12" s="1"/>
  <c r="I103" i="12"/>
  <c r="H103" i="12"/>
  <c r="H101" i="12" s="1"/>
  <c r="G103" i="12"/>
  <c r="W102" i="12"/>
  <c r="W101" i="12" s="1"/>
  <c r="V102" i="12"/>
  <c r="V101" i="12" s="1"/>
  <c r="U102" i="12"/>
  <c r="U101" i="12" s="1"/>
  <c r="T102" i="12"/>
  <c r="T101" i="12" s="1"/>
  <c r="S102" i="12"/>
  <c r="S101" i="12" s="1"/>
  <c r="R102" i="12"/>
  <c r="Q102" i="12"/>
  <c r="P102" i="12"/>
  <c r="O102" i="12"/>
  <c r="O101" i="12" s="1"/>
  <c r="N102" i="12"/>
  <c r="N101" i="12" s="1"/>
  <c r="M102" i="12"/>
  <c r="L102" i="12"/>
  <c r="K102" i="12"/>
  <c r="J102" i="12"/>
  <c r="I102" i="12"/>
  <c r="I101" i="12" s="1"/>
  <c r="H102" i="12"/>
  <c r="G102" i="12"/>
  <c r="G101" i="12" s="1"/>
  <c r="R101" i="12"/>
  <c r="Q101" i="12"/>
  <c r="P101" i="12"/>
  <c r="M101" i="12"/>
  <c r="K101" i="12"/>
  <c r="W100" i="12"/>
  <c r="V100" i="12"/>
  <c r="U100" i="12"/>
  <c r="T100" i="12"/>
  <c r="S100" i="12"/>
  <c r="R100" i="12"/>
  <c r="Q100" i="12"/>
  <c r="P100" i="12"/>
  <c r="O100" i="12"/>
  <c r="N100" i="12"/>
  <c r="M100" i="12"/>
  <c r="L100" i="12"/>
  <c r="K100" i="12"/>
  <c r="J100" i="12"/>
  <c r="I100" i="12"/>
  <c r="H100" i="12"/>
  <c r="G100" i="12"/>
  <c r="W99" i="12"/>
  <c r="V99" i="12"/>
  <c r="U99" i="12"/>
  <c r="T99" i="12"/>
  <c r="S99" i="12"/>
  <c r="R99" i="12"/>
  <c r="R96" i="12" s="1"/>
  <c r="Q99" i="12"/>
  <c r="P99" i="12"/>
  <c r="O99" i="12"/>
  <c r="N99" i="12"/>
  <c r="M99" i="12"/>
  <c r="L99" i="12"/>
  <c r="K99" i="12"/>
  <c r="J99" i="12"/>
  <c r="I99" i="12"/>
  <c r="H99" i="12"/>
  <c r="G99" i="12"/>
  <c r="W98" i="12"/>
  <c r="V98" i="12"/>
  <c r="U98" i="12"/>
  <c r="T98" i="12"/>
  <c r="S98" i="12"/>
  <c r="R98" i="12"/>
  <c r="Q98" i="12"/>
  <c r="Q96" i="12" s="1"/>
  <c r="P98" i="12"/>
  <c r="O98" i="12"/>
  <c r="O96" i="12" s="1"/>
  <c r="N98" i="12"/>
  <c r="M98" i="12"/>
  <c r="L98" i="12"/>
  <c r="K98" i="12"/>
  <c r="J98" i="12"/>
  <c r="I98" i="12"/>
  <c r="H98" i="12"/>
  <c r="G98" i="12"/>
  <c r="W97" i="12"/>
  <c r="V97" i="12"/>
  <c r="U97" i="12"/>
  <c r="T97" i="12"/>
  <c r="T96" i="12" s="1"/>
  <c r="S97" i="12"/>
  <c r="S96" i="12" s="1"/>
  <c r="R97" i="12"/>
  <c r="Q97" i="12"/>
  <c r="P97" i="12"/>
  <c r="O97" i="12"/>
  <c r="N97" i="12"/>
  <c r="N96" i="12" s="1"/>
  <c r="M97" i="12"/>
  <c r="L97" i="12"/>
  <c r="L96" i="12" s="1"/>
  <c r="K97" i="12"/>
  <c r="K96" i="12" s="1"/>
  <c r="J97" i="12"/>
  <c r="I97" i="12"/>
  <c r="H97" i="12"/>
  <c r="H96" i="12" s="1"/>
  <c r="G97" i="12"/>
  <c r="G96" i="12" s="1"/>
  <c r="W96" i="12"/>
  <c r="V96" i="12"/>
  <c r="U96" i="12"/>
  <c r="W93" i="12"/>
  <c r="V93" i="12"/>
  <c r="U93" i="12"/>
  <c r="T93" i="12"/>
  <c r="S93" i="12"/>
  <c r="R93" i="12"/>
  <c r="Q93" i="12"/>
  <c r="P93" i="12"/>
  <c r="O93" i="12"/>
  <c r="N93" i="12"/>
  <c r="M93" i="12"/>
  <c r="L93" i="12"/>
  <c r="K93" i="12"/>
  <c r="J93" i="12"/>
  <c r="I93" i="12"/>
  <c r="H93" i="12"/>
  <c r="H91" i="12" s="1"/>
  <c r="G93" i="12"/>
  <c r="W92" i="12"/>
  <c r="V92" i="12"/>
  <c r="V91" i="12" s="1"/>
  <c r="U92" i="12"/>
  <c r="T92" i="12"/>
  <c r="S92" i="12"/>
  <c r="R92" i="12"/>
  <c r="R91" i="12" s="1"/>
  <c r="Q92" i="12"/>
  <c r="Q91" i="12" s="1"/>
  <c r="P92" i="12"/>
  <c r="P91" i="12" s="1"/>
  <c r="O92" i="12"/>
  <c r="O91" i="12" s="1"/>
  <c r="N92" i="12"/>
  <c r="M92" i="12"/>
  <c r="L92" i="12"/>
  <c r="K92" i="12"/>
  <c r="K91" i="12" s="1"/>
  <c r="J92" i="12"/>
  <c r="J91" i="12" s="1"/>
  <c r="I92" i="12"/>
  <c r="H92" i="12"/>
  <c r="G92" i="12"/>
  <c r="N91" i="12"/>
  <c r="M91" i="12"/>
  <c r="L91" i="12"/>
  <c r="I91" i="12"/>
  <c r="G91" i="12"/>
  <c r="G90" i="12"/>
  <c r="G89" i="12"/>
  <c r="G88" i="12"/>
  <c r="G87" i="12" s="1"/>
  <c r="W86" i="12"/>
  <c r="W84" i="12" s="1"/>
  <c r="V86" i="12"/>
  <c r="U86" i="12"/>
  <c r="U84" i="12" s="1"/>
  <c r="T86" i="12"/>
  <c r="S86" i="12"/>
  <c r="S84" i="12" s="1"/>
  <c r="R86" i="12"/>
  <c r="Q86" i="12"/>
  <c r="P86" i="12"/>
  <c r="O86" i="12"/>
  <c r="N86" i="12"/>
  <c r="M86" i="12"/>
  <c r="L86" i="12"/>
  <c r="K86" i="12"/>
  <c r="J86" i="12"/>
  <c r="I86" i="12"/>
  <c r="H86" i="12"/>
  <c r="G86" i="12"/>
  <c r="W85" i="12"/>
  <c r="V85" i="12"/>
  <c r="U85" i="12"/>
  <c r="T85" i="12"/>
  <c r="T84" i="12" s="1"/>
  <c r="S85" i="12"/>
  <c r="R85" i="12"/>
  <c r="Q85" i="12"/>
  <c r="Q84" i="12" s="1"/>
  <c r="P85" i="12"/>
  <c r="P84" i="12" s="1"/>
  <c r="O85" i="12"/>
  <c r="O84" i="12" s="1"/>
  <c r="N85" i="12"/>
  <c r="M85" i="12"/>
  <c r="M84" i="12" s="1"/>
  <c r="L85" i="12"/>
  <c r="K85" i="12"/>
  <c r="J85" i="12"/>
  <c r="I85" i="12"/>
  <c r="H85" i="12"/>
  <c r="G85" i="12"/>
  <c r="V84" i="12"/>
  <c r="L84" i="12"/>
  <c r="K84" i="12"/>
  <c r="J84" i="12"/>
  <c r="I84" i="12"/>
  <c r="H84" i="12"/>
  <c r="G84" i="12"/>
  <c r="W83" i="12"/>
  <c r="V83" i="12"/>
  <c r="U83" i="12"/>
  <c r="T83" i="12"/>
  <c r="S83" i="12"/>
  <c r="R83" i="12"/>
  <c r="Q83" i="12"/>
  <c r="P83" i="12"/>
  <c r="O83" i="12"/>
  <c r="N83" i="12"/>
  <c r="N81" i="12" s="1"/>
  <c r="M83" i="12"/>
  <c r="L83" i="12"/>
  <c r="L81" i="12" s="1"/>
  <c r="K83" i="12"/>
  <c r="J83" i="12"/>
  <c r="J81" i="12" s="1"/>
  <c r="I83" i="12"/>
  <c r="H83" i="12"/>
  <c r="G83" i="12"/>
  <c r="W82" i="12"/>
  <c r="V82" i="12"/>
  <c r="U82" i="12"/>
  <c r="T82" i="12"/>
  <c r="S82" i="12"/>
  <c r="R82" i="12"/>
  <c r="Q82" i="12"/>
  <c r="Q81" i="12" s="1"/>
  <c r="P82" i="12"/>
  <c r="P81" i="12" s="1"/>
  <c r="O82" i="12"/>
  <c r="N82" i="12"/>
  <c r="M82" i="12"/>
  <c r="L82" i="12"/>
  <c r="K82" i="12"/>
  <c r="K81" i="12" s="1"/>
  <c r="J82" i="12"/>
  <c r="I82" i="12"/>
  <c r="H82" i="12"/>
  <c r="G82" i="12"/>
  <c r="W81" i="12"/>
  <c r="V81" i="12"/>
  <c r="U81" i="12"/>
  <c r="T81" i="12"/>
  <c r="S81" i="12"/>
  <c r="R81" i="12"/>
  <c r="O81" i="12"/>
  <c r="M81" i="12"/>
  <c r="W80" i="12"/>
  <c r="W78" i="12" s="1"/>
  <c r="V80" i="12"/>
  <c r="U80" i="12"/>
  <c r="U78" i="12" s="1"/>
  <c r="T80" i="12"/>
  <c r="S80" i="12"/>
  <c r="R80" i="12"/>
  <c r="Q80" i="12"/>
  <c r="P80" i="12"/>
  <c r="O80" i="12"/>
  <c r="N80" i="12"/>
  <c r="M80" i="12"/>
  <c r="L80" i="12"/>
  <c r="K80" i="12"/>
  <c r="J80" i="12"/>
  <c r="I80" i="12"/>
  <c r="H80" i="12"/>
  <c r="G80" i="12"/>
  <c r="W79" i="12"/>
  <c r="V79" i="12"/>
  <c r="V78" i="12" s="1"/>
  <c r="U79" i="12"/>
  <c r="T79" i="12"/>
  <c r="T78" i="12" s="1"/>
  <c r="S79" i="12"/>
  <c r="S78" i="12" s="1"/>
  <c r="R79" i="12"/>
  <c r="Q79" i="12"/>
  <c r="P79" i="12"/>
  <c r="P78" i="12" s="1"/>
  <c r="O79" i="12"/>
  <c r="N79" i="12"/>
  <c r="N78" i="12" s="1"/>
  <c r="M79" i="12"/>
  <c r="L79" i="12"/>
  <c r="K79" i="12"/>
  <c r="J79" i="12"/>
  <c r="I79" i="12"/>
  <c r="H79" i="12"/>
  <c r="H78" i="12" s="1"/>
  <c r="G79" i="12"/>
  <c r="G78" i="12" s="1"/>
  <c r="O78" i="12"/>
  <c r="M78" i="12"/>
  <c r="L78" i="12"/>
  <c r="K78" i="12"/>
  <c r="J78" i="12"/>
  <c r="I78" i="12"/>
  <c r="W77" i="12"/>
  <c r="V77" i="12"/>
  <c r="U77" i="12"/>
  <c r="T77" i="12"/>
  <c r="S77" i="12"/>
  <c r="R77" i="12"/>
  <c r="Q77" i="12"/>
  <c r="P77" i="12"/>
  <c r="P75" i="12" s="1"/>
  <c r="O77" i="12"/>
  <c r="N77" i="12"/>
  <c r="N75" i="12" s="1"/>
  <c r="M77" i="12"/>
  <c r="L77" i="12"/>
  <c r="L75" i="12" s="1"/>
  <c r="K77" i="12"/>
  <c r="J77" i="12"/>
  <c r="I77" i="12"/>
  <c r="H77" i="12"/>
  <c r="G77" i="12"/>
  <c r="W76" i="12"/>
  <c r="W75" i="12" s="1"/>
  <c r="V76" i="12"/>
  <c r="U76" i="12"/>
  <c r="T76" i="12"/>
  <c r="S76" i="12"/>
  <c r="S75" i="12" s="1"/>
  <c r="R76" i="12"/>
  <c r="R75" i="12" s="1"/>
  <c r="Q76" i="12"/>
  <c r="P76" i="12"/>
  <c r="O76" i="12"/>
  <c r="N76" i="12"/>
  <c r="M76" i="12"/>
  <c r="M75" i="12" s="1"/>
  <c r="L76" i="12"/>
  <c r="K76" i="12"/>
  <c r="J76" i="12"/>
  <c r="I76" i="12"/>
  <c r="I75" i="12" s="1"/>
  <c r="H76" i="12"/>
  <c r="H75" i="12" s="1"/>
  <c r="G76" i="12"/>
  <c r="G75" i="12" s="1"/>
  <c r="V75" i="12"/>
  <c r="U75" i="12"/>
  <c r="T75" i="12"/>
  <c r="Q75" i="12"/>
  <c r="O75" i="12"/>
  <c r="W74" i="12"/>
  <c r="W72" i="12" s="1"/>
  <c r="V74" i="12"/>
  <c r="U74" i="12"/>
  <c r="T74" i="12"/>
  <c r="S74" i="12"/>
  <c r="R74" i="12"/>
  <c r="Q74" i="12"/>
  <c r="P74" i="12"/>
  <c r="O74" i="12"/>
  <c r="N74" i="12"/>
  <c r="M74" i="12"/>
  <c r="L74" i="12"/>
  <c r="K74" i="12"/>
  <c r="J74" i="12"/>
  <c r="I74" i="12"/>
  <c r="H74" i="12"/>
  <c r="G74" i="12"/>
  <c r="G72" i="12" s="1"/>
  <c r="W73" i="12"/>
  <c r="V73" i="12"/>
  <c r="V72" i="12" s="1"/>
  <c r="U73" i="12"/>
  <c r="U72" i="12" s="1"/>
  <c r="T73" i="12"/>
  <c r="T72" i="12" s="1"/>
  <c r="S73" i="12"/>
  <c r="R73" i="12"/>
  <c r="Q73" i="12"/>
  <c r="Q72" i="12" s="1"/>
  <c r="P73" i="12"/>
  <c r="O73" i="12"/>
  <c r="N73" i="12"/>
  <c r="M73" i="12"/>
  <c r="L73" i="12"/>
  <c r="K73" i="12"/>
  <c r="J73" i="12"/>
  <c r="J72" i="12" s="1"/>
  <c r="I73" i="12"/>
  <c r="I72" i="12" s="1"/>
  <c r="H73" i="12"/>
  <c r="G73" i="12"/>
  <c r="P72" i="12"/>
  <c r="O72" i="12"/>
  <c r="N72" i="12"/>
  <c r="M72" i="12"/>
  <c r="L72" i="12"/>
  <c r="K72" i="12"/>
  <c r="H72" i="12"/>
  <c r="W71" i="12"/>
  <c r="V71" i="12"/>
  <c r="U71" i="12"/>
  <c r="T71" i="12"/>
  <c r="S71" i="12"/>
  <c r="R71" i="12"/>
  <c r="R69" i="12" s="1"/>
  <c r="Q71" i="12"/>
  <c r="P71" i="12"/>
  <c r="P69" i="12" s="1"/>
  <c r="O71" i="12"/>
  <c r="N71" i="12"/>
  <c r="N69" i="12" s="1"/>
  <c r="M71" i="12"/>
  <c r="L71" i="12"/>
  <c r="K71" i="12"/>
  <c r="J71" i="12"/>
  <c r="I71" i="12"/>
  <c r="H71" i="12"/>
  <c r="G71" i="12"/>
  <c r="W70" i="12"/>
  <c r="V70" i="12"/>
  <c r="U70" i="12"/>
  <c r="U69" i="12" s="1"/>
  <c r="T70" i="12"/>
  <c r="T69" i="12" s="1"/>
  <c r="S70" i="12"/>
  <c r="R70" i="12"/>
  <c r="Q70" i="12"/>
  <c r="P70" i="12"/>
  <c r="O70" i="12"/>
  <c r="O69" i="12" s="1"/>
  <c r="N70" i="12"/>
  <c r="M70" i="12"/>
  <c r="L70" i="12"/>
  <c r="K70" i="12"/>
  <c r="K69" i="12" s="1"/>
  <c r="J70" i="12"/>
  <c r="J69" i="12" s="1"/>
  <c r="I70" i="12"/>
  <c r="I69" i="12" s="1"/>
  <c r="H70" i="12"/>
  <c r="G70" i="12"/>
  <c r="G69" i="12" s="1"/>
  <c r="W69" i="12"/>
  <c r="V69" i="12"/>
  <c r="S69" i="12"/>
  <c r="Q69" i="12"/>
  <c r="H69" i="12"/>
  <c r="W67" i="12"/>
  <c r="V67" i="12"/>
  <c r="U67" i="12"/>
  <c r="T67" i="12"/>
  <c r="S67" i="12"/>
  <c r="R67" i="12"/>
  <c r="Q67" i="12"/>
  <c r="P67" i="12"/>
  <c r="O67" i="12"/>
  <c r="N67" i="12"/>
  <c r="M67" i="12"/>
  <c r="L67" i="12"/>
  <c r="K67" i="12"/>
  <c r="J67" i="12"/>
  <c r="I67" i="12"/>
  <c r="H67" i="12"/>
  <c r="G67" i="12"/>
  <c r="G64" i="12" s="1"/>
  <c r="W66" i="12"/>
  <c r="V66" i="12"/>
  <c r="V64" i="12" s="1"/>
  <c r="U66" i="12"/>
  <c r="T66" i="12"/>
  <c r="S66" i="12"/>
  <c r="R66" i="12"/>
  <c r="Q66" i="12"/>
  <c r="P66" i="12"/>
  <c r="O66" i="12"/>
  <c r="N66" i="12"/>
  <c r="M66" i="12"/>
  <c r="L66" i="12"/>
  <c r="K66" i="12"/>
  <c r="J66" i="12"/>
  <c r="I66" i="12"/>
  <c r="H66" i="12"/>
  <c r="G66" i="12"/>
  <c r="W65" i="12"/>
  <c r="W64" i="12" s="1"/>
  <c r="V65" i="12"/>
  <c r="U65" i="12"/>
  <c r="U64" i="12" s="1"/>
  <c r="T65" i="12"/>
  <c r="T64" i="12" s="1"/>
  <c r="S65" i="12"/>
  <c r="S64" i="12" s="1"/>
  <c r="R65" i="12"/>
  <c r="Q65" i="12"/>
  <c r="P65" i="12"/>
  <c r="O65" i="12"/>
  <c r="O64" i="12" s="1"/>
  <c r="N65" i="12"/>
  <c r="M65" i="12"/>
  <c r="L65" i="12"/>
  <c r="K65" i="12"/>
  <c r="J65" i="12"/>
  <c r="I65" i="12"/>
  <c r="I64" i="12" s="1"/>
  <c r="H65" i="12"/>
  <c r="H64" i="12" s="1"/>
  <c r="G65" i="12"/>
  <c r="P64" i="12"/>
  <c r="N64" i="12"/>
  <c r="M64" i="12"/>
  <c r="L64" i="12"/>
  <c r="K64" i="12"/>
  <c r="J64" i="12"/>
  <c r="W63" i="12"/>
  <c r="V63" i="12"/>
  <c r="U63" i="12"/>
  <c r="T63" i="12"/>
  <c r="S63" i="12"/>
  <c r="R63" i="12"/>
  <c r="Q63" i="12"/>
  <c r="Q61" i="12" s="1"/>
  <c r="P63" i="12"/>
  <c r="O63" i="12"/>
  <c r="O61" i="12" s="1"/>
  <c r="N63" i="12"/>
  <c r="M63" i="12"/>
  <c r="M61" i="12" s="1"/>
  <c r="L63" i="12"/>
  <c r="K63" i="12"/>
  <c r="J63" i="12"/>
  <c r="I63" i="12"/>
  <c r="H63" i="12"/>
  <c r="G63" i="12"/>
  <c r="W62" i="12"/>
  <c r="V62" i="12"/>
  <c r="U62" i="12"/>
  <c r="T62" i="12"/>
  <c r="T61" i="12" s="1"/>
  <c r="S62" i="12"/>
  <c r="S61" i="12" s="1"/>
  <c r="R62" i="12"/>
  <c r="Q62" i="12"/>
  <c r="P62" i="12"/>
  <c r="O62" i="12"/>
  <c r="N62" i="12"/>
  <c r="N61" i="12" s="1"/>
  <c r="M62" i="12"/>
  <c r="L62" i="12"/>
  <c r="K62" i="12"/>
  <c r="J62" i="12"/>
  <c r="I62" i="12"/>
  <c r="I61" i="12" s="1"/>
  <c r="H62" i="12"/>
  <c r="H61" i="12" s="1"/>
  <c r="G62" i="12"/>
  <c r="W61" i="12"/>
  <c r="V61" i="12"/>
  <c r="U61" i="12"/>
  <c r="R61" i="12"/>
  <c r="P61" i="12"/>
  <c r="G61" i="12"/>
  <c r="W60" i="12"/>
  <c r="V60" i="12"/>
  <c r="U60" i="12"/>
  <c r="T60" i="12"/>
  <c r="S60" i="12"/>
  <c r="R60" i="12"/>
  <c r="Q60" i="12"/>
  <c r="P60" i="12"/>
  <c r="O60" i="12"/>
  <c r="N60" i="12"/>
  <c r="M60" i="12"/>
  <c r="L60" i="12"/>
  <c r="K60" i="12"/>
  <c r="J60" i="12"/>
  <c r="I60" i="12"/>
  <c r="H60" i="12"/>
  <c r="G60" i="12"/>
  <c r="W59" i="12"/>
  <c r="V59" i="12"/>
  <c r="U59" i="12"/>
  <c r="U57" i="12" s="1"/>
  <c r="T59" i="12"/>
  <c r="S59" i="12"/>
  <c r="R59" i="12"/>
  <c r="Q59" i="12"/>
  <c r="P59" i="12"/>
  <c r="O59" i="12"/>
  <c r="N59" i="12"/>
  <c r="M59" i="12"/>
  <c r="L59" i="12"/>
  <c r="K59" i="12"/>
  <c r="J59" i="12"/>
  <c r="I59" i="12"/>
  <c r="H59" i="12"/>
  <c r="G59" i="12"/>
  <c r="W58" i="12"/>
  <c r="V58" i="12"/>
  <c r="V57" i="12" s="1"/>
  <c r="U58" i="12"/>
  <c r="T58" i="12"/>
  <c r="S58" i="12"/>
  <c r="S57" i="12" s="1"/>
  <c r="R58" i="12"/>
  <c r="R57" i="12" s="1"/>
  <c r="Q58" i="12"/>
  <c r="Q57" i="12" s="1"/>
  <c r="P58" i="12"/>
  <c r="O58" i="12"/>
  <c r="N58" i="12"/>
  <c r="M58" i="12"/>
  <c r="L58" i="12"/>
  <c r="L57" i="12" s="1"/>
  <c r="K58" i="12"/>
  <c r="J58" i="12"/>
  <c r="I58" i="12"/>
  <c r="H58" i="12"/>
  <c r="H57" i="12" s="1"/>
  <c r="G58" i="12"/>
  <c r="G57" i="12" s="1"/>
  <c r="O57" i="12"/>
  <c r="N57" i="12"/>
  <c r="M57" i="12"/>
  <c r="K57" i="12"/>
  <c r="J57" i="12"/>
  <c r="I57" i="12"/>
  <c r="W56" i="12"/>
  <c r="V56" i="12"/>
  <c r="U56" i="12"/>
  <c r="T56" i="12"/>
  <c r="S56" i="12"/>
  <c r="R56" i="12"/>
  <c r="Q56" i="12"/>
  <c r="P56" i="12"/>
  <c r="P54" i="12" s="1"/>
  <c r="O56" i="12"/>
  <c r="N56" i="12"/>
  <c r="N54" i="12" s="1"/>
  <c r="M56" i="12"/>
  <c r="L56" i="12"/>
  <c r="K56" i="12"/>
  <c r="J56" i="12"/>
  <c r="I56" i="12"/>
  <c r="H56" i="12"/>
  <c r="G56" i="12"/>
  <c r="W55" i="12"/>
  <c r="V55" i="12"/>
  <c r="U55" i="12"/>
  <c r="T55" i="12"/>
  <c r="S55" i="12"/>
  <c r="S54" i="12" s="1"/>
  <c r="R55" i="12"/>
  <c r="R54" i="12" s="1"/>
  <c r="Q55" i="12"/>
  <c r="P55" i="12"/>
  <c r="O55" i="12"/>
  <c r="N55" i="12"/>
  <c r="M55" i="12"/>
  <c r="M54" i="12" s="1"/>
  <c r="L55" i="12"/>
  <c r="K55" i="12"/>
  <c r="K54" i="12" s="1"/>
  <c r="J55" i="12"/>
  <c r="I55" i="12"/>
  <c r="H55" i="12"/>
  <c r="G55" i="12"/>
  <c r="G54" i="12" s="1"/>
  <c r="W54" i="12"/>
  <c r="V54" i="12"/>
  <c r="U54" i="12"/>
  <c r="T54" i="12"/>
  <c r="Q54" i="12"/>
  <c r="O54" i="12"/>
  <c r="W53" i="12"/>
  <c r="W50" i="12" s="1"/>
  <c r="V53" i="12"/>
  <c r="U53" i="12"/>
  <c r="T53" i="12"/>
  <c r="S53" i="12"/>
  <c r="R53" i="12"/>
  <c r="Q53" i="12"/>
  <c r="P53" i="12"/>
  <c r="O53" i="12"/>
  <c r="N53" i="12"/>
  <c r="M53" i="12"/>
  <c r="L53" i="12"/>
  <c r="K53" i="12"/>
  <c r="J53" i="12"/>
  <c r="I53" i="12"/>
  <c r="H53" i="12"/>
  <c r="G53" i="12"/>
  <c r="W52" i="12"/>
  <c r="V52" i="12"/>
  <c r="U52" i="12"/>
  <c r="T52" i="12"/>
  <c r="T50" i="12" s="1"/>
  <c r="S52" i="12"/>
  <c r="R52" i="12"/>
  <c r="Q52" i="12"/>
  <c r="P52" i="12"/>
  <c r="O52" i="12"/>
  <c r="N52" i="12"/>
  <c r="N50" i="12" s="1"/>
  <c r="M52" i="12"/>
  <c r="L52" i="12"/>
  <c r="K52" i="12"/>
  <c r="J52" i="12"/>
  <c r="I52" i="12"/>
  <c r="H52" i="12"/>
  <c r="G52" i="12"/>
  <c r="W51" i="12"/>
  <c r="V51" i="12"/>
  <c r="U51" i="12"/>
  <c r="T51" i="12"/>
  <c r="S51" i="12"/>
  <c r="R51" i="12"/>
  <c r="Q51" i="12"/>
  <c r="Q50" i="12" s="1"/>
  <c r="P51" i="12"/>
  <c r="P50" i="12" s="1"/>
  <c r="O51" i="12"/>
  <c r="O50" i="12" s="1"/>
  <c r="N51" i="12"/>
  <c r="M51" i="12"/>
  <c r="M50" i="12" s="1"/>
  <c r="L51" i="12"/>
  <c r="K51" i="12"/>
  <c r="J51" i="12"/>
  <c r="I51" i="12"/>
  <c r="H51" i="12"/>
  <c r="G51" i="12"/>
  <c r="G50" i="12" s="1"/>
  <c r="L50" i="12"/>
  <c r="K50" i="12"/>
  <c r="J50" i="12"/>
  <c r="I50" i="12"/>
  <c r="H50" i="12"/>
  <c r="W49" i="12"/>
  <c r="V49" i="12"/>
  <c r="U49" i="12"/>
  <c r="T49" i="12"/>
  <c r="S49" i="12"/>
  <c r="R49" i="12"/>
  <c r="Q49" i="12"/>
  <c r="P49" i="12"/>
  <c r="O49" i="12"/>
  <c r="O47" i="12" s="1"/>
  <c r="N49" i="12"/>
  <c r="M49" i="12"/>
  <c r="M47" i="12" s="1"/>
  <c r="L49" i="12"/>
  <c r="K49" i="12"/>
  <c r="K47" i="12" s="1"/>
  <c r="J49" i="12"/>
  <c r="I49" i="12"/>
  <c r="H49" i="12"/>
  <c r="G49" i="12"/>
  <c r="W48" i="12"/>
  <c r="W47" i="12" s="1"/>
  <c r="V48" i="12"/>
  <c r="U48" i="12"/>
  <c r="T48" i="12"/>
  <c r="S48" i="12"/>
  <c r="R48" i="12"/>
  <c r="R47" i="12" s="1"/>
  <c r="Q48" i="12"/>
  <c r="Q47" i="12" s="1"/>
  <c r="P48" i="12"/>
  <c r="O48" i="12"/>
  <c r="N48" i="12"/>
  <c r="M48" i="12"/>
  <c r="L48" i="12"/>
  <c r="L47" i="12" s="1"/>
  <c r="K48" i="12"/>
  <c r="J48" i="12"/>
  <c r="I48" i="12"/>
  <c r="I47" i="12" s="1"/>
  <c r="H48" i="12"/>
  <c r="G48" i="12"/>
  <c r="V47" i="12"/>
  <c r="U47" i="12"/>
  <c r="T47" i="12"/>
  <c r="S47" i="12"/>
  <c r="P47" i="12"/>
  <c r="N47" i="12"/>
  <c r="W45" i="12"/>
  <c r="V45" i="12"/>
  <c r="V42" i="12" s="1"/>
  <c r="U45" i="12"/>
  <c r="T45" i="12"/>
  <c r="S45" i="12"/>
  <c r="R45" i="12"/>
  <c r="Q45" i="12"/>
  <c r="P45" i="12"/>
  <c r="O45" i="12"/>
  <c r="N45" i="12"/>
  <c r="M45" i="12"/>
  <c r="L45" i="12"/>
  <c r="K45" i="12"/>
  <c r="J45" i="12"/>
  <c r="I45" i="12"/>
  <c r="H45" i="12"/>
  <c r="G45" i="12"/>
  <c r="W44" i="12"/>
  <c r="W42" i="12" s="1"/>
  <c r="V44" i="12"/>
  <c r="U44" i="12"/>
  <c r="T44" i="12"/>
  <c r="S44" i="12"/>
  <c r="S42" i="12" s="1"/>
  <c r="R44" i="12"/>
  <c r="Q44" i="12"/>
  <c r="P44" i="12"/>
  <c r="O44" i="12"/>
  <c r="N44" i="12"/>
  <c r="M44" i="12"/>
  <c r="M42" i="12" s="1"/>
  <c r="L44" i="12"/>
  <c r="K44" i="12"/>
  <c r="J44" i="12"/>
  <c r="I44" i="12"/>
  <c r="H44" i="12"/>
  <c r="G44" i="12"/>
  <c r="W43" i="12"/>
  <c r="V43" i="12"/>
  <c r="U43" i="12"/>
  <c r="T43" i="12"/>
  <c r="S43" i="12"/>
  <c r="R43" i="12"/>
  <c r="Q43" i="12"/>
  <c r="Q42" i="12" s="1"/>
  <c r="P43" i="12"/>
  <c r="P42" i="12" s="1"/>
  <c r="O43" i="12"/>
  <c r="O42" i="12" s="1"/>
  <c r="N43" i="12"/>
  <c r="N42" i="12" s="1"/>
  <c r="M43" i="12"/>
  <c r="L43" i="12"/>
  <c r="K43" i="12"/>
  <c r="K42" i="12" s="1"/>
  <c r="J43" i="12"/>
  <c r="I43" i="12"/>
  <c r="H43" i="12"/>
  <c r="G43" i="12"/>
  <c r="L42" i="12"/>
  <c r="J42" i="12"/>
  <c r="I42" i="12"/>
  <c r="H42" i="12"/>
  <c r="G42" i="12"/>
  <c r="W41" i="12"/>
  <c r="V41" i="12"/>
  <c r="U41" i="12"/>
  <c r="T41" i="12"/>
  <c r="S41" i="12"/>
  <c r="R41" i="12"/>
  <c r="Q41" i="12"/>
  <c r="P41" i="12"/>
  <c r="O41" i="12"/>
  <c r="N41" i="12"/>
  <c r="M41" i="12"/>
  <c r="L41" i="12"/>
  <c r="L38" i="12" s="1"/>
  <c r="K41" i="12"/>
  <c r="J41" i="12"/>
  <c r="J38" i="12" s="1"/>
  <c r="I41" i="12"/>
  <c r="H41" i="12"/>
  <c r="G41" i="12"/>
  <c r="W40" i="12"/>
  <c r="V40" i="12"/>
  <c r="U40" i="12"/>
  <c r="T40" i="12"/>
  <c r="S40" i="12"/>
  <c r="R40" i="12"/>
  <c r="Q40" i="12"/>
  <c r="P40" i="12"/>
  <c r="O40" i="12"/>
  <c r="N40" i="12"/>
  <c r="M40" i="12"/>
  <c r="L40" i="12"/>
  <c r="K40" i="12"/>
  <c r="K38" i="12" s="1"/>
  <c r="J40" i="12"/>
  <c r="I40" i="12"/>
  <c r="H40" i="12"/>
  <c r="G40" i="12"/>
  <c r="W39" i="12"/>
  <c r="V39" i="12"/>
  <c r="U39" i="12"/>
  <c r="U38" i="12" s="1"/>
  <c r="T39" i="12"/>
  <c r="T38" i="12" s="1"/>
  <c r="S39" i="12"/>
  <c r="S38" i="12" s="1"/>
  <c r="R39" i="12"/>
  <c r="Q39" i="12"/>
  <c r="P39" i="12"/>
  <c r="O39" i="12"/>
  <c r="N39" i="12"/>
  <c r="N38" i="12" s="1"/>
  <c r="M39" i="12"/>
  <c r="M38" i="12" s="1"/>
  <c r="L39" i="12"/>
  <c r="K39" i="12"/>
  <c r="J39" i="12"/>
  <c r="I39" i="12"/>
  <c r="H39" i="12"/>
  <c r="H38" i="12" s="1"/>
  <c r="G39" i="12"/>
  <c r="R38" i="12"/>
  <c r="Q38" i="12"/>
  <c r="P38" i="12"/>
  <c r="O38" i="12"/>
  <c r="W37" i="12"/>
  <c r="V37" i="12"/>
  <c r="U37" i="12"/>
  <c r="T37" i="12"/>
  <c r="T34" i="12" s="1"/>
  <c r="S37" i="12"/>
  <c r="R37" i="12"/>
  <c r="R34" i="12" s="1"/>
  <c r="Q37" i="12"/>
  <c r="P37" i="12"/>
  <c r="O37" i="12"/>
  <c r="N37" i="12"/>
  <c r="M37" i="12"/>
  <c r="L37" i="12"/>
  <c r="K37" i="12"/>
  <c r="J37" i="12"/>
  <c r="I37" i="12"/>
  <c r="H37" i="12"/>
  <c r="G37" i="12"/>
  <c r="W36" i="12"/>
  <c r="V36" i="12"/>
  <c r="U36" i="12"/>
  <c r="T36" i="12"/>
  <c r="S36" i="12"/>
  <c r="S34" i="12" s="1"/>
  <c r="R36" i="12"/>
  <c r="Q36" i="12"/>
  <c r="P36" i="12"/>
  <c r="O36" i="12"/>
  <c r="O34" i="12" s="1"/>
  <c r="N36" i="12"/>
  <c r="M36" i="12"/>
  <c r="L36" i="12"/>
  <c r="K36" i="12"/>
  <c r="J36" i="12"/>
  <c r="I36" i="12"/>
  <c r="I34" i="12" s="1"/>
  <c r="H36" i="12"/>
  <c r="G36" i="12"/>
  <c r="W35" i="12"/>
  <c r="V35" i="12"/>
  <c r="V34" i="12" s="1"/>
  <c r="U35" i="12"/>
  <c r="U34" i="12" s="1"/>
  <c r="T35" i="12"/>
  <c r="S35" i="12"/>
  <c r="R35" i="12"/>
  <c r="Q35" i="12"/>
  <c r="P35" i="12"/>
  <c r="O35" i="12"/>
  <c r="N35" i="12"/>
  <c r="M35" i="12"/>
  <c r="M34" i="12" s="1"/>
  <c r="L35" i="12"/>
  <c r="L34" i="12" s="1"/>
  <c r="K35" i="12"/>
  <c r="K34" i="12" s="1"/>
  <c r="J35" i="12"/>
  <c r="J34" i="12" s="1"/>
  <c r="I35" i="12"/>
  <c r="H35" i="12"/>
  <c r="H34" i="12" s="1"/>
  <c r="G35" i="12"/>
  <c r="W34" i="12"/>
  <c r="G34" i="12"/>
  <c r="W32" i="12"/>
  <c r="V32" i="12"/>
  <c r="U32" i="12"/>
  <c r="T32" i="12"/>
  <c r="S32" i="12"/>
  <c r="R32" i="12"/>
  <c r="Q32" i="12"/>
  <c r="P32" i="12"/>
  <c r="O32" i="12"/>
  <c r="N32" i="12"/>
  <c r="M32" i="12"/>
  <c r="L32" i="12"/>
  <c r="K32" i="12"/>
  <c r="J32" i="12"/>
  <c r="I32" i="12"/>
  <c r="H32" i="12"/>
  <c r="G32" i="12"/>
  <c r="W31" i="12"/>
  <c r="V31" i="12"/>
  <c r="U31" i="12"/>
  <c r="T31" i="12"/>
  <c r="S31" i="12"/>
  <c r="R31" i="12"/>
  <c r="Q31" i="12"/>
  <c r="P31" i="12"/>
  <c r="O31" i="12"/>
  <c r="N31" i="12"/>
  <c r="M31" i="12"/>
  <c r="L31" i="12"/>
  <c r="K31" i="12"/>
  <c r="J31" i="12"/>
  <c r="I31" i="12"/>
  <c r="H31" i="12"/>
  <c r="G31" i="12"/>
  <c r="W30" i="12"/>
  <c r="V30" i="12"/>
  <c r="U30" i="12"/>
  <c r="T30" i="12"/>
  <c r="S30" i="12"/>
  <c r="R30" i="12"/>
  <c r="Q30" i="12"/>
  <c r="P30" i="12"/>
  <c r="O30" i="12"/>
  <c r="N30" i="12"/>
  <c r="M30" i="12"/>
  <c r="L30" i="12"/>
  <c r="K30" i="12"/>
  <c r="J30" i="12"/>
  <c r="I30" i="12"/>
  <c r="H30" i="12"/>
  <c r="G30" i="12"/>
  <c r="W29" i="12"/>
  <c r="V29" i="12"/>
  <c r="U29" i="12"/>
  <c r="T29" i="12"/>
  <c r="S29" i="12"/>
  <c r="R29" i="12"/>
  <c r="R28" i="12" s="1"/>
  <c r="Q29" i="12"/>
  <c r="P29" i="12"/>
  <c r="O29" i="12"/>
  <c r="O28" i="12" s="1"/>
  <c r="N29" i="12"/>
  <c r="M29" i="12"/>
  <c r="L29" i="12"/>
  <c r="K29" i="12"/>
  <c r="J29" i="12"/>
  <c r="I29" i="12"/>
  <c r="H29" i="12"/>
  <c r="G29" i="12"/>
  <c r="G28" i="12" s="1"/>
  <c r="N28" i="12"/>
  <c r="M28" i="12"/>
  <c r="L28" i="12"/>
  <c r="K28" i="12"/>
  <c r="J28" i="12"/>
  <c r="I28" i="12"/>
  <c r="H28" i="12"/>
  <c r="W27" i="12"/>
  <c r="V27" i="12"/>
  <c r="U27" i="12"/>
  <c r="T27" i="12"/>
  <c r="S27" i="12"/>
  <c r="R27" i="12"/>
  <c r="Q27" i="12"/>
  <c r="P27" i="12"/>
  <c r="O27" i="12"/>
  <c r="N27" i="12"/>
  <c r="M27" i="12"/>
  <c r="L27" i="12"/>
  <c r="K27" i="12"/>
  <c r="J27" i="12"/>
  <c r="I27" i="12"/>
  <c r="H27" i="12"/>
  <c r="G27" i="12"/>
  <c r="W26" i="12"/>
  <c r="V26" i="12"/>
  <c r="U26" i="12"/>
  <c r="T26" i="12"/>
  <c r="S26" i="12"/>
  <c r="R26" i="12"/>
  <c r="Q26" i="12"/>
  <c r="P26" i="12"/>
  <c r="O26" i="12"/>
  <c r="N26" i="12"/>
  <c r="M26" i="12"/>
  <c r="L26" i="12"/>
  <c r="K26" i="12"/>
  <c r="J26" i="12"/>
  <c r="I26" i="12"/>
  <c r="H26" i="12"/>
  <c r="G26" i="12"/>
  <c r="W25" i="12"/>
  <c r="V25" i="12"/>
  <c r="U25" i="12"/>
  <c r="T25" i="12"/>
  <c r="S25" i="12"/>
  <c r="R25" i="12"/>
  <c r="Q25" i="12"/>
  <c r="P25" i="12"/>
  <c r="O25" i="12"/>
  <c r="N25" i="12"/>
  <c r="M25" i="12"/>
  <c r="L25" i="12"/>
  <c r="K25" i="12"/>
  <c r="J25" i="12"/>
  <c r="I25" i="12"/>
  <c r="H25" i="12"/>
  <c r="G25" i="12"/>
  <c r="W24" i="12"/>
  <c r="V24" i="12"/>
  <c r="U24" i="12"/>
  <c r="T24" i="12"/>
  <c r="S24" i="12"/>
  <c r="S23" i="12" s="1"/>
  <c r="R24" i="12"/>
  <c r="R23" i="12" s="1"/>
  <c r="Q24" i="12"/>
  <c r="Q23" i="12" s="1"/>
  <c r="P24" i="12"/>
  <c r="P23" i="12" s="1"/>
  <c r="O24" i="12"/>
  <c r="N24" i="12"/>
  <c r="M24" i="12"/>
  <c r="L24" i="12"/>
  <c r="L23" i="12" s="1"/>
  <c r="K24" i="12"/>
  <c r="J24" i="12"/>
  <c r="I24" i="12"/>
  <c r="H24" i="12"/>
  <c r="G24" i="12"/>
  <c r="O23" i="12"/>
  <c r="N23" i="12"/>
  <c r="M23" i="12"/>
  <c r="W22" i="12"/>
  <c r="V22" i="12"/>
  <c r="U22" i="12"/>
  <c r="T22" i="12"/>
  <c r="S22" i="12"/>
  <c r="R22" i="12"/>
  <c r="Q22" i="12"/>
  <c r="P22" i="12"/>
  <c r="O22" i="12"/>
  <c r="N22" i="12"/>
  <c r="M22" i="12"/>
  <c r="L22" i="12"/>
  <c r="K22" i="12"/>
  <c r="J22" i="12"/>
  <c r="I22" i="12"/>
  <c r="H22" i="12"/>
  <c r="G22" i="12"/>
  <c r="W21" i="12"/>
  <c r="V21" i="12"/>
  <c r="U21" i="12"/>
  <c r="T21" i="12"/>
  <c r="S21" i="12"/>
  <c r="R21" i="12"/>
  <c r="Q21" i="12"/>
  <c r="P21" i="12"/>
  <c r="O21" i="12"/>
  <c r="O18" i="12" s="1"/>
  <c r="N21" i="12"/>
  <c r="M21" i="12"/>
  <c r="L21" i="12"/>
  <c r="K21" i="12"/>
  <c r="J21" i="12"/>
  <c r="I21" i="12"/>
  <c r="H21" i="12"/>
  <c r="G21" i="12"/>
  <c r="W20" i="12"/>
  <c r="V20" i="12"/>
  <c r="U20" i="12"/>
  <c r="T20" i="12"/>
  <c r="S20" i="12"/>
  <c r="R20" i="12"/>
  <c r="Q20" i="12"/>
  <c r="P20" i="12"/>
  <c r="O20" i="12"/>
  <c r="N20" i="12"/>
  <c r="M20" i="12"/>
  <c r="L20" i="12"/>
  <c r="K20" i="12"/>
  <c r="J20" i="12"/>
  <c r="I20" i="12"/>
  <c r="H20" i="12"/>
  <c r="G20" i="12"/>
  <c r="W19" i="12"/>
  <c r="W18" i="12" s="1"/>
  <c r="V19" i="12"/>
  <c r="U19" i="12"/>
  <c r="U18" i="12" s="1"/>
  <c r="T19" i="12"/>
  <c r="S19" i="12"/>
  <c r="R19" i="12"/>
  <c r="Q19" i="12"/>
  <c r="Q18" i="12" s="1"/>
  <c r="P19" i="12"/>
  <c r="P18" i="12" s="1"/>
  <c r="O19" i="12"/>
  <c r="N19" i="12"/>
  <c r="M19" i="12"/>
  <c r="L19" i="12"/>
  <c r="K19" i="12"/>
  <c r="J19" i="12"/>
  <c r="I19" i="12"/>
  <c r="H19" i="12"/>
  <c r="H18" i="12" s="1"/>
  <c r="G19" i="12"/>
  <c r="V18" i="12"/>
  <c r="T18" i="12"/>
  <c r="S18" i="12"/>
  <c r="R18" i="12"/>
  <c r="W15" i="12"/>
  <c r="W13" i="12" s="1"/>
  <c r="V15" i="12"/>
  <c r="V13" i="12" s="1"/>
  <c r="U15" i="12"/>
  <c r="U13" i="12" s="1"/>
  <c r="T15" i="12"/>
  <c r="T13" i="12" s="1"/>
  <c r="S15" i="12"/>
  <c r="S13" i="12" s="1"/>
  <c r="R15" i="12"/>
  <c r="R13" i="12" s="1"/>
  <c r="Q15" i="12"/>
  <c r="Q13" i="12" s="1"/>
  <c r="P15" i="12"/>
  <c r="P13" i="12" s="1"/>
  <c r="O15" i="12"/>
  <c r="O13" i="12" s="1"/>
  <c r="N15" i="12"/>
  <c r="M15" i="12"/>
  <c r="L15" i="12"/>
  <c r="K15" i="12"/>
  <c r="K13" i="12" s="1"/>
  <c r="J15" i="12"/>
  <c r="J13" i="12" s="1"/>
  <c r="I15" i="12"/>
  <c r="H15" i="12"/>
  <c r="G15" i="12"/>
  <c r="G14" i="12"/>
  <c r="N13" i="12"/>
  <c r="M13" i="12"/>
  <c r="L13" i="12"/>
  <c r="I13" i="12"/>
  <c r="H13" i="12"/>
  <c r="G13" i="12"/>
  <c r="G12" i="12"/>
  <c r="W11" i="12"/>
  <c r="V11" i="12"/>
  <c r="U11" i="12"/>
  <c r="U10" i="12" s="1"/>
  <c r="T11" i="12"/>
  <c r="S11" i="12"/>
  <c r="S10" i="12" s="1"/>
  <c r="R11" i="12"/>
  <c r="R10" i="12" s="1"/>
  <c r="Q11" i="12"/>
  <c r="Q10" i="12" s="1"/>
  <c r="P11" i="12"/>
  <c r="P10" i="12" s="1"/>
  <c r="O11" i="12"/>
  <c r="O10" i="12" s="1"/>
  <c r="N11" i="12"/>
  <c r="N10" i="12" s="1"/>
  <c r="M11" i="12"/>
  <c r="M10" i="12" s="1"/>
  <c r="L11" i="12"/>
  <c r="L10" i="12" s="1"/>
  <c r="K11" i="12"/>
  <c r="J11" i="12"/>
  <c r="I11" i="12"/>
  <c r="H11" i="12"/>
  <c r="G11" i="12"/>
  <c r="G10" i="12" s="1"/>
  <c r="W10" i="12"/>
  <c r="V10" i="12"/>
  <c r="T10" i="12"/>
  <c r="K10" i="12"/>
  <c r="J10" i="12"/>
  <c r="I10" i="12"/>
  <c r="H10" i="12"/>
  <c r="G9" i="12"/>
  <c r="O6" i="12"/>
  <c r="M6" i="12"/>
  <c r="L6" i="12"/>
  <c r="K6" i="12"/>
  <c r="J6" i="12"/>
  <c r="I6" i="12"/>
  <c r="H6" i="12"/>
  <c r="V5" i="12"/>
  <c r="U5" i="12"/>
  <c r="T5" i="12"/>
  <c r="S5" i="12"/>
  <c r="S6" i="12" s="1"/>
  <c r="R5" i="12"/>
  <c r="R6" i="12" s="1"/>
  <c r="Q5" i="12"/>
  <c r="Q6" i="12" s="1"/>
  <c r="P5" i="12"/>
  <c r="P6" i="12" s="1"/>
  <c r="O5" i="12"/>
  <c r="N5" i="12"/>
  <c r="N6" i="12" s="1"/>
  <c r="M5" i="12"/>
  <c r="L5" i="12"/>
  <c r="K5" i="12"/>
  <c r="J5" i="12"/>
  <c r="I5" i="12"/>
  <c r="H5" i="12"/>
  <c r="M1370" i="11" l="1"/>
  <c r="L1372" i="11"/>
  <c r="K1369" i="11"/>
  <c r="L1369" i="11"/>
  <c r="H1369" i="11"/>
  <c r="I1370" i="12"/>
  <c r="I1369" i="12" s="1"/>
  <c r="N1372" i="10"/>
  <c r="K1370" i="10"/>
  <c r="P1372" i="9"/>
  <c r="R1372" i="9"/>
  <c r="J1369" i="9"/>
  <c r="Q1372" i="9"/>
  <c r="K1370" i="9"/>
  <c r="K1369" i="9" s="1"/>
  <c r="R1371" i="12"/>
  <c r="S1371" i="12"/>
  <c r="I1369" i="9"/>
  <c r="L1372" i="7"/>
  <c r="O1370" i="7"/>
  <c r="J1370" i="12"/>
  <c r="J1369" i="12" s="1"/>
  <c r="K1372" i="1"/>
  <c r="J1369" i="1"/>
  <c r="K1370" i="1"/>
  <c r="I1136" i="12"/>
  <c r="R1122" i="1"/>
  <c r="R1122" i="12" s="1"/>
  <c r="R1123" i="12"/>
  <c r="N1124" i="12"/>
  <c r="W1116" i="7"/>
  <c r="H1116" i="12"/>
  <c r="V1122" i="10"/>
  <c r="P1122" i="12"/>
  <c r="V1150" i="10"/>
  <c r="V1150" i="12" s="1"/>
  <c r="P1150" i="12"/>
  <c r="I1111" i="11"/>
  <c r="K1126" i="12"/>
  <c r="U1136" i="1"/>
  <c r="U1136" i="12" s="1"/>
  <c r="O1136" i="12"/>
  <c r="M1143" i="12"/>
  <c r="S1143" i="1"/>
  <c r="S1143" i="12" s="1"/>
  <c r="I1115" i="12"/>
  <c r="U1116" i="12"/>
  <c r="Q1117" i="12"/>
  <c r="J1128" i="12"/>
  <c r="K1132" i="7"/>
  <c r="Q1136" i="7"/>
  <c r="W1136" i="7" s="1"/>
  <c r="H1136" i="12"/>
  <c r="Q1150" i="7"/>
  <c r="H1372" i="12"/>
  <c r="M1141" i="11"/>
  <c r="J1141" i="12"/>
  <c r="T1129" i="9"/>
  <c r="T1129" i="12" s="1"/>
  <c r="N1129" i="12"/>
  <c r="M1371" i="12"/>
  <c r="W1136" i="11"/>
  <c r="R1136" i="12"/>
  <c r="L1133" i="1"/>
  <c r="N1142" i="1"/>
  <c r="K1142" i="12"/>
  <c r="J1099" i="11"/>
  <c r="L1099" i="11" s="1"/>
  <c r="S1115" i="12"/>
  <c r="J1146" i="7"/>
  <c r="M1121" i="12"/>
  <c r="J1149" i="12"/>
  <c r="S1150" i="1"/>
  <c r="S1150" i="12" s="1"/>
  <c r="M1150" i="12"/>
  <c r="H1170" i="12"/>
  <c r="H1168" i="12" s="1"/>
  <c r="N1180" i="7"/>
  <c r="H1180" i="12"/>
  <c r="R1128" i="10"/>
  <c r="M1114" i="12"/>
  <c r="J1146" i="12"/>
  <c r="H1138" i="12"/>
  <c r="T1138" i="12"/>
  <c r="I1177" i="12"/>
  <c r="J1132" i="9"/>
  <c r="J1133" i="12"/>
  <c r="L1170" i="9"/>
  <c r="K1146" i="10"/>
  <c r="M1179" i="10"/>
  <c r="O1179" i="10" s="1"/>
  <c r="K1177" i="10"/>
  <c r="K1179" i="12"/>
  <c r="K1177" i="12" s="1"/>
  <c r="N1149" i="7"/>
  <c r="W1150" i="7"/>
  <c r="W1145" i="9"/>
  <c r="H1370" i="12"/>
  <c r="H1369" i="9"/>
  <c r="P1371" i="12"/>
  <c r="W1130" i="10"/>
  <c r="Q1148" i="10"/>
  <c r="M1127" i="11"/>
  <c r="I1127" i="12"/>
  <c r="I1125" i="12" s="1"/>
  <c r="L1136" i="12"/>
  <c r="S1122" i="1"/>
  <c r="S1122" i="12" s="1"/>
  <c r="M1122" i="12"/>
  <c r="W1129" i="7"/>
  <c r="Q1143" i="7"/>
  <c r="J1143" i="12"/>
  <c r="K1150" i="12"/>
  <c r="R1116" i="12"/>
  <c r="M1129" i="12"/>
  <c r="S1129" i="1"/>
  <c r="S1129" i="12" s="1"/>
  <c r="I1143" i="12"/>
  <c r="H1104" i="12"/>
  <c r="R1115" i="12"/>
  <c r="H1146" i="12"/>
  <c r="R1115" i="11"/>
  <c r="L1115" i="12"/>
  <c r="N1128" i="12"/>
  <c r="J1125" i="7"/>
  <c r="H1111" i="9"/>
  <c r="H1114" i="12"/>
  <c r="K1139" i="9"/>
  <c r="L1150" i="12"/>
  <c r="R1150" i="9"/>
  <c r="R1150" i="12" s="1"/>
  <c r="W1137" i="10"/>
  <c r="H1177" i="12"/>
  <c r="I1108" i="1"/>
  <c r="H1108" i="12"/>
  <c r="N1127" i="1"/>
  <c r="L1127" i="12"/>
  <c r="I1125" i="1"/>
  <c r="I1126" i="12"/>
  <c r="P1130" i="12"/>
  <c r="L1131" i="12"/>
  <c r="H1133" i="12"/>
  <c r="V1122" i="12"/>
  <c r="Q1136" i="9"/>
  <c r="O1114" i="10"/>
  <c r="R1114" i="10" s="1"/>
  <c r="U1114" i="10" s="1"/>
  <c r="J1168" i="10"/>
  <c r="J1117" i="12"/>
  <c r="K1132" i="1"/>
  <c r="H1110" i="12"/>
  <c r="K1139" i="1"/>
  <c r="P1135" i="7"/>
  <c r="S1135" i="7" s="1"/>
  <c r="W1163" i="7"/>
  <c r="P1179" i="7"/>
  <c r="R1179" i="7" s="1"/>
  <c r="P1113" i="9"/>
  <c r="K1111" i="9"/>
  <c r="J1177" i="9"/>
  <c r="R1180" i="9"/>
  <c r="U1180" i="9" s="1"/>
  <c r="O1128" i="10"/>
  <c r="L1140" i="10"/>
  <c r="L1139" i="10" s="1"/>
  <c r="W1151" i="10"/>
  <c r="P1179" i="11"/>
  <c r="N1135" i="1"/>
  <c r="M1115" i="12"/>
  <c r="K1136" i="12"/>
  <c r="S1114" i="1"/>
  <c r="V1114" i="1" s="1"/>
  <c r="U1143" i="1"/>
  <c r="U1143" i="12" s="1"/>
  <c r="J1111" i="7"/>
  <c r="W1151" i="7"/>
  <c r="I1125" i="9"/>
  <c r="J1139" i="9"/>
  <c r="I1146" i="9"/>
  <c r="S1180" i="9"/>
  <c r="V1180" i="9" s="1"/>
  <c r="W1124" i="10"/>
  <c r="P1115" i="12"/>
  <c r="W1130" i="7"/>
  <c r="N1142" i="7"/>
  <c r="I1111" i="10"/>
  <c r="K1111" i="10"/>
  <c r="M1120" i="10"/>
  <c r="N1149" i="10"/>
  <c r="I1146" i="11"/>
  <c r="H1135" i="12"/>
  <c r="P1136" i="12"/>
  <c r="P1117" i="12"/>
  <c r="S1135" i="1"/>
  <c r="V1135" i="1" s="1"/>
  <c r="I1139" i="1"/>
  <c r="N1135" i="9"/>
  <c r="M1141" i="9"/>
  <c r="I1099" i="11"/>
  <c r="J1146" i="11"/>
  <c r="M1180" i="12"/>
  <c r="H1125" i="1"/>
  <c r="I1132" i="1"/>
  <c r="R1137" i="12"/>
  <c r="W1137" i="7"/>
  <c r="W1123" i="9"/>
  <c r="W1117" i="10"/>
  <c r="M1134" i="10"/>
  <c r="W1144" i="10"/>
  <c r="H1177" i="10"/>
  <c r="W1117" i="11"/>
  <c r="K1118" i="11"/>
  <c r="H1115" i="12"/>
  <c r="H1111" i="12" s="1"/>
  <c r="K1174" i="12"/>
  <c r="K1172" i="12" s="1"/>
  <c r="K1146" i="1"/>
  <c r="N1128" i="7"/>
  <c r="I1139" i="7"/>
  <c r="I1146" i="7"/>
  <c r="N1180" i="9"/>
  <c r="Q1180" i="9" s="1"/>
  <c r="T1180" i="9" s="1"/>
  <c r="Q1136" i="10"/>
  <c r="J1177" i="10"/>
  <c r="I1132" i="11"/>
  <c r="R1142" i="11"/>
  <c r="V1180" i="11"/>
  <c r="J1139" i="7"/>
  <c r="I1118" i="9"/>
  <c r="I1139" i="10"/>
  <c r="K1139" i="10"/>
  <c r="I1172" i="11"/>
  <c r="S1180" i="11"/>
  <c r="N1122" i="12"/>
  <c r="V1143" i="12"/>
  <c r="I1172" i="7"/>
  <c r="M1113" i="10"/>
  <c r="I1108" i="11"/>
  <c r="J1108" i="11" s="1"/>
  <c r="N1141" i="11"/>
  <c r="P1141" i="11" s="1"/>
  <c r="R1141" i="11" s="1"/>
  <c r="T1141" i="11" s="1"/>
  <c r="J1172" i="11"/>
  <c r="J1111" i="9"/>
  <c r="N1142" i="10"/>
  <c r="K1172" i="11"/>
  <c r="H1369" i="7"/>
  <c r="K1369" i="7"/>
  <c r="G1369" i="12"/>
  <c r="K214" i="12"/>
  <c r="G1622" i="11"/>
  <c r="H1623" i="11"/>
  <c r="G1623" i="12"/>
  <c r="G1622" i="12" s="1"/>
  <c r="S742" i="12"/>
  <c r="U23" i="12"/>
  <c r="M281" i="12"/>
  <c r="O334" i="12"/>
  <c r="T1038" i="12"/>
  <c r="M1477" i="9"/>
  <c r="M1478" i="12"/>
  <c r="M1477" i="12" s="1"/>
  <c r="K1512" i="9"/>
  <c r="K1514" i="12"/>
  <c r="K1512" i="12" s="1"/>
  <c r="R1512" i="9"/>
  <c r="R1516" i="12"/>
  <c r="W1532" i="9"/>
  <c r="W1533" i="12"/>
  <c r="W1532" i="12" s="1"/>
  <c r="N1610" i="9"/>
  <c r="N1611" i="12"/>
  <c r="N1610" i="12" s="1"/>
  <c r="P137" i="12"/>
  <c r="S137" i="12"/>
  <c r="T176" i="12"/>
  <c r="N281" i="12"/>
  <c r="P408" i="12"/>
  <c r="O549" i="12"/>
  <c r="H690" i="12"/>
  <c r="K752" i="12"/>
  <c r="Q318" i="12"/>
  <c r="Q323" i="12"/>
  <c r="K267" i="12"/>
  <c r="M288" i="12"/>
  <c r="R318" i="12"/>
  <c r="J342" i="12"/>
  <c r="N571" i="12"/>
  <c r="S927" i="12"/>
  <c r="I1424" i="11"/>
  <c r="I1425" i="12"/>
  <c r="I1424" i="12" s="1"/>
  <c r="V1647" i="11"/>
  <c r="V1648" i="12"/>
  <c r="V1647" i="12" s="1"/>
  <c r="V674" i="12"/>
  <c r="L200" i="12"/>
  <c r="K281" i="12"/>
  <c r="S318" i="12"/>
  <c r="R500" i="12"/>
  <c r="P552" i="12"/>
  <c r="K795" i="12"/>
  <c r="G1019" i="12"/>
  <c r="L463" i="12"/>
  <c r="Q848" i="12"/>
  <c r="S169" i="12"/>
  <c r="I456" i="12"/>
  <c r="W654" i="12"/>
  <c r="N801" i="12"/>
  <c r="R84" i="12"/>
  <c r="V742" i="12"/>
  <c r="R402" i="12"/>
  <c r="N783" i="12"/>
  <c r="R267" i="12"/>
  <c r="R576" i="12"/>
  <c r="T57" i="12"/>
  <c r="W57" i="12"/>
  <c r="T113" i="12"/>
  <c r="M524" i="12"/>
  <c r="G717" i="12"/>
  <c r="M768" i="12"/>
  <c r="L1667" i="11"/>
  <c r="L1668" i="12"/>
  <c r="L1667" i="12" s="1"/>
  <c r="M471" i="12"/>
  <c r="G540" i="12"/>
  <c r="L933" i="12"/>
  <c r="Q524" i="12"/>
  <c r="T5" i="11"/>
  <c r="T6" i="11" s="1"/>
  <c r="T5" i="10"/>
  <c r="T6" i="10" s="1"/>
  <c r="T5" i="9"/>
  <c r="T6" i="9" s="1"/>
  <c r="T5" i="7"/>
  <c r="T6" i="7" s="1"/>
  <c r="T6" i="12"/>
  <c r="T5" i="1"/>
  <c r="T6" i="1" s="1"/>
  <c r="R50" i="12"/>
  <c r="O194" i="12"/>
  <c r="G253" i="12"/>
  <c r="N253" i="12"/>
  <c r="K371" i="12"/>
  <c r="G449" i="12"/>
  <c r="K524" i="12"/>
  <c r="J801" i="12"/>
  <c r="U5" i="11"/>
  <c r="U6" i="11" s="1"/>
  <c r="U5" i="10"/>
  <c r="U6" i="10" s="1"/>
  <c r="U5" i="9"/>
  <c r="U6" i="9" s="1"/>
  <c r="U5" i="7"/>
  <c r="U6" i="7" s="1"/>
  <c r="U5" i="1"/>
  <c r="U6" i="1" s="1"/>
  <c r="U6" i="12"/>
  <c r="G654" i="12"/>
  <c r="J1031" i="1"/>
  <c r="J1033" i="12"/>
  <c r="J1031" i="12" s="1"/>
  <c r="N664" i="12"/>
  <c r="N922" i="1"/>
  <c r="N924" i="12"/>
  <c r="N922" i="12" s="1"/>
  <c r="P942" i="1"/>
  <c r="P943" i="12"/>
  <c r="P942" i="12" s="1"/>
  <c r="N1019" i="1"/>
  <c r="N1020" i="12"/>
  <c r="N1019" i="12" s="1"/>
  <c r="K1424" i="11"/>
  <c r="K1425" i="12"/>
  <c r="K1424" i="12" s="1"/>
  <c r="K206" i="12"/>
  <c r="N775" i="12"/>
  <c r="K832" i="12"/>
  <c r="G23" i="12"/>
  <c r="U267" i="12"/>
  <c r="V5" i="11"/>
  <c r="V6" i="11" s="1"/>
  <c r="V5" i="10"/>
  <c r="V6" i="10" s="1"/>
  <c r="V5" i="9"/>
  <c r="V6" i="9" s="1"/>
  <c r="V5" i="7"/>
  <c r="V6" i="7" s="1"/>
  <c r="V5" i="1"/>
  <c r="V6" i="1" s="1"/>
  <c r="V6" i="12"/>
  <c r="H483" i="12"/>
  <c r="W907" i="1"/>
  <c r="H907" i="12"/>
  <c r="H1655" i="11"/>
  <c r="H1655" i="12" s="1"/>
  <c r="G1655" i="12"/>
  <c r="T23" i="12"/>
  <c r="T233" i="12" s="1"/>
  <c r="L281" i="12"/>
  <c r="J697" i="12"/>
  <c r="J23" i="12"/>
  <c r="W147" i="12"/>
  <c r="I288" i="12"/>
  <c r="J477" i="12"/>
  <c r="I560" i="12"/>
  <c r="G622" i="12"/>
  <c r="K1132" i="12"/>
  <c r="N34" i="12"/>
  <c r="U42" i="12"/>
  <c r="V50" i="12"/>
  <c r="Q104" i="12"/>
  <c r="U113" i="12"/>
  <c r="Q119" i="12"/>
  <c r="J147" i="12"/>
  <c r="M200" i="12"/>
  <c r="L206" i="12"/>
  <c r="W228" i="12"/>
  <c r="O378" i="12"/>
  <c r="T415" i="12"/>
  <c r="G425" i="12"/>
  <c r="N471" i="12"/>
  <c r="S500" i="12"/>
  <c r="P549" i="12"/>
  <c r="W566" i="12"/>
  <c r="H622" i="12"/>
  <c r="J630" i="12"/>
  <c r="I636" i="12"/>
  <c r="O664" i="12"/>
  <c r="G683" i="12"/>
  <c r="K697" i="12"/>
  <c r="I723" i="12"/>
  <c r="M761" i="12"/>
  <c r="N768" i="12"/>
  <c r="O775" i="12"/>
  <c r="U848" i="12"/>
  <c r="G966" i="12"/>
  <c r="P886" i="1"/>
  <c r="P889" i="12"/>
  <c r="P886" i="12" s="1"/>
  <c r="V1232" i="11"/>
  <c r="V1235" i="12"/>
  <c r="V1232" i="12" s="1"/>
  <c r="K1488" i="11"/>
  <c r="K1489" i="12"/>
  <c r="K1488" i="12" s="1"/>
  <c r="N1569" i="11"/>
  <c r="N1570" i="12"/>
  <c r="N1569" i="12" s="1"/>
  <c r="I1622" i="11"/>
  <c r="I1623" i="12"/>
  <c r="I1622" i="12" s="1"/>
  <c r="H23" i="12"/>
  <c r="Q137" i="12"/>
  <c r="N200" i="12"/>
  <c r="M214" i="12"/>
  <c r="G228" i="12"/>
  <c r="P253" i="12"/>
  <c r="P516" i="12" s="1"/>
  <c r="P520" i="12" s="1"/>
  <c r="J314" i="12"/>
  <c r="U323" i="12"/>
  <c r="U516" i="12" s="1"/>
  <c r="U520" i="12" s="1"/>
  <c r="R352" i="12"/>
  <c r="U415" i="12"/>
  <c r="K456" i="12"/>
  <c r="N463" i="12"/>
  <c r="L477" i="12"/>
  <c r="J483" i="12"/>
  <c r="S524" i="12"/>
  <c r="S571" i="12" s="1"/>
  <c r="I540" i="12"/>
  <c r="T576" i="12"/>
  <c r="K630" i="12"/>
  <c r="G642" i="12"/>
  <c r="P664" i="12"/>
  <c r="J690" i="12"/>
  <c r="T742" i="12"/>
  <c r="N761" i="12"/>
  <c r="O768" i="12"/>
  <c r="P775" i="12"/>
  <c r="M795" i="12"/>
  <c r="S848" i="12"/>
  <c r="V1216" i="12"/>
  <c r="M886" i="1"/>
  <c r="M888" i="12"/>
  <c r="M886" i="12" s="1"/>
  <c r="N1470" i="9"/>
  <c r="N1472" i="12"/>
  <c r="N1470" i="12" s="1"/>
  <c r="I1536" i="9"/>
  <c r="I1537" i="12"/>
  <c r="I1536" i="12" s="1"/>
  <c r="Q1129" i="10"/>
  <c r="J1129" i="12"/>
  <c r="U868" i="11"/>
  <c r="U869" i="12"/>
  <c r="U868" i="12" s="1"/>
  <c r="J1168" i="11"/>
  <c r="L1170" i="11"/>
  <c r="J1170" i="12"/>
  <c r="J1168" i="12" s="1"/>
  <c r="W1213" i="11"/>
  <c r="G1213" i="12"/>
  <c r="G1210" i="12" s="1"/>
  <c r="W1214" i="11"/>
  <c r="K1214" i="12"/>
  <c r="I1236" i="11"/>
  <c r="I1238" i="12"/>
  <c r="I1236" i="12" s="1"/>
  <c r="J1421" i="11"/>
  <c r="W1422" i="11"/>
  <c r="W1421" i="11" s="1"/>
  <c r="J1422" i="12"/>
  <c r="J1421" i="12" s="1"/>
  <c r="J1622" i="11"/>
  <c r="J1623" i="12"/>
  <c r="J1622" i="12" s="1"/>
  <c r="Q34" i="12"/>
  <c r="R42" i="12"/>
  <c r="R233" i="12" s="1"/>
  <c r="S50" i="12"/>
  <c r="M137" i="12"/>
  <c r="G147" i="12"/>
  <c r="P194" i="12"/>
  <c r="O206" i="12"/>
  <c r="L214" i="12"/>
  <c r="G237" i="12"/>
  <c r="V267" i="12"/>
  <c r="V516" i="12" s="1"/>
  <c r="V520" i="12" s="1"/>
  <c r="Q295" i="12"/>
  <c r="T323" i="12"/>
  <c r="L371" i="12"/>
  <c r="Q408" i="12"/>
  <c r="J456" i="12"/>
  <c r="M463" i="12"/>
  <c r="K477" i="12"/>
  <c r="I483" i="12"/>
  <c r="U493" i="12"/>
  <c r="R524" i="12"/>
  <c r="H540" i="12"/>
  <c r="J560" i="12"/>
  <c r="S576" i="12"/>
  <c r="W674" i="12"/>
  <c r="I690" i="12"/>
  <c r="H717" i="12"/>
  <c r="H752" i="12"/>
  <c r="O783" i="12"/>
  <c r="M789" i="12"/>
  <c r="L795" i="12"/>
  <c r="K801" i="12"/>
  <c r="R848" i="12"/>
  <c r="N905" i="12"/>
  <c r="U915" i="12"/>
  <c r="N949" i="12"/>
  <c r="I1391" i="12"/>
  <c r="I1429" i="12" s="1"/>
  <c r="L886" i="1"/>
  <c r="L888" i="12"/>
  <c r="L886" i="12" s="1"/>
  <c r="L922" i="1"/>
  <c r="L923" i="12"/>
  <c r="L922" i="12" s="1"/>
  <c r="N1232" i="11"/>
  <c r="N1233" i="12"/>
  <c r="N1232" i="12" s="1"/>
  <c r="K1401" i="11"/>
  <c r="K1402" i="12"/>
  <c r="K1401" i="12" s="1"/>
  <c r="N1488" i="11"/>
  <c r="N1490" i="12"/>
  <c r="N1488" i="12" s="1"/>
  <c r="J1558" i="11"/>
  <c r="J1560" i="12"/>
  <c r="J1558" i="12" s="1"/>
  <c r="V23" i="12"/>
  <c r="V233" i="12" s="1"/>
  <c r="R119" i="12"/>
  <c r="N137" i="12"/>
  <c r="T137" i="12"/>
  <c r="Q194" i="12"/>
  <c r="M206" i="12"/>
  <c r="K253" i="12"/>
  <c r="W267" i="12"/>
  <c r="W516" i="12" s="1"/>
  <c r="W520" i="12" s="1"/>
  <c r="I281" i="12"/>
  <c r="H342" i="12"/>
  <c r="G362" i="12"/>
  <c r="M371" i="12"/>
  <c r="R408" i="12"/>
  <c r="H449" i="12"/>
  <c r="O471" i="12"/>
  <c r="V493" i="12"/>
  <c r="T500" i="12"/>
  <c r="Q549" i="12"/>
  <c r="K560" i="12"/>
  <c r="G615" i="12"/>
  <c r="G814" i="12" s="1"/>
  <c r="I622" i="12"/>
  <c r="J636" i="12"/>
  <c r="H683" i="12"/>
  <c r="I752" i="12"/>
  <c r="P783" i="12"/>
  <c r="N789" i="12"/>
  <c r="L801" i="12"/>
  <c r="V915" i="12"/>
  <c r="S1497" i="12"/>
  <c r="I886" i="1"/>
  <c r="W887" i="1"/>
  <c r="I887" i="12"/>
  <c r="I886" i="12" s="1"/>
  <c r="K1470" i="9"/>
  <c r="K1471" i="12"/>
  <c r="K1470" i="12" s="1"/>
  <c r="W23" i="12"/>
  <c r="W233" i="12" s="1"/>
  <c r="P34" i="12"/>
  <c r="T42" i="12"/>
  <c r="U50" i="12"/>
  <c r="S119" i="12"/>
  <c r="O137" i="12"/>
  <c r="I147" i="12"/>
  <c r="T169" i="12"/>
  <c r="U176" i="12"/>
  <c r="O200" i="12"/>
  <c r="N206" i="12"/>
  <c r="N214" i="12"/>
  <c r="R246" i="12"/>
  <c r="L253" i="12"/>
  <c r="L516" i="12" s="1"/>
  <c r="L520" i="12" s="1"/>
  <c r="Q253" i="12"/>
  <c r="Q267" i="12"/>
  <c r="M274" i="12"/>
  <c r="J281" i="12"/>
  <c r="H288" i="12"/>
  <c r="K314" i="12"/>
  <c r="V318" i="12"/>
  <c r="V323" i="12"/>
  <c r="I342" i="12"/>
  <c r="N347" i="12"/>
  <c r="S352" i="12"/>
  <c r="H362" i="12"/>
  <c r="N371" i="12"/>
  <c r="S402" i="12"/>
  <c r="S408" i="12"/>
  <c r="V415" i="12"/>
  <c r="I425" i="12"/>
  <c r="L425" i="12"/>
  <c r="I449" i="12"/>
  <c r="L456" i="12"/>
  <c r="O463" i="12"/>
  <c r="P471" i="12"/>
  <c r="M477" i="12"/>
  <c r="K483" i="12"/>
  <c r="W493" i="12"/>
  <c r="U500" i="12"/>
  <c r="T524" i="12"/>
  <c r="I524" i="12"/>
  <c r="I571" i="12" s="1"/>
  <c r="J540" i="12"/>
  <c r="R549" i="12"/>
  <c r="U576" i="12"/>
  <c r="P586" i="12"/>
  <c r="H615" i="12"/>
  <c r="J622" i="12"/>
  <c r="L630" i="12"/>
  <c r="K636" i="12"/>
  <c r="H642" i="12"/>
  <c r="Q664" i="12"/>
  <c r="H674" i="12"/>
  <c r="I683" i="12"/>
  <c r="H723" i="12"/>
  <c r="J732" i="12"/>
  <c r="U742" i="12"/>
  <c r="J752" i="12"/>
  <c r="O761" i="12"/>
  <c r="P768" i="12"/>
  <c r="Q775" i="12"/>
  <c r="Q783" i="12"/>
  <c r="O789" i="12"/>
  <c r="N795" i="12"/>
  <c r="M801" i="12"/>
  <c r="P801" i="12"/>
  <c r="O827" i="12"/>
  <c r="J832" i="12"/>
  <c r="T848" i="12"/>
  <c r="K933" i="12"/>
  <c r="Q880" i="12"/>
  <c r="W880" i="1"/>
  <c r="J886" i="1"/>
  <c r="J887" i="12"/>
  <c r="J886" i="12" s="1"/>
  <c r="P1439" i="9"/>
  <c r="P1443" i="12"/>
  <c r="P1439" i="12" s="1"/>
  <c r="P1477" i="9"/>
  <c r="P1478" i="12"/>
  <c r="P1477" i="12" s="1"/>
  <c r="K1125" i="10"/>
  <c r="K1129" i="12"/>
  <c r="K1125" i="12" s="1"/>
  <c r="V352" i="12"/>
  <c r="O981" i="12"/>
  <c r="T1251" i="1"/>
  <c r="T1252" i="12"/>
  <c r="T1251" i="12" s="1"/>
  <c r="V38" i="12"/>
  <c r="H54" i="12"/>
  <c r="J61" i="12"/>
  <c r="L69" i="12"/>
  <c r="J75" i="12"/>
  <c r="G81" i="12"/>
  <c r="S91" i="12"/>
  <c r="S233" i="12" s="1"/>
  <c r="V108" i="12"/>
  <c r="O153" i="12"/>
  <c r="V161" i="12"/>
  <c r="G169" i="12"/>
  <c r="H176" i="12"/>
  <c r="W191" i="12"/>
  <c r="J274" i="12"/>
  <c r="W288" i="12"/>
  <c r="O314" i="12"/>
  <c r="V334" i="12"/>
  <c r="M342" i="12"/>
  <c r="W352" i="12"/>
  <c r="L362" i="12"/>
  <c r="T381" i="12"/>
  <c r="W388" i="12"/>
  <c r="W402" i="12"/>
  <c r="H420" i="12"/>
  <c r="M425" i="12"/>
  <c r="R430" i="12"/>
  <c r="G440" i="12"/>
  <c r="M449" i="12"/>
  <c r="G524" i="12"/>
  <c r="G571" i="12" s="1"/>
  <c r="M581" i="12"/>
  <c r="I600" i="12"/>
  <c r="J608" i="12"/>
  <c r="L615" i="12"/>
  <c r="O615" i="12"/>
  <c r="N622" i="12"/>
  <c r="J654" i="12"/>
  <c r="H670" i="12"/>
  <c r="L678" i="12"/>
  <c r="M686" i="12"/>
  <c r="N693" i="12"/>
  <c r="P700" i="12"/>
  <c r="R708" i="12"/>
  <c r="P714" i="12"/>
  <c r="N720" i="12"/>
  <c r="N732" i="12"/>
  <c r="H742" i="12"/>
  <c r="N752" i="12"/>
  <c r="Q817" i="12"/>
  <c r="Q876" i="12"/>
  <c r="V881" i="12"/>
  <c r="O933" i="12"/>
  <c r="V942" i="12"/>
  <c r="P981" i="12"/>
  <c r="G1111" i="12"/>
  <c r="G516" i="1"/>
  <c r="G520" i="1" s="1"/>
  <c r="J1177" i="1"/>
  <c r="J1179" i="12"/>
  <c r="J1177" i="12" s="1"/>
  <c r="U352" i="12"/>
  <c r="K654" i="12"/>
  <c r="V848" i="12"/>
  <c r="I1111" i="1"/>
  <c r="I1116" i="12"/>
  <c r="I1111" i="12" s="1"/>
  <c r="I23" i="12"/>
  <c r="N314" i="12"/>
  <c r="P817" i="12"/>
  <c r="N933" i="12"/>
  <c r="V1038" i="12"/>
  <c r="W871" i="1"/>
  <c r="P233" i="12"/>
  <c r="W38" i="12"/>
  <c r="G47" i="12"/>
  <c r="I54" i="12"/>
  <c r="K61" i="12"/>
  <c r="M69" i="12"/>
  <c r="K75" i="12"/>
  <c r="H81" i="12"/>
  <c r="T91" i="12"/>
  <c r="W108" i="12"/>
  <c r="I108" i="12"/>
  <c r="K147" i="12"/>
  <c r="P153" i="12"/>
  <c r="W161" i="12"/>
  <c r="I183" i="12"/>
  <c r="P274" i="12"/>
  <c r="G303" i="12"/>
  <c r="P314" i="12"/>
  <c r="I327" i="12"/>
  <c r="N342" i="12"/>
  <c r="Q342" i="12"/>
  <c r="G352" i="12"/>
  <c r="R374" i="12"/>
  <c r="U381" i="12"/>
  <c r="I420" i="12"/>
  <c r="O420" i="12"/>
  <c r="S430" i="12"/>
  <c r="H440" i="12"/>
  <c r="V552" i="12"/>
  <c r="N581" i="12"/>
  <c r="J600" i="12"/>
  <c r="J814" i="12" s="1"/>
  <c r="M600" i="12"/>
  <c r="K608" i="12"/>
  <c r="K814" i="12" s="1"/>
  <c r="N608" i="12"/>
  <c r="M615" i="12"/>
  <c r="O622" i="12"/>
  <c r="I670" i="12"/>
  <c r="M678" i="12"/>
  <c r="N686" i="12"/>
  <c r="N814" i="12" s="1"/>
  <c r="O693" i="12"/>
  <c r="Q700" i="12"/>
  <c r="S708" i="12"/>
  <c r="Q714" i="12"/>
  <c r="O720" i="12"/>
  <c r="O732" i="12"/>
  <c r="R732" i="12"/>
  <c r="I742" i="12"/>
  <c r="Q809" i="12"/>
  <c r="S995" i="12"/>
  <c r="W176" i="12"/>
  <c r="O274" i="12"/>
  <c r="M314" i="12"/>
  <c r="W576" i="12"/>
  <c r="R1015" i="12"/>
  <c r="V388" i="12"/>
  <c r="L61" i="12"/>
  <c r="I81" i="12"/>
  <c r="G116" i="12"/>
  <c r="U137" i="12"/>
  <c r="G142" i="12"/>
  <c r="M142" i="12"/>
  <c r="Q153" i="12"/>
  <c r="G183" i="12"/>
  <c r="U197" i="12"/>
  <c r="T210" i="12"/>
  <c r="R217" i="12"/>
  <c r="L274" i="12"/>
  <c r="J327" i="12"/>
  <c r="O342" i="12"/>
  <c r="S374" i="12"/>
  <c r="V381" i="12"/>
  <c r="J420" i="12"/>
  <c r="T430" i="12"/>
  <c r="I440" i="12"/>
  <c r="S466" i="12"/>
  <c r="O543" i="12"/>
  <c r="O571" i="12" s="1"/>
  <c r="W552" i="12"/>
  <c r="O581" i="12"/>
  <c r="O814" i="12" s="1"/>
  <c r="I592" i="12"/>
  <c r="I814" i="12" s="1"/>
  <c r="W664" i="12"/>
  <c r="J670" i="12"/>
  <c r="N678" i="12"/>
  <c r="O686" i="12"/>
  <c r="P693" i="12"/>
  <c r="R700" i="12"/>
  <c r="T708" i="12"/>
  <c r="R714" i="12"/>
  <c r="P720" i="12"/>
  <c r="P732" i="12"/>
  <c r="G742" i="12"/>
  <c r="R809" i="12"/>
  <c r="S817" i="12"/>
  <c r="U827" i="12"/>
  <c r="S841" i="12"/>
  <c r="R922" i="12"/>
  <c r="I966" i="12"/>
  <c r="O1049" i="12"/>
  <c r="T1192" i="12"/>
  <c r="K1163" i="1"/>
  <c r="J1163" i="1"/>
  <c r="H1163" i="1"/>
  <c r="I1163" i="1"/>
  <c r="G1163" i="12"/>
  <c r="N1179" i="1"/>
  <c r="P1179" i="1"/>
  <c r="L1179" i="12"/>
  <c r="I1224" i="1"/>
  <c r="W1226" i="1"/>
  <c r="I1226" i="12"/>
  <c r="K342" i="12"/>
  <c r="V524" i="12"/>
  <c r="V571" i="12" s="1"/>
  <c r="J615" i="12"/>
  <c r="L732" i="12"/>
  <c r="L342" i="12"/>
  <c r="W592" i="12"/>
  <c r="I608" i="12"/>
  <c r="L654" i="12"/>
  <c r="P1052" i="12"/>
  <c r="U91" i="12"/>
  <c r="I260" i="12"/>
  <c r="Q327" i="12"/>
  <c r="W381" i="12"/>
  <c r="J440" i="12"/>
  <c r="M552" i="12"/>
  <c r="P581" i="12"/>
  <c r="S581" i="12"/>
  <c r="G592" i="12"/>
  <c r="L600" i="12"/>
  <c r="L814" i="12" s="1"/>
  <c r="M608" i="12"/>
  <c r="M654" i="12"/>
  <c r="K670" i="12"/>
  <c r="O678" i="12"/>
  <c r="P686" i="12"/>
  <c r="Q693" i="12"/>
  <c r="S700" i="12"/>
  <c r="Q732" i="12"/>
  <c r="S809" i="12"/>
  <c r="T817" i="12"/>
  <c r="T841" i="12"/>
  <c r="J876" i="12"/>
  <c r="J1091" i="12" s="1"/>
  <c r="S922" i="12"/>
  <c r="U995" i="12"/>
  <c r="S1011" i="12"/>
  <c r="P1418" i="12"/>
  <c r="L1572" i="1"/>
  <c r="L1573" i="12"/>
  <c r="L1572" i="12" s="1"/>
  <c r="P1578" i="1"/>
  <c r="P1579" i="12"/>
  <c r="P1578" i="12" s="1"/>
  <c r="W169" i="12"/>
  <c r="K615" i="12"/>
  <c r="G38" i="12"/>
  <c r="J54" i="12"/>
  <c r="H108" i="12"/>
  <c r="H142" i="12"/>
  <c r="R153" i="12"/>
  <c r="H183" i="12"/>
  <c r="M253" i="12"/>
  <c r="K327" i="12"/>
  <c r="T374" i="12"/>
  <c r="K420" i="12"/>
  <c r="U430" i="12"/>
  <c r="K23" i="12"/>
  <c r="P28" i="12"/>
  <c r="I38" i="12"/>
  <c r="J47" i="12"/>
  <c r="L54" i="12"/>
  <c r="W91" i="12"/>
  <c r="I116" i="12"/>
  <c r="W123" i="12"/>
  <c r="O130" i="12"/>
  <c r="O233" i="12" s="1"/>
  <c r="I142" i="12"/>
  <c r="L142" i="12"/>
  <c r="O142" i="12"/>
  <c r="S153" i="12"/>
  <c r="V153" i="12"/>
  <c r="G191" i="12"/>
  <c r="W197" i="12"/>
  <c r="T203" i="12"/>
  <c r="V210" i="12"/>
  <c r="T217" i="12"/>
  <c r="R253" i="12"/>
  <c r="J260" i="12"/>
  <c r="G267" i="12"/>
  <c r="S274" i="12"/>
  <c r="S516" i="12" s="1"/>
  <c r="S520" i="12" s="1"/>
  <c r="L327" i="12"/>
  <c r="M358" i="12"/>
  <c r="R366" i="12"/>
  <c r="U374" i="12"/>
  <c r="G388" i="12"/>
  <c r="H405" i="12"/>
  <c r="H411" i="12"/>
  <c r="L420" i="12"/>
  <c r="V430" i="12"/>
  <c r="K440" i="12"/>
  <c r="S459" i="12"/>
  <c r="U466" i="12"/>
  <c r="U474" i="12"/>
  <c r="S480" i="12"/>
  <c r="Q486" i="12"/>
  <c r="K497" i="12"/>
  <c r="H524" i="12"/>
  <c r="Q543" i="12"/>
  <c r="Q581" i="12"/>
  <c r="T581" i="12"/>
  <c r="H592" i="12"/>
  <c r="R633" i="12"/>
  <c r="Q639" i="12"/>
  <c r="Q814" i="12" s="1"/>
  <c r="O645" i="12"/>
  <c r="S659" i="12"/>
  <c r="L670" i="12"/>
  <c r="P678" i="12"/>
  <c r="Q686" i="12"/>
  <c r="R693" i="12"/>
  <c r="T700" i="12"/>
  <c r="W700" i="12"/>
  <c r="S756" i="12"/>
  <c r="U764" i="12"/>
  <c r="V771" i="12"/>
  <c r="W778" i="12"/>
  <c r="W786" i="12"/>
  <c r="U792" i="12"/>
  <c r="T798" i="12"/>
  <c r="T809" i="12"/>
  <c r="U817" i="12"/>
  <c r="U841" i="12"/>
  <c r="K876" i="12"/>
  <c r="U876" i="12"/>
  <c r="M892" i="12"/>
  <c r="M900" i="12"/>
  <c r="T922" i="12"/>
  <c r="T1011" i="12"/>
  <c r="Q1049" i="12"/>
  <c r="J516" i="1"/>
  <c r="J520" i="1" s="1"/>
  <c r="J362" i="12"/>
  <c r="G600" i="12"/>
  <c r="V664" i="12"/>
  <c r="W742" i="12"/>
  <c r="H47" i="12"/>
  <c r="G18" i="12"/>
  <c r="G233" i="12" s="1"/>
  <c r="J18" i="12"/>
  <c r="M18" i="12"/>
  <c r="M233" i="12" s="1"/>
  <c r="Q28" i="12"/>
  <c r="Q233" i="12" s="1"/>
  <c r="T28" i="12"/>
  <c r="W28" i="12"/>
  <c r="G108" i="12"/>
  <c r="J108" i="12"/>
  <c r="J116" i="12"/>
  <c r="P130" i="12"/>
  <c r="J142" i="12"/>
  <c r="T153" i="12"/>
  <c r="H191" i="12"/>
  <c r="U203" i="12"/>
  <c r="W210" i="12"/>
  <c r="U217" i="12"/>
  <c r="G246" i="12"/>
  <c r="H267" i="12"/>
  <c r="T274" i="12"/>
  <c r="T516" i="12" s="1"/>
  <c r="T520" i="12" s="1"/>
  <c r="M327" i="12"/>
  <c r="W347" i="12"/>
  <c r="N358" i="12"/>
  <c r="S366" i="12"/>
  <c r="V374" i="12"/>
  <c r="J399" i="12"/>
  <c r="I405" i="12"/>
  <c r="I411" i="12"/>
  <c r="M420" i="12"/>
  <c r="P420" i="12"/>
  <c r="W430" i="12"/>
  <c r="Q452" i="12"/>
  <c r="T459" i="12"/>
  <c r="V466" i="12"/>
  <c r="V474" i="12"/>
  <c r="T480" i="12"/>
  <c r="R486" i="12"/>
  <c r="L497" i="12"/>
  <c r="U511" i="12"/>
  <c r="G533" i="12"/>
  <c r="P533" i="12"/>
  <c r="P571" i="12" s="1"/>
  <c r="R543" i="12"/>
  <c r="R581" i="12"/>
  <c r="T627" i="12"/>
  <c r="S633" i="12"/>
  <c r="R639" i="12"/>
  <c r="P645" i="12"/>
  <c r="P814" i="12" s="1"/>
  <c r="T659" i="12"/>
  <c r="M670" i="12"/>
  <c r="M814" i="12" s="1"/>
  <c r="P670" i="12"/>
  <c r="Q678" i="12"/>
  <c r="T678" i="12"/>
  <c r="R686" i="12"/>
  <c r="U686" i="12"/>
  <c r="S693" i="12"/>
  <c r="V693" i="12"/>
  <c r="U700" i="12"/>
  <c r="O748" i="12"/>
  <c r="T756" i="12"/>
  <c r="V764" i="12"/>
  <c r="W771" i="12"/>
  <c r="V792" i="12"/>
  <c r="U798" i="12"/>
  <c r="U809" i="12"/>
  <c r="N853" i="12"/>
  <c r="U922" i="12"/>
  <c r="V977" i="12"/>
  <c r="U1011" i="12"/>
  <c r="V1058" i="12"/>
  <c r="W516" i="1"/>
  <c r="W520" i="1" s="1"/>
  <c r="L622" i="12"/>
  <c r="T927" i="12"/>
  <c r="H600" i="12"/>
  <c r="M732" i="12"/>
  <c r="M752" i="12"/>
  <c r="N327" i="12"/>
  <c r="S342" i="12"/>
  <c r="I352" i="12"/>
  <c r="N420" i="12"/>
  <c r="J524" i="12"/>
  <c r="G552" i="12"/>
  <c r="J552" i="12"/>
  <c r="T732" i="12"/>
  <c r="P748" i="12"/>
  <c r="U756" i="12"/>
  <c r="W764" i="12"/>
  <c r="W792" i="12"/>
  <c r="V798" i="12"/>
  <c r="V809" i="12"/>
  <c r="O853" i="12"/>
  <c r="M876" i="12"/>
  <c r="I908" i="12"/>
  <c r="R1046" i="12"/>
  <c r="Q1185" i="12"/>
  <c r="W1458" i="12"/>
  <c r="V169" i="12"/>
  <c r="G566" i="12"/>
  <c r="V1015" i="12"/>
  <c r="K362" i="12"/>
  <c r="U942" i="12"/>
  <c r="S1015" i="12"/>
  <c r="L18" i="12"/>
  <c r="L233" i="12" s="1"/>
  <c r="S28" i="12"/>
  <c r="V28" i="12"/>
  <c r="R130" i="12"/>
  <c r="I246" i="12"/>
  <c r="O246" i="12"/>
  <c r="O327" i="12"/>
  <c r="R327" i="12"/>
  <c r="P358" i="12"/>
  <c r="U366" i="12"/>
  <c r="K411" i="12"/>
  <c r="S452" i="12"/>
  <c r="V459" i="12"/>
  <c r="W511" i="12"/>
  <c r="I533" i="12"/>
  <c r="T543" i="12"/>
  <c r="W543" i="12"/>
  <c r="H552" i="12"/>
  <c r="K552" i="12"/>
  <c r="R645" i="12"/>
  <c r="V659" i="12"/>
  <c r="O670" i="12"/>
  <c r="S678" i="12"/>
  <c r="T686" i="12"/>
  <c r="U693" i="12"/>
  <c r="G737" i="12"/>
  <c r="Q748" i="12"/>
  <c r="V756" i="12"/>
  <c r="W809" i="12"/>
  <c r="L822" i="12"/>
  <c r="Q822" i="12"/>
  <c r="S1046" i="12"/>
  <c r="L1086" i="12"/>
  <c r="S1220" i="12"/>
  <c r="H981" i="1"/>
  <c r="W982" i="1"/>
  <c r="H982" i="12"/>
  <c r="H981" i="12" s="1"/>
  <c r="Q1072" i="1"/>
  <c r="Q1074" i="12"/>
  <c r="Q1072" i="12" s="1"/>
  <c r="R1086" i="12"/>
  <c r="S1421" i="1"/>
  <c r="S1422" i="12"/>
  <c r="S1421" i="12" s="1"/>
  <c r="S664" i="12"/>
  <c r="L752" i="12"/>
  <c r="O801" i="12"/>
  <c r="U1038" i="12"/>
  <c r="U161" i="12"/>
  <c r="W524" i="12"/>
  <c r="M622" i="12"/>
  <c r="I18" i="12"/>
  <c r="I233" i="12" s="1"/>
  <c r="Q64" i="12"/>
  <c r="R72" i="12"/>
  <c r="Q78" i="12"/>
  <c r="I96" i="12"/>
  <c r="G123" i="12"/>
  <c r="S130" i="12"/>
  <c r="V130" i="12"/>
  <c r="H157" i="12"/>
  <c r="M166" i="12"/>
  <c r="N173" i="12"/>
  <c r="N180" i="12"/>
  <c r="N188" i="12"/>
  <c r="J246" i="12"/>
  <c r="G260" i="12"/>
  <c r="R310" i="12"/>
  <c r="P327" i="12"/>
  <c r="S327" i="12"/>
  <c r="J334" i="12"/>
  <c r="Q358" i="12"/>
  <c r="V366" i="12"/>
  <c r="L385" i="12"/>
  <c r="N393" i="12"/>
  <c r="M399" i="12"/>
  <c r="M516" i="12" s="1"/>
  <c r="M520" i="12" s="1"/>
  <c r="L405" i="12"/>
  <c r="L411" i="12"/>
  <c r="M436" i="12"/>
  <c r="Q444" i="12"/>
  <c r="T452" i="12"/>
  <c r="W459" i="12"/>
  <c r="W480" i="12"/>
  <c r="U486" i="12"/>
  <c r="O497" i="12"/>
  <c r="J533" i="12"/>
  <c r="M533" i="12"/>
  <c r="U543" i="12"/>
  <c r="U571" i="12" s="1"/>
  <c r="I552" i="12"/>
  <c r="U581" i="12"/>
  <c r="H586" i="12"/>
  <c r="H814" i="12" s="1"/>
  <c r="O596" i="12"/>
  <c r="R605" i="12"/>
  <c r="S612" i="12"/>
  <c r="U619" i="12"/>
  <c r="W627" i="12"/>
  <c r="V633" i="12"/>
  <c r="U639" i="12"/>
  <c r="S645" i="12"/>
  <c r="V645" i="12"/>
  <c r="W659" i="12"/>
  <c r="H705" i="12"/>
  <c r="H737" i="12"/>
  <c r="R748" i="12"/>
  <c r="W756" i="12"/>
  <c r="H764" i="12"/>
  <c r="I771" i="12"/>
  <c r="G778" i="12"/>
  <c r="J778" i="12"/>
  <c r="G786" i="12"/>
  <c r="M822" i="12"/>
  <c r="Q853" i="12"/>
  <c r="O876" i="12"/>
  <c r="K908" i="12"/>
  <c r="R988" i="12"/>
  <c r="G1055" i="12"/>
  <c r="T1075" i="12"/>
  <c r="M1086" i="12"/>
  <c r="S1185" i="12"/>
  <c r="R1358" i="12"/>
  <c r="T1069" i="12"/>
  <c r="T1068" i="12" s="1"/>
  <c r="W1069" i="1"/>
  <c r="T1068" i="1"/>
  <c r="R1072" i="1"/>
  <c r="R1074" i="12"/>
  <c r="R1072" i="12" s="1"/>
  <c r="T1418" i="1"/>
  <c r="T1419" i="12"/>
  <c r="T1418" i="12" s="1"/>
  <c r="H608" i="12"/>
  <c r="H654" i="12"/>
  <c r="G674" i="12"/>
  <c r="T942" i="12"/>
  <c r="U334" i="12"/>
  <c r="H566" i="12"/>
  <c r="I654" i="12"/>
  <c r="T664" i="12"/>
  <c r="K142" i="12"/>
  <c r="K18" i="12"/>
  <c r="N18" i="12"/>
  <c r="N233" i="12" s="1"/>
  <c r="U28" i="12"/>
  <c r="U233" i="12" s="1"/>
  <c r="P57" i="12"/>
  <c r="R64" i="12"/>
  <c r="S72" i="12"/>
  <c r="R78" i="12"/>
  <c r="N84" i="12"/>
  <c r="J96" i="12"/>
  <c r="M96" i="12"/>
  <c r="P96" i="12"/>
  <c r="L104" i="12"/>
  <c r="P113" i="12"/>
  <c r="T130" i="12"/>
  <c r="I157" i="12"/>
  <c r="N166" i="12"/>
  <c r="O173" i="12"/>
  <c r="O180" i="12"/>
  <c r="O188" i="12"/>
  <c r="K246" i="12"/>
  <c r="N246" i="12"/>
  <c r="Q246" i="12"/>
  <c r="H260" i="12"/>
  <c r="H516" i="12" s="1"/>
  <c r="H520" i="12" s="1"/>
  <c r="Q274" i="12"/>
  <c r="L295" i="12"/>
  <c r="S310" i="12"/>
  <c r="K334" i="12"/>
  <c r="G347" i="12"/>
  <c r="R358" i="12"/>
  <c r="W366" i="12"/>
  <c r="J378" i="12"/>
  <c r="M385" i="12"/>
  <c r="O393" i="12"/>
  <c r="N399" i="12"/>
  <c r="M405" i="12"/>
  <c r="M411" i="12"/>
  <c r="V425" i="12"/>
  <c r="N436" i="12"/>
  <c r="R444" i="12"/>
  <c r="U452" i="12"/>
  <c r="K533" i="12"/>
  <c r="N533" i="12"/>
  <c r="V543" i="12"/>
  <c r="I586" i="12"/>
  <c r="P596" i="12"/>
  <c r="S605" i="12"/>
  <c r="T612" i="12"/>
  <c r="V619" i="12"/>
  <c r="V814" i="12" s="1"/>
  <c r="W633" i="12"/>
  <c r="T645" i="12"/>
  <c r="G659" i="12"/>
  <c r="I705" i="12"/>
  <c r="W717" i="12"/>
  <c r="U723" i="12"/>
  <c r="I737" i="12"/>
  <c r="S748" i="12"/>
  <c r="G756" i="12"/>
  <c r="G771" i="12"/>
  <c r="H778" i="12"/>
  <c r="H786" i="12"/>
  <c r="I905" i="12"/>
  <c r="I949" i="12"/>
  <c r="U1046" i="12"/>
  <c r="H1055" i="12"/>
  <c r="U1075" i="12"/>
  <c r="P1667" i="1"/>
  <c r="P1668" i="12"/>
  <c r="P1667" i="12" s="1"/>
  <c r="K1693" i="1"/>
  <c r="K1694" i="12"/>
  <c r="K1693" i="12" s="1"/>
  <c r="P1555" i="7"/>
  <c r="P1557" i="12"/>
  <c r="P1555" i="12" s="1"/>
  <c r="I835" i="12"/>
  <c r="K1139" i="12"/>
  <c r="K1429" i="12"/>
  <c r="S1434" i="12"/>
  <c r="M1528" i="7"/>
  <c r="M1530" i="12"/>
  <c r="M1528" i="12" s="1"/>
  <c r="W318" i="12"/>
  <c r="U1216" i="12"/>
  <c r="H1254" i="12"/>
  <c r="W869" i="1"/>
  <c r="V868" i="1"/>
  <c r="R1633" i="1"/>
  <c r="R1634" i="12"/>
  <c r="R1633" i="12" s="1"/>
  <c r="I5" i="11"/>
  <c r="I6" i="11" s="1"/>
  <c r="I5" i="10"/>
  <c r="I6" i="10" s="1"/>
  <c r="I5" i="9"/>
  <c r="I6" i="9" s="1"/>
  <c r="I5" i="7"/>
  <c r="I6" i="7" s="1"/>
  <c r="I5" i="1"/>
  <c r="I6" i="1" s="1"/>
  <c r="W848" i="12"/>
  <c r="S853" i="12"/>
  <c r="S876" i="12"/>
  <c r="M896" i="12"/>
  <c r="J915" i="12"/>
  <c r="M949" i="12"/>
  <c r="V988" i="12"/>
  <c r="L1005" i="12"/>
  <c r="Q1005" i="12"/>
  <c r="K1111" i="12"/>
  <c r="G1161" i="12"/>
  <c r="V1185" i="12"/>
  <c r="O1205" i="12"/>
  <c r="I1254" i="12"/>
  <c r="M1382" i="12"/>
  <c r="Q1391" i="12"/>
  <c r="J1600" i="12"/>
  <c r="M516" i="1"/>
  <c r="M520" i="1" s="1"/>
  <c r="K959" i="1"/>
  <c r="K961" i="12"/>
  <c r="K959" i="12" s="1"/>
  <c r="W1008" i="1"/>
  <c r="S1008" i="12"/>
  <c r="S1005" i="12" s="1"/>
  <c r="W1009" i="1"/>
  <c r="U1064" i="1"/>
  <c r="U1065" i="12"/>
  <c r="U1064" i="12" s="1"/>
  <c r="G1466" i="1"/>
  <c r="H1467" i="1"/>
  <c r="G1467" i="12"/>
  <c r="G1466" i="12" s="1"/>
  <c r="P1470" i="1"/>
  <c r="P1471" i="12"/>
  <c r="O1544" i="1"/>
  <c r="O1545" i="12"/>
  <c r="O1544" i="12" s="1"/>
  <c r="V1544" i="1"/>
  <c r="V1547" i="12"/>
  <c r="V1544" i="12" s="1"/>
  <c r="P876" i="12"/>
  <c r="N1005" i="12"/>
  <c r="G1027" i="12"/>
  <c r="J1027" i="12"/>
  <c r="M1055" i="12"/>
  <c r="T1064" i="12"/>
  <c r="O1239" i="12"/>
  <c r="R1239" i="12"/>
  <c r="H1251" i="12"/>
  <c r="V1358" i="12"/>
  <c r="L1485" i="12"/>
  <c r="K1600" i="12"/>
  <c r="J1656" i="12"/>
  <c r="W930" i="1"/>
  <c r="R1019" i="1"/>
  <c r="R1020" i="12"/>
  <c r="R1019" i="12" s="1"/>
  <c r="N1031" i="1"/>
  <c r="N1033" i="12"/>
  <c r="N1031" i="12" s="1"/>
  <c r="G1174" i="12"/>
  <c r="G1172" i="12" s="1"/>
  <c r="V1180" i="1"/>
  <c r="O1454" i="1"/>
  <c r="O1455" i="12"/>
  <c r="O1454" i="12" s="1"/>
  <c r="O1672" i="12" s="1"/>
  <c r="R1454" i="1"/>
  <c r="R1456" i="12"/>
  <c r="R1454" i="12" s="1"/>
  <c r="T1458" i="1"/>
  <c r="T1459" i="12"/>
  <c r="T1458" i="12" s="1"/>
  <c r="H1461" i="1"/>
  <c r="G1461" i="12"/>
  <c r="I1466" i="1"/>
  <c r="I1467" i="12"/>
  <c r="I1466" i="12" s="1"/>
  <c r="U1480" i="1"/>
  <c r="U1481" i="12"/>
  <c r="U1480" i="12" s="1"/>
  <c r="K5" i="11"/>
  <c r="K6" i="11" s="1"/>
  <c r="K5" i="10"/>
  <c r="K6" i="10" s="1"/>
  <c r="K5" i="9"/>
  <c r="K6" i="9" s="1"/>
  <c r="K5" i="7"/>
  <c r="K6" i="7" s="1"/>
  <c r="K5" i="1"/>
  <c r="K6" i="1" s="1"/>
  <c r="N832" i="12"/>
  <c r="V869" i="12"/>
  <c r="V868" i="12" s="1"/>
  <c r="O896" i="12"/>
  <c r="G915" i="12"/>
  <c r="I977" i="12"/>
  <c r="G1038" i="12"/>
  <c r="V1064" i="12"/>
  <c r="O1086" i="12"/>
  <c r="I1132" i="12"/>
  <c r="Q1205" i="12"/>
  <c r="L1232" i="12"/>
  <c r="O1382" i="12"/>
  <c r="M1485" i="12"/>
  <c r="G1517" i="12"/>
  <c r="J1517" i="12"/>
  <c r="L1532" i="12"/>
  <c r="J1547" i="12"/>
  <c r="J1544" i="12" s="1"/>
  <c r="U1578" i="12"/>
  <c r="L1600" i="12"/>
  <c r="O1600" i="12"/>
  <c r="G1653" i="12"/>
  <c r="K1656" i="12"/>
  <c r="M1005" i="1"/>
  <c r="M1006" i="12"/>
  <c r="M1005" i="12" s="1"/>
  <c r="W1065" i="1"/>
  <c r="S1136" i="1"/>
  <c r="S1136" i="12" s="1"/>
  <c r="M1136" i="12"/>
  <c r="P1454" i="1"/>
  <c r="P1455" i="12"/>
  <c r="P1454" i="12" s="1"/>
  <c r="V1480" i="1"/>
  <c r="V1481" i="12"/>
  <c r="V1480" i="12" s="1"/>
  <c r="P1693" i="1"/>
  <c r="P1695" i="12"/>
  <c r="M1439" i="7"/>
  <c r="M1440" i="12"/>
  <c r="M1439" i="12" s="1"/>
  <c r="T1216" i="12"/>
  <c r="V927" i="12"/>
  <c r="I1019" i="12"/>
  <c r="S1528" i="12"/>
  <c r="U973" i="1"/>
  <c r="V973" i="1"/>
  <c r="T973" i="1"/>
  <c r="S973" i="1"/>
  <c r="W973" i="1" s="1"/>
  <c r="R973" i="1"/>
  <c r="Q973" i="1"/>
  <c r="P973" i="1"/>
  <c r="H971" i="1"/>
  <c r="O973" i="1"/>
  <c r="P1019" i="1"/>
  <c r="P1020" i="12"/>
  <c r="P1019" i="12" s="1"/>
  <c r="J1132" i="1"/>
  <c r="J1136" i="12"/>
  <c r="H1558" i="1"/>
  <c r="Q1629" i="1"/>
  <c r="Q1631" i="12"/>
  <c r="Q1629" i="12" s="1"/>
  <c r="L5" i="11"/>
  <c r="L6" i="11" s="1"/>
  <c r="L5" i="10"/>
  <c r="L6" i="10" s="1"/>
  <c r="L5" i="9"/>
  <c r="L6" i="9" s="1"/>
  <c r="L5" i="7"/>
  <c r="L6" i="7" s="1"/>
  <c r="L5" i="1"/>
  <c r="L6" i="1" s="1"/>
  <c r="G318" i="12"/>
  <c r="R876" i="12"/>
  <c r="L881" i="12"/>
  <c r="S892" i="12"/>
  <c r="I915" i="12"/>
  <c r="R933" i="12"/>
  <c r="K939" i="12"/>
  <c r="G942" i="12"/>
  <c r="R1000" i="12"/>
  <c r="P1005" i="12"/>
  <c r="H1034" i="12"/>
  <c r="K1034" i="12"/>
  <c r="S1052" i="12"/>
  <c r="O1055" i="12"/>
  <c r="G1118" i="12"/>
  <c r="J1132" i="12"/>
  <c r="I1153" i="12"/>
  <c r="U1205" i="12"/>
  <c r="I1224" i="12"/>
  <c r="Q1239" i="12"/>
  <c r="Q1263" i="12"/>
  <c r="U1382" i="12"/>
  <c r="M1424" i="12"/>
  <c r="K1517" i="12"/>
  <c r="L1656" i="12"/>
  <c r="L973" i="1"/>
  <c r="R1005" i="1"/>
  <c r="R1007" i="12"/>
  <c r="R1005" i="12" s="1"/>
  <c r="Q1058" i="1"/>
  <c r="Q1382" i="1"/>
  <c r="Q1383" i="12"/>
  <c r="Q1382" i="12" s="1"/>
  <c r="Q1429" i="12" s="1"/>
  <c r="H1641" i="1"/>
  <c r="W1362" i="7"/>
  <c r="W1363" i="12"/>
  <c r="W1362" i="12" s="1"/>
  <c r="T1444" i="9"/>
  <c r="T1446" i="12"/>
  <c r="R981" i="12"/>
  <c r="J876" i="1"/>
  <c r="S1072" i="1"/>
  <c r="S1074" i="12"/>
  <c r="S1072" i="12" s="1"/>
  <c r="P1629" i="12"/>
  <c r="W1364" i="7"/>
  <c r="W1364" i="12" s="1"/>
  <c r="G1362" i="7"/>
  <c r="G1364" i="12"/>
  <c r="G1362" i="12" s="1"/>
  <c r="H1446" i="7"/>
  <c r="H1446" i="12" s="1"/>
  <c r="J1528" i="7"/>
  <c r="J1529" i="12"/>
  <c r="J1528" i="12" s="1"/>
  <c r="O1005" i="12"/>
  <c r="R1418" i="12"/>
  <c r="G1448" i="12"/>
  <c r="H1031" i="1"/>
  <c r="H1032" i="12"/>
  <c r="H1031" i="12" s="1"/>
  <c r="W1067" i="1"/>
  <c r="G1067" i="12"/>
  <c r="G1064" i="12" s="1"/>
  <c r="M5" i="11"/>
  <c r="M6" i="11" s="1"/>
  <c r="M5" i="10"/>
  <c r="M6" i="10" s="1"/>
  <c r="M5" i="9"/>
  <c r="M6" i="9" s="1"/>
  <c r="M5" i="7"/>
  <c r="M6" i="7" s="1"/>
  <c r="M5" i="1"/>
  <c r="M6" i="1" s="1"/>
  <c r="G848" i="12"/>
  <c r="I881" i="12"/>
  <c r="I1091" i="12" s="1"/>
  <c r="P892" i="12"/>
  <c r="Q905" i="12"/>
  <c r="K922" i="12"/>
  <c r="K977" i="12"/>
  <c r="J988" i="12"/>
  <c r="O1000" i="12"/>
  <c r="G1011" i="12"/>
  <c r="J1011" i="12"/>
  <c r="H1118" i="12"/>
  <c r="R1263" i="12"/>
  <c r="N1444" i="12"/>
  <c r="M1450" i="12"/>
  <c r="T1477" i="12"/>
  <c r="M1656" i="12"/>
  <c r="M973" i="1"/>
  <c r="I1027" i="1"/>
  <c r="L1027" i="1"/>
  <c r="W1138" i="1"/>
  <c r="G1138" i="12"/>
  <c r="U1263" i="1"/>
  <c r="U1264" i="12"/>
  <c r="U1263" i="12" s="1"/>
  <c r="R1382" i="1"/>
  <c r="R1383" i="12"/>
  <c r="R1382" i="12" s="1"/>
  <c r="I1647" i="1"/>
  <c r="I1649" i="12"/>
  <c r="U1693" i="1"/>
  <c r="U1696" i="12"/>
  <c r="U1693" i="12" s="1"/>
  <c r="T1439" i="7"/>
  <c r="T1442" i="12"/>
  <c r="T1439" i="12" s="1"/>
  <c r="P1491" i="7"/>
  <c r="P1493" i="12"/>
  <c r="P1491" i="12" s="1"/>
  <c r="Q1667" i="1"/>
  <c r="Q1668" i="12"/>
  <c r="Q1667" i="12" s="1"/>
  <c r="N1439" i="7"/>
  <c r="N1440" i="12"/>
  <c r="N1439" i="12" s="1"/>
  <c r="P1528" i="7"/>
  <c r="P1531" i="12"/>
  <c r="P896" i="12"/>
  <c r="T1243" i="12"/>
  <c r="Q896" i="1"/>
  <c r="Q897" i="12"/>
  <c r="Q896" i="12" s="1"/>
  <c r="W1029" i="1"/>
  <c r="G1027" i="1"/>
  <c r="N5" i="11"/>
  <c r="N6" i="11" s="1"/>
  <c r="N5" i="10"/>
  <c r="N6" i="10" s="1"/>
  <c r="N5" i="9"/>
  <c r="N6" i="9" s="1"/>
  <c r="N5" i="7"/>
  <c r="N6" i="7" s="1"/>
  <c r="N5" i="1"/>
  <c r="N6" i="1" s="1"/>
  <c r="I827" i="12"/>
  <c r="N827" i="12"/>
  <c r="H841" i="12"/>
  <c r="H863" i="12"/>
  <c r="H864" i="12" s="1"/>
  <c r="T876" i="12"/>
  <c r="M912" i="12"/>
  <c r="T933" i="12"/>
  <c r="R949" i="12"/>
  <c r="G988" i="12"/>
  <c r="L1000" i="12"/>
  <c r="H1046" i="12"/>
  <c r="P1060" i="12"/>
  <c r="P1058" i="12" s="1"/>
  <c r="G1068" i="12"/>
  <c r="I1118" i="12"/>
  <c r="G1139" i="12"/>
  <c r="K1153" i="12"/>
  <c r="G1157" i="12"/>
  <c r="U1210" i="12"/>
  <c r="G1216" i="12"/>
  <c r="J1246" i="12"/>
  <c r="O1260" i="12"/>
  <c r="S1263" i="12"/>
  <c r="O1424" i="12"/>
  <c r="W1444" i="12"/>
  <c r="I1629" i="12"/>
  <c r="W910" i="1"/>
  <c r="J942" i="1"/>
  <c r="J943" i="12"/>
  <c r="J942" i="12" s="1"/>
  <c r="L949" i="1"/>
  <c r="V964" i="1"/>
  <c r="S964" i="1"/>
  <c r="R964" i="1"/>
  <c r="P964" i="1"/>
  <c r="M964" i="1"/>
  <c r="U964" i="1"/>
  <c r="T964" i="1"/>
  <c r="Q964" i="1"/>
  <c r="O964" i="1"/>
  <c r="H962" i="1"/>
  <c r="N964" i="1"/>
  <c r="L964" i="1"/>
  <c r="N973" i="1"/>
  <c r="T1128" i="1"/>
  <c r="N1254" i="1"/>
  <c r="N1255" i="12"/>
  <c r="N1254" i="12" s="1"/>
  <c r="M933" i="12"/>
  <c r="N1444" i="7"/>
  <c r="N1448" i="12"/>
  <c r="P1434" i="12"/>
  <c r="I1600" i="12"/>
  <c r="N1544" i="1"/>
  <c r="N1545" i="12"/>
  <c r="N1544" i="12" s="1"/>
  <c r="N1572" i="1"/>
  <c r="N1573" i="12"/>
  <c r="N1572" i="12" s="1"/>
  <c r="M1629" i="1"/>
  <c r="M1630" i="12"/>
  <c r="M1629" i="12" s="1"/>
  <c r="H1648" i="1"/>
  <c r="G1647" i="1"/>
  <c r="G1648" i="12"/>
  <c r="G1647" i="12" s="1"/>
  <c r="O5" i="11"/>
  <c r="O6" i="11" s="1"/>
  <c r="O5" i="10"/>
  <c r="O6" i="10" s="1"/>
  <c r="O5" i="9"/>
  <c r="O6" i="9" s="1"/>
  <c r="O5" i="7"/>
  <c r="O6" i="7" s="1"/>
  <c r="O5" i="1"/>
  <c r="O6" i="1" s="1"/>
  <c r="Q835" i="12"/>
  <c r="I863" i="12"/>
  <c r="I864" i="12" s="1"/>
  <c r="T900" i="12"/>
  <c r="I1011" i="12"/>
  <c r="L1027" i="12"/>
  <c r="I1041" i="12"/>
  <c r="M1059" i="12"/>
  <c r="M1058" i="12" s="1"/>
  <c r="H1139" i="12"/>
  <c r="K1246" i="12"/>
  <c r="N1273" i="12"/>
  <c r="Q1445" i="12"/>
  <c r="Q1444" i="12" s="1"/>
  <c r="P1450" i="12"/>
  <c r="P1472" i="12"/>
  <c r="R1485" i="12"/>
  <c r="N930" i="1"/>
  <c r="N931" i="12"/>
  <c r="N930" i="12" s="1"/>
  <c r="O1254" i="1"/>
  <c r="O1255" i="12"/>
  <c r="O1254" i="12" s="1"/>
  <c r="M1491" i="7"/>
  <c r="M1492" i="12"/>
  <c r="M1491" i="12" s="1"/>
  <c r="Q1558" i="7"/>
  <c r="Q1560" i="12"/>
  <c r="Q1558" i="12" s="1"/>
  <c r="J1439" i="9"/>
  <c r="J1441" i="12"/>
  <c r="J1439" i="12" s="1"/>
  <c r="S1243" i="12"/>
  <c r="L1629" i="1"/>
  <c r="L1630" i="12"/>
  <c r="L1629" i="12" s="1"/>
  <c r="N1485" i="7"/>
  <c r="N1486" i="12"/>
  <c r="N1485" i="12" s="1"/>
  <c r="V995" i="12"/>
  <c r="U1220" i="12"/>
  <c r="I1532" i="12"/>
  <c r="Q1579" i="12"/>
  <c r="Q1578" i="12" s="1"/>
  <c r="R835" i="12"/>
  <c r="J922" i="12"/>
  <c r="H973" i="12"/>
  <c r="H971" i="12" s="1"/>
  <c r="I988" i="12"/>
  <c r="K1019" i="12"/>
  <c r="T1086" i="12"/>
  <c r="I1139" i="12"/>
  <c r="I1216" i="12"/>
  <c r="R1232" i="12"/>
  <c r="L1246" i="12"/>
  <c r="M1471" i="12"/>
  <c r="M1470" i="12" s="1"/>
  <c r="Q1439" i="1"/>
  <c r="Q1440" i="12"/>
  <c r="Q1439" i="12" s="1"/>
  <c r="O1450" i="1"/>
  <c r="O1451" i="12"/>
  <c r="O1450" i="12" s="1"/>
  <c r="M1555" i="7"/>
  <c r="M1556" i="12"/>
  <c r="M1555" i="12" s="1"/>
  <c r="P1444" i="9"/>
  <c r="P1445" i="12"/>
  <c r="P1444" i="12" s="1"/>
  <c r="N835" i="12"/>
  <c r="I1641" i="1"/>
  <c r="I1642" i="12"/>
  <c r="I1641" i="12" s="1"/>
  <c r="N1454" i="7"/>
  <c r="N1456" i="12"/>
  <c r="N1454" i="12" s="1"/>
  <c r="H5" i="11"/>
  <c r="H6" i="11" s="1"/>
  <c r="H5" i="10"/>
  <c r="H6" i="10" s="1"/>
  <c r="H5" i="9"/>
  <c r="H6" i="9" s="1"/>
  <c r="H5" i="7"/>
  <c r="H6" i="7" s="1"/>
  <c r="H5" i="1"/>
  <c r="H6" i="1" s="1"/>
  <c r="U1015" i="12"/>
  <c r="R1578" i="1"/>
  <c r="R1579" i="12"/>
  <c r="R1578" i="12" s="1"/>
  <c r="V1633" i="1"/>
  <c r="V1635" i="12"/>
  <c r="Q5" i="11"/>
  <c r="Q6" i="11" s="1"/>
  <c r="Q5" i="10"/>
  <c r="Q6" i="10" s="1"/>
  <c r="Q5" i="9"/>
  <c r="Q6" i="9" s="1"/>
  <c r="Q5" i="7"/>
  <c r="Q6" i="7" s="1"/>
  <c r="Q5" i="1"/>
  <c r="Q6" i="1" s="1"/>
  <c r="L318" i="12"/>
  <c r="K863" i="12"/>
  <c r="P939" i="12"/>
  <c r="N1027" i="12"/>
  <c r="Q1027" i="12"/>
  <c r="M1034" i="12"/>
  <c r="P1034" i="12"/>
  <c r="J1139" i="12"/>
  <c r="N1153" i="12"/>
  <c r="T1200" i="12"/>
  <c r="S1257" i="12"/>
  <c r="M1269" i="12"/>
  <c r="H1398" i="12"/>
  <c r="H1429" i="12" s="1"/>
  <c r="U1522" i="12"/>
  <c r="S949" i="1"/>
  <c r="S951" i="12"/>
  <c r="S949" i="12" s="1"/>
  <c r="I1118" i="1"/>
  <c r="U1150" i="1"/>
  <c r="U1150" i="12" s="1"/>
  <c r="O1150" i="12"/>
  <c r="M1205" i="1"/>
  <c r="V1205" i="1"/>
  <c r="V1206" i="12"/>
  <c r="V1205" i="12" s="1"/>
  <c r="J1205" i="1"/>
  <c r="J1208" i="12"/>
  <c r="J1205" i="12" s="1"/>
  <c r="U1706" i="1"/>
  <c r="U1707" i="12"/>
  <c r="U1706" i="12" s="1"/>
  <c r="G1075" i="12"/>
  <c r="K1444" i="7"/>
  <c r="K1447" i="12"/>
  <c r="K1444" i="12" s="1"/>
  <c r="L1644" i="1"/>
  <c r="L1646" i="12"/>
  <c r="J5" i="11"/>
  <c r="J6" i="11" s="1"/>
  <c r="J5" i="10"/>
  <c r="J6" i="10" s="1"/>
  <c r="J5" i="9"/>
  <c r="J6" i="9" s="1"/>
  <c r="J5" i="7"/>
  <c r="J6" i="7" s="1"/>
  <c r="J5" i="1"/>
  <c r="J6" i="1" s="1"/>
  <c r="P5" i="11"/>
  <c r="P6" i="11" s="1"/>
  <c r="P5" i="10"/>
  <c r="P6" i="10" s="1"/>
  <c r="P5" i="9"/>
  <c r="P6" i="9" s="1"/>
  <c r="P5" i="7"/>
  <c r="P6" i="7" s="1"/>
  <c r="P5" i="1"/>
  <c r="P6" i="1" s="1"/>
  <c r="R5" i="11"/>
  <c r="R6" i="11" s="1"/>
  <c r="R5" i="10"/>
  <c r="R6" i="10" s="1"/>
  <c r="R5" i="9"/>
  <c r="R6" i="9" s="1"/>
  <c r="R5" i="7"/>
  <c r="R6" i="7" s="1"/>
  <c r="R5" i="1"/>
  <c r="R6" i="1" s="1"/>
  <c r="U892" i="12"/>
  <c r="K988" i="12"/>
  <c r="M1019" i="12"/>
  <c r="V1086" i="12"/>
  <c r="U1391" i="12"/>
  <c r="M1401" i="12"/>
  <c r="S1424" i="12"/>
  <c r="T1444" i="12"/>
  <c r="R1552" i="12"/>
  <c r="R1551" i="12" s="1"/>
  <c r="N881" i="1"/>
  <c r="N882" i="12"/>
  <c r="N881" i="12" s="1"/>
  <c r="R886" i="1"/>
  <c r="R890" i="12"/>
  <c r="R886" i="12" s="1"/>
  <c r="W1116" i="1"/>
  <c r="G1116" i="12"/>
  <c r="G1207" i="12"/>
  <c r="G1205" i="12" s="1"/>
  <c r="W1207" i="1"/>
  <c r="L905" i="12"/>
  <c r="V1011" i="12"/>
  <c r="K1146" i="12"/>
  <c r="W1558" i="12"/>
  <c r="I1644" i="1"/>
  <c r="I1645" i="12"/>
  <c r="I1644" i="12" s="1"/>
  <c r="S5" i="11"/>
  <c r="S6" i="11" s="1"/>
  <c r="S5" i="10"/>
  <c r="S6" i="10" s="1"/>
  <c r="S5" i="9"/>
  <c r="S6" i="9" s="1"/>
  <c r="S5" i="7"/>
  <c r="S6" i="7" s="1"/>
  <c r="S5" i="1"/>
  <c r="S6" i="1" s="1"/>
  <c r="G1091" i="12"/>
  <c r="K881" i="12"/>
  <c r="Q1000" i="12"/>
  <c r="O1034" i="12"/>
  <c r="Q1058" i="12"/>
  <c r="L1129" i="12"/>
  <c r="P1153" i="12"/>
  <c r="H988" i="12"/>
  <c r="N1046" i="1"/>
  <c r="N1047" i="12"/>
  <c r="N1046" i="12" s="1"/>
  <c r="H1205" i="1"/>
  <c r="H1207" i="12"/>
  <c r="H1205" i="12" s="1"/>
  <c r="W1230" i="1"/>
  <c r="G1229" i="1"/>
  <c r="G1230" i="12"/>
  <c r="G1229" i="12" s="1"/>
  <c r="K1231" i="12"/>
  <c r="K1229" i="12" s="1"/>
  <c r="K1229" i="1"/>
  <c r="S1251" i="1"/>
  <c r="S1252" i="12"/>
  <c r="S1251" i="12" s="1"/>
  <c r="M1246" i="12"/>
  <c r="O1263" i="12"/>
  <c r="I1410" i="12"/>
  <c r="P1424" i="12"/>
  <c r="V1477" i="12"/>
  <c r="O1500" i="12"/>
  <c r="R1512" i="12"/>
  <c r="T1629" i="12"/>
  <c r="J1633" i="12"/>
  <c r="H1685" i="12"/>
  <c r="L1706" i="12"/>
  <c r="N516" i="1"/>
  <c r="N520" i="1" s="1"/>
  <c r="H877" i="1"/>
  <c r="W923" i="1"/>
  <c r="G922" i="1"/>
  <c r="P949" i="1"/>
  <c r="P1005" i="1"/>
  <c r="S1058" i="1"/>
  <c r="I1185" i="1"/>
  <c r="I1187" i="12"/>
  <c r="I1185" i="12" s="1"/>
  <c r="Q1185" i="1"/>
  <c r="Q1189" i="12"/>
  <c r="H1358" i="7"/>
  <c r="H1360" i="12"/>
  <c r="H1358" i="12" s="1"/>
  <c r="J1243" i="9"/>
  <c r="J1244" i="12"/>
  <c r="J1243" i="12" s="1"/>
  <c r="J1111" i="12"/>
  <c r="L1153" i="12"/>
  <c r="U1185" i="12"/>
  <c r="V1200" i="12"/>
  <c r="V1236" i="12"/>
  <c r="N1246" i="12"/>
  <c r="O1269" i="12"/>
  <c r="T1382" i="12"/>
  <c r="T1429" i="12" s="1"/>
  <c r="Q1424" i="12"/>
  <c r="K1450" i="12"/>
  <c r="W1477" i="12"/>
  <c r="K1532" i="12"/>
  <c r="J1541" i="12"/>
  <c r="P1614" i="12"/>
  <c r="W873" i="1"/>
  <c r="G871" i="1"/>
  <c r="H923" i="1"/>
  <c r="Q949" i="1"/>
  <c r="O1015" i="1"/>
  <c r="M1113" i="1"/>
  <c r="H1111" i="1"/>
  <c r="K1111" i="1"/>
  <c r="Q1129" i="1"/>
  <c r="H1512" i="1"/>
  <c r="H1513" i="12"/>
  <c r="H1512" i="12" s="1"/>
  <c r="K571" i="1"/>
  <c r="K876" i="1"/>
  <c r="J922" i="1"/>
  <c r="P1243" i="1"/>
  <c r="P1245" i="12"/>
  <c r="P1243" i="12" s="1"/>
  <c r="V1439" i="1"/>
  <c r="V1441" i="12"/>
  <c r="V1439" i="12" s="1"/>
  <c r="I1439" i="1"/>
  <c r="I1443" i="12"/>
  <c r="I1439" i="12" s="1"/>
  <c r="R1269" i="12"/>
  <c r="J1410" i="12"/>
  <c r="R1434" i="12"/>
  <c r="G1458" i="12"/>
  <c r="U1470" i="12"/>
  <c r="L571" i="1"/>
  <c r="P876" i="1"/>
  <c r="I1100" i="1"/>
  <c r="K1100" i="1" s="1"/>
  <c r="J1100" i="1"/>
  <c r="T1150" i="1"/>
  <c r="T1150" i="12" s="1"/>
  <c r="W1222" i="1"/>
  <c r="G1222" i="12"/>
  <c r="G1220" i="12" s="1"/>
  <c r="M1243" i="1"/>
  <c r="M1244" i="12"/>
  <c r="M1243" i="12" s="1"/>
  <c r="W1359" i="1"/>
  <c r="K1358" i="1"/>
  <c r="R1421" i="1"/>
  <c r="R1422" i="12"/>
  <c r="R1421" i="12" s="1"/>
  <c r="K1118" i="12"/>
  <c r="J1224" i="12"/>
  <c r="V1418" i="12"/>
  <c r="U1444" i="12"/>
  <c r="U1672" i="12" s="1"/>
  <c r="Q1450" i="12"/>
  <c r="L1463" i="12"/>
  <c r="P1532" i="12"/>
  <c r="N571" i="1"/>
  <c r="T942" i="1"/>
  <c r="M947" i="1"/>
  <c r="L947" i="1"/>
  <c r="W947" i="1"/>
  <c r="N947" i="1"/>
  <c r="G974" i="1"/>
  <c r="W975" i="1"/>
  <c r="W1040" i="1"/>
  <c r="G1038" i="1"/>
  <c r="L1174" i="1"/>
  <c r="G1282" i="12"/>
  <c r="G1278" i="12" s="1"/>
  <c r="H1282" i="1"/>
  <c r="P1121" i="7"/>
  <c r="K1224" i="12"/>
  <c r="G1232" i="12"/>
  <c r="H1236" i="12"/>
  <c r="M1254" i="12"/>
  <c r="V1444" i="12"/>
  <c r="W1522" i="12"/>
  <c r="Q1532" i="12"/>
  <c r="P1563" i="12"/>
  <c r="N1675" i="12"/>
  <c r="W233" i="1"/>
  <c r="W979" i="1"/>
  <c r="T995" i="1"/>
  <c r="T1121" i="7"/>
  <c r="Q1121" i="7"/>
  <c r="P1224" i="12"/>
  <c r="S1450" i="12"/>
  <c r="V1450" i="12"/>
  <c r="V1488" i="12"/>
  <c r="V1497" i="12"/>
  <c r="P1610" i="12"/>
  <c r="P571" i="1"/>
  <c r="S571" i="1"/>
  <c r="V571" i="1"/>
  <c r="H868" i="1"/>
  <c r="W989" i="1"/>
  <c r="G988" i="1"/>
  <c r="I1086" i="1"/>
  <c r="W1087" i="1"/>
  <c r="G1166" i="1"/>
  <c r="W1167" i="1"/>
  <c r="W1296" i="1"/>
  <c r="W1296" i="12" s="1"/>
  <c r="H1296" i="1"/>
  <c r="H1296" i="12" s="1"/>
  <c r="W1339" i="1"/>
  <c r="O1358" i="1"/>
  <c r="O1359" i="12"/>
  <c r="O1358" i="12" s="1"/>
  <c r="W901" i="7"/>
  <c r="I1192" i="12"/>
  <c r="J1210" i="12"/>
  <c r="M1224" i="12"/>
  <c r="G1473" i="12"/>
  <c r="O1480" i="12"/>
  <c r="R1563" i="12"/>
  <c r="V1590" i="12"/>
  <c r="H233" i="1"/>
  <c r="W956" i="1"/>
  <c r="H1102" i="1"/>
  <c r="R1205" i="1"/>
  <c r="R1206" i="12"/>
  <c r="R1205" i="12" s="1"/>
  <c r="I1205" i="1"/>
  <c r="I1209" i="12"/>
  <c r="I1205" i="12" s="1"/>
  <c r="I1273" i="1"/>
  <c r="I1274" i="12"/>
  <c r="I1273" i="12" s="1"/>
  <c r="W1297" i="12"/>
  <c r="G1310" i="1"/>
  <c r="H1311" i="1"/>
  <c r="G1311" i="12"/>
  <c r="G1310" i="12" s="1"/>
  <c r="H1125" i="12"/>
  <c r="L1181" i="12"/>
  <c r="K1210" i="12"/>
  <c r="J1232" i="12"/>
  <c r="U1401" i="12"/>
  <c r="H1401" i="12"/>
  <c r="H1473" i="12"/>
  <c r="V1633" i="12"/>
  <c r="R571" i="1"/>
  <c r="U571" i="1"/>
  <c r="K1162" i="1"/>
  <c r="G1161" i="1"/>
  <c r="J1162" i="1"/>
  <c r="S1205" i="1"/>
  <c r="S1206" i="12"/>
  <c r="S1205" i="12" s="1"/>
  <c r="J1273" i="1"/>
  <c r="J1274" i="12"/>
  <c r="J1273" i="12" s="1"/>
  <c r="H1284" i="1"/>
  <c r="G1284" i="12"/>
  <c r="G1283" i="12" s="1"/>
  <c r="H1192" i="12"/>
  <c r="L1210" i="12"/>
  <c r="K1232" i="12"/>
  <c r="I1401" i="12"/>
  <c r="Q1410" i="12"/>
  <c r="K1439" i="12"/>
  <c r="Q1480" i="12"/>
  <c r="W888" i="1"/>
  <c r="G886" i="1"/>
  <c r="W1059" i="1"/>
  <c r="T1263" i="1"/>
  <c r="T1264" i="12"/>
  <c r="T1263" i="12" s="1"/>
  <c r="O814" i="1"/>
  <c r="W884" i="1"/>
  <c r="G908" i="1"/>
  <c r="H911" i="1"/>
  <c r="W911" i="1" s="1"/>
  <c r="W913" i="1"/>
  <c r="G912" i="1"/>
  <c r="W958" i="1"/>
  <c r="W1004" i="1"/>
  <c r="T1005" i="1"/>
  <c r="P1127" i="1"/>
  <c r="T1205" i="1"/>
  <c r="T1206" i="12"/>
  <c r="T1205" i="12" s="1"/>
  <c r="W1208" i="1"/>
  <c r="L1210" i="1"/>
  <c r="W1274" i="1"/>
  <c r="G1273" i="1"/>
  <c r="H1295" i="1"/>
  <c r="G1294" i="1"/>
  <c r="J1512" i="1"/>
  <c r="J1513" i="12"/>
  <c r="J1512" i="12" s="1"/>
  <c r="V1466" i="12"/>
  <c r="L1644" i="9"/>
  <c r="L1645" i="12"/>
  <c r="L1644" i="12" s="1"/>
  <c r="O1644" i="9"/>
  <c r="O1646" i="12"/>
  <c r="V1382" i="12"/>
  <c r="V1429" i="12" s="1"/>
  <c r="L1391" i="12"/>
  <c r="L1429" i="12" s="1"/>
  <c r="G1401" i="12"/>
  <c r="S1466" i="12"/>
  <c r="K1541" i="12"/>
  <c r="W1551" i="12"/>
  <c r="M1600" i="12"/>
  <c r="P1600" i="12"/>
  <c r="L1614" i="12"/>
  <c r="O1614" i="12"/>
  <c r="O516" i="1"/>
  <c r="O520" i="1" s="1"/>
  <c r="L912" i="1"/>
  <c r="L915" i="1"/>
  <c r="L1716" i="1" s="1"/>
  <c r="O930" i="1"/>
  <c r="W932" i="1"/>
  <c r="W950" i="1"/>
  <c r="I949" i="1"/>
  <c r="L981" i="1"/>
  <c r="H988" i="1"/>
  <c r="G1136" i="12"/>
  <c r="G1132" i="12" s="1"/>
  <c r="N1141" i="1"/>
  <c r="W1152" i="1"/>
  <c r="I1152" i="12"/>
  <c r="I1146" i="12" s="1"/>
  <c r="P1254" i="1"/>
  <c r="P1255" i="12"/>
  <c r="P1254" i="12" s="1"/>
  <c r="W1264" i="1"/>
  <c r="W1313" i="1"/>
  <c r="W1313" i="12" s="1"/>
  <c r="I1439" i="9"/>
  <c r="V1466" i="9"/>
  <c r="O1181" i="11"/>
  <c r="O1182" i="12"/>
  <c r="O1181" i="12" s="1"/>
  <c r="S1181" i="11"/>
  <c r="S1183" i="12"/>
  <c r="S1181" i="12" s="1"/>
  <c r="H1205" i="11"/>
  <c r="W1206" i="11"/>
  <c r="N1391" i="11"/>
  <c r="N1392" i="12"/>
  <c r="N1391" i="12" s="1"/>
  <c r="N1429" i="12" s="1"/>
  <c r="R1391" i="12"/>
  <c r="J1391" i="11"/>
  <c r="J1396" i="12"/>
  <c r="J1391" i="12" s="1"/>
  <c r="J1429" i="12" s="1"/>
  <c r="H1445" i="11"/>
  <c r="H1444" i="11" s="1"/>
  <c r="G1444" i="11"/>
  <c r="G1445" i="12"/>
  <c r="P1503" i="11"/>
  <c r="P1504" i="12"/>
  <c r="P1503" i="12" s="1"/>
  <c r="G1507" i="11"/>
  <c r="G1508" i="12"/>
  <c r="G1507" i="12" s="1"/>
  <c r="I1555" i="11"/>
  <c r="I1556" i="12"/>
  <c r="I1555" i="12" s="1"/>
  <c r="Q1254" i="12"/>
  <c r="M1391" i="12"/>
  <c r="U1424" i="12"/>
  <c r="N1434" i="12"/>
  <c r="U1458" i="12"/>
  <c r="T1466" i="12"/>
  <c r="L1541" i="12"/>
  <c r="G1551" i="12"/>
  <c r="N1600" i="12"/>
  <c r="T1600" i="12"/>
  <c r="T1606" i="12"/>
  <c r="M1614" i="12"/>
  <c r="K1680" i="12"/>
  <c r="U1690" i="12"/>
  <c r="P516" i="1"/>
  <c r="P520" i="1" s="1"/>
  <c r="H906" i="1"/>
  <c r="I988" i="1"/>
  <c r="M988" i="1"/>
  <c r="W1033" i="1"/>
  <c r="Q1046" i="1"/>
  <c r="Q1136" i="1"/>
  <c r="Q1136" i="12" s="1"/>
  <c r="O1141" i="1"/>
  <c r="W1154" i="1"/>
  <c r="G1153" i="1"/>
  <c r="W1187" i="1"/>
  <c r="G1187" i="12"/>
  <c r="G1185" i="12" s="1"/>
  <c r="O1185" i="1"/>
  <c r="O1189" i="12"/>
  <c r="O1185" i="12" s="1"/>
  <c r="S1185" i="1"/>
  <c r="W1190" i="1"/>
  <c r="W1190" i="12" s="1"/>
  <c r="W1191" i="1"/>
  <c r="W1201" i="1"/>
  <c r="Q1200" i="1"/>
  <c r="G1263" i="1"/>
  <c r="G1265" i="12"/>
  <c r="G1263" i="12" s="1"/>
  <c r="W1311" i="7"/>
  <c r="W1182" i="9"/>
  <c r="G1181" i="9"/>
  <c r="P1181" i="11"/>
  <c r="P1182" i="12"/>
  <c r="P1181" i="12" s="1"/>
  <c r="O1391" i="11"/>
  <c r="O1392" i="12"/>
  <c r="O1391" i="12" s="1"/>
  <c r="S1391" i="11"/>
  <c r="S1393" i="12"/>
  <c r="S1391" i="12" s="1"/>
  <c r="S1429" i="12" s="1"/>
  <c r="W1395" i="11"/>
  <c r="G1395" i="12"/>
  <c r="G1391" i="12" s="1"/>
  <c r="G1429" i="12" s="1"/>
  <c r="J1555" i="11"/>
  <c r="J1556" i="12"/>
  <c r="J1555" i="12" s="1"/>
  <c r="U1610" i="11"/>
  <c r="U1611" i="12"/>
  <c r="U1610" i="12" s="1"/>
  <c r="V1192" i="12"/>
  <c r="M1239" i="12"/>
  <c r="L1398" i="12"/>
  <c r="R1450" i="12"/>
  <c r="K1500" i="12"/>
  <c r="O1503" i="12"/>
  <c r="K1522" i="12"/>
  <c r="O1532" i="12"/>
  <c r="M1541" i="12"/>
  <c r="V1558" i="12"/>
  <c r="T1581" i="12"/>
  <c r="P896" i="1"/>
  <c r="I905" i="1"/>
  <c r="J959" i="1"/>
  <c r="V961" i="1"/>
  <c r="U961" i="1"/>
  <c r="T961" i="1"/>
  <c r="S961" i="1"/>
  <c r="Q961" i="1"/>
  <c r="P961" i="1"/>
  <c r="M961" i="1"/>
  <c r="N977" i="1"/>
  <c r="W1036" i="1"/>
  <c r="W1042" i="1"/>
  <c r="R1046" i="1"/>
  <c r="J1118" i="1"/>
  <c r="L1119" i="1"/>
  <c r="J1119" i="12"/>
  <c r="J1118" i="12" s="1"/>
  <c r="P1141" i="1"/>
  <c r="R1141" i="1" s="1"/>
  <c r="N1149" i="1"/>
  <c r="H1146" i="1"/>
  <c r="H1185" i="12"/>
  <c r="T1185" i="1"/>
  <c r="T1190" i="12"/>
  <c r="T1185" i="12" s="1"/>
  <c r="W1252" i="1"/>
  <c r="R1251" i="1"/>
  <c r="T1257" i="1"/>
  <c r="O1121" i="7"/>
  <c r="R1121" i="7" s="1"/>
  <c r="U1121" i="7" s="1"/>
  <c r="Q1614" i="12"/>
  <c r="I1693" i="12"/>
  <c r="V233" i="1"/>
  <c r="J571" i="1"/>
  <c r="N949" i="1"/>
  <c r="G962" i="1"/>
  <c r="G1031" i="1"/>
  <c r="W1032" i="1"/>
  <c r="J1034" i="1"/>
  <c r="J1111" i="1"/>
  <c r="L1112" i="1"/>
  <c r="K1572" i="1"/>
  <c r="K1573" i="12"/>
  <c r="K1572" i="12" s="1"/>
  <c r="O1578" i="1"/>
  <c r="O1579" i="12"/>
  <c r="O1578" i="12" s="1"/>
  <c r="O1667" i="1"/>
  <c r="O1668" i="12"/>
  <c r="O1667" i="12" s="1"/>
  <c r="S1667" i="12"/>
  <c r="J1693" i="1"/>
  <c r="J1694" i="12"/>
  <c r="J1693" i="12" s="1"/>
  <c r="O1693" i="12"/>
  <c r="T1706" i="1"/>
  <c r="T1707" i="12"/>
  <c r="T1706" i="12" s="1"/>
  <c r="W1706" i="1"/>
  <c r="W1708" i="12"/>
  <c r="W1706" i="12" s="1"/>
  <c r="K814" i="7"/>
  <c r="N814" i="7"/>
  <c r="P1544" i="1"/>
  <c r="P1545" i="12"/>
  <c r="P1544" i="12" s="1"/>
  <c r="S1544" i="1"/>
  <c r="S1716" i="1" s="1"/>
  <c r="S1546" i="12"/>
  <c r="S1544" i="12" s="1"/>
  <c r="O1572" i="1"/>
  <c r="O1573" i="12"/>
  <c r="O1572" i="12" s="1"/>
  <c r="S1572" i="1"/>
  <c r="S1574" i="12"/>
  <c r="S1572" i="12" s="1"/>
  <c r="N1629" i="1"/>
  <c r="N1630" i="12"/>
  <c r="N1629" i="12" s="1"/>
  <c r="S1633" i="1"/>
  <c r="S1634" i="12"/>
  <c r="S1633" i="12" s="1"/>
  <c r="T1269" i="12"/>
  <c r="K1463" i="12"/>
  <c r="M1473" i="12"/>
  <c r="P1480" i="12"/>
  <c r="P1528" i="12"/>
  <c r="M1563" i="12"/>
  <c r="W1578" i="12"/>
  <c r="O1610" i="12"/>
  <c r="G233" i="1"/>
  <c r="J233" i="1"/>
  <c r="O571" i="1"/>
  <c r="U814" i="1"/>
  <c r="W878" i="1"/>
  <c r="K922" i="1"/>
  <c r="P922" i="1"/>
  <c r="Q942" i="1"/>
  <c r="O1005" i="1"/>
  <c r="H1027" i="1"/>
  <c r="P1058" i="1"/>
  <c r="G1210" i="1"/>
  <c r="W1212" i="1"/>
  <c r="U1382" i="1"/>
  <c r="U1429" i="1" s="1"/>
  <c r="M1522" i="1"/>
  <c r="M1525" i="12"/>
  <c r="M1522" i="12" s="1"/>
  <c r="H1536" i="1"/>
  <c r="Q1544" i="1"/>
  <c r="Q1545" i="12"/>
  <c r="Q1544" i="12" s="1"/>
  <c r="N1566" i="1"/>
  <c r="N1567" i="12"/>
  <c r="N1566" i="12" s="1"/>
  <c r="P1572" i="1"/>
  <c r="P1573" i="12"/>
  <c r="P1572" i="12" s="1"/>
  <c r="O1629" i="1"/>
  <c r="O1630" i="12"/>
  <c r="O1629" i="12" s="1"/>
  <c r="W1209" i="1"/>
  <c r="Q1266" i="1"/>
  <c r="Q1268" i="12"/>
  <c r="Q1266" i="12" s="1"/>
  <c r="H1291" i="1"/>
  <c r="G1291" i="12"/>
  <c r="G1288" i="12" s="1"/>
  <c r="W1388" i="12"/>
  <c r="P1421" i="1"/>
  <c r="P1422" i="12"/>
  <c r="P1421" i="12" s="1"/>
  <c r="P1429" i="12" s="1"/>
  <c r="S1454" i="1"/>
  <c r="W1458" i="1"/>
  <c r="G1522" i="1"/>
  <c r="G1523" i="12"/>
  <c r="G1522" i="12" s="1"/>
  <c r="J1522" i="1"/>
  <c r="J1524" i="12"/>
  <c r="R1544" i="1"/>
  <c r="R1545" i="12"/>
  <c r="R1544" i="12" s="1"/>
  <c r="Q1572" i="1"/>
  <c r="Q1573" i="12"/>
  <c r="Q1572" i="12" s="1"/>
  <c r="U1572" i="1"/>
  <c r="U1574" i="12"/>
  <c r="U1572" i="12" s="1"/>
  <c r="V1269" i="12"/>
  <c r="G1358" i="12"/>
  <c r="L1439" i="12"/>
  <c r="M1463" i="12"/>
  <c r="R1480" i="12"/>
  <c r="R1528" i="12"/>
  <c r="V1528" i="12"/>
  <c r="P1536" i="12"/>
  <c r="T1536" i="12"/>
  <c r="U1555" i="12"/>
  <c r="O1563" i="12"/>
  <c r="Q1610" i="12"/>
  <c r="I233" i="1"/>
  <c r="U233" i="1"/>
  <c r="Q571" i="1"/>
  <c r="T571" i="1"/>
  <c r="W571" i="1"/>
  <c r="R814" i="1"/>
  <c r="H886" i="1"/>
  <c r="K886" i="1"/>
  <c r="G915" i="1"/>
  <c r="W917" i="1"/>
  <c r="M922" i="1"/>
  <c r="S942" i="1"/>
  <c r="G945" i="1"/>
  <c r="W983" i="1"/>
  <c r="Q1005" i="1"/>
  <c r="V1019" i="1"/>
  <c r="J1096" i="1"/>
  <c r="N1266" i="1"/>
  <c r="W1267" i="1"/>
  <c r="N1267" i="12"/>
  <c r="N1266" i="12" s="1"/>
  <c r="W1320" i="1"/>
  <c r="W1360" i="1"/>
  <c r="T1410" i="1"/>
  <c r="T1414" i="12"/>
  <c r="T1410" i="12" s="1"/>
  <c r="Q1421" i="1"/>
  <c r="Q1422" i="12"/>
  <c r="Q1421" i="12" s="1"/>
  <c r="H1523" i="1"/>
  <c r="O1522" i="1"/>
  <c r="O1525" i="12"/>
  <c r="O1522" i="12" s="1"/>
  <c r="R1522" i="1"/>
  <c r="R1526" i="12"/>
  <c r="R1522" i="12" s="1"/>
  <c r="I1517" i="12"/>
  <c r="I1522" i="12"/>
  <c r="T1528" i="12"/>
  <c r="M1622" i="12"/>
  <c r="P1656" i="12"/>
  <c r="K1667" i="12"/>
  <c r="P1675" i="12"/>
  <c r="K1685" i="12"/>
  <c r="Q516" i="1"/>
  <c r="Q520" i="1" s="1"/>
  <c r="M876" i="1"/>
  <c r="Q876" i="1"/>
  <c r="V876" i="1"/>
  <c r="W883" i="1"/>
  <c r="J905" i="1"/>
  <c r="M912" i="1"/>
  <c r="W935" i="1"/>
  <c r="S939" i="1"/>
  <c r="R949" i="1"/>
  <c r="O981" i="1"/>
  <c r="J988" i="1"/>
  <c r="N988" i="1"/>
  <c r="V995" i="1"/>
  <c r="U1015" i="1"/>
  <c r="K1027" i="1"/>
  <c r="W1053" i="1"/>
  <c r="T1058" i="1"/>
  <c r="G1111" i="1"/>
  <c r="G1185" i="1"/>
  <c r="W1261" i="1"/>
  <c r="G1260" i="1"/>
  <c r="W1330" i="1"/>
  <c r="G1398" i="1"/>
  <c r="W1400" i="1"/>
  <c r="W1411" i="1"/>
  <c r="M1410" i="1"/>
  <c r="M1429" i="1" s="1"/>
  <c r="V1418" i="1"/>
  <c r="W1117" i="7"/>
  <c r="J1522" i="12"/>
  <c r="S1541" i="12"/>
  <c r="I1572" i="12"/>
  <c r="M1575" i="12"/>
  <c r="G1578" i="12"/>
  <c r="G1590" i="12"/>
  <c r="Q1600" i="12"/>
  <c r="S1610" i="12"/>
  <c r="V1610" i="12"/>
  <c r="N1622" i="12"/>
  <c r="K1641" i="12"/>
  <c r="L1685" i="12"/>
  <c r="R516" i="1"/>
  <c r="R520" i="1" s="1"/>
  <c r="N876" i="1"/>
  <c r="U896" i="1"/>
  <c r="W902" i="1"/>
  <c r="K905" i="1"/>
  <c r="N912" i="1"/>
  <c r="Q977" i="1"/>
  <c r="K988" i="1"/>
  <c r="O988" i="1"/>
  <c r="M1000" i="1"/>
  <c r="R1015" i="1"/>
  <c r="O1041" i="1"/>
  <c r="S1041" i="1"/>
  <c r="W1050" i="1"/>
  <c r="G1049" i="1"/>
  <c r="W1062" i="1"/>
  <c r="G1061" i="1"/>
  <c r="W1079" i="1"/>
  <c r="W1131" i="1"/>
  <c r="Q1135" i="1"/>
  <c r="T1135" i="1" s="1"/>
  <c r="H1185" i="1"/>
  <c r="G1232" i="1"/>
  <c r="V1251" i="1"/>
  <c r="H1260" i="1"/>
  <c r="H1329" i="1"/>
  <c r="Q1358" i="1"/>
  <c r="W1397" i="1"/>
  <c r="W1417" i="1"/>
  <c r="G1118" i="7"/>
  <c r="V1563" i="12"/>
  <c r="O1569" i="12"/>
  <c r="N1575" i="12"/>
  <c r="I1590" i="12"/>
  <c r="R1600" i="12"/>
  <c r="T1610" i="12"/>
  <c r="L1641" i="12"/>
  <c r="M1667" i="12"/>
  <c r="M1685" i="12"/>
  <c r="L1693" i="12"/>
  <c r="P1706" i="12"/>
  <c r="S516" i="1"/>
  <c r="S520" i="1" s="1"/>
  <c r="V814" i="1"/>
  <c r="O876" i="1"/>
  <c r="S876" i="1"/>
  <c r="N886" i="1"/>
  <c r="V896" i="1"/>
  <c r="W901" i="1"/>
  <c r="L905" i="1"/>
  <c r="W909" i="1"/>
  <c r="O912" i="1"/>
  <c r="R922" i="1"/>
  <c r="U939" i="1"/>
  <c r="T949" i="1"/>
  <c r="L988" i="1"/>
  <c r="N1011" i="1"/>
  <c r="R1011" i="1"/>
  <c r="W1018" i="1"/>
  <c r="W1018" i="12" s="1"/>
  <c r="M1024" i="1"/>
  <c r="V1046" i="1"/>
  <c r="V1058" i="1"/>
  <c r="G1064" i="1"/>
  <c r="T1200" i="1"/>
  <c r="K1239" i="1"/>
  <c r="O1239" i="1"/>
  <c r="R1358" i="1"/>
  <c r="K1391" i="1"/>
  <c r="K1429" i="1" s="1"/>
  <c r="W1022" i="7"/>
  <c r="W1058" i="7"/>
  <c r="W1528" i="12"/>
  <c r="S1600" i="12"/>
  <c r="R1667" i="12"/>
  <c r="N1685" i="12"/>
  <c r="M1693" i="12"/>
  <c r="Q1706" i="12"/>
  <c r="L233" i="1"/>
  <c r="O233" i="1"/>
  <c r="R233" i="1"/>
  <c r="T516" i="1"/>
  <c r="T520" i="1" s="1"/>
  <c r="W814" i="1"/>
  <c r="O886" i="1"/>
  <c r="H895" i="1"/>
  <c r="H892" i="1" s="1"/>
  <c r="W895" i="1"/>
  <c r="Q919" i="1"/>
  <c r="S922" i="1"/>
  <c r="T930" i="1"/>
  <c r="W1007" i="1"/>
  <c r="O1011" i="1"/>
  <c r="N1024" i="1"/>
  <c r="N1027" i="1"/>
  <c r="Q1041" i="1"/>
  <c r="W1048" i="1"/>
  <c r="H1064" i="1"/>
  <c r="K1064" i="1"/>
  <c r="W1077" i="1"/>
  <c r="R1086" i="1"/>
  <c r="V1086" i="1"/>
  <c r="P1120" i="1"/>
  <c r="L1132" i="1"/>
  <c r="L1239" i="1"/>
  <c r="Q1243" i="1"/>
  <c r="P1410" i="1"/>
  <c r="I1061" i="7"/>
  <c r="W1062" i="7"/>
  <c r="I1497" i="12"/>
  <c r="M1517" i="12"/>
  <c r="V1536" i="12"/>
  <c r="O1548" i="12"/>
  <c r="I1551" i="12"/>
  <c r="Q1569" i="12"/>
  <c r="Q1622" i="12"/>
  <c r="N1636" i="12"/>
  <c r="Q1636" i="12"/>
  <c r="V1653" i="12"/>
  <c r="N1693" i="12"/>
  <c r="R1706" i="12"/>
  <c r="U516" i="1"/>
  <c r="U520" i="1" s="1"/>
  <c r="N863" i="1"/>
  <c r="N864" i="1" s="1"/>
  <c r="M863" i="1"/>
  <c r="M864" i="1" s="1"/>
  <c r="W882" i="1"/>
  <c r="W890" i="1"/>
  <c r="W890" i="12" s="1"/>
  <c r="N905" i="1"/>
  <c r="Q912" i="1"/>
  <c r="R919" i="1"/>
  <c r="W925" i="1"/>
  <c r="H929" i="1"/>
  <c r="U930" i="1"/>
  <c r="H941" i="1"/>
  <c r="T977" i="1"/>
  <c r="P1000" i="1"/>
  <c r="W1021" i="1"/>
  <c r="O1024" i="1"/>
  <c r="J1049" i="1"/>
  <c r="W1057" i="1"/>
  <c r="J1061" i="1"/>
  <c r="R1113" i="1"/>
  <c r="M1133" i="1"/>
  <c r="W1227" i="1"/>
  <c r="W1227" i="12" s="1"/>
  <c r="G1224" i="1"/>
  <c r="W1416" i="1"/>
  <c r="W1006" i="7"/>
  <c r="G1005" i="7"/>
  <c r="W1020" i="7"/>
  <c r="I1019" i="7"/>
  <c r="W1040" i="7"/>
  <c r="W1047" i="7"/>
  <c r="G1046" i="7"/>
  <c r="L1052" i="7"/>
  <c r="M1512" i="12"/>
  <c r="P1512" i="12"/>
  <c r="N1517" i="12"/>
  <c r="W1536" i="12"/>
  <c r="J1551" i="12"/>
  <c r="R1622" i="12"/>
  <c r="O1636" i="12"/>
  <c r="I1647" i="12"/>
  <c r="P1685" i="12"/>
  <c r="V1706" i="12"/>
  <c r="K233" i="1"/>
  <c r="V516" i="1"/>
  <c r="V520" i="1" s="1"/>
  <c r="R876" i="1"/>
  <c r="W893" i="1"/>
  <c r="H934" i="1"/>
  <c r="W934" i="1"/>
  <c r="W996" i="1"/>
  <c r="W1044" i="1"/>
  <c r="K1061" i="1"/>
  <c r="J1064" i="1"/>
  <c r="N1133" i="1"/>
  <c r="W1182" i="1"/>
  <c r="G1181" i="1"/>
  <c r="W1231" i="1"/>
  <c r="W1247" i="1"/>
  <c r="W1317" i="1"/>
  <c r="W929" i="7"/>
  <c r="H927" i="7"/>
  <c r="W1039" i="7"/>
  <c r="W1038" i="7" s="1"/>
  <c r="O1038" i="7"/>
  <c r="N1512" i="12"/>
  <c r="O1517" i="12"/>
  <c r="Q1548" i="12"/>
  <c r="R1575" i="12"/>
  <c r="Q1581" i="12"/>
  <c r="Q1595" i="12"/>
  <c r="T1595" i="12"/>
  <c r="P1636" i="12"/>
  <c r="J1647" i="12"/>
  <c r="L1690" i="12"/>
  <c r="P1693" i="12"/>
  <c r="G571" i="1"/>
  <c r="I814" i="1"/>
  <c r="I881" i="1"/>
  <c r="G892" i="1"/>
  <c r="H937" i="1"/>
  <c r="G936" i="1"/>
  <c r="W943" i="1"/>
  <c r="W944" i="1"/>
  <c r="Q1027" i="1"/>
  <c r="S1038" i="1"/>
  <c r="L1049" i="1"/>
  <c r="I1052" i="1"/>
  <c r="L1061" i="1"/>
  <c r="W1130" i="1"/>
  <c r="M1185" i="1"/>
  <c r="W1225" i="1"/>
  <c r="W1389" i="1"/>
  <c r="R1675" i="1"/>
  <c r="R1676" i="12"/>
  <c r="R1675" i="12" s="1"/>
  <c r="G930" i="7"/>
  <c r="H931" i="7"/>
  <c r="W931" i="7"/>
  <c r="I1046" i="7"/>
  <c r="L1477" i="12"/>
  <c r="G1558" i="12"/>
  <c r="O1644" i="12"/>
  <c r="M233" i="1"/>
  <c r="H571" i="1"/>
  <c r="G814" i="1"/>
  <c r="Q1716" i="1"/>
  <c r="W924" i="1"/>
  <c r="H927" i="1"/>
  <c r="J933" i="1"/>
  <c r="W951" i="1"/>
  <c r="W967" i="1"/>
  <c r="G966" i="1"/>
  <c r="S1000" i="1"/>
  <c r="W1006" i="1"/>
  <c r="S1011" i="1"/>
  <c r="R1024" i="1"/>
  <c r="T1038" i="1"/>
  <c r="G1041" i="1"/>
  <c r="U1041" i="1"/>
  <c r="M1049" i="1"/>
  <c r="M1061" i="1"/>
  <c r="W1076" i="1"/>
  <c r="G1075" i="1"/>
  <c r="G1104" i="1"/>
  <c r="G1125" i="1"/>
  <c r="M1179" i="1"/>
  <c r="I1181" i="1"/>
  <c r="H1333" i="1"/>
  <c r="G1332" i="1"/>
  <c r="L1429" i="1"/>
  <c r="H1699" i="1"/>
  <c r="H1700" i="12"/>
  <c r="H1699" i="12" s="1"/>
  <c r="M1699" i="1"/>
  <c r="M1701" i="12"/>
  <c r="M1699" i="12" s="1"/>
  <c r="R1699" i="1"/>
  <c r="R1704" i="12"/>
  <c r="R1699" i="12" s="1"/>
  <c r="W925" i="7"/>
  <c r="T1494" i="12"/>
  <c r="S1581" i="12"/>
  <c r="S1595" i="12"/>
  <c r="R1629" i="12"/>
  <c r="P1644" i="12"/>
  <c r="J1680" i="12"/>
  <c r="N1690" i="12"/>
  <c r="N233" i="1"/>
  <c r="Q233" i="1"/>
  <c r="I571" i="1"/>
  <c r="H814" i="1"/>
  <c r="R1716" i="1"/>
  <c r="W889" i="1"/>
  <c r="G896" i="1"/>
  <c r="W918" i="1"/>
  <c r="H955" i="1"/>
  <c r="G954" i="1"/>
  <c r="W970" i="1"/>
  <c r="R988" i="1"/>
  <c r="W1020" i="1"/>
  <c r="W1037" i="1"/>
  <c r="G1095" i="1"/>
  <c r="K1096" i="1"/>
  <c r="I1105" i="1"/>
  <c r="H1104" i="1"/>
  <c r="L1126" i="1"/>
  <c r="Q1143" i="1"/>
  <c r="P1429" i="1"/>
  <c r="V1581" i="1"/>
  <c r="V1582" i="12"/>
  <c r="V1581" i="12" s="1"/>
  <c r="N1667" i="1"/>
  <c r="N1668" i="12"/>
  <c r="N1667" i="12" s="1"/>
  <c r="R1667" i="1"/>
  <c r="R1669" i="12"/>
  <c r="S1706" i="1"/>
  <c r="S1707" i="12"/>
  <c r="S1706" i="12" s="1"/>
  <c r="V1706" i="1"/>
  <c r="V1708" i="12"/>
  <c r="G868" i="1"/>
  <c r="O881" i="1"/>
  <c r="P912" i="1"/>
  <c r="W920" i="1"/>
  <c r="P933" i="1"/>
  <c r="J936" i="1"/>
  <c r="W986" i="1"/>
  <c r="W999" i="1"/>
  <c r="S1005" i="1"/>
  <c r="V1005" i="1"/>
  <c r="T1011" i="1"/>
  <c r="H1034" i="1"/>
  <c r="P1049" i="1"/>
  <c r="I1106" i="1"/>
  <c r="N1121" i="1"/>
  <c r="G1139" i="1"/>
  <c r="L1181" i="1"/>
  <c r="W1197" i="1"/>
  <c r="Q1239" i="1"/>
  <c r="W1248" i="1"/>
  <c r="W1256" i="1"/>
  <c r="W1259" i="1"/>
  <c r="L1273" i="1"/>
  <c r="S1358" i="1"/>
  <c r="R1410" i="1"/>
  <c r="I1522" i="1"/>
  <c r="L1522" i="1"/>
  <c r="R1572" i="1"/>
  <c r="W814" i="7"/>
  <c r="I814" i="7"/>
  <c r="L814" i="7"/>
  <c r="W1297" i="7"/>
  <c r="W898" i="1"/>
  <c r="H921" i="1"/>
  <c r="W921" i="1" s="1"/>
  <c r="H974" i="1"/>
  <c r="O976" i="1"/>
  <c r="L976" i="1"/>
  <c r="W992" i="1"/>
  <c r="W1002" i="1"/>
  <c r="U1011" i="1"/>
  <c r="V1015" i="1"/>
  <c r="S1024" i="1"/>
  <c r="I1034" i="1"/>
  <c r="W1056" i="1"/>
  <c r="R1061" i="1"/>
  <c r="O1075" i="1"/>
  <c r="H1089" i="1"/>
  <c r="W1089" i="1" s="1"/>
  <c r="W1089" i="12" s="1"/>
  <c r="K1110" i="1"/>
  <c r="Q1115" i="1"/>
  <c r="L1140" i="1"/>
  <c r="H1139" i="1"/>
  <c r="W1151" i="1"/>
  <c r="I1153" i="1"/>
  <c r="M1181" i="1"/>
  <c r="W1219" i="1"/>
  <c r="H1224" i="1"/>
  <c r="J1260" i="1"/>
  <c r="W1271" i="1"/>
  <c r="M1273" i="1"/>
  <c r="W1322" i="1"/>
  <c r="T1358" i="1"/>
  <c r="S1410" i="1"/>
  <c r="N1434" i="1"/>
  <c r="Q1522" i="1"/>
  <c r="T1544" i="1"/>
  <c r="U949" i="1"/>
  <c r="W978" i="1"/>
  <c r="P988" i="1"/>
  <c r="T988" i="1"/>
  <c r="W997" i="1"/>
  <c r="T1000" i="1"/>
  <c r="U1005" i="1"/>
  <c r="W1016" i="1"/>
  <c r="U1019" i="1"/>
  <c r="W1022" i="1"/>
  <c r="W1039" i="1"/>
  <c r="W1043" i="1"/>
  <c r="R1049" i="1"/>
  <c r="W1074" i="1"/>
  <c r="K1125" i="1"/>
  <c r="J1153" i="1"/>
  <c r="H1165" i="1"/>
  <c r="I1165" i="1" s="1"/>
  <c r="N1181" i="1"/>
  <c r="W1206" i="1"/>
  <c r="G1205" i="1"/>
  <c r="K1205" i="1"/>
  <c r="G1220" i="1"/>
  <c r="W1245" i="1"/>
  <c r="K1260" i="1"/>
  <c r="N1273" i="1"/>
  <c r="H1321" i="1"/>
  <c r="W1439" i="1"/>
  <c r="M1512" i="1"/>
  <c r="G1517" i="1"/>
  <c r="K1522" i="1"/>
  <c r="W1218" i="7"/>
  <c r="G1216" i="7"/>
  <c r="U1236" i="7"/>
  <c r="W1237" i="7"/>
  <c r="W1236" i="7" s="1"/>
  <c r="W1267" i="7"/>
  <c r="W1266" i="7" s="1"/>
  <c r="G1266" i="7"/>
  <c r="W1299" i="7"/>
  <c r="W914" i="1"/>
  <c r="K915" i="1"/>
  <c r="W940" i="1"/>
  <c r="W969" i="1"/>
  <c r="Q988" i="1"/>
  <c r="W1017" i="1"/>
  <c r="K1034" i="1"/>
  <c r="W1047" i="1"/>
  <c r="S1049" i="1"/>
  <c r="H1097" i="1"/>
  <c r="H1101" i="1"/>
  <c r="K1118" i="1"/>
  <c r="W1123" i="1"/>
  <c r="J1139" i="1"/>
  <c r="O1181" i="1"/>
  <c r="H1220" i="1"/>
  <c r="O1236" i="1"/>
  <c r="T1239" i="1"/>
  <c r="L1260" i="1"/>
  <c r="O1273" i="1"/>
  <c r="W1312" i="1"/>
  <c r="U1410" i="1"/>
  <c r="M814" i="1"/>
  <c r="T876" i="1"/>
  <c r="W879" i="1"/>
  <c r="V1000" i="1"/>
  <c r="W1013" i="1"/>
  <c r="L1034" i="1"/>
  <c r="O1121" i="1"/>
  <c r="W1145" i="1"/>
  <c r="W1175" i="1"/>
  <c r="W1175" i="12" s="1"/>
  <c r="W1196" i="1"/>
  <c r="H1200" i="1"/>
  <c r="I1220" i="1"/>
  <c r="W1233" i="1"/>
  <c r="H1246" i="1"/>
  <c r="V1410" i="1"/>
  <c r="Q1434" i="1"/>
  <c r="P1210" i="7"/>
  <c r="W1211" i="7"/>
  <c r="H879" i="1"/>
  <c r="H879" i="12" s="1"/>
  <c r="H897" i="1"/>
  <c r="G930" i="1"/>
  <c r="U933" i="1"/>
  <c r="M976" i="1"/>
  <c r="W991" i="1"/>
  <c r="G1005" i="1"/>
  <c r="W1026" i="1"/>
  <c r="W1026" i="12" s="1"/>
  <c r="W1088" i="1"/>
  <c r="G1086" i="1"/>
  <c r="Q1128" i="1"/>
  <c r="L1169" i="1"/>
  <c r="M1169" i="1" s="1"/>
  <c r="I1200" i="1"/>
  <c r="W1218" i="1"/>
  <c r="J1220" i="1"/>
  <c r="L1224" i="1"/>
  <c r="Q1236" i="1"/>
  <c r="W1244" i="1"/>
  <c r="G1243" i="1"/>
  <c r="I1246" i="1"/>
  <c r="I1257" i="1"/>
  <c r="W1258" i="1"/>
  <c r="H1313" i="1"/>
  <c r="H1313" i="12" s="1"/>
  <c r="T1401" i="1"/>
  <c r="W1412" i="1"/>
  <c r="W1412" i="12" s="1"/>
  <c r="R1434" i="1"/>
  <c r="U1434" i="1"/>
  <c r="M1716" i="1"/>
  <c r="N976" i="1"/>
  <c r="S981" i="1"/>
  <c r="G1015" i="1"/>
  <c r="Q1031" i="1"/>
  <c r="O1068" i="1"/>
  <c r="V1121" i="1"/>
  <c r="R1128" i="1"/>
  <c r="P1142" i="1"/>
  <c r="M1148" i="1"/>
  <c r="G1177" i="1"/>
  <c r="W1188" i="1"/>
  <c r="U1192" i="1"/>
  <c r="R1236" i="1"/>
  <c r="J1246" i="1"/>
  <c r="M1246" i="1"/>
  <c r="O1260" i="1"/>
  <c r="H1324" i="1"/>
  <c r="W1357" i="1"/>
  <c r="G1355" i="1"/>
  <c r="W1392" i="1"/>
  <c r="G1391" i="1"/>
  <c r="G1429" i="1" s="1"/>
  <c r="S1398" i="1"/>
  <c r="S1429" i="1" s="1"/>
  <c r="S1672" i="1"/>
  <c r="Q1512" i="1"/>
  <c r="W1054" i="7"/>
  <c r="W1077" i="7"/>
  <c r="W1195" i="7"/>
  <c r="W1201" i="7"/>
  <c r="W1200" i="7" s="1"/>
  <c r="O1200" i="7"/>
  <c r="P976" i="1"/>
  <c r="H995" i="1"/>
  <c r="W1012" i="1"/>
  <c r="I1019" i="1"/>
  <c r="I1041" i="1"/>
  <c r="W1051" i="1"/>
  <c r="M1055" i="1"/>
  <c r="P1068" i="1"/>
  <c r="M1127" i="1"/>
  <c r="S1128" i="1"/>
  <c r="W1144" i="1"/>
  <c r="Q1150" i="1"/>
  <c r="G1157" i="1"/>
  <c r="R1192" i="1"/>
  <c r="W1214" i="1"/>
  <c r="W1241" i="1"/>
  <c r="W1270" i="1"/>
  <c r="H1288" i="1"/>
  <c r="H1302" i="1"/>
  <c r="T1398" i="1"/>
  <c r="G1401" i="1"/>
  <c r="T1491" i="1"/>
  <c r="W1030" i="7"/>
  <c r="W1030" i="12" s="1"/>
  <c r="S1210" i="7"/>
  <c r="H1216" i="7"/>
  <c r="W1217" i="7"/>
  <c r="W946" i="1"/>
  <c r="R961" i="1"/>
  <c r="O961" i="1"/>
  <c r="N961" i="1"/>
  <c r="L961" i="1"/>
  <c r="H959" i="1"/>
  <c r="S1031" i="1"/>
  <c r="I1177" i="1"/>
  <c r="L1178" i="1"/>
  <c r="W1217" i="1"/>
  <c r="K1216" i="1"/>
  <c r="J1243" i="1"/>
  <c r="W1390" i="1"/>
  <c r="V1488" i="1"/>
  <c r="P1716" i="7"/>
  <c r="W935" i="7"/>
  <c r="W933" i="7" s="1"/>
  <c r="H933" i="7"/>
  <c r="W1063" i="7"/>
  <c r="G1061" i="7"/>
  <c r="W1207" i="7"/>
  <c r="K946" i="1"/>
  <c r="W990" i="1"/>
  <c r="W1025" i="1"/>
  <c r="G1079" i="1"/>
  <c r="I1107" i="1"/>
  <c r="H1118" i="1"/>
  <c r="M1120" i="1"/>
  <c r="Q1122" i="1"/>
  <c r="J1125" i="1"/>
  <c r="I1159" i="1"/>
  <c r="W1213" i="1"/>
  <c r="W1213" i="12" s="1"/>
  <c r="W1304" i="1"/>
  <c r="W1302" i="1" s="1"/>
  <c r="W1349" i="1"/>
  <c r="J1391" i="1"/>
  <c r="J1429" i="1" s="1"/>
  <c r="G936" i="7"/>
  <c r="W937" i="7"/>
  <c r="H939" i="7"/>
  <c r="W940" i="7"/>
  <c r="W939" i="7" s="1"/>
  <c r="W1048" i="7"/>
  <c r="W1053" i="7"/>
  <c r="G1052" i="7"/>
  <c r="W1057" i="7"/>
  <c r="W1055" i="7" s="1"/>
  <c r="W1167" i="7"/>
  <c r="W1166" i="7" s="1"/>
  <c r="G1166" i="7"/>
  <c r="W1193" i="7"/>
  <c r="G1052" i="1"/>
  <c r="R1149" i="1"/>
  <c r="P1181" i="1"/>
  <c r="K1185" i="1"/>
  <c r="W1195" i="1"/>
  <c r="G1200" i="1"/>
  <c r="W1211" i="1"/>
  <c r="H1251" i="1"/>
  <c r="N1260" i="1"/>
  <c r="Q1273" i="1"/>
  <c r="W1385" i="1"/>
  <c r="W1427" i="1"/>
  <c r="T1434" i="1"/>
  <c r="S1450" i="1"/>
  <c r="U1454" i="1"/>
  <c r="W1488" i="1"/>
  <c r="V1541" i="1"/>
  <c r="S1563" i="1"/>
  <c r="P1629" i="1"/>
  <c r="K1641" i="1"/>
  <c r="S1667" i="1"/>
  <c r="O915" i="7"/>
  <c r="H924" i="7"/>
  <c r="G922" i="7"/>
  <c r="L930" i="7"/>
  <c r="T976" i="7"/>
  <c r="L976" i="7"/>
  <c r="L974" i="7" s="1"/>
  <c r="U976" i="7"/>
  <c r="S976" i="7"/>
  <c r="R976" i="7"/>
  <c r="Q976" i="7"/>
  <c r="P976" i="7"/>
  <c r="P974" i="7" s="1"/>
  <c r="O976" i="7"/>
  <c r="O974" i="7" s="1"/>
  <c r="N976" i="7"/>
  <c r="N974" i="7" s="1"/>
  <c r="M976" i="7"/>
  <c r="M974" i="7" s="1"/>
  <c r="H974" i="7"/>
  <c r="V976" i="7"/>
  <c r="J1005" i="7"/>
  <c r="H1015" i="7"/>
  <c r="I1109" i="7"/>
  <c r="Q1181" i="1"/>
  <c r="L1185" i="1"/>
  <c r="L1220" i="1"/>
  <c r="V1236" i="1"/>
  <c r="L1246" i="1"/>
  <c r="I1251" i="1"/>
  <c r="W1314" i="1"/>
  <c r="G1351" i="1"/>
  <c r="W1413" i="1"/>
  <c r="V1454" i="1"/>
  <c r="H1477" i="1"/>
  <c r="G1480" i="1"/>
  <c r="H1482" i="1"/>
  <c r="H1482" i="12" s="1"/>
  <c r="H1480" i="12" s="1"/>
  <c r="R1536" i="1"/>
  <c r="T1563" i="1"/>
  <c r="H1615" i="1"/>
  <c r="G1614" i="1"/>
  <c r="U1633" i="1"/>
  <c r="L1641" i="1"/>
  <c r="N1659" i="1"/>
  <c r="T1667" i="1"/>
  <c r="S1005" i="7"/>
  <c r="W1011" i="7"/>
  <c r="Q1429" i="7"/>
  <c r="W1001" i="1"/>
  <c r="I1046" i="1"/>
  <c r="N1114" i="1"/>
  <c r="W1124" i="1"/>
  <c r="I1158" i="1"/>
  <c r="H1164" i="1"/>
  <c r="M1220" i="1"/>
  <c r="P1220" i="1"/>
  <c r="W1238" i="1"/>
  <c r="P1260" i="1"/>
  <c r="W1342" i="1"/>
  <c r="W1352" i="1"/>
  <c r="U1358" i="1"/>
  <c r="P1391" i="1"/>
  <c r="T1391" i="1"/>
  <c r="W1419" i="1"/>
  <c r="W1425" i="1"/>
  <c r="Q1444" i="1"/>
  <c r="R1466" i="1"/>
  <c r="H1485" i="1"/>
  <c r="W1494" i="1"/>
  <c r="R1629" i="1"/>
  <c r="H1637" i="1"/>
  <c r="W887" i="7"/>
  <c r="W886" i="7" s="1"/>
  <c r="P1005" i="7"/>
  <c r="H1102" i="7"/>
  <c r="Q1114" i="7"/>
  <c r="T1114" i="7" s="1"/>
  <c r="H1099" i="1"/>
  <c r="I1109" i="1"/>
  <c r="M1134" i="1"/>
  <c r="J1158" i="1"/>
  <c r="G1172" i="1"/>
  <c r="N1246" i="1"/>
  <c r="W1255" i="1"/>
  <c r="W1325" i="1"/>
  <c r="G1324" i="1"/>
  <c r="H1342" i="1"/>
  <c r="H1352" i="1"/>
  <c r="Q1391" i="1"/>
  <c r="W1402" i="1"/>
  <c r="I1410" i="1"/>
  <c r="I1429" i="1" s="1"/>
  <c r="W1426" i="1"/>
  <c r="R1444" i="1"/>
  <c r="V1450" i="1"/>
  <c r="O1466" i="1"/>
  <c r="I1485" i="1"/>
  <c r="V1563" i="1"/>
  <c r="S1629" i="1"/>
  <c r="O1693" i="1"/>
  <c r="W888" i="7"/>
  <c r="G886" i="7"/>
  <c r="W992" i="7"/>
  <c r="R1000" i="7"/>
  <c r="M1005" i="7"/>
  <c r="U1005" i="7"/>
  <c r="W1162" i="7"/>
  <c r="L1173" i="1"/>
  <c r="H1172" i="1"/>
  <c r="W1194" i="1"/>
  <c r="K1200" i="1"/>
  <c r="O1216" i="1"/>
  <c r="O1246" i="1"/>
  <c r="V1269" i="1"/>
  <c r="R1391" i="1"/>
  <c r="V1391" i="1"/>
  <c r="Q1401" i="1"/>
  <c r="J1410" i="1"/>
  <c r="W1450" i="1"/>
  <c r="U1536" i="1"/>
  <c r="T1629" i="1"/>
  <c r="H1038" i="1"/>
  <c r="G1118" i="1"/>
  <c r="G1132" i="1"/>
  <c r="O1135" i="1"/>
  <c r="O1135" i="12" s="1"/>
  <c r="P1148" i="1"/>
  <c r="R1148" i="1" s="1"/>
  <c r="L1170" i="1"/>
  <c r="M1170" i="1" s="1"/>
  <c r="U1181" i="1"/>
  <c r="L1200" i="1"/>
  <c r="P1216" i="1"/>
  <c r="N1224" i="1"/>
  <c r="H1232" i="1"/>
  <c r="G1288" i="1"/>
  <c r="W1308" i="1"/>
  <c r="G1317" i="1"/>
  <c r="W1353" i="1"/>
  <c r="S1391" i="1"/>
  <c r="N1401" i="1"/>
  <c r="W1422" i="1"/>
  <c r="T1444" i="1"/>
  <c r="Q1466" i="1"/>
  <c r="U1466" i="1"/>
  <c r="U1716" i="1" s="1"/>
  <c r="L1477" i="1"/>
  <c r="O1532" i="1"/>
  <c r="S1532" i="1"/>
  <c r="R1555" i="1"/>
  <c r="G1563" i="1"/>
  <c r="H1565" i="1"/>
  <c r="H1565" i="12" s="1"/>
  <c r="V1569" i="1"/>
  <c r="N1595" i="1"/>
  <c r="O1606" i="1"/>
  <c r="L1614" i="1"/>
  <c r="S881" i="7"/>
  <c r="W893" i="7"/>
  <c r="P892" i="7"/>
  <c r="T1142" i="7"/>
  <c r="Q1142" i="7"/>
  <c r="G1558" i="7"/>
  <c r="H1559" i="7"/>
  <c r="H1558" i="7" s="1"/>
  <c r="G1000" i="1"/>
  <c r="P1034" i="1"/>
  <c r="H1132" i="1"/>
  <c r="R1135" i="1"/>
  <c r="L1147" i="1"/>
  <c r="J1172" i="1"/>
  <c r="Q1192" i="1"/>
  <c r="O1210" i="1"/>
  <c r="N1229" i="1"/>
  <c r="I1232" i="1"/>
  <c r="L1232" i="1"/>
  <c r="G1236" i="1"/>
  <c r="W1237" i="1"/>
  <c r="T1243" i="1"/>
  <c r="Q1246" i="1"/>
  <c r="W1362" i="1"/>
  <c r="K1401" i="1"/>
  <c r="G1424" i="1"/>
  <c r="U1444" i="1"/>
  <c r="M1477" i="1"/>
  <c r="I1480" i="1"/>
  <c r="M1500" i="1"/>
  <c r="P1532" i="1"/>
  <c r="P1606" i="1"/>
  <c r="M1614" i="1"/>
  <c r="G988" i="7"/>
  <c r="U1000" i="7"/>
  <c r="W1003" i="7"/>
  <c r="G1104" i="7"/>
  <c r="G1321" i="7"/>
  <c r="W1322" i="7"/>
  <c r="W1321" i="7" s="1"/>
  <c r="M1590" i="7"/>
  <c r="H1098" i="1"/>
  <c r="J1108" i="1"/>
  <c r="I1146" i="1"/>
  <c r="W1189" i="1"/>
  <c r="G1192" i="1"/>
  <c r="H1280" i="1"/>
  <c r="G1278" i="1"/>
  <c r="G1298" i="1"/>
  <c r="W1299" i="1"/>
  <c r="H1299" i="1"/>
  <c r="W1345" i="1"/>
  <c r="O1463" i="1"/>
  <c r="N1477" i="1"/>
  <c r="G1558" i="1"/>
  <c r="T1595" i="1"/>
  <c r="R814" i="7"/>
  <c r="W951" i="7"/>
  <c r="W949" i="7" s="1"/>
  <c r="G949" i="7"/>
  <c r="H1294" i="7"/>
  <c r="W1137" i="1"/>
  <c r="J1146" i="1"/>
  <c r="H1160" i="1"/>
  <c r="H1157" i="1" s="1"/>
  <c r="H1192" i="1"/>
  <c r="K1192" i="1"/>
  <c r="H1317" i="1"/>
  <c r="H1344" i="1"/>
  <c r="O1439" i="1"/>
  <c r="O1716" i="1" s="1"/>
  <c r="S814" i="7"/>
  <c r="V814" i="7"/>
  <c r="H814" i="7"/>
  <c r="V964" i="7"/>
  <c r="V962" i="7" s="1"/>
  <c r="T964" i="7"/>
  <c r="T962" i="7" s="1"/>
  <c r="S964" i="7"/>
  <c r="S962" i="7" s="1"/>
  <c r="R964" i="7"/>
  <c r="R962" i="7" s="1"/>
  <c r="Q964" i="7"/>
  <c r="Q962" i="7" s="1"/>
  <c r="O964" i="7"/>
  <c r="O962" i="7" s="1"/>
  <c r="N964" i="7"/>
  <c r="N962" i="7" s="1"/>
  <c r="M964" i="7"/>
  <c r="M962" i="7" s="1"/>
  <c r="L964" i="7"/>
  <c r="J962" i="7"/>
  <c r="N1134" i="7"/>
  <c r="L1132" i="7"/>
  <c r="W1323" i="7"/>
  <c r="T1544" i="7"/>
  <c r="S1578" i="7"/>
  <c r="K1108" i="1"/>
  <c r="W1117" i="1"/>
  <c r="P1134" i="1"/>
  <c r="N1180" i="1"/>
  <c r="H1177" i="1"/>
  <c r="I1192" i="1"/>
  <c r="V1210" i="1"/>
  <c r="T1216" i="1"/>
  <c r="W1223" i="1"/>
  <c r="G1239" i="1"/>
  <c r="W1249" i="1"/>
  <c r="W1262" i="1"/>
  <c r="G1269" i="1"/>
  <c r="W1275" i="1"/>
  <c r="W1337" i="1"/>
  <c r="W1346" i="1"/>
  <c r="O1382" i="1"/>
  <c r="W1393" i="1"/>
  <c r="V1401" i="1"/>
  <c r="G1610" i="1"/>
  <c r="H1611" i="1"/>
  <c r="P1614" i="1"/>
  <c r="T814" i="7"/>
  <c r="W1069" i="7"/>
  <c r="H1068" i="7"/>
  <c r="O1134" i="7"/>
  <c r="Q1134" i="7" s="1"/>
  <c r="G1146" i="7"/>
  <c r="H1323" i="7"/>
  <c r="G1257" i="1"/>
  <c r="G1321" i="1"/>
  <c r="G1329" i="1"/>
  <c r="W1444" i="1"/>
  <c r="W1672" i="1" s="1"/>
  <c r="U1458" i="1"/>
  <c r="S1470" i="1"/>
  <c r="O1477" i="1"/>
  <c r="G1488" i="1"/>
  <c r="H1489" i="1"/>
  <c r="T1512" i="1"/>
  <c r="N1522" i="1"/>
  <c r="W1544" i="1"/>
  <c r="V1551" i="1"/>
  <c r="T1572" i="1"/>
  <c r="S1578" i="1"/>
  <c r="Q1693" i="1"/>
  <c r="G814" i="7"/>
  <c r="Q881" i="7"/>
  <c r="I886" i="7"/>
  <c r="H988" i="7"/>
  <c r="R1038" i="7"/>
  <c r="J1046" i="7"/>
  <c r="W1194" i="7"/>
  <c r="W1424" i="7"/>
  <c r="H1450" i="7"/>
  <c r="O1485" i="7"/>
  <c r="W1044" i="9"/>
  <c r="W1041" i="9" s="1"/>
  <c r="R1254" i="1"/>
  <c r="T1382" i="1"/>
  <c r="W1394" i="1"/>
  <c r="W1405" i="1"/>
  <c r="G1410" i="1"/>
  <c r="V1458" i="1"/>
  <c r="P1477" i="1"/>
  <c r="L1480" i="1"/>
  <c r="U1512" i="1"/>
  <c r="G1532" i="1"/>
  <c r="W1551" i="1"/>
  <c r="U1569" i="1"/>
  <c r="T1578" i="1"/>
  <c r="K1600" i="1"/>
  <c r="M1636" i="1"/>
  <c r="P1656" i="1"/>
  <c r="R1693" i="1"/>
  <c r="H1693" i="1"/>
  <c r="T876" i="7"/>
  <c r="W884" i="7"/>
  <c r="W909" i="7"/>
  <c r="W908" i="7" s="1"/>
  <c r="G908" i="7"/>
  <c r="R915" i="7"/>
  <c r="W978" i="7"/>
  <c r="U988" i="7"/>
  <c r="S1038" i="7"/>
  <c r="O1120" i="7"/>
  <c r="Q1120" i="7" s="1"/>
  <c r="S1120" i="7" s="1"/>
  <c r="U1120" i="7" s="1"/>
  <c r="N1127" i="7"/>
  <c r="M1179" i="7"/>
  <c r="W1191" i="7"/>
  <c r="V1205" i="7"/>
  <c r="H1391" i="7"/>
  <c r="W1395" i="7"/>
  <c r="P1439" i="7"/>
  <c r="W1399" i="1"/>
  <c r="J1418" i="1"/>
  <c r="O1424" i="1"/>
  <c r="T1466" i="1"/>
  <c r="T1716" i="1" s="1"/>
  <c r="Q1477" i="1"/>
  <c r="J1488" i="1"/>
  <c r="G1512" i="1"/>
  <c r="M1517" i="1"/>
  <c r="P1517" i="1"/>
  <c r="P1522" i="1"/>
  <c r="T1532" i="1"/>
  <c r="H1548" i="1"/>
  <c r="U1578" i="1"/>
  <c r="L1600" i="1"/>
  <c r="N1636" i="1"/>
  <c r="R1636" i="1"/>
  <c r="Q1656" i="1"/>
  <c r="H909" i="7"/>
  <c r="W979" i="7"/>
  <c r="V988" i="7"/>
  <c r="T1038" i="7"/>
  <c r="M1141" i="7"/>
  <c r="H1139" i="7"/>
  <c r="I1185" i="7"/>
  <c r="O1205" i="7"/>
  <c r="S1205" i="7"/>
  <c r="K1260" i="7"/>
  <c r="H1263" i="7"/>
  <c r="G1444" i="7"/>
  <c r="H1445" i="7"/>
  <c r="H1444" i="7" s="1"/>
  <c r="Q1485" i="7"/>
  <c r="G1522" i="7"/>
  <c r="H1524" i="7"/>
  <c r="H1524" i="12" s="1"/>
  <c r="W1022" i="9"/>
  <c r="W1038" i="9"/>
  <c r="O1180" i="1"/>
  <c r="G1454" i="1"/>
  <c r="N1485" i="1"/>
  <c r="K1517" i="1"/>
  <c r="U1532" i="1"/>
  <c r="G1541" i="1"/>
  <c r="H1542" i="1"/>
  <c r="S1600" i="1"/>
  <c r="O1636" i="1"/>
  <c r="R1685" i="1"/>
  <c r="H1685" i="1"/>
  <c r="H903" i="7"/>
  <c r="H903" i="12" s="1"/>
  <c r="W903" i="7"/>
  <c r="W903" i="12" s="1"/>
  <c r="W906" i="7"/>
  <c r="W905" i="7" s="1"/>
  <c r="G981" i="7"/>
  <c r="W982" i="7"/>
  <c r="W981" i="7" s="1"/>
  <c r="H1098" i="7"/>
  <c r="I1098" i="7" s="1"/>
  <c r="J1106" i="7"/>
  <c r="K1106" i="7" s="1"/>
  <c r="G1111" i="7"/>
  <c r="N1192" i="7"/>
  <c r="V1251" i="7"/>
  <c r="L1260" i="7"/>
  <c r="I1444" i="7"/>
  <c r="R1485" i="7"/>
  <c r="G1038" i="9"/>
  <c r="W1040" i="9"/>
  <c r="N1058" i="9"/>
  <c r="W1059" i="9"/>
  <c r="W1058" i="9" s="1"/>
  <c r="R1058" i="9"/>
  <c r="W1060" i="9"/>
  <c r="W1060" i="12" s="1"/>
  <c r="G1444" i="1"/>
  <c r="V1466" i="1"/>
  <c r="L1517" i="1"/>
  <c r="O1517" i="1"/>
  <c r="I1558" i="1"/>
  <c r="N1600" i="1"/>
  <c r="Q1600" i="1"/>
  <c r="M1610" i="1"/>
  <c r="P1636" i="1"/>
  <c r="S1685" i="1"/>
  <c r="S233" i="7"/>
  <c r="H1099" i="7"/>
  <c r="I1099" i="7" s="1"/>
  <c r="L1173" i="7"/>
  <c r="L1172" i="7" s="1"/>
  <c r="H1172" i="7"/>
  <c r="W1253" i="7"/>
  <c r="S1439" i="7"/>
  <c r="G1470" i="7"/>
  <c r="H1471" i="7"/>
  <c r="W1019" i="9"/>
  <c r="W1183" i="1"/>
  <c r="H1243" i="1"/>
  <c r="I1358" i="1"/>
  <c r="R1424" i="1"/>
  <c r="H1445" i="1"/>
  <c r="I1454" i="1"/>
  <c r="W1466" i="1"/>
  <c r="T1477" i="1"/>
  <c r="P1485" i="1"/>
  <c r="W1503" i="1"/>
  <c r="K1548" i="1"/>
  <c r="G1551" i="1"/>
  <c r="J1558" i="1"/>
  <c r="M1558" i="1"/>
  <c r="G1575" i="1"/>
  <c r="O1600" i="1"/>
  <c r="W1626" i="1"/>
  <c r="Q1636" i="1"/>
  <c r="T1656" i="1"/>
  <c r="T1685" i="1"/>
  <c r="T233" i="7"/>
  <c r="K908" i="7"/>
  <c r="O908" i="7"/>
  <c r="I981" i="7"/>
  <c r="I1111" i="7"/>
  <c r="L1112" i="7"/>
  <c r="M1112" i="7" s="1"/>
  <c r="M1111" i="7" s="1"/>
  <c r="N1260" i="7"/>
  <c r="W1420" i="7"/>
  <c r="W1420" i="12" s="1"/>
  <c r="G1418" i="7"/>
  <c r="W1008" i="9"/>
  <c r="W1036" i="9"/>
  <c r="P1239" i="1"/>
  <c r="L1410" i="1"/>
  <c r="G1439" i="1"/>
  <c r="H1440" i="1"/>
  <c r="J1454" i="1"/>
  <c r="G1458" i="1"/>
  <c r="U1473" i="1"/>
  <c r="Q1485" i="1"/>
  <c r="L1491" i="1"/>
  <c r="M1505" i="1"/>
  <c r="L1505" i="1"/>
  <c r="N1517" i="1"/>
  <c r="Q1517" i="1"/>
  <c r="W1528" i="1"/>
  <c r="L1548" i="1"/>
  <c r="H1575" i="1"/>
  <c r="O1590" i="1"/>
  <c r="O1610" i="1"/>
  <c r="R1610" i="1"/>
  <c r="P1711" i="1"/>
  <c r="U233" i="7"/>
  <c r="W873" i="7"/>
  <c r="W871" i="7" s="1"/>
  <c r="M977" i="7"/>
  <c r="W985" i="7"/>
  <c r="G1024" i="7"/>
  <c r="W1025" i="7"/>
  <c r="W1024" i="7" s="1"/>
  <c r="Q1031" i="7"/>
  <c r="W1124" i="7"/>
  <c r="Q1128" i="7"/>
  <c r="T1128" i="7"/>
  <c r="U1149" i="7"/>
  <c r="W1152" i="7"/>
  <c r="H1146" i="7"/>
  <c r="T1246" i="7"/>
  <c r="R1429" i="7"/>
  <c r="V1391" i="7"/>
  <c r="J1444" i="1"/>
  <c r="H1494" i="1"/>
  <c r="G1528" i="1"/>
  <c r="J1536" i="1"/>
  <c r="L1558" i="1"/>
  <c r="I1575" i="1"/>
  <c r="S1590" i="1"/>
  <c r="V233" i="7"/>
  <c r="H233" i="7"/>
  <c r="G900" i="7"/>
  <c r="G942" i="7"/>
  <c r="O1128" i="7"/>
  <c r="V1149" i="7"/>
  <c r="W1244" i="7"/>
  <c r="W1243" i="7" s="1"/>
  <c r="W1388" i="7"/>
  <c r="W990" i="9"/>
  <c r="H988" i="9"/>
  <c r="W1383" i="1"/>
  <c r="N1410" i="1"/>
  <c r="N1429" i="1" s="1"/>
  <c r="I1458" i="1"/>
  <c r="W1473" i="1"/>
  <c r="H1530" i="1"/>
  <c r="L1566" i="1"/>
  <c r="H1606" i="1"/>
  <c r="N1633" i="1"/>
  <c r="U1650" i="1"/>
  <c r="W233" i="7"/>
  <c r="H902" i="7"/>
  <c r="N908" i="7"/>
  <c r="N1716" i="7" s="1"/>
  <c r="H943" i="7"/>
  <c r="O977" i="7"/>
  <c r="W1027" i="7"/>
  <c r="S1031" i="7"/>
  <c r="W1067" i="7"/>
  <c r="G1064" i="7"/>
  <c r="T1149" i="7"/>
  <c r="W1149" i="7" s="1"/>
  <c r="Q1149" i="7"/>
  <c r="M1173" i="7"/>
  <c r="J233" i="9"/>
  <c r="K233" i="9"/>
  <c r="N233" i="9"/>
  <c r="N1000" i="9"/>
  <c r="G1019" i="9"/>
  <c r="J1434" i="1"/>
  <c r="L1536" i="1"/>
  <c r="R1590" i="1"/>
  <c r="U1590" i="1"/>
  <c r="Q1675" i="1"/>
  <c r="R896" i="7"/>
  <c r="W932" i="7"/>
  <c r="W938" i="7"/>
  <c r="I942" i="7"/>
  <c r="W969" i="7"/>
  <c r="G974" i="7"/>
  <c r="W975" i="7"/>
  <c r="W1017" i="7"/>
  <c r="W1015" i="7" s="1"/>
  <c r="H1101" i="7"/>
  <c r="W1145" i="7"/>
  <c r="L1382" i="7"/>
  <c r="W1385" i="7"/>
  <c r="M1548" i="1"/>
  <c r="K1558" i="1"/>
  <c r="M1583" i="1"/>
  <c r="L1583" i="1"/>
  <c r="R1595" i="1"/>
  <c r="U1629" i="1"/>
  <c r="U1667" i="1"/>
  <c r="V1685" i="1"/>
  <c r="S1693" i="1"/>
  <c r="G233" i="7"/>
  <c r="J233" i="7"/>
  <c r="M233" i="7"/>
  <c r="P233" i="7"/>
  <c r="S516" i="7"/>
  <c r="S520" i="7" s="1"/>
  <c r="H571" i="7"/>
  <c r="W869" i="7"/>
  <c r="W868" i="7" s="1"/>
  <c r="G868" i="7"/>
  <c r="G1091" i="7" s="1"/>
  <c r="J886" i="7"/>
  <c r="I900" i="7"/>
  <c r="L900" i="7"/>
  <c r="S915" i="7"/>
  <c r="M942" i="7"/>
  <c r="W990" i="7"/>
  <c r="N1005" i="7"/>
  <c r="T1031" i="7"/>
  <c r="W1037" i="7"/>
  <c r="W1043" i="7"/>
  <c r="M1068" i="7"/>
  <c r="W1076" i="7"/>
  <c r="W1075" i="7" s="1"/>
  <c r="G1075" i="7"/>
  <c r="W1131" i="7"/>
  <c r="G1139" i="7"/>
  <c r="H1165" i="7"/>
  <c r="G1161" i="7"/>
  <c r="W1171" i="7"/>
  <c r="W1171" i="12" s="1"/>
  <c r="H1192" i="7"/>
  <c r="H1232" i="7"/>
  <c r="W1270" i="7"/>
  <c r="W1269" i="7" s="1"/>
  <c r="G1298" i="7"/>
  <c r="H1301" i="7"/>
  <c r="M1477" i="7"/>
  <c r="R1600" i="1"/>
  <c r="V1629" i="1"/>
  <c r="J1647" i="1"/>
  <c r="V1667" i="1"/>
  <c r="V1675" i="1"/>
  <c r="T1693" i="1"/>
  <c r="I571" i="7"/>
  <c r="L571" i="7"/>
  <c r="K886" i="7"/>
  <c r="N886" i="7"/>
  <c r="N1091" i="7" s="1"/>
  <c r="V892" i="7"/>
  <c r="J900" i="7"/>
  <c r="J1091" i="7" s="1"/>
  <c r="P908" i="7"/>
  <c r="T915" i="7"/>
  <c r="J922" i="7"/>
  <c r="Q977" i="7"/>
  <c r="W1002" i="7"/>
  <c r="O1005" i="7"/>
  <c r="W1013" i="7"/>
  <c r="H1011" i="7"/>
  <c r="N1052" i="7"/>
  <c r="K1111" i="7"/>
  <c r="Q1205" i="7"/>
  <c r="W1252" i="7"/>
  <c r="M1355" i="7"/>
  <c r="W1357" i="7"/>
  <c r="W1355" i="7" s="1"/>
  <c r="U1544" i="1"/>
  <c r="Q1614" i="1"/>
  <c r="L1661" i="1"/>
  <c r="L1661" i="12" s="1"/>
  <c r="L1659" i="12" s="1"/>
  <c r="W1667" i="1"/>
  <c r="I233" i="7"/>
  <c r="J571" i="7"/>
  <c r="L886" i="7"/>
  <c r="S892" i="7"/>
  <c r="W894" i="7"/>
  <c r="K900" i="7"/>
  <c r="I949" i="7"/>
  <c r="T1027" i="7"/>
  <c r="W1035" i="7"/>
  <c r="O1052" i="7"/>
  <c r="O1068" i="7"/>
  <c r="G1095" i="7"/>
  <c r="H1096" i="7"/>
  <c r="N1141" i="7"/>
  <c r="J1160" i="7"/>
  <c r="W1202" i="7"/>
  <c r="R1205" i="7"/>
  <c r="W1248" i="7"/>
  <c r="M1429" i="7"/>
  <c r="G1382" i="7"/>
  <c r="W1402" i="7"/>
  <c r="G1401" i="7"/>
  <c r="G1407" i="7"/>
  <c r="P1410" i="7"/>
  <c r="W1416" i="7"/>
  <c r="J1470" i="7"/>
  <c r="J1494" i="1"/>
  <c r="S1512" i="1"/>
  <c r="V1555" i="1"/>
  <c r="V1572" i="1"/>
  <c r="T1600" i="1"/>
  <c r="R1614" i="1"/>
  <c r="L1647" i="1"/>
  <c r="M1661" i="1"/>
  <c r="J1680" i="1"/>
  <c r="V1693" i="1"/>
  <c r="K571" i="7"/>
  <c r="V881" i="7"/>
  <c r="V915" i="7"/>
  <c r="H920" i="7"/>
  <c r="W920" i="7"/>
  <c r="W919" i="7" s="1"/>
  <c r="H922" i="7"/>
  <c r="P942" i="7"/>
  <c r="W1009" i="7"/>
  <c r="M1019" i="7"/>
  <c r="U1027" i="7"/>
  <c r="W1033" i="7"/>
  <c r="W1042" i="7"/>
  <c r="G1041" i="7"/>
  <c r="N1046" i="7"/>
  <c r="M1058" i="7"/>
  <c r="P1068" i="7"/>
  <c r="J1075" i="7"/>
  <c r="W1088" i="7"/>
  <c r="M1113" i="7"/>
  <c r="H1111" i="7"/>
  <c r="P1128" i="7"/>
  <c r="R1135" i="7"/>
  <c r="W1208" i="7"/>
  <c r="W1230" i="7"/>
  <c r="W1229" i="7" s="1"/>
  <c r="W1234" i="7"/>
  <c r="W1232" i="7" s="1"/>
  <c r="H1329" i="7"/>
  <c r="W1342" i="7"/>
  <c r="H1341" i="7"/>
  <c r="N1382" i="7"/>
  <c r="P1401" i="7"/>
  <c r="W958" i="9"/>
  <c r="H954" i="9"/>
  <c r="K1163" i="9"/>
  <c r="J1163" i="9"/>
  <c r="I1163" i="9"/>
  <c r="H1163" i="9"/>
  <c r="L1541" i="1"/>
  <c r="P1575" i="1"/>
  <c r="H1578" i="1"/>
  <c r="W1590" i="1"/>
  <c r="U1600" i="1"/>
  <c r="T1610" i="1"/>
  <c r="S1614" i="1"/>
  <c r="T1636" i="1"/>
  <c r="P1644" i="1"/>
  <c r="M1647" i="1"/>
  <c r="H1653" i="1"/>
  <c r="N1661" i="1"/>
  <c r="K863" i="7"/>
  <c r="J863" i="7"/>
  <c r="J864" i="7" s="1"/>
  <c r="I863" i="7"/>
  <c r="I864" i="7" s="1"/>
  <c r="H863" i="7"/>
  <c r="H864" i="7" s="1"/>
  <c r="K233" i="7"/>
  <c r="K1716" i="7"/>
  <c r="K1091" i="7"/>
  <c r="W913" i="7"/>
  <c r="W912" i="7" s="1"/>
  <c r="W958" i="7"/>
  <c r="W1065" i="7"/>
  <c r="W1064" i="7" s="1"/>
  <c r="W1089" i="7"/>
  <c r="M1086" i="7"/>
  <c r="W1138" i="7"/>
  <c r="L1139" i="7"/>
  <c r="N1148" i="7"/>
  <c r="P1148" i="7" s="1"/>
  <c r="R1148" i="7" s="1"/>
  <c r="T1148" i="7" s="1"/>
  <c r="V1148" i="7" s="1"/>
  <c r="W1175" i="7"/>
  <c r="W1226" i="7"/>
  <c r="G1224" i="7"/>
  <c r="W1231" i="7"/>
  <c r="G1278" i="7"/>
  <c r="W1329" i="7"/>
  <c r="G1341" i="7"/>
  <c r="W1343" i="7"/>
  <c r="W1419" i="7"/>
  <c r="N1661" i="7"/>
  <c r="M1661" i="7"/>
  <c r="M1659" i="7" s="1"/>
  <c r="W1595" i="1"/>
  <c r="T1614" i="1"/>
  <c r="U1636" i="1"/>
  <c r="G1706" i="1"/>
  <c r="J1706" i="1"/>
  <c r="L233" i="7"/>
  <c r="J919" i="7"/>
  <c r="G945" i="7"/>
  <c r="P995" i="7"/>
  <c r="I1011" i="7"/>
  <c r="O1019" i="7"/>
  <c r="O1058" i="7"/>
  <c r="L1075" i="7"/>
  <c r="Q1115" i="7"/>
  <c r="W1115" i="7" s="1"/>
  <c r="M1148" i="7"/>
  <c r="Q1153" i="7"/>
  <c r="W1279" i="7"/>
  <c r="H1278" i="7"/>
  <c r="J1401" i="7"/>
  <c r="J1429" i="7" s="1"/>
  <c r="L1466" i="7"/>
  <c r="J1522" i="7"/>
  <c r="P1522" i="7"/>
  <c r="L1661" i="7"/>
  <c r="L1659" i="7" s="1"/>
  <c r="H1125" i="9"/>
  <c r="L1126" i="9"/>
  <c r="J1551" i="1"/>
  <c r="J1716" i="1" s="1"/>
  <c r="V1636" i="1"/>
  <c r="M1680" i="1"/>
  <c r="R1680" i="1"/>
  <c r="T1690" i="1"/>
  <c r="M814" i="7"/>
  <c r="W917" i="7"/>
  <c r="W989" i="7"/>
  <c r="W988" i="7" s="1"/>
  <c r="W1001" i="7"/>
  <c r="P1019" i="7"/>
  <c r="G1086" i="7"/>
  <c r="W1087" i="7"/>
  <c r="R1153" i="7"/>
  <c r="W1280" i="7"/>
  <c r="W1396" i="7"/>
  <c r="O1401" i="7"/>
  <c r="W1406" i="7"/>
  <c r="G233" i="9"/>
  <c r="G912" i="9"/>
  <c r="H914" i="9"/>
  <c r="W914" i="9" s="1"/>
  <c r="W912" i="9" s="1"/>
  <c r="W957" i="9"/>
  <c r="W954" i="9" s="1"/>
  <c r="G954" i="9"/>
  <c r="Q1135" i="9"/>
  <c r="T1135" i="9" s="1"/>
  <c r="P1500" i="1"/>
  <c r="S1575" i="1"/>
  <c r="G1629" i="1"/>
  <c r="H1630" i="1"/>
  <c r="N233" i="7"/>
  <c r="Q886" i="7"/>
  <c r="W890" i="7"/>
  <c r="W897" i="7"/>
  <c r="P900" i="7"/>
  <c r="G954" i="7"/>
  <c r="W957" i="7"/>
  <c r="W957" i="12" s="1"/>
  <c r="R995" i="7"/>
  <c r="W1008" i="7"/>
  <c r="W1032" i="7"/>
  <c r="W1031" i="7" s="1"/>
  <c r="J1118" i="7"/>
  <c r="W1219" i="7"/>
  <c r="L1401" i="7"/>
  <c r="U1548" i="1"/>
  <c r="G1572" i="1"/>
  <c r="M1626" i="1"/>
  <c r="N1650" i="1"/>
  <c r="O1680" i="1"/>
  <c r="V1690" i="1"/>
  <c r="O233" i="7"/>
  <c r="W882" i="7"/>
  <c r="L881" i="7"/>
  <c r="L1716" i="7" s="1"/>
  <c r="I892" i="7"/>
  <c r="M919" i="7"/>
  <c r="N947" i="7"/>
  <c r="N945" i="7" s="1"/>
  <c r="W998" i="7"/>
  <c r="N1000" i="7"/>
  <c r="L1011" i="7"/>
  <c r="R1019" i="7"/>
  <c r="V1027" i="7"/>
  <c r="I1034" i="7"/>
  <c r="R1058" i="7"/>
  <c r="O1075" i="7"/>
  <c r="N1113" i="7"/>
  <c r="U1142" i="7"/>
  <c r="T1153" i="7"/>
  <c r="O1181" i="7"/>
  <c r="W1221" i="7"/>
  <c r="U1269" i="7"/>
  <c r="W1281" i="7"/>
  <c r="W1281" i="12" s="1"/>
  <c r="O1391" i="7"/>
  <c r="O1429" i="7" s="1"/>
  <c r="M1401" i="7"/>
  <c r="O1466" i="7"/>
  <c r="O1716" i="7" s="1"/>
  <c r="H1495" i="7"/>
  <c r="G1647" i="7"/>
  <c r="H1649" i="7"/>
  <c r="H1649" i="12" s="1"/>
  <c r="V1653" i="7"/>
  <c r="N927" i="9"/>
  <c r="H1590" i="1"/>
  <c r="P814" i="7"/>
  <c r="W910" i="7"/>
  <c r="W970" i="7"/>
  <c r="W966" i="7" s="1"/>
  <c r="T995" i="7"/>
  <c r="S1019" i="7"/>
  <c r="W1026" i="7"/>
  <c r="W1029" i="7"/>
  <c r="M1041" i="7"/>
  <c r="N1120" i="7"/>
  <c r="H1125" i="7"/>
  <c r="M1127" i="7"/>
  <c r="V1142" i="7"/>
  <c r="H1161" i="7"/>
  <c r="O1180" i="7"/>
  <c r="R1180" i="7" s="1"/>
  <c r="K1246" i="7"/>
  <c r="W1268" i="7"/>
  <c r="W1319" i="7"/>
  <c r="W1394" i="7"/>
  <c r="M233" i="9"/>
  <c r="P233" i="9"/>
  <c r="S233" i="9"/>
  <c r="H233" i="9"/>
  <c r="G892" i="9"/>
  <c r="H893" i="9"/>
  <c r="H1498" i="1"/>
  <c r="P1528" i="1"/>
  <c r="I1544" i="1"/>
  <c r="O1563" i="1"/>
  <c r="Q1680" i="1"/>
  <c r="L1711" i="1"/>
  <c r="Q233" i="7"/>
  <c r="I516" i="7"/>
  <c r="I520" i="7" s="1"/>
  <c r="Q814" i="7"/>
  <c r="H867" i="7"/>
  <c r="I881" i="7"/>
  <c r="W889" i="7"/>
  <c r="G892" i="7"/>
  <c r="K896" i="7"/>
  <c r="V905" i="7"/>
  <c r="W911" i="7"/>
  <c r="O919" i="7"/>
  <c r="O1091" i="7" s="1"/>
  <c r="S927" i="7"/>
  <c r="T933" i="7"/>
  <c r="V939" i="7"/>
  <c r="U995" i="7"/>
  <c r="W1007" i="7"/>
  <c r="R1041" i="7"/>
  <c r="U1055" i="7"/>
  <c r="T1058" i="7"/>
  <c r="W1070" i="7"/>
  <c r="K1086" i="7"/>
  <c r="G1172" i="7"/>
  <c r="M1224" i="7"/>
  <c r="J1229" i="7"/>
  <c r="R1254" i="7"/>
  <c r="L1458" i="7"/>
  <c r="J1494" i="7"/>
  <c r="H1497" i="7"/>
  <c r="N1503" i="7"/>
  <c r="L1626" i="7"/>
  <c r="H921" i="9"/>
  <c r="W921" i="9" s="1"/>
  <c r="W879" i="7"/>
  <c r="L908" i="7"/>
  <c r="W918" i="7"/>
  <c r="V922" i="7"/>
  <c r="H962" i="7"/>
  <c r="U964" i="7"/>
  <c r="U962" i="7" s="1"/>
  <c r="T973" i="7"/>
  <c r="T971" i="7" s="1"/>
  <c r="I1024" i="7"/>
  <c r="O1031" i="7"/>
  <c r="U1049" i="7"/>
  <c r="P1058" i="7"/>
  <c r="K1118" i="7"/>
  <c r="M1170" i="7"/>
  <c r="Q1181" i="7"/>
  <c r="G1192" i="7"/>
  <c r="P1205" i="7"/>
  <c r="W1225" i="7"/>
  <c r="G1236" i="7"/>
  <c r="S1254" i="7"/>
  <c r="I1263" i="7"/>
  <c r="W1275" i="7"/>
  <c r="W1273" i="7" s="1"/>
  <c r="W1360" i="7"/>
  <c r="W1358" i="7" s="1"/>
  <c r="G1369" i="7"/>
  <c r="T1391" i="7"/>
  <c r="J1407" i="7"/>
  <c r="O1410" i="7"/>
  <c r="W1414" i="7"/>
  <c r="Q1439" i="7"/>
  <c r="U1544" i="7"/>
  <c r="L1590" i="7"/>
  <c r="L1622" i="7"/>
  <c r="O1622" i="7"/>
  <c r="W901" i="9"/>
  <c r="W900" i="9" s="1"/>
  <c r="H900" i="9"/>
  <c r="G988" i="9"/>
  <c r="W1007" i="9"/>
  <c r="W1005" i="9" s="1"/>
  <c r="W1025" i="9"/>
  <c r="W1024" i="9" s="1"/>
  <c r="H1164" i="9"/>
  <c r="G1439" i="9"/>
  <c r="H1440" i="9"/>
  <c r="H1439" i="9" s="1"/>
  <c r="J1716" i="7"/>
  <c r="Q1019" i="7"/>
  <c r="H1118" i="7"/>
  <c r="W1122" i="7"/>
  <c r="H1159" i="7"/>
  <c r="G1168" i="7"/>
  <c r="T1181" i="7"/>
  <c r="J1192" i="7"/>
  <c r="M1192" i="7"/>
  <c r="W1212" i="7"/>
  <c r="J1216" i="7"/>
  <c r="J1224" i="7"/>
  <c r="W1240" i="7"/>
  <c r="V1254" i="7"/>
  <c r="P1260" i="7"/>
  <c r="J1369" i="7"/>
  <c r="R1410" i="7"/>
  <c r="J1444" i="7"/>
  <c r="S1485" i="7"/>
  <c r="N1494" i="7"/>
  <c r="K1517" i="7"/>
  <c r="G1590" i="7"/>
  <c r="H1591" i="7"/>
  <c r="H814" i="9"/>
  <c r="W1015" i="9"/>
  <c r="G1132" i="9"/>
  <c r="W1151" i="9"/>
  <c r="U915" i="7"/>
  <c r="M936" i="7"/>
  <c r="M1091" i="7" s="1"/>
  <c r="L949" i="7"/>
  <c r="W1004" i="7"/>
  <c r="R1068" i="7"/>
  <c r="I1105" i="7"/>
  <c r="I1177" i="7"/>
  <c r="K1192" i="7"/>
  <c r="T1205" i="7"/>
  <c r="K1216" i="7"/>
  <c r="K1236" i="7"/>
  <c r="I1243" i="7"/>
  <c r="W1256" i="7"/>
  <c r="G1269" i="7"/>
  <c r="T1434" i="7"/>
  <c r="H1543" i="7"/>
  <c r="G1541" i="7"/>
  <c r="I1590" i="7"/>
  <c r="K1619" i="7"/>
  <c r="I1647" i="7"/>
  <c r="O233" i="9"/>
  <c r="U233" i="9"/>
  <c r="I814" i="9"/>
  <c r="H1005" i="9"/>
  <c r="L1133" i="9"/>
  <c r="H1132" i="9"/>
  <c r="M1170" i="9"/>
  <c r="J981" i="7"/>
  <c r="M1011" i="7"/>
  <c r="R1052" i="7"/>
  <c r="J1108" i="7"/>
  <c r="L1126" i="7"/>
  <c r="W1143" i="7"/>
  <c r="H1164" i="7"/>
  <c r="L1169" i="7"/>
  <c r="I1168" i="7"/>
  <c r="W1204" i="7"/>
  <c r="U1205" i="7"/>
  <c r="K1232" i="7"/>
  <c r="N1232" i="7"/>
  <c r="W1247" i="7"/>
  <c r="W1246" i="7" s="1"/>
  <c r="W1282" i="7"/>
  <c r="W1345" i="7"/>
  <c r="W1344" i="7" s="1"/>
  <c r="I1358" i="7"/>
  <c r="T1410" i="7"/>
  <c r="W1413" i="7"/>
  <c r="H1418" i="7"/>
  <c r="Q1434" i="7"/>
  <c r="G1439" i="7"/>
  <c r="L1444" i="7"/>
  <c r="R1454" i="7"/>
  <c r="R1466" i="7"/>
  <c r="P1473" i="7"/>
  <c r="K1641" i="7"/>
  <c r="L516" i="9"/>
  <c r="L520" i="9" s="1"/>
  <c r="O516" i="9"/>
  <c r="O520" i="9" s="1"/>
  <c r="L1716" i="9"/>
  <c r="R927" i="9"/>
  <c r="Q1000" i="9"/>
  <c r="W877" i="7"/>
  <c r="W876" i="7" s="1"/>
  <c r="W898" i="7"/>
  <c r="L912" i="7"/>
  <c r="W916" i="7"/>
  <c r="W928" i="7"/>
  <c r="S1075" i="7"/>
  <c r="I1125" i="7"/>
  <c r="M1133" i="7"/>
  <c r="K1177" i="7"/>
  <c r="W1188" i="7"/>
  <c r="W1185" i="7" s="1"/>
  <c r="M1216" i="7"/>
  <c r="P1216" i="7"/>
  <c r="K1243" i="7"/>
  <c r="I1251" i="7"/>
  <c r="W1258" i="7"/>
  <c r="W1257" i="7" s="1"/>
  <c r="S1260" i="7"/>
  <c r="H1314" i="7"/>
  <c r="H1325" i="7"/>
  <c r="H1335" i="7"/>
  <c r="W1346" i="7"/>
  <c r="H1346" i="7"/>
  <c r="J1358" i="7"/>
  <c r="P1382" i="7"/>
  <c r="S1382" i="7"/>
  <c r="P1398" i="7"/>
  <c r="W1405" i="7"/>
  <c r="I1418" i="7"/>
  <c r="I1429" i="7" s="1"/>
  <c r="S1424" i="7"/>
  <c r="V1424" i="7"/>
  <c r="V1429" i="7" s="1"/>
  <c r="N1434" i="7"/>
  <c r="M1444" i="7"/>
  <c r="O1454" i="7"/>
  <c r="V1480" i="7"/>
  <c r="N1500" i="7"/>
  <c r="H1518" i="7"/>
  <c r="G1517" i="7"/>
  <c r="H1536" i="7"/>
  <c r="N1614" i="7"/>
  <c r="K1647" i="7"/>
  <c r="Q233" i="9"/>
  <c r="K814" i="9"/>
  <c r="Q814" i="9"/>
  <c r="T814" i="9"/>
  <c r="W814" i="9"/>
  <c r="O1121" i="9"/>
  <c r="R1121" i="9"/>
  <c r="U1121" i="9" s="1"/>
  <c r="O930" i="7"/>
  <c r="S942" i="7"/>
  <c r="Q961" i="7"/>
  <c r="Q959" i="7" s="1"/>
  <c r="R1005" i="7"/>
  <c r="L1119" i="7"/>
  <c r="W1183" i="7"/>
  <c r="V1185" i="7"/>
  <c r="H1185" i="7"/>
  <c r="W1197" i="7"/>
  <c r="N1216" i="7"/>
  <c r="N1224" i="7"/>
  <c r="O1239" i="7"/>
  <c r="L1243" i="7"/>
  <c r="J1251" i="7"/>
  <c r="T1260" i="7"/>
  <c r="H1304" i="7"/>
  <c r="G1391" i="7"/>
  <c r="T1463" i="7"/>
  <c r="R1473" i="7"/>
  <c r="S1480" i="7"/>
  <c r="R1491" i="7"/>
  <c r="I1517" i="7"/>
  <c r="L1517" i="7"/>
  <c r="V1572" i="7"/>
  <c r="K1614" i="7"/>
  <c r="M1641" i="7"/>
  <c r="L1647" i="7"/>
  <c r="R233" i="9"/>
  <c r="K516" i="9"/>
  <c r="K520" i="9" s="1"/>
  <c r="L814" i="9"/>
  <c r="O814" i="9"/>
  <c r="R814" i="9"/>
  <c r="N1716" i="9"/>
  <c r="V876" i="9"/>
  <c r="H898" i="9"/>
  <c r="H898" i="12" s="1"/>
  <c r="W898" i="9"/>
  <c r="O900" i="9"/>
  <c r="H920" i="9"/>
  <c r="W920" i="9"/>
  <c r="G919" i="9"/>
  <c r="W932" i="9"/>
  <c r="J988" i="9"/>
  <c r="R988" i="9"/>
  <c r="W1076" i="9"/>
  <c r="K1075" i="9"/>
  <c r="W883" i="7"/>
  <c r="T908" i="7"/>
  <c r="T1716" i="7" s="1"/>
  <c r="W944" i="7"/>
  <c r="P964" i="7"/>
  <c r="P962" i="7" s="1"/>
  <c r="Q1024" i="7"/>
  <c r="T1041" i="7"/>
  <c r="I1049" i="7"/>
  <c r="H1097" i="7"/>
  <c r="H1100" i="7"/>
  <c r="J1132" i="7"/>
  <c r="W1154" i="7"/>
  <c r="W1153" i="7" s="1"/>
  <c r="M1169" i="7"/>
  <c r="M1168" i="7" s="1"/>
  <c r="O1192" i="7"/>
  <c r="U1200" i="7"/>
  <c r="G1200" i="7"/>
  <c r="O1224" i="7"/>
  <c r="L1239" i="7"/>
  <c r="W1255" i="7"/>
  <c r="W1254" i="7" s="1"/>
  <c r="N1266" i="7"/>
  <c r="K1273" i="7"/>
  <c r="W1283" i="7"/>
  <c r="L1358" i="7"/>
  <c r="W1412" i="7"/>
  <c r="K1418" i="7"/>
  <c r="W1422" i="7"/>
  <c r="W1421" i="7" s="1"/>
  <c r="O1444" i="7"/>
  <c r="S1473" i="7"/>
  <c r="P1500" i="7"/>
  <c r="P900" i="9"/>
  <c r="G974" i="9"/>
  <c r="O988" i="9"/>
  <c r="S988" i="9"/>
  <c r="T1121" i="9"/>
  <c r="Q1142" i="9"/>
  <c r="T1142" i="9" s="1"/>
  <c r="H1146" i="9"/>
  <c r="M1148" i="9"/>
  <c r="P973" i="7"/>
  <c r="P971" i="7" s="1"/>
  <c r="K1139" i="7"/>
  <c r="O1232" i="7"/>
  <c r="G1294" i="7"/>
  <c r="H1349" i="7"/>
  <c r="G1347" i="7"/>
  <c r="W1404" i="7"/>
  <c r="P1424" i="7"/>
  <c r="G1536" i="7"/>
  <c r="I1699" i="7"/>
  <c r="M516" i="9"/>
  <c r="M520" i="9" s="1"/>
  <c r="N814" i="9"/>
  <c r="L976" i="9"/>
  <c r="V976" i="9"/>
  <c r="V974" i="9" s="1"/>
  <c r="U976" i="9"/>
  <c r="U974" i="9" s="1"/>
  <c r="U1091" i="9" s="1"/>
  <c r="T976" i="9"/>
  <c r="T974" i="9" s="1"/>
  <c r="S976" i="9"/>
  <c r="S974" i="9" s="1"/>
  <c r="R976" i="9"/>
  <c r="R974" i="9" s="1"/>
  <c r="Q976" i="9"/>
  <c r="Q974" i="9" s="1"/>
  <c r="N976" i="9"/>
  <c r="N974" i="9" s="1"/>
  <c r="H974" i="9"/>
  <c r="P976" i="9"/>
  <c r="P974" i="9" s="1"/>
  <c r="O976" i="9"/>
  <c r="O974" i="9" s="1"/>
  <c r="T1266" i="9"/>
  <c r="W1267" i="9"/>
  <c r="W1266" i="9" s="1"/>
  <c r="H1338" i="9"/>
  <c r="W1021" i="7"/>
  <c r="G1079" i="7"/>
  <c r="H1104" i="7"/>
  <c r="I1118" i="7"/>
  <c r="L1146" i="7"/>
  <c r="Q1180" i="7"/>
  <c r="T1180" i="7" s="1"/>
  <c r="W1182" i="7"/>
  <c r="W1181" i="7" s="1"/>
  <c r="N1210" i="7"/>
  <c r="Q1224" i="7"/>
  <c r="W1262" i="7"/>
  <c r="W1260" i="7" s="1"/>
  <c r="H1308" i="7"/>
  <c r="G1307" i="7"/>
  <c r="T1382" i="7"/>
  <c r="W1397" i="7"/>
  <c r="R1434" i="7"/>
  <c r="S1454" i="7"/>
  <c r="U1473" i="7"/>
  <c r="G1532" i="7"/>
  <c r="H1533" i="7"/>
  <c r="H1567" i="7"/>
  <c r="H1634" i="7"/>
  <c r="G1633" i="7"/>
  <c r="W944" i="9"/>
  <c r="W942" i="9" s="1"/>
  <c r="G942" i="9"/>
  <c r="H944" i="9"/>
  <c r="H944" i="12" s="1"/>
  <c r="H1651" i="1"/>
  <c r="H877" i="7"/>
  <c r="H876" i="7" s="1"/>
  <c r="J959" i="7"/>
  <c r="L961" i="7"/>
  <c r="W1080" i="7"/>
  <c r="I1107" i="7"/>
  <c r="U1114" i="7"/>
  <c r="M1140" i="7"/>
  <c r="M1147" i="7"/>
  <c r="K1172" i="7"/>
  <c r="M1174" i="7"/>
  <c r="W1196" i="7"/>
  <c r="R1224" i="7"/>
  <c r="M1246" i="7"/>
  <c r="Q1266" i="7"/>
  <c r="W1295" i="7"/>
  <c r="W1294" i="7" s="1"/>
  <c r="W1308" i="7"/>
  <c r="W1307" i="7" s="1"/>
  <c r="U1382" i="7"/>
  <c r="U1398" i="7"/>
  <c r="N1410" i="7"/>
  <c r="S1434" i="7"/>
  <c r="O1439" i="7"/>
  <c r="V1473" i="7"/>
  <c r="W1480" i="7"/>
  <c r="S1500" i="7"/>
  <c r="W895" i="9"/>
  <c r="W911" i="9"/>
  <c r="J1061" i="9"/>
  <c r="W1062" i="9"/>
  <c r="W1061" i="9" s="1"/>
  <c r="S900" i="7"/>
  <c r="U936" i="7"/>
  <c r="G939" i="7"/>
  <c r="M961" i="7"/>
  <c r="M959" i="7" s="1"/>
  <c r="I971" i="7"/>
  <c r="M1015" i="7"/>
  <c r="H1058" i="7"/>
  <c r="K1064" i="7"/>
  <c r="I1110" i="7"/>
  <c r="P1114" i="7"/>
  <c r="G1157" i="7"/>
  <c r="H1158" i="7"/>
  <c r="G1185" i="7"/>
  <c r="H1205" i="7"/>
  <c r="W1206" i="7"/>
  <c r="W1205" i="7" s="1"/>
  <c r="R1220" i="7"/>
  <c r="U1220" i="7"/>
  <c r="R1232" i="7"/>
  <c r="P1239" i="7"/>
  <c r="U1263" i="7"/>
  <c r="W1296" i="7"/>
  <c r="W1387" i="7"/>
  <c r="W1411" i="7"/>
  <c r="I1439" i="7"/>
  <c r="U1454" i="7"/>
  <c r="G1480" i="7"/>
  <c r="H1482" i="7"/>
  <c r="H1480" i="7" s="1"/>
  <c r="G1488" i="7"/>
  <c r="H1489" i="7"/>
  <c r="H1488" i="7" s="1"/>
  <c r="J1566" i="7"/>
  <c r="S1600" i="7"/>
  <c r="P516" i="9"/>
  <c r="P520" i="9" s="1"/>
  <c r="V886" i="9"/>
  <c r="W894" i="9"/>
  <c r="G896" i="9"/>
  <c r="R1113" i="9"/>
  <c r="M988" i="7"/>
  <c r="U1011" i="7"/>
  <c r="S1034" i="7"/>
  <c r="K1160" i="7"/>
  <c r="W1227" i="7"/>
  <c r="S1232" i="7"/>
  <c r="Q1239" i="7"/>
  <c r="J1257" i="7"/>
  <c r="P1273" i="7"/>
  <c r="W1318" i="7"/>
  <c r="W1339" i="7"/>
  <c r="W1403" i="7"/>
  <c r="K1401" i="7"/>
  <c r="K1429" i="7" s="1"/>
  <c r="H1410" i="7"/>
  <c r="H1429" i="7" s="1"/>
  <c r="U1434" i="7"/>
  <c r="V1454" i="7"/>
  <c r="I1480" i="7"/>
  <c r="I1488" i="7"/>
  <c r="H1512" i="7"/>
  <c r="K1512" i="7"/>
  <c r="H1529" i="7"/>
  <c r="K1528" i="7"/>
  <c r="S1551" i="7"/>
  <c r="K1566" i="7"/>
  <c r="Q1636" i="7"/>
  <c r="H894" i="9"/>
  <c r="Q908" i="9"/>
  <c r="Q1716" i="9" s="1"/>
  <c r="T936" i="9"/>
  <c r="M976" i="9"/>
  <c r="M974" i="9" s="1"/>
  <c r="O1113" i="9"/>
  <c r="Q1113" i="9" s="1"/>
  <c r="I1139" i="9"/>
  <c r="I1243" i="9"/>
  <c r="W1244" i="9"/>
  <c r="G1332" i="7"/>
  <c r="Q1473" i="7"/>
  <c r="Q1716" i="7" s="1"/>
  <c r="O1500" i="7"/>
  <c r="H1522" i="7"/>
  <c r="N1563" i="7"/>
  <c r="T1600" i="7"/>
  <c r="G1610" i="7"/>
  <c r="M1633" i="7"/>
  <c r="N1641" i="7"/>
  <c r="K1680" i="7"/>
  <c r="P1680" i="7"/>
  <c r="S1690" i="7"/>
  <c r="G1706" i="7"/>
  <c r="J1706" i="7"/>
  <c r="M814" i="9"/>
  <c r="W879" i="9"/>
  <c r="H881" i="9"/>
  <c r="Q886" i="9"/>
  <c r="W907" i="9"/>
  <c r="S908" i="9"/>
  <c r="S1716" i="9" s="1"/>
  <c r="V915" i="9"/>
  <c r="I919" i="9"/>
  <c r="P933" i="9"/>
  <c r="I988" i="9"/>
  <c r="G1005" i="9"/>
  <c r="O1049" i="9"/>
  <c r="I1098" i="9"/>
  <c r="P1121" i="9"/>
  <c r="S1121" i="9"/>
  <c r="I1177" i="9"/>
  <c r="W1350" i="9"/>
  <c r="H1350" i="9"/>
  <c r="Q1424" i="9"/>
  <c r="H1283" i="7"/>
  <c r="J1517" i="7"/>
  <c r="P1517" i="7"/>
  <c r="L1569" i="7"/>
  <c r="W1578" i="7"/>
  <c r="J1590" i="7"/>
  <c r="O1614" i="7"/>
  <c r="P1622" i="7"/>
  <c r="P1629" i="7"/>
  <c r="N1636" i="7"/>
  <c r="G1659" i="7"/>
  <c r="V1690" i="7"/>
  <c r="N571" i="9"/>
  <c r="I1091" i="9"/>
  <c r="T886" i="9"/>
  <c r="Q900" i="9"/>
  <c r="V900" i="9"/>
  <c r="L919" i="9"/>
  <c r="W941" i="9"/>
  <c r="U964" i="9"/>
  <c r="U962" i="9" s="1"/>
  <c r="T964" i="9"/>
  <c r="T962" i="9" s="1"/>
  <c r="M964" i="9"/>
  <c r="M962" i="9" s="1"/>
  <c r="V964" i="9"/>
  <c r="V962" i="9" s="1"/>
  <c r="S964" i="9"/>
  <c r="S962" i="9" s="1"/>
  <c r="R964" i="9"/>
  <c r="R962" i="9" s="1"/>
  <c r="Q964" i="9"/>
  <c r="Q962" i="9" s="1"/>
  <c r="P964" i="9"/>
  <c r="P962" i="9" s="1"/>
  <c r="O964" i="9"/>
  <c r="O962" i="9" s="1"/>
  <c r="N964" i="9"/>
  <c r="N962" i="9" s="1"/>
  <c r="L988" i="9"/>
  <c r="P988" i="9"/>
  <c r="J1005" i="9"/>
  <c r="M1005" i="9"/>
  <c r="I1019" i="9"/>
  <c r="W1035" i="9"/>
  <c r="G1034" i="9"/>
  <c r="L1118" i="9"/>
  <c r="I1132" i="9"/>
  <c r="P1135" i="9"/>
  <c r="S1185" i="9"/>
  <c r="W1383" i="7"/>
  <c r="W1399" i="7"/>
  <c r="W1398" i="7" s="1"/>
  <c r="L1532" i="7"/>
  <c r="R1555" i="7"/>
  <c r="I1572" i="7"/>
  <c r="P1614" i="7"/>
  <c r="Q1622" i="7"/>
  <c r="G1653" i="7"/>
  <c r="H1654" i="7"/>
  <c r="K1660" i="7"/>
  <c r="K1699" i="7"/>
  <c r="T233" i="9"/>
  <c r="O571" i="9"/>
  <c r="J1716" i="9"/>
  <c r="R900" i="9"/>
  <c r="W910" i="9"/>
  <c r="W946" i="9"/>
  <c r="M988" i="9"/>
  <c r="K1005" i="9"/>
  <c r="M1119" i="9"/>
  <c r="J1159" i="9"/>
  <c r="K1159" i="9" s="1"/>
  <c r="P1179" i="9"/>
  <c r="R1179" i="9" s="1"/>
  <c r="W1213" i="9"/>
  <c r="W1231" i="9"/>
  <c r="H1319" i="7"/>
  <c r="H1340" i="7"/>
  <c r="H1340" i="12" s="1"/>
  <c r="W1392" i="7"/>
  <c r="W1391" i="7" s="1"/>
  <c r="H1464" i="7"/>
  <c r="T1500" i="7"/>
  <c r="M1522" i="7"/>
  <c r="M1532" i="7"/>
  <c r="U1551" i="7"/>
  <c r="S1563" i="7"/>
  <c r="K1606" i="7"/>
  <c r="Q1614" i="7"/>
  <c r="R1622" i="7"/>
  <c r="I1653" i="7"/>
  <c r="P571" i="9"/>
  <c r="K1716" i="9"/>
  <c r="L876" i="9"/>
  <c r="W899" i="9"/>
  <c r="S900" i="9"/>
  <c r="S1091" i="9" s="1"/>
  <c r="N919" i="9"/>
  <c r="W947" i="9"/>
  <c r="N947" i="9"/>
  <c r="N945" i="9" s="1"/>
  <c r="M947" i="9"/>
  <c r="M945" i="9" s="1"/>
  <c r="L947" i="9"/>
  <c r="L945" i="9" s="1"/>
  <c r="G995" i="9"/>
  <c r="W996" i="9"/>
  <c r="W995" i="9" s="1"/>
  <c r="K995" i="9"/>
  <c r="W1013" i="9"/>
  <c r="O1027" i="9"/>
  <c r="S1027" i="9"/>
  <c r="I1034" i="9"/>
  <c r="W1067" i="9"/>
  <c r="W1069" i="9"/>
  <c r="W1068" i="9" s="1"/>
  <c r="N1086" i="9"/>
  <c r="J1181" i="9"/>
  <c r="W1206" i="9"/>
  <c r="G1205" i="9"/>
  <c r="G1298" i="9"/>
  <c r="W1299" i="9"/>
  <c r="V1485" i="7"/>
  <c r="Q1494" i="7"/>
  <c r="S1503" i="7"/>
  <c r="M1517" i="7"/>
  <c r="M1716" i="7" s="1"/>
  <c r="K1541" i="7"/>
  <c r="G1544" i="7"/>
  <c r="H1545" i="7"/>
  <c r="R1614" i="7"/>
  <c r="J1653" i="7"/>
  <c r="Q1680" i="7"/>
  <c r="H1699" i="7"/>
  <c r="V233" i="9"/>
  <c r="Q571" i="9"/>
  <c r="T571" i="9"/>
  <c r="U1716" i="9"/>
  <c r="W873" i="9"/>
  <c r="W884" i="9"/>
  <c r="W888" i="9"/>
  <c r="K892" i="9"/>
  <c r="K1091" i="9" s="1"/>
  <c r="H942" i="9"/>
  <c r="H995" i="9"/>
  <c r="H1015" i="9"/>
  <c r="K1015" i="9"/>
  <c r="N1034" i="9"/>
  <c r="W1047" i="9"/>
  <c r="W1046" i="9" s="1"/>
  <c r="O1046" i="9"/>
  <c r="W1144" i="9"/>
  <c r="J1239" i="9"/>
  <c r="Q1693" i="9"/>
  <c r="H1177" i="7"/>
  <c r="H1291" i="7"/>
  <c r="H1288" i="7" s="1"/>
  <c r="H1313" i="7"/>
  <c r="W1313" i="7" s="1"/>
  <c r="H1334" i="7"/>
  <c r="O1532" i="7"/>
  <c r="L1536" i="7"/>
  <c r="U1555" i="7"/>
  <c r="U1563" i="7"/>
  <c r="P1569" i="7"/>
  <c r="J1575" i="7"/>
  <c r="G1595" i="7"/>
  <c r="M1606" i="7"/>
  <c r="S1614" i="7"/>
  <c r="T1622" i="7"/>
  <c r="Q1629" i="7"/>
  <c r="R1636" i="7"/>
  <c r="S1644" i="7"/>
  <c r="M1650" i="7"/>
  <c r="N1659" i="7"/>
  <c r="R1680" i="7"/>
  <c r="N1685" i="7"/>
  <c r="S1685" i="7"/>
  <c r="O1711" i="7"/>
  <c r="W233" i="9"/>
  <c r="N516" i="9"/>
  <c r="N520" i="9" s="1"/>
  <c r="R571" i="9"/>
  <c r="T881" i="9"/>
  <c r="L892" i="9"/>
  <c r="L964" i="9"/>
  <c r="N1005" i="9"/>
  <c r="K1034" i="9"/>
  <c r="W1130" i="9"/>
  <c r="O1711" i="9"/>
  <c r="L1178" i="7"/>
  <c r="J1480" i="7"/>
  <c r="K1497" i="7"/>
  <c r="O1512" i="7"/>
  <c r="U1512" i="7"/>
  <c r="V1563" i="7"/>
  <c r="Q1569" i="7"/>
  <c r="G1578" i="7"/>
  <c r="W1581" i="7"/>
  <c r="O1590" i="7"/>
  <c r="U1595" i="7"/>
  <c r="H1598" i="7"/>
  <c r="H1598" i="12" s="1"/>
  <c r="N1606" i="7"/>
  <c r="R1629" i="7"/>
  <c r="S1636" i="7"/>
  <c r="T1644" i="7"/>
  <c r="K1656" i="7"/>
  <c r="P1711" i="7"/>
  <c r="S571" i="9"/>
  <c r="U814" i="9"/>
  <c r="G876" i="9"/>
  <c r="H877" i="9"/>
  <c r="V896" i="9"/>
  <c r="H906" i="9"/>
  <c r="W925" i="9"/>
  <c r="W940" i="9"/>
  <c r="W939" i="9" s="1"/>
  <c r="W951" i="9"/>
  <c r="W949" i="9" s="1"/>
  <c r="J1011" i="9"/>
  <c r="R1027" i="9"/>
  <c r="L1034" i="9"/>
  <c r="W1065" i="9"/>
  <c r="Q1086" i="9"/>
  <c r="M1120" i="9"/>
  <c r="H1300" i="9"/>
  <c r="W1300" i="9" s="1"/>
  <c r="W1300" i="12" s="1"/>
  <c r="V1595" i="7"/>
  <c r="S1629" i="7"/>
  <c r="T1636" i="7"/>
  <c r="I876" i="9"/>
  <c r="M876" i="9"/>
  <c r="N892" i="9"/>
  <c r="K912" i="9"/>
  <c r="W983" i="9"/>
  <c r="O995" i="9"/>
  <c r="P1000" i="9"/>
  <c r="W1004" i="9"/>
  <c r="W1012" i="9"/>
  <c r="W1011" i="9" s="1"/>
  <c r="G1011" i="9"/>
  <c r="W1030" i="9"/>
  <c r="W1054" i="9"/>
  <c r="W1052" i="9" s="1"/>
  <c r="G1064" i="9"/>
  <c r="W1066" i="9"/>
  <c r="W1066" i="12" s="1"/>
  <c r="R1086" i="9"/>
  <c r="V1558" i="7"/>
  <c r="S1569" i="7"/>
  <c r="W1595" i="7"/>
  <c r="V1610" i="7"/>
  <c r="T1629" i="7"/>
  <c r="U1636" i="7"/>
  <c r="N1667" i="7"/>
  <c r="Q516" i="9"/>
  <c r="Q520" i="9" s="1"/>
  <c r="J876" i="9"/>
  <c r="O892" i="9"/>
  <c r="W929" i="9"/>
  <c r="W982" i="9"/>
  <c r="W981" i="9" s="1"/>
  <c r="G981" i="9"/>
  <c r="W991" i="9"/>
  <c r="W988" i="9" s="1"/>
  <c r="L995" i="9"/>
  <c r="P995" i="9"/>
  <c r="M1000" i="9"/>
  <c r="W1003" i="9"/>
  <c r="W1033" i="9"/>
  <c r="W1055" i="9"/>
  <c r="S1086" i="9"/>
  <c r="H1104" i="9"/>
  <c r="J1118" i="9"/>
  <c r="W1131" i="9"/>
  <c r="R1142" i="9"/>
  <c r="O1142" i="9"/>
  <c r="G1503" i="7"/>
  <c r="L1505" i="7"/>
  <c r="L1503" i="7" s="1"/>
  <c r="L1672" i="7" s="1"/>
  <c r="R1512" i="7"/>
  <c r="R1517" i="7"/>
  <c r="M1699" i="7"/>
  <c r="R516" i="9"/>
  <c r="R520" i="9" s="1"/>
  <c r="L863" i="9"/>
  <c r="L864" i="9" s="1"/>
  <c r="K863" i="9"/>
  <c r="K864" i="9" s="1"/>
  <c r="H863" i="9"/>
  <c r="H864" i="9" s="1"/>
  <c r="U922" i="9"/>
  <c r="W1002" i="9"/>
  <c r="J1000" i="9"/>
  <c r="W1063" i="9"/>
  <c r="H1061" i="9"/>
  <c r="W1089" i="9"/>
  <c r="W1171" i="9"/>
  <c r="H1315" i="9"/>
  <c r="W1315" i="9" s="1"/>
  <c r="G1314" i="9"/>
  <c r="I1473" i="7"/>
  <c r="G1500" i="7"/>
  <c r="M1505" i="7"/>
  <c r="M1503" i="7" s="1"/>
  <c r="M1672" i="7" s="1"/>
  <c r="T1522" i="7"/>
  <c r="H1551" i="7"/>
  <c r="O1575" i="7"/>
  <c r="L1600" i="7"/>
  <c r="O1600" i="7"/>
  <c r="H1628" i="7"/>
  <c r="H1628" i="12" s="1"/>
  <c r="R1650" i="7"/>
  <c r="S1706" i="7"/>
  <c r="V1706" i="7"/>
  <c r="S516" i="9"/>
  <c r="S520" i="9" s="1"/>
  <c r="I863" i="9"/>
  <c r="I864" i="9" s="1"/>
  <c r="V922" i="9"/>
  <c r="H928" i="9"/>
  <c r="W934" i="9"/>
  <c r="W933" i="9" s="1"/>
  <c r="W1001" i="9"/>
  <c r="G1000" i="9"/>
  <c r="R1041" i="9"/>
  <c r="G1052" i="9"/>
  <c r="W1077" i="9"/>
  <c r="H1075" i="9"/>
  <c r="J1105" i="9"/>
  <c r="K1109" i="9"/>
  <c r="H1558" i="9"/>
  <c r="N1505" i="7"/>
  <c r="T516" i="9"/>
  <c r="T520" i="9" s="1"/>
  <c r="J863" i="9"/>
  <c r="J864" i="9" s="1"/>
  <c r="W977" i="9"/>
  <c r="W999" i="9"/>
  <c r="W1029" i="9"/>
  <c r="W1051" i="9"/>
  <c r="W1115" i="9"/>
  <c r="G1125" i="9"/>
  <c r="Q1128" i="9"/>
  <c r="T1128" i="9"/>
  <c r="S1142" i="9"/>
  <c r="V1142" i="9" s="1"/>
  <c r="W1275" i="9"/>
  <c r="W1273" i="9" s="1"/>
  <c r="G1273" i="9"/>
  <c r="N1429" i="9"/>
  <c r="W883" i="9"/>
  <c r="W918" i="9"/>
  <c r="W924" i="9"/>
  <c r="W937" i="9"/>
  <c r="W936" i="9" s="1"/>
  <c r="K988" i="9"/>
  <c r="P1027" i="9"/>
  <c r="J1034" i="9"/>
  <c r="N1049" i="9"/>
  <c r="W1057" i="9"/>
  <c r="I1111" i="9"/>
  <c r="N1185" i="9"/>
  <c r="W1203" i="9"/>
  <c r="P1232" i="9"/>
  <c r="W1406" i="9"/>
  <c r="W1417" i="9"/>
  <c r="R1480" i="9"/>
  <c r="H1132" i="10"/>
  <c r="L1133" i="10"/>
  <c r="R1716" i="9"/>
  <c r="W882" i="9"/>
  <c r="W903" i="9"/>
  <c r="W917" i="9"/>
  <c r="W923" i="9"/>
  <c r="M1011" i="9"/>
  <c r="W1043" i="9"/>
  <c r="J1064" i="9"/>
  <c r="Q1122" i="9"/>
  <c r="W1122" i="9" s="1"/>
  <c r="W1189" i="9"/>
  <c r="W1211" i="9"/>
  <c r="H1210" i="9"/>
  <c r="P1229" i="9"/>
  <c r="W1238" i="9"/>
  <c r="W1416" i="9"/>
  <c r="K942" i="9"/>
  <c r="G977" i="9"/>
  <c r="G1024" i="9"/>
  <c r="O1061" i="9"/>
  <c r="T1120" i="9"/>
  <c r="J1224" i="9"/>
  <c r="W1225" i="9"/>
  <c r="L1239" i="9"/>
  <c r="H1330" i="9"/>
  <c r="G1329" i="9"/>
  <c r="W1358" i="9"/>
  <c r="N1450" i="9"/>
  <c r="N1512" i="9"/>
  <c r="W869" i="9"/>
  <c r="W868" i="9" s="1"/>
  <c r="H931" i="9"/>
  <c r="H930" i="9" s="1"/>
  <c r="H937" i="9"/>
  <c r="H936" i="9" s="1"/>
  <c r="O1000" i="9"/>
  <c r="O1011" i="9"/>
  <c r="J1019" i="9"/>
  <c r="S1049" i="9"/>
  <c r="L1064" i="9"/>
  <c r="U1086" i="9"/>
  <c r="I1106" i="9"/>
  <c r="M1127" i="9"/>
  <c r="W1155" i="9"/>
  <c r="W1155" i="12" s="1"/>
  <c r="J1210" i="9"/>
  <c r="V1216" i="9"/>
  <c r="W1256" i="9"/>
  <c r="W1262" i="9"/>
  <c r="W1260" i="9" s="1"/>
  <c r="G1260" i="9"/>
  <c r="H1273" i="9"/>
  <c r="H1316" i="9"/>
  <c r="U1522" i="9"/>
  <c r="G1522" i="9"/>
  <c r="H1526" i="9"/>
  <c r="H1526" i="12" s="1"/>
  <c r="R1610" i="9"/>
  <c r="H1579" i="7"/>
  <c r="H1611" i="7"/>
  <c r="H1610" i="7" s="1"/>
  <c r="H872" i="9"/>
  <c r="H897" i="9"/>
  <c r="W902" i="9"/>
  <c r="W916" i="9"/>
  <c r="W915" i="9" s="1"/>
  <c r="I971" i="9"/>
  <c r="U1031" i="9"/>
  <c r="M1064" i="9"/>
  <c r="V1086" i="9"/>
  <c r="P1120" i="9"/>
  <c r="W1136" i="9"/>
  <c r="W1202" i="9"/>
  <c r="I1200" i="9"/>
  <c r="S1216" i="9"/>
  <c r="S1229" i="9"/>
  <c r="V1232" i="9"/>
  <c r="G1317" i="9"/>
  <c r="K1463" i="9"/>
  <c r="W935" i="10"/>
  <c r="Q961" i="9"/>
  <c r="Q959" i="9" s="1"/>
  <c r="P961" i="9"/>
  <c r="P959" i="9" s="1"/>
  <c r="P1091" i="9" s="1"/>
  <c r="H959" i="9"/>
  <c r="L973" i="9"/>
  <c r="W992" i="9"/>
  <c r="P1005" i="9"/>
  <c r="H1041" i="9"/>
  <c r="N1064" i="9"/>
  <c r="L1111" i="9"/>
  <c r="R1120" i="9"/>
  <c r="J1125" i="9"/>
  <c r="Q1129" i="9"/>
  <c r="W1129" i="9" s="1"/>
  <c r="S1149" i="9"/>
  <c r="V1149" i="9" s="1"/>
  <c r="G1177" i="9"/>
  <c r="W1249" i="9"/>
  <c r="W1251" i="9"/>
  <c r="H1295" i="9"/>
  <c r="G1294" i="9"/>
  <c r="U1391" i="9"/>
  <c r="V1410" i="9"/>
  <c r="Q1450" i="9"/>
  <c r="G1503" i="9"/>
  <c r="K1504" i="9"/>
  <c r="T1680" i="9"/>
  <c r="W887" i="9"/>
  <c r="W909" i="9"/>
  <c r="H923" i="9"/>
  <c r="H922" i="9" s="1"/>
  <c r="W935" i="9"/>
  <c r="V939" i="9"/>
  <c r="W967" i="9"/>
  <c r="W966" i="9" s="1"/>
  <c r="M973" i="9"/>
  <c r="M971" i="9" s="1"/>
  <c r="U981" i="9"/>
  <c r="Q1005" i="9"/>
  <c r="W1009" i="9"/>
  <c r="L1055" i="9"/>
  <c r="O1064" i="9"/>
  <c r="W1074" i="9"/>
  <c r="W1072" i="9" s="1"/>
  <c r="R1075" i="9"/>
  <c r="I1101" i="9"/>
  <c r="I1108" i="9"/>
  <c r="M1112" i="9"/>
  <c r="N1114" i="9"/>
  <c r="K1125" i="9"/>
  <c r="O1141" i="9"/>
  <c r="Q1141" i="9" s="1"/>
  <c r="S1141" i="9" s="1"/>
  <c r="U1141" i="9" s="1"/>
  <c r="O1149" i="9"/>
  <c r="G1153" i="9"/>
  <c r="M1173" i="9"/>
  <c r="L1173" i="9"/>
  <c r="H1172" i="9"/>
  <c r="W1196" i="9"/>
  <c r="W1192" i="9" s="1"/>
  <c r="G1200" i="9"/>
  <c r="W1201" i="9"/>
  <c r="W1200" i="9" s="1"/>
  <c r="U1216" i="9"/>
  <c r="G1266" i="9"/>
  <c r="W1383" i="9"/>
  <c r="G1382" i="9"/>
  <c r="W1395" i="9"/>
  <c r="M1463" i="9"/>
  <c r="T1497" i="9"/>
  <c r="T1522" i="9"/>
  <c r="I1575" i="9"/>
  <c r="W883" i="10"/>
  <c r="W885" i="10"/>
  <c r="G881" i="10"/>
  <c r="G1091" i="10" s="1"/>
  <c r="W890" i="10"/>
  <c r="W970" i="9"/>
  <c r="N973" i="9"/>
  <c r="N971" i="9" s="1"/>
  <c r="R1005" i="9"/>
  <c r="G1118" i="9"/>
  <c r="N1127" i="9"/>
  <c r="W1167" i="9"/>
  <c r="W1166" i="9" s="1"/>
  <c r="W1221" i="9"/>
  <c r="W1220" i="9" s="1"/>
  <c r="I1220" i="9"/>
  <c r="W1248" i="9"/>
  <c r="W1255" i="9"/>
  <c r="G1254" i="9"/>
  <c r="G1263" i="9"/>
  <c r="W1264" i="9"/>
  <c r="W1263" i="9" s="1"/>
  <c r="W1319" i="9"/>
  <c r="H1401" i="9"/>
  <c r="H1429" i="9" s="1"/>
  <c r="W1404" i="9"/>
  <c r="P881" i="10"/>
  <c r="W882" i="10"/>
  <c r="M936" i="10"/>
  <c r="O973" i="9"/>
  <c r="O971" i="9" s="1"/>
  <c r="O1019" i="9"/>
  <c r="W1037" i="9"/>
  <c r="H1097" i="9"/>
  <c r="H1118" i="9"/>
  <c r="N1134" i="9"/>
  <c r="G1157" i="9"/>
  <c r="H1158" i="9"/>
  <c r="J1165" i="9"/>
  <c r="K1165" i="9" s="1"/>
  <c r="O1210" i="9"/>
  <c r="W1218" i="9"/>
  <c r="P1224" i="9"/>
  <c r="H1320" i="9"/>
  <c r="W1393" i="9"/>
  <c r="W1402" i="9"/>
  <c r="H1564" i="7"/>
  <c r="H1637" i="7"/>
  <c r="H1636" i="7" s="1"/>
  <c r="H1668" i="7"/>
  <c r="L961" i="9"/>
  <c r="L959" i="9" s="1"/>
  <c r="G966" i="9"/>
  <c r="P973" i="9"/>
  <c r="P971" i="9" s="1"/>
  <c r="U1000" i="9"/>
  <c r="W1014" i="9"/>
  <c r="W1028" i="9"/>
  <c r="O1134" i="9"/>
  <c r="R1149" i="9"/>
  <c r="U1149" i="9" s="1"/>
  <c r="G1168" i="9"/>
  <c r="L1178" i="9"/>
  <c r="T1192" i="9"/>
  <c r="T1210" i="9"/>
  <c r="W1214" i="9"/>
  <c r="W1245" i="9"/>
  <c r="G1243" i="9"/>
  <c r="I1254" i="9"/>
  <c r="H1335" i="9"/>
  <c r="W1390" i="9"/>
  <c r="I1458" i="9"/>
  <c r="O930" i="9"/>
  <c r="M961" i="9"/>
  <c r="M959" i="9" s="1"/>
  <c r="M1091" i="9" s="1"/>
  <c r="Q973" i="9"/>
  <c r="Q971" i="9" s="1"/>
  <c r="O977" i="9"/>
  <c r="V1000" i="9"/>
  <c r="V1091" i="9" s="1"/>
  <c r="W1032" i="9"/>
  <c r="W1031" i="9" s="1"/>
  <c r="W1116" i="9"/>
  <c r="W1124" i="9"/>
  <c r="K1153" i="9"/>
  <c r="L1169" i="9"/>
  <c r="W1188" i="9"/>
  <c r="U1192" i="9"/>
  <c r="W1207" i="9"/>
  <c r="Q1210" i="9"/>
  <c r="W1233" i="9"/>
  <c r="I1257" i="9"/>
  <c r="W1258" i="9"/>
  <c r="W1257" i="9" s="1"/>
  <c r="H1308" i="9"/>
  <c r="G1347" i="9"/>
  <c r="K1382" i="9"/>
  <c r="G1454" i="9"/>
  <c r="H1455" i="9"/>
  <c r="G1541" i="9"/>
  <c r="H1542" i="9"/>
  <c r="H1541" i="9" s="1"/>
  <c r="N961" i="9"/>
  <c r="N959" i="9" s="1"/>
  <c r="R973" i="9"/>
  <c r="R971" i="9" s="1"/>
  <c r="T1015" i="9"/>
  <c r="P1024" i="9"/>
  <c r="S1038" i="9"/>
  <c r="W1050" i="9"/>
  <c r="W1049" i="9" s="1"/>
  <c r="Q1055" i="9"/>
  <c r="W1187" i="9"/>
  <c r="V1192" i="9"/>
  <c r="W1227" i="9"/>
  <c r="W1247" i="9"/>
  <c r="G1246" i="9"/>
  <c r="K1254" i="9"/>
  <c r="G1283" i="9"/>
  <c r="H1285" i="9"/>
  <c r="W1285" i="9" s="1"/>
  <c r="W1309" i="9"/>
  <c r="W1337" i="9"/>
  <c r="W1335" i="9" s="1"/>
  <c r="H1348" i="9"/>
  <c r="W1400" i="9"/>
  <c r="W1450" i="9"/>
  <c r="P1716" i="10"/>
  <c r="P1091" i="10"/>
  <c r="M1041" i="9"/>
  <c r="H1052" i="9"/>
  <c r="T1086" i="9"/>
  <c r="J1100" i="9"/>
  <c r="P1148" i="9"/>
  <c r="W1150" i="9"/>
  <c r="Q1205" i="9"/>
  <c r="T1229" i="9"/>
  <c r="Q1232" i="9"/>
  <c r="W1271" i="9"/>
  <c r="W1349" i="9"/>
  <c r="M1382" i="9"/>
  <c r="M1429" i="9" s="1"/>
  <c r="S1382" i="9"/>
  <c r="W1392" i="9"/>
  <c r="W1391" i="9" s="1"/>
  <c r="G1401" i="9"/>
  <c r="U1410" i="9"/>
  <c r="W1413" i="9"/>
  <c r="W1426" i="9"/>
  <c r="N1473" i="9"/>
  <c r="U1497" i="9"/>
  <c r="R1522" i="9"/>
  <c r="K1555" i="9"/>
  <c r="Q1595" i="9"/>
  <c r="G1626" i="9"/>
  <c r="O233" i="10"/>
  <c r="Q516" i="10"/>
  <c r="Q520" i="10" s="1"/>
  <c r="W889" i="10"/>
  <c r="J915" i="10"/>
  <c r="P1205" i="9"/>
  <c r="W1217" i="9"/>
  <c r="W1216" i="9" s="1"/>
  <c r="V1220" i="9"/>
  <c r="P1239" i="9"/>
  <c r="M1246" i="9"/>
  <c r="W1281" i="9"/>
  <c r="W1278" i="9" s="1"/>
  <c r="H1281" i="9"/>
  <c r="H1281" i="12" s="1"/>
  <c r="P1382" i="9"/>
  <c r="P1429" i="9" s="1"/>
  <c r="R1391" i="9"/>
  <c r="R1429" i="9" s="1"/>
  <c r="W1399" i="9"/>
  <c r="M1439" i="9"/>
  <c r="M1716" i="9" s="1"/>
  <c r="I1454" i="9"/>
  <c r="I1672" i="9" s="1"/>
  <c r="O1463" i="9"/>
  <c r="T1595" i="9"/>
  <c r="N1693" i="9"/>
  <c r="R1716" i="10"/>
  <c r="S886" i="10"/>
  <c r="I1096" i="10"/>
  <c r="J1096" i="10" s="1"/>
  <c r="W1137" i="9"/>
  <c r="M1153" i="9"/>
  <c r="J1172" i="9"/>
  <c r="J1185" i="9"/>
  <c r="G1192" i="9"/>
  <c r="G1216" i="9"/>
  <c r="U1236" i="9"/>
  <c r="Q1239" i="9"/>
  <c r="W1357" i="9"/>
  <c r="W1396" i="9"/>
  <c r="K1410" i="9"/>
  <c r="G1434" i="9"/>
  <c r="G1672" i="9" s="1"/>
  <c r="J1672" i="9"/>
  <c r="J1454" i="9"/>
  <c r="R1470" i="9"/>
  <c r="R1477" i="9"/>
  <c r="J1680" i="9"/>
  <c r="G1095" i="9"/>
  <c r="M1147" i="9"/>
  <c r="H1192" i="9"/>
  <c r="W1222" i="9"/>
  <c r="R1239" i="9"/>
  <c r="Q1243" i="9"/>
  <c r="L1260" i="9"/>
  <c r="J1266" i="9"/>
  <c r="K1273" i="9"/>
  <c r="H1310" i="9"/>
  <c r="W1331" i="9"/>
  <c r="W1331" i="12" s="1"/>
  <c r="H1342" i="9"/>
  <c r="W1388" i="9"/>
  <c r="L1391" i="9"/>
  <c r="P1391" i="9"/>
  <c r="I1398" i="9"/>
  <c r="I1429" i="9" s="1"/>
  <c r="I1401" i="9"/>
  <c r="I1410" i="9"/>
  <c r="W1419" i="9"/>
  <c r="W1418" i="9" s="1"/>
  <c r="H1435" i="9"/>
  <c r="O1439" i="9"/>
  <c r="O1716" i="9" s="1"/>
  <c r="G1444" i="9"/>
  <c r="K1454" i="9"/>
  <c r="H1549" i="9"/>
  <c r="G1551" i="9"/>
  <c r="H1626" i="9"/>
  <c r="G1653" i="9"/>
  <c r="H1654" i="9"/>
  <c r="H1653" i="9" s="1"/>
  <c r="W1073" i="10"/>
  <c r="K1068" i="9"/>
  <c r="H1096" i="9"/>
  <c r="I1096" i="9" s="1"/>
  <c r="J1107" i="9"/>
  <c r="O1114" i="9"/>
  <c r="N1141" i="9"/>
  <c r="P1141" i="9" s="1"/>
  <c r="N1147" i="9"/>
  <c r="L1174" i="9"/>
  <c r="T1185" i="9"/>
  <c r="I1192" i="9"/>
  <c r="N1200" i="9"/>
  <c r="W1208" i="9"/>
  <c r="W1212" i="9"/>
  <c r="W1237" i="9"/>
  <c r="W1270" i="9"/>
  <c r="W1269" i="9" s="1"/>
  <c r="H1292" i="9"/>
  <c r="W1292" i="9" s="1"/>
  <c r="W1292" i="12" s="1"/>
  <c r="W1333" i="9"/>
  <c r="W1332" i="9" s="1"/>
  <c r="H1351" i="9"/>
  <c r="M1391" i="9"/>
  <c r="Q1391" i="9"/>
  <c r="J1401" i="9"/>
  <c r="G1410" i="9"/>
  <c r="J1410" i="9"/>
  <c r="J1429" i="9" s="1"/>
  <c r="W1425" i="9"/>
  <c r="U1444" i="9"/>
  <c r="U1672" i="9" s="1"/>
  <c r="H1447" i="9"/>
  <c r="L1454" i="9"/>
  <c r="R1463" i="9"/>
  <c r="T1470" i="9"/>
  <c r="T1477" i="9"/>
  <c r="S1503" i="9"/>
  <c r="L1600" i="9"/>
  <c r="I1626" i="9"/>
  <c r="I1038" i="9"/>
  <c r="I1110" i="9"/>
  <c r="V1114" i="9"/>
  <c r="W1117" i="9"/>
  <c r="U1135" i="9"/>
  <c r="W1143" i="9"/>
  <c r="J1146" i="9"/>
  <c r="I1160" i="9"/>
  <c r="J1160" i="9" s="1"/>
  <c r="W1180" i="9"/>
  <c r="W1183" i="9"/>
  <c r="U1185" i="9"/>
  <c r="T1205" i="9"/>
  <c r="G1229" i="9"/>
  <c r="W1230" i="9"/>
  <c r="W1234" i="9"/>
  <c r="Q1246" i="9"/>
  <c r="R1251" i="9"/>
  <c r="T1382" i="9"/>
  <c r="N1391" i="9"/>
  <c r="K1401" i="9"/>
  <c r="H1410" i="9"/>
  <c r="Q1434" i="9"/>
  <c r="V1444" i="9"/>
  <c r="U1477" i="9"/>
  <c r="M1500" i="9"/>
  <c r="M1672" i="9" s="1"/>
  <c r="V1619" i="9"/>
  <c r="K1027" i="9"/>
  <c r="S1064" i="9"/>
  <c r="I1075" i="9"/>
  <c r="H1087" i="9"/>
  <c r="W1087" i="9"/>
  <c r="W1086" i="9" s="1"/>
  <c r="I1099" i="9"/>
  <c r="H1102" i="9"/>
  <c r="I1102" i="9" s="1"/>
  <c r="P1114" i="9"/>
  <c r="S1114" i="9" s="1"/>
  <c r="R1128" i="9"/>
  <c r="U1128" i="9" s="1"/>
  <c r="K1146" i="9"/>
  <c r="N1149" i="9"/>
  <c r="H1160" i="9"/>
  <c r="J1162" i="9"/>
  <c r="G1161" i="9"/>
  <c r="V1185" i="9"/>
  <c r="U1205" i="9"/>
  <c r="H1224" i="9"/>
  <c r="K1224" i="9"/>
  <c r="R1246" i="9"/>
  <c r="P1257" i="9"/>
  <c r="U1382" i="9"/>
  <c r="W1387" i="9"/>
  <c r="O1391" i="9"/>
  <c r="O1429" i="9" s="1"/>
  <c r="G1407" i="9"/>
  <c r="Q1418" i="9"/>
  <c r="Q1429" i="9" s="1"/>
  <c r="O1424" i="9"/>
  <c r="K1434" i="9"/>
  <c r="W1444" i="9"/>
  <c r="T1466" i="9"/>
  <c r="W1466" i="9"/>
  <c r="G1485" i="9"/>
  <c r="H1486" i="9"/>
  <c r="H1491" i="9"/>
  <c r="G1494" i="9"/>
  <c r="H1495" i="9"/>
  <c r="H1494" i="9" s="1"/>
  <c r="K1548" i="9"/>
  <c r="W1619" i="9"/>
  <c r="O1656" i="9"/>
  <c r="P1128" i="9"/>
  <c r="L1140" i="9"/>
  <c r="M1140" i="9" s="1"/>
  <c r="M1139" i="9" s="1"/>
  <c r="L1146" i="9"/>
  <c r="G1172" i="9"/>
  <c r="V1205" i="9"/>
  <c r="I1224" i="9"/>
  <c r="S1246" i="9"/>
  <c r="W1253" i="9"/>
  <c r="V1382" i="9"/>
  <c r="H1407" i="9"/>
  <c r="L1434" i="9"/>
  <c r="O1434" i="9"/>
  <c r="U1458" i="9"/>
  <c r="W1473" i="9"/>
  <c r="W1477" i="9"/>
  <c r="I1494" i="9"/>
  <c r="P571" i="10"/>
  <c r="W1066" i="10"/>
  <c r="H1064" i="10"/>
  <c r="W1152" i="9"/>
  <c r="I1172" i="9"/>
  <c r="W1175" i="9"/>
  <c r="S1200" i="9"/>
  <c r="I1210" i="9"/>
  <c r="L1210" i="9"/>
  <c r="W1241" i="9"/>
  <c r="W1239" i="9" s="1"/>
  <c r="H1323" i="9"/>
  <c r="W1323" i="9" s="1"/>
  <c r="W1321" i="9" s="1"/>
  <c r="L1410" i="9"/>
  <c r="L1429" i="9" s="1"/>
  <c r="N1434" i="9"/>
  <c r="H1607" i="9"/>
  <c r="G1606" i="9"/>
  <c r="U1034" i="10"/>
  <c r="W1037" i="10"/>
  <c r="N1135" i="10"/>
  <c r="W1324" i="9"/>
  <c r="W1385" i="9"/>
  <c r="S1391" i="9"/>
  <c r="W1394" i="9"/>
  <c r="M1410" i="9"/>
  <c r="G1569" i="9"/>
  <c r="H1570" i="9"/>
  <c r="G959" i="10"/>
  <c r="W960" i="10"/>
  <c r="T973" i="10"/>
  <c r="T971" i="10" s="1"/>
  <c r="G1146" i="10"/>
  <c r="M1179" i="9"/>
  <c r="G1185" i="9"/>
  <c r="P1192" i="9"/>
  <c r="U1200" i="9"/>
  <c r="K1210" i="9"/>
  <c r="W1286" i="9"/>
  <c r="H1324" i="9"/>
  <c r="W1344" i="9"/>
  <c r="T1391" i="9"/>
  <c r="G1473" i="9"/>
  <c r="J1473" i="9"/>
  <c r="I1480" i="9"/>
  <c r="W571" i="10"/>
  <c r="U927" i="10"/>
  <c r="W929" i="10"/>
  <c r="S1477" i="9"/>
  <c r="K1491" i="9"/>
  <c r="L1512" i="9"/>
  <c r="P1517" i="9"/>
  <c r="P1716" i="9" s="1"/>
  <c r="I1541" i="9"/>
  <c r="J1548" i="9"/>
  <c r="I1551" i="9"/>
  <c r="I1716" i="9" s="1"/>
  <c r="J1558" i="9"/>
  <c r="I1566" i="9"/>
  <c r="M1590" i="9"/>
  <c r="T1610" i="9"/>
  <c r="U1619" i="9"/>
  <c r="N1650" i="9"/>
  <c r="P1656" i="9"/>
  <c r="H1699" i="9"/>
  <c r="I516" i="10"/>
  <c r="I520" i="10" s="1"/>
  <c r="W877" i="10"/>
  <c r="H917" i="10"/>
  <c r="W917" i="10"/>
  <c r="W915" i="10" s="1"/>
  <c r="N973" i="10"/>
  <c r="N971" i="10" s="1"/>
  <c r="M973" i="10"/>
  <c r="M971" i="10" s="1"/>
  <c r="V973" i="10"/>
  <c r="V971" i="10" s="1"/>
  <c r="U973" i="10"/>
  <c r="U971" i="10" s="1"/>
  <c r="S973" i="10"/>
  <c r="S971" i="10" s="1"/>
  <c r="R973" i="10"/>
  <c r="R971" i="10" s="1"/>
  <c r="R1091" i="10" s="1"/>
  <c r="Q973" i="10"/>
  <c r="Q971" i="10" s="1"/>
  <c r="J971" i="10"/>
  <c r="J1091" i="10" s="1"/>
  <c r="P973" i="10"/>
  <c r="P971" i="10" s="1"/>
  <c r="O973" i="10"/>
  <c r="O971" i="10" s="1"/>
  <c r="L973" i="10"/>
  <c r="L971" i="10" s="1"/>
  <c r="V1522" i="9"/>
  <c r="I1532" i="9"/>
  <c r="H1578" i="9"/>
  <c r="U1595" i="9"/>
  <c r="N1633" i="9"/>
  <c r="Q1650" i="9"/>
  <c r="I1667" i="9"/>
  <c r="N1680" i="9"/>
  <c r="N863" i="10"/>
  <c r="N864" i="10" s="1"/>
  <c r="M863" i="10"/>
  <c r="M864" i="10" s="1"/>
  <c r="L863" i="10"/>
  <c r="L864" i="10" s="1"/>
  <c r="I863" i="10"/>
  <c r="I864" i="10" s="1"/>
  <c r="K863" i="10"/>
  <c r="K864" i="10" s="1"/>
  <c r="J863" i="10"/>
  <c r="J864" i="10" s="1"/>
  <c r="H863" i="10"/>
  <c r="H864" i="10" s="1"/>
  <c r="H933" i="10"/>
  <c r="O936" i="10"/>
  <c r="I1163" i="10"/>
  <c r="G1161" i="10"/>
  <c r="J1163" i="10"/>
  <c r="G1288" i="9"/>
  <c r="G1310" i="9"/>
  <c r="G1351" i="9"/>
  <c r="H1460" i="9"/>
  <c r="N1480" i="9"/>
  <c r="P1512" i="9"/>
  <c r="P1672" i="9" s="1"/>
  <c r="W1522" i="9"/>
  <c r="J1532" i="9"/>
  <c r="P1555" i="9"/>
  <c r="P1581" i="9"/>
  <c r="L1626" i="9"/>
  <c r="J1667" i="9"/>
  <c r="I1693" i="9"/>
  <c r="P1706" i="9"/>
  <c r="W913" i="10"/>
  <c r="W912" i="10" s="1"/>
  <c r="H912" i="10"/>
  <c r="H915" i="10"/>
  <c r="L1046" i="10"/>
  <c r="W1047" i="10"/>
  <c r="G1058" i="10"/>
  <c r="W1059" i="10"/>
  <c r="W1058" i="10" s="1"/>
  <c r="L1119" i="10"/>
  <c r="M1119" i="10" s="1"/>
  <c r="M1118" i="10" s="1"/>
  <c r="H1118" i="10"/>
  <c r="G1153" i="10"/>
  <c r="W1154" i="10"/>
  <c r="H1163" i="10"/>
  <c r="I1263" i="10"/>
  <c r="W1264" i="10"/>
  <c r="H1331" i="9"/>
  <c r="H1331" i="12" s="1"/>
  <c r="M1454" i="9"/>
  <c r="H1467" i="9"/>
  <c r="H1466" i="9" s="1"/>
  <c r="U1503" i="9"/>
  <c r="K1532" i="9"/>
  <c r="N1541" i="9"/>
  <c r="O1548" i="9"/>
  <c r="P1563" i="9"/>
  <c r="L1575" i="9"/>
  <c r="Q1581" i="9"/>
  <c r="W1595" i="9"/>
  <c r="U1610" i="9"/>
  <c r="H1613" i="9"/>
  <c r="P1633" i="9"/>
  <c r="K1685" i="9"/>
  <c r="M814" i="10"/>
  <c r="W907" i="10"/>
  <c r="W909" i="10"/>
  <c r="W908" i="10" s="1"/>
  <c r="K1163" i="10"/>
  <c r="R1246" i="10"/>
  <c r="W1247" i="10"/>
  <c r="W1246" i="10" s="1"/>
  <c r="W1255" i="10"/>
  <c r="W1254" i="10" s="1"/>
  <c r="H1350" i="10"/>
  <c r="H1347" i="10" s="1"/>
  <c r="G1324" i="9"/>
  <c r="Q1563" i="9"/>
  <c r="N1569" i="9"/>
  <c r="M1575" i="9"/>
  <c r="V1610" i="9"/>
  <c r="V1672" i="9" s="1"/>
  <c r="Q1633" i="9"/>
  <c r="L1667" i="9"/>
  <c r="O1667" i="9"/>
  <c r="N814" i="10"/>
  <c r="H908" i="10"/>
  <c r="W910" i="10"/>
  <c r="H1164" i="10"/>
  <c r="W1256" i="10"/>
  <c r="G1254" i="10"/>
  <c r="G1332" i="9"/>
  <c r="R1491" i="9"/>
  <c r="W1517" i="9"/>
  <c r="M1532" i="9"/>
  <c r="S1555" i="9"/>
  <c r="O1569" i="9"/>
  <c r="T1590" i="9"/>
  <c r="W1590" i="9"/>
  <c r="Q1600" i="9"/>
  <c r="T1600" i="9"/>
  <c r="U1641" i="9"/>
  <c r="K1675" i="9"/>
  <c r="K912" i="10"/>
  <c r="G962" i="10"/>
  <c r="W963" i="10"/>
  <c r="N1114" i="10"/>
  <c r="K1118" i="10"/>
  <c r="W1249" i="10"/>
  <c r="G1246" i="10"/>
  <c r="W1336" i="10"/>
  <c r="T1512" i="9"/>
  <c r="Q1541" i="9"/>
  <c r="R1548" i="9"/>
  <c r="N1600" i="9"/>
  <c r="U1600" i="9"/>
  <c r="L1614" i="9"/>
  <c r="K1660" i="9"/>
  <c r="K1659" i="9" s="1"/>
  <c r="T1706" i="9"/>
  <c r="I1716" i="10"/>
  <c r="W906" i="10"/>
  <c r="W905" i="10" s="1"/>
  <c r="G905" i="10"/>
  <c r="L912" i="10"/>
  <c r="N930" i="10"/>
  <c r="N1091" i="10" s="1"/>
  <c r="W964" i="10"/>
  <c r="U1246" i="10"/>
  <c r="W1315" i="10"/>
  <c r="W1314" i="10" s="1"/>
  <c r="U1512" i="9"/>
  <c r="H1522" i="9"/>
  <c r="O1532" i="9"/>
  <c r="O1600" i="9"/>
  <c r="M1675" i="9"/>
  <c r="O1685" i="9"/>
  <c r="U1706" i="9"/>
  <c r="V233" i="10"/>
  <c r="U964" i="10"/>
  <c r="U962" i="10" s="1"/>
  <c r="M964" i="10"/>
  <c r="M962" i="10" s="1"/>
  <c r="R964" i="10"/>
  <c r="R962" i="10" s="1"/>
  <c r="N964" i="10"/>
  <c r="N962" i="10" s="1"/>
  <c r="V964" i="10"/>
  <c r="V962" i="10" s="1"/>
  <c r="T964" i="10"/>
  <c r="T962" i="10" s="1"/>
  <c r="S964" i="10"/>
  <c r="S962" i="10" s="1"/>
  <c r="Q964" i="10"/>
  <c r="Q962" i="10" s="1"/>
  <c r="H962" i="10"/>
  <c r="P964" i="10"/>
  <c r="P962" i="10" s="1"/>
  <c r="O964" i="10"/>
  <c r="O962" i="10" s="1"/>
  <c r="L964" i="10"/>
  <c r="L962" i="10" s="1"/>
  <c r="O1041" i="10"/>
  <c r="W1043" i="10"/>
  <c r="W1183" i="10"/>
  <c r="H1181" i="10"/>
  <c r="P1600" i="9"/>
  <c r="W233" i="10"/>
  <c r="K571" i="10"/>
  <c r="N571" i="10"/>
  <c r="K1110" i="10"/>
  <c r="J1110" i="10"/>
  <c r="L1110" i="10" s="1"/>
  <c r="W1244" i="10"/>
  <c r="W1243" i="10" s="1"/>
  <c r="H1290" i="9"/>
  <c r="H1312" i="9"/>
  <c r="H1333" i="9"/>
  <c r="H1332" i="9" s="1"/>
  <c r="H1353" i="9"/>
  <c r="W1356" i="9"/>
  <c r="J1522" i="9"/>
  <c r="J905" i="10"/>
  <c r="Q930" i="10"/>
  <c r="P1019" i="10"/>
  <c r="W1230" i="10"/>
  <c r="H1319" i="9"/>
  <c r="H1317" i="9" s="1"/>
  <c r="H1340" i="9"/>
  <c r="W1340" i="9" s="1"/>
  <c r="W1338" i="9" s="1"/>
  <c r="H1518" i="9"/>
  <c r="H1517" i="9" s="1"/>
  <c r="K1522" i="9"/>
  <c r="U1566" i="9"/>
  <c r="S1572" i="9"/>
  <c r="Q1578" i="9"/>
  <c r="H1592" i="9"/>
  <c r="K1590" i="9"/>
  <c r="R1600" i="9"/>
  <c r="H1610" i="9"/>
  <c r="N1622" i="9"/>
  <c r="G1636" i="9"/>
  <c r="P1675" i="9"/>
  <c r="M571" i="10"/>
  <c r="S954" i="10"/>
  <c r="W1182" i="10"/>
  <c r="W1181" i="10" s="1"/>
  <c r="G1181" i="10"/>
  <c r="I1517" i="9"/>
  <c r="M1614" i="9"/>
  <c r="S1685" i="9"/>
  <c r="W888" i="10"/>
  <c r="W998" i="10"/>
  <c r="W1227" i="10"/>
  <c r="W1382" i="10"/>
  <c r="O1633" i="9"/>
  <c r="H1667" i="9"/>
  <c r="O516" i="10"/>
  <c r="O520" i="10" s="1"/>
  <c r="Q571" i="10"/>
  <c r="V881" i="10"/>
  <c r="V1716" i="10" s="1"/>
  <c r="I881" i="10"/>
  <c r="U896" i="10"/>
  <c r="H899" i="10"/>
  <c r="W899" i="10"/>
  <c r="P930" i="10"/>
  <c r="N936" i="10"/>
  <c r="W951" i="10"/>
  <c r="W949" i="10" s="1"/>
  <c r="G949" i="10"/>
  <c r="W1002" i="10"/>
  <c r="V1011" i="10"/>
  <c r="W1022" i="10"/>
  <c r="V1024" i="10"/>
  <c r="Q1049" i="10"/>
  <c r="J1111" i="10"/>
  <c r="L1112" i="10"/>
  <c r="Q1122" i="10"/>
  <c r="W1122" i="10" s="1"/>
  <c r="W1131" i="10"/>
  <c r="I1132" i="10"/>
  <c r="W1152" i="10"/>
  <c r="W1272" i="10"/>
  <c r="K1667" i="9"/>
  <c r="I1690" i="9"/>
  <c r="R516" i="10"/>
  <c r="R520" i="10" s="1"/>
  <c r="T571" i="10"/>
  <c r="P886" i="10"/>
  <c r="L905" i="10"/>
  <c r="S930" i="10"/>
  <c r="S1091" i="10" s="1"/>
  <c r="W961" i="10"/>
  <c r="N966" i="10"/>
  <c r="Q1005" i="10"/>
  <c r="W1057" i="10"/>
  <c r="I1055" i="10"/>
  <c r="I1058" i="10"/>
  <c r="H1146" i="10"/>
  <c r="M1581" i="10"/>
  <c r="H1567" i="9"/>
  <c r="H1566" i="9" s="1"/>
  <c r="H1620" i="9"/>
  <c r="N1626" i="9"/>
  <c r="H1631" i="9"/>
  <c r="H1631" i="12" s="1"/>
  <c r="U1656" i="9"/>
  <c r="O1680" i="9"/>
  <c r="S516" i="10"/>
  <c r="S520" i="10" s="1"/>
  <c r="V814" i="10"/>
  <c r="Q961" i="10"/>
  <c r="Q959" i="10" s="1"/>
  <c r="H959" i="10"/>
  <c r="O961" i="10"/>
  <c r="O959" i="10" s="1"/>
  <c r="N961" i="10"/>
  <c r="N959" i="10" s="1"/>
  <c r="V961" i="10"/>
  <c r="V959" i="10" s="1"/>
  <c r="U961" i="10"/>
  <c r="U959" i="10" s="1"/>
  <c r="T961" i="10"/>
  <c r="T959" i="10" s="1"/>
  <c r="S961" i="10"/>
  <c r="S959" i="10" s="1"/>
  <c r="R961" i="10"/>
  <c r="R959" i="10" s="1"/>
  <c r="L961" i="10"/>
  <c r="L959" i="10" s="1"/>
  <c r="O995" i="10"/>
  <c r="S1019" i="10"/>
  <c r="J1061" i="10"/>
  <c r="S1141" i="10"/>
  <c r="U1141" i="10" s="1"/>
  <c r="W1225" i="10"/>
  <c r="W1224" i="10" s="1"/>
  <c r="G1224" i="10"/>
  <c r="I1517" i="10"/>
  <c r="K1636" i="9"/>
  <c r="T1659" i="9"/>
  <c r="T516" i="10"/>
  <c r="T520" i="10" s="1"/>
  <c r="W878" i="10"/>
  <c r="I896" i="10"/>
  <c r="I1091" i="10" s="1"/>
  <c r="R919" i="10"/>
  <c r="I949" i="10"/>
  <c r="W982" i="10"/>
  <c r="W981" i="10" s="1"/>
  <c r="G981" i="10"/>
  <c r="P995" i="10"/>
  <c r="T1031" i="10"/>
  <c r="W1036" i="10"/>
  <c r="J1146" i="10"/>
  <c r="W1206" i="10"/>
  <c r="W1205" i="10" s="1"/>
  <c r="N1229" i="10"/>
  <c r="W1237" i="10"/>
  <c r="W1236" i="10" s="1"/>
  <c r="U1485" i="10"/>
  <c r="H1552" i="9"/>
  <c r="H1573" i="9"/>
  <c r="L1690" i="9"/>
  <c r="M233" i="10"/>
  <c r="U516" i="10"/>
  <c r="U520" i="10" s="1"/>
  <c r="W879" i="10"/>
  <c r="H881" i="10"/>
  <c r="O912" i="10"/>
  <c r="Q966" i="10"/>
  <c r="W991" i="10"/>
  <c r="L1058" i="10"/>
  <c r="W1207" i="10"/>
  <c r="G1205" i="10"/>
  <c r="I1216" i="10"/>
  <c r="W1217" i="10"/>
  <c r="W1216" i="10" s="1"/>
  <c r="I1224" i="10"/>
  <c r="M1224" i="10"/>
  <c r="S1382" i="10"/>
  <c r="W1388" i="10"/>
  <c r="H1450" i="10"/>
  <c r="V1622" i="9"/>
  <c r="V1633" i="9"/>
  <c r="L1653" i="9"/>
  <c r="V516" i="10"/>
  <c r="V520" i="10" s="1"/>
  <c r="U1716" i="10"/>
  <c r="W894" i="10"/>
  <c r="P912" i="10"/>
  <c r="W932" i="10"/>
  <c r="W957" i="10"/>
  <c r="L1147" i="10"/>
  <c r="H1537" i="9"/>
  <c r="H1536" i="9" s="1"/>
  <c r="H1642" i="9"/>
  <c r="T1675" i="9"/>
  <c r="S1680" i="9"/>
  <c r="U1711" i="9"/>
  <c r="R233" i="10"/>
  <c r="U233" i="10"/>
  <c r="W516" i="10"/>
  <c r="W520" i="10" s="1"/>
  <c r="H571" i="10"/>
  <c r="W871" i="10"/>
  <c r="I876" i="10"/>
  <c r="Q886" i="10"/>
  <c r="U886" i="10"/>
  <c r="U919" i="10"/>
  <c r="M961" i="10"/>
  <c r="M959" i="10" s="1"/>
  <c r="G974" i="10"/>
  <c r="W975" i="10"/>
  <c r="W1012" i="10"/>
  <c r="W1394" i="10"/>
  <c r="W1395" i="10"/>
  <c r="W1397" i="10"/>
  <c r="N1672" i="10"/>
  <c r="H1443" i="10"/>
  <c r="H1443" i="12" s="1"/>
  <c r="G1439" i="10"/>
  <c r="P233" i="10"/>
  <c r="S233" i="10"/>
  <c r="G814" i="10"/>
  <c r="K881" i="10"/>
  <c r="K1716" i="10" s="1"/>
  <c r="R886" i="10"/>
  <c r="W924" i="10"/>
  <c r="W938" i="10"/>
  <c r="H941" i="10"/>
  <c r="W941" i="10" s="1"/>
  <c r="R1041" i="10"/>
  <c r="J1052" i="10"/>
  <c r="W1053" i="10"/>
  <c r="W1052" i="10" s="1"/>
  <c r="G1104" i="10"/>
  <c r="W1346" i="10"/>
  <c r="L1583" i="9"/>
  <c r="L1581" i="9" s="1"/>
  <c r="H1596" i="9"/>
  <c r="L1661" i="9"/>
  <c r="L1659" i="9" s="1"/>
  <c r="Q233" i="10"/>
  <c r="H814" i="10"/>
  <c r="K814" i="10"/>
  <c r="W873" i="10"/>
  <c r="W893" i="10"/>
  <c r="W892" i="10" s="1"/>
  <c r="H924" i="10"/>
  <c r="W934" i="10"/>
  <c r="W933" i="10" s="1"/>
  <c r="N947" i="10"/>
  <c r="N945" i="10" s="1"/>
  <c r="M947" i="10"/>
  <c r="M945" i="10" s="1"/>
  <c r="L947" i="10"/>
  <c r="L945" i="10" s="1"/>
  <c r="W989" i="10"/>
  <c r="L1055" i="10"/>
  <c r="W1056" i="10"/>
  <c r="W1055" i="10" s="1"/>
  <c r="J1105" i="10"/>
  <c r="H1104" i="10"/>
  <c r="I1105" i="10"/>
  <c r="G1355" i="10"/>
  <c r="W1356" i="10"/>
  <c r="W1355" i="10" s="1"/>
  <c r="W1360" i="10"/>
  <c r="W1358" i="10" s="1"/>
  <c r="H1358" i="10"/>
  <c r="T1429" i="10"/>
  <c r="M1583" i="9"/>
  <c r="M1581" i="9" s="1"/>
  <c r="N1661" i="9"/>
  <c r="N1659" i="9" s="1"/>
  <c r="V1680" i="9"/>
  <c r="G516" i="10"/>
  <c r="G520" i="10" s="1"/>
  <c r="I814" i="10"/>
  <c r="G886" i="10"/>
  <c r="T886" i="10"/>
  <c r="T1091" i="10" s="1"/>
  <c r="H892" i="10"/>
  <c r="W918" i="10"/>
  <c r="G933" i="10"/>
  <c r="H935" i="10"/>
  <c r="H935" i="12" s="1"/>
  <c r="N1000" i="10"/>
  <c r="H1139" i="10"/>
  <c r="G1168" i="10"/>
  <c r="R1200" i="10"/>
  <c r="W1201" i="10"/>
  <c r="I1205" i="10"/>
  <c r="N1647" i="9"/>
  <c r="R1690" i="9"/>
  <c r="J814" i="10"/>
  <c r="G876" i="10"/>
  <c r="M876" i="10"/>
  <c r="J922" i="10"/>
  <c r="W997" i="10"/>
  <c r="W1087" i="10"/>
  <c r="M1086" i="10"/>
  <c r="W1089" i="10"/>
  <c r="W1167" i="10"/>
  <c r="W1166" i="10" s="1"/>
  <c r="H1166" i="10"/>
  <c r="W1294" i="10"/>
  <c r="W1393" i="10"/>
  <c r="W1391" i="10" s="1"/>
  <c r="G1391" i="10"/>
  <c r="T233" i="10"/>
  <c r="H516" i="10"/>
  <c r="H520" i="10" s="1"/>
  <c r="W869" i="10"/>
  <c r="W868" i="10" s="1"/>
  <c r="H877" i="10"/>
  <c r="H876" i="10" s="1"/>
  <c r="K876" i="10"/>
  <c r="K1091" i="10" s="1"/>
  <c r="W923" i="10"/>
  <c r="H940" i="10"/>
  <c r="G939" i="10"/>
  <c r="J988" i="10"/>
  <c r="P1000" i="10"/>
  <c r="T1000" i="10"/>
  <c r="W1006" i="10"/>
  <c r="W1020" i="10"/>
  <c r="W1019" i="10" s="1"/>
  <c r="P1034" i="10"/>
  <c r="N1052" i="10"/>
  <c r="W1069" i="10"/>
  <c r="W1068" i="10" s="1"/>
  <c r="G1068" i="10"/>
  <c r="G1079" i="10"/>
  <c r="W1080" i="10"/>
  <c r="W1079" i="10" s="1"/>
  <c r="S1180" i="10"/>
  <c r="S1180" i="12" s="1"/>
  <c r="G1347" i="10"/>
  <c r="O930" i="10"/>
  <c r="W944" i="10"/>
  <c r="G1000" i="10"/>
  <c r="R1005" i="10"/>
  <c r="U1005" i="10"/>
  <c r="U1027" i="10"/>
  <c r="I1061" i="10"/>
  <c r="J1068" i="10"/>
  <c r="S1127" i="10"/>
  <c r="U1127" i="10" s="1"/>
  <c r="Q1142" i="10"/>
  <c r="T1142" i="10" s="1"/>
  <c r="J1224" i="10"/>
  <c r="W1242" i="10"/>
  <c r="W1242" i="12" s="1"/>
  <c r="W1274" i="10"/>
  <c r="W1273" i="10" s="1"/>
  <c r="W1324" i="10"/>
  <c r="G1335" i="10"/>
  <c r="U1429" i="10"/>
  <c r="W1517" i="10"/>
  <c r="V1015" i="10"/>
  <c r="U1019" i="10"/>
  <c r="S1034" i="10"/>
  <c r="T1041" i="10"/>
  <c r="R1049" i="10"/>
  <c r="I1118" i="10"/>
  <c r="I1125" i="10"/>
  <c r="G1125" i="10"/>
  <c r="G1236" i="10"/>
  <c r="W1238" i="10"/>
  <c r="Q1263" i="10"/>
  <c r="H897" i="10"/>
  <c r="W920" i="10"/>
  <c r="N922" i="10"/>
  <c r="H928" i="10"/>
  <c r="H943" i="10"/>
  <c r="W978" i="10"/>
  <c r="W977" i="10" s="1"/>
  <c r="W986" i="10"/>
  <c r="W985" i="10" s="1"/>
  <c r="Q988" i="10"/>
  <c r="S1000" i="10"/>
  <c r="V1005" i="10"/>
  <c r="W1013" i="10"/>
  <c r="V1019" i="10"/>
  <c r="W1032" i="10"/>
  <c r="W1031" i="10" s="1"/>
  <c r="W1065" i="10"/>
  <c r="W1064" i="10" s="1"/>
  <c r="J1108" i="10"/>
  <c r="J1125" i="10"/>
  <c r="W1150" i="10"/>
  <c r="H1168" i="10"/>
  <c r="K1205" i="10"/>
  <c r="W1212" i="10"/>
  <c r="W1337" i="10"/>
  <c r="W901" i="10"/>
  <c r="W900" i="10" s="1"/>
  <c r="W921" i="10"/>
  <c r="N939" i="10"/>
  <c r="L949" i="10"/>
  <c r="H1011" i="10"/>
  <c r="W1017" i="10"/>
  <c r="W1015" i="10" s="1"/>
  <c r="W1028" i="10"/>
  <c r="W1027" i="10" s="1"/>
  <c r="W1040" i="10"/>
  <c r="T1049" i="10"/>
  <c r="P1055" i="10"/>
  <c r="K1064" i="10"/>
  <c r="Q1150" i="10"/>
  <c r="M1181" i="10"/>
  <c r="L1192" i="10"/>
  <c r="W1193" i="10"/>
  <c r="W1213" i="10"/>
  <c r="O1216" i="10"/>
  <c r="J1269" i="10"/>
  <c r="L1273" i="10"/>
  <c r="G1434" i="10"/>
  <c r="H1435" i="10"/>
  <c r="H1434" i="10" s="1"/>
  <c r="H955" i="10"/>
  <c r="G954" i="10"/>
  <c r="V976" i="10"/>
  <c r="V974" i="10" s="1"/>
  <c r="U976" i="10"/>
  <c r="U974" i="10" s="1"/>
  <c r="M976" i="10"/>
  <c r="M974" i="10" s="1"/>
  <c r="I974" i="10"/>
  <c r="T995" i="10"/>
  <c r="W1007" i="10"/>
  <c r="W1021" i="10"/>
  <c r="W1029" i="10"/>
  <c r="Q1058" i="10"/>
  <c r="P1064" i="10"/>
  <c r="H1097" i="10"/>
  <c r="H1095" i="10" s="1"/>
  <c r="O1121" i="10"/>
  <c r="R1121" i="10" s="1"/>
  <c r="L1126" i="10"/>
  <c r="P1135" i="10"/>
  <c r="S1135" i="10" s="1"/>
  <c r="I1146" i="10"/>
  <c r="W1197" i="10"/>
  <c r="W1235" i="10"/>
  <c r="H1302" i="10"/>
  <c r="J1369" i="10"/>
  <c r="W1414" i="10"/>
  <c r="W1039" i="11"/>
  <c r="W1038" i="11" s="1"/>
  <c r="H1038" i="11"/>
  <c r="W887" i="10"/>
  <c r="G915" i="10"/>
  <c r="W937" i="10"/>
  <c r="W936" i="10" s="1"/>
  <c r="K942" i="10"/>
  <c r="W955" i="10"/>
  <c r="W967" i="10"/>
  <c r="W969" i="10"/>
  <c r="I1015" i="10"/>
  <c r="W1025" i="10"/>
  <c r="W1024" i="10" s="1"/>
  <c r="G1024" i="10"/>
  <c r="W1035" i="10"/>
  <c r="V1052" i="10"/>
  <c r="R1055" i="10"/>
  <c r="Q1068" i="10"/>
  <c r="H1100" i="10"/>
  <c r="J1102" i="10"/>
  <c r="S1121" i="10"/>
  <c r="V1121" i="10" s="1"/>
  <c r="W1175" i="10"/>
  <c r="U1216" i="10"/>
  <c r="W1222" i="10"/>
  <c r="P1257" i="10"/>
  <c r="N1273" i="10"/>
  <c r="W880" i="10"/>
  <c r="M915" i="10"/>
  <c r="M1716" i="10" s="1"/>
  <c r="H956" i="10"/>
  <c r="W970" i="10"/>
  <c r="U988" i="10"/>
  <c r="V995" i="10"/>
  <c r="G1015" i="10"/>
  <c r="W1048" i="10"/>
  <c r="Q1121" i="10"/>
  <c r="T1121" i="10" s="1"/>
  <c r="N1148" i="10"/>
  <c r="L1170" i="10"/>
  <c r="N1180" i="10"/>
  <c r="W1211" i="10"/>
  <c r="G1210" i="10"/>
  <c r="W1221" i="10"/>
  <c r="H1220" i="10"/>
  <c r="W1231" i="10"/>
  <c r="G1229" i="10"/>
  <c r="W1234" i="10"/>
  <c r="W1232" i="10" s="1"/>
  <c r="W1268" i="10"/>
  <c r="W1406" i="10"/>
  <c r="N976" i="10"/>
  <c r="N974" i="10" s="1"/>
  <c r="G1005" i="10"/>
  <c r="W1039" i="10"/>
  <c r="W1038" i="10" s="1"/>
  <c r="G1038" i="10"/>
  <c r="W1051" i="10"/>
  <c r="J1106" i="10"/>
  <c r="P1128" i="10"/>
  <c r="Q1143" i="10"/>
  <c r="W1143" i="10" s="1"/>
  <c r="S1148" i="10"/>
  <c r="U1148" i="10" s="1"/>
  <c r="W1267" i="10"/>
  <c r="W1266" i="10" s="1"/>
  <c r="G1266" i="10"/>
  <c r="H1320" i="10"/>
  <c r="W1320" i="10"/>
  <c r="W1042" i="10"/>
  <c r="G1041" i="10"/>
  <c r="V1086" i="10"/>
  <c r="Q1128" i="10"/>
  <c r="T1128" i="10" s="1"/>
  <c r="K1269" i="10"/>
  <c r="H1292" i="10"/>
  <c r="W1292" i="10" s="1"/>
  <c r="G1288" i="10"/>
  <c r="W1305" i="10"/>
  <c r="W1305" i="12" s="1"/>
  <c r="W1413" i="10"/>
  <c r="W1417" i="10"/>
  <c r="W925" i="10"/>
  <c r="W990" i="10"/>
  <c r="I1109" i="10"/>
  <c r="O1134" i="10"/>
  <c r="Q1134" i="10" s="1"/>
  <c r="S881" i="11"/>
  <c r="W882" i="11"/>
  <c r="W883" i="11"/>
  <c r="H925" i="10"/>
  <c r="H925" i="12" s="1"/>
  <c r="W1001" i="10"/>
  <c r="W1000" i="10" s="1"/>
  <c r="I1041" i="10"/>
  <c r="W1050" i="10"/>
  <c r="W1049" i="10" s="1"/>
  <c r="R1064" i="10"/>
  <c r="Q1115" i="10"/>
  <c r="W1115" i="10" s="1"/>
  <c r="O1120" i="10"/>
  <c r="J1132" i="10"/>
  <c r="W1155" i="10"/>
  <c r="I1172" i="10"/>
  <c r="L1173" i="10"/>
  <c r="R1180" i="10"/>
  <c r="U1180" i="10" s="1"/>
  <c r="H1229" i="10"/>
  <c r="H1232" i="10"/>
  <c r="W1405" i="10"/>
  <c r="H1545" i="10"/>
  <c r="H1544" i="10" s="1"/>
  <c r="K900" i="10"/>
  <c r="G919" i="10"/>
  <c r="H931" i="10"/>
  <c r="H930" i="10" s="1"/>
  <c r="V939" i="10"/>
  <c r="S976" i="10"/>
  <c r="S974" i="10" s="1"/>
  <c r="W996" i="10"/>
  <c r="M1011" i="10"/>
  <c r="K1038" i="10"/>
  <c r="H1098" i="10"/>
  <c r="W1129" i="10"/>
  <c r="W1187" i="10"/>
  <c r="W1185" i="10" s="1"/>
  <c r="T1192" i="10"/>
  <c r="L1210" i="10"/>
  <c r="M1220" i="10"/>
  <c r="W1226" i="10"/>
  <c r="I1232" i="10"/>
  <c r="G1307" i="10"/>
  <c r="H1308" i="10"/>
  <c r="H1345" i="10"/>
  <c r="G1344" i="10"/>
  <c r="G1362" i="10"/>
  <c r="W1412" i="10"/>
  <c r="G1536" i="10"/>
  <c r="H1538" i="10"/>
  <c r="L976" i="10"/>
  <c r="O1000" i="10"/>
  <c r="Q1019" i="10"/>
  <c r="V1031" i="10"/>
  <c r="J1038" i="10"/>
  <c r="W1063" i="10"/>
  <c r="W1061" i="10" s="1"/>
  <c r="K1153" i="10"/>
  <c r="J1181" i="10"/>
  <c r="H1185" i="10"/>
  <c r="R1192" i="10"/>
  <c r="W1196" i="10"/>
  <c r="W1202" i="10"/>
  <c r="H1205" i="10"/>
  <c r="L1224" i="10"/>
  <c r="O1224" i="10"/>
  <c r="H1236" i="10"/>
  <c r="V1254" i="10"/>
  <c r="M1266" i="10"/>
  <c r="H1319" i="10"/>
  <c r="W1319" i="10" s="1"/>
  <c r="W1317" i="10" s="1"/>
  <c r="G1317" i="10"/>
  <c r="V1429" i="10"/>
  <c r="W1385" i="10"/>
  <c r="P1667" i="10"/>
  <c r="H876" i="11"/>
  <c r="W877" i="11"/>
  <c r="M1169" i="10"/>
  <c r="I1168" i="10"/>
  <c r="L1169" i="10"/>
  <c r="W1240" i="10"/>
  <c r="U1257" i="10"/>
  <c r="H1382" i="10"/>
  <c r="P1693" i="10"/>
  <c r="K876" i="11"/>
  <c r="K1091" i="11" s="1"/>
  <c r="G971" i="10"/>
  <c r="R1034" i="10"/>
  <c r="I1052" i="10"/>
  <c r="U1135" i="10"/>
  <c r="J1158" i="10"/>
  <c r="Q1220" i="10"/>
  <c r="J1243" i="10"/>
  <c r="W1252" i="10"/>
  <c r="W1251" i="10" s="1"/>
  <c r="W1287" i="10"/>
  <c r="G1298" i="10"/>
  <c r="W1367" i="10"/>
  <c r="G1366" i="10"/>
  <c r="N1382" i="10"/>
  <c r="R1382" i="10"/>
  <c r="W1411" i="10"/>
  <c r="O1410" i="10"/>
  <c r="M1434" i="10"/>
  <c r="H1467" i="10"/>
  <c r="H1466" i="10" s="1"/>
  <c r="G1466" i="10"/>
  <c r="H1473" i="10"/>
  <c r="W1190" i="10"/>
  <c r="R1220" i="10"/>
  <c r="Q1224" i="10"/>
  <c r="L1232" i="10"/>
  <c r="O1232" i="10"/>
  <c r="W1262" i="10"/>
  <c r="P1273" i="10"/>
  <c r="J1382" i="10"/>
  <c r="J1391" i="10"/>
  <c r="H1410" i="10"/>
  <c r="L1410" i="10"/>
  <c r="H1439" i="10"/>
  <c r="H1463" i="10"/>
  <c r="I1466" i="10"/>
  <c r="T1636" i="10"/>
  <c r="W1138" i="10"/>
  <c r="P1181" i="10"/>
  <c r="J1200" i="10"/>
  <c r="N1205" i="10"/>
  <c r="W1214" i="10"/>
  <c r="V1220" i="10"/>
  <c r="L1243" i="10"/>
  <c r="U1263" i="10"/>
  <c r="J1358" i="10"/>
  <c r="K1382" i="10"/>
  <c r="H1401" i="10"/>
  <c r="K1401" i="10"/>
  <c r="I1410" i="10"/>
  <c r="T1410" i="10"/>
  <c r="H1578" i="10"/>
  <c r="V1590" i="10"/>
  <c r="H1139" i="11"/>
  <c r="L1140" i="11"/>
  <c r="M1140" i="11" s="1"/>
  <c r="M1139" i="11" s="1"/>
  <c r="W1088" i="10"/>
  <c r="H1101" i="10"/>
  <c r="W1123" i="10"/>
  <c r="W1171" i="10"/>
  <c r="L1178" i="10"/>
  <c r="N1179" i="10"/>
  <c r="P1179" i="10" s="1"/>
  <c r="O1185" i="10"/>
  <c r="W1219" i="10"/>
  <c r="W1259" i="10"/>
  <c r="V1263" i="10"/>
  <c r="H1288" i="10"/>
  <c r="W1312" i="10"/>
  <c r="H1352" i="10"/>
  <c r="W1352" i="10"/>
  <c r="L1382" i="10"/>
  <c r="L1429" i="10" s="1"/>
  <c r="H1391" i="10"/>
  <c r="J1410" i="10"/>
  <c r="T1610" i="10"/>
  <c r="L814" i="11"/>
  <c r="P949" i="10"/>
  <c r="Q976" i="10"/>
  <c r="Q974" i="10" s="1"/>
  <c r="N981" i="10"/>
  <c r="U1024" i="10"/>
  <c r="J1031" i="10"/>
  <c r="H1088" i="10"/>
  <c r="H1088" i="12" s="1"/>
  <c r="I1101" i="10"/>
  <c r="H1160" i="10"/>
  <c r="W1209" i="10"/>
  <c r="S1210" i="10"/>
  <c r="W1265" i="10"/>
  <c r="S1273" i="10"/>
  <c r="G1278" i="10"/>
  <c r="W1289" i="10"/>
  <c r="W1313" i="10"/>
  <c r="W1342" i="10"/>
  <c r="W1341" i="10" s="1"/>
  <c r="M1382" i="10"/>
  <c r="M1429" i="10" s="1"/>
  <c r="O1382" i="10"/>
  <c r="O1429" i="10" s="1"/>
  <c r="J1401" i="10"/>
  <c r="I1458" i="10"/>
  <c r="L1466" i="10"/>
  <c r="L1716" i="10" s="1"/>
  <c r="O1466" i="10"/>
  <c r="W1116" i="10"/>
  <c r="O1142" i="10"/>
  <c r="R1142" i="10" s="1"/>
  <c r="U1142" i="10" s="1"/>
  <c r="W1145" i="10"/>
  <c r="H1172" i="10"/>
  <c r="L1174" i="10"/>
  <c r="M1174" i="10" s="1"/>
  <c r="N1174" i="10" s="1"/>
  <c r="S1181" i="10"/>
  <c r="W1189" i="10"/>
  <c r="M1200" i="10"/>
  <c r="P1200" i="10"/>
  <c r="Q1205" i="10"/>
  <c r="T1210" i="10"/>
  <c r="V1216" i="10"/>
  <c r="P1232" i="10"/>
  <c r="M1239" i="10"/>
  <c r="W1261" i="10"/>
  <c r="W1260" i="10" s="1"/>
  <c r="R1269" i="10"/>
  <c r="M1358" i="10"/>
  <c r="P1382" i="10"/>
  <c r="R1391" i="10"/>
  <c r="G1401" i="10"/>
  <c r="W1420" i="10"/>
  <c r="O1424" i="10"/>
  <c r="L1558" i="10"/>
  <c r="O1558" i="10"/>
  <c r="L1575" i="10"/>
  <c r="W1043" i="11"/>
  <c r="H1041" i="11"/>
  <c r="L1041" i="10"/>
  <c r="U1049" i="10"/>
  <c r="T1058" i="10"/>
  <c r="O1149" i="10"/>
  <c r="G1157" i="10"/>
  <c r="I1162" i="10"/>
  <c r="H1165" i="10"/>
  <c r="Q1232" i="10"/>
  <c r="P1243" i="10"/>
  <c r="M1251" i="10"/>
  <c r="U1273" i="10"/>
  <c r="W1280" i="10"/>
  <c r="H1290" i="10"/>
  <c r="W1290" i="10" s="1"/>
  <c r="W1300" i="10"/>
  <c r="W1298" i="10" s="1"/>
  <c r="H1343" i="10"/>
  <c r="K1391" i="10"/>
  <c r="O1391" i="10"/>
  <c r="W1399" i="10"/>
  <c r="H1398" i="10"/>
  <c r="M1410" i="10"/>
  <c r="M1575" i="10"/>
  <c r="K1086" i="10"/>
  <c r="I1107" i="10"/>
  <c r="J1162" i="10"/>
  <c r="U1181" i="10"/>
  <c r="I1192" i="10"/>
  <c r="W1218" i="10"/>
  <c r="W1258" i="10"/>
  <c r="I1260" i="10"/>
  <c r="T1269" i="10"/>
  <c r="W1343" i="10"/>
  <c r="L1391" i="10"/>
  <c r="N1410" i="10"/>
  <c r="W1003" i="11"/>
  <c r="I1019" i="10"/>
  <c r="P1061" i="10"/>
  <c r="W1070" i="10"/>
  <c r="N1113" i="10"/>
  <c r="N1120" i="10"/>
  <c r="P1134" i="10"/>
  <c r="R1134" i="10" s="1"/>
  <c r="T1134" i="10" s="1"/>
  <c r="V1134" i="10" s="1"/>
  <c r="P1149" i="10"/>
  <c r="K1162" i="10"/>
  <c r="W1204" i="10"/>
  <c r="W1208" i="10"/>
  <c r="N1246" i="10"/>
  <c r="W1281" i="10"/>
  <c r="M1391" i="10"/>
  <c r="Q1391" i="10"/>
  <c r="S1410" i="10"/>
  <c r="R1424" i="10"/>
  <c r="O1439" i="10"/>
  <c r="O1716" i="10" s="1"/>
  <c r="N1528" i="10"/>
  <c r="M988" i="10"/>
  <c r="R1027" i="10"/>
  <c r="K1046" i="10"/>
  <c r="Q1061" i="10"/>
  <c r="J1086" i="10"/>
  <c r="G1095" i="10"/>
  <c r="H1111" i="10"/>
  <c r="O1113" i="10"/>
  <c r="V1114" i="10"/>
  <c r="G1118" i="10"/>
  <c r="M1126" i="10"/>
  <c r="M1125" i="10" s="1"/>
  <c r="N1141" i="10"/>
  <c r="Q1149" i="10"/>
  <c r="T1149" i="10" s="1"/>
  <c r="W1188" i="10"/>
  <c r="K1192" i="10"/>
  <c r="H1224" i="10"/>
  <c r="G1239" i="10"/>
  <c r="K1260" i="10"/>
  <c r="W1282" i="10"/>
  <c r="G1302" i="10"/>
  <c r="I1369" i="10"/>
  <c r="W1389" i="10"/>
  <c r="N1391" i="10"/>
  <c r="K1398" i="10"/>
  <c r="I1407" i="10"/>
  <c r="I1429" i="10" s="1"/>
  <c r="W1419" i="10"/>
  <c r="W1418" i="10" s="1"/>
  <c r="G1450" i="10"/>
  <c r="J1450" i="10"/>
  <c r="Q1494" i="10"/>
  <c r="W1001" i="11"/>
  <c r="W1025" i="11"/>
  <c r="W1024" i="11" s="1"/>
  <c r="H1024" i="11"/>
  <c r="I1200" i="10"/>
  <c r="K1266" i="10"/>
  <c r="W1291" i="10"/>
  <c r="H1369" i="10"/>
  <c r="W1402" i="10"/>
  <c r="L1418" i="10"/>
  <c r="Q1439" i="10"/>
  <c r="T1439" i="10"/>
  <c r="T1716" i="10" s="1"/>
  <c r="W1439" i="10"/>
  <c r="K1458" i="10"/>
  <c r="N1458" i="10"/>
  <c r="J1466" i="10"/>
  <c r="J1672" i="10" s="1"/>
  <c r="S1488" i="10"/>
  <c r="Q1528" i="10"/>
  <c r="G1548" i="10"/>
  <c r="W1619" i="10"/>
  <c r="T1644" i="10"/>
  <c r="N1693" i="10"/>
  <c r="U900" i="11"/>
  <c r="P1031" i="11"/>
  <c r="W1032" i="11"/>
  <c r="W1031" i="11" s="1"/>
  <c r="I1041" i="11"/>
  <c r="W1042" i="11"/>
  <c r="H1338" i="10"/>
  <c r="T1424" i="10"/>
  <c r="O1454" i="10"/>
  <c r="M1466" i="10"/>
  <c r="J1473" i="10"/>
  <c r="T1528" i="10"/>
  <c r="W1528" i="10"/>
  <c r="N1685" i="10"/>
  <c r="P233" i="11"/>
  <c r="H981" i="11"/>
  <c r="W982" i="11"/>
  <c r="I1000" i="11"/>
  <c r="W1002" i="11"/>
  <c r="S1031" i="11"/>
  <c r="N1205" i="11"/>
  <c r="R1205" i="11"/>
  <c r="W1357" i="10"/>
  <c r="W1422" i="10"/>
  <c r="W1421" i="10" s="1"/>
  <c r="R1434" i="10"/>
  <c r="U1434" i="10"/>
  <c r="H1444" i="10"/>
  <c r="O1458" i="10"/>
  <c r="K1473" i="10"/>
  <c r="K1480" i="10"/>
  <c r="T1494" i="10"/>
  <c r="T1672" i="10" s="1"/>
  <c r="J1517" i="10"/>
  <c r="M1536" i="10"/>
  <c r="J1544" i="10"/>
  <c r="M1544" i="10"/>
  <c r="R1558" i="10"/>
  <c r="Q233" i="11"/>
  <c r="R1180" i="11"/>
  <c r="U1180" i="11" s="1"/>
  <c r="O1180" i="11"/>
  <c r="S1220" i="10"/>
  <c r="K1236" i="10"/>
  <c r="M1260" i="10"/>
  <c r="G1269" i="10"/>
  <c r="W1270" i="10"/>
  <c r="W1269" i="10" s="1"/>
  <c r="H1309" i="10"/>
  <c r="H1309" i="12" s="1"/>
  <c r="H1346" i="10"/>
  <c r="H1353" i="10"/>
  <c r="W1353" i="10" s="1"/>
  <c r="Q1398" i="10"/>
  <c r="P1410" i="10"/>
  <c r="O1434" i="10"/>
  <c r="I1444" i="10"/>
  <c r="K1450" i="10"/>
  <c r="U1512" i="10"/>
  <c r="G1512" i="10"/>
  <c r="U1522" i="10"/>
  <c r="H1533" i="10"/>
  <c r="H1532" i="10" s="1"/>
  <c r="G1532" i="10"/>
  <c r="J1536" i="10"/>
  <c r="L1548" i="10"/>
  <c r="O1572" i="10"/>
  <c r="P1575" i="10"/>
  <c r="M1606" i="10"/>
  <c r="P1606" i="10"/>
  <c r="S1610" i="10"/>
  <c r="W1633" i="10"/>
  <c r="M1656" i="10"/>
  <c r="J863" i="11"/>
  <c r="J864" i="11" s="1"/>
  <c r="K863" i="11"/>
  <c r="K864" i="11" s="1"/>
  <c r="I863" i="11"/>
  <c r="I864" i="11" s="1"/>
  <c r="H863" i="11"/>
  <c r="H864" i="11" s="1"/>
  <c r="R233" i="11"/>
  <c r="S1232" i="10"/>
  <c r="H1294" i="10"/>
  <c r="P1391" i="10"/>
  <c r="P1463" i="10"/>
  <c r="M1473" i="10"/>
  <c r="P1473" i="10"/>
  <c r="G1517" i="10"/>
  <c r="S233" i="11"/>
  <c r="V233" i="11"/>
  <c r="N966" i="11"/>
  <c r="O977" i="11"/>
  <c r="W979" i="11"/>
  <c r="K981" i="11"/>
  <c r="H988" i="11"/>
  <c r="K988" i="11"/>
  <c r="G1216" i="10"/>
  <c r="R1266" i="10"/>
  <c r="H1279" i="10"/>
  <c r="H1286" i="10"/>
  <c r="G1310" i="10"/>
  <c r="H1317" i="10"/>
  <c r="H1324" i="10"/>
  <c r="N1473" i="10"/>
  <c r="N1716" i="10" s="1"/>
  <c r="Q1473" i="10"/>
  <c r="Q1672" i="10" s="1"/>
  <c r="P1555" i="10"/>
  <c r="T233" i="11"/>
  <c r="N814" i="11"/>
  <c r="L947" i="11"/>
  <c r="L945" i="11" s="1"/>
  <c r="M947" i="11"/>
  <c r="M945" i="11" s="1"/>
  <c r="N947" i="11"/>
  <c r="N945" i="11" s="1"/>
  <c r="O966" i="11"/>
  <c r="U1181" i="11"/>
  <c r="O1086" i="10"/>
  <c r="H1099" i="10"/>
  <c r="K1132" i="10"/>
  <c r="H1159" i="10"/>
  <c r="M1173" i="10"/>
  <c r="J1229" i="10"/>
  <c r="O1254" i="10"/>
  <c r="Q1382" i="10"/>
  <c r="L1444" i="10"/>
  <c r="L1672" i="10" s="1"/>
  <c r="O1444" i="10"/>
  <c r="R1444" i="10"/>
  <c r="P1454" i="10"/>
  <c r="Q1470" i="10"/>
  <c r="L1480" i="10"/>
  <c r="Q1522" i="10"/>
  <c r="K1532" i="10"/>
  <c r="N1544" i="10"/>
  <c r="H1565" i="10"/>
  <c r="R1569" i="10"/>
  <c r="R1572" i="10"/>
  <c r="S1595" i="10"/>
  <c r="H1601" i="10"/>
  <c r="P1656" i="10"/>
  <c r="U233" i="11"/>
  <c r="W947" i="11"/>
  <c r="W945" i="11" s="1"/>
  <c r="H1332" i="10"/>
  <c r="W1416" i="10"/>
  <c r="I1672" i="10"/>
  <c r="S1434" i="10"/>
  <c r="Q1454" i="10"/>
  <c r="L1532" i="10"/>
  <c r="P814" i="11"/>
  <c r="H888" i="11"/>
  <c r="H888" i="12" s="1"/>
  <c r="W888" i="11"/>
  <c r="H1280" i="10"/>
  <c r="H1287" i="10"/>
  <c r="H1287" i="12" s="1"/>
  <c r="W1333" i="10"/>
  <c r="W1332" i="10" s="1"/>
  <c r="M1401" i="10"/>
  <c r="G1424" i="10"/>
  <c r="V1454" i="10"/>
  <c r="T1463" i="10"/>
  <c r="N1480" i="10"/>
  <c r="G1491" i="10"/>
  <c r="H1492" i="10"/>
  <c r="Q814" i="11"/>
  <c r="T814" i="11"/>
  <c r="W963" i="11"/>
  <c r="G962" i="11"/>
  <c r="W1136" i="10"/>
  <c r="I1177" i="10"/>
  <c r="W1303" i="10"/>
  <c r="W1311" i="10"/>
  <c r="W1334" i="10"/>
  <c r="S1454" i="10"/>
  <c r="T1522" i="10"/>
  <c r="H1563" i="10"/>
  <c r="G1581" i="10"/>
  <c r="V1595" i="10"/>
  <c r="P1675" i="10"/>
  <c r="R814" i="11"/>
  <c r="W878" i="11"/>
  <c r="G876" i="11"/>
  <c r="G1091" i="11" s="1"/>
  <c r="W885" i="11"/>
  <c r="W1400" i="10"/>
  <c r="G1407" i="10"/>
  <c r="G1429" i="10" s="1"/>
  <c r="V1434" i="10"/>
  <c r="U1470" i="10"/>
  <c r="O1532" i="10"/>
  <c r="S814" i="11"/>
  <c r="P1127" i="10"/>
  <c r="I1158" i="10"/>
  <c r="V1200" i="10"/>
  <c r="W1434" i="10"/>
  <c r="J1439" i="10"/>
  <c r="M1439" i="10"/>
  <c r="P1439" i="10"/>
  <c r="P1672" i="10" s="1"/>
  <c r="G1458" i="10"/>
  <c r="W1463" i="10"/>
  <c r="V1470" i="10"/>
  <c r="K1504" i="10"/>
  <c r="K1503" i="10" s="1"/>
  <c r="G1503" i="10"/>
  <c r="L1512" i="10"/>
  <c r="V1522" i="10"/>
  <c r="S1551" i="10"/>
  <c r="W1551" i="10"/>
  <c r="P1650" i="10"/>
  <c r="G908" i="11"/>
  <c r="W909" i="11"/>
  <c r="R933" i="11"/>
  <c r="W935" i="11"/>
  <c r="W1425" i="10"/>
  <c r="W1424" i="10" s="1"/>
  <c r="R1522" i="10"/>
  <c r="S1555" i="10"/>
  <c r="P1581" i="10"/>
  <c r="M1600" i="10"/>
  <c r="P1600" i="10"/>
  <c r="Q1610" i="10"/>
  <c r="G1614" i="10"/>
  <c r="U1644" i="10"/>
  <c r="R1650" i="10"/>
  <c r="N1656" i="10"/>
  <c r="N1675" i="10"/>
  <c r="O1685" i="10"/>
  <c r="O1693" i="10"/>
  <c r="Q1706" i="10"/>
  <c r="T1706" i="10"/>
  <c r="Q1711" i="10"/>
  <c r="L516" i="11"/>
  <c r="L520" i="11" s="1"/>
  <c r="K886" i="11"/>
  <c r="T900" i="11"/>
  <c r="L908" i="11"/>
  <c r="Q908" i="11"/>
  <c r="H917" i="11"/>
  <c r="W917" i="11"/>
  <c r="W918" i="11"/>
  <c r="N919" i="11"/>
  <c r="H943" i="11"/>
  <c r="H942" i="11" s="1"/>
  <c r="W1017" i="11"/>
  <c r="Q1503" i="10"/>
  <c r="M1532" i="10"/>
  <c r="S1572" i="10"/>
  <c r="H1595" i="10"/>
  <c r="V1647" i="10"/>
  <c r="Q1667" i="10"/>
  <c r="O516" i="11"/>
  <c r="O520" i="11" s="1"/>
  <c r="W814" i="11"/>
  <c r="M876" i="11"/>
  <c r="H884" i="11"/>
  <c r="H884" i="12" s="1"/>
  <c r="H881" i="12" s="1"/>
  <c r="I886" i="11"/>
  <c r="V896" i="11"/>
  <c r="S933" i="11"/>
  <c r="W964" i="11"/>
  <c r="W1070" i="11"/>
  <c r="M1429" i="11"/>
  <c r="H1485" i="10"/>
  <c r="H1512" i="10"/>
  <c r="I1536" i="10"/>
  <c r="W1555" i="10"/>
  <c r="T1581" i="10"/>
  <c r="T1600" i="10"/>
  <c r="U1610" i="10"/>
  <c r="H1613" i="10"/>
  <c r="H1610" i="10" s="1"/>
  <c r="H1634" i="10"/>
  <c r="H1633" i="10" s="1"/>
  <c r="H1641" i="10"/>
  <c r="T1653" i="10"/>
  <c r="G1663" i="10"/>
  <c r="S1685" i="10"/>
  <c r="S1693" i="10"/>
  <c r="U1706" i="10"/>
  <c r="P516" i="11"/>
  <c r="P520" i="11" s="1"/>
  <c r="W869" i="11"/>
  <c r="W868" i="11" s="1"/>
  <c r="W902" i="11"/>
  <c r="W1137" i="11"/>
  <c r="G1132" i="11"/>
  <c r="N1429" i="11"/>
  <c r="H1566" i="10"/>
  <c r="U1581" i="10"/>
  <c r="N1600" i="10"/>
  <c r="V1610" i="10"/>
  <c r="I1641" i="10"/>
  <c r="S1667" i="10"/>
  <c r="T1685" i="10"/>
  <c r="T1693" i="10"/>
  <c r="V1706" i="10"/>
  <c r="G233" i="11"/>
  <c r="J233" i="11"/>
  <c r="J881" i="11"/>
  <c r="J1716" i="11" s="1"/>
  <c r="U896" i="11"/>
  <c r="H899" i="11"/>
  <c r="W899" i="11" s="1"/>
  <c r="W896" i="11" s="1"/>
  <c r="W906" i="11"/>
  <c r="W905" i="11" s="1"/>
  <c r="Q1015" i="11"/>
  <c r="U1015" i="11"/>
  <c r="J1097" i="11"/>
  <c r="O1141" i="11"/>
  <c r="H1518" i="10"/>
  <c r="H1517" i="10" s="1"/>
  <c r="O1600" i="10"/>
  <c r="T1667" i="10"/>
  <c r="T1675" i="10"/>
  <c r="H233" i="11"/>
  <c r="G571" i="11"/>
  <c r="J571" i="11"/>
  <c r="W895" i="11"/>
  <c r="G892" i="11"/>
  <c r="W913" i="11"/>
  <c r="W912" i="11" s="1"/>
  <c r="G912" i="11"/>
  <c r="V933" i="11"/>
  <c r="I954" i="11"/>
  <c r="R1015" i="11"/>
  <c r="W1077" i="11"/>
  <c r="W1253" i="11"/>
  <c r="N1251" i="11"/>
  <c r="Q1532" i="10"/>
  <c r="R1544" i="10"/>
  <c r="G1551" i="10"/>
  <c r="T1558" i="10"/>
  <c r="W1558" i="10"/>
  <c r="Q1563" i="10"/>
  <c r="W1572" i="10"/>
  <c r="Q1578" i="10"/>
  <c r="J1590" i="10"/>
  <c r="G1626" i="10"/>
  <c r="H1627" i="10"/>
  <c r="K1633" i="10"/>
  <c r="K1641" i="10"/>
  <c r="I233" i="11"/>
  <c r="H571" i="11"/>
  <c r="Q876" i="11"/>
  <c r="Q1091" i="11" s="1"/>
  <c r="H895" i="11"/>
  <c r="P896" i="11"/>
  <c r="H913" i="11"/>
  <c r="P927" i="11"/>
  <c r="W975" i="11"/>
  <c r="P1019" i="11"/>
  <c r="W1022" i="11"/>
  <c r="W1067" i="11"/>
  <c r="G1068" i="11"/>
  <c r="W1069" i="11"/>
  <c r="W1068" i="11" s="1"/>
  <c r="G1083" i="11"/>
  <c r="W1124" i="11"/>
  <c r="G1321" i="11"/>
  <c r="H1322" i="11"/>
  <c r="Q1600" i="10"/>
  <c r="U1600" i="10"/>
  <c r="I1614" i="10"/>
  <c r="L1614" i="10"/>
  <c r="I1626" i="10"/>
  <c r="N1629" i="10"/>
  <c r="L1641" i="10"/>
  <c r="I571" i="11"/>
  <c r="I881" i="11"/>
  <c r="K954" i="11"/>
  <c r="T1015" i="11"/>
  <c r="H1068" i="11"/>
  <c r="Q1129" i="11"/>
  <c r="W1129" i="11" s="1"/>
  <c r="H1125" i="11"/>
  <c r="R1600" i="10"/>
  <c r="G1647" i="10"/>
  <c r="H1648" i="10"/>
  <c r="H1647" i="10" s="1"/>
  <c r="K233" i="11"/>
  <c r="N233" i="11"/>
  <c r="W890" i="11"/>
  <c r="H1005" i="11"/>
  <c r="W1007" i="11"/>
  <c r="S1166" i="11"/>
  <c r="W1167" i="11"/>
  <c r="W1166" i="11" s="1"/>
  <c r="W1305" i="11"/>
  <c r="W1302" i="11" s="1"/>
  <c r="H1305" i="11"/>
  <c r="H1305" i="12" s="1"/>
  <c r="G1302" i="11"/>
  <c r="H1523" i="10"/>
  <c r="H1522" i="10" s="1"/>
  <c r="J1569" i="10"/>
  <c r="I1647" i="10"/>
  <c r="G1659" i="10"/>
  <c r="N1661" i="10"/>
  <c r="N1659" i="10" s="1"/>
  <c r="V1699" i="10"/>
  <c r="L233" i="11"/>
  <c r="K571" i="11"/>
  <c r="O1091" i="11"/>
  <c r="W879" i="11"/>
  <c r="R892" i="11"/>
  <c r="R1091" i="11" s="1"/>
  <c r="H922" i="11"/>
  <c r="W923" i="11"/>
  <c r="S927" i="11"/>
  <c r="W1053" i="11"/>
  <c r="G1572" i="10"/>
  <c r="G1590" i="10"/>
  <c r="K1590" i="10"/>
  <c r="L1661" i="10"/>
  <c r="L1659" i="10" s="1"/>
  <c r="I1680" i="10"/>
  <c r="S1690" i="10"/>
  <c r="M233" i="11"/>
  <c r="W516" i="11"/>
  <c r="W520" i="11" s="1"/>
  <c r="W910" i="11"/>
  <c r="W969" i="11"/>
  <c r="G966" i="11"/>
  <c r="V976" i="11"/>
  <c r="V974" i="11" s="1"/>
  <c r="U976" i="11"/>
  <c r="U974" i="11" s="1"/>
  <c r="T976" i="11"/>
  <c r="T974" i="11" s="1"/>
  <c r="S976" i="11"/>
  <c r="S974" i="11" s="1"/>
  <c r="R976" i="11"/>
  <c r="R974" i="11" s="1"/>
  <c r="O976" i="11"/>
  <c r="O974" i="11" s="1"/>
  <c r="N976" i="11"/>
  <c r="N974" i="11" s="1"/>
  <c r="M976" i="11"/>
  <c r="M974" i="11" s="1"/>
  <c r="L976" i="11"/>
  <c r="L974" i="11" s="1"/>
  <c r="J974" i="11"/>
  <c r="W1076" i="11"/>
  <c r="H1075" i="11"/>
  <c r="K1099" i="11"/>
  <c r="W1207" i="11"/>
  <c r="G1205" i="11"/>
  <c r="V1239" i="11"/>
  <c r="P1512" i="10"/>
  <c r="Q1536" i="10"/>
  <c r="K1555" i="10"/>
  <c r="H1606" i="10"/>
  <c r="M1614" i="10"/>
  <c r="M1644" i="10"/>
  <c r="M1661" i="10"/>
  <c r="M1659" i="10" s="1"/>
  <c r="I1711" i="10"/>
  <c r="W1004" i="11"/>
  <c r="I1046" i="11"/>
  <c r="W1048" i="11"/>
  <c r="W1046" i="11" s="1"/>
  <c r="S1061" i="11"/>
  <c r="H1132" i="11"/>
  <c r="L1133" i="11"/>
  <c r="R1149" i="11"/>
  <c r="U1149" i="11" s="1"/>
  <c r="W889" i="11"/>
  <c r="N912" i="11"/>
  <c r="W920" i="11"/>
  <c r="G919" i="11"/>
  <c r="G945" i="11"/>
  <c r="H894" i="11"/>
  <c r="G915" i="11"/>
  <c r="H916" i="11"/>
  <c r="W916" i="11"/>
  <c r="W915" i="11" s="1"/>
  <c r="L919" i="11"/>
  <c r="T933" i="11"/>
  <c r="U939" i="11"/>
  <c r="R964" i="11"/>
  <c r="R962" i="11" s="1"/>
  <c r="V964" i="11"/>
  <c r="V962" i="11" s="1"/>
  <c r="U964" i="11"/>
  <c r="U962" i="11" s="1"/>
  <c r="T964" i="11"/>
  <c r="T962" i="11" s="1"/>
  <c r="S964" i="11"/>
  <c r="S962" i="11" s="1"/>
  <c r="Q964" i="11"/>
  <c r="Q962" i="11" s="1"/>
  <c r="P964" i="11"/>
  <c r="P962" i="11" s="1"/>
  <c r="O964" i="11"/>
  <c r="O962" i="11" s="1"/>
  <c r="N964" i="11"/>
  <c r="N962" i="11" s="1"/>
  <c r="M964" i="11"/>
  <c r="M962" i="11" s="1"/>
  <c r="L964" i="11"/>
  <c r="L962" i="11" s="1"/>
  <c r="P977" i="11"/>
  <c r="G988" i="11"/>
  <c r="W999" i="11"/>
  <c r="G1000" i="11"/>
  <c r="J1000" i="11"/>
  <c r="J1005" i="11"/>
  <c r="N1024" i="11"/>
  <c r="W1037" i="11"/>
  <c r="R1061" i="11"/>
  <c r="W1088" i="11"/>
  <c r="H1096" i="11"/>
  <c r="I1096" i="11" s="1"/>
  <c r="G1095" i="11"/>
  <c r="W1116" i="11"/>
  <c r="P1127" i="11"/>
  <c r="H1185" i="11"/>
  <c r="Q1232" i="11"/>
  <c r="N1424" i="11"/>
  <c r="G881" i="11"/>
  <c r="W907" i="11"/>
  <c r="N908" i="11"/>
  <c r="N1716" i="11" s="1"/>
  <c r="O919" i="11"/>
  <c r="W938" i="11"/>
  <c r="S977" i="11"/>
  <c r="J988" i="11"/>
  <c r="V1015" i="11"/>
  <c r="W1021" i="11"/>
  <c r="W1019" i="11" s="1"/>
  <c r="M1019" i="11"/>
  <c r="H1101" i="11"/>
  <c r="O1114" i="11"/>
  <c r="R1114" i="11" s="1"/>
  <c r="W1144" i="11"/>
  <c r="W1203" i="11"/>
  <c r="G1200" i="11"/>
  <c r="W1226" i="11"/>
  <c r="W1282" i="11"/>
  <c r="T1716" i="11"/>
  <c r="T1091" i="11"/>
  <c r="G886" i="11"/>
  <c r="W998" i="11"/>
  <c r="H1000" i="11"/>
  <c r="K1000" i="11"/>
  <c r="W1014" i="11"/>
  <c r="U1031" i="11"/>
  <c r="P1114" i="11"/>
  <c r="J1132" i="11"/>
  <c r="H1591" i="10"/>
  <c r="H1590" i="10" s="1"/>
  <c r="H1654" i="10"/>
  <c r="H1653" i="10" s="1"/>
  <c r="H872" i="11"/>
  <c r="L876" i="11"/>
  <c r="H887" i="11"/>
  <c r="W887" i="11" s="1"/>
  <c r="W886" i="11" s="1"/>
  <c r="I892" i="11"/>
  <c r="H932" i="11"/>
  <c r="H932" i="12" s="1"/>
  <c r="J942" i="11"/>
  <c r="L988" i="11"/>
  <c r="L1000" i="11"/>
  <c r="K1038" i="11"/>
  <c r="G1064" i="11"/>
  <c r="W1065" i="11"/>
  <c r="K1075" i="11"/>
  <c r="K1139" i="11"/>
  <c r="W1155" i="11"/>
  <c r="K1229" i="11"/>
  <c r="W1230" i="11"/>
  <c r="N1266" i="11"/>
  <c r="R1391" i="11"/>
  <c r="R1429" i="11" s="1"/>
  <c r="V977" i="11"/>
  <c r="M1000" i="11"/>
  <c r="V1011" i="11"/>
  <c r="P1049" i="11"/>
  <c r="W1211" i="11"/>
  <c r="J1224" i="11"/>
  <c r="N1263" i="11"/>
  <c r="W1264" i="11"/>
  <c r="W1263" i="11" s="1"/>
  <c r="S1429" i="11"/>
  <c r="V1429" i="11"/>
  <c r="Q571" i="11"/>
  <c r="W880" i="11"/>
  <c r="I896" i="11"/>
  <c r="I1091" i="11" s="1"/>
  <c r="O915" i="11"/>
  <c r="O1716" i="11" s="1"/>
  <c r="V922" i="11"/>
  <c r="V1091" i="11" s="1"/>
  <c r="H937" i="11"/>
  <c r="W1009" i="11"/>
  <c r="W1033" i="11"/>
  <c r="I1109" i="11"/>
  <c r="J1109" i="11" s="1"/>
  <c r="G1224" i="11"/>
  <c r="W1225" i="11"/>
  <c r="W1274" i="11"/>
  <c r="H1273" i="11"/>
  <c r="W901" i="11"/>
  <c r="S908" i="11"/>
  <c r="S922" i="11"/>
  <c r="W931" i="11"/>
  <c r="G930" i="11"/>
  <c r="M942" i="11"/>
  <c r="M1091" i="11" s="1"/>
  <c r="N1019" i="11"/>
  <c r="N1038" i="11"/>
  <c r="W1057" i="11"/>
  <c r="N1075" i="11"/>
  <c r="I1106" i="11"/>
  <c r="J1106" i="11" s="1"/>
  <c r="T1114" i="11"/>
  <c r="N1229" i="11"/>
  <c r="Q1266" i="11"/>
  <c r="W1360" i="11"/>
  <c r="L1358" i="11"/>
  <c r="K814" i="11"/>
  <c r="H911" i="11"/>
  <c r="H908" i="11" s="1"/>
  <c r="W911" i="11"/>
  <c r="H930" i="11"/>
  <c r="J936" i="11"/>
  <c r="W951" i="11"/>
  <c r="W949" i="11" s="1"/>
  <c r="W997" i="11"/>
  <c r="W1016" i="11"/>
  <c r="W1026" i="11"/>
  <c r="W1115" i="11"/>
  <c r="M1134" i="11"/>
  <c r="W1154" i="11"/>
  <c r="W1153" i="11" s="1"/>
  <c r="G1153" i="11"/>
  <c r="O1192" i="11"/>
  <c r="W1193" i="11"/>
  <c r="W1192" i="11" s="1"/>
  <c r="I1220" i="11"/>
  <c r="W1222" i="11"/>
  <c r="Q1263" i="11"/>
  <c r="H1332" i="11"/>
  <c r="U908" i="11"/>
  <c r="U922" i="11"/>
  <c r="I930" i="11"/>
  <c r="O942" i="11"/>
  <c r="W970" i="11"/>
  <c r="W983" i="11"/>
  <c r="T1005" i="11"/>
  <c r="W1062" i="11"/>
  <c r="W1061" i="11" s="1"/>
  <c r="L1064" i="11"/>
  <c r="W1219" i="11"/>
  <c r="G1216" i="11"/>
  <c r="M1583" i="10"/>
  <c r="N886" i="11"/>
  <c r="W921" i="11"/>
  <c r="W992" i="11"/>
  <c r="W988" i="11" s="1"/>
  <c r="W1036" i="11"/>
  <c r="W1054" i="11"/>
  <c r="W1151" i="11"/>
  <c r="W1221" i="11"/>
  <c r="G1220" i="11"/>
  <c r="W1334" i="11"/>
  <c r="P892" i="11"/>
  <c r="N896" i="11"/>
  <c r="T915" i="11"/>
  <c r="H921" i="11"/>
  <c r="H919" i="11" s="1"/>
  <c r="H949" i="11"/>
  <c r="W967" i="11"/>
  <c r="W996" i="11"/>
  <c r="W995" i="11" s="1"/>
  <c r="G995" i="11"/>
  <c r="R1019" i="11"/>
  <c r="G1027" i="11"/>
  <c r="J1027" i="11"/>
  <c r="V1046" i="11"/>
  <c r="W1056" i="11"/>
  <c r="G1055" i="11"/>
  <c r="W1063" i="11"/>
  <c r="O1086" i="11"/>
  <c r="J1107" i="11"/>
  <c r="W1131" i="11"/>
  <c r="P1149" i="11"/>
  <c r="S1149" i="11"/>
  <c r="W1183" i="11"/>
  <c r="J905" i="11"/>
  <c r="I949" i="11"/>
  <c r="W958" i="11"/>
  <c r="H995" i="11"/>
  <c r="L995" i="11"/>
  <c r="W1044" i="11"/>
  <c r="H1058" i="11"/>
  <c r="Q1121" i="11"/>
  <c r="T1121" i="11" s="1"/>
  <c r="Q1149" i="11"/>
  <c r="T1149" i="11" s="1"/>
  <c r="W1217" i="11"/>
  <c r="N1254" i="11"/>
  <c r="H1302" i="11"/>
  <c r="H1336" i="11"/>
  <c r="W1336" i="11" s="1"/>
  <c r="W1335" i="11" s="1"/>
  <c r="W924" i="11"/>
  <c r="W941" i="11"/>
  <c r="Q976" i="11"/>
  <c r="Q974" i="11" s="1"/>
  <c r="H974" i="11"/>
  <c r="G981" i="11"/>
  <c r="W1006" i="11"/>
  <c r="W1012" i="11"/>
  <c r="W1011" i="11" s="1"/>
  <c r="G1041" i="11"/>
  <c r="W1059" i="11"/>
  <c r="W1058" i="11" s="1"/>
  <c r="L1075" i="11"/>
  <c r="M1113" i="11"/>
  <c r="O1127" i="11"/>
  <c r="V1185" i="11"/>
  <c r="N1192" i="11"/>
  <c r="W1197" i="11"/>
  <c r="M1205" i="11"/>
  <c r="W1218" i="11"/>
  <c r="H1220" i="11"/>
  <c r="W1238" i="11"/>
  <c r="G1236" i="11"/>
  <c r="T1382" i="11"/>
  <c r="T1429" i="11" s="1"/>
  <c r="W1385" i="11"/>
  <c r="O1424" i="11"/>
  <c r="G1555" i="11"/>
  <c r="H1556" i="11"/>
  <c r="T977" i="11"/>
  <c r="I995" i="11"/>
  <c r="S1034" i="11"/>
  <c r="W1150" i="11"/>
  <c r="H1172" i="11"/>
  <c r="L1173" i="11"/>
  <c r="T1192" i="11"/>
  <c r="R1232" i="11"/>
  <c r="G1239" i="11"/>
  <c r="R1254" i="11"/>
  <c r="G1338" i="11"/>
  <c r="H1339" i="11"/>
  <c r="R1424" i="11"/>
  <c r="T1034" i="11"/>
  <c r="K1041" i="11"/>
  <c r="V1049" i="11"/>
  <c r="T1086" i="11"/>
  <c r="H1098" i="11"/>
  <c r="N1113" i="11"/>
  <c r="P1229" i="11"/>
  <c r="H1239" i="11"/>
  <c r="W1285" i="11"/>
  <c r="W929" i="11"/>
  <c r="W934" i="11"/>
  <c r="W933" i="11" s="1"/>
  <c r="P942" i="11"/>
  <c r="K995" i="11"/>
  <c r="W1050" i="11"/>
  <c r="V1061" i="11"/>
  <c r="W1073" i="11"/>
  <c r="I1098" i="11"/>
  <c r="J1098" i="11" s="1"/>
  <c r="P1113" i="11"/>
  <c r="R1113" i="11" s="1"/>
  <c r="T1113" i="11" s="1"/>
  <c r="L1126" i="11"/>
  <c r="W1145" i="11"/>
  <c r="G1168" i="11"/>
  <c r="W1237" i="11"/>
  <c r="H1236" i="11"/>
  <c r="Q1358" i="11"/>
  <c r="W1405" i="11"/>
  <c r="L930" i="11"/>
  <c r="V1019" i="11"/>
  <c r="K1027" i="11"/>
  <c r="N1027" i="11"/>
  <c r="M1041" i="11"/>
  <c r="P1041" i="11"/>
  <c r="W1051" i="11"/>
  <c r="W1074" i="11"/>
  <c r="V1086" i="11"/>
  <c r="I1125" i="11"/>
  <c r="N1134" i="11"/>
  <c r="P1134" i="11" s="1"/>
  <c r="W1212" i="11"/>
  <c r="L1210" i="11"/>
  <c r="S1260" i="11"/>
  <c r="U1263" i="11"/>
  <c r="W1326" i="11"/>
  <c r="W1326" i="12" s="1"/>
  <c r="W1403" i="11"/>
  <c r="W1404" i="11"/>
  <c r="G939" i="11"/>
  <c r="V961" i="11"/>
  <c r="V959" i="11" s="1"/>
  <c r="N961" i="11"/>
  <c r="N959" i="11" s="1"/>
  <c r="M973" i="11"/>
  <c r="M971" i="11" s="1"/>
  <c r="M988" i="11"/>
  <c r="M1011" i="11"/>
  <c r="S1052" i="11"/>
  <c r="J1058" i="11"/>
  <c r="S1075" i="11"/>
  <c r="H1100" i="11"/>
  <c r="G1111" i="11"/>
  <c r="O1121" i="11"/>
  <c r="J1125" i="11"/>
  <c r="Q1142" i="11"/>
  <c r="T1142" i="11" s="1"/>
  <c r="I1168" i="11"/>
  <c r="L1169" i="11"/>
  <c r="I1185" i="11"/>
  <c r="I1200" i="11"/>
  <c r="I1210" i="11"/>
  <c r="S1229" i="11"/>
  <c r="M1273" i="11"/>
  <c r="W1312" i="11"/>
  <c r="W1310" i="11" s="1"/>
  <c r="H1326" i="11"/>
  <c r="N1401" i="11"/>
  <c r="W928" i="11"/>
  <c r="H940" i="11"/>
  <c r="P976" i="11"/>
  <c r="P974" i="11" s="1"/>
  <c r="P1091" i="11" s="1"/>
  <c r="N988" i="11"/>
  <c r="K1005" i="11"/>
  <c r="S1064" i="11"/>
  <c r="I1102" i="11"/>
  <c r="J1102" i="11" s="1"/>
  <c r="J1118" i="11"/>
  <c r="P1121" i="11"/>
  <c r="K1125" i="11"/>
  <c r="I1139" i="11"/>
  <c r="J1177" i="11"/>
  <c r="W1191" i="11"/>
  <c r="V1192" i="11"/>
  <c r="K1236" i="11"/>
  <c r="W1258" i="11"/>
  <c r="W1257" i="11" s="1"/>
  <c r="T1358" i="11"/>
  <c r="G1391" i="11"/>
  <c r="L1005" i="11"/>
  <c r="L1112" i="11"/>
  <c r="M1112" i="11" s="1"/>
  <c r="M1111" i="11" s="1"/>
  <c r="J1165" i="11"/>
  <c r="K1165" i="11" s="1"/>
  <c r="K1168" i="11"/>
  <c r="K1185" i="11"/>
  <c r="N1185" i="11"/>
  <c r="H1210" i="11"/>
  <c r="K1210" i="11"/>
  <c r="N1216" i="11"/>
  <c r="W1259" i="11"/>
  <c r="H955" i="11"/>
  <c r="H967" i="11"/>
  <c r="W978" i="11"/>
  <c r="O1000" i="11"/>
  <c r="G1104" i="11"/>
  <c r="H1146" i="11"/>
  <c r="M1147" i="11"/>
  <c r="L1178" i="11"/>
  <c r="N1180" i="11"/>
  <c r="H1177" i="11"/>
  <c r="O1185" i="11"/>
  <c r="W1208" i="11"/>
  <c r="U1251" i="11"/>
  <c r="W1261" i="11"/>
  <c r="W1260" i="11" s="1"/>
  <c r="M1269" i="11"/>
  <c r="G1314" i="11"/>
  <c r="H1315" i="11"/>
  <c r="G1401" i="11"/>
  <c r="W1402" i="11"/>
  <c r="L961" i="11"/>
  <c r="L959" i="11" s="1"/>
  <c r="J971" i="11"/>
  <c r="L973" i="11"/>
  <c r="W1035" i="11"/>
  <c r="G1079" i="11"/>
  <c r="M1120" i="11"/>
  <c r="Q1150" i="11"/>
  <c r="M1178" i="11"/>
  <c r="M1177" i="11" s="1"/>
  <c r="W1194" i="11"/>
  <c r="W1270" i="11"/>
  <c r="W1269" i="11" s="1"/>
  <c r="J1269" i="11"/>
  <c r="W1400" i="11"/>
  <c r="W1398" i="11" s="1"/>
  <c r="H1398" i="11"/>
  <c r="J959" i="11"/>
  <c r="W968" i="11"/>
  <c r="W968" i="12" s="1"/>
  <c r="S981" i="11"/>
  <c r="H1019" i="11"/>
  <c r="W1080" i="11"/>
  <c r="W1079" i="11" s="1"/>
  <c r="H1087" i="11"/>
  <c r="H1086" i="11" s="1"/>
  <c r="Q1122" i="11"/>
  <c r="W1122" i="11" s="1"/>
  <c r="W1223" i="11"/>
  <c r="W1233" i="11"/>
  <c r="W1232" i="11" s="1"/>
  <c r="W1267" i="11"/>
  <c r="W1266" i="11" s="1"/>
  <c r="H1292" i="11"/>
  <c r="W1292" i="11" s="1"/>
  <c r="K1391" i="11"/>
  <c r="W1396" i="11"/>
  <c r="W1426" i="11"/>
  <c r="O961" i="11"/>
  <c r="O959" i="11" s="1"/>
  <c r="H968" i="11"/>
  <c r="H968" i="12" s="1"/>
  <c r="O973" i="11"/>
  <c r="O971" i="11" s="1"/>
  <c r="S995" i="11"/>
  <c r="K1049" i="11"/>
  <c r="J1061" i="11"/>
  <c r="W1066" i="11"/>
  <c r="I1097" i="11"/>
  <c r="K1097" i="11" s="1"/>
  <c r="K1105" i="11"/>
  <c r="W1130" i="11"/>
  <c r="Q1143" i="11"/>
  <c r="W1143" i="11" s="1"/>
  <c r="W1152" i="11"/>
  <c r="J1160" i="11"/>
  <c r="K1160" i="11"/>
  <c r="P1236" i="11"/>
  <c r="W1255" i="11"/>
  <c r="W1254" i="11" s="1"/>
  <c r="H1254" i="11"/>
  <c r="G1332" i="11"/>
  <c r="W1425" i="11"/>
  <c r="W1424" i="11" s="1"/>
  <c r="H1424" i="11"/>
  <c r="J1110" i="11"/>
  <c r="U1142" i="11"/>
  <c r="M1148" i="11"/>
  <c r="G1210" i="11"/>
  <c r="W1227" i="11"/>
  <c r="Q1229" i="11"/>
  <c r="P1251" i="11"/>
  <c r="G1257" i="11"/>
  <c r="W1284" i="11"/>
  <c r="G1283" i="11"/>
  <c r="G1347" i="11"/>
  <c r="H1348" i="11"/>
  <c r="N1358" i="11"/>
  <c r="I1401" i="11"/>
  <c r="G1382" i="11"/>
  <c r="W1383" i="11"/>
  <c r="J1382" i="11"/>
  <c r="R1434" i="11"/>
  <c r="P1439" i="11"/>
  <c r="P1672" i="11" s="1"/>
  <c r="K1555" i="11"/>
  <c r="K1132" i="11"/>
  <c r="N1148" i="11"/>
  <c r="W1182" i="11"/>
  <c r="P1185" i="11"/>
  <c r="I1205" i="11"/>
  <c r="K1216" i="11"/>
  <c r="G1243" i="11"/>
  <c r="W1265" i="11"/>
  <c r="S1266" i="11"/>
  <c r="P1273" i="11"/>
  <c r="W1327" i="11"/>
  <c r="W1327" i="12" s="1"/>
  <c r="H1391" i="11"/>
  <c r="H1429" i="11" s="1"/>
  <c r="K1410" i="11"/>
  <c r="T1544" i="11"/>
  <c r="W1544" i="11"/>
  <c r="G1146" i="11"/>
  <c r="Q1185" i="11"/>
  <c r="W1201" i="11"/>
  <c r="W1200" i="11" s="1"/>
  <c r="J1205" i="11"/>
  <c r="Q1254" i="11"/>
  <c r="L1410" i="11"/>
  <c r="G1307" i="11"/>
  <c r="H1308" i="11"/>
  <c r="H1307" i="11" s="1"/>
  <c r="H1318" i="11"/>
  <c r="G1317" i="11"/>
  <c r="W1355" i="11"/>
  <c r="J1369" i="11"/>
  <c r="V1391" i="11"/>
  <c r="S1401" i="11"/>
  <c r="W1406" i="11"/>
  <c r="N1555" i="11"/>
  <c r="H1153" i="11"/>
  <c r="G1192" i="11"/>
  <c r="N1210" i="11"/>
  <c r="K1220" i="11"/>
  <c r="W1231" i="11"/>
  <c r="W1287" i="11"/>
  <c r="W1318" i="11"/>
  <c r="W1317" i="11" s="1"/>
  <c r="H1330" i="11"/>
  <c r="H1329" i="11" s="1"/>
  <c r="G1329" i="11"/>
  <c r="W1340" i="11"/>
  <c r="K1382" i="11"/>
  <c r="W1393" i="11"/>
  <c r="P1401" i="11"/>
  <c r="W1419" i="11"/>
  <c r="W1427" i="11"/>
  <c r="O1454" i="11"/>
  <c r="S1454" i="11"/>
  <c r="T1536" i="11"/>
  <c r="K1052" i="11"/>
  <c r="J1105" i="11"/>
  <c r="H1111" i="11"/>
  <c r="R1128" i="11"/>
  <c r="U1128" i="11" s="1"/>
  <c r="N1135" i="11"/>
  <c r="J1159" i="11"/>
  <c r="K1159" i="11" s="1"/>
  <c r="L1159" i="11" s="1"/>
  <c r="H1168" i="11"/>
  <c r="M1179" i="11"/>
  <c r="G1341" i="11"/>
  <c r="W1357" i="11"/>
  <c r="Q1382" i="11"/>
  <c r="W1390" i="11"/>
  <c r="Q1401" i="11"/>
  <c r="O1410" i="11"/>
  <c r="W1420" i="11"/>
  <c r="U1424" i="11"/>
  <c r="U1458" i="11"/>
  <c r="G1466" i="11"/>
  <c r="H1467" i="11"/>
  <c r="H1466" i="11" s="1"/>
  <c r="W1123" i="11"/>
  <c r="K1146" i="11"/>
  <c r="M1220" i="11"/>
  <c r="N1239" i="11"/>
  <c r="W1247" i="11"/>
  <c r="W1246" i="11" s="1"/>
  <c r="W1268" i="11"/>
  <c r="H1341" i="11"/>
  <c r="G1358" i="11"/>
  <c r="T1410" i="11"/>
  <c r="W1414" i="11"/>
  <c r="G1434" i="11"/>
  <c r="H1436" i="11"/>
  <c r="M1200" i="11"/>
  <c r="O1239" i="11"/>
  <c r="H1246" i="11"/>
  <c r="L1246" i="11"/>
  <c r="V1273" i="11"/>
  <c r="G1278" i="11"/>
  <c r="G1288" i="11"/>
  <c r="W1289" i="11"/>
  <c r="H1289" i="11"/>
  <c r="Q1410" i="11"/>
  <c r="J1466" i="11"/>
  <c r="J1672" i="11" s="1"/>
  <c r="N1120" i="11"/>
  <c r="W1138" i="11"/>
  <c r="N1200" i="11"/>
  <c r="L1224" i="11"/>
  <c r="H1279" i="11"/>
  <c r="H1278" i="11" s="1"/>
  <c r="H1290" i="11"/>
  <c r="W1290" i="11" s="1"/>
  <c r="W1392" i="11"/>
  <c r="R1410" i="11"/>
  <c r="M1046" i="11"/>
  <c r="L1119" i="11"/>
  <c r="H1118" i="11"/>
  <c r="P1128" i="11"/>
  <c r="W1187" i="11"/>
  <c r="W1185" i="11" s="1"/>
  <c r="H1200" i="11"/>
  <c r="W1209" i="11"/>
  <c r="M1224" i="11"/>
  <c r="W1234" i="11"/>
  <c r="G1266" i="11"/>
  <c r="W1275" i="11"/>
  <c r="W1300" i="11"/>
  <c r="H1343" i="11"/>
  <c r="W1343" i="11" s="1"/>
  <c r="W1341" i="11" s="1"/>
  <c r="W1397" i="11"/>
  <c r="I1118" i="11"/>
  <c r="V1135" i="11"/>
  <c r="H1164" i="11"/>
  <c r="H1161" i="11" s="1"/>
  <c r="G1161" i="11"/>
  <c r="L1174" i="11"/>
  <c r="P1200" i="11"/>
  <c r="N1224" i="11"/>
  <c r="P1243" i="11"/>
  <c r="W1256" i="11"/>
  <c r="M1263" i="11"/>
  <c r="W1271" i="11"/>
  <c r="H1301" i="11"/>
  <c r="W1301" i="11" s="1"/>
  <c r="W1298" i="11" s="1"/>
  <c r="W1333" i="11"/>
  <c r="W1332" i="11" s="1"/>
  <c r="T1251" i="11"/>
  <c r="I1382" i="11"/>
  <c r="G1418" i="11"/>
  <c r="S1439" i="11"/>
  <c r="S1716" i="11" s="1"/>
  <c r="Q1454" i="11"/>
  <c r="Q1672" i="11" s="1"/>
  <c r="K1466" i="11"/>
  <c r="K1716" i="11" s="1"/>
  <c r="M1555" i="11"/>
  <c r="Q1566" i="11"/>
  <c r="T1454" i="11"/>
  <c r="P1382" i="11"/>
  <c r="P1429" i="11" s="1"/>
  <c r="U1391" i="11"/>
  <c r="W1412" i="11"/>
  <c r="U1454" i="11"/>
  <c r="U1672" i="11" s="1"/>
  <c r="M1466" i="11"/>
  <c r="L1614" i="11"/>
  <c r="O1614" i="11"/>
  <c r="L1711" i="11"/>
  <c r="U1532" i="11"/>
  <c r="H1575" i="11"/>
  <c r="H1158" i="11"/>
  <c r="R1192" i="11"/>
  <c r="I1216" i="11"/>
  <c r="S1243" i="11"/>
  <c r="H1280" i="11"/>
  <c r="W1280" i="11" s="1"/>
  <c r="W1353" i="11"/>
  <c r="W1351" i="11" s="1"/>
  <c r="O1398" i="11"/>
  <c r="O1429" i="11" s="1"/>
  <c r="G1410" i="11"/>
  <c r="N1418" i="11"/>
  <c r="T1434" i="11"/>
  <c r="M1444" i="11"/>
  <c r="R1450" i="11"/>
  <c r="G1454" i="11"/>
  <c r="W1162" i="11"/>
  <c r="W1235" i="11"/>
  <c r="U1254" i="11"/>
  <c r="H1298" i="11"/>
  <c r="W1325" i="11"/>
  <c r="H1345" i="11"/>
  <c r="H1353" i="11"/>
  <c r="H1351" i="11" s="1"/>
  <c r="W1359" i="11"/>
  <c r="W1358" i="11" s="1"/>
  <c r="T1450" i="11"/>
  <c r="K1575" i="11"/>
  <c r="P1711" i="11"/>
  <c r="L1575" i="11"/>
  <c r="M1503" i="11"/>
  <c r="M1488" i="11"/>
  <c r="R1179" i="11"/>
  <c r="T1179" i="11" s="1"/>
  <c r="V1179" i="11" s="1"/>
  <c r="K1273" i="11"/>
  <c r="L1439" i="11"/>
  <c r="U1512" i="11"/>
  <c r="L1563" i="11"/>
  <c r="W1653" i="11"/>
  <c r="W1252" i="11"/>
  <c r="W1251" i="11" s="1"/>
  <c r="J1257" i="11"/>
  <c r="L1391" i="11"/>
  <c r="O1401" i="11"/>
  <c r="R1401" i="11"/>
  <c r="H1407" i="11"/>
  <c r="I1418" i="11"/>
  <c r="I1466" i="11"/>
  <c r="L1466" i="11"/>
  <c r="L1672" i="11" s="1"/>
  <c r="P1488" i="11"/>
  <c r="M1614" i="11"/>
  <c r="O1572" i="11"/>
  <c r="P1466" i="11"/>
  <c r="H1606" i="11"/>
  <c r="K1606" i="11"/>
  <c r="P1706" i="11"/>
  <c r="S1485" i="11"/>
  <c r="Q1569" i="11"/>
  <c r="I1606" i="11"/>
  <c r="O1667" i="11"/>
  <c r="R1667" i="11"/>
  <c r="T1485" i="11"/>
  <c r="R1572" i="11"/>
  <c r="G1641" i="11"/>
  <c r="G1424" i="11"/>
  <c r="W1450" i="11"/>
  <c r="W1672" i="11" s="1"/>
  <c r="G1633" i="11"/>
  <c r="H1634" i="11"/>
  <c r="H1633" i="11" s="1"/>
  <c r="H1642" i="11"/>
  <c r="H1641" i="11" s="1"/>
  <c r="T1246" i="11"/>
  <c r="R1257" i="11"/>
  <c r="W1272" i="11"/>
  <c r="G1351" i="11"/>
  <c r="T1391" i="11"/>
  <c r="W1394" i="11"/>
  <c r="N1434" i="11"/>
  <c r="P1497" i="11"/>
  <c r="S1522" i="11"/>
  <c r="G1532" i="11"/>
  <c r="J1532" i="11"/>
  <c r="M1548" i="11"/>
  <c r="O1595" i="11"/>
  <c r="H1647" i="11"/>
  <c r="T1522" i="11"/>
  <c r="W1522" i="11"/>
  <c r="H1532" i="11"/>
  <c r="H1536" i="11"/>
  <c r="S1667" i="11"/>
  <c r="U1566" i="11"/>
  <c r="G1629" i="11"/>
  <c r="H1630" i="11"/>
  <c r="H1629" i="11" s="1"/>
  <c r="R1595" i="11"/>
  <c r="R1716" i="11" s="1"/>
  <c r="G1595" i="11"/>
  <c r="H1599" i="11"/>
  <c r="T1463" i="11"/>
  <c r="H1626" i="11"/>
  <c r="U1382" i="11"/>
  <c r="S1410" i="11"/>
  <c r="J1424" i="11"/>
  <c r="U1463" i="11"/>
  <c r="W1477" i="11"/>
  <c r="U1500" i="11"/>
  <c r="G1566" i="11"/>
  <c r="H1568" i="11"/>
  <c r="H1568" i="12" s="1"/>
  <c r="I1590" i="11"/>
  <c r="H1621" i="11"/>
  <c r="U1398" i="11"/>
  <c r="W1416" i="11"/>
  <c r="W1410" i="11" s="1"/>
  <c r="S1434" i="11"/>
  <c r="T1439" i="11"/>
  <c r="W1439" i="11"/>
  <c r="U1477" i="11"/>
  <c r="P1512" i="11"/>
  <c r="Q1548" i="11"/>
  <c r="G1558" i="11"/>
  <c r="H1559" i="11"/>
  <c r="H1558" i="11" s="1"/>
  <c r="J1575" i="11"/>
  <c r="G1606" i="11"/>
  <c r="J1606" i="11"/>
  <c r="K1614" i="11"/>
  <c r="N1614" i="11"/>
  <c r="I1626" i="11"/>
  <c r="J1633" i="11"/>
  <c r="V1653" i="11"/>
  <c r="Q1675" i="11"/>
  <c r="O1693" i="11"/>
  <c r="T1693" i="11"/>
  <c r="V1454" i="11"/>
  <c r="V1672" i="11" s="1"/>
  <c r="N1466" i="11"/>
  <c r="W1497" i="11"/>
  <c r="T1503" i="11"/>
  <c r="U1544" i="11"/>
  <c r="P1581" i="11"/>
  <c r="Q1595" i="11"/>
  <c r="Q1716" i="11" s="1"/>
  <c r="T1595" i="11"/>
  <c r="O1622" i="11"/>
  <c r="U1667" i="11"/>
  <c r="L1622" i="11"/>
  <c r="W1485" i="11"/>
  <c r="I1494" i="11"/>
  <c r="I1517" i="11"/>
  <c r="G1522" i="11"/>
  <c r="O1575" i="11"/>
  <c r="R1581" i="11"/>
  <c r="S1595" i="11"/>
  <c r="L1606" i="11"/>
  <c r="P1614" i="11"/>
  <c r="M1622" i="11"/>
  <c r="M1629" i="11"/>
  <c r="Q1629" i="11"/>
  <c r="L1661" i="11"/>
  <c r="L1659" i="11" s="1"/>
  <c r="S1706" i="11"/>
  <c r="V1706" i="11"/>
  <c r="I1473" i="11"/>
  <c r="W1503" i="11"/>
  <c r="R1555" i="11"/>
  <c r="N1622" i="11"/>
  <c r="N1629" i="11"/>
  <c r="G1653" i="11"/>
  <c r="M1661" i="11"/>
  <c r="M1659" i="11" s="1"/>
  <c r="K1680" i="11"/>
  <c r="J1473" i="11"/>
  <c r="M1473" i="11"/>
  <c r="G1477" i="11"/>
  <c r="H1478" i="11"/>
  <c r="M1505" i="11"/>
  <c r="L1505" i="11"/>
  <c r="L1503" i="11" s="1"/>
  <c r="H1517" i="11"/>
  <c r="M1532" i="11"/>
  <c r="L1541" i="11"/>
  <c r="O1563" i="11"/>
  <c r="N1606" i="11"/>
  <c r="R1614" i="11"/>
  <c r="O1629" i="11"/>
  <c r="O1636" i="11"/>
  <c r="R1636" i="11"/>
  <c r="O1644" i="11"/>
  <c r="P1690" i="11"/>
  <c r="U1706" i="11"/>
  <c r="I1444" i="11"/>
  <c r="I1672" i="11" s="1"/>
  <c r="I1450" i="11"/>
  <c r="G1458" i="11"/>
  <c r="H1497" i="11"/>
  <c r="N1505" i="11"/>
  <c r="N1503" i="11" s="1"/>
  <c r="N1532" i="11"/>
  <c r="U1572" i="11"/>
  <c r="V1595" i="11"/>
  <c r="V1716" i="11" s="1"/>
  <c r="P1636" i="11"/>
  <c r="P1644" i="11"/>
  <c r="M1650" i="11"/>
  <c r="H1680" i="11"/>
  <c r="M1680" i="11"/>
  <c r="Q1690" i="11"/>
  <c r="H1458" i="11"/>
  <c r="J1517" i="11"/>
  <c r="R1528" i="11"/>
  <c r="U1551" i="11"/>
  <c r="V1572" i="11"/>
  <c r="Q1622" i="11"/>
  <c r="I1680" i="11"/>
  <c r="N1680" i="11"/>
  <c r="R1690" i="11"/>
  <c r="G1485" i="11"/>
  <c r="H1486" i="11"/>
  <c r="H1485" i="11" s="1"/>
  <c r="K1517" i="11"/>
  <c r="O1528" i="11"/>
  <c r="O1672" i="11" s="1"/>
  <c r="S1528" i="11"/>
  <c r="V1551" i="11"/>
  <c r="R1622" i="11"/>
  <c r="R1629" i="11"/>
  <c r="G1659" i="11"/>
  <c r="U1699" i="11"/>
  <c r="N1473" i="11"/>
  <c r="J1480" i="11"/>
  <c r="H1500" i="11"/>
  <c r="L1517" i="11"/>
  <c r="O1600" i="11"/>
  <c r="S1622" i="11"/>
  <c r="L1680" i="11"/>
  <c r="M1410" i="11"/>
  <c r="M1439" i="11"/>
  <c r="M1716" i="11" s="1"/>
  <c r="N1444" i="11"/>
  <c r="T1470" i="11"/>
  <c r="P1473" i="11"/>
  <c r="P1716" i="11" s="1"/>
  <c r="U1491" i="11"/>
  <c r="S1578" i="11"/>
  <c r="W1590" i="11"/>
  <c r="J1590" i="11"/>
  <c r="M1600" i="11"/>
  <c r="T1600" i="11"/>
  <c r="T1610" i="11"/>
  <c r="G1610" i="11"/>
  <c r="H1613" i="11"/>
  <c r="H1610" i="11" s="1"/>
  <c r="R1650" i="11"/>
  <c r="H1591" i="11"/>
  <c r="H1590" i="11" s="1"/>
  <c r="H1654" i="11"/>
  <c r="H1653" i="11" s="1"/>
  <c r="H1552" i="11"/>
  <c r="H1551" i="11" s="1"/>
  <c r="H1573" i="11"/>
  <c r="H1572" i="11" s="1"/>
  <c r="P1370" i="11" l="1"/>
  <c r="M1369" i="11"/>
  <c r="O1370" i="11"/>
  <c r="N1372" i="11"/>
  <c r="O1372" i="11"/>
  <c r="P1372" i="11" s="1"/>
  <c r="N1370" i="11"/>
  <c r="M1372" i="11"/>
  <c r="L1370" i="10"/>
  <c r="L1369" i="10" s="1"/>
  <c r="K1369" i="10"/>
  <c r="O1372" i="10"/>
  <c r="H1369" i="12"/>
  <c r="S1372" i="9"/>
  <c r="L1370" i="9"/>
  <c r="L1369" i="7"/>
  <c r="M1372" i="7"/>
  <c r="Q1370" i="7"/>
  <c r="N1372" i="7"/>
  <c r="N1369" i="7" s="1"/>
  <c r="P1370" i="7"/>
  <c r="R1370" i="7" s="1"/>
  <c r="K1372" i="12"/>
  <c r="L1372" i="1"/>
  <c r="M1370" i="1"/>
  <c r="K1369" i="1"/>
  <c r="K1370" i="12"/>
  <c r="L1370" i="1"/>
  <c r="K1102" i="11"/>
  <c r="L1106" i="7"/>
  <c r="M1106" i="7" s="1"/>
  <c r="O1170" i="7"/>
  <c r="N1126" i="1"/>
  <c r="L1108" i="11"/>
  <c r="K1108" i="11"/>
  <c r="T1179" i="7"/>
  <c r="V1179" i="7" s="1"/>
  <c r="V1121" i="7"/>
  <c r="N1173" i="7"/>
  <c r="O1173" i="7" s="1"/>
  <c r="P1173" i="7" s="1"/>
  <c r="Q1173" i="7" s="1"/>
  <c r="S1121" i="7"/>
  <c r="M1170" i="11"/>
  <c r="N1170" i="11" s="1"/>
  <c r="V1135" i="10"/>
  <c r="I1164" i="11"/>
  <c r="W1163" i="10"/>
  <c r="N1170" i="7"/>
  <c r="J1096" i="11"/>
  <c r="W1145" i="12"/>
  <c r="M1140" i="10"/>
  <c r="Q1142" i="1"/>
  <c r="T1142" i="1" s="1"/>
  <c r="N1142" i="12"/>
  <c r="H1095" i="1"/>
  <c r="U1128" i="10"/>
  <c r="J1125" i="12"/>
  <c r="V1148" i="9"/>
  <c r="W1117" i="12"/>
  <c r="M1126" i="1"/>
  <c r="R1179" i="1"/>
  <c r="T1179" i="1" s="1"/>
  <c r="T1179" i="12" s="1"/>
  <c r="R1121" i="11"/>
  <c r="U1121" i="11" s="1"/>
  <c r="M1172" i="10"/>
  <c r="R1148" i="9"/>
  <c r="T1148" i="9" s="1"/>
  <c r="V1121" i="9"/>
  <c r="W1121" i="9" s="1"/>
  <c r="J1165" i="1"/>
  <c r="K1108" i="10"/>
  <c r="L1108" i="10" s="1"/>
  <c r="R1141" i="9"/>
  <c r="T1141" i="9" s="1"/>
  <c r="V1141" i="9" s="1"/>
  <c r="W1141" i="9" s="1"/>
  <c r="W1144" i="12"/>
  <c r="T1141" i="1"/>
  <c r="H1132" i="12"/>
  <c r="W1123" i="12"/>
  <c r="Q1179" i="10"/>
  <c r="S1179" i="10" s="1"/>
  <c r="U1179" i="10" s="1"/>
  <c r="K1160" i="9"/>
  <c r="M1160" i="9" s="1"/>
  <c r="T1179" i="9"/>
  <c r="M1159" i="11"/>
  <c r="N1159" i="11" s="1"/>
  <c r="U1121" i="10"/>
  <c r="W1121" i="10" s="1"/>
  <c r="T1134" i="9"/>
  <c r="K1109" i="11"/>
  <c r="W1285" i="12"/>
  <c r="W1283" i="9"/>
  <c r="W973" i="10"/>
  <c r="W971" i="10" s="1"/>
  <c r="G1091" i="9"/>
  <c r="H956" i="12"/>
  <c r="W956" i="10"/>
  <c r="W954" i="10" s="1"/>
  <c r="O1128" i="12"/>
  <c r="Q1135" i="11"/>
  <c r="W1401" i="11"/>
  <c r="H1353" i="12"/>
  <c r="W1353" i="9"/>
  <c r="W1351" i="9" s="1"/>
  <c r="O863" i="10"/>
  <c r="H1095" i="9"/>
  <c r="J1096" i="9"/>
  <c r="Q1429" i="10"/>
  <c r="W1416" i="12"/>
  <c r="P1141" i="10"/>
  <c r="R1141" i="10" s="1"/>
  <c r="H1606" i="9"/>
  <c r="H1607" i="12"/>
  <c r="H1606" i="12" s="1"/>
  <c r="H1294" i="9"/>
  <c r="W1295" i="9"/>
  <c r="W1294" i="9" s="1"/>
  <c r="W1064" i="9"/>
  <c r="L1125" i="10"/>
  <c r="H1290" i="12"/>
  <c r="H1288" i="9"/>
  <c r="N1672" i="9"/>
  <c r="I1104" i="7"/>
  <c r="J1105" i="7"/>
  <c r="K1105" i="7" s="1"/>
  <c r="L1105" i="7" s="1"/>
  <c r="W977" i="1"/>
  <c r="W978" i="12"/>
  <c r="W1283" i="11"/>
  <c r="N1091" i="11"/>
  <c r="W966" i="10"/>
  <c r="M863" i="9"/>
  <c r="P1141" i="7"/>
  <c r="R1141" i="7" s="1"/>
  <c r="H1636" i="1"/>
  <c r="H1637" i="12"/>
  <c r="H1636" i="12" s="1"/>
  <c r="W976" i="11"/>
  <c r="H1086" i="10"/>
  <c r="W1183" i="12"/>
  <c r="P1716" i="1"/>
  <c r="I1160" i="1"/>
  <c r="W1189" i="12"/>
  <c r="W991" i="12"/>
  <c r="O1121" i="12"/>
  <c r="R1121" i="1"/>
  <c r="W1019" i="1"/>
  <c r="W1020" i="12"/>
  <c r="W983" i="12"/>
  <c r="L962" i="9"/>
  <c r="W964" i="9"/>
  <c r="W962" i="9" s="1"/>
  <c r="H892" i="9"/>
  <c r="H893" i="12"/>
  <c r="W893" i="9"/>
  <c r="W892" i="9" s="1"/>
  <c r="Q1150" i="12"/>
  <c r="W1150" i="1"/>
  <c r="W1150" i="12" s="1"/>
  <c r="N1672" i="7"/>
  <c r="H1491" i="10"/>
  <c r="H1492" i="12"/>
  <c r="H1491" i="12" s="1"/>
  <c r="L1168" i="9"/>
  <c r="W988" i="10"/>
  <c r="M1118" i="9"/>
  <c r="L1159" i="9"/>
  <c r="H1626" i="7"/>
  <c r="H1164" i="12"/>
  <c r="H1161" i="1"/>
  <c r="W966" i="11"/>
  <c r="J1107" i="10"/>
  <c r="L974" i="10"/>
  <c r="L1091" i="10" s="1"/>
  <c r="W976" i="10"/>
  <c r="L1118" i="10"/>
  <c r="J1099" i="7"/>
  <c r="L1170" i="12"/>
  <c r="O1170" i="1"/>
  <c r="M1127" i="12"/>
  <c r="O1127" i="1"/>
  <c r="W1075" i="1"/>
  <c r="W1076" i="12"/>
  <c r="L1429" i="11"/>
  <c r="K1107" i="11"/>
  <c r="L1107" i="11" s="1"/>
  <c r="H896" i="11"/>
  <c r="P1091" i="7"/>
  <c r="H1278" i="10"/>
  <c r="H1279" i="12"/>
  <c r="W1279" i="10"/>
  <c r="W1278" i="10" s="1"/>
  <c r="W1319" i="12"/>
  <c r="H1600" i="10"/>
  <c r="H1601" i="12"/>
  <c r="H1600" i="12" s="1"/>
  <c r="H1536" i="10"/>
  <c r="H1538" i="12"/>
  <c r="K1105" i="9"/>
  <c r="N1716" i="1"/>
  <c r="W974" i="11"/>
  <c r="W1410" i="10"/>
  <c r="W1290" i="9"/>
  <c r="W1142" i="7"/>
  <c r="H1157" i="11"/>
  <c r="I1161" i="11"/>
  <c r="N1112" i="11"/>
  <c r="W977" i="11"/>
  <c r="K1098" i="11"/>
  <c r="M1098" i="11" s="1"/>
  <c r="R1134" i="11"/>
  <c r="T1134" i="11" s="1"/>
  <c r="M1173" i="11"/>
  <c r="O1134" i="11"/>
  <c r="Q1134" i="11" s="1"/>
  <c r="I1104" i="11"/>
  <c r="S1091" i="11"/>
  <c r="U1114" i="11"/>
  <c r="W919" i="11"/>
  <c r="W1075" i="11"/>
  <c r="I1716" i="11"/>
  <c r="W1672" i="10"/>
  <c r="I1165" i="10"/>
  <c r="O1174" i="10"/>
  <c r="P1174" i="10" s="1"/>
  <c r="Q1174" i="10" s="1"/>
  <c r="R1429" i="10"/>
  <c r="I1098" i="10"/>
  <c r="J1098" i="10" s="1"/>
  <c r="W1142" i="10"/>
  <c r="V1091" i="10"/>
  <c r="I1097" i="10"/>
  <c r="W1272" i="12"/>
  <c r="W876" i="10"/>
  <c r="H1569" i="9"/>
  <c r="H1570" i="12"/>
  <c r="H1569" i="12" s="1"/>
  <c r="R1672" i="9"/>
  <c r="M1146" i="9"/>
  <c r="O1127" i="9"/>
  <c r="Q1127" i="9" s="1"/>
  <c r="S1127" i="9" s="1"/>
  <c r="W1224" i="9"/>
  <c r="W1203" i="12"/>
  <c r="H905" i="9"/>
  <c r="W906" i="9"/>
  <c r="W905" i="9" s="1"/>
  <c r="R1091" i="9"/>
  <c r="J1098" i="9"/>
  <c r="K1098" i="9" s="1"/>
  <c r="W1672" i="7"/>
  <c r="J1107" i="7"/>
  <c r="R1672" i="7"/>
  <c r="U1716" i="7"/>
  <c r="H867" i="12"/>
  <c r="U1180" i="7"/>
  <c r="W1180" i="7" s="1"/>
  <c r="O1141" i="7"/>
  <c r="Q1141" i="7" s="1"/>
  <c r="M1141" i="12"/>
  <c r="L962" i="7"/>
  <c r="W964" i="7"/>
  <c r="W962" i="7" s="1"/>
  <c r="N1170" i="1"/>
  <c r="I1672" i="12"/>
  <c r="Q1672" i="12"/>
  <c r="N1120" i="12"/>
  <c r="L1125" i="11"/>
  <c r="W1298" i="9"/>
  <c r="H1477" i="11"/>
  <c r="H1478" i="12"/>
  <c r="H1477" i="12" s="1"/>
  <c r="H1434" i="11"/>
  <c r="H1436" i="12"/>
  <c r="H1563" i="7"/>
  <c r="H1564" i="12"/>
  <c r="H1563" i="12" s="1"/>
  <c r="O1716" i="12"/>
  <c r="L1672" i="9"/>
  <c r="P1134" i="9"/>
  <c r="R1134" i="9" s="1"/>
  <c r="H1619" i="9"/>
  <c r="H1620" i="12"/>
  <c r="W921" i="12"/>
  <c r="H1566" i="7"/>
  <c r="H1567" i="12"/>
  <c r="H1566" i="12" s="1"/>
  <c r="W881" i="7"/>
  <c r="V1672" i="1"/>
  <c r="G1374" i="1"/>
  <c r="G1378" i="1" s="1"/>
  <c r="H1283" i="10"/>
  <c r="H1286" i="12"/>
  <c r="H1332" i="7"/>
  <c r="H1334" i="12"/>
  <c r="W1334" i="7"/>
  <c r="J1104" i="11"/>
  <c r="M1672" i="10"/>
  <c r="N1119" i="9"/>
  <c r="N1118" i="9" s="1"/>
  <c r="M1139" i="7"/>
  <c r="H1278" i="1"/>
  <c r="W1280" i="1"/>
  <c r="H1280" i="12"/>
  <c r="W947" i="10"/>
  <c r="W945" i="10" s="1"/>
  <c r="Q1149" i="9"/>
  <c r="T1149" i="9" s="1"/>
  <c r="W1149" i="9" s="1"/>
  <c r="L1118" i="11"/>
  <c r="O1119" i="11"/>
  <c r="O1118" i="11" s="1"/>
  <c r="N1119" i="11"/>
  <c r="N1118" i="11" s="1"/>
  <c r="M1119" i="11"/>
  <c r="K1672" i="11"/>
  <c r="R1179" i="10"/>
  <c r="T1179" i="10" s="1"/>
  <c r="H922" i="10"/>
  <c r="H1566" i="11"/>
  <c r="U1429" i="11"/>
  <c r="M1108" i="11"/>
  <c r="N1108" i="11" s="1"/>
  <c r="P1148" i="11"/>
  <c r="R1148" i="11" s="1"/>
  <c r="L1105" i="11"/>
  <c r="M1105" i="11" s="1"/>
  <c r="Q1180" i="11"/>
  <c r="H966" i="11"/>
  <c r="H967" i="12"/>
  <c r="H966" i="12" s="1"/>
  <c r="N1173" i="11"/>
  <c r="Q1127" i="11"/>
  <c r="S1127" i="11" s="1"/>
  <c r="M1099" i="11"/>
  <c r="K1106" i="11"/>
  <c r="W900" i="11"/>
  <c r="W884" i="11"/>
  <c r="W1265" i="12"/>
  <c r="N1429" i="10"/>
  <c r="H1429" i="10"/>
  <c r="N1126" i="10"/>
  <c r="W886" i="10"/>
  <c r="W1672" i="9"/>
  <c r="M1174" i="9"/>
  <c r="V1120" i="9"/>
  <c r="H1344" i="7"/>
  <c r="H1346" i="12"/>
  <c r="H1278" i="9"/>
  <c r="N1113" i="12"/>
  <c r="R1113" i="7"/>
  <c r="T1113" i="7" s="1"/>
  <c r="P1113" i="7"/>
  <c r="W1427" i="12"/>
  <c r="H1086" i="1"/>
  <c r="H1089" i="12"/>
  <c r="H1284" i="12"/>
  <c r="H1283" i="1"/>
  <c r="W1284" i="1"/>
  <c r="L1132" i="11"/>
  <c r="N1133" i="11"/>
  <c r="N1132" i="11" s="1"/>
  <c r="W1355" i="9"/>
  <c r="W1356" i="12"/>
  <c r="R1134" i="1"/>
  <c r="T1134" i="1" s="1"/>
  <c r="H936" i="11"/>
  <c r="W937" i="11"/>
  <c r="W936" i="11" s="1"/>
  <c r="M1126" i="11"/>
  <c r="H942" i="7"/>
  <c r="H943" i="12"/>
  <c r="H942" i="12" s="1"/>
  <c r="V1149" i="11"/>
  <c r="W1149" i="11" s="1"/>
  <c r="W915" i="7"/>
  <c r="W916" i="12"/>
  <c r="H1458" i="9"/>
  <c r="H1460" i="12"/>
  <c r="Q1148" i="9"/>
  <c r="S1148" i="9" s="1"/>
  <c r="U1148" i="9" s="1"/>
  <c r="O1148" i="9"/>
  <c r="H915" i="11"/>
  <c r="H916" i="12"/>
  <c r="Q1716" i="10"/>
  <c r="H1532" i="7"/>
  <c r="H1533" i="12"/>
  <c r="H1532" i="12" s="1"/>
  <c r="Q1672" i="9"/>
  <c r="N1672" i="11"/>
  <c r="L1177" i="11"/>
  <c r="L1106" i="11"/>
  <c r="W1210" i="11"/>
  <c r="H912" i="11"/>
  <c r="H913" i="12"/>
  <c r="K1107" i="10"/>
  <c r="W1398" i="10"/>
  <c r="I1162" i="12"/>
  <c r="W1286" i="10"/>
  <c r="W1283" i="10" s="1"/>
  <c r="Q1091" i="10"/>
  <c r="M1091" i="10"/>
  <c r="W1229" i="10"/>
  <c r="M1110" i="10"/>
  <c r="H1444" i="9"/>
  <c r="H1447" i="12"/>
  <c r="N1146" i="9"/>
  <c r="K1429" i="9"/>
  <c r="P1127" i="9"/>
  <c r="R1127" i="9" s="1"/>
  <c r="T1127" i="9" s="1"/>
  <c r="J1106" i="9"/>
  <c r="I1104" i="9"/>
  <c r="P1114" i="12"/>
  <c r="O1672" i="7"/>
  <c r="T1429" i="7"/>
  <c r="N1170" i="9"/>
  <c r="H1541" i="7"/>
  <c r="H1543" i="12"/>
  <c r="W1414" i="12"/>
  <c r="L1659" i="1"/>
  <c r="K1672" i="1"/>
  <c r="K1716" i="1"/>
  <c r="W1421" i="1"/>
  <c r="W1422" i="12"/>
  <c r="W1421" i="12" s="1"/>
  <c r="Q974" i="7"/>
  <c r="Q976" i="12"/>
  <c r="Q974" i="12" s="1"/>
  <c r="W1385" i="12"/>
  <c r="W1011" i="1"/>
  <c r="W1012" i="12"/>
  <c r="W1257" i="1"/>
  <c r="W1258" i="12"/>
  <c r="W1121" i="7"/>
  <c r="V1672" i="12"/>
  <c r="J1672" i="12"/>
  <c r="W998" i="12"/>
  <c r="W995" i="7"/>
  <c r="L974" i="1"/>
  <c r="W976" i="1"/>
  <c r="L976" i="12"/>
  <c r="L974" i="12" s="1"/>
  <c r="L1125" i="7"/>
  <c r="M1126" i="7"/>
  <c r="M1125" i="7" s="1"/>
  <c r="H1537" i="12"/>
  <c r="H1536" i="12" s="1"/>
  <c r="P1127" i="7"/>
  <c r="P1127" i="12" s="1"/>
  <c r="N1127" i="12"/>
  <c r="U1149" i="1"/>
  <c r="J1165" i="10"/>
  <c r="S1128" i="10"/>
  <c r="J1716" i="10"/>
  <c r="J1716" i="12" s="1"/>
  <c r="P1120" i="11"/>
  <c r="H1324" i="11"/>
  <c r="H1326" i="12"/>
  <c r="W943" i="11"/>
  <c r="W942" i="11" s="1"/>
  <c r="S1672" i="9"/>
  <c r="W1049" i="11"/>
  <c r="H1329" i="9"/>
  <c r="H1330" i="12"/>
  <c r="H1329" i="12" s="1"/>
  <c r="J1164" i="11"/>
  <c r="J1161" i="11" s="1"/>
  <c r="M1169" i="9"/>
  <c r="M1168" i="9" s="1"/>
  <c r="H1563" i="1"/>
  <c r="I1429" i="11"/>
  <c r="W1350" i="10"/>
  <c r="W1347" i="10" s="1"/>
  <c r="W922" i="9"/>
  <c r="H954" i="11"/>
  <c r="W955" i="11"/>
  <c r="W954" i="11" s="1"/>
  <c r="I1158" i="11"/>
  <c r="H1288" i="11"/>
  <c r="H1289" i="12"/>
  <c r="W1330" i="11"/>
  <c r="W1329" i="11" s="1"/>
  <c r="O1148" i="11"/>
  <c r="O1120" i="11"/>
  <c r="Q1120" i="11"/>
  <c r="O1113" i="11"/>
  <c r="Q1113" i="11" s="1"/>
  <c r="S1113" i="11" s="1"/>
  <c r="W1220" i="11"/>
  <c r="L1109" i="11"/>
  <c r="V1114" i="11"/>
  <c r="S1114" i="11"/>
  <c r="L1160" i="11"/>
  <c r="Q1141" i="11"/>
  <c r="S1141" i="11" s="1"/>
  <c r="K1158" i="10"/>
  <c r="L1158" i="10" s="1"/>
  <c r="L863" i="11"/>
  <c r="K1165" i="10"/>
  <c r="W1366" i="10"/>
  <c r="W1367" i="12"/>
  <c r="W1366" i="12" s="1"/>
  <c r="H1344" i="10"/>
  <c r="H1345" i="12"/>
  <c r="H1344" i="12" s="1"/>
  <c r="W1345" i="10"/>
  <c r="W1344" i="10" s="1"/>
  <c r="W1041" i="10"/>
  <c r="G1672" i="10"/>
  <c r="W922" i="10"/>
  <c r="H899" i="12"/>
  <c r="L1139" i="9"/>
  <c r="T1429" i="9"/>
  <c r="O1147" i="9"/>
  <c r="W1246" i="9"/>
  <c r="L1165" i="9"/>
  <c r="I1097" i="9"/>
  <c r="W886" i="9"/>
  <c r="J1108" i="9"/>
  <c r="H1528" i="7"/>
  <c r="H1529" i="12"/>
  <c r="H1528" i="12" s="1"/>
  <c r="S1114" i="7"/>
  <c r="S1672" i="7"/>
  <c r="W1079" i="7"/>
  <c r="W1080" i="12"/>
  <c r="W1079" i="12" s="1"/>
  <c r="W1404" i="12"/>
  <c r="L1118" i="7"/>
  <c r="M1119" i="7"/>
  <c r="N1140" i="7"/>
  <c r="N1139" i="7" s="1"/>
  <c r="T1672" i="7"/>
  <c r="H1629" i="1"/>
  <c r="H1630" i="12"/>
  <c r="H1629" i="12" s="1"/>
  <c r="K864" i="7"/>
  <c r="L863" i="7"/>
  <c r="H1095" i="7"/>
  <c r="H1096" i="12"/>
  <c r="I1096" i="7"/>
  <c r="H1439" i="1"/>
  <c r="H1440" i="12"/>
  <c r="H1439" i="12" s="1"/>
  <c r="W990" i="12"/>
  <c r="Q1143" i="12"/>
  <c r="W1143" i="1"/>
  <c r="W1143" i="12" s="1"/>
  <c r="W1005" i="1"/>
  <c r="W1006" i="12"/>
  <c r="W912" i="1"/>
  <c r="W913" i="12"/>
  <c r="W1358" i="1"/>
  <c r="W1359" i="12"/>
  <c r="W1335" i="10"/>
  <c r="W1336" i="12"/>
  <c r="H1621" i="12"/>
  <c r="H1619" i="11"/>
  <c r="H939" i="11"/>
  <c r="W940" i="11"/>
  <c r="W939" i="11" s="1"/>
  <c r="H1641" i="9"/>
  <c r="H1642" i="12"/>
  <c r="H1641" i="12" s="1"/>
  <c r="H1316" i="12"/>
  <c r="W1316" i="9"/>
  <c r="W1316" i="12" s="1"/>
  <c r="H1488" i="1"/>
  <c r="H1489" i="12"/>
  <c r="H1488" i="12" s="1"/>
  <c r="H1292" i="12"/>
  <c r="S1121" i="11"/>
  <c r="V1121" i="11" s="1"/>
  <c r="L1139" i="11"/>
  <c r="N1140" i="11"/>
  <c r="N1139" i="11" s="1"/>
  <c r="W1346" i="12"/>
  <c r="M1133" i="11"/>
  <c r="M1132" i="11" s="1"/>
  <c r="U1672" i="10"/>
  <c r="J1091" i="9"/>
  <c r="W1335" i="1"/>
  <c r="W1337" i="12"/>
  <c r="W1124" i="12"/>
  <c r="W971" i="1"/>
  <c r="L1177" i="10"/>
  <c r="W1239" i="7"/>
  <c r="W1240" i="12"/>
  <c r="W1324" i="11"/>
  <c r="W1216" i="11"/>
  <c r="H871" i="11"/>
  <c r="W872" i="11"/>
  <c r="W871" i="11" s="1"/>
  <c r="H1160" i="12"/>
  <c r="W1086" i="10"/>
  <c r="W1288" i="11"/>
  <c r="W1418" i="11"/>
  <c r="W1236" i="11"/>
  <c r="M1672" i="11"/>
  <c r="W1273" i="11"/>
  <c r="W1052" i="11"/>
  <c r="R1127" i="10"/>
  <c r="W1302" i="10"/>
  <c r="W1303" i="12"/>
  <c r="W981" i="11"/>
  <c r="W1257" i="10"/>
  <c r="W1309" i="10"/>
  <c r="W1309" i="12" s="1"/>
  <c r="W1239" i="10"/>
  <c r="H1307" i="10"/>
  <c r="U1091" i="10"/>
  <c r="H1161" i="10"/>
  <c r="L1100" i="9"/>
  <c r="M1100" i="9" s="1"/>
  <c r="H1321" i="9"/>
  <c r="W1027" i="9"/>
  <c r="W1028" i="12"/>
  <c r="H1157" i="9"/>
  <c r="I1158" i="9"/>
  <c r="H896" i="9"/>
  <c r="W897" i="9"/>
  <c r="W896" i="9" s="1"/>
  <c r="K1100" i="9"/>
  <c r="W1000" i="9"/>
  <c r="H1314" i="9"/>
  <c r="H1315" i="12"/>
  <c r="H1314" i="12" s="1"/>
  <c r="H1544" i="7"/>
  <c r="H1545" i="12"/>
  <c r="H1544" i="12" s="1"/>
  <c r="P1135" i="12"/>
  <c r="S1135" i="9"/>
  <c r="K1672" i="7"/>
  <c r="I1672" i="7"/>
  <c r="L959" i="7"/>
  <c r="L1091" i="7" s="1"/>
  <c r="W961" i="7"/>
  <c r="W959" i="7" s="1"/>
  <c r="H1324" i="7"/>
  <c r="H1325" i="12"/>
  <c r="H1324" i="12" s="1"/>
  <c r="W1291" i="7"/>
  <c r="W1288" i="7" s="1"/>
  <c r="W1070" i="12"/>
  <c r="N1091" i="9"/>
  <c r="T1113" i="9"/>
  <c r="V1113" i="9" s="1"/>
  <c r="G1374" i="7"/>
  <c r="G1378" i="7" s="1"/>
  <c r="M1172" i="7"/>
  <c r="G1672" i="1"/>
  <c r="U1135" i="7"/>
  <c r="T1716" i="12"/>
  <c r="S1134" i="7"/>
  <c r="U1134" i="7" s="1"/>
  <c r="O1134" i="1"/>
  <c r="M1134" i="12"/>
  <c r="W1418" i="1"/>
  <c r="W1419" i="12"/>
  <c r="W1418" i="12" s="1"/>
  <c r="T1142" i="12"/>
  <c r="W1269" i="1"/>
  <c r="W1270" i="12"/>
  <c r="W1055" i="1"/>
  <c r="W1056" i="12"/>
  <c r="W911" i="12"/>
  <c r="T1672" i="9"/>
  <c r="M1581" i="1"/>
  <c r="M1583" i="12"/>
  <c r="M1581" i="12" s="1"/>
  <c r="T1716" i="9"/>
  <c r="T1091" i="9"/>
  <c r="V1716" i="7"/>
  <c r="I1102" i="7"/>
  <c r="W1181" i="11"/>
  <c r="O1179" i="9"/>
  <c r="O1091" i="9"/>
  <c r="H902" i="12"/>
  <c r="H900" i="12" s="1"/>
  <c r="W902" i="7"/>
  <c r="W900" i="7" s="1"/>
  <c r="H900" i="7"/>
  <c r="L1172" i="11"/>
  <c r="H1157" i="10"/>
  <c r="I1159" i="10"/>
  <c r="R1135" i="12"/>
  <c r="U1135" i="1"/>
  <c r="L1098" i="11"/>
  <c r="H894" i="12"/>
  <c r="W1268" i="12"/>
  <c r="O1120" i="1"/>
  <c r="M1120" i="12"/>
  <c r="H1541" i="1"/>
  <c r="H1542" i="12"/>
  <c r="H1541" i="12" s="1"/>
  <c r="Q1179" i="11"/>
  <c r="S1179" i="11" s="1"/>
  <c r="O1179" i="11"/>
  <c r="L1168" i="11"/>
  <c r="I1100" i="11"/>
  <c r="N1178" i="11"/>
  <c r="R1672" i="11"/>
  <c r="V1141" i="11"/>
  <c r="W1087" i="11"/>
  <c r="W1086" i="11" s="1"/>
  <c r="M1169" i="11"/>
  <c r="I1101" i="11"/>
  <c r="H1095" i="11"/>
  <c r="J1091" i="11"/>
  <c r="G1374" i="10"/>
  <c r="G1378" i="10" s="1"/>
  <c r="H1343" i="12"/>
  <c r="P1429" i="10"/>
  <c r="J1101" i="10"/>
  <c r="L1168" i="10"/>
  <c r="N1169" i="10"/>
  <c r="W1308" i="10"/>
  <c r="N1173" i="10"/>
  <c r="N1172" i="10" s="1"/>
  <c r="H1716" i="10"/>
  <c r="L1102" i="10"/>
  <c r="K1102" i="10"/>
  <c r="H942" i="10"/>
  <c r="W943" i="10"/>
  <c r="W942" i="10" s="1"/>
  <c r="W1153" i="10"/>
  <c r="N1140" i="9"/>
  <c r="O1140" i="9" s="1"/>
  <c r="O1139" i="9" s="1"/>
  <c r="K1096" i="9"/>
  <c r="H1307" i="9"/>
  <c r="W1308" i="9"/>
  <c r="W1307" i="9" s="1"/>
  <c r="W1014" i="12"/>
  <c r="G1429" i="9"/>
  <c r="Q1114" i="9"/>
  <c r="T1114" i="9" s="1"/>
  <c r="L1132" i="10"/>
  <c r="W1410" i="7"/>
  <c r="W1325" i="7"/>
  <c r="W1324" i="7" s="1"/>
  <c r="I1159" i="7"/>
  <c r="J1159" i="7" s="1"/>
  <c r="K1159" i="7" s="1"/>
  <c r="H1159" i="12"/>
  <c r="W1253" i="12"/>
  <c r="P1672" i="1"/>
  <c r="W1241" i="12"/>
  <c r="W1239" i="1"/>
  <c r="M1168" i="1"/>
  <c r="W1038" i="1"/>
  <c r="W1039" i="12"/>
  <c r="G1091" i="1"/>
  <c r="W975" i="12"/>
  <c r="W974" i="1"/>
  <c r="H1341" i="9"/>
  <c r="W1342" i="9"/>
  <c r="W1341" i="9" s="1"/>
  <c r="W1238" i="12"/>
  <c r="L1716" i="11"/>
  <c r="R1142" i="12"/>
  <c r="S1128" i="7"/>
  <c r="P1128" i="12"/>
  <c r="V1128" i="7"/>
  <c r="W1393" i="12"/>
  <c r="H1314" i="11"/>
  <c r="W1315" i="11"/>
  <c r="H1312" i="12"/>
  <c r="W1312" i="9"/>
  <c r="W1310" i="9" s="1"/>
  <c r="W899" i="12"/>
  <c r="H1335" i="11"/>
  <c r="H1336" i="12"/>
  <c r="H1335" i="12" s="1"/>
  <c r="K1096" i="10"/>
  <c r="L1096" i="10" s="1"/>
  <c r="L1146" i="10"/>
  <c r="W943" i="7"/>
  <c r="W942" i="7" s="1"/>
  <c r="W1072" i="11"/>
  <c r="H886" i="11"/>
  <c r="H887" i="12"/>
  <c r="H886" i="12" s="1"/>
  <c r="W1162" i="9"/>
  <c r="M1172" i="9"/>
  <c r="M1146" i="7"/>
  <c r="N1147" i="7"/>
  <c r="L1146" i="1"/>
  <c r="L1147" i="12"/>
  <c r="L1146" i="12" s="1"/>
  <c r="N1147" i="1"/>
  <c r="M1147" i="1"/>
  <c r="V974" i="7"/>
  <c r="V1091" i="7" s="1"/>
  <c r="V976" i="12"/>
  <c r="V974" i="12" s="1"/>
  <c r="M1147" i="10"/>
  <c r="W962" i="10"/>
  <c r="W963" i="12"/>
  <c r="W959" i="10"/>
  <c r="W960" i="12"/>
  <c r="H1157" i="7"/>
  <c r="I1158" i="7"/>
  <c r="H1158" i="12"/>
  <c r="H1157" i="12" s="1"/>
  <c r="Q1114" i="1"/>
  <c r="N1114" i="12"/>
  <c r="W1288" i="10"/>
  <c r="W1289" i="12"/>
  <c r="H954" i="10"/>
  <c r="W1279" i="11"/>
  <c r="W1278" i="11" s="1"/>
  <c r="J1100" i="11"/>
  <c r="W1015" i="11"/>
  <c r="R1127" i="11"/>
  <c r="T1127" i="11" s="1"/>
  <c r="I1095" i="11"/>
  <c r="W922" i="11"/>
  <c r="W1351" i="10"/>
  <c r="J1429" i="10"/>
  <c r="W1287" i="12"/>
  <c r="J1109" i="10"/>
  <c r="K1109" i="10" s="1"/>
  <c r="I1100" i="10"/>
  <c r="L1111" i="10"/>
  <c r="M1112" i="10"/>
  <c r="W1185" i="9"/>
  <c r="W1382" i="9"/>
  <c r="M1111" i="9"/>
  <c r="N1112" i="9"/>
  <c r="K1503" i="9"/>
  <c r="K1672" i="9" s="1"/>
  <c r="K1504" i="12"/>
  <c r="K1503" i="12" s="1"/>
  <c r="K1672" i="12" s="1"/>
  <c r="H927" i="9"/>
  <c r="H928" i="12"/>
  <c r="W928" i="9"/>
  <c r="W927" i="9" s="1"/>
  <c r="W961" i="9"/>
  <c r="W959" i="9" s="1"/>
  <c r="H1463" i="7"/>
  <c r="H1464" i="12"/>
  <c r="H1463" i="12" s="1"/>
  <c r="V1716" i="9"/>
  <c r="W1387" i="12"/>
  <c r="U1429" i="7"/>
  <c r="W1349" i="7"/>
  <c r="W1347" i="7" s="1"/>
  <c r="H1349" i="12"/>
  <c r="H1347" i="7"/>
  <c r="M1132" i="7"/>
  <c r="N1133" i="7"/>
  <c r="I1164" i="7"/>
  <c r="I1099" i="1"/>
  <c r="J1099" i="1" s="1"/>
  <c r="H1099" i="12"/>
  <c r="W1243" i="1"/>
  <c r="W1244" i="12"/>
  <c r="W1243" i="12" s="1"/>
  <c r="W1044" i="12"/>
  <c r="W1672" i="12"/>
  <c r="M1174" i="11"/>
  <c r="N1174" i="11" s="1"/>
  <c r="H914" i="12"/>
  <c r="H912" i="9"/>
  <c r="H1086" i="9"/>
  <c r="H1087" i="12"/>
  <c r="H1086" i="12" s="1"/>
  <c r="W1349" i="12"/>
  <c r="W1347" i="1"/>
  <c r="T1120" i="10"/>
  <c r="R1120" i="10"/>
  <c r="P1120" i="10"/>
  <c r="L1111" i="7"/>
  <c r="N1112" i="7"/>
  <c r="N1111" i="7" s="1"/>
  <c r="K864" i="12"/>
  <c r="L863" i="12"/>
  <c r="G1672" i="11"/>
  <c r="S1113" i="9"/>
  <c r="U1113" i="9" s="1"/>
  <c r="W1113" i="9" s="1"/>
  <c r="L1118" i="1"/>
  <c r="L1119" i="12"/>
  <c r="L1118" i="12" s="1"/>
  <c r="N1119" i="1"/>
  <c r="M1119" i="1"/>
  <c r="O1119" i="1" s="1"/>
  <c r="P1113" i="10"/>
  <c r="R1113" i="10" s="1"/>
  <c r="R1113" i="12" s="1"/>
  <c r="W1210" i="10"/>
  <c r="W931" i="9"/>
  <c r="W930" i="9" s="1"/>
  <c r="L974" i="9"/>
  <c r="W976" i="9"/>
  <c r="W974" i="9" s="1"/>
  <c r="V1128" i="1"/>
  <c r="V1429" i="9"/>
  <c r="W1236" i="9"/>
  <c r="M1659" i="1"/>
  <c r="M1661" i="12"/>
  <c r="M1659" i="12" s="1"/>
  <c r="H1444" i="1"/>
  <c r="H1445" i="12"/>
  <c r="H1444" i="12" s="1"/>
  <c r="J1159" i="1"/>
  <c r="Q1114" i="10"/>
  <c r="T1114" i="10" s="1"/>
  <c r="I1164" i="10"/>
  <c r="J1164" i="10" s="1"/>
  <c r="W1343" i="12"/>
  <c r="L1096" i="1"/>
  <c r="W1005" i="10"/>
  <c r="L1160" i="9"/>
  <c r="W973" i="7"/>
  <c r="Q1122" i="12"/>
  <c r="W1122" i="1"/>
  <c r="W1122" i="12" s="1"/>
  <c r="N1134" i="12"/>
  <c r="P1134" i="7"/>
  <c r="P1134" i="12" s="1"/>
  <c r="W1192" i="7"/>
  <c r="W1193" i="12"/>
  <c r="P1148" i="10"/>
  <c r="H1595" i="11"/>
  <c r="H1599" i="12"/>
  <c r="J1429" i="11"/>
  <c r="M1146" i="11"/>
  <c r="O1133" i="11"/>
  <c r="W961" i="11"/>
  <c r="W959" i="11" s="1"/>
  <c r="K1672" i="10"/>
  <c r="W1000" i="11"/>
  <c r="L1165" i="10"/>
  <c r="S1149" i="10"/>
  <c r="V1149" i="10" s="1"/>
  <c r="V1149" i="12" s="1"/>
  <c r="P1149" i="12"/>
  <c r="R1149" i="10"/>
  <c r="R1149" i="12" s="1"/>
  <c r="I1160" i="10"/>
  <c r="J1160" i="10" s="1"/>
  <c r="H1351" i="10"/>
  <c r="K1429" i="10"/>
  <c r="W995" i="10"/>
  <c r="K1105" i="10"/>
  <c r="L1105" i="10" s="1"/>
  <c r="H1595" i="9"/>
  <c r="H1596" i="12"/>
  <c r="H1595" i="12" s="1"/>
  <c r="H1572" i="9"/>
  <c r="H1573" i="12"/>
  <c r="H1572" i="12" s="1"/>
  <c r="Q1135" i="10"/>
  <c r="T1135" i="10" s="1"/>
  <c r="N1135" i="12"/>
  <c r="I1108" i="12"/>
  <c r="H1578" i="7"/>
  <c r="H1579" i="12"/>
  <c r="H1578" i="12" s="1"/>
  <c r="K1659" i="7"/>
  <c r="K1660" i="12"/>
  <c r="K1659" i="12" s="1"/>
  <c r="W1350" i="12"/>
  <c r="H1650" i="1"/>
  <c r="H1651" i="12"/>
  <c r="H1650" i="12" s="1"/>
  <c r="I1100" i="7"/>
  <c r="J1100" i="7" s="1"/>
  <c r="H1100" i="12"/>
  <c r="H1517" i="7"/>
  <c r="H1518" i="12"/>
  <c r="H1517" i="12" s="1"/>
  <c r="W1234" i="12"/>
  <c r="W1034" i="7"/>
  <c r="W1035" i="12"/>
  <c r="W1398" i="1"/>
  <c r="W1399" i="12"/>
  <c r="P1170" i="1"/>
  <c r="V1429" i="1"/>
  <c r="W1063" i="12"/>
  <c r="O1148" i="1"/>
  <c r="Q1148" i="1" s="1"/>
  <c r="M1148" i="12"/>
  <c r="L1111" i="1"/>
  <c r="L1112" i="12"/>
  <c r="L1111" i="12" s="1"/>
  <c r="M1112" i="1"/>
  <c r="N1112" i="1" s="1"/>
  <c r="T1128" i="12"/>
  <c r="S1091" i="12"/>
  <c r="G1374" i="12"/>
  <c r="G1378" i="12" s="1"/>
  <c r="H1592" i="12"/>
  <c r="H1590" i="9"/>
  <c r="Q1120" i="9"/>
  <c r="S1120" i="9" s="1"/>
  <c r="O1120" i="9"/>
  <c r="H1302" i="7"/>
  <c r="H1304" i="12"/>
  <c r="H1302" i="12" s="1"/>
  <c r="W1304" i="7"/>
  <c r="W927" i="7"/>
  <c r="O961" i="12"/>
  <c r="O959" i="12" s="1"/>
  <c r="O959" i="1"/>
  <c r="W1072" i="10"/>
  <c r="W1073" i="12"/>
  <c r="W1072" i="12" s="1"/>
  <c r="H1629" i="9"/>
  <c r="W1205" i="9"/>
  <c r="O1113" i="7"/>
  <c r="Q1113" i="7" s="1"/>
  <c r="S1113" i="7" s="1"/>
  <c r="H1595" i="7"/>
  <c r="W954" i="7"/>
  <c r="V1113" i="11"/>
  <c r="H1344" i="11"/>
  <c r="W1345" i="11"/>
  <c r="W1344" i="11" s="1"/>
  <c r="Q1113" i="10"/>
  <c r="S1113" i="10" s="1"/>
  <c r="U1113" i="10" s="1"/>
  <c r="W1330" i="9"/>
  <c r="W945" i="9"/>
  <c r="N1672" i="1"/>
  <c r="I1091" i="1"/>
  <c r="I1716" i="1"/>
  <c r="Q1429" i="11"/>
  <c r="V1134" i="11"/>
  <c r="O1091" i="10"/>
  <c r="I1716" i="7"/>
  <c r="I1091" i="7"/>
  <c r="W1391" i="11"/>
  <c r="H1317" i="11"/>
  <c r="H1318" i="12"/>
  <c r="L1165" i="11"/>
  <c r="W1034" i="11"/>
  <c r="S1128" i="11"/>
  <c r="G1429" i="11"/>
  <c r="L971" i="11"/>
  <c r="L1091" i="11" s="1"/>
  <c r="W973" i="11"/>
  <c r="W971" i="11" s="1"/>
  <c r="N1126" i="11"/>
  <c r="N1125" i="11" s="1"/>
  <c r="H1338" i="11"/>
  <c r="H1339" i="12"/>
  <c r="H1338" i="12" s="1"/>
  <c r="H1555" i="11"/>
  <c r="H1556" i="12"/>
  <c r="H1555" i="12" s="1"/>
  <c r="W1005" i="11"/>
  <c r="W1055" i="11"/>
  <c r="W1064" i="11"/>
  <c r="K1096" i="11"/>
  <c r="W1162" i="10"/>
  <c r="T1127" i="10"/>
  <c r="V1127" i="10" s="1"/>
  <c r="H1341" i="10"/>
  <c r="W1192" i="10"/>
  <c r="W1200" i="10"/>
  <c r="H1551" i="9"/>
  <c r="H1552" i="12"/>
  <c r="H1551" i="12" s="1"/>
  <c r="U1429" i="9"/>
  <c r="L1177" i="9"/>
  <c r="K1108" i="9"/>
  <c r="H1300" i="12"/>
  <c r="H1298" i="9"/>
  <c r="H1653" i="7"/>
  <c r="H1654" i="12"/>
  <c r="H1653" i="12" s="1"/>
  <c r="W1243" i="9"/>
  <c r="V1672" i="7"/>
  <c r="W1153" i="9"/>
  <c r="I1097" i="7"/>
  <c r="W919" i="9"/>
  <c r="P1120" i="7"/>
  <c r="P1672" i="7"/>
  <c r="S1091" i="7"/>
  <c r="W1307" i="1"/>
  <c r="W1308" i="12"/>
  <c r="W1307" i="12" s="1"/>
  <c r="I1164" i="1"/>
  <c r="I1161" i="1" s="1"/>
  <c r="V1142" i="1"/>
  <c r="P1142" i="12"/>
  <c r="S1142" i="1"/>
  <c r="S1142" i="12" s="1"/>
  <c r="W1410" i="1"/>
  <c r="W1411" i="12"/>
  <c r="J1091" i="1"/>
  <c r="L1716" i="12"/>
  <c r="H1667" i="7"/>
  <c r="H1668" i="12"/>
  <c r="H1667" i="12" s="1"/>
  <c r="W931" i="10"/>
  <c r="W930" i="10" s="1"/>
  <c r="I1095" i="9"/>
  <c r="L1132" i="9"/>
  <c r="L1133" i="12"/>
  <c r="L1132" i="12" s="1"/>
  <c r="M1133" i="9"/>
  <c r="M1132" i="9" s="1"/>
  <c r="R1128" i="7"/>
  <c r="H1347" i="11"/>
  <c r="W1348" i="11"/>
  <c r="W1347" i="11" s="1"/>
  <c r="J1672" i="7"/>
  <c r="N1119" i="10"/>
  <c r="R1672" i="10"/>
  <c r="W1382" i="7"/>
  <c r="W1429" i="7" s="1"/>
  <c r="W1220" i="7"/>
  <c r="W1221" i="12"/>
  <c r="T1120" i="1"/>
  <c r="R1120" i="1"/>
  <c r="H892" i="11"/>
  <c r="W894" i="11"/>
  <c r="W892" i="11" s="1"/>
  <c r="K1106" i="10"/>
  <c r="W974" i="10"/>
  <c r="W1254" i="9"/>
  <c r="H1283" i="9"/>
  <c r="H1285" i="12"/>
  <c r="T1672" i="11"/>
  <c r="K1429" i="11"/>
  <c r="W1382" i="11"/>
  <c r="S1672" i="11"/>
  <c r="W1142" i="11"/>
  <c r="W1308" i="11"/>
  <c r="W1307" i="11" s="1"/>
  <c r="K1110" i="11"/>
  <c r="L1110" i="11" s="1"/>
  <c r="N1147" i="11"/>
  <c r="W1339" i="11"/>
  <c r="W932" i="11"/>
  <c r="W930" i="11" s="1"/>
  <c r="H881" i="11"/>
  <c r="H1321" i="11"/>
  <c r="H1322" i="12"/>
  <c r="H1321" i="12" s="1"/>
  <c r="W1322" i="11"/>
  <c r="W1321" i="11" s="1"/>
  <c r="S1716" i="10"/>
  <c r="V1672" i="10"/>
  <c r="W962" i="11"/>
  <c r="S1672" i="10"/>
  <c r="O1672" i="10"/>
  <c r="M1178" i="10"/>
  <c r="K1101" i="10"/>
  <c r="U1120" i="10"/>
  <c r="Q1120" i="10"/>
  <c r="S1120" i="10" s="1"/>
  <c r="W1235" i="12"/>
  <c r="H896" i="10"/>
  <c r="W897" i="10"/>
  <c r="W896" i="10" s="1"/>
  <c r="V1180" i="10"/>
  <c r="V1180" i="12" s="1"/>
  <c r="S1429" i="10"/>
  <c r="W1286" i="12"/>
  <c r="S1128" i="9"/>
  <c r="V1128" i="9"/>
  <c r="J1099" i="9"/>
  <c r="K1099" i="9"/>
  <c r="J1110" i="9"/>
  <c r="K1107" i="9"/>
  <c r="W1410" i="9"/>
  <c r="W1148" i="9"/>
  <c r="M1178" i="9"/>
  <c r="K1101" i="9"/>
  <c r="J1101" i="9"/>
  <c r="M1133" i="10"/>
  <c r="H1319" i="12"/>
  <c r="H1317" i="7"/>
  <c r="W1034" i="9"/>
  <c r="Q1091" i="9"/>
  <c r="U1672" i="7"/>
  <c r="H919" i="9"/>
  <c r="G1672" i="7"/>
  <c r="I1164" i="9"/>
  <c r="G1429" i="7"/>
  <c r="L1583" i="12"/>
  <c r="L1581" i="12" s="1"/>
  <c r="L1581" i="1"/>
  <c r="P1170" i="7"/>
  <c r="H908" i="7"/>
  <c r="H1716" i="7" s="1"/>
  <c r="H909" i="12"/>
  <c r="H908" i="12" s="1"/>
  <c r="W1395" i="12"/>
  <c r="R1716" i="7"/>
  <c r="H1610" i="1"/>
  <c r="H1611" i="12"/>
  <c r="H1610" i="12" s="1"/>
  <c r="J1160" i="1"/>
  <c r="H1614" i="1"/>
  <c r="H1615" i="12"/>
  <c r="H1614" i="12" s="1"/>
  <c r="W1195" i="12"/>
  <c r="W1054" i="12"/>
  <c r="U1128" i="1"/>
  <c r="W1128" i="1" s="1"/>
  <c r="W902" i="12"/>
  <c r="L1160" i="7"/>
  <c r="T1672" i="12"/>
  <c r="G1444" i="12"/>
  <c r="G1672" i="12" s="1"/>
  <c r="W1263" i="1"/>
  <c r="W1264" i="12"/>
  <c r="W1263" i="12" s="1"/>
  <c r="P1121" i="12"/>
  <c r="N971" i="1"/>
  <c r="N973" i="12"/>
  <c r="N971" i="12" s="1"/>
  <c r="T971" i="1"/>
  <c r="T973" i="12"/>
  <c r="T971" i="12" s="1"/>
  <c r="W1064" i="1"/>
  <c r="W1065" i="12"/>
  <c r="W1064" i="12" s="1"/>
  <c r="W981" i="1"/>
  <c r="W982" i="12"/>
  <c r="W981" i="12" s="1"/>
  <c r="K1163" i="12"/>
  <c r="G516" i="12"/>
  <c r="G520" i="12" s="1"/>
  <c r="R814" i="12"/>
  <c r="H911" i="12"/>
  <c r="S1121" i="12"/>
  <c r="N945" i="1"/>
  <c r="N947" i="12"/>
  <c r="N945" i="12" s="1"/>
  <c r="N1091" i="12" s="1"/>
  <c r="W922" i="1"/>
  <c r="W923" i="12"/>
  <c r="L962" i="1"/>
  <c r="L964" i="12"/>
  <c r="L962" i="12" s="1"/>
  <c r="V971" i="1"/>
  <c r="V973" i="12"/>
  <c r="V971" i="12" s="1"/>
  <c r="S1672" i="12"/>
  <c r="H919" i="7"/>
  <c r="H920" i="12"/>
  <c r="W1401" i="7"/>
  <c r="J1672" i="1"/>
  <c r="O1429" i="1"/>
  <c r="W1137" i="12"/>
  <c r="J1109" i="1"/>
  <c r="I1109" i="12"/>
  <c r="I1157" i="1"/>
  <c r="K1158" i="1"/>
  <c r="I1158" i="12"/>
  <c r="T1672" i="1"/>
  <c r="W1390" i="12"/>
  <c r="M974" i="1"/>
  <c r="M976" i="12"/>
  <c r="M974" i="12" s="1"/>
  <c r="W966" i="1"/>
  <c r="W967" i="12"/>
  <c r="W1389" i="12"/>
  <c r="W1246" i="1"/>
  <c r="W1247" i="12"/>
  <c r="W1246" i="12" s="1"/>
  <c r="M1132" i="1"/>
  <c r="M1133" i="12"/>
  <c r="M1132" i="12" s="1"/>
  <c r="W881" i="1"/>
  <c r="W882" i="12"/>
  <c r="W1400" i="12"/>
  <c r="H1310" i="1"/>
  <c r="H1311" i="12"/>
  <c r="H1310" i="12" s="1"/>
  <c r="Q1129" i="12"/>
  <c r="H876" i="1"/>
  <c r="H877" i="12"/>
  <c r="H876" i="12" s="1"/>
  <c r="N962" i="1"/>
  <c r="N964" i="12"/>
  <c r="N962" i="12" s="1"/>
  <c r="W1067" i="12"/>
  <c r="W1009" i="12"/>
  <c r="T571" i="12"/>
  <c r="J1106" i="1"/>
  <c r="I1106" i="12"/>
  <c r="W1333" i="1"/>
  <c r="H1332" i="1"/>
  <c r="H1333" i="12"/>
  <c r="H1332" i="12" s="1"/>
  <c r="W951" i="12"/>
  <c r="W1225" i="12"/>
  <c r="W1224" i="12" s="1"/>
  <c r="W1224" i="1"/>
  <c r="W1231" i="12"/>
  <c r="W917" i="12"/>
  <c r="H1294" i="1"/>
  <c r="W1295" i="1"/>
  <c r="H1295" i="12"/>
  <c r="H1294" i="12" s="1"/>
  <c r="W884" i="12"/>
  <c r="W1311" i="1"/>
  <c r="W1338" i="1"/>
  <c r="H1282" i="12"/>
  <c r="W1282" i="1"/>
  <c r="W1282" i="12" s="1"/>
  <c r="L945" i="1"/>
  <c r="L947" i="12"/>
  <c r="L945" i="12" s="1"/>
  <c r="L1091" i="12" s="1"/>
  <c r="W1129" i="1"/>
  <c r="W1129" i="12" s="1"/>
  <c r="W877" i="1"/>
  <c r="W1229" i="1"/>
  <c r="W1230" i="12"/>
  <c r="W1229" i="12" s="1"/>
  <c r="U971" i="1"/>
  <c r="U973" i="12"/>
  <c r="U971" i="12" s="1"/>
  <c r="J571" i="12"/>
  <c r="W1329" i="1"/>
  <c r="W1185" i="1"/>
  <c r="W1187" i="12"/>
  <c r="W1152" i="12"/>
  <c r="M945" i="1"/>
  <c r="M947" i="12"/>
  <c r="M945" i="12" s="1"/>
  <c r="W1222" i="12"/>
  <c r="H1647" i="1"/>
  <c r="H1648" i="12"/>
  <c r="H1647" i="12" s="1"/>
  <c r="O962" i="1"/>
  <c r="O964" i="12"/>
  <c r="O962" i="12" s="1"/>
  <c r="W1008" i="12"/>
  <c r="W896" i="7"/>
  <c r="W1406" i="12"/>
  <c r="I1165" i="7"/>
  <c r="H1470" i="7"/>
  <c r="H1471" i="12"/>
  <c r="H1470" i="12" s="1"/>
  <c r="K1099" i="7"/>
  <c r="W1275" i="12"/>
  <c r="R974" i="7"/>
  <c r="R1091" i="7" s="1"/>
  <c r="R976" i="12"/>
  <c r="R974" i="12" s="1"/>
  <c r="W1371" i="12"/>
  <c r="W1214" i="12"/>
  <c r="H896" i="1"/>
  <c r="H897" i="12"/>
  <c r="H896" i="12" s="1"/>
  <c r="I1101" i="1"/>
  <c r="H1101" i="12"/>
  <c r="Q1179" i="1"/>
  <c r="O1179" i="1"/>
  <c r="M1179" i="12"/>
  <c r="W1181" i="1"/>
  <c r="W1182" i="12"/>
  <c r="W1181" i="12" s="1"/>
  <c r="W1077" i="12"/>
  <c r="W935" i="12"/>
  <c r="H1522" i="1"/>
  <c r="H1523" i="12"/>
  <c r="H1522" i="12" s="1"/>
  <c r="H1291" i="12"/>
  <c r="W1251" i="1"/>
  <c r="W1252" i="12"/>
  <c r="W1251" i="12" s="1"/>
  <c r="W1273" i="1"/>
  <c r="W1274" i="12"/>
  <c r="J1162" i="12"/>
  <c r="H1102" i="12"/>
  <c r="L1174" i="12"/>
  <c r="R1672" i="12"/>
  <c r="Q962" i="1"/>
  <c r="Q964" i="12"/>
  <c r="Q962" i="12" s="1"/>
  <c r="W907" i="12"/>
  <c r="Q571" i="12"/>
  <c r="W1263" i="10"/>
  <c r="W1046" i="10"/>
  <c r="H917" i="12"/>
  <c r="O1672" i="9"/>
  <c r="J1102" i="9"/>
  <c r="H1548" i="9"/>
  <c r="H1549" i="12"/>
  <c r="H1548" i="12" s="1"/>
  <c r="H1454" i="9"/>
  <c r="H1455" i="12"/>
  <c r="H1454" i="12" s="1"/>
  <c r="W1210" i="9"/>
  <c r="W1204" i="12"/>
  <c r="H1647" i="7"/>
  <c r="W1224" i="7"/>
  <c r="O1127" i="7"/>
  <c r="Q1127" i="7" s="1"/>
  <c r="S1127" i="7" s="1"/>
  <c r="N1148" i="12"/>
  <c r="H1161" i="9"/>
  <c r="W1163" i="9"/>
  <c r="J1098" i="7"/>
  <c r="L1108" i="1"/>
  <c r="J1108" i="12"/>
  <c r="H1480" i="1"/>
  <c r="W1194" i="12"/>
  <c r="W1413" i="12"/>
  <c r="S974" i="7"/>
  <c r="S976" i="12"/>
  <c r="S974" i="12" s="1"/>
  <c r="J1107" i="1"/>
  <c r="I1107" i="12"/>
  <c r="W1391" i="1"/>
  <c r="W1392" i="12"/>
  <c r="W1013" i="12"/>
  <c r="I1097" i="1"/>
  <c r="H1097" i="12"/>
  <c r="K1165" i="1"/>
  <c r="L1165" i="1" s="1"/>
  <c r="H1165" i="12"/>
  <c r="W924" i="12"/>
  <c r="O1133" i="1"/>
  <c r="O863" i="1"/>
  <c r="W1131" i="12"/>
  <c r="W1260" i="1"/>
  <c r="W1261" i="12"/>
  <c r="W1291" i="1"/>
  <c r="W1212" i="12"/>
  <c r="W1153" i="1"/>
  <c r="W1154" i="12"/>
  <c r="W1153" i="12" s="1"/>
  <c r="W1166" i="1"/>
  <c r="W1167" i="12"/>
  <c r="W1166" i="12" s="1"/>
  <c r="M1174" i="1"/>
  <c r="W915" i="1"/>
  <c r="T962" i="1"/>
  <c r="T964" i="12"/>
  <c r="T962" i="12" s="1"/>
  <c r="J233" i="12"/>
  <c r="W886" i="1"/>
  <c r="W887" i="12"/>
  <c r="S814" i="12"/>
  <c r="N1173" i="9"/>
  <c r="L1172" i="9"/>
  <c r="H1307" i="7"/>
  <c r="H1308" i="12"/>
  <c r="H1307" i="12" s="1"/>
  <c r="H1590" i="7"/>
  <c r="H1591" i="12"/>
  <c r="H1590" i="12" s="1"/>
  <c r="H1497" i="1"/>
  <c r="H1498" i="12"/>
  <c r="H1497" i="12" s="1"/>
  <c r="W1396" i="12"/>
  <c r="W1202" i="12"/>
  <c r="W1340" i="7"/>
  <c r="W1340" i="12" s="1"/>
  <c r="O1180" i="12"/>
  <c r="H1323" i="12"/>
  <c r="W1262" i="12"/>
  <c r="T1148" i="1"/>
  <c r="V1148" i="1" s="1"/>
  <c r="U974" i="7"/>
  <c r="U1091" i="7" s="1"/>
  <c r="U976" i="12"/>
  <c r="U974" i="12" s="1"/>
  <c r="W1216" i="1"/>
  <c r="W1217" i="12"/>
  <c r="I1165" i="12"/>
  <c r="L1140" i="12"/>
  <c r="L1139" i="12" s="1"/>
  <c r="L1139" i="1"/>
  <c r="W1130" i="12"/>
  <c r="W1057" i="12"/>
  <c r="W1061" i="7"/>
  <c r="W1041" i="1"/>
  <c r="W1042" i="12"/>
  <c r="N1141" i="12"/>
  <c r="V1141" i="1"/>
  <c r="W1208" i="12"/>
  <c r="K1162" i="12"/>
  <c r="O1113" i="1"/>
  <c r="M1113" i="12"/>
  <c r="U962" i="1"/>
  <c r="U964" i="12"/>
  <c r="U962" i="12" s="1"/>
  <c r="W571" i="12"/>
  <c r="W1226" i="12"/>
  <c r="W814" i="12"/>
  <c r="W880" i="12"/>
  <c r="W1251" i="7"/>
  <c r="I1101" i="7"/>
  <c r="J1101" i="7" s="1"/>
  <c r="H1528" i="1"/>
  <c r="H1530" i="12"/>
  <c r="W1249" i="12"/>
  <c r="L1172" i="1"/>
  <c r="L1173" i="12"/>
  <c r="W1426" i="12"/>
  <c r="L1177" i="1"/>
  <c r="L1178" i="12"/>
  <c r="L1177" i="12" s="1"/>
  <c r="W1051" i="12"/>
  <c r="W1355" i="1"/>
  <c r="W1357" i="12"/>
  <c r="W1218" i="12"/>
  <c r="W1210" i="7"/>
  <c r="W879" i="12"/>
  <c r="W1046" i="1"/>
  <c r="W1047" i="12"/>
  <c r="W1072" i="1"/>
  <c r="W1074" i="12"/>
  <c r="W1321" i="1"/>
  <c r="W1322" i="12"/>
  <c r="W1321" i="12" s="1"/>
  <c r="W1115" i="1"/>
  <c r="W1115" i="12" s="1"/>
  <c r="Q1115" i="12"/>
  <c r="W1259" i="12"/>
  <c r="I1104" i="1"/>
  <c r="I1105" i="12"/>
  <c r="I1104" i="12" s="1"/>
  <c r="Q1716" i="12"/>
  <c r="N1132" i="1"/>
  <c r="W1048" i="12"/>
  <c r="W883" i="12"/>
  <c r="W1036" i="12"/>
  <c r="W1034" i="1"/>
  <c r="W1205" i="11"/>
  <c r="W1058" i="1"/>
  <c r="W1059" i="12"/>
  <c r="W1058" i="12" s="1"/>
  <c r="W1162" i="1"/>
  <c r="W956" i="12"/>
  <c r="W1086" i="1"/>
  <c r="W1087" i="12"/>
  <c r="W979" i="12"/>
  <c r="M962" i="1"/>
  <c r="M964" i="12"/>
  <c r="M962" i="12" s="1"/>
  <c r="R1429" i="12"/>
  <c r="Q1429" i="1"/>
  <c r="H1559" i="12"/>
  <c r="H1558" i="12" s="1"/>
  <c r="H571" i="12"/>
  <c r="U1716" i="11"/>
  <c r="U1091" i="11"/>
  <c r="H233" i="12"/>
  <c r="Q1179" i="7"/>
  <c r="O1179" i="7"/>
  <c r="Q1091" i="7"/>
  <c r="W1323" i="12"/>
  <c r="H1098" i="12"/>
  <c r="I1098" i="1"/>
  <c r="W1000" i="1"/>
  <c r="W1001" i="12"/>
  <c r="T974" i="7"/>
  <c r="T1091" i="7" s="1"/>
  <c r="T976" i="12"/>
  <c r="T974" i="12" s="1"/>
  <c r="W1210" i="1"/>
  <c r="W1211" i="12"/>
  <c r="W1210" i="12" s="1"/>
  <c r="M1178" i="1"/>
  <c r="L961" i="12"/>
  <c r="L959" i="12" s="1"/>
  <c r="L959" i="1"/>
  <c r="W1002" i="12"/>
  <c r="W1256" i="12"/>
  <c r="W999" i="12"/>
  <c r="J1105" i="1"/>
  <c r="K1105" i="1" s="1"/>
  <c r="W1061" i="1"/>
  <c r="W1062" i="12"/>
  <c r="W1061" i="12" s="1"/>
  <c r="W1135" i="1"/>
  <c r="W1209" i="12"/>
  <c r="W1031" i="1"/>
  <c r="W1032" i="12"/>
  <c r="W1136" i="1"/>
  <c r="W1136" i="12" s="1"/>
  <c r="I1672" i="1"/>
  <c r="P962" i="1"/>
  <c r="P964" i="12"/>
  <c r="P962" i="12" s="1"/>
  <c r="W1029" i="12"/>
  <c r="W1027" i="1"/>
  <c r="R1429" i="1"/>
  <c r="R571" i="12"/>
  <c r="H908" i="1"/>
  <c r="H1716" i="1" s="1"/>
  <c r="L1172" i="10"/>
  <c r="P1173" i="10"/>
  <c r="O1173" i="10"/>
  <c r="O1172" i="10" s="1"/>
  <c r="W1220" i="10"/>
  <c r="H939" i="10"/>
  <c r="H940" i="12"/>
  <c r="H939" i="12" s="1"/>
  <c r="W1011" i="10"/>
  <c r="W940" i="10"/>
  <c r="W939" i="10" s="1"/>
  <c r="W1229" i="9"/>
  <c r="W1424" i="9"/>
  <c r="H1434" i="9"/>
  <c r="H1435" i="12"/>
  <c r="H1434" i="12" s="1"/>
  <c r="S1429" i="9"/>
  <c r="W1401" i="9"/>
  <c r="W885" i="12"/>
  <c r="H871" i="9"/>
  <c r="W872" i="9"/>
  <c r="H872" i="12"/>
  <c r="H871" i="12" s="1"/>
  <c r="N1169" i="7"/>
  <c r="O1169" i="7" s="1"/>
  <c r="O1168" i="7" s="1"/>
  <c r="L1168" i="7"/>
  <c r="H1494" i="7"/>
  <c r="H1495" i="12"/>
  <c r="H1494" i="12" s="1"/>
  <c r="L1125" i="9"/>
  <c r="M1126" i="9"/>
  <c r="W1278" i="7"/>
  <c r="W1279" i="12"/>
  <c r="W1716" i="7"/>
  <c r="L1429" i="7"/>
  <c r="W1223" i="12"/>
  <c r="W1236" i="1"/>
  <c r="W1237" i="12"/>
  <c r="W1236" i="12" s="1"/>
  <c r="W1401" i="1"/>
  <c r="W1402" i="12"/>
  <c r="W1424" i="1"/>
  <c r="W1425" i="12"/>
  <c r="W1052" i="7"/>
  <c r="W1024" i="1"/>
  <c r="W1025" i="12"/>
  <c r="W1024" i="12" s="1"/>
  <c r="N959" i="1"/>
  <c r="N961" i="12"/>
  <c r="N959" i="12" s="1"/>
  <c r="L1168" i="1"/>
  <c r="L1169" i="12"/>
  <c r="L1168" i="12" s="1"/>
  <c r="W1017" i="12"/>
  <c r="W1043" i="12"/>
  <c r="W1271" i="12"/>
  <c r="L1110" i="1"/>
  <c r="W992" i="12"/>
  <c r="W1248" i="12"/>
  <c r="W985" i="1"/>
  <c r="W986" i="12"/>
  <c r="W985" i="12" s="1"/>
  <c r="W1220" i="1"/>
  <c r="W1037" i="12"/>
  <c r="W1021" i="12"/>
  <c r="N1169" i="1"/>
  <c r="Q1149" i="1"/>
  <c r="N1149" i="12"/>
  <c r="M959" i="1"/>
  <c r="M1091" i="1" s="1"/>
  <c r="M961" i="12"/>
  <c r="M959" i="12" s="1"/>
  <c r="Q1141" i="1"/>
  <c r="O1141" i="12"/>
  <c r="W888" i="12"/>
  <c r="H922" i="1"/>
  <c r="H923" i="12"/>
  <c r="H922" i="12" s="1"/>
  <c r="H1321" i="7"/>
  <c r="R962" i="1"/>
  <c r="R964" i="12"/>
  <c r="R962" i="12" s="1"/>
  <c r="P1179" i="12"/>
  <c r="R516" i="12"/>
  <c r="R520" i="12" s="1"/>
  <c r="W1049" i="1"/>
  <c r="W1050" i="12"/>
  <c r="W1360" i="12"/>
  <c r="P1141" i="12"/>
  <c r="P959" i="1"/>
  <c r="P961" i="12"/>
  <c r="P959" i="12" s="1"/>
  <c r="W1181" i="9"/>
  <c r="W988" i="1"/>
  <c r="W989" i="12"/>
  <c r="S962" i="1"/>
  <c r="S964" i="12"/>
  <c r="S962" i="12" s="1"/>
  <c r="R1179" i="12"/>
  <c r="K571" i="12"/>
  <c r="W1382" i="1"/>
  <c r="W1383" i="12"/>
  <c r="W1382" i="12" s="1"/>
  <c r="Q1142" i="12"/>
  <c r="H1351" i="1"/>
  <c r="H1352" i="12"/>
  <c r="H1351" i="12" s="1"/>
  <c r="W924" i="7"/>
  <c r="W922" i="7" s="1"/>
  <c r="H924" i="12"/>
  <c r="K945" i="1"/>
  <c r="K1091" i="1" s="1"/>
  <c r="K946" i="12"/>
  <c r="K945" i="12" s="1"/>
  <c r="K1091" i="12" s="1"/>
  <c r="R959" i="1"/>
  <c r="R961" i="12"/>
  <c r="R959" i="12" s="1"/>
  <c r="R1091" i="12" s="1"/>
  <c r="N974" i="1"/>
  <c r="N976" i="12"/>
  <c r="N974" i="12" s="1"/>
  <c r="Q1672" i="1"/>
  <c r="W969" i="12"/>
  <c r="W1245" i="12"/>
  <c r="W1022" i="12"/>
  <c r="O974" i="1"/>
  <c r="O976" i="12"/>
  <c r="O974" i="12" s="1"/>
  <c r="W1197" i="12"/>
  <c r="W995" i="1"/>
  <c r="W996" i="12"/>
  <c r="W1192" i="1"/>
  <c r="T1113" i="1"/>
  <c r="Q959" i="1"/>
  <c r="Q961" i="12"/>
  <c r="Q959" i="12" s="1"/>
  <c r="H1310" i="7"/>
  <c r="H919" i="1"/>
  <c r="L1100" i="1"/>
  <c r="W873" i="12"/>
  <c r="W1207" i="12"/>
  <c r="V962" i="1"/>
  <c r="V964" i="12"/>
  <c r="V962" i="12" s="1"/>
  <c r="L971" i="1"/>
  <c r="L973" i="12"/>
  <c r="L971" i="12" s="1"/>
  <c r="M1429" i="12"/>
  <c r="J516" i="12"/>
  <c r="J520" i="12" s="1"/>
  <c r="O516" i="12"/>
  <c r="O520" i="12" s="1"/>
  <c r="T814" i="12"/>
  <c r="L1111" i="11"/>
  <c r="W927" i="11"/>
  <c r="W1224" i="11"/>
  <c r="W1229" i="11"/>
  <c r="L1097" i="11"/>
  <c r="W908" i="11"/>
  <c r="W881" i="11"/>
  <c r="T1180" i="10"/>
  <c r="Q1180" i="10"/>
  <c r="W1034" i="10"/>
  <c r="H927" i="10"/>
  <c r="W928" i="10"/>
  <c r="I1104" i="10"/>
  <c r="H1613" i="12"/>
  <c r="O1149" i="12"/>
  <c r="W1403" i="12"/>
  <c r="J1110" i="7"/>
  <c r="K1110" i="7" s="1"/>
  <c r="I1110" i="12"/>
  <c r="W1086" i="7"/>
  <c r="O1148" i="7"/>
  <c r="Q1148" i="7" s="1"/>
  <c r="S1135" i="12"/>
  <c r="N1429" i="7"/>
  <c r="W1344" i="1"/>
  <c r="W1345" i="12"/>
  <c r="W1344" i="12" s="1"/>
  <c r="H1341" i="1"/>
  <c r="H1342" i="12"/>
  <c r="H1341" i="12" s="1"/>
  <c r="W945" i="1"/>
  <c r="W946" i="12"/>
  <c r="P974" i="1"/>
  <c r="P976" i="12"/>
  <c r="P974" i="12" s="1"/>
  <c r="M1716" i="12"/>
  <c r="Q1128" i="12"/>
  <c r="W940" i="12"/>
  <c r="W1219" i="12"/>
  <c r="W919" i="1"/>
  <c r="W920" i="12"/>
  <c r="W919" i="12" s="1"/>
  <c r="W970" i="12"/>
  <c r="W933" i="1"/>
  <c r="W934" i="12"/>
  <c r="W1046" i="7"/>
  <c r="H939" i="1"/>
  <c r="H941" i="12"/>
  <c r="W1007" i="12"/>
  <c r="O1672" i="1"/>
  <c r="W908" i="1"/>
  <c r="W909" i="12"/>
  <c r="S959" i="1"/>
  <c r="S1091" i="1" s="1"/>
  <c r="S961" i="12"/>
  <c r="S959" i="12" s="1"/>
  <c r="W1310" i="7"/>
  <c r="W949" i="1"/>
  <c r="W950" i="12"/>
  <c r="W949" i="12" s="1"/>
  <c r="R1127" i="1"/>
  <c r="I1102" i="1"/>
  <c r="J1102" i="1" s="1"/>
  <c r="M1100" i="1"/>
  <c r="W1138" i="12"/>
  <c r="O1429" i="12"/>
  <c r="I516" i="12"/>
  <c r="I520" i="12" s="1"/>
  <c r="I1099" i="10"/>
  <c r="J1099" i="10" s="1"/>
  <c r="W1041" i="11"/>
  <c r="W1401" i="10"/>
  <c r="W1429" i="10" s="1"/>
  <c r="W876" i="11"/>
  <c r="M1170" i="10"/>
  <c r="M1168" i="10" s="1"/>
  <c r="H1485" i="9"/>
  <c r="H1486" i="12"/>
  <c r="H1485" i="12" s="1"/>
  <c r="R1114" i="9"/>
  <c r="R1114" i="12" s="1"/>
  <c r="O1114" i="12"/>
  <c r="G1374" i="9"/>
  <c r="G1378" i="9" s="1"/>
  <c r="Q1134" i="9"/>
  <c r="S1134" i="9" s="1"/>
  <c r="H1320" i="12"/>
  <c r="N1505" i="12"/>
  <c r="N1503" i="12" s="1"/>
  <c r="N1672" i="12" s="1"/>
  <c r="H876" i="9"/>
  <c r="W877" i="9"/>
  <c r="W876" i="9" s="1"/>
  <c r="S1429" i="7"/>
  <c r="K1108" i="7"/>
  <c r="W947" i="7"/>
  <c r="V1135" i="7"/>
  <c r="N1661" i="12"/>
  <c r="N1659" i="12" s="1"/>
  <c r="W1041" i="7"/>
  <c r="W938" i="12"/>
  <c r="L1503" i="1"/>
  <c r="L1672" i="1" s="1"/>
  <c r="L1505" i="12"/>
  <c r="L1503" i="12" s="1"/>
  <c r="W977" i="7"/>
  <c r="W1405" i="12"/>
  <c r="M1173" i="1"/>
  <c r="H1298" i="1"/>
  <c r="H1299" i="12"/>
  <c r="H1298" i="12" s="1"/>
  <c r="W1003" i="12"/>
  <c r="W936" i="7"/>
  <c r="W1216" i="7"/>
  <c r="W1312" i="12"/>
  <c r="W1015" i="1"/>
  <c r="W1016" i="12"/>
  <c r="W1015" i="12" s="1"/>
  <c r="L1125" i="1"/>
  <c r="L1126" i="12"/>
  <c r="L1125" i="12" s="1"/>
  <c r="W944" i="12"/>
  <c r="H933" i="1"/>
  <c r="H934" i="12"/>
  <c r="H933" i="12" s="1"/>
  <c r="W941" i="1"/>
  <c r="W1266" i="1"/>
  <c r="W1267" i="12"/>
  <c r="W1266" i="12" s="1"/>
  <c r="T959" i="1"/>
  <c r="T1091" i="1" s="1"/>
  <c r="T961" i="12"/>
  <c r="T959" i="12" s="1"/>
  <c r="W1033" i="12"/>
  <c r="W932" i="12"/>
  <c r="O971" i="1"/>
  <c r="O973" i="12"/>
  <c r="O971" i="12" s="1"/>
  <c r="P1470" i="12"/>
  <c r="P1672" i="12" s="1"/>
  <c r="V1716" i="1"/>
  <c r="V1091" i="1"/>
  <c r="W1068" i="1"/>
  <c r="W1069" i="12"/>
  <c r="W1068" i="12" s="1"/>
  <c r="N1179" i="12"/>
  <c r="G1374" i="11"/>
  <c r="G1378" i="11" s="1"/>
  <c r="H1626" i="10"/>
  <c r="H1627" i="12"/>
  <c r="H1626" i="12" s="1"/>
  <c r="W1310" i="10"/>
  <c r="S1134" i="10"/>
  <c r="U1134" i="10" s="1"/>
  <c r="W919" i="10"/>
  <c r="W1398" i="9"/>
  <c r="H1347" i="9"/>
  <c r="W1348" i="9"/>
  <c r="H1348" i="12"/>
  <c r="H1347" i="12" s="1"/>
  <c r="W1320" i="9"/>
  <c r="W881" i="9"/>
  <c r="L1177" i="7"/>
  <c r="M1178" i="7"/>
  <c r="V1179" i="9"/>
  <c r="H1350" i="12"/>
  <c r="W1338" i="7"/>
  <c r="W1075" i="9"/>
  <c r="P1429" i="7"/>
  <c r="Q1672" i="7"/>
  <c r="W1341" i="7"/>
  <c r="H1338" i="7"/>
  <c r="M1503" i="1"/>
  <c r="M1672" i="1" s="1"/>
  <c r="M1505" i="12"/>
  <c r="M1503" i="12" s="1"/>
  <c r="M1672" i="12" s="1"/>
  <c r="W1394" i="12"/>
  <c r="W1068" i="7"/>
  <c r="Q1180" i="1"/>
  <c r="T1180" i="1"/>
  <c r="N1180" i="12"/>
  <c r="W1298" i="1"/>
  <c r="W1299" i="12"/>
  <c r="W1298" i="12" s="1"/>
  <c r="W892" i="7"/>
  <c r="W1353" i="12"/>
  <c r="W1324" i="1"/>
  <c r="W1325" i="12"/>
  <c r="W1324" i="12" s="1"/>
  <c r="W1351" i="1"/>
  <c r="W1352" i="12"/>
  <c r="J1109" i="7"/>
  <c r="N1174" i="7"/>
  <c r="W1188" i="12"/>
  <c r="U1672" i="1"/>
  <c r="J1101" i="1"/>
  <c r="W1232" i="1"/>
  <c r="W1233" i="12"/>
  <c r="W914" i="12"/>
  <c r="H921" i="12"/>
  <c r="Q1121" i="1"/>
  <c r="N1121" i="12"/>
  <c r="W897" i="1"/>
  <c r="M1125" i="1"/>
  <c r="H954" i="1"/>
  <c r="W955" i="1"/>
  <c r="H955" i="12"/>
  <c r="H954" i="12" s="1"/>
  <c r="W942" i="1"/>
  <c r="W943" i="12"/>
  <c r="W942" i="12" s="1"/>
  <c r="W892" i="1"/>
  <c r="W893" i="12"/>
  <c r="W900" i="1"/>
  <c r="W901" i="12"/>
  <c r="W900" i="12" s="1"/>
  <c r="W878" i="12"/>
  <c r="U959" i="1"/>
  <c r="U961" i="12"/>
  <c r="U959" i="12" s="1"/>
  <c r="U1091" i="12" s="1"/>
  <c r="W1116" i="12"/>
  <c r="W868" i="1"/>
  <c r="W869" i="12"/>
  <c r="W868" i="12" s="1"/>
  <c r="W1232" i="9"/>
  <c r="W881" i="10"/>
  <c r="W908" i="9"/>
  <c r="S1149" i="12"/>
  <c r="L971" i="9"/>
  <c r="L1091" i="9" s="1"/>
  <c r="W973" i="9"/>
  <c r="W971" i="9" s="1"/>
  <c r="L1109" i="9"/>
  <c r="M1109" i="9"/>
  <c r="U1142" i="9"/>
  <c r="U1142" i="12" s="1"/>
  <c r="O1142" i="12"/>
  <c r="W1317" i="7"/>
  <c r="W1318" i="12"/>
  <c r="H1633" i="7"/>
  <c r="H1634" i="12"/>
  <c r="H1633" i="12" s="1"/>
  <c r="W1000" i="7"/>
  <c r="W1418" i="7"/>
  <c r="W1301" i="7"/>
  <c r="W1301" i="12" s="1"/>
  <c r="H1301" i="12"/>
  <c r="T1429" i="1"/>
  <c r="S1716" i="7"/>
  <c r="W1254" i="1"/>
  <c r="W1255" i="12"/>
  <c r="W1341" i="1"/>
  <c r="W1342" i="12"/>
  <c r="W1341" i="12" s="1"/>
  <c r="R1180" i="1"/>
  <c r="U1180" i="1" s="1"/>
  <c r="U1180" i="12" s="1"/>
  <c r="R1672" i="1"/>
  <c r="W1205" i="1"/>
  <c r="W1206" i="12"/>
  <c r="W1205" i="12" s="1"/>
  <c r="W1151" i="12"/>
  <c r="W898" i="12"/>
  <c r="W918" i="12"/>
  <c r="W976" i="7"/>
  <c r="W974" i="7" s="1"/>
  <c r="W1019" i="7"/>
  <c r="W929" i="1"/>
  <c r="H929" i="12"/>
  <c r="W1417" i="12"/>
  <c r="W1052" i="1"/>
  <c r="W1053" i="12"/>
  <c r="V959" i="1"/>
  <c r="V961" i="12"/>
  <c r="V959" i="12" s="1"/>
  <c r="V1091" i="12" s="1"/>
  <c r="W1004" i="12"/>
  <c r="W910" i="12"/>
  <c r="M971" i="1"/>
  <c r="M973" i="12"/>
  <c r="M971" i="12" s="1"/>
  <c r="P971" i="1"/>
  <c r="P973" i="12"/>
  <c r="P971" i="12" s="1"/>
  <c r="H1461" i="12"/>
  <c r="H1458" i="1"/>
  <c r="I1163" i="12"/>
  <c r="M571" i="12"/>
  <c r="H1298" i="7"/>
  <c r="W997" i="12"/>
  <c r="M1140" i="1"/>
  <c r="N1125" i="1"/>
  <c r="W930" i="7"/>
  <c r="W931" i="12"/>
  <c r="H936" i="1"/>
  <c r="W937" i="1"/>
  <c r="H937" i="12"/>
  <c r="H936" i="12" s="1"/>
  <c r="W925" i="12"/>
  <c r="W895" i="12"/>
  <c r="W1397" i="12"/>
  <c r="W961" i="1"/>
  <c r="W1200" i="1"/>
  <c r="W1201" i="12"/>
  <c r="H905" i="1"/>
  <c r="W906" i="1"/>
  <c r="H906" i="12"/>
  <c r="H905" i="12" s="1"/>
  <c r="W958" i="12"/>
  <c r="W964" i="1"/>
  <c r="Q971" i="1"/>
  <c r="Q973" i="12"/>
  <c r="Q971" i="12" s="1"/>
  <c r="H1466" i="1"/>
  <c r="H1467" i="12"/>
  <c r="H1466" i="12" s="1"/>
  <c r="Q516" i="12"/>
  <c r="Q520" i="12" s="1"/>
  <c r="W1163" i="1"/>
  <c r="W1163" i="12" s="1"/>
  <c r="U814" i="12"/>
  <c r="H1622" i="11"/>
  <c r="H1623" i="12"/>
  <c r="H1622" i="12" s="1"/>
  <c r="W1088" i="12"/>
  <c r="W1196" i="12"/>
  <c r="O1126" i="1"/>
  <c r="W889" i="12"/>
  <c r="H930" i="7"/>
  <c r="H931" i="12"/>
  <c r="H930" i="12" s="1"/>
  <c r="W1005" i="7"/>
  <c r="H895" i="12"/>
  <c r="W1191" i="12"/>
  <c r="W1040" i="12"/>
  <c r="U1429" i="12"/>
  <c r="R971" i="1"/>
  <c r="R973" i="12"/>
  <c r="R971" i="12" s="1"/>
  <c r="N516" i="12"/>
  <c r="N520" i="12" s="1"/>
  <c r="K233" i="12"/>
  <c r="H1163" i="12"/>
  <c r="S971" i="1"/>
  <c r="S973" i="12"/>
  <c r="S971" i="12" s="1"/>
  <c r="K516" i="12"/>
  <c r="K520" i="12" s="1"/>
  <c r="J1163" i="12"/>
  <c r="Q1372" i="11" l="1"/>
  <c r="S1372" i="11" s="1"/>
  <c r="T1372" i="11" s="1"/>
  <c r="U1372" i="11" s="1"/>
  <c r="O1369" i="11"/>
  <c r="K1369" i="12"/>
  <c r="R1372" i="11"/>
  <c r="N1369" i="11"/>
  <c r="P1369" i="11"/>
  <c r="Q1370" i="11"/>
  <c r="Q1369" i="11" s="1"/>
  <c r="P1372" i="10"/>
  <c r="M1370" i="10"/>
  <c r="L1369" i="9"/>
  <c r="M1370" i="9"/>
  <c r="T1372" i="9"/>
  <c r="U1372" i="9" s="1"/>
  <c r="V1372" i="9" s="1"/>
  <c r="W1372" i="9" s="1"/>
  <c r="S1370" i="7"/>
  <c r="T1370" i="7" s="1"/>
  <c r="M1369" i="7"/>
  <c r="O1372" i="7"/>
  <c r="O1369" i="7" s="1"/>
  <c r="N1370" i="1"/>
  <c r="O1370" i="1"/>
  <c r="L1372" i="12"/>
  <c r="M1372" i="1"/>
  <c r="M1369" i="1" s="1"/>
  <c r="L1369" i="1"/>
  <c r="L1370" i="12"/>
  <c r="O1170" i="11"/>
  <c r="Q1170" i="11" s="1"/>
  <c r="K1099" i="1"/>
  <c r="L1099" i="1" s="1"/>
  <c r="R1141" i="12"/>
  <c r="T1141" i="7"/>
  <c r="V1141" i="7" s="1"/>
  <c r="O1108" i="11"/>
  <c r="P1108" i="11" s="1"/>
  <c r="N1098" i="11"/>
  <c r="O1098" i="11"/>
  <c r="T1141" i="10"/>
  <c r="V1141" i="10" s="1"/>
  <c r="W1141" i="10" s="1"/>
  <c r="M1102" i="11"/>
  <c r="U1134" i="9"/>
  <c r="W1134" i="9" s="1"/>
  <c r="R1134" i="7"/>
  <c r="K1106" i="9"/>
  <c r="N1106" i="7"/>
  <c r="O1106" i="7" s="1"/>
  <c r="P1173" i="11"/>
  <c r="M1109" i="11"/>
  <c r="O1140" i="11"/>
  <c r="P1140" i="11" s="1"/>
  <c r="P1139" i="11" s="1"/>
  <c r="O1132" i="11"/>
  <c r="T1113" i="10"/>
  <c r="R1127" i="7"/>
  <c r="T1127" i="7" s="1"/>
  <c r="V1127" i="7" s="1"/>
  <c r="V1113" i="7"/>
  <c r="O1134" i="12"/>
  <c r="T1113" i="12"/>
  <c r="U1114" i="9"/>
  <c r="U1114" i="12" s="1"/>
  <c r="H1374" i="10"/>
  <c r="H1378" i="10" s="1"/>
  <c r="H1717" i="10" s="1"/>
  <c r="H1718" i="10" s="1"/>
  <c r="M1126" i="12"/>
  <c r="M1125" i="12" s="1"/>
  <c r="Q1180" i="12"/>
  <c r="O1159" i="11"/>
  <c r="V1134" i="9"/>
  <c r="S1148" i="1"/>
  <c r="U1148" i="1" s="1"/>
  <c r="O1112" i="7"/>
  <c r="P1112" i="7" s="1"/>
  <c r="M1108" i="10"/>
  <c r="N1108" i="10" s="1"/>
  <c r="O1174" i="11"/>
  <c r="O1173" i="11"/>
  <c r="U1113" i="7"/>
  <c r="W1113" i="7" s="1"/>
  <c r="S1114" i="12"/>
  <c r="M1139" i="10"/>
  <c r="N1140" i="10"/>
  <c r="N1139" i="10" s="1"/>
  <c r="L1102" i="11"/>
  <c r="P1172" i="10"/>
  <c r="Q1135" i="12"/>
  <c r="N1100" i="9"/>
  <c r="N1169" i="9"/>
  <c r="O1169" i="9" s="1"/>
  <c r="P1169" i="9" s="1"/>
  <c r="M1169" i="12"/>
  <c r="O1120" i="12"/>
  <c r="O1140" i="10"/>
  <c r="O1139" i="10" s="1"/>
  <c r="N1110" i="10"/>
  <c r="O1110" i="10" s="1"/>
  <c r="P1170" i="11"/>
  <c r="R1170" i="11" s="1"/>
  <c r="V1179" i="1"/>
  <c r="U1149" i="10"/>
  <c r="W1149" i="10" s="1"/>
  <c r="M1174" i="12"/>
  <c r="N1174" i="1"/>
  <c r="M1139" i="1"/>
  <c r="M1140" i="12"/>
  <c r="M1139" i="12" s="1"/>
  <c r="O1125" i="1"/>
  <c r="P1126" i="1"/>
  <c r="W930" i="12"/>
  <c r="M1177" i="7"/>
  <c r="N1178" i="7"/>
  <c r="O1178" i="7" s="1"/>
  <c r="O1177" i="7" s="1"/>
  <c r="V1113" i="1"/>
  <c r="N1146" i="11"/>
  <c r="O1147" i="11"/>
  <c r="O1146" i="11" s="1"/>
  <c r="K1099" i="10"/>
  <c r="M1110" i="11"/>
  <c r="Q1121" i="12"/>
  <c r="W877" i="12"/>
  <c r="W876" i="12" s="1"/>
  <c r="W876" i="1"/>
  <c r="U1128" i="7"/>
  <c r="W1128" i="7" s="1"/>
  <c r="W1052" i="12"/>
  <c r="M1097" i="11"/>
  <c r="O1097" i="11" s="1"/>
  <c r="N1097" i="11"/>
  <c r="N1100" i="1"/>
  <c r="M1110" i="1"/>
  <c r="W1162" i="12"/>
  <c r="O1113" i="12"/>
  <c r="S1113" i="1"/>
  <c r="S1113" i="12" s="1"/>
  <c r="Q1113" i="1"/>
  <c r="Q1113" i="12" s="1"/>
  <c r="W1291" i="12"/>
  <c r="W1288" i="1"/>
  <c r="J1107" i="12"/>
  <c r="J1106" i="12"/>
  <c r="L1106" i="1"/>
  <c r="K1106" i="1"/>
  <c r="W966" i="12"/>
  <c r="V1142" i="12"/>
  <c r="W1142" i="1"/>
  <c r="U1113" i="1"/>
  <c r="K1107" i="1"/>
  <c r="I1101" i="12"/>
  <c r="H919" i="12"/>
  <c r="J1160" i="12"/>
  <c r="L1160" i="1"/>
  <c r="K1160" i="1"/>
  <c r="K1110" i="9"/>
  <c r="L1110" i="9"/>
  <c r="I1716" i="12"/>
  <c r="Q1114" i="12"/>
  <c r="T1114" i="1"/>
  <c r="W906" i="12"/>
  <c r="W905" i="12" s="1"/>
  <c r="W905" i="1"/>
  <c r="L1106" i="10"/>
  <c r="L1104" i="10" s="1"/>
  <c r="V1135" i="9"/>
  <c r="V1135" i="12" s="1"/>
  <c r="M1158" i="10"/>
  <c r="N1158" i="10"/>
  <c r="W941" i="12"/>
  <c r="W939" i="1"/>
  <c r="J1100" i="10"/>
  <c r="J1100" i="12" s="1"/>
  <c r="N1140" i="1"/>
  <c r="W929" i="12"/>
  <c r="W927" i="1"/>
  <c r="W871" i="9"/>
  <c r="W872" i="12"/>
  <c r="W871" i="12" s="1"/>
  <c r="O864" i="1"/>
  <c r="P863" i="1"/>
  <c r="R1716" i="12"/>
  <c r="O1091" i="1"/>
  <c r="P1148" i="12"/>
  <c r="R1148" i="10"/>
  <c r="R1148" i="12" s="1"/>
  <c r="H1672" i="7"/>
  <c r="N1109" i="9"/>
  <c r="W1298" i="7"/>
  <c r="Q1091" i="12"/>
  <c r="M1177" i="1"/>
  <c r="M1178" i="12"/>
  <c r="M1177" i="12" s="1"/>
  <c r="N1178" i="1"/>
  <c r="O1178" i="1" s="1"/>
  <c r="O1173" i="9"/>
  <c r="O1132" i="1"/>
  <c r="P1133" i="1"/>
  <c r="M1091" i="12"/>
  <c r="W1329" i="9"/>
  <c r="W1330" i="12"/>
  <c r="W1329" i="12" s="1"/>
  <c r="O1091" i="12"/>
  <c r="W1148" i="1"/>
  <c r="O1174" i="7"/>
  <c r="N1172" i="7"/>
  <c r="W959" i="1"/>
  <c r="W961" i="12"/>
  <c r="W954" i="1"/>
  <c r="W955" i="12"/>
  <c r="W954" i="12" s="1"/>
  <c r="W933" i="12"/>
  <c r="Q1091" i="1"/>
  <c r="W1046" i="12"/>
  <c r="K1102" i="9"/>
  <c r="V1120" i="1"/>
  <c r="V1120" i="10"/>
  <c r="W1120" i="10" s="1"/>
  <c r="Q1169" i="9"/>
  <c r="S1169" i="9" s="1"/>
  <c r="W1135" i="7"/>
  <c r="S1134" i="11"/>
  <c r="L1096" i="11"/>
  <c r="W1302" i="7"/>
  <c r="W1304" i="12"/>
  <c r="P1098" i="11"/>
  <c r="K1101" i="7"/>
  <c r="W1716" i="10"/>
  <c r="K1109" i="7"/>
  <c r="W1320" i="12"/>
  <c r="W1317" i="9"/>
  <c r="L1672" i="12"/>
  <c r="P1091" i="1"/>
  <c r="U1127" i="7"/>
  <c r="W1127" i="7" s="1"/>
  <c r="W1295" i="12"/>
  <c r="W1294" i="12" s="1"/>
  <c r="W1294" i="1"/>
  <c r="W922" i="12"/>
  <c r="Q1170" i="7"/>
  <c r="L1099" i="9"/>
  <c r="M1099" i="9" s="1"/>
  <c r="J1157" i="1"/>
  <c r="K1159" i="1"/>
  <c r="K1157" i="1" s="1"/>
  <c r="U1716" i="12"/>
  <c r="W1351" i="12"/>
  <c r="Q1149" i="12"/>
  <c r="T1149" i="1"/>
  <c r="T1149" i="12" s="1"/>
  <c r="H1374" i="1"/>
  <c r="H1378" i="1" s="1"/>
  <c r="W1142" i="9"/>
  <c r="P1120" i="12"/>
  <c r="R1120" i="7"/>
  <c r="N1165" i="11"/>
  <c r="O1165" i="11" s="1"/>
  <c r="W1038" i="12"/>
  <c r="N1168" i="1"/>
  <c r="O1169" i="1"/>
  <c r="P1169" i="1"/>
  <c r="M1146" i="10"/>
  <c r="N1147" i="10"/>
  <c r="N1146" i="10" s="1"/>
  <c r="Q1098" i="11"/>
  <c r="W894" i="12"/>
  <c r="W892" i="12" s="1"/>
  <c r="W936" i="1"/>
  <c r="W937" i="12"/>
  <c r="W936" i="12" s="1"/>
  <c r="W1716" i="1"/>
  <c r="W1091" i="1"/>
  <c r="W896" i="1"/>
  <c r="W897" i="12"/>
  <c r="W896" i="12" s="1"/>
  <c r="W1347" i="9"/>
  <c r="W1348" i="12"/>
  <c r="W1347" i="12" s="1"/>
  <c r="N1170" i="10"/>
  <c r="N1170" i="12" s="1"/>
  <c r="M1170" i="12"/>
  <c r="M1168" i="12" s="1"/>
  <c r="I1102" i="12"/>
  <c r="K1102" i="1"/>
  <c r="H1672" i="9"/>
  <c r="W1031" i="12"/>
  <c r="N1091" i="1"/>
  <c r="N1111" i="1"/>
  <c r="O1112" i="1"/>
  <c r="V1127" i="11"/>
  <c r="J1101" i="11"/>
  <c r="J1095" i="11" s="1"/>
  <c r="P1091" i="12"/>
  <c r="V1716" i="12"/>
  <c r="I1100" i="12"/>
  <c r="R1127" i="12"/>
  <c r="T1127" i="1"/>
  <c r="W927" i="10"/>
  <c r="W1091" i="10" s="1"/>
  <c r="W928" i="12"/>
  <c r="W927" i="12" s="1"/>
  <c r="W1049" i="12"/>
  <c r="I1098" i="12"/>
  <c r="J1098" i="1"/>
  <c r="K1098" i="1"/>
  <c r="L1098" i="1" s="1"/>
  <c r="N1118" i="10"/>
  <c r="O1119" i="10"/>
  <c r="O1118" i="10" s="1"/>
  <c r="S1716" i="12"/>
  <c r="W1034" i="12"/>
  <c r="I1095" i="10"/>
  <c r="H1672" i="10"/>
  <c r="M1108" i="1"/>
  <c r="N1108" i="1" s="1"/>
  <c r="W881" i="12"/>
  <c r="I1161" i="9"/>
  <c r="J1164" i="9"/>
  <c r="K1164" i="9" s="1"/>
  <c r="K1161" i="9" s="1"/>
  <c r="M1177" i="9"/>
  <c r="N1178" i="9"/>
  <c r="N1177" i="9" s="1"/>
  <c r="W971" i="7"/>
  <c r="W973" i="12"/>
  <c r="W971" i="12" s="1"/>
  <c r="N1132" i="7"/>
  <c r="O1133" i="7"/>
  <c r="O1132" i="7" s="1"/>
  <c r="N1109" i="11"/>
  <c r="O1109" i="11" s="1"/>
  <c r="T1121" i="1"/>
  <c r="T1121" i="12" s="1"/>
  <c r="W939" i="12"/>
  <c r="N1110" i="1"/>
  <c r="W1429" i="1"/>
  <c r="J1165" i="7"/>
  <c r="R1128" i="12"/>
  <c r="J1097" i="7"/>
  <c r="W1135" i="10"/>
  <c r="N1146" i="1"/>
  <c r="O1147" i="1"/>
  <c r="W1314" i="11"/>
  <c r="W1315" i="12"/>
  <c r="W1314" i="12" s="1"/>
  <c r="W1027" i="12"/>
  <c r="W945" i="7"/>
  <c r="W1091" i="7" s="1"/>
  <c r="W947" i="12"/>
  <c r="W1091" i="11"/>
  <c r="M1105" i="7"/>
  <c r="N1105" i="7" s="1"/>
  <c r="J1104" i="9"/>
  <c r="O1139" i="11"/>
  <c r="W1317" i="12"/>
  <c r="L1108" i="7"/>
  <c r="M1108" i="7" s="1"/>
  <c r="K1108" i="12"/>
  <c r="W1391" i="12"/>
  <c r="H1091" i="10"/>
  <c r="M1165" i="11"/>
  <c r="W1121" i="11"/>
  <c r="V1121" i="12"/>
  <c r="K1101" i="1"/>
  <c r="J1109" i="12"/>
  <c r="K1109" i="1"/>
  <c r="L1109" i="1"/>
  <c r="W1410" i="12"/>
  <c r="W962" i="1"/>
  <c r="W964" i="12"/>
  <c r="R1180" i="12"/>
  <c r="W1180" i="1"/>
  <c r="U1091" i="1"/>
  <c r="W1134" i="10"/>
  <c r="T1091" i="12"/>
  <c r="W1716" i="11"/>
  <c r="W1086" i="12"/>
  <c r="O1179" i="12"/>
  <c r="S1179" i="1"/>
  <c r="W1338" i="11"/>
  <c r="W1339" i="12"/>
  <c r="W1338" i="12" s="1"/>
  <c r="M1105" i="10"/>
  <c r="N1160" i="9"/>
  <c r="N1177" i="11"/>
  <c r="O1178" i="11"/>
  <c r="O1177" i="11" s="1"/>
  <c r="O1100" i="9"/>
  <c r="P1100" i="9" s="1"/>
  <c r="R1174" i="10"/>
  <c r="T1141" i="12"/>
  <c r="I1159" i="12"/>
  <c r="W1257" i="12"/>
  <c r="W1355" i="12"/>
  <c r="R1121" i="12"/>
  <c r="U1121" i="1"/>
  <c r="U1121" i="12" s="1"/>
  <c r="L1109" i="10"/>
  <c r="P1159" i="11"/>
  <c r="H1374" i="11"/>
  <c r="H1378" i="11" s="1"/>
  <c r="I1157" i="9"/>
  <c r="I1374" i="9" s="1"/>
  <c r="I1378" i="9" s="1"/>
  <c r="I1717" i="9" s="1"/>
  <c r="I1718" i="9" s="1"/>
  <c r="W1005" i="12"/>
  <c r="H1374" i="7"/>
  <c r="H1378" i="7" s="1"/>
  <c r="Q1148" i="11"/>
  <c r="U1148" i="11" s="1"/>
  <c r="O1170" i="9"/>
  <c r="H1672" i="11"/>
  <c r="K1107" i="7"/>
  <c r="H1091" i="1"/>
  <c r="I1164" i="12"/>
  <c r="M1111" i="1"/>
  <c r="M1112" i="12"/>
  <c r="M1111" i="12" s="1"/>
  <c r="W1398" i="12"/>
  <c r="M1102" i="10"/>
  <c r="J1104" i="10"/>
  <c r="J1158" i="9"/>
  <c r="L864" i="7"/>
  <c r="M863" i="7"/>
  <c r="S1148" i="11"/>
  <c r="U1149" i="12"/>
  <c r="W1011" i="12"/>
  <c r="N1125" i="10"/>
  <c r="O1126" i="10"/>
  <c r="T1180" i="11"/>
  <c r="R1169" i="9"/>
  <c r="N1102" i="11"/>
  <c r="W1075" i="12"/>
  <c r="T1135" i="11"/>
  <c r="T1135" i="12" s="1"/>
  <c r="O1146" i="9"/>
  <c r="R1120" i="11"/>
  <c r="T1120" i="11" s="1"/>
  <c r="V1120" i="11" s="1"/>
  <c r="W915" i="12"/>
  <c r="K1164" i="10"/>
  <c r="M864" i="9"/>
  <c r="N863" i="9"/>
  <c r="H1716" i="9"/>
  <c r="H1091" i="9"/>
  <c r="W1041" i="12"/>
  <c r="W1260" i="12"/>
  <c r="W1273" i="12"/>
  <c r="L1101" i="9"/>
  <c r="M1101" i="9"/>
  <c r="W1114" i="10"/>
  <c r="M1146" i="1"/>
  <c r="M1147" i="12"/>
  <c r="M1146" i="12" s="1"/>
  <c r="W974" i="12"/>
  <c r="Q1120" i="1"/>
  <c r="L1104" i="11"/>
  <c r="N1111" i="11"/>
  <c r="O1112" i="11"/>
  <c r="P1112" i="11"/>
  <c r="P1111" i="11" s="1"/>
  <c r="L1096" i="9"/>
  <c r="Q1173" i="10"/>
  <c r="W1283" i="1"/>
  <c r="W1284" i="12"/>
  <c r="W1283" i="12" s="1"/>
  <c r="W1278" i="1"/>
  <c r="W1280" i="12"/>
  <c r="W1278" i="12" s="1"/>
  <c r="W1290" i="12"/>
  <c r="W1288" i="9"/>
  <c r="W976" i="12"/>
  <c r="V1127" i="9"/>
  <c r="K1098" i="10"/>
  <c r="W1334" i="12"/>
  <c r="W1332" i="7"/>
  <c r="M1159" i="9"/>
  <c r="O1127" i="12"/>
  <c r="W1192" i="12"/>
  <c r="V1113" i="10"/>
  <c r="W1113" i="10" s="1"/>
  <c r="N1133" i="9"/>
  <c r="N1111" i="9"/>
  <c r="O1112" i="9"/>
  <c r="W1055" i="12"/>
  <c r="H1288" i="12"/>
  <c r="K1164" i="11"/>
  <c r="L1164" i="11" s="1"/>
  <c r="L1161" i="11" s="1"/>
  <c r="J1164" i="1"/>
  <c r="K1100" i="7"/>
  <c r="H1283" i="12"/>
  <c r="W1314" i="9"/>
  <c r="L1159" i="7"/>
  <c r="P1140" i="9"/>
  <c r="Q1140" i="9" s="1"/>
  <c r="Q1139" i="9" s="1"/>
  <c r="L864" i="11"/>
  <c r="M863" i="11"/>
  <c r="T1148" i="11"/>
  <c r="V1148" i="11" s="1"/>
  <c r="J1161" i="10"/>
  <c r="S1141" i="7"/>
  <c r="U1141" i="7" s="1"/>
  <c r="U1127" i="9"/>
  <c r="W1127" i="9" s="1"/>
  <c r="Q1127" i="1"/>
  <c r="I1160" i="12"/>
  <c r="M1172" i="1"/>
  <c r="M1173" i="12"/>
  <c r="M1172" i="12" s="1"/>
  <c r="J1110" i="12"/>
  <c r="L1110" i="7"/>
  <c r="K1105" i="12"/>
  <c r="M1125" i="9"/>
  <c r="N1126" i="9"/>
  <c r="W886" i="12"/>
  <c r="W1332" i="1"/>
  <c r="W1333" i="12"/>
  <c r="W1332" i="12" s="1"/>
  <c r="K1160" i="10"/>
  <c r="L1160" i="10" s="1"/>
  <c r="N1168" i="9"/>
  <c r="W1307" i="10"/>
  <c r="U1113" i="11"/>
  <c r="W1113" i="11" s="1"/>
  <c r="W1114" i="7"/>
  <c r="M1118" i="11"/>
  <c r="N1716" i="12"/>
  <c r="P1716" i="12"/>
  <c r="M863" i="12"/>
  <c r="L864" i="12"/>
  <c r="K1099" i="12"/>
  <c r="W1429" i="9"/>
  <c r="W1269" i="12"/>
  <c r="H1672" i="1"/>
  <c r="I1157" i="11"/>
  <c r="I1374" i="11" s="1"/>
  <c r="I1378" i="11" s="1"/>
  <c r="I1717" i="11" s="1"/>
  <c r="I1718" i="11" s="1"/>
  <c r="I1161" i="12"/>
  <c r="M1160" i="7"/>
  <c r="H1619" i="12"/>
  <c r="J1158" i="11"/>
  <c r="J1157" i="11" s="1"/>
  <c r="O1147" i="7"/>
  <c r="H1278" i="12"/>
  <c r="W1424" i="12"/>
  <c r="W1000" i="12"/>
  <c r="S1179" i="7"/>
  <c r="U1179" i="7" s="1"/>
  <c r="W1179" i="7" s="1"/>
  <c r="L1172" i="12"/>
  <c r="L1091" i="1"/>
  <c r="T1134" i="7"/>
  <c r="V1134" i="7" s="1"/>
  <c r="W1134" i="7" s="1"/>
  <c r="K1104" i="11"/>
  <c r="J1099" i="12"/>
  <c r="K1100" i="11"/>
  <c r="U1135" i="12"/>
  <c r="J1102" i="7"/>
  <c r="W1335" i="12"/>
  <c r="O1172" i="11"/>
  <c r="M1165" i="10"/>
  <c r="K1716" i="12"/>
  <c r="V1114" i="7"/>
  <c r="V1114" i="12" s="1"/>
  <c r="I1161" i="10"/>
  <c r="M1109" i="10"/>
  <c r="O1126" i="11"/>
  <c r="J1097" i="10"/>
  <c r="K1097" i="10" s="1"/>
  <c r="K1158" i="11"/>
  <c r="K1157" i="11" s="1"/>
  <c r="H1317" i="12"/>
  <c r="O1169" i="10"/>
  <c r="M1168" i="11"/>
  <c r="N1169" i="11"/>
  <c r="M1160" i="11"/>
  <c r="V1179" i="10"/>
  <c r="V1179" i="12" s="1"/>
  <c r="J1096" i="7"/>
  <c r="P1119" i="11"/>
  <c r="P1118" i="11" s="1"/>
  <c r="M1107" i="10"/>
  <c r="H892" i="12"/>
  <c r="W908" i="12"/>
  <c r="S1148" i="7"/>
  <c r="U1148" i="7" s="1"/>
  <c r="U1148" i="12" s="1"/>
  <c r="R1091" i="1"/>
  <c r="W1401" i="12"/>
  <c r="N1173" i="1"/>
  <c r="W1216" i="12"/>
  <c r="M1165" i="1"/>
  <c r="N1165" i="1" s="1"/>
  <c r="W1429" i="11"/>
  <c r="M1118" i="1"/>
  <c r="M1119" i="12"/>
  <c r="M1118" i="12" s="1"/>
  <c r="I1161" i="7"/>
  <c r="J1164" i="7"/>
  <c r="H1716" i="11"/>
  <c r="H1091" i="11"/>
  <c r="H915" i="12"/>
  <c r="M1125" i="11"/>
  <c r="K1098" i="7"/>
  <c r="M1106" i="11"/>
  <c r="N1106" i="11" s="1"/>
  <c r="O1106" i="11" s="1"/>
  <c r="L1107" i="10"/>
  <c r="N1107" i="10" s="1"/>
  <c r="W977" i="12"/>
  <c r="L1099" i="7"/>
  <c r="M1099" i="7" s="1"/>
  <c r="R1173" i="7"/>
  <c r="S1173" i="7" s="1"/>
  <c r="L1107" i="9"/>
  <c r="M1107" i="9" s="1"/>
  <c r="U1120" i="9"/>
  <c r="W1120" i="9" s="1"/>
  <c r="N1118" i="1"/>
  <c r="O1111" i="7"/>
  <c r="V1128" i="10"/>
  <c r="L1101" i="10"/>
  <c r="M1101" i="10" s="1"/>
  <c r="W1302" i="12"/>
  <c r="I1095" i="7"/>
  <c r="I1096" i="12"/>
  <c r="J1097" i="9"/>
  <c r="O1140" i="7"/>
  <c r="H1091" i="7"/>
  <c r="P1147" i="9"/>
  <c r="Q1147" i="9" s="1"/>
  <c r="O1119" i="9"/>
  <c r="V1128" i="11"/>
  <c r="W1128" i="11" s="1"/>
  <c r="O1118" i="1"/>
  <c r="I1157" i="7"/>
  <c r="M1118" i="7"/>
  <c r="N1119" i="7"/>
  <c r="S1120" i="11"/>
  <c r="U1120" i="11" s="1"/>
  <c r="N1126" i="7"/>
  <c r="H912" i="12"/>
  <c r="H1091" i="12" s="1"/>
  <c r="N1174" i="9"/>
  <c r="N1099" i="11"/>
  <c r="U1134" i="11"/>
  <c r="W1134" i="11" s="1"/>
  <c r="Q1170" i="1"/>
  <c r="J1104" i="7"/>
  <c r="M1096" i="9"/>
  <c r="M1165" i="9"/>
  <c r="N1178" i="10"/>
  <c r="O1178" i="10" s="1"/>
  <c r="O1177" i="10" s="1"/>
  <c r="Q1148" i="12"/>
  <c r="P1119" i="1"/>
  <c r="P1174" i="11"/>
  <c r="N1139" i="9"/>
  <c r="U1179" i="11"/>
  <c r="W1179" i="11" s="1"/>
  <c r="Q1179" i="9"/>
  <c r="Q1134" i="1"/>
  <c r="Q1134" i="12" s="1"/>
  <c r="W1127" i="10"/>
  <c r="W1239" i="12"/>
  <c r="I1157" i="10"/>
  <c r="P1113" i="12"/>
  <c r="U1127" i="11"/>
  <c r="W1127" i="11" s="1"/>
  <c r="K1104" i="9"/>
  <c r="L1105" i="9"/>
  <c r="M1105" i="9" s="1"/>
  <c r="M1107" i="11"/>
  <c r="H1374" i="9"/>
  <c r="H1378" i="9" s="1"/>
  <c r="P1133" i="11"/>
  <c r="Q1119" i="11"/>
  <c r="W1232" i="12"/>
  <c r="W995" i="12"/>
  <c r="W988" i="12"/>
  <c r="I1097" i="12"/>
  <c r="J1097" i="1"/>
  <c r="I1095" i="1"/>
  <c r="I1374" i="1" s="1"/>
  <c r="I1378" i="1" s="1"/>
  <c r="I1717" i="1" s="1"/>
  <c r="W1185" i="12"/>
  <c r="W1310" i="1"/>
  <c r="W1311" i="12"/>
  <c r="W1310" i="12" s="1"/>
  <c r="W1128" i="9"/>
  <c r="O1148" i="12"/>
  <c r="L1108" i="9"/>
  <c r="K1104" i="10"/>
  <c r="S1128" i="12"/>
  <c r="Q1119" i="1"/>
  <c r="M1111" i="10"/>
  <c r="W959" i="12"/>
  <c r="N1146" i="7"/>
  <c r="S1134" i="1"/>
  <c r="S1134" i="12" s="1"/>
  <c r="M1096" i="1"/>
  <c r="W1358" i="12"/>
  <c r="U1141" i="11"/>
  <c r="W1141" i="11"/>
  <c r="J1158" i="7"/>
  <c r="T1134" i="12"/>
  <c r="O864" i="10"/>
  <c r="P863" i="10"/>
  <c r="W1254" i="12"/>
  <c r="H1161" i="12"/>
  <c r="W1200" i="12"/>
  <c r="W945" i="12"/>
  <c r="W1180" i="10"/>
  <c r="N1168" i="7"/>
  <c r="P1169" i="7"/>
  <c r="J1104" i="1"/>
  <c r="J1105" i="12"/>
  <c r="L1105" i="1"/>
  <c r="M1132" i="10"/>
  <c r="N1133" i="10"/>
  <c r="W1220" i="12"/>
  <c r="I1099" i="12"/>
  <c r="N1112" i="10"/>
  <c r="W1288" i="12"/>
  <c r="U1134" i="1"/>
  <c r="U1134" i="12" s="1"/>
  <c r="O1133" i="9"/>
  <c r="L1098" i="10"/>
  <c r="N1096" i="1"/>
  <c r="H1095" i="12"/>
  <c r="P1170" i="9"/>
  <c r="V1134" i="1"/>
  <c r="N1172" i="11"/>
  <c r="N1105" i="11"/>
  <c r="L1098" i="9"/>
  <c r="W1019" i="12"/>
  <c r="M1096" i="10"/>
  <c r="Q1141" i="12"/>
  <c r="S1141" i="1"/>
  <c r="L1158" i="1"/>
  <c r="U1128" i="12"/>
  <c r="M1177" i="10"/>
  <c r="H927" i="12"/>
  <c r="W962" i="12"/>
  <c r="J1159" i="10"/>
  <c r="N1105" i="10"/>
  <c r="W912" i="12"/>
  <c r="W1114" i="11"/>
  <c r="H1458" i="12"/>
  <c r="H1672" i="12" s="1"/>
  <c r="R1134" i="12"/>
  <c r="M1172" i="11"/>
  <c r="K1104" i="7"/>
  <c r="V1372" i="11" l="1"/>
  <c r="W1372" i="11" s="1"/>
  <c r="R1370" i="11"/>
  <c r="R1372" i="10"/>
  <c r="Q1372" i="10"/>
  <c r="M1369" i="10"/>
  <c r="N1370" i="10"/>
  <c r="N1369" i="10" s="1"/>
  <c r="M1370" i="12"/>
  <c r="N1370" i="9"/>
  <c r="N1369" i="9" s="1"/>
  <c r="M1369" i="9"/>
  <c r="U1370" i="7"/>
  <c r="V1370" i="7" s="1"/>
  <c r="P1372" i="7"/>
  <c r="L1369" i="12"/>
  <c r="P1370" i="1"/>
  <c r="M1372" i="12"/>
  <c r="N1372" i="1"/>
  <c r="R1173" i="11"/>
  <c r="P1111" i="7"/>
  <c r="Q1112" i="7"/>
  <c r="V1141" i="12"/>
  <c r="S1173" i="11"/>
  <c r="T1173" i="11" s="1"/>
  <c r="M1099" i="1"/>
  <c r="P1110" i="10"/>
  <c r="O1112" i="10"/>
  <c r="P1112" i="10" s="1"/>
  <c r="R1120" i="12"/>
  <c r="P1140" i="10"/>
  <c r="Q1173" i="11"/>
  <c r="M1096" i="11"/>
  <c r="M1104" i="11"/>
  <c r="I1157" i="12"/>
  <c r="O1158" i="10"/>
  <c r="P1158" i="10" s="1"/>
  <c r="Q1108" i="11"/>
  <c r="R1108" i="11" s="1"/>
  <c r="S1108" i="11" s="1"/>
  <c r="T1108" i="11" s="1"/>
  <c r="N1108" i="7"/>
  <c r="L1106" i="9"/>
  <c r="W1179" i="10"/>
  <c r="Q1174" i="7"/>
  <c r="Q1172" i="7" s="1"/>
  <c r="P1178" i="11"/>
  <c r="P1177" i="11" s="1"/>
  <c r="P1147" i="10"/>
  <c r="P1146" i="10" s="1"/>
  <c r="J1101" i="12"/>
  <c r="N1168" i="10"/>
  <c r="N1109" i="10"/>
  <c r="Q1178" i="11"/>
  <c r="Q1177" i="11" s="1"/>
  <c r="O1147" i="10"/>
  <c r="W1114" i="9"/>
  <c r="O1108" i="10"/>
  <c r="S1148" i="12"/>
  <c r="N1165" i="10"/>
  <c r="S1170" i="11"/>
  <c r="T1170" i="11" s="1"/>
  <c r="P1174" i="7"/>
  <c r="P1172" i="7" s="1"/>
  <c r="J1104" i="12"/>
  <c r="N1147" i="12"/>
  <c r="N1146" i="12" s="1"/>
  <c r="N1096" i="11"/>
  <c r="W1141" i="7"/>
  <c r="L1101" i="7"/>
  <c r="M1101" i="7" s="1"/>
  <c r="N1101" i="7" s="1"/>
  <c r="Q1140" i="10"/>
  <c r="Q1140" i="11"/>
  <c r="P1133" i="7"/>
  <c r="P1132" i="7" s="1"/>
  <c r="T1127" i="12"/>
  <c r="H1717" i="7"/>
  <c r="H1718" i="7" s="1"/>
  <c r="H1720" i="7" s="1"/>
  <c r="H1717" i="1"/>
  <c r="H1718" i="1" s="1"/>
  <c r="P1105" i="11"/>
  <c r="Q1105" i="11" s="1"/>
  <c r="Q1146" i="9"/>
  <c r="N1125" i="7"/>
  <c r="O1126" i="7"/>
  <c r="N1126" i="12"/>
  <c r="N1125" i="12" s="1"/>
  <c r="Q1139" i="10"/>
  <c r="M1098" i="10"/>
  <c r="W1429" i="12"/>
  <c r="S1179" i="9"/>
  <c r="S1179" i="12" s="1"/>
  <c r="Q1179" i="12"/>
  <c r="L1108" i="12"/>
  <c r="M1108" i="9"/>
  <c r="N1108" i="9" s="1"/>
  <c r="J1095" i="9"/>
  <c r="K1097" i="9"/>
  <c r="K1095" i="9" s="1"/>
  <c r="M1110" i="7"/>
  <c r="L1110" i="12"/>
  <c r="O1105" i="11"/>
  <c r="O1139" i="7"/>
  <c r="P1140" i="7"/>
  <c r="P1139" i="7" s="1"/>
  <c r="N1107" i="9"/>
  <c r="O1107" i="9"/>
  <c r="J1157" i="7"/>
  <c r="J1158" i="12"/>
  <c r="L1158" i="7"/>
  <c r="L1157" i="7" s="1"/>
  <c r="K1158" i="7"/>
  <c r="M1158" i="7"/>
  <c r="N1101" i="9"/>
  <c r="T1180" i="12"/>
  <c r="W1180" i="11"/>
  <c r="W1180" i="12" s="1"/>
  <c r="N1096" i="10"/>
  <c r="O1132" i="9"/>
  <c r="W1148" i="7"/>
  <c r="S1141" i="12"/>
  <c r="U1141" i="1"/>
  <c r="U1141" i="12" s="1"/>
  <c r="W1120" i="11"/>
  <c r="L1105" i="12"/>
  <c r="M1105" i="1"/>
  <c r="N1105" i="1" s="1"/>
  <c r="O1146" i="7"/>
  <c r="P1147" i="7"/>
  <c r="W1091" i="12"/>
  <c r="J1157" i="10"/>
  <c r="K1159" i="10"/>
  <c r="J1159" i="12"/>
  <c r="P1168" i="7"/>
  <c r="Q1169" i="7"/>
  <c r="Q1168" i="7" s="1"/>
  <c r="I1374" i="7"/>
  <c r="I1378" i="7" s="1"/>
  <c r="I1717" i="7" s="1"/>
  <c r="I1718" i="7" s="1"/>
  <c r="J1161" i="7"/>
  <c r="K1164" i="7"/>
  <c r="H1720" i="10"/>
  <c r="O1111" i="9"/>
  <c r="P1112" i="9"/>
  <c r="P1111" i="9" s="1"/>
  <c r="Q1112" i="9"/>
  <c r="Q1111" i="9" s="1"/>
  <c r="P1106" i="11"/>
  <c r="Q1106" i="11" s="1"/>
  <c r="U1170" i="11"/>
  <c r="M864" i="7"/>
  <c r="N863" i="7"/>
  <c r="J1097" i="12"/>
  <c r="J1095" i="1"/>
  <c r="K1097" i="1"/>
  <c r="V1128" i="12"/>
  <c r="W1128" i="10"/>
  <c r="W1128" i="12" s="1"/>
  <c r="K1095" i="11"/>
  <c r="L1100" i="11"/>
  <c r="I1718" i="1"/>
  <c r="R1170" i="1"/>
  <c r="M1098" i="9"/>
  <c r="N1098" i="9" s="1"/>
  <c r="K1161" i="10"/>
  <c r="L1164" i="10"/>
  <c r="P1106" i="7"/>
  <c r="Q1106" i="7"/>
  <c r="R1106" i="7" s="1"/>
  <c r="S1133" i="1"/>
  <c r="O1099" i="11"/>
  <c r="P1099" i="11" s="1"/>
  <c r="Q1099" i="11" s="1"/>
  <c r="U1179" i="1"/>
  <c r="W1179" i="1" s="1"/>
  <c r="Q1111" i="7"/>
  <c r="R1112" i="7"/>
  <c r="Q1118" i="11"/>
  <c r="R1119" i="11"/>
  <c r="S1119" i="11" s="1"/>
  <c r="O1174" i="9"/>
  <c r="P1174" i="9" s="1"/>
  <c r="N1172" i="9"/>
  <c r="P1146" i="9"/>
  <c r="R1147" i="9"/>
  <c r="R1146" i="9" s="1"/>
  <c r="P1139" i="9"/>
  <c r="R1140" i="9"/>
  <c r="R1139" i="9" s="1"/>
  <c r="O1096" i="10"/>
  <c r="M864" i="12"/>
  <c r="N863" i="12"/>
  <c r="O1177" i="1"/>
  <c r="Q1118" i="1"/>
  <c r="M1158" i="1"/>
  <c r="P1168" i="9"/>
  <c r="N1177" i="10"/>
  <c r="N1174" i="12"/>
  <c r="O1174" i="1"/>
  <c r="O1109" i="9"/>
  <c r="O1125" i="10"/>
  <c r="P1126" i="10"/>
  <c r="Q1126" i="10" s="1"/>
  <c r="Q1125" i="10" s="1"/>
  <c r="L1158" i="11"/>
  <c r="N1119" i="12"/>
  <c r="N1118" i="12" s="1"/>
  <c r="N1172" i="1"/>
  <c r="N1173" i="12"/>
  <c r="P1173" i="1"/>
  <c r="O1173" i="1"/>
  <c r="N1168" i="11"/>
  <c r="L1097" i="10"/>
  <c r="M1097" i="10" s="1"/>
  <c r="N1097" i="10" s="1"/>
  <c r="O1101" i="9"/>
  <c r="W1148" i="11"/>
  <c r="J1161" i="9"/>
  <c r="M1098" i="1"/>
  <c r="N1098" i="1" s="1"/>
  <c r="K1101" i="11"/>
  <c r="P1172" i="11"/>
  <c r="V1120" i="7"/>
  <c r="W1120" i="7" s="1"/>
  <c r="R1170" i="7"/>
  <c r="L1102" i="9"/>
  <c r="M1102" i="9" s="1"/>
  <c r="N1102" i="9" s="1"/>
  <c r="L1164" i="1"/>
  <c r="W1142" i="12"/>
  <c r="V1113" i="12"/>
  <c r="O1160" i="11"/>
  <c r="N1160" i="11"/>
  <c r="V1134" i="12"/>
  <c r="O1107" i="11"/>
  <c r="N1159" i="9"/>
  <c r="Q1174" i="11"/>
  <c r="N1102" i="10"/>
  <c r="K1097" i="7"/>
  <c r="L1164" i="9"/>
  <c r="N1107" i="11"/>
  <c r="T1120" i="7"/>
  <c r="T1120" i="12" s="1"/>
  <c r="P1173" i="9"/>
  <c r="Q1173" i="9" s="1"/>
  <c r="N1111" i="10"/>
  <c r="L1104" i="9"/>
  <c r="N1105" i="9"/>
  <c r="Q1172" i="10"/>
  <c r="R1173" i="10"/>
  <c r="M1164" i="11"/>
  <c r="N1164" i="11" s="1"/>
  <c r="N1161" i="11" s="1"/>
  <c r="M1109" i="1"/>
  <c r="P1165" i="11"/>
  <c r="O1169" i="11"/>
  <c r="Q1110" i="10"/>
  <c r="M1109" i="7"/>
  <c r="L1101" i="1"/>
  <c r="Q1097" i="11"/>
  <c r="R1097" i="11" s="1"/>
  <c r="L1102" i="1"/>
  <c r="M1102" i="1" s="1"/>
  <c r="P1133" i="9"/>
  <c r="O1105" i="7"/>
  <c r="J1098" i="12"/>
  <c r="O1170" i="10"/>
  <c r="P864" i="1"/>
  <c r="Q863" i="1"/>
  <c r="K1100" i="10"/>
  <c r="L1100" i="10" s="1"/>
  <c r="K1160" i="12"/>
  <c r="W1121" i="1"/>
  <c r="W1121" i="12" s="1"/>
  <c r="J1095" i="10"/>
  <c r="J1374" i="10" s="1"/>
  <c r="J1378" i="10" s="1"/>
  <c r="J1717" i="10" s="1"/>
  <c r="J1718" i="10" s="1"/>
  <c r="Q1127" i="12"/>
  <c r="L1160" i="12"/>
  <c r="P1097" i="11"/>
  <c r="L1109" i="7"/>
  <c r="L1109" i="12"/>
  <c r="J1374" i="11"/>
  <c r="J1378" i="11" s="1"/>
  <c r="J1717" i="11" s="1"/>
  <c r="J1718" i="11" s="1"/>
  <c r="R1119" i="1"/>
  <c r="P1169" i="10"/>
  <c r="S1127" i="1"/>
  <c r="N1125" i="9"/>
  <c r="O1126" i="9"/>
  <c r="K1102" i="7"/>
  <c r="K1102" i="12" s="1"/>
  <c r="Q1120" i="12"/>
  <c r="S1120" i="1"/>
  <c r="Q1170" i="9"/>
  <c r="I1374" i="10"/>
  <c r="I1378" i="10" s="1"/>
  <c r="I1717" i="10" s="1"/>
  <c r="I1718" i="10" s="1"/>
  <c r="M1106" i="10"/>
  <c r="M1104" i="10" s="1"/>
  <c r="T1114" i="12"/>
  <c r="W1114" i="1"/>
  <c r="W1114" i="12" s="1"/>
  <c r="K1106" i="12"/>
  <c r="J1102" i="12"/>
  <c r="H1374" i="12"/>
  <c r="H1378" i="12" s="1"/>
  <c r="I1095" i="12"/>
  <c r="I1374" i="12" s="1"/>
  <c r="I1378" i="12" s="1"/>
  <c r="H1717" i="11"/>
  <c r="H1718" i="11" s="1"/>
  <c r="T1173" i="7"/>
  <c r="U1173" i="7" s="1"/>
  <c r="M1159" i="7"/>
  <c r="N1159" i="7" s="1"/>
  <c r="O1178" i="9"/>
  <c r="O1177" i="9" s="1"/>
  <c r="M1160" i="10"/>
  <c r="N1160" i="10" s="1"/>
  <c r="N1177" i="1"/>
  <c r="N1178" i="12"/>
  <c r="N1177" i="12" s="1"/>
  <c r="P1178" i="1"/>
  <c r="W1716" i="9"/>
  <c r="W1716" i="12" s="1"/>
  <c r="W1091" i="9"/>
  <c r="M1160" i="1"/>
  <c r="O1160" i="1" s="1"/>
  <c r="P1160" i="1" s="1"/>
  <c r="K1107" i="12"/>
  <c r="L1107" i="1"/>
  <c r="L1104" i="1" s="1"/>
  <c r="Q1100" i="9"/>
  <c r="Q1169" i="1"/>
  <c r="U1113" i="12"/>
  <c r="W1113" i="1"/>
  <c r="W1113" i="12" s="1"/>
  <c r="N1096" i="9"/>
  <c r="W1135" i="11"/>
  <c r="O1105" i="10"/>
  <c r="R1133" i="7"/>
  <c r="R1132" i="7" s="1"/>
  <c r="S1098" i="11"/>
  <c r="N1106" i="10"/>
  <c r="K1110" i="12"/>
  <c r="K1104" i="12" s="1"/>
  <c r="O1125" i="11"/>
  <c r="P1126" i="11"/>
  <c r="O1172" i="7"/>
  <c r="K1164" i="1"/>
  <c r="H1717" i="9"/>
  <c r="T1169" i="9"/>
  <c r="R1178" i="11"/>
  <c r="O1160" i="9"/>
  <c r="P1160" i="9" s="1"/>
  <c r="K1109" i="12"/>
  <c r="V1127" i="1"/>
  <c r="V1127" i="12" s="1"/>
  <c r="Q1165" i="11"/>
  <c r="R1165" i="11" s="1"/>
  <c r="O1168" i="9"/>
  <c r="T1148" i="10"/>
  <c r="N1110" i="11"/>
  <c r="J1095" i="7"/>
  <c r="J1374" i="7" s="1"/>
  <c r="J1378" i="7" s="1"/>
  <c r="J1717" i="7" s="1"/>
  <c r="J1718" i="7" s="1"/>
  <c r="K1096" i="7"/>
  <c r="J1096" i="12"/>
  <c r="N1132" i="9"/>
  <c r="N1133" i="12"/>
  <c r="N1132" i="12" s="1"/>
  <c r="Q1159" i="11"/>
  <c r="R1159" i="11" s="1"/>
  <c r="O1111" i="1"/>
  <c r="O1112" i="12"/>
  <c r="O1111" i="12" s="1"/>
  <c r="P1112" i="1"/>
  <c r="N1165" i="9"/>
  <c r="O1165" i="9" s="1"/>
  <c r="L1099" i="10"/>
  <c r="O1146" i="1"/>
  <c r="O1147" i="12"/>
  <c r="O1146" i="12" s="1"/>
  <c r="N1177" i="7"/>
  <c r="K1101" i="12"/>
  <c r="W1135" i="9"/>
  <c r="N1101" i="10"/>
  <c r="O1101" i="10" s="1"/>
  <c r="O1110" i="1"/>
  <c r="P1178" i="7"/>
  <c r="O1140" i="1"/>
  <c r="O1096" i="1"/>
  <c r="P1139" i="10"/>
  <c r="R1140" i="10"/>
  <c r="R1139" i="10" s="1"/>
  <c r="O1111" i="11"/>
  <c r="Q1112" i="11"/>
  <c r="R1112" i="11" s="1"/>
  <c r="R1111" i="11" s="1"/>
  <c r="P1102" i="11"/>
  <c r="O1102" i="11"/>
  <c r="P1147" i="1"/>
  <c r="J1165" i="12"/>
  <c r="K1165" i="7"/>
  <c r="M1108" i="12"/>
  <c r="P1168" i="1"/>
  <c r="N1099" i="9"/>
  <c r="S1174" i="10"/>
  <c r="T1174" i="10" s="1"/>
  <c r="U1174" i="10" s="1"/>
  <c r="N1160" i="7"/>
  <c r="K1104" i="1"/>
  <c r="L1100" i="7"/>
  <c r="Q1133" i="7"/>
  <c r="O1108" i="1"/>
  <c r="N1112" i="12"/>
  <c r="N1111" i="12" s="1"/>
  <c r="O1168" i="1"/>
  <c r="O1169" i="12"/>
  <c r="W1149" i="1"/>
  <c r="W1149" i="12" s="1"/>
  <c r="K1159" i="12"/>
  <c r="L1159" i="1"/>
  <c r="P1109" i="9"/>
  <c r="Q1109" i="9" s="1"/>
  <c r="P1118" i="1"/>
  <c r="N1118" i="7"/>
  <c r="O1119" i="7"/>
  <c r="J1164" i="12"/>
  <c r="J1161" i="12" s="1"/>
  <c r="J1161" i="1"/>
  <c r="N864" i="9"/>
  <c r="O863" i="9"/>
  <c r="L1107" i="7"/>
  <c r="P1119" i="10"/>
  <c r="P1118" i="10" s="1"/>
  <c r="P1101" i="9"/>
  <c r="P1132" i="1"/>
  <c r="Q1133" i="1"/>
  <c r="T1133" i="1" s="1"/>
  <c r="M1110" i="9"/>
  <c r="N1110" i="9" s="1"/>
  <c r="N1160" i="1"/>
  <c r="M1110" i="12"/>
  <c r="P1110" i="1"/>
  <c r="Q1110" i="1" s="1"/>
  <c r="Q1147" i="11"/>
  <c r="Q1146" i="11" s="1"/>
  <c r="S1178" i="11"/>
  <c r="S1177" i="11" s="1"/>
  <c r="N1169" i="12"/>
  <c r="N1168" i="12" s="1"/>
  <c r="P1147" i="11"/>
  <c r="O1165" i="1"/>
  <c r="N1132" i="10"/>
  <c r="O1133" i="10"/>
  <c r="P1133" i="10" s="1"/>
  <c r="P1132" i="10" s="1"/>
  <c r="O1118" i="9"/>
  <c r="P1119" i="9"/>
  <c r="Q1119" i="9"/>
  <c r="Q1118" i="9" s="1"/>
  <c r="N1099" i="7"/>
  <c r="O1099" i="7" s="1"/>
  <c r="K1161" i="11"/>
  <c r="J1157" i="9"/>
  <c r="L1158" i="9"/>
  <c r="L1157" i="9" s="1"/>
  <c r="K1158" i="9"/>
  <c r="S1170" i="7"/>
  <c r="R1174" i="7"/>
  <c r="R1172" i="7" s="1"/>
  <c r="R1133" i="1"/>
  <c r="P1108" i="10"/>
  <c r="Q1108" i="10" s="1"/>
  <c r="P1125" i="1"/>
  <c r="P864" i="10"/>
  <c r="Q863" i="10"/>
  <c r="P1132" i="11"/>
  <c r="Q1133" i="11"/>
  <c r="L1098" i="7"/>
  <c r="M864" i="11"/>
  <c r="N863" i="11"/>
  <c r="W1134" i="1"/>
  <c r="W1134" i="12" s="1"/>
  <c r="O1107" i="10"/>
  <c r="M1158" i="11"/>
  <c r="M1157" i="11" s="1"/>
  <c r="L1165" i="7"/>
  <c r="L1165" i="12" s="1"/>
  <c r="P1109" i="11"/>
  <c r="R1098" i="11"/>
  <c r="T1098" i="11" s="1"/>
  <c r="N1139" i="1"/>
  <c r="N1140" i="12"/>
  <c r="N1139" i="12" s="1"/>
  <c r="M1106" i="1"/>
  <c r="Q1126" i="1"/>
  <c r="K1098" i="12"/>
  <c r="Q1172" i="11"/>
  <c r="P1178" i="10"/>
  <c r="P1177" i="10" s="1"/>
  <c r="H1716" i="12"/>
  <c r="O1100" i="1"/>
  <c r="P1100" i="1" s="1"/>
  <c r="Q1100" i="1" s="1"/>
  <c r="R1369" i="11" l="1"/>
  <c r="S1370" i="11"/>
  <c r="S1369" i="11" s="1"/>
  <c r="M1369" i="12"/>
  <c r="S1372" i="10"/>
  <c r="N1370" i="12"/>
  <c r="O1370" i="10"/>
  <c r="T1372" i="10"/>
  <c r="U1372" i="10" s="1"/>
  <c r="V1372" i="10" s="1"/>
  <c r="W1372" i="10" s="1"/>
  <c r="O1370" i="9"/>
  <c r="W1370" i="7"/>
  <c r="P1369" i="7"/>
  <c r="Q1372" i="7"/>
  <c r="N1369" i="1"/>
  <c r="Q1370" i="1"/>
  <c r="N1372" i="12"/>
  <c r="O1372" i="1"/>
  <c r="O1108" i="9"/>
  <c r="P1108" i="9" s="1"/>
  <c r="P1111" i="10"/>
  <c r="Q1112" i="10"/>
  <c r="Q1111" i="10" s="1"/>
  <c r="O1106" i="9"/>
  <c r="O1099" i="1"/>
  <c r="P1108" i="7"/>
  <c r="Q1108" i="7" s="1"/>
  <c r="P1099" i="7"/>
  <c r="O1160" i="10"/>
  <c r="Q1160" i="10" s="1"/>
  <c r="N1099" i="1"/>
  <c r="S1174" i="7"/>
  <c r="S1165" i="11"/>
  <c r="T1165" i="11" s="1"/>
  <c r="U1165" i="11" s="1"/>
  <c r="V1165" i="11" s="1"/>
  <c r="M1107" i="1"/>
  <c r="M1104" i="1" s="1"/>
  <c r="N1160" i="12"/>
  <c r="O1108" i="12"/>
  <c r="N1106" i="9"/>
  <c r="O1165" i="10"/>
  <c r="P1160" i="11"/>
  <c r="Q1160" i="11" s="1"/>
  <c r="O1109" i="10"/>
  <c r="P1109" i="10" s="1"/>
  <c r="M1106" i="9"/>
  <c r="N1108" i="12"/>
  <c r="L1106" i="12"/>
  <c r="O1096" i="11"/>
  <c r="P1160" i="10"/>
  <c r="R1160" i="10" s="1"/>
  <c r="Q1139" i="11"/>
  <c r="R1140" i="11"/>
  <c r="S1140" i="11" s="1"/>
  <c r="S1139" i="11" s="1"/>
  <c r="O1108" i="7"/>
  <c r="S1159" i="11"/>
  <c r="U1159" i="11" s="1"/>
  <c r="R1110" i="10"/>
  <c r="S1110" i="10" s="1"/>
  <c r="S1097" i="11"/>
  <c r="T1097" i="11" s="1"/>
  <c r="U1097" i="11" s="1"/>
  <c r="O1097" i="10"/>
  <c r="P1097" i="10" s="1"/>
  <c r="V1170" i="11"/>
  <c r="W1170" i="11" s="1"/>
  <c r="O1111" i="10"/>
  <c r="K1161" i="7"/>
  <c r="K1100" i="12"/>
  <c r="R1108" i="10"/>
  <c r="S1108" i="10" s="1"/>
  <c r="O1146" i="10"/>
  <c r="Q1147" i="10"/>
  <c r="H1717" i="12"/>
  <c r="H1718" i="12" s="1"/>
  <c r="J1720" i="11"/>
  <c r="I1720" i="11"/>
  <c r="H1720" i="11"/>
  <c r="S1118" i="11"/>
  <c r="T1119" i="11"/>
  <c r="R1101" i="9"/>
  <c r="S1106" i="7"/>
  <c r="T1106" i="7" s="1"/>
  <c r="P1102" i="9"/>
  <c r="R1110" i="1"/>
  <c r="S1110" i="1" s="1"/>
  <c r="K1097" i="12"/>
  <c r="K1095" i="1"/>
  <c r="L1097" i="1"/>
  <c r="R1106" i="11"/>
  <c r="P1173" i="12"/>
  <c r="U1098" i="11"/>
  <c r="V1098" i="11" s="1"/>
  <c r="W1098" i="11" s="1"/>
  <c r="L1096" i="7"/>
  <c r="P1177" i="7"/>
  <c r="Q1178" i="7"/>
  <c r="P1178" i="9"/>
  <c r="P1177" i="9" s="1"/>
  <c r="L1099" i="12"/>
  <c r="P1132" i="9"/>
  <c r="Q1133" i="9"/>
  <c r="O1174" i="12"/>
  <c r="S1172" i="7"/>
  <c r="K1157" i="10"/>
  <c r="N1172" i="12"/>
  <c r="P1174" i="1"/>
  <c r="P1172" i="1" s="1"/>
  <c r="O1098" i="9"/>
  <c r="J1374" i="1"/>
  <c r="J1378" i="1" s="1"/>
  <c r="J1717" i="1" s="1"/>
  <c r="M1105" i="12"/>
  <c r="Q1101" i="9"/>
  <c r="S1101" i="9" s="1"/>
  <c r="P1107" i="9"/>
  <c r="Q1107" i="9" s="1"/>
  <c r="U1179" i="9"/>
  <c r="W1179" i="9" s="1"/>
  <c r="W1179" i="12" s="1"/>
  <c r="M1159" i="1"/>
  <c r="P1125" i="11"/>
  <c r="Q1178" i="1"/>
  <c r="R1178" i="1" s="1"/>
  <c r="M1157" i="7"/>
  <c r="L1161" i="1"/>
  <c r="W1165" i="11"/>
  <c r="V1120" i="12"/>
  <c r="P1105" i="10"/>
  <c r="Q1105" i="10" s="1"/>
  <c r="O1159" i="7"/>
  <c r="P1170" i="10"/>
  <c r="O1170" i="12"/>
  <c r="O1168" i="12" s="1"/>
  <c r="O1168" i="11"/>
  <c r="L1158" i="12"/>
  <c r="R1099" i="11"/>
  <c r="S1099" i="11" s="1"/>
  <c r="T1099" i="11" s="1"/>
  <c r="K1095" i="10"/>
  <c r="P1146" i="7"/>
  <c r="Q1147" i="7"/>
  <c r="N1105" i="12"/>
  <c r="P1096" i="10"/>
  <c r="Q1096" i="10" s="1"/>
  <c r="N1158" i="7"/>
  <c r="N1157" i="7" s="1"/>
  <c r="O1125" i="7"/>
  <c r="O1126" i="12"/>
  <c r="O1125" i="12" s="1"/>
  <c r="N864" i="11"/>
  <c r="O863" i="11"/>
  <c r="M1164" i="1"/>
  <c r="R1118" i="1"/>
  <c r="O1164" i="11"/>
  <c r="P1172" i="9"/>
  <c r="R1173" i="9"/>
  <c r="U1108" i="11"/>
  <c r="V1108" i="11" s="1"/>
  <c r="O1172" i="9"/>
  <c r="L1104" i="12"/>
  <c r="N1110" i="7"/>
  <c r="L1104" i="7"/>
  <c r="M1100" i="7"/>
  <c r="L1100" i="12"/>
  <c r="K1157" i="9"/>
  <c r="M1158" i="9"/>
  <c r="R1119" i="9"/>
  <c r="O864" i="9"/>
  <c r="P863" i="9"/>
  <c r="R1100" i="1"/>
  <c r="W1135" i="12"/>
  <c r="L1102" i="7"/>
  <c r="L1102" i="12" s="1"/>
  <c r="L1095" i="10"/>
  <c r="S1140" i="9"/>
  <c r="R1112" i="9"/>
  <c r="R1111" i="9" s="1"/>
  <c r="L1159" i="10"/>
  <c r="M1159" i="10" s="1"/>
  <c r="K1157" i="7"/>
  <c r="K1158" i="12"/>
  <c r="K1157" i="12" s="1"/>
  <c r="O1110" i="7"/>
  <c r="Q1126" i="11"/>
  <c r="Q1125" i="11" s="1"/>
  <c r="P1126" i="7"/>
  <c r="Q1126" i="7" s="1"/>
  <c r="O1139" i="1"/>
  <c r="O1140" i="12"/>
  <c r="O1139" i="12" s="1"/>
  <c r="S1120" i="12"/>
  <c r="U1120" i="1"/>
  <c r="U1120" i="12" s="1"/>
  <c r="L1157" i="1"/>
  <c r="S1119" i="9"/>
  <c r="S1118" i="9" s="1"/>
  <c r="N1104" i="9"/>
  <c r="P1169" i="11"/>
  <c r="L1157" i="11"/>
  <c r="O1158" i="11"/>
  <c r="O1157" i="11" s="1"/>
  <c r="O1178" i="12"/>
  <c r="O1177" i="12" s="1"/>
  <c r="R1118" i="11"/>
  <c r="L1164" i="7"/>
  <c r="L1161" i="7" s="1"/>
  <c r="V1173" i="7"/>
  <c r="R1105" i="11"/>
  <c r="O1118" i="7"/>
  <c r="O1119" i="12"/>
  <c r="O1118" i="12" s="1"/>
  <c r="P1119" i="7"/>
  <c r="Q1119" i="10"/>
  <c r="Q1118" i="10" s="1"/>
  <c r="R1147" i="11"/>
  <c r="R1146" i="11" s="1"/>
  <c r="P1118" i="9"/>
  <c r="R1177" i="11"/>
  <c r="T1178" i="11"/>
  <c r="T1177" i="11" s="1"/>
  <c r="L1107" i="12"/>
  <c r="N1158" i="11"/>
  <c r="M1109" i="12"/>
  <c r="O1105" i="9"/>
  <c r="T1132" i="1"/>
  <c r="P1146" i="1"/>
  <c r="P1147" i="12"/>
  <c r="P1146" i="12" s="1"/>
  <c r="K1095" i="7"/>
  <c r="K1096" i="12"/>
  <c r="V1174" i="10"/>
  <c r="W1174" i="10" s="1"/>
  <c r="Q1109" i="11"/>
  <c r="P1101" i="10"/>
  <c r="Q1102" i="11"/>
  <c r="P1096" i="1"/>
  <c r="R1160" i="1"/>
  <c r="U1169" i="9"/>
  <c r="V1169" i="9" s="1"/>
  <c r="O1106" i="10"/>
  <c r="R1174" i="11"/>
  <c r="I1720" i="7"/>
  <c r="N1104" i="10"/>
  <c r="O1158" i="7"/>
  <c r="Q1125" i="1"/>
  <c r="R1126" i="1"/>
  <c r="T1159" i="11"/>
  <c r="Q1160" i="9"/>
  <c r="O1110" i="9"/>
  <c r="O1132" i="10"/>
  <c r="Q1132" i="7"/>
  <c r="S1133" i="7"/>
  <c r="S1132" i="7" s="1"/>
  <c r="Q1147" i="1"/>
  <c r="R1147" i="1" s="1"/>
  <c r="H1718" i="9"/>
  <c r="Q1160" i="1"/>
  <c r="O1098" i="1"/>
  <c r="M1161" i="11"/>
  <c r="P1107" i="11"/>
  <c r="Q1107" i="11" s="1"/>
  <c r="O1159" i="9"/>
  <c r="T1170" i="7"/>
  <c r="U1170" i="7" s="1"/>
  <c r="V1170" i="7" s="1"/>
  <c r="W1170" i="7" s="1"/>
  <c r="O1102" i="9"/>
  <c r="J1720" i="7"/>
  <c r="R1111" i="7"/>
  <c r="L1161" i="10"/>
  <c r="S1170" i="1"/>
  <c r="R1169" i="7"/>
  <c r="Q1178" i="10"/>
  <c r="N1104" i="11"/>
  <c r="O1125" i="9"/>
  <c r="P1126" i="9"/>
  <c r="P1125" i="9" s="1"/>
  <c r="R1172" i="10"/>
  <c r="I1720" i="10"/>
  <c r="J1157" i="12"/>
  <c r="N1098" i="10"/>
  <c r="S1119" i="1"/>
  <c r="N864" i="12"/>
  <c r="O863" i="12"/>
  <c r="S1132" i="1"/>
  <c r="R1109" i="9"/>
  <c r="S1109" i="9" s="1"/>
  <c r="K1374" i="11"/>
  <c r="K1378" i="11" s="1"/>
  <c r="K1717" i="11" s="1"/>
  <c r="K1718" i="11" s="1"/>
  <c r="J1720" i="10"/>
  <c r="M1164" i="7"/>
  <c r="N1164" i="7" s="1"/>
  <c r="O1164" i="7" s="1"/>
  <c r="M1104" i="9"/>
  <c r="Q1158" i="10"/>
  <c r="O1098" i="10"/>
  <c r="P1098" i="10" s="1"/>
  <c r="M1107" i="7"/>
  <c r="K1164" i="12"/>
  <c r="K1161" i="1"/>
  <c r="M1098" i="7"/>
  <c r="R1132" i="1"/>
  <c r="Q1165" i="1"/>
  <c r="R1165" i="1" s="1"/>
  <c r="P1165" i="1"/>
  <c r="Q1132" i="1"/>
  <c r="R1160" i="11"/>
  <c r="S1160" i="11" s="1"/>
  <c r="P1165" i="9"/>
  <c r="N1158" i="1"/>
  <c r="O1158" i="1" s="1"/>
  <c r="Q1097" i="10"/>
  <c r="M1164" i="10"/>
  <c r="Q1140" i="7"/>
  <c r="S1112" i="7"/>
  <c r="Q1111" i="11"/>
  <c r="V1148" i="10"/>
  <c r="V1148" i="12" s="1"/>
  <c r="W1148" i="10"/>
  <c r="W1148" i="12" s="1"/>
  <c r="T1148" i="12"/>
  <c r="M1160" i="12"/>
  <c r="N1109" i="7"/>
  <c r="S1173" i="10"/>
  <c r="S1172" i="10" s="1"/>
  <c r="P1146" i="11"/>
  <c r="K1165" i="12"/>
  <c r="S1112" i="11"/>
  <c r="P1140" i="1"/>
  <c r="Q1168" i="9"/>
  <c r="N1109" i="1"/>
  <c r="S1127" i="12"/>
  <c r="U1127" i="1"/>
  <c r="M1101" i="1"/>
  <c r="P1105" i="7"/>
  <c r="L1161" i="9"/>
  <c r="M1164" i="9"/>
  <c r="L1101" i="11"/>
  <c r="L1101" i="12" s="1"/>
  <c r="M1101" i="11"/>
  <c r="P1125" i="10"/>
  <c r="R1126" i="10"/>
  <c r="Q1174" i="9"/>
  <c r="R1174" i="9" s="1"/>
  <c r="N864" i="7"/>
  <c r="O863" i="7"/>
  <c r="T1170" i="1"/>
  <c r="I1717" i="12"/>
  <c r="I1718" i="12" s="1"/>
  <c r="M1099" i="10"/>
  <c r="M1099" i="12" s="1"/>
  <c r="I1720" i="1"/>
  <c r="H1720" i="1"/>
  <c r="Q1133" i="10"/>
  <c r="Q1133" i="12" s="1"/>
  <c r="Q1132" i="12" s="1"/>
  <c r="U1133" i="1"/>
  <c r="V1133" i="1" s="1"/>
  <c r="Q1132" i="11"/>
  <c r="P1133" i="12"/>
  <c r="P1132" i="12" s="1"/>
  <c r="S1106" i="11"/>
  <c r="T1106" i="11" s="1"/>
  <c r="M1165" i="7"/>
  <c r="O1101" i="7"/>
  <c r="P1101" i="7" s="1"/>
  <c r="Q1168" i="1"/>
  <c r="R1169" i="1"/>
  <c r="S1169" i="1" s="1"/>
  <c r="Q1101" i="7"/>
  <c r="R1100" i="9"/>
  <c r="Q1173" i="1"/>
  <c r="R1112" i="10"/>
  <c r="M1100" i="11"/>
  <c r="O1096" i="9"/>
  <c r="P1096" i="9" s="1"/>
  <c r="K1374" i="9"/>
  <c r="K1378" i="9" s="1"/>
  <c r="K1717" i="9" s="1"/>
  <c r="K1718" i="9" s="1"/>
  <c r="O1110" i="11"/>
  <c r="O1104" i="11" s="1"/>
  <c r="P1110" i="11"/>
  <c r="R1170" i="9"/>
  <c r="L1098" i="12"/>
  <c r="U1179" i="12"/>
  <c r="P1105" i="1"/>
  <c r="S1140" i="10"/>
  <c r="W1141" i="1"/>
  <c r="W1141" i="12" s="1"/>
  <c r="M1106" i="12"/>
  <c r="P1177" i="1"/>
  <c r="Q1169" i="10"/>
  <c r="M1100" i="10"/>
  <c r="O1172" i="1"/>
  <c r="O1173" i="12"/>
  <c r="O1172" i="12" s="1"/>
  <c r="O1099" i="9"/>
  <c r="S1147" i="9"/>
  <c r="P1108" i="1"/>
  <c r="O1105" i="1"/>
  <c r="O1133" i="12"/>
  <c r="O1132" i="12" s="1"/>
  <c r="J1374" i="9"/>
  <c r="J1378" i="9" s="1"/>
  <c r="J1717" i="9" s="1"/>
  <c r="J1718" i="9" s="1"/>
  <c r="P1111" i="1"/>
  <c r="P1112" i="12"/>
  <c r="P1111" i="12" s="1"/>
  <c r="J1095" i="12"/>
  <c r="J1374" i="12" s="1"/>
  <c r="J1378" i="12" s="1"/>
  <c r="Q864" i="10"/>
  <c r="R863" i="10"/>
  <c r="O1160" i="7"/>
  <c r="P1160" i="7" s="1"/>
  <c r="Q1112" i="1"/>
  <c r="N1106" i="1"/>
  <c r="N1106" i="12" s="1"/>
  <c r="O1168" i="10"/>
  <c r="Q864" i="1"/>
  <c r="R863" i="1"/>
  <c r="N1102" i="1"/>
  <c r="L1097" i="7"/>
  <c r="R1133" i="11"/>
  <c r="U1173" i="11"/>
  <c r="O1102" i="10"/>
  <c r="P1102" i="10" s="1"/>
  <c r="L1097" i="9"/>
  <c r="P1107" i="10"/>
  <c r="T1370" i="11" l="1"/>
  <c r="O1369" i="10"/>
  <c r="P1370" i="10"/>
  <c r="N1369" i="12"/>
  <c r="O1369" i="9"/>
  <c r="P1370" i="9"/>
  <c r="O1370" i="12"/>
  <c r="R1372" i="7"/>
  <c r="Q1369" i="7"/>
  <c r="O1372" i="12"/>
  <c r="O1369" i="1"/>
  <c r="R1370" i="1"/>
  <c r="P1372" i="1"/>
  <c r="M1157" i="10"/>
  <c r="N1159" i="10"/>
  <c r="N1157" i="10" s="1"/>
  <c r="Q1099" i="1"/>
  <c r="R1106" i="9"/>
  <c r="S1106" i="9" s="1"/>
  <c r="S1178" i="1"/>
  <c r="P1160" i="12"/>
  <c r="U1173" i="10"/>
  <c r="U1172" i="10" s="1"/>
  <c r="Q1108" i="9"/>
  <c r="R1108" i="9" s="1"/>
  <c r="S1108" i="9" s="1"/>
  <c r="T1140" i="11"/>
  <c r="T1139" i="11" s="1"/>
  <c r="Q1099" i="7"/>
  <c r="R1099" i="7" s="1"/>
  <c r="S1099" i="7" s="1"/>
  <c r="Q1126" i="9"/>
  <c r="Q1125" i="9" s="1"/>
  <c r="P1158" i="11"/>
  <c r="P1157" i="11" s="1"/>
  <c r="U1110" i="1"/>
  <c r="P1099" i="1"/>
  <c r="N1107" i="1"/>
  <c r="S1147" i="11"/>
  <c r="S1146" i="11" s="1"/>
  <c r="L1159" i="12"/>
  <c r="L1157" i="12" s="1"/>
  <c r="T1110" i="1"/>
  <c r="Q1140" i="1"/>
  <c r="T1110" i="10"/>
  <c r="R1160" i="9"/>
  <c r="S1160" i="9" s="1"/>
  <c r="R1119" i="10"/>
  <c r="V1159" i="11"/>
  <c r="W1159" i="11" s="1"/>
  <c r="R1139" i="11"/>
  <c r="U1140" i="11"/>
  <c r="U1139" i="11" s="1"/>
  <c r="P1178" i="12"/>
  <c r="P1177" i="12" s="1"/>
  <c r="Q1178" i="9"/>
  <c r="Q1177" i="9" s="1"/>
  <c r="Q1146" i="10"/>
  <c r="Q1109" i="10"/>
  <c r="T1108" i="10"/>
  <c r="U1108" i="10" s="1"/>
  <c r="V1108" i="10" s="1"/>
  <c r="P1106" i="9"/>
  <c r="Q1106" i="9" s="1"/>
  <c r="P1165" i="10"/>
  <c r="R1147" i="10"/>
  <c r="P1096" i="11"/>
  <c r="M1159" i="12"/>
  <c r="Q1160" i="7"/>
  <c r="T1173" i="10"/>
  <c r="T1172" i="10" s="1"/>
  <c r="Q1102" i="9"/>
  <c r="R1108" i="7"/>
  <c r="S1108" i="7" s="1"/>
  <c r="K1095" i="12"/>
  <c r="L1164" i="12"/>
  <c r="L1161" i="12" s="1"/>
  <c r="T1174" i="7"/>
  <c r="V1097" i="11"/>
  <c r="W1097" i="11" s="1"/>
  <c r="Q1125" i="7"/>
  <c r="R1146" i="1"/>
  <c r="S1147" i="1"/>
  <c r="R1096" i="10"/>
  <c r="T1109" i="9"/>
  <c r="U1109" i="9"/>
  <c r="V1109" i="9" s="1"/>
  <c r="W1109" i="9" s="1"/>
  <c r="T1160" i="11"/>
  <c r="U1160" i="11" s="1"/>
  <c r="V1160" i="11" s="1"/>
  <c r="W1160" i="11"/>
  <c r="R1107" i="9"/>
  <c r="T1108" i="9"/>
  <c r="U1108" i="9" s="1"/>
  <c r="V1108" i="9" s="1"/>
  <c r="W1108" i="9" s="1"/>
  <c r="V1132" i="1"/>
  <c r="W1133" i="1"/>
  <c r="P1158" i="1"/>
  <c r="R1107" i="11"/>
  <c r="S1107" i="11" s="1"/>
  <c r="T1107" i="11" s="1"/>
  <c r="S1165" i="1"/>
  <c r="U1170" i="1"/>
  <c r="V1170" i="1" s="1"/>
  <c r="W1170" i="1" s="1"/>
  <c r="M1100" i="12"/>
  <c r="O1110" i="12"/>
  <c r="P1159" i="9"/>
  <c r="R1132" i="11"/>
  <c r="T1106" i="9"/>
  <c r="U1106" i="9" s="1"/>
  <c r="P1164" i="7"/>
  <c r="W1108" i="11"/>
  <c r="N1104" i="1"/>
  <c r="N1159" i="1"/>
  <c r="J1717" i="12"/>
  <c r="J1718" i="12" s="1"/>
  <c r="J1720" i="12" s="1"/>
  <c r="J1718" i="1"/>
  <c r="U1178" i="11"/>
  <c r="Q1177" i="7"/>
  <c r="R1178" i="7"/>
  <c r="L1097" i="12"/>
  <c r="L1095" i="1"/>
  <c r="L1374" i="1" s="1"/>
  <c r="L1378" i="1" s="1"/>
  <c r="L1717" i="1" s="1"/>
  <c r="M1097" i="1"/>
  <c r="Q1111" i="1"/>
  <c r="Q1112" i="12"/>
  <c r="Q1111" i="12" s="1"/>
  <c r="O1105" i="12"/>
  <c r="Q1102" i="10"/>
  <c r="R1102" i="10" s="1"/>
  <c r="M1097" i="7"/>
  <c r="N1097" i="7" s="1"/>
  <c r="S1160" i="1"/>
  <c r="Q1096" i="1"/>
  <c r="R1096" i="1" s="1"/>
  <c r="P1098" i="9"/>
  <c r="K1374" i="1"/>
  <c r="K1378" i="1" s="1"/>
  <c r="K1717" i="1" s="1"/>
  <c r="Q1146" i="7"/>
  <c r="R1147" i="7"/>
  <c r="R1146" i="7" s="1"/>
  <c r="Q1170" i="10"/>
  <c r="P1170" i="12"/>
  <c r="L1095" i="11"/>
  <c r="L1374" i="11" s="1"/>
  <c r="L1378" i="11" s="1"/>
  <c r="L1717" i="11" s="1"/>
  <c r="L1718" i="11" s="1"/>
  <c r="L1720" i="11" s="1"/>
  <c r="S1133" i="11"/>
  <c r="S1132" i="11" s="1"/>
  <c r="Q1105" i="7"/>
  <c r="S1126" i="1"/>
  <c r="K1374" i="7"/>
  <c r="K1378" i="7" s="1"/>
  <c r="K1717" i="7" s="1"/>
  <c r="K1718" i="7" s="1"/>
  <c r="S1105" i="11"/>
  <c r="W1120" i="1"/>
  <c r="W1120" i="12" s="1"/>
  <c r="M1102" i="7"/>
  <c r="N1102" i="7"/>
  <c r="N1102" i="12" s="1"/>
  <c r="P864" i="9"/>
  <c r="Q863" i="9"/>
  <c r="K1374" i="10"/>
  <c r="K1378" i="10" s="1"/>
  <c r="K1717" i="10" s="1"/>
  <c r="K1718" i="10" s="1"/>
  <c r="R1097" i="10"/>
  <c r="N1158" i="9"/>
  <c r="P1108" i="12"/>
  <c r="Q1139" i="7"/>
  <c r="R1140" i="7"/>
  <c r="R1172" i="9"/>
  <c r="S1173" i="9"/>
  <c r="T1173" i="9" s="1"/>
  <c r="N1100" i="10"/>
  <c r="O1100" i="10" s="1"/>
  <c r="P1100" i="10" s="1"/>
  <c r="M1095" i="11"/>
  <c r="M1374" i="11" s="1"/>
  <c r="M1378" i="11" s="1"/>
  <c r="M1717" i="11" s="1"/>
  <c r="M1718" i="11" s="1"/>
  <c r="R1160" i="7"/>
  <c r="R1160" i="12" s="1"/>
  <c r="R1178" i="10"/>
  <c r="K1161" i="12"/>
  <c r="R1133" i="10"/>
  <c r="R1132" i="10" s="1"/>
  <c r="Q1101" i="10"/>
  <c r="P1168" i="11"/>
  <c r="Q1169" i="11"/>
  <c r="P1169" i="12"/>
  <c r="L1157" i="10"/>
  <c r="L1374" i="10" s="1"/>
  <c r="L1378" i="10" s="1"/>
  <c r="L1717" i="10" s="1"/>
  <c r="L1718" i="10" s="1"/>
  <c r="O1159" i="10"/>
  <c r="P1159" i="10" s="1"/>
  <c r="P1157" i="10" s="1"/>
  <c r="N1110" i="12"/>
  <c r="O1161" i="11"/>
  <c r="Q1164" i="11"/>
  <c r="P1164" i="11"/>
  <c r="N1099" i="10"/>
  <c r="O1099" i="10" s="1"/>
  <c r="P1174" i="12"/>
  <c r="P1172" i="12" s="1"/>
  <c r="Q1174" i="1"/>
  <c r="S1174" i="1" s="1"/>
  <c r="T1174" i="1" s="1"/>
  <c r="R1174" i="1"/>
  <c r="R1174" i="12" s="1"/>
  <c r="P1110" i="9"/>
  <c r="Q1110" i="9" s="1"/>
  <c r="R1110" i="9" s="1"/>
  <c r="S1110" i="9" s="1"/>
  <c r="R1111" i="10"/>
  <c r="S1112" i="10"/>
  <c r="M1104" i="7"/>
  <c r="R1125" i="1"/>
  <c r="O1104" i="9"/>
  <c r="P1105" i="9"/>
  <c r="P1104" i="9" s="1"/>
  <c r="Q1105" i="9"/>
  <c r="R1118" i="9"/>
  <c r="T1119" i="9"/>
  <c r="P1159" i="7"/>
  <c r="S1159" i="7" s="1"/>
  <c r="T1159" i="7" s="1"/>
  <c r="Q1159" i="7"/>
  <c r="R1159" i="7" s="1"/>
  <c r="L1095" i="7"/>
  <c r="L1374" i="7" s="1"/>
  <c r="L1378" i="7" s="1"/>
  <c r="L1717" i="7" s="1"/>
  <c r="L1718" i="7" s="1"/>
  <c r="L1096" i="12"/>
  <c r="M1096" i="7"/>
  <c r="R1177" i="1"/>
  <c r="S1177" i="1"/>
  <c r="U1132" i="1"/>
  <c r="S1146" i="9"/>
  <c r="T1147" i="9"/>
  <c r="R1168" i="1"/>
  <c r="M1101" i="12"/>
  <c r="N1101" i="1"/>
  <c r="N1100" i="11"/>
  <c r="S1160" i="10"/>
  <c r="T1160" i="10" s="1"/>
  <c r="N1098" i="7"/>
  <c r="N1107" i="7"/>
  <c r="N1107" i="12" s="1"/>
  <c r="R1126" i="9"/>
  <c r="O1107" i="1"/>
  <c r="P1158" i="7"/>
  <c r="Q1158" i="7" s="1"/>
  <c r="M1161" i="1"/>
  <c r="M1164" i="12"/>
  <c r="N1164" i="1"/>
  <c r="R1105" i="10"/>
  <c r="Q1177" i="1"/>
  <c r="Q1178" i="12"/>
  <c r="Q1177" i="12" s="1"/>
  <c r="Q1160" i="12"/>
  <c r="R1172" i="11"/>
  <c r="S1174" i="11"/>
  <c r="S1172" i="11" s="1"/>
  <c r="W1108" i="10"/>
  <c r="M1157" i="9"/>
  <c r="O1104" i="10"/>
  <c r="V1173" i="11"/>
  <c r="W1173" i="11" s="1"/>
  <c r="Q1140" i="12"/>
  <c r="Q1139" i="12" s="1"/>
  <c r="O864" i="11"/>
  <c r="P863" i="11"/>
  <c r="Q1132" i="9"/>
  <c r="T1118" i="11"/>
  <c r="U1119" i="11"/>
  <c r="V1119" i="11" s="1"/>
  <c r="V1118" i="11" s="1"/>
  <c r="R1168" i="9"/>
  <c r="S1170" i="9"/>
  <c r="N1157" i="11"/>
  <c r="Q1107" i="10"/>
  <c r="T1140" i="10"/>
  <c r="T1139" i="10" s="1"/>
  <c r="R1126" i="11"/>
  <c r="R1133" i="9"/>
  <c r="S1107" i="9"/>
  <c r="Q1110" i="11"/>
  <c r="R1110" i="11" s="1"/>
  <c r="S1110" i="11" s="1"/>
  <c r="T1110" i="11" s="1"/>
  <c r="N1157" i="1"/>
  <c r="N1158" i="12"/>
  <c r="P1098" i="1"/>
  <c r="Q1098" i="1" s="1"/>
  <c r="R1099" i="1"/>
  <c r="S1139" i="9"/>
  <c r="T1140" i="9"/>
  <c r="P1106" i="10"/>
  <c r="Q1106" i="10" s="1"/>
  <c r="R1106" i="10" s="1"/>
  <c r="N1100" i="7"/>
  <c r="S1112" i="9"/>
  <c r="T1101" i="9"/>
  <c r="U1101" i="9" s="1"/>
  <c r="U1106" i="11"/>
  <c r="V1106" i="11" s="1"/>
  <c r="W1106" i="11" s="1"/>
  <c r="P1099" i="9"/>
  <c r="R1158" i="10"/>
  <c r="S1100" i="1"/>
  <c r="Q1108" i="1"/>
  <c r="M1098" i="12"/>
  <c r="R1101" i="7"/>
  <c r="S1101" i="7" s="1"/>
  <c r="T1101" i="7" s="1"/>
  <c r="U1101" i="7" s="1"/>
  <c r="V1101" i="7" s="1"/>
  <c r="W1101" i="7" s="1"/>
  <c r="O1109" i="7"/>
  <c r="O864" i="12"/>
  <c r="P863" i="12"/>
  <c r="Q1098" i="10"/>
  <c r="H1720" i="12"/>
  <c r="I1720" i="12"/>
  <c r="T1178" i="1"/>
  <c r="O1106" i="1"/>
  <c r="U1106" i="7"/>
  <c r="V1106" i="7" s="1"/>
  <c r="W1106" i="7" s="1"/>
  <c r="P1110" i="7"/>
  <c r="L1095" i="9"/>
  <c r="L1374" i="9" s="1"/>
  <c r="L1378" i="9" s="1"/>
  <c r="L1717" i="9" s="1"/>
  <c r="L1718" i="9" s="1"/>
  <c r="Q1132" i="10"/>
  <c r="N1109" i="12"/>
  <c r="O1109" i="1"/>
  <c r="P1109" i="1" s="1"/>
  <c r="J1720" i="9"/>
  <c r="H1720" i="9"/>
  <c r="K1720" i="9"/>
  <c r="I1720" i="9"/>
  <c r="R864" i="1"/>
  <c r="S863" i="1"/>
  <c r="Q1105" i="1"/>
  <c r="R1105" i="1" s="1"/>
  <c r="R1112" i="1"/>
  <c r="Q1168" i="10"/>
  <c r="P1168" i="10"/>
  <c r="S1178" i="7"/>
  <c r="S1177" i="7" s="1"/>
  <c r="P1139" i="1"/>
  <c r="P1140" i="12"/>
  <c r="P1139" i="12" s="1"/>
  <c r="R1165" i="9"/>
  <c r="S1165" i="9" s="1"/>
  <c r="R1102" i="9"/>
  <c r="S1102" i="9" s="1"/>
  <c r="T1102" i="9" s="1"/>
  <c r="U1102" i="9" s="1"/>
  <c r="V1102" i="9" s="1"/>
  <c r="R1102" i="11"/>
  <c r="R1109" i="11"/>
  <c r="U1099" i="11"/>
  <c r="W1173" i="7"/>
  <c r="T1147" i="11"/>
  <c r="S1100" i="9"/>
  <c r="T1100" i="9" s="1"/>
  <c r="U1100" i="9" s="1"/>
  <c r="V1100" i="9" s="1"/>
  <c r="W1100" i="9" s="1"/>
  <c r="O864" i="7"/>
  <c r="P863" i="7"/>
  <c r="S1168" i="1"/>
  <c r="T1169" i="1"/>
  <c r="S1139" i="10"/>
  <c r="U1169" i="1"/>
  <c r="R1118" i="10"/>
  <c r="S1119" i="10"/>
  <c r="R1125" i="10"/>
  <c r="S1126" i="10"/>
  <c r="Q1173" i="12"/>
  <c r="R1173" i="1"/>
  <c r="N1101" i="11"/>
  <c r="S1111" i="11"/>
  <c r="T1112" i="11"/>
  <c r="S1118" i="1"/>
  <c r="T1119" i="1"/>
  <c r="Q1165" i="9"/>
  <c r="M1107" i="12"/>
  <c r="M1104" i="12" s="1"/>
  <c r="P1106" i="1"/>
  <c r="R1178" i="9"/>
  <c r="O1102" i="1"/>
  <c r="M1157" i="1"/>
  <c r="R1169" i="10"/>
  <c r="S1174" i="9"/>
  <c r="T1174" i="9" s="1"/>
  <c r="U1174" i="9" s="1"/>
  <c r="V1174" i="9" s="1"/>
  <c r="W1174" i="9" s="1"/>
  <c r="V1173" i="10"/>
  <c r="V1172" i="10" s="1"/>
  <c r="R864" i="10"/>
  <c r="S863" i="10"/>
  <c r="M1161" i="10"/>
  <c r="N1164" i="10"/>
  <c r="N1161" i="10" s="1"/>
  <c r="N1161" i="7"/>
  <c r="Q1158" i="11"/>
  <c r="Q1157" i="11" s="1"/>
  <c r="S1102" i="10"/>
  <c r="T1102" i="10" s="1"/>
  <c r="M1165" i="12"/>
  <c r="S1111" i="7"/>
  <c r="T1112" i="7"/>
  <c r="O1098" i="7"/>
  <c r="M1161" i="7"/>
  <c r="Q1146" i="1"/>
  <c r="Q1147" i="12"/>
  <c r="Q1146" i="12" s="1"/>
  <c r="Q1096" i="9"/>
  <c r="O1157" i="7"/>
  <c r="Q1172" i="9"/>
  <c r="M1097" i="9"/>
  <c r="P1118" i="7"/>
  <c r="P1119" i="12"/>
  <c r="P1118" i="12" s="1"/>
  <c r="Q1119" i="7"/>
  <c r="M1158" i="12"/>
  <c r="M1157" i="12" s="1"/>
  <c r="V1110" i="1"/>
  <c r="K1720" i="11"/>
  <c r="M1161" i="9"/>
  <c r="O1164" i="9"/>
  <c r="O1161" i="9" s="1"/>
  <c r="Q1177" i="10"/>
  <c r="M1095" i="10"/>
  <c r="M1374" i="10" s="1"/>
  <c r="M1378" i="10" s="1"/>
  <c r="M1717" i="10" s="1"/>
  <c r="M1718" i="10" s="1"/>
  <c r="O1160" i="12"/>
  <c r="R1109" i="10"/>
  <c r="U1127" i="12"/>
  <c r="W1127" i="1"/>
  <c r="W1127" i="12" s="1"/>
  <c r="V1106" i="9"/>
  <c r="W1106" i="9" s="1"/>
  <c r="P1104" i="11"/>
  <c r="R1098" i="10"/>
  <c r="S1098" i="10" s="1"/>
  <c r="T1133" i="7"/>
  <c r="U1133" i="7" s="1"/>
  <c r="U1132" i="7" s="1"/>
  <c r="W1169" i="9"/>
  <c r="P1125" i="7"/>
  <c r="P1126" i="12"/>
  <c r="P1125" i="12" s="1"/>
  <c r="R1126" i="7"/>
  <c r="R1125" i="7" s="1"/>
  <c r="N1165" i="7"/>
  <c r="N1164" i="9"/>
  <c r="R1168" i="7"/>
  <c r="S1169" i="7"/>
  <c r="U1370" i="11" l="1"/>
  <c r="T1369" i="11"/>
  <c r="P1369" i="10"/>
  <c r="Q1370" i="10"/>
  <c r="O1369" i="12"/>
  <c r="P1369" i="9"/>
  <c r="Q1370" i="9"/>
  <c r="P1370" i="12"/>
  <c r="S1372" i="7"/>
  <c r="R1369" i="7"/>
  <c r="S1370" i="1"/>
  <c r="P1372" i="12"/>
  <c r="P1369" i="12" s="1"/>
  <c r="Q1372" i="1"/>
  <c r="P1369" i="1"/>
  <c r="T1160" i="9"/>
  <c r="W1160" i="9" s="1"/>
  <c r="U1160" i="9"/>
  <c r="V1160" i="9" s="1"/>
  <c r="O1095" i="10"/>
  <c r="P1099" i="10"/>
  <c r="P1095" i="10" s="1"/>
  <c r="T1108" i="7"/>
  <c r="U1108" i="7" s="1"/>
  <c r="V1108" i="7"/>
  <c r="W1108" i="7" s="1"/>
  <c r="Q1172" i="1"/>
  <c r="N1100" i="12"/>
  <c r="V1140" i="11"/>
  <c r="R1146" i="10"/>
  <c r="P1106" i="12"/>
  <c r="Q1139" i="1"/>
  <c r="S1160" i="7"/>
  <c r="T1160" i="7" s="1"/>
  <c r="U1160" i="7" s="1"/>
  <c r="V1160" i="7" s="1"/>
  <c r="W1160" i="7" s="1"/>
  <c r="V1174" i="7"/>
  <c r="V1172" i="7" s="1"/>
  <c r="T1172" i="7"/>
  <c r="Q1165" i="10"/>
  <c r="R1165" i="10" s="1"/>
  <c r="U1110" i="11"/>
  <c r="V1110" i="11" s="1"/>
  <c r="W1110" i="11" s="1"/>
  <c r="Q1104" i="10"/>
  <c r="R1140" i="1"/>
  <c r="S1140" i="1" s="1"/>
  <c r="Q1108" i="12"/>
  <c r="P1168" i="12"/>
  <c r="Q1096" i="11"/>
  <c r="Q1157" i="7"/>
  <c r="U1160" i="10"/>
  <c r="V1160" i="10" s="1"/>
  <c r="W1160" i="10" s="1"/>
  <c r="O1107" i="12"/>
  <c r="Q1104" i="9"/>
  <c r="U1174" i="7"/>
  <c r="U1172" i="7" s="1"/>
  <c r="R1126" i="12"/>
  <c r="R1125" i="12" s="1"/>
  <c r="Q1158" i="1"/>
  <c r="R1158" i="1" s="1"/>
  <c r="T1099" i="7"/>
  <c r="U1099" i="7" s="1"/>
  <c r="V1099" i="7" s="1"/>
  <c r="W1099" i="7" s="1"/>
  <c r="P1107" i="1"/>
  <c r="N1104" i="12"/>
  <c r="P1099" i="12"/>
  <c r="P1105" i="12"/>
  <c r="K1374" i="12"/>
  <c r="K1378" i="12" s="1"/>
  <c r="T1178" i="7"/>
  <c r="T1177" i="7" s="1"/>
  <c r="S1147" i="10"/>
  <c r="S1146" i="10" s="1"/>
  <c r="U1110" i="10"/>
  <c r="V1110" i="10" s="1"/>
  <c r="W1110" i="10" s="1"/>
  <c r="Q1106" i="1"/>
  <c r="Q1106" i="12" s="1"/>
  <c r="V1101" i="9"/>
  <c r="W1101" i="9" s="1"/>
  <c r="O1107" i="7"/>
  <c r="Q1126" i="12"/>
  <c r="Q1125" i="12" s="1"/>
  <c r="T1147" i="10"/>
  <c r="T1146" i="10" s="1"/>
  <c r="Q1100" i="10"/>
  <c r="R1100" i="10" s="1"/>
  <c r="S1100" i="10" s="1"/>
  <c r="T1100" i="10" s="1"/>
  <c r="U1100" i="10" s="1"/>
  <c r="V1100" i="10" s="1"/>
  <c r="W1100" i="10" s="1"/>
  <c r="T1172" i="9"/>
  <c r="R1172" i="1"/>
  <c r="R1173" i="12"/>
  <c r="R1172" i="12" s="1"/>
  <c r="J1720" i="1"/>
  <c r="T1146" i="11"/>
  <c r="U1147" i="11"/>
  <c r="U1146" i="11" s="1"/>
  <c r="P1110" i="12"/>
  <c r="Q1110" i="7"/>
  <c r="T1105" i="11"/>
  <c r="R1170" i="10"/>
  <c r="R1107" i="10"/>
  <c r="R1125" i="11"/>
  <c r="S1126" i="11"/>
  <c r="S1125" i="11" s="1"/>
  <c r="Q1107" i="1"/>
  <c r="Q1104" i="1" s="1"/>
  <c r="R1108" i="1"/>
  <c r="R1104" i="11"/>
  <c r="N1159" i="12"/>
  <c r="O1098" i="12"/>
  <c r="R1105" i="9"/>
  <c r="R1104" i="9" s="1"/>
  <c r="K1720" i="7"/>
  <c r="L1720" i="7"/>
  <c r="O1104" i="1"/>
  <c r="T1139" i="9"/>
  <c r="U1140" i="9"/>
  <c r="U1139" i="9" s="1"/>
  <c r="S1125" i="10"/>
  <c r="T1126" i="10"/>
  <c r="S1106" i="10"/>
  <c r="T1106" i="10" s="1"/>
  <c r="U1106" i="10" s="1"/>
  <c r="V1106" i="10" s="1"/>
  <c r="W1106" i="10" s="1"/>
  <c r="Q1174" i="12"/>
  <c r="Q1172" i="12" s="1"/>
  <c r="U1174" i="1"/>
  <c r="V1174" i="1"/>
  <c r="Q1170" i="12"/>
  <c r="S1096" i="1"/>
  <c r="S1112" i="1"/>
  <c r="O1099" i="12"/>
  <c r="T1111" i="7"/>
  <c r="U1112" i="7"/>
  <c r="U1111" i="7" s="1"/>
  <c r="V1112" i="7"/>
  <c r="V1099" i="11"/>
  <c r="W1099" i="11" s="1"/>
  <c r="N1095" i="11"/>
  <c r="N1374" i="11" s="1"/>
  <c r="N1378" i="11" s="1"/>
  <c r="N1717" i="11" s="1"/>
  <c r="N1718" i="11" s="1"/>
  <c r="O1100" i="11"/>
  <c r="S1174" i="12"/>
  <c r="Q1168" i="11"/>
  <c r="Q1169" i="12"/>
  <c r="Q1168" i="12" s="1"/>
  <c r="S1125" i="1"/>
  <c r="P1098" i="7"/>
  <c r="W1102" i="9"/>
  <c r="S1107" i="10"/>
  <c r="T1107" i="10" s="1"/>
  <c r="U1107" i="10" s="1"/>
  <c r="V1107" i="10" s="1"/>
  <c r="W1107" i="10" s="1"/>
  <c r="T1165" i="9"/>
  <c r="O1106" i="12"/>
  <c r="T1110" i="9"/>
  <c r="U1110" i="9" s="1"/>
  <c r="V1110" i="9" s="1"/>
  <c r="W1110" i="9" s="1"/>
  <c r="R1178" i="12"/>
  <c r="R1177" i="12" s="1"/>
  <c r="Q1109" i="1"/>
  <c r="S1133" i="10"/>
  <c r="T1133" i="11"/>
  <c r="T1132" i="11" s="1"/>
  <c r="Q1164" i="7"/>
  <c r="T1098" i="10"/>
  <c r="U1098" i="10" s="1"/>
  <c r="V1098" i="10" s="1"/>
  <c r="W1098" i="10" s="1"/>
  <c r="R1096" i="9"/>
  <c r="T1100" i="1"/>
  <c r="N1161" i="9"/>
  <c r="U1168" i="1"/>
  <c r="N1157" i="9"/>
  <c r="O1158" i="9"/>
  <c r="S1147" i="7"/>
  <c r="S1168" i="7"/>
  <c r="T1169" i="7"/>
  <c r="S1118" i="10"/>
  <c r="T1119" i="10"/>
  <c r="S1109" i="10"/>
  <c r="T1109" i="10" s="1"/>
  <c r="U1109" i="10" s="1"/>
  <c r="V1109" i="10" s="1"/>
  <c r="W1109" i="10" s="1"/>
  <c r="R1125" i="9"/>
  <c r="S1126" i="9"/>
  <c r="N1099" i="12"/>
  <c r="N1095" i="10"/>
  <c r="N1374" i="10" s="1"/>
  <c r="N1378" i="10" s="1"/>
  <c r="N1717" i="10" s="1"/>
  <c r="N1718" i="10" s="1"/>
  <c r="N1720" i="10" s="1"/>
  <c r="N1165" i="12"/>
  <c r="O1165" i="7"/>
  <c r="P1164" i="9"/>
  <c r="P1161" i="9" s="1"/>
  <c r="T1118" i="1"/>
  <c r="U1119" i="1"/>
  <c r="U1140" i="10"/>
  <c r="R1111" i="1"/>
  <c r="R1112" i="12"/>
  <c r="R1111" i="12" s="1"/>
  <c r="O1109" i="12"/>
  <c r="T1177" i="1"/>
  <c r="S1158" i="10"/>
  <c r="P1098" i="12"/>
  <c r="R1098" i="1"/>
  <c r="N1104" i="7"/>
  <c r="P1107" i="7"/>
  <c r="N1101" i="12"/>
  <c r="O1101" i="1"/>
  <c r="M1095" i="7"/>
  <c r="M1374" i="7" s="1"/>
  <c r="M1378" i="7" s="1"/>
  <c r="M1717" i="7" s="1"/>
  <c r="M1718" i="7" s="1"/>
  <c r="M1720" i="7" s="1"/>
  <c r="M1096" i="12"/>
  <c r="N1096" i="7"/>
  <c r="O1096" i="7" s="1"/>
  <c r="O1164" i="10"/>
  <c r="R1169" i="11"/>
  <c r="S1169" i="11" s="1"/>
  <c r="S1168" i="11" s="1"/>
  <c r="R1106" i="1"/>
  <c r="R1106" i="12" s="1"/>
  <c r="P1102" i="1"/>
  <c r="R1132" i="9"/>
  <c r="S1133" i="9"/>
  <c r="R1133" i="12"/>
  <c r="R1132" i="12" s="1"/>
  <c r="S864" i="10"/>
  <c r="T863" i="10"/>
  <c r="Q1118" i="7"/>
  <c r="Q1119" i="12"/>
  <c r="Q1118" i="12" s="1"/>
  <c r="R1119" i="7"/>
  <c r="S1109" i="11"/>
  <c r="T1109" i="11" s="1"/>
  <c r="Q1105" i="12"/>
  <c r="S1168" i="9"/>
  <c r="T1170" i="9"/>
  <c r="L1095" i="12"/>
  <c r="L1374" i="12" s="1"/>
  <c r="L1378" i="12" s="1"/>
  <c r="O1104" i="7"/>
  <c r="P1161" i="11"/>
  <c r="U1133" i="11"/>
  <c r="T1126" i="1"/>
  <c r="W1110" i="1"/>
  <c r="R1177" i="9"/>
  <c r="S1178" i="9"/>
  <c r="S1177" i="9" s="1"/>
  <c r="S864" i="1"/>
  <c r="T863" i="1"/>
  <c r="Q1161" i="11"/>
  <c r="R1164" i="11"/>
  <c r="R1161" i="11" s="1"/>
  <c r="S1172" i="9"/>
  <c r="Q1099" i="10"/>
  <c r="T1165" i="1"/>
  <c r="P864" i="11"/>
  <c r="Q863" i="11"/>
  <c r="V1169" i="1"/>
  <c r="S1169" i="10"/>
  <c r="T1169" i="10" s="1"/>
  <c r="T1168" i="1"/>
  <c r="N1157" i="12"/>
  <c r="U1102" i="10"/>
  <c r="V1102" i="10" s="1"/>
  <c r="W1102" i="10" s="1"/>
  <c r="S1111" i="10"/>
  <c r="T1112" i="10"/>
  <c r="R1101" i="10"/>
  <c r="S1101" i="10" s="1"/>
  <c r="T1101" i="10" s="1"/>
  <c r="U1101" i="10" s="1"/>
  <c r="V1101" i="10" s="1"/>
  <c r="W1101" i="10" s="1"/>
  <c r="U1173" i="9"/>
  <c r="U1172" i="9" s="1"/>
  <c r="S1097" i="10"/>
  <c r="T1097" i="10" s="1"/>
  <c r="Q1159" i="9"/>
  <c r="S1146" i="1"/>
  <c r="S1147" i="12"/>
  <c r="S1146" i="12" s="1"/>
  <c r="T1147" i="1"/>
  <c r="S1099" i="1"/>
  <c r="M1720" i="11"/>
  <c r="R1147" i="12"/>
  <c r="R1146" i="12" s="1"/>
  <c r="M1095" i="9"/>
  <c r="M1374" i="9" s="1"/>
  <c r="M1378" i="9" s="1"/>
  <c r="M1717" i="9" s="1"/>
  <c r="M1718" i="9" s="1"/>
  <c r="M1720" i="9" s="1"/>
  <c r="N1097" i="9"/>
  <c r="S1102" i="11"/>
  <c r="T1102" i="11" s="1"/>
  <c r="U1102" i="11" s="1"/>
  <c r="R1104" i="10"/>
  <c r="S1105" i="10"/>
  <c r="R1105" i="7"/>
  <c r="R1105" i="12" s="1"/>
  <c r="W1173" i="10"/>
  <c r="W1172" i="10" s="1"/>
  <c r="S1105" i="1"/>
  <c r="P1104" i="10"/>
  <c r="Q864" i="9"/>
  <c r="R863" i="9"/>
  <c r="K1717" i="12"/>
  <c r="K1718" i="12" s="1"/>
  <c r="K1718" i="1"/>
  <c r="M1097" i="12"/>
  <c r="M1095" i="1"/>
  <c r="M1374" i="1" s="1"/>
  <c r="M1378" i="1" s="1"/>
  <c r="M1717" i="1" s="1"/>
  <c r="N1097" i="1"/>
  <c r="R1158" i="11"/>
  <c r="S1096" i="10"/>
  <c r="P864" i="12"/>
  <c r="Q863" i="12"/>
  <c r="Q1099" i="9"/>
  <c r="Q1098" i="7"/>
  <c r="N1098" i="12"/>
  <c r="K1720" i="10"/>
  <c r="L1720" i="10"/>
  <c r="M1720" i="10"/>
  <c r="U1178" i="1"/>
  <c r="T1111" i="11"/>
  <c r="U1112" i="11"/>
  <c r="P864" i="7"/>
  <c r="Q863" i="7"/>
  <c r="U1118" i="11"/>
  <c r="W1119" i="11"/>
  <c r="W1118" i="11" s="1"/>
  <c r="T1146" i="9"/>
  <c r="U1147" i="9"/>
  <c r="U1159" i="7"/>
  <c r="V1159" i="7" s="1"/>
  <c r="W1159" i="7" s="1"/>
  <c r="R1139" i="7"/>
  <c r="S1140" i="7"/>
  <c r="S1160" i="12"/>
  <c r="T1160" i="1"/>
  <c r="L1717" i="12"/>
  <c r="L1718" i="12" s="1"/>
  <c r="L1718" i="1"/>
  <c r="T1107" i="9"/>
  <c r="U1107" i="9" s="1"/>
  <c r="V1107" i="9" s="1"/>
  <c r="W1107" i="9" s="1"/>
  <c r="S1126" i="7"/>
  <c r="S1173" i="1"/>
  <c r="O1101" i="11"/>
  <c r="P1101" i="11" s="1"/>
  <c r="Q1101" i="11" s="1"/>
  <c r="R1101" i="11" s="1"/>
  <c r="S1101" i="11" s="1"/>
  <c r="T1101" i="11" s="1"/>
  <c r="U1101" i="11" s="1"/>
  <c r="V1101" i="11" s="1"/>
  <c r="W1101" i="11" s="1"/>
  <c r="L1720" i="9"/>
  <c r="P1109" i="7"/>
  <c r="P1109" i="12" s="1"/>
  <c r="T1126" i="11"/>
  <c r="P1104" i="1"/>
  <c r="M1161" i="12"/>
  <c r="O1100" i="7"/>
  <c r="W1132" i="1"/>
  <c r="T1118" i="9"/>
  <c r="U1119" i="9"/>
  <c r="Q1098" i="9"/>
  <c r="R1098" i="9" s="1"/>
  <c r="R1177" i="7"/>
  <c r="U1107" i="11"/>
  <c r="V1107" i="11" s="1"/>
  <c r="W1107" i="11" s="1"/>
  <c r="N1161" i="1"/>
  <c r="N1164" i="12"/>
  <c r="N1161" i="12" s="1"/>
  <c r="O1164" i="1"/>
  <c r="P1157" i="7"/>
  <c r="R1158" i="7"/>
  <c r="R1157" i="7" s="1"/>
  <c r="S1158" i="7"/>
  <c r="R1177" i="10"/>
  <c r="S1178" i="10"/>
  <c r="S1178" i="12" s="1"/>
  <c r="S1177" i="12" s="1"/>
  <c r="O1159" i="1"/>
  <c r="O1097" i="7"/>
  <c r="P1097" i="7" s="1"/>
  <c r="V1133" i="7"/>
  <c r="T1132" i="7"/>
  <c r="W1133" i="7"/>
  <c r="W1132" i="7" s="1"/>
  <c r="S1111" i="9"/>
  <c r="T1112" i="9"/>
  <c r="T1111" i="9" s="1"/>
  <c r="T1174" i="11"/>
  <c r="T1174" i="12" s="1"/>
  <c r="S1105" i="9"/>
  <c r="O1157" i="10"/>
  <c r="Q1159" i="10"/>
  <c r="Q1157" i="10" s="1"/>
  <c r="M1102" i="12"/>
  <c r="O1102" i="7"/>
  <c r="P1102" i="7" s="1"/>
  <c r="Q1102" i="7" s="1"/>
  <c r="U1177" i="11"/>
  <c r="V1178" i="11"/>
  <c r="Q1104" i="11"/>
  <c r="U1369" i="11" l="1"/>
  <c r="V1370" i="11"/>
  <c r="Q1369" i="10"/>
  <c r="R1370" i="10"/>
  <c r="Q1369" i="9"/>
  <c r="R1370" i="9"/>
  <c r="Q1370" i="12"/>
  <c r="T1372" i="7"/>
  <c r="S1369" i="7"/>
  <c r="Q1372" i="12"/>
  <c r="R1372" i="1"/>
  <c r="Q1369" i="1"/>
  <c r="T1370" i="1"/>
  <c r="L1720" i="1"/>
  <c r="S1139" i="1"/>
  <c r="S1158" i="1"/>
  <c r="S1165" i="10"/>
  <c r="T1165" i="10" s="1"/>
  <c r="U1165" i="10" s="1"/>
  <c r="V1165" i="10" s="1"/>
  <c r="W1165" i="10" s="1"/>
  <c r="Q1095" i="10"/>
  <c r="Q1098" i="12"/>
  <c r="U1112" i="9"/>
  <c r="Q1099" i="12"/>
  <c r="R1169" i="12"/>
  <c r="U1147" i="10"/>
  <c r="W1174" i="7"/>
  <c r="W1172" i="7" s="1"/>
  <c r="P1107" i="12"/>
  <c r="P1104" i="12" s="1"/>
  <c r="R1096" i="11"/>
  <c r="T1169" i="11"/>
  <c r="T1168" i="11" s="1"/>
  <c r="R1099" i="10"/>
  <c r="S1099" i="10" s="1"/>
  <c r="T1099" i="10" s="1"/>
  <c r="U1099" i="10" s="1"/>
  <c r="V1099" i="10" s="1"/>
  <c r="W1099" i="10" s="1"/>
  <c r="U1109" i="11"/>
  <c r="V1109" i="11" s="1"/>
  <c r="W1109" i="11" s="1"/>
  <c r="R1140" i="12"/>
  <c r="R1139" i="12" s="1"/>
  <c r="R1139" i="1"/>
  <c r="T1140" i="1"/>
  <c r="U1165" i="9"/>
  <c r="V1165" i="9" s="1"/>
  <c r="W1165" i="9" s="1"/>
  <c r="V1147" i="10"/>
  <c r="V1146" i="10" s="1"/>
  <c r="S1106" i="1"/>
  <c r="U1178" i="7"/>
  <c r="U1177" i="7" s="1"/>
  <c r="R1164" i="9"/>
  <c r="R1161" i="9" s="1"/>
  <c r="V1147" i="11"/>
  <c r="V1102" i="11"/>
  <c r="W1102" i="11" s="1"/>
  <c r="O1104" i="12"/>
  <c r="Q1164" i="9"/>
  <c r="Q1161" i="9" s="1"/>
  <c r="V1139" i="11"/>
  <c r="W1140" i="11"/>
  <c r="W1139" i="11" s="1"/>
  <c r="R1102" i="7"/>
  <c r="S1102" i="7" s="1"/>
  <c r="T1102" i="7" s="1"/>
  <c r="U1102" i="7" s="1"/>
  <c r="U1169" i="10"/>
  <c r="S1104" i="9"/>
  <c r="T1105" i="9"/>
  <c r="O1161" i="1"/>
  <c r="O1164" i="12"/>
  <c r="S1139" i="7"/>
  <c r="S1140" i="12"/>
  <c r="S1139" i="12" s="1"/>
  <c r="T1140" i="7"/>
  <c r="U1140" i="7" s="1"/>
  <c r="T1146" i="1"/>
  <c r="U1147" i="1"/>
  <c r="T1168" i="7"/>
  <c r="U1169" i="7"/>
  <c r="V1177" i="11"/>
  <c r="W1178" i="11"/>
  <c r="W1177" i="11" s="1"/>
  <c r="S1098" i="9"/>
  <c r="T1098" i="9" s="1"/>
  <c r="U1098" i="9" s="1"/>
  <c r="V1102" i="7"/>
  <c r="W1102" i="7" s="1"/>
  <c r="N1097" i="12"/>
  <c r="N1095" i="1"/>
  <c r="N1374" i="1" s="1"/>
  <c r="N1378" i="1" s="1"/>
  <c r="N1717" i="1" s="1"/>
  <c r="O1097" i="1"/>
  <c r="O1102" i="12"/>
  <c r="R1108" i="12"/>
  <c r="S1108" i="1"/>
  <c r="W1174" i="1"/>
  <c r="Q1107" i="12"/>
  <c r="U1097" i="10"/>
  <c r="V1097" i="10" s="1"/>
  <c r="W1097" i="10" s="1"/>
  <c r="O1159" i="12"/>
  <c r="O1157" i="1"/>
  <c r="T1125" i="11"/>
  <c r="U1126" i="11"/>
  <c r="U1125" i="11" s="1"/>
  <c r="Q1109" i="7"/>
  <c r="R1109" i="7" s="1"/>
  <c r="S1109" i="7" s="1"/>
  <c r="T1109" i="7" s="1"/>
  <c r="U1109" i="7" s="1"/>
  <c r="O1157" i="9"/>
  <c r="O1158" i="12"/>
  <c r="P1158" i="9"/>
  <c r="M1717" i="12"/>
  <c r="M1718" i="12" s="1"/>
  <c r="M1720" i="12" s="1"/>
  <c r="M1718" i="1"/>
  <c r="M1720" i="1" s="1"/>
  <c r="S1106" i="12"/>
  <c r="T1106" i="1"/>
  <c r="S1177" i="10"/>
  <c r="T1178" i="10"/>
  <c r="P1165" i="7"/>
  <c r="Q1165" i="7" s="1"/>
  <c r="K1720" i="12"/>
  <c r="L1720" i="12"/>
  <c r="R1159" i="10"/>
  <c r="R1157" i="10" s="1"/>
  <c r="S1164" i="11"/>
  <c r="V1109" i="7"/>
  <c r="W1109" i="7" s="1"/>
  <c r="S1132" i="10"/>
  <c r="T1133" i="10"/>
  <c r="N1720" i="11"/>
  <c r="R864" i="9"/>
  <c r="S863" i="9"/>
  <c r="T1111" i="10"/>
  <c r="U1112" i="10"/>
  <c r="R1168" i="11"/>
  <c r="U1169" i="11"/>
  <c r="U1168" i="11" s="1"/>
  <c r="R1109" i="1"/>
  <c r="P1100" i="11"/>
  <c r="O1095" i="11"/>
  <c r="O1374" i="11" s="1"/>
  <c r="O1378" i="11" s="1"/>
  <c r="O1717" i="11" s="1"/>
  <c r="O1718" i="11" s="1"/>
  <c r="O1720" i="11" s="1"/>
  <c r="K1720" i="1"/>
  <c r="R1170" i="12"/>
  <c r="T1158" i="10"/>
  <c r="S1125" i="7"/>
  <c r="T1126" i="7"/>
  <c r="Q864" i="7"/>
  <c r="R863" i="7"/>
  <c r="N1095" i="9"/>
  <c r="N1374" i="9" s="1"/>
  <c r="N1378" i="9" s="1"/>
  <c r="N1717" i="9" s="1"/>
  <c r="N1718" i="9" s="1"/>
  <c r="O1097" i="9"/>
  <c r="T1125" i="1"/>
  <c r="U1126" i="1"/>
  <c r="V1126" i="1"/>
  <c r="R1118" i="7"/>
  <c r="R1119" i="12"/>
  <c r="R1118" i="12" s="1"/>
  <c r="S1119" i="7"/>
  <c r="U1118" i="1"/>
  <c r="V1119" i="1"/>
  <c r="T1104" i="11"/>
  <c r="U1105" i="11"/>
  <c r="Q1097" i="7"/>
  <c r="R1097" i="7" s="1"/>
  <c r="R1168" i="12"/>
  <c r="U1132" i="11"/>
  <c r="V1133" i="11"/>
  <c r="P1096" i="7"/>
  <c r="V1146" i="11"/>
  <c r="W1147" i="11"/>
  <c r="W1146" i="11" s="1"/>
  <c r="S1104" i="11"/>
  <c r="Q1110" i="12"/>
  <c r="R1110" i="7"/>
  <c r="U1118" i="9"/>
  <c r="V1119" i="9"/>
  <c r="V1118" i="9" s="1"/>
  <c r="T1125" i="10"/>
  <c r="U1126" i="10"/>
  <c r="U1165" i="1"/>
  <c r="V1165" i="1"/>
  <c r="U1139" i="10"/>
  <c r="V1140" i="10"/>
  <c r="O1095" i="7"/>
  <c r="O1096" i="12"/>
  <c r="Q864" i="12"/>
  <c r="R863" i="12"/>
  <c r="R1099" i="9"/>
  <c r="T1169" i="12"/>
  <c r="V1111" i="7"/>
  <c r="W1112" i="7"/>
  <c r="W1111" i="7" s="1"/>
  <c r="N1095" i="7"/>
  <c r="N1374" i="7" s="1"/>
  <c r="N1378" i="7" s="1"/>
  <c r="N1717" i="7" s="1"/>
  <c r="N1718" i="7" s="1"/>
  <c r="N1096" i="12"/>
  <c r="T864" i="10"/>
  <c r="U863" i="10"/>
  <c r="R1107" i="1"/>
  <c r="R1104" i="1" s="1"/>
  <c r="S1172" i="1"/>
  <c r="S1173" i="12"/>
  <c r="S1172" i="12" s="1"/>
  <c r="T1173" i="1"/>
  <c r="O1161" i="10"/>
  <c r="O1374" i="10" s="1"/>
  <c r="O1378" i="10" s="1"/>
  <c r="O1717" i="10" s="1"/>
  <c r="O1718" i="10" s="1"/>
  <c r="P1164" i="10"/>
  <c r="T1172" i="11"/>
  <c r="U1174" i="11"/>
  <c r="U1111" i="9"/>
  <c r="V1112" i="9"/>
  <c r="S1157" i="7"/>
  <c r="T1158" i="7"/>
  <c r="U1111" i="11"/>
  <c r="V1112" i="11"/>
  <c r="V1111" i="11" s="1"/>
  <c r="T1105" i="1"/>
  <c r="T1118" i="10"/>
  <c r="U1119" i="10"/>
  <c r="U1177" i="1"/>
  <c r="V1178" i="1"/>
  <c r="T1096" i="10"/>
  <c r="V1169" i="10"/>
  <c r="M1095" i="12"/>
  <c r="M1374" i="12" s="1"/>
  <c r="M1378" i="12" s="1"/>
  <c r="P1100" i="7"/>
  <c r="O1100" i="12"/>
  <c r="T1160" i="12"/>
  <c r="U1160" i="1"/>
  <c r="R1095" i="10"/>
  <c r="U1100" i="1"/>
  <c r="Q864" i="11"/>
  <c r="R863" i="11"/>
  <c r="T1099" i="1"/>
  <c r="O1101" i="12"/>
  <c r="P1101" i="1"/>
  <c r="S1111" i="1"/>
  <c r="S1112" i="12"/>
  <c r="S1111" i="12" s="1"/>
  <c r="T1112" i="1"/>
  <c r="P1159" i="1"/>
  <c r="V1140" i="9"/>
  <c r="T864" i="1"/>
  <c r="U863" i="1"/>
  <c r="T1168" i="9"/>
  <c r="U1170" i="9"/>
  <c r="S1132" i="9"/>
  <c r="S1133" i="12"/>
  <c r="S1132" i="12" s="1"/>
  <c r="T1133" i="9"/>
  <c r="P1104" i="7"/>
  <c r="Q1107" i="7"/>
  <c r="R1098" i="7"/>
  <c r="S1098" i="7" s="1"/>
  <c r="T1098" i="7" s="1"/>
  <c r="U1098" i="7" s="1"/>
  <c r="V1098" i="7" s="1"/>
  <c r="W1098" i="7" s="1"/>
  <c r="S1170" i="10"/>
  <c r="S1168" i="10" s="1"/>
  <c r="S1125" i="9"/>
  <c r="T1126" i="9"/>
  <c r="R1157" i="11"/>
  <c r="S1158" i="11"/>
  <c r="S1105" i="7"/>
  <c r="O1165" i="12"/>
  <c r="O1161" i="7"/>
  <c r="S1096" i="9"/>
  <c r="T1096" i="1"/>
  <c r="P1164" i="1"/>
  <c r="S1169" i="12"/>
  <c r="V1098" i="9"/>
  <c r="W1098" i="9" s="1"/>
  <c r="R1168" i="10"/>
  <c r="R1164" i="7"/>
  <c r="S1104" i="10"/>
  <c r="T1105" i="10"/>
  <c r="S1146" i="7"/>
  <c r="T1147" i="7"/>
  <c r="T1147" i="12" s="1"/>
  <c r="T1146" i="12" s="1"/>
  <c r="S1126" i="12"/>
  <c r="S1125" i="12" s="1"/>
  <c r="V1132" i="7"/>
  <c r="U1146" i="9"/>
  <c r="V1147" i="9"/>
  <c r="R1159" i="9"/>
  <c r="S1159" i="9" s="1"/>
  <c r="T1159" i="9" s="1"/>
  <c r="U1159" i="9" s="1"/>
  <c r="V1159" i="9" s="1"/>
  <c r="W1159" i="9" s="1"/>
  <c r="V1168" i="1"/>
  <c r="W1169" i="1"/>
  <c r="T1178" i="9"/>
  <c r="P1102" i="12"/>
  <c r="Q1102" i="1"/>
  <c r="R1098" i="12"/>
  <c r="S1098" i="1"/>
  <c r="S1098" i="12" s="1"/>
  <c r="V1173" i="9"/>
  <c r="V1369" i="11" l="1"/>
  <c r="W1370" i="11"/>
  <c r="W1369" i="11" s="1"/>
  <c r="Q1369" i="12"/>
  <c r="R1369" i="10"/>
  <c r="S1370" i="10"/>
  <c r="R1369" i="9"/>
  <c r="S1370" i="9"/>
  <c r="R1370" i="12"/>
  <c r="T1369" i="7"/>
  <c r="U1372" i="7"/>
  <c r="U1370" i="1"/>
  <c r="R1372" i="12"/>
  <c r="S1372" i="1"/>
  <c r="R1369" i="1"/>
  <c r="O1374" i="7"/>
  <c r="O1378" i="7" s="1"/>
  <c r="O1717" i="7" s="1"/>
  <c r="O1718" i="7" s="1"/>
  <c r="O1720" i="7" s="1"/>
  <c r="N1095" i="12"/>
  <c r="N1374" i="12" s="1"/>
  <c r="N1378" i="12" s="1"/>
  <c r="V1126" i="11"/>
  <c r="S1095" i="10"/>
  <c r="S1096" i="11"/>
  <c r="T1158" i="1"/>
  <c r="Q1104" i="12"/>
  <c r="V1178" i="7"/>
  <c r="V1177" i="7" s="1"/>
  <c r="S1097" i="7"/>
  <c r="T1097" i="7" s="1"/>
  <c r="U1097" i="7" s="1"/>
  <c r="V1097" i="7" s="1"/>
  <c r="W1097" i="7" s="1"/>
  <c r="Q1109" i="12"/>
  <c r="U1146" i="10"/>
  <c r="W1147" i="10"/>
  <c r="W1146" i="10" s="1"/>
  <c r="S1164" i="9"/>
  <c r="U1140" i="1"/>
  <c r="T1139" i="1"/>
  <c r="Q1165" i="12"/>
  <c r="R1165" i="7"/>
  <c r="R1161" i="7" s="1"/>
  <c r="Q1161" i="7"/>
  <c r="T1106" i="12"/>
  <c r="U1106" i="1"/>
  <c r="T1105" i="7"/>
  <c r="R1109" i="12"/>
  <c r="S1109" i="1"/>
  <c r="U1104" i="11"/>
  <c r="V1105" i="11"/>
  <c r="P1159" i="12"/>
  <c r="Q1159" i="1"/>
  <c r="P1157" i="1"/>
  <c r="R1110" i="12"/>
  <c r="S1110" i="7"/>
  <c r="U1146" i="1"/>
  <c r="V1147" i="1"/>
  <c r="T1104" i="10"/>
  <c r="U1105" i="10"/>
  <c r="S1164" i="7"/>
  <c r="U1168" i="7"/>
  <c r="V1169" i="7"/>
  <c r="U1169" i="12"/>
  <c r="T1125" i="9"/>
  <c r="U1126" i="9"/>
  <c r="P1097" i="9"/>
  <c r="O1095" i="9"/>
  <c r="O1374" i="9" s="1"/>
  <c r="O1378" i="9" s="1"/>
  <c r="O1717" i="9" s="1"/>
  <c r="O1718" i="9" s="1"/>
  <c r="T1177" i="9"/>
  <c r="U1178" i="9"/>
  <c r="T1178" i="12"/>
  <c r="T1177" i="12" s="1"/>
  <c r="P1101" i="12"/>
  <c r="Q1101" i="1"/>
  <c r="T1095" i="10"/>
  <c r="U1096" i="10"/>
  <c r="N1720" i="9"/>
  <c r="P1157" i="9"/>
  <c r="P1158" i="12"/>
  <c r="Q1158" i="9"/>
  <c r="W1168" i="1"/>
  <c r="T1170" i="10"/>
  <c r="S1170" i="12"/>
  <c r="S1168" i="12" s="1"/>
  <c r="V1111" i="9"/>
  <c r="W1112" i="9"/>
  <c r="W1111" i="9" s="1"/>
  <c r="S1099" i="9"/>
  <c r="R1099" i="12"/>
  <c r="R864" i="7"/>
  <c r="S863" i="7"/>
  <c r="U1111" i="10"/>
  <c r="V1112" i="10"/>
  <c r="O1157" i="12"/>
  <c r="S1108" i="12"/>
  <c r="T1108" i="1"/>
  <c r="S1161" i="11"/>
  <c r="T1164" i="11"/>
  <c r="T1157" i="7"/>
  <c r="U1158" i="7"/>
  <c r="V1177" i="1"/>
  <c r="W1178" i="1"/>
  <c r="V1174" i="11"/>
  <c r="U1172" i="11"/>
  <c r="T1111" i="1"/>
  <c r="T1112" i="12"/>
  <c r="T1111" i="12" s="1"/>
  <c r="U1112" i="1"/>
  <c r="P1161" i="1"/>
  <c r="P1164" i="12"/>
  <c r="Q1164" i="1"/>
  <c r="S1157" i="11"/>
  <c r="T1158" i="11"/>
  <c r="Q1102" i="12"/>
  <c r="R1102" i="1"/>
  <c r="R864" i="12"/>
  <c r="S863" i="12"/>
  <c r="S864" i="9"/>
  <c r="T863" i="9"/>
  <c r="U864" i="1"/>
  <c r="V863" i="1"/>
  <c r="V864" i="1" s="1"/>
  <c r="W1169" i="10"/>
  <c r="U1096" i="1"/>
  <c r="P1161" i="10"/>
  <c r="P1374" i="10" s="1"/>
  <c r="P1378" i="10" s="1"/>
  <c r="P1717" i="10" s="1"/>
  <c r="P1718" i="10" s="1"/>
  <c r="Q1164" i="10"/>
  <c r="V1118" i="1"/>
  <c r="W1119" i="1"/>
  <c r="T1096" i="9"/>
  <c r="U1118" i="10"/>
  <c r="V1119" i="10"/>
  <c r="T1172" i="1"/>
  <c r="T1173" i="12"/>
  <c r="T1172" i="12" s="1"/>
  <c r="U1173" i="1"/>
  <c r="U1158" i="10"/>
  <c r="V1139" i="9"/>
  <c r="W1140" i="9"/>
  <c r="W1139" i="9" s="1"/>
  <c r="T1098" i="1"/>
  <c r="Q1100" i="7"/>
  <c r="P1100" i="12"/>
  <c r="R1107" i="7"/>
  <c r="R1107" i="12" s="1"/>
  <c r="R1104" i="12" s="1"/>
  <c r="Q1104" i="7"/>
  <c r="V1146" i="9"/>
  <c r="W1147" i="9"/>
  <c r="W1146" i="9" s="1"/>
  <c r="O1097" i="12"/>
  <c r="O1095" i="12" s="1"/>
  <c r="O1095" i="1"/>
  <c r="O1374" i="1" s="1"/>
  <c r="O1378" i="1" s="1"/>
  <c r="O1717" i="1" s="1"/>
  <c r="U1139" i="7"/>
  <c r="V1140" i="7"/>
  <c r="U1140" i="12"/>
  <c r="U1139" i="12" s="1"/>
  <c r="T1139" i="7"/>
  <c r="T1140" i="12"/>
  <c r="T1139" i="12" s="1"/>
  <c r="T1125" i="7"/>
  <c r="U1126" i="7"/>
  <c r="T1132" i="9"/>
  <c r="U1133" i="9"/>
  <c r="T1133" i="12"/>
  <c r="T1132" i="12" s="1"/>
  <c r="V1139" i="10"/>
  <c r="W1140" i="10"/>
  <c r="W1139" i="10" s="1"/>
  <c r="R864" i="11"/>
  <c r="S863" i="11"/>
  <c r="W1165" i="1"/>
  <c r="U1174" i="12"/>
  <c r="O1161" i="12"/>
  <c r="S1118" i="7"/>
  <c r="T1119" i="7"/>
  <c r="S1119" i="12"/>
  <c r="S1118" i="12" s="1"/>
  <c r="V1169" i="11"/>
  <c r="P1097" i="1"/>
  <c r="N1720" i="7"/>
  <c r="V1100" i="1"/>
  <c r="P1095" i="7"/>
  <c r="P1096" i="12"/>
  <c r="Q1096" i="7"/>
  <c r="T1146" i="7"/>
  <c r="U1147" i="7"/>
  <c r="U1147" i="12" s="1"/>
  <c r="U1146" i="12" s="1"/>
  <c r="W1112" i="11"/>
  <c r="W1111" i="11" s="1"/>
  <c r="U1099" i="1"/>
  <c r="S1161" i="9"/>
  <c r="T1164" i="9"/>
  <c r="V1170" i="9"/>
  <c r="U1168" i="9"/>
  <c r="T1105" i="12"/>
  <c r="U1105" i="1"/>
  <c r="V1125" i="11"/>
  <c r="W1126" i="11"/>
  <c r="W1125" i="11" s="1"/>
  <c r="N1717" i="12"/>
  <c r="N1718" i="12" s="1"/>
  <c r="N1718" i="1"/>
  <c r="N1720" i="1" s="1"/>
  <c r="T1104" i="9"/>
  <c r="U1105" i="9"/>
  <c r="O1720" i="10"/>
  <c r="S1105" i="12"/>
  <c r="S1159" i="10"/>
  <c r="U1125" i="10"/>
  <c r="V1126" i="10"/>
  <c r="V1132" i="11"/>
  <c r="W1133" i="11"/>
  <c r="W1132" i="11" s="1"/>
  <c r="P1165" i="12"/>
  <c r="P1161" i="7"/>
  <c r="V1125" i="1"/>
  <c r="W1126" i="1"/>
  <c r="U1125" i="1"/>
  <c r="T1177" i="10"/>
  <c r="U1178" i="10"/>
  <c r="V1172" i="9"/>
  <c r="W1173" i="9"/>
  <c r="W1172" i="9" s="1"/>
  <c r="U1160" i="12"/>
  <c r="V1160" i="1"/>
  <c r="S1107" i="1"/>
  <c r="T1132" i="10"/>
  <c r="U1133" i="10"/>
  <c r="U864" i="10"/>
  <c r="V863" i="10"/>
  <c r="V864" i="10" s="1"/>
  <c r="W1119" i="9"/>
  <c r="W1118" i="9" s="1"/>
  <c r="T1126" i="12"/>
  <c r="T1125" i="12" s="1"/>
  <c r="P1095" i="11"/>
  <c r="P1374" i="11" s="1"/>
  <c r="P1378" i="11" s="1"/>
  <c r="P1717" i="11" s="1"/>
  <c r="P1718" i="11" s="1"/>
  <c r="Q1100" i="11"/>
  <c r="S1369" i="10" l="1"/>
  <c r="T1370" i="10"/>
  <c r="R1369" i="12"/>
  <c r="S1369" i="9"/>
  <c r="T1370" i="9"/>
  <c r="S1370" i="12"/>
  <c r="V1372" i="7"/>
  <c r="U1369" i="7"/>
  <c r="S1372" i="12"/>
  <c r="T1372" i="1"/>
  <c r="S1369" i="1"/>
  <c r="V1370" i="1"/>
  <c r="U1139" i="1"/>
  <c r="V1140" i="1"/>
  <c r="V1139" i="1" s="1"/>
  <c r="W1178" i="7"/>
  <c r="W1177" i="7" s="1"/>
  <c r="U1158" i="1"/>
  <c r="V1158" i="1" s="1"/>
  <c r="O1374" i="12"/>
  <c r="O1378" i="12" s="1"/>
  <c r="T1096" i="11"/>
  <c r="U1096" i="11" s="1"/>
  <c r="S864" i="12"/>
  <c r="T863" i="12"/>
  <c r="U1177" i="9"/>
  <c r="V1178" i="9"/>
  <c r="U1178" i="12"/>
  <c r="U1177" i="12" s="1"/>
  <c r="T1161" i="11"/>
  <c r="U1164" i="11"/>
  <c r="T1159" i="10"/>
  <c r="S1157" i="10"/>
  <c r="S1107" i="7"/>
  <c r="R1104" i="7"/>
  <c r="W1118" i="1"/>
  <c r="R1102" i="12"/>
  <c r="S1102" i="1"/>
  <c r="U1157" i="7"/>
  <c r="V1158" i="7"/>
  <c r="O1720" i="9"/>
  <c r="W1170" i="9"/>
  <c r="V1168" i="9"/>
  <c r="P1095" i="9"/>
  <c r="P1374" i="9" s="1"/>
  <c r="P1378" i="9" s="1"/>
  <c r="P1717" i="9" s="1"/>
  <c r="P1718" i="9" s="1"/>
  <c r="Q1097" i="9"/>
  <c r="N1720" i="12"/>
  <c r="T1161" i="9"/>
  <c r="U1164" i="9"/>
  <c r="Q1100" i="12"/>
  <c r="R1100" i="7"/>
  <c r="T1157" i="11"/>
  <c r="U1158" i="11"/>
  <c r="T1108" i="12"/>
  <c r="U1108" i="1"/>
  <c r="U1125" i="9"/>
  <c r="V1126" i="9"/>
  <c r="V1104" i="11"/>
  <c r="W1105" i="11"/>
  <c r="W1104" i="11" s="1"/>
  <c r="U1132" i="9"/>
  <c r="U1133" i="12"/>
  <c r="U1132" i="12" s="1"/>
  <c r="V1133" i="9"/>
  <c r="T1098" i="12"/>
  <c r="U1098" i="1"/>
  <c r="Q1161" i="10"/>
  <c r="Q1374" i="10" s="1"/>
  <c r="Q1378" i="10" s="1"/>
  <c r="Q1717" i="10" s="1"/>
  <c r="Q1718" i="10" s="1"/>
  <c r="Q1720" i="10" s="1"/>
  <c r="R1164" i="10"/>
  <c r="W1100" i="1"/>
  <c r="V1125" i="10"/>
  <c r="W1126" i="10"/>
  <c r="W1125" i="10" s="1"/>
  <c r="U1177" i="10"/>
  <c r="V1178" i="10"/>
  <c r="V1099" i="1"/>
  <c r="Q1157" i="9"/>
  <c r="R1158" i="9"/>
  <c r="Q1158" i="12"/>
  <c r="Q1157" i="12" s="1"/>
  <c r="V1168" i="11"/>
  <c r="W1169" i="11"/>
  <c r="W1168" i="11" s="1"/>
  <c r="U1132" i="10"/>
  <c r="V1133" i="10"/>
  <c r="S1107" i="12"/>
  <c r="S1104" i="12" s="1"/>
  <c r="T1107" i="1"/>
  <c r="S1104" i="1"/>
  <c r="Q1159" i="12"/>
  <c r="Q1157" i="1"/>
  <c r="R1159" i="1"/>
  <c r="P1097" i="12"/>
  <c r="P1095" i="12" s="1"/>
  <c r="P1374" i="12" s="1"/>
  <c r="P1378" i="12" s="1"/>
  <c r="P1095" i="1"/>
  <c r="P1374" i="1" s="1"/>
  <c r="P1378" i="1" s="1"/>
  <c r="P1717" i="1" s="1"/>
  <c r="Q1097" i="1"/>
  <c r="P1157" i="12"/>
  <c r="P1720" i="10"/>
  <c r="Q1161" i="1"/>
  <c r="Q1164" i="12"/>
  <c r="Q1161" i="12" s="1"/>
  <c r="R1164" i="1"/>
  <c r="T1164" i="7"/>
  <c r="V1105" i="1"/>
  <c r="U1125" i="7"/>
  <c r="V1126" i="7"/>
  <c r="U1126" i="12"/>
  <c r="U1125" i="12" s="1"/>
  <c r="P1161" i="12"/>
  <c r="S864" i="7"/>
  <c r="T863" i="7"/>
  <c r="U1106" i="12"/>
  <c r="V1106" i="1"/>
  <c r="U1104" i="9"/>
  <c r="V1105" i="9"/>
  <c r="U1146" i="7"/>
  <c r="V1147" i="7"/>
  <c r="V1147" i="12" s="1"/>
  <c r="V1146" i="12" s="1"/>
  <c r="V1158" i="10"/>
  <c r="U1104" i="10"/>
  <c r="V1105" i="10"/>
  <c r="V1160" i="12"/>
  <c r="W1160" i="1"/>
  <c r="W1160" i="12" s="1"/>
  <c r="S1109" i="12"/>
  <c r="T1109" i="1"/>
  <c r="V1168" i="7"/>
  <c r="W1169" i="7"/>
  <c r="V1169" i="12"/>
  <c r="V1111" i="10"/>
  <c r="W1112" i="10"/>
  <c r="W1111" i="10" s="1"/>
  <c r="U1111" i="1"/>
  <c r="U1112" i="12"/>
  <c r="U1111" i="12" s="1"/>
  <c r="V1112" i="1"/>
  <c r="V1096" i="1"/>
  <c r="U1105" i="7"/>
  <c r="U1105" i="12" s="1"/>
  <c r="R1100" i="11"/>
  <c r="Q1095" i="11"/>
  <c r="Q1374" i="11" s="1"/>
  <c r="Q1378" i="11" s="1"/>
  <c r="Q1717" i="11" s="1"/>
  <c r="Q1718" i="11" s="1"/>
  <c r="Q1720" i="11" s="1"/>
  <c r="W1125" i="1"/>
  <c r="P1720" i="11"/>
  <c r="Q1095" i="7"/>
  <c r="Q1374" i="7" s="1"/>
  <c r="Q1378" i="7" s="1"/>
  <c r="Q1717" i="7" s="1"/>
  <c r="Q1718" i="7" s="1"/>
  <c r="Q1096" i="12"/>
  <c r="R1096" i="7"/>
  <c r="T1118" i="7"/>
  <c r="T1119" i="12"/>
  <c r="T1118" i="12" s="1"/>
  <c r="U1119" i="7"/>
  <c r="V1139" i="7"/>
  <c r="V1140" i="12"/>
  <c r="V1139" i="12" s="1"/>
  <c r="W1140" i="7"/>
  <c r="U1172" i="1"/>
  <c r="U1173" i="12"/>
  <c r="U1172" i="12" s="1"/>
  <c r="V1173" i="1"/>
  <c r="V1146" i="1"/>
  <c r="W1147" i="1"/>
  <c r="S864" i="11"/>
  <c r="T863" i="11"/>
  <c r="U1170" i="10"/>
  <c r="T1170" i="12"/>
  <c r="T1168" i="12" s="1"/>
  <c r="T1168" i="10"/>
  <c r="U1095" i="10"/>
  <c r="V1096" i="10"/>
  <c r="P1374" i="7"/>
  <c r="P1378" i="7" s="1"/>
  <c r="P1717" i="7" s="1"/>
  <c r="P1718" i="7" s="1"/>
  <c r="O1717" i="12"/>
  <c r="O1718" i="12" s="1"/>
  <c r="O1718" i="1"/>
  <c r="T1099" i="9"/>
  <c r="S1099" i="12"/>
  <c r="V1118" i="10"/>
  <c r="W1119" i="10"/>
  <c r="W1118" i="10" s="1"/>
  <c r="W1174" i="11"/>
  <c r="V1172" i="11"/>
  <c r="V1174" i="12"/>
  <c r="R1165" i="12"/>
  <c r="S1165" i="7"/>
  <c r="Q1101" i="12"/>
  <c r="R1101" i="1"/>
  <c r="S1110" i="12"/>
  <c r="T1110" i="7"/>
  <c r="T864" i="9"/>
  <c r="U863" i="9"/>
  <c r="W1177" i="1"/>
  <c r="U1096" i="9"/>
  <c r="T1369" i="10" l="1"/>
  <c r="U1370" i="10"/>
  <c r="S1369" i="12"/>
  <c r="T1369" i="9"/>
  <c r="U1370" i="9"/>
  <c r="T1370" i="12"/>
  <c r="W1372" i="7"/>
  <c r="W1369" i="7" s="1"/>
  <c r="V1369" i="7"/>
  <c r="W1370" i="1"/>
  <c r="U1372" i="1"/>
  <c r="T1372" i="12"/>
  <c r="T1369" i="1"/>
  <c r="V1096" i="11"/>
  <c r="W1140" i="1"/>
  <c r="W1139" i="1" s="1"/>
  <c r="W1096" i="11"/>
  <c r="W1158" i="1"/>
  <c r="V1177" i="10"/>
  <c r="W1178" i="10"/>
  <c r="W1177" i="10" s="1"/>
  <c r="R1100" i="12"/>
  <c r="S1100" i="7"/>
  <c r="W1168" i="7"/>
  <c r="W1169" i="12"/>
  <c r="T864" i="11"/>
  <c r="U863" i="11"/>
  <c r="U1161" i="9"/>
  <c r="V1164" i="9"/>
  <c r="T1109" i="12"/>
  <c r="U1109" i="1"/>
  <c r="R1159" i="12"/>
  <c r="S1159" i="1"/>
  <c r="R1157" i="1"/>
  <c r="W1146" i="1"/>
  <c r="W1172" i="11"/>
  <c r="W1174" i="12"/>
  <c r="R1161" i="10"/>
  <c r="R1374" i="10" s="1"/>
  <c r="R1378" i="10" s="1"/>
  <c r="R1717" i="10" s="1"/>
  <c r="R1718" i="10" s="1"/>
  <c r="R1720" i="10" s="1"/>
  <c r="S1164" i="10"/>
  <c r="T1107" i="7"/>
  <c r="T1107" i="12" s="1"/>
  <c r="S1104" i="7"/>
  <c r="T1165" i="7"/>
  <c r="S1165" i="12"/>
  <c r="U1107" i="1"/>
  <c r="T1104" i="1"/>
  <c r="U1161" i="11"/>
  <c r="V1164" i="11"/>
  <c r="T864" i="7"/>
  <c r="U863" i="7"/>
  <c r="P1720" i="9"/>
  <c r="V1132" i="9"/>
  <c r="W1133" i="9"/>
  <c r="V1133" i="12"/>
  <c r="V1132" i="12" s="1"/>
  <c r="V1105" i="7"/>
  <c r="W1168" i="9"/>
  <c r="O1720" i="1"/>
  <c r="W1139" i="7"/>
  <c r="W1140" i="12"/>
  <c r="W1139" i="12" s="1"/>
  <c r="W1158" i="10"/>
  <c r="T1161" i="7"/>
  <c r="U1164" i="7"/>
  <c r="R1101" i="12"/>
  <c r="S1101" i="1"/>
  <c r="Q1097" i="12"/>
  <c r="R1097" i="1"/>
  <c r="Q1095" i="1"/>
  <c r="Q1374" i="1" s="1"/>
  <c r="Q1378" i="1" s="1"/>
  <c r="Q1717" i="1" s="1"/>
  <c r="V1105" i="12"/>
  <c r="W1105" i="1"/>
  <c r="P1717" i="12"/>
  <c r="P1718" i="12" s="1"/>
  <c r="P1718" i="1"/>
  <c r="P1720" i="1" s="1"/>
  <c r="U1170" i="12"/>
  <c r="U1168" i="12" s="1"/>
  <c r="U1168" i="10"/>
  <c r="V1170" i="10"/>
  <c r="U1098" i="12"/>
  <c r="V1098" i="1"/>
  <c r="U1159" i="10"/>
  <c r="T1157" i="10"/>
  <c r="V1096" i="9"/>
  <c r="V1172" i="1"/>
  <c r="V1173" i="12"/>
  <c r="V1172" i="12" s="1"/>
  <c r="W1173" i="1"/>
  <c r="R1095" i="11"/>
  <c r="R1374" i="11" s="1"/>
  <c r="R1378" i="11" s="1"/>
  <c r="R1717" i="11" s="1"/>
  <c r="R1718" i="11" s="1"/>
  <c r="R1720" i="11" s="1"/>
  <c r="S1100" i="11"/>
  <c r="V1132" i="10"/>
  <c r="W1133" i="10"/>
  <c r="W1132" i="10" s="1"/>
  <c r="U1099" i="9"/>
  <c r="T1099" i="12"/>
  <c r="W1096" i="1"/>
  <c r="S1161" i="7"/>
  <c r="V1177" i="9"/>
  <c r="W1178" i="9"/>
  <c r="V1178" i="12"/>
  <c r="V1177" i="12" s="1"/>
  <c r="P1720" i="7"/>
  <c r="Q1720" i="7"/>
  <c r="V1146" i="7"/>
  <c r="W1147" i="7"/>
  <c r="W1146" i="7" s="1"/>
  <c r="O1720" i="12"/>
  <c r="S1102" i="12"/>
  <c r="T1102" i="1"/>
  <c r="V1125" i="7"/>
  <c r="W1126" i="7"/>
  <c r="V1126" i="12"/>
  <c r="V1125" i="12" s="1"/>
  <c r="Q1095" i="9"/>
  <c r="Q1374" i="9" s="1"/>
  <c r="Q1378" i="9" s="1"/>
  <c r="Q1717" i="9" s="1"/>
  <c r="Q1718" i="9" s="1"/>
  <c r="Q1720" i="9" s="1"/>
  <c r="R1097" i="9"/>
  <c r="V1104" i="10"/>
  <c r="W1105" i="10"/>
  <c r="W1104" i="10" s="1"/>
  <c r="U864" i="9"/>
  <c r="V863" i="9"/>
  <c r="V864" i="9" s="1"/>
  <c r="V1095" i="10"/>
  <c r="W1096" i="10"/>
  <c r="W1095" i="10" s="1"/>
  <c r="U1118" i="7"/>
  <c r="U1119" i="12"/>
  <c r="U1118" i="12" s="1"/>
  <c r="V1119" i="7"/>
  <c r="R1161" i="1"/>
  <c r="R1164" i="12"/>
  <c r="R1161" i="12" s="1"/>
  <c r="S1164" i="1"/>
  <c r="V1125" i="9"/>
  <c r="W1126" i="9"/>
  <c r="W1125" i="9" s="1"/>
  <c r="T864" i="12"/>
  <c r="U863" i="12"/>
  <c r="V1111" i="1"/>
  <c r="V1112" i="12"/>
  <c r="V1111" i="12" s="1"/>
  <c r="W1112" i="1"/>
  <c r="V1104" i="9"/>
  <c r="W1105" i="9"/>
  <c r="W1104" i="9" s="1"/>
  <c r="R1157" i="9"/>
  <c r="R1158" i="12"/>
  <c r="S1158" i="9"/>
  <c r="T1110" i="12"/>
  <c r="U1110" i="7"/>
  <c r="R1095" i="7"/>
  <c r="R1374" i="7" s="1"/>
  <c r="R1378" i="7" s="1"/>
  <c r="R1717" i="7" s="1"/>
  <c r="R1718" i="7" s="1"/>
  <c r="R1720" i="7" s="1"/>
  <c r="S1096" i="7"/>
  <c r="R1096" i="12"/>
  <c r="V1106" i="12"/>
  <c r="W1106" i="1"/>
  <c r="W1106" i="12" s="1"/>
  <c r="W1099" i="1"/>
  <c r="U1108" i="12"/>
  <c r="V1108" i="1"/>
  <c r="Q1095" i="12"/>
  <c r="Q1374" i="12" s="1"/>
  <c r="Q1378" i="12" s="1"/>
  <c r="U1157" i="11"/>
  <c r="V1158" i="11"/>
  <c r="V1157" i="7"/>
  <c r="W1158" i="7"/>
  <c r="U1369" i="10" l="1"/>
  <c r="V1370" i="10"/>
  <c r="T1369" i="12"/>
  <c r="U1369" i="9"/>
  <c r="V1370" i="9"/>
  <c r="U1370" i="12"/>
  <c r="U1372" i="12"/>
  <c r="V1372" i="1"/>
  <c r="U1369" i="1"/>
  <c r="T1104" i="12"/>
  <c r="R1095" i="9"/>
  <c r="R1374" i="9" s="1"/>
  <c r="R1378" i="9" s="1"/>
  <c r="R1717" i="9" s="1"/>
  <c r="R1718" i="9" s="1"/>
  <c r="R1720" i="9" s="1"/>
  <c r="S1097" i="9"/>
  <c r="S1159" i="12"/>
  <c r="T1159" i="1"/>
  <c r="S1157" i="1"/>
  <c r="W1125" i="7"/>
  <c r="W1126" i="12"/>
  <c r="W1125" i="12" s="1"/>
  <c r="W1170" i="10"/>
  <c r="V1168" i="10"/>
  <c r="V1170" i="12"/>
  <c r="V1168" i="12" s="1"/>
  <c r="V1107" i="1"/>
  <c r="U1104" i="1"/>
  <c r="V1108" i="12"/>
  <c r="W1108" i="1"/>
  <c r="W1108" i="12" s="1"/>
  <c r="U864" i="12"/>
  <c r="V863" i="12"/>
  <c r="V864" i="12" s="1"/>
  <c r="P1720" i="12"/>
  <c r="U864" i="11"/>
  <c r="V863" i="11"/>
  <c r="V864" i="11" s="1"/>
  <c r="S1161" i="1"/>
  <c r="S1164" i="12"/>
  <c r="S1161" i="12" s="1"/>
  <c r="T1164" i="1"/>
  <c r="W1111" i="1"/>
  <c r="W1112" i="12"/>
  <c r="W1111" i="12" s="1"/>
  <c r="V1157" i="11"/>
  <c r="W1158" i="11"/>
  <c r="W1157" i="11" s="1"/>
  <c r="U1109" i="12"/>
  <c r="V1109" i="1"/>
  <c r="V1161" i="9"/>
  <c r="W1164" i="9"/>
  <c r="W1161" i="9" s="1"/>
  <c r="T1165" i="12"/>
  <c r="U1165" i="7"/>
  <c r="V1099" i="9"/>
  <c r="U1099" i="12"/>
  <c r="U1107" i="7"/>
  <c r="U1107" i="12" s="1"/>
  <c r="U1104" i="12" s="1"/>
  <c r="T1104" i="7"/>
  <c r="W1157" i="7"/>
  <c r="S1161" i="10"/>
  <c r="S1374" i="10" s="1"/>
  <c r="S1378" i="10" s="1"/>
  <c r="S1717" i="10" s="1"/>
  <c r="S1718" i="10" s="1"/>
  <c r="S1720" i="10" s="1"/>
  <c r="T1164" i="10"/>
  <c r="V1161" i="11"/>
  <c r="W1164" i="11"/>
  <c r="W1161" i="11" s="1"/>
  <c r="V1118" i="7"/>
  <c r="W1119" i="7"/>
  <c r="V1119" i="12"/>
  <c r="V1118" i="12" s="1"/>
  <c r="T1100" i="7"/>
  <c r="S1100" i="12"/>
  <c r="T1100" i="11"/>
  <c r="S1095" i="11"/>
  <c r="S1374" i="11" s="1"/>
  <c r="S1378" i="11" s="1"/>
  <c r="S1717" i="11" s="1"/>
  <c r="S1718" i="11" s="1"/>
  <c r="S1720" i="11" s="1"/>
  <c r="Q1717" i="12"/>
  <c r="Q1718" i="12" s="1"/>
  <c r="Q1720" i="12" s="1"/>
  <c r="Q1718" i="1"/>
  <c r="W1177" i="9"/>
  <c r="W1178" i="12"/>
  <c r="W1177" i="12" s="1"/>
  <c r="V1159" i="10"/>
  <c r="U1157" i="10"/>
  <c r="W1132" i="9"/>
  <c r="W1133" i="12"/>
  <c r="W1132" i="12" s="1"/>
  <c r="S1157" i="9"/>
  <c r="T1158" i="9"/>
  <c r="S1158" i="12"/>
  <c r="S1101" i="12"/>
  <c r="T1101" i="1"/>
  <c r="V1098" i="12"/>
  <c r="W1098" i="1"/>
  <c r="W1098" i="12" s="1"/>
  <c r="T1102" i="12"/>
  <c r="U1102" i="1"/>
  <c r="W1105" i="7"/>
  <c r="S1095" i="7"/>
  <c r="S1374" i="7" s="1"/>
  <c r="S1378" i="7" s="1"/>
  <c r="S1717" i="7" s="1"/>
  <c r="S1718" i="7" s="1"/>
  <c r="S1720" i="7" s="1"/>
  <c r="T1096" i="7"/>
  <c r="S1096" i="12"/>
  <c r="U1110" i="12"/>
  <c r="V1110" i="7"/>
  <c r="R1097" i="12"/>
  <c r="R1095" i="12" s="1"/>
  <c r="R1374" i="12" s="1"/>
  <c r="R1378" i="12" s="1"/>
  <c r="R1095" i="1"/>
  <c r="R1374" i="1" s="1"/>
  <c r="R1378" i="1" s="1"/>
  <c r="R1717" i="1" s="1"/>
  <c r="S1097" i="1"/>
  <c r="W1172" i="1"/>
  <c r="W1173" i="12"/>
  <c r="W1172" i="12" s="1"/>
  <c r="R1157" i="12"/>
  <c r="W1147" i="12"/>
  <c r="W1146" i="12" s="1"/>
  <c r="U864" i="7"/>
  <c r="V863" i="7"/>
  <c r="V864" i="7" s="1"/>
  <c r="W1096" i="9"/>
  <c r="U1161" i="7"/>
  <c r="V1164" i="7"/>
  <c r="V1369" i="10" l="1"/>
  <c r="W1370" i="10"/>
  <c r="W1369" i="10" s="1"/>
  <c r="U1369" i="12"/>
  <c r="V1369" i="9"/>
  <c r="W1370" i="9"/>
  <c r="V1370" i="12"/>
  <c r="V1372" i="12"/>
  <c r="W1372" i="1"/>
  <c r="V1369" i="1"/>
  <c r="S1157" i="12"/>
  <c r="T1157" i="9"/>
  <c r="U1158" i="9"/>
  <c r="T1158" i="12"/>
  <c r="V1109" i="12"/>
  <c r="W1109" i="1"/>
  <c r="W1109" i="12" s="1"/>
  <c r="W1107" i="1"/>
  <c r="V1104" i="1"/>
  <c r="W1164" i="7"/>
  <c r="W1168" i="10"/>
  <c r="W1170" i="12"/>
  <c r="W1168" i="12" s="1"/>
  <c r="T1161" i="10"/>
  <c r="T1374" i="10" s="1"/>
  <c r="T1378" i="10" s="1"/>
  <c r="T1717" i="10" s="1"/>
  <c r="T1718" i="10" s="1"/>
  <c r="T1720" i="10" s="1"/>
  <c r="U1164" i="10"/>
  <c r="T1097" i="9"/>
  <c r="S1095" i="9"/>
  <c r="S1374" i="9" s="1"/>
  <c r="S1378" i="9" s="1"/>
  <c r="S1717" i="9" s="1"/>
  <c r="S1718" i="9" s="1"/>
  <c r="S1720" i="9" s="1"/>
  <c r="T1101" i="12"/>
  <c r="U1101" i="1"/>
  <c r="W1118" i="7"/>
  <c r="W1119" i="12"/>
  <c r="W1118" i="12" s="1"/>
  <c r="S1097" i="12"/>
  <c r="T1097" i="1"/>
  <c r="S1095" i="1"/>
  <c r="S1374" i="1" s="1"/>
  <c r="S1378" i="1" s="1"/>
  <c r="S1717" i="1" s="1"/>
  <c r="W1110" i="7"/>
  <c r="W1110" i="12" s="1"/>
  <c r="V1110" i="12"/>
  <c r="T1161" i="1"/>
  <c r="T1164" i="12"/>
  <c r="T1161" i="12" s="1"/>
  <c r="U1164" i="1"/>
  <c r="Q1720" i="1"/>
  <c r="V1107" i="7"/>
  <c r="V1107" i="12" s="1"/>
  <c r="U1104" i="7"/>
  <c r="T1095" i="11"/>
  <c r="T1374" i="11" s="1"/>
  <c r="T1378" i="11" s="1"/>
  <c r="T1717" i="11" s="1"/>
  <c r="T1718" i="11" s="1"/>
  <c r="T1720" i="11" s="1"/>
  <c r="U1100" i="11"/>
  <c r="W1099" i="9"/>
  <c r="W1099" i="12" s="1"/>
  <c r="V1099" i="12"/>
  <c r="R1717" i="12"/>
  <c r="R1718" i="12" s="1"/>
  <c r="R1718" i="1"/>
  <c r="R1720" i="1" s="1"/>
  <c r="W1159" i="10"/>
  <c r="W1157" i="10" s="1"/>
  <c r="V1157" i="10"/>
  <c r="S1095" i="12"/>
  <c r="S1374" i="12" s="1"/>
  <c r="S1378" i="12" s="1"/>
  <c r="T1095" i="7"/>
  <c r="T1374" i="7" s="1"/>
  <c r="T1378" i="7" s="1"/>
  <c r="T1717" i="7" s="1"/>
  <c r="T1718" i="7" s="1"/>
  <c r="T1720" i="7" s="1"/>
  <c r="U1096" i="7"/>
  <c r="T1096" i="12"/>
  <c r="W1105" i="12"/>
  <c r="T1159" i="12"/>
  <c r="U1159" i="1"/>
  <c r="T1157" i="1"/>
  <c r="U1102" i="12"/>
  <c r="V1102" i="1"/>
  <c r="U1100" i="7"/>
  <c r="T1100" i="12"/>
  <c r="V1165" i="7"/>
  <c r="V1161" i="7" s="1"/>
  <c r="U1165" i="12"/>
  <c r="V1369" i="12" l="1"/>
  <c r="W1369" i="9"/>
  <c r="W1370" i="12"/>
  <c r="W1372" i="12"/>
  <c r="W1369" i="1"/>
  <c r="T1157" i="12"/>
  <c r="T1097" i="12"/>
  <c r="T1095" i="12" s="1"/>
  <c r="T1374" i="12" s="1"/>
  <c r="T1378" i="12" s="1"/>
  <c r="U1097" i="1"/>
  <c r="T1095" i="1"/>
  <c r="T1374" i="1" s="1"/>
  <c r="T1378" i="1" s="1"/>
  <c r="T1717" i="1" s="1"/>
  <c r="U1101" i="12"/>
  <c r="V1101" i="1"/>
  <c r="R1720" i="12"/>
  <c r="U1097" i="9"/>
  <c r="T1095" i="9"/>
  <c r="T1374" i="9" s="1"/>
  <c r="T1378" i="9" s="1"/>
  <c r="T1717" i="9" s="1"/>
  <c r="T1718" i="9" s="1"/>
  <c r="T1720" i="9" s="1"/>
  <c r="U1161" i="10"/>
  <c r="U1374" i="10" s="1"/>
  <c r="U1378" i="10" s="1"/>
  <c r="U1717" i="10" s="1"/>
  <c r="U1718" i="10" s="1"/>
  <c r="U1720" i="10" s="1"/>
  <c r="V1164" i="10"/>
  <c r="V1100" i="7"/>
  <c r="U1100" i="12"/>
  <c r="V1102" i="12"/>
  <c r="W1102" i="1"/>
  <c r="W1102" i="12" s="1"/>
  <c r="W1107" i="7"/>
  <c r="W1104" i="7" s="1"/>
  <c r="V1104" i="7"/>
  <c r="U1161" i="1"/>
  <c r="U1164" i="12"/>
  <c r="U1161" i="12" s="1"/>
  <c r="V1164" i="1"/>
  <c r="V1165" i="12"/>
  <c r="W1165" i="7"/>
  <c r="W1165" i="12" s="1"/>
  <c r="V1100" i="11"/>
  <c r="U1095" i="11"/>
  <c r="U1374" i="11" s="1"/>
  <c r="U1378" i="11" s="1"/>
  <c r="U1717" i="11" s="1"/>
  <c r="U1718" i="11" s="1"/>
  <c r="U1720" i="11" s="1"/>
  <c r="U1159" i="12"/>
  <c r="V1159" i="1"/>
  <c r="U1157" i="1"/>
  <c r="W1104" i="1"/>
  <c r="V1104" i="12"/>
  <c r="U1095" i="7"/>
  <c r="U1374" i="7" s="1"/>
  <c r="U1378" i="7" s="1"/>
  <c r="U1717" i="7" s="1"/>
  <c r="U1718" i="7" s="1"/>
  <c r="U1720" i="7" s="1"/>
  <c r="V1096" i="7"/>
  <c r="U1096" i="12"/>
  <c r="S1717" i="12"/>
  <c r="S1718" i="12" s="1"/>
  <c r="S1720" i="12" s="1"/>
  <c r="S1718" i="1"/>
  <c r="S1720" i="1" s="1"/>
  <c r="U1157" i="9"/>
  <c r="V1158" i="9"/>
  <c r="U1158" i="12"/>
  <c r="U1157" i="12" s="1"/>
  <c r="W1369" i="12" l="1"/>
  <c r="V1157" i="9"/>
  <c r="W1158" i="9"/>
  <c r="V1158" i="12"/>
  <c r="W1161" i="7"/>
  <c r="W1100" i="7"/>
  <c r="V1100" i="12"/>
  <c r="V1161" i="10"/>
  <c r="V1374" i="10" s="1"/>
  <c r="V1378" i="10" s="1"/>
  <c r="V1717" i="10" s="1"/>
  <c r="V1718" i="10" s="1"/>
  <c r="V1720" i="10" s="1"/>
  <c r="W1164" i="10"/>
  <c r="W1161" i="10" s="1"/>
  <c r="W1374" i="10" s="1"/>
  <c r="W1378" i="10" s="1"/>
  <c r="W1717" i="10" s="1"/>
  <c r="W1718" i="10" s="1"/>
  <c r="W1720" i="10" s="1"/>
  <c r="W1107" i="12"/>
  <c r="W1104" i="12" s="1"/>
  <c r="T1717" i="12"/>
  <c r="T1718" i="12" s="1"/>
  <c r="T1720" i="12" s="1"/>
  <c r="T1718" i="1"/>
  <c r="T1720" i="1" s="1"/>
  <c r="V1095" i="7"/>
  <c r="V1374" i="7" s="1"/>
  <c r="V1378" i="7" s="1"/>
  <c r="V1717" i="7" s="1"/>
  <c r="V1718" i="7" s="1"/>
  <c r="V1720" i="7" s="1"/>
  <c r="W1096" i="7"/>
  <c r="V1096" i="12"/>
  <c r="V1097" i="9"/>
  <c r="U1095" i="9"/>
  <c r="U1374" i="9" s="1"/>
  <c r="U1378" i="9" s="1"/>
  <c r="U1717" i="9" s="1"/>
  <c r="U1718" i="9" s="1"/>
  <c r="U1720" i="9" s="1"/>
  <c r="V1159" i="12"/>
  <c r="V1157" i="1"/>
  <c r="W1159" i="1"/>
  <c r="V1101" i="12"/>
  <c r="W1101" i="1"/>
  <c r="W1101" i="12" s="1"/>
  <c r="W1100" i="11"/>
  <c r="W1095" i="11" s="1"/>
  <c r="W1374" i="11" s="1"/>
  <c r="W1378" i="11" s="1"/>
  <c r="W1717" i="11" s="1"/>
  <c r="W1718" i="11" s="1"/>
  <c r="V1095" i="11"/>
  <c r="V1374" i="11" s="1"/>
  <c r="V1378" i="11" s="1"/>
  <c r="V1717" i="11" s="1"/>
  <c r="V1718" i="11" s="1"/>
  <c r="V1720" i="11" s="1"/>
  <c r="U1097" i="12"/>
  <c r="U1095" i="12" s="1"/>
  <c r="U1374" i="12" s="1"/>
  <c r="U1378" i="12" s="1"/>
  <c r="V1097" i="1"/>
  <c r="U1095" i="1"/>
  <c r="U1374" i="1" s="1"/>
  <c r="U1378" i="1" s="1"/>
  <c r="U1717" i="1" s="1"/>
  <c r="V1161" i="1"/>
  <c r="V1164" i="12"/>
  <c r="V1161" i="12" s="1"/>
  <c r="W1164" i="1"/>
  <c r="W1100" i="12" l="1"/>
  <c r="V1157" i="12"/>
  <c r="W1720" i="11"/>
  <c r="W1157" i="9"/>
  <c r="W1158" i="12"/>
  <c r="W1159" i="12"/>
  <c r="W1157" i="1"/>
  <c r="W1097" i="9"/>
  <c r="W1095" i="9" s="1"/>
  <c r="V1095" i="9"/>
  <c r="V1374" i="9" s="1"/>
  <c r="V1378" i="9" s="1"/>
  <c r="V1717" i="9" s="1"/>
  <c r="V1718" i="9" s="1"/>
  <c r="V1720" i="9" s="1"/>
  <c r="W1095" i="7"/>
  <c r="W1374" i="7" s="1"/>
  <c r="W1378" i="7" s="1"/>
  <c r="W1717" i="7" s="1"/>
  <c r="W1718" i="7" s="1"/>
  <c r="W1720" i="7" s="1"/>
  <c r="W1096" i="12"/>
  <c r="W1164" i="12"/>
  <c r="W1161" i="12" s="1"/>
  <c r="W1161" i="1"/>
  <c r="U1717" i="12"/>
  <c r="U1718" i="12" s="1"/>
  <c r="U1720" i="12" s="1"/>
  <c r="U1718" i="1"/>
  <c r="U1720" i="1" s="1"/>
  <c r="V1097" i="12"/>
  <c r="V1095" i="12" s="1"/>
  <c r="V1374" i="12" s="1"/>
  <c r="V1378" i="12" s="1"/>
  <c r="W1097" i="1"/>
  <c r="V1095" i="1"/>
  <c r="V1374" i="1" s="1"/>
  <c r="V1378" i="1" s="1"/>
  <c r="V1717" i="1" s="1"/>
  <c r="W1157" i="12" l="1"/>
  <c r="V1717" i="12"/>
  <c r="V1718" i="12" s="1"/>
  <c r="V1720" i="12" s="1"/>
  <c r="V1718" i="1"/>
  <c r="V1720" i="1" s="1"/>
  <c r="W1097" i="12"/>
  <c r="W1095" i="12" s="1"/>
  <c r="W1374" i="12" s="1"/>
  <c r="W1378" i="12" s="1"/>
  <c r="W1095" i="1"/>
  <c r="W1374" i="1" s="1"/>
  <c r="W1378" i="1" s="1"/>
  <c r="W1717" i="1" s="1"/>
  <c r="W1374" i="9"/>
  <c r="W1378" i="9" s="1"/>
  <c r="W1717" i="9" s="1"/>
  <c r="W1718" i="9" s="1"/>
  <c r="W1720" i="9" s="1"/>
  <c r="W1717" i="12" l="1"/>
  <c r="W1718" i="12" s="1"/>
  <c r="W1720" i="12" s="1"/>
  <c r="W1718" i="1"/>
  <c r="W1720" i="1" s="1"/>
</calcChain>
</file>

<file path=xl/sharedStrings.xml><?xml version="1.0" encoding="utf-8"?>
<sst xmlns="http://schemas.openxmlformats.org/spreadsheetml/2006/main" count="14017" uniqueCount="596">
  <si>
    <t>Bilan</t>
  </si>
  <si>
    <t>Combiné</t>
  </si>
  <si>
    <t>Institution financière</t>
  </si>
  <si>
    <t>Nom de la banque</t>
  </si>
  <si>
    <r>
      <t>L'</t>
    </r>
    <r>
      <rPr>
        <b/>
        <sz val="12"/>
        <rFont val="Calibri"/>
        <family val="2"/>
      </rPr>
      <t>é</t>
    </r>
    <r>
      <rPr>
        <b/>
        <sz val="12"/>
        <rFont val="Arial"/>
        <family val="2"/>
      </rPr>
      <t>cheance résiduelle de liquidités (en jours)</t>
    </r>
  </si>
  <si>
    <t>Date du rapport</t>
  </si>
  <si>
    <t>Équivalent en millions de dollars canadiens</t>
  </si>
  <si>
    <t>Soldes</t>
  </si>
  <si>
    <t>&gt;365</t>
  </si>
  <si>
    <t>Commentaires</t>
  </si>
  <si>
    <t>ACTIFS</t>
  </si>
  <si>
    <t>Liquidités</t>
  </si>
  <si>
    <t>Pièces et billets de banque</t>
  </si>
  <si>
    <t>Dépôts auprès de banques centrales</t>
  </si>
  <si>
    <t>Dépôts auprès de banques centrales – obligatoires</t>
  </si>
  <si>
    <t>Dépôts auprès de banques centrales – non grevés</t>
  </si>
  <si>
    <t>Dépôts auprès des institutions financières (IF)</t>
  </si>
  <si>
    <r>
      <t>Dépôts à demande auprès des institutions financi</t>
    </r>
    <r>
      <rPr>
        <sz val="10"/>
        <rFont val="Arial"/>
        <family val="2"/>
      </rPr>
      <t>ères</t>
    </r>
  </si>
  <si>
    <t>Dépôts à terme auprès auprès des institutions financières</t>
  </si>
  <si>
    <t>Titres</t>
  </si>
  <si>
    <t>Titres gouvernementaux</t>
  </si>
  <si>
    <t>Titres gouvernementaux à cote élevée</t>
  </si>
  <si>
    <t>Titres gouvernementaux d’émetteurs souverains et de banques centrales (à cote élevée)</t>
  </si>
  <si>
    <t>Titres gouvernementaux d’État, de provinces et d’organismes (à cote élevée)</t>
  </si>
  <si>
    <t>Titres gouvernementaux d’États et de municipalités (à cote élevée)</t>
  </si>
  <si>
    <t>Titres gouvernementaux supranationaux et de banques multilatérales de développement (à cote élevée)</t>
  </si>
  <si>
    <t>Titres gouvernementaux à cote moyenne</t>
  </si>
  <si>
    <t>Titres gouvernementaux d’émetteurs souverains et de banques centrales (à cote moyenne)</t>
  </si>
  <si>
    <t>Titres gouvernementaux d’État, de provinces et d’organismes (à cote moyenne)</t>
  </si>
  <si>
    <t>Titres gouvernementaux d’États et de municipalités (à cote moyenne)</t>
  </si>
  <si>
    <t>Titres gouvernementaux supranationaux et de banques multilatérales de développement (à cote moyenne)</t>
  </si>
  <si>
    <t>Titres gouvernementaux à cote faible</t>
  </si>
  <si>
    <t>Titres gouvernementaux d’émetteurs souverains et de banques centrales (à cote faible)</t>
  </si>
  <si>
    <t>Titres gouvernementaux d’État, de provinces et d’organismes (à cote faible)</t>
  </si>
  <si>
    <t>Titres gouvernementaux d’États et de municipalités (à cote faible)</t>
  </si>
  <si>
    <t>Titres gouvernementaux supranationaux et de banques multilatérales de développement (à cote faible)</t>
  </si>
  <si>
    <t>Titres hypothécaires (TH)</t>
  </si>
  <si>
    <t>TH adossés par un organisme</t>
  </si>
  <si>
    <t>TH adossés par un organisme (à cote élevée)</t>
  </si>
  <si>
    <t>TH adossés par un organisme (à cote moyenne)</t>
  </si>
  <si>
    <t>TH adossés par un organisme (à cote faible)</t>
  </si>
  <si>
    <t xml:space="preserve">TH commerciaux (THC) non adossés par un organisme </t>
  </si>
  <si>
    <t>THC non adossés par un organisme (à cote élevée)</t>
  </si>
  <si>
    <t>THC non adossés par un organisme (à cote moyenne)</t>
  </si>
  <si>
    <t>THC non adossés par un organisme</t>
  </si>
  <si>
    <t>TH résidentiels (THR) non adossés par un organisme</t>
  </si>
  <si>
    <t>THR non adossés par un organisme (à cote élevée)</t>
  </si>
  <si>
    <t>THR non adossés par un organisme (à cote moyenne)</t>
  </si>
  <si>
    <t>THR non adossés par un organisme (à cote faible)</t>
  </si>
  <si>
    <t>Obligations et papier commercial de sociétés</t>
  </si>
  <si>
    <t>Obligations et papier commercial de sociétés non émis par une IF (à cote élevée)</t>
  </si>
  <si>
    <t>Obligations et papier commercial non garantis non émis par une IF (à cote élevée)</t>
  </si>
  <si>
    <t>Obligations sécurisées non émises par une IF (à cote élevée)</t>
  </si>
  <si>
    <t>Obligations et papier commercial de sociétés émis par une IF (à cote élevée)</t>
  </si>
  <si>
    <t>Obligations et papier commercial non garantis émis par une IF (à cote élevée)</t>
  </si>
  <si>
    <t>Obligations sécurisées émises par une IF (à cote élevée)</t>
  </si>
  <si>
    <t>Émission géante d’obligations sécurisées par une IF (à cote élevée)</t>
  </si>
  <si>
    <t>Obligations et papier commercial de sociétés non émis par une IF (à cote moyenne)</t>
  </si>
  <si>
    <t>Obligations et papier commercial non garantis non émis par une IF (à cote moyenne)</t>
  </si>
  <si>
    <t>Obligations sécurisées non émises par une IF (à cote moyenne)</t>
  </si>
  <si>
    <t>Obligations et papier commercial de sociétés émis par une IF (à cote moyenne)</t>
  </si>
  <si>
    <t>Obligations et papier commercial non garantis émis par une IF (à cote moyenne)</t>
  </si>
  <si>
    <t>Obligations sécurisées émises par une IF (à cote moyenne)</t>
  </si>
  <si>
    <t>Émission géante d’obligations sécurisées par une IF (à cote moyenne)</t>
  </si>
  <si>
    <t>Obligations et papier commercial de sociétés non émis par une IF (à cote faible)</t>
  </si>
  <si>
    <t>Obligations et papier commercial non garantis non émis par une IF (à cote faible)</t>
  </si>
  <si>
    <t>Obligations sécurisées non émises par une IF (à cote faible)</t>
  </si>
  <si>
    <t>Obligations et papier commercial de sociétés émis par une IF (à cote faible)</t>
  </si>
  <si>
    <t>Obligations et papier commercial non garantis émis par une IF (à cote faible)</t>
  </si>
  <si>
    <t>Obligations sécurisées émises par une IF (à cote faible)</t>
  </si>
  <si>
    <t>Émission géante d’obligations sécurisées par une IF (à cote faible)</t>
  </si>
  <si>
    <t>Titres adossés à des actifs (TAA) et papier commercial adossé à des actifs (PCAA)</t>
  </si>
  <si>
    <t>TAA et PCAA non émis par une IF (à cote élevée)</t>
  </si>
  <si>
    <t>TAA non émis par une IF (à cote élevée)</t>
  </si>
  <si>
    <t>PCAA non émis par une IF (à cote élevée)</t>
  </si>
  <si>
    <t>TAA et PCAA émis par une IF (à cote élevée)</t>
  </si>
  <si>
    <t>TAA émis par une IF (à cote élevée)</t>
  </si>
  <si>
    <t>PCAA émis par une IF (à cote élevée)</t>
  </si>
  <si>
    <t>TAA et PCAA non émis par une IF (à cote moyenne)</t>
  </si>
  <si>
    <t>TAA non émis par une IF (à cote moyenne)</t>
  </si>
  <si>
    <t>PCAA non émis par une IF (à cote moyenne)</t>
  </si>
  <si>
    <t>TAA et PCAA émis par une IF (à cote moyenne)</t>
  </si>
  <si>
    <t>TAA émis par une IF (à cote moyenne)</t>
  </si>
  <si>
    <t>PCAA émis par une IF (à cote moyenne)</t>
  </si>
  <si>
    <t>TAA et PCAA non émis par une IF (à cote faible)</t>
  </si>
  <si>
    <t>TAA non émis par une IF (à cote faible)</t>
  </si>
  <si>
    <t>PCAA non émis par une IF (à cote faible)</t>
  </si>
  <si>
    <t>TAA et PCAA émis par une IF (à cote faible)</t>
  </si>
  <si>
    <t>TAA émis par une IF (à cote faible)</t>
  </si>
  <si>
    <t>PCAA émis par une IF (à cote faible)</t>
  </si>
  <si>
    <t>Actions</t>
  </si>
  <si>
    <t>Actions ordinaires de sociétés non financières admissibles</t>
  </si>
  <si>
    <t>Actions ordinaires de sociétés financières admissibles</t>
  </si>
  <si>
    <t>Autres actions</t>
  </si>
  <si>
    <t>Titres de la banque – non éliminés</t>
  </si>
  <si>
    <t>Titres de créance de la banque non éliminés</t>
  </si>
  <si>
    <t>Actions de la banque non éliminées</t>
  </si>
  <si>
    <t>Prêts</t>
  </si>
  <si>
    <t>Hypothèques résidentielles</t>
  </si>
  <si>
    <t>Hypothèques résidentielles titrisées</t>
  </si>
  <si>
    <t>Hypothèques résidentielles titrisées par des actifs liquides non grevés admissibles (ALNGA) (solde à l’échéance)</t>
  </si>
  <si>
    <t>Hypothèques résidentielles titrisées par des ALNGA (paiements)</t>
  </si>
  <si>
    <t>Hypothèques résidentielles grevées (solde à l’échéance)</t>
  </si>
  <si>
    <t>Hypothèques résidentielles titrisées grevées (paiements)</t>
  </si>
  <si>
    <t>Hypothèques résidentielles – assurées</t>
  </si>
  <si>
    <t>Hypothèques résidentielles assurées (solde à l’échéance)</t>
  </si>
  <si>
    <t>Hypothèques résidentielles assurées (paiements)</t>
  </si>
  <si>
    <t>Hypothèques résidentielles – non assurées</t>
  </si>
  <si>
    <t>Hypothèques résidentielles non assurées (solde à l’échéance)</t>
  </si>
  <si>
    <t>Hypothèques commerciales</t>
  </si>
  <si>
    <t>Hypothèques commerciales titrisées</t>
  </si>
  <si>
    <t>Hypothèques commerciales titrisées par des ALNGA (solde à l’échéance)</t>
  </si>
  <si>
    <t>Hypothèques commerciales titrisées par des ALNGA (paiements)</t>
  </si>
  <si>
    <t>Hypothèques commerciales titrisées grevées (solde à l’échéance)</t>
  </si>
  <si>
    <t>Hypothèques commerciales titrisées grevées (paiements)</t>
  </si>
  <si>
    <t>Hypothèques commerciales – assurées</t>
  </si>
  <si>
    <t>Hypothèques commerciales assurées (solde à l’échéance)</t>
  </si>
  <si>
    <t>Hypothèques commerciales assurées (paiements)</t>
  </si>
  <si>
    <t>Hypothèques commerciales – non assurées</t>
  </si>
  <si>
    <t>Hypothèques commerciales non assurées (solde à l’échéance)</t>
  </si>
  <si>
    <t>Hypothèques commerciales non assurées (paiements)</t>
  </si>
  <si>
    <t>Prêts personnels</t>
  </si>
  <si>
    <t>Prêts personnels – échéance fixe</t>
  </si>
  <si>
    <t>Prêts personnels – échéance ouverte (avec paiement minimum)</t>
  </si>
  <si>
    <t>Prêts personnels – échéance ouvert (sans paiement minimum)</t>
  </si>
  <si>
    <t>Prêts à des entreprises ou à des gouvernements</t>
  </si>
  <si>
    <t>Prêts à des entreprises ou à des gouvernements – échéance fixe</t>
  </si>
  <si>
    <t>Prêts à des entreprises ou à des gouvernements – échéance ouverte (avec paiement minimum)</t>
  </si>
  <si>
    <t>Prêts à des entreprises ou à des gouvernements – échéance ouverte (sans paiement minimum)</t>
  </si>
  <si>
    <t>Prêts à demande</t>
  </si>
  <si>
    <t>Prêts à demande (avec paiement minimum)</t>
  </si>
  <si>
    <t>Prêts à demande (sans paiement minimum)</t>
  </si>
  <si>
    <t>Autres prêts</t>
  </si>
  <si>
    <t>Cartes de crédit</t>
  </si>
  <si>
    <t>Prêts intrabancaires avec swap</t>
  </si>
  <si>
    <t xml:space="preserve">Prêts aux entités affiliées </t>
  </si>
  <si>
    <t>Engagements de clients au titre d’acceptations</t>
  </si>
  <si>
    <t>Cessions en pension et titres empruntés</t>
  </si>
  <si>
    <t>Autres actifs</t>
  </si>
  <si>
    <t>Actifs liés à des instruments dérivés (ALID)</t>
  </si>
  <si>
    <t>Actifs de swaps de devises</t>
  </si>
  <si>
    <t>Autres ALID</t>
  </si>
  <si>
    <t>Sûretés en liquidités données en nantissement</t>
  </si>
  <si>
    <t>Sûretés en liquidités données en nantissement pour des instruments dérivés cotés en bourse</t>
  </si>
  <si>
    <t>Sûretés en liquidités données en nantissement pour des instruments dérivés hors cote</t>
  </si>
  <si>
    <t>Produits de base</t>
  </si>
  <si>
    <t>Métaux précieux</t>
  </si>
  <si>
    <t>Prêts de métaux précieux</t>
  </si>
  <si>
    <t>Autres produits de base détenus</t>
  </si>
  <si>
    <t>Espaces réservés pour actifs</t>
  </si>
  <si>
    <t>Espace réservé 1</t>
  </si>
  <si>
    <t>Espace réservé 2</t>
  </si>
  <si>
    <t>Espace réservé 3</t>
  </si>
  <si>
    <t>Entrées de trésorerie provenant d’actifs</t>
  </si>
  <si>
    <t>PASSIFS</t>
  </si>
  <si>
    <t>Dépôts</t>
  </si>
  <si>
    <t>Dépôts de la clientèle de détail et des petites entreprises (DDPE) – à demande et à préavis</t>
  </si>
  <si>
    <t>DDPE à demande stables assurés de type 1</t>
  </si>
  <si>
    <t>DDPE à demande stables assurés de type 2</t>
  </si>
  <si>
    <t>DDPE à demande moins stables assurés</t>
  </si>
  <si>
    <t>DDPE à demande géré par un tiers non affiliés</t>
  </si>
  <si>
    <t>DDPE à demande non assurés</t>
  </si>
  <si>
    <t>DDPE sensibles aux taux d’intérêt directement gérés par le client -  relation établie ou dépôt dans un compte transactionnel</t>
  </si>
  <si>
    <t>DDPE sensibles aux taux d’intérêt directement gérés par le client - aucune relation et aucun dépôt dans un compte transactionnel </t>
  </si>
  <si>
    <t>Dépôts de la clientèle de détail et des petites entreprises (DDPE) – à terme</t>
  </si>
  <si>
    <t>DDPE à terme encaissables</t>
  </si>
  <si>
    <t>DDPE à terme encaissables stables assurés de type 1</t>
  </si>
  <si>
    <t>DDPE à terme encaissables moins stables assurés de type 1</t>
  </si>
  <si>
    <t>DDPE à terme encaissables stables assurés de type 2</t>
  </si>
  <si>
    <t>DDPE à terme encaissables moins stables assurés de type 2</t>
  </si>
  <si>
    <t>DDPE à terme encaissables non assurés</t>
  </si>
  <si>
    <r>
      <t xml:space="preserve">DDPE à terme encaissables </t>
    </r>
    <r>
      <rPr>
        <sz val="10"/>
        <rFont val="Arial"/>
        <family val="2"/>
      </rPr>
      <t>gérés par un tiers non affiliés</t>
    </r>
  </si>
  <si>
    <t>DDPE à terme fixe – de type 1, assurés, stables</t>
  </si>
  <si>
    <t>DDPE de type 1 assurés, stables, à terme fixe (30 jours)</t>
  </si>
  <si>
    <t>DDPE de type 1 assurés, stables, à terme fixe (60 jours)</t>
  </si>
  <si>
    <t>DDPE de type 1 assurés, stables, à terme fixe (90 jours)</t>
  </si>
  <si>
    <t>DDPE de type 1 assurés, stables, à terme fixe (180 jours)</t>
  </si>
  <si>
    <t>DDPE de type 1 assurés, stables, à terme fixe (1 an)</t>
  </si>
  <si>
    <t>DDPE de type 1 assurés, stables, à terme fixe (&gt;1 an)</t>
  </si>
  <si>
    <t>DDPE à terme fixe – de type 1, assurés, moins stables</t>
  </si>
  <si>
    <t>DDPE de type 1 assurés, moins stables, à terme fixe (30 jours)</t>
  </si>
  <si>
    <t>DDPE de type 1 assurés, moins stables, à terme fixe (60 jours)</t>
  </si>
  <si>
    <t>DDPE de type 1 assurés, moins stables, à terme fixe (90 jours)</t>
  </si>
  <si>
    <t>DDPE de type 1 assurés, moins stables, à terme fixe (180 jours)</t>
  </si>
  <si>
    <t>DDPE de type 1 assurés, moins stables, à terme fixe (1 an)</t>
  </si>
  <si>
    <t>DDPE de type 1 assurés, moins stables, à terme fixe (&gt;1 an)</t>
  </si>
  <si>
    <t>DDPE à terme fixe – de type 2, assurés, stables</t>
  </si>
  <si>
    <t>DDPE de type 2 assurés, stables, à terme fixe (30 jours)</t>
  </si>
  <si>
    <t>DDPE de type 2 assurés, stables, à terme fixe (60 jours)</t>
  </si>
  <si>
    <t>DDPE de type 2 assurés, stables, à terme fixe (90 jours)</t>
  </si>
  <si>
    <t>DDPE de type 2 assurés, stables, à terme fixe (180 jours)</t>
  </si>
  <si>
    <t>DDPE de type 2 assurés, stables, à terme fixe (1 an)</t>
  </si>
  <si>
    <t>DDPE à terme fixe – de type 2, assurés, moins stables</t>
  </si>
  <si>
    <t>DDPE de type 2 assurés, moins stables, à terme fixe (30 jours)</t>
  </si>
  <si>
    <t>DDPE de type 2 assurés, moins stables, à terme fixe (60 jours)</t>
  </si>
  <si>
    <t>DDPE de type 2 assurés, moins stables, à terme fixe (90 jours)</t>
  </si>
  <si>
    <t>DDPE de type 2 assurés, moins stables, à terme fixe (180 jours)</t>
  </si>
  <si>
    <t>DDPE de type 2 assurés, moins stables, à terme fixe (1 an)</t>
  </si>
  <si>
    <t>DDPE de type 2 assurés, moins stables, à terme fixe (&gt;1 an)</t>
  </si>
  <si>
    <t>DDPE à terme fixe – non assurés</t>
  </si>
  <si>
    <t>DDPE non assurés, à terme fixe (30 jours)</t>
  </si>
  <si>
    <t>DDPE non assurés, à terme fixe (60 jours)</t>
  </si>
  <si>
    <t>DDPE non assurés, à terme fixe (90 jours)</t>
  </si>
  <si>
    <t>DDPE non assurés, à terme fixe (180 jours)</t>
  </si>
  <si>
    <t>DDPE non assurés, à terme fixe (1 an)</t>
  </si>
  <si>
    <t>DDPE non assurés, à terme fixe (&gt;1 an)</t>
  </si>
  <si>
    <t>DDPE à terme fixe – gérés par un tiers non affilié</t>
  </si>
  <si>
    <r>
      <t xml:space="preserve">DDPE </t>
    </r>
    <r>
      <rPr>
        <sz val="10"/>
        <rFont val="Arial"/>
        <family val="2"/>
      </rPr>
      <t>à terme fixe (30 jours) directement gérés par un tiers non affiliés</t>
    </r>
  </si>
  <si>
    <r>
      <t xml:space="preserve">DDPE </t>
    </r>
    <r>
      <rPr>
        <sz val="10"/>
        <rFont val="Arial"/>
        <family val="2"/>
      </rPr>
      <t>à terme fixe (60 jours) directement gérés par un tiers non affiliés</t>
    </r>
  </si>
  <si>
    <r>
      <t xml:space="preserve">DDPE </t>
    </r>
    <r>
      <rPr>
        <sz val="10"/>
        <rFont val="Arial"/>
        <family val="2"/>
      </rPr>
      <t>à terme fixe (90 jours) directement gérés par un tiers non affiliés</t>
    </r>
  </si>
  <si>
    <r>
      <t xml:space="preserve">DDPE </t>
    </r>
    <r>
      <rPr>
        <sz val="10"/>
        <rFont val="Arial"/>
        <family val="2"/>
      </rPr>
      <t>à terme fixe (180 jours) directement gérés par un tiers non affiliés</t>
    </r>
  </si>
  <si>
    <r>
      <t xml:space="preserve">DDPE </t>
    </r>
    <r>
      <rPr>
        <sz val="10"/>
        <rFont val="Arial"/>
        <family val="2"/>
      </rPr>
      <t>à terme fixe (1 an) directement gérés par un tiers non affiliés</t>
    </r>
  </si>
  <si>
    <r>
      <t xml:space="preserve">DDPE </t>
    </r>
    <r>
      <rPr>
        <sz val="10"/>
        <rFont val="Arial"/>
        <family val="2"/>
      </rPr>
      <t>à terme fixe (&gt;1 an) directement gérés par un tiers non affiliés</t>
    </r>
  </si>
  <si>
    <t>Billets structurés de la clientèle de détail et de petites entreprises (BSDPE)</t>
  </si>
  <si>
    <t>BSDPE sans option de rachat du client</t>
  </si>
  <si>
    <t>BSDPE avec option de rachat du client</t>
  </si>
  <si>
    <t>Dépôts commerciaux, d’entreprises et de gros</t>
  </si>
  <si>
    <t>À demande commerciaux / d’entreprises (échéance originale ≤30 jours) – à fins opérationnelles</t>
  </si>
  <si>
    <t>Dépôts d’entreprises / commerciaux à fins opérationnelles assurés, dans une juridiction approuvée</t>
  </si>
  <si>
    <t>Dépôts d’entreprises / commerciaux à fins opérationnelles assurés, hors d’une juridiction approuvée</t>
  </si>
  <si>
    <t>Dépôts d’entreprises / commerciaux à fins opérationnelles non assurés</t>
  </si>
  <si>
    <t>À demande commerciaux / d’entreprises (échéance originale ≤30 jours) – autres qu’à fins opérationnelles</t>
  </si>
  <si>
    <t>Dépôts d’entreprises / commerciaux à fins non opérationnelles assurés (institution financière)</t>
  </si>
  <si>
    <t>Dépôts d’entreprises / commerciaux à fins non opérationnelles non assurés (institution financière)</t>
  </si>
  <si>
    <t>Dépôts d’entreprises / commerciaux à fins non opérationnelles assurés (entreprise, gouvernement, banque centrale, entité du secteur public)</t>
  </si>
  <si>
    <t>Dépôts d’entreprises / commerciaux à fins non opérationnelles non assurés (entreprise, gouvernement, banque centrale, entité du secteur public)</t>
  </si>
  <si>
    <t>Dépôts commerciaux, d’entreprises et de gros, où un préavis de retrait fut fournis -  Opérationnel et non opérationnel</t>
  </si>
  <si>
    <t>Dépôts commerciaux, d’entreprises et de gros, où un préavis de retrait fut fournis</t>
  </si>
  <si>
    <t>Dépôts commerciaux, d’entreprises et de gros, à préavis (échéance originale &gt;30 jours) -  Opérationnel et non opérationnel</t>
  </si>
  <si>
    <t>Commercial et d'entreprise, à préavis</t>
  </si>
  <si>
    <t>De gros, à préavis (Souverains, de banques centrales, d'organismes publics et de BMD)</t>
  </si>
  <si>
    <t>De gros, à préavis (toutes autres contreparties, incluants les autres IFs et entités légales)</t>
  </si>
  <si>
    <t>Dépôts commerciaux, d’entreprises et de gros à terme</t>
  </si>
  <si>
    <t>Commercial et d'entreprise, à terme - Non opérationnel</t>
  </si>
  <si>
    <t>De gros, à terme (Souverains, de banques centrales, d'organismes publics et de BMD)</t>
  </si>
  <si>
    <t>De gros, à terme (toutes autres contreparties, incluant les autres IFs et entités légales)</t>
  </si>
  <si>
    <t>Autres dépôts/garanties</t>
  </si>
  <si>
    <t>Acceptations bancaires de clients émises</t>
  </si>
  <si>
    <t>Acceptations bancaires à 1 mois émises</t>
  </si>
  <si>
    <t>Acceptations bancaires à 2 mois émises</t>
  </si>
  <si>
    <t>Acceptations bancaires à 3 mois émises</t>
  </si>
  <si>
    <t>Autres dépôts</t>
  </si>
  <si>
    <t>Dépôts intrabancaires avec swap</t>
  </si>
  <si>
    <t xml:space="preserve">Dépôts des entités affiliées </t>
  </si>
  <si>
    <t>Émissions de gros</t>
  </si>
  <si>
    <t>Émissions de gros de titres de créance non garantis</t>
  </si>
  <si>
    <t>Acceptations bancaires</t>
  </si>
  <si>
    <t>Papier commercial émis</t>
  </si>
  <si>
    <t>Certificats de dépôt et billets de dépôt au porteur émis</t>
  </si>
  <si>
    <t>Billets structurés commerciaux / de gros</t>
  </si>
  <si>
    <t>Titres de créance non garantis de premier rang émis</t>
  </si>
  <si>
    <t>Titres de créance subordonnés émis</t>
  </si>
  <si>
    <t>Émissions de gros de titres de créance garantis</t>
  </si>
  <si>
    <t>PCAA de la banque</t>
  </si>
  <si>
    <t>Obligations sécurisées de la banque</t>
  </si>
  <si>
    <t>TAA et TH de la banque</t>
  </si>
  <si>
    <t>TH et obligations adossés par un organisme</t>
  </si>
  <si>
    <t>Titrisations appartenant à d’autres institutions financières</t>
  </si>
  <si>
    <t>Opérations de pension et titres prêtés</t>
  </si>
  <si>
    <t>Titres vendus à découvert</t>
  </si>
  <si>
    <t>Autres passifs</t>
  </si>
  <si>
    <t>Passifs liés à des instruments dérivés (PLID)</t>
  </si>
  <si>
    <t>Passifs de swaps de change et de swaps de devises</t>
  </si>
  <si>
    <t>Autres PLID</t>
  </si>
  <si>
    <t>Sûretés en liquidités reçues</t>
  </si>
  <si>
    <t>Sûretés en liquidités reçues en échange d’instruments dérivés cotés en bourse</t>
  </si>
  <si>
    <t>Sûretés en liquidités reçues en échange d’instruments dérivés hors cote</t>
  </si>
  <si>
    <t>Produits de base à découvert</t>
  </si>
  <si>
    <t>Métaux précieux à découvert</t>
  </si>
  <si>
    <t>Dépôts de métaux précieux</t>
  </si>
  <si>
    <t>Autres produits de base à découvert</t>
  </si>
  <si>
    <t>Espaces réservés pour passifs</t>
  </si>
  <si>
    <t>Sorties de trésorerie provenant de passifs</t>
  </si>
  <si>
    <t>Total de l’avoir des actionnaires</t>
  </si>
  <si>
    <t>TOTAL DU PASSIF ET DE L’AVOIR DES ACTIONNAIRES</t>
  </si>
  <si>
    <t>Élements hors bilan</t>
  </si>
  <si>
    <t>Engagements</t>
  </si>
  <si>
    <t>Portions inutilisées de facilités de crédit et de liquidité au bénéfice de clients de détail et de petites entreprises</t>
  </si>
  <si>
    <t xml:space="preserve">Marges de crédit adossée à un bien immobilier (MCBI) </t>
  </si>
  <si>
    <t>Cartes de crédit; octroyées à des titulaires sans solde</t>
  </si>
  <si>
    <t>Cartes de crédit; octroyées à des clients qui ne sont pas des titulaires sans solde</t>
  </si>
  <si>
    <t>Autres marges de crédit; octroyées à des titulaires sans solde</t>
  </si>
  <si>
    <t>Autres marges de crédit; « sans engagement » aux clients qui ne sont pas des titulaires sans solde</t>
  </si>
  <si>
    <t>Autres marges de crédit; engagées à des clients qui ne sont pas des titulaires sans solde</t>
  </si>
  <si>
    <t>Autres; pour facilités « sans engagement »</t>
  </si>
  <si>
    <t>Autres; pour facilités engagées</t>
  </si>
  <si>
    <t>Portions inutilisées de facilités de crédit engagées au bénéfice d'autres clients</t>
  </si>
  <si>
    <t xml:space="preserve">Facilités de crédit engagées au bénéfice d'entreprises non financières; où il y a absence de relation opérationnelle </t>
  </si>
  <si>
    <t xml:space="preserve">Facilités de crédit engagées au bénéfice d'entreprises non financières; où il y a existence de relation opérationnelle </t>
  </si>
  <si>
    <t>Facilités de crédit engagées au bénéfice d'emprunteurs souverains, de banques centrales, d'organismes publics et de BMD</t>
  </si>
  <si>
    <t>Facilités de crédit engagées au bénéfice de banques soumises à une surveillance prudentielle</t>
  </si>
  <si>
    <t>Facilités de crédit engagées au bénéfice d’autres IF</t>
  </si>
  <si>
    <t>Facilités de crédit engagées au bénéfice d’autres entités juridiques</t>
  </si>
  <si>
    <t>Portions inutilisées de facilités de crédit engagées au bénéfice de clients commerciaux</t>
  </si>
  <si>
    <t xml:space="preserve">Facilités de crédit engagées au bénéfice de clients commerciaux; où il y a absence de relation opérationnelle </t>
  </si>
  <si>
    <t xml:space="preserve">Facilités de crédit engagées au bénéfice de clients commerciaux; où il y a existence de relation opérationnelle </t>
  </si>
  <si>
    <t>Portions inutilisées de facilités de crédit « sans engagement » au bénéfice d'autres clients</t>
  </si>
  <si>
    <t>Facilités de crédit "sans engagement" au bénéfice d'entreprises non financières</t>
  </si>
  <si>
    <t>Facilités de crédit "sans engagement" au bénéfice d'emprunteurs souverains, de banques centrales, d'organismes publics et de BMD</t>
  </si>
  <si>
    <t>Facilités de crédit "sans engagement" au bénéfice de banques soumises à une surveillance prudentielle</t>
  </si>
  <si>
    <t>Facilités de crédit "sans engagement" au bénéfice d’autres IF</t>
  </si>
  <si>
    <t>Facilités de crédit "sans engagement" au bénéfice d’autres entités juridiques</t>
  </si>
  <si>
    <t>Portions inutilisées de facilités de liquidité au bénéfice de PCAA</t>
  </si>
  <si>
    <t>Facilités de liquidité engagées au bénéfice de PCAA - Portion arrivant à échéance</t>
  </si>
  <si>
    <t>Facilités de liquidité engagées au bénéfice de PCAA non-émis (en reconnaissant la période de préavis)</t>
  </si>
  <si>
    <t>Portions inutilisées de facilités de liquidité au bénéfice d'autres clients</t>
  </si>
  <si>
    <t>Facilités de liquidité engagées au bénéfice d'entreprises non financières</t>
  </si>
  <si>
    <t>Facilités de liquidité engagées au bénéfice d'emprunteurs souverains, de banques centrales, d'organismes publics et de BMD</t>
  </si>
  <si>
    <t>Facilités de liquidité engagées au bénéfice de banques soumises à une surveillance prudentielle</t>
  </si>
  <si>
    <t>Facilités de liquidité engagées au bénéfice d'autres IF</t>
  </si>
  <si>
    <t>Facilités de liquidité engagées au bénéfice d'entités à détenteurs de droits variables</t>
  </si>
  <si>
    <t>Facilités de liquidité engagées au bénéfice d'autres entités juridiques</t>
  </si>
  <si>
    <t>Facilités de liquidité « sans engagement »</t>
  </si>
  <si>
    <t xml:space="preserve"> Obligations de financement conditionnelles</t>
  </si>
  <si>
    <t>Obligations de crédit commercial (y compris les garanties et lettres de crédit)</t>
  </si>
  <si>
    <t>Garanties et lettres de crédit sans rapport avec des obligations de crédit commercial</t>
  </si>
  <si>
    <t>Garanties de financement</t>
  </si>
  <si>
    <t>Garanties de financement aux filiales</t>
  </si>
  <si>
    <t>Espace réservé pour éléments hors-bilan</t>
  </si>
  <si>
    <t>Sorties de trésorerie provenant d'éléments hors bilan</t>
  </si>
  <si>
    <t>Sûretés</t>
  </si>
  <si>
    <t>Nantissement de sûretés et charges – instruments dérivés et compensation</t>
  </si>
  <si>
    <t>Entrées de sûretés sur cessions en pension</t>
  </si>
  <si>
    <t>Sorties de sûretés sur cessions en pension</t>
  </si>
  <si>
    <t>Espaces réservés pour sûretés</t>
  </si>
  <si>
    <t>Entrées de liquidités / Sorties de sûretés</t>
  </si>
  <si>
    <t>Postes pour mémoire</t>
  </si>
  <si>
    <t>Revenu / Charges autres que d'intérêt</t>
  </si>
  <si>
    <t>Revenu autre que d'intérêt admissible</t>
  </si>
  <si>
    <t>Charges autres que d'intérêt</t>
  </si>
  <si>
    <t>Activités de prêts attendues</t>
  </si>
  <si>
    <t>Renouvellements</t>
  </si>
  <si>
    <t>Obligations contractuelles (engagement accepté par le client) excluant les renouvellements</t>
  </si>
  <si>
    <t>Octroi de fonds attendus issus de pré-approbations ou de taux garantis</t>
  </si>
  <si>
    <t>Autre octroi de fonds attendu pour hypothèques résidentielles</t>
  </si>
  <si>
    <t>Autre octroi de fonds attendu pour hypothèques commerciales</t>
  </si>
  <si>
    <t>Immobilier commercial - Financement intermédiaire (Prêts de construction)</t>
  </si>
  <si>
    <t>Sorties de trésorerie contractuelles et attendues pour des projets lorsque le financement a commencé antérieurement</t>
  </si>
  <si>
    <t>Sorties de trésorerie contractuelles et attendues pour des projets lorsque le financement n'a pas encore commencé</t>
  </si>
  <si>
    <t>Autres obligations contractuelles pour l'octroi de fonds</t>
  </si>
  <si>
    <t>Autres obligations contractuelles pour l'octroi de fonds à des institutions financières</t>
  </si>
  <si>
    <t>Autres obligations contractuelles pour l'octroi de fonds aux clients de détail</t>
  </si>
  <si>
    <t>Autres obligations contractuelles pour l'octroi de fonds à des petites entreprises</t>
  </si>
  <si>
    <t>Autres obligations contractuelles pour l'octroi de fonds à des entreprises non financières</t>
  </si>
  <si>
    <t>Autres obligations contractuelles pour l'octroi de fonds à d'autres clients</t>
  </si>
  <si>
    <t>Autres sorties de trésoreries non-contractuelles attendues</t>
  </si>
  <si>
    <t>Autres sorties de trésorerie non-contractuelles attendues à des institutions financières</t>
  </si>
  <si>
    <r>
      <t xml:space="preserve">Autres sorties de trésorerie non-contractuelles attendues aux clients de détail </t>
    </r>
    <r>
      <rPr>
        <sz val="10"/>
        <rFont val="Arial"/>
        <family val="2"/>
      </rPr>
      <t>et de petites entreprises</t>
    </r>
  </si>
  <si>
    <t>Autres sorties de trésorerie non-contractuelles attendues à des petites entreprises</t>
  </si>
  <si>
    <t>Autres sorties de trésorerie non-contractuelles attendues à des entreprises non financières</t>
  </si>
  <si>
    <r>
      <t xml:space="preserve">Autres sorties de trésorerie non-contractuelles attendues à </t>
    </r>
    <r>
      <rPr>
        <sz val="10"/>
        <rFont val="Arial"/>
        <family val="2"/>
      </rPr>
      <t>des entreprises et d'autres clients</t>
    </r>
  </si>
  <si>
    <t>Espace réservé aux postes pour mémoire</t>
  </si>
  <si>
    <t>Portions inutilisées de facilités de crédit engagées au bénéfice d'entreprises non-financières, par qualité de crédit</t>
  </si>
  <si>
    <t>Contrepartie de bonne qualité</t>
  </si>
  <si>
    <t>Contrepartie de qualité inférieure</t>
  </si>
  <si>
    <t>Flux de trésorerie calculés</t>
  </si>
  <si>
    <t>Balance Sheet</t>
  </si>
  <si>
    <t>Name</t>
  </si>
  <si>
    <t>Date</t>
  </si>
  <si>
    <r>
      <t xml:space="preserve">DDPE à demande </t>
    </r>
    <r>
      <rPr>
        <sz val="10"/>
        <rFont val="Arial"/>
        <family val="2"/>
      </rPr>
      <t>géré par un tiers non affiliés</t>
    </r>
  </si>
  <si>
    <t>DDPE sensibles aux taux d’intérêt directement gérés par le client -  relation établie ou dépôt dans un compte transactionnel</t>
  </si>
  <si>
    <t xml:space="preserve">DDPE sensibles aux taux d’intérêt directement gérés par le client - aucune relation et aucun dépôt dans un compte transactionnel </t>
  </si>
  <si>
    <t>Espace réservé pour passifs</t>
  </si>
  <si>
    <t>FLUX DE TRÉSORERIE ALNGA</t>
  </si>
  <si>
    <t>FLUX DE TRÉSORERIE NETS (hors ALNGA)</t>
  </si>
  <si>
    <t>FLUX DE TRÉSORERIE (TOTALE)</t>
  </si>
  <si>
    <t>FLUX DE TRÉSORERIE NETS CUMULATIFS</t>
  </si>
  <si>
    <t>Instruments dérivés sur devises (de l'onglet 3. FTNC USD)</t>
  </si>
  <si>
    <t>Actifs et swaps de devises</t>
  </si>
  <si>
    <t>CAD</t>
  </si>
  <si>
    <t>USD</t>
  </si>
  <si>
    <t>EUR</t>
  </si>
  <si>
    <t>GBP</t>
  </si>
  <si>
    <t>AUD</t>
  </si>
  <si>
    <t>JPY</t>
  </si>
  <si>
    <t>Autres</t>
  </si>
  <si>
    <t>Passifs et swaps de devises</t>
  </si>
  <si>
    <t>Entrées / sorties de trésorerie des instruments de devises</t>
  </si>
  <si>
    <t>Dollar canadien ($ CAN)</t>
  </si>
  <si>
    <t>Dollar des États-Unis (USD)</t>
  </si>
  <si>
    <t>Comments</t>
  </si>
  <si>
    <t>Instruments dérivés sur devises</t>
  </si>
  <si>
    <t>Euro (EUR)</t>
  </si>
  <si>
    <t>Livre sterling (GBP)</t>
  </si>
  <si>
    <t>Autres devises admissibles</t>
  </si>
  <si>
    <t>Tableau de décote des titres</t>
  </si>
  <si>
    <t>Tableau de décote des dépôts</t>
  </si>
  <si>
    <t>Flux de sorties d'engagements</t>
  </si>
  <si>
    <r>
      <t>Tableau des flux d'entr</t>
    </r>
    <r>
      <rPr>
        <b/>
        <sz val="16"/>
        <rFont val="Calibri"/>
        <family val="2"/>
      </rPr>
      <t>é</t>
    </r>
    <r>
      <rPr>
        <b/>
        <sz val="16"/>
        <rFont val="Arial"/>
        <family val="2"/>
      </rPr>
      <t>e des actions</t>
    </r>
  </si>
  <si>
    <r>
      <t>Décotes</t>
    </r>
    <r>
      <rPr>
        <b/>
        <sz val="10"/>
        <color rgb="FF0070C0"/>
        <rFont val="Arial"/>
        <family val="2"/>
      </rPr>
      <t xml:space="preserve"> (Note 2, 3)</t>
    </r>
  </si>
  <si>
    <t>Semaine 1-4</t>
  </si>
  <si>
    <t>Équivalent mois 1</t>
  </si>
  <si>
    <t>Mois 2-12</t>
  </si>
  <si>
    <t>Taux de décote</t>
  </si>
  <si>
    <t>Semaine 4</t>
  </si>
  <si>
    <t>Mois 2</t>
  </si>
  <si>
    <t>Mois 3</t>
  </si>
  <si>
    <t>Mois 4</t>
  </si>
  <si>
    <t>(Note 1)</t>
  </si>
  <si>
    <t>Élements hors-bilan</t>
  </si>
  <si>
    <t/>
  </si>
  <si>
    <t>DDPE à terme encaissables gérés par un tiers non affiliés</t>
  </si>
  <si>
    <r>
      <t xml:space="preserve">TH commerciaux (THC) non adossés par un organisme </t>
    </r>
    <r>
      <rPr>
        <b/>
        <sz val="10"/>
        <color rgb="FF0070C0"/>
        <rFont val="Arial"/>
        <family val="2"/>
      </rPr>
      <t>(Note 1)</t>
    </r>
  </si>
  <si>
    <r>
      <t>TH résidentiels (THR) non adossés par un organisme</t>
    </r>
    <r>
      <rPr>
        <b/>
        <sz val="10"/>
        <color rgb="FF0070C0"/>
        <rFont val="Arial"/>
        <family val="2"/>
      </rPr>
      <t xml:space="preserve"> (Note 1)</t>
    </r>
  </si>
  <si>
    <r>
      <t xml:space="preserve">TAA et PCAA non émis par une IF (à cote élevée) </t>
    </r>
    <r>
      <rPr>
        <b/>
        <sz val="10"/>
        <color rgb="FF0070C0"/>
        <rFont val="Arial"/>
        <family val="2"/>
      </rPr>
      <t>(Note 4)</t>
    </r>
  </si>
  <si>
    <t>DDPE à terme fixe (30 jours) directement gérés par un tiers non affiliés</t>
  </si>
  <si>
    <t>DDPE à terme fixe (60 jours) directement gérés par un tiers non affiliés</t>
  </si>
  <si>
    <r>
      <t>TAA et PCAA émis par une IF (à cote élevée)</t>
    </r>
    <r>
      <rPr>
        <b/>
        <sz val="10"/>
        <color rgb="FF0070C0"/>
        <rFont val="Arial"/>
        <family val="2"/>
      </rPr>
      <t xml:space="preserve"> (Note 4)</t>
    </r>
  </si>
  <si>
    <t>DDPE à terme fixe (90 jours) directement gérés par un tiers non affiliés</t>
  </si>
  <si>
    <t>DDPE à terme fixe (180 jours) directement gérés par un tiers non affiliés</t>
  </si>
  <si>
    <t>DDPE à terme fixe (1 an) directement gérés par un tiers non affiliés</t>
  </si>
  <si>
    <t>DDPE à terme fixe (&gt;1 an) directement gérés par un tiers non affiliés</t>
  </si>
  <si>
    <t>À demande commerciaux / d’entreprises – à fins opérationnelles</t>
  </si>
  <si>
    <t>À demande commerciaux / d’entreprises – autres qu’à fins opérationnelles</t>
  </si>
  <si>
    <t>Notes:</t>
  </si>
  <si>
    <t>1.</t>
  </si>
  <si>
    <r>
      <t>Dans le cas des TH commerciaux (THC) non adossés par un organisme, un d</t>
    </r>
    <r>
      <rPr>
        <sz val="10"/>
        <rFont val="Arial"/>
        <family val="2"/>
      </rPr>
      <t>écote de 100% est assorti pour chaque devise, m</t>
    </r>
    <r>
      <rPr>
        <sz val="10"/>
        <rFont val="Calibri"/>
        <family val="2"/>
      </rPr>
      <t>ê</t>
    </r>
    <r>
      <rPr>
        <sz val="10"/>
        <rFont val="Arial"/>
        <family val="2"/>
      </rPr>
      <t>me ceux d'un c</t>
    </r>
    <r>
      <rPr>
        <sz val="10"/>
        <rFont val="Calibri"/>
        <family val="2"/>
      </rPr>
      <t>ô</t>
    </r>
    <r>
      <rPr>
        <sz val="10"/>
        <rFont val="Arial"/>
        <family val="2"/>
      </rPr>
      <t>te de cr</t>
    </r>
    <r>
      <rPr>
        <sz val="10"/>
        <rFont val="Calibri"/>
        <family val="2"/>
      </rPr>
      <t>é</t>
    </r>
    <r>
      <rPr>
        <sz val="10"/>
        <rFont val="Arial"/>
        <family val="2"/>
      </rPr>
      <t>dit elevée (AA et plus haut).  Le cas échéant, le BSIF peut évaluer comme admissibles certaines de ces titres, en évaluant des crit</t>
    </r>
    <r>
      <rPr>
        <sz val="10"/>
        <rFont val="Calibri"/>
        <family val="2"/>
      </rPr>
      <t>è</t>
    </r>
    <r>
      <rPr>
        <sz val="10"/>
        <rFont val="Arial"/>
        <family val="2"/>
      </rPr>
      <t>res tels que les conditions de marchés, ou l'admissibilité aux banques centrales.</t>
    </r>
  </si>
  <si>
    <t>2.</t>
  </si>
  <si>
    <t>Les titres dénominées en autres devises que le BSIF juge admissible sont assortis des décote de le bilan canadien.</t>
  </si>
  <si>
    <t>3.</t>
  </si>
  <si>
    <t>Le cas échéant, le BSIF peut évaluer comme admissible certaines titres qui sont maintenant assortis d'une décote de 100%.  Les critères  peuvent inclure, p. ex., les conditions de marchés, ou l'admissibilité aux banques centrales.</t>
  </si>
  <si>
    <t>Les taux de décote des titres équivalents au premier mois sont indiqués seulement là où applicables aux types de dépôts</t>
  </si>
  <si>
    <t>Les dépôts à demande commerciaux non opérationnels, d'entreprises, et de gros venant d'autres institutions financières sont décotés à un taux de 25% par semaine pour les quatre premières semaines sur la base d'une balance constante.</t>
  </si>
  <si>
    <t>4.</t>
  </si>
  <si>
    <t>Dans le cas des titres adossés à des actifs (TAA) et papier commercial adossé à des actifs (PCAA) émis par une IF OU non émis par une IF (à cote élevée), seulements les PCAA admissibles aux banques centrales canadiens et américains sont assortis d'une décote de 7,5%.
ABCPs accepted at the central banks in Canada and U.S. are eligible for the 7.5% haircut noted above.</t>
  </si>
  <si>
    <t>Instructions</t>
  </si>
  <si>
    <t>À déclarer</t>
  </si>
  <si>
    <t>Traitement du NCCF</t>
  </si>
  <si>
    <t>Références de la NL (Chapitre 4)</t>
  </si>
  <si>
    <t>Références du document d'instructions</t>
  </si>
  <si>
    <t>Solde seulement</t>
  </si>
  <si>
    <t>Le solde constitue une entrée uniquement pour la première semaine.</t>
  </si>
  <si>
    <t>Solde et entrées de trésorerie lorsque les dépôts cessent d’être grevés</t>
  </si>
  <si>
    <t>Les entrées sont constatées dans des tranches chronologiques lorsque les dépôts cessent d’être grevés.</t>
  </si>
  <si>
    <t>Dépôts à vue auprès des institutions financières</t>
  </si>
  <si>
    <t>Solde et entrées venant à échéance pour chaque période</t>
  </si>
  <si>
    <t>Les entrées sont constatées dans les tranches d’échéance contractuelle</t>
  </si>
  <si>
    <t>Solde (valeur marchande, excluant les intérêts courus) et entrées venant à échéance (valeur marchande) pour chaque période</t>
  </si>
  <si>
    <t>Le solde après décote pertinente est constaté à titre d’entrée la première semaine. Le montant de décote des entrées venant à échéance est constaté selon les tranches d’échéance contractuelle. Les décotes sont prescrites dans le tableau de décote des titres.</t>
  </si>
  <si>
    <t>15-21, 23-25, 27</t>
  </si>
  <si>
    <t>Titres gouvernementaux à cote faible / sans cote</t>
  </si>
  <si>
    <t>Titres gouvernementaux d’émetteurs souverains et de banques centrales (à cote faible / sans cote)</t>
  </si>
  <si>
    <t>Titres gouvernementaux d’État, de provinces et d’organismes (à cote faible / sans cote)</t>
  </si>
  <si>
    <t>Titres gouvernementaux d’États et de municipalités (à cote faible / sans cote)</t>
  </si>
  <si>
    <t>Titres gouvernementaux supranationaux et de banques multilatérales de développement (à cote faible / sans cote)</t>
  </si>
  <si>
    <t>TH adossés par un organisme (à cote faible / sans cote)</t>
  </si>
  <si>
    <t>THC non adossés par un organisme (à cote faible / sans cote)</t>
  </si>
  <si>
    <t>THR non adossés par un organisme (à cote faible / sans cote)</t>
  </si>
  <si>
    <t>Obligations et papier commercial de sociétés non émis par une IF (à cote faible / sans cote)</t>
  </si>
  <si>
    <t>Obligations et papier commercial non garantis non émis par une IF (à cote faible / sans cote)</t>
  </si>
  <si>
    <t>Obligations sécurisées non émises par une IF (à cote faible / sans cote)</t>
  </si>
  <si>
    <t>Obligations et papier commercial de sociétés émis par une IF (à cote faible / sans cote)</t>
  </si>
  <si>
    <t>Obligations et papier commercial non garantis émis par une IF (à cote faible / sans cote)</t>
  </si>
  <si>
    <t>Obligations sécurisées émises par une IF (à cote faible / sans cote)</t>
  </si>
  <si>
    <t>Émission géante d’obligations sécurisées par une IF (à cote faible / sans cote)</t>
  </si>
  <si>
    <t>TAA et PCAA non émis par une IF (à cote faible / sans cote)</t>
  </si>
  <si>
    <t>TAA non émis par une IF (à cote faible / sans cote)</t>
  </si>
  <si>
    <t>PCAA non émis par une IF (à cote faible / sans cote)</t>
  </si>
  <si>
    <t>TAA et PCAA émis par une IF (à cote faible / sans cote)</t>
  </si>
  <si>
    <t>TAA émis par une IF (à cote faible / sans cote)</t>
  </si>
  <si>
    <t>PCAA émis par une IF (à cote faible / sans cote)</t>
  </si>
  <si>
    <t>Actions ordinaires d'entreprises non financières admissibles</t>
  </si>
  <si>
    <t>Solde (valeur marchande) seulement</t>
  </si>
  <si>
    <t>50 % du solde est constaté comme entrée la quatrième semaine.</t>
  </si>
  <si>
    <t>Actions ordinaires d'entreprises financières admissibles</t>
  </si>
  <si>
    <t>Les entrées sont constatées comme suit : 12,5 % le deuxième mois; 25 % le troisième mois; et 12,5 % le quatrième mois.</t>
  </si>
  <si>
    <t>Aucune valeur d’entrée ne sera attribuée.</t>
  </si>
  <si>
    <t>Les entrées sont constatées dans les tranches d’échéance contractuelles</t>
  </si>
  <si>
    <t>Le solde est constaté à titre d’entrée la première semaine après décote pertinente (c.‑à‑d. « Titres hypothécaires (TH) – TH adossés par un organisme – TH adossés par un organisme (à cote élevée) prescrite dans le tableau de décote des titres</t>
  </si>
  <si>
    <t>Solde et entrées de paiements pour chaque période</t>
  </si>
  <si>
    <t>Dans le cas des hypothèques titrisées (servant à adosser des swaps de la Fiducie du Canada pour l’habitation (FCH), déclarer à la fois les soldes à l’échéance et les paiements périodiques d’amortissement, déclarer les paiements périodiques d’amortissement dans les même tranches d’échéance contractuelle que les entrées liés aux soldes a l'échéance.
Dans le cas des titres hypothécaires vendus à des tiers, déclarer les soldes et les paiements périodiques d’amortissement.</t>
  </si>
  <si>
    <t xml:space="preserve">Dans le cas des hypothèques titrisées (servant à adosser des swaps de la Fiducie du Canada pour l’habitation (FCH) et vendus à des tiers,  les entrées sont constatées dans les   tranches d’échéance contractuelle. </t>
  </si>
  <si>
    <t>Dans le cas des hypothèques titrisées (servant à adosser des swaps de la Fiducie du Canada pour l’habitation (FCH), ne déclarer pas les paiements périodiques d’amortissement en cette ligne.
Dans le cas des titres hypothécaires vendus à des tiers, déclarer les soldes à l'échéance et les paiements périodiques d’amortissement.</t>
  </si>
  <si>
    <t>Dans le cas des hypothèques titrisées (servant à adosser des swaps de la Fiducie du Canada pour l’habitation (FCH), Aucune valeur d’entrée de trésorerie ne serait reçue jusqu’à l’échéance des swaps de la FCH
Dans le cas des titres hypothécaires vendus à des tiers, les paiements périodiques d’amortissement et les entrées issues de soldes à l’échéance seraient constatés dans les tranches d’échéance contractuelle des paiements</t>
  </si>
  <si>
    <t>Aucune valeur d’entrée ne sera attribuée</t>
  </si>
  <si>
    <t xml:space="preserve">1) Paiements périodiques d’amortissement contractuel pour chaque période, ou
2) Présumer que les paiements mensuels d’amortissement se poursuivront au même taux d’amortissement que lors du premier mois. Autrement dit, chaque paiement reçu au cours du premier mois sera constaté dans chacune des tranches d’échéance contractuelle du 2e  au 12e mois. 
Il faut indiquer clairement l’option choisie dans la colonne « Commentaires » : « Contractuelle » pour l’option 1, « 1er mois » pour l’option 2. 
</t>
  </si>
  <si>
    <t>Solde et entrées de paiement minimum pour chaque période</t>
  </si>
  <si>
    <t>Les entrées sont constatées dans les tranches chronologiques de paiement minimum</t>
  </si>
  <si>
    <t>Les entrées sont constatées dans les tranches d’échéance contractuelle, cependant, on suppose que les institutions continuent à accorder des prêts aux entreprises et aux gouvernements, à un taux de 50 % des entrées contractuelles.</t>
  </si>
  <si>
    <t>Les entrées sont constatées dans les tranches chronologiques de paiement minimum, cependant, on suppose que les institutions continuent à accorder des prêts aux entreprises et aux gouvernements, à un taux de 50% des entrées contractuelles.</t>
  </si>
  <si>
    <t>Prêts à vue</t>
  </si>
  <si>
    <t>Prêts à vue (avec paiement minimum)</t>
  </si>
  <si>
    <t>Prêts à vue (sans paiement minimum)</t>
  </si>
  <si>
    <t>Solde et entrées de paiement brutes pour chaque période</t>
  </si>
  <si>
    <t>Les paiements bruts sont constatés à titre d’entrées dans chaque tranche chronologique de paiement.</t>
  </si>
  <si>
    <t>Les flux de trésorerie interbancaires dans la même tranche chronologique peuvent être compensés à l’échelle de la filiale/de l’entité.</t>
  </si>
  <si>
    <t>Solde et entrées en dates d’échéance contractuelle de la facilité sous-jacent</t>
  </si>
  <si>
    <t>Les entrées sont constatées dans les tranches d’échéance contractuelle de la facilité sous-jacent</t>
  </si>
  <si>
    <t>Solde (valeur du prêt) et entrées venant à échéance (valeur du prêt) pour chaque période.
Solde de la sûreté (valeur marchande) et sorties de sûreté venant à échéance (valeur marchande d’après l’échéance de la prise en pension connexe) pour chaque période sous « Sûretés – Entrées de sûretés sur cessions en pension »</t>
  </si>
  <si>
    <t>Les entrées sont constatées dans les tranches d’échéance contractuelle.
Dans le cas des sûretés, le solde après décote est constaté comme une entrée la première semaine et les sorties venant à échéance après décote sont constatées dans les tranches d’échéance contractuelle. Les décotes sont prescrites dans le tableau de décote des titres.</t>
  </si>
  <si>
    <t>21, 34, 35</t>
  </si>
  <si>
    <t>Solde (valeur marchande)
Pour le bilan en dollars américains seulement; déclarer aussi le montant nominal des flux de trésorerie contractuels nets venant à échéance pour chaque période.</t>
  </si>
  <si>
    <t>Aucune valeur de liquidité ne sera attribuée, sauf pour le bilan en dollars américains.
Aux fins du bilan en dollars américains, la somme des flux de trésorerie contractuels pour toutes les périodes est constatée comme une entrée dans la première semaine.</t>
  </si>
  <si>
    <t>Solde (valeur marchande) et entrées venant à échéance (montant nominal) pour chaque période.
Pour les options, solde (valeur marchande) et entrées de trésorerie contractuelle prévues (les options sont réputées être exercées lorsqu’elles sont « dans le cours » pour l’acheteur) pour chaque période.
Pour les sûretés de garantie, solde (valeur marchande) et sorties de sûretés venant à échéance (valeur marchande selon l’échéance des instruments dérivés connexes) pour chaque période sous « Nantissement de sûretés et charges – instruments dérivés et compensation »</t>
  </si>
  <si>
    <t>Les entrées sont constatées dans les tranches d’échéance contractuelle.
Pour les options, les entrées sont constatées dans les tranches d’échéance contractuelle.
Pour les sûretés de garantie, le solde après décote est constaté à titre d’entrée dans la première semaine.
Les sorties venant à échéance après décote sont constatées dans les tranches d’échéance contractuelle dans la section «Nantissement de sûretés et charges – instruments dérivés et compensation».
Les décotes sont prescrites dans le tableau de décote des titres.
Pour les sûretés en liquidités, les sorties sont constatées lorsque les instruments dérivés connexes sont réglés.</t>
  </si>
  <si>
    <t>Solde des sûretés en liquidité et entrées lorsque les liquidités données en nantissement cessent d’être grevées pour chaque période</t>
  </si>
  <si>
    <t>Les entrées sont constatées dans les tranches d’échéance lorsque les liquidités données en nantissement cessent d’être grevées.</t>
  </si>
  <si>
    <t>Solde de liquidité seulement</t>
  </si>
  <si>
    <t>Dépôts de la clientèle de détail et des petites entreprises (DDPE) – à vue et à préavis</t>
  </si>
  <si>
    <t>DDPE à vue stables assurés de type 1</t>
  </si>
  <si>
    <t>Les sorties sont constatées dans chaque période selon le calendrier de retrait du tableau 1 du chapitre 4 de la NL</t>
  </si>
  <si>
    <t>tableau 1</t>
  </si>
  <si>
    <t>3.2, 3.4</t>
  </si>
  <si>
    <t>DDPE à vue stables assurés de type 2</t>
  </si>
  <si>
    <t>DDPE à vue moins stables assurés</t>
  </si>
  <si>
    <t>DDPE à vue gérés par un tiers non affilié</t>
  </si>
  <si>
    <t>DDPE à vue non assurés</t>
  </si>
  <si>
    <t>Solde et sorties de paiements venant à échéance pour chaque période</t>
  </si>
  <si>
    <t>Les sorties de paiements venant à échéance sont constatées dans la période en cours et toutes les périodes antérieures selon les taux de retrait des dépôts à vue du même type (voir le tableau 1 du chapitre 4 de la NL)</t>
  </si>
  <si>
    <t>40, tableau 1</t>
  </si>
  <si>
    <t>DDPE à terme encaissables gérés par un tiers non affilié</t>
  </si>
  <si>
    <t>Arrondir l’échéance initiale des dépôts selon des tranches de 30 / 60 / 90 / 180 jours / 1 an / &gt;1 an; si l’échéance est moins de 30 jours, choisir la tranche de 30 jours; si l’échéance initiale tombe entre deux tranches, choisir la tranche de durée moindre. Les dépôts à terme sont réputés être renouvelés pour la même durée que l’échéance initiale arrondie.
Sur la ligne correspondant la tranche d’échéance initiale du dépôt à terme, déclarer le solde et les sorties de paiements venant à échéance pour chaque période</t>
  </si>
  <si>
    <t>Les sorties sont constatées pour les paiements venant à échéance dans la période en cours et toutes les périodes de renouvellement antérieures d’après les taux de retrait du tableau 1 du chapitre 4 de la NL</t>
  </si>
  <si>
    <t>39, tableau 1</t>
  </si>
  <si>
    <t>DDPE à terme fixe (30 jours) directement gérés par un tiers non affilié</t>
  </si>
  <si>
    <t>DDPE à terme fixe (60 jours) directement gérés par un tiers non affilié</t>
  </si>
  <si>
    <t>DDPE à terme fixe (90 jours) directement gérés par un tiers non affilié</t>
  </si>
  <si>
    <t>DDPE à terme fixe (180 jours) directement gérés par un tiers non affilié</t>
  </si>
  <si>
    <t>DDPE à terme fixe (1 an) directement gérés par un tiers non affilié</t>
  </si>
  <si>
    <t>DDPE à terme fixe (&gt;1 an) directement gérés par un tiers non affilié</t>
  </si>
  <si>
    <t>Solde et sorties venant à échéance pour chaque période</t>
  </si>
  <si>
    <t>Les sorties sont constatées dans les tranche d’échéance contractuelle</t>
  </si>
  <si>
    <t>Solde et sorties à la première date de rachat</t>
  </si>
  <si>
    <t>Les sorties sont constatées dans la première tranche d’option de rachat</t>
  </si>
  <si>
    <t>À vue commerciaux / d’entreprises (échéance originale ≤30 jours) – à fins opérationnelles</t>
  </si>
  <si>
    <t>À vue commerciaux / d’entreprises (échéance originale ≤30 jours) – autres qu’à fins opérationnelles</t>
  </si>
  <si>
    <t>Les sorties sont constatées dans les tranches d’échéance contractuelles</t>
  </si>
  <si>
    <t>déclarer le solde et les sorties venant à échéance pour chaque période sous la ligne des acceptations bancaires selon la tranche d’échéance initiale appropriée (regrouper dans la tranche d’échéance de 1 mois les acceptations dont l’échéance initiale est inférieure à 1 mois)</t>
  </si>
  <si>
    <t>Les sorties sont constatées pour 100 % des paiements venant à échéance pour la période en cours et pour toutes les périodes de renouvellement antérieures</t>
  </si>
  <si>
    <t>déclarer le solde et les sorties venant à échéance pour chaque période sous la ligne des acceptations bancaires selon la tranche d’échéance initiale appropriée</t>
  </si>
  <si>
    <t>Solde et sorties de paiements bruts pour chaque période</t>
  </si>
  <si>
    <t>Les paiements bruts sont constatés à titre de sorties dans chaque tranche d’échéance de paiement.
Les flux de trésorerie interbancaires dans la même tranche d’échéance peuvent être compensés à l’échelon de la filiale / de l’entité.</t>
  </si>
  <si>
    <t>3.2, 3.5</t>
  </si>
  <si>
    <t xml:space="preserve">Soldea et sorties contractuelles pour chaque période </t>
  </si>
  <si>
    <t>Pour les billets structurés avec rachat obligatoire / du client, déclarer le solde et les sorties à la première date de rachat.
Pour les autres billets structurés, déclarer le solde et les sorties venant à échéance pour chaque période.</t>
  </si>
  <si>
    <t>Pour les billets structurés avec rachat obligatoire / du client, les sorties sont constatées selon la première tranche d’option de rachat.
Pour les autres billets structurés, les sorties sont constatées dans les tranches d’échéance contractuelle.</t>
  </si>
  <si>
    <t>Solde (valeur du prêt) et sorties venant à échéance (valeur du prêt) pour chaque période.
Solde de la sûreté (valeur marchande) et entrées de sûreté venant à échéance (valeur marchande d’après l’échéance de la prise en pension connexe) pour chaque période sous « Sûretés – Sorties de sûreté sur cessions en pension »</t>
  </si>
  <si>
    <t>Les sorties sont constatées dans les tranches d’échéance contractuelle.
Pour les sûretés, le solde après décote est constaté comme une sortie dans la première semaine, les sorties après décote sont constatées dans les tranches d’échéance contractuelle, les décotes sont prescrites dans le tableau de décote des titres.</t>
  </si>
  <si>
    <t>41, 43</t>
  </si>
  <si>
    <t>Solde (valeur du prêt) et sortie (valeur du prêt) à l’échéance contractuelle.
Solde des sûretés en liquidités et sorties lorsque les liquidités données en nantissement cessent d’être grevées pour chaque période sous « Autres actifs – Sûretés en liquidités données en nantissement »</t>
  </si>
  <si>
    <t>Les sorties sont constatées la première semaine. 
Pour les sûretés en liquidités, les entrées sont constatées dans les tranches d’échéance lorsque les liquidités données en nantissement cessent d’être grevées.</t>
  </si>
  <si>
    <t>Aucune valeur de liquidité ne sera attribuée, sauf pour le bilan en dollars américains.
Aux fins du bilan en dollars américains, la somme des flux de trésorerie contractuels pour toutes les périodes est constatée comme une sortie dans la première semaine.</t>
  </si>
  <si>
    <t>Solde (valeur marchande) et sorties venant à échéance (montant nominal) pour chaque période.
Pour les options, solde (valeur marchande) et sorties de trésorerie contractuelle prévues (les options sont réputées être exercées lorsqu’elles sont « dans le cours » pour l’acheteur) pour chaque période.
Pour les sûretés de garantie, solde (valeur marchande) et entrées de sûretés venant à échéance (valeur marchande selon l’échéance des instruments dérivés connexes) pour chaque période sous « Nantissement de sûretés et charges – instruments dérivés et compensation ».
Pour les sûretés en liquidités, solde et entrées lorsque les liquidités données en nantissement cessent d’être grevées pour chaque période sous « Autres actifs – Sûretés en liquidités données en nantissement ».</t>
  </si>
  <si>
    <t>Les sorties sont constatées dans les tranches d’échéance contractuelle.
Pour les options, les sorties sont constatées dans les tranches d’échéance contractuelle.
Pour les sûretés de garantie, le solde après décote et constaté à titre de sortie dans la première semaine.
Les entrées venant à échéance après décote sont constatées dans les tranches d’échéance contractuelle dans la section «Nantissement de sûretés et charges – instruments dérivés et compensation».
Les décotes sont prescrites dans le tableau de décote des titres.
Pour les sûretés en liquidités, les entrées sont constatées dans les tranches d’échéance lorsque les liquidités données en nantissement cessent d’être grevées.</t>
  </si>
  <si>
    <t>Solde des sûretés en liquidité et sorties lorsque les instruments dérivés connexes sont réglés pour chaque période</t>
  </si>
  <si>
    <t>Les sorties sont constatées dans les tranches d’échéance lorsque les instruments dérivés connexes sont réglés.</t>
  </si>
  <si>
    <t>Aucune valeur de sortie ne sera attribuée.</t>
  </si>
  <si>
    <t>Solde à la semaine 1, ou à la date contractuelle la plus proche</t>
  </si>
  <si>
    <t>Les sorties sont constatées à la semaine 1 (ou à la date contractuelle la plus proche), basées sur le taux de sorties de trésorerie indiquées au Tableau 2 du chapitre 4 de la NL.</t>
  </si>
  <si>
    <t>67, tableau 2</t>
  </si>
  <si>
    <t>3.10</t>
  </si>
  <si>
    <t>Solde à la semaine 1, ou à la date contractuelle la plus proche. La classification de la qualité des clients doit être cohérente avec la classification interne des clients utilisée à des fins de gestion des risques (p. ex. notation du risque de l’emprunteur ou autres indicateurs internes).</t>
  </si>
  <si>
    <t>68, tableau 2</t>
  </si>
  <si>
    <t>69, tableau 2</t>
  </si>
  <si>
    <t>70, tableau 2</t>
  </si>
  <si>
    <t>71, tableau 2</t>
  </si>
  <si>
    <t>72, tableau 2</t>
  </si>
  <si>
    <t>73, tableau 2</t>
  </si>
  <si>
    <t>Solde à la semaine 1.</t>
  </si>
  <si>
    <t>Les sorties de trésorerie sont constatées à la semaine 1.</t>
  </si>
  <si>
    <t>Solde des sûretés (valeur marchande) et flux de sûretés venant à échéance (valeur marchande d’après l’échéance des instruments dérivés connexes) pour chaque période</t>
  </si>
  <si>
    <t>Le solde après décote est constaté comme sortie de trésorerie la première semaine. Les flux de sûretés après décote venant à échéance sont constatés dans les tranches d’échéance contractuelle. Les décotes sont prescrites dans le tableau de décote des titres.</t>
  </si>
  <si>
    <t>36, 46</t>
  </si>
  <si>
    <t>2.7, 3.9</t>
  </si>
  <si>
    <t>Dans le cas des actions ordinaires reçues en guise de sûreté, les entrées sont constatées tel que décrit ci-haut (Actifs - Titres - Actions). 
Dans le cas des actions-sûretés renvoyer après les échéances spécifiées ci-haut, il faut constater la sortie cumulative (depuis la première semaine jusqu’à la période où la sûreté est remise) dans la période de la remise. Dans le cas des actions-sûretés remises, les sorties sont limitées aux montants constater comme entrées.
Dans le cas des actions-sûretés données en nantissement, les sorties sont constatées tel que décrit ci-haut (Actifs - Titres - Actions) quand les actions-sûretés sont remis à la contrepartie. Dans le cas des actions-sûretés renvoyer après les échéances spécifiées à la section 2.3, il faut constater l'entrée cumulative (depuis la première semaine jusqu’à la période où la sûreté est remise) dans la période de la remise.</t>
  </si>
  <si>
    <t>2.6, 3.7</t>
  </si>
  <si>
    <t>Solde des sûretés (valeur marchande) et sorties de sûretés venant à échéance (valeur marchande d’après l’échéance des opérations de pension connexes) pour chaque période</t>
  </si>
  <si>
    <t>Dans le cas des actions ordinaires reçues en guise de sûreté, les entrées sont constatées tel que décrit ci-haut (Actifs - Titres - Actions). 
Dans le cas des actions-sûretés renvoyer après les échéances spécifiées ci-haut, il faut constater la sortie cumulative (depuis la première semaine jusqu’à la période où la sûreté est remise) dans la période de la remise. Dans le cas des actions-sûretés remises, les sorties sont limitées aux montants constater comme entrées.</t>
  </si>
  <si>
    <t>43, 74</t>
  </si>
  <si>
    <t>3.7, 3.9</t>
  </si>
  <si>
    <t>Solde des sûretés (valeur marchande) et entrées de sûretés venant à échéance (valeur marchande d’après l’échéance des opérations de pension connexes) pour chaque période</t>
  </si>
  <si>
    <t>Dans le cas des actions-sûretés données en nantissement, les sorties sont constatées tel que décrit ci-haut (Actifs - Titres - Actions) quand les actions-sûretés sont remis à la contrepartie. Dans le cas des actions-sûretés renvoyer après les échéances spécifiées à la section 2.3, il faut constater l'entrée cumulative (depuis la première semaine jusqu’à la période où la sûreté est remise) dans la période de la remise.</t>
  </si>
  <si>
    <t>Prévision des entrées de trésorerie pour chaque période</t>
  </si>
  <si>
    <t>Aucune entrée de trésorerie ne sera attribuée.</t>
  </si>
  <si>
    <t>Prévision des sorties de fonds pour chaque période</t>
  </si>
  <si>
    <t>Prévision des sorties de fonds pour chaque période, si disponible</t>
  </si>
  <si>
    <t xml:space="preserve">
Contrepartie de qualité inférieure</t>
  </si>
  <si>
    <t>Solde et entrées des flux CAD des instruments dérivés sur devises dans chaque période de paiement</t>
  </si>
  <si>
    <t>Solde et entrées des flux USD des instruments dérivés sur devises dans chaque période de paiement</t>
  </si>
  <si>
    <t>Solde et entrées des flux EUR des instruments dérivés sur devises dans chaque période de paiement</t>
  </si>
  <si>
    <t>Solde et entrées des flux GBP des instruments dérivés sur devises dans chaque période de paiement</t>
  </si>
  <si>
    <t>Solde et entrées des flux AUD des instruments dérivés sur devises dans chaque période de paiement</t>
  </si>
  <si>
    <t>Solde et entrées des flux JPY des instruments dérivés sur devises dans chaque période de paiement</t>
  </si>
  <si>
    <t>Solde et entrées des flux d'autres devises des instruments dérivés sur devises dans chaque période de paiement</t>
  </si>
  <si>
    <t>Solde et sorties des flux CAD des instruments dérivés sur devises dans chaque période de paiement</t>
  </si>
  <si>
    <t>Solde et sorties des flux USD des instruments dérivés sur devises dans chaque période de paiement</t>
  </si>
  <si>
    <t>Solde et sorties des flux EUR des instruments dérivés sur devises dans chaque période de paiement</t>
  </si>
  <si>
    <t>Solde et sorties des flux GBP des instruments dérivés sur devises dans chaque période de paiement</t>
  </si>
  <si>
    <t>Solde et sorties des flux AUD des instruments dérivés sur devises dans chaque période de paiement</t>
  </si>
  <si>
    <t>Solde et sorties des flux JPY des instruments dérivés sur devises dans chaque période de paiement</t>
  </si>
  <si>
    <t>Solde et sorties des flux d'autres devises des instruments dérivés sur devises dans chaque période de paiement</t>
  </si>
  <si>
    <t>Espace réservé 1 : Dépôts issus de partenariats stables</t>
  </si>
  <si>
    <t>Espace réservé 2 : Billets structurés de détail – non négociables en bourse</t>
  </si>
  <si>
    <t>Espace réservé 3 : Dépôts provenant d’IFNB assortis de caractéristiques de détail sous-jacentes</t>
  </si>
  <si>
    <t>Les sorties sont constatées dans chaque période conformément aux taux de retrait établis pour chaque période dans le tableau 1 du chapitre 4 de la ligne directrice NL.</t>
  </si>
  <si>
    <t>Les sorties sont constatées pour les paiements venant à échéance dans la période courante, conformément aux taux de retrait précisés dans le tableau 1 du chapitre 4 de la ligne directrice NL.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</si>
</sst>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8" formatCode="&quot;$&quot;#,##0.00_);[Red]\(&quot;$&quot;#,##0.00\)"/>
    <numFmt numFmtId="164" formatCode="_-&quot;$&quot;* #,##0.00_-;\-&quot;$&quot;* #,##0.00_-;_-&quot;$&quot;* &quot;-&quot;??_-;_-@_-"/>
    <numFmt numFmtId="165" formatCode="_-* #,##0.00_-;\-* #,##0.00_-;_-* &quot;-&quot;??_-;_-@_-"/>
    <numFmt numFmtId="166" formatCode="#,##0.0"/>
    <numFmt numFmtId="167" formatCode="0.0%"/>
    <numFmt numFmtId="168" formatCode="_-* #,##0_-;\-* #,##0_-;_-* &quot;-&quot;??_-;_-@_-"/>
    <numFmt numFmtId="169" formatCode="[$-409]mmmm\ d\,\ yyyy;@"/>
    <numFmt numFmtId="170" formatCode="#,##0_);[Red]\(#,##0\);&quot;-&quot;"/>
    <numFmt numFmtId="171" formatCode="m/d/yy;@"/>
    <numFmt numFmtId="172" formatCode="[$-409]d\-mmm\-yy;@"/>
    <numFmt numFmtId="173" formatCode="mmm\ d\,\ yyyy"/>
  </numFmts>
  <fonts count="29"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17"/>
      <name val="Calibri"/>
      <family val="2"/>
    </font>
    <font>
      <sz val="10"/>
      <color rgb="FFFF0000"/>
      <name val="Arial"/>
      <family val="2"/>
    </font>
    <font>
      <sz val="10"/>
      <color indexed="10"/>
      <name val="Arial"/>
      <family val="2"/>
    </font>
    <font>
      <b/>
      <sz val="10"/>
      <name val="Arial"/>
      <family val="2"/>
    </font>
    <font>
      <u/>
      <sz val="10"/>
      <color theme="10"/>
      <name val="Calibri"/>
      <family val="2"/>
    </font>
    <font>
      <sz val="10"/>
      <color theme="1"/>
      <name val="Calibri"/>
      <family val="2"/>
    </font>
    <font>
      <sz val="11"/>
      <color rgb="FF006100"/>
      <name val="Calibri"/>
      <family val="2"/>
      <scheme val="minor"/>
    </font>
    <font>
      <sz val="10"/>
      <color theme="1"/>
      <name val="Arial"/>
      <family val="2"/>
    </font>
    <font>
      <sz val="10"/>
      <color rgb="FF006100"/>
      <name val="Arial"/>
      <family val="2"/>
    </font>
    <font>
      <sz val="10"/>
      <color indexed="8"/>
      <name val="Arial"/>
      <family val="2"/>
    </font>
    <font>
      <b/>
      <sz val="16"/>
      <name val="Arial"/>
      <family val="2"/>
    </font>
    <font>
      <sz val="16"/>
      <name val="Arial"/>
      <family val="2"/>
    </font>
    <font>
      <b/>
      <sz val="10"/>
      <color rgb="FF0070C0"/>
      <name val="Arial"/>
      <family val="2"/>
    </font>
    <font>
      <b/>
      <sz val="12"/>
      <name val="Arial"/>
      <family val="2"/>
    </font>
    <font>
      <sz val="12"/>
      <name val="Arial"/>
      <family val="2"/>
    </font>
    <font>
      <b/>
      <sz val="40"/>
      <name val="Arial"/>
      <family val="2"/>
    </font>
    <font>
      <b/>
      <sz val="12"/>
      <color theme="0"/>
      <name val="Arial"/>
      <family val="2"/>
    </font>
    <font>
      <b/>
      <sz val="11"/>
      <name val="Arial"/>
      <family val="2"/>
    </font>
    <font>
      <sz val="9"/>
      <name val="Arial"/>
      <family val="2"/>
    </font>
    <font>
      <sz val="10"/>
      <name val="Calibri"/>
      <family val="2"/>
    </font>
    <font>
      <b/>
      <sz val="12"/>
      <name val="Calibri"/>
      <family val="2"/>
    </font>
    <font>
      <b/>
      <sz val="16"/>
      <name val="Calibri"/>
      <family val="2"/>
    </font>
    <font>
      <sz val="10"/>
      <color theme="7"/>
      <name val="Arial"/>
      <family val="2"/>
    </font>
    <font>
      <b/>
      <sz val="10"/>
      <color theme="0"/>
      <name val="Arial"/>
      <family val="2"/>
    </font>
  </fonts>
  <fills count="16">
    <fill>
      <patternFill patternType="none"/>
    </fill>
    <fill>
      <patternFill patternType="gray125"/>
    </fill>
    <fill>
      <patternFill patternType="solid">
        <fgColor indexed="42"/>
      </patternFill>
    </fill>
    <fill>
      <patternFill patternType="solid">
        <fgColor theme="0"/>
        <bgColor indexed="64"/>
      </patternFill>
    </fill>
    <fill>
      <patternFill patternType="solid">
        <fgColor indexed="9"/>
        <bgColor indexed="64"/>
      </patternFill>
    </fill>
    <fill>
      <patternFill patternType="solid">
        <fgColor indexed="22"/>
        <bgColor indexed="64"/>
      </patternFill>
    </fill>
    <fill>
      <patternFill patternType="solid">
        <fgColor indexed="47"/>
        <bgColor indexed="64"/>
      </patternFill>
    </fill>
    <fill>
      <patternFill patternType="solid">
        <fgColor indexed="13"/>
        <bgColor indexed="64"/>
      </patternFill>
    </fill>
    <fill>
      <patternFill patternType="solid">
        <fgColor rgb="FFFFFF00"/>
        <bgColor indexed="64"/>
      </patternFill>
    </fill>
    <fill>
      <patternFill patternType="solid">
        <fgColor rgb="FFC6EFCE"/>
      </patternFill>
    </fill>
    <fill>
      <patternFill patternType="solid">
        <fgColor theme="8" tint="0.79998168889431442"/>
        <bgColor indexed="64"/>
      </patternFill>
    </fill>
    <fill>
      <patternFill patternType="solid">
        <fgColor theme="0" tint="-0.14999847407452621"/>
        <bgColor indexed="64"/>
      </patternFill>
    </fill>
    <fill>
      <patternFill patternType="solid">
        <fgColor theme="1" tint="0.249977111117893"/>
        <bgColor indexed="64"/>
      </patternFill>
    </fill>
    <fill>
      <patternFill patternType="solid">
        <fgColor theme="0" tint="-4.9989318521683403E-2"/>
        <bgColor indexed="64"/>
      </patternFill>
    </fill>
    <fill>
      <patternFill patternType="solid">
        <fgColor rgb="FFF2F2F2"/>
        <bgColor indexed="64"/>
      </patternFill>
    </fill>
    <fill>
      <patternFill patternType="solid">
        <fgColor theme="0" tint="-0.34998626667073579"/>
        <bgColor indexed="64"/>
      </patternFill>
    </fill>
  </fills>
  <borders count="73">
    <border>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style="medium">
        <color indexed="64"/>
      </right>
      <top/>
      <bottom style="medium">
        <color indexed="64"/>
      </bottom>
      <diagonal/>
    </border>
  </borders>
  <cellStyleXfs count="29">
    <xf numFmtId="0" fontId="0" fillId="0" borderId="0">
      <alignment horizontal="left" wrapText="1"/>
    </xf>
    <xf numFmtId="164" fontId="4" fillId="0" borderId="0" applyFont="0" applyFill="0" applyBorder="0" applyAlignment="0" applyProtection="0"/>
    <xf numFmtId="9" fontId="4" fillId="0" borderId="0" applyFont="0" applyFill="0" applyBorder="0" applyAlignment="0" applyProtection="0"/>
    <xf numFmtId="0" fontId="5" fillId="2" borderId="0" applyNumberFormat="0" applyBorder="0" applyAlignment="0" applyProtection="0"/>
    <xf numFmtId="3" fontId="7" fillId="4" borderId="4" applyFont="0" applyFill="0" applyProtection="0">
      <alignment horizontal="right"/>
    </xf>
    <xf numFmtId="0" fontId="4" fillId="5" borderId="4" applyNumberFormat="0" applyFont="0" applyBorder="0" applyAlignment="0" applyProtection="0">
      <alignment horizontal="center"/>
    </xf>
    <xf numFmtId="0" fontId="8" fillId="4" borderId="2" applyFont="0" applyBorder="0">
      <alignment horizontal="center" wrapText="1"/>
    </xf>
    <xf numFmtId="3" fontId="4" fillId="6" borderId="4" applyFont="0" applyProtection="0">
      <alignment horizontal="right"/>
    </xf>
    <xf numFmtId="0" fontId="4" fillId="6" borderId="2" applyNumberFormat="0" applyFont="0" applyBorder="0" applyAlignment="0" applyProtection="0">
      <alignment horizontal="left"/>
    </xf>
    <xf numFmtId="0" fontId="9" fillId="0" borderId="0" applyNumberFormat="0" applyFill="0" applyBorder="0" applyAlignment="0" applyProtection="0"/>
    <xf numFmtId="3" fontId="4" fillId="7" borderId="4" applyFont="0">
      <alignment horizontal="right"/>
      <protection locked="0"/>
    </xf>
    <xf numFmtId="167" fontId="4" fillId="7" borderId="6" applyFont="0">
      <alignment horizontal="right"/>
      <protection locked="0"/>
    </xf>
    <xf numFmtId="0" fontId="10" fillId="0" borderId="0"/>
    <xf numFmtId="0" fontId="3" fillId="0" borderId="0"/>
    <xf numFmtId="0" fontId="10" fillId="0" borderId="0"/>
    <xf numFmtId="3" fontId="4" fillId="4" borderId="4" applyFont="0">
      <alignment horizontal="right"/>
    </xf>
    <xf numFmtId="165" fontId="4" fillId="0" borderId="0" applyFont="0" applyFill="0" applyBorder="0" applyAlignment="0" applyProtection="0"/>
    <xf numFmtId="0" fontId="2" fillId="0" borderId="0"/>
    <xf numFmtId="0" fontId="4" fillId="0" borderId="0">
      <alignment horizontal="left" wrapText="1"/>
    </xf>
    <xf numFmtId="164" fontId="4" fillId="0" borderId="0" applyFont="0" applyFill="0" applyBorder="0" applyAlignment="0" applyProtection="0"/>
    <xf numFmtId="9" fontId="4" fillId="0" borderId="0" applyFont="0" applyFill="0" applyBorder="0" applyAlignment="0" applyProtection="0"/>
    <xf numFmtId="0" fontId="5" fillId="2" borderId="0" applyNumberFormat="0" applyBorder="0" applyAlignment="0" applyProtection="0"/>
    <xf numFmtId="0" fontId="2" fillId="0" borderId="0"/>
    <xf numFmtId="0" fontId="11" fillId="9" borderId="0" applyNumberFormat="0" applyBorder="0" applyAlignment="0" applyProtection="0"/>
    <xf numFmtId="0" fontId="12" fillId="0" borderId="0"/>
    <xf numFmtId="165" fontId="12" fillId="0" borderId="0" applyFont="0" applyFill="0" applyBorder="0" applyAlignment="0" applyProtection="0"/>
    <xf numFmtId="9" fontId="12" fillId="0" borderId="0" applyFont="0" applyFill="0" applyBorder="0" applyAlignment="0" applyProtection="0"/>
    <xf numFmtId="0" fontId="13" fillId="9" borderId="0" applyNumberFormat="0" applyBorder="0" applyAlignment="0" applyProtection="0"/>
    <xf numFmtId="0" fontId="1" fillId="0" borderId="0"/>
  </cellStyleXfs>
  <cellXfs count="600">
    <xf numFmtId="0" fontId="0" fillId="0" borderId="0" xfId="0">
      <alignment horizontal="left" wrapText="1"/>
    </xf>
    <xf numFmtId="0" fontId="8" fillId="0" borderId="0" xfId="0" applyFont="1" applyAlignment="1">
      <alignment vertical="top"/>
    </xf>
    <xf numFmtId="0" fontId="0" fillId="0" borderId="0" xfId="0" applyAlignment="1">
      <alignment vertical="top"/>
    </xf>
    <xf numFmtId="0" fontId="6" fillId="0" borderId="0" xfId="0" applyFont="1" applyAlignment="1">
      <alignment vertical="top"/>
    </xf>
    <xf numFmtId="0" fontId="0" fillId="0" borderId="8" xfId="3" applyNumberFormat="1" applyFont="1" applyFill="1" applyBorder="1" applyAlignment="1" applyProtection="1">
      <alignment horizontal="center" vertical="top" wrapText="1"/>
    </xf>
    <xf numFmtId="0" fontId="0" fillId="0" borderId="5" xfId="3" applyNumberFormat="1" applyFont="1" applyFill="1" applyBorder="1" applyAlignment="1" applyProtection="1">
      <alignment horizontal="center" vertical="top" wrapText="1"/>
    </xf>
    <xf numFmtId="9" fontId="0" fillId="0" borderId="0" xfId="2" applyFont="1" applyFill="1" applyBorder="1" applyAlignment="1" applyProtection="1">
      <alignment horizontal="center" vertical="top"/>
    </xf>
    <xf numFmtId="166" fontId="0" fillId="0" borderId="0" xfId="0" applyNumberFormat="1" applyAlignment="1">
      <alignment vertical="top"/>
    </xf>
    <xf numFmtId="10" fontId="0" fillId="0" borderId="4" xfId="2" applyNumberFormat="1" applyFont="1" applyFill="1" applyBorder="1" applyAlignment="1" applyProtection="1">
      <alignment vertical="top"/>
    </xf>
    <xf numFmtId="10" fontId="0" fillId="0" borderId="2" xfId="2" applyNumberFormat="1" applyFont="1" applyFill="1" applyBorder="1" applyAlignment="1" applyProtection="1">
      <alignment vertical="top"/>
    </xf>
    <xf numFmtId="10" fontId="0" fillId="0" borderId="4" xfId="2" applyNumberFormat="1" applyFont="1" applyFill="1" applyBorder="1" applyAlignment="1" applyProtection="1">
      <alignment vertical="top" wrapText="1"/>
    </xf>
    <xf numFmtId="10" fontId="0" fillId="0" borderId="0" xfId="2" applyNumberFormat="1" applyFont="1" applyFill="1" applyBorder="1" applyAlignment="1" applyProtection="1">
      <alignment horizontal="center" vertical="top"/>
    </xf>
    <xf numFmtId="10" fontId="0" fillId="0" borderId="3" xfId="2" applyNumberFormat="1" applyFont="1" applyFill="1" applyBorder="1" applyAlignment="1" applyProtection="1">
      <alignment vertical="top"/>
    </xf>
    <xf numFmtId="10" fontId="0" fillId="0" borderId="7" xfId="2" applyNumberFormat="1" applyFont="1" applyFill="1" applyBorder="1" applyAlignment="1" applyProtection="1">
      <alignment vertical="top"/>
    </xf>
    <xf numFmtId="10" fontId="0" fillId="0" borderId="12" xfId="2" applyNumberFormat="1" applyFont="1" applyFill="1" applyBorder="1" applyAlignment="1" applyProtection="1">
      <alignment vertical="top"/>
    </xf>
    <xf numFmtId="0" fontId="0" fillId="0" borderId="18" xfId="0" applyBorder="1" applyAlignment="1">
      <alignment vertical="top"/>
    </xf>
    <xf numFmtId="10" fontId="0" fillId="0" borderId="19" xfId="2" applyNumberFormat="1" applyFont="1" applyFill="1" applyBorder="1" applyAlignment="1" applyProtection="1">
      <alignment horizontal="center" vertical="top"/>
    </xf>
    <xf numFmtId="0" fontId="0" fillId="0" borderId="0" xfId="0" applyAlignment="1">
      <alignment horizontal="center"/>
    </xf>
    <xf numFmtId="10" fontId="0" fillId="0" borderId="0" xfId="2" applyNumberFormat="1" applyFont="1" applyFill="1" applyBorder="1" applyAlignment="1" applyProtection="1">
      <alignment vertical="top"/>
    </xf>
    <xf numFmtId="10" fontId="4" fillId="0" borderId="0" xfId="2" applyNumberFormat="1" applyFont="1" applyFill="1" applyBorder="1" applyAlignment="1" applyProtection="1">
      <alignment vertical="top"/>
    </xf>
    <xf numFmtId="10" fontId="0" fillId="0" borderId="0" xfId="2" applyNumberFormat="1" applyFont="1" applyFill="1" applyBorder="1" applyAlignment="1" applyProtection="1">
      <alignment vertical="top" wrapText="1"/>
    </xf>
    <xf numFmtId="10" fontId="0" fillId="0" borderId="19" xfId="2" applyNumberFormat="1" applyFont="1" applyFill="1" applyBorder="1" applyAlignment="1" applyProtection="1">
      <alignment vertical="top"/>
    </xf>
    <xf numFmtId="9" fontId="0" fillId="0" borderId="18" xfId="2" applyFont="1" applyFill="1" applyBorder="1" applyAlignment="1" applyProtection="1">
      <alignment horizontal="center" vertical="top"/>
    </xf>
    <xf numFmtId="0" fontId="0" fillId="0" borderId="18" xfId="0" applyBorder="1" applyAlignment="1">
      <alignment horizontal="center"/>
    </xf>
    <xf numFmtId="0" fontId="8" fillId="0" borderId="18" xfId="0" applyFont="1" applyBorder="1" applyAlignment="1">
      <alignment vertical="top"/>
    </xf>
    <xf numFmtId="0" fontId="8" fillId="0" borderId="20" xfId="0" applyFont="1" applyBorder="1" applyAlignment="1">
      <alignment vertical="top"/>
    </xf>
    <xf numFmtId="0" fontId="0" fillId="0" borderId="21" xfId="0" applyBorder="1" applyAlignment="1">
      <alignment vertical="top"/>
    </xf>
    <xf numFmtId="0" fontId="0" fillId="0" borderId="0" xfId="0" quotePrefix="1" applyAlignment="1">
      <alignment horizontal="right" vertical="top"/>
    </xf>
    <xf numFmtId="10" fontId="0" fillId="11" borderId="4" xfId="2" applyNumberFormat="1" applyFont="1" applyFill="1" applyBorder="1" applyAlignment="1" applyProtection="1">
      <alignment vertical="top" wrapText="1"/>
    </xf>
    <xf numFmtId="10" fontId="0" fillId="11" borderId="4" xfId="2" applyNumberFormat="1" applyFont="1" applyFill="1" applyBorder="1" applyAlignment="1" applyProtection="1">
      <alignment vertical="top"/>
    </xf>
    <xf numFmtId="170" fontId="0" fillId="13" borderId="18" xfId="2" applyNumberFormat="1" applyFont="1" applyFill="1" applyBorder="1" applyAlignment="1" applyProtection="1">
      <alignment horizontal="center" vertical="top"/>
    </xf>
    <xf numFmtId="170" fontId="0" fillId="13" borderId="0" xfId="2" applyNumberFormat="1" applyFont="1" applyFill="1" applyBorder="1" applyAlignment="1" applyProtection="1">
      <alignment horizontal="center" vertical="top"/>
    </xf>
    <xf numFmtId="170" fontId="0" fillId="13" borderId="0" xfId="2" applyNumberFormat="1" applyFont="1" applyFill="1" applyBorder="1" applyAlignment="1" applyProtection="1">
      <alignment horizontal="center"/>
    </xf>
    <xf numFmtId="170" fontId="0" fillId="13" borderId="0" xfId="3" applyNumberFormat="1" applyFont="1" applyFill="1" applyBorder="1" applyAlignment="1" applyProtection="1">
      <alignment horizontal="center" vertical="top"/>
    </xf>
    <xf numFmtId="170" fontId="0" fillId="13" borderId="18" xfId="3" applyNumberFormat="1" applyFont="1" applyFill="1" applyBorder="1" applyAlignment="1" applyProtection="1">
      <alignment horizontal="center" vertical="top"/>
    </xf>
    <xf numFmtId="170" fontId="0" fillId="13" borderId="19" xfId="3" applyNumberFormat="1" applyFont="1" applyFill="1" applyBorder="1" applyAlignment="1" applyProtection="1">
      <alignment horizontal="center" vertical="top"/>
    </xf>
    <xf numFmtId="170" fontId="0" fillId="13" borderId="3" xfId="3" applyNumberFormat="1" applyFont="1" applyFill="1" applyBorder="1" applyAlignment="1" applyProtection="1">
      <alignment horizontal="center" vertical="top"/>
    </xf>
    <xf numFmtId="170" fontId="0" fillId="13" borderId="28" xfId="3" applyNumberFormat="1" applyFont="1" applyFill="1" applyBorder="1" applyAlignment="1" applyProtection="1">
      <alignment horizontal="center" vertical="top"/>
    </xf>
    <xf numFmtId="170" fontId="0" fillId="13" borderId="42" xfId="3" applyNumberFormat="1" applyFont="1" applyFill="1" applyBorder="1" applyAlignment="1" applyProtection="1">
      <alignment horizontal="center" vertical="top"/>
    </xf>
    <xf numFmtId="170" fontId="0" fillId="13" borderId="46" xfId="3" applyNumberFormat="1" applyFont="1" applyFill="1" applyBorder="1" applyAlignment="1" applyProtection="1">
      <alignment horizontal="center" vertical="top"/>
    </xf>
    <xf numFmtId="170" fontId="0" fillId="13" borderId="26" xfId="3" applyNumberFormat="1" applyFont="1" applyFill="1" applyBorder="1" applyAlignment="1" applyProtection="1">
      <alignment horizontal="center" vertical="top"/>
    </xf>
    <xf numFmtId="170" fontId="0" fillId="13" borderId="26" xfId="1" applyNumberFormat="1" applyFont="1" applyFill="1" applyBorder="1" applyAlignment="1" applyProtection="1">
      <alignment horizontal="center" vertical="top"/>
    </xf>
    <xf numFmtId="170" fontId="0" fillId="0" borderId="0" xfId="2" applyNumberFormat="1" applyFont="1" applyFill="1" applyBorder="1" applyAlignment="1" applyProtection="1">
      <alignment horizontal="center" vertical="top"/>
    </xf>
    <xf numFmtId="38" fontId="0" fillId="0" borderId="56" xfId="3" applyNumberFormat="1" applyFont="1" applyFill="1" applyBorder="1" applyAlignment="1" applyProtection="1">
      <alignment horizontal="left" vertical="top" wrapText="1"/>
    </xf>
    <xf numFmtId="0" fontId="8" fillId="0" borderId="59" xfId="16" applyNumberFormat="1" applyFont="1" applyFill="1" applyBorder="1" applyAlignment="1" applyProtection="1">
      <alignment horizontal="center" wrapText="1"/>
    </xf>
    <xf numFmtId="0" fontId="8" fillId="0" borderId="60" xfId="16" applyNumberFormat="1" applyFont="1" applyFill="1" applyBorder="1" applyAlignment="1" applyProtection="1">
      <alignment horizontal="center" wrapText="1"/>
    </xf>
    <xf numFmtId="0" fontId="0" fillId="0" borderId="52" xfId="3" applyNumberFormat="1" applyFont="1" applyFill="1" applyBorder="1" applyAlignment="1" applyProtection="1">
      <alignment horizontal="center" vertical="top" wrapText="1"/>
    </xf>
    <xf numFmtId="38" fontId="0" fillId="0" borderId="18" xfId="3" applyNumberFormat="1" applyFont="1" applyFill="1" applyBorder="1" applyAlignment="1" applyProtection="1">
      <alignment horizontal="left" vertical="top" wrapText="1"/>
    </xf>
    <xf numFmtId="38" fontId="0" fillId="0" borderId="0" xfId="3" applyNumberFormat="1" applyFont="1" applyFill="1" applyBorder="1" applyAlignment="1" applyProtection="1">
      <alignment horizontal="left" vertical="top" wrapText="1"/>
    </xf>
    <xf numFmtId="0" fontId="0" fillId="0" borderId="0" xfId="3" applyNumberFormat="1" applyFont="1" applyFill="1" applyBorder="1" applyAlignment="1" applyProtection="1">
      <alignment horizontal="center" vertical="top" wrapText="1"/>
    </xf>
    <xf numFmtId="0" fontId="0" fillId="0" borderId="21" xfId="0" quotePrefix="1" applyBorder="1" applyAlignment="1">
      <alignment horizontal="right" vertical="top"/>
    </xf>
    <xf numFmtId="0" fontId="0" fillId="0" borderId="0" xfId="0" applyAlignment="1"/>
    <xf numFmtId="170" fontId="0" fillId="13" borderId="26" xfId="3" applyNumberFormat="1" applyFont="1" applyFill="1" applyBorder="1" applyAlignment="1" applyProtection="1">
      <alignment horizontal="center" vertical="top" wrapText="1"/>
    </xf>
    <xf numFmtId="170" fontId="0" fillId="13" borderId="0" xfId="3" applyNumberFormat="1" applyFont="1" applyFill="1" applyBorder="1" applyAlignment="1" applyProtection="1">
      <alignment horizontal="center" vertical="top" wrapText="1"/>
    </xf>
    <xf numFmtId="170" fontId="19" fillId="13" borderId="27" xfId="3" applyNumberFormat="1" applyFont="1" applyFill="1" applyBorder="1" applyAlignment="1" applyProtection="1">
      <alignment horizontal="center" vertical="top" wrapText="1"/>
    </xf>
    <xf numFmtId="170" fontId="19" fillId="13" borderId="23" xfId="3" applyNumberFormat="1" applyFont="1" applyFill="1" applyBorder="1" applyAlignment="1" applyProtection="1">
      <alignment horizontal="center" vertical="top" wrapText="1"/>
    </xf>
    <xf numFmtId="170" fontId="19" fillId="13" borderId="32" xfId="3" applyNumberFormat="1" applyFont="1" applyFill="1" applyBorder="1" applyAlignment="1" applyProtection="1">
      <alignment horizontal="center" vertical="top"/>
    </xf>
    <xf numFmtId="170" fontId="19" fillId="13" borderId="23" xfId="3" applyNumberFormat="1" applyFont="1" applyFill="1" applyBorder="1" applyAlignment="1" applyProtection="1">
      <alignment horizontal="center" vertical="top"/>
    </xf>
    <xf numFmtId="170" fontId="19" fillId="13" borderId="40" xfId="3" applyNumberFormat="1" applyFont="1" applyFill="1" applyBorder="1" applyAlignment="1" applyProtection="1">
      <alignment horizontal="center" vertical="top"/>
    </xf>
    <xf numFmtId="170" fontId="19" fillId="13" borderId="27" xfId="3" applyNumberFormat="1" applyFont="1" applyFill="1" applyBorder="1" applyAlignment="1" applyProtection="1">
      <alignment horizontal="center" vertical="top"/>
    </xf>
    <xf numFmtId="170" fontId="19" fillId="13" borderId="23" xfId="2" applyNumberFormat="1" applyFont="1" applyFill="1" applyBorder="1" applyAlignment="1" applyProtection="1">
      <alignment horizontal="center" vertical="top"/>
    </xf>
    <xf numFmtId="0" fontId="18" fillId="0" borderId="0" xfId="0" applyFont="1" applyAlignment="1">
      <alignment vertical="top"/>
    </xf>
    <xf numFmtId="0" fontId="19" fillId="0" borderId="0" xfId="0" applyFont="1" applyAlignment="1">
      <alignment vertical="top"/>
    </xf>
    <xf numFmtId="6" fontId="19" fillId="0" borderId="0" xfId="0" applyNumberFormat="1" applyFont="1" applyAlignment="1">
      <alignment horizontal="center"/>
    </xf>
    <xf numFmtId="0" fontId="19" fillId="0" borderId="0" xfId="0" applyFont="1" applyAlignment="1">
      <alignment horizontal="center"/>
    </xf>
    <xf numFmtId="0" fontId="19" fillId="0" borderId="0" xfId="0" applyFont="1" applyAlignment="1">
      <alignment horizontal="left"/>
    </xf>
    <xf numFmtId="9" fontId="19" fillId="0" borderId="0" xfId="2" applyFont="1" applyFill="1" applyBorder="1" applyAlignment="1" applyProtection="1">
      <alignment horizontal="center"/>
    </xf>
    <xf numFmtId="6" fontId="19" fillId="11" borderId="25" xfId="0" applyNumberFormat="1" applyFont="1" applyFill="1" applyBorder="1" applyAlignment="1">
      <alignment horizontal="center"/>
    </xf>
    <xf numFmtId="0" fontId="19" fillId="11" borderId="41" xfId="0" applyFont="1" applyFill="1" applyBorder="1" applyAlignment="1">
      <alignment horizontal="center"/>
    </xf>
    <xf numFmtId="168" fontId="18" fillId="11" borderId="26" xfId="16" applyNumberFormat="1" applyFont="1" applyFill="1" applyBorder="1" applyAlignment="1" applyProtection="1">
      <alignment horizontal="left" vertical="top"/>
    </xf>
    <xf numFmtId="168" fontId="18" fillId="11" borderId="26" xfId="16" applyNumberFormat="1" applyFont="1" applyFill="1" applyBorder="1" applyAlignment="1" applyProtection="1">
      <alignment horizontal="center" vertical="top" wrapText="1"/>
    </xf>
    <xf numFmtId="168" fontId="18" fillId="11" borderId="37" xfId="16" applyNumberFormat="1" applyFont="1" applyFill="1" applyBorder="1" applyAlignment="1" applyProtection="1">
      <alignment horizontal="center" vertical="top" wrapText="1"/>
    </xf>
    <xf numFmtId="168" fontId="18" fillId="11" borderId="7" xfId="16" applyNumberFormat="1" applyFont="1" applyFill="1" applyBorder="1" applyAlignment="1" applyProtection="1">
      <alignment horizontal="center" vertical="top" wrapText="1"/>
    </xf>
    <xf numFmtId="168" fontId="18" fillId="11" borderId="38" xfId="16" applyNumberFormat="1" applyFont="1" applyFill="1" applyBorder="1" applyAlignment="1" applyProtection="1">
      <alignment horizontal="center" vertical="top" wrapText="1"/>
    </xf>
    <xf numFmtId="168" fontId="18" fillId="11" borderId="29" xfId="16" applyNumberFormat="1" applyFont="1" applyFill="1" applyBorder="1" applyAlignment="1" applyProtection="1">
      <alignment horizontal="center" vertical="top" wrapText="1"/>
    </xf>
    <xf numFmtId="168" fontId="18" fillId="11" borderId="27" xfId="16" applyNumberFormat="1" applyFont="1" applyFill="1" applyBorder="1" applyAlignment="1" applyProtection="1">
      <alignment horizontal="center" vertical="top"/>
    </xf>
    <xf numFmtId="170" fontId="0" fillId="13" borderId="0" xfId="1" applyNumberFormat="1" applyFont="1" applyFill="1" applyBorder="1" applyAlignment="1" applyProtection="1">
      <alignment horizontal="center" vertical="top"/>
    </xf>
    <xf numFmtId="168" fontId="8" fillId="0" borderId="58" xfId="16" applyNumberFormat="1" applyFont="1" applyFill="1" applyBorder="1" applyAlignment="1" applyProtection="1">
      <alignment horizontal="center" wrapText="1"/>
    </xf>
    <xf numFmtId="170" fontId="0" fillId="0" borderId="0" xfId="3" applyNumberFormat="1" applyFont="1" applyFill="1" applyBorder="1" applyAlignment="1" applyProtection="1">
      <alignment horizontal="center" vertical="top"/>
    </xf>
    <xf numFmtId="0" fontId="19" fillId="0" borderId="0" xfId="0" applyFont="1" applyAlignment="1"/>
    <xf numFmtId="0" fontId="19" fillId="0" borderId="0" xfId="0" applyFont="1" applyAlignment="1">
      <alignment vertical="top" wrapText="1"/>
    </xf>
    <xf numFmtId="170" fontId="0" fillId="13" borderId="18" xfId="3" applyNumberFormat="1" applyFont="1" applyFill="1" applyBorder="1" applyAlignment="1" applyProtection="1">
      <alignment horizontal="center" vertical="top" wrapText="1"/>
    </xf>
    <xf numFmtId="170" fontId="0" fillId="13" borderId="19" xfId="3" applyNumberFormat="1" applyFont="1" applyFill="1" applyBorder="1" applyAlignment="1" applyProtection="1">
      <alignment horizontal="center" vertical="top" wrapText="1"/>
    </xf>
    <xf numFmtId="170" fontId="0" fillId="13" borderId="7" xfId="3" applyNumberFormat="1" applyFont="1" applyFill="1" applyBorder="1" applyAlignment="1" applyProtection="1">
      <alignment horizontal="center" vertical="top"/>
    </xf>
    <xf numFmtId="8" fontId="0" fillId="0" borderId="0" xfId="0" applyNumberFormat="1" applyAlignment="1"/>
    <xf numFmtId="166" fontId="0" fillId="0" borderId="0" xfId="0" applyNumberFormat="1" applyAlignment="1"/>
    <xf numFmtId="10" fontId="0" fillId="0" borderId="0" xfId="2" applyNumberFormat="1" applyFont="1" applyFill="1" applyBorder="1" applyAlignment="1" applyProtection="1"/>
    <xf numFmtId="0" fontId="0" fillId="0" borderId="0" xfId="0" applyAlignment="1">
      <alignment vertical="top" wrapText="1"/>
    </xf>
    <xf numFmtId="170" fontId="19" fillId="12" borderId="25" xfId="3" applyNumberFormat="1" applyFont="1" applyFill="1" applyBorder="1" applyAlignment="1" applyProtection="1">
      <alignment horizontal="center" vertical="top"/>
    </xf>
    <xf numFmtId="38" fontId="0" fillId="0" borderId="0" xfId="3" applyNumberFormat="1" applyFont="1" applyFill="1" applyBorder="1" applyAlignment="1" applyProtection="1">
      <alignment horizontal="center" vertical="top"/>
    </xf>
    <xf numFmtId="170" fontId="0" fillId="13" borderId="48" xfId="3" applyNumberFormat="1" applyFont="1" applyFill="1" applyBorder="1" applyAlignment="1" applyProtection="1">
      <alignment horizontal="center" vertical="top"/>
    </xf>
    <xf numFmtId="6" fontId="0" fillId="0" borderId="0" xfId="0" applyNumberFormat="1" applyAlignment="1">
      <alignment horizontal="center"/>
    </xf>
    <xf numFmtId="0" fontId="0" fillId="0" borderId="0" xfId="0" applyAlignment="1">
      <alignment horizontal="left"/>
    </xf>
    <xf numFmtId="9" fontId="0" fillId="0" borderId="0" xfId="2" applyFont="1" applyProtection="1"/>
    <xf numFmtId="9" fontId="0" fillId="0" borderId="0" xfId="2" applyFont="1" applyFill="1" applyBorder="1" applyAlignment="1" applyProtection="1">
      <alignment horizontal="center"/>
    </xf>
    <xf numFmtId="168" fontId="18" fillId="0" borderId="0" xfId="16" applyNumberFormat="1" applyFont="1" applyFill="1" applyBorder="1" applyAlignment="1" applyProtection="1">
      <alignment horizontal="center" vertical="top" wrapText="1"/>
    </xf>
    <xf numFmtId="168" fontId="18" fillId="11" borderId="29" xfId="16" applyNumberFormat="1" applyFont="1" applyFill="1" applyBorder="1" applyAlignment="1" applyProtection="1">
      <alignment horizontal="center" vertical="top"/>
    </xf>
    <xf numFmtId="170" fontId="0" fillId="13" borderId="29" xfId="1" applyNumberFormat="1" applyFont="1" applyFill="1" applyBorder="1" applyAlignment="1" applyProtection="1">
      <alignment horizontal="center" vertical="top"/>
    </xf>
    <xf numFmtId="170" fontId="0" fillId="13" borderId="4" xfId="3" applyNumberFormat="1" applyFont="1" applyFill="1" applyBorder="1" applyAlignment="1" applyProtection="1">
      <alignment horizontal="center" vertical="top"/>
    </xf>
    <xf numFmtId="170" fontId="0" fillId="13" borderId="38" xfId="3" applyNumberFormat="1" applyFont="1" applyFill="1" applyBorder="1" applyAlignment="1" applyProtection="1">
      <alignment horizontal="center" vertical="top"/>
    </xf>
    <xf numFmtId="170" fontId="0" fillId="13" borderId="29" xfId="3" applyNumberFormat="1" applyFont="1" applyFill="1" applyBorder="1" applyAlignment="1" applyProtection="1">
      <alignment horizontal="center" vertical="top"/>
    </xf>
    <xf numFmtId="170" fontId="0" fillId="13" borderId="28" xfId="3" applyNumberFormat="1" applyFont="1" applyFill="1" applyBorder="1" applyAlignment="1" applyProtection="1">
      <alignment horizontal="center" vertical="top" wrapText="1"/>
    </xf>
    <xf numFmtId="170" fontId="0" fillId="13" borderId="10" xfId="3" applyNumberFormat="1" applyFont="1" applyFill="1" applyBorder="1" applyAlignment="1" applyProtection="1">
      <alignment horizontal="center" vertical="top"/>
    </xf>
    <xf numFmtId="170" fontId="18" fillId="13" borderId="27" xfId="3" applyNumberFormat="1" applyFont="1" applyFill="1" applyBorder="1" applyAlignment="1" applyProtection="1">
      <alignment horizontal="center" vertical="top"/>
    </xf>
    <xf numFmtId="170" fontId="0" fillId="13" borderId="2" xfId="3" applyNumberFormat="1" applyFont="1" applyFill="1" applyBorder="1" applyAlignment="1" applyProtection="1">
      <alignment horizontal="center" vertical="top"/>
    </xf>
    <xf numFmtId="170" fontId="0" fillId="13" borderId="39" xfId="3" applyNumberFormat="1" applyFont="1" applyFill="1" applyBorder="1" applyAlignment="1" applyProtection="1">
      <alignment horizontal="center" vertical="top"/>
    </xf>
    <xf numFmtId="170" fontId="0" fillId="13" borderId="31" xfId="3" applyNumberFormat="1" applyFont="1" applyFill="1" applyBorder="1" applyAlignment="1" applyProtection="1">
      <alignment horizontal="center" vertical="top"/>
    </xf>
    <xf numFmtId="170" fontId="0" fillId="13" borderId="39" xfId="2" applyNumberFormat="1" applyFont="1" applyFill="1" applyBorder="1" applyAlignment="1" applyProtection="1">
      <alignment horizontal="center" vertical="top"/>
    </xf>
    <xf numFmtId="170" fontId="0" fillId="13" borderId="4" xfId="2" applyNumberFormat="1" applyFont="1" applyFill="1" applyBorder="1" applyAlignment="1" applyProtection="1">
      <alignment horizontal="center" vertical="top"/>
    </xf>
    <xf numFmtId="170" fontId="0" fillId="13" borderId="10" xfId="3" applyNumberFormat="1" applyFont="1" applyFill="1" applyBorder="1" applyAlignment="1" applyProtection="1">
      <alignment horizontal="center" vertical="top" wrapText="1"/>
    </xf>
    <xf numFmtId="170" fontId="0" fillId="13" borderId="4" xfId="3" applyNumberFormat="1" applyFont="1" applyFill="1" applyBorder="1" applyAlignment="1" applyProtection="1">
      <alignment horizontal="center" vertical="top" wrapText="1"/>
    </xf>
    <xf numFmtId="170" fontId="0" fillId="13" borderId="31" xfId="3" applyNumberFormat="1" applyFont="1" applyFill="1" applyBorder="1" applyAlignment="1" applyProtection="1">
      <alignment horizontal="center" vertical="top" wrapText="1"/>
    </xf>
    <xf numFmtId="170" fontId="0" fillId="13" borderId="30" xfId="3" applyNumberFormat="1" applyFont="1" applyFill="1" applyBorder="1" applyAlignment="1" applyProtection="1">
      <alignment horizontal="center" vertical="top"/>
    </xf>
    <xf numFmtId="170" fontId="0" fillId="13" borderId="67" xfId="3" applyNumberFormat="1" applyFont="1" applyFill="1" applyBorder="1" applyAlignment="1" applyProtection="1">
      <alignment horizontal="center" vertical="top"/>
    </xf>
    <xf numFmtId="170" fontId="0" fillId="13" borderId="13" xfId="3" applyNumberFormat="1" applyFont="1" applyFill="1" applyBorder="1" applyAlignment="1" applyProtection="1">
      <alignment horizontal="center" vertical="top"/>
    </xf>
    <xf numFmtId="170" fontId="0" fillId="13" borderId="14" xfId="3" applyNumberFormat="1" applyFont="1" applyFill="1" applyBorder="1" applyAlignment="1" applyProtection="1">
      <alignment horizontal="center" vertical="top"/>
    </xf>
    <xf numFmtId="170" fontId="0" fillId="13" borderId="11" xfId="3" applyNumberFormat="1" applyFont="1" applyFill="1" applyBorder="1" applyAlignment="1" applyProtection="1">
      <alignment horizontal="center" vertical="top"/>
    </xf>
    <xf numFmtId="170" fontId="0" fillId="13" borderId="30" xfId="3" applyNumberFormat="1" applyFont="1" applyFill="1" applyBorder="1" applyAlignment="1" applyProtection="1">
      <alignment horizontal="center" vertical="top" wrapText="1"/>
    </xf>
    <xf numFmtId="170" fontId="0" fillId="13" borderId="6" xfId="3" applyNumberFormat="1" applyFont="1" applyFill="1" applyBorder="1" applyAlignment="1" applyProtection="1">
      <alignment horizontal="center" vertical="top"/>
    </xf>
    <xf numFmtId="170" fontId="8" fillId="13" borderId="28" xfId="3" applyNumberFormat="1" applyFont="1" applyFill="1" applyBorder="1" applyAlignment="1" applyProtection="1">
      <alignment horizontal="center" vertical="top"/>
    </xf>
    <xf numFmtId="170" fontId="0" fillId="0" borderId="0" xfId="3" applyNumberFormat="1" applyFont="1" applyFill="1" applyBorder="1" applyAlignment="1" applyProtection="1">
      <alignment horizontal="center" vertical="top" wrapText="1"/>
    </xf>
    <xf numFmtId="170" fontId="19" fillId="13" borderId="55" xfId="3" applyNumberFormat="1" applyFont="1" applyFill="1" applyBorder="1" applyAlignment="1" applyProtection="1">
      <alignment horizontal="center" vertical="top" wrapText="1"/>
    </xf>
    <xf numFmtId="170" fontId="19" fillId="13" borderId="50" xfId="3" applyNumberFormat="1" applyFont="1" applyFill="1" applyBorder="1" applyAlignment="1" applyProtection="1">
      <alignment horizontal="center" vertical="top" wrapText="1"/>
    </xf>
    <xf numFmtId="170" fontId="19" fillId="13" borderId="51" xfId="3" applyNumberFormat="1" applyFont="1" applyFill="1" applyBorder="1" applyAlignment="1" applyProtection="1">
      <alignment horizontal="center" vertical="top" wrapText="1"/>
    </xf>
    <xf numFmtId="170" fontId="19" fillId="13" borderId="65" xfId="3" applyNumberFormat="1" applyFont="1" applyFill="1" applyBorder="1" applyAlignment="1" applyProtection="1">
      <alignment horizontal="center" vertical="top"/>
    </xf>
    <xf numFmtId="170" fontId="19" fillId="13" borderId="50" xfId="3" applyNumberFormat="1" applyFont="1" applyFill="1" applyBorder="1" applyAlignment="1" applyProtection="1">
      <alignment horizontal="center" vertical="top"/>
    </xf>
    <xf numFmtId="170" fontId="19" fillId="13" borderId="68" xfId="3" applyNumberFormat="1" applyFont="1" applyFill="1" applyBorder="1" applyAlignment="1" applyProtection="1">
      <alignment horizontal="center" vertical="top"/>
    </xf>
    <xf numFmtId="170" fontId="19" fillId="13" borderId="41" xfId="3" applyNumberFormat="1" applyFont="1" applyFill="1" applyBorder="1" applyAlignment="1" applyProtection="1">
      <alignment horizontal="center" vertical="top"/>
    </xf>
    <xf numFmtId="170" fontId="19" fillId="13" borderId="66" xfId="3" applyNumberFormat="1" applyFont="1" applyFill="1" applyBorder="1" applyAlignment="1" applyProtection="1">
      <alignment horizontal="center" vertical="top" wrapText="1"/>
    </xf>
    <xf numFmtId="170" fontId="19" fillId="13" borderId="14" xfId="3" applyNumberFormat="1" applyFont="1" applyFill="1" applyBorder="1" applyAlignment="1" applyProtection="1">
      <alignment horizontal="center" vertical="top" wrapText="1"/>
    </xf>
    <xf numFmtId="170" fontId="19" fillId="13" borderId="67" xfId="3" applyNumberFormat="1" applyFont="1" applyFill="1" applyBorder="1" applyAlignment="1" applyProtection="1">
      <alignment horizontal="center" vertical="top" wrapText="1"/>
    </xf>
    <xf numFmtId="170" fontId="19" fillId="13" borderId="13" xfId="3" applyNumberFormat="1" applyFont="1" applyFill="1" applyBorder="1" applyAlignment="1" applyProtection="1">
      <alignment horizontal="center" vertical="top"/>
    </xf>
    <xf numFmtId="170" fontId="19" fillId="13" borderId="14" xfId="3" applyNumberFormat="1" applyFont="1" applyFill="1" applyBorder="1" applyAlignment="1" applyProtection="1">
      <alignment horizontal="center" vertical="top"/>
    </xf>
    <xf numFmtId="170" fontId="19" fillId="13" borderId="11" xfId="3" applyNumberFormat="1" applyFont="1" applyFill="1" applyBorder="1" applyAlignment="1" applyProtection="1">
      <alignment horizontal="center" vertical="top"/>
    </xf>
    <xf numFmtId="170" fontId="19" fillId="13" borderId="30" xfId="3" applyNumberFormat="1" applyFont="1" applyFill="1" applyBorder="1" applyAlignment="1" applyProtection="1">
      <alignment horizontal="center" vertical="top"/>
    </xf>
    <xf numFmtId="170" fontId="19" fillId="13" borderId="49" xfId="3" applyNumberFormat="1" applyFont="1" applyFill="1" applyBorder="1" applyAlignment="1" applyProtection="1">
      <alignment horizontal="center" vertical="top" wrapText="1"/>
    </xf>
    <xf numFmtId="170" fontId="19" fillId="13" borderId="47" xfId="3" applyNumberFormat="1" applyFont="1" applyFill="1" applyBorder="1" applyAlignment="1" applyProtection="1">
      <alignment horizontal="center" vertical="top" wrapText="1"/>
    </xf>
    <xf numFmtId="170" fontId="19" fillId="13" borderId="45" xfId="3" applyNumberFormat="1" applyFont="1" applyFill="1" applyBorder="1" applyAlignment="1" applyProtection="1">
      <alignment horizontal="center" vertical="top" wrapText="1"/>
    </xf>
    <xf numFmtId="170" fontId="19" fillId="13" borderId="43" xfId="3" applyNumberFormat="1" applyFont="1" applyFill="1" applyBorder="1" applyAlignment="1" applyProtection="1">
      <alignment horizontal="center" vertical="top"/>
    </xf>
    <xf numFmtId="170" fontId="19" fillId="13" borderId="47" xfId="3" applyNumberFormat="1" applyFont="1" applyFill="1" applyBorder="1" applyAlignment="1" applyProtection="1">
      <alignment horizontal="center" vertical="top"/>
    </xf>
    <xf numFmtId="170" fontId="19" fillId="13" borderId="44" xfId="3" applyNumberFormat="1" applyFont="1" applyFill="1" applyBorder="1" applyAlignment="1" applyProtection="1">
      <alignment horizontal="center" vertical="top"/>
    </xf>
    <xf numFmtId="0" fontId="8" fillId="0" borderId="0" xfId="0" applyFont="1" applyAlignment="1"/>
    <xf numFmtId="10" fontId="0" fillId="0" borderId="0" xfId="0" applyNumberFormat="1">
      <alignment horizontal="left" wrapText="1"/>
    </xf>
    <xf numFmtId="10" fontId="0" fillId="0" borderId="0" xfId="2" applyNumberFormat="1" applyFont="1" applyBorder="1" applyAlignment="1" applyProtection="1">
      <alignment horizontal="left" wrapText="1"/>
    </xf>
    <xf numFmtId="0" fontId="16" fillId="0" borderId="0" xfId="0" applyFont="1">
      <alignment horizontal="left" wrapText="1"/>
    </xf>
    <xf numFmtId="0" fontId="16" fillId="10" borderId="16" xfId="0" applyFont="1" applyFill="1" applyBorder="1" applyAlignment="1">
      <alignment vertical="top"/>
    </xf>
    <xf numFmtId="0" fontId="15" fillId="10" borderId="16" xfId="0" applyFont="1" applyFill="1" applyBorder="1" applyAlignment="1">
      <alignment vertical="top"/>
    </xf>
    <xf numFmtId="10" fontId="16" fillId="10" borderId="17" xfId="0" applyNumberFormat="1" applyFont="1" applyFill="1" applyBorder="1" applyAlignment="1">
      <alignment vertical="center" wrapText="1"/>
    </xf>
    <xf numFmtId="10" fontId="16" fillId="0" borderId="0" xfId="0" applyNumberFormat="1" applyFont="1" applyAlignment="1">
      <alignment vertical="center" wrapText="1"/>
    </xf>
    <xf numFmtId="0" fontId="15" fillId="10" borderId="15" xfId="0" applyFont="1" applyFill="1" applyBorder="1" applyAlignment="1">
      <alignment horizontal="left"/>
    </xf>
    <xf numFmtId="0" fontId="16" fillId="10" borderId="16" xfId="0" applyFont="1" applyFill="1" applyBorder="1">
      <alignment horizontal="left" wrapText="1"/>
    </xf>
    <xf numFmtId="10" fontId="16" fillId="10" borderId="16" xfId="2" applyNumberFormat="1" applyFont="1" applyFill="1" applyBorder="1" applyAlignment="1" applyProtection="1">
      <alignment horizontal="left" wrapText="1"/>
    </xf>
    <xf numFmtId="10" fontId="16" fillId="10" borderId="17" xfId="2" applyNumberFormat="1" applyFont="1" applyFill="1" applyBorder="1" applyAlignment="1" applyProtection="1">
      <alignment horizontal="left" wrapText="1"/>
    </xf>
    <xf numFmtId="10" fontId="16" fillId="0" borderId="0" xfId="2" applyNumberFormat="1" applyFont="1" applyBorder="1" applyAlignment="1" applyProtection="1">
      <alignment horizontal="left" wrapText="1"/>
    </xf>
    <xf numFmtId="0" fontId="16" fillId="10" borderId="17" xfId="0" applyFont="1" applyFill="1" applyBorder="1">
      <alignment horizontal="left" wrapText="1"/>
    </xf>
    <xf numFmtId="169" fontId="8" fillId="0" borderId="0" xfId="3" applyNumberFormat="1" applyFont="1" applyFill="1" applyBorder="1" applyAlignment="1" applyProtection="1">
      <alignment horizontal="left" vertical="top"/>
    </xf>
    <xf numFmtId="10" fontId="0" fillId="0" borderId="0" xfId="0" applyNumberFormat="1" applyAlignment="1">
      <alignment vertical="center" wrapText="1"/>
    </xf>
    <xf numFmtId="10" fontId="0" fillId="0" borderId="19" xfId="0" applyNumberFormat="1" applyBorder="1" applyAlignment="1">
      <alignment vertical="center" wrapText="1"/>
    </xf>
    <xf numFmtId="0" fontId="0" fillId="0" borderId="18" xfId="0" applyBorder="1">
      <alignment horizontal="left" wrapText="1"/>
    </xf>
    <xf numFmtId="9" fontId="0" fillId="0" borderId="0" xfId="2" applyFont="1" applyBorder="1" applyAlignment="1" applyProtection="1">
      <alignment horizontal="center" wrapText="1"/>
    </xf>
    <xf numFmtId="0" fontId="0" fillId="0" borderId="19" xfId="0" applyBorder="1">
      <alignment horizontal="left" wrapText="1"/>
    </xf>
    <xf numFmtId="0" fontId="0" fillId="0" borderId="0" xfId="0" applyAlignment="1">
      <alignment horizontal="center" wrapText="1"/>
    </xf>
    <xf numFmtId="0" fontId="8" fillId="0" borderId="18" xfId="0" applyFont="1" applyBorder="1" applyAlignment="1">
      <alignment horizontal="center"/>
    </xf>
    <xf numFmtId="10" fontId="0" fillId="0" borderId="19" xfId="0" applyNumberFormat="1" applyBorder="1" applyAlignment="1">
      <alignment horizontal="center" wrapText="1"/>
    </xf>
    <xf numFmtId="10" fontId="0" fillId="0" borderId="0" xfId="0" applyNumberFormat="1" applyAlignment="1">
      <alignment horizontal="center" wrapText="1"/>
    </xf>
    <xf numFmtId="0" fontId="8" fillId="0" borderId="18" xfId="0" applyFont="1" applyBorder="1" applyAlignment="1">
      <alignment horizontal="center" wrapText="1"/>
    </xf>
    <xf numFmtId="10" fontId="8" fillId="0" borderId="0" xfId="2" applyNumberFormat="1" applyFont="1" applyFill="1" applyBorder="1" applyAlignment="1" applyProtection="1">
      <alignment horizontal="center" vertical="top"/>
    </xf>
    <xf numFmtId="10" fontId="8" fillId="0" borderId="0" xfId="2" applyNumberFormat="1" applyFont="1" applyFill="1" applyBorder="1" applyAlignment="1" applyProtection="1">
      <alignment horizontal="center" vertical="top" wrapText="1"/>
    </xf>
    <xf numFmtId="10" fontId="0" fillId="0" borderId="19" xfId="2" applyNumberFormat="1" applyFont="1" applyFill="1" applyBorder="1" applyAlignment="1" applyProtection="1">
      <alignment horizontal="center"/>
    </xf>
    <xf numFmtId="10" fontId="0" fillId="0" borderId="0" xfId="2" applyNumberFormat="1" applyFont="1" applyFill="1" applyBorder="1" applyAlignment="1" applyProtection="1">
      <alignment horizontal="center"/>
    </xf>
    <xf numFmtId="0" fontId="0" fillId="0" borderId="19" xfId="0" applyBorder="1" applyAlignment="1">
      <alignment horizontal="center" wrapText="1"/>
    </xf>
    <xf numFmtId="10" fontId="17" fillId="0" borderId="7" xfId="2" applyNumberFormat="1" applyFont="1" applyFill="1" applyBorder="1" applyAlignment="1" applyProtection="1">
      <alignment horizontal="center" vertical="top"/>
    </xf>
    <xf numFmtId="10" fontId="0" fillId="0" borderId="19" xfId="2" applyNumberFormat="1" applyFont="1" applyBorder="1" applyAlignment="1" applyProtection="1">
      <alignment horizontal="left" wrapText="1"/>
    </xf>
    <xf numFmtId="0" fontId="0" fillId="0" borderId="21" xfId="0" applyBorder="1">
      <alignment horizontal="left" wrapText="1"/>
    </xf>
    <xf numFmtId="0" fontId="0" fillId="0" borderId="23" xfId="0" applyBorder="1">
      <alignment horizontal="left" wrapText="1"/>
    </xf>
    <xf numFmtId="0" fontId="0" fillId="0" borderId="22" xfId="0" applyBorder="1">
      <alignment horizontal="left" wrapText="1"/>
    </xf>
    <xf numFmtId="10" fontId="0" fillId="0" borderId="12" xfId="2" applyNumberFormat="1" applyFont="1" applyBorder="1" applyAlignment="1" applyProtection="1">
      <alignment horizontal="left" wrapText="1"/>
    </xf>
    <xf numFmtId="10" fontId="0" fillId="0" borderId="0" xfId="2" applyNumberFormat="1" applyFont="1" applyFill="1" applyBorder="1" applyAlignment="1" applyProtection="1">
      <alignment vertical="center"/>
    </xf>
    <xf numFmtId="0" fontId="17" fillId="0" borderId="0" xfId="0" applyFont="1" applyAlignment="1">
      <alignment vertical="top"/>
    </xf>
    <xf numFmtId="10" fontId="0" fillId="0" borderId="0" xfId="2" applyNumberFormat="1" applyFont="1" applyBorder="1" applyAlignment="1" applyProtection="1">
      <alignment horizontal="left"/>
    </xf>
    <xf numFmtId="10" fontId="0" fillId="0" borderId="19" xfId="2" applyNumberFormat="1" applyFont="1" applyBorder="1" applyAlignment="1" applyProtection="1">
      <alignment horizontal="left"/>
    </xf>
    <xf numFmtId="0" fontId="0" fillId="0" borderId="18" xfId="0" applyBorder="1" applyAlignment="1">
      <alignment horizontal="left"/>
    </xf>
    <xf numFmtId="10" fontId="0" fillId="0" borderId="0" xfId="0" applyNumberFormat="1" applyAlignment="1">
      <alignment horizontal="left"/>
    </xf>
    <xf numFmtId="10" fontId="0" fillId="0" borderId="19" xfId="0" applyNumberFormat="1" applyBorder="1" applyAlignment="1">
      <alignment horizontal="left"/>
    </xf>
    <xf numFmtId="0" fontId="17" fillId="0" borderId="0" xfId="0" applyFont="1" applyAlignment="1">
      <alignment horizontal="left"/>
    </xf>
    <xf numFmtId="0" fontId="0" fillId="0" borderId="0" xfId="0" quotePrefix="1" applyAlignment="1">
      <alignment horizontal="right"/>
    </xf>
    <xf numFmtId="0" fontId="0" fillId="0" borderId="0" xfId="0" applyAlignment="1">
      <alignment horizontal="right"/>
    </xf>
    <xf numFmtId="0" fontId="0" fillId="0" borderId="20" xfId="0" applyBorder="1" applyAlignment="1">
      <alignment horizontal="left"/>
    </xf>
    <xf numFmtId="0" fontId="0" fillId="0" borderId="21" xfId="0" applyBorder="1" applyAlignment="1">
      <alignment horizontal="left"/>
    </xf>
    <xf numFmtId="10" fontId="0" fillId="0" borderId="21" xfId="2" applyNumberFormat="1" applyFont="1" applyBorder="1" applyAlignment="1" applyProtection="1">
      <alignment horizontal="left"/>
    </xf>
    <xf numFmtId="10" fontId="0" fillId="0" borderId="22" xfId="2" applyNumberFormat="1" applyFont="1" applyBorder="1" applyAlignment="1" applyProtection="1">
      <alignment horizontal="left"/>
    </xf>
    <xf numFmtId="10" fontId="0" fillId="0" borderId="22" xfId="0" applyNumberFormat="1" applyBorder="1" applyAlignment="1">
      <alignment horizontal="left"/>
    </xf>
    <xf numFmtId="38" fontId="0" fillId="0" borderId="57" xfId="3" applyNumberFormat="1" applyFont="1" applyFill="1" applyBorder="1" applyAlignment="1" applyProtection="1">
      <alignment horizontal="left" vertical="top" wrapText="1"/>
    </xf>
    <xf numFmtId="0" fontId="0" fillId="0" borderId="53" xfId="3" applyNumberFormat="1" applyFont="1" applyFill="1" applyBorder="1" applyAlignment="1" applyProtection="1">
      <alignment horizontal="center" vertical="top" wrapText="1"/>
    </xf>
    <xf numFmtId="0" fontId="0" fillId="0" borderId="54" xfId="3" applyNumberFormat="1" applyFont="1" applyFill="1" applyBorder="1" applyAlignment="1" applyProtection="1">
      <alignment horizontal="center" vertical="top" wrapText="1"/>
    </xf>
    <xf numFmtId="38" fontId="0" fillId="0" borderId="63" xfId="3" applyNumberFormat="1" applyFont="1" applyFill="1" applyBorder="1" applyAlignment="1" applyProtection="1">
      <alignment horizontal="left" vertical="top" wrapText="1"/>
    </xf>
    <xf numFmtId="0" fontId="0" fillId="0" borderId="61" xfId="3" applyNumberFormat="1" applyFont="1" applyFill="1" applyBorder="1" applyAlignment="1" applyProtection="1">
      <alignment horizontal="center" vertical="top" wrapText="1"/>
    </xf>
    <xf numFmtId="0" fontId="0" fillId="0" borderId="62" xfId="3" applyNumberFormat="1" applyFont="1" applyFill="1" applyBorder="1" applyAlignment="1" applyProtection="1">
      <alignment horizontal="center" vertical="top" wrapText="1"/>
    </xf>
    <xf numFmtId="167" fontId="0" fillId="0" borderId="0" xfId="0" applyNumberFormat="1">
      <alignment horizontal="left" wrapText="1"/>
    </xf>
    <xf numFmtId="167" fontId="16" fillId="10" borderId="16" xfId="0" applyNumberFormat="1" applyFont="1" applyFill="1" applyBorder="1" applyAlignment="1">
      <alignment vertical="center" wrapText="1"/>
    </xf>
    <xf numFmtId="167" fontId="0" fillId="0" borderId="0" xfId="0" applyNumberFormat="1" applyAlignment="1">
      <alignment vertical="center" wrapText="1"/>
    </xf>
    <xf numFmtId="167" fontId="8" fillId="0" borderId="4" xfId="2" applyNumberFormat="1" applyFont="1" applyFill="1" applyBorder="1" applyAlignment="1" applyProtection="1">
      <alignment horizontal="center" vertical="top"/>
    </xf>
    <xf numFmtId="167" fontId="8" fillId="0" borderId="10" xfId="0" applyNumberFormat="1" applyFont="1" applyBorder="1" applyAlignment="1">
      <alignment horizontal="center" vertical="top" wrapText="1"/>
    </xf>
    <xf numFmtId="167" fontId="0" fillId="0" borderId="0" xfId="2" applyNumberFormat="1" applyFont="1" applyFill="1" applyBorder="1" applyAlignment="1" applyProtection="1">
      <alignment horizontal="center" vertical="top"/>
    </xf>
    <xf numFmtId="167" fontId="0" fillId="0" borderId="12" xfId="2" applyNumberFormat="1" applyFont="1" applyFill="1" applyBorder="1" applyAlignment="1" applyProtection="1">
      <alignment horizontal="center" vertical="top"/>
    </xf>
    <xf numFmtId="167" fontId="0" fillId="0" borderId="14" xfId="2" applyNumberFormat="1" applyFont="1" applyFill="1" applyBorder="1" applyAlignment="1" applyProtection="1">
      <alignment horizontal="center" vertical="top"/>
    </xf>
    <xf numFmtId="167" fontId="0" fillId="0" borderId="4" xfId="2" applyNumberFormat="1" applyFont="1" applyFill="1" applyBorder="1" applyAlignment="1" applyProtection="1">
      <alignment horizontal="center" vertical="top"/>
    </xf>
    <xf numFmtId="167" fontId="0" fillId="0" borderId="3" xfId="2" applyNumberFormat="1" applyFont="1" applyFill="1" applyBorder="1" applyAlignment="1" applyProtection="1">
      <alignment horizontal="center" vertical="top"/>
    </xf>
    <xf numFmtId="167" fontId="0" fillId="0" borderId="7" xfId="2" applyNumberFormat="1" applyFont="1" applyFill="1" applyBorder="1" applyAlignment="1" applyProtection="1">
      <alignment horizontal="center" vertical="top"/>
    </xf>
    <xf numFmtId="167" fontId="0" fillId="0" borderId="0" xfId="0" applyNumberFormat="1" applyAlignment="1">
      <alignment horizontal="left"/>
    </xf>
    <xf numFmtId="167" fontId="0" fillId="0" borderId="21" xfId="0" applyNumberFormat="1" applyBorder="1" applyAlignment="1">
      <alignment horizontal="left"/>
    </xf>
    <xf numFmtId="0" fontId="8" fillId="8" borderId="0" xfId="0" applyFont="1" applyFill="1" applyAlignment="1"/>
    <xf numFmtId="0" fontId="0" fillId="8" borderId="0" xfId="0" applyFill="1" applyAlignment="1"/>
    <xf numFmtId="0" fontId="19" fillId="8" borderId="0" xfId="0" applyFont="1" applyFill="1" applyAlignment="1"/>
    <xf numFmtId="0" fontId="19" fillId="8" borderId="0" xfId="0" applyFont="1" applyFill="1" applyAlignment="1">
      <alignment vertical="top" wrapText="1"/>
    </xf>
    <xf numFmtId="0" fontId="0" fillId="8" borderId="19" xfId="0" applyFill="1" applyBorder="1" applyAlignment="1"/>
    <xf numFmtId="0" fontId="0" fillId="3" borderId="0" xfId="0" applyFill="1" applyAlignment="1"/>
    <xf numFmtId="170" fontId="0" fillId="13" borderId="2" xfId="3" applyNumberFormat="1" applyFont="1" applyFill="1" applyBorder="1" applyAlignment="1" applyProtection="1">
      <alignment horizontal="center" vertical="top" wrapText="1"/>
    </xf>
    <xf numFmtId="170" fontId="0" fillId="0" borderId="28" xfId="1" applyNumberFormat="1" applyFont="1" applyBorder="1" applyAlignment="1" applyProtection="1">
      <alignment horizontal="center" vertical="top"/>
      <protection locked="0"/>
    </xf>
    <xf numFmtId="170" fontId="0" fillId="0" borderId="29" xfId="1" applyNumberFormat="1" applyFont="1" applyBorder="1" applyAlignment="1" applyProtection="1">
      <alignment horizontal="center" vertical="top"/>
      <protection locked="0"/>
    </xf>
    <xf numFmtId="170" fontId="0" fillId="0" borderId="28" xfId="3" applyNumberFormat="1" applyFont="1" applyFill="1" applyBorder="1" applyAlignment="1" applyProtection="1">
      <alignment horizontal="center" vertical="top" wrapText="1"/>
      <protection locked="0"/>
    </xf>
    <xf numFmtId="170" fontId="0" fillId="0" borderId="29" xfId="3" applyNumberFormat="1" applyFont="1" applyFill="1" applyBorder="1" applyAlignment="1" applyProtection="1">
      <alignment horizontal="center" vertical="top" wrapText="1"/>
      <protection locked="0"/>
    </xf>
    <xf numFmtId="170" fontId="0" fillId="0" borderId="39" xfId="1" applyNumberFormat="1" applyFont="1" applyBorder="1" applyAlignment="1" applyProtection="1">
      <alignment horizontal="center" vertical="top"/>
      <protection locked="0"/>
    </xf>
    <xf numFmtId="170" fontId="0" fillId="0" borderId="4" xfId="1" applyNumberFormat="1" applyFont="1" applyBorder="1" applyAlignment="1" applyProtection="1">
      <alignment horizontal="center" vertical="top"/>
      <protection locked="0"/>
    </xf>
    <xf numFmtId="170" fontId="0" fillId="0" borderId="31" xfId="1" applyNumberFormat="1" applyFont="1" applyBorder="1" applyAlignment="1" applyProtection="1">
      <alignment horizontal="center" vertical="top"/>
      <protection locked="0"/>
    </xf>
    <xf numFmtId="170" fontId="0" fillId="0" borderId="10" xfId="1" applyNumberFormat="1" applyFont="1" applyBorder="1" applyAlignment="1" applyProtection="1">
      <alignment horizontal="center" vertical="top"/>
      <protection locked="0"/>
    </xf>
    <xf numFmtId="170" fontId="0" fillId="0" borderId="2" xfId="1" applyNumberFormat="1" applyFont="1" applyBorder="1" applyAlignment="1" applyProtection="1">
      <alignment horizontal="center" vertical="top"/>
      <protection locked="0"/>
    </xf>
    <xf numFmtId="170" fontId="0" fillId="0" borderId="3" xfId="1" applyNumberFormat="1" applyFont="1" applyBorder="1" applyAlignment="1" applyProtection="1">
      <alignment horizontal="center" vertical="top"/>
      <protection locked="0"/>
    </xf>
    <xf numFmtId="170" fontId="0" fillId="0" borderId="6" xfId="1" applyNumberFormat="1" applyFont="1" applyBorder="1" applyAlignment="1" applyProtection="1">
      <alignment horizontal="center" vertical="top"/>
      <protection locked="0"/>
    </xf>
    <xf numFmtId="170" fontId="0" fillId="0" borderId="10" xfId="3" applyNumberFormat="1" applyFont="1" applyFill="1" applyBorder="1" applyAlignment="1" applyProtection="1">
      <alignment horizontal="center" vertical="top" wrapText="1"/>
      <protection locked="0"/>
    </xf>
    <xf numFmtId="170" fontId="0" fillId="0" borderId="4" xfId="3" applyNumberFormat="1" applyFont="1" applyFill="1" applyBorder="1" applyAlignment="1" applyProtection="1">
      <alignment horizontal="center" vertical="top" wrapText="1"/>
      <protection locked="0"/>
    </xf>
    <xf numFmtId="170" fontId="0" fillId="0" borderId="2" xfId="3" applyNumberFormat="1" applyFont="1" applyFill="1" applyBorder="1" applyAlignment="1" applyProtection="1">
      <alignment horizontal="center" vertical="top" wrapText="1"/>
      <protection locked="0"/>
    </xf>
    <xf numFmtId="170" fontId="0" fillId="0" borderId="39" xfId="3" applyNumberFormat="1" applyFont="1" applyFill="1" applyBorder="1" applyAlignment="1" applyProtection="1">
      <alignment horizontal="center" vertical="top" wrapText="1"/>
      <protection locked="0"/>
    </xf>
    <xf numFmtId="170" fontId="0" fillId="0" borderId="31" xfId="3" applyNumberFormat="1" applyFont="1" applyFill="1" applyBorder="1" applyAlignment="1" applyProtection="1">
      <alignment horizontal="center" vertical="top" wrapText="1"/>
      <protection locked="0"/>
    </xf>
    <xf numFmtId="170" fontId="0" fillId="0" borderId="46" xfId="3" applyNumberFormat="1" applyFont="1" applyFill="1" applyBorder="1" applyAlignment="1" applyProtection="1">
      <alignment horizontal="center" vertical="top" wrapText="1"/>
      <protection locked="0"/>
    </xf>
    <xf numFmtId="170" fontId="0" fillId="13" borderId="26" xfId="0" applyNumberFormat="1" applyFill="1" applyBorder="1" applyAlignment="1" applyProtection="1">
      <alignment horizontal="center" vertical="top"/>
      <protection locked="0"/>
    </xf>
    <xf numFmtId="170" fontId="0" fillId="0" borderId="28" xfId="3" applyNumberFormat="1" applyFont="1" applyFill="1" applyBorder="1" applyAlignment="1" applyProtection="1">
      <alignment horizontal="center" vertical="top"/>
      <protection locked="0"/>
    </xf>
    <xf numFmtId="170" fontId="0" fillId="13" borderId="26" xfId="3" applyNumberFormat="1" applyFont="1" applyFill="1" applyBorder="1" applyAlignment="1" applyProtection="1">
      <alignment horizontal="center" vertical="top"/>
      <protection locked="0"/>
    </xf>
    <xf numFmtId="170" fontId="0" fillId="13" borderId="28" xfId="3" applyNumberFormat="1" applyFont="1" applyFill="1" applyBorder="1" applyAlignment="1" applyProtection="1">
      <alignment horizontal="center" vertical="top"/>
      <protection locked="0"/>
    </xf>
    <xf numFmtId="170" fontId="19" fillId="13" borderId="27" xfId="3" applyNumberFormat="1" applyFont="1" applyFill="1" applyBorder="1" applyAlignment="1" applyProtection="1">
      <alignment horizontal="center" vertical="top"/>
      <protection locked="0"/>
    </xf>
    <xf numFmtId="38" fontId="0" fillId="0" borderId="0" xfId="3" applyNumberFormat="1" applyFont="1" applyFill="1" applyBorder="1" applyAlignment="1" applyProtection="1">
      <alignment horizontal="center" vertical="top"/>
      <protection locked="0"/>
    </xf>
    <xf numFmtId="0" fontId="0" fillId="0" borderId="0" xfId="0" applyAlignment="1" applyProtection="1">
      <protection locked="0"/>
    </xf>
    <xf numFmtId="171" fontId="0" fillId="0" borderId="0" xfId="0" applyNumberFormat="1" applyAlignment="1"/>
    <xf numFmtId="0" fontId="18" fillId="0" borderId="0" xfId="0" applyFont="1" applyAlignment="1" applyProtection="1">
      <alignment vertical="top"/>
      <protection locked="0"/>
    </xf>
    <xf numFmtId="38" fontId="0" fillId="0" borderId="5" xfId="3" applyNumberFormat="1" applyFont="1" applyFill="1" applyBorder="1" applyAlignment="1" applyProtection="1">
      <alignment horizontal="left" vertical="top" wrapText="1"/>
    </xf>
    <xf numFmtId="38" fontId="0" fillId="0" borderId="8" xfId="3" applyNumberFormat="1" applyFont="1" applyFill="1" applyBorder="1" applyAlignment="1" applyProtection="1">
      <alignment horizontal="left" vertical="top" wrapText="1"/>
    </xf>
    <xf numFmtId="38" fontId="0" fillId="0" borderId="56" xfId="1" applyNumberFormat="1" applyFont="1" applyFill="1" applyBorder="1" applyAlignment="1" applyProtection="1">
      <alignment horizontal="left" vertical="top" wrapText="1"/>
    </xf>
    <xf numFmtId="38" fontId="0" fillId="0" borderId="5" xfId="1" applyNumberFormat="1" applyFont="1" applyFill="1" applyBorder="1" applyAlignment="1" applyProtection="1">
      <alignment horizontal="left" vertical="top" wrapText="1"/>
    </xf>
    <xf numFmtId="0" fontId="0" fillId="0" borderId="5" xfId="1" applyNumberFormat="1" applyFont="1" applyFill="1" applyBorder="1" applyAlignment="1" applyProtection="1">
      <alignment horizontal="center" vertical="top" wrapText="1"/>
    </xf>
    <xf numFmtId="38" fontId="0" fillId="0" borderId="53" xfId="3" applyNumberFormat="1" applyFont="1" applyFill="1" applyBorder="1" applyAlignment="1" applyProtection="1">
      <alignment horizontal="left" vertical="top" wrapText="1"/>
    </xf>
    <xf numFmtId="38" fontId="0" fillId="0" borderId="61" xfId="3" applyNumberFormat="1" applyFont="1" applyFill="1" applyBorder="1" applyAlignment="1" applyProtection="1">
      <alignment horizontal="left" vertical="top" wrapText="1"/>
    </xf>
    <xf numFmtId="10" fontId="23" fillId="0" borderId="7" xfId="2" applyNumberFormat="1" applyFont="1" applyFill="1" applyBorder="1" applyAlignment="1" applyProtection="1">
      <alignment horizontal="center" vertical="top" wrapText="1"/>
    </xf>
    <xf numFmtId="170" fontId="19" fillId="13" borderId="26" xfId="0" applyNumberFormat="1" applyFont="1" applyFill="1" applyBorder="1" applyAlignment="1" applyProtection="1">
      <alignment horizontal="center" vertical="top"/>
      <protection locked="0"/>
    </xf>
    <xf numFmtId="170" fontId="0" fillId="13" borderId="21" xfId="2" applyNumberFormat="1" applyFont="1" applyFill="1" applyBorder="1" applyAlignment="1" applyProtection="1">
      <alignment horizontal="center" vertical="top"/>
    </xf>
    <xf numFmtId="170" fontId="0" fillId="13" borderId="26" xfId="1" applyNumberFormat="1" applyFont="1" applyFill="1" applyBorder="1" applyAlignment="1" applyProtection="1">
      <alignment horizontal="center" vertical="top"/>
      <protection locked="0"/>
    </xf>
    <xf numFmtId="170" fontId="19" fillId="13" borderId="72" xfId="0" applyNumberFormat="1" applyFont="1" applyFill="1" applyBorder="1" applyAlignment="1" applyProtection="1">
      <alignment horizontal="center" vertical="top"/>
      <protection locked="0"/>
    </xf>
    <xf numFmtId="170" fontId="0" fillId="13" borderId="7" xfId="2" applyNumberFormat="1" applyFont="1" applyFill="1" applyBorder="1" applyAlignment="1" applyProtection="1">
      <alignment horizontal="center" vertical="top"/>
    </xf>
    <xf numFmtId="10" fontId="23" fillId="0" borderId="0" xfId="2" applyNumberFormat="1" applyFont="1" applyFill="1" applyBorder="1" applyAlignment="1" applyProtection="1">
      <alignment horizontal="center" vertical="top" wrapText="1"/>
    </xf>
    <xf numFmtId="9" fontId="0" fillId="0" borderId="0" xfId="2" applyFont="1" applyBorder="1" applyProtection="1"/>
    <xf numFmtId="170" fontId="0" fillId="0" borderId="39" xfId="3" applyNumberFormat="1" applyFont="1" applyFill="1" applyBorder="1" applyAlignment="1" applyProtection="1">
      <alignment horizontal="center" vertical="top"/>
    </xf>
    <xf numFmtId="170" fontId="0" fillId="0" borderId="4" xfId="3" applyNumberFormat="1" applyFont="1" applyFill="1" applyBorder="1" applyAlignment="1" applyProtection="1">
      <alignment horizontal="center" vertical="top"/>
    </xf>
    <xf numFmtId="170" fontId="0" fillId="0" borderId="31" xfId="3" applyNumberFormat="1" applyFont="1" applyFill="1" applyBorder="1" applyAlignment="1" applyProtection="1">
      <alignment horizontal="center" vertical="top"/>
    </xf>
    <xf numFmtId="170" fontId="0" fillId="0" borderId="2" xfId="3" applyNumberFormat="1" applyFont="1" applyFill="1" applyBorder="1" applyAlignment="1" applyProtection="1">
      <alignment horizontal="center" vertical="top"/>
    </xf>
    <xf numFmtId="170" fontId="0" fillId="0" borderId="28" xfId="3" applyNumberFormat="1" applyFont="1" applyFill="1" applyBorder="1" applyAlignment="1" applyProtection="1">
      <alignment horizontal="center" vertical="top"/>
    </xf>
    <xf numFmtId="0" fontId="0" fillId="0" borderId="0" xfId="0" applyAlignment="1">
      <alignment horizontal="left" vertical="center"/>
    </xf>
    <xf numFmtId="170" fontId="0" fillId="0" borderId="3" xfId="3" applyNumberFormat="1" applyFont="1" applyFill="1" applyBorder="1" applyAlignment="1" applyProtection="1">
      <alignment horizontal="center" vertical="top" wrapText="1"/>
      <protection locked="0"/>
    </xf>
    <xf numFmtId="170" fontId="0" fillId="0" borderId="10" xfId="3" applyNumberFormat="1" applyFont="1" applyFill="1" applyBorder="1" applyAlignment="1" applyProtection="1">
      <alignment horizontal="center" vertical="top"/>
    </xf>
    <xf numFmtId="170" fontId="19" fillId="13" borderId="40" xfId="3" applyNumberFormat="1" applyFont="1" applyFill="1" applyBorder="1" applyAlignment="1" applyProtection="1">
      <alignment horizontal="center" vertical="top" wrapText="1"/>
    </xf>
    <xf numFmtId="170" fontId="0" fillId="0" borderId="19" xfId="3" applyNumberFormat="1" applyFont="1" applyFill="1" applyBorder="1" applyAlignment="1" applyProtection="1">
      <alignment horizontal="center" vertical="top"/>
    </xf>
    <xf numFmtId="172" fontId="18" fillId="0" borderId="0" xfId="3" applyNumberFormat="1" applyFont="1" applyFill="1" applyBorder="1" applyAlignment="1" applyProtection="1">
      <alignment horizontal="left" vertical="top"/>
      <protection locked="0"/>
    </xf>
    <xf numFmtId="0" fontId="18" fillId="11" borderId="33" xfId="0" applyFont="1" applyFill="1" applyBorder="1" applyAlignment="1">
      <alignment vertical="top"/>
    </xf>
    <xf numFmtId="0" fontId="21" fillId="12" borderId="15" xfId="0" applyFont="1" applyFill="1" applyBorder="1" applyAlignment="1">
      <alignment vertical="top"/>
    </xf>
    <xf numFmtId="0" fontId="8" fillId="13" borderId="0" xfId="0" applyFont="1" applyFill="1" applyAlignment="1">
      <alignment vertical="top"/>
    </xf>
    <xf numFmtId="0" fontId="0" fillId="13" borderId="0" xfId="0" applyFill="1" applyAlignment="1">
      <alignment vertical="top"/>
    </xf>
    <xf numFmtId="0" fontId="0" fillId="13" borderId="2" xfId="0" applyFill="1" applyBorder="1" applyAlignment="1">
      <alignment vertical="top"/>
    </xf>
    <xf numFmtId="0" fontId="0" fillId="13" borderId="0" xfId="0" applyFill="1" applyAlignment="1"/>
    <xf numFmtId="0" fontId="8" fillId="13" borderId="0" xfId="0" applyFont="1" applyFill="1" applyAlignment="1"/>
    <xf numFmtId="0" fontId="0" fillId="13" borderId="2" xfId="0" applyFill="1" applyBorder="1" applyAlignment="1"/>
    <xf numFmtId="0" fontId="0" fillId="13" borderId="1" xfId="0" applyFill="1" applyBorder="1" applyAlignment="1">
      <alignment vertical="top"/>
    </xf>
    <xf numFmtId="0" fontId="18" fillId="13" borderId="32" xfId="0" applyFont="1" applyFill="1" applyBorder="1" applyAlignment="1">
      <alignment vertical="top"/>
    </xf>
    <xf numFmtId="0" fontId="18" fillId="11" borderId="35" xfId="0" applyFont="1" applyFill="1" applyBorder="1" applyAlignment="1">
      <alignment horizontal="left"/>
    </xf>
    <xf numFmtId="0" fontId="19" fillId="11" borderId="24" xfId="0" applyFont="1" applyFill="1" applyBorder="1" applyAlignment="1">
      <alignment horizontal="center"/>
    </xf>
    <xf numFmtId="0" fontId="19" fillId="11" borderId="36" xfId="0" applyFont="1" applyFill="1" applyBorder="1" applyAlignment="1">
      <alignment horizontal="center"/>
    </xf>
    <xf numFmtId="172" fontId="18" fillId="11" borderId="0" xfId="3" applyNumberFormat="1" applyFont="1" applyFill="1" applyBorder="1" applyAlignment="1" applyProtection="1">
      <alignment horizontal="center" vertical="top"/>
    </xf>
    <xf numFmtId="172" fontId="18" fillId="11" borderId="46" xfId="3" applyNumberFormat="1" applyFont="1" applyFill="1" applyBorder="1" applyAlignment="1" applyProtection="1">
      <alignment horizontal="center" vertical="top"/>
    </xf>
    <xf numFmtId="0" fontId="15" fillId="10" borderId="15" xfId="0" applyFont="1" applyFill="1" applyBorder="1" applyAlignment="1">
      <alignment vertical="top"/>
    </xf>
    <xf numFmtId="0" fontId="0" fillId="0" borderId="9" xfId="0" applyBorder="1" applyAlignment="1">
      <alignment vertical="top"/>
    </xf>
    <xf numFmtId="0" fontId="0" fillId="3" borderId="0" xfId="0" applyFill="1" applyAlignment="1">
      <alignment vertical="top"/>
    </xf>
    <xf numFmtId="0" fontId="0" fillId="3" borderId="9" xfId="0" applyFill="1" applyBorder="1" applyAlignment="1">
      <alignment vertical="top"/>
    </xf>
    <xf numFmtId="0" fontId="17" fillId="0" borderId="0" xfId="0" applyFont="1" applyAlignment="1">
      <alignment horizontal="right" vertical="top"/>
    </xf>
    <xf numFmtId="0" fontId="14" fillId="0" borderId="0" xfId="0" applyFont="1" applyAlignment="1">
      <alignment vertical="top"/>
    </xf>
    <xf numFmtId="0" fontId="0" fillId="3" borderId="0" xfId="0" applyFill="1" applyAlignment="1">
      <alignment horizontal="left"/>
    </xf>
    <xf numFmtId="10" fontId="8" fillId="3" borderId="0" xfId="2" applyNumberFormat="1" applyFont="1" applyFill="1" applyBorder="1" applyAlignment="1" applyProtection="1">
      <alignment horizontal="center"/>
    </xf>
    <xf numFmtId="0" fontId="20" fillId="8" borderId="33" xfId="0" applyFont="1" applyFill="1" applyBorder="1" applyAlignment="1"/>
    <xf numFmtId="0" fontId="8" fillId="8" borderId="34" xfId="0" applyFont="1" applyFill="1" applyBorder="1" applyAlignment="1"/>
    <xf numFmtId="0" fontId="8" fillId="13" borderId="18" xfId="0" applyFont="1" applyFill="1" applyBorder="1" applyAlignment="1">
      <alignment vertical="top"/>
    </xf>
    <xf numFmtId="0" fontId="18" fillId="13" borderId="15" xfId="0" applyFont="1" applyFill="1" applyBorder="1" applyAlignment="1">
      <alignment vertical="top"/>
    </xf>
    <xf numFmtId="0" fontId="18" fillId="13" borderId="42" xfId="0" applyFont="1" applyFill="1" applyBorder="1" applyAlignment="1">
      <alignment vertical="top"/>
    </xf>
    <xf numFmtId="0" fontId="18" fillId="13" borderId="32" xfId="0" applyFont="1" applyFill="1" applyBorder="1" applyAlignment="1"/>
    <xf numFmtId="0" fontId="0" fillId="0" borderId="2" xfId="0" applyBorder="1" applyAlignment="1">
      <alignment vertical="top"/>
    </xf>
    <xf numFmtId="0" fontId="8" fillId="13" borderId="42" xfId="0" applyFont="1" applyFill="1" applyBorder="1" applyAlignment="1">
      <alignment vertical="top"/>
    </xf>
    <xf numFmtId="166" fontId="0" fillId="13" borderId="2" xfId="0" applyNumberFormat="1" applyFill="1" applyBorder="1" applyAlignment="1"/>
    <xf numFmtId="10" fontId="0" fillId="0" borderId="10" xfId="2" applyNumberFormat="1" applyFont="1" applyFill="1" applyBorder="1" applyAlignment="1" applyProtection="1">
      <alignment vertical="top"/>
    </xf>
    <xf numFmtId="6" fontId="0" fillId="0" borderId="0" xfId="0" applyNumberFormat="1" applyAlignment="1">
      <alignment horizontal="left" vertical="top" wrapText="1"/>
    </xf>
    <xf numFmtId="0" fontId="0" fillId="0" borderId="0" xfId="0" applyAlignment="1">
      <alignment horizontal="center" vertical="top" wrapText="1"/>
    </xf>
    <xf numFmtId="0" fontId="8" fillId="0" borderId="33" xfId="0" applyFont="1" applyBorder="1" applyAlignment="1">
      <alignment horizontal="left"/>
    </xf>
    <xf numFmtId="0" fontId="0" fillId="0" borderId="34" xfId="0" applyBorder="1" applyAlignment="1">
      <alignment horizontal="center" wrapText="1"/>
    </xf>
    <xf numFmtId="38" fontId="0" fillId="0" borderId="5" xfId="0" applyNumberFormat="1" applyBorder="1" applyAlignment="1">
      <alignment horizontal="left" vertical="top" wrapText="1"/>
    </xf>
    <xf numFmtId="38" fontId="0" fillId="0" borderId="56" xfId="0" applyNumberFormat="1" applyBorder="1" applyAlignment="1">
      <alignment vertical="top" wrapText="1"/>
    </xf>
    <xf numFmtId="0" fontId="0" fillId="0" borderId="5" xfId="0" applyBorder="1" applyAlignment="1">
      <alignment horizontal="center" vertical="top" wrapText="1"/>
    </xf>
    <xf numFmtId="0" fontId="0" fillId="0" borderId="52" xfId="0" applyBorder="1" applyAlignment="1">
      <alignment horizontal="center" vertical="top" wrapText="1"/>
    </xf>
    <xf numFmtId="38" fontId="0" fillId="0" borderId="56" xfId="0" applyNumberFormat="1" applyBorder="1" applyAlignment="1">
      <alignment horizontal="left" vertical="top" wrapText="1"/>
    </xf>
    <xf numFmtId="10" fontId="0" fillId="0" borderId="0" xfId="0" applyNumberFormat="1" applyAlignment="1"/>
    <xf numFmtId="38" fontId="0" fillId="0" borderId="18" xfId="0" applyNumberFormat="1" applyBorder="1" applyAlignment="1">
      <alignment horizontal="left" vertical="top" wrapText="1"/>
    </xf>
    <xf numFmtId="38" fontId="0" fillId="0" borderId="0" xfId="0" applyNumberFormat="1" applyAlignment="1">
      <alignment horizontal="center" vertical="top" wrapText="1"/>
    </xf>
    <xf numFmtId="38" fontId="0" fillId="0" borderId="0" xfId="0" applyNumberFormat="1" applyAlignment="1">
      <alignment horizontal="center" vertical="top"/>
    </xf>
    <xf numFmtId="38" fontId="0" fillId="0" borderId="53" xfId="0" applyNumberFormat="1" applyBorder="1" applyAlignment="1">
      <alignment horizontal="left" vertical="top" wrapText="1"/>
    </xf>
    <xf numFmtId="0" fontId="0" fillId="0" borderId="53" xfId="0" applyBorder="1" applyAlignment="1">
      <alignment horizontal="center" vertical="top" wrapText="1"/>
    </xf>
    <xf numFmtId="0" fontId="0" fillId="0" borderId="54" xfId="0" applyBorder="1" applyAlignment="1">
      <alignment horizontal="center" vertical="top" wrapText="1"/>
    </xf>
    <xf numFmtId="38" fontId="0" fillId="0" borderId="0" xfId="0" applyNumberFormat="1" applyAlignment="1">
      <alignment horizontal="left" vertical="top" wrapText="1"/>
    </xf>
    <xf numFmtId="0" fontId="8" fillId="0" borderId="15" xfId="0" applyFont="1" applyBorder="1" applyAlignment="1">
      <alignment vertical="top"/>
    </xf>
    <xf numFmtId="0" fontId="0" fillId="0" borderId="16" xfId="0" applyBorder="1" applyAlignment="1">
      <alignment vertical="top"/>
    </xf>
    <xf numFmtId="38" fontId="0" fillId="0" borderId="63" xfId="0" applyNumberFormat="1" applyBorder="1" applyAlignment="1">
      <alignment horizontal="left" vertical="top" wrapText="1"/>
    </xf>
    <xf numFmtId="0" fontId="0" fillId="0" borderId="61" xfId="0" applyBorder="1" applyAlignment="1">
      <alignment horizontal="center" vertical="top" wrapText="1"/>
    </xf>
    <xf numFmtId="0" fontId="0" fillId="0" borderId="62" xfId="0" applyBorder="1" applyAlignment="1">
      <alignment horizontal="center" vertical="top" wrapText="1"/>
    </xf>
    <xf numFmtId="166" fontId="0" fillId="0" borderId="18" xfId="0" applyNumberFormat="1" applyBorder="1" applyAlignment="1">
      <alignment vertical="top"/>
    </xf>
    <xf numFmtId="0" fontId="0" fillId="0" borderId="17" xfId="0" applyBorder="1" applyAlignment="1">
      <alignment vertical="top"/>
    </xf>
    <xf numFmtId="38" fontId="0" fillId="0" borderId="16" xfId="0" applyNumberFormat="1" applyBorder="1" applyAlignment="1">
      <alignment horizontal="left" vertical="top" wrapText="1"/>
    </xf>
    <xf numFmtId="38" fontId="0" fillId="0" borderId="61" xfId="0" applyNumberFormat="1" applyBorder="1" applyAlignment="1">
      <alignment horizontal="left" vertical="top" wrapText="1"/>
    </xf>
    <xf numFmtId="0" fontId="0" fillId="0" borderId="17" xfId="0" applyBorder="1" applyAlignment="1">
      <alignment horizontal="center" vertical="top" wrapText="1"/>
    </xf>
    <xf numFmtId="0" fontId="0" fillId="0" borderId="19" xfId="0" applyBorder="1" applyAlignment="1">
      <alignment vertical="top"/>
    </xf>
    <xf numFmtId="0" fontId="0" fillId="0" borderId="19" xfId="0" applyBorder="1" applyAlignment="1">
      <alignment horizontal="center" vertical="top" wrapText="1"/>
    </xf>
    <xf numFmtId="0" fontId="8" fillId="0" borderId="19" xfId="0" applyFont="1" applyBorder="1" applyAlignment="1">
      <alignment vertical="top"/>
    </xf>
    <xf numFmtId="0" fontId="0" fillId="0" borderId="22" xfId="0" applyBorder="1" applyAlignment="1">
      <alignment vertical="top"/>
    </xf>
    <xf numFmtId="38" fontId="0" fillId="0" borderId="21" xfId="0" applyNumberFormat="1" applyBorder="1" applyAlignment="1">
      <alignment horizontal="left" vertical="top" wrapText="1"/>
    </xf>
    <xf numFmtId="0" fontId="0" fillId="0" borderId="22" xfId="0" applyBorder="1" applyAlignment="1">
      <alignment horizontal="center" vertical="top" wrapText="1"/>
    </xf>
    <xf numFmtId="38" fontId="0" fillId="0" borderId="15" xfId="0" applyNumberFormat="1" applyBorder="1" applyAlignment="1">
      <alignment horizontal="left" vertical="top" wrapText="1"/>
    </xf>
    <xf numFmtId="0" fontId="0" fillId="0" borderId="19" xfId="0" applyBorder="1" applyAlignment="1"/>
    <xf numFmtId="0" fontId="0" fillId="0" borderId="15" xfId="0" applyBorder="1" applyAlignment="1">
      <alignment horizontal="left" vertical="top" wrapText="1"/>
    </xf>
    <xf numFmtId="0" fontId="0" fillId="0" borderId="61" xfId="0" applyBorder="1" applyAlignment="1">
      <alignment horizontal="left" vertical="top" wrapText="1"/>
    </xf>
    <xf numFmtId="0" fontId="0" fillId="0" borderId="18" xfId="0" applyBorder="1" applyAlignment="1">
      <alignment horizontal="left" vertical="top" wrapText="1"/>
    </xf>
    <xf numFmtId="0" fontId="0" fillId="0" borderId="5" xfId="0" applyBorder="1" applyAlignment="1">
      <alignment horizontal="left" vertical="top" wrapText="1"/>
    </xf>
    <xf numFmtId="0" fontId="0" fillId="0" borderId="20" xfId="0" applyBorder="1" applyAlignment="1">
      <alignment vertical="top"/>
    </xf>
    <xf numFmtId="0" fontId="0" fillId="0" borderId="20" xfId="0" applyBorder="1" applyAlignment="1">
      <alignment horizontal="left" vertical="top" wrapText="1"/>
    </xf>
    <xf numFmtId="0" fontId="0" fillId="0" borderId="53" xfId="0" applyBorder="1" applyAlignment="1">
      <alignment horizontal="left" vertical="top" wrapText="1"/>
    </xf>
    <xf numFmtId="0" fontId="0" fillId="0" borderId="16" xfId="0" applyBorder="1" applyAlignment="1">
      <alignment horizontal="left" vertical="top" wrapText="1"/>
    </xf>
    <xf numFmtId="0" fontId="0" fillId="0" borderId="16" xfId="0" applyBorder="1" applyAlignment="1">
      <alignment horizontal="center" vertical="top" wrapText="1"/>
    </xf>
    <xf numFmtId="0" fontId="0" fillId="0" borderId="0" xfId="0" applyAlignment="1">
      <alignment horizontal="left" vertical="top" wrapText="1"/>
    </xf>
    <xf numFmtId="168" fontId="8" fillId="0" borderId="59" xfId="16" applyNumberFormat="1" applyFont="1" applyFill="1" applyBorder="1" applyAlignment="1" applyProtection="1">
      <alignment horizontal="center" wrapText="1"/>
    </xf>
    <xf numFmtId="0" fontId="0" fillId="0" borderId="52" xfId="1" applyNumberFormat="1" applyFont="1" applyFill="1" applyBorder="1" applyAlignment="1" applyProtection="1">
      <alignment horizontal="center" vertical="top" wrapText="1"/>
    </xf>
    <xf numFmtId="38" fontId="0" fillId="0" borderId="57" xfId="0" applyNumberFormat="1" applyBorder="1" applyAlignment="1">
      <alignment horizontal="left" vertical="top" wrapText="1"/>
    </xf>
    <xf numFmtId="0" fontId="0" fillId="0" borderId="19" xfId="0" applyBorder="1" applyAlignment="1">
      <alignment vertical="top" wrapText="1"/>
    </xf>
    <xf numFmtId="38" fontId="19" fillId="12" borderId="25" xfId="0" applyNumberFormat="1" applyFont="1" applyFill="1" applyBorder="1" applyAlignment="1">
      <alignment horizontal="center" vertical="top"/>
    </xf>
    <xf numFmtId="170" fontId="0" fillId="13" borderId="29" xfId="3" applyNumberFormat="1" applyFont="1" applyFill="1" applyBorder="1" applyAlignment="1" applyProtection="1">
      <alignment horizontal="center" vertical="top"/>
      <protection locked="0"/>
    </xf>
    <xf numFmtId="170" fontId="0" fillId="13" borderId="30" xfId="3" applyNumberFormat="1" applyFont="1" applyFill="1" applyBorder="1" applyAlignment="1" applyProtection="1">
      <alignment horizontal="center" vertical="top"/>
      <protection locked="0"/>
    </xf>
    <xf numFmtId="170" fontId="0" fillId="13" borderId="72" xfId="3" applyNumberFormat="1" applyFont="1" applyFill="1" applyBorder="1" applyAlignment="1" applyProtection="1">
      <alignment horizontal="center" vertical="top"/>
      <protection locked="0"/>
    </xf>
    <xf numFmtId="170" fontId="19" fillId="12" borderId="25" xfId="0" applyNumberFormat="1" applyFont="1" applyFill="1" applyBorder="1" applyAlignment="1">
      <alignment horizontal="center" vertical="top"/>
    </xf>
    <xf numFmtId="170" fontId="0" fillId="13" borderId="27" xfId="3" applyNumberFormat="1" applyFont="1" applyFill="1" applyBorder="1" applyAlignment="1" applyProtection="1">
      <alignment horizontal="center" vertical="top"/>
      <protection locked="0"/>
    </xf>
    <xf numFmtId="170" fontId="19" fillId="12" borderId="16" xfId="0" applyNumberFormat="1" applyFont="1" applyFill="1" applyBorder="1" applyAlignment="1">
      <alignment horizontal="center" vertical="top" wrapText="1"/>
    </xf>
    <xf numFmtId="0" fontId="0" fillId="13" borderId="31" xfId="0" applyFill="1" applyBorder="1" applyAlignment="1">
      <alignment vertical="top"/>
    </xf>
    <xf numFmtId="0" fontId="8" fillId="13" borderId="19" xfId="0" applyFont="1" applyFill="1" applyBorder="1" applyAlignment="1">
      <alignment vertical="top"/>
    </xf>
    <xf numFmtId="0" fontId="22" fillId="13" borderId="18" xfId="0" applyFont="1" applyFill="1" applyBorder="1" applyAlignment="1">
      <alignment vertical="top"/>
    </xf>
    <xf numFmtId="170" fontId="0" fillId="0" borderId="26" xfId="3" applyNumberFormat="1" applyFont="1" applyFill="1" applyBorder="1" applyAlignment="1" applyProtection="1">
      <alignment horizontal="center" vertical="top"/>
      <protection locked="0"/>
    </xf>
    <xf numFmtId="170" fontId="0" fillId="13" borderId="18" xfId="0" applyNumberFormat="1" applyFill="1" applyBorder="1" applyAlignment="1">
      <alignment horizontal="center" vertical="top"/>
    </xf>
    <xf numFmtId="170" fontId="0" fillId="13" borderId="0" xfId="0" applyNumberFormat="1" applyFill="1" applyAlignment="1">
      <alignment horizontal="center" vertical="top"/>
    </xf>
    <xf numFmtId="170" fontId="0" fillId="13" borderId="19" xfId="0" applyNumberFormat="1" applyFill="1" applyBorder="1" applyAlignment="1">
      <alignment horizontal="center" vertical="top"/>
    </xf>
    <xf numFmtId="170" fontId="0" fillId="13" borderId="26" xfId="0" applyNumberFormat="1" applyFill="1" applyBorder="1" applyAlignment="1">
      <alignment horizontal="center" vertical="top"/>
    </xf>
    <xf numFmtId="170" fontId="0" fillId="13" borderId="26" xfId="0" applyNumberFormat="1" applyFill="1" applyBorder="1" applyAlignment="1">
      <alignment horizontal="center" vertical="top" wrapText="1"/>
    </xf>
    <xf numFmtId="170" fontId="0" fillId="13" borderId="18" xfId="0" applyNumberFormat="1" applyFill="1" applyBorder="1" applyAlignment="1">
      <alignment horizontal="center" vertical="top" wrapText="1"/>
    </xf>
    <xf numFmtId="170" fontId="0" fillId="13" borderId="0" xfId="0" applyNumberFormat="1" applyFill="1" applyAlignment="1">
      <alignment horizontal="center" vertical="top" wrapText="1"/>
    </xf>
    <xf numFmtId="170" fontId="0" fillId="13" borderId="19" xfId="0" applyNumberFormat="1" applyFill="1" applyBorder="1" applyAlignment="1">
      <alignment horizontal="center" vertical="top" wrapText="1"/>
    </xf>
    <xf numFmtId="170" fontId="0" fillId="13" borderId="46" xfId="0" applyNumberFormat="1" applyFill="1" applyBorder="1" applyAlignment="1">
      <alignment horizontal="center" vertical="top" wrapText="1"/>
    </xf>
    <xf numFmtId="170" fontId="19" fillId="13" borderId="27" xfId="0" applyNumberFormat="1" applyFont="1" applyFill="1" applyBorder="1" applyAlignment="1">
      <alignment horizontal="center" vertical="top" wrapText="1"/>
    </xf>
    <xf numFmtId="170" fontId="19" fillId="13" borderId="32" xfId="0" applyNumberFormat="1" applyFont="1" applyFill="1" applyBorder="1" applyAlignment="1">
      <alignment horizontal="center" vertical="top"/>
    </xf>
    <xf numFmtId="170" fontId="19" fillId="13" borderId="23" xfId="0" applyNumberFormat="1" applyFont="1" applyFill="1" applyBorder="1" applyAlignment="1">
      <alignment horizontal="center" vertical="top"/>
    </xf>
    <xf numFmtId="170" fontId="19" fillId="13" borderId="40" xfId="0" applyNumberFormat="1" applyFont="1" applyFill="1" applyBorder="1" applyAlignment="1">
      <alignment horizontal="center" vertical="top"/>
    </xf>
    <xf numFmtId="170" fontId="19" fillId="13" borderId="27" xfId="0" applyNumberFormat="1" applyFont="1" applyFill="1" applyBorder="1" applyAlignment="1">
      <alignment horizontal="center" vertical="top"/>
    </xf>
    <xf numFmtId="170" fontId="0" fillId="13" borderId="71" xfId="0" applyNumberFormat="1" applyFill="1" applyBorder="1" applyAlignment="1">
      <alignment horizontal="center" vertical="top" wrapText="1"/>
    </xf>
    <xf numFmtId="170" fontId="0" fillId="13" borderId="12" xfId="0" applyNumberFormat="1" applyFill="1" applyBorder="1" applyAlignment="1">
      <alignment horizontal="center" vertical="top" wrapText="1"/>
    </xf>
    <xf numFmtId="170" fontId="0" fillId="13" borderId="48" xfId="0" applyNumberFormat="1" applyFill="1" applyBorder="1" applyAlignment="1">
      <alignment horizontal="center" vertical="top" wrapText="1"/>
    </xf>
    <xf numFmtId="170" fontId="0" fillId="13" borderId="12" xfId="0" applyNumberFormat="1" applyFill="1" applyBorder="1" applyAlignment="1">
      <alignment horizontal="center" vertical="top"/>
    </xf>
    <xf numFmtId="170" fontId="0" fillId="13" borderId="48" xfId="0" applyNumberFormat="1" applyFill="1" applyBorder="1" applyAlignment="1">
      <alignment horizontal="center" vertical="top"/>
    </xf>
    <xf numFmtId="170" fontId="19" fillId="13" borderId="43" xfId="0" applyNumberFormat="1" applyFont="1" applyFill="1" applyBorder="1" applyAlignment="1">
      <alignment horizontal="center" vertical="top" wrapText="1"/>
    </xf>
    <xf numFmtId="170" fontId="19" fillId="13" borderId="47" xfId="0" applyNumberFormat="1" applyFont="1" applyFill="1" applyBorder="1" applyAlignment="1">
      <alignment horizontal="center" vertical="top" wrapText="1"/>
    </xf>
    <xf numFmtId="170" fontId="19" fillId="13" borderId="45" xfId="0" applyNumberFormat="1" applyFont="1" applyFill="1" applyBorder="1" applyAlignment="1">
      <alignment horizontal="center" vertical="top" wrapText="1"/>
    </xf>
    <xf numFmtId="170" fontId="19" fillId="13" borderId="43" xfId="0" applyNumberFormat="1" applyFont="1" applyFill="1" applyBorder="1" applyAlignment="1">
      <alignment horizontal="center" vertical="top"/>
    </xf>
    <xf numFmtId="170" fontId="19" fillId="13" borderId="44" xfId="0" applyNumberFormat="1" applyFont="1" applyFill="1" applyBorder="1" applyAlignment="1">
      <alignment horizontal="center" vertical="top"/>
    </xf>
    <xf numFmtId="170" fontId="19" fillId="13" borderId="47" xfId="0" applyNumberFormat="1" applyFont="1" applyFill="1" applyBorder="1" applyAlignment="1">
      <alignment horizontal="center" vertical="top"/>
    </xf>
    <xf numFmtId="170" fontId="0" fillId="13" borderId="10" xfId="0" applyNumberFormat="1" applyFill="1" applyBorder="1" applyAlignment="1">
      <alignment horizontal="center" vertical="top"/>
    </xf>
    <xf numFmtId="170" fontId="0" fillId="13" borderId="4" xfId="0" applyNumberFormat="1" applyFill="1" applyBorder="1" applyAlignment="1">
      <alignment horizontal="center" vertical="top" wrapText="1"/>
    </xf>
    <xf numFmtId="170" fontId="0" fillId="13" borderId="31" xfId="0" applyNumberFormat="1" applyFill="1" applyBorder="1" applyAlignment="1">
      <alignment horizontal="center" vertical="top" wrapText="1"/>
    </xf>
    <xf numFmtId="170" fontId="0" fillId="13" borderId="39" xfId="0" applyNumberFormat="1" applyFill="1" applyBorder="1" applyAlignment="1">
      <alignment horizontal="center" vertical="top"/>
    </xf>
    <xf numFmtId="170" fontId="0" fillId="13" borderId="4" xfId="0" applyNumberFormat="1" applyFill="1" applyBorder="1" applyAlignment="1">
      <alignment horizontal="center" vertical="top"/>
    </xf>
    <xf numFmtId="170" fontId="0" fillId="13" borderId="31" xfId="0" applyNumberFormat="1" applyFill="1" applyBorder="1" applyAlignment="1">
      <alignment horizontal="center" vertical="top"/>
    </xf>
    <xf numFmtId="170" fontId="0" fillId="13" borderId="28" xfId="0" applyNumberFormat="1" applyFill="1" applyBorder="1" applyAlignment="1">
      <alignment horizontal="center" vertical="top" wrapText="1"/>
    </xf>
    <xf numFmtId="170" fontId="0" fillId="13" borderId="10" xfId="0" applyNumberFormat="1" applyFill="1" applyBorder="1" applyAlignment="1">
      <alignment horizontal="center" vertical="top" wrapText="1"/>
    </xf>
    <xf numFmtId="170" fontId="0" fillId="13" borderId="2" xfId="0" applyNumberFormat="1" applyFill="1" applyBorder="1" applyAlignment="1">
      <alignment horizontal="center" vertical="top"/>
    </xf>
    <xf numFmtId="170" fontId="0" fillId="13" borderId="42" xfId="0" applyNumberFormat="1" applyFill="1" applyBorder="1" applyAlignment="1">
      <alignment horizontal="center" vertical="top" wrapText="1"/>
    </xf>
    <xf numFmtId="170" fontId="0" fillId="13" borderId="69" xfId="0" applyNumberFormat="1" applyFill="1" applyBorder="1" applyAlignment="1">
      <alignment horizontal="center" vertical="top"/>
    </xf>
    <xf numFmtId="170" fontId="0" fillId="13" borderId="3" xfId="0" applyNumberFormat="1" applyFill="1" applyBorder="1" applyAlignment="1">
      <alignment horizontal="center" vertical="top"/>
    </xf>
    <xf numFmtId="170" fontId="0" fillId="13" borderId="42" xfId="0" applyNumberFormat="1" applyFill="1" applyBorder="1" applyAlignment="1">
      <alignment horizontal="center" vertical="top"/>
    </xf>
    <xf numFmtId="170" fontId="0" fillId="13" borderId="70" xfId="0" applyNumberFormat="1" applyFill="1" applyBorder="1" applyAlignment="1">
      <alignment horizontal="center" vertical="top"/>
    </xf>
    <xf numFmtId="170" fontId="0" fillId="13" borderId="29" xfId="0" applyNumberFormat="1" applyFill="1" applyBorder="1" applyAlignment="1">
      <alignment horizontal="center" vertical="top" wrapText="1"/>
    </xf>
    <xf numFmtId="170" fontId="18" fillId="13" borderId="43" xfId="0" applyNumberFormat="1" applyFont="1" applyFill="1" applyBorder="1" applyAlignment="1">
      <alignment horizontal="center" vertical="top" wrapText="1"/>
    </xf>
    <xf numFmtId="170" fontId="18" fillId="13" borderId="47" xfId="0" applyNumberFormat="1" applyFont="1" applyFill="1" applyBorder="1" applyAlignment="1">
      <alignment horizontal="center" vertical="top" wrapText="1"/>
    </xf>
    <xf numFmtId="170" fontId="18" fillId="13" borderId="45" xfId="0" applyNumberFormat="1" applyFont="1" applyFill="1" applyBorder="1" applyAlignment="1">
      <alignment horizontal="center" vertical="top" wrapText="1"/>
    </xf>
    <xf numFmtId="170" fontId="18" fillId="13" borderId="49" xfId="0" applyNumberFormat="1" applyFont="1" applyFill="1" applyBorder="1" applyAlignment="1">
      <alignment horizontal="center" vertical="top"/>
    </xf>
    <xf numFmtId="170" fontId="18" fillId="13" borderId="47" xfId="0" applyNumberFormat="1" applyFont="1" applyFill="1" applyBorder="1" applyAlignment="1">
      <alignment horizontal="center" vertical="top"/>
    </xf>
    <xf numFmtId="170" fontId="18" fillId="13" borderId="45" xfId="0" applyNumberFormat="1" applyFont="1" applyFill="1" applyBorder="1" applyAlignment="1">
      <alignment horizontal="center" vertical="top"/>
    </xf>
    <xf numFmtId="170" fontId="0" fillId="13" borderId="28" xfId="0" applyNumberFormat="1" applyFill="1" applyBorder="1" applyAlignment="1">
      <alignment horizontal="center" vertical="top"/>
    </xf>
    <xf numFmtId="170" fontId="0" fillId="13" borderId="11" xfId="0" applyNumberFormat="1" applyFill="1" applyBorder="1" applyAlignment="1">
      <alignment horizontal="center" vertical="top"/>
    </xf>
    <xf numFmtId="170" fontId="0" fillId="13" borderId="13" xfId="0" applyNumberFormat="1" applyFill="1" applyBorder="1" applyAlignment="1">
      <alignment horizontal="center" vertical="top"/>
    </xf>
    <xf numFmtId="170" fontId="0" fillId="13" borderId="14" xfId="0" applyNumberFormat="1" applyFill="1" applyBorder="1" applyAlignment="1">
      <alignment horizontal="center" vertical="top"/>
    </xf>
    <xf numFmtId="170" fontId="0" fillId="13" borderId="6" xfId="0" applyNumberFormat="1" applyFill="1" applyBorder="1" applyAlignment="1">
      <alignment horizontal="center" vertical="top"/>
    </xf>
    <xf numFmtId="170" fontId="8" fillId="13" borderId="10" xfId="0" applyNumberFormat="1" applyFont="1" applyFill="1" applyBorder="1" applyAlignment="1">
      <alignment horizontal="center" vertical="top" wrapText="1"/>
    </xf>
    <xf numFmtId="170" fontId="8" fillId="13" borderId="4" xfId="0" applyNumberFormat="1" applyFont="1" applyFill="1" applyBorder="1" applyAlignment="1">
      <alignment horizontal="center" vertical="top" wrapText="1"/>
    </xf>
    <xf numFmtId="170" fontId="8" fillId="13" borderId="31" xfId="0" applyNumberFormat="1" applyFont="1" applyFill="1" applyBorder="1" applyAlignment="1">
      <alignment horizontal="center" vertical="top" wrapText="1"/>
    </xf>
    <xf numFmtId="170" fontId="8" fillId="13" borderId="39" xfId="0" applyNumberFormat="1" applyFont="1" applyFill="1" applyBorder="1" applyAlignment="1">
      <alignment horizontal="center" vertical="top"/>
    </xf>
    <xf numFmtId="170" fontId="8" fillId="13" borderId="4" xfId="0" applyNumberFormat="1" applyFont="1" applyFill="1" applyBorder="1" applyAlignment="1">
      <alignment horizontal="center" vertical="top"/>
    </xf>
    <xf numFmtId="170" fontId="8" fillId="13" borderId="31" xfId="0" applyNumberFormat="1" applyFont="1" applyFill="1" applyBorder="1" applyAlignment="1">
      <alignment horizontal="center" vertical="top"/>
    </xf>
    <xf numFmtId="170" fontId="0" fillId="13" borderId="46" xfId="0" applyNumberFormat="1" applyFill="1" applyBorder="1" applyAlignment="1">
      <alignment horizontal="center" vertical="top"/>
    </xf>
    <xf numFmtId="170" fontId="0" fillId="13" borderId="39" xfId="0" applyNumberFormat="1" applyFill="1" applyBorder="1" applyAlignment="1">
      <alignment horizontal="center" vertical="top" wrapText="1"/>
    </xf>
    <xf numFmtId="170" fontId="0" fillId="13" borderId="66" xfId="0" applyNumberFormat="1" applyFill="1" applyBorder="1" applyAlignment="1">
      <alignment horizontal="center" vertical="top"/>
    </xf>
    <xf numFmtId="170" fontId="0" fillId="13" borderId="14" xfId="0" applyNumberFormat="1" applyFill="1" applyBorder="1" applyAlignment="1">
      <alignment horizontal="center" vertical="top" wrapText="1"/>
    </xf>
    <xf numFmtId="170" fontId="0" fillId="13" borderId="67" xfId="0" applyNumberFormat="1" applyFill="1" applyBorder="1" applyAlignment="1">
      <alignment horizontal="center" vertical="top" wrapText="1"/>
    </xf>
    <xf numFmtId="172" fontId="18" fillId="0" borderId="0" xfId="3" applyNumberFormat="1" applyFont="1" applyFill="1" applyBorder="1" applyAlignment="1" applyProtection="1">
      <alignment horizontal="left" vertical="top"/>
    </xf>
    <xf numFmtId="170" fontId="0" fillId="13" borderId="28" xfId="1" applyNumberFormat="1" applyFont="1" applyFill="1" applyBorder="1" applyAlignment="1" applyProtection="1">
      <alignment horizontal="center" vertical="top"/>
    </xf>
    <xf numFmtId="170" fontId="0" fillId="13" borderId="39" xfId="1" applyNumberFormat="1" applyFont="1" applyFill="1" applyBorder="1" applyAlignment="1" applyProtection="1">
      <alignment horizontal="center" vertical="top"/>
    </xf>
    <xf numFmtId="170" fontId="0" fillId="13" borderId="4" xfId="1" applyNumberFormat="1" applyFont="1" applyFill="1" applyBorder="1" applyAlignment="1" applyProtection="1">
      <alignment horizontal="center" vertical="top"/>
    </xf>
    <xf numFmtId="170" fontId="0" fillId="13" borderId="31" xfId="1" applyNumberFormat="1" applyFont="1" applyFill="1" applyBorder="1" applyAlignment="1" applyProtection="1">
      <alignment horizontal="center" vertical="top"/>
    </xf>
    <xf numFmtId="170" fontId="0" fillId="13" borderId="10" xfId="1" applyNumberFormat="1" applyFont="1" applyFill="1" applyBorder="1" applyAlignment="1" applyProtection="1">
      <alignment horizontal="center" vertical="top"/>
    </xf>
    <xf numFmtId="170" fontId="0" fillId="13" borderId="2" xfId="1" applyNumberFormat="1" applyFont="1" applyFill="1" applyBorder="1" applyAlignment="1" applyProtection="1">
      <alignment horizontal="center" vertical="top"/>
    </xf>
    <xf numFmtId="170" fontId="0" fillId="13" borderId="3" xfId="1" applyNumberFormat="1" applyFont="1" applyFill="1" applyBorder="1" applyAlignment="1" applyProtection="1">
      <alignment horizontal="center" vertical="top"/>
    </xf>
    <xf numFmtId="0" fontId="21" fillId="12" borderId="33" xfId="0" applyFont="1" applyFill="1" applyBorder="1" applyAlignment="1">
      <alignment vertical="top"/>
    </xf>
    <xf numFmtId="0" fontId="0" fillId="13" borderId="0" xfId="0" applyFill="1" applyAlignment="1">
      <alignment horizontal="left" vertical="center"/>
    </xf>
    <xf numFmtId="0" fontId="0" fillId="13" borderId="31" xfId="0" applyFill="1" applyBorder="1" applyAlignment="1">
      <alignment horizontal="left" vertical="center"/>
    </xf>
    <xf numFmtId="170" fontId="0" fillId="13" borderId="2" xfId="0" applyNumberFormat="1" applyFill="1" applyBorder="1" applyAlignment="1">
      <alignment horizontal="center" vertical="top" wrapText="1"/>
    </xf>
    <xf numFmtId="170" fontId="0" fillId="13" borderId="37" xfId="0" applyNumberFormat="1" applyFill="1" applyBorder="1" applyAlignment="1">
      <alignment horizontal="center" vertical="top" wrapText="1"/>
    </xf>
    <xf numFmtId="0" fontId="27" fillId="13" borderId="18" xfId="0" applyFont="1" applyFill="1" applyBorder="1" applyAlignment="1">
      <alignment vertical="top"/>
    </xf>
    <xf numFmtId="0" fontId="22" fillId="13" borderId="0" xfId="0" applyFont="1" applyFill="1" applyAlignment="1">
      <alignment vertical="top"/>
    </xf>
    <xf numFmtId="170" fontId="0" fillId="14" borderId="0" xfId="0" applyNumberFormat="1" applyFill="1" applyAlignment="1">
      <alignment horizontal="center" vertical="top"/>
    </xf>
    <xf numFmtId="170" fontId="0" fillId="14" borderId="11" xfId="0" applyNumberFormat="1" applyFill="1" applyBorder="1" applyAlignment="1">
      <alignment horizontal="center" vertical="top" wrapText="1"/>
    </xf>
    <xf numFmtId="170" fontId="0" fillId="14" borderId="12" xfId="0" applyNumberFormat="1" applyFill="1" applyBorder="1" applyAlignment="1">
      <alignment horizontal="center" vertical="top" wrapText="1"/>
    </xf>
    <xf numFmtId="170" fontId="0" fillId="14" borderId="71" xfId="0" applyNumberFormat="1" applyFill="1" applyBorder="1" applyAlignment="1">
      <alignment horizontal="center" vertical="top" wrapText="1"/>
    </xf>
    <xf numFmtId="0" fontId="17" fillId="13" borderId="0" xfId="0" applyFont="1" applyFill="1" applyAlignment="1">
      <alignment vertical="top"/>
    </xf>
    <xf numFmtId="0" fontId="8" fillId="13" borderId="21" xfId="0" applyFont="1" applyFill="1" applyBorder="1" applyAlignment="1">
      <alignment vertical="top"/>
    </xf>
    <xf numFmtId="0" fontId="8" fillId="8" borderId="64" xfId="0" applyFont="1" applyFill="1" applyBorder="1" applyAlignment="1"/>
    <xf numFmtId="0" fontId="18" fillId="11" borderId="24" xfId="0" applyFont="1" applyFill="1" applyBorder="1" applyAlignment="1">
      <alignment horizontal="left"/>
    </xf>
    <xf numFmtId="169" fontId="18" fillId="0" borderId="0" xfId="3" applyNumberFormat="1" applyFont="1" applyFill="1" applyBorder="1" applyAlignment="1" applyProtection="1">
      <alignment horizontal="left" vertical="top"/>
    </xf>
    <xf numFmtId="173" fontId="18" fillId="11" borderId="18" xfId="16" applyNumberFormat="1" applyFont="1" applyFill="1" applyBorder="1" applyAlignment="1" applyProtection="1">
      <alignment horizontal="center" vertical="top" wrapText="1"/>
    </xf>
    <xf numFmtId="173" fontId="18" fillId="11" borderId="0" xfId="16" applyNumberFormat="1" applyFont="1" applyFill="1" applyBorder="1" applyAlignment="1" applyProtection="1">
      <alignment horizontal="center" vertical="top" wrapText="1"/>
    </xf>
    <xf numFmtId="173" fontId="18" fillId="11" borderId="19" xfId="16" applyNumberFormat="1" applyFont="1" applyFill="1" applyBorder="1" applyAlignment="1" applyProtection="1">
      <alignment horizontal="center" vertical="top" wrapText="1"/>
    </xf>
    <xf numFmtId="170" fontId="18" fillId="13" borderId="44" xfId="0" applyNumberFormat="1" applyFont="1" applyFill="1" applyBorder="1" applyAlignment="1">
      <alignment horizontal="center" vertical="top" wrapText="1"/>
    </xf>
    <xf numFmtId="0" fontId="8" fillId="13" borderId="3" xfId="0" applyFont="1" applyFill="1" applyBorder="1" applyAlignment="1">
      <alignment vertical="top"/>
    </xf>
    <xf numFmtId="170" fontId="8" fillId="13" borderId="2" xfId="0" applyNumberFormat="1" applyFont="1" applyFill="1" applyBorder="1" applyAlignment="1">
      <alignment horizontal="center" vertical="top" wrapText="1"/>
    </xf>
    <xf numFmtId="170" fontId="0" fillId="13" borderId="67" xfId="0" applyNumberFormat="1" applyFill="1" applyBorder="1" applyAlignment="1">
      <alignment horizontal="center" vertical="top"/>
    </xf>
    <xf numFmtId="0" fontId="0" fillId="3" borderId="2" xfId="0" applyFill="1" applyBorder="1" applyAlignment="1">
      <alignment vertical="top"/>
    </xf>
    <xf numFmtId="0" fontId="0" fillId="0" borderId="2" xfId="0" applyBorder="1" applyAlignment="1"/>
    <xf numFmtId="0" fontId="0" fillId="0" borderId="1" xfId="0" applyBorder="1" applyAlignment="1">
      <alignment vertical="top"/>
    </xf>
    <xf numFmtId="0" fontId="0" fillId="0" borderId="31" xfId="0" applyBorder="1" applyAlignment="1">
      <alignment vertical="top"/>
    </xf>
    <xf numFmtId="166" fontId="0" fillId="0" borderId="2" xfId="0" applyNumberFormat="1" applyBorder="1" applyAlignment="1"/>
    <xf numFmtId="0" fontId="8" fillId="0" borderId="42" xfId="0" applyFont="1" applyBorder="1" applyAlignment="1">
      <alignment vertical="top"/>
    </xf>
    <xf numFmtId="170" fontId="0" fillId="13" borderId="72" xfId="1" applyNumberFormat="1" applyFont="1" applyFill="1" applyBorder="1" applyAlignment="1" applyProtection="1">
      <alignment horizontal="center" vertical="top"/>
      <protection locked="0"/>
    </xf>
    <xf numFmtId="170" fontId="0" fillId="13" borderId="72" xfId="1" applyNumberFormat="1" applyFont="1" applyFill="1" applyBorder="1" applyAlignment="1" applyProtection="1">
      <alignment horizontal="center" vertical="top"/>
    </xf>
    <xf numFmtId="0" fontId="28" fillId="13" borderId="18" xfId="0" applyFont="1" applyFill="1" applyBorder="1" applyAlignment="1">
      <alignment vertical="top"/>
    </xf>
    <xf numFmtId="0" fontId="0" fillId="13" borderId="18" xfId="0" applyFill="1" applyBorder="1" applyAlignment="1">
      <alignment vertical="top"/>
    </xf>
    <xf numFmtId="0" fontId="0" fillId="11" borderId="24" xfId="0" applyFill="1" applyBorder="1" applyAlignment="1">
      <alignment horizontal="center"/>
    </xf>
    <xf numFmtId="0" fontId="0" fillId="11" borderId="36" xfId="0" applyFill="1" applyBorder="1" applyAlignment="1">
      <alignment horizontal="center"/>
    </xf>
    <xf numFmtId="6" fontId="0" fillId="11" borderId="25" xfId="0" applyNumberFormat="1" applyFill="1" applyBorder="1" applyAlignment="1">
      <alignment horizontal="center"/>
    </xf>
    <xf numFmtId="168" fontId="8" fillId="11" borderId="26" xfId="16" applyNumberFormat="1" applyFont="1" applyFill="1" applyBorder="1" applyAlignment="1" applyProtection="1">
      <alignment horizontal="left" vertical="top"/>
    </xf>
    <xf numFmtId="0" fontId="0" fillId="11" borderId="41" xfId="0" applyFill="1" applyBorder="1" applyAlignment="1">
      <alignment horizontal="center"/>
    </xf>
    <xf numFmtId="168" fontId="8" fillId="11" borderId="26" xfId="16" applyNumberFormat="1" applyFont="1" applyFill="1" applyBorder="1" applyAlignment="1" applyProtection="1">
      <alignment horizontal="center" vertical="top" wrapText="1"/>
    </xf>
    <xf numFmtId="0" fontId="0" fillId="0" borderId="0" xfId="0" applyAlignment="1" applyProtection="1">
      <alignment horizontal="center"/>
      <protection locked="0"/>
    </xf>
    <xf numFmtId="0" fontId="0" fillId="11" borderId="41" xfId="0" applyFill="1" applyBorder="1" applyAlignment="1" applyProtection="1">
      <alignment horizontal="center"/>
      <protection locked="0"/>
    </xf>
    <xf numFmtId="0" fontId="0" fillId="11" borderId="34" xfId="0" applyFill="1" applyBorder="1" applyAlignment="1">
      <alignment vertical="top" wrapText="1"/>
    </xf>
    <xf numFmtId="0" fontId="0" fillId="12" borderId="34" xfId="0" applyFill="1" applyBorder="1" applyAlignment="1">
      <alignment vertical="top"/>
    </xf>
    <xf numFmtId="38" fontId="0" fillId="12" borderId="34" xfId="0" applyNumberFormat="1" applyFill="1" applyBorder="1" applyAlignment="1">
      <alignment horizontal="center" vertical="top"/>
    </xf>
    <xf numFmtId="38" fontId="0" fillId="12" borderId="34" xfId="2" applyNumberFormat="1" applyFont="1" applyFill="1" applyBorder="1" applyAlignment="1" applyProtection="1">
      <alignment horizontal="center" vertical="top"/>
    </xf>
    <xf numFmtId="38" fontId="0" fillId="12" borderId="64" xfId="0" applyNumberFormat="1" applyFill="1" applyBorder="1" applyAlignment="1">
      <alignment horizontal="center" vertical="top"/>
    </xf>
    <xf numFmtId="0" fontId="0" fillId="13" borderId="18" xfId="0" applyFill="1" applyBorder="1" applyAlignment="1"/>
    <xf numFmtId="170" fontId="0" fillId="12" borderId="34" xfId="0" applyNumberFormat="1" applyFill="1" applyBorder="1" applyAlignment="1">
      <alignment horizontal="center" vertical="top"/>
    </xf>
    <xf numFmtId="170" fontId="0" fillId="12" borderId="34" xfId="2" applyNumberFormat="1" applyFont="1" applyFill="1" applyBorder="1" applyAlignment="1" applyProtection="1">
      <alignment horizontal="center" vertical="top"/>
    </xf>
    <xf numFmtId="170" fontId="0" fillId="12" borderId="64" xfId="0" applyNumberFormat="1" applyFill="1" applyBorder="1" applyAlignment="1">
      <alignment horizontal="center" vertical="top"/>
    </xf>
    <xf numFmtId="0" fontId="0" fillId="13" borderId="23" xfId="0" applyFill="1" applyBorder="1" applyAlignment="1">
      <alignment vertical="top"/>
    </xf>
    <xf numFmtId="0" fontId="0" fillId="12" borderId="34" xfId="0" applyFill="1" applyBorder="1" applyAlignment="1"/>
    <xf numFmtId="166" fontId="0" fillId="13" borderId="0" xfId="0" applyNumberFormat="1" applyFill="1" applyAlignment="1"/>
    <xf numFmtId="170" fontId="0" fillId="13" borderId="0" xfId="0" applyNumberFormat="1" applyFill="1" applyAlignment="1">
      <alignment horizontal="center"/>
    </xf>
    <xf numFmtId="170" fontId="0" fillId="13" borderId="18" xfId="0" applyNumberFormat="1" applyFill="1" applyBorder="1" applyAlignment="1">
      <alignment horizontal="center"/>
    </xf>
    <xf numFmtId="170" fontId="0" fillId="13" borderId="19" xfId="0" applyNumberFormat="1" applyFill="1" applyBorder="1" applyAlignment="1">
      <alignment horizontal="center"/>
    </xf>
    <xf numFmtId="166" fontId="0" fillId="13" borderId="18" xfId="0" applyNumberFormat="1" applyFill="1" applyBorder="1" applyAlignment="1">
      <alignment vertical="top"/>
    </xf>
    <xf numFmtId="170" fontId="0" fillId="12" borderId="34" xfId="0" applyNumberFormat="1" applyFill="1" applyBorder="1" applyAlignment="1">
      <alignment horizontal="center" vertical="top" wrapText="1"/>
    </xf>
    <xf numFmtId="0" fontId="0" fillId="13" borderId="3" xfId="0" applyFill="1" applyBorder="1" applyAlignment="1">
      <alignment vertical="top"/>
    </xf>
    <xf numFmtId="0" fontId="0" fillId="13" borderId="19" xfId="0" applyFill="1" applyBorder="1" applyAlignment="1">
      <alignment vertical="top"/>
    </xf>
    <xf numFmtId="170" fontId="0" fillId="0" borderId="0" xfId="0" applyNumberFormat="1" applyAlignment="1">
      <alignment horizontal="center" vertical="top"/>
    </xf>
    <xf numFmtId="170" fontId="0" fillId="12" borderId="34" xfId="3" applyNumberFormat="1" applyFont="1" applyFill="1" applyBorder="1" applyAlignment="1" applyProtection="1">
      <alignment horizontal="center" vertical="top"/>
    </xf>
    <xf numFmtId="170" fontId="0" fillId="12" borderId="64" xfId="3" applyNumberFormat="1" applyFont="1" applyFill="1" applyBorder="1" applyAlignment="1" applyProtection="1">
      <alignment horizontal="center" vertical="top"/>
    </xf>
    <xf numFmtId="0" fontId="0" fillId="13" borderId="19" xfId="0" applyFill="1" applyBorder="1" applyAlignment="1"/>
    <xf numFmtId="170" fontId="0" fillId="13" borderId="37" xfId="0" applyNumberFormat="1" applyFill="1" applyBorder="1" applyAlignment="1">
      <alignment horizontal="center" vertical="top"/>
    </xf>
    <xf numFmtId="170" fontId="0" fillId="13" borderId="21" xfId="0" applyNumberFormat="1" applyFill="1" applyBorder="1" applyAlignment="1">
      <alignment horizontal="center" vertical="top"/>
    </xf>
    <xf numFmtId="170" fontId="0" fillId="13" borderId="22" xfId="0" applyNumberFormat="1" applyFill="1" applyBorder="1" applyAlignment="1">
      <alignment horizontal="center" vertical="top"/>
    </xf>
    <xf numFmtId="170" fontId="0" fillId="13" borderId="20" xfId="0" applyNumberFormat="1" applyFill="1" applyBorder="1" applyAlignment="1">
      <alignment horizontal="center" vertical="top"/>
    </xf>
    <xf numFmtId="0" fontId="0" fillId="11" borderId="35" xfId="0" applyFill="1" applyBorder="1" applyAlignment="1">
      <alignment horizontal="center"/>
    </xf>
    <xf numFmtId="0" fontId="8" fillId="13" borderId="20" xfId="0" applyFont="1" applyFill="1" applyBorder="1" applyAlignment="1">
      <alignment vertical="top"/>
    </xf>
    <xf numFmtId="0" fontId="0" fillId="13" borderId="21" xfId="0" applyFill="1" applyBorder="1" applyAlignment="1">
      <alignment vertical="top"/>
    </xf>
    <xf numFmtId="170" fontId="0" fillId="13" borderId="72" xfId="0" applyNumberFormat="1" applyFill="1" applyBorder="1" applyAlignment="1">
      <alignment horizontal="center" vertical="top" wrapText="1"/>
    </xf>
    <xf numFmtId="0" fontId="0" fillId="13" borderId="21" xfId="0" applyFill="1" applyBorder="1" applyAlignment="1"/>
    <xf numFmtId="0" fontId="8" fillId="13" borderId="23" xfId="0" applyFont="1" applyFill="1" applyBorder="1" applyAlignment="1">
      <alignment vertical="top"/>
    </xf>
    <xf numFmtId="170" fontId="0" fillId="12" borderId="16" xfId="0" applyNumberFormat="1" applyFill="1" applyBorder="1" applyAlignment="1">
      <alignment horizontal="center" vertical="top" wrapText="1"/>
    </xf>
    <xf numFmtId="170" fontId="0" fillId="12" borderId="15" xfId="0" applyNumberFormat="1" applyFill="1" applyBorder="1" applyAlignment="1">
      <alignment horizontal="center" vertical="top"/>
    </xf>
    <xf numFmtId="170" fontId="0" fillId="12" borderId="16" xfId="0" applyNumberFormat="1" applyFill="1" applyBorder="1" applyAlignment="1">
      <alignment horizontal="center" vertical="top"/>
    </xf>
    <xf numFmtId="170" fontId="0" fillId="12" borderId="16" xfId="2" applyNumberFormat="1" applyFont="1" applyFill="1" applyBorder="1" applyAlignment="1" applyProtection="1">
      <alignment horizontal="center" vertical="top"/>
    </xf>
    <xf numFmtId="170" fontId="0" fillId="12" borderId="26" xfId="0" applyNumberFormat="1" applyFill="1" applyBorder="1" applyAlignment="1">
      <alignment horizontal="center" vertical="top"/>
    </xf>
    <xf numFmtId="0" fontId="0" fillId="12" borderId="16" xfId="0" applyFill="1" applyBorder="1" applyAlignment="1">
      <alignment vertical="top"/>
    </xf>
    <xf numFmtId="170" fontId="0" fillId="13" borderId="71" xfId="0" applyNumberFormat="1" applyFill="1" applyBorder="1" applyAlignment="1">
      <alignment horizontal="center" vertical="top"/>
    </xf>
    <xf numFmtId="170" fontId="0" fillId="13" borderId="7" xfId="0" applyNumberFormat="1" applyFill="1" applyBorder="1" applyAlignment="1">
      <alignment horizontal="center" vertical="top"/>
    </xf>
    <xf numFmtId="170" fontId="0" fillId="13" borderId="29" xfId="0" applyNumberFormat="1" applyFill="1" applyBorder="1" applyAlignment="1">
      <alignment horizontal="center" vertical="top"/>
    </xf>
    <xf numFmtId="170" fontId="0" fillId="13" borderId="30" xfId="0" applyNumberFormat="1" applyFill="1" applyBorder="1" applyAlignment="1">
      <alignment horizontal="center" vertical="top"/>
    </xf>
    <xf numFmtId="0" fontId="0" fillId="8" borderId="0" xfId="0" applyFill="1" applyAlignment="1">
      <alignment vertical="top" wrapText="1"/>
    </xf>
    <xf numFmtId="38" fontId="0" fillId="12" borderId="25" xfId="0" applyNumberFormat="1" applyFill="1" applyBorder="1" applyAlignment="1">
      <alignment horizontal="center" vertical="top"/>
    </xf>
    <xf numFmtId="170" fontId="0" fillId="12" borderId="25" xfId="0" applyNumberFormat="1" applyFill="1" applyBorder="1" applyAlignment="1">
      <alignment horizontal="center" vertical="top"/>
    </xf>
    <xf numFmtId="170" fontId="0" fillId="12" borderId="25" xfId="3" applyNumberFormat="1" applyFont="1" applyFill="1" applyBorder="1" applyAlignment="1" applyProtection="1">
      <alignment horizontal="center" vertical="top"/>
    </xf>
    <xf numFmtId="170" fontId="0" fillId="13" borderId="72" xfId="0" applyNumberFormat="1" applyFill="1" applyBorder="1" applyAlignment="1" applyProtection="1">
      <alignment horizontal="center" vertical="top"/>
      <protection locked="0"/>
    </xf>
    <xf numFmtId="38" fontId="0" fillId="12" borderId="25" xfId="3" applyNumberFormat="1" applyFont="1" applyFill="1" applyBorder="1" applyAlignment="1" applyProtection="1">
      <alignment horizontal="center" vertical="top"/>
      <protection locked="0"/>
    </xf>
    <xf numFmtId="170" fontId="0" fillId="0" borderId="28" xfId="0" applyNumberFormat="1" applyBorder="1" applyAlignment="1" applyProtection="1">
      <alignment horizontal="center" vertical="top"/>
      <protection locked="0"/>
    </xf>
    <xf numFmtId="170" fontId="0" fillId="13" borderId="38" xfId="0" applyNumberFormat="1" applyFill="1" applyBorder="1" applyAlignment="1">
      <alignment horizontal="center" vertical="top"/>
    </xf>
    <xf numFmtId="170" fontId="0" fillId="13" borderId="38" xfId="0" applyNumberFormat="1" applyFill="1" applyBorder="1" applyAlignment="1">
      <alignment horizontal="center" vertical="top" wrapText="1"/>
    </xf>
    <xf numFmtId="0" fontId="0" fillId="13" borderId="16" xfId="0" applyFill="1" applyBorder="1" applyAlignment="1"/>
    <xf numFmtId="0" fontId="0" fillId="13" borderId="16" xfId="0" applyFill="1" applyBorder="1" applyAlignment="1">
      <alignment vertical="top"/>
    </xf>
    <xf numFmtId="170" fontId="0" fillId="13" borderId="17" xfId="3" applyNumberFormat="1" applyFont="1" applyFill="1" applyBorder="1" applyAlignment="1" applyProtection="1">
      <alignment horizontal="center" vertical="top"/>
    </xf>
    <xf numFmtId="0" fontId="0" fillId="13" borderId="12" xfId="0" applyFill="1" applyBorder="1" applyAlignment="1">
      <alignment vertical="top"/>
    </xf>
    <xf numFmtId="38" fontId="0" fillId="13" borderId="46" xfId="3" applyNumberFormat="1" applyFont="1" applyFill="1" applyBorder="1" applyAlignment="1" applyProtection="1"/>
    <xf numFmtId="38" fontId="0" fillId="13" borderId="18" xfId="3" applyNumberFormat="1" applyFont="1" applyFill="1" applyBorder="1" applyAlignment="1" applyProtection="1"/>
    <xf numFmtId="38" fontId="0" fillId="13" borderId="0" xfId="3" applyNumberFormat="1" applyFont="1" applyFill="1" applyBorder="1" applyAlignment="1" applyProtection="1"/>
    <xf numFmtId="38" fontId="0" fillId="13" borderId="38" xfId="3" applyNumberFormat="1" applyFont="1" applyFill="1" applyBorder="1" applyAlignment="1" applyProtection="1"/>
    <xf numFmtId="38" fontId="0" fillId="13" borderId="7" xfId="3" applyNumberFormat="1" applyFont="1" applyFill="1" applyBorder="1" applyAlignment="1" applyProtection="1"/>
    <xf numFmtId="38" fontId="0" fillId="13" borderId="29" xfId="3" applyNumberFormat="1" applyFont="1" applyFill="1" applyBorder="1" applyAlignment="1" applyProtection="1"/>
    <xf numFmtId="0" fontId="0" fillId="13" borderId="23" xfId="0" applyFill="1" applyBorder="1" applyAlignment="1"/>
    <xf numFmtId="170" fontId="0" fillId="13" borderId="22" xfId="3" applyNumberFormat="1" applyFont="1" applyFill="1" applyBorder="1" applyAlignment="1" applyProtection="1">
      <alignment horizontal="center" vertical="top"/>
    </xf>
    <xf numFmtId="38" fontId="0" fillId="12" borderId="34" xfId="3" applyNumberFormat="1" applyFont="1" applyFill="1" applyBorder="1" applyAlignment="1" applyProtection="1">
      <alignment horizontal="center" vertical="top"/>
    </xf>
    <xf numFmtId="38" fontId="0" fillId="12" borderId="64" xfId="3" applyNumberFormat="1" applyFont="1" applyFill="1" applyBorder="1" applyAlignment="1" applyProtection="1">
      <alignment horizontal="center" vertical="top"/>
    </xf>
    <xf numFmtId="170" fontId="0" fillId="0" borderId="28" xfId="0" applyNumberFormat="1" applyBorder="1" applyAlignment="1" applyProtection="1">
      <alignment horizontal="center" vertical="top" wrapText="1"/>
      <protection locked="0"/>
    </xf>
    <xf numFmtId="0" fontId="0" fillId="0" borderId="3" xfId="0" applyBorder="1" applyAlignment="1">
      <alignment vertical="top"/>
    </xf>
    <xf numFmtId="170" fontId="0" fillId="0" borderId="37" xfId="0" applyNumberFormat="1" applyBorder="1" applyAlignment="1">
      <alignment horizontal="center" vertical="top" wrapText="1"/>
    </xf>
    <xf numFmtId="170" fontId="0" fillId="0" borderId="39" xfId="0" applyNumberFormat="1" applyBorder="1" applyAlignment="1">
      <alignment horizontal="center" vertical="top" wrapText="1"/>
    </xf>
    <xf numFmtId="170" fontId="0" fillId="0" borderId="4" xfId="0" applyNumberFormat="1" applyBorder="1" applyAlignment="1">
      <alignment horizontal="center" vertical="top" wrapText="1"/>
    </xf>
    <xf numFmtId="170" fontId="0" fillId="0" borderId="31" xfId="0" applyNumberFormat="1" applyBorder="1" applyAlignment="1">
      <alignment horizontal="center" vertical="top" wrapText="1"/>
    </xf>
    <xf numFmtId="170" fontId="0" fillId="0" borderId="10" xfId="0" applyNumberFormat="1" applyBorder="1" applyAlignment="1">
      <alignment horizontal="center" vertical="top"/>
    </xf>
    <xf numFmtId="170" fontId="0" fillId="0" borderId="2" xfId="0" applyNumberFormat="1" applyBorder="1" applyAlignment="1">
      <alignment horizontal="center" vertical="top"/>
    </xf>
    <xf numFmtId="170" fontId="0" fillId="0" borderId="4" xfId="0" applyNumberFormat="1" applyBorder="1" applyAlignment="1">
      <alignment horizontal="center" vertical="top"/>
    </xf>
    <xf numFmtId="170" fontId="0" fillId="0" borderId="3" xfId="0" applyNumberFormat="1" applyBorder="1" applyAlignment="1">
      <alignment horizontal="center" vertical="top"/>
    </xf>
    <xf numFmtId="170" fontId="0" fillId="0" borderId="28" xfId="0" applyNumberFormat="1" applyBorder="1" applyAlignment="1">
      <alignment horizontal="center" vertical="top"/>
    </xf>
    <xf numFmtId="170" fontId="0" fillId="0" borderId="29" xfId="0" applyNumberFormat="1" applyBorder="1" applyAlignment="1">
      <alignment horizontal="center" vertical="top" wrapText="1"/>
    </xf>
    <xf numFmtId="170" fontId="0" fillId="0" borderId="10" xfId="0" applyNumberFormat="1" applyBorder="1" applyAlignment="1">
      <alignment horizontal="center" vertical="top" wrapText="1"/>
    </xf>
    <xf numFmtId="170" fontId="0" fillId="0" borderId="28" xfId="0" applyNumberFormat="1" applyBorder="1" applyAlignment="1">
      <alignment horizontal="center" vertical="top" wrapText="1"/>
    </xf>
    <xf numFmtId="170" fontId="0" fillId="0" borderId="39" xfId="0" applyNumberFormat="1" applyBorder="1" applyAlignment="1" applyProtection="1">
      <alignment horizontal="center" vertical="top" wrapText="1"/>
      <protection locked="0"/>
    </xf>
    <xf numFmtId="170" fontId="0" fillId="0" borderId="4" xfId="0" applyNumberFormat="1" applyBorder="1" applyAlignment="1" applyProtection="1">
      <alignment horizontal="center" vertical="top" wrapText="1"/>
      <protection locked="0"/>
    </xf>
    <xf numFmtId="170" fontId="0" fillId="0" borderId="31" xfId="0" applyNumberFormat="1" applyBorder="1" applyAlignment="1" applyProtection="1">
      <alignment horizontal="center" vertical="top" wrapText="1"/>
      <protection locked="0"/>
    </xf>
    <xf numFmtId="170" fontId="0" fillId="0" borderId="46" xfId="0" applyNumberFormat="1" applyBorder="1" applyAlignment="1" applyProtection="1">
      <alignment horizontal="center" vertical="top" wrapText="1"/>
      <protection locked="0"/>
    </xf>
    <xf numFmtId="170" fontId="0" fillId="0" borderId="6" xfId="0" applyNumberFormat="1" applyBorder="1" applyAlignment="1" applyProtection="1">
      <alignment horizontal="center" vertical="top" wrapText="1"/>
      <protection locked="0"/>
    </xf>
    <xf numFmtId="170" fontId="0" fillId="0" borderId="42" xfId="0" applyNumberFormat="1" applyBorder="1" applyAlignment="1" applyProtection="1">
      <alignment horizontal="center" vertical="top" wrapText="1"/>
      <protection locked="0"/>
    </xf>
    <xf numFmtId="170" fontId="0" fillId="0" borderId="10" xfId="0" applyNumberFormat="1" applyBorder="1" applyAlignment="1" applyProtection="1">
      <alignment horizontal="center" vertical="top" wrapText="1"/>
      <protection locked="0"/>
    </xf>
    <xf numFmtId="170" fontId="0" fillId="0" borderId="14" xfId="0" applyNumberFormat="1" applyBorder="1" applyAlignment="1" applyProtection="1">
      <alignment horizontal="center" vertical="top" wrapText="1"/>
      <protection locked="0"/>
    </xf>
    <xf numFmtId="170" fontId="0" fillId="0" borderId="39" xfId="0" applyNumberFormat="1" applyBorder="1" applyAlignment="1">
      <alignment horizontal="center" vertical="top"/>
    </xf>
    <xf numFmtId="170" fontId="0" fillId="12" borderId="17" xfId="0" applyNumberFormat="1" applyFill="1" applyBorder="1" applyAlignment="1">
      <alignment horizontal="center" vertical="top"/>
    </xf>
    <xf numFmtId="0" fontId="0" fillId="13" borderId="0" xfId="0" applyFill="1">
      <alignment horizontal="left" wrapText="1"/>
    </xf>
    <xf numFmtId="0" fontId="0" fillId="13" borderId="19" xfId="0" applyFill="1" applyBorder="1">
      <alignment horizontal="left" wrapText="1"/>
    </xf>
    <xf numFmtId="0" fontId="0" fillId="13" borderId="18" xfId="0" applyFill="1" applyBorder="1">
      <alignment horizontal="left" wrapText="1"/>
    </xf>
    <xf numFmtId="38" fontId="0" fillId="12" borderId="25" xfId="3" applyNumberFormat="1" applyFont="1" applyFill="1" applyBorder="1" applyAlignment="1" applyProtection="1">
      <alignment horizontal="center" vertical="top"/>
    </xf>
    <xf numFmtId="170" fontId="0" fillId="13" borderId="27" xfId="3" applyNumberFormat="1" applyFont="1" applyFill="1" applyBorder="1" applyAlignment="1" applyProtection="1">
      <alignment horizontal="center" vertical="top"/>
    </xf>
    <xf numFmtId="170" fontId="0" fillId="0" borderId="2" xfId="0" applyNumberFormat="1" applyBorder="1" applyAlignment="1" applyProtection="1">
      <alignment horizontal="center" vertical="top" wrapText="1"/>
      <protection locked="0"/>
    </xf>
    <xf numFmtId="170" fontId="0" fillId="0" borderId="42" xfId="0" applyNumberFormat="1" applyBorder="1" applyAlignment="1" applyProtection="1">
      <alignment horizontal="center" vertical="top"/>
      <protection locked="0"/>
    </xf>
    <xf numFmtId="170" fontId="0" fillId="0" borderId="4" xfId="0" applyNumberFormat="1" applyBorder="1" applyAlignment="1" applyProtection="1">
      <alignment horizontal="center" vertical="top"/>
      <protection locked="0"/>
    </xf>
    <xf numFmtId="170" fontId="0" fillId="0" borderId="10" xfId="0" applyNumberFormat="1" applyBorder="1" applyAlignment="1" applyProtection="1">
      <alignment horizontal="center" vertical="top"/>
      <protection locked="0"/>
    </xf>
    <xf numFmtId="170" fontId="0" fillId="0" borderId="31" xfId="0" applyNumberFormat="1" applyBorder="1" applyAlignment="1" applyProtection="1">
      <alignment horizontal="center" vertical="top"/>
      <protection locked="0"/>
    </xf>
    <xf numFmtId="170" fontId="0" fillId="0" borderId="46" xfId="0" applyNumberFormat="1" applyBorder="1" applyAlignment="1" applyProtection="1">
      <alignment horizontal="center" vertical="top"/>
      <protection locked="0"/>
    </xf>
    <xf numFmtId="0" fontId="0" fillId="0" borderId="0" xfId="0" applyAlignment="1">
      <alignment horizontal="left" vertical="center" wrapText="1"/>
    </xf>
    <xf numFmtId="0" fontId="8" fillId="0" borderId="21" xfId="0" applyFont="1" applyBorder="1" applyAlignment="1">
      <alignment vertical="top"/>
    </xf>
    <xf numFmtId="2" fontId="0" fillId="0" borderId="19" xfId="0" applyNumberFormat="1" applyBorder="1" applyAlignment="1">
      <alignment horizontal="center" vertical="top" wrapText="1"/>
    </xf>
    <xf numFmtId="0" fontId="0" fillId="0" borderId="21" xfId="0" applyBorder="1" applyAlignment="1"/>
    <xf numFmtId="0" fontId="0" fillId="0" borderId="22" xfId="0" applyBorder="1" applyAlignment="1">
      <alignment vertical="top" wrapText="1"/>
    </xf>
    <xf numFmtId="2" fontId="0" fillId="0" borderId="22" xfId="0" applyNumberFormat="1" applyBorder="1" applyAlignment="1">
      <alignment horizontal="center" vertical="top" wrapText="1"/>
    </xf>
    <xf numFmtId="170" fontId="0" fillId="0" borderId="26" xfId="1" applyNumberFormat="1" applyFont="1" applyFill="1" applyBorder="1" applyAlignment="1" applyProtection="1">
      <alignment horizontal="center" vertical="top"/>
    </xf>
    <xf numFmtId="170" fontId="0" fillId="0" borderId="28" xfId="1" applyNumberFormat="1" applyFont="1" applyFill="1" applyBorder="1" applyAlignment="1" applyProtection="1">
      <alignment horizontal="center" vertical="top"/>
    </xf>
    <xf numFmtId="170" fontId="0" fillId="13" borderId="25" xfId="0" applyNumberFormat="1" applyFill="1" applyBorder="1" applyAlignment="1">
      <alignment horizontal="center" vertical="top" wrapText="1"/>
    </xf>
    <xf numFmtId="170" fontId="0" fillId="13" borderId="42" xfId="1" applyNumberFormat="1" applyFont="1" applyFill="1" applyBorder="1" applyAlignment="1" applyProtection="1">
      <alignment horizontal="center" vertical="top"/>
    </xf>
    <xf numFmtId="170" fontId="0" fillId="13" borderId="25" xfId="1" applyNumberFormat="1" applyFont="1" applyFill="1" applyBorder="1" applyAlignment="1" applyProtection="1">
      <alignment horizontal="center" vertical="top"/>
    </xf>
    <xf numFmtId="170" fontId="0" fillId="13" borderId="25" xfId="1" applyNumberFormat="1" applyFont="1" applyFill="1" applyBorder="1" applyAlignment="1" applyProtection="1">
      <alignment horizontal="center" vertical="top"/>
      <protection locked="0"/>
    </xf>
    <xf numFmtId="0" fontId="14" fillId="0" borderId="2" xfId="8" applyFont="1" applyFill="1" applyBorder="1" applyAlignment="1" applyProtection="1">
      <alignment horizontal="left" vertical="center"/>
    </xf>
    <xf numFmtId="0" fontId="4" fillId="0" borderId="0" xfId="8" applyFont="1" applyFill="1" applyBorder="1" applyAlignment="1" applyProtection="1">
      <alignment horizontal="left" vertical="center"/>
    </xf>
    <xf numFmtId="10" fontId="0" fillId="15" borderId="4" xfId="2" applyNumberFormat="1" applyFont="1" applyFill="1" applyBorder="1" applyAlignment="1" applyProtection="1">
      <alignment vertical="top"/>
    </xf>
    <xf numFmtId="0" fontId="0" fillId="3" borderId="0" xfId="0" applyFill="1" applyAlignment="1">
      <alignment horizontal="left" vertical="top" wrapText="1"/>
    </xf>
    <xf numFmtId="0" fontId="0" fillId="0" borderId="0" xfId="0" applyAlignment="1">
      <alignment horizontal="left" vertical="top" wrapText="1"/>
    </xf>
    <xf numFmtId="167" fontId="8" fillId="0" borderId="12" xfId="0" applyNumberFormat="1" applyFont="1" applyBorder="1" applyAlignment="1">
      <alignment horizontal="center" wrapText="1"/>
    </xf>
    <xf numFmtId="168" fontId="8" fillId="0" borderId="15" xfId="16" applyNumberFormat="1" applyFont="1" applyFill="1" applyBorder="1" applyAlignment="1" applyProtection="1">
      <alignment horizontal="center" wrapText="1"/>
    </xf>
    <xf numFmtId="168" fontId="8" fillId="0" borderId="16" xfId="16" applyNumberFormat="1" applyFont="1" applyFill="1" applyBorder="1" applyAlignment="1" applyProtection="1">
      <alignment horizontal="center" wrapText="1"/>
    </xf>
    <xf numFmtId="168" fontId="8" fillId="0" borderId="17" xfId="16" applyNumberFormat="1" applyFont="1" applyFill="1" applyBorder="1" applyAlignment="1" applyProtection="1">
      <alignment horizontal="center" wrapText="1"/>
    </xf>
    <xf numFmtId="168" fontId="8" fillId="0" borderId="18" xfId="16" applyNumberFormat="1" applyFont="1" applyFill="1" applyBorder="1" applyAlignment="1" applyProtection="1">
      <alignment horizontal="center" wrapText="1"/>
    </xf>
    <xf numFmtId="168" fontId="8" fillId="0" borderId="0" xfId="16" applyNumberFormat="1" applyFont="1" applyFill="1" applyBorder="1" applyAlignment="1" applyProtection="1">
      <alignment horizontal="center" wrapText="1"/>
    </xf>
    <xf numFmtId="168" fontId="8" fillId="0" borderId="19" xfId="16" applyNumberFormat="1" applyFont="1" applyFill="1" applyBorder="1" applyAlignment="1" applyProtection="1">
      <alignment horizontal="center" wrapText="1"/>
    </xf>
    <xf numFmtId="0" fontId="22" fillId="13" borderId="0" xfId="0" applyFont="1" applyFill="1" applyBorder="1" applyAlignment="1">
      <alignment vertical="top"/>
    </xf>
  </cellXfs>
  <cellStyles count="29">
    <cellStyle name="checkExposure" xfId="4" xr:uid="{00000000-0005-0000-0000-000000000000}"/>
    <cellStyle name="Comma" xfId="16" builtinId="3"/>
    <cellStyle name="Comma 2" xfId="25" xr:uid="{00000000-0005-0000-0000-000002000000}"/>
    <cellStyle name="Currency" xfId="1" builtinId="4"/>
    <cellStyle name="Currency 2" xfId="19" xr:uid="{00000000-0005-0000-0000-000004000000}"/>
    <cellStyle name="Good" xfId="3" builtinId="26"/>
    <cellStyle name="Good 2" xfId="21" xr:uid="{00000000-0005-0000-0000-000006000000}"/>
    <cellStyle name="Good 3" xfId="23" xr:uid="{00000000-0005-0000-0000-000007000000}"/>
    <cellStyle name="Good 4" xfId="27" xr:uid="{00000000-0005-0000-0000-000008000000}"/>
    <cellStyle name="greyed" xfId="5" xr:uid="{00000000-0005-0000-0000-000009000000}"/>
    <cellStyle name="HeadingTable" xfId="6" xr:uid="{00000000-0005-0000-0000-00000A000000}"/>
    <cellStyle name="highlightExposure" xfId="7" xr:uid="{00000000-0005-0000-0000-00000B000000}"/>
    <cellStyle name="highlightText" xfId="8" xr:uid="{00000000-0005-0000-0000-00000C000000}"/>
    <cellStyle name="Hyperlink 2" xfId="9" xr:uid="{00000000-0005-0000-0000-00000D000000}"/>
    <cellStyle name="inputExposure" xfId="10" xr:uid="{00000000-0005-0000-0000-00000E000000}"/>
    <cellStyle name="inputPercentageS" xfId="11" xr:uid="{00000000-0005-0000-0000-00000F000000}"/>
    <cellStyle name="Normal" xfId="0" builtinId="0"/>
    <cellStyle name="Normal 2" xfId="12" xr:uid="{00000000-0005-0000-0000-000011000000}"/>
    <cellStyle name="Normal 3" xfId="13" xr:uid="{00000000-0005-0000-0000-000012000000}"/>
    <cellStyle name="Normal 3 2" xfId="22" xr:uid="{00000000-0005-0000-0000-000013000000}"/>
    <cellStyle name="Normal 4" xfId="14" xr:uid="{00000000-0005-0000-0000-000014000000}"/>
    <cellStyle name="Normal 5" xfId="18" xr:uid="{00000000-0005-0000-0000-000015000000}"/>
    <cellStyle name="Normal 6" xfId="17" xr:uid="{00000000-0005-0000-0000-000016000000}"/>
    <cellStyle name="Normal 7" xfId="24" xr:uid="{00000000-0005-0000-0000-000017000000}"/>
    <cellStyle name="Normal 8" xfId="28" xr:uid="{5F26DDCE-9558-48F0-AC56-D26E4ECEE343}"/>
    <cellStyle name="Percent" xfId="2" builtinId="5"/>
    <cellStyle name="Percent 2" xfId="20" xr:uid="{00000000-0005-0000-0000-000019000000}"/>
    <cellStyle name="Percent 3" xfId="26" xr:uid="{00000000-0005-0000-0000-00001A000000}"/>
    <cellStyle name="showExposure" xfId="15" xr:uid="{00000000-0005-0000-0000-00001B000000}"/>
  </cellStyles>
  <dxfs count="24">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s>
  <tableStyles count="0" defaultTableStyle="TableStyleMedium2" defaultPivotStyle="PivotStyleLight16"/>
  <colors>
    <mruColors>
      <color rgb="FFC6E0B4"/>
      <color rgb="FFFFFF00"/>
      <color rgb="FF66FF33"/>
      <color rgb="FFFFFF99"/>
      <color rgb="FFCC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18"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622935</xdr:colOff>
      <xdr:row>59</xdr:row>
      <xdr:rowOff>127000</xdr:rowOff>
    </xdr:to>
    <xdr:pic>
      <xdr:nvPicPr>
        <xdr:cNvPr id="2" name="Picture 3" descr="bsifosfi">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79995" cy="10017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47625</xdr:colOff>
      <xdr:row>20</xdr:row>
      <xdr:rowOff>104774</xdr:rowOff>
    </xdr:from>
    <xdr:to>
      <xdr:col>11</xdr:col>
      <xdr:colOff>198129</xdr:colOff>
      <xdr:row>59</xdr:row>
      <xdr:rowOff>9524</xdr:rowOff>
    </xdr:to>
    <xdr:sp macro="" textlink="">
      <xdr:nvSpPr>
        <xdr:cNvPr id="3" name="Text Box 4">
          <a:extLst>
            <a:ext uri="{FF2B5EF4-FFF2-40B4-BE49-F238E27FC236}">
              <a16:creationId xmlns:a16="http://schemas.microsoft.com/office/drawing/2014/main" id="{00000000-0008-0000-0000-000003000000}"/>
            </a:ext>
          </a:extLst>
        </xdr:cNvPr>
        <xdr:cNvSpPr txBox="1">
          <a:spLocks noChangeArrowheads="1"/>
        </xdr:cNvSpPr>
      </xdr:nvSpPr>
      <xdr:spPr bwMode="auto">
        <a:xfrm>
          <a:off x="1876425" y="3343274"/>
          <a:ext cx="5027304" cy="6219825"/>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CA" sz="2400" b="0" i="0" u="none" strike="noStrike" baseline="0">
              <a:solidFill>
                <a:srgbClr val="000000"/>
              </a:solidFill>
              <a:latin typeface="Times New Roman"/>
              <a:cs typeface="Times New Roman"/>
            </a:rPr>
            <a:t>BSIF948 - FLUX DE TRÉSORERIE NETS CUMULATIFS</a:t>
          </a: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CA" sz="1200" b="0" i="0" u="none" strike="noStrike" kern="0" cap="none" spc="0" normalizeH="0" baseline="0" noProof="0">
              <a:ln>
                <a:noFill/>
              </a:ln>
              <a:solidFill>
                <a:srgbClr val="000000"/>
              </a:solidFill>
              <a:effectLst/>
              <a:uLnTx/>
              <a:uFillTx/>
              <a:latin typeface="Times New Roman"/>
              <a:ea typeface="+mn-ea"/>
              <a:cs typeface="Times New Roman"/>
            </a:rPr>
            <a:t>Mai 2026</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CA" sz="1200" b="0" i="0" u="none" strike="noStrike" kern="0" cap="none" spc="0" normalizeH="0" baseline="0" noProof="0">
            <a:ln>
              <a:noFill/>
            </a:ln>
            <a:solidFill>
              <a:srgbClr val="000000"/>
            </a:solidFill>
            <a:effectLst/>
            <a:uLnTx/>
            <a:uFillTx/>
            <a:latin typeface="Times New Roman"/>
            <a:ea typeface="+mn-ea"/>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CA" sz="1200" b="0" i="0" u="none" strike="noStrike" kern="0" cap="none" spc="0" normalizeH="0" baseline="0" noProof="0">
              <a:ln>
                <a:noFill/>
              </a:ln>
              <a:solidFill>
                <a:sysClr val="windowText" lastClr="000000"/>
              </a:solidFill>
              <a:effectLst/>
              <a:uLnTx/>
              <a:uFillTx/>
              <a:latin typeface="Times New Roman"/>
              <a:ea typeface="+mn-ea"/>
              <a:cs typeface="Times New Roman"/>
            </a:rPr>
            <a:t>Pour la période de production qui commence le 1er Mai 2026.</a:t>
          </a:r>
          <a:endParaRPr lang="en-CA" sz="1200" b="0" i="0" u="none" strike="noStrike" baseline="0">
            <a:solidFill>
              <a:sysClr val="windowText" lastClr="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r>
            <a:rPr lang="en-CA" sz="900" b="0" i="0" u="none" strike="noStrike" baseline="0">
              <a:solidFill>
                <a:srgbClr val="000000"/>
              </a:solidFill>
              <a:latin typeface="Times New Roman"/>
              <a:cs typeface="Times New Roman"/>
            </a:rPr>
            <a:t>Version 4.0</a:t>
          </a:r>
          <a:endParaRPr lang="en-CA"/>
        </a:p>
      </xdr:txBody>
    </xdr:sp>
    <xdr:clientData/>
  </xdr:twoCellAnchor>
  <xdr:twoCellAnchor>
    <xdr:from>
      <xdr:col>9</xdr:col>
      <xdr:colOff>590550</xdr:colOff>
      <xdr:row>1</xdr:row>
      <xdr:rowOff>47625</xdr:rowOff>
    </xdr:from>
    <xdr:to>
      <xdr:col>11</xdr:col>
      <xdr:colOff>548690</xdr:colOff>
      <xdr:row>3</xdr:row>
      <xdr:rowOff>15482</xdr:rowOff>
    </xdr:to>
    <xdr:sp macro="" textlink="">
      <xdr:nvSpPr>
        <xdr:cNvPr id="4" name="Text Box 5">
          <a:extLst>
            <a:ext uri="{FF2B5EF4-FFF2-40B4-BE49-F238E27FC236}">
              <a16:creationId xmlns:a16="http://schemas.microsoft.com/office/drawing/2014/main" id="{00000000-0008-0000-0000-000004000000}"/>
            </a:ext>
          </a:extLst>
        </xdr:cNvPr>
        <xdr:cNvSpPr txBox="1">
          <a:spLocks noChangeArrowheads="1"/>
        </xdr:cNvSpPr>
      </xdr:nvSpPr>
      <xdr:spPr bwMode="auto">
        <a:xfrm>
          <a:off x="6076950" y="209550"/>
          <a:ext cx="1177340" cy="291707"/>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NON-CLASSÉS</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2148840</xdr:colOff>
          <xdr:row>2</xdr:row>
          <xdr:rowOff>38100</xdr:rowOff>
        </xdr:to>
        <xdr:sp macro="" textlink="">
          <xdr:nvSpPr>
            <xdr:cNvPr id="12289" name="Object 1"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2148840</xdr:colOff>
          <xdr:row>2</xdr:row>
          <xdr:rowOff>38100</xdr:rowOff>
        </xdr:to>
        <xdr:sp macro="" textlink="">
          <xdr:nvSpPr>
            <xdr:cNvPr id="12290" name="Object 2"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2148840</xdr:colOff>
          <xdr:row>2</xdr:row>
          <xdr:rowOff>20955</xdr:rowOff>
        </xdr:to>
        <xdr:sp macro="" textlink="">
          <xdr:nvSpPr>
            <xdr:cNvPr id="3074" name="Object 2"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2148840</xdr:colOff>
          <xdr:row>2</xdr:row>
          <xdr:rowOff>15240</xdr:rowOff>
        </xdr:to>
        <xdr:sp macro="" textlink="">
          <xdr:nvSpPr>
            <xdr:cNvPr id="7169" name="Object 1" hidden="1">
              <a:extLst>
                <a:ext uri="{63B3BB69-23CF-44E3-9099-C40C66FF867C}">
                  <a14:compatExt spid="_x0000_s7169"/>
                </a:ext>
                <a:ext uri="{FF2B5EF4-FFF2-40B4-BE49-F238E27FC236}">
                  <a16:creationId xmlns:a16="http://schemas.microsoft.com/office/drawing/2014/main" id="{00000000-0008-0000-0300-0000011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2148840</xdr:colOff>
          <xdr:row>2</xdr:row>
          <xdr:rowOff>15240</xdr:rowOff>
        </xdr:to>
        <xdr:sp macro="" textlink="">
          <xdr:nvSpPr>
            <xdr:cNvPr id="9222" name="Object 6" hidden="1">
              <a:extLst>
                <a:ext uri="{63B3BB69-23CF-44E3-9099-C40C66FF867C}">
                  <a14:compatExt spid="_x0000_s9222"/>
                </a:ext>
                <a:ext uri="{FF2B5EF4-FFF2-40B4-BE49-F238E27FC236}">
                  <a16:creationId xmlns:a16="http://schemas.microsoft.com/office/drawing/2014/main" id="{00000000-0008-0000-0400-000006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2148840</xdr:colOff>
          <xdr:row>2</xdr:row>
          <xdr:rowOff>15240</xdr:rowOff>
        </xdr:to>
        <xdr:sp macro="" textlink="">
          <xdr:nvSpPr>
            <xdr:cNvPr id="9223" name="Object 7" hidden="1">
              <a:extLst>
                <a:ext uri="{63B3BB69-23CF-44E3-9099-C40C66FF867C}">
                  <a14:compatExt spid="_x0000_s9223"/>
                </a:ext>
                <a:ext uri="{FF2B5EF4-FFF2-40B4-BE49-F238E27FC236}">
                  <a16:creationId xmlns:a16="http://schemas.microsoft.com/office/drawing/2014/main" id="{00000000-0008-0000-0400-000007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2148840</xdr:colOff>
          <xdr:row>2</xdr:row>
          <xdr:rowOff>15240</xdr:rowOff>
        </xdr:to>
        <xdr:sp macro="" textlink="">
          <xdr:nvSpPr>
            <xdr:cNvPr id="9224" name="Object 8" hidden="1">
              <a:extLst>
                <a:ext uri="{63B3BB69-23CF-44E3-9099-C40C66FF867C}">
                  <a14:compatExt spid="_x0000_s9224"/>
                </a:ext>
                <a:ext uri="{FF2B5EF4-FFF2-40B4-BE49-F238E27FC236}">
                  <a16:creationId xmlns:a16="http://schemas.microsoft.com/office/drawing/2014/main" id="{00000000-0008-0000-0400-000008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2148840</xdr:colOff>
          <xdr:row>2</xdr:row>
          <xdr:rowOff>15240</xdr:rowOff>
        </xdr:to>
        <xdr:sp macro="" textlink="">
          <xdr:nvSpPr>
            <xdr:cNvPr id="9225" name="Object 9" hidden="1">
              <a:extLst>
                <a:ext uri="{63B3BB69-23CF-44E3-9099-C40C66FF867C}">
                  <a14:compatExt spid="_x0000_s9225"/>
                </a:ext>
                <a:ext uri="{FF2B5EF4-FFF2-40B4-BE49-F238E27FC236}">
                  <a16:creationId xmlns:a16="http://schemas.microsoft.com/office/drawing/2014/main" id="{00000000-0008-0000-0400-000009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2148840</xdr:colOff>
          <xdr:row>2</xdr:row>
          <xdr:rowOff>15240</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500-000001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2148840</xdr:colOff>
          <xdr:row>2</xdr:row>
          <xdr:rowOff>15240</xdr:rowOff>
        </xdr:to>
        <xdr:sp macro="" textlink="">
          <xdr:nvSpPr>
            <xdr:cNvPr id="10242" name="Object 2" hidden="1">
              <a:extLst>
                <a:ext uri="{63B3BB69-23CF-44E3-9099-C40C66FF867C}">
                  <a14:compatExt spid="_x0000_s10242"/>
                </a:ext>
                <a:ext uri="{FF2B5EF4-FFF2-40B4-BE49-F238E27FC236}">
                  <a16:creationId xmlns:a16="http://schemas.microsoft.com/office/drawing/2014/main" id="{00000000-0008-0000-0500-000002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2148840</xdr:colOff>
          <xdr:row>2</xdr:row>
          <xdr:rowOff>15240</xdr:rowOff>
        </xdr:to>
        <xdr:sp macro="" textlink="">
          <xdr:nvSpPr>
            <xdr:cNvPr id="10243" name="Object 3" hidden="1">
              <a:extLst>
                <a:ext uri="{63B3BB69-23CF-44E3-9099-C40C66FF867C}">
                  <a14:compatExt spid="_x0000_s10243"/>
                </a:ext>
                <a:ext uri="{FF2B5EF4-FFF2-40B4-BE49-F238E27FC236}">
                  <a16:creationId xmlns:a16="http://schemas.microsoft.com/office/drawing/2014/main" id="{00000000-0008-0000-0500-000003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2148840</xdr:colOff>
          <xdr:row>2</xdr:row>
          <xdr:rowOff>15240</xdr:rowOff>
        </xdr:to>
        <xdr:sp macro="" textlink="">
          <xdr:nvSpPr>
            <xdr:cNvPr id="10244" name="Object 4" hidden="1">
              <a:extLst>
                <a:ext uri="{63B3BB69-23CF-44E3-9099-C40C66FF867C}">
                  <a14:compatExt spid="_x0000_s10244"/>
                </a:ext>
                <a:ext uri="{FF2B5EF4-FFF2-40B4-BE49-F238E27FC236}">
                  <a16:creationId xmlns:a16="http://schemas.microsoft.com/office/drawing/2014/main" id="{00000000-0008-0000-0500-000004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2148840</xdr:colOff>
          <xdr:row>2</xdr:row>
          <xdr:rowOff>15240</xdr:rowOff>
        </xdr:to>
        <xdr:sp macro="" textlink="">
          <xdr:nvSpPr>
            <xdr:cNvPr id="10245" name="Object 5" hidden="1">
              <a:extLst>
                <a:ext uri="{63B3BB69-23CF-44E3-9099-C40C66FF867C}">
                  <a14:compatExt spid="_x0000_s10245"/>
                </a:ext>
                <a:ext uri="{FF2B5EF4-FFF2-40B4-BE49-F238E27FC236}">
                  <a16:creationId xmlns:a16="http://schemas.microsoft.com/office/drawing/2014/main" id="{00000000-0008-0000-0500-000005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2148840</xdr:colOff>
          <xdr:row>2</xdr:row>
          <xdr:rowOff>15240</xdr:rowOff>
        </xdr:to>
        <xdr:sp macro="" textlink="">
          <xdr:nvSpPr>
            <xdr:cNvPr id="10246" name="Object 6" hidden="1">
              <a:extLst>
                <a:ext uri="{63B3BB69-23CF-44E3-9099-C40C66FF867C}">
                  <a14:compatExt spid="_x0000_s10246"/>
                </a:ext>
                <a:ext uri="{FF2B5EF4-FFF2-40B4-BE49-F238E27FC236}">
                  <a16:creationId xmlns:a16="http://schemas.microsoft.com/office/drawing/2014/main" id="{00000000-0008-0000-0500-000006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2148840</xdr:colOff>
          <xdr:row>2</xdr:row>
          <xdr:rowOff>15240</xdr:rowOff>
        </xdr:to>
        <xdr:sp macro="" textlink="">
          <xdr:nvSpPr>
            <xdr:cNvPr id="10247" name="Object 7" hidden="1">
              <a:extLst>
                <a:ext uri="{63B3BB69-23CF-44E3-9099-C40C66FF867C}">
                  <a14:compatExt spid="_x0000_s10247"/>
                </a:ext>
                <a:ext uri="{FF2B5EF4-FFF2-40B4-BE49-F238E27FC236}">
                  <a16:creationId xmlns:a16="http://schemas.microsoft.com/office/drawing/2014/main" id="{00000000-0008-0000-0500-000007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2148840</xdr:colOff>
          <xdr:row>2</xdr:row>
          <xdr:rowOff>15240</xdr:rowOff>
        </xdr:to>
        <xdr:sp macro="" textlink="">
          <xdr:nvSpPr>
            <xdr:cNvPr id="10248" name="Object 8" hidden="1">
              <a:extLst>
                <a:ext uri="{63B3BB69-23CF-44E3-9099-C40C66FF867C}">
                  <a14:compatExt spid="_x0000_s10248"/>
                </a:ext>
                <a:ext uri="{FF2B5EF4-FFF2-40B4-BE49-F238E27FC236}">
                  <a16:creationId xmlns:a16="http://schemas.microsoft.com/office/drawing/2014/main" id="{00000000-0008-0000-0500-000008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2148840</xdr:colOff>
          <xdr:row>2</xdr:row>
          <xdr:rowOff>15240</xdr:rowOff>
        </xdr:to>
        <xdr:sp macro="" textlink="">
          <xdr:nvSpPr>
            <xdr:cNvPr id="10249" name="Object 9" hidden="1">
              <a:extLst>
                <a:ext uri="{63B3BB69-23CF-44E3-9099-C40C66FF867C}">
                  <a14:compatExt spid="_x0000_s10249"/>
                </a:ext>
                <a:ext uri="{FF2B5EF4-FFF2-40B4-BE49-F238E27FC236}">
                  <a16:creationId xmlns:a16="http://schemas.microsoft.com/office/drawing/2014/main" id="{00000000-0008-0000-0500-000009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2148840</xdr:colOff>
          <xdr:row>2</xdr:row>
          <xdr:rowOff>15240</xdr:rowOff>
        </xdr:to>
        <xdr:sp macro="" textlink="">
          <xdr:nvSpPr>
            <xdr:cNvPr id="10250" name="Object 10" hidden="1">
              <a:extLst>
                <a:ext uri="{63B3BB69-23CF-44E3-9099-C40C66FF867C}">
                  <a14:compatExt spid="_x0000_s10250"/>
                </a:ext>
                <a:ext uri="{FF2B5EF4-FFF2-40B4-BE49-F238E27FC236}">
                  <a16:creationId xmlns:a16="http://schemas.microsoft.com/office/drawing/2014/main" id="{00000000-0008-0000-0500-00000A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2148840</xdr:colOff>
          <xdr:row>2</xdr:row>
          <xdr:rowOff>15240</xdr:rowOff>
        </xdr:to>
        <xdr:sp macro="" textlink="">
          <xdr:nvSpPr>
            <xdr:cNvPr id="10251" name="Object 11" hidden="1">
              <a:extLst>
                <a:ext uri="{63B3BB69-23CF-44E3-9099-C40C66FF867C}">
                  <a14:compatExt spid="_x0000_s10251"/>
                </a:ext>
                <a:ext uri="{FF2B5EF4-FFF2-40B4-BE49-F238E27FC236}">
                  <a16:creationId xmlns:a16="http://schemas.microsoft.com/office/drawing/2014/main" id="{00000000-0008-0000-0500-00000B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2148840</xdr:colOff>
          <xdr:row>2</xdr:row>
          <xdr:rowOff>15240</xdr:rowOff>
        </xdr:to>
        <xdr:sp macro="" textlink="">
          <xdr:nvSpPr>
            <xdr:cNvPr id="10252" name="Object 12" hidden="1">
              <a:extLst>
                <a:ext uri="{63B3BB69-23CF-44E3-9099-C40C66FF867C}">
                  <a14:compatExt spid="_x0000_s10252"/>
                </a:ext>
                <a:ext uri="{FF2B5EF4-FFF2-40B4-BE49-F238E27FC236}">
                  <a16:creationId xmlns:a16="http://schemas.microsoft.com/office/drawing/2014/main" id="{00000000-0008-0000-0500-00000C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2148840</xdr:colOff>
          <xdr:row>2</xdr:row>
          <xdr:rowOff>15240</xdr:rowOff>
        </xdr:to>
        <xdr:sp macro="" textlink="">
          <xdr:nvSpPr>
            <xdr:cNvPr id="10253" name="Object 13" hidden="1">
              <a:extLst>
                <a:ext uri="{63B3BB69-23CF-44E3-9099-C40C66FF867C}">
                  <a14:compatExt spid="_x0000_s10253"/>
                </a:ext>
                <a:ext uri="{FF2B5EF4-FFF2-40B4-BE49-F238E27FC236}">
                  <a16:creationId xmlns:a16="http://schemas.microsoft.com/office/drawing/2014/main" id="{00000000-0008-0000-0500-00000D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2148840</xdr:colOff>
          <xdr:row>2</xdr:row>
          <xdr:rowOff>15240</xdr:rowOff>
        </xdr:to>
        <xdr:sp macro="" textlink="">
          <xdr:nvSpPr>
            <xdr:cNvPr id="10254" name="Object 14" hidden="1">
              <a:extLst>
                <a:ext uri="{63B3BB69-23CF-44E3-9099-C40C66FF867C}">
                  <a14:compatExt spid="_x0000_s10254"/>
                </a:ext>
                <a:ext uri="{FF2B5EF4-FFF2-40B4-BE49-F238E27FC236}">
                  <a16:creationId xmlns:a16="http://schemas.microsoft.com/office/drawing/2014/main" id="{00000000-0008-0000-0500-00000E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2148840</xdr:colOff>
          <xdr:row>2</xdr:row>
          <xdr:rowOff>15240</xdr:rowOff>
        </xdr:to>
        <xdr:sp macro="" textlink="">
          <xdr:nvSpPr>
            <xdr:cNvPr id="10255" name="Object 15" hidden="1">
              <a:extLst>
                <a:ext uri="{63B3BB69-23CF-44E3-9099-C40C66FF867C}">
                  <a14:compatExt spid="_x0000_s10255"/>
                </a:ext>
                <a:ext uri="{FF2B5EF4-FFF2-40B4-BE49-F238E27FC236}">
                  <a16:creationId xmlns:a16="http://schemas.microsoft.com/office/drawing/2014/main" id="{00000000-0008-0000-0500-00000F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2148840</xdr:colOff>
          <xdr:row>2</xdr:row>
          <xdr:rowOff>15240</xdr:rowOff>
        </xdr:to>
        <xdr:sp macro="" textlink="">
          <xdr:nvSpPr>
            <xdr:cNvPr id="10256" name="Object 16" hidden="1">
              <a:extLst>
                <a:ext uri="{63B3BB69-23CF-44E3-9099-C40C66FF867C}">
                  <a14:compatExt spid="_x0000_s10256"/>
                </a:ext>
                <a:ext uri="{FF2B5EF4-FFF2-40B4-BE49-F238E27FC236}">
                  <a16:creationId xmlns:a16="http://schemas.microsoft.com/office/drawing/2014/main" id="{00000000-0008-0000-0500-000010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2148840</xdr:colOff>
          <xdr:row>2</xdr:row>
          <xdr:rowOff>15240</xdr:rowOff>
        </xdr:to>
        <xdr:sp macro="" textlink="">
          <xdr:nvSpPr>
            <xdr:cNvPr id="11265" name="Object 1" hidden="1">
              <a:extLst>
                <a:ext uri="{63B3BB69-23CF-44E3-9099-C40C66FF867C}">
                  <a14:compatExt spid="_x0000_s11265"/>
                </a:ext>
                <a:ext uri="{FF2B5EF4-FFF2-40B4-BE49-F238E27FC236}">
                  <a16:creationId xmlns:a16="http://schemas.microsoft.com/office/drawing/2014/main" id="{00000000-0008-0000-0600-000001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2148840</xdr:colOff>
          <xdr:row>2</xdr:row>
          <xdr:rowOff>15240</xdr:rowOff>
        </xdr:to>
        <xdr:sp macro="" textlink="">
          <xdr:nvSpPr>
            <xdr:cNvPr id="11266" name="Object 2" hidden="1">
              <a:extLst>
                <a:ext uri="{63B3BB69-23CF-44E3-9099-C40C66FF867C}">
                  <a14:compatExt spid="_x0000_s11266"/>
                </a:ext>
                <a:ext uri="{FF2B5EF4-FFF2-40B4-BE49-F238E27FC236}">
                  <a16:creationId xmlns:a16="http://schemas.microsoft.com/office/drawing/2014/main" id="{00000000-0008-0000-0600-000002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2148840</xdr:colOff>
          <xdr:row>2</xdr:row>
          <xdr:rowOff>15240</xdr:rowOff>
        </xdr:to>
        <xdr:sp macro="" textlink="">
          <xdr:nvSpPr>
            <xdr:cNvPr id="11267" name="Object 3" hidden="1">
              <a:extLst>
                <a:ext uri="{63B3BB69-23CF-44E3-9099-C40C66FF867C}">
                  <a14:compatExt spid="_x0000_s11267"/>
                </a:ext>
                <a:ext uri="{FF2B5EF4-FFF2-40B4-BE49-F238E27FC236}">
                  <a16:creationId xmlns:a16="http://schemas.microsoft.com/office/drawing/2014/main" id="{00000000-0008-0000-0600-000003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2148840</xdr:colOff>
          <xdr:row>2</xdr:row>
          <xdr:rowOff>15240</xdr:rowOff>
        </xdr:to>
        <xdr:sp macro="" textlink="">
          <xdr:nvSpPr>
            <xdr:cNvPr id="11268" name="Object 4" hidden="1">
              <a:extLst>
                <a:ext uri="{63B3BB69-23CF-44E3-9099-C40C66FF867C}">
                  <a14:compatExt spid="_x0000_s11268"/>
                </a:ext>
                <a:ext uri="{FF2B5EF4-FFF2-40B4-BE49-F238E27FC236}">
                  <a16:creationId xmlns:a16="http://schemas.microsoft.com/office/drawing/2014/main" id="{00000000-0008-0000-0600-000004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2148840</xdr:colOff>
          <xdr:row>2</xdr:row>
          <xdr:rowOff>15240</xdr:rowOff>
        </xdr:to>
        <xdr:sp macro="" textlink="">
          <xdr:nvSpPr>
            <xdr:cNvPr id="11269" name="Object 5" hidden="1">
              <a:extLst>
                <a:ext uri="{63B3BB69-23CF-44E3-9099-C40C66FF867C}">
                  <a14:compatExt spid="_x0000_s11269"/>
                </a:ext>
                <a:ext uri="{FF2B5EF4-FFF2-40B4-BE49-F238E27FC236}">
                  <a16:creationId xmlns:a16="http://schemas.microsoft.com/office/drawing/2014/main" id="{00000000-0008-0000-0600-000005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2148840</xdr:colOff>
          <xdr:row>2</xdr:row>
          <xdr:rowOff>15240</xdr:rowOff>
        </xdr:to>
        <xdr:sp macro="" textlink="">
          <xdr:nvSpPr>
            <xdr:cNvPr id="11270" name="Object 6" hidden="1">
              <a:extLst>
                <a:ext uri="{63B3BB69-23CF-44E3-9099-C40C66FF867C}">
                  <a14:compatExt spid="_x0000_s11270"/>
                </a:ext>
                <a:ext uri="{FF2B5EF4-FFF2-40B4-BE49-F238E27FC236}">
                  <a16:creationId xmlns:a16="http://schemas.microsoft.com/office/drawing/2014/main" id="{00000000-0008-0000-0600-000006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2148840</xdr:colOff>
          <xdr:row>2</xdr:row>
          <xdr:rowOff>15240</xdr:rowOff>
        </xdr:to>
        <xdr:sp macro="" textlink="">
          <xdr:nvSpPr>
            <xdr:cNvPr id="11271" name="Object 7" hidden="1">
              <a:extLst>
                <a:ext uri="{63B3BB69-23CF-44E3-9099-C40C66FF867C}">
                  <a14:compatExt spid="_x0000_s11271"/>
                </a:ext>
                <a:ext uri="{FF2B5EF4-FFF2-40B4-BE49-F238E27FC236}">
                  <a16:creationId xmlns:a16="http://schemas.microsoft.com/office/drawing/2014/main" id="{00000000-0008-0000-0600-000007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2148840</xdr:colOff>
          <xdr:row>2</xdr:row>
          <xdr:rowOff>15240</xdr:rowOff>
        </xdr:to>
        <xdr:sp macro="" textlink="">
          <xdr:nvSpPr>
            <xdr:cNvPr id="11272" name="Object 8" hidden="1">
              <a:extLst>
                <a:ext uri="{63B3BB69-23CF-44E3-9099-C40C66FF867C}">
                  <a14:compatExt spid="_x0000_s11272"/>
                </a:ext>
                <a:ext uri="{FF2B5EF4-FFF2-40B4-BE49-F238E27FC236}">
                  <a16:creationId xmlns:a16="http://schemas.microsoft.com/office/drawing/2014/main" id="{00000000-0008-0000-0600-000008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2148840</xdr:colOff>
          <xdr:row>2</xdr:row>
          <xdr:rowOff>15240</xdr:rowOff>
        </xdr:to>
        <xdr:sp macro="" textlink="">
          <xdr:nvSpPr>
            <xdr:cNvPr id="11273" name="Object 9" hidden="1">
              <a:extLst>
                <a:ext uri="{63B3BB69-23CF-44E3-9099-C40C66FF867C}">
                  <a14:compatExt spid="_x0000_s11273"/>
                </a:ext>
                <a:ext uri="{FF2B5EF4-FFF2-40B4-BE49-F238E27FC236}">
                  <a16:creationId xmlns:a16="http://schemas.microsoft.com/office/drawing/2014/main" id="{00000000-0008-0000-0600-000009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2148840</xdr:colOff>
          <xdr:row>2</xdr:row>
          <xdr:rowOff>15240</xdr:rowOff>
        </xdr:to>
        <xdr:sp macro="" textlink="">
          <xdr:nvSpPr>
            <xdr:cNvPr id="11274" name="Object 10" hidden="1">
              <a:extLst>
                <a:ext uri="{63B3BB69-23CF-44E3-9099-C40C66FF867C}">
                  <a14:compatExt spid="_x0000_s11274"/>
                </a:ext>
                <a:ext uri="{FF2B5EF4-FFF2-40B4-BE49-F238E27FC236}">
                  <a16:creationId xmlns:a16="http://schemas.microsoft.com/office/drawing/2014/main" id="{00000000-0008-0000-0600-00000A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2148840</xdr:colOff>
          <xdr:row>2</xdr:row>
          <xdr:rowOff>15240</xdr:rowOff>
        </xdr:to>
        <xdr:sp macro="" textlink="">
          <xdr:nvSpPr>
            <xdr:cNvPr id="11275" name="Object 11" hidden="1">
              <a:extLst>
                <a:ext uri="{63B3BB69-23CF-44E3-9099-C40C66FF867C}">
                  <a14:compatExt spid="_x0000_s11275"/>
                </a:ext>
                <a:ext uri="{FF2B5EF4-FFF2-40B4-BE49-F238E27FC236}">
                  <a16:creationId xmlns:a16="http://schemas.microsoft.com/office/drawing/2014/main" id="{00000000-0008-0000-0600-00000B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2148840</xdr:colOff>
          <xdr:row>2</xdr:row>
          <xdr:rowOff>15240</xdr:rowOff>
        </xdr:to>
        <xdr:sp macro="" textlink="">
          <xdr:nvSpPr>
            <xdr:cNvPr id="11276" name="Object 12" hidden="1">
              <a:extLst>
                <a:ext uri="{63B3BB69-23CF-44E3-9099-C40C66FF867C}">
                  <a14:compatExt spid="_x0000_s11276"/>
                </a:ext>
                <a:ext uri="{FF2B5EF4-FFF2-40B4-BE49-F238E27FC236}">
                  <a16:creationId xmlns:a16="http://schemas.microsoft.com/office/drawing/2014/main" id="{00000000-0008-0000-0600-00000C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2148840</xdr:colOff>
          <xdr:row>2</xdr:row>
          <xdr:rowOff>15240</xdr:rowOff>
        </xdr:to>
        <xdr:sp macro="" textlink="">
          <xdr:nvSpPr>
            <xdr:cNvPr id="11277" name="Object 13" hidden="1">
              <a:extLst>
                <a:ext uri="{63B3BB69-23CF-44E3-9099-C40C66FF867C}">
                  <a14:compatExt spid="_x0000_s11277"/>
                </a:ext>
                <a:ext uri="{FF2B5EF4-FFF2-40B4-BE49-F238E27FC236}">
                  <a16:creationId xmlns:a16="http://schemas.microsoft.com/office/drawing/2014/main" id="{00000000-0008-0000-0600-00000D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2148840</xdr:colOff>
          <xdr:row>2</xdr:row>
          <xdr:rowOff>15240</xdr:rowOff>
        </xdr:to>
        <xdr:sp macro="" textlink="">
          <xdr:nvSpPr>
            <xdr:cNvPr id="11278" name="Object 14" hidden="1">
              <a:extLst>
                <a:ext uri="{63B3BB69-23CF-44E3-9099-C40C66FF867C}">
                  <a14:compatExt spid="_x0000_s11278"/>
                </a:ext>
                <a:ext uri="{FF2B5EF4-FFF2-40B4-BE49-F238E27FC236}">
                  <a16:creationId xmlns:a16="http://schemas.microsoft.com/office/drawing/2014/main" id="{00000000-0008-0000-0600-00000E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2148840</xdr:colOff>
          <xdr:row>2</xdr:row>
          <xdr:rowOff>15240</xdr:rowOff>
        </xdr:to>
        <xdr:sp macro="" textlink="">
          <xdr:nvSpPr>
            <xdr:cNvPr id="11279" name="Object 15" hidden="1">
              <a:extLst>
                <a:ext uri="{63B3BB69-23CF-44E3-9099-C40C66FF867C}">
                  <a14:compatExt spid="_x0000_s11279"/>
                </a:ext>
                <a:ext uri="{FF2B5EF4-FFF2-40B4-BE49-F238E27FC236}">
                  <a16:creationId xmlns:a16="http://schemas.microsoft.com/office/drawing/2014/main" id="{00000000-0008-0000-0600-00000F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2148840</xdr:colOff>
          <xdr:row>2</xdr:row>
          <xdr:rowOff>15240</xdr:rowOff>
        </xdr:to>
        <xdr:sp macro="" textlink="">
          <xdr:nvSpPr>
            <xdr:cNvPr id="11280" name="Object 16" hidden="1">
              <a:extLst>
                <a:ext uri="{63B3BB69-23CF-44E3-9099-C40C66FF867C}">
                  <a14:compatExt spid="_x0000_s11280"/>
                </a:ext>
                <a:ext uri="{FF2B5EF4-FFF2-40B4-BE49-F238E27FC236}">
                  <a16:creationId xmlns:a16="http://schemas.microsoft.com/office/drawing/2014/main" id="{00000000-0008-0000-0600-000010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2148840</xdr:colOff>
          <xdr:row>2</xdr:row>
          <xdr:rowOff>15240</xdr:rowOff>
        </xdr:to>
        <xdr:sp macro="" textlink="">
          <xdr:nvSpPr>
            <xdr:cNvPr id="11281" name="Object 17" hidden="1">
              <a:extLst>
                <a:ext uri="{63B3BB69-23CF-44E3-9099-C40C66FF867C}">
                  <a14:compatExt spid="_x0000_s11281"/>
                </a:ext>
                <a:ext uri="{FF2B5EF4-FFF2-40B4-BE49-F238E27FC236}">
                  <a16:creationId xmlns:a16="http://schemas.microsoft.com/office/drawing/2014/main" id="{00000000-0008-0000-0600-000011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2148840</xdr:colOff>
          <xdr:row>2</xdr:row>
          <xdr:rowOff>15240</xdr:rowOff>
        </xdr:to>
        <xdr:sp macro="" textlink="">
          <xdr:nvSpPr>
            <xdr:cNvPr id="11282" name="Object 18" hidden="1">
              <a:extLst>
                <a:ext uri="{63B3BB69-23CF-44E3-9099-C40C66FF867C}">
                  <a14:compatExt spid="_x0000_s11282"/>
                </a:ext>
                <a:ext uri="{FF2B5EF4-FFF2-40B4-BE49-F238E27FC236}">
                  <a16:creationId xmlns:a16="http://schemas.microsoft.com/office/drawing/2014/main" id="{00000000-0008-0000-0600-000012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2148840</xdr:colOff>
          <xdr:row>2</xdr:row>
          <xdr:rowOff>15240</xdr:rowOff>
        </xdr:to>
        <xdr:sp macro="" textlink="">
          <xdr:nvSpPr>
            <xdr:cNvPr id="11283" name="Object 19" hidden="1">
              <a:extLst>
                <a:ext uri="{63B3BB69-23CF-44E3-9099-C40C66FF867C}">
                  <a14:compatExt spid="_x0000_s11283"/>
                </a:ext>
                <a:ext uri="{FF2B5EF4-FFF2-40B4-BE49-F238E27FC236}">
                  <a16:creationId xmlns:a16="http://schemas.microsoft.com/office/drawing/2014/main" id="{00000000-0008-0000-0600-000013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2148840</xdr:colOff>
          <xdr:row>2</xdr:row>
          <xdr:rowOff>15240</xdr:rowOff>
        </xdr:to>
        <xdr:sp macro="" textlink="">
          <xdr:nvSpPr>
            <xdr:cNvPr id="11284" name="Object 20" hidden="1">
              <a:extLst>
                <a:ext uri="{63B3BB69-23CF-44E3-9099-C40C66FF867C}">
                  <a14:compatExt spid="_x0000_s11284"/>
                </a:ext>
                <a:ext uri="{FF2B5EF4-FFF2-40B4-BE49-F238E27FC236}">
                  <a16:creationId xmlns:a16="http://schemas.microsoft.com/office/drawing/2014/main" id="{00000000-0008-0000-0600-000014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2148840</xdr:colOff>
          <xdr:row>2</xdr:row>
          <xdr:rowOff>15240</xdr:rowOff>
        </xdr:to>
        <xdr:sp macro="" textlink="">
          <xdr:nvSpPr>
            <xdr:cNvPr id="11285" name="Object 21" hidden="1">
              <a:extLst>
                <a:ext uri="{63B3BB69-23CF-44E3-9099-C40C66FF867C}">
                  <a14:compatExt spid="_x0000_s11285"/>
                </a:ext>
                <a:ext uri="{FF2B5EF4-FFF2-40B4-BE49-F238E27FC236}">
                  <a16:creationId xmlns:a16="http://schemas.microsoft.com/office/drawing/2014/main" id="{00000000-0008-0000-0600-000015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2148840</xdr:colOff>
          <xdr:row>2</xdr:row>
          <xdr:rowOff>15240</xdr:rowOff>
        </xdr:to>
        <xdr:sp macro="" textlink="">
          <xdr:nvSpPr>
            <xdr:cNvPr id="11286" name="Object 22" hidden="1">
              <a:extLst>
                <a:ext uri="{63B3BB69-23CF-44E3-9099-C40C66FF867C}">
                  <a14:compatExt spid="_x0000_s11286"/>
                </a:ext>
                <a:ext uri="{FF2B5EF4-FFF2-40B4-BE49-F238E27FC236}">
                  <a16:creationId xmlns:a16="http://schemas.microsoft.com/office/drawing/2014/main" id="{00000000-0008-0000-0600-000016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2148840</xdr:colOff>
          <xdr:row>2</xdr:row>
          <xdr:rowOff>15240</xdr:rowOff>
        </xdr:to>
        <xdr:sp macro="" textlink="">
          <xdr:nvSpPr>
            <xdr:cNvPr id="11287" name="Object 23" hidden="1">
              <a:extLst>
                <a:ext uri="{63B3BB69-23CF-44E3-9099-C40C66FF867C}">
                  <a14:compatExt spid="_x0000_s11287"/>
                </a:ext>
                <a:ext uri="{FF2B5EF4-FFF2-40B4-BE49-F238E27FC236}">
                  <a16:creationId xmlns:a16="http://schemas.microsoft.com/office/drawing/2014/main" id="{00000000-0008-0000-0600-000017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2148840</xdr:colOff>
          <xdr:row>2</xdr:row>
          <xdr:rowOff>15240</xdr:rowOff>
        </xdr:to>
        <xdr:sp macro="" textlink="">
          <xdr:nvSpPr>
            <xdr:cNvPr id="11288" name="Object 24" hidden="1">
              <a:extLst>
                <a:ext uri="{63B3BB69-23CF-44E3-9099-C40C66FF867C}">
                  <a14:compatExt spid="_x0000_s11288"/>
                </a:ext>
                <a:ext uri="{FF2B5EF4-FFF2-40B4-BE49-F238E27FC236}">
                  <a16:creationId xmlns:a16="http://schemas.microsoft.com/office/drawing/2014/main" id="{00000000-0008-0000-0600-000018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2148840</xdr:colOff>
          <xdr:row>2</xdr:row>
          <xdr:rowOff>15240</xdr:rowOff>
        </xdr:to>
        <xdr:sp macro="" textlink="">
          <xdr:nvSpPr>
            <xdr:cNvPr id="11289" name="Object 25" hidden="1">
              <a:extLst>
                <a:ext uri="{63B3BB69-23CF-44E3-9099-C40C66FF867C}">
                  <a14:compatExt spid="_x0000_s11289"/>
                </a:ext>
                <a:ext uri="{FF2B5EF4-FFF2-40B4-BE49-F238E27FC236}">
                  <a16:creationId xmlns:a16="http://schemas.microsoft.com/office/drawing/2014/main" id="{00000000-0008-0000-0600-000019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2148840</xdr:colOff>
          <xdr:row>2</xdr:row>
          <xdr:rowOff>15240</xdr:rowOff>
        </xdr:to>
        <xdr:sp macro="" textlink="">
          <xdr:nvSpPr>
            <xdr:cNvPr id="11290" name="Object 26" hidden="1">
              <a:extLst>
                <a:ext uri="{63B3BB69-23CF-44E3-9099-C40C66FF867C}">
                  <a14:compatExt spid="_x0000_s11290"/>
                </a:ext>
                <a:ext uri="{FF2B5EF4-FFF2-40B4-BE49-F238E27FC236}">
                  <a16:creationId xmlns:a16="http://schemas.microsoft.com/office/drawing/2014/main" id="{00000000-0008-0000-0600-00001A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2148840</xdr:colOff>
          <xdr:row>2</xdr:row>
          <xdr:rowOff>15240</xdr:rowOff>
        </xdr:to>
        <xdr:sp macro="" textlink="">
          <xdr:nvSpPr>
            <xdr:cNvPr id="11291" name="Object 27" hidden="1">
              <a:extLst>
                <a:ext uri="{63B3BB69-23CF-44E3-9099-C40C66FF867C}">
                  <a14:compatExt spid="_x0000_s11291"/>
                </a:ext>
                <a:ext uri="{FF2B5EF4-FFF2-40B4-BE49-F238E27FC236}">
                  <a16:creationId xmlns:a16="http://schemas.microsoft.com/office/drawing/2014/main" id="{00000000-0008-0000-0600-00001B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2148840</xdr:colOff>
          <xdr:row>2</xdr:row>
          <xdr:rowOff>15240</xdr:rowOff>
        </xdr:to>
        <xdr:sp macro="" textlink="">
          <xdr:nvSpPr>
            <xdr:cNvPr id="11292" name="Object 28" hidden="1">
              <a:extLst>
                <a:ext uri="{63B3BB69-23CF-44E3-9099-C40C66FF867C}">
                  <a14:compatExt spid="_x0000_s11292"/>
                </a:ext>
                <a:ext uri="{FF2B5EF4-FFF2-40B4-BE49-F238E27FC236}">
                  <a16:creationId xmlns:a16="http://schemas.microsoft.com/office/drawing/2014/main" id="{00000000-0008-0000-0600-00001C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2148840</xdr:colOff>
          <xdr:row>2</xdr:row>
          <xdr:rowOff>15240</xdr:rowOff>
        </xdr:to>
        <xdr:sp macro="" textlink="">
          <xdr:nvSpPr>
            <xdr:cNvPr id="11293" name="Object 29" hidden="1">
              <a:extLst>
                <a:ext uri="{63B3BB69-23CF-44E3-9099-C40C66FF867C}">
                  <a14:compatExt spid="_x0000_s11293"/>
                </a:ext>
                <a:ext uri="{FF2B5EF4-FFF2-40B4-BE49-F238E27FC236}">
                  <a16:creationId xmlns:a16="http://schemas.microsoft.com/office/drawing/2014/main" id="{00000000-0008-0000-0600-00001D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2148840</xdr:colOff>
          <xdr:row>2</xdr:row>
          <xdr:rowOff>15240</xdr:rowOff>
        </xdr:to>
        <xdr:sp macro="" textlink="">
          <xdr:nvSpPr>
            <xdr:cNvPr id="11294" name="Object 30" hidden="1">
              <a:extLst>
                <a:ext uri="{63B3BB69-23CF-44E3-9099-C40C66FF867C}">
                  <a14:compatExt spid="_x0000_s11294"/>
                </a:ext>
                <a:ext uri="{FF2B5EF4-FFF2-40B4-BE49-F238E27FC236}">
                  <a16:creationId xmlns:a16="http://schemas.microsoft.com/office/drawing/2014/main" id="{00000000-0008-0000-0600-00001E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2148840</xdr:colOff>
          <xdr:row>2</xdr:row>
          <xdr:rowOff>15240</xdr:rowOff>
        </xdr:to>
        <xdr:sp macro="" textlink="">
          <xdr:nvSpPr>
            <xdr:cNvPr id="11295" name="Object 31" hidden="1">
              <a:extLst>
                <a:ext uri="{63B3BB69-23CF-44E3-9099-C40C66FF867C}">
                  <a14:compatExt spid="_x0000_s11295"/>
                </a:ext>
                <a:ext uri="{FF2B5EF4-FFF2-40B4-BE49-F238E27FC236}">
                  <a16:creationId xmlns:a16="http://schemas.microsoft.com/office/drawing/2014/main" id="{00000000-0008-0000-0600-00001F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60960</xdr:rowOff>
        </xdr:from>
        <xdr:to>
          <xdr:col>5</xdr:col>
          <xdr:colOff>3375660</xdr:colOff>
          <xdr:row>2</xdr:row>
          <xdr:rowOff>22860</xdr:rowOff>
        </xdr:to>
        <xdr:sp macro="" textlink="">
          <xdr:nvSpPr>
            <xdr:cNvPr id="4097" name="Object 1" hidden="1">
              <a:extLst>
                <a:ext uri="{63B3BB69-23CF-44E3-9099-C40C66FF867C}">
                  <a14:compatExt spid="_x0000_s4097"/>
                </a:ext>
                <a:ext uri="{FF2B5EF4-FFF2-40B4-BE49-F238E27FC236}">
                  <a16:creationId xmlns:a16="http://schemas.microsoft.com/office/drawing/2014/main" id="{00000000-0008-0000-0700-000001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137160</xdr:colOff>
          <xdr:row>0</xdr:row>
          <xdr:rowOff>60960</xdr:rowOff>
        </xdr:from>
        <xdr:to>
          <xdr:col>17</xdr:col>
          <xdr:colOff>3307080</xdr:colOff>
          <xdr:row>2</xdr:row>
          <xdr:rowOff>22860</xdr:rowOff>
        </xdr:to>
        <xdr:sp macro="" textlink="">
          <xdr:nvSpPr>
            <xdr:cNvPr id="4098" name="Object 2" hidden="1">
              <a:extLst>
                <a:ext uri="{63B3BB69-23CF-44E3-9099-C40C66FF867C}">
                  <a14:compatExt spid="_x0000_s4098"/>
                </a:ext>
                <a:ext uri="{FF2B5EF4-FFF2-40B4-BE49-F238E27FC236}">
                  <a16:creationId xmlns:a16="http://schemas.microsoft.com/office/drawing/2014/main" id="{00000000-0008-0000-0700-000002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0</xdr:row>
          <xdr:rowOff>22860</xdr:rowOff>
        </xdr:from>
        <xdr:to>
          <xdr:col>37</xdr:col>
          <xdr:colOff>76200</xdr:colOff>
          <xdr:row>1</xdr:row>
          <xdr:rowOff>137160</xdr:rowOff>
        </xdr:to>
        <xdr:sp macro="" textlink="">
          <xdr:nvSpPr>
            <xdr:cNvPr id="4099" name="Object 3" hidden="1">
              <a:extLst>
                <a:ext uri="{63B3BB69-23CF-44E3-9099-C40C66FF867C}">
                  <a14:compatExt spid="_x0000_s4099"/>
                </a:ext>
                <a:ext uri="{FF2B5EF4-FFF2-40B4-BE49-F238E27FC236}">
                  <a16:creationId xmlns:a16="http://schemas.microsoft.com/office/drawing/2014/main" id="{00000000-0008-0000-0700-000003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5</xdr:col>
          <xdr:colOff>3124200</xdr:colOff>
          <xdr:row>1</xdr:row>
          <xdr:rowOff>106680</xdr:rowOff>
        </xdr:to>
        <xdr:sp macro="" textlink="">
          <xdr:nvSpPr>
            <xdr:cNvPr id="6148" name="Object 4" hidden="1">
              <a:extLst>
                <a:ext uri="{63B3BB69-23CF-44E3-9099-C40C66FF867C}">
                  <a14:compatExt spid="_x0000_s6148"/>
                </a:ext>
                <a:ext uri="{FF2B5EF4-FFF2-40B4-BE49-F238E27FC236}">
                  <a16:creationId xmlns:a16="http://schemas.microsoft.com/office/drawing/2014/main" id="{00000000-0008-0000-0800-000004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oleObject" Target="../embeddings/oleObject2.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2.emf"/><Relationship Id="rId4" Type="http://schemas.openxmlformats.org/officeDocument/2006/relationships/oleObject" Target="../embeddings/oleObject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2.emf"/><Relationship Id="rId4" Type="http://schemas.openxmlformats.org/officeDocument/2006/relationships/oleObject" Target="../embeddings/oleObject4.bin"/></Relationships>
</file>

<file path=xl/worksheets/_rels/sheet5.xml.rels><?xml version="1.0" encoding="UTF-8" standalone="yes"?>
<Relationships xmlns="http://schemas.openxmlformats.org/package/2006/relationships"><Relationship Id="rId8" Type="http://schemas.openxmlformats.org/officeDocument/2006/relationships/oleObject" Target="../embeddings/oleObject8.bin"/><Relationship Id="rId3" Type="http://schemas.openxmlformats.org/officeDocument/2006/relationships/vmlDrawing" Target="../drawings/vmlDrawing4.vml"/><Relationship Id="rId7" Type="http://schemas.openxmlformats.org/officeDocument/2006/relationships/oleObject" Target="../embeddings/oleObject7.bin"/><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oleObject" Target="../embeddings/oleObject6.bin"/><Relationship Id="rId5" Type="http://schemas.openxmlformats.org/officeDocument/2006/relationships/image" Target="../media/image2.emf"/><Relationship Id="rId4" Type="http://schemas.openxmlformats.org/officeDocument/2006/relationships/oleObject" Target="../embeddings/oleObject5.bin"/></Relationships>
</file>

<file path=xl/worksheets/_rels/sheet6.xml.rels><?xml version="1.0" encoding="UTF-8" standalone="yes"?>
<Relationships xmlns="http://schemas.openxmlformats.org/package/2006/relationships"><Relationship Id="rId8" Type="http://schemas.openxmlformats.org/officeDocument/2006/relationships/oleObject" Target="../embeddings/oleObject12.bin"/><Relationship Id="rId13" Type="http://schemas.openxmlformats.org/officeDocument/2006/relationships/oleObject" Target="../embeddings/oleObject17.bin"/><Relationship Id="rId18" Type="http://schemas.openxmlformats.org/officeDocument/2006/relationships/oleObject" Target="../embeddings/oleObject22.bin"/><Relationship Id="rId3" Type="http://schemas.openxmlformats.org/officeDocument/2006/relationships/vmlDrawing" Target="../drawings/vmlDrawing5.vml"/><Relationship Id="rId7" Type="http://schemas.openxmlformats.org/officeDocument/2006/relationships/oleObject" Target="../embeddings/oleObject11.bin"/><Relationship Id="rId12" Type="http://schemas.openxmlformats.org/officeDocument/2006/relationships/oleObject" Target="../embeddings/oleObject16.bin"/><Relationship Id="rId17" Type="http://schemas.openxmlformats.org/officeDocument/2006/relationships/oleObject" Target="../embeddings/oleObject21.bin"/><Relationship Id="rId2" Type="http://schemas.openxmlformats.org/officeDocument/2006/relationships/drawing" Target="../drawings/drawing6.xml"/><Relationship Id="rId16" Type="http://schemas.openxmlformats.org/officeDocument/2006/relationships/oleObject" Target="../embeddings/oleObject20.bin"/><Relationship Id="rId20" Type="http://schemas.openxmlformats.org/officeDocument/2006/relationships/oleObject" Target="../embeddings/oleObject24.bin"/><Relationship Id="rId1" Type="http://schemas.openxmlformats.org/officeDocument/2006/relationships/printerSettings" Target="../printerSettings/printerSettings6.bin"/><Relationship Id="rId6" Type="http://schemas.openxmlformats.org/officeDocument/2006/relationships/oleObject" Target="../embeddings/oleObject10.bin"/><Relationship Id="rId11" Type="http://schemas.openxmlformats.org/officeDocument/2006/relationships/oleObject" Target="../embeddings/oleObject15.bin"/><Relationship Id="rId5" Type="http://schemas.openxmlformats.org/officeDocument/2006/relationships/image" Target="../media/image2.emf"/><Relationship Id="rId15" Type="http://schemas.openxmlformats.org/officeDocument/2006/relationships/oleObject" Target="../embeddings/oleObject19.bin"/><Relationship Id="rId10" Type="http://schemas.openxmlformats.org/officeDocument/2006/relationships/oleObject" Target="../embeddings/oleObject14.bin"/><Relationship Id="rId19" Type="http://schemas.openxmlformats.org/officeDocument/2006/relationships/oleObject" Target="../embeddings/oleObject23.bin"/><Relationship Id="rId4" Type="http://schemas.openxmlformats.org/officeDocument/2006/relationships/oleObject" Target="../embeddings/oleObject9.bin"/><Relationship Id="rId9" Type="http://schemas.openxmlformats.org/officeDocument/2006/relationships/oleObject" Target="../embeddings/oleObject13.bin"/><Relationship Id="rId14" Type="http://schemas.openxmlformats.org/officeDocument/2006/relationships/oleObject" Target="../embeddings/oleObject18.bin"/></Relationships>
</file>

<file path=xl/worksheets/_rels/sheet7.xml.rels><?xml version="1.0" encoding="UTF-8" standalone="yes"?>
<Relationships xmlns="http://schemas.openxmlformats.org/package/2006/relationships"><Relationship Id="rId13" Type="http://schemas.openxmlformats.org/officeDocument/2006/relationships/oleObject" Target="../embeddings/oleObject33.bin"/><Relationship Id="rId18" Type="http://schemas.openxmlformats.org/officeDocument/2006/relationships/oleObject" Target="../embeddings/oleObject38.bin"/><Relationship Id="rId26" Type="http://schemas.openxmlformats.org/officeDocument/2006/relationships/oleObject" Target="../embeddings/oleObject46.bin"/><Relationship Id="rId3" Type="http://schemas.openxmlformats.org/officeDocument/2006/relationships/vmlDrawing" Target="../drawings/vmlDrawing6.vml"/><Relationship Id="rId21" Type="http://schemas.openxmlformats.org/officeDocument/2006/relationships/oleObject" Target="../embeddings/oleObject41.bin"/><Relationship Id="rId34" Type="http://schemas.openxmlformats.org/officeDocument/2006/relationships/oleObject" Target="../embeddings/oleObject54.bin"/><Relationship Id="rId7" Type="http://schemas.openxmlformats.org/officeDocument/2006/relationships/oleObject" Target="../embeddings/oleObject27.bin"/><Relationship Id="rId12" Type="http://schemas.openxmlformats.org/officeDocument/2006/relationships/oleObject" Target="../embeddings/oleObject32.bin"/><Relationship Id="rId17" Type="http://schemas.openxmlformats.org/officeDocument/2006/relationships/oleObject" Target="../embeddings/oleObject37.bin"/><Relationship Id="rId25" Type="http://schemas.openxmlformats.org/officeDocument/2006/relationships/oleObject" Target="../embeddings/oleObject45.bin"/><Relationship Id="rId33" Type="http://schemas.openxmlformats.org/officeDocument/2006/relationships/oleObject" Target="../embeddings/oleObject53.bin"/><Relationship Id="rId2" Type="http://schemas.openxmlformats.org/officeDocument/2006/relationships/drawing" Target="../drawings/drawing7.xml"/><Relationship Id="rId16" Type="http://schemas.openxmlformats.org/officeDocument/2006/relationships/oleObject" Target="../embeddings/oleObject36.bin"/><Relationship Id="rId20" Type="http://schemas.openxmlformats.org/officeDocument/2006/relationships/oleObject" Target="../embeddings/oleObject40.bin"/><Relationship Id="rId29" Type="http://schemas.openxmlformats.org/officeDocument/2006/relationships/oleObject" Target="../embeddings/oleObject49.bin"/><Relationship Id="rId1" Type="http://schemas.openxmlformats.org/officeDocument/2006/relationships/printerSettings" Target="../printerSettings/printerSettings7.bin"/><Relationship Id="rId6" Type="http://schemas.openxmlformats.org/officeDocument/2006/relationships/oleObject" Target="../embeddings/oleObject26.bin"/><Relationship Id="rId11" Type="http://schemas.openxmlformats.org/officeDocument/2006/relationships/oleObject" Target="../embeddings/oleObject31.bin"/><Relationship Id="rId24" Type="http://schemas.openxmlformats.org/officeDocument/2006/relationships/oleObject" Target="../embeddings/oleObject44.bin"/><Relationship Id="rId32" Type="http://schemas.openxmlformats.org/officeDocument/2006/relationships/oleObject" Target="../embeddings/oleObject52.bin"/><Relationship Id="rId5" Type="http://schemas.openxmlformats.org/officeDocument/2006/relationships/image" Target="../media/image2.emf"/><Relationship Id="rId15" Type="http://schemas.openxmlformats.org/officeDocument/2006/relationships/oleObject" Target="../embeddings/oleObject35.bin"/><Relationship Id="rId23" Type="http://schemas.openxmlformats.org/officeDocument/2006/relationships/oleObject" Target="../embeddings/oleObject43.bin"/><Relationship Id="rId28" Type="http://schemas.openxmlformats.org/officeDocument/2006/relationships/oleObject" Target="../embeddings/oleObject48.bin"/><Relationship Id="rId10" Type="http://schemas.openxmlformats.org/officeDocument/2006/relationships/oleObject" Target="../embeddings/oleObject30.bin"/><Relationship Id="rId19" Type="http://schemas.openxmlformats.org/officeDocument/2006/relationships/oleObject" Target="../embeddings/oleObject39.bin"/><Relationship Id="rId31" Type="http://schemas.openxmlformats.org/officeDocument/2006/relationships/oleObject" Target="../embeddings/oleObject51.bin"/><Relationship Id="rId4" Type="http://schemas.openxmlformats.org/officeDocument/2006/relationships/oleObject" Target="../embeddings/oleObject25.bin"/><Relationship Id="rId9" Type="http://schemas.openxmlformats.org/officeDocument/2006/relationships/oleObject" Target="../embeddings/oleObject29.bin"/><Relationship Id="rId14" Type="http://schemas.openxmlformats.org/officeDocument/2006/relationships/oleObject" Target="../embeddings/oleObject34.bin"/><Relationship Id="rId22" Type="http://schemas.openxmlformats.org/officeDocument/2006/relationships/oleObject" Target="../embeddings/oleObject42.bin"/><Relationship Id="rId27" Type="http://schemas.openxmlformats.org/officeDocument/2006/relationships/oleObject" Target="../embeddings/oleObject47.bin"/><Relationship Id="rId30" Type="http://schemas.openxmlformats.org/officeDocument/2006/relationships/oleObject" Target="../embeddings/oleObject50.bin"/><Relationship Id="rId35" Type="http://schemas.openxmlformats.org/officeDocument/2006/relationships/oleObject" Target="../embeddings/oleObject55.bin"/><Relationship Id="rId8" Type="http://schemas.openxmlformats.org/officeDocument/2006/relationships/oleObject" Target="../embeddings/oleObject28.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7" Type="http://schemas.openxmlformats.org/officeDocument/2006/relationships/oleObject" Target="../embeddings/oleObject58.bin"/><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oleObject" Target="../embeddings/oleObject57.bin"/><Relationship Id="rId5" Type="http://schemas.openxmlformats.org/officeDocument/2006/relationships/image" Target="../media/image2.emf"/><Relationship Id="rId4" Type="http://schemas.openxmlformats.org/officeDocument/2006/relationships/oleObject" Target="../embeddings/oleObject56.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image" Target="../media/image2.emf"/><Relationship Id="rId4" Type="http://schemas.openxmlformats.org/officeDocument/2006/relationships/oleObject" Target="../embeddings/oleObject5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L58"/>
  <sheetViews>
    <sheetView tabSelected="1" workbookViewId="0">
      <selection activeCell="M2" sqref="M2"/>
    </sheetView>
  </sheetViews>
  <sheetFormatPr defaultColWidth="9.21875" defaultRowHeight="13.2" x14ac:dyDescent="0.25"/>
  <cols>
    <col min="1" max="16384" width="9.21875" style="51"/>
  </cols>
  <sheetData>
    <row r="1" spans="1:12" x14ac:dyDescent="0.25">
      <c r="A1" s="216"/>
      <c r="B1" s="216"/>
      <c r="C1" s="216"/>
      <c r="D1" s="216"/>
      <c r="E1" s="216"/>
      <c r="F1" s="216"/>
      <c r="G1" s="216"/>
      <c r="H1" s="216"/>
      <c r="I1" s="216"/>
      <c r="J1" s="216"/>
      <c r="K1" s="216"/>
      <c r="L1" s="216"/>
    </row>
    <row r="2" spans="1:12" x14ac:dyDescent="0.25">
      <c r="A2" s="216"/>
      <c r="B2" s="216"/>
      <c r="C2" s="216"/>
      <c r="D2" s="216"/>
      <c r="E2" s="216"/>
      <c r="F2" s="216"/>
      <c r="G2" s="216"/>
      <c r="H2" s="216"/>
      <c r="I2" s="216"/>
      <c r="J2" s="216"/>
      <c r="K2" s="216"/>
      <c r="L2" s="216"/>
    </row>
    <row r="3" spans="1:12" x14ac:dyDescent="0.25">
      <c r="A3" s="216"/>
      <c r="B3" s="216"/>
      <c r="C3" s="216"/>
      <c r="D3" s="216"/>
      <c r="E3" s="216"/>
      <c r="F3" s="216"/>
      <c r="G3" s="216"/>
      <c r="H3" s="216"/>
      <c r="I3" s="216"/>
      <c r="J3" s="216"/>
      <c r="K3" s="216"/>
      <c r="L3" s="216"/>
    </row>
    <row r="4" spans="1:12" x14ac:dyDescent="0.25">
      <c r="A4" s="216"/>
      <c r="B4" s="216"/>
      <c r="C4" s="216"/>
      <c r="D4" s="216"/>
      <c r="E4" s="216"/>
      <c r="F4" s="216"/>
      <c r="G4" s="216"/>
      <c r="H4" s="216"/>
      <c r="I4" s="216"/>
      <c r="J4" s="216"/>
      <c r="K4" s="216"/>
      <c r="L4" s="216"/>
    </row>
    <row r="5" spans="1:12" x14ac:dyDescent="0.25">
      <c r="A5" s="216"/>
      <c r="B5" s="216"/>
      <c r="C5" s="216"/>
      <c r="D5" s="216"/>
      <c r="E5" s="216"/>
      <c r="F5" s="216"/>
      <c r="G5" s="216"/>
      <c r="H5" s="216"/>
      <c r="I5" s="216"/>
      <c r="J5" s="216"/>
      <c r="K5" s="216"/>
      <c r="L5" s="216"/>
    </row>
    <row r="6" spans="1:12" x14ac:dyDescent="0.25">
      <c r="A6" s="216"/>
      <c r="B6" s="216"/>
      <c r="C6" s="216"/>
      <c r="D6" s="216"/>
      <c r="E6" s="216"/>
      <c r="F6" s="216"/>
      <c r="G6" s="216"/>
      <c r="H6" s="216"/>
      <c r="I6" s="216"/>
      <c r="J6" s="216"/>
      <c r="K6" s="216"/>
      <c r="L6" s="216"/>
    </row>
    <row r="7" spans="1:12" x14ac:dyDescent="0.25">
      <c r="A7" s="216"/>
      <c r="B7" s="216"/>
      <c r="C7" s="216"/>
      <c r="D7" s="216"/>
      <c r="E7" s="216"/>
      <c r="F7" s="216"/>
      <c r="G7" s="216"/>
      <c r="H7" s="216"/>
      <c r="I7" s="216"/>
      <c r="J7" s="216"/>
      <c r="K7" s="216"/>
      <c r="L7" s="216"/>
    </row>
    <row r="8" spans="1:12" x14ac:dyDescent="0.25">
      <c r="A8" s="216"/>
      <c r="B8" s="216"/>
      <c r="C8" s="216"/>
      <c r="D8" s="216"/>
      <c r="E8" s="216"/>
      <c r="F8" s="216"/>
      <c r="G8" s="216"/>
      <c r="H8" s="216"/>
      <c r="I8" s="216"/>
      <c r="J8" s="216"/>
      <c r="K8" s="216"/>
      <c r="L8" s="216"/>
    </row>
    <row r="9" spans="1:12" x14ac:dyDescent="0.25">
      <c r="A9" s="216"/>
      <c r="B9" s="216"/>
      <c r="C9" s="216"/>
      <c r="D9" s="216"/>
      <c r="E9" s="216"/>
      <c r="F9" s="216"/>
      <c r="G9" s="216"/>
      <c r="H9" s="216"/>
      <c r="I9" s="216"/>
      <c r="J9" s="216"/>
      <c r="K9" s="216"/>
      <c r="L9" s="216"/>
    </row>
    <row r="10" spans="1:12" x14ac:dyDescent="0.25">
      <c r="A10" s="216"/>
      <c r="B10" s="216"/>
      <c r="C10" s="216"/>
      <c r="D10" s="216"/>
      <c r="E10" s="216"/>
      <c r="F10" s="216"/>
      <c r="G10" s="216"/>
      <c r="H10" s="216"/>
      <c r="I10" s="216"/>
      <c r="J10" s="216"/>
      <c r="K10" s="216"/>
      <c r="L10" s="216"/>
    </row>
    <row r="11" spans="1:12" x14ac:dyDescent="0.25">
      <c r="A11" s="216"/>
      <c r="B11" s="216"/>
      <c r="C11" s="216"/>
      <c r="D11" s="216"/>
      <c r="E11" s="216"/>
      <c r="F11" s="216"/>
      <c r="G11" s="216"/>
      <c r="H11" s="216"/>
      <c r="I11" s="216"/>
      <c r="J11" s="216"/>
      <c r="K11" s="216"/>
      <c r="L11" s="216"/>
    </row>
    <row r="12" spans="1:12" x14ac:dyDescent="0.25">
      <c r="A12" s="216"/>
      <c r="B12" s="216"/>
      <c r="C12" s="216"/>
      <c r="D12" s="216"/>
      <c r="E12" s="216"/>
      <c r="F12" s="216"/>
      <c r="G12" s="216"/>
      <c r="H12" s="216"/>
      <c r="I12" s="216"/>
      <c r="J12" s="216"/>
      <c r="K12" s="216"/>
      <c r="L12" s="216"/>
    </row>
    <row r="13" spans="1:12" x14ac:dyDescent="0.25">
      <c r="A13" s="216"/>
      <c r="B13" s="216"/>
      <c r="C13" s="216"/>
      <c r="D13" s="216"/>
      <c r="E13" s="216"/>
      <c r="F13" s="216"/>
      <c r="G13" s="216"/>
      <c r="H13" s="216"/>
      <c r="I13" s="216"/>
      <c r="J13" s="216"/>
      <c r="K13" s="216"/>
      <c r="L13" s="216"/>
    </row>
    <row r="14" spans="1:12" x14ac:dyDescent="0.25">
      <c r="A14" s="216"/>
      <c r="B14" s="216"/>
      <c r="C14" s="216"/>
      <c r="D14" s="216"/>
      <c r="E14" s="216"/>
      <c r="F14" s="216"/>
      <c r="G14" s="216"/>
      <c r="H14" s="216"/>
      <c r="I14" s="216"/>
      <c r="J14" s="216"/>
      <c r="K14" s="216"/>
      <c r="L14" s="216"/>
    </row>
    <row r="15" spans="1:12" x14ac:dyDescent="0.25">
      <c r="A15" s="216"/>
      <c r="B15" s="216"/>
      <c r="C15" s="216"/>
      <c r="D15" s="216"/>
      <c r="E15" s="216"/>
      <c r="F15" s="216"/>
      <c r="G15" s="216"/>
      <c r="H15" s="216"/>
      <c r="I15" s="216"/>
      <c r="J15" s="216"/>
      <c r="K15" s="216"/>
      <c r="L15" s="216"/>
    </row>
    <row r="16" spans="1:12" x14ac:dyDescent="0.25">
      <c r="A16" s="216"/>
      <c r="B16" s="216"/>
      <c r="C16" s="216"/>
      <c r="D16" s="216"/>
      <c r="E16" s="216"/>
      <c r="F16" s="216"/>
      <c r="G16" s="216"/>
      <c r="H16" s="216"/>
      <c r="I16" s="216"/>
      <c r="J16" s="216"/>
      <c r="K16" s="216"/>
      <c r="L16" s="216"/>
    </row>
    <row r="17" spans="1:12" x14ac:dyDescent="0.25">
      <c r="A17" s="216"/>
      <c r="B17" s="216"/>
      <c r="C17" s="216"/>
      <c r="D17" s="216"/>
      <c r="E17" s="216"/>
      <c r="F17" s="216"/>
      <c r="G17" s="216"/>
      <c r="H17" s="216"/>
      <c r="I17" s="216"/>
      <c r="J17" s="216"/>
      <c r="K17" s="216"/>
      <c r="L17" s="216"/>
    </row>
    <row r="18" spans="1:12" x14ac:dyDescent="0.25">
      <c r="A18" s="216"/>
      <c r="B18" s="216"/>
      <c r="C18" s="216"/>
      <c r="D18" s="216"/>
      <c r="E18" s="216"/>
      <c r="F18" s="216"/>
      <c r="G18" s="216"/>
      <c r="H18" s="216"/>
      <c r="I18" s="216"/>
      <c r="J18" s="216"/>
      <c r="K18" s="216"/>
      <c r="L18" s="216"/>
    </row>
    <row r="19" spans="1:12" x14ac:dyDescent="0.25">
      <c r="A19" s="216"/>
      <c r="B19" s="216"/>
      <c r="C19" s="216"/>
      <c r="D19" s="216"/>
      <c r="E19" s="216"/>
      <c r="F19" s="216"/>
      <c r="G19" s="216"/>
      <c r="H19" s="216"/>
      <c r="I19" s="216"/>
      <c r="J19" s="216"/>
      <c r="K19" s="216"/>
      <c r="L19" s="216"/>
    </row>
    <row r="20" spans="1:12" x14ac:dyDescent="0.25">
      <c r="A20" s="216"/>
      <c r="B20" s="216"/>
      <c r="C20" s="216"/>
      <c r="D20" s="216"/>
      <c r="E20" s="216"/>
      <c r="F20" s="216"/>
      <c r="G20" s="216"/>
      <c r="H20" s="216"/>
      <c r="I20" s="216"/>
      <c r="J20" s="216"/>
      <c r="K20" s="216"/>
      <c r="L20" s="216"/>
    </row>
    <row r="21" spans="1:12" x14ac:dyDescent="0.25">
      <c r="A21" s="216"/>
      <c r="B21" s="216"/>
      <c r="C21" s="216"/>
      <c r="D21" s="216"/>
      <c r="E21" s="216"/>
      <c r="F21" s="216"/>
      <c r="G21" s="216"/>
      <c r="H21" s="216"/>
      <c r="I21" s="216"/>
      <c r="J21" s="216"/>
      <c r="K21" s="216"/>
      <c r="L21" s="216"/>
    </row>
    <row r="22" spans="1:12" x14ac:dyDescent="0.25">
      <c r="A22" s="216"/>
      <c r="B22" s="216"/>
      <c r="C22" s="216"/>
      <c r="D22" s="216"/>
      <c r="E22" s="216"/>
      <c r="F22" s="216"/>
      <c r="G22" s="216"/>
      <c r="H22" s="216"/>
      <c r="I22" s="216"/>
      <c r="J22" s="216"/>
      <c r="K22" s="216"/>
      <c r="L22" s="216"/>
    </row>
    <row r="23" spans="1:12" x14ac:dyDescent="0.25">
      <c r="A23" s="216"/>
      <c r="B23" s="216"/>
      <c r="C23" s="216"/>
      <c r="D23" s="216"/>
      <c r="E23" s="216"/>
      <c r="F23" s="216"/>
      <c r="G23" s="216"/>
      <c r="H23" s="216"/>
      <c r="I23" s="216"/>
      <c r="J23" s="216"/>
      <c r="K23" s="216"/>
      <c r="L23" s="216"/>
    </row>
    <row r="24" spans="1:12" x14ac:dyDescent="0.25">
      <c r="A24" s="216"/>
      <c r="B24" s="216"/>
      <c r="C24" s="216"/>
      <c r="D24" s="216"/>
      <c r="E24" s="216"/>
      <c r="F24" s="216"/>
      <c r="G24" s="216"/>
      <c r="H24" s="216"/>
      <c r="I24" s="216"/>
      <c r="J24" s="216"/>
      <c r="K24" s="216"/>
      <c r="L24" s="216"/>
    </row>
    <row r="25" spans="1:12" x14ac:dyDescent="0.25">
      <c r="A25" s="216"/>
      <c r="B25" s="216"/>
      <c r="C25" s="216"/>
      <c r="D25" s="216"/>
      <c r="E25" s="216"/>
      <c r="F25" s="216"/>
      <c r="G25" s="216"/>
      <c r="H25" s="216"/>
      <c r="I25" s="216"/>
      <c r="J25" s="216"/>
      <c r="K25" s="216"/>
      <c r="L25" s="216"/>
    </row>
    <row r="26" spans="1:12" x14ac:dyDescent="0.25">
      <c r="A26" s="216"/>
      <c r="B26" s="216"/>
      <c r="C26" s="216"/>
      <c r="D26" s="216"/>
      <c r="E26" s="216"/>
      <c r="F26" s="216"/>
      <c r="G26" s="216"/>
      <c r="H26" s="216"/>
      <c r="I26" s="216"/>
      <c r="J26" s="216"/>
      <c r="K26" s="216"/>
      <c r="L26" s="216"/>
    </row>
    <row r="27" spans="1:12" x14ac:dyDescent="0.25">
      <c r="A27" s="216"/>
      <c r="B27" s="216"/>
      <c r="C27" s="216"/>
      <c r="D27" s="216"/>
      <c r="E27" s="216"/>
      <c r="F27" s="216"/>
      <c r="G27" s="216"/>
      <c r="H27" s="216"/>
      <c r="I27" s="216"/>
      <c r="J27" s="216"/>
      <c r="K27" s="216"/>
      <c r="L27" s="216"/>
    </row>
    <row r="28" spans="1:12" x14ac:dyDescent="0.25">
      <c r="A28" s="216"/>
      <c r="B28" s="216"/>
      <c r="C28" s="216"/>
      <c r="D28" s="216"/>
      <c r="E28" s="216"/>
      <c r="F28" s="216"/>
      <c r="G28" s="216"/>
      <c r="H28" s="216"/>
      <c r="I28" s="216"/>
      <c r="J28" s="216"/>
      <c r="K28" s="216"/>
      <c r="L28" s="216"/>
    </row>
    <row r="29" spans="1:12" x14ac:dyDescent="0.25">
      <c r="A29" s="216"/>
      <c r="B29" s="216"/>
      <c r="C29" s="216"/>
      <c r="D29" s="216"/>
      <c r="E29" s="216"/>
      <c r="F29" s="216"/>
      <c r="G29" s="216"/>
      <c r="H29" s="216"/>
      <c r="I29" s="216"/>
      <c r="J29" s="216"/>
      <c r="K29" s="216"/>
      <c r="L29" s="216"/>
    </row>
    <row r="30" spans="1:12" x14ac:dyDescent="0.25">
      <c r="A30" s="216"/>
      <c r="B30" s="216"/>
      <c r="C30" s="216"/>
      <c r="D30" s="216"/>
      <c r="E30" s="216"/>
      <c r="F30" s="216"/>
      <c r="G30" s="216"/>
      <c r="H30" s="216"/>
      <c r="I30" s="216"/>
      <c r="J30" s="216"/>
      <c r="K30" s="216"/>
      <c r="L30" s="216"/>
    </row>
    <row r="31" spans="1:12" x14ac:dyDescent="0.25">
      <c r="A31" s="216"/>
      <c r="B31" s="216"/>
      <c r="C31" s="216"/>
      <c r="D31" s="216"/>
      <c r="E31" s="216"/>
      <c r="F31" s="216"/>
      <c r="G31" s="216"/>
      <c r="H31" s="216"/>
      <c r="I31" s="216"/>
      <c r="J31" s="216"/>
      <c r="K31" s="216"/>
      <c r="L31" s="216"/>
    </row>
    <row r="32" spans="1:12" x14ac:dyDescent="0.25">
      <c r="A32" s="216"/>
      <c r="B32" s="216"/>
      <c r="C32" s="216"/>
      <c r="D32" s="216"/>
      <c r="E32" s="216"/>
      <c r="F32" s="216"/>
      <c r="G32" s="216"/>
      <c r="H32" s="216"/>
      <c r="I32" s="216"/>
      <c r="J32" s="216"/>
      <c r="K32" s="216"/>
      <c r="L32" s="216"/>
    </row>
    <row r="33" spans="1:12" x14ac:dyDescent="0.25">
      <c r="A33" s="216"/>
      <c r="B33" s="216"/>
      <c r="C33" s="216"/>
      <c r="D33" s="216"/>
      <c r="E33" s="216"/>
      <c r="F33" s="216"/>
      <c r="G33" s="216"/>
      <c r="H33" s="216"/>
      <c r="I33" s="216"/>
      <c r="J33" s="216"/>
      <c r="K33" s="216"/>
      <c r="L33" s="216"/>
    </row>
    <row r="34" spans="1:12" x14ac:dyDescent="0.25">
      <c r="A34" s="216"/>
      <c r="B34" s="216"/>
      <c r="C34" s="216"/>
      <c r="D34" s="216"/>
      <c r="E34" s="216"/>
      <c r="F34" s="216"/>
      <c r="G34" s="216"/>
      <c r="H34" s="216"/>
      <c r="I34" s="216"/>
      <c r="J34" s="216"/>
      <c r="K34" s="216"/>
      <c r="L34" s="216"/>
    </row>
    <row r="35" spans="1:12" x14ac:dyDescent="0.25">
      <c r="A35" s="216"/>
      <c r="B35" s="216"/>
      <c r="C35" s="216"/>
      <c r="D35" s="216"/>
      <c r="E35" s="216"/>
      <c r="F35" s="216"/>
      <c r="G35" s="216"/>
      <c r="H35" s="216"/>
      <c r="I35" s="216"/>
      <c r="J35" s="216"/>
      <c r="K35" s="216"/>
      <c r="L35" s="216"/>
    </row>
    <row r="36" spans="1:12" x14ac:dyDescent="0.25">
      <c r="A36" s="216"/>
      <c r="B36" s="216"/>
      <c r="C36" s="216"/>
      <c r="D36" s="216"/>
      <c r="E36" s="216"/>
      <c r="F36" s="216"/>
      <c r="G36" s="216"/>
      <c r="H36" s="216"/>
      <c r="I36" s="216"/>
      <c r="J36" s="216"/>
      <c r="K36" s="216"/>
      <c r="L36" s="216"/>
    </row>
    <row r="37" spans="1:12" x14ac:dyDescent="0.25">
      <c r="A37" s="216"/>
      <c r="B37" s="216"/>
      <c r="C37" s="216"/>
      <c r="D37" s="216"/>
      <c r="E37" s="216"/>
      <c r="F37" s="216"/>
      <c r="G37" s="216"/>
      <c r="H37" s="216"/>
      <c r="I37" s="216"/>
      <c r="J37" s="216"/>
      <c r="K37" s="216"/>
      <c r="L37" s="216"/>
    </row>
    <row r="38" spans="1:12" x14ac:dyDescent="0.25">
      <c r="A38" s="216"/>
      <c r="B38" s="216"/>
      <c r="C38" s="216"/>
      <c r="D38" s="216"/>
      <c r="E38" s="216"/>
      <c r="F38" s="216"/>
      <c r="G38" s="216"/>
      <c r="H38" s="216"/>
      <c r="I38" s="216"/>
      <c r="J38" s="216"/>
      <c r="K38" s="216"/>
      <c r="L38" s="216"/>
    </row>
    <row r="39" spans="1:12" x14ac:dyDescent="0.25">
      <c r="A39" s="216"/>
      <c r="B39" s="216"/>
      <c r="C39" s="216"/>
      <c r="D39" s="216"/>
      <c r="E39" s="216"/>
      <c r="F39" s="216"/>
      <c r="G39" s="216"/>
      <c r="H39" s="216"/>
      <c r="I39" s="216"/>
      <c r="J39" s="216"/>
      <c r="K39" s="216"/>
      <c r="L39" s="216"/>
    </row>
    <row r="40" spans="1:12" x14ac:dyDescent="0.25">
      <c r="A40" s="216"/>
      <c r="B40" s="216"/>
      <c r="C40" s="216"/>
      <c r="D40" s="216"/>
      <c r="E40" s="216"/>
      <c r="F40" s="216"/>
      <c r="G40" s="216"/>
      <c r="H40" s="216"/>
      <c r="I40" s="216"/>
      <c r="J40" s="216"/>
      <c r="K40" s="216"/>
      <c r="L40" s="216"/>
    </row>
    <row r="41" spans="1:12" x14ac:dyDescent="0.25">
      <c r="A41" s="216"/>
      <c r="B41" s="216"/>
      <c r="C41" s="216"/>
      <c r="D41" s="216"/>
      <c r="E41" s="216"/>
      <c r="F41" s="216"/>
      <c r="G41" s="216"/>
      <c r="H41" s="216"/>
      <c r="I41" s="216"/>
      <c r="J41" s="216"/>
      <c r="K41" s="216"/>
      <c r="L41" s="216"/>
    </row>
    <row r="42" spans="1:12" x14ac:dyDescent="0.25">
      <c r="A42" s="216"/>
      <c r="B42" s="216"/>
      <c r="C42" s="216"/>
      <c r="D42" s="216"/>
      <c r="E42" s="216"/>
      <c r="F42" s="216"/>
      <c r="G42" s="216"/>
      <c r="H42" s="216"/>
      <c r="I42" s="216"/>
      <c r="J42" s="216"/>
      <c r="K42" s="216"/>
      <c r="L42" s="216"/>
    </row>
    <row r="43" spans="1:12" x14ac:dyDescent="0.25">
      <c r="A43" s="216"/>
      <c r="B43" s="216"/>
      <c r="C43" s="216"/>
      <c r="D43" s="216"/>
      <c r="E43" s="216"/>
      <c r="F43" s="216"/>
      <c r="G43" s="216"/>
      <c r="H43" s="216"/>
      <c r="I43" s="216"/>
      <c r="J43" s="216"/>
      <c r="K43" s="216"/>
      <c r="L43" s="216"/>
    </row>
    <row r="44" spans="1:12" x14ac:dyDescent="0.25">
      <c r="A44" s="216"/>
      <c r="B44" s="216"/>
      <c r="C44" s="216"/>
      <c r="D44" s="216"/>
      <c r="E44" s="216"/>
      <c r="F44" s="216"/>
      <c r="G44" s="216"/>
      <c r="H44" s="216"/>
      <c r="I44" s="216"/>
      <c r="J44" s="216"/>
      <c r="K44" s="216"/>
      <c r="L44" s="216"/>
    </row>
    <row r="45" spans="1:12" x14ac:dyDescent="0.25">
      <c r="A45" s="216"/>
      <c r="B45" s="216"/>
      <c r="C45" s="216"/>
      <c r="D45" s="216"/>
      <c r="E45" s="216"/>
      <c r="F45" s="216"/>
      <c r="G45" s="216"/>
      <c r="H45" s="216"/>
      <c r="I45" s="216"/>
      <c r="J45" s="216"/>
      <c r="K45" s="216"/>
      <c r="L45" s="216"/>
    </row>
    <row r="46" spans="1:12" x14ac:dyDescent="0.25">
      <c r="A46" s="216"/>
      <c r="B46" s="216"/>
      <c r="C46" s="216"/>
      <c r="D46" s="216"/>
      <c r="E46" s="216"/>
      <c r="F46" s="216"/>
      <c r="G46" s="216"/>
      <c r="H46" s="216"/>
      <c r="I46" s="216"/>
      <c r="J46" s="216"/>
      <c r="K46" s="216"/>
      <c r="L46" s="216"/>
    </row>
    <row r="47" spans="1:12" x14ac:dyDescent="0.25">
      <c r="A47" s="216"/>
      <c r="B47" s="216"/>
      <c r="C47" s="216"/>
      <c r="D47" s="216"/>
      <c r="E47" s="216"/>
      <c r="F47" s="216"/>
      <c r="G47" s="216"/>
      <c r="H47" s="216"/>
      <c r="I47" s="216"/>
      <c r="J47" s="216"/>
      <c r="K47" s="216"/>
      <c r="L47" s="216"/>
    </row>
    <row r="48" spans="1:12" x14ac:dyDescent="0.25">
      <c r="A48" s="216"/>
      <c r="B48" s="216"/>
      <c r="C48" s="216"/>
      <c r="D48" s="216"/>
      <c r="E48" s="216"/>
      <c r="F48" s="216"/>
      <c r="G48" s="216"/>
      <c r="H48" s="216"/>
      <c r="I48" s="216"/>
      <c r="J48" s="216"/>
      <c r="K48" s="216"/>
      <c r="L48" s="216"/>
    </row>
    <row r="49" spans="1:12" x14ac:dyDescent="0.25">
      <c r="A49" s="216"/>
      <c r="B49" s="216"/>
      <c r="C49" s="216"/>
      <c r="D49" s="216"/>
      <c r="E49" s="216"/>
      <c r="F49" s="216"/>
      <c r="G49" s="216"/>
      <c r="H49" s="216"/>
      <c r="I49" s="216"/>
      <c r="J49" s="216"/>
      <c r="K49" s="216"/>
      <c r="L49" s="216"/>
    </row>
    <row r="50" spans="1:12" x14ac:dyDescent="0.25">
      <c r="A50" s="216"/>
      <c r="B50" s="216"/>
      <c r="C50" s="216"/>
      <c r="D50" s="216"/>
      <c r="E50" s="216"/>
      <c r="F50" s="216"/>
      <c r="G50" s="216"/>
      <c r="H50" s="216"/>
      <c r="I50" s="216"/>
      <c r="J50" s="216"/>
      <c r="K50" s="216"/>
      <c r="L50" s="216"/>
    </row>
    <row r="51" spans="1:12" x14ac:dyDescent="0.25">
      <c r="A51" s="216"/>
      <c r="B51" s="216"/>
      <c r="C51" s="216"/>
      <c r="D51" s="216"/>
      <c r="E51" s="216"/>
      <c r="F51" s="216"/>
      <c r="G51" s="216"/>
      <c r="H51" s="216"/>
      <c r="I51" s="216"/>
      <c r="J51" s="216"/>
      <c r="K51" s="216"/>
      <c r="L51" s="216"/>
    </row>
    <row r="52" spans="1:12" x14ac:dyDescent="0.25">
      <c r="A52" s="216"/>
      <c r="B52" s="216"/>
      <c r="C52" s="216"/>
      <c r="D52" s="216"/>
      <c r="E52" s="216"/>
      <c r="F52" s="216"/>
      <c r="G52" s="216"/>
      <c r="H52" s="216"/>
      <c r="I52" s="216"/>
      <c r="J52" s="216"/>
      <c r="K52" s="216"/>
      <c r="L52" s="216"/>
    </row>
    <row r="53" spans="1:12" x14ac:dyDescent="0.25">
      <c r="A53" s="216"/>
      <c r="B53" s="216"/>
      <c r="C53" s="216"/>
      <c r="D53" s="216"/>
      <c r="E53" s="216"/>
      <c r="F53" s="216"/>
      <c r="G53" s="216"/>
      <c r="H53" s="216"/>
      <c r="I53" s="216"/>
      <c r="J53" s="216"/>
      <c r="K53" s="216"/>
      <c r="L53" s="216"/>
    </row>
    <row r="54" spans="1:12" x14ac:dyDescent="0.25">
      <c r="A54" s="216"/>
      <c r="B54" s="216"/>
      <c r="C54" s="216"/>
      <c r="D54" s="216"/>
      <c r="E54" s="216"/>
      <c r="F54" s="216"/>
      <c r="G54" s="216"/>
      <c r="H54" s="216"/>
      <c r="I54" s="216"/>
      <c r="J54" s="216"/>
      <c r="K54" s="216"/>
      <c r="L54" s="216"/>
    </row>
    <row r="55" spans="1:12" x14ac:dyDescent="0.25">
      <c r="A55" s="216"/>
      <c r="B55" s="216"/>
      <c r="C55" s="216"/>
      <c r="D55" s="216"/>
      <c r="E55" s="216"/>
      <c r="F55" s="216"/>
      <c r="G55" s="216"/>
      <c r="H55" s="216"/>
      <c r="I55" s="216"/>
      <c r="J55" s="216"/>
      <c r="K55" s="216"/>
      <c r="L55" s="216"/>
    </row>
    <row r="56" spans="1:12" x14ac:dyDescent="0.25">
      <c r="A56" s="216"/>
      <c r="B56" s="216"/>
      <c r="C56" s="216"/>
      <c r="D56" s="216"/>
      <c r="E56" s="216"/>
      <c r="F56" s="216"/>
      <c r="G56" s="216"/>
      <c r="H56" s="216"/>
      <c r="I56" s="216"/>
      <c r="J56" s="216"/>
      <c r="K56" s="216"/>
      <c r="L56" s="216"/>
    </row>
    <row r="57" spans="1:12" x14ac:dyDescent="0.25">
      <c r="A57" s="216"/>
      <c r="B57" s="216"/>
      <c r="C57" s="216"/>
      <c r="D57" s="216"/>
      <c r="E57" s="216"/>
      <c r="F57" s="216"/>
      <c r="G57" s="216"/>
      <c r="H57" s="216"/>
      <c r="I57" s="216"/>
      <c r="J57" s="216"/>
      <c r="K57" s="216"/>
      <c r="L57" s="216"/>
    </row>
    <row r="58" spans="1:12" x14ac:dyDescent="0.25">
      <c r="A58" s="216"/>
      <c r="B58" s="216"/>
      <c r="C58" s="216"/>
      <c r="D58" s="216"/>
      <c r="E58" s="216"/>
      <c r="F58" s="216"/>
      <c r="G58" s="216"/>
      <c r="H58" s="216"/>
      <c r="I58" s="216"/>
      <c r="J58" s="216"/>
      <c r="K58" s="216"/>
      <c r="L58" s="216"/>
    </row>
  </sheetData>
  <sheetProtection selectLockedCells="1" selectUnlockedCells="1"/>
  <pageMargins left="0.7" right="0.7" top="0.75" bottom="0.75" header="0.3" footer="0.3"/>
  <pageSetup scale="83" orientation="portrait" r:id="rId1"/>
  <headerFooter>
    <oddHeader>&amp;R&amp;"Calibri"&amp;10&amp;K000000 Unclassified / Non classifié&amp;1#_x000D_</oddHead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fitToPage="1"/>
  </sheetPr>
  <dimension ref="A3:Y1741"/>
  <sheetViews>
    <sheetView showGridLines="0" zoomScale="70" zoomScaleNormal="70" workbookViewId="0">
      <selection activeCell="C1381" sqref="C1381"/>
    </sheetView>
  </sheetViews>
  <sheetFormatPr defaultColWidth="9.21875" defaultRowHeight="13.2" outlineLevelRow="2" x14ac:dyDescent="0.25"/>
  <cols>
    <col min="1" max="1" width="3.21875" style="51" customWidth="1"/>
    <col min="2" max="2" width="3.21875" style="2" customWidth="1"/>
    <col min="3" max="4" width="9" style="2" customWidth="1"/>
    <col min="5" max="5" width="9.44140625" style="2" customWidth="1"/>
    <col min="6" max="6" width="107.44140625" style="2" customWidth="1"/>
    <col min="7" max="7" width="15.44140625" style="91" bestFit="1" customWidth="1"/>
    <col min="8" max="9" width="19.21875" style="51" customWidth="1"/>
    <col min="10" max="10" width="19.21875" style="92" customWidth="1"/>
    <col min="11" max="12" width="19.21875" style="51" customWidth="1"/>
    <col min="13" max="13" width="19.21875" style="93" customWidth="1"/>
    <col min="14" max="19" width="19.21875" style="51" customWidth="1"/>
    <col min="20" max="20" width="21.21875" style="51" customWidth="1"/>
    <col min="21" max="21" width="21.44140625" style="51" customWidth="1"/>
    <col min="22" max="22" width="21" style="51" customWidth="1"/>
    <col min="23" max="23" width="19.21875" style="51" customWidth="1"/>
    <col min="24" max="24" width="3.44140625" style="51" customWidth="1"/>
    <col min="25" max="25" width="78.21875" style="241" customWidth="1"/>
    <col min="26" max="16384" width="9.21875" style="51"/>
  </cols>
  <sheetData>
    <row r="3" spans="1:25" s="79" customFormat="1" ht="16.2" thickBot="1" x14ac:dyDescent="0.3">
      <c r="A3" s="51"/>
      <c r="B3" s="61" t="s">
        <v>0</v>
      </c>
      <c r="C3" s="2"/>
      <c r="D3" s="2"/>
      <c r="E3" s="2"/>
      <c r="F3" s="61" t="s">
        <v>1</v>
      </c>
      <c r="G3" s="91"/>
      <c r="H3" s="17"/>
      <c r="I3" s="17"/>
      <c r="J3" s="92"/>
      <c r="K3" s="17"/>
      <c r="L3" s="17"/>
      <c r="M3" s="94"/>
      <c r="N3" s="17"/>
      <c r="O3" s="17"/>
      <c r="P3" s="17"/>
      <c r="Q3" s="17"/>
      <c r="R3" s="17"/>
      <c r="S3" s="17"/>
      <c r="T3" s="17"/>
      <c r="U3" s="17"/>
      <c r="V3" s="17"/>
      <c r="W3" s="17"/>
      <c r="X3" s="51"/>
      <c r="Y3" s="472"/>
    </row>
    <row r="4" spans="1:25" s="79" customFormat="1" ht="15.75" customHeight="1" x14ac:dyDescent="0.3">
      <c r="A4" s="51"/>
      <c r="B4" s="61" t="s">
        <v>2</v>
      </c>
      <c r="C4" s="2"/>
      <c r="D4" s="2"/>
      <c r="E4" s="2"/>
      <c r="F4" s="243" t="s">
        <v>3</v>
      </c>
      <c r="G4" s="468"/>
      <c r="H4" s="280" t="s">
        <v>4</v>
      </c>
      <c r="I4" s="466"/>
      <c r="J4" s="466"/>
      <c r="K4" s="467"/>
      <c r="L4" s="466"/>
      <c r="M4" s="466"/>
      <c r="N4" s="466"/>
      <c r="O4" s="466"/>
      <c r="P4" s="466"/>
      <c r="Q4" s="466"/>
      <c r="R4" s="466"/>
      <c r="S4" s="466"/>
      <c r="T4" s="466"/>
      <c r="U4" s="466"/>
      <c r="V4" s="466"/>
      <c r="W4" s="470"/>
      <c r="X4" s="51"/>
      <c r="Y4" s="473"/>
    </row>
    <row r="5" spans="1:25" s="79" customFormat="1" ht="16.2" thickBot="1" x14ac:dyDescent="0.3">
      <c r="A5" s="51"/>
      <c r="B5" s="61" t="s">
        <v>5</v>
      </c>
      <c r="C5" s="2"/>
      <c r="D5" s="2"/>
      <c r="E5" s="2"/>
      <c r="F5" s="269">
        <v>45046</v>
      </c>
      <c r="G5" s="469"/>
      <c r="H5" s="283">
        <f>$F5+7</f>
        <v>45053</v>
      </c>
      <c r="I5" s="283">
        <f>$F5+14</f>
        <v>45060</v>
      </c>
      <c r="J5" s="283">
        <f>$F5+21</f>
        <v>45067</v>
      </c>
      <c r="K5" s="284">
        <f>IF($F5=EOMONTH($F5,0),EOMONTH($F5,1),EDATE($F5,1))</f>
        <v>45077</v>
      </c>
      <c r="L5" s="283">
        <f>IF($F5=EOMONTH($F5,0),EOMONTH($F5,2),EDATE($F5,2))</f>
        <v>45107</v>
      </c>
      <c r="M5" s="283">
        <f>IF($F5=EOMONTH($F5,0),EOMONTH($F5,3),EDATE($F5,3))</f>
        <v>45138</v>
      </c>
      <c r="N5" s="283">
        <f>IF($F5=EOMONTH($F5,0),EOMONTH($F5,4),EDATE($F5,4))</f>
        <v>45169</v>
      </c>
      <c r="O5" s="283">
        <f>IF($F5=EOMONTH($F5,0),EOMONTH($F5,5),EDATE($F5,5))</f>
        <v>45199</v>
      </c>
      <c r="P5" s="283">
        <f>IF($F5=EOMONTH($F5,0),EOMONTH($F5,6),EDATE($F5,6))</f>
        <v>45230</v>
      </c>
      <c r="Q5" s="283">
        <f>IF($F5=EOMONTH($F5,0),EOMONTH($F5,7),EDATE($F5,7))</f>
        <v>45260</v>
      </c>
      <c r="R5" s="283">
        <f>IF($F5=EOMONTH($F5,0),EOMONTH($F5,8),EDATE($F5,8))</f>
        <v>45291</v>
      </c>
      <c r="S5" s="283">
        <f>IF($F5=EOMONTH($F5,0),EOMONTH($F5,9),EDATE($F5,9))</f>
        <v>45322</v>
      </c>
      <c r="T5" s="283">
        <f>IF($F5=EOMONTH($F5,0),EOMONTH($F5,10),EDATE($F5,10))</f>
        <v>45351</v>
      </c>
      <c r="U5" s="283">
        <f>IF($F5=EOMONTH($F5,0),EOMONTH($F5,11),EDATE($F5,11))</f>
        <v>45382</v>
      </c>
      <c r="V5" s="283">
        <f>IF($F5=EOMONTH($F5,0),EOMONTH($F5,12),EDATE($F5,12))</f>
        <v>45412</v>
      </c>
      <c r="W5" s="471"/>
      <c r="X5" s="51"/>
      <c r="Y5" s="471"/>
    </row>
    <row r="6" spans="1:25" s="80" customFormat="1" ht="16.2" thickBot="1" x14ac:dyDescent="0.3">
      <c r="A6" s="87"/>
      <c r="B6" s="270" t="s">
        <v>6</v>
      </c>
      <c r="C6" s="474"/>
      <c r="D6" s="474"/>
      <c r="E6" s="474"/>
      <c r="F6" s="474"/>
      <c r="G6" s="75" t="s">
        <v>7</v>
      </c>
      <c r="H6" s="71" t="str">
        <f>(H5-$F$5)&amp;" (Semaine 1)"</f>
        <v>7 (Semaine 1)</v>
      </c>
      <c r="I6" s="72" t="str">
        <f>I5-$F$5&amp;" (Semaine 2)"</f>
        <v>14 (Semaine 2)</v>
      </c>
      <c r="J6" s="72" t="str">
        <f>J5-$F$5&amp;" (Semaine 3)"</f>
        <v>21 (Semaine 3)</v>
      </c>
      <c r="K6" s="73" t="str">
        <f>K5-$F$5&amp;" (Semaine 4)"</f>
        <v>31 (Semaine 4)</v>
      </c>
      <c r="L6" s="72" t="str">
        <f>L5-$F$5&amp;" (Mois 2)"</f>
        <v>61 (Mois 2)</v>
      </c>
      <c r="M6" s="72" t="str">
        <f>M5-$F$5&amp;" (Mois 3)"</f>
        <v>92 (Mois 3)</v>
      </c>
      <c r="N6" s="72" t="str">
        <f>N5-$F$5&amp;" (Mois 4)"</f>
        <v>123 (Mois 4)</v>
      </c>
      <c r="O6" s="72" t="str">
        <f>O5-$F$5&amp;" (Mois 5)"</f>
        <v>153 (Mois 5)</v>
      </c>
      <c r="P6" s="72" t="str">
        <f>P5-$F$5&amp;" (Mois 6)"</f>
        <v>184 (Mois 6)</v>
      </c>
      <c r="Q6" s="72" t="str">
        <f>Q5-$F$5&amp;" (Mois 7)"</f>
        <v>214 (Mois 7)</v>
      </c>
      <c r="R6" s="72" t="str">
        <f>R5-$F$5&amp;" (Mois 8)"</f>
        <v>245 (Mois 8)</v>
      </c>
      <c r="S6" s="72" t="str">
        <f>S5-$F$5&amp;" (Mois 9)"</f>
        <v>276 (Mois 9)</v>
      </c>
      <c r="T6" s="72" t="str">
        <f>T5-$F$5&amp;" (Mois 10)"</f>
        <v>305 (Mois 10)</v>
      </c>
      <c r="U6" s="72" t="str">
        <f>U5-$F$5&amp;" (Mois 11)"</f>
        <v>336 (Mois 11)</v>
      </c>
      <c r="V6" s="72" t="str">
        <f>V5-$F$5&amp;" (mois 12)"</f>
        <v>366 (mois 12)</v>
      </c>
      <c r="W6" s="74" t="s">
        <v>8</v>
      </c>
      <c r="X6" s="87"/>
      <c r="Y6" s="74" t="s">
        <v>9</v>
      </c>
    </row>
    <row r="7" spans="1:25" s="79" customFormat="1" ht="16.2" thickBot="1" x14ac:dyDescent="0.3">
      <c r="A7" s="51"/>
      <c r="B7" s="433" t="s">
        <v>10</v>
      </c>
      <c r="C7" s="475"/>
      <c r="D7" s="475"/>
      <c r="E7" s="475"/>
      <c r="F7" s="475"/>
      <c r="G7" s="476"/>
      <c r="H7" s="476"/>
      <c r="I7" s="476"/>
      <c r="J7" s="476"/>
      <c r="K7" s="476"/>
      <c r="L7" s="476"/>
      <c r="M7" s="477"/>
      <c r="N7" s="476"/>
      <c r="O7" s="476"/>
      <c r="P7" s="476"/>
      <c r="Q7" s="476"/>
      <c r="R7" s="476"/>
      <c r="S7" s="476"/>
      <c r="T7" s="476"/>
      <c r="U7" s="476"/>
      <c r="V7" s="476"/>
      <c r="W7" s="478"/>
      <c r="X7" s="51"/>
      <c r="Y7" s="518"/>
    </row>
    <row r="8" spans="1:25" x14ac:dyDescent="0.25">
      <c r="B8" s="465"/>
      <c r="C8" s="272" t="s">
        <v>11</v>
      </c>
      <c r="D8" s="272"/>
      <c r="E8" s="273"/>
      <c r="F8" s="273"/>
      <c r="G8" s="41"/>
      <c r="H8" s="363"/>
      <c r="I8" s="364"/>
      <c r="J8" s="364"/>
      <c r="K8" s="365"/>
      <c r="L8" s="364"/>
      <c r="M8" s="31"/>
      <c r="N8" s="364"/>
      <c r="O8" s="364"/>
      <c r="P8" s="364"/>
      <c r="Q8" s="364"/>
      <c r="R8" s="364"/>
      <c r="S8" s="364"/>
      <c r="T8" s="364"/>
      <c r="U8" s="364"/>
      <c r="V8" s="364"/>
      <c r="W8" s="366"/>
      <c r="Y8" s="235"/>
    </row>
    <row r="9" spans="1:25" x14ac:dyDescent="0.25">
      <c r="B9" s="465"/>
      <c r="C9" s="272"/>
      <c r="D9" s="272"/>
      <c r="E9" s="273"/>
      <c r="F9" s="274" t="s">
        <v>12</v>
      </c>
      <c r="G9" s="101">
        <f>SUM('2. NCCF CAD'!G9,'3. NCCF USD'!G9,'4. NCCF EUR'!G9,'5. NCCF GBP'!G9,'6. NCCF Autres (inclus)'!G9)</f>
        <v>0</v>
      </c>
      <c r="H9" s="363"/>
      <c r="I9" s="364"/>
      <c r="J9" s="364"/>
      <c r="K9" s="365"/>
      <c r="L9" s="364"/>
      <c r="M9" s="31"/>
      <c r="N9" s="364"/>
      <c r="O9" s="364"/>
      <c r="P9" s="364"/>
      <c r="Q9" s="364"/>
      <c r="R9" s="364"/>
      <c r="S9" s="364"/>
      <c r="T9" s="364"/>
      <c r="U9" s="364"/>
      <c r="V9" s="364"/>
      <c r="W9" s="366"/>
      <c r="Y9" s="236"/>
    </row>
    <row r="10" spans="1:25" x14ac:dyDescent="0.25">
      <c r="B10" s="465"/>
      <c r="C10" s="272"/>
      <c r="D10" s="272" t="s">
        <v>13</v>
      </c>
      <c r="E10" s="273"/>
      <c r="F10" s="273"/>
      <c r="G10" s="41">
        <f>SUBTOTAL(9,G11:G12)</f>
        <v>0</v>
      </c>
      <c r="H10" s="363">
        <f t="shared" ref="H10:W10" si="0">SUBTOTAL(9,H11)</f>
        <v>0</v>
      </c>
      <c r="I10" s="364">
        <f t="shared" si="0"/>
        <v>0</v>
      </c>
      <c r="J10" s="364">
        <f t="shared" si="0"/>
        <v>0</v>
      </c>
      <c r="K10" s="365">
        <f t="shared" si="0"/>
        <v>0</v>
      </c>
      <c r="L10" s="364">
        <f t="shared" si="0"/>
        <v>0</v>
      </c>
      <c r="M10" s="31">
        <f t="shared" si="0"/>
        <v>0</v>
      </c>
      <c r="N10" s="31">
        <f t="shared" si="0"/>
        <v>0</v>
      </c>
      <c r="O10" s="31">
        <f t="shared" si="0"/>
        <v>0</v>
      </c>
      <c r="P10" s="31">
        <f t="shared" si="0"/>
        <v>0</v>
      </c>
      <c r="Q10" s="31">
        <f t="shared" si="0"/>
        <v>0</v>
      </c>
      <c r="R10" s="31">
        <f t="shared" si="0"/>
        <v>0</v>
      </c>
      <c r="S10" s="31">
        <f t="shared" si="0"/>
        <v>0</v>
      </c>
      <c r="T10" s="31">
        <f t="shared" si="0"/>
        <v>0</v>
      </c>
      <c r="U10" s="31">
        <f t="shared" si="0"/>
        <v>0</v>
      </c>
      <c r="V10" s="364">
        <f t="shared" si="0"/>
        <v>0</v>
      </c>
      <c r="W10" s="366">
        <f t="shared" si="0"/>
        <v>0</v>
      </c>
      <c r="Y10" s="235"/>
    </row>
    <row r="11" spans="1:25" outlineLevel="1" x14ac:dyDescent="0.25">
      <c r="B11" s="465"/>
      <c r="C11" s="273"/>
      <c r="D11" s="275"/>
      <c r="E11" s="276"/>
      <c r="F11" s="274" t="s">
        <v>14</v>
      </c>
      <c r="G11" s="97">
        <f>SUM('2. NCCF CAD'!G11,'3. NCCF USD'!G11,'4. NCCF EUR'!G11,'5. NCCF GBP'!G11,'6. NCCF Autres (inclus)'!G11)</f>
        <v>0</v>
      </c>
      <c r="H11" s="105">
        <f>SUM('2. NCCF CAD'!H11,'3. NCCF USD'!H11,'4. NCCF EUR'!H11,'5. NCCF GBP'!H11,'6. NCCF Autres (inclus)'!H11)</f>
        <v>0</v>
      </c>
      <c r="I11" s="98">
        <f>SUM('2. NCCF CAD'!I11,'3. NCCF USD'!I11,'4. NCCF EUR'!I11,'5. NCCF GBP'!I11,'6. NCCF Autres (inclus)'!I11)</f>
        <v>0</v>
      </c>
      <c r="J11" s="98">
        <f>SUM('2. NCCF CAD'!J11,'3. NCCF USD'!J11,'4. NCCF EUR'!J11,'5. NCCF GBP'!J11,'6. NCCF Autres (inclus)'!J11)</f>
        <v>0</v>
      </c>
      <c r="K11" s="106">
        <f>SUM('2. NCCF CAD'!K11,'3. NCCF USD'!K11,'4. NCCF EUR'!K11,'5. NCCF GBP'!K11,'6. NCCF Autres (inclus)'!K11)</f>
        <v>0</v>
      </c>
      <c r="L11" s="102">
        <f>SUM('2. NCCF CAD'!L11,'3. NCCF USD'!L11,'4. NCCF EUR'!L11,'5. NCCF GBP'!L11,'6. NCCF Autres (inclus)'!L11)</f>
        <v>0</v>
      </c>
      <c r="M11" s="98">
        <f>SUM('2. NCCF CAD'!M11,'3. NCCF USD'!M11,'4. NCCF EUR'!M11,'5. NCCF GBP'!M11,'6. NCCF Autres (inclus)'!M11)</f>
        <v>0</v>
      </c>
      <c r="N11" s="98">
        <f>SUM('2. NCCF CAD'!N11,'3. NCCF USD'!N11,'4. NCCF EUR'!N11,'5. NCCF GBP'!N11,'6. NCCF Autres (inclus)'!N11)</f>
        <v>0</v>
      </c>
      <c r="O11" s="98">
        <f>SUM('2. NCCF CAD'!O11,'3. NCCF USD'!O11,'4. NCCF EUR'!O11,'5. NCCF GBP'!O11,'6. NCCF Autres (inclus)'!O11)</f>
        <v>0</v>
      </c>
      <c r="P11" s="98">
        <f>SUM('2. NCCF CAD'!P11,'3. NCCF USD'!P11,'4. NCCF EUR'!P11,'5. NCCF GBP'!P11,'6. NCCF Autres (inclus)'!P11)</f>
        <v>0</v>
      </c>
      <c r="Q11" s="98">
        <f>SUM('2. NCCF CAD'!Q11,'3. NCCF USD'!Q11,'4. NCCF EUR'!Q11,'5. NCCF GBP'!Q11,'6. NCCF Autres (inclus)'!Q11)</f>
        <v>0</v>
      </c>
      <c r="R11" s="98">
        <f>SUM('2. NCCF CAD'!R11,'3. NCCF USD'!R11,'4. NCCF EUR'!R11,'5. NCCF GBP'!R11,'6. NCCF Autres (inclus)'!R11)</f>
        <v>0</v>
      </c>
      <c r="S11" s="98">
        <f>SUM('2. NCCF CAD'!S11,'3. NCCF USD'!S11,'4. NCCF EUR'!S11,'5. NCCF GBP'!S11,'6. NCCF Autres (inclus)'!S11)</f>
        <v>0</v>
      </c>
      <c r="T11" s="98">
        <f>SUM('2. NCCF CAD'!T11,'3. NCCF USD'!T11,'4. NCCF EUR'!T11,'5. NCCF GBP'!T11,'6. NCCF Autres (inclus)'!T11)</f>
        <v>0</v>
      </c>
      <c r="U11" s="98">
        <f>SUM('2. NCCF CAD'!U11,'3. NCCF USD'!U11,'4. NCCF EUR'!U11,'5. NCCF GBP'!U11,'6. NCCF Autres (inclus)'!U11)</f>
        <v>0</v>
      </c>
      <c r="V11" s="104">
        <f>SUM('2. NCCF CAD'!V11,'3. NCCF USD'!V11,'4. NCCF EUR'!V11,'5. NCCF GBP'!V11,'6. NCCF Autres (inclus)'!V11)</f>
        <v>0</v>
      </c>
      <c r="W11" s="37">
        <f>SUM('2. NCCF CAD'!W11,'3. NCCF USD'!W11,'4. NCCF EUR'!W11,'5. NCCF GBP'!W11,'6. NCCF Autres (inclus)'!W11)</f>
        <v>0</v>
      </c>
      <c r="Y11" s="236"/>
    </row>
    <row r="12" spans="1:25" outlineLevel="1" x14ac:dyDescent="0.25">
      <c r="B12" s="465"/>
      <c r="C12" s="275"/>
      <c r="D12" s="275"/>
      <c r="E12" s="275"/>
      <c r="F12" s="274" t="s">
        <v>15</v>
      </c>
      <c r="G12" s="101">
        <f>SUM('2. NCCF CAD'!G12,'3. NCCF USD'!G12,'4. NCCF EUR'!G12,'5. NCCF GBP'!G12,'6. NCCF Autres (inclus)'!G12)</f>
        <v>0</v>
      </c>
      <c r="H12" s="34"/>
      <c r="I12" s="33"/>
      <c r="J12" s="33"/>
      <c r="K12" s="35"/>
      <c r="L12" s="33"/>
      <c r="M12" s="33"/>
      <c r="N12" s="33"/>
      <c r="O12" s="33"/>
      <c r="P12" s="33"/>
      <c r="Q12" s="33"/>
      <c r="R12" s="33"/>
      <c r="S12" s="33"/>
      <c r="T12" s="33"/>
      <c r="U12" s="33"/>
      <c r="V12" s="33"/>
      <c r="W12" s="40"/>
      <c r="Y12" s="236"/>
    </row>
    <row r="13" spans="1:25" x14ac:dyDescent="0.25">
      <c r="B13" s="465"/>
      <c r="C13" s="275"/>
      <c r="D13" s="276" t="s">
        <v>16</v>
      </c>
      <c r="E13" s="275"/>
      <c r="F13" s="273"/>
      <c r="G13" s="52">
        <f t="shared" ref="G13:W13" si="1">SUBTOTAL(9,G14:G15)</f>
        <v>0</v>
      </c>
      <c r="H13" s="34">
        <f t="shared" si="1"/>
        <v>0</v>
      </c>
      <c r="I13" s="33">
        <f t="shared" si="1"/>
        <v>0</v>
      </c>
      <c r="J13" s="33">
        <f t="shared" si="1"/>
        <v>0</v>
      </c>
      <c r="K13" s="35">
        <f t="shared" si="1"/>
        <v>0</v>
      </c>
      <c r="L13" s="33">
        <f t="shared" si="1"/>
        <v>0</v>
      </c>
      <c r="M13" s="33">
        <f t="shared" si="1"/>
        <v>0</v>
      </c>
      <c r="N13" s="33">
        <f t="shared" si="1"/>
        <v>0</v>
      </c>
      <c r="O13" s="33">
        <f t="shared" si="1"/>
        <v>0</v>
      </c>
      <c r="P13" s="33">
        <f t="shared" si="1"/>
        <v>0</v>
      </c>
      <c r="Q13" s="33">
        <f t="shared" si="1"/>
        <v>0</v>
      </c>
      <c r="R13" s="33">
        <f t="shared" si="1"/>
        <v>0</v>
      </c>
      <c r="S13" s="33">
        <f t="shared" si="1"/>
        <v>0</v>
      </c>
      <c r="T13" s="33">
        <f t="shared" si="1"/>
        <v>0</v>
      </c>
      <c r="U13" s="33">
        <f t="shared" si="1"/>
        <v>0</v>
      </c>
      <c r="V13" s="33">
        <f t="shared" si="1"/>
        <v>0</v>
      </c>
      <c r="W13" s="40">
        <f t="shared" si="1"/>
        <v>0</v>
      </c>
      <c r="Y13" s="237"/>
    </row>
    <row r="14" spans="1:25" outlineLevel="1" x14ac:dyDescent="0.25">
      <c r="B14" s="465"/>
      <c r="C14" s="275"/>
      <c r="D14" s="275"/>
      <c r="E14" s="275"/>
      <c r="F14" s="274" t="s">
        <v>17</v>
      </c>
      <c r="G14" s="101">
        <f>SUM('2. NCCF CAD'!G14,'3. NCCF USD'!G14,'4. NCCF EUR'!G14,'5. NCCF GBP'!G14,'6. NCCF Autres (inclus)'!G14)</f>
        <v>0</v>
      </c>
      <c r="H14" s="34"/>
      <c r="I14" s="33"/>
      <c r="J14" s="33"/>
      <c r="K14" s="35"/>
      <c r="L14" s="33"/>
      <c r="M14" s="33"/>
      <c r="N14" s="33"/>
      <c r="O14" s="33"/>
      <c r="P14" s="33"/>
      <c r="Q14" s="33"/>
      <c r="R14" s="33"/>
      <c r="S14" s="33"/>
      <c r="T14" s="33"/>
      <c r="U14" s="33"/>
      <c r="V14" s="33"/>
      <c r="W14" s="40"/>
      <c r="Y14" s="236"/>
    </row>
    <row r="15" spans="1:25" outlineLevel="1" x14ac:dyDescent="0.25">
      <c r="B15" s="465"/>
      <c r="C15" s="275"/>
      <c r="D15" s="275"/>
      <c r="E15" s="275"/>
      <c r="F15" s="277" t="s">
        <v>18</v>
      </c>
      <c r="G15" s="101">
        <f>SUM('2. NCCF CAD'!G15,'3. NCCF USD'!G15,'4. NCCF EUR'!G15,'5. NCCF GBP'!G15,'6. NCCF Autres (inclus)'!G15)</f>
        <v>0</v>
      </c>
      <c r="H15" s="105">
        <f>SUM('2. NCCF CAD'!H15,'3. NCCF USD'!H15,'4. NCCF EUR'!H15,'5. NCCF GBP'!H15,'6. NCCF Autres (inclus)'!H15)</f>
        <v>0</v>
      </c>
      <c r="I15" s="98">
        <f>SUM('2. NCCF CAD'!I15,'3. NCCF USD'!I15,'4. NCCF EUR'!I15,'5. NCCF GBP'!I15,'6. NCCF Autres (inclus)'!I15)</f>
        <v>0</v>
      </c>
      <c r="J15" s="98">
        <f>SUM('2. NCCF CAD'!J15,'3. NCCF USD'!J15,'4. NCCF EUR'!J15,'5. NCCF GBP'!J15,'6. NCCF Autres (inclus)'!J15)</f>
        <v>0</v>
      </c>
      <c r="K15" s="106">
        <f>SUM('2. NCCF CAD'!K15,'3. NCCF USD'!K15,'4. NCCF EUR'!K15,'5. NCCF GBP'!K15,'6. NCCF Autres (inclus)'!K15)</f>
        <v>0</v>
      </c>
      <c r="L15" s="102">
        <f>SUM('2. NCCF CAD'!L15,'3. NCCF USD'!L15,'4. NCCF EUR'!L15,'5. NCCF GBP'!L15,'6. NCCF Autres (inclus)'!L15)</f>
        <v>0</v>
      </c>
      <c r="M15" s="98">
        <f>SUM('2. NCCF CAD'!M15,'3. NCCF USD'!M15,'4. NCCF EUR'!M15,'5. NCCF GBP'!M15,'6. NCCF Autres (inclus)'!M15)</f>
        <v>0</v>
      </c>
      <c r="N15" s="98">
        <f>SUM('2. NCCF CAD'!N15,'3. NCCF USD'!N15,'4. NCCF EUR'!N15,'5. NCCF GBP'!N15,'6. NCCF Autres (inclus)'!N15)</f>
        <v>0</v>
      </c>
      <c r="O15" s="98">
        <f>SUM('2. NCCF CAD'!O15,'3. NCCF USD'!O15,'4. NCCF EUR'!O15,'5. NCCF GBP'!O15,'6. NCCF Autres (inclus)'!O15)</f>
        <v>0</v>
      </c>
      <c r="P15" s="98">
        <f>SUM('2. NCCF CAD'!P15,'3. NCCF USD'!P15,'4. NCCF EUR'!P15,'5. NCCF GBP'!P15,'6. NCCF Autres (inclus)'!P15)</f>
        <v>0</v>
      </c>
      <c r="Q15" s="98">
        <f>SUM('2. NCCF CAD'!Q15,'3. NCCF USD'!Q15,'4. NCCF EUR'!Q15,'5. NCCF GBP'!Q15,'6. NCCF Autres (inclus)'!Q15)</f>
        <v>0</v>
      </c>
      <c r="R15" s="98">
        <f>SUM('2. NCCF CAD'!R15,'3. NCCF USD'!R15,'4. NCCF EUR'!R15,'5. NCCF GBP'!R15,'6. NCCF Autres (inclus)'!R15)</f>
        <v>0</v>
      </c>
      <c r="S15" s="98">
        <f>SUM('2. NCCF CAD'!S15,'3. NCCF USD'!S15,'4. NCCF EUR'!S15,'5. NCCF GBP'!S15,'6. NCCF Autres (inclus)'!S15)</f>
        <v>0</v>
      </c>
      <c r="T15" s="98">
        <f>SUM('2. NCCF CAD'!T15,'3. NCCF USD'!T15,'4. NCCF EUR'!T15,'5. NCCF GBP'!T15,'6. NCCF Autres (inclus)'!T15)</f>
        <v>0</v>
      </c>
      <c r="U15" s="98">
        <f>SUM('2. NCCF CAD'!U15,'3. NCCF USD'!U15,'4. NCCF EUR'!U15,'5. NCCF GBP'!U15,'6. NCCF Autres (inclus)'!U15)</f>
        <v>0</v>
      </c>
      <c r="V15" s="104">
        <f>SUM('2. NCCF CAD'!V15,'3. NCCF USD'!V15,'4. NCCF EUR'!V15,'5. NCCF GBP'!V15,'6. NCCF Autres (inclus)'!V15)</f>
        <v>0</v>
      </c>
      <c r="W15" s="37">
        <f>SUM('2. NCCF CAD'!W15,'3. NCCF USD'!W15,'4. NCCF EUR'!W15,'5. NCCF GBP'!W15,'6. NCCF Autres (inclus)'!W15)</f>
        <v>0</v>
      </c>
      <c r="Y15" s="236"/>
    </row>
    <row r="16" spans="1:25" x14ac:dyDescent="0.25">
      <c r="B16" s="465"/>
      <c r="C16" s="272" t="s">
        <v>19</v>
      </c>
      <c r="D16" s="272"/>
      <c r="E16" s="273"/>
      <c r="F16" s="273"/>
      <c r="G16" s="367"/>
      <c r="H16" s="368"/>
      <c r="I16" s="369"/>
      <c r="J16" s="369"/>
      <c r="K16" s="370"/>
      <c r="L16" s="364"/>
      <c r="M16" s="364"/>
      <c r="N16" s="364"/>
      <c r="O16" s="364"/>
      <c r="P16" s="364"/>
      <c r="Q16" s="364"/>
      <c r="R16" s="364"/>
      <c r="S16" s="364"/>
      <c r="T16" s="364"/>
      <c r="U16" s="364"/>
      <c r="V16" s="364"/>
      <c r="W16" s="366"/>
      <c r="Y16" s="235"/>
    </row>
    <row r="17" spans="2:25" x14ac:dyDescent="0.25">
      <c r="B17" s="465"/>
      <c r="C17" s="272"/>
      <c r="D17" s="276" t="s">
        <v>20</v>
      </c>
      <c r="E17" s="273"/>
      <c r="F17" s="273"/>
      <c r="G17" s="367"/>
      <c r="H17" s="368"/>
      <c r="I17" s="369"/>
      <c r="J17" s="369"/>
      <c r="K17" s="370"/>
      <c r="L17" s="364"/>
      <c r="M17" s="364"/>
      <c r="N17" s="364"/>
      <c r="O17" s="364"/>
      <c r="P17" s="364"/>
      <c r="Q17" s="364"/>
      <c r="R17" s="364"/>
      <c r="S17" s="364"/>
      <c r="T17" s="364"/>
      <c r="U17" s="364"/>
      <c r="V17" s="364"/>
      <c r="W17" s="366"/>
      <c r="Y17" s="235"/>
    </row>
    <row r="18" spans="2:25" x14ac:dyDescent="0.25">
      <c r="B18" s="465"/>
      <c r="C18" s="272"/>
      <c r="D18" s="272"/>
      <c r="E18" s="273" t="s">
        <v>21</v>
      </c>
      <c r="F18" s="273"/>
      <c r="G18" s="367">
        <f t="shared" ref="G18:W18" si="2">SUBTOTAL(9,G19:G22)</f>
        <v>0</v>
      </c>
      <c r="H18" s="368">
        <f t="shared" si="2"/>
        <v>0</v>
      </c>
      <c r="I18" s="369">
        <f t="shared" si="2"/>
        <v>0</v>
      </c>
      <c r="J18" s="369">
        <f t="shared" si="2"/>
        <v>0</v>
      </c>
      <c r="K18" s="370">
        <f t="shared" si="2"/>
        <v>0</v>
      </c>
      <c r="L18" s="364">
        <f t="shared" si="2"/>
        <v>0</v>
      </c>
      <c r="M18" s="364">
        <f t="shared" si="2"/>
        <v>0</v>
      </c>
      <c r="N18" s="364">
        <f t="shared" si="2"/>
        <v>0</v>
      </c>
      <c r="O18" s="364">
        <f t="shared" si="2"/>
        <v>0</v>
      </c>
      <c r="P18" s="364">
        <f t="shared" si="2"/>
        <v>0</v>
      </c>
      <c r="Q18" s="364">
        <f t="shared" si="2"/>
        <v>0</v>
      </c>
      <c r="R18" s="364">
        <f t="shared" si="2"/>
        <v>0</v>
      </c>
      <c r="S18" s="364">
        <f t="shared" si="2"/>
        <v>0</v>
      </c>
      <c r="T18" s="364">
        <f t="shared" si="2"/>
        <v>0</v>
      </c>
      <c r="U18" s="364">
        <f t="shared" si="2"/>
        <v>0</v>
      </c>
      <c r="V18" s="364">
        <f t="shared" si="2"/>
        <v>0</v>
      </c>
      <c r="W18" s="366">
        <f t="shared" si="2"/>
        <v>0</v>
      </c>
      <c r="Y18" s="235"/>
    </row>
    <row r="19" spans="2:25" outlineLevel="1" x14ac:dyDescent="0.25">
      <c r="B19" s="465"/>
      <c r="C19" s="272"/>
      <c r="D19" s="272"/>
      <c r="E19" s="273"/>
      <c r="F19" s="274" t="s">
        <v>22</v>
      </c>
      <c r="G19" s="394">
        <f>SUM('2. NCCF CAD'!G19,'3. NCCF USD'!G19,'4. NCCF EUR'!G19,'5. NCCF GBP'!G19,'6. NCCF Autres (inclus)'!G19)</f>
        <v>0</v>
      </c>
      <c r="H19" s="421">
        <f>SUM('2. NCCF CAD'!H19,'3. NCCF USD'!H19,'4. NCCF EUR'!H19,'5. NCCF GBP'!H19,'6. NCCF Autres (inclus)'!H19)</f>
        <v>0</v>
      </c>
      <c r="I19" s="389">
        <f>SUM('2. NCCF CAD'!I19,'3. NCCF USD'!I19,'4. NCCF EUR'!I19,'5. NCCF GBP'!I19,'6. NCCF Autres (inclus)'!I19)</f>
        <v>0</v>
      </c>
      <c r="J19" s="389">
        <f>SUM('2. NCCF CAD'!J19,'3. NCCF USD'!J19,'4. NCCF EUR'!J19,'5. NCCF GBP'!J19,'6. NCCF Autres (inclus)'!J19)</f>
        <v>0</v>
      </c>
      <c r="K19" s="390">
        <f>SUM('2. NCCF CAD'!K19,'3. NCCF USD'!K19,'4. NCCF EUR'!K19,'5. NCCF GBP'!K19,'6. NCCF Autres (inclus)'!K19)</f>
        <v>0</v>
      </c>
      <c r="L19" s="388">
        <f>SUM('2. NCCF CAD'!L19,'3. NCCF USD'!L19,'4. NCCF EUR'!L19,'5. NCCF GBP'!L19,'6. NCCF Autres (inclus)'!L19)</f>
        <v>0</v>
      </c>
      <c r="M19" s="392">
        <f>SUM('2. NCCF CAD'!M19,'3. NCCF USD'!M19,'4. NCCF EUR'!M19,'5. NCCF GBP'!M19,'6. NCCF Autres (inclus)'!M19)</f>
        <v>0</v>
      </c>
      <c r="N19" s="392">
        <f>SUM('2. NCCF CAD'!N19,'3. NCCF USD'!N19,'4. NCCF EUR'!N19,'5. NCCF GBP'!N19,'6. NCCF Autres (inclus)'!N19)</f>
        <v>0</v>
      </c>
      <c r="O19" s="392">
        <f>SUM('2. NCCF CAD'!O19,'3. NCCF USD'!O19,'4. NCCF EUR'!O19,'5. NCCF GBP'!O19,'6. NCCF Autres (inclus)'!O19)</f>
        <v>0</v>
      </c>
      <c r="P19" s="396">
        <f>SUM('2. NCCF CAD'!P19,'3. NCCF USD'!P19,'4. NCCF EUR'!P19,'5. NCCF GBP'!P19,'6. NCCF Autres (inclus)'!P19)</f>
        <v>0</v>
      </c>
      <c r="Q19" s="392">
        <f>SUM('2. NCCF CAD'!Q19,'3. NCCF USD'!Q19,'4. NCCF EUR'!Q19,'5. NCCF GBP'!Q19,'6. NCCF Autres (inclus)'!Q19)</f>
        <v>0</v>
      </c>
      <c r="R19" s="392">
        <f>SUM('2. NCCF CAD'!R19,'3. NCCF USD'!R19,'4. NCCF EUR'!R19,'5. NCCF GBP'!R19,'6. NCCF Autres (inclus)'!R19)</f>
        <v>0</v>
      </c>
      <c r="S19" s="392">
        <f>SUM('2. NCCF CAD'!S19,'3. NCCF USD'!S19,'4. NCCF EUR'!S19,'5. NCCF GBP'!S19,'6. NCCF Autres (inclus)'!S19)</f>
        <v>0</v>
      </c>
      <c r="T19" s="392">
        <f>SUM('2. NCCF CAD'!T19,'3. NCCF USD'!T19,'4. NCCF EUR'!T19,'5. NCCF GBP'!T19,'6. NCCF Autres (inclus)'!T19)</f>
        <v>0</v>
      </c>
      <c r="U19" s="388">
        <f>SUM('2. NCCF CAD'!U19,'3. NCCF USD'!U19,'4. NCCF EUR'!U19,'5. NCCF GBP'!U19,'6. NCCF Autres (inclus)'!U19)</f>
        <v>0</v>
      </c>
      <c r="V19" s="396">
        <f>SUM('2. NCCF CAD'!V19,'3. NCCF USD'!V19,'4. NCCF EUR'!V19,'5. NCCF GBP'!V19,'6. NCCF Autres (inclus)'!V19)</f>
        <v>0</v>
      </c>
      <c r="W19" s="409">
        <f>SUM('2. NCCF CAD'!W19,'3. NCCF USD'!W19,'4. NCCF EUR'!W19,'5. NCCF GBP'!W19,'6. NCCF Autres (inclus)'!W19)</f>
        <v>0</v>
      </c>
      <c r="Y19" s="236"/>
    </row>
    <row r="20" spans="2:25" outlineLevel="1" x14ac:dyDescent="0.25">
      <c r="B20" s="465"/>
      <c r="C20" s="272"/>
      <c r="D20" s="272"/>
      <c r="E20" s="273"/>
      <c r="F20" s="274" t="s">
        <v>23</v>
      </c>
      <c r="G20" s="394">
        <f>SUM('2. NCCF CAD'!G20,'3. NCCF USD'!G20,'4. NCCF EUR'!G20,'5. NCCF GBP'!G20,'6. NCCF Autres (inclus)'!G20)</f>
        <v>0</v>
      </c>
      <c r="H20" s="421">
        <f>SUM('2. NCCF CAD'!H20,'3. NCCF USD'!H20,'4. NCCF EUR'!H20,'5. NCCF GBP'!H20,'6. NCCF Autres (inclus)'!H20)</f>
        <v>0</v>
      </c>
      <c r="I20" s="389">
        <f>SUM('2. NCCF CAD'!I20,'3. NCCF USD'!I20,'4. NCCF EUR'!I20,'5. NCCF GBP'!I20,'6. NCCF Autres (inclus)'!I20)</f>
        <v>0</v>
      </c>
      <c r="J20" s="389">
        <f>SUM('2. NCCF CAD'!J20,'3. NCCF USD'!J20,'4. NCCF EUR'!J20,'5. NCCF GBP'!J20,'6. NCCF Autres (inclus)'!J20)</f>
        <v>0</v>
      </c>
      <c r="K20" s="390">
        <f>SUM('2. NCCF CAD'!K20,'3. NCCF USD'!K20,'4. NCCF EUR'!K20,'5. NCCF GBP'!K20,'6. NCCF Autres (inclus)'!K20)</f>
        <v>0</v>
      </c>
      <c r="L20" s="388">
        <f>SUM('2. NCCF CAD'!L20,'3. NCCF USD'!L20,'4. NCCF EUR'!L20,'5. NCCF GBP'!L20,'6. NCCF Autres (inclus)'!L20)</f>
        <v>0</v>
      </c>
      <c r="M20" s="392">
        <f>SUM('2. NCCF CAD'!M20,'3. NCCF USD'!M20,'4. NCCF EUR'!M20,'5. NCCF GBP'!M20,'6. NCCF Autres (inclus)'!M20)</f>
        <v>0</v>
      </c>
      <c r="N20" s="392">
        <f>SUM('2. NCCF CAD'!N20,'3. NCCF USD'!N20,'4. NCCF EUR'!N20,'5. NCCF GBP'!N20,'6. NCCF Autres (inclus)'!N20)</f>
        <v>0</v>
      </c>
      <c r="O20" s="392">
        <f>SUM('2. NCCF CAD'!O20,'3. NCCF USD'!O20,'4. NCCF EUR'!O20,'5. NCCF GBP'!O20,'6. NCCF Autres (inclus)'!O20)</f>
        <v>0</v>
      </c>
      <c r="P20" s="396">
        <f>SUM('2. NCCF CAD'!P20,'3. NCCF USD'!P20,'4. NCCF EUR'!P20,'5. NCCF GBP'!P20,'6. NCCF Autres (inclus)'!P20)</f>
        <v>0</v>
      </c>
      <c r="Q20" s="392">
        <f>SUM('2. NCCF CAD'!Q20,'3. NCCF USD'!Q20,'4. NCCF EUR'!Q20,'5. NCCF GBP'!Q20,'6. NCCF Autres (inclus)'!Q20)</f>
        <v>0</v>
      </c>
      <c r="R20" s="392">
        <f>SUM('2. NCCF CAD'!R20,'3. NCCF USD'!R20,'4. NCCF EUR'!R20,'5. NCCF GBP'!R20,'6. NCCF Autres (inclus)'!R20)</f>
        <v>0</v>
      </c>
      <c r="S20" s="392">
        <f>SUM('2. NCCF CAD'!S20,'3. NCCF USD'!S20,'4. NCCF EUR'!S20,'5. NCCF GBP'!S20,'6. NCCF Autres (inclus)'!S20)</f>
        <v>0</v>
      </c>
      <c r="T20" s="392">
        <f>SUM('2. NCCF CAD'!T20,'3. NCCF USD'!T20,'4. NCCF EUR'!T20,'5. NCCF GBP'!T20,'6. NCCF Autres (inclus)'!T20)</f>
        <v>0</v>
      </c>
      <c r="U20" s="388">
        <f>SUM('2. NCCF CAD'!U20,'3. NCCF USD'!U20,'4. NCCF EUR'!U20,'5. NCCF GBP'!U20,'6. NCCF Autres (inclus)'!U20)</f>
        <v>0</v>
      </c>
      <c r="V20" s="396">
        <f>SUM('2. NCCF CAD'!V20,'3. NCCF USD'!V20,'4. NCCF EUR'!V20,'5. NCCF GBP'!V20,'6. NCCF Autres (inclus)'!V20)</f>
        <v>0</v>
      </c>
      <c r="W20" s="409">
        <f>SUM('2. NCCF CAD'!W20,'3. NCCF USD'!W20,'4. NCCF EUR'!W20,'5. NCCF GBP'!W20,'6. NCCF Autres (inclus)'!W20)</f>
        <v>0</v>
      </c>
      <c r="Y20" s="236"/>
    </row>
    <row r="21" spans="2:25" outlineLevel="1" x14ac:dyDescent="0.25">
      <c r="B21" s="465"/>
      <c r="C21" s="272"/>
      <c r="D21" s="272"/>
      <c r="E21" s="273"/>
      <c r="F21" s="274" t="s">
        <v>24</v>
      </c>
      <c r="G21" s="394">
        <f>SUM('2. NCCF CAD'!G21,'3. NCCF USD'!G21,'4. NCCF EUR'!G21,'5. NCCF GBP'!G21,'6. NCCF Autres (inclus)'!G21)</f>
        <v>0</v>
      </c>
      <c r="H21" s="421">
        <f>SUM('2. NCCF CAD'!H21,'3. NCCF USD'!H21,'4. NCCF EUR'!H21,'5. NCCF GBP'!H21,'6. NCCF Autres (inclus)'!H21)</f>
        <v>0</v>
      </c>
      <c r="I21" s="389">
        <f>SUM('2. NCCF CAD'!I21,'3. NCCF USD'!I21,'4. NCCF EUR'!I21,'5. NCCF GBP'!I21,'6. NCCF Autres (inclus)'!I21)</f>
        <v>0</v>
      </c>
      <c r="J21" s="389">
        <f>SUM('2. NCCF CAD'!J21,'3. NCCF USD'!J21,'4. NCCF EUR'!J21,'5. NCCF GBP'!J21,'6. NCCF Autres (inclus)'!J21)</f>
        <v>0</v>
      </c>
      <c r="K21" s="390">
        <f>SUM('2. NCCF CAD'!K21,'3. NCCF USD'!K21,'4. NCCF EUR'!K21,'5. NCCF GBP'!K21,'6. NCCF Autres (inclus)'!K21)</f>
        <v>0</v>
      </c>
      <c r="L21" s="388">
        <f>SUM('2. NCCF CAD'!L21,'3. NCCF USD'!L21,'4. NCCF EUR'!L21,'5. NCCF GBP'!L21,'6. NCCF Autres (inclus)'!L21)</f>
        <v>0</v>
      </c>
      <c r="M21" s="392">
        <f>SUM('2. NCCF CAD'!M21,'3. NCCF USD'!M21,'4. NCCF EUR'!M21,'5. NCCF GBP'!M21,'6. NCCF Autres (inclus)'!M21)</f>
        <v>0</v>
      </c>
      <c r="N21" s="392">
        <f>SUM('2. NCCF CAD'!N21,'3. NCCF USD'!N21,'4. NCCF EUR'!N21,'5. NCCF GBP'!N21,'6. NCCF Autres (inclus)'!N21)</f>
        <v>0</v>
      </c>
      <c r="O21" s="392">
        <f>SUM('2. NCCF CAD'!O21,'3. NCCF USD'!O21,'4. NCCF EUR'!O21,'5. NCCF GBP'!O21,'6. NCCF Autres (inclus)'!O21)</f>
        <v>0</v>
      </c>
      <c r="P21" s="396">
        <f>SUM('2. NCCF CAD'!P21,'3. NCCF USD'!P21,'4. NCCF EUR'!P21,'5. NCCF GBP'!P21,'6. NCCF Autres (inclus)'!P21)</f>
        <v>0</v>
      </c>
      <c r="Q21" s="392">
        <f>SUM('2. NCCF CAD'!Q21,'3. NCCF USD'!Q21,'4. NCCF EUR'!Q21,'5. NCCF GBP'!Q21,'6. NCCF Autres (inclus)'!Q21)</f>
        <v>0</v>
      </c>
      <c r="R21" s="392">
        <f>SUM('2. NCCF CAD'!R21,'3. NCCF USD'!R21,'4. NCCF EUR'!R21,'5. NCCF GBP'!R21,'6. NCCF Autres (inclus)'!R21)</f>
        <v>0</v>
      </c>
      <c r="S21" s="392">
        <f>SUM('2. NCCF CAD'!S21,'3. NCCF USD'!S21,'4. NCCF EUR'!S21,'5. NCCF GBP'!S21,'6. NCCF Autres (inclus)'!S21)</f>
        <v>0</v>
      </c>
      <c r="T21" s="392">
        <f>SUM('2. NCCF CAD'!T21,'3. NCCF USD'!T21,'4. NCCF EUR'!T21,'5. NCCF GBP'!T21,'6. NCCF Autres (inclus)'!T21)</f>
        <v>0</v>
      </c>
      <c r="U21" s="388">
        <f>SUM('2. NCCF CAD'!U21,'3. NCCF USD'!U21,'4. NCCF EUR'!U21,'5. NCCF GBP'!U21,'6. NCCF Autres (inclus)'!U21)</f>
        <v>0</v>
      </c>
      <c r="V21" s="396">
        <f>SUM('2. NCCF CAD'!V21,'3. NCCF USD'!V21,'4. NCCF EUR'!V21,'5. NCCF GBP'!V21,'6. NCCF Autres (inclus)'!V21)</f>
        <v>0</v>
      </c>
      <c r="W21" s="409">
        <f>SUM('2. NCCF CAD'!W21,'3. NCCF USD'!W21,'4. NCCF EUR'!W21,'5. NCCF GBP'!W21,'6. NCCF Autres (inclus)'!W21)</f>
        <v>0</v>
      </c>
      <c r="Y21" s="236"/>
    </row>
    <row r="22" spans="2:25" outlineLevel="1" x14ac:dyDescent="0.25">
      <c r="B22" s="465"/>
      <c r="C22" s="272"/>
      <c r="D22" s="272"/>
      <c r="E22" s="273"/>
      <c r="F22" s="274" t="s">
        <v>25</v>
      </c>
      <c r="G22" s="394">
        <f>SUM('2. NCCF CAD'!G22,'3. NCCF USD'!G22,'4. NCCF EUR'!G22,'5. NCCF GBP'!G22,'6. NCCF Autres (inclus)'!G22)</f>
        <v>0</v>
      </c>
      <c r="H22" s="421">
        <f>SUM('2. NCCF CAD'!H22,'3. NCCF USD'!H22,'4. NCCF EUR'!H22,'5. NCCF GBP'!H22,'6. NCCF Autres (inclus)'!H22)</f>
        <v>0</v>
      </c>
      <c r="I22" s="389">
        <f>SUM('2. NCCF CAD'!I22,'3. NCCF USD'!I22,'4. NCCF EUR'!I22,'5. NCCF GBP'!I22,'6. NCCF Autres (inclus)'!I22)</f>
        <v>0</v>
      </c>
      <c r="J22" s="389">
        <f>SUM('2. NCCF CAD'!J22,'3. NCCF USD'!J22,'4. NCCF EUR'!J22,'5. NCCF GBP'!J22,'6. NCCF Autres (inclus)'!J22)</f>
        <v>0</v>
      </c>
      <c r="K22" s="390">
        <f>SUM('2. NCCF CAD'!K22,'3. NCCF USD'!K22,'4. NCCF EUR'!K22,'5. NCCF GBP'!K22,'6. NCCF Autres (inclus)'!K22)</f>
        <v>0</v>
      </c>
      <c r="L22" s="388">
        <f>SUM('2. NCCF CAD'!L22,'3. NCCF USD'!L22,'4. NCCF EUR'!L22,'5. NCCF GBP'!L22,'6. NCCF Autres (inclus)'!L22)</f>
        <v>0</v>
      </c>
      <c r="M22" s="392">
        <f>SUM('2. NCCF CAD'!M22,'3. NCCF USD'!M22,'4. NCCF EUR'!M22,'5. NCCF GBP'!M22,'6. NCCF Autres (inclus)'!M22)</f>
        <v>0</v>
      </c>
      <c r="N22" s="392">
        <f>SUM('2. NCCF CAD'!N22,'3. NCCF USD'!N22,'4. NCCF EUR'!N22,'5. NCCF GBP'!N22,'6. NCCF Autres (inclus)'!N22)</f>
        <v>0</v>
      </c>
      <c r="O22" s="392">
        <f>SUM('2. NCCF CAD'!O22,'3. NCCF USD'!O22,'4. NCCF EUR'!O22,'5. NCCF GBP'!O22,'6. NCCF Autres (inclus)'!O22)</f>
        <v>0</v>
      </c>
      <c r="P22" s="396">
        <f>SUM('2. NCCF CAD'!P22,'3. NCCF USD'!P22,'4. NCCF EUR'!P22,'5. NCCF GBP'!P22,'6. NCCF Autres (inclus)'!P22)</f>
        <v>0</v>
      </c>
      <c r="Q22" s="392">
        <f>SUM('2. NCCF CAD'!Q22,'3. NCCF USD'!Q22,'4. NCCF EUR'!Q22,'5. NCCF GBP'!Q22,'6. NCCF Autres (inclus)'!Q22)</f>
        <v>0</v>
      </c>
      <c r="R22" s="392">
        <f>SUM('2. NCCF CAD'!R22,'3. NCCF USD'!R22,'4. NCCF EUR'!R22,'5. NCCF GBP'!R22,'6. NCCF Autres (inclus)'!R22)</f>
        <v>0</v>
      </c>
      <c r="S22" s="392">
        <f>SUM('2. NCCF CAD'!S22,'3. NCCF USD'!S22,'4. NCCF EUR'!S22,'5. NCCF GBP'!S22,'6. NCCF Autres (inclus)'!S22)</f>
        <v>0</v>
      </c>
      <c r="T22" s="392">
        <f>SUM('2. NCCF CAD'!T22,'3. NCCF USD'!T22,'4. NCCF EUR'!T22,'5. NCCF GBP'!T22,'6. NCCF Autres (inclus)'!T22)</f>
        <v>0</v>
      </c>
      <c r="U22" s="388">
        <f>SUM('2. NCCF CAD'!U22,'3. NCCF USD'!U22,'4. NCCF EUR'!U22,'5. NCCF GBP'!U22,'6. NCCF Autres (inclus)'!U22)</f>
        <v>0</v>
      </c>
      <c r="V22" s="396">
        <f>SUM('2. NCCF CAD'!V22,'3. NCCF USD'!V22,'4. NCCF EUR'!V22,'5. NCCF GBP'!V22,'6. NCCF Autres (inclus)'!V22)</f>
        <v>0</v>
      </c>
      <c r="W22" s="409">
        <f>SUM('2. NCCF CAD'!W22,'3. NCCF USD'!W22,'4. NCCF EUR'!W22,'5. NCCF GBP'!W22,'6. NCCF Autres (inclus)'!W22)</f>
        <v>0</v>
      </c>
      <c r="Y22" s="236"/>
    </row>
    <row r="23" spans="2:25" x14ac:dyDescent="0.25">
      <c r="B23" s="465"/>
      <c r="C23" s="272"/>
      <c r="D23" s="272"/>
      <c r="E23" s="273" t="s">
        <v>26</v>
      </c>
      <c r="F23" s="273"/>
      <c r="G23" s="367">
        <f t="shared" ref="G23:W23" si="3">SUBTOTAL(9,G24:G27)</f>
        <v>0</v>
      </c>
      <c r="H23" s="368">
        <f t="shared" si="3"/>
        <v>0</v>
      </c>
      <c r="I23" s="369">
        <f t="shared" si="3"/>
        <v>0</v>
      </c>
      <c r="J23" s="369">
        <f t="shared" si="3"/>
        <v>0</v>
      </c>
      <c r="K23" s="370">
        <f t="shared" si="3"/>
        <v>0</v>
      </c>
      <c r="L23" s="364">
        <f t="shared" si="3"/>
        <v>0</v>
      </c>
      <c r="M23" s="364">
        <f t="shared" si="3"/>
        <v>0</v>
      </c>
      <c r="N23" s="364">
        <f t="shared" si="3"/>
        <v>0</v>
      </c>
      <c r="O23" s="364">
        <f t="shared" si="3"/>
        <v>0</v>
      </c>
      <c r="P23" s="364">
        <f t="shared" si="3"/>
        <v>0</v>
      </c>
      <c r="Q23" s="364">
        <f t="shared" si="3"/>
        <v>0</v>
      </c>
      <c r="R23" s="364">
        <f t="shared" si="3"/>
        <v>0</v>
      </c>
      <c r="S23" s="364">
        <f t="shared" si="3"/>
        <v>0</v>
      </c>
      <c r="T23" s="364">
        <f t="shared" si="3"/>
        <v>0</v>
      </c>
      <c r="U23" s="364">
        <f t="shared" si="3"/>
        <v>0</v>
      </c>
      <c r="V23" s="364">
        <f t="shared" si="3"/>
        <v>0</v>
      </c>
      <c r="W23" s="366">
        <f t="shared" si="3"/>
        <v>0</v>
      </c>
      <c r="Y23" s="238"/>
    </row>
    <row r="24" spans="2:25" outlineLevel="1" x14ac:dyDescent="0.25">
      <c r="B24" s="465"/>
      <c r="C24" s="272"/>
      <c r="D24" s="272"/>
      <c r="E24" s="273"/>
      <c r="F24" s="274" t="s">
        <v>27</v>
      </c>
      <c r="G24" s="394">
        <f>SUM('2. NCCF CAD'!G24,'3. NCCF USD'!G24,'4. NCCF EUR'!G24,'5. NCCF GBP'!G24,'6. NCCF Autres (inclus)'!G24)</f>
        <v>0</v>
      </c>
      <c r="H24" s="421">
        <f>SUM('2. NCCF CAD'!H24,'3. NCCF USD'!H24,'4. NCCF EUR'!H24,'5. NCCF GBP'!H24,'6. NCCF Autres (inclus)'!H24)</f>
        <v>0</v>
      </c>
      <c r="I24" s="389">
        <f>SUM('2. NCCF CAD'!I24,'3. NCCF USD'!I24,'4. NCCF EUR'!I24,'5. NCCF GBP'!I24,'6. NCCF Autres (inclus)'!I24)</f>
        <v>0</v>
      </c>
      <c r="J24" s="389">
        <f>SUM('2. NCCF CAD'!J24,'3. NCCF USD'!J24,'4. NCCF EUR'!J24,'5. NCCF GBP'!J24,'6. NCCF Autres (inclus)'!J24)</f>
        <v>0</v>
      </c>
      <c r="K24" s="390">
        <f>SUM('2. NCCF CAD'!K24,'3. NCCF USD'!K24,'4. NCCF EUR'!K24,'5. NCCF GBP'!K24,'6. NCCF Autres (inclus)'!K24)</f>
        <v>0</v>
      </c>
      <c r="L24" s="388">
        <f>SUM('2. NCCF CAD'!L24,'3. NCCF USD'!L24,'4. NCCF EUR'!L24,'5. NCCF GBP'!L24,'6. NCCF Autres (inclus)'!L24)</f>
        <v>0</v>
      </c>
      <c r="M24" s="392">
        <f>SUM('2. NCCF CAD'!M24,'3. NCCF USD'!M24,'4. NCCF EUR'!M24,'5. NCCF GBP'!M24,'6. NCCF Autres (inclus)'!M24)</f>
        <v>0</v>
      </c>
      <c r="N24" s="392">
        <f>SUM('2. NCCF CAD'!N24,'3. NCCF USD'!N24,'4. NCCF EUR'!N24,'5. NCCF GBP'!N24,'6. NCCF Autres (inclus)'!N24)</f>
        <v>0</v>
      </c>
      <c r="O24" s="392">
        <f>SUM('2. NCCF CAD'!O24,'3. NCCF USD'!O24,'4. NCCF EUR'!O24,'5. NCCF GBP'!O24,'6. NCCF Autres (inclus)'!O24)</f>
        <v>0</v>
      </c>
      <c r="P24" s="392">
        <f>SUM('2. NCCF CAD'!P24,'3. NCCF USD'!P24,'4. NCCF EUR'!P24,'5. NCCF GBP'!P24,'6. NCCF Autres (inclus)'!P24)</f>
        <v>0</v>
      </c>
      <c r="Q24" s="392">
        <f>SUM('2. NCCF CAD'!Q24,'3. NCCF USD'!Q24,'4. NCCF EUR'!Q24,'5. NCCF GBP'!Q24,'6. NCCF Autres (inclus)'!Q24)</f>
        <v>0</v>
      </c>
      <c r="R24" s="392">
        <f>SUM('2. NCCF CAD'!R24,'3. NCCF USD'!R24,'4. NCCF EUR'!R24,'5. NCCF GBP'!R24,'6. NCCF Autres (inclus)'!R24)</f>
        <v>0</v>
      </c>
      <c r="S24" s="392">
        <f>SUM('2. NCCF CAD'!S24,'3. NCCF USD'!S24,'4. NCCF EUR'!S24,'5. NCCF GBP'!S24,'6. NCCF Autres (inclus)'!S24)</f>
        <v>0</v>
      </c>
      <c r="T24" s="392">
        <f>SUM('2. NCCF CAD'!T24,'3. NCCF USD'!T24,'4. NCCF EUR'!T24,'5. NCCF GBP'!T24,'6. NCCF Autres (inclus)'!T24)</f>
        <v>0</v>
      </c>
      <c r="U24" s="388">
        <f>SUM('2. NCCF CAD'!U24,'3. NCCF USD'!U24,'4. NCCF EUR'!U24,'5. NCCF GBP'!U24,'6. NCCF Autres (inclus)'!U24)</f>
        <v>0</v>
      </c>
      <c r="V24" s="396">
        <f>SUM('2. NCCF CAD'!V24,'3. NCCF USD'!V24,'4. NCCF EUR'!V24,'5. NCCF GBP'!V24,'6. NCCF Autres (inclus)'!V24)</f>
        <v>0</v>
      </c>
      <c r="W24" s="409">
        <f>SUM('2. NCCF CAD'!W24,'3. NCCF USD'!W24,'4. NCCF EUR'!W24,'5. NCCF GBP'!W24,'6. NCCF Autres (inclus)'!W24)</f>
        <v>0</v>
      </c>
      <c r="Y24" s="236"/>
    </row>
    <row r="25" spans="2:25" outlineLevel="1" x14ac:dyDescent="0.25">
      <c r="B25" s="465"/>
      <c r="C25" s="272"/>
      <c r="D25" s="272"/>
      <c r="E25" s="273"/>
      <c r="F25" s="274" t="s">
        <v>28</v>
      </c>
      <c r="G25" s="394">
        <f>SUM('2. NCCF CAD'!G25,'3. NCCF USD'!G25,'4. NCCF EUR'!G25,'5. NCCF GBP'!G25,'6. NCCF Autres (inclus)'!G25)</f>
        <v>0</v>
      </c>
      <c r="H25" s="421">
        <f>SUM('2. NCCF CAD'!H25,'3. NCCF USD'!H25,'4. NCCF EUR'!H25,'5. NCCF GBP'!H25,'6. NCCF Autres (inclus)'!H25)</f>
        <v>0</v>
      </c>
      <c r="I25" s="389">
        <f>SUM('2. NCCF CAD'!I25,'3. NCCF USD'!I25,'4. NCCF EUR'!I25,'5. NCCF GBP'!I25,'6. NCCF Autres (inclus)'!I25)</f>
        <v>0</v>
      </c>
      <c r="J25" s="389">
        <f>SUM('2. NCCF CAD'!J25,'3. NCCF USD'!J25,'4. NCCF EUR'!J25,'5. NCCF GBP'!J25,'6. NCCF Autres (inclus)'!J25)</f>
        <v>0</v>
      </c>
      <c r="K25" s="390">
        <f>SUM('2. NCCF CAD'!K25,'3. NCCF USD'!K25,'4. NCCF EUR'!K25,'5. NCCF GBP'!K25,'6. NCCF Autres (inclus)'!K25)</f>
        <v>0</v>
      </c>
      <c r="L25" s="388">
        <f>SUM('2. NCCF CAD'!L25,'3. NCCF USD'!L25,'4. NCCF EUR'!L25,'5. NCCF GBP'!L25,'6. NCCF Autres (inclus)'!L25)</f>
        <v>0</v>
      </c>
      <c r="M25" s="392">
        <f>SUM('2. NCCF CAD'!M25,'3. NCCF USD'!M25,'4. NCCF EUR'!M25,'5. NCCF GBP'!M25,'6. NCCF Autres (inclus)'!M25)</f>
        <v>0</v>
      </c>
      <c r="N25" s="392">
        <f>SUM('2. NCCF CAD'!N25,'3. NCCF USD'!N25,'4. NCCF EUR'!N25,'5. NCCF GBP'!N25,'6. NCCF Autres (inclus)'!N25)</f>
        <v>0</v>
      </c>
      <c r="O25" s="392">
        <f>SUM('2. NCCF CAD'!O25,'3. NCCF USD'!O25,'4. NCCF EUR'!O25,'5. NCCF GBP'!O25,'6. NCCF Autres (inclus)'!O25)</f>
        <v>0</v>
      </c>
      <c r="P25" s="392">
        <f>SUM('2. NCCF CAD'!P25,'3. NCCF USD'!P25,'4. NCCF EUR'!P25,'5. NCCF GBP'!P25,'6. NCCF Autres (inclus)'!P25)</f>
        <v>0</v>
      </c>
      <c r="Q25" s="392">
        <f>SUM('2. NCCF CAD'!Q25,'3. NCCF USD'!Q25,'4. NCCF EUR'!Q25,'5. NCCF GBP'!Q25,'6. NCCF Autres (inclus)'!Q25)</f>
        <v>0</v>
      </c>
      <c r="R25" s="392">
        <f>SUM('2. NCCF CAD'!R25,'3. NCCF USD'!R25,'4. NCCF EUR'!R25,'5. NCCF GBP'!R25,'6. NCCF Autres (inclus)'!R25)</f>
        <v>0</v>
      </c>
      <c r="S25" s="392">
        <f>SUM('2. NCCF CAD'!S25,'3. NCCF USD'!S25,'4. NCCF EUR'!S25,'5. NCCF GBP'!S25,'6. NCCF Autres (inclus)'!S25)</f>
        <v>0</v>
      </c>
      <c r="T25" s="392">
        <f>SUM('2. NCCF CAD'!T25,'3. NCCF USD'!T25,'4. NCCF EUR'!T25,'5. NCCF GBP'!T25,'6. NCCF Autres (inclus)'!T25)</f>
        <v>0</v>
      </c>
      <c r="U25" s="388">
        <f>SUM('2. NCCF CAD'!U25,'3. NCCF USD'!U25,'4. NCCF EUR'!U25,'5. NCCF GBP'!U25,'6. NCCF Autres (inclus)'!U25)</f>
        <v>0</v>
      </c>
      <c r="V25" s="396">
        <f>SUM('2. NCCF CAD'!V25,'3. NCCF USD'!V25,'4. NCCF EUR'!V25,'5. NCCF GBP'!V25,'6. NCCF Autres (inclus)'!V25)</f>
        <v>0</v>
      </c>
      <c r="W25" s="409">
        <f>SUM('2. NCCF CAD'!W25,'3. NCCF USD'!W25,'4. NCCF EUR'!W25,'5. NCCF GBP'!W25,'6. NCCF Autres (inclus)'!W25)</f>
        <v>0</v>
      </c>
      <c r="Y25" s="236"/>
    </row>
    <row r="26" spans="2:25" outlineLevel="1" x14ac:dyDescent="0.25">
      <c r="B26" s="465"/>
      <c r="C26" s="272"/>
      <c r="D26" s="272"/>
      <c r="E26" s="273"/>
      <c r="F26" s="274" t="s">
        <v>29</v>
      </c>
      <c r="G26" s="394">
        <f>SUM('2. NCCF CAD'!G26,'3. NCCF USD'!G26,'4. NCCF EUR'!G26,'5. NCCF GBP'!G26,'6. NCCF Autres (inclus)'!G26)</f>
        <v>0</v>
      </c>
      <c r="H26" s="421">
        <f>SUM('2. NCCF CAD'!H26,'3. NCCF USD'!H26,'4. NCCF EUR'!H26,'5. NCCF GBP'!H26,'6. NCCF Autres (inclus)'!H26)</f>
        <v>0</v>
      </c>
      <c r="I26" s="389">
        <f>SUM('2. NCCF CAD'!I26,'3. NCCF USD'!I26,'4. NCCF EUR'!I26,'5. NCCF GBP'!I26,'6. NCCF Autres (inclus)'!I26)</f>
        <v>0</v>
      </c>
      <c r="J26" s="389">
        <f>SUM('2. NCCF CAD'!J26,'3. NCCF USD'!J26,'4. NCCF EUR'!J26,'5. NCCF GBP'!J26,'6. NCCF Autres (inclus)'!J26)</f>
        <v>0</v>
      </c>
      <c r="K26" s="390">
        <f>SUM('2. NCCF CAD'!K26,'3. NCCF USD'!K26,'4. NCCF EUR'!K26,'5. NCCF GBP'!K26,'6. NCCF Autres (inclus)'!K26)</f>
        <v>0</v>
      </c>
      <c r="L26" s="388">
        <f>SUM('2. NCCF CAD'!L26,'3. NCCF USD'!L26,'4. NCCF EUR'!L26,'5. NCCF GBP'!L26,'6. NCCF Autres (inclus)'!L26)</f>
        <v>0</v>
      </c>
      <c r="M26" s="392">
        <f>SUM('2. NCCF CAD'!M26,'3. NCCF USD'!M26,'4. NCCF EUR'!M26,'5. NCCF GBP'!M26,'6. NCCF Autres (inclus)'!M26)</f>
        <v>0</v>
      </c>
      <c r="N26" s="392">
        <f>SUM('2. NCCF CAD'!N26,'3. NCCF USD'!N26,'4. NCCF EUR'!N26,'5. NCCF GBP'!N26,'6. NCCF Autres (inclus)'!N26)</f>
        <v>0</v>
      </c>
      <c r="O26" s="392">
        <f>SUM('2. NCCF CAD'!O26,'3. NCCF USD'!O26,'4. NCCF EUR'!O26,'5. NCCF GBP'!O26,'6. NCCF Autres (inclus)'!O26)</f>
        <v>0</v>
      </c>
      <c r="P26" s="392">
        <f>SUM('2. NCCF CAD'!P26,'3. NCCF USD'!P26,'4. NCCF EUR'!P26,'5. NCCF GBP'!P26,'6. NCCF Autres (inclus)'!P26)</f>
        <v>0</v>
      </c>
      <c r="Q26" s="392">
        <f>SUM('2. NCCF CAD'!Q26,'3. NCCF USD'!Q26,'4. NCCF EUR'!Q26,'5. NCCF GBP'!Q26,'6. NCCF Autres (inclus)'!Q26)</f>
        <v>0</v>
      </c>
      <c r="R26" s="392">
        <f>SUM('2. NCCF CAD'!R26,'3. NCCF USD'!R26,'4. NCCF EUR'!R26,'5. NCCF GBP'!R26,'6. NCCF Autres (inclus)'!R26)</f>
        <v>0</v>
      </c>
      <c r="S26" s="392">
        <f>SUM('2. NCCF CAD'!S26,'3. NCCF USD'!S26,'4. NCCF EUR'!S26,'5. NCCF GBP'!S26,'6. NCCF Autres (inclus)'!S26)</f>
        <v>0</v>
      </c>
      <c r="T26" s="392">
        <f>SUM('2. NCCF CAD'!T26,'3. NCCF USD'!T26,'4. NCCF EUR'!T26,'5. NCCF GBP'!T26,'6. NCCF Autres (inclus)'!T26)</f>
        <v>0</v>
      </c>
      <c r="U26" s="388">
        <f>SUM('2. NCCF CAD'!U26,'3. NCCF USD'!U26,'4. NCCF EUR'!U26,'5. NCCF GBP'!U26,'6. NCCF Autres (inclus)'!U26)</f>
        <v>0</v>
      </c>
      <c r="V26" s="396">
        <f>SUM('2. NCCF CAD'!V26,'3. NCCF USD'!V26,'4. NCCF EUR'!V26,'5. NCCF GBP'!V26,'6. NCCF Autres (inclus)'!V26)</f>
        <v>0</v>
      </c>
      <c r="W26" s="409">
        <f>SUM('2. NCCF CAD'!W26,'3. NCCF USD'!W26,'4. NCCF EUR'!W26,'5. NCCF GBP'!W26,'6. NCCF Autres (inclus)'!W26)</f>
        <v>0</v>
      </c>
      <c r="Y26" s="236"/>
    </row>
    <row r="27" spans="2:25" outlineLevel="1" x14ac:dyDescent="0.25">
      <c r="B27" s="465"/>
      <c r="C27" s="272"/>
      <c r="D27" s="272"/>
      <c r="E27" s="273"/>
      <c r="F27" s="274" t="s">
        <v>30</v>
      </c>
      <c r="G27" s="394">
        <f>SUM('2. NCCF CAD'!G27,'3. NCCF USD'!G27,'4. NCCF EUR'!G27,'5. NCCF GBP'!G27,'6. NCCF Autres (inclus)'!G27)</f>
        <v>0</v>
      </c>
      <c r="H27" s="421">
        <f>SUM('2. NCCF CAD'!H27,'3. NCCF USD'!H27,'4. NCCF EUR'!H27,'5. NCCF GBP'!H27,'6. NCCF Autres (inclus)'!H27)</f>
        <v>0</v>
      </c>
      <c r="I27" s="389">
        <f>SUM('2. NCCF CAD'!I27,'3. NCCF USD'!I27,'4. NCCF EUR'!I27,'5. NCCF GBP'!I27,'6. NCCF Autres (inclus)'!I27)</f>
        <v>0</v>
      </c>
      <c r="J27" s="389">
        <f>SUM('2. NCCF CAD'!J27,'3. NCCF USD'!J27,'4. NCCF EUR'!J27,'5. NCCF GBP'!J27,'6. NCCF Autres (inclus)'!J27)</f>
        <v>0</v>
      </c>
      <c r="K27" s="390">
        <f>SUM('2. NCCF CAD'!K27,'3. NCCF USD'!K27,'4. NCCF EUR'!K27,'5. NCCF GBP'!K27,'6. NCCF Autres (inclus)'!K27)</f>
        <v>0</v>
      </c>
      <c r="L27" s="388">
        <f>SUM('2. NCCF CAD'!L27,'3. NCCF USD'!L27,'4. NCCF EUR'!L27,'5. NCCF GBP'!L27,'6. NCCF Autres (inclus)'!L27)</f>
        <v>0</v>
      </c>
      <c r="M27" s="392">
        <f>SUM('2. NCCF CAD'!M27,'3. NCCF USD'!M27,'4. NCCF EUR'!M27,'5. NCCF GBP'!M27,'6. NCCF Autres (inclus)'!M27)</f>
        <v>0</v>
      </c>
      <c r="N27" s="392">
        <f>SUM('2. NCCF CAD'!N27,'3. NCCF USD'!N27,'4. NCCF EUR'!N27,'5. NCCF GBP'!N27,'6. NCCF Autres (inclus)'!N27)</f>
        <v>0</v>
      </c>
      <c r="O27" s="392">
        <f>SUM('2. NCCF CAD'!O27,'3. NCCF USD'!O27,'4. NCCF EUR'!O27,'5. NCCF GBP'!O27,'6. NCCF Autres (inclus)'!O27)</f>
        <v>0</v>
      </c>
      <c r="P27" s="392">
        <f>SUM('2. NCCF CAD'!P27,'3. NCCF USD'!P27,'4. NCCF EUR'!P27,'5. NCCF GBP'!P27,'6. NCCF Autres (inclus)'!P27)</f>
        <v>0</v>
      </c>
      <c r="Q27" s="392">
        <f>SUM('2. NCCF CAD'!Q27,'3. NCCF USD'!Q27,'4. NCCF EUR'!Q27,'5. NCCF GBP'!Q27,'6. NCCF Autres (inclus)'!Q27)</f>
        <v>0</v>
      </c>
      <c r="R27" s="392">
        <f>SUM('2. NCCF CAD'!R27,'3. NCCF USD'!R27,'4. NCCF EUR'!R27,'5. NCCF GBP'!R27,'6. NCCF Autres (inclus)'!R27)</f>
        <v>0</v>
      </c>
      <c r="S27" s="392">
        <f>SUM('2. NCCF CAD'!S27,'3. NCCF USD'!S27,'4. NCCF EUR'!S27,'5. NCCF GBP'!S27,'6. NCCF Autres (inclus)'!S27)</f>
        <v>0</v>
      </c>
      <c r="T27" s="392">
        <f>SUM('2. NCCF CAD'!T27,'3. NCCF USD'!T27,'4. NCCF EUR'!T27,'5. NCCF GBP'!T27,'6. NCCF Autres (inclus)'!T27)</f>
        <v>0</v>
      </c>
      <c r="U27" s="388">
        <f>SUM('2. NCCF CAD'!U27,'3. NCCF USD'!U27,'4. NCCF EUR'!U27,'5. NCCF GBP'!U27,'6. NCCF Autres (inclus)'!U27)</f>
        <v>0</v>
      </c>
      <c r="V27" s="396">
        <f>SUM('2. NCCF CAD'!V27,'3. NCCF USD'!V27,'4. NCCF EUR'!V27,'5. NCCF GBP'!V27,'6. NCCF Autres (inclus)'!V27)</f>
        <v>0</v>
      </c>
      <c r="W27" s="409">
        <f>SUM('2. NCCF CAD'!W27,'3. NCCF USD'!W27,'4. NCCF EUR'!W27,'5. NCCF GBP'!W27,'6. NCCF Autres (inclus)'!W27)</f>
        <v>0</v>
      </c>
      <c r="Y27" s="236"/>
    </row>
    <row r="28" spans="2:25" x14ac:dyDescent="0.25">
      <c r="B28" s="465"/>
      <c r="C28" s="272"/>
      <c r="D28" s="272"/>
      <c r="E28" s="273" t="s">
        <v>31</v>
      </c>
      <c r="F28" s="273"/>
      <c r="G28" s="367">
        <f t="shared" ref="G28:W28" si="4">SUBTOTAL(9,G29:G32)</f>
        <v>0</v>
      </c>
      <c r="H28" s="368">
        <f t="shared" si="4"/>
        <v>0</v>
      </c>
      <c r="I28" s="369">
        <f t="shared" si="4"/>
        <v>0</v>
      </c>
      <c r="J28" s="369">
        <f t="shared" si="4"/>
        <v>0</v>
      </c>
      <c r="K28" s="370">
        <f t="shared" si="4"/>
        <v>0</v>
      </c>
      <c r="L28" s="364">
        <f t="shared" si="4"/>
        <v>0</v>
      </c>
      <c r="M28" s="364">
        <f t="shared" si="4"/>
        <v>0</v>
      </c>
      <c r="N28" s="364">
        <f t="shared" si="4"/>
        <v>0</v>
      </c>
      <c r="O28" s="364">
        <f t="shared" si="4"/>
        <v>0</v>
      </c>
      <c r="P28" s="364">
        <f t="shared" si="4"/>
        <v>0</v>
      </c>
      <c r="Q28" s="364">
        <f t="shared" si="4"/>
        <v>0</v>
      </c>
      <c r="R28" s="364">
        <f t="shared" si="4"/>
        <v>0</v>
      </c>
      <c r="S28" s="364">
        <f t="shared" si="4"/>
        <v>0</v>
      </c>
      <c r="T28" s="364">
        <f t="shared" si="4"/>
        <v>0</v>
      </c>
      <c r="U28" s="364">
        <f t="shared" si="4"/>
        <v>0</v>
      </c>
      <c r="V28" s="364">
        <f t="shared" si="4"/>
        <v>0</v>
      </c>
      <c r="W28" s="366">
        <f t="shared" si="4"/>
        <v>0</v>
      </c>
      <c r="Y28" s="238"/>
    </row>
    <row r="29" spans="2:25" outlineLevel="1" x14ac:dyDescent="0.25">
      <c r="B29" s="465"/>
      <c r="C29" s="272"/>
      <c r="D29" s="272"/>
      <c r="E29" s="273"/>
      <c r="F29" s="274" t="s">
        <v>32</v>
      </c>
      <c r="G29" s="394">
        <f>SUM('2. NCCF CAD'!G29,'3. NCCF USD'!G29,'4. NCCF EUR'!G29,'5. NCCF GBP'!G29,'6. NCCF Autres (inclus)'!G29)</f>
        <v>0</v>
      </c>
      <c r="H29" s="421">
        <f>SUM('2. NCCF CAD'!H29,'3. NCCF USD'!H29,'4. NCCF EUR'!H29,'5. NCCF GBP'!H29,'6. NCCF Autres (inclus)'!H29)</f>
        <v>0</v>
      </c>
      <c r="I29" s="389">
        <f>SUM('2. NCCF CAD'!I29,'3. NCCF USD'!I29,'4. NCCF EUR'!I29,'5. NCCF GBP'!I29,'6. NCCF Autres (inclus)'!I29)</f>
        <v>0</v>
      </c>
      <c r="J29" s="389">
        <f>SUM('2. NCCF CAD'!J29,'3. NCCF USD'!J29,'4. NCCF EUR'!J29,'5. NCCF GBP'!J29,'6. NCCF Autres (inclus)'!J29)</f>
        <v>0</v>
      </c>
      <c r="K29" s="390">
        <f>SUM('2. NCCF CAD'!K29,'3. NCCF USD'!K29,'4. NCCF EUR'!K29,'5. NCCF GBP'!K29,'6. NCCF Autres (inclus)'!K29)</f>
        <v>0</v>
      </c>
      <c r="L29" s="388">
        <f>SUM('2. NCCF CAD'!L29,'3. NCCF USD'!L29,'4. NCCF EUR'!L29,'5. NCCF GBP'!L29,'6. NCCF Autres (inclus)'!L29)</f>
        <v>0</v>
      </c>
      <c r="M29" s="392">
        <f>SUM('2. NCCF CAD'!M29,'3. NCCF USD'!M29,'4. NCCF EUR'!M29,'5. NCCF GBP'!M29,'6. NCCF Autres (inclus)'!M29)</f>
        <v>0</v>
      </c>
      <c r="N29" s="392">
        <f>SUM('2. NCCF CAD'!N29,'3. NCCF USD'!N29,'4. NCCF EUR'!N29,'5. NCCF GBP'!N29,'6. NCCF Autres (inclus)'!N29)</f>
        <v>0</v>
      </c>
      <c r="O29" s="392">
        <f>SUM('2. NCCF CAD'!O29,'3. NCCF USD'!O29,'4. NCCF EUR'!O29,'5. NCCF GBP'!O29,'6. NCCF Autres (inclus)'!O29)</f>
        <v>0</v>
      </c>
      <c r="P29" s="396">
        <f>SUM('2. NCCF CAD'!P29,'3. NCCF USD'!P29,'4. NCCF EUR'!P29,'5. NCCF GBP'!P29,'6. NCCF Autres (inclus)'!P29)</f>
        <v>0</v>
      </c>
      <c r="Q29" s="392">
        <f>SUM('2. NCCF CAD'!Q29,'3. NCCF USD'!Q29,'4. NCCF EUR'!Q29,'5. NCCF GBP'!Q29,'6. NCCF Autres (inclus)'!Q29)</f>
        <v>0</v>
      </c>
      <c r="R29" s="392">
        <f>SUM('2. NCCF CAD'!R29,'3. NCCF USD'!R29,'4. NCCF EUR'!R29,'5. NCCF GBP'!R29,'6. NCCF Autres (inclus)'!R29)</f>
        <v>0</v>
      </c>
      <c r="S29" s="392">
        <f>SUM('2. NCCF CAD'!S29,'3. NCCF USD'!S29,'4. NCCF EUR'!S29,'5. NCCF GBP'!S29,'6. NCCF Autres (inclus)'!S29)</f>
        <v>0</v>
      </c>
      <c r="T29" s="392">
        <f>SUM('2. NCCF CAD'!T29,'3. NCCF USD'!T29,'4. NCCF EUR'!T29,'5. NCCF GBP'!T29,'6. NCCF Autres (inclus)'!T29)</f>
        <v>0</v>
      </c>
      <c r="U29" s="388">
        <f>SUM('2. NCCF CAD'!U29,'3. NCCF USD'!U29,'4. NCCF EUR'!U29,'5. NCCF GBP'!U29,'6. NCCF Autres (inclus)'!U29)</f>
        <v>0</v>
      </c>
      <c r="V29" s="396">
        <f>SUM('2. NCCF CAD'!V29,'3. NCCF USD'!V29,'4. NCCF EUR'!V29,'5. NCCF GBP'!V29,'6. NCCF Autres (inclus)'!V29)</f>
        <v>0</v>
      </c>
      <c r="W29" s="409">
        <f>SUM('2. NCCF CAD'!W29,'3. NCCF USD'!W29,'4. NCCF EUR'!W29,'5. NCCF GBP'!W29,'6. NCCF Autres (inclus)'!W29)</f>
        <v>0</v>
      </c>
      <c r="Y29" s="236"/>
    </row>
    <row r="30" spans="2:25" outlineLevel="1" x14ac:dyDescent="0.25">
      <c r="B30" s="465"/>
      <c r="C30" s="272"/>
      <c r="D30" s="272"/>
      <c r="E30" s="273"/>
      <c r="F30" s="274" t="s">
        <v>33</v>
      </c>
      <c r="G30" s="394">
        <f>SUM('2. NCCF CAD'!G30,'3. NCCF USD'!G30,'4. NCCF EUR'!G30,'5. NCCF GBP'!G30,'6. NCCF Autres (inclus)'!G30)</f>
        <v>0</v>
      </c>
      <c r="H30" s="421">
        <f>SUM('2. NCCF CAD'!H30,'3. NCCF USD'!H30,'4. NCCF EUR'!H30,'5. NCCF GBP'!H30,'6. NCCF Autres (inclus)'!H30)</f>
        <v>0</v>
      </c>
      <c r="I30" s="389">
        <f>SUM('2. NCCF CAD'!I30,'3. NCCF USD'!I30,'4. NCCF EUR'!I30,'5. NCCF GBP'!I30,'6. NCCF Autres (inclus)'!I30)</f>
        <v>0</v>
      </c>
      <c r="J30" s="389">
        <f>SUM('2. NCCF CAD'!J30,'3. NCCF USD'!J30,'4. NCCF EUR'!J30,'5. NCCF GBP'!J30,'6. NCCF Autres (inclus)'!J30)</f>
        <v>0</v>
      </c>
      <c r="K30" s="390">
        <f>SUM('2. NCCF CAD'!K30,'3. NCCF USD'!K30,'4. NCCF EUR'!K30,'5. NCCF GBP'!K30,'6. NCCF Autres (inclus)'!K30)</f>
        <v>0</v>
      </c>
      <c r="L30" s="388">
        <f>SUM('2. NCCF CAD'!L30,'3. NCCF USD'!L30,'4. NCCF EUR'!L30,'5. NCCF GBP'!L30,'6. NCCF Autres (inclus)'!L30)</f>
        <v>0</v>
      </c>
      <c r="M30" s="392">
        <f>SUM('2. NCCF CAD'!M30,'3. NCCF USD'!M30,'4. NCCF EUR'!M30,'5. NCCF GBP'!M30,'6. NCCF Autres (inclus)'!M30)</f>
        <v>0</v>
      </c>
      <c r="N30" s="392">
        <f>SUM('2. NCCF CAD'!N30,'3. NCCF USD'!N30,'4. NCCF EUR'!N30,'5. NCCF GBP'!N30,'6. NCCF Autres (inclus)'!N30)</f>
        <v>0</v>
      </c>
      <c r="O30" s="392">
        <f>SUM('2. NCCF CAD'!O30,'3. NCCF USD'!O30,'4. NCCF EUR'!O30,'5. NCCF GBP'!O30,'6. NCCF Autres (inclus)'!O30)</f>
        <v>0</v>
      </c>
      <c r="P30" s="396">
        <f>SUM('2. NCCF CAD'!P30,'3. NCCF USD'!P30,'4. NCCF EUR'!P30,'5. NCCF GBP'!P30,'6. NCCF Autres (inclus)'!P30)</f>
        <v>0</v>
      </c>
      <c r="Q30" s="392">
        <f>SUM('2. NCCF CAD'!Q30,'3. NCCF USD'!Q30,'4. NCCF EUR'!Q30,'5. NCCF GBP'!Q30,'6. NCCF Autres (inclus)'!Q30)</f>
        <v>0</v>
      </c>
      <c r="R30" s="392">
        <f>SUM('2. NCCF CAD'!R30,'3. NCCF USD'!R30,'4. NCCF EUR'!R30,'5. NCCF GBP'!R30,'6. NCCF Autres (inclus)'!R30)</f>
        <v>0</v>
      </c>
      <c r="S30" s="392">
        <f>SUM('2. NCCF CAD'!S30,'3. NCCF USD'!S30,'4. NCCF EUR'!S30,'5. NCCF GBP'!S30,'6. NCCF Autres (inclus)'!S30)</f>
        <v>0</v>
      </c>
      <c r="T30" s="392">
        <f>SUM('2. NCCF CAD'!T30,'3. NCCF USD'!T30,'4. NCCF EUR'!T30,'5. NCCF GBP'!T30,'6. NCCF Autres (inclus)'!T30)</f>
        <v>0</v>
      </c>
      <c r="U30" s="388">
        <f>SUM('2. NCCF CAD'!U30,'3. NCCF USD'!U30,'4. NCCF EUR'!U30,'5. NCCF GBP'!U30,'6. NCCF Autres (inclus)'!U30)</f>
        <v>0</v>
      </c>
      <c r="V30" s="396">
        <f>SUM('2. NCCF CAD'!V30,'3. NCCF USD'!V30,'4. NCCF EUR'!V30,'5. NCCF GBP'!V30,'6. NCCF Autres (inclus)'!V30)</f>
        <v>0</v>
      </c>
      <c r="W30" s="409">
        <f>SUM('2. NCCF CAD'!W30,'3. NCCF USD'!W30,'4. NCCF EUR'!W30,'5. NCCF GBP'!W30,'6. NCCF Autres (inclus)'!W30)</f>
        <v>0</v>
      </c>
      <c r="Y30" s="236"/>
    </row>
    <row r="31" spans="2:25" outlineLevel="1" x14ac:dyDescent="0.25">
      <c r="B31" s="465"/>
      <c r="C31" s="272"/>
      <c r="D31" s="272"/>
      <c r="E31" s="273"/>
      <c r="F31" s="274" t="s">
        <v>34</v>
      </c>
      <c r="G31" s="394">
        <f>SUM('2. NCCF CAD'!G31,'3. NCCF USD'!G31,'4. NCCF EUR'!G31,'5. NCCF GBP'!G31,'6. NCCF Autres (inclus)'!G31)</f>
        <v>0</v>
      </c>
      <c r="H31" s="421">
        <f>SUM('2. NCCF CAD'!H31,'3. NCCF USD'!H31,'4. NCCF EUR'!H31,'5. NCCF GBP'!H31,'6. NCCF Autres (inclus)'!H31)</f>
        <v>0</v>
      </c>
      <c r="I31" s="389">
        <f>SUM('2. NCCF CAD'!I31,'3. NCCF USD'!I31,'4. NCCF EUR'!I31,'5. NCCF GBP'!I31,'6. NCCF Autres (inclus)'!I31)</f>
        <v>0</v>
      </c>
      <c r="J31" s="389">
        <f>SUM('2. NCCF CAD'!J31,'3. NCCF USD'!J31,'4. NCCF EUR'!J31,'5. NCCF GBP'!J31,'6. NCCF Autres (inclus)'!J31)</f>
        <v>0</v>
      </c>
      <c r="K31" s="390">
        <f>SUM('2. NCCF CAD'!K31,'3. NCCF USD'!K31,'4. NCCF EUR'!K31,'5. NCCF GBP'!K31,'6. NCCF Autres (inclus)'!K31)</f>
        <v>0</v>
      </c>
      <c r="L31" s="388">
        <f>SUM('2. NCCF CAD'!L31,'3. NCCF USD'!L31,'4. NCCF EUR'!L31,'5. NCCF GBP'!L31,'6. NCCF Autres (inclus)'!L31)</f>
        <v>0</v>
      </c>
      <c r="M31" s="392">
        <f>SUM('2. NCCF CAD'!M31,'3. NCCF USD'!M31,'4. NCCF EUR'!M31,'5. NCCF GBP'!M31,'6. NCCF Autres (inclus)'!M31)</f>
        <v>0</v>
      </c>
      <c r="N31" s="392">
        <f>SUM('2. NCCF CAD'!N31,'3. NCCF USD'!N31,'4. NCCF EUR'!N31,'5. NCCF GBP'!N31,'6. NCCF Autres (inclus)'!N31)</f>
        <v>0</v>
      </c>
      <c r="O31" s="392">
        <f>SUM('2. NCCF CAD'!O31,'3. NCCF USD'!O31,'4. NCCF EUR'!O31,'5. NCCF GBP'!O31,'6. NCCF Autres (inclus)'!O31)</f>
        <v>0</v>
      </c>
      <c r="P31" s="396">
        <f>SUM('2. NCCF CAD'!P31,'3. NCCF USD'!P31,'4. NCCF EUR'!P31,'5. NCCF GBP'!P31,'6. NCCF Autres (inclus)'!P31)</f>
        <v>0</v>
      </c>
      <c r="Q31" s="392">
        <f>SUM('2. NCCF CAD'!Q31,'3. NCCF USD'!Q31,'4. NCCF EUR'!Q31,'5. NCCF GBP'!Q31,'6. NCCF Autres (inclus)'!Q31)</f>
        <v>0</v>
      </c>
      <c r="R31" s="392">
        <f>SUM('2. NCCF CAD'!R31,'3. NCCF USD'!R31,'4. NCCF EUR'!R31,'5. NCCF GBP'!R31,'6. NCCF Autres (inclus)'!R31)</f>
        <v>0</v>
      </c>
      <c r="S31" s="392">
        <f>SUM('2. NCCF CAD'!S31,'3. NCCF USD'!S31,'4. NCCF EUR'!S31,'5. NCCF GBP'!S31,'6. NCCF Autres (inclus)'!S31)</f>
        <v>0</v>
      </c>
      <c r="T31" s="392">
        <f>SUM('2. NCCF CAD'!T31,'3. NCCF USD'!T31,'4. NCCF EUR'!T31,'5. NCCF GBP'!T31,'6. NCCF Autres (inclus)'!T31)</f>
        <v>0</v>
      </c>
      <c r="U31" s="388">
        <f>SUM('2. NCCF CAD'!U31,'3. NCCF USD'!U31,'4. NCCF EUR'!U31,'5. NCCF GBP'!U31,'6. NCCF Autres (inclus)'!U31)</f>
        <v>0</v>
      </c>
      <c r="V31" s="396">
        <f>SUM('2. NCCF CAD'!V31,'3. NCCF USD'!V31,'4. NCCF EUR'!V31,'5. NCCF GBP'!V31,'6. NCCF Autres (inclus)'!V31)</f>
        <v>0</v>
      </c>
      <c r="W31" s="409">
        <f>SUM('2. NCCF CAD'!W31,'3. NCCF USD'!W31,'4. NCCF EUR'!W31,'5. NCCF GBP'!W31,'6. NCCF Autres (inclus)'!W31)</f>
        <v>0</v>
      </c>
      <c r="Y31" s="236"/>
    </row>
    <row r="32" spans="2:25" outlineLevel="1" x14ac:dyDescent="0.25">
      <c r="B32" s="465"/>
      <c r="C32" s="272"/>
      <c r="D32" s="272"/>
      <c r="E32" s="273"/>
      <c r="F32" s="274" t="s">
        <v>35</v>
      </c>
      <c r="G32" s="394">
        <f>SUM('2. NCCF CAD'!G32,'3. NCCF USD'!G32,'4. NCCF EUR'!G32,'5. NCCF GBP'!G32,'6. NCCF Autres (inclus)'!G32)</f>
        <v>0</v>
      </c>
      <c r="H32" s="421">
        <f>SUM('2. NCCF CAD'!H32,'3. NCCF USD'!H32,'4. NCCF EUR'!H32,'5. NCCF GBP'!H32,'6. NCCF Autres (inclus)'!H32)</f>
        <v>0</v>
      </c>
      <c r="I32" s="389">
        <f>SUM('2. NCCF CAD'!I32,'3. NCCF USD'!I32,'4. NCCF EUR'!I32,'5. NCCF GBP'!I32,'6. NCCF Autres (inclus)'!I32)</f>
        <v>0</v>
      </c>
      <c r="J32" s="389">
        <f>SUM('2. NCCF CAD'!J32,'3. NCCF USD'!J32,'4. NCCF EUR'!J32,'5. NCCF GBP'!J32,'6. NCCF Autres (inclus)'!J32)</f>
        <v>0</v>
      </c>
      <c r="K32" s="390">
        <f>SUM('2. NCCF CAD'!K32,'3. NCCF USD'!K32,'4. NCCF EUR'!K32,'5. NCCF GBP'!K32,'6. NCCF Autres (inclus)'!K32)</f>
        <v>0</v>
      </c>
      <c r="L32" s="388">
        <f>SUM('2. NCCF CAD'!L32,'3. NCCF USD'!L32,'4. NCCF EUR'!L32,'5. NCCF GBP'!L32,'6. NCCF Autres (inclus)'!L32)</f>
        <v>0</v>
      </c>
      <c r="M32" s="392">
        <f>SUM('2. NCCF CAD'!M32,'3. NCCF USD'!M32,'4. NCCF EUR'!M32,'5. NCCF GBP'!M32,'6. NCCF Autres (inclus)'!M32)</f>
        <v>0</v>
      </c>
      <c r="N32" s="392">
        <f>SUM('2. NCCF CAD'!N32,'3. NCCF USD'!N32,'4. NCCF EUR'!N32,'5. NCCF GBP'!N32,'6. NCCF Autres (inclus)'!N32)</f>
        <v>0</v>
      </c>
      <c r="O32" s="392">
        <f>SUM('2. NCCF CAD'!O32,'3. NCCF USD'!O32,'4. NCCF EUR'!O32,'5. NCCF GBP'!O32,'6. NCCF Autres (inclus)'!O32)</f>
        <v>0</v>
      </c>
      <c r="P32" s="396">
        <f>SUM('2. NCCF CAD'!P32,'3. NCCF USD'!P32,'4. NCCF EUR'!P32,'5. NCCF GBP'!P32,'6. NCCF Autres (inclus)'!P32)</f>
        <v>0</v>
      </c>
      <c r="Q32" s="392">
        <f>SUM('2. NCCF CAD'!Q32,'3. NCCF USD'!Q32,'4. NCCF EUR'!Q32,'5. NCCF GBP'!Q32,'6. NCCF Autres (inclus)'!Q32)</f>
        <v>0</v>
      </c>
      <c r="R32" s="392">
        <f>SUM('2. NCCF CAD'!R32,'3. NCCF USD'!R32,'4. NCCF EUR'!R32,'5. NCCF GBP'!R32,'6. NCCF Autres (inclus)'!R32)</f>
        <v>0</v>
      </c>
      <c r="S32" s="392">
        <f>SUM('2. NCCF CAD'!S32,'3. NCCF USD'!S32,'4. NCCF EUR'!S32,'5. NCCF GBP'!S32,'6. NCCF Autres (inclus)'!S32)</f>
        <v>0</v>
      </c>
      <c r="T32" s="392">
        <f>SUM('2. NCCF CAD'!T32,'3. NCCF USD'!T32,'4. NCCF EUR'!T32,'5. NCCF GBP'!T32,'6. NCCF Autres (inclus)'!T32)</f>
        <v>0</v>
      </c>
      <c r="U32" s="388">
        <f>SUM('2. NCCF CAD'!U32,'3. NCCF USD'!U32,'4. NCCF EUR'!U32,'5. NCCF GBP'!U32,'6. NCCF Autres (inclus)'!U32)</f>
        <v>0</v>
      </c>
      <c r="V32" s="396">
        <f>SUM('2. NCCF CAD'!V32,'3. NCCF USD'!V32,'4. NCCF EUR'!V32,'5. NCCF GBP'!V32,'6. NCCF Autres (inclus)'!V32)</f>
        <v>0</v>
      </c>
      <c r="W32" s="409">
        <f>SUM('2. NCCF CAD'!W32,'3. NCCF USD'!W32,'4. NCCF EUR'!W32,'5. NCCF GBP'!W32,'6. NCCF Autres (inclus)'!W32)</f>
        <v>0</v>
      </c>
      <c r="Y32" s="236"/>
    </row>
    <row r="33" spans="2:25" x14ac:dyDescent="0.25">
      <c r="B33" s="465"/>
      <c r="C33" s="272"/>
      <c r="D33" s="272" t="s">
        <v>36</v>
      </c>
      <c r="E33" s="273"/>
      <c r="F33" s="273"/>
      <c r="G33" s="367"/>
      <c r="H33" s="368"/>
      <c r="I33" s="369"/>
      <c r="J33" s="369"/>
      <c r="K33" s="370"/>
      <c r="L33" s="364"/>
      <c r="M33" s="364"/>
      <c r="N33" s="364"/>
      <c r="O33" s="364"/>
      <c r="P33" s="364"/>
      <c r="Q33" s="364"/>
      <c r="R33" s="364"/>
      <c r="S33" s="364"/>
      <c r="T33" s="364"/>
      <c r="U33" s="364"/>
      <c r="V33" s="364"/>
      <c r="W33" s="366"/>
      <c r="Y33" s="353"/>
    </row>
    <row r="34" spans="2:25" x14ac:dyDescent="0.25">
      <c r="B34" s="465"/>
      <c r="C34" s="272"/>
      <c r="D34" s="272"/>
      <c r="E34" s="275" t="s">
        <v>37</v>
      </c>
      <c r="F34" s="273"/>
      <c r="G34" s="367">
        <f t="shared" ref="G34:W34" si="5">SUBTOTAL(9,G35:G37)</f>
        <v>0</v>
      </c>
      <c r="H34" s="368">
        <f t="shared" si="5"/>
        <v>0</v>
      </c>
      <c r="I34" s="369">
        <f t="shared" si="5"/>
        <v>0</v>
      </c>
      <c r="J34" s="369">
        <f t="shared" si="5"/>
        <v>0</v>
      </c>
      <c r="K34" s="370">
        <f t="shared" si="5"/>
        <v>0</v>
      </c>
      <c r="L34" s="364">
        <f t="shared" si="5"/>
        <v>0</v>
      </c>
      <c r="M34" s="364">
        <f t="shared" si="5"/>
        <v>0</v>
      </c>
      <c r="N34" s="364">
        <f t="shared" si="5"/>
        <v>0</v>
      </c>
      <c r="O34" s="364">
        <f t="shared" si="5"/>
        <v>0</v>
      </c>
      <c r="P34" s="364">
        <f t="shared" si="5"/>
        <v>0</v>
      </c>
      <c r="Q34" s="364">
        <f t="shared" si="5"/>
        <v>0</v>
      </c>
      <c r="R34" s="364">
        <f t="shared" si="5"/>
        <v>0</v>
      </c>
      <c r="S34" s="364">
        <f t="shared" si="5"/>
        <v>0</v>
      </c>
      <c r="T34" s="364">
        <f t="shared" si="5"/>
        <v>0</v>
      </c>
      <c r="U34" s="364">
        <f t="shared" si="5"/>
        <v>0</v>
      </c>
      <c r="V34" s="364">
        <f t="shared" si="5"/>
        <v>0</v>
      </c>
      <c r="W34" s="366">
        <f t="shared" si="5"/>
        <v>0</v>
      </c>
      <c r="Y34" s="354"/>
    </row>
    <row r="35" spans="2:25" outlineLevel="1" x14ac:dyDescent="0.25">
      <c r="B35" s="465"/>
      <c r="C35" s="272"/>
      <c r="D35" s="272"/>
      <c r="E35" s="275"/>
      <c r="F35" s="274" t="s">
        <v>38</v>
      </c>
      <c r="G35" s="394">
        <f>SUM('2. NCCF CAD'!G35,'3. NCCF USD'!G35,'4. NCCF EUR'!G35,'5. NCCF GBP'!G35,'6. NCCF Autres (inclus)'!G35)</f>
        <v>0</v>
      </c>
      <c r="H35" s="421">
        <f>SUM('2. NCCF CAD'!H35,'3. NCCF USD'!H35,'4. NCCF EUR'!H35,'5. NCCF GBP'!H35,'6. NCCF Autres (inclus)'!H35)</f>
        <v>0</v>
      </c>
      <c r="I35" s="389">
        <f>SUM('2. NCCF CAD'!I35,'3. NCCF USD'!I35,'4. NCCF EUR'!I35,'5. NCCF GBP'!I35,'6. NCCF Autres (inclus)'!I35)</f>
        <v>0</v>
      </c>
      <c r="J35" s="389">
        <f>SUM('2. NCCF CAD'!J35,'3. NCCF USD'!J35,'4. NCCF EUR'!J35,'5. NCCF GBP'!J35,'6. NCCF Autres (inclus)'!J35)</f>
        <v>0</v>
      </c>
      <c r="K35" s="390">
        <f>SUM('2. NCCF CAD'!K35,'3. NCCF USD'!K35,'4. NCCF EUR'!K35,'5. NCCF GBP'!K35,'6. NCCF Autres (inclus)'!K35)</f>
        <v>0</v>
      </c>
      <c r="L35" s="388">
        <f>SUM('2. NCCF CAD'!L35,'3. NCCF USD'!L35,'4. NCCF EUR'!L35,'5. NCCF GBP'!L35,'6. NCCF Autres (inclus)'!L35)</f>
        <v>0</v>
      </c>
      <c r="M35" s="392">
        <f>SUM('2. NCCF CAD'!M35,'3. NCCF USD'!M35,'4. NCCF EUR'!M35,'5. NCCF GBP'!M35,'6. NCCF Autres (inclus)'!M35)</f>
        <v>0</v>
      </c>
      <c r="N35" s="392">
        <f>SUM('2. NCCF CAD'!N35,'3. NCCF USD'!N35,'4. NCCF EUR'!N35,'5. NCCF GBP'!N35,'6. NCCF Autres (inclus)'!N35)</f>
        <v>0</v>
      </c>
      <c r="O35" s="392">
        <f>SUM('2. NCCF CAD'!O35,'3. NCCF USD'!O35,'4. NCCF EUR'!O35,'5. NCCF GBP'!O35,'6. NCCF Autres (inclus)'!O35)</f>
        <v>0</v>
      </c>
      <c r="P35" s="396">
        <f>SUM('2. NCCF CAD'!P35,'3. NCCF USD'!P35,'4. NCCF EUR'!P35,'5. NCCF GBP'!P35,'6. NCCF Autres (inclus)'!P35)</f>
        <v>0</v>
      </c>
      <c r="Q35" s="392">
        <f>SUM('2. NCCF CAD'!Q35,'3. NCCF USD'!Q35,'4. NCCF EUR'!Q35,'5. NCCF GBP'!Q35,'6. NCCF Autres (inclus)'!Q35)</f>
        <v>0</v>
      </c>
      <c r="R35" s="392">
        <f>SUM('2. NCCF CAD'!R35,'3. NCCF USD'!R35,'4. NCCF EUR'!R35,'5. NCCF GBP'!R35,'6. NCCF Autres (inclus)'!R35)</f>
        <v>0</v>
      </c>
      <c r="S35" s="392">
        <f>SUM('2. NCCF CAD'!S35,'3. NCCF USD'!S35,'4. NCCF EUR'!S35,'5. NCCF GBP'!S35,'6. NCCF Autres (inclus)'!S35)</f>
        <v>0</v>
      </c>
      <c r="T35" s="392">
        <f>SUM('2. NCCF CAD'!T35,'3. NCCF USD'!T35,'4. NCCF EUR'!T35,'5. NCCF GBP'!T35,'6. NCCF Autres (inclus)'!T35)</f>
        <v>0</v>
      </c>
      <c r="U35" s="388">
        <f>SUM('2. NCCF CAD'!U35,'3. NCCF USD'!U35,'4. NCCF EUR'!U35,'5. NCCF GBP'!U35,'6. NCCF Autres (inclus)'!U35)</f>
        <v>0</v>
      </c>
      <c r="V35" s="396">
        <f>SUM('2. NCCF CAD'!V35,'3. NCCF USD'!V35,'4. NCCF EUR'!V35,'5. NCCF GBP'!V35,'6. NCCF Autres (inclus)'!V35)</f>
        <v>0</v>
      </c>
      <c r="W35" s="409">
        <f>SUM('2. NCCF CAD'!W35,'3. NCCF USD'!W35,'4. NCCF EUR'!W35,'5. NCCF GBP'!W35,'6. NCCF Autres (inclus)'!W35)</f>
        <v>0</v>
      </c>
      <c r="Y35" s="236"/>
    </row>
    <row r="36" spans="2:25" outlineLevel="1" x14ac:dyDescent="0.25">
      <c r="B36" s="465"/>
      <c r="C36" s="272"/>
      <c r="D36" s="272"/>
      <c r="E36" s="273"/>
      <c r="F36" s="274" t="s">
        <v>39</v>
      </c>
      <c r="G36" s="394">
        <f>SUM('2. NCCF CAD'!G36,'3. NCCF USD'!G36,'4. NCCF EUR'!G36,'5. NCCF GBP'!G36,'6. NCCF Autres (inclus)'!G36)</f>
        <v>0</v>
      </c>
      <c r="H36" s="421">
        <f>SUM('2. NCCF CAD'!H36,'3. NCCF USD'!H36,'4. NCCF EUR'!H36,'5. NCCF GBP'!H36,'6. NCCF Autres (inclus)'!H36)</f>
        <v>0</v>
      </c>
      <c r="I36" s="389">
        <f>SUM('2. NCCF CAD'!I36,'3. NCCF USD'!I36,'4. NCCF EUR'!I36,'5. NCCF GBP'!I36,'6. NCCF Autres (inclus)'!I36)</f>
        <v>0</v>
      </c>
      <c r="J36" s="389">
        <f>SUM('2. NCCF CAD'!J36,'3. NCCF USD'!J36,'4. NCCF EUR'!J36,'5. NCCF GBP'!J36,'6. NCCF Autres (inclus)'!J36)</f>
        <v>0</v>
      </c>
      <c r="K36" s="390">
        <f>SUM('2. NCCF CAD'!K36,'3. NCCF USD'!K36,'4. NCCF EUR'!K36,'5. NCCF GBP'!K36,'6. NCCF Autres (inclus)'!K36)</f>
        <v>0</v>
      </c>
      <c r="L36" s="388">
        <f>SUM('2. NCCF CAD'!L36,'3. NCCF USD'!L36,'4. NCCF EUR'!L36,'5. NCCF GBP'!L36,'6. NCCF Autres (inclus)'!L36)</f>
        <v>0</v>
      </c>
      <c r="M36" s="392">
        <f>SUM('2. NCCF CAD'!M36,'3. NCCF USD'!M36,'4. NCCF EUR'!M36,'5. NCCF GBP'!M36,'6. NCCF Autres (inclus)'!M36)</f>
        <v>0</v>
      </c>
      <c r="N36" s="392">
        <f>SUM('2. NCCF CAD'!N36,'3. NCCF USD'!N36,'4. NCCF EUR'!N36,'5. NCCF GBP'!N36,'6. NCCF Autres (inclus)'!N36)</f>
        <v>0</v>
      </c>
      <c r="O36" s="392">
        <f>SUM('2. NCCF CAD'!O36,'3. NCCF USD'!O36,'4. NCCF EUR'!O36,'5. NCCF GBP'!O36,'6. NCCF Autres (inclus)'!O36)</f>
        <v>0</v>
      </c>
      <c r="P36" s="396">
        <f>SUM('2. NCCF CAD'!P36,'3. NCCF USD'!P36,'4. NCCF EUR'!P36,'5. NCCF GBP'!P36,'6. NCCF Autres (inclus)'!P36)</f>
        <v>0</v>
      </c>
      <c r="Q36" s="392">
        <f>SUM('2. NCCF CAD'!Q36,'3. NCCF USD'!Q36,'4. NCCF EUR'!Q36,'5. NCCF GBP'!Q36,'6. NCCF Autres (inclus)'!Q36)</f>
        <v>0</v>
      </c>
      <c r="R36" s="392">
        <f>SUM('2. NCCF CAD'!R36,'3. NCCF USD'!R36,'4. NCCF EUR'!R36,'5. NCCF GBP'!R36,'6. NCCF Autres (inclus)'!R36)</f>
        <v>0</v>
      </c>
      <c r="S36" s="392">
        <f>SUM('2. NCCF CAD'!S36,'3. NCCF USD'!S36,'4. NCCF EUR'!S36,'5. NCCF GBP'!S36,'6. NCCF Autres (inclus)'!S36)</f>
        <v>0</v>
      </c>
      <c r="T36" s="392">
        <f>SUM('2. NCCF CAD'!T36,'3. NCCF USD'!T36,'4. NCCF EUR'!T36,'5. NCCF GBP'!T36,'6. NCCF Autres (inclus)'!T36)</f>
        <v>0</v>
      </c>
      <c r="U36" s="388">
        <f>SUM('2. NCCF CAD'!U36,'3. NCCF USD'!U36,'4. NCCF EUR'!U36,'5. NCCF GBP'!U36,'6. NCCF Autres (inclus)'!U36)</f>
        <v>0</v>
      </c>
      <c r="V36" s="396">
        <f>SUM('2. NCCF CAD'!V36,'3. NCCF USD'!V36,'4. NCCF EUR'!V36,'5. NCCF GBP'!V36,'6. NCCF Autres (inclus)'!V36)</f>
        <v>0</v>
      </c>
      <c r="W36" s="409">
        <f>SUM('2. NCCF CAD'!W36,'3. NCCF USD'!W36,'4. NCCF EUR'!W36,'5. NCCF GBP'!W36,'6. NCCF Autres (inclus)'!W36)</f>
        <v>0</v>
      </c>
      <c r="Y36" s="236"/>
    </row>
    <row r="37" spans="2:25" outlineLevel="1" x14ac:dyDescent="0.25">
      <c r="B37" s="465"/>
      <c r="C37" s="272"/>
      <c r="D37" s="272"/>
      <c r="E37" s="273"/>
      <c r="F37" s="274" t="s">
        <v>40</v>
      </c>
      <c r="G37" s="394">
        <f>SUM('2. NCCF CAD'!G37,'3. NCCF USD'!G37,'4. NCCF EUR'!G37,'5. NCCF GBP'!G37,'6. NCCF Autres (inclus)'!G37)</f>
        <v>0</v>
      </c>
      <c r="H37" s="421">
        <f>SUM('2. NCCF CAD'!H37,'3. NCCF USD'!H37,'4. NCCF EUR'!H37,'5. NCCF GBP'!H37,'6. NCCF Autres (inclus)'!H37)</f>
        <v>0</v>
      </c>
      <c r="I37" s="389">
        <f>SUM('2. NCCF CAD'!I37,'3. NCCF USD'!I37,'4. NCCF EUR'!I37,'5. NCCF GBP'!I37,'6. NCCF Autres (inclus)'!I37)</f>
        <v>0</v>
      </c>
      <c r="J37" s="389">
        <f>SUM('2. NCCF CAD'!J37,'3. NCCF USD'!J37,'4. NCCF EUR'!J37,'5. NCCF GBP'!J37,'6. NCCF Autres (inclus)'!J37)</f>
        <v>0</v>
      </c>
      <c r="K37" s="390">
        <f>SUM('2. NCCF CAD'!K37,'3. NCCF USD'!K37,'4. NCCF EUR'!K37,'5. NCCF GBP'!K37,'6. NCCF Autres (inclus)'!K37)</f>
        <v>0</v>
      </c>
      <c r="L37" s="388">
        <f>SUM('2. NCCF CAD'!L37,'3. NCCF USD'!L37,'4. NCCF EUR'!L37,'5. NCCF GBP'!L37,'6. NCCF Autres (inclus)'!L37)</f>
        <v>0</v>
      </c>
      <c r="M37" s="392">
        <f>SUM('2. NCCF CAD'!M37,'3. NCCF USD'!M37,'4. NCCF EUR'!M37,'5. NCCF GBP'!M37,'6. NCCF Autres (inclus)'!M37)</f>
        <v>0</v>
      </c>
      <c r="N37" s="392">
        <f>SUM('2. NCCF CAD'!N37,'3. NCCF USD'!N37,'4. NCCF EUR'!N37,'5. NCCF GBP'!N37,'6. NCCF Autres (inclus)'!N37)</f>
        <v>0</v>
      </c>
      <c r="O37" s="392">
        <f>SUM('2. NCCF CAD'!O37,'3. NCCF USD'!O37,'4. NCCF EUR'!O37,'5. NCCF GBP'!O37,'6. NCCF Autres (inclus)'!O37)</f>
        <v>0</v>
      </c>
      <c r="P37" s="396">
        <f>SUM('2. NCCF CAD'!P37,'3. NCCF USD'!P37,'4. NCCF EUR'!P37,'5. NCCF GBP'!P37,'6. NCCF Autres (inclus)'!P37)</f>
        <v>0</v>
      </c>
      <c r="Q37" s="392">
        <f>SUM('2. NCCF CAD'!Q37,'3. NCCF USD'!Q37,'4. NCCF EUR'!Q37,'5. NCCF GBP'!Q37,'6. NCCF Autres (inclus)'!Q37)</f>
        <v>0</v>
      </c>
      <c r="R37" s="392">
        <f>SUM('2. NCCF CAD'!R37,'3. NCCF USD'!R37,'4. NCCF EUR'!R37,'5. NCCF GBP'!R37,'6. NCCF Autres (inclus)'!R37)</f>
        <v>0</v>
      </c>
      <c r="S37" s="392">
        <f>SUM('2. NCCF CAD'!S37,'3. NCCF USD'!S37,'4. NCCF EUR'!S37,'5. NCCF GBP'!S37,'6. NCCF Autres (inclus)'!S37)</f>
        <v>0</v>
      </c>
      <c r="T37" s="392">
        <f>SUM('2. NCCF CAD'!T37,'3. NCCF USD'!T37,'4. NCCF EUR'!T37,'5. NCCF GBP'!T37,'6. NCCF Autres (inclus)'!T37)</f>
        <v>0</v>
      </c>
      <c r="U37" s="388">
        <f>SUM('2. NCCF CAD'!U37,'3. NCCF USD'!U37,'4. NCCF EUR'!U37,'5. NCCF GBP'!U37,'6. NCCF Autres (inclus)'!U37)</f>
        <v>0</v>
      </c>
      <c r="V37" s="396">
        <f>SUM('2. NCCF CAD'!V37,'3. NCCF USD'!V37,'4. NCCF EUR'!V37,'5. NCCF GBP'!V37,'6. NCCF Autres (inclus)'!V37)</f>
        <v>0</v>
      </c>
      <c r="W37" s="409">
        <f>SUM('2. NCCF CAD'!W37,'3. NCCF USD'!W37,'4. NCCF EUR'!W37,'5. NCCF GBP'!W37,'6. NCCF Autres (inclus)'!W37)</f>
        <v>0</v>
      </c>
      <c r="Y37" s="236"/>
    </row>
    <row r="38" spans="2:25" x14ac:dyDescent="0.25">
      <c r="B38" s="465"/>
      <c r="C38" s="272"/>
      <c r="D38" s="272"/>
      <c r="E38" s="273" t="s">
        <v>41</v>
      </c>
      <c r="F38" s="273"/>
      <c r="G38" s="367">
        <f t="shared" ref="G38:W38" si="6">SUBTOTAL(9,G39:G41)</f>
        <v>0</v>
      </c>
      <c r="H38" s="368">
        <f t="shared" si="6"/>
        <v>0</v>
      </c>
      <c r="I38" s="369">
        <f t="shared" si="6"/>
        <v>0</v>
      </c>
      <c r="J38" s="369">
        <f t="shared" si="6"/>
        <v>0</v>
      </c>
      <c r="K38" s="370">
        <f t="shared" si="6"/>
        <v>0</v>
      </c>
      <c r="L38" s="364">
        <f t="shared" si="6"/>
        <v>0</v>
      </c>
      <c r="M38" s="364">
        <f t="shared" si="6"/>
        <v>0</v>
      </c>
      <c r="N38" s="364">
        <f t="shared" si="6"/>
        <v>0</v>
      </c>
      <c r="O38" s="364">
        <f t="shared" si="6"/>
        <v>0</v>
      </c>
      <c r="P38" s="364">
        <f t="shared" si="6"/>
        <v>0</v>
      </c>
      <c r="Q38" s="364">
        <f t="shared" si="6"/>
        <v>0</v>
      </c>
      <c r="R38" s="364">
        <f t="shared" si="6"/>
        <v>0</v>
      </c>
      <c r="S38" s="364">
        <f t="shared" si="6"/>
        <v>0</v>
      </c>
      <c r="T38" s="364">
        <f t="shared" si="6"/>
        <v>0</v>
      </c>
      <c r="U38" s="364">
        <f t="shared" si="6"/>
        <v>0</v>
      </c>
      <c r="V38" s="364">
        <f t="shared" si="6"/>
        <v>0</v>
      </c>
      <c r="W38" s="366">
        <f t="shared" si="6"/>
        <v>0</v>
      </c>
      <c r="Y38" s="238"/>
    </row>
    <row r="39" spans="2:25" outlineLevel="1" x14ac:dyDescent="0.25">
      <c r="B39" s="465"/>
      <c r="C39" s="272"/>
      <c r="D39" s="272"/>
      <c r="E39" s="273"/>
      <c r="F39" s="274" t="s">
        <v>42</v>
      </c>
      <c r="G39" s="394">
        <f>SUM('2. NCCF CAD'!G39,'3. NCCF USD'!G39,'4. NCCF EUR'!G39,'5. NCCF GBP'!G39,'6. NCCF Autres (inclus)'!G39)</f>
        <v>0</v>
      </c>
      <c r="H39" s="421">
        <f>SUM('2. NCCF CAD'!H39,'3. NCCF USD'!H39,'4. NCCF EUR'!H39,'5. NCCF GBP'!H39,'6. NCCF Autres (inclus)'!H39)</f>
        <v>0</v>
      </c>
      <c r="I39" s="389">
        <f>SUM('2. NCCF CAD'!I39,'3. NCCF USD'!I39,'4. NCCF EUR'!I39,'5. NCCF GBP'!I39,'6. NCCF Autres (inclus)'!I39)</f>
        <v>0</v>
      </c>
      <c r="J39" s="389">
        <f>SUM('2. NCCF CAD'!J39,'3. NCCF USD'!J39,'4. NCCF EUR'!J39,'5. NCCF GBP'!J39,'6. NCCF Autres (inclus)'!J39)</f>
        <v>0</v>
      </c>
      <c r="K39" s="390">
        <f>SUM('2. NCCF CAD'!K39,'3. NCCF USD'!K39,'4. NCCF EUR'!K39,'5. NCCF GBP'!K39,'6. NCCF Autres (inclus)'!K39)</f>
        <v>0</v>
      </c>
      <c r="L39" s="388">
        <f>SUM('2. NCCF CAD'!L39,'3. NCCF USD'!L39,'4. NCCF EUR'!L39,'5. NCCF GBP'!L39,'6. NCCF Autres (inclus)'!L39)</f>
        <v>0</v>
      </c>
      <c r="M39" s="392">
        <f>SUM('2. NCCF CAD'!M39,'3. NCCF USD'!M39,'4. NCCF EUR'!M39,'5. NCCF GBP'!M39,'6. NCCF Autres (inclus)'!M39)</f>
        <v>0</v>
      </c>
      <c r="N39" s="392">
        <f>SUM('2. NCCF CAD'!N39,'3. NCCF USD'!N39,'4. NCCF EUR'!N39,'5. NCCF GBP'!N39,'6. NCCF Autres (inclus)'!N39)</f>
        <v>0</v>
      </c>
      <c r="O39" s="392">
        <f>SUM('2. NCCF CAD'!O39,'3. NCCF USD'!O39,'4. NCCF EUR'!O39,'5. NCCF GBP'!O39,'6. NCCF Autres (inclus)'!O39)</f>
        <v>0</v>
      </c>
      <c r="P39" s="396">
        <f>SUM('2. NCCF CAD'!P39,'3. NCCF USD'!P39,'4. NCCF EUR'!P39,'5. NCCF GBP'!P39,'6. NCCF Autres (inclus)'!P39)</f>
        <v>0</v>
      </c>
      <c r="Q39" s="392">
        <f>SUM('2. NCCF CAD'!Q39,'3. NCCF USD'!Q39,'4. NCCF EUR'!Q39,'5. NCCF GBP'!Q39,'6. NCCF Autres (inclus)'!Q39)</f>
        <v>0</v>
      </c>
      <c r="R39" s="392">
        <f>SUM('2. NCCF CAD'!R39,'3. NCCF USD'!R39,'4. NCCF EUR'!R39,'5. NCCF GBP'!R39,'6. NCCF Autres (inclus)'!R39)</f>
        <v>0</v>
      </c>
      <c r="S39" s="392">
        <f>SUM('2. NCCF CAD'!S39,'3. NCCF USD'!S39,'4. NCCF EUR'!S39,'5. NCCF GBP'!S39,'6. NCCF Autres (inclus)'!S39)</f>
        <v>0</v>
      </c>
      <c r="T39" s="392">
        <f>SUM('2. NCCF CAD'!T39,'3. NCCF USD'!T39,'4. NCCF EUR'!T39,'5. NCCF GBP'!T39,'6. NCCF Autres (inclus)'!T39)</f>
        <v>0</v>
      </c>
      <c r="U39" s="388">
        <f>SUM('2. NCCF CAD'!U39,'3. NCCF USD'!U39,'4. NCCF EUR'!U39,'5. NCCF GBP'!U39,'6. NCCF Autres (inclus)'!U39)</f>
        <v>0</v>
      </c>
      <c r="V39" s="396">
        <f>SUM('2. NCCF CAD'!V39,'3. NCCF USD'!V39,'4. NCCF EUR'!V39,'5. NCCF GBP'!V39,'6. NCCF Autres (inclus)'!V39)</f>
        <v>0</v>
      </c>
      <c r="W39" s="409">
        <f>SUM('2. NCCF CAD'!W39,'3. NCCF USD'!W39,'4. NCCF EUR'!W39,'5. NCCF GBP'!W39,'6. NCCF Autres (inclus)'!W39)</f>
        <v>0</v>
      </c>
      <c r="Y39" s="236"/>
    </row>
    <row r="40" spans="2:25" outlineLevel="1" x14ac:dyDescent="0.25">
      <c r="B40" s="465"/>
      <c r="C40" s="272"/>
      <c r="D40" s="272"/>
      <c r="E40" s="273"/>
      <c r="F40" s="274" t="s">
        <v>43</v>
      </c>
      <c r="G40" s="394">
        <f>SUM('2. NCCF CAD'!G40,'3. NCCF USD'!G40,'4. NCCF EUR'!G40,'5. NCCF GBP'!G40,'6. NCCF Autres (inclus)'!G40)</f>
        <v>0</v>
      </c>
      <c r="H40" s="421">
        <f>SUM('2. NCCF CAD'!H40,'3. NCCF USD'!H40,'4. NCCF EUR'!H40,'5. NCCF GBP'!H40,'6. NCCF Autres (inclus)'!H40)</f>
        <v>0</v>
      </c>
      <c r="I40" s="389">
        <f>SUM('2. NCCF CAD'!I40,'3. NCCF USD'!I40,'4. NCCF EUR'!I40,'5. NCCF GBP'!I40,'6. NCCF Autres (inclus)'!I40)</f>
        <v>0</v>
      </c>
      <c r="J40" s="389">
        <f>SUM('2. NCCF CAD'!J40,'3. NCCF USD'!J40,'4. NCCF EUR'!J40,'5. NCCF GBP'!J40,'6. NCCF Autres (inclus)'!J40)</f>
        <v>0</v>
      </c>
      <c r="K40" s="390">
        <f>SUM('2. NCCF CAD'!K40,'3. NCCF USD'!K40,'4. NCCF EUR'!K40,'5. NCCF GBP'!K40,'6. NCCF Autres (inclus)'!K40)</f>
        <v>0</v>
      </c>
      <c r="L40" s="388">
        <f>SUM('2. NCCF CAD'!L40,'3. NCCF USD'!L40,'4. NCCF EUR'!L40,'5. NCCF GBP'!L40,'6. NCCF Autres (inclus)'!L40)</f>
        <v>0</v>
      </c>
      <c r="M40" s="392">
        <f>SUM('2. NCCF CAD'!M40,'3. NCCF USD'!M40,'4. NCCF EUR'!M40,'5. NCCF GBP'!M40,'6. NCCF Autres (inclus)'!M40)</f>
        <v>0</v>
      </c>
      <c r="N40" s="392">
        <f>SUM('2. NCCF CAD'!N40,'3. NCCF USD'!N40,'4. NCCF EUR'!N40,'5. NCCF GBP'!N40,'6. NCCF Autres (inclus)'!N40)</f>
        <v>0</v>
      </c>
      <c r="O40" s="392">
        <f>SUM('2. NCCF CAD'!O40,'3. NCCF USD'!O40,'4. NCCF EUR'!O40,'5. NCCF GBP'!O40,'6. NCCF Autres (inclus)'!O40)</f>
        <v>0</v>
      </c>
      <c r="P40" s="396">
        <f>SUM('2. NCCF CAD'!P40,'3. NCCF USD'!P40,'4. NCCF EUR'!P40,'5. NCCF GBP'!P40,'6. NCCF Autres (inclus)'!P40)</f>
        <v>0</v>
      </c>
      <c r="Q40" s="392">
        <f>SUM('2. NCCF CAD'!Q40,'3. NCCF USD'!Q40,'4. NCCF EUR'!Q40,'5. NCCF GBP'!Q40,'6. NCCF Autres (inclus)'!Q40)</f>
        <v>0</v>
      </c>
      <c r="R40" s="392">
        <f>SUM('2. NCCF CAD'!R40,'3. NCCF USD'!R40,'4. NCCF EUR'!R40,'5. NCCF GBP'!R40,'6. NCCF Autres (inclus)'!R40)</f>
        <v>0</v>
      </c>
      <c r="S40" s="392">
        <f>SUM('2. NCCF CAD'!S40,'3. NCCF USD'!S40,'4. NCCF EUR'!S40,'5. NCCF GBP'!S40,'6. NCCF Autres (inclus)'!S40)</f>
        <v>0</v>
      </c>
      <c r="T40" s="392">
        <f>SUM('2. NCCF CAD'!T40,'3. NCCF USD'!T40,'4. NCCF EUR'!T40,'5. NCCF GBP'!T40,'6. NCCF Autres (inclus)'!T40)</f>
        <v>0</v>
      </c>
      <c r="U40" s="388">
        <f>SUM('2. NCCF CAD'!U40,'3. NCCF USD'!U40,'4. NCCF EUR'!U40,'5. NCCF GBP'!U40,'6. NCCF Autres (inclus)'!U40)</f>
        <v>0</v>
      </c>
      <c r="V40" s="396">
        <f>SUM('2. NCCF CAD'!V40,'3. NCCF USD'!V40,'4. NCCF EUR'!V40,'5. NCCF GBP'!V40,'6. NCCF Autres (inclus)'!V40)</f>
        <v>0</v>
      </c>
      <c r="W40" s="409">
        <f>SUM('2. NCCF CAD'!W40,'3. NCCF USD'!W40,'4. NCCF EUR'!W40,'5. NCCF GBP'!W40,'6. NCCF Autres (inclus)'!W40)</f>
        <v>0</v>
      </c>
      <c r="Y40" s="236"/>
    </row>
    <row r="41" spans="2:25" outlineLevel="1" x14ac:dyDescent="0.25">
      <c r="B41" s="465"/>
      <c r="C41" s="272"/>
      <c r="D41" s="272"/>
      <c r="E41" s="273"/>
      <c r="F41" s="274" t="s">
        <v>44</v>
      </c>
      <c r="G41" s="394">
        <f>SUM('2. NCCF CAD'!G41,'3. NCCF USD'!G41,'4. NCCF EUR'!G41,'5. NCCF GBP'!G41,'6. NCCF Autres (inclus)'!G41)</f>
        <v>0</v>
      </c>
      <c r="H41" s="421">
        <f>SUM('2. NCCF CAD'!H41,'3. NCCF USD'!H41,'4. NCCF EUR'!H41,'5. NCCF GBP'!H41,'6. NCCF Autres (inclus)'!H41)</f>
        <v>0</v>
      </c>
      <c r="I41" s="389">
        <f>SUM('2. NCCF CAD'!I41,'3. NCCF USD'!I41,'4. NCCF EUR'!I41,'5. NCCF GBP'!I41,'6. NCCF Autres (inclus)'!I41)</f>
        <v>0</v>
      </c>
      <c r="J41" s="389">
        <f>SUM('2. NCCF CAD'!J41,'3. NCCF USD'!J41,'4. NCCF EUR'!J41,'5. NCCF GBP'!J41,'6. NCCF Autres (inclus)'!J41)</f>
        <v>0</v>
      </c>
      <c r="K41" s="390">
        <f>SUM('2. NCCF CAD'!K41,'3. NCCF USD'!K41,'4. NCCF EUR'!K41,'5. NCCF GBP'!K41,'6. NCCF Autres (inclus)'!K41)</f>
        <v>0</v>
      </c>
      <c r="L41" s="388">
        <f>SUM('2. NCCF CAD'!L41,'3. NCCF USD'!L41,'4. NCCF EUR'!L41,'5. NCCF GBP'!L41,'6. NCCF Autres (inclus)'!L41)</f>
        <v>0</v>
      </c>
      <c r="M41" s="392">
        <f>SUM('2. NCCF CAD'!M41,'3. NCCF USD'!M41,'4. NCCF EUR'!M41,'5. NCCF GBP'!M41,'6. NCCF Autres (inclus)'!M41)</f>
        <v>0</v>
      </c>
      <c r="N41" s="392">
        <f>SUM('2. NCCF CAD'!N41,'3. NCCF USD'!N41,'4. NCCF EUR'!N41,'5. NCCF GBP'!N41,'6. NCCF Autres (inclus)'!N41)</f>
        <v>0</v>
      </c>
      <c r="O41" s="392">
        <f>SUM('2. NCCF CAD'!O41,'3. NCCF USD'!O41,'4. NCCF EUR'!O41,'5. NCCF GBP'!O41,'6. NCCF Autres (inclus)'!O41)</f>
        <v>0</v>
      </c>
      <c r="P41" s="396">
        <f>SUM('2. NCCF CAD'!P41,'3. NCCF USD'!P41,'4. NCCF EUR'!P41,'5. NCCF GBP'!P41,'6. NCCF Autres (inclus)'!P41)</f>
        <v>0</v>
      </c>
      <c r="Q41" s="392">
        <f>SUM('2. NCCF CAD'!Q41,'3. NCCF USD'!Q41,'4. NCCF EUR'!Q41,'5. NCCF GBP'!Q41,'6. NCCF Autres (inclus)'!Q41)</f>
        <v>0</v>
      </c>
      <c r="R41" s="392">
        <f>SUM('2. NCCF CAD'!R41,'3. NCCF USD'!R41,'4. NCCF EUR'!R41,'5. NCCF GBP'!R41,'6. NCCF Autres (inclus)'!R41)</f>
        <v>0</v>
      </c>
      <c r="S41" s="392">
        <f>SUM('2. NCCF CAD'!S41,'3. NCCF USD'!S41,'4. NCCF EUR'!S41,'5. NCCF GBP'!S41,'6. NCCF Autres (inclus)'!S41)</f>
        <v>0</v>
      </c>
      <c r="T41" s="392">
        <f>SUM('2. NCCF CAD'!T41,'3. NCCF USD'!T41,'4. NCCF EUR'!T41,'5. NCCF GBP'!T41,'6. NCCF Autres (inclus)'!T41)</f>
        <v>0</v>
      </c>
      <c r="U41" s="388">
        <f>SUM('2. NCCF CAD'!U41,'3. NCCF USD'!U41,'4. NCCF EUR'!U41,'5. NCCF GBP'!U41,'6. NCCF Autres (inclus)'!U41)</f>
        <v>0</v>
      </c>
      <c r="V41" s="396">
        <f>SUM('2. NCCF CAD'!V41,'3. NCCF USD'!V41,'4. NCCF EUR'!V41,'5. NCCF GBP'!V41,'6. NCCF Autres (inclus)'!V41)</f>
        <v>0</v>
      </c>
      <c r="W41" s="409">
        <f>SUM('2. NCCF CAD'!W41,'3. NCCF USD'!W41,'4. NCCF EUR'!W41,'5. NCCF GBP'!W41,'6. NCCF Autres (inclus)'!W41)</f>
        <v>0</v>
      </c>
      <c r="Y41" s="236"/>
    </row>
    <row r="42" spans="2:25" x14ac:dyDescent="0.25">
      <c r="B42" s="465"/>
      <c r="C42" s="272"/>
      <c r="D42" s="272"/>
      <c r="E42" s="273" t="s">
        <v>45</v>
      </c>
      <c r="F42" s="273"/>
      <c r="G42" s="367">
        <f t="shared" ref="G42:W42" si="7">SUBTOTAL(9,G43:G45)</f>
        <v>0</v>
      </c>
      <c r="H42" s="368">
        <f t="shared" si="7"/>
        <v>0</v>
      </c>
      <c r="I42" s="369">
        <f t="shared" si="7"/>
        <v>0</v>
      </c>
      <c r="J42" s="369">
        <f t="shared" si="7"/>
        <v>0</v>
      </c>
      <c r="K42" s="370">
        <f t="shared" si="7"/>
        <v>0</v>
      </c>
      <c r="L42" s="364">
        <f t="shared" si="7"/>
        <v>0</v>
      </c>
      <c r="M42" s="364">
        <f t="shared" si="7"/>
        <v>0</v>
      </c>
      <c r="N42" s="364">
        <f t="shared" si="7"/>
        <v>0</v>
      </c>
      <c r="O42" s="364">
        <f t="shared" si="7"/>
        <v>0</v>
      </c>
      <c r="P42" s="364">
        <f t="shared" si="7"/>
        <v>0</v>
      </c>
      <c r="Q42" s="364">
        <f t="shared" si="7"/>
        <v>0</v>
      </c>
      <c r="R42" s="364">
        <f t="shared" si="7"/>
        <v>0</v>
      </c>
      <c r="S42" s="364">
        <f t="shared" si="7"/>
        <v>0</v>
      </c>
      <c r="T42" s="364">
        <f t="shared" si="7"/>
        <v>0</v>
      </c>
      <c r="U42" s="364">
        <f t="shared" si="7"/>
        <v>0</v>
      </c>
      <c r="V42" s="364">
        <f t="shared" si="7"/>
        <v>0</v>
      </c>
      <c r="W42" s="366">
        <f t="shared" si="7"/>
        <v>0</v>
      </c>
      <c r="Y42" s="238"/>
    </row>
    <row r="43" spans="2:25" outlineLevel="1" x14ac:dyDescent="0.25">
      <c r="B43" s="465"/>
      <c r="C43" s="272"/>
      <c r="D43" s="272"/>
      <c r="E43" s="273"/>
      <c r="F43" s="274" t="s">
        <v>46</v>
      </c>
      <c r="G43" s="394">
        <f>SUM('2. NCCF CAD'!G43,'3. NCCF USD'!G43,'4. NCCF EUR'!G43,'5. NCCF GBP'!G43,'6. NCCF Autres (inclus)'!G43)</f>
        <v>0</v>
      </c>
      <c r="H43" s="421">
        <f>SUM('2. NCCF CAD'!H43,'3. NCCF USD'!H43,'4. NCCF EUR'!H43,'5. NCCF GBP'!H43,'6. NCCF Autres (inclus)'!H43)</f>
        <v>0</v>
      </c>
      <c r="I43" s="389">
        <f>SUM('2. NCCF CAD'!I43,'3. NCCF USD'!I43,'4. NCCF EUR'!I43,'5. NCCF GBP'!I43,'6. NCCF Autres (inclus)'!I43)</f>
        <v>0</v>
      </c>
      <c r="J43" s="389">
        <f>SUM('2. NCCF CAD'!J43,'3. NCCF USD'!J43,'4. NCCF EUR'!J43,'5. NCCF GBP'!J43,'6. NCCF Autres (inclus)'!J43)</f>
        <v>0</v>
      </c>
      <c r="K43" s="390">
        <f>SUM('2. NCCF CAD'!K43,'3. NCCF USD'!K43,'4. NCCF EUR'!K43,'5. NCCF GBP'!K43,'6. NCCF Autres (inclus)'!K43)</f>
        <v>0</v>
      </c>
      <c r="L43" s="388">
        <f>SUM('2. NCCF CAD'!L43,'3. NCCF USD'!L43,'4. NCCF EUR'!L43,'5. NCCF GBP'!L43,'6. NCCF Autres (inclus)'!L43)</f>
        <v>0</v>
      </c>
      <c r="M43" s="392">
        <f>SUM('2. NCCF CAD'!M43,'3. NCCF USD'!M43,'4. NCCF EUR'!M43,'5. NCCF GBP'!M43,'6. NCCF Autres (inclus)'!M43)</f>
        <v>0</v>
      </c>
      <c r="N43" s="392">
        <f>SUM('2. NCCF CAD'!N43,'3. NCCF USD'!N43,'4. NCCF EUR'!N43,'5. NCCF GBP'!N43,'6. NCCF Autres (inclus)'!N43)</f>
        <v>0</v>
      </c>
      <c r="O43" s="392">
        <f>SUM('2. NCCF CAD'!O43,'3. NCCF USD'!O43,'4. NCCF EUR'!O43,'5. NCCF GBP'!O43,'6. NCCF Autres (inclus)'!O43)</f>
        <v>0</v>
      </c>
      <c r="P43" s="396">
        <f>SUM('2. NCCF CAD'!P43,'3. NCCF USD'!P43,'4. NCCF EUR'!P43,'5. NCCF GBP'!P43,'6. NCCF Autres (inclus)'!P43)</f>
        <v>0</v>
      </c>
      <c r="Q43" s="392">
        <f>SUM('2. NCCF CAD'!Q43,'3. NCCF USD'!Q43,'4. NCCF EUR'!Q43,'5. NCCF GBP'!Q43,'6. NCCF Autres (inclus)'!Q43)</f>
        <v>0</v>
      </c>
      <c r="R43" s="392">
        <f>SUM('2. NCCF CAD'!R43,'3. NCCF USD'!R43,'4. NCCF EUR'!R43,'5. NCCF GBP'!R43,'6. NCCF Autres (inclus)'!R43)</f>
        <v>0</v>
      </c>
      <c r="S43" s="392">
        <f>SUM('2. NCCF CAD'!S43,'3. NCCF USD'!S43,'4. NCCF EUR'!S43,'5. NCCF GBP'!S43,'6. NCCF Autres (inclus)'!S43)</f>
        <v>0</v>
      </c>
      <c r="T43" s="392">
        <f>SUM('2. NCCF CAD'!T43,'3. NCCF USD'!T43,'4. NCCF EUR'!T43,'5. NCCF GBP'!T43,'6. NCCF Autres (inclus)'!T43)</f>
        <v>0</v>
      </c>
      <c r="U43" s="388">
        <f>SUM('2. NCCF CAD'!U43,'3. NCCF USD'!U43,'4. NCCF EUR'!U43,'5. NCCF GBP'!U43,'6. NCCF Autres (inclus)'!U43)</f>
        <v>0</v>
      </c>
      <c r="V43" s="396">
        <f>SUM('2. NCCF CAD'!V43,'3. NCCF USD'!V43,'4. NCCF EUR'!V43,'5. NCCF GBP'!V43,'6. NCCF Autres (inclus)'!V43)</f>
        <v>0</v>
      </c>
      <c r="W43" s="409">
        <f>SUM('2. NCCF CAD'!W43,'3. NCCF USD'!W43,'4. NCCF EUR'!W43,'5. NCCF GBP'!W43,'6. NCCF Autres (inclus)'!W43)</f>
        <v>0</v>
      </c>
      <c r="Y43" s="236"/>
    </row>
    <row r="44" spans="2:25" outlineLevel="1" x14ac:dyDescent="0.25">
      <c r="B44" s="465"/>
      <c r="C44" s="272"/>
      <c r="D44" s="272"/>
      <c r="E44" s="273"/>
      <c r="F44" s="274" t="s">
        <v>47</v>
      </c>
      <c r="G44" s="394">
        <f>SUM('2. NCCF CAD'!G44,'3. NCCF USD'!G44,'4. NCCF EUR'!G44,'5. NCCF GBP'!G44,'6. NCCF Autres (inclus)'!G44)</f>
        <v>0</v>
      </c>
      <c r="H44" s="421">
        <f>SUM('2. NCCF CAD'!H44,'3. NCCF USD'!H44,'4. NCCF EUR'!H44,'5. NCCF GBP'!H44,'6. NCCF Autres (inclus)'!H44)</f>
        <v>0</v>
      </c>
      <c r="I44" s="389">
        <f>SUM('2. NCCF CAD'!I44,'3. NCCF USD'!I44,'4. NCCF EUR'!I44,'5. NCCF GBP'!I44,'6. NCCF Autres (inclus)'!I44)</f>
        <v>0</v>
      </c>
      <c r="J44" s="389">
        <f>SUM('2. NCCF CAD'!J44,'3. NCCF USD'!J44,'4. NCCF EUR'!J44,'5. NCCF GBP'!J44,'6. NCCF Autres (inclus)'!J44)</f>
        <v>0</v>
      </c>
      <c r="K44" s="390">
        <f>SUM('2. NCCF CAD'!K44,'3. NCCF USD'!K44,'4. NCCF EUR'!K44,'5. NCCF GBP'!K44,'6. NCCF Autres (inclus)'!K44)</f>
        <v>0</v>
      </c>
      <c r="L44" s="388">
        <f>SUM('2. NCCF CAD'!L44,'3. NCCF USD'!L44,'4. NCCF EUR'!L44,'5. NCCF GBP'!L44,'6. NCCF Autres (inclus)'!L44)</f>
        <v>0</v>
      </c>
      <c r="M44" s="392">
        <f>SUM('2. NCCF CAD'!M44,'3. NCCF USD'!M44,'4. NCCF EUR'!M44,'5. NCCF GBP'!M44,'6. NCCF Autres (inclus)'!M44)</f>
        <v>0</v>
      </c>
      <c r="N44" s="392">
        <f>SUM('2. NCCF CAD'!N44,'3. NCCF USD'!N44,'4. NCCF EUR'!N44,'5. NCCF GBP'!N44,'6. NCCF Autres (inclus)'!N44)</f>
        <v>0</v>
      </c>
      <c r="O44" s="392">
        <f>SUM('2. NCCF CAD'!O44,'3. NCCF USD'!O44,'4. NCCF EUR'!O44,'5. NCCF GBP'!O44,'6. NCCF Autres (inclus)'!O44)</f>
        <v>0</v>
      </c>
      <c r="P44" s="396">
        <f>SUM('2. NCCF CAD'!P44,'3. NCCF USD'!P44,'4. NCCF EUR'!P44,'5. NCCF GBP'!P44,'6. NCCF Autres (inclus)'!P44)</f>
        <v>0</v>
      </c>
      <c r="Q44" s="392">
        <f>SUM('2. NCCF CAD'!Q44,'3. NCCF USD'!Q44,'4. NCCF EUR'!Q44,'5. NCCF GBP'!Q44,'6. NCCF Autres (inclus)'!Q44)</f>
        <v>0</v>
      </c>
      <c r="R44" s="392">
        <f>SUM('2. NCCF CAD'!R44,'3. NCCF USD'!R44,'4. NCCF EUR'!R44,'5. NCCF GBP'!R44,'6. NCCF Autres (inclus)'!R44)</f>
        <v>0</v>
      </c>
      <c r="S44" s="392">
        <f>SUM('2. NCCF CAD'!S44,'3. NCCF USD'!S44,'4. NCCF EUR'!S44,'5. NCCF GBP'!S44,'6. NCCF Autres (inclus)'!S44)</f>
        <v>0</v>
      </c>
      <c r="T44" s="392">
        <f>SUM('2. NCCF CAD'!T44,'3. NCCF USD'!T44,'4. NCCF EUR'!T44,'5. NCCF GBP'!T44,'6. NCCF Autres (inclus)'!T44)</f>
        <v>0</v>
      </c>
      <c r="U44" s="388">
        <f>SUM('2. NCCF CAD'!U44,'3. NCCF USD'!U44,'4. NCCF EUR'!U44,'5. NCCF GBP'!U44,'6. NCCF Autres (inclus)'!U44)</f>
        <v>0</v>
      </c>
      <c r="V44" s="396">
        <f>SUM('2. NCCF CAD'!V44,'3. NCCF USD'!V44,'4. NCCF EUR'!V44,'5. NCCF GBP'!V44,'6. NCCF Autres (inclus)'!V44)</f>
        <v>0</v>
      </c>
      <c r="W44" s="409">
        <f>SUM('2. NCCF CAD'!W44,'3. NCCF USD'!W44,'4. NCCF EUR'!W44,'5. NCCF GBP'!W44,'6. NCCF Autres (inclus)'!W44)</f>
        <v>0</v>
      </c>
      <c r="Y44" s="236"/>
    </row>
    <row r="45" spans="2:25" outlineLevel="1" x14ac:dyDescent="0.25">
      <c r="B45" s="465"/>
      <c r="C45" s="272"/>
      <c r="D45" s="272"/>
      <c r="E45" s="273"/>
      <c r="F45" s="274" t="s">
        <v>48</v>
      </c>
      <c r="G45" s="394">
        <f>SUM('2. NCCF CAD'!G45,'3. NCCF USD'!G45,'4. NCCF EUR'!G45,'5. NCCF GBP'!G45,'6. NCCF Autres (inclus)'!G45)</f>
        <v>0</v>
      </c>
      <c r="H45" s="421">
        <f>SUM('2. NCCF CAD'!H45,'3. NCCF USD'!H45,'4. NCCF EUR'!H45,'5. NCCF GBP'!H45,'6. NCCF Autres (inclus)'!H45)</f>
        <v>0</v>
      </c>
      <c r="I45" s="389">
        <f>SUM('2. NCCF CAD'!I45,'3. NCCF USD'!I45,'4. NCCF EUR'!I45,'5. NCCF GBP'!I45,'6. NCCF Autres (inclus)'!I45)</f>
        <v>0</v>
      </c>
      <c r="J45" s="389">
        <f>SUM('2. NCCF CAD'!J45,'3. NCCF USD'!J45,'4. NCCF EUR'!J45,'5. NCCF GBP'!J45,'6. NCCF Autres (inclus)'!J45)</f>
        <v>0</v>
      </c>
      <c r="K45" s="390">
        <f>SUM('2. NCCF CAD'!K45,'3. NCCF USD'!K45,'4. NCCF EUR'!K45,'5. NCCF GBP'!K45,'6. NCCF Autres (inclus)'!K45)</f>
        <v>0</v>
      </c>
      <c r="L45" s="388">
        <f>SUM('2. NCCF CAD'!L45,'3. NCCF USD'!L45,'4. NCCF EUR'!L45,'5. NCCF GBP'!L45,'6. NCCF Autres (inclus)'!L45)</f>
        <v>0</v>
      </c>
      <c r="M45" s="392">
        <f>SUM('2. NCCF CAD'!M45,'3. NCCF USD'!M45,'4. NCCF EUR'!M45,'5. NCCF GBP'!M45,'6. NCCF Autres (inclus)'!M45)</f>
        <v>0</v>
      </c>
      <c r="N45" s="392">
        <f>SUM('2. NCCF CAD'!N45,'3. NCCF USD'!N45,'4. NCCF EUR'!N45,'5. NCCF GBP'!N45,'6. NCCF Autres (inclus)'!N45)</f>
        <v>0</v>
      </c>
      <c r="O45" s="392">
        <f>SUM('2. NCCF CAD'!O45,'3. NCCF USD'!O45,'4. NCCF EUR'!O45,'5. NCCF GBP'!O45,'6. NCCF Autres (inclus)'!O45)</f>
        <v>0</v>
      </c>
      <c r="P45" s="396">
        <f>SUM('2. NCCF CAD'!P45,'3. NCCF USD'!P45,'4. NCCF EUR'!P45,'5. NCCF GBP'!P45,'6. NCCF Autres (inclus)'!P45)</f>
        <v>0</v>
      </c>
      <c r="Q45" s="392">
        <f>SUM('2. NCCF CAD'!Q45,'3. NCCF USD'!Q45,'4. NCCF EUR'!Q45,'5. NCCF GBP'!Q45,'6. NCCF Autres (inclus)'!Q45)</f>
        <v>0</v>
      </c>
      <c r="R45" s="392">
        <f>SUM('2. NCCF CAD'!R45,'3. NCCF USD'!R45,'4. NCCF EUR'!R45,'5. NCCF GBP'!R45,'6. NCCF Autres (inclus)'!R45)</f>
        <v>0</v>
      </c>
      <c r="S45" s="392">
        <f>SUM('2. NCCF CAD'!S45,'3. NCCF USD'!S45,'4. NCCF EUR'!S45,'5. NCCF GBP'!S45,'6. NCCF Autres (inclus)'!S45)</f>
        <v>0</v>
      </c>
      <c r="T45" s="392">
        <f>SUM('2. NCCF CAD'!T45,'3. NCCF USD'!T45,'4. NCCF EUR'!T45,'5. NCCF GBP'!T45,'6. NCCF Autres (inclus)'!T45)</f>
        <v>0</v>
      </c>
      <c r="U45" s="388">
        <f>SUM('2. NCCF CAD'!U45,'3. NCCF USD'!U45,'4. NCCF EUR'!U45,'5. NCCF GBP'!U45,'6. NCCF Autres (inclus)'!U45)</f>
        <v>0</v>
      </c>
      <c r="V45" s="396">
        <f>SUM('2. NCCF CAD'!V45,'3. NCCF USD'!V45,'4. NCCF EUR'!V45,'5. NCCF GBP'!V45,'6. NCCF Autres (inclus)'!V45)</f>
        <v>0</v>
      </c>
      <c r="W45" s="409">
        <f>SUM('2. NCCF CAD'!W45,'3. NCCF USD'!W45,'4. NCCF EUR'!W45,'5. NCCF GBP'!W45,'6. NCCF Autres (inclus)'!W45)</f>
        <v>0</v>
      </c>
      <c r="Y45" s="236"/>
    </row>
    <row r="46" spans="2:25" x14ac:dyDescent="0.25">
      <c r="B46" s="465"/>
      <c r="C46" s="272"/>
      <c r="D46" s="272" t="s">
        <v>49</v>
      </c>
      <c r="E46" s="273"/>
      <c r="F46" s="273"/>
      <c r="G46" s="367"/>
      <c r="H46" s="368"/>
      <c r="I46" s="369"/>
      <c r="J46" s="369"/>
      <c r="K46" s="370"/>
      <c r="L46" s="364"/>
      <c r="M46" s="364"/>
      <c r="N46" s="364"/>
      <c r="O46" s="364"/>
      <c r="P46" s="364"/>
      <c r="Q46" s="364"/>
      <c r="R46" s="364"/>
      <c r="S46" s="364"/>
      <c r="T46" s="364"/>
      <c r="U46" s="364"/>
      <c r="V46" s="364"/>
      <c r="W46" s="366"/>
      <c r="Y46" s="353"/>
    </row>
    <row r="47" spans="2:25" ht="12.75" customHeight="1" x14ac:dyDescent="0.25">
      <c r="B47" s="465"/>
      <c r="C47" s="272"/>
      <c r="D47" s="272"/>
      <c r="E47" s="273" t="s">
        <v>50</v>
      </c>
      <c r="F47" s="273"/>
      <c r="G47" s="367">
        <f t="shared" ref="G47:W47" si="8">SUBTOTAL(9,G48:G49)</f>
        <v>0</v>
      </c>
      <c r="H47" s="368">
        <f t="shared" si="8"/>
        <v>0</v>
      </c>
      <c r="I47" s="369">
        <f t="shared" si="8"/>
        <v>0</v>
      </c>
      <c r="J47" s="369">
        <f t="shared" si="8"/>
        <v>0</v>
      </c>
      <c r="K47" s="370">
        <f t="shared" si="8"/>
        <v>0</v>
      </c>
      <c r="L47" s="364">
        <f t="shared" si="8"/>
        <v>0</v>
      </c>
      <c r="M47" s="364">
        <f t="shared" si="8"/>
        <v>0</v>
      </c>
      <c r="N47" s="364">
        <f t="shared" si="8"/>
        <v>0</v>
      </c>
      <c r="O47" s="364">
        <f t="shared" si="8"/>
        <v>0</v>
      </c>
      <c r="P47" s="364">
        <f t="shared" si="8"/>
        <v>0</v>
      </c>
      <c r="Q47" s="364">
        <f t="shared" si="8"/>
        <v>0</v>
      </c>
      <c r="R47" s="364">
        <f t="shared" si="8"/>
        <v>0</v>
      </c>
      <c r="S47" s="364">
        <f t="shared" si="8"/>
        <v>0</v>
      </c>
      <c r="T47" s="364">
        <f t="shared" si="8"/>
        <v>0</v>
      </c>
      <c r="U47" s="364">
        <f t="shared" si="8"/>
        <v>0</v>
      </c>
      <c r="V47" s="364">
        <f t="shared" si="8"/>
        <v>0</v>
      </c>
      <c r="W47" s="366">
        <f t="shared" si="8"/>
        <v>0</v>
      </c>
      <c r="Y47" s="354"/>
    </row>
    <row r="48" spans="2:25" outlineLevel="1" x14ac:dyDescent="0.25">
      <c r="B48" s="465"/>
      <c r="C48" s="272"/>
      <c r="D48" s="272"/>
      <c r="E48" s="273"/>
      <c r="F48" s="274" t="s">
        <v>51</v>
      </c>
      <c r="G48" s="394">
        <f>SUM('2. NCCF CAD'!G48,'3. NCCF USD'!G48,'4. NCCF EUR'!G48,'5. NCCF GBP'!G48,'6. NCCF Autres (inclus)'!G48)</f>
        <v>0</v>
      </c>
      <c r="H48" s="421">
        <f>SUM('2. NCCF CAD'!H48,'3. NCCF USD'!H48,'4. NCCF EUR'!H48,'5. NCCF GBP'!H48,'6. NCCF Autres (inclus)'!H48)</f>
        <v>0</v>
      </c>
      <c r="I48" s="389">
        <f>SUM('2. NCCF CAD'!I48,'3. NCCF USD'!I48,'4. NCCF EUR'!I48,'5. NCCF GBP'!I48,'6. NCCF Autres (inclus)'!I48)</f>
        <v>0</v>
      </c>
      <c r="J48" s="389">
        <f>SUM('2. NCCF CAD'!J48,'3. NCCF USD'!J48,'4. NCCF EUR'!J48,'5. NCCF GBP'!J48,'6. NCCF Autres (inclus)'!J48)</f>
        <v>0</v>
      </c>
      <c r="K48" s="390">
        <f>SUM('2. NCCF CAD'!K48,'3. NCCF USD'!K48,'4. NCCF EUR'!K48,'5. NCCF GBP'!K48,'6. NCCF Autres (inclus)'!K48)</f>
        <v>0</v>
      </c>
      <c r="L48" s="388">
        <f>SUM('2. NCCF CAD'!L48,'3. NCCF USD'!L48,'4. NCCF EUR'!L48,'5. NCCF GBP'!L48,'6. NCCF Autres (inclus)'!L48)</f>
        <v>0</v>
      </c>
      <c r="M48" s="392">
        <f>SUM('2. NCCF CAD'!M48,'3. NCCF USD'!M48,'4. NCCF EUR'!M48,'5. NCCF GBP'!M48,'6. NCCF Autres (inclus)'!M48)</f>
        <v>0</v>
      </c>
      <c r="N48" s="392">
        <f>SUM('2. NCCF CAD'!N48,'3. NCCF USD'!N48,'4. NCCF EUR'!N48,'5. NCCF GBP'!N48,'6. NCCF Autres (inclus)'!N48)</f>
        <v>0</v>
      </c>
      <c r="O48" s="392">
        <f>SUM('2. NCCF CAD'!O48,'3. NCCF USD'!O48,'4. NCCF EUR'!O48,'5. NCCF GBP'!O48,'6. NCCF Autres (inclus)'!O48)</f>
        <v>0</v>
      </c>
      <c r="P48" s="396">
        <f>SUM('2. NCCF CAD'!P48,'3. NCCF USD'!P48,'4. NCCF EUR'!P48,'5. NCCF GBP'!P48,'6. NCCF Autres (inclus)'!P48)</f>
        <v>0</v>
      </c>
      <c r="Q48" s="392">
        <f>SUM('2. NCCF CAD'!Q48,'3. NCCF USD'!Q48,'4. NCCF EUR'!Q48,'5. NCCF GBP'!Q48,'6. NCCF Autres (inclus)'!Q48)</f>
        <v>0</v>
      </c>
      <c r="R48" s="392">
        <f>SUM('2. NCCF CAD'!R48,'3. NCCF USD'!R48,'4. NCCF EUR'!R48,'5. NCCF GBP'!R48,'6. NCCF Autres (inclus)'!R48)</f>
        <v>0</v>
      </c>
      <c r="S48" s="392">
        <f>SUM('2. NCCF CAD'!S48,'3. NCCF USD'!S48,'4. NCCF EUR'!S48,'5. NCCF GBP'!S48,'6. NCCF Autres (inclus)'!S48)</f>
        <v>0</v>
      </c>
      <c r="T48" s="392">
        <f>SUM('2. NCCF CAD'!T48,'3. NCCF USD'!T48,'4. NCCF EUR'!T48,'5. NCCF GBP'!T48,'6. NCCF Autres (inclus)'!T48)</f>
        <v>0</v>
      </c>
      <c r="U48" s="388">
        <f>SUM('2. NCCF CAD'!U48,'3. NCCF USD'!U48,'4. NCCF EUR'!U48,'5. NCCF GBP'!U48,'6. NCCF Autres (inclus)'!U48)</f>
        <v>0</v>
      </c>
      <c r="V48" s="396">
        <f>SUM('2. NCCF CAD'!V48,'3. NCCF USD'!V48,'4. NCCF EUR'!V48,'5. NCCF GBP'!V48,'6. NCCF Autres (inclus)'!V48)</f>
        <v>0</v>
      </c>
      <c r="W48" s="409">
        <f>SUM('2. NCCF CAD'!W48,'3. NCCF USD'!W48,'4. NCCF EUR'!W48,'5. NCCF GBP'!W48,'6. NCCF Autres (inclus)'!W48)</f>
        <v>0</v>
      </c>
      <c r="Y48" s="236"/>
    </row>
    <row r="49" spans="2:25" outlineLevel="1" x14ac:dyDescent="0.25">
      <c r="B49" s="465"/>
      <c r="C49" s="272"/>
      <c r="D49" s="272"/>
      <c r="E49" s="273"/>
      <c r="F49" s="274" t="s">
        <v>52</v>
      </c>
      <c r="G49" s="394">
        <f>SUM('2. NCCF CAD'!G49,'3. NCCF USD'!G49,'4. NCCF EUR'!G49,'5. NCCF GBP'!G49,'6. NCCF Autres (inclus)'!G49)</f>
        <v>0</v>
      </c>
      <c r="H49" s="421">
        <f>SUM('2. NCCF CAD'!H49,'3. NCCF USD'!H49,'4. NCCF EUR'!H49,'5. NCCF GBP'!H49,'6. NCCF Autres (inclus)'!H49)</f>
        <v>0</v>
      </c>
      <c r="I49" s="389">
        <f>SUM('2. NCCF CAD'!I49,'3. NCCF USD'!I49,'4. NCCF EUR'!I49,'5. NCCF GBP'!I49,'6. NCCF Autres (inclus)'!I49)</f>
        <v>0</v>
      </c>
      <c r="J49" s="389">
        <f>SUM('2. NCCF CAD'!J49,'3. NCCF USD'!J49,'4. NCCF EUR'!J49,'5. NCCF GBP'!J49,'6. NCCF Autres (inclus)'!J49)</f>
        <v>0</v>
      </c>
      <c r="K49" s="390">
        <f>SUM('2. NCCF CAD'!K49,'3. NCCF USD'!K49,'4. NCCF EUR'!K49,'5. NCCF GBP'!K49,'6. NCCF Autres (inclus)'!K49)</f>
        <v>0</v>
      </c>
      <c r="L49" s="388">
        <f>SUM('2. NCCF CAD'!L49,'3. NCCF USD'!L49,'4. NCCF EUR'!L49,'5. NCCF GBP'!L49,'6. NCCF Autres (inclus)'!L49)</f>
        <v>0</v>
      </c>
      <c r="M49" s="392">
        <f>SUM('2. NCCF CAD'!M49,'3. NCCF USD'!M49,'4. NCCF EUR'!M49,'5. NCCF GBP'!M49,'6. NCCF Autres (inclus)'!M49)</f>
        <v>0</v>
      </c>
      <c r="N49" s="392">
        <f>SUM('2. NCCF CAD'!N49,'3. NCCF USD'!N49,'4. NCCF EUR'!N49,'5. NCCF GBP'!N49,'6. NCCF Autres (inclus)'!N49)</f>
        <v>0</v>
      </c>
      <c r="O49" s="392">
        <f>SUM('2. NCCF CAD'!O49,'3. NCCF USD'!O49,'4. NCCF EUR'!O49,'5. NCCF GBP'!O49,'6. NCCF Autres (inclus)'!O49)</f>
        <v>0</v>
      </c>
      <c r="P49" s="396">
        <f>SUM('2. NCCF CAD'!P49,'3. NCCF USD'!P49,'4. NCCF EUR'!P49,'5. NCCF GBP'!P49,'6. NCCF Autres (inclus)'!P49)</f>
        <v>0</v>
      </c>
      <c r="Q49" s="392">
        <f>SUM('2. NCCF CAD'!Q49,'3. NCCF USD'!Q49,'4. NCCF EUR'!Q49,'5. NCCF GBP'!Q49,'6. NCCF Autres (inclus)'!Q49)</f>
        <v>0</v>
      </c>
      <c r="R49" s="392">
        <f>SUM('2. NCCF CAD'!R49,'3. NCCF USD'!R49,'4. NCCF EUR'!R49,'5. NCCF GBP'!R49,'6. NCCF Autres (inclus)'!R49)</f>
        <v>0</v>
      </c>
      <c r="S49" s="392">
        <f>SUM('2. NCCF CAD'!S49,'3. NCCF USD'!S49,'4. NCCF EUR'!S49,'5. NCCF GBP'!S49,'6. NCCF Autres (inclus)'!S49)</f>
        <v>0</v>
      </c>
      <c r="T49" s="392">
        <f>SUM('2. NCCF CAD'!T49,'3. NCCF USD'!T49,'4. NCCF EUR'!T49,'5. NCCF GBP'!T49,'6. NCCF Autres (inclus)'!T49)</f>
        <v>0</v>
      </c>
      <c r="U49" s="388">
        <f>SUM('2. NCCF CAD'!U49,'3. NCCF USD'!U49,'4. NCCF EUR'!U49,'5. NCCF GBP'!U49,'6. NCCF Autres (inclus)'!U49)</f>
        <v>0</v>
      </c>
      <c r="V49" s="396">
        <f>SUM('2. NCCF CAD'!V49,'3. NCCF USD'!V49,'4. NCCF EUR'!V49,'5. NCCF GBP'!V49,'6. NCCF Autres (inclus)'!V49)</f>
        <v>0</v>
      </c>
      <c r="W49" s="409">
        <f>SUM('2. NCCF CAD'!W49,'3. NCCF USD'!W49,'4. NCCF EUR'!W49,'5. NCCF GBP'!W49,'6. NCCF Autres (inclus)'!W49)</f>
        <v>0</v>
      </c>
      <c r="Y49" s="236"/>
    </row>
    <row r="50" spans="2:25" x14ac:dyDescent="0.25">
      <c r="B50" s="465"/>
      <c r="C50" s="272"/>
      <c r="D50" s="272"/>
      <c r="E50" s="273" t="s">
        <v>53</v>
      </c>
      <c r="F50" s="273"/>
      <c r="G50" s="367">
        <f t="shared" ref="G50:W50" si="9">SUBTOTAL(9,G51:G53)</f>
        <v>0</v>
      </c>
      <c r="H50" s="368">
        <f t="shared" si="9"/>
        <v>0</v>
      </c>
      <c r="I50" s="369">
        <f t="shared" si="9"/>
        <v>0</v>
      </c>
      <c r="J50" s="369">
        <f t="shared" si="9"/>
        <v>0</v>
      </c>
      <c r="K50" s="370">
        <f t="shared" si="9"/>
        <v>0</v>
      </c>
      <c r="L50" s="364">
        <f t="shared" si="9"/>
        <v>0</v>
      </c>
      <c r="M50" s="364">
        <f t="shared" si="9"/>
        <v>0</v>
      </c>
      <c r="N50" s="364">
        <f t="shared" si="9"/>
        <v>0</v>
      </c>
      <c r="O50" s="364">
        <f t="shared" si="9"/>
        <v>0</v>
      </c>
      <c r="P50" s="364">
        <f t="shared" si="9"/>
        <v>0</v>
      </c>
      <c r="Q50" s="364">
        <f t="shared" si="9"/>
        <v>0</v>
      </c>
      <c r="R50" s="364">
        <f t="shared" si="9"/>
        <v>0</v>
      </c>
      <c r="S50" s="364">
        <f t="shared" si="9"/>
        <v>0</v>
      </c>
      <c r="T50" s="364">
        <f t="shared" si="9"/>
        <v>0</v>
      </c>
      <c r="U50" s="364">
        <f t="shared" si="9"/>
        <v>0</v>
      </c>
      <c r="V50" s="364">
        <f t="shared" si="9"/>
        <v>0</v>
      </c>
      <c r="W50" s="366">
        <f t="shared" si="9"/>
        <v>0</v>
      </c>
      <c r="Y50" s="238"/>
    </row>
    <row r="51" spans="2:25" outlineLevel="1" x14ac:dyDescent="0.25">
      <c r="B51" s="465"/>
      <c r="C51" s="272"/>
      <c r="D51" s="272"/>
      <c r="E51" s="273"/>
      <c r="F51" s="274" t="s">
        <v>54</v>
      </c>
      <c r="G51" s="394">
        <f>SUM('2. NCCF CAD'!G51,'3. NCCF USD'!G51,'4. NCCF EUR'!G51,'5. NCCF GBP'!G51,'6. NCCF Autres (inclus)'!G51)</f>
        <v>0</v>
      </c>
      <c r="H51" s="421">
        <f>SUM('2. NCCF CAD'!H51,'3. NCCF USD'!H51,'4. NCCF EUR'!H51,'5. NCCF GBP'!H51,'6. NCCF Autres (inclus)'!H51)</f>
        <v>0</v>
      </c>
      <c r="I51" s="389">
        <f>SUM('2. NCCF CAD'!I51,'3. NCCF USD'!I51,'4. NCCF EUR'!I51,'5. NCCF GBP'!I51,'6. NCCF Autres (inclus)'!I51)</f>
        <v>0</v>
      </c>
      <c r="J51" s="389">
        <f>SUM('2. NCCF CAD'!J51,'3. NCCF USD'!J51,'4. NCCF EUR'!J51,'5. NCCF GBP'!J51,'6. NCCF Autres (inclus)'!J51)</f>
        <v>0</v>
      </c>
      <c r="K51" s="390">
        <f>SUM('2. NCCF CAD'!K51,'3. NCCF USD'!K51,'4. NCCF EUR'!K51,'5. NCCF GBP'!K51,'6. NCCF Autres (inclus)'!K51)</f>
        <v>0</v>
      </c>
      <c r="L51" s="388">
        <f>SUM('2. NCCF CAD'!L51,'3. NCCF USD'!L51,'4. NCCF EUR'!L51,'5. NCCF GBP'!L51,'6. NCCF Autres (inclus)'!L51)</f>
        <v>0</v>
      </c>
      <c r="M51" s="392">
        <f>SUM('2. NCCF CAD'!M51,'3. NCCF USD'!M51,'4. NCCF EUR'!M51,'5. NCCF GBP'!M51,'6. NCCF Autres (inclus)'!M51)</f>
        <v>0</v>
      </c>
      <c r="N51" s="392">
        <f>SUM('2. NCCF CAD'!N51,'3. NCCF USD'!N51,'4. NCCF EUR'!N51,'5. NCCF GBP'!N51,'6. NCCF Autres (inclus)'!N51)</f>
        <v>0</v>
      </c>
      <c r="O51" s="392">
        <f>SUM('2. NCCF CAD'!O51,'3. NCCF USD'!O51,'4. NCCF EUR'!O51,'5. NCCF GBP'!O51,'6. NCCF Autres (inclus)'!O51)</f>
        <v>0</v>
      </c>
      <c r="P51" s="396">
        <f>SUM('2. NCCF CAD'!P51,'3. NCCF USD'!P51,'4. NCCF EUR'!P51,'5. NCCF GBP'!P51,'6. NCCF Autres (inclus)'!P51)</f>
        <v>0</v>
      </c>
      <c r="Q51" s="392">
        <f>SUM('2. NCCF CAD'!Q51,'3. NCCF USD'!Q51,'4. NCCF EUR'!Q51,'5. NCCF GBP'!Q51,'6. NCCF Autres (inclus)'!Q51)</f>
        <v>0</v>
      </c>
      <c r="R51" s="392">
        <f>SUM('2. NCCF CAD'!R51,'3. NCCF USD'!R51,'4. NCCF EUR'!R51,'5. NCCF GBP'!R51,'6. NCCF Autres (inclus)'!R51)</f>
        <v>0</v>
      </c>
      <c r="S51" s="392">
        <f>SUM('2. NCCF CAD'!S51,'3. NCCF USD'!S51,'4. NCCF EUR'!S51,'5. NCCF GBP'!S51,'6. NCCF Autres (inclus)'!S51)</f>
        <v>0</v>
      </c>
      <c r="T51" s="392">
        <f>SUM('2. NCCF CAD'!T51,'3. NCCF USD'!T51,'4. NCCF EUR'!T51,'5. NCCF GBP'!T51,'6. NCCF Autres (inclus)'!T51)</f>
        <v>0</v>
      </c>
      <c r="U51" s="388">
        <f>SUM('2. NCCF CAD'!U51,'3. NCCF USD'!U51,'4. NCCF EUR'!U51,'5. NCCF GBP'!U51,'6. NCCF Autres (inclus)'!U51)</f>
        <v>0</v>
      </c>
      <c r="V51" s="396">
        <f>SUM('2. NCCF CAD'!V51,'3. NCCF USD'!V51,'4. NCCF EUR'!V51,'5. NCCF GBP'!V51,'6. NCCF Autres (inclus)'!V51)</f>
        <v>0</v>
      </c>
      <c r="W51" s="409">
        <f>SUM('2. NCCF CAD'!W51,'3. NCCF USD'!W51,'4. NCCF EUR'!W51,'5. NCCF GBP'!W51,'6. NCCF Autres (inclus)'!W51)</f>
        <v>0</v>
      </c>
      <c r="Y51" s="236"/>
    </row>
    <row r="52" spans="2:25" outlineLevel="1" x14ac:dyDescent="0.25">
      <c r="B52" s="465"/>
      <c r="C52" s="272"/>
      <c r="D52" s="272"/>
      <c r="E52" s="273"/>
      <c r="F52" s="274" t="s">
        <v>55</v>
      </c>
      <c r="G52" s="394">
        <f>SUM('2. NCCF CAD'!G52,'3. NCCF USD'!G52,'4. NCCF EUR'!G52,'5. NCCF GBP'!G52,'6. NCCF Autres (inclus)'!G52)</f>
        <v>0</v>
      </c>
      <c r="H52" s="421">
        <f>SUM('2. NCCF CAD'!H52,'3. NCCF USD'!H52,'4. NCCF EUR'!H52,'5. NCCF GBP'!H52,'6. NCCF Autres (inclus)'!H52)</f>
        <v>0</v>
      </c>
      <c r="I52" s="389">
        <f>SUM('2. NCCF CAD'!I52,'3. NCCF USD'!I52,'4. NCCF EUR'!I52,'5. NCCF GBP'!I52,'6. NCCF Autres (inclus)'!I52)</f>
        <v>0</v>
      </c>
      <c r="J52" s="389">
        <f>SUM('2. NCCF CAD'!J52,'3. NCCF USD'!J52,'4. NCCF EUR'!J52,'5. NCCF GBP'!J52,'6. NCCF Autres (inclus)'!J52)</f>
        <v>0</v>
      </c>
      <c r="K52" s="390">
        <f>SUM('2. NCCF CAD'!K52,'3. NCCF USD'!K52,'4. NCCF EUR'!K52,'5. NCCF GBP'!K52,'6. NCCF Autres (inclus)'!K52)</f>
        <v>0</v>
      </c>
      <c r="L52" s="388">
        <f>SUM('2. NCCF CAD'!L52,'3. NCCF USD'!L52,'4. NCCF EUR'!L52,'5. NCCF GBP'!L52,'6. NCCF Autres (inclus)'!L52)</f>
        <v>0</v>
      </c>
      <c r="M52" s="392">
        <f>SUM('2. NCCF CAD'!M52,'3. NCCF USD'!M52,'4. NCCF EUR'!M52,'5. NCCF GBP'!M52,'6. NCCF Autres (inclus)'!M52)</f>
        <v>0</v>
      </c>
      <c r="N52" s="392">
        <f>SUM('2. NCCF CAD'!N52,'3. NCCF USD'!N52,'4. NCCF EUR'!N52,'5. NCCF GBP'!N52,'6. NCCF Autres (inclus)'!N52)</f>
        <v>0</v>
      </c>
      <c r="O52" s="392">
        <f>SUM('2. NCCF CAD'!O52,'3. NCCF USD'!O52,'4. NCCF EUR'!O52,'5. NCCF GBP'!O52,'6. NCCF Autres (inclus)'!O52)</f>
        <v>0</v>
      </c>
      <c r="P52" s="396">
        <f>SUM('2. NCCF CAD'!P52,'3. NCCF USD'!P52,'4. NCCF EUR'!P52,'5. NCCF GBP'!P52,'6. NCCF Autres (inclus)'!P52)</f>
        <v>0</v>
      </c>
      <c r="Q52" s="392">
        <f>SUM('2. NCCF CAD'!Q52,'3. NCCF USD'!Q52,'4. NCCF EUR'!Q52,'5. NCCF GBP'!Q52,'6. NCCF Autres (inclus)'!Q52)</f>
        <v>0</v>
      </c>
      <c r="R52" s="392">
        <f>SUM('2. NCCF CAD'!R52,'3. NCCF USD'!R52,'4. NCCF EUR'!R52,'5. NCCF GBP'!R52,'6. NCCF Autres (inclus)'!R52)</f>
        <v>0</v>
      </c>
      <c r="S52" s="392">
        <f>SUM('2. NCCF CAD'!S52,'3. NCCF USD'!S52,'4. NCCF EUR'!S52,'5. NCCF GBP'!S52,'6. NCCF Autres (inclus)'!S52)</f>
        <v>0</v>
      </c>
      <c r="T52" s="392">
        <f>SUM('2. NCCF CAD'!T52,'3. NCCF USD'!T52,'4. NCCF EUR'!T52,'5. NCCF GBP'!T52,'6. NCCF Autres (inclus)'!T52)</f>
        <v>0</v>
      </c>
      <c r="U52" s="388">
        <f>SUM('2. NCCF CAD'!U52,'3. NCCF USD'!U52,'4. NCCF EUR'!U52,'5. NCCF GBP'!U52,'6. NCCF Autres (inclus)'!U52)</f>
        <v>0</v>
      </c>
      <c r="V52" s="396">
        <f>SUM('2. NCCF CAD'!V52,'3. NCCF USD'!V52,'4. NCCF EUR'!V52,'5. NCCF GBP'!V52,'6. NCCF Autres (inclus)'!V52)</f>
        <v>0</v>
      </c>
      <c r="W52" s="409">
        <f>SUM('2. NCCF CAD'!W52,'3. NCCF USD'!W52,'4. NCCF EUR'!W52,'5. NCCF GBP'!W52,'6. NCCF Autres (inclus)'!W52)</f>
        <v>0</v>
      </c>
      <c r="Y52" s="236"/>
    </row>
    <row r="53" spans="2:25" outlineLevel="1" x14ac:dyDescent="0.25">
      <c r="B53" s="465"/>
      <c r="C53" s="272"/>
      <c r="D53" s="272"/>
      <c r="E53" s="273"/>
      <c r="F53" s="274" t="s">
        <v>56</v>
      </c>
      <c r="G53" s="394">
        <f>SUM('2. NCCF CAD'!G53,'3. NCCF USD'!G53,'4. NCCF EUR'!G53,'5. NCCF GBP'!G53,'6. NCCF Autres (inclus)'!G53)</f>
        <v>0</v>
      </c>
      <c r="H53" s="421">
        <f>SUM('2. NCCF CAD'!H53,'3. NCCF USD'!H53,'4. NCCF EUR'!H53,'5. NCCF GBP'!H53,'6. NCCF Autres (inclus)'!H53)</f>
        <v>0</v>
      </c>
      <c r="I53" s="389">
        <f>SUM('2. NCCF CAD'!I53,'3. NCCF USD'!I53,'4. NCCF EUR'!I53,'5. NCCF GBP'!I53,'6. NCCF Autres (inclus)'!I53)</f>
        <v>0</v>
      </c>
      <c r="J53" s="389">
        <f>SUM('2. NCCF CAD'!J53,'3. NCCF USD'!J53,'4. NCCF EUR'!J53,'5. NCCF GBP'!J53,'6. NCCF Autres (inclus)'!J53)</f>
        <v>0</v>
      </c>
      <c r="K53" s="390">
        <f>SUM('2. NCCF CAD'!K53,'3. NCCF USD'!K53,'4. NCCF EUR'!K53,'5. NCCF GBP'!K53,'6. NCCF Autres (inclus)'!K53)</f>
        <v>0</v>
      </c>
      <c r="L53" s="388">
        <f>SUM('2. NCCF CAD'!L53,'3. NCCF USD'!L53,'4. NCCF EUR'!L53,'5. NCCF GBP'!L53,'6. NCCF Autres (inclus)'!L53)</f>
        <v>0</v>
      </c>
      <c r="M53" s="392">
        <f>SUM('2. NCCF CAD'!M53,'3. NCCF USD'!M53,'4. NCCF EUR'!M53,'5. NCCF GBP'!M53,'6. NCCF Autres (inclus)'!M53)</f>
        <v>0</v>
      </c>
      <c r="N53" s="392">
        <f>SUM('2. NCCF CAD'!N53,'3. NCCF USD'!N53,'4. NCCF EUR'!N53,'5. NCCF GBP'!N53,'6. NCCF Autres (inclus)'!N53)</f>
        <v>0</v>
      </c>
      <c r="O53" s="392">
        <f>SUM('2. NCCF CAD'!O53,'3. NCCF USD'!O53,'4. NCCF EUR'!O53,'5. NCCF GBP'!O53,'6. NCCF Autres (inclus)'!O53)</f>
        <v>0</v>
      </c>
      <c r="P53" s="396">
        <f>SUM('2. NCCF CAD'!P53,'3. NCCF USD'!P53,'4. NCCF EUR'!P53,'5. NCCF GBP'!P53,'6. NCCF Autres (inclus)'!P53)</f>
        <v>0</v>
      </c>
      <c r="Q53" s="392">
        <f>SUM('2. NCCF CAD'!Q53,'3. NCCF USD'!Q53,'4. NCCF EUR'!Q53,'5. NCCF GBP'!Q53,'6. NCCF Autres (inclus)'!Q53)</f>
        <v>0</v>
      </c>
      <c r="R53" s="392">
        <f>SUM('2. NCCF CAD'!R53,'3. NCCF USD'!R53,'4. NCCF EUR'!R53,'5. NCCF GBP'!R53,'6. NCCF Autres (inclus)'!R53)</f>
        <v>0</v>
      </c>
      <c r="S53" s="392">
        <f>SUM('2. NCCF CAD'!S53,'3. NCCF USD'!S53,'4. NCCF EUR'!S53,'5. NCCF GBP'!S53,'6. NCCF Autres (inclus)'!S53)</f>
        <v>0</v>
      </c>
      <c r="T53" s="392">
        <f>SUM('2. NCCF CAD'!T53,'3. NCCF USD'!T53,'4. NCCF EUR'!T53,'5. NCCF GBP'!T53,'6. NCCF Autres (inclus)'!T53)</f>
        <v>0</v>
      </c>
      <c r="U53" s="388">
        <f>SUM('2. NCCF CAD'!U53,'3. NCCF USD'!U53,'4. NCCF EUR'!U53,'5. NCCF GBP'!U53,'6. NCCF Autres (inclus)'!U53)</f>
        <v>0</v>
      </c>
      <c r="V53" s="396">
        <f>SUM('2. NCCF CAD'!V53,'3. NCCF USD'!V53,'4. NCCF EUR'!V53,'5. NCCF GBP'!V53,'6. NCCF Autres (inclus)'!V53)</f>
        <v>0</v>
      </c>
      <c r="W53" s="409">
        <f>SUM('2. NCCF CAD'!W53,'3. NCCF USD'!W53,'4. NCCF EUR'!W53,'5. NCCF GBP'!W53,'6. NCCF Autres (inclus)'!W53)</f>
        <v>0</v>
      </c>
      <c r="Y53" s="236"/>
    </row>
    <row r="54" spans="2:25" x14ac:dyDescent="0.25">
      <c r="B54" s="465"/>
      <c r="C54" s="272"/>
      <c r="D54" s="272"/>
      <c r="E54" s="273" t="s">
        <v>57</v>
      </c>
      <c r="F54" s="273"/>
      <c r="G54" s="367">
        <f t="shared" ref="G54:W54" si="10">SUBTOTAL(9,G55:G56)</f>
        <v>0</v>
      </c>
      <c r="H54" s="368">
        <f t="shared" si="10"/>
        <v>0</v>
      </c>
      <c r="I54" s="369">
        <f t="shared" si="10"/>
        <v>0</v>
      </c>
      <c r="J54" s="369">
        <f t="shared" si="10"/>
        <v>0</v>
      </c>
      <c r="K54" s="370">
        <f t="shared" si="10"/>
        <v>0</v>
      </c>
      <c r="L54" s="364">
        <f t="shared" si="10"/>
        <v>0</v>
      </c>
      <c r="M54" s="364">
        <f t="shared" si="10"/>
        <v>0</v>
      </c>
      <c r="N54" s="364">
        <f t="shared" si="10"/>
        <v>0</v>
      </c>
      <c r="O54" s="364">
        <f t="shared" si="10"/>
        <v>0</v>
      </c>
      <c r="P54" s="364">
        <f t="shared" si="10"/>
        <v>0</v>
      </c>
      <c r="Q54" s="364">
        <f t="shared" si="10"/>
        <v>0</v>
      </c>
      <c r="R54" s="364">
        <f t="shared" si="10"/>
        <v>0</v>
      </c>
      <c r="S54" s="364">
        <f t="shared" si="10"/>
        <v>0</v>
      </c>
      <c r="T54" s="364">
        <f t="shared" si="10"/>
        <v>0</v>
      </c>
      <c r="U54" s="364">
        <f t="shared" si="10"/>
        <v>0</v>
      </c>
      <c r="V54" s="364">
        <f t="shared" si="10"/>
        <v>0</v>
      </c>
      <c r="W54" s="366">
        <f t="shared" si="10"/>
        <v>0</v>
      </c>
      <c r="Y54" s="238"/>
    </row>
    <row r="55" spans="2:25" outlineLevel="1" x14ac:dyDescent="0.25">
      <c r="B55" s="465"/>
      <c r="C55" s="272"/>
      <c r="D55" s="272"/>
      <c r="E55" s="273"/>
      <c r="F55" s="274" t="s">
        <v>58</v>
      </c>
      <c r="G55" s="394">
        <f>SUM('2. NCCF CAD'!G55,'3. NCCF USD'!G55,'4. NCCF EUR'!G55,'5. NCCF GBP'!G55,'6. NCCF Autres (inclus)'!G55)</f>
        <v>0</v>
      </c>
      <c r="H55" s="421">
        <f>SUM('2. NCCF CAD'!H55,'3. NCCF USD'!H55,'4. NCCF EUR'!H55,'5. NCCF GBP'!H55,'6. NCCF Autres (inclus)'!H55)</f>
        <v>0</v>
      </c>
      <c r="I55" s="389">
        <f>SUM('2. NCCF CAD'!I55,'3. NCCF USD'!I55,'4. NCCF EUR'!I55,'5. NCCF GBP'!I55,'6. NCCF Autres (inclus)'!I55)</f>
        <v>0</v>
      </c>
      <c r="J55" s="389">
        <f>SUM('2. NCCF CAD'!J55,'3. NCCF USD'!J55,'4. NCCF EUR'!J55,'5. NCCF GBP'!J55,'6. NCCF Autres (inclus)'!J55)</f>
        <v>0</v>
      </c>
      <c r="K55" s="390">
        <f>SUM('2. NCCF CAD'!K55,'3. NCCF USD'!K55,'4. NCCF EUR'!K55,'5. NCCF GBP'!K55,'6. NCCF Autres (inclus)'!K55)</f>
        <v>0</v>
      </c>
      <c r="L55" s="388">
        <f>SUM('2. NCCF CAD'!L55,'3. NCCF USD'!L55,'4. NCCF EUR'!L55,'5. NCCF GBP'!L55,'6. NCCF Autres (inclus)'!L55)</f>
        <v>0</v>
      </c>
      <c r="M55" s="392">
        <f>SUM('2. NCCF CAD'!M55,'3. NCCF USD'!M55,'4. NCCF EUR'!M55,'5. NCCF GBP'!M55,'6. NCCF Autres (inclus)'!M55)</f>
        <v>0</v>
      </c>
      <c r="N55" s="392">
        <f>SUM('2. NCCF CAD'!N55,'3. NCCF USD'!N55,'4. NCCF EUR'!N55,'5. NCCF GBP'!N55,'6. NCCF Autres (inclus)'!N55)</f>
        <v>0</v>
      </c>
      <c r="O55" s="392">
        <f>SUM('2. NCCF CAD'!O55,'3. NCCF USD'!O55,'4. NCCF EUR'!O55,'5. NCCF GBP'!O55,'6. NCCF Autres (inclus)'!O55)</f>
        <v>0</v>
      </c>
      <c r="P55" s="396">
        <f>SUM('2. NCCF CAD'!P55,'3. NCCF USD'!P55,'4. NCCF EUR'!P55,'5. NCCF GBP'!P55,'6. NCCF Autres (inclus)'!P55)</f>
        <v>0</v>
      </c>
      <c r="Q55" s="392">
        <f>SUM('2. NCCF CAD'!Q55,'3. NCCF USD'!Q55,'4. NCCF EUR'!Q55,'5. NCCF GBP'!Q55,'6. NCCF Autres (inclus)'!Q55)</f>
        <v>0</v>
      </c>
      <c r="R55" s="392">
        <f>SUM('2. NCCF CAD'!R55,'3. NCCF USD'!R55,'4. NCCF EUR'!R55,'5. NCCF GBP'!R55,'6. NCCF Autres (inclus)'!R55)</f>
        <v>0</v>
      </c>
      <c r="S55" s="392">
        <f>SUM('2. NCCF CAD'!S55,'3. NCCF USD'!S55,'4. NCCF EUR'!S55,'5. NCCF GBP'!S55,'6. NCCF Autres (inclus)'!S55)</f>
        <v>0</v>
      </c>
      <c r="T55" s="392">
        <f>SUM('2. NCCF CAD'!T55,'3. NCCF USD'!T55,'4. NCCF EUR'!T55,'5. NCCF GBP'!T55,'6. NCCF Autres (inclus)'!T55)</f>
        <v>0</v>
      </c>
      <c r="U55" s="388">
        <f>SUM('2. NCCF CAD'!U55,'3. NCCF USD'!U55,'4. NCCF EUR'!U55,'5. NCCF GBP'!U55,'6. NCCF Autres (inclus)'!U55)</f>
        <v>0</v>
      </c>
      <c r="V55" s="396">
        <f>SUM('2. NCCF CAD'!V55,'3. NCCF USD'!V55,'4. NCCF EUR'!V55,'5. NCCF GBP'!V55,'6. NCCF Autres (inclus)'!V55)</f>
        <v>0</v>
      </c>
      <c r="W55" s="409">
        <f>SUM('2. NCCF CAD'!W55,'3. NCCF USD'!W55,'4. NCCF EUR'!W55,'5. NCCF GBP'!W55,'6. NCCF Autres (inclus)'!W55)</f>
        <v>0</v>
      </c>
      <c r="Y55" s="236"/>
    </row>
    <row r="56" spans="2:25" outlineLevel="1" x14ac:dyDescent="0.25">
      <c r="B56" s="465"/>
      <c r="C56" s="272"/>
      <c r="D56" s="272"/>
      <c r="E56" s="273"/>
      <c r="F56" s="274" t="s">
        <v>59</v>
      </c>
      <c r="G56" s="394">
        <f>SUM('2. NCCF CAD'!G56,'3. NCCF USD'!G56,'4. NCCF EUR'!G56,'5. NCCF GBP'!G56,'6. NCCF Autres (inclus)'!G56)</f>
        <v>0</v>
      </c>
      <c r="H56" s="421">
        <f>SUM('2. NCCF CAD'!H56,'3. NCCF USD'!H56,'4. NCCF EUR'!H56,'5. NCCF GBP'!H56,'6. NCCF Autres (inclus)'!H56)</f>
        <v>0</v>
      </c>
      <c r="I56" s="389">
        <f>SUM('2. NCCF CAD'!I56,'3. NCCF USD'!I56,'4. NCCF EUR'!I56,'5. NCCF GBP'!I56,'6. NCCF Autres (inclus)'!I56)</f>
        <v>0</v>
      </c>
      <c r="J56" s="389">
        <f>SUM('2. NCCF CAD'!J56,'3. NCCF USD'!J56,'4. NCCF EUR'!J56,'5. NCCF GBP'!J56,'6. NCCF Autres (inclus)'!J56)</f>
        <v>0</v>
      </c>
      <c r="K56" s="390">
        <f>SUM('2. NCCF CAD'!K56,'3. NCCF USD'!K56,'4. NCCF EUR'!K56,'5. NCCF GBP'!K56,'6. NCCF Autres (inclus)'!K56)</f>
        <v>0</v>
      </c>
      <c r="L56" s="388">
        <f>SUM('2. NCCF CAD'!L56,'3. NCCF USD'!L56,'4. NCCF EUR'!L56,'5. NCCF GBP'!L56,'6. NCCF Autres (inclus)'!L56)</f>
        <v>0</v>
      </c>
      <c r="M56" s="392">
        <f>SUM('2. NCCF CAD'!M56,'3. NCCF USD'!M56,'4. NCCF EUR'!M56,'5. NCCF GBP'!M56,'6. NCCF Autres (inclus)'!M56)</f>
        <v>0</v>
      </c>
      <c r="N56" s="392">
        <f>SUM('2. NCCF CAD'!N56,'3. NCCF USD'!N56,'4. NCCF EUR'!N56,'5. NCCF GBP'!N56,'6. NCCF Autres (inclus)'!N56)</f>
        <v>0</v>
      </c>
      <c r="O56" s="392">
        <f>SUM('2. NCCF CAD'!O56,'3. NCCF USD'!O56,'4. NCCF EUR'!O56,'5. NCCF GBP'!O56,'6. NCCF Autres (inclus)'!O56)</f>
        <v>0</v>
      </c>
      <c r="P56" s="396">
        <f>SUM('2. NCCF CAD'!P56,'3. NCCF USD'!P56,'4. NCCF EUR'!P56,'5. NCCF GBP'!P56,'6. NCCF Autres (inclus)'!P56)</f>
        <v>0</v>
      </c>
      <c r="Q56" s="392">
        <f>SUM('2. NCCF CAD'!Q56,'3. NCCF USD'!Q56,'4. NCCF EUR'!Q56,'5. NCCF GBP'!Q56,'6. NCCF Autres (inclus)'!Q56)</f>
        <v>0</v>
      </c>
      <c r="R56" s="392">
        <f>SUM('2. NCCF CAD'!R56,'3. NCCF USD'!R56,'4. NCCF EUR'!R56,'5. NCCF GBP'!R56,'6. NCCF Autres (inclus)'!R56)</f>
        <v>0</v>
      </c>
      <c r="S56" s="392">
        <f>SUM('2. NCCF CAD'!S56,'3. NCCF USD'!S56,'4. NCCF EUR'!S56,'5. NCCF GBP'!S56,'6. NCCF Autres (inclus)'!S56)</f>
        <v>0</v>
      </c>
      <c r="T56" s="392">
        <f>SUM('2. NCCF CAD'!T56,'3. NCCF USD'!T56,'4. NCCF EUR'!T56,'5. NCCF GBP'!T56,'6. NCCF Autres (inclus)'!T56)</f>
        <v>0</v>
      </c>
      <c r="U56" s="388">
        <f>SUM('2. NCCF CAD'!U56,'3. NCCF USD'!U56,'4. NCCF EUR'!U56,'5. NCCF GBP'!U56,'6. NCCF Autres (inclus)'!U56)</f>
        <v>0</v>
      </c>
      <c r="V56" s="396">
        <f>SUM('2. NCCF CAD'!V56,'3. NCCF USD'!V56,'4. NCCF EUR'!V56,'5. NCCF GBP'!V56,'6. NCCF Autres (inclus)'!V56)</f>
        <v>0</v>
      </c>
      <c r="W56" s="409">
        <f>SUM('2. NCCF CAD'!W56,'3. NCCF USD'!W56,'4. NCCF EUR'!W56,'5. NCCF GBP'!W56,'6. NCCF Autres (inclus)'!W56)</f>
        <v>0</v>
      </c>
      <c r="Y56" s="236"/>
    </row>
    <row r="57" spans="2:25" x14ac:dyDescent="0.25">
      <c r="B57" s="465"/>
      <c r="C57" s="272"/>
      <c r="D57" s="272"/>
      <c r="E57" s="273" t="s">
        <v>60</v>
      </c>
      <c r="F57" s="273"/>
      <c r="G57" s="367">
        <f t="shared" ref="G57:W57" si="11">SUBTOTAL(9,G58:G60)</f>
        <v>0</v>
      </c>
      <c r="H57" s="368">
        <f t="shared" si="11"/>
        <v>0</v>
      </c>
      <c r="I57" s="369">
        <f t="shared" si="11"/>
        <v>0</v>
      </c>
      <c r="J57" s="369">
        <f t="shared" si="11"/>
        <v>0</v>
      </c>
      <c r="K57" s="370">
        <f t="shared" si="11"/>
        <v>0</v>
      </c>
      <c r="L57" s="364">
        <f t="shared" si="11"/>
        <v>0</v>
      </c>
      <c r="M57" s="364">
        <f t="shared" si="11"/>
        <v>0</v>
      </c>
      <c r="N57" s="364">
        <f t="shared" si="11"/>
        <v>0</v>
      </c>
      <c r="O57" s="364">
        <f t="shared" si="11"/>
        <v>0</v>
      </c>
      <c r="P57" s="364">
        <f t="shared" si="11"/>
        <v>0</v>
      </c>
      <c r="Q57" s="364">
        <f t="shared" si="11"/>
        <v>0</v>
      </c>
      <c r="R57" s="364">
        <f t="shared" si="11"/>
        <v>0</v>
      </c>
      <c r="S57" s="364">
        <f t="shared" si="11"/>
        <v>0</v>
      </c>
      <c r="T57" s="364">
        <f t="shared" si="11"/>
        <v>0</v>
      </c>
      <c r="U57" s="364">
        <f t="shared" si="11"/>
        <v>0</v>
      </c>
      <c r="V57" s="364">
        <f t="shared" si="11"/>
        <v>0</v>
      </c>
      <c r="W57" s="366">
        <f t="shared" si="11"/>
        <v>0</v>
      </c>
      <c r="Y57" s="238"/>
    </row>
    <row r="58" spans="2:25" outlineLevel="1" x14ac:dyDescent="0.25">
      <c r="B58" s="465"/>
      <c r="C58" s="272"/>
      <c r="D58" s="272"/>
      <c r="E58" s="273"/>
      <c r="F58" s="274" t="s">
        <v>61</v>
      </c>
      <c r="G58" s="394">
        <f>SUM('2. NCCF CAD'!G58,'3. NCCF USD'!G58,'4. NCCF EUR'!G58,'5. NCCF GBP'!G58,'6. NCCF Autres (inclus)'!G58)</f>
        <v>0</v>
      </c>
      <c r="H58" s="421">
        <f>SUM('2. NCCF CAD'!H58,'3. NCCF USD'!H58,'4. NCCF EUR'!H58,'5. NCCF GBP'!H58,'6. NCCF Autres (inclus)'!H58)</f>
        <v>0</v>
      </c>
      <c r="I58" s="389">
        <f>SUM('2. NCCF CAD'!I58,'3. NCCF USD'!I58,'4. NCCF EUR'!I58,'5. NCCF GBP'!I58,'6. NCCF Autres (inclus)'!I58)</f>
        <v>0</v>
      </c>
      <c r="J58" s="389">
        <f>SUM('2. NCCF CAD'!J58,'3. NCCF USD'!J58,'4. NCCF EUR'!J58,'5. NCCF GBP'!J58,'6. NCCF Autres (inclus)'!J58)</f>
        <v>0</v>
      </c>
      <c r="K58" s="390">
        <f>SUM('2. NCCF CAD'!K58,'3. NCCF USD'!K58,'4. NCCF EUR'!K58,'5. NCCF GBP'!K58,'6. NCCF Autres (inclus)'!K58)</f>
        <v>0</v>
      </c>
      <c r="L58" s="388">
        <f>SUM('2. NCCF CAD'!L58,'3. NCCF USD'!L58,'4. NCCF EUR'!L58,'5. NCCF GBP'!L58,'6. NCCF Autres (inclus)'!L58)</f>
        <v>0</v>
      </c>
      <c r="M58" s="392">
        <f>SUM('2. NCCF CAD'!M58,'3. NCCF USD'!M58,'4. NCCF EUR'!M58,'5. NCCF GBP'!M58,'6. NCCF Autres (inclus)'!M58)</f>
        <v>0</v>
      </c>
      <c r="N58" s="392">
        <f>SUM('2. NCCF CAD'!N58,'3. NCCF USD'!N58,'4. NCCF EUR'!N58,'5. NCCF GBP'!N58,'6. NCCF Autres (inclus)'!N58)</f>
        <v>0</v>
      </c>
      <c r="O58" s="392">
        <f>SUM('2. NCCF CAD'!O58,'3. NCCF USD'!O58,'4. NCCF EUR'!O58,'5. NCCF GBP'!O58,'6. NCCF Autres (inclus)'!O58)</f>
        <v>0</v>
      </c>
      <c r="P58" s="396">
        <f>SUM('2. NCCF CAD'!P58,'3. NCCF USD'!P58,'4. NCCF EUR'!P58,'5. NCCF GBP'!P58,'6. NCCF Autres (inclus)'!P58)</f>
        <v>0</v>
      </c>
      <c r="Q58" s="392">
        <f>SUM('2. NCCF CAD'!Q58,'3. NCCF USD'!Q58,'4. NCCF EUR'!Q58,'5. NCCF GBP'!Q58,'6. NCCF Autres (inclus)'!Q58)</f>
        <v>0</v>
      </c>
      <c r="R58" s="392">
        <f>SUM('2. NCCF CAD'!R58,'3. NCCF USD'!R58,'4. NCCF EUR'!R58,'5. NCCF GBP'!R58,'6. NCCF Autres (inclus)'!R58)</f>
        <v>0</v>
      </c>
      <c r="S58" s="392">
        <f>SUM('2. NCCF CAD'!S58,'3. NCCF USD'!S58,'4. NCCF EUR'!S58,'5. NCCF GBP'!S58,'6. NCCF Autres (inclus)'!S58)</f>
        <v>0</v>
      </c>
      <c r="T58" s="392">
        <f>SUM('2. NCCF CAD'!T58,'3. NCCF USD'!T58,'4. NCCF EUR'!T58,'5. NCCF GBP'!T58,'6. NCCF Autres (inclus)'!T58)</f>
        <v>0</v>
      </c>
      <c r="U58" s="388">
        <f>SUM('2. NCCF CAD'!U58,'3. NCCF USD'!U58,'4. NCCF EUR'!U58,'5. NCCF GBP'!U58,'6. NCCF Autres (inclus)'!U58)</f>
        <v>0</v>
      </c>
      <c r="V58" s="396">
        <f>SUM('2. NCCF CAD'!V58,'3. NCCF USD'!V58,'4. NCCF EUR'!V58,'5. NCCF GBP'!V58,'6. NCCF Autres (inclus)'!V58)</f>
        <v>0</v>
      </c>
      <c r="W58" s="409">
        <f>SUM('2. NCCF CAD'!W58,'3. NCCF USD'!W58,'4. NCCF EUR'!W58,'5. NCCF GBP'!W58,'6. NCCF Autres (inclus)'!W58)</f>
        <v>0</v>
      </c>
      <c r="Y58" s="236"/>
    </row>
    <row r="59" spans="2:25" outlineLevel="1" x14ac:dyDescent="0.25">
      <c r="B59" s="465"/>
      <c r="C59" s="272"/>
      <c r="D59" s="272"/>
      <c r="E59" s="273"/>
      <c r="F59" s="274" t="s">
        <v>62</v>
      </c>
      <c r="G59" s="394">
        <f>SUM('2. NCCF CAD'!G59,'3. NCCF USD'!G59,'4. NCCF EUR'!G59,'5. NCCF GBP'!G59,'6. NCCF Autres (inclus)'!G59)</f>
        <v>0</v>
      </c>
      <c r="H59" s="421">
        <f>SUM('2. NCCF CAD'!H59,'3. NCCF USD'!H59,'4. NCCF EUR'!H59,'5. NCCF GBP'!H59,'6. NCCF Autres (inclus)'!H59)</f>
        <v>0</v>
      </c>
      <c r="I59" s="389">
        <f>SUM('2. NCCF CAD'!I59,'3. NCCF USD'!I59,'4. NCCF EUR'!I59,'5. NCCF GBP'!I59,'6. NCCF Autres (inclus)'!I59)</f>
        <v>0</v>
      </c>
      <c r="J59" s="389">
        <f>SUM('2. NCCF CAD'!J59,'3. NCCF USD'!J59,'4. NCCF EUR'!J59,'5. NCCF GBP'!J59,'6. NCCF Autres (inclus)'!J59)</f>
        <v>0</v>
      </c>
      <c r="K59" s="390">
        <f>SUM('2. NCCF CAD'!K59,'3. NCCF USD'!K59,'4. NCCF EUR'!K59,'5. NCCF GBP'!K59,'6. NCCF Autres (inclus)'!K59)</f>
        <v>0</v>
      </c>
      <c r="L59" s="388">
        <f>SUM('2. NCCF CAD'!L59,'3. NCCF USD'!L59,'4. NCCF EUR'!L59,'5. NCCF GBP'!L59,'6. NCCF Autres (inclus)'!L59)</f>
        <v>0</v>
      </c>
      <c r="M59" s="392">
        <f>SUM('2. NCCF CAD'!M59,'3. NCCF USD'!M59,'4. NCCF EUR'!M59,'5. NCCF GBP'!M59,'6. NCCF Autres (inclus)'!M59)</f>
        <v>0</v>
      </c>
      <c r="N59" s="392">
        <f>SUM('2. NCCF CAD'!N59,'3. NCCF USD'!N59,'4. NCCF EUR'!N59,'5. NCCF GBP'!N59,'6. NCCF Autres (inclus)'!N59)</f>
        <v>0</v>
      </c>
      <c r="O59" s="392">
        <f>SUM('2. NCCF CAD'!O59,'3. NCCF USD'!O59,'4. NCCF EUR'!O59,'5. NCCF GBP'!O59,'6. NCCF Autres (inclus)'!O59)</f>
        <v>0</v>
      </c>
      <c r="P59" s="396">
        <f>SUM('2. NCCF CAD'!P59,'3. NCCF USD'!P59,'4. NCCF EUR'!P59,'5. NCCF GBP'!P59,'6. NCCF Autres (inclus)'!P59)</f>
        <v>0</v>
      </c>
      <c r="Q59" s="392">
        <f>SUM('2. NCCF CAD'!Q59,'3. NCCF USD'!Q59,'4. NCCF EUR'!Q59,'5. NCCF GBP'!Q59,'6. NCCF Autres (inclus)'!Q59)</f>
        <v>0</v>
      </c>
      <c r="R59" s="392">
        <f>SUM('2. NCCF CAD'!R59,'3. NCCF USD'!R59,'4. NCCF EUR'!R59,'5. NCCF GBP'!R59,'6. NCCF Autres (inclus)'!R59)</f>
        <v>0</v>
      </c>
      <c r="S59" s="392">
        <f>SUM('2. NCCF CAD'!S59,'3. NCCF USD'!S59,'4. NCCF EUR'!S59,'5. NCCF GBP'!S59,'6. NCCF Autres (inclus)'!S59)</f>
        <v>0</v>
      </c>
      <c r="T59" s="392">
        <f>SUM('2. NCCF CAD'!T59,'3. NCCF USD'!T59,'4. NCCF EUR'!T59,'5. NCCF GBP'!T59,'6. NCCF Autres (inclus)'!T59)</f>
        <v>0</v>
      </c>
      <c r="U59" s="388">
        <f>SUM('2. NCCF CAD'!U59,'3. NCCF USD'!U59,'4. NCCF EUR'!U59,'5. NCCF GBP'!U59,'6. NCCF Autres (inclus)'!U59)</f>
        <v>0</v>
      </c>
      <c r="V59" s="396">
        <f>SUM('2. NCCF CAD'!V59,'3. NCCF USD'!V59,'4. NCCF EUR'!V59,'5. NCCF GBP'!V59,'6. NCCF Autres (inclus)'!V59)</f>
        <v>0</v>
      </c>
      <c r="W59" s="409">
        <f>SUM('2. NCCF CAD'!W59,'3. NCCF USD'!W59,'4. NCCF EUR'!W59,'5. NCCF GBP'!W59,'6. NCCF Autres (inclus)'!W59)</f>
        <v>0</v>
      </c>
      <c r="Y59" s="236"/>
    </row>
    <row r="60" spans="2:25" outlineLevel="1" x14ac:dyDescent="0.25">
      <c r="B60" s="465"/>
      <c r="C60" s="272"/>
      <c r="D60" s="272"/>
      <c r="E60" s="273"/>
      <c r="F60" s="274" t="s">
        <v>63</v>
      </c>
      <c r="G60" s="394">
        <f>SUM('2. NCCF CAD'!G60,'3. NCCF USD'!G60,'4. NCCF EUR'!G60,'5. NCCF GBP'!G60,'6. NCCF Autres (inclus)'!G60)</f>
        <v>0</v>
      </c>
      <c r="H60" s="421">
        <f>SUM('2. NCCF CAD'!H60,'3. NCCF USD'!H60,'4. NCCF EUR'!H60,'5. NCCF GBP'!H60,'6. NCCF Autres (inclus)'!H60)</f>
        <v>0</v>
      </c>
      <c r="I60" s="389">
        <f>SUM('2. NCCF CAD'!I60,'3. NCCF USD'!I60,'4. NCCF EUR'!I60,'5. NCCF GBP'!I60,'6. NCCF Autres (inclus)'!I60)</f>
        <v>0</v>
      </c>
      <c r="J60" s="389">
        <f>SUM('2. NCCF CAD'!J60,'3. NCCF USD'!J60,'4. NCCF EUR'!J60,'5. NCCF GBP'!J60,'6. NCCF Autres (inclus)'!J60)</f>
        <v>0</v>
      </c>
      <c r="K60" s="390">
        <f>SUM('2. NCCF CAD'!K60,'3. NCCF USD'!K60,'4. NCCF EUR'!K60,'5. NCCF GBP'!K60,'6. NCCF Autres (inclus)'!K60)</f>
        <v>0</v>
      </c>
      <c r="L60" s="388">
        <f>SUM('2. NCCF CAD'!L60,'3. NCCF USD'!L60,'4. NCCF EUR'!L60,'5. NCCF GBP'!L60,'6. NCCF Autres (inclus)'!L60)</f>
        <v>0</v>
      </c>
      <c r="M60" s="392">
        <f>SUM('2. NCCF CAD'!M60,'3. NCCF USD'!M60,'4. NCCF EUR'!M60,'5. NCCF GBP'!M60,'6. NCCF Autres (inclus)'!M60)</f>
        <v>0</v>
      </c>
      <c r="N60" s="392">
        <f>SUM('2. NCCF CAD'!N60,'3. NCCF USD'!N60,'4. NCCF EUR'!N60,'5. NCCF GBP'!N60,'6. NCCF Autres (inclus)'!N60)</f>
        <v>0</v>
      </c>
      <c r="O60" s="392">
        <f>SUM('2. NCCF CAD'!O60,'3. NCCF USD'!O60,'4. NCCF EUR'!O60,'5. NCCF GBP'!O60,'6. NCCF Autres (inclus)'!O60)</f>
        <v>0</v>
      </c>
      <c r="P60" s="396">
        <f>SUM('2. NCCF CAD'!P60,'3. NCCF USD'!P60,'4. NCCF EUR'!P60,'5. NCCF GBP'!P60,'6. NCCF Autres (inclus)'!P60)</f>
        <v>0</v>
      </c>
      <c r="Q60" s="392">
        <f>SUM('2. NCCF CAD'!Q60,'3. NCCF USD'!Q60,'4. NCCF EUR'!Q60,'5. NCCF GBP'!Q60,'6. NCCF Autres (inclus)'!Q60)</f>
        <v>0</v>
      </c>
      <c r="R60" s="392">
        <f>SUM('2. NCCF CAD'!R60,'3. NCCF USD'!R60,'4. NCCF EUR'!R60,'5. NCCF GBP'!R60,'6. NCCF Autres (inclus)'!R60)</f>
        <v>0</v>
      </c>
      <c r="S60" s="392">
        <f>SUM('2. NCCF CAD'!S60,'3. NCCF USD'!S60,'4. NCCF EUR'!S60,'5. NCCF GBP'!S60,'6. NCCF Autres (inclus)'!S60)</f>
        <v>0</v>
      </c>
      <c r="T60" s="392">
        <f>SUM('2. NCCF CAD'!T60,'3. NCCF USD'!T60,'4. NCCF EUR'!T60,'5. NCCF GBP'!T60,'6. NCCF Autres (inclus)'!T60)</f>
        <v>0</v>
      </c>
      <c r="U60" s="388">
        <f>SUM('2. NCCF CAD'!U60,'3. NCCF USD'!U60,'4. NCCF EUR'!U60,'5. NCCF GBP'!U60,'6. NCCF Autres (inclus)'!U60)</f>
        <v>0</v>
      </c>
      <c r="V60" s="396">
        <f>SUM('2. NCCF CAD'!V60,'3. NCCF USD'!V60,'4. NCCF EUR'!V60,'5. NCCF GBP'!V60,'6. NCCF Autres (inclus)'!V60)</f>
        <v>0</v>
      </c>
      <c r="W60" s="409">
        <f>SUM('2. NCCF CAD'!W60,'3. NCCF USD'!W60,'4. NCCF EUR'!W60,'5. NCCF GBP'!W60,'6. NCCF Autres (inclus)'!W60)</f>
        <v>0</v>
      </c>
      <c r="Y60" s="236"/>
    </row>
    <row r="61" spans="2:25" x14ac:dyDescent="0.25">
      <c r="B61" s="465"/>
      <c r="C61" s="272"/>
      <c r="D61" s="272"/>
      <c r="E61" s="273" t="s">
        <v>64</v>
      </c>
      <c r="F61" s="273"/>
      <c r="G61" s="367">
        <f t="shared" ref="G61:W61" si="12">SUBTOTAL(9,G62:G63)</f>
        <v>0</v>
      </c>
      <c r="H61" s="368">
        <f t="shared" si="12"/>
        <v>0</v>
      </c>
      <c r="I61" s="369">
        <f t="shared" si="12"/>
        <v>0</v>
      </c>
      <c r="J61" s="369">
        <f t="shared" si="12"/>
        <v>0</v>
      </c>
      <c r="K61" s="370">
        <f t="shared" si="12"/>
        <v>0</v>
      </c>
      <c r="L61" s="364">
        <f t="shared" si="12"/>
        <v>0</v>
      </c>
      <c r="M61" s="364">
        <f t="shared" si="12"/>
        <v>0</v>
      </c>
      <c r="N61" s="364">
        <f t="shared" si="12"/>
        <v>0</v>
      </c>
      <c r="O61" s="364">
        <f t="shared" si="12"/>
        <v>0</v>
      </c>
      <c r="P61" s="364">
        <f t="shared" si="12"/>
        <v>0</v>
      </c>
      <c r="Q61" s="364">
        <f t="shared" si="12"/>
        <v>0</v>
      </c>
      <c r="R61" s="364">
        <f t="shared" si="12"/>
        <v>0</v>
      </c>
      <c r="S61" s="364">
        <f t="shared" si="12"/>
        <v>0</v>
      </c>
      <c r="T61" s="364">
        <f t="shared" si="12"/>
        <v>0</v>
      </c>
      <c r="U61" s="364">
        <f t="shared" si="12"/>
        <v>0</v>
      </c>
      <c r="V61" s="364">
        <f t="shared" si="12"/>
        <v>0</v>
      </c>
      <c r="W61" s="366">
        <f t="shared" si="12"/>
        <v>0</v>
      </c>
      <c r="Y61" s="238"/>
    </row>
    <row r="62" spans="2:25" outlineLevel="1" x14ac:dyDescent="0.25">
      <c r="B62" s="465"/>
      <c r="C62" s="272"/>
      <c r="D62" s="272"/>
      <c r="E62" s="273"/>
      <c r="F62" s="274" t="s">
        <v>65</v>
      </c>
      <c r="G62" s="394">
        <f>SUM('2. NCCF CAD'!G62,'3. NCCF USD'!G62,'4. NCCF EUR'!G62,'5. NCCF GBP'!G62,'6. NCCF Autres (inclus)'!G62)</f>
        <v>0</v>
      </c>
      <c r="H62" s="421">
        <f>SUM('2. NCCF CAD'!H62,'3. NCCF USD'!H62,'4. NCCF EUR'!H62,'5. NCCF GBP'!H62,'6. NCCF Autres (inclus)'!H62)</f>
        <v>0</v>
      </c>
      <c r="I62" s="389">
        <f>SUM('2. NCCF CAD'!I62,'3. NCCF USD'!I62,'4. NCCF EUR'!I62,'5. NCCF GBP'!I62,'6. NCCF Autres (inclus)'!I62)</f>
        <v>0</v>
      </c>
      <c r="J62" s="389">
        <f>SUM('2. NCCF CAD'!J62,'3. NCCF USD'!J62,'4. NCCF EUR'!J62,'5. NCCF GBP'!J62,'6. NCCF Autres (inclus)'!J62)</f>
        <v>0</v>
      </c>
      <c r="K62" s="390">
        <f>SUM('2. NCCF CAD'!K62,'3. NCCF USD'!K62,'4. NCCF EUR'!K62,'5. NCCF GBP'!K62,'6. NCCF Autres (inclus)'!K62)</f>
        <v>0</v>
      </c>
      <c r="L62" s="388">
        <f>SUM('2. NCCF CAD'!L62,'3. NCCF USD'!L62,'4. NCCF EUR'!L62,'5. NCCF GBP'!L62,'6. NCCF Autres (inclus)'!L62)</f>
        <v>0</v>
      </c>
      <c r="M62" s="392">
        <f>SUM('2. NCCF CAD'!M62,'3. NCCF USD'!M62,'4. NCCF EUR'!M62,'5. NCCF GBP'!M62,'6. NCCF Autres (inclus)'!M62)</f>
        <v>0</v>
      </c>
      <c r="N62" s="392">
        <f>SUM('2. NCCF CAD'!N62,'3. NCCF USD'!N62,'4. NCCF EUR'!N62,'5. NCCF GBP'!N62,'6. NCCF Autres (inclus)'!N62)</f>
        <v>0</v>
      </c>
      <c r="O62" s="392">
        <f>SUM('2. NCCF CAD'!O62,'3. NCCF USD'!O62,'4. NCCF EUR'!O62,'5. NCCF GBP'!O62,'6. NCCF Autres (inclus)'!O62)</f>
        <v>0</v>
      </c>
      <c r="P62" s="392">
        <f>SUM('2. NCCF CAD'!P62,'3. NCCF USD'!P62,'4. NCCF EUR'!P62,'5. NCCF GBP'!P62,'6. NCCF Autres (inclus)'!P62)</f>
        <v>0</v>
      </c>
      <c r="Q62" s="392">
        <f>SUM('2. NCCF CAD'!Q62,'3. NCCF USD'!Q62,'4. NCCF EUR'!Q62,'5. NCCF GBP'!Q62,'6. NCCF Autres (inclus)'!Q62)</f>
        <v>0</v>
      </c>
      <c r="R62" s="392">
        <f>SUM('2. NCCF CAD'!R62,'3. NCCF USD'!R62,'4. NCCF EUR'!R62,'5. NCCF GBP'!R62,'6. NCCF Autres (inclus)'!R62)</f>
        <v>0</v>
      </c>
      <c r="S62" s="392">
        <f>SUM('2. NCCF CAD'!S62,'3. NCCF USD'!S62,'4. NCCF EUR'!S62,'5. NCCF GBP'!S62,'6. NCCF Autres (inclus)'!S62)</f>
        <v>0</v>
      </c>
      <c r="T62" s="392">
        <f>SUM('2. NCCF CAD'!T62,'3. NCCF USD'!T62,'4. NCCF EUR'!T62,'5. NCCF GBP'!T62,'6. NCCF Autres (inclus)'!T62)</f>
        <v>0</v>
      </c>
      <c r="U62" s="388">
        <f>SUM('2. NCCF CAD'!U62,'3. NCCF USD'!U62,'4. NCCF EUR'!U62,'5. NCCF GBP'!U62,'6. NCCF Autres (inclus)'!U62)</f>
        <v>0</v>
      </c>
      <c r="V62" s="396">
        <f>SUM('2. NCCF CAD'!V62,'3. NCCF USD'!V62,'4. NCCF EUR'!V62,'5. NCCF GBP'!V62,'6. NCCF Autres (inclus)'!V62)</f>
        <v>0</v>
      </c>
      <c r="W62" s="409">
        <f>SUM('2. NCCF CAD'!W62,'3. NCCF USD'!W62,'4. NCCF EUR'!W62,'5. NCCF GBP'!W62,'6. NCCF Autres (inclus)'!W62)</f>
        <v>0</v>
      </c>
      <c r="Y62" s="236"/>
    </row>
    <row r="63" spans="2:25" outlineLevel="1" x14ac:dyDescent="0.25">
      <c r="B63" s="465"/>
      <c r="C63" s="272"/>
      <c r="D63" s="272"/>
      <c r="E63" s="273"/>
      <c r="F63" s="274" t="s">
        <v>66</v>
      </c>
      <c r="G63" s="394">
        <f>SUM('2. NCCF CAD'!G63,'3. NCCF USD'!G63,'4. NCCF EUR'!G63,'5. NCCF GBP'!G63,'6. NCCF Autres (inclus)'!G63)</f>
        <v>0</v>
      </c>
      <c r="H63" s="421">
        <f>SUM('2. NCCF CAD'!H63,'3. NCCF USD'!H63,'4. NCCF EUR'!H63,'5. NCCF GBP'!H63,'6. NCCF Autres (inclus)'!H63)</f>
        <v>0</v>
      </c>
      <c r="I63" s="389">
        <f>SUM('2. NCCF CAD'!I63,'3. NCCF USD'!I63,'4. NCCF EUR'!I63,'5. NCCF GBP'!I63,'6. NCCF Autres (inclus)'!I63)</f>
        <v>0</v>
      </c>
      <c r="J63" s="389">
        <f>SUM('2. NCCF CAD'!J63,'3. NCCF USD'!J63,'4. NCCF EUR'!J63,'5. NCCF GBP'!J63,'6. NCCF Autres (inclus)'!J63)</f>
        <v>0</v>
      </c>
      <c r="K63" s="390">
        <f>SUM('2. NCCF CAD'!K63,'3. NCCF USD'!K63,'4. NCCF EUR'!K63,'5. NCCF GBP'!K63,'6. NCCF Autres (inclus)'!K63)</f>
        <v>0</v>
      </c>
      <c r="L63" s="388">
        <f>SUM('2. NCCF CAD'!L63,'3. NCCF USD'!L63,'4. NCCF EUR'!L63,'5. NCCF GBP'!L63,'6. NCCF Autres (inclus)'!L63)</f>
        <v>0</v>
      </c>
      <c r="M63" s="392">
        <f>SUM('2. NCCF CAD'!M63,'3. NCCF USD'!M63,'4. NCCF EUR'!M63,'5. NCCF GBP'!M63,'6. NCCF Autres (inclus)'!M63)</f>
        <v>0</v>
      </c>
      <c r="N63" s="392">
        <f>SUM('2. NCCF CAD'!N63,'3. NCCF USD'!N63,'4. NCCF EUR'!N63,'5. NCCF GBP'!N63,'6. NCCF Autres (inclus)'!N63)</f>
        <v>0</v>
      </c>
      <c r="O63" s="392">
        <f>SUM('2. NCCF CAD'!O63,'3. NCCF USD'!O63,'4. NCCF EUR'!O63,'5. NCCF GBP'!O63,'6. NCCF Autres (inclus)'!O63)</f>
        <v>0</v>
      </c>
      <c r="P63" s="392">
        <f>SUM('2. NCCF CAD'!P63,'3. NCCF USD'!P63,'4. NCCF EUR'!P63,'5. NCCF GBP'!P63,'6. NCCF Autres (inclus)'!P63)</f>
        <v>0</v>
      </c>
      <c r="Q63" s="392">
        <f>SUM('2. NCCF CAD'!Q63,'3. NCCF USD'!Q63,'4. NCCF EUR'!Q63,'5. NCCF GBP'!Q63,'6. NCCF Autres (inclus)'!Q63)</f>
        <v>0</v>
      </c>
      <c r="R63" s="392">
        <f>SUM('2. NCCF CAD'!R63,'3. NCCF USD'!R63,'4. NCCF EUR'!R63,'5. NCCF GBP'!R63,'6. NCCF Autres (inclus)'!R63)</f>
        <v>0</v>
      </c>
      <c r="S63" s="392">
        <f>SUM('2. NCCF CAD'!S63,'3. NCCF USD'!S63,'4. NCCF EUR'!S63,'5. NCCF GBP'!S63,'6. NCCF Autres (inclus)'!S63)</f>
        <v>0</v>
      </c>
      <c r="T63" s="392">
        <f>SUM('2. NCCF CAD'!T63,'3. NCCF USD'!T63,'4. NCCF EUR'!T63,'5. NCCF GBP'!T63,'6. NCCF Autres (inclus)'!T63)</f>
        <v>0</v>
      </c>
      <c r="U63" s="388">
        <f>SUM('2. NCCF CAD'!U63,'3. NCCF USD'!U63,'4. NCCF EUR'!U63,'5. NCCF GBP'!U63,'6. NCCF Autres (inclus)'!U63)</f>
        <v>0</v>
      </c>
      <c r="V63" s="396">
        <f>SUM('2. NCCF CAD'!V63,'3. NCCF USD'!V63,'4. NCCF EUR'!V63,'5. NCCF GBP'!V63,'6. NCCF Autres (inclus)'!V63)</f>
        <v>0</v>
      </c>
      <c r="W63" s="409">
        <f>SUM('2. NCCF CAD'!W63,'3. NCCF USD'!W63,'4. NCCF EUR'!W63,'5. NCCF GBP'!W63,'6. NCCF Autres (inclus)'!W63)</f>
        <v>0</v>
      </c>
      <c r="Y63" s="236"/>
    </row>
    <row r="64" spans="2:25" x14ac:dyDescent="0.25">
      <c r="B64" s="465"/>
      <c r="C64" s="272"/>
      <c r="D64" s="272"/>
      <c r="E64" s="273" t="s">
        <v>67</v>
      </c>
      <c r="F64" s="273"/>
      <c r="G64" s="367">
        <f t="shared" ref="G64:W64" si="13">SUBTOTAL(9,G65:G67)</f>
        <v>0</v>
      </c>
      <c r="H64" s="368">
        <f t="shared" si="13"/>
        <v>0</v>
      </c>
      <c r="I64" s="369">
        <f t="shared" si="13"/>
        <v>0</v>
      </c>
      <c r="J64" s="369">
        <f t="shared" si="13"/>
        <v>0</v>
      </c>
      <c r="K64" s="370">
        <f t="shared" si="13"/>
        <v>0</v>
      </c>
      <c r="L64" s="364">
        <f t="shared" si="13"/>
        <v>0</v>
      </c>
      <c r="M64" s="364">
        <f t="shared" si="13"/>
        <v>0</v>
      </c>
      <c r="N64" s="364">
        <f t="shared" si="13"/>
        <v>0</v>
      </c>
      <c r="O64" s="364">
        <f t="shared" si="13"/>
        <v>0</v>
      </c>
      <c r="P64" s="364">
        <f t="shared" si="13"/>
        <v>0</v>
      </c>
      <c r="Q64" s="364">
        <f t="shared" si="13"/>
        <v>0</v>
      </c>
      <c r="R64" s="364">
        <f t="shared" si="13"/>
        <v>0</v>
      </c>
      <c r="S64" s="364">
        <f t="shared" si="13"/>
        <v>0</v>
      </c>
      <c r="T64" s="364">
        <f t="shared" si="13"/>
        <v>0</v>
      </c>
      <c r="U64" s="364">
        <f t="shared" si="13"/>
        <v>0</v>
      </c>
      <c r="V64" s="364">
        <f t="shared" si="13"/>
        <v>0</v>
      </c>
      <c r="W64" s="366">
        <f t="shared" si="13"/>
        <v>0</v>
      </c>
      <c r="Y64" s="238"/>
    </row>
    <row r="65" spans="2:25" outlineLevel="1" x14ac:dyDescent="0.25">
      <c r="B65" s="465"/>
      <c r="C65" s="272"/>
      <c r="D65" s="272"/>
      <c r="E65" s="273"/>
      <c r="F65" s="274" t="s">
        <v>68</v>
      </c>
      <c r="G65" s="394">
        <f>SUM('2. NCCF CAD'!G65,'3. NCCF USD'!G65,'4. NCCF EUR'!G65,'5. NCCF GBP'!G65,'6. NCCF Autres (inclus)'!G65)</f>
        <v>0</v>
      </c>
      <c r="H65" s="421">
        <f>SUM('2. NCCF CAD'!H65,'3. NCCF USD'!H65,'4. NCCF EUR'!H65,'5. NCCF GBP'!H65,'6. NCCF Autres (inclus)'!H65)</f>
        <v>0</v>
      </c>
      <c r="I65" s="389">
        <f>SUM('2. NCCF CAD'!I65,'3. NCCF USD'!I65,'4. NCCF EUR'!I65,'5. NCCF GBP'!I65,'6. NCCF Autres (inclus)'!I65)</f>
        <v>0</v>
      </c>
      <c r="J65" s="389">
        <f>SUM('2. NCCF CAD'!J65,'3. NCCF USD'!J65,'4. NCCF EUR'!J65,'5. NCCF GBP'!J65,'6. NCCF Autres (inclus)'!J65)</f>
        <v>0</v>
      </c>
      <c r="K65" s="390">
        <f>SUM('2. NCCF CAD'!K65,'3. NCCF USD'!K65,'4. NCCF EUR'!K65,'5. NCCF GBP'!K65,'6. NCCF Autres (inclus)'!K65)</f>
        <v>0</v>
      </c>
      <c r="L65" s="388">
        <f>SUM('2. NCCF CAD'!L65,'3. NCCF USD'!L65,'4. NCCF EUR'!L65,'5. NCCF GBP'!L65,'6. NCCF Autres (inclus)'!L65)</f>
        <v>0</v>
      </c>
      <c r="M65" s="392">
        <f>SUM('2. NCCF CAD'!M65,'3. NCCF USD'!M65,'4. NCCF EUR'!M65,'5. NCCF GBP'!M65,'6. NCCF Autres (inclus)'!M65)</f>
        <v>0</v>
      </c>
      <c r="N65" s="392">
        <f>SUM('2. NCCF CAD'!N65,'3. NCCF USD'!N65,'4. NCCF EUR'!N65,'5. NCCF GBP'!N65,'6. NCCF Autres (inclus)'!N65)</f>
        <v>0</v>
      </c>
      <c r="O65" s="392">
        <f>SUM('2. NCCF CAD'!O65,'3. NCCF USD'!O65,'4. NCCF EUR'!O65,'5. NCCF GBP'!O65,'6. NCCF Autres (inclus)'!O65)</f>
        <v>0</v>
      </c>
      <c r="P65" s="396">
        <f>SUM('2. NCCF CAD'!P65,'3. NCCF USD'!P65,'4. NCCF EUR'!P65,'5. NCCF GBP'!P65,'6. NCCF Autres (inclus)'!P65)</f>
        <v>0</v>
      </c>
      <c r="Q65" s="392">
        <f>SUM('2. NCCF CAD'!Q65,'3. NCCF USD'!Q65,'4. NCCF EUR'!Q65,'5. NCCF GBP'!Q65,'6. NCCF Autres (inclus)'!Q65)</f>
        <v>0</v>
      </c>
      <c r="R65" s="392">
        <f>SUM('2. NCCF CAD'!R65,'3. NCCF USD'!R65,'4. NCCF EUR'!R65,'5. NCCF GBP'!R65,'6. NCCF Autres (inclus)'!R65)</f>
        <v>0</v>
      </c>
      <c r="S65" s="392">
        <f>SUM('2. NCCF CAD'!S65,'3. NCCF USD'!S65,'4. NCCF EUR'!S65,'5. NCCF GBP'!S65,'6. NCCF Autres (inclus)'!S65)</f>
        <v>0</v>
      </c>
      <c r="T65" s="392">
        <f>SUM('2. NCCF CAD'!T65,'3. NCCF USD'!T65,'4. NCCF EUR'!T65,'5. NCCF GBP'!T65,'6. NCCF Autres (inclus)'!T65)</f>
        <v>0</v>
      </c>
      <c r="U65" s="388">
        <f>SUM('2. NCCF CAD'!U65,'3. NCCF USD'!U65,'4. NCCF EUR'!U65,'5. NCCF GBP'!U65,'6. NCCF Autres (inclus)'!U65)</f>
        <v>0</v>
      </c>
      <c r="V65" s="396">
        <f>SUM('2. NCCF CAD'!V65,'3. NCCF USD'!V65,'4. NCCF EUR'!V65,'5. NCCF GBP'!V65,'6. NCCF Autres (inclus)'!V65)</f>
        <v>0</v>
      </c>
      <c r="W65" s="409">
        <f>SUM('2. NCCF CAD'!W65,'3. NCCF USD'!W65,'4. NCCF EUR'!W65,'5. NCCF GBP'!W65,'6. NCCF Autres (inclus)'!W65)</f>
        <v>0</v>
      </c>
      <c r="Y65" s="236"/>
    </row>
    <row r="66" spans="2:25" outlineLevel="1" x14ac:dyDescent="0.25">
      <c r="B66" s="465"/>
      <c r="C66" s="272"/>
      <c r="D66" s="272"/>
      <c r="E66" s="273"/>
      <c r="F66" s="274" t="s">
        <v>69</v>
      </c>
      <c r="G66" s="394">
        <f>SUM('2. NCCF CAD'!G66,'3. NCCF USD'!G66,'4. NCCF EUR'!G66,'5. NCCF GBP'!G66,'6. NCCF Autres (inclus)'!G66)</f>
        <v>0</v>
      </c>
      <c r="H66" s="421">
        <f>SUM('2. NCCF CAD'!H66,'3. NCCF USD'!H66,'4. NCCF EUR'!H66,'5. NCCF GBP'!H66,'6. NCCF Autres (inclus)'!H66)</f>
        <v>0</v>
      </c>
      <c r="I66" s="389">
        <f>SUM('2. NCCF CAD'!I66,'3. NCCF USD'!I66,'4. NCCF EUR'!I66,'5. NCCF GBP'!I66,'6. NCCF Autres (inclus)'!I66)</f>
        <v>0</v>
      </c>
      <c r="J66" s="389">
        <f>SUM('2. NCCF CAD'!J66,'3. NCCF USD'!J66,'4. NCCF EUR'!J66,'5. NCCF GBP'!J66,'6. NCCF Autres (inclus)'!J66)</f>
        <v>0</v>
      </c>
      <c r="K66" s="390">
        <f>SUM('2. NCCF CAD'!K66,'3. NCCF USD'!K66,'4. NCCF EUR'!K66,'5. NCCF GBP'!K66,'6. NCCF Autres (inclus)'!K66)</f>
        <v>0</v>
      </c>
      <c r="L66" s="388">
        <f>SUM('2. NCCF CAD'!L66,'3. NCCF USD'!L66,'4. NCCF EUR'!L66,'5. NCCF GBP'!L66,'6. NCCF Autres (inclus)'!L66)</f>
        <v>0</v>
      </c>
      <c r="M66" s="392">
        <f>SUM('2. NCCF CAD'!M66,'3. NCCF USD'!M66,'4. NCCF EUR'!M66,'5. NCCF GBP'!M66,'6. NCCF Autres (inclus)'!M66)</f>
        <v>0</v>
      </c>
      <c r="N66" s="392">
        <f>SUM('2. NCCF CAD'!N66,'3. NCCF USD'!N66,'4. NCCF EUR'!N66,'5. NCCF GBP'!N66,'6. NCCF Autres (inclus)'!N66)</f>
        <v>0</v>
      </c>
      <c r="O66" s="392">
        <f>SUM('2. NCCF CAD'!O66,'3. NCCF USD'!O66,'4. NCCF EUR'!O66,'5. NCCF GBP'!O66,'6. NCCF Autres (inclus)'!O66)</f>
        <v>0</v>
      </c>
      <c r="P66" s="396">
        <f>SUM('2. NCCF CAD'!P66,'3. NCCF USD'!P66,'4. NCCF EUR'!P66,'5. NCCF GBP'!P66,'6. NCCF Autres (inclus)'!P66)</f>
        <v>0</v>
      </c>
      <c r="Q66" s="392">
        <f>SUM('2. NCCF CAD'!Q66,'3. NCCF USD'!Q66,'4. NCCF EUR'!Q66,'5. NCCF GBP'!Q66,'6. NCCF Autres (inclus)'!Q66)</f>
        <v>0</v>
      </c>
      <c r="R66" s="392">
        <f>SUM('2. NCCF CAD'!R66,'3. NCCF USD'!R66,'4. NCCF EUR'!R66,'5. NCCF GBP'!R66,'6. NCCF Autres (inclus)'!R66)</f>
        <v>0</v>
      </c>
      <c r="S66" s="392">
        <f>SUM('2. NCCF CAD'!S66,'3. NCCF USD'!S66,'4. NCCF EUR'!S66,'5. NCCF GBP'!S66,'6. NCCF Autres (inclus)'!S66)</f>
        <v>0</v>
      </c>
      <c r="T66" s="392">
        <f>SUM('2. NCCF CAD'!T66,'3. NCCF USD'!T66,'4. NCCF EUR'!T66,'5. NCCF GBP'!T66,'6. NCCF Autres (inclus)'!T66)</f>
        <v>0</v>
      </c>
      <c r="U66" s="388">
        <f>SUM('2. NCCF CAD'!U66,'3. NCCF USD'!U66,'4. NCCF EUR'!U66,'5. NCCF GBP'!U66,'6. NCCF Autres (inclus)'!U66)</f>
        <v>0</v>
      </c>
      <c r="V66" s="396">
        <f>SUM('2. NCCF CAD'!V66,'3. NCCF USD'!V66,'4. NCCF EUR'!V66,'5. NCCF GBP'!V66,'6. NCCF Autres (inclus)'!V66)</f>
        <v>0</v>
      </c>
      <c r="W66" s="409">
        <f>SUM('2. NCCF CAD'!W66,'3. NCCF USD'!W66,'4. NCCF EUR'!W66,'5. NCCF GBP'!W66,'6. NCCF Autres (inclus)'!W66)</f>
        <v>0</v>
      </c>
      <c r="Y66" s="236"/>
    </row>
    <row r="67" spans="2:25" outlineLevel="1" x14ac:dyDescent="0.25">
      <c r="B67" s="465"/>
      <c r="C67" s="272"/>
      <c r="D67" s="272"/>
      <c r="E67" s="273"/>
      <c r="F67" s="274" t="s">
        <v>70</v>
      </c>
      <c r="G67" s="394">
        <f>SUM('2. NCCF CAD'!G67,'3. NCCF USD'!G67,'4. NCCF EUR'!G67,'5. NCCF GBP'!G67,'6. NCCF Autres (inclus)'!G67)</f>
        <v>0</v>
      </c>
      <c r="H67" s="421">
        <f>SUM('2. NCCF CAD'!H67,'3. NCCF USD'!H67,'4. NCCF EUR'!H67,'5. NCCF GBP'!H67,'6. NCCF Autres (inclus)'!H67)</f>
        <v>0</v>
      </c>
      <c r="I67" s="389">
        <f>SUM('2. NCCF CAD'!I67,'3. NCCF USD'!I67,'4. NCCF EUR'!I67,'5. NCCF GBP'!I67,'6. NCCF Autres (inclus)'!I67)</f>
        <v>0</v>
      </c>
      <c r="J67" s="389">
        <f>SUM('2. NCCF CAD'!J67,'3. NCCF USD'!J67,'4. NCCF EUR'!J67,'5. NCCF GBP'!J67,'6. NCCF Autres (inclus)'!J67)</f>
        <v>0</v>
      </c>
      <c r="K67" s="390">
        <f>SUM('2. NCCF CAD'!K67,'3. NCCF USD'!K67,'4. NCCF EUR'!K67,'5. NCCF GBP'!K67,'6. NCCF Autres (inclus)'!K67)</f>
        <v>0</v>
      </c>
      <c r="L67" s="388">
        <f>SUM('2. NCCF CAD'!L67,'3. NCCF USD'!L67,'4. NCCF EUR'!L67,'5. NCCF GBP'!L67,'6. NCCF Autres (inclus)'!L67)</f>
        <v>0</v>
      </c>
      <c r="M67" s="392">
        <f>SUM('2. NCCF CAD'!M67,'3. NCCF USD'!M67,'4. NCCF EUR'!M67,'5. NCCF GBP'!M67,'6. NCCF Autres (inclus)'!M67)</f>
        <v>0</v>
      </c>
      <c r="N67" s="392">
        <f>SUM('2. NCCF CAD'!N67,'3. NCCF USD'!N67,'4. NCCF EUR'!N67,'5. NCCF GBP'!N67,'6. NCCF Autres (inclus)'!N67)</f>
        <v>0</v>
      </c>
      <c r="O67" s="392">
        <f>SUM('2. NCCF CAD'!O67,'3. NCCF USD'!O67,'4. NCCF EUR'!O67,'5. NCCF GBP'!O67,'6. NCCF Autres (inclus)'!O67)</f>
        <v>0</v>
      </c>
      <c r="P67" s="396">
        <f>SUM('2. NCCF CAD'!P67,'3. NCCF USD'!P67,'4. NCCF EUR'!P67,'5. NCCF GBP'!P67,'6. NCCF Autres (inclus)'!P67)</f>
        <v>0</v>
      </c>
      <c r="Q67" s="392">
        <f>SUM('2. NCCF CAD'!Q67,'3. NCCF USD'!Q67,'4. NCCF EUR'!Q67,'5. NCCF GBP'!Q67,'6. NCCF Autres (inclus)'!Q67)</f>
        <v>0</v>
      </c>
      <c r="R67" s="392">
        <f>SUM('2. NCCF CAD'!R67,'3. NCCF USD'!R67,'4. NCCF EUR'!R67,'5. NCCF GBP'!R67,'6. NCCF Autres (inclus)'!R67)</f>
        <v>0</v>
      </c>
      <c r="S67" s="392">
        <f>SUM('2. NCCF CAD'!S67,'3. NCCF USD'!S67,'4. NCCF EUR'!S67,'5. NCCF GBP'!S67,'6. NCCF Autres (inclus)'!S67)</f>
        <v>0</v>
      </c>
      <c r="T67" s="392">
        <f>SUM('2. NCCF CAD'!T67,'3. NCCF USD'!T67,'4. NCCF EUR'!T67,'5. NCCF GBP'!T67,'6. NCCF Autres (inclus)'!T67)</f>
        <v>0</v>
      </c>
      <c r="U67" s="388">
        <f>SUM('2. NCCF CAD'!U67,'3. NCCF USD'!U67,'4. NCCF EUR'!U67,'5. NCCF GBP'!U67,'6. NCCF Autres (inclus)'!U67)</f>
        <v>0</v>
      </c>
      <c r="V67" s="396">
        <f>SUM('2. NCCF CAD'!V67,'3. NCCF USD'!V67,'4. NCCF EUR'!V67,'5. NCCF GBP'!V67,'6. NCCF Autres (inclus)'!V67)</f>
        <v>0</v>
      </c>
      <c r="W67" s="409">
        <f>SUM('2. NCCF CAD'!W67,'3. NCCF USD'!W67,'4. NCCF EUR'!W67,'5. NCCF GBP'!W67,'6. NCCF Autres (inclus)'!W67)</f>
        <v>0</v>
      </c>
      <c r="Y67" s="236"/>
    </row>
    <row r="68" spans="2:25" x14ac:dyDescent="0.25">
      <c r="B68" s="465"/>
      <c r="C68" s="272"/>
      <c r="D68" s="272" t="s">
        <v>71</v>
      </c>
      <c r="E68" s="273"/>
      <c r="F68" s="273"/>
      <c r="G68" s="367"/>
      <c r="H68" s="368"/>
      <c r="I68" s="369"/>
      <c r="J68" s="369"/>
      <c r="K68" s="370"/>
      <c r="L68" s="364"/>
      <c r="M68" s="364"/>
      <c r="N68" s="364"/>
      <c r="O68" s="364"/>
      <c r="P68" s="364"/>
      <c r="Q68" s="364"/>
      <c r="R68" s="364"/>
      <c r="S68" s="364"/>
      <c r="T68" s="364"/>
      <c r="U68" s="364"/>
      <c r="V68" s="364"/>
      <c r="W68" s="366"/>
      <c r="Y68" s="353"/>
    </row>
    <row r="69" spans="2:25" x14ac:dyDescent="0.25">
      <c r="B69" s="465"/>
      <c r="C69" s="272"/>
      <c r="D69" s="272"/>
      <c r="E69" s="273" t="s">
        <v>72</v>
      </c>
      <c r="F69" s="273"/>
      <c r="G69" s="367">
        <f t="shared" ref="G69:W69" si="14">SUBTOTAL(9,G70:G71)</f>
        <v>0</v>
      </c>
      <c r="H69" s="368">
        <f t="shared" si="14"/>
        <v>0</v>
      </c>
      <c r="I69" s="369">
        <f t="shared" si="14"/>
        <v>0</v>
      </c>
      <c r="J69" s="369">
        <f t="shared" si="14"/>
        <v>0</v>
      </c>
      <c r="K69" s="370">
        <f t="shared" si="14"/>
        <v>0</v>
      </c>
      <c r="L69" s="364">
        <f t="shared" si="14"/>
        <v>0</v>
      </c>
      <c r="M69" s="364">
        <f t="shared" si="14"/>
        <v>0</v>
      </c>
      <c r="N69" s="364">
        <f t="shared" si="14"/>
        <v>0</v>
      </c>
      <c r="O69" s="364">
        <f t="shared" si="14"/>
        <v>0</v>
      </c>
      <c r="P69" s="364">
        <f t="shared" si="14"/>
        <v>0</v>
      </c>
      <c r="Q69" s="364">
        <f t="shared" si="14"/>
        <v>0</v>
      </c>
      <c r="R69" s="364">
        <f t="shared" si="14"/>
        <v>0</v>
      </c>
      <c r="S69" s="364">
        <f t="shared" si="14"/>
        <v>0</v>
      </c>
      <c r="T69" s="364">
        <f t="shared" si="14"/>
        <v>0</v>
      </c>
      <c r="U69" s="364">
        <f t="shared" si="14"/>
        <v>0</v>
      </c>
      <c r="V69" s="364">
        <f t="shared" si="14"/>
        <v>0</v>
      </c>
      <c r="W69" s="366">
        <f t="shared" si="14"/>
        <v>0</v>
      </c>
      <c r="Y69" s="354"/>
    </row>
    <row r="70" spans="2:25" outlineLevel="1" x14ac:dyDescent="0.25">
      <c r="B70" s="465"/>
      <c r="C70" s="272"/>
      <c r="D70" s="272"/>
      <c r="E70" s="273"/>
      <c r="F70" s="274" t="s">
        <v>73</v>
      </c>
      <c r="G70" s="394">
        <f>SUM('2. NCCF CAD'!G70,'3. NCCF USD'!G70,'4. NCCF EUR'!G70,'5. NCCF GBP'!G70,'6. NCCF Autres (inclus)'!G70)</f>
        <v>0</v>
      </c>
      <c r="H70" s="421">
        <f>SUM('2. NCCF CAD'!H70,'3. NCCF USD'!H70,'4. NCCF EUR'!H70,'5. NCCF GBP'!H70,'6. NCCF Autres (inclus)'!H70)</f>
        <v>0</v>
      </c>
      <c r="I70" s="389">
        <f>SUM('2. NCCF CAD'!I70,'3. NCCF USD'!I70,'4. NCCF EUR'!I70,'5. NCCF GBP'!I70,'6. NCCF Autres (inclus)'!I70)</f>
        <v>0</v>
      </c>
      <c r="J70" s="389">
        <f>SUM('2. NCCF CAD'!J70,'3. NCCF USD'!J70,'4. NCCF EUR'!J70,'5. NCCF GBP'!J70,'6. NCCF Autres (inclus)'!J70)</f>
        <v>0</v>
      </c>
      <c r="K70" s="390">
        <f>SUM('2. NCCF CAD'!K70,'3. NCCF USD'!K70,'4. NCCF EUR'!K70,'5. NCCF GBP'!K70,'6. NCCF Autres (inclus)'!K70)</f>
        <v>0</v>
      </c>
      <c r="L70" s="388">
        <f>SUM('2. NCCF CAD'!L70,'3. NCCF USD'!L70,'4. NCCF EUR'!L70,'5. NCCF GBP'!L70,'6. NCCF Autres (inclus)'!L70)</f>
        <v>0</v>
      </c>
      <c r="M70" s="392">
        <f>SUM('2. NCCF CAD'!M70,'3. NCCF USD'!M70,'4. NCCF EUR'!M70,'5. NCCF GBP'!M70,'6. NCCF Autres (inclus)'!M70)</f>
        <v>0</v>
      </c>
      <c r="N70" s="392">
        <f>SUM('2. NCCF CAD'!N70,'3. NCCF USD'!N70,'4. NCCF EUR'!N70,'5. NCCF GBP'!N70,'6. NCCF Autres (inclus)'!N70)</f>
        <v>0</v>
      </c>
      <c r="O70" s="392">
        <f>SUM('2. NCCF CAD'!O70,'3. NCCF USD'!O70,'4. NCCF EUR'!O70,'5. NCCF GBP'!O70,'6. NCCF Autres (inclus)'!O70)</f>
        <v>0</v>
      </c>
      <c r="P70" s="396">
        <f>SUM('2. NCCF CAD'!P70,'3. NCCF USD'!P70,'4. NCCF EUR'!P70,'5. NCCF GBP'!P70,'6. NCCF Autres (inclus)'!P70)</f>
        <v>0</v>
      </c>
      <c r="Q70" s="392">
        <f>SUM('2. NCCF CAD'!Q70,'3. NCCF USD'!Q70,'4. NCCF EUR'!Q70,'5. NCCF GBP'!Q70,'6. NCCF Autres (inclus)'!Q70)</f>
        <v>0</v>
      </c>
      <c r="R70" s="392">
        <f>SUM('2. NCCF CAD'!R70,'3. NCCF USD'!R70,'4. NCCF EUR'!R70,'5. NCCF GBP'!R70,'6. NCCF Autres (inclus)'!R70)</f>
        <v>0</v>
      </c>
      <c r="S70" s="392">
        <f>SUM('2. NCCF CAD'!S70,'3. NCCF USD'!S70,'4. NCCF EUR'!S70,'5. NCCF GBP'!S70,'6. NCCF Autres (inclus)'!S70)</f>
        <v>0</v>
      </c>
      <c r="T70" s="392">
        <f>SUM('2. NCCF CAD'!T70,'3. NCCF USD'!T70,'4. NCCF EUR'!T70,'5. NCCF GBP'!T70,'6. NCCF Autres (inclus)'!T70)</f>
        <v>0</v>
      </c>
      <c r="U70" s="388">
        <f>SUM('2. NCCF CAD'!U70,'3. NCCF USD'!U70,'4. NCCF EUR'!U70,'5. NCCF GBP'!U70,'6. NCCF Autres (inclus)'!U70)</f>
        <v>0</v>
      </c>
      <c r="V70" s="396">
        <f>SUM('2. NCCF CAD'!V70,'3. NCCF USD'!V70,'4. NCCF EUR'!V70,'5. NCCF GBP'!V70,'6. NCCF Autres (inclus)'!V70)</f>
        <v>0</v>
      </c>
      <c r="W70" s="409">
        <f>SUM('2. NCCF CAD'!W70,'3. NCCF USD'!W70,'4. NCCF EUR'!W70,'5. NCCF GBP'!W70,'6. NCCF Autres (inclus)'!W70)</f>
        <v>0</v>
      </c>
      <c r="Y70" s="236"/>
    </row>
    <row r="71" spans="2:25" outlineLevel="1" x14ac:dyDescent="0.25">
      <c r="B71" s="465"/>
      <c r="C71" s="272"/>
      <c r="D71" s="272"/>
      <c r="E71" s="273"/>
      <c r="F71" s="274" t="s">
        <v>74</v>
      </c>
      <c r="G71" s="394">
        <f>SUM('2. NCCF CAD'!G71,'3. NCCF USD'!G71,'4. NCCF EUR'!G71,'5. NCCF GBP'!G71,'6. NCCF Autres (inclus)'!G71)</f>
        <v>0</v>
      </c>
      <c r="H71" s="421">
        <f>SUM('2. NCCF CAD'!H71,'3. NCCF USD'!H71,'4. NCCF EUR'!H71,'5. NCCF GBP'!H71,'6. NCCF Autres (inclus)'!H71)</f>
        <v>0</v>
      </c>
      <c r="I71" s="389">
        <f>SUM('2. NCCF CAD'!I71,'3. NCCF USD'!I71,'4. NCCF EUR'!I71,'5. NCCF GBP'!I71,'6. NCCF Autres (inclus)'!I71)</f>
        <v>0</v>
      </c>
      <c r="J71" s="389">
        <f>SUM('2. NCCF CAD'!J71,'3. NCCF USD'!J71,'4. NCCF EUR'!J71,'5. NCCF GBP'!J71,'6. NCCF Autres (inclus)'!J71)</f>
        <v>0</v>
      </c>
      <c r="K71" s="390">
        <f>SUM('2. NCCF CAD'!K71,'3. NCCF USD'!K71,'4. NCCF EUR'!K71,'5. NCCF GBP'!K71,'6. NCCF Autres (inclus)'!K71)</f>
        <v>0</v>
      </c>
      <c r="L71" s="388">
        <f>SUM('2. NCCF CAD'!L71,'3. NCCF USD'!L71,'4. NCCF EUR'!L71,'5. NCCF GBP'!L71,'6. NCCF Autres (inclus)'!L71)</f>
        <v>0</v>
      </c>
      <c r="M71" s="392">
        <f>SUM('2. NCCF CAD'!M71,'3. NCCF USD'!M71,'4. NCCF EUR'!M71,'5. NCCF GBP'!M71,'6. NCCF Autres (inclus)'!M71)</f>
        <v>0</v>
      </c>
      <c r="N71" s="392">
        <f>SUM('2. NCCF CAD'!N71,'3. NCCF USD'!N71,'4. NCCF EUR'!N71,'5. NCCF GBP'!N71,'6. NCCF Autres (inclus)'!N71)</f>
        <v>0</v>
      </c>
      <c r="O71" s="392">
        <f>SUM('2. NCCF CAD'!O71,'3. NCCF USD'!O71,'4. NCCF EUR'!O71,'5. NCCF GBP'!O71,'6. NCCF Autres (inclus)'!O71)</f>
        <v>0</v>
      </c>
      <c r="P71" s="396">
        <f>SUM('2. NCCF CAD'!P71,'3. NCCF USD'!P71,'4. NCCF EUR'!P71,'5. NCCF GBP'!P71,'6. NCCF Autres (inclus)'!P71)</f>
        <v>0</v>
      </c>
      <c r="Q71" s="392">
        <f>SUM('2. NCCF CAD'!Q71,'3. NCCF USD'!Q71,'4. NCCF EUR'!Q71,'5. NCCF GBP'!Q71,'6. NCCF Autres (inclus)'!Q71)</f>
        <v>0</v>
      </c>
      <c r="R71" s="392">
        <f>SUM('2. NCCF CAD'!R71,'3. NCCF USD'!R71,'4. NCCF EUR'!R71,'5. NCCF GBP'!R71,'6. NCCF Autres (inclus)'!R71)</f>
        <v>0</v>
      </c>
      <c r="S71" s="392">
        <f>SUM('2. NCCF CAD'!S71,'3. NCCF USD'!S71,'4. NCCF EUR'!S71,'5. NCCF GBP'!S71,'6. NCCF Autres (inclus)'!S71)</f>
        <v>0</v>
      </c>
      <c r="T71" s="392">
        <f>SUM('2. NCCF CAD'!T71,'3. NCCF USD'!T71,'4. NCCF EUR'!T71,'5. NCCF GBP'!T71,'6. NCCF Autres (inclus)'!T71)</f>
        <v>0</v>
      </c>
      <c r="U71" s="388">
        <f>SUM('2. NCCF CAD'!U71,'3. NCCF USD'!U71,'4. NCCF EUR'!U71,'5. NCCF GBP'!U71,'6. NCCF Autres (inclus)'!U71)</f>
        <v>0</v>
      </c>
      <c r="V71" s="396">
        <f>SUM('2. NCCF CAD'!V71,'3. NCCF USD'!V71,'4. NCCF EUR'!V71,'5. NCCF GBP'!V71,'6. NCCF Autres (inclus)'!V71)</f>
        <v>0</v>
      </c>
      <c r="W71" s="409">
        <f>SUM('2. NCCF CAD'!W71,'3. NCCF USD'!W71,'4. NCCF EUR'!W71,'5. NCCF GBP'!W71,'6. NCCF Autres (inclus)'!W71)</f>
        <v>0</v>
      </c>
      <c r="Y71" s="236"/>
    </row>
    <row r="72" spans="2:25" x14ac:dyDescent="0.25">
      <c r="B72" s="465"/>
      <c r="C72" s="272"/>
      <c r="D72" s="272"/>
      <c r="E72" s="273" t="s">
        <v>75</v>
      </c>
      <c r="F72" s="273"/>
      <c r="G72" s="367">
        <f t="shared" ref="G72:W72" si="15">SUBTOTAL(9,G73:G74)</f>
        <v>0</v>
      </c>
      <c r="H72" s="368">
        <f t="shared" si="15"/>
        <v>0</v>
      </c>
      <c r="I72" s="369">
        <f t="shared" si="15"/>
        <v>0</v>
      </c>
      <c r="J72" s="369">
        <f t="shared" si="15"/>
        <v>0</v>
      </c>
      <c r="K72" s="370">
        <f t="shared" si="15"/>
        <v>0</v>
      </c>
      <c r="L72" s="364">
        <f t="shared" si="15"/>
        <v>0</v>
      </c>
      <c r="M72" s="364">
        <f t="shared" si="15"/>
        <v>0</v>
      </c>
      <c r="N72" s="364">
        <f t="shared" si="15"/>
        <v>0</v>
      </c>
      <c r="O72" s="364">
        <f t="shared" si="15"/>
        <v>0</v>
      </c>
      <c r="P72" s="364">
        <f t="shared" si="15"/>
        <v>0</v>
      </c>
      <c r="Q72" s="364">
        <f t="shared" si="15"/>
        <v>0</v>
      </c>
      <c r="R72" s="364">
        <f t="shared" si="15"/>
        <v>0</v>
      </c>
      <c r="S72" s="364">
        <f t="shared" si="15"/>
        <v>0</v>
      </c>
      <c r="T72" s="364">
        <f t="shared" si="15"/>
        <v>0</v>
      </c>
      <c r="U72" s="364">
        <f t="shared" si="15"/>
        <v>0</v>
      </c>
      <c r="V72" s="364">
        <f t="shared" si="15"/>
        <v>0</v>
      </c>
      <c r="W72" s="366">
        <f t="shared" si="15"/>
        <v>0</v>
      </c>
      <c r="Y72" s="238"/>
    </row>
    <row r="73" spans="2:25" outlineLevel="1" x14ac:dyDescent="0.25">
      <c r="B73" s="465"/>
      <c r="C73" s="272"/>
      <c r="D73" s="272"/>
      <c r="E73" s="273"/>
      <c r="F73" s="274" t="s">
        <v>76</v>
      </c>
      <c r="G73" s="394">
        <f>SUM('2. NCCF CAD'!G73,'3. NCCF USD'!G73,'4. NCCF EUR'!G73,'5. NCCF GBP'!G73,'6. NCCF Autres (inclus)'!G73)</f>
        <v>0</v>
      </c>
      <c r="H73" s="421">
        <f>SUM('2. NCCF CAD'!H73,'3. NCCF USD'!H73,'4. NCCF EUR'!H73,'5. NCCF GBP'!H73,'6. NCCF Autres (inclus)'!H73)</f>
        <v>0</v>
      </c>
      <c r="I73" s="389">
        <f>SUM('2. NCCF CAD'!I73,'3. NCCF USD'!I73,'4. NCCF EUR'!I73,'5. NCCF GBP'!I73,'6. NCCF Autres (inclus)'!I73)</f>
        <v>0</v>
      </c>
      <c r="J73" s="389">
        <f>SUM('2. NCCF CAD'!J73,'3. NCCF USD'!J73,'4. NCCF EUR'!J73,'5. NCCF GBP'!J73,'6. NCCF Autres (inclus)'!J73)</f>
        <v>0</v>
      </c>
      <c r="K73" s="390">
        <f>SUM('2. NCCF CAD'!K73,'3. NCCF USD'!K73,'4. NCCF EUR'!K73,'5. NCCF GBP'!K73,'6. NCCF Autres (inclus)'!K73)</f>
        <v>0</v>
      </c>
      <c r="L73" s="388">
        <f>SUM('2. NCCF CAD'!L73,'3. NCCF USD'!L73,'4. NCCF EUR'!L73,'5. NCCF GBP'!L73,'6. NCCF Autres (inclus)'!L73)</f>
        <v>0</v>
      </c>
      <c r="M73" s="392">
        <f>SUM('2. NCCF CAD'!M73,'3. NCCF USD'!M73,'4. NCCF EUR'!M73,'5. NCCF GBP'!M73,'6. NCCF Autres (inclus)'!M73)</f>
        <v>0</v>
      </c>
      <c r="N73" s="392">
        <f>SUM('2. NCCF CAD'!N73,'3. NCCF USD'!N73,'4. NCCF EUR'!N73,'5. NCCF GBP'!N73,'6. NCCF Autres (inclus)'!N73)</f>
        <v>0</v>
      </c>
      <c r="O73" s="392">
        <f>SUM('2. NCCF CAD'!O73,'3. NCCF USD'!O73,'4. NCCF EUR'!O73,'5. NCCF GBP'!O73,'6. NCCF Autres (inclus)'!O73)</f>
        <v>0</v>
      </c>
      <c r="P73" s="396">
        <f>SUM('2. NCCF CAD'!P73,'3. NCCF USD'!P73,'4. NCCF EUR'!P73,'5. NCCF GBP'!P73,'6. NCCF Autres (inclus)'!P73)</f>
        <v>0</v>
      </c>
      <c r="Q73" s="392">
        <f>SUM('2. NCCF CAD'!Q73,'3. NCCF USD'!Q73,'4. NCCF EUR'!Q73,'5. NCCF GBP'!Q73,'6. NCCF Autres (inclus)'!Q73)</f>
        <v>0</v>
      </c>
      <c r="R73" s="392">
        <f>SUM('2. NCCF CAD'!R73,'3. NCCF USD'!R73,'4. NCCF EUR'!R73,'5. NCCF GBP'!R73,'6. NCCF Autres (inclus)'!R73)</f>
        <v>0</v>
      </c>
      <c r="S73" s="392">
        <f>SUM('2. NCCF CAD'!S73,'3. NCCF USD'!S73,'4. NCCF EUR'!S73,'5. NCCF GBP'!S73,'6. NCCF Autres (inclus)'!S73)</f>
        <v>0</v>
      </c>
      <c r="T73" s="392">
        <f>SUM('2. NCCF CAD'!T73,'3. NCCF USD'!T73,'4. NCCF EUR'!T73,'5. NCCF GBP'!T73,'6. NCCF Autres (inclus)'!T73)</f>
        <v>0</v>
      </c>
      <c r="U73" s="388">
        <f>SUM('2. NCCF CAD'!U73,'3. NCCF USD'!U73,'4. NCCF EUR'!U73,'5. NCCF GBP'!U73,'6. NCCF Autres (inclus)'!U73)</f>
        <v>0</v>
      </c>
      <c r="V73" s="396">
        <f>SUM('2. NCCF CAD'!V73,'3. NCCF USD'!V73,'4. NCCF EUR'!V73,'5. NCCF GBP'!V73,'6. NCCF Autres (inclus)'!V73)</f>
        <v>0</v>
      </c>
      <c r="W73" s="409">
        <f>SUM('2. NCCF CAD'!W73,'3. NCCF USD'!W73,'4. NCCF EUR'!W73,'5. NCCF GBP'!W73,'6. NCCF Autres (inclus)'!W73)</f>
        <v>0</v>
      </c>
      <c r="Y73" s="236"/>
    </row>
    <row r="74" spans="2:25" outlineLevel="1" x14ac:dyDescent="0.25">
      <c r="B74" s="465"/>
      <c r="C74" s="272"/>
      <c r="D74" s="272"/>
      <c r="E74" s="273"/>
      <c r="F74" s="274" t="s">
        <v>77</v>
      </c>
      <c r="G74" s="394">
        <f>SUM('2. NCCF CAD'!G74,'3. NCCF USD'!G74,'4. NCCF EUR'!G74,'5. NCCF GBP'!G74,'6. NCCF Autres (inclus)'!G74)</f>
        <v>0</v>
      </c>
      <c r="H74" s="421">
        <f>SUM('2. NCCF CAD'!H74,'3. NCCF USD'!H74,'4. NCCF EUR'!H74,'5. NCCF GBP'!H74,'6. NCCF Autres (inclus)'!H74)</f>
        <v>0</v>
      </c>
      <c r="I74" s="389">
        <f>SUM('2. NCCF CAD'!I74,'3. NCCF USD'!I74,'4. NCCF EUR'!I74,'5. NCCF GBP'!I74,'6. NCCF Autres (inclus)'!I74)</f>
        <v>0</v>
      </c>
      <c r="J74" s="389">
        <f>SUM('2. NCCF CAD'!J74,'3. NCCF USD'!J74,'4. NCCF EUR'!J74,'5. NCCF GBP'!J74,'6. NCCF Autres (inclus)'!J74)</f>
        <v>0</v>
      </c>
      <c r="K74" s="390">
        <f>SUM('2. NCCF CAD'!K74,'3. NCCF USD'!K74,'4. NCCF EUR'!K74,'5. NCCF GBP'!K74,'6. NCCF Autres (inclus)'!K74)</f>
        <v>0</v>
      </c>
      <c r="L74" s="388">
        <f>SUM('2. NCCF CAD'!L74,'3. NCCF USD'!L74,'4. NCCF EUR'!L74,'5. NCCF GBP'!L74,'6. NCCF Autres (inclus)'!L74)</f>
        <v>0</v>
      </c>
      <c r="M74" s="392">
        <f>SUM('2. NCCF CAD'!M74,'3. NCCF USD'!M74,'4. NCCF EUR'!M74,'5. NCCF GBP'!M74,'6. NCCF Autres (inclus)'!M74)</f>
        <v>0</v>
      </c>
      <c r="N74" s="392">
        <f>SUM('2. NCCF CAD'!N74,'3. NCCF USD'!N74,'4. NCCF EUR'!N74,'5. NCCF GBP'!N74,'6. NCCF Autres (inclus)'!N74)</f>
        <v>0</v>
      </c>
      <c r="O74" s="392">
        <f>SUM('2. NCCF CAD'!O74,'3. NCCF USD'!O74,'4. NCCF EUR'!O74,'5. NCCF GBP'!O74,'6. NCCF Autres (inclus)'!O74)</f>
        <v>0</v>
      </c>
      <c r="P74" s="396">
        <f>SUM('2. NCCF CAD'!P74,'3. NCCF USD'!P74,'4. NCCF EUR'!P74,'5. NCCF GBP'!P74,'6. NCCF Autres (inclus)'!P74)</f>
        <v>0</v>
      </c>
      <c r="Q74" s="392">
        <f>SUM('2. NCCF CAD'!Q74,'3. NCCF USD'!Q74,'4. NCCF EUR'!Q74,'5. NCCF GBP'!Q74,'6. NCCF Autres (inclus)'!Q74)</f>
        <v>0</v>
      </c>
      <c r="R74" s="392">
        <f>SUM('2. NCCF CAD'!R74,'3. NCCF USD'!R74,'4. NCCF EUR'!R74,'5. NCCF GBP'!R74,'6. NCCF Autres (inclus)'!R74)</f>
        <v>0</v>
      </c>
      <c r="S74" s="392">
        <f>SUM('2. NCCF CAD'!S74,'3. NCCF USD'!S74,'4. NCCF EUR'!S74,'5. NCCF GBP'!S74,'6. NCCF Autres (inclus)'!S74)</f>
        <v>0</v>
      </c>
      <c r="T74" s="392">
        <f>SUM('2. NCCF CAD'!T74,'3. NCCF USD'!T74,'4. NCCF EUR'!T74,'5. NCCF GBP'!T74,'6. NCCF Autres (inclus)'!T74)</f>
        <v>0</v>
      </c>
      <c r="U74" s="388">
        <f>SUM('2. NCCF CAD'!U74,'3. NCCF USD'!U74,'4. NCCF EUR'!U74,'5. NCCF GBP'!U74,'6. NCCF Autres (inclus)'!U74)</f>
        <v>0</v>
      </c>
      <c r="V74" s="396">
        <f>SUM('2. NCCF CAD'!V74,'3. NCCF USD'!V74,'4. NCCF EUR'!V74,'5. NCCF GBP'!V74,'6. NCCF Autres (inclus)'!V74)</f>
        <v>0</v>
      </c>
      <c r="W74" s="409">
        <f>SUM('2. NCCF CAD'!W74,'3. NCCF USD'!W74,'4. NCCF EUR'!W74,'5. NCCF GBP'!W74,'6. NCCF Autres (inclus)'!W74)</f>
        <v>0</v>
      </c>
      <c r="Y74" s="236"/>
    </row>
    <row r="75" spans="2:25" x14ac:dyDescent="0.25">
      <c r="B75" s="465"/>
      <c r="C75" s="272"/>
      <c r="D75" s="272"/>
      <c r="E75" s="273" t="s">
        <v>78</v>
      </c>
      <c r="F75" s="273"/>
      <c r="G75" s="367">
        <f t="shared" ref="G75:W75" si="16">SUBTOTAL(9,G76:G77)</f>
        <v>0</v>
      </c>
      <c r="H75" s="368">
        <f t="shared" si="16"/>
        <v>0</v>
      </c>
      <c r="I75" s="369">
        <f t="shared" si="16"/>
        <v>0</v>
      </c>
      <c r="J75" s="369">
        <f t="shared" si="16"/>
        <v>0</v>
      </c>
      <c r="K75" s="370">
        <f t="shared" si="16"/>
        <v>0</v>
      </c>
      <c r="L75" s="364">
        <f t="shared" si="16"/>
        <v>0</v>
      </c>
      <c r="M75" s="364">
        <f t="shared" si="16"/>
        <v>0</v>
      </c>
      <c r="N75" s="364">
        <f t="shared" si="16"/>
        <v>0</v>
      </c>
      <c r="O75" s="364">
        <f t="shared" si="16"/>
        <v>0</v>
      </c>
      <c r="P75" s="364">
        <f t="shared" si="16"/>
        <v>0</v>
      </c>
      <c r="Q75" s="364">
        <f t="shared" si="16"/>
        <v>0</v>
      </c>
      <c r="R75" s="364">
        <f t="shared" si="16"/>
        <v>0</v>
      </c>
      <c r="S75" s="364">
        <f t="shared" si="16"/>
        <v>0</v>
      </c>
      <c r="T75" s="364">
        <f t="shared" si="16"/>
        <v>0</v>
      </c>
      <c r="U75" s="364">
        <f t="shared" si="16"/>
        <v>0</v>
      </c>
      <c r="V75" s="364">
        <f t="shared" si="16"/>
        <v>0</v>
      </c>
      <c r="W75" s="366">
        <f t="shared" si="16"/>
        <v>0</v>
      </c>
      <c r="Y75" s="238"/>
    </row>
    <row r="76" spans="2:25" outlineLevel="1" x14ac:dyDescent="0.25">
      <c r="B76" s="465"/>
      <c r="C76" s="272"/>
      <c r="D76" s="272"/>
      <c r="E76" s="273"/>
      <c r="F76" s="274" t="s">
        <v>79</v>
      </c>
      <c r="G76" s="394">
        <f>SUM('2. NCCF CAD'!G76,'3. NCCF USD'!G76,'4. NCCF EUR'!G76,'5. NCCF GBP'!G76,'6. NCCF Autres (inclus)'!G76)</f>
        <v>0</v>
      </c>
      <c r="H76" s="421">
        <f>SUM('2. NCCF CAD'!H76,'3. NCCF USD'!H76,'4. NCCF EUR'!H76,'5. NCCF GBP'!H76,'6. NCCF Autres (inclus)'!H76)</f>
        <v>0</v>
      </c>
      <c r="I76" s="389">
        <f>SUM('2. NCCF CAD'!I76,'3. NCCF USD'!I76,'4. NCCF EUR'!I76,'5. NCCF GBP'!I76,'6. NCCF Autres (inclus)'!I76)</f>
        <v>0</v>
      </c>
      <c r="J76" s="389">
        <f>SUM('2. NCCF CAD'!J76,'3. NCCF USD'!J76,'4. NCCF EUR'!J76,'5. NCCF GBP'!J76,'6. NCCF Autres (inclus)'!J76)</f>
        <v>0</v>
      </c>
      <c r="K76" s="390">
        <f>SUM('2. NCCF CAD'!K76,'3. NCCF USD'!K76,'4. NCCF EUR'!K76,'5. NCCF GBP'!K76,'6. NCCF Autres (inclus)'!K76)</f>
        <v>0</v>
      </c>
      <c r="L76" s="388">
        <f>SUM('2. NCCF CAD'!L76,'3. NCCF USD'!L76,'4. NCCF EUR'!L76,'5. NCCF GBP'!L76,'6. NCCF Autres (inclus)'!L76)</f>
        <v>0</v>
      </c>
      <c r="M76" s="392">
        <f>SUM('2. NCCF CAD'!M76,'3. NCCF USD'!M76,'4. NCCF EUR'!M76,'5. NCCF GBP'!M76,'6. NCCF Autres (inclus)'!M76)</f>
        <v>0</v>
      </c>
      <c r="N76" s="392">
        <f>SUM('2. NCCF CAD'!N76,'3. NCCF USD'!N76,'4. NCCF EUR'!N76,'5. NCCF GBP'!N76,'6. NCCF Autres (inclus)'!N76)</f>
        <v>0</v>
      </c>
      <c r="O76" s="392">
        <f>SUM('2. NCCF CAD'!O76,'3. NCCF USD'!O76,'4. NCCF EUR'!O76,'5. NCCF GBP'!O76,'6. NCCF Autres (inclus)'!O76)</f>
        <v>0</v>
      </c>
      <c r="P76" s="396">
        <f>SUM('2. NCCF CAD'!P76,'3. NCCF USD'!P76,'4. NCCF EUR'!P76,'5. NCCF GBP'!P76,'6. NCCF Autres (inclus)'!P76)</f>
        <v>0</v>
      </c>
      <c r="Q76" s="392">
        <f>SUM('2. NCCF CAD'!Q76,'3. NCCF USD'!Q76,'4. NCCF EUR'!Q76,'5. NCCF GBP'!Q76,'6. NCCF Autres (inclus)'!Q76)</f>
        <v>0</v>
      </c>
      <c r="R76" s="392">
        <f>SUM('2. NCCF CAD'!R76,'3. NCCF USD'!R76,'4. NCCF EUR'!R76,'5. NCCF GBP'!R76,'6. NCCF Autres (inclus)'!R76)</f>
        <v>0</v>
      </c>
      <c r="S76" s="392">
        <f>SUM('2. NCCF CAD'!S76,'3. NCCF USD'!S76,'4. NCCF EUR'!S76,'5. NCCF GBP'!S76,'6. NCCF Autres (inclus)'!S76)</f>
        <v>0</v>
      </c>
      <c r="T76" s="392">
        <f>SUM('2. NCCF CAD'!T76,'3. NCCF USD'!T76,'4. NCCF EUR'!T76,'5. NCCF GBP'!T76,'6. NCCF Autres (inclus)'!T76)</f>
        <v>0</v>
      </c>
      <c r="U76" s="388">
        <f>SUM('2. NCCF CAD'!U76,'3. NCCF USD'!U76,'4. NCCF EUR'!U76,'5. NCCF GBP'!U76,'6. NCCF Autres (inclus)'!U76)</f>
        <v>0</v>
      </c>
      <c r="V76" s="396">
        <f>SUM('2. NCCF CAD'!V76,'3. NCCF USD'!V76,'4. NCCF EUR'!V76,'5. NCCF GBP'!V76,'6. NCCF Autres (inclus)'!V76)</f>
        <v>0</v>
      </c>
      <c r="W76" s="409">
        <f>SUM('2. NCCF CAD'!W76,'3. NCCF USD'!W76,'4. NCCF EUR'!W76,'5. NCCF GBP'!W76,'6. NCCF Autres (inclus)'!W76)</f>
        <v>0</v>
      </c>
      <c r="Y76" s="236"/>
    </row>
    <row r="77" spans="2:25" outlineLevel="1" x14ac:dyDescent="0.25">
      <c r="B77" s="465"/>
      <c r="C77" s="272"/>
      <c r="D77" s="272"/>
      <c r="E77" s="273"/>
      <c r="F77" s="274" t="s">
        <v>80</v>
      </c>
      <c r="G77" s="394">
        <f>SUM('2. NCCF CAD'!G77,'3. NCCF USD'!G77,'4. NCCF EUR'!G77,'5. NCCF GBP'!G77,'6. NCCF Autres (inclus)'!G77)</f>
        <v>0</v>
      </c>
      <c r="H77" s="421">
        <f>SUM('2. NCCF CAD'!H77,'3. NCCF USD'!H77,'4. NCCF EUR'!H77,'5. NCCF GBP'!H77,'6. NCCF Autres (inclus)'!H77)</f>
        <v>0</v>
      </c>
      <c r="I77" s="389">
        <f>SUM('2. NCCF CAD'!I77,'3. NCCF USD'!I77,'4. NCCF EUR'!I77,'5. NCCF GBP'!I77,'6. NCCF Autres (inclus)'!I77)</f>
        <v>0</v>
      </c>
      <c r="J77" s="389">
        <f>SUM('2. NCCF CAD'!J77,'3. NCCF USD'!J77,'4. NCCF EUR'!J77,'5. NCCF GBP'!J77,'6. NCCF Autres (inclus)'!J77)</f>
        <v>0</v>
      </c>
      <c r="K77" s="390">
        <f>SUM('2. NCCF CAD'!K77,'3. NCCF USD'!K77,'4. NCCF EUR'!K77,'5. NCCF GBP'!K77,'6. NCCF Autres (inclus)'!K77)</f>
        <v>0</v>
      </c>
      <c r="L77" s="388">
        <f>SUM('2. NCCF CAD'!L77,'3. NCCF USD'!L77,'4. NCCF EUR'!L77,'5. NCCF GBP'!L77,'6. NCCF Autres (inclus)'!L77)</f>
        <v>0</v>
      </c>
      <c r="M77" s="392">
        <f>SUM('2. NCCF CAD'!M77,'3. NCCF USD'!M77,'4. NCCF EUR'!M77,'5. NCCF GBP'!M77,'6. NCCF Autres (inclus)'!M77)</f>
        <v>0</v>
      </c>
      <c r="N77" s="392">
        <f>SUM('2. NCCF CAD'!N77,'3. NCCF USD'!N77,'4. NCCF EUR'!N77,'5. NCCF GBP'!N77,'6. NCCF Autres (inclus)'!N77)</f>
        <v>0</v>
      </c>
      <c r="O77" s="392">
        <f>SUM('2. NCCF CAD'!O77,'3. NCCF USD'!O77,'4. NCCF EUR'!O77,'5. NCCF GBP'!O77,'6. NCCF Autres (inclus)'!O77)</f>
        <v>0</v>
      </c>
      <c r="P77" s="396">
        <f>SUM('2. NCCF CAD'!P77,'3. NCCF USD'!P77,'4. NCCF EUR'!P77,'5. NCCF GBP'!P77,'6. NCCF Autres (inclus)'!P77)</f>
        <v>0</v>
      </c>
      <c r="Q77" s="392">
        <f>SUM('2. NCCF CAD'!Q77,'3. NCCF USD'!Q77,'4. NCCF EUR'!Q77,'5. NCCF GBP'!Q77,'6. NCCF Autres (inclus)'!Q77)</f>
        <v>0</v>
      </c>
      <c r="R77" s="392">
        <f>SUM('2. NCCF CAD'!R77,'3. NCCF USD'!R77,'4. NCCF EUR'!R77,'5. NCCF GBP'!R77,'6. NCCF Autres (inclus)'!R77)</f>
        <v>0</v>
      </c>
      <c r="S77" s="392">
        <f>SUM('2. NCCF CAD'!S77,'3. NCCF USD'!S77,'4. NCCF EUR'!S77,'5. NCCF GBP'!S77,'6. NCCF Autres (inclus)'!S77)</f>
        <v>0</v>
      </c>
      <c r="T77" s="392">
        <f>SUM('2. NCCF CAD'!T77,'3. NCCF USD'!T77,'4. NCCF EUR'!T77,'5. NCCF GBP'!T77,'6. NCCF Autres (inclus)'!T77)</f>
        <v>0</v>
      </c>
      <c r="U77" s="388">
        <f>SUM('2. NCCF CAD'!U77,'3. NCCF USD'!U77,'4. NCCF EUR'!U77,'5. NCCF GBP'!U77,'6. NCCF Autres (inclus)'!U77)</f>
        <v>0</v>
      </c>
      <c r="V77" s="396">
        <f>SUM('2. NCCF CAD'!V77,'3. NCCF USD'!V77,'4. NCCF EUR'!V77,'5. NCCF GBP'!V77,'6. NCCF Autres (inclus)'!V77)</f>
        <v>0</v>
      </c>
      <c r="W77" s="409">
        <f>SUM('2. NCCF CAD'!W77,'3. NCCF USD'!W77,'4. NCCF EUR'!W77,'5. NCCF GBP'!W77,'6. NCCF Autres (inclus)'!W77)</f>
        <v>0</v>
      </c>
      <c r="Y77" s="236"/>
    </row>
    <row r="78" spans="2:25" x14ac:dyDescent="0.25">
      <c r="B78" s="465"/>
      <c r="C78" s="272"/>
      <c r="D78" s="272"/>
      <c r="E78" s="273" t="s">
        <v>81</v>
      </c>
      <c r="F78" s="273"/>
      <c r="G78" s="367">
        <f t="shared" ref="G78:W78" si="17">SUBTOTAL(9,G79:G80)</f>
        <v>0</v>
      </c>
      <c r="H78" s="368">
        <f t="shared" si="17"/>
        <v>0</v>
      </c>
      <c r="I78" s="369">
        <f t="shared" si="17"/>
        <v>0</v>
      </c>
      <c r="J78" s="369">
        <f t="shared" si="17"/>
        <v>0</v>
      </c>
      <c r="K78" s="370">
        <f t="shared" si="17"/>
        <v>0</v>
      </c>
      <c r="L78" s="364">
        <f t="shared" si="17"/>
        <v>0</v>
      </c>
      <c r="M78" s="364">
        <f t="shared" si="17"/>
        <v>0</v>
      </c>
      <c r="N78" s="364">
        <f t="shared" si="17"/>
        <v>0</v>
      </c>
      <c r="O78" s="364">
        <f t="shared" si="17"/>
        <v>0</v>
      </c>
      <c r="P78" s="364">
        <f t="shared" si="17"/>
        <v>0</v>
      </c>
      <c r="Q78" s="364">
        <f t="shared" si="17"/>
        <v>0</v>
      </c>
      <c r="R78" s="364">
        <f t="shared" si="17"/>
        <v>0</v>
      </c>
      <c r="S78" s="364">
        <f t="shared" si="17"/>
        <v>0</v>
      </c>
      <c r="T78" s="364">
        <f t="shared" si="17"/>
        <v>0</v>
      </c>
      <c r="U78" s="364">
        <f t="shared" si="17"/>
        <v>0</v>
      </c>
      <c r="V78" s="364">
        <f t="shared" si="17"/>
        <v>0</v>
      </c>
      <c r="W78" s="366">
        <f t="shared" si="17"/>
        <v>0</v>
      </c>
      <c r="Y78" s="238"/>
    </row>
    <row r="79" spans="2:25" outlineLevel="1" x14ac:dyDescent="0.25">
      <c r="B79" s="465"/>
      <c r="C79" s="272"/>
      <c r="D79" s="272"/>
      <c r="E79" s="273"/>
      <c r="F79" s="274" t="s">
        <v>82</v>
      </c>
      <c r="G79" s="394">
        <f>SUM('2. NCCF CAD'!G79,'3. NCCF USD'!G79,'4. NCCF EUR'!G79,'5. NCCF GBP'!G79,'6. NCCF Autres (inclus)'!G79)</f>
        <v>0</v>
      </c>
      <c r="H79" s="421">
        <f>SUM('2. NCCF CAD'!H79,'3. NCCF USD'!H79,'4. NCCF EUR'!H79,'5. NCCF GBP'!H79,'6. NCCF Autres (inclus)'!H79)</f>
        <v>0</v>
      </c>
      <c r="I79" s="389">
        <f>SUM('2. NCCF CAD'!I79,'3. NCCF USD'!I79,'4. NCCF EUR'!I79,'5. NCCF GBP'!I79,'6. NCCF Autres (inclus)'!I79)</f>
        <v>0</v>
      </c>
      <c r="J79" s="389">
        <f>SUM('2. NCCF CAD'!J79,'3. NCCF USD'!J79,'4. NCCF EUR'!J79,'5. NCCF GBP'!J79,'6. NCCF Autres (inclus)'!J79)</f>
        <v>0</v>
      </c>
      <c r="K79" s="390">
        <f>SUM('2. NCCF CAD'!K79,'3. NCCF USD'!K79,'4. NCCF EUR'!K79,'5. NCCF GBP'!K79,'6. NCCF Autres (inclus)'!K79)</f>
        <v>0</v>
      </c>
      <c r="L79" s="388">
        <f>SUM('2. NCCF CAD'!L79,'3. NCCF USD'!L79,'4. NCCF EUR'!L79,'5. NCCF GBP'!L79,'6. NCCF Autres (inclus)'!L79)</f>
        <v>0</v>
      </c>
      <c r="M79" s="392">
        <f>SUM('2. NCCF CAD'!M79,'3. NCCF USD'!M79,'4. NCCF EUR'!M79,'5. NCCF GBP'!M79,'6. NCCF Autres (inclus)'!M79)</f>
        <v>0</v>
      </c>
      <c r="N79" s="392">
        <f>SUM('2. NCCF CAD'!N79,'3. NCCF USD'!N79,'4. NCCF EUR'!N79,'5. NCCF GBP'!N79,'6. NCCF Autres (inclus)'!N79)</f>
        <v>0</v>
      </c>
      <c r="O79" s="392">
        <f>SUM('2. NCCF CAD'!O79,'3. NCCF USD'!O79,'4. NCCF EUR'!O79,'5. NCCF GBP'!O79,'6. NCCF Autres (inclus)'!O79)</f>
        <v>0</v>
      </c>
      <c r="P79" s="396">
        <f>SUM('2. NCCF CAD'!P79,'3. NCCF USD'!P79,'4. NCCF EUR'!P79,'5. NCCF GBP'!P79,'6. NCCF Autres (inclus)'!P79)</f>
        <v>0</v>
      </c>
      <c r="Q79" s="392">
        <f>SUM('2. NCCF CAD'!Q79,'3. NCCF USD'!Q79,'4. NCCF EUR'!Q79,'5. NCCF GBP'!Q79,'6. NCCF Autres (inclus)'!Q79)</f>
        <v>0</v>
      </c>
      <c r="R79" s="392">
        <f>SUM('2. NCCF CAD'!R79,'3. NCCF USD'!R79,'4. NCCF EUR'!R79,'5. NCCF GBP'!R79,'6. NCCF Autres (inclus)'!R79)</f>
        <v>0</v>
      </c>
      <c r="S79" s="392">
        <f>SUM('2. NCCF CAD'!S79,'3. NCCF USD'!S79,'4. NCCF EUR'!S79,'5. NCCF GBP'!S79,'6. NCCF Autres (inclus)'!S79)</f>
        <v>0</v>
      </c>
      <c r="T79" s="392">
        <f>SUM('2. NCCF CAD'!T79,'3. NCCF USD'!T79,'4. NCCF EUR'!T79,'5. NCCF GBP'!T79,'6. NCCF Autres (inclus)'!T79)</f>
        <v>0</v>
      </c>
      <c r="U79" s="388">
        <f>SUM('2. NCCF CAD'!U79,'3. NCCF USD'!U79,'4. NCCF EUR'!U79,'5. NCCF GBP'!U79,'6. NCCF Autres (inclus)'!U79)</f>
        <v>0</v>
      </c>
      <c r="V79" s="396">
        <f>SUM('2. NCCF CAD'!V79,'3. NCCF USD'!V79,'4. NCCF EUR'!V79,'5. NCCF GBP'!V79,'6. NCCF Autres (inclus)'!V79)</f>
        <v>0</v>
      </c>
      <c r="W79" s="409">
        <f>SUM('2. NCCF CAD'!W79,'3. NCCF USD'!W79,'4. NCCF EUR'!W79,'5. NCCF GBP'!W79,'6. NCCF Autres (inclus)'!W79)</f>
        <v>0</v>
      </c>
      <c r="Y79" s="236"/>
    </row>
    <row r="80" spans="2:25" outlineLevel="1" x14ac:dyDescent="0.25">
      <c r="B80" s="465"/>
      <c r="C80" s="272"/>
      <c r="D80" s="272"/>
      <c r="E80" s="273"/>
      <c r="F80" s="274" t="s">
        <v>83</v>
      </c>
      <c r="G80" s="394">
        <f>SUM('2. NCCF CAD'!G80,'3. NCCF USD'!G80,'4. NCCF EUR'!G80,'5. NCCF GBP'!G80,'6. NCCF Autres (inclus)'!G80)</f>
        <v>0</v>
      </c>
      <c r="H80" s="421">
        <f>SUM('2. NCCF CAD'!H80,'3. NCCF USD'!H80,'4. NCCF EUR'!H80,'5. NCCF GBP'!H80,'6. NCCF Autres (inclus)'!H80)</f>
        <v>0</v>
      </c>
      <c r="I80" s="389">
        <f>SUM('2. NCCF CAD'!I80,'3. NCCF USD'!I80,'4. NCCF EUR'!I80,'5. NCCF GBP'!I80,'6. NCCF Autres (inclus)'!I80)</f>
        <v>0</v>
      </c>
      <c r="J80" s="389">
        <f>SUM('2. NCCF CAD'!J80,'3. NCCF USD'!J80,'4. NCCF EUR'!J80,'5. NCCF GBP'!J80,'6. NCCF Autres (inclus)'!J80)</f>
        <v>0</v>
      </c>
      <c r="K80" s="390">
        <f>SUM('2. NCCF CAD'!K80,'3. NCCF USD'!K80,'4. NCCF EUR'!K80,'5. NCCF GBP'!K80,'6. NCCF Autres (inclus)'!K80)</f>
        <v>0</v>
      </c>
      <c r="L80" s="388">
        <f>SUM('2. NCCF CAD'!L80,'3. NCCF USD'!L80,'4. NCCF EUR'!L80,'5. NCCF GBP'!L80,'6. NCCF Autres (inclus)'!L80)</f>
        <v>0</v>
      </c>
      <c r="M80" s="392">
        <f>SUM('2. NCCF CAD'!M80,'3. NCCF USD'!M80,'4. NCCF EUR'!M80,'5. NCCF GBP'!M80,'6. NCCF Autres (inclus)'!M80)</f>
        <v>0</v>
      </c>
      <c r="N80" s="392">
        <f>SUM('2. NCCF CAD'!N80,'3. NCCF USD'!N80,'4. NCCF EUR'!N80,'5. NCCF GBP'!N80,'6. NCCF Autres (inclus)'!N80)</f>
        <v>0</v>
      </c>
      <c r="O80" s="392">
        <f>SUM('2. NCCF CAD'!O80,'3. NCCF USD'!O80,'4. NCCF EUR'!O80,'5. NCCF GBP'!O80,'6. NCCF Autres (inclus)'!O80)</f>
        <v>0</v>
      </c>
      <c r="P80" s="396">
        <f>SUM('2. NCCF CAD'!P80,'3. NCCF USD'!P80,'4. NCCF EUR'!P80,'5. NCCF GBP'!P80,'6. NCCF Autres (inclus)'!P80)</f>
        <v>0</v>
      </c>
      <c r="Q80" s="392">
        <f>SUM('2. NCCF CAD'!Q80,'3. NCCF USD'!Q80,'4. NCCF EUR'!Q80,'5. NCCF GBP'!Q80,'6. NCCF Autres (inclus)'!Q80)</f>
        <v>0</v>
      </c>
      <c r="R80" s="392">
        <f>SUM('2. NCCF CAD'!R80,'3. NCCF USD'!R80,'4. NCCF EUR'!R80,'5. NCCF GBP'!R80,'6. NCCF Autres (inclus)'!R80)</f>
        <v>0</v>
      </c>
      <c r="S80" s="392">
        <f>SUM('2. NCCF CAD'!S80,'3. NCCF USD'!S80,'4. NCCF EUR'!S80,'5. NCCF GBP'!S80,'6. NCCF Autres (inclus)'!S80)</f>
        <v>0</v>
      </c>
      <c r="T80" s="392">
        <f>SUM('2. NCCF CAD'!T80,'3. NCCF USD'!T80,'4. NCCF EUR'!T80,'5. NCCF GBP'!T80,'6. NCCF Autres (inclus)'!T80)</f>
        <v>0</v>
      </c>
      <c r="U80" s="388">
        <f>SUM('2. NCCF CAD'!U80,'3. NCCF USD'!U80,'4. NCCF EUR'!U80,'5. NCCF GBP'!U80,'6. NCCF Autres (inclus)'!U80)</f>
        <v>0</v>
      </c>
      <c r="V80" s="396">
        <f>SUM('2. NCCF CAD'!V80,'3. NCCF USD'!V80,'4. NCCF EUR'!V80,'5. NCCF GBP'!V80,'6. NCCF Autres (inclus)'!V80)</f>
        <v>0</v>
      </c>
      <c r="W80" s="409">
        <f>SUM('2. NCCF CAD'!W80,'3. NCCF USD'!W80,'4. NCCF EUR'!W80,'5. NCCF GBP'!W80,'6. NCCF Autres (inclus)'!W80)</f>
        <v>0</v>
      </c>
      <c r="Y80" s="236"/>
    </row>
    <row r="81" spans="2:25" x14ac:dyDescent="0.25">
      <c r="B81" s="465"/>
      <c r="C81" s="272"/>
      <c r="D81" s="272"/>
      <c r="E81" s="273" t="s">
        <v>84</v>
      </c>
      <c r="F81" s="273"/>
      <c r="G81" s="367">
        <f t="shared" ref="G81:W81" si="18">SUBTOTAL(9,G82:G83)</f>
        <v>0</v>
      </c>
      <c r="H81" s="368">
        <f t="shared" si="18"/>
        <v>0</v>
      </c>
      <c r="I81" s="369">
        <f t="shared" si="18"/>
        <v>0</v>
      </c>
      <c r="J81" s="369">
        <f t="shared" si="18"/>
        <v>0</v>
      </c>
      <c r="K81" s="370">
        <f t="shared" si="18"/>
        <v>0</v>
      </c>
      <c r="L81" s="364">
        <f t="shared" si="18"/>
        <v>0</v>
      </c>
      <c r="M81" s="364">
        <f t="shared" si="18"/>
        <v>0</v>
      </c>
      <c r="N81" s="364">
        <f t="shared" si="18"/>
        <v>0</v>
      </c>
      <c r="O81" s="364">
        <f t="shared" si="18"/>
        <v>0</v>
      </c>
      <c r="P81" s="364">
        <f t="shared" si="18"/>
        <v>0</v>
      </c>
      <c r="Q81" s="364">
        <f t="shared" si="18"/>
        <v>0</v>
      </c>
      <c r="R81" s="364">
        <f t="shared" si="18"/>
        <v>0</v>
      </c>
      <c r="S81" s="364">
        <f t="shared" si="18"/>
        <v>0</v>
      </c>
      <c r="T81" s="364">
        <f t="shared" si="18"/>
        <v>0</v>
      </c>
      <c r="U81" s="364">
        <f t="shared" si="18"/>
        <v>0</v>
      </c>
      <c r="V81" s="364">
        <f t="shared" si="18"/>
        <v>0</v>
      </c>
      <c r="W81" s="366">
        <f t="shared" si="18"/>
        <v>0</v>
      </c>
      <c r="Y81" s="238"/>
    </row>
    <row r="82" spans="2:25" outlineLevel="1" x14ac:dyDescent="0.25">
      <c r="B82" s="465"/>
      <c r="C82" s="272"/>
      <c r="D82" s="272"/>
      <c r="E82" s="273"/>
      <c r="F82" s="274" t="s">
        <v>85</v>
      </c>
      <c r="G82" s="394">
        <f>SUM('2. NCCF CAD'!G82,'3. NCCF USD'!G82,'4. NCCF EUR'!G82,'5. NCCF GBP'!G82,'6. NCCF Autres (inclus)'!G82)</f>
        <v>0</v>
      </c>
      <c r="H82" s="421">
        <f>SUM('2. NCCF CAD'!H82,'3. NCCF USD'!H82,'4. NCCF EUR'!H82,'5. NCCF GBP'!H82,'6. NCCF Autres (inclus)'!H82)</f>
        <v>0</v>
      </c>
      <c r="I82" s="389">
        <f>SUM('2. NCCF CAD'!I82,'3. NCCF USD'!I82,'4. NCCF EUR'!I82,'5. NCCF GBP'!I82,'6. NCCF Autres (inclus)'!I82)</f>
        <v>0</v>
      </c>
      <c r="J82" s="389">
        <f>SUM('2. NCCF CAD'!J82,'3. NCCF USD'!J82,'4. NCCF EUR'!J82,'5. NCCF GBP'!J82,'6. NCCF Autres (inclus)'!J82)</f>
        <v>0</v>
      </c>
      <c r="K82" s="390">
        <f>SUM('2. NCCF CAD'!K82,'3. NCCF USD'!K82,'4. NCCF EUR'!K82,'5. NCCF GBP'!K82,'6. NCCF Autres (inclus)'!K82)</f>
        <v>0</v>
      </c>
      <c r="L82" s="388">
        <f>SUM('2. NCCF CAD'!L82,'3. NCCF USD'!L82,'4. NCCF EUR'!L82,'5. NCCF GBP'!L82,'6. NCCF Autres (inclus)'!L82)</f>
        <v>0</v>
      </c>
      <c r="M82" s="392">
        <f>SUM('2. NCCF CAD'!M82,'3. NCCF USD'!M82,'4. NCCF EUR'!M82,'5. NCCF GBP'!M82,'6. NCCF Autres (inclus)'!M82)</f>
        <v>0</v>
      </c>
      <c r="N82" s="392">
        <f>SUM('2. NCCF CAD'!N82,'3. NCCF USD'!N82,'4. NCCF EUR'!N82,'5. NCCF GBP'!N82,'6. NCCF Autres (inclus)'!N82)</f>
        <v>0</v>
      </c>
      <c r="O82" s="392">
        <f>SUM('2. NCCF CAD'!O82,'3. NCCF USD'!O82,'4. NCCF EUR'!O82,'5. NCCF GBP'!O82,'6. NCCF Autres (inclus)'!O82)</f>
        <v>0</v>
      </c>
      <c r="P82" s="396">
        <f>SUM('2. NCCF CAD'!P82,'3. NCCF USD'!P82,'4. NCCF EUR'!P82,'5. NCCF GBP'!P82,'6. NCCF Autres (inclus)'!P82)</f>
        <v>0</v>
      </c>
      <c r="Q82" s="392">
        <f>SUM('2. NCCF CAD'!Q82,'3. NCCF USD'!Q82,'4. NCCF EUR'!Q82,'5. NCCF GBP'!Q82,'6. NCCF Autres (inclus)'!Q82)</f>
        <v>0</v>
      </c>
      <c r="R82" s="392">
        <f>SUM('2. NCCF CAD'!R82,'3. NCCF USD'!R82,'4. NCCF EUR'!R82,'5. NCCF GBP'!R82,'6. NCCF Autres (inclus)'!R82)</f>
        <v>0</v>
      </c>
      <c r="S82" s="392">
        <f>SUM('2. NCCF CAD'!S82,'3. NCCF USD'!S82,'4. NCCF EUR'!S82,'5. NCCF GBP'!S82,'6. NCCF Autres (inclus)'!S82)</f>
        <v>0</v>
      </c>
      <c r="T82" s="392">
        <f>SUM('2. NCCF CAD'!T82,'3. NCCF USD'!T82,'4. NCCF EUR'!T82,'5. NCCF GBP'!T82,'6. NCCF Autres (inclus)'!T82)</f>
        <v>0</v>
      </c>
      <c r="U82" s="388">
        <f>SUM('2. NCCF CAD'!U82,'3. NCCF USD'!U82,'4. NCCF EUR'!U82,'5. NCCF GBP'!U82,'6. NCCF Autres (inclus)'!U82)</f>
        <v>0</v>
      </c>
      <c r="V82" s="396">
        <f>SUM('2. NCCF CAD'!V82,'3. NCCF USD'!V82,'4. NCCF EUR'!V82,'5. NCCF GBP'!V82,'6. NCCF Autres (inclus)'!V82)</f>
        <v>0</v>
      </c>
      <c r="W82" s="409">
        <f>SUM('2. NCCF CAD'!W82,'3. NCCF USD'!W82,'4. NCCF EUR'!W82,'5. NCCF GBP'!W82,'6. NCCF Autres (inclus)'!W82)</f>
        <v>0</v>
      </c>
      <c r="Y82" s="236"/>
    </row>
    <row r="83" spans="2:25" outlineLevel="1" x14ac:dyDescent="0.25">
      <c r="B83" s="465"/>
      <c r="C83" s="272"/>
      <c r="D83" s="272"/>
      <c r="E83" s="273"/>
      <c r="F83" s="274" t="s">
        <v>86</v>
      </c>
      <c r="G83" s="394">
        <f>SUM('2. NCCF CAD'!G83,'3. NCCF USD'!G83,'4. NCCF EUR'!G83,'5. NCCF GBP'!G83,'6. NCCF Autres (inclus)'!G83)</f>
        <v>0</v>
      </c>
      <c r="H83" s="421">
        <f>SUM('2. NCCF CAD'!H83,'3. NCCF USD'!H83,'4. NCCF EUR'!H83,'5. NCCF GBP'!H83,'6. NCCF Autres (inclus)'!H83)</f>
        <v>0</v>
      </c>
      <c r="I83" s="389">
        <f>SUM('2. NCCF CAD'!I83,'3. NCCF USD'!I83,'4. NCCF EUR'!I83,'5. NCCF GBP'!I83,'6. NCCF Autres (inclus)'!I83)</f>
        <v>0</v>
      </c>
      <c r="J83" s="389">
        <f>SUM('2. NCCF CAD'!J83,'3. NCCF USD'!J83,'4. NCCF EUR'!J83,'5. NCCF GBP'!J83,'6. NCCF Autres (inclus)'!J83)</f>
        <v>0</v>
      </c>
      <c r="K83" s="390">
        <f>SUM('2. NCCF CAD'!K83,'3. NCCF USD'!K83,'4. NCCF EUR'!K83,'5. NCCF GBP'!K83,'6. NCCF Autres (inclus)'!K83)</f>
        <v>0</v>
      </c>
      <c r="L83" s="388">
        <f>SUM('2. NCCF CAD'!L83,'3. NCCF USD'!L83,'4. NCCF EUR'!L83,'5. NCCF GBP'!L83,'6. NCCF Autres (inclus)'!L83)</f>
        <v>0</v>
      </c>
      <c r="M83" s="392">
        <f>SUM('2. NCCF CAD'!M83,'3. NCCF USD'!M83,'4. NCCF EUR'!M83,'5. NCCF GBP'!M83,'6. NCCF Autres (inclus)'!M83)</f>
        <v>0</v>
      </c>
      <c r="N83" s="392">
        <f>SUM('2. NCCF CAD'!N83,'3. NCCF USD'!N83,'4. NCCF EUR'!N83,'5. NCCF GBP'!N83,'6. NCCF Autres (inclus)'!N83)</f>
        <v>0</v>
      </c>
      <c r="O83" s="392">
        <f>SUM('2. NCCF CAD'!O83,'3. NCCF USD'!O83,'4. NCCF EUR'!O83,'5. NCCF GBP'!O83,'6. NCCF Autres (inclus)'!O83)</f>
        <v>0</v>
      </c>
      <c r="P83" s="396">
        <f>SUM('2. NCCF CAD'!P83,'3. NCCF USD'!P83,'4. NCCF EUR'!P83,'5. NCCF GBP'!P83,'6. NCCF Autres (inclus)'!P83)</f>
        <v>0</v>
      </c>
      <c r="Q83" s="392">
        <f>SUM('2. NCCF CAD'!Q83,'3. NCCF USD'!Q83,'4. NCCF EUR'!Q83,'5. NCCF GBP'!Q83,'6. NCCF Autres (inclus)'!Q83)</f>
        <v>0</v>
      </c>
      <c r="R83" s="392">
        <f>SUM('2. NCCF CAD'!R83,'3. NCCF USD'!R83,'4. NCCF EUR'!R83,'5. NCCF GBP'!R83,'6. NCCF Autres (inclus)'!R83)</f>
        <v>0</v>
      </c>
      <c r="S83" s="392">
        <f>SUM('2. NCCF CAD'!S83,'3. NCCF USD'!S83,'4. NCCF EUR'!S83,'5. NCCF GBP'!S83,'6. NCCF Autres (inclus)'!S83)</f>
        <v>0</v>
      </c>
      <c r="T83" s="392">
        <f>SUM('2. NCCF CAD'!T83,'3. NCCF USD'!T83,'4. NCCF EUR'!T83,'5. NCCF GBP'!T83,'6. NCCF Autres (inclus)'!T83)</f>
        <v>0</v>
      </c>
      <c r="U83" s="388">
        <f>SUM('2. NCCF CAD'!U83,'3. NCCF USD'!U83,'4. NCCF EUR'!U83,'5. NCCF GBP'!U83,'6. NCCF Autres (inclus)'!U83)</f>
        <v>0</v>
      </c>
      <c r="V83" s="396">
        <f>SUM('2. NCCF CAD'!V83,'3. NCCF USD'!V83,'4. NCCF EUR'!V83,'5. NCCF GBP'!V83,'6. NCCF Autres (inclus)'!V83)</f>
        <v>0</v>
      </c>
      <c r="W83" s="409">
        <f>SUM('2. NCCF CAD'!W83,'3. NCCF USD'!W83,'4. NCCF EUR'!W83,'5. NCCF GBP'!W83,'6. NCCF Autres (inclus)'!W83)</f>
        <v>0</v>
      </c>
      <c r="Y83" s="236"/>
    </row>
    <row r="84" spans="2:25" x14ac:dyDescent="0.25">
      <c r="B84" s="465"/>
      <c r="C84" s="272"/>
      <c r="D84" s="272"/>
      <c r="E84" s="273" t="s">
        <v>87</v>
      </c>
      <c r="F84" s="273"/>
      <c r="G84" s="367">
        <f t="shared" ref="G84:W84" si="19">SUBTOTAL(9,G85:G86)</f>
        <v>0</v>
      </c>
      <c r="H84" s="368">
        <f t="shared" si="19"/>
        <v>0</v>
      </c>
      <c r="I84" s="369">
        <f t="shared" si="19"/>
        <v>0</v>
      </c>
      <c r="J84" s="369">
        <f t="shared" si="19"/>
        <v>0</v>
      </c>
      <c r="K84" s="370">
        <f t="shared" si="19"/>
        <v>0</v>
      </c>
      <c r="L84" s="364">
        <f t="shared" si="19"/>
        <v>0</v>
      </c>
      <c r="M84" s="364">
        <f t="shared" si="19"/>
        <v>0</v>
      </c>
      <c r="N84" s="364">
        <f t="shared" si="19"/>
        <v>0</v>
      </c>
      <c r="O84" s="364">
        <f t="shared" si="19"/>
        <v>0</v>
      </c>
      <c r="P84" s="364">
        <f t="shared" si="19"/>
        <v>0</v>
      </c>
      <c r="Q84" s="364">
        <f t="shared" si="19"/>
        <v>0</v>
      </c>
      <c r="R84" s="364">
        <f t="shared" si="19"/>
        <v>0</v>
      </c>
      <c r="S84" s="364">
        <f t="shared" si="19"/>
        <v>0</v>
      </c>
      <c r="T84" s="364">
        <f t="shared" si="19"/>
        <v>0</v>
      </c>
      <c r="U84" s="364">
        <f t="shared" si="19"/>
        <v>0</v>
      </c>
      <c r="V84" s="364">
        <f t="shared" si="19"/>
        <v>0</v>
      </c>
      <c r="W84" s="366">
        <f t="shared" si="19"/>
        <v>0</v>
      </c>
      <c r="Y84" s="238"/>
    </row>
    <row r="85" spans="2:25" outlineLevel="1" x14ac:dyDescent="0.25">
      <c r="B85" s="465"/>
      <c r="C85" s="272"/>
      <c r="D85" s="272"/>
      <c r="E85" s="273"/>
      <c r="F85" s="274" t="s">
        <v>88</v>
      </c>
      <c r="G85" s="394">
        <f>SUM('2. NCCF CAD'!G85,'3. NCCF USD'!G85,'4. NCCF EUR'!G85,'5. NCCF GBP'!G85,'6. NCCF Autres (inclus)'!G85)</f>
        <v>0</v>
      </c>
      <c r="H85" s="421">
        <f>SUM('2. NCCF CAD'!H85,'3. NCCF USD'!H85,'4. NCCF EUR'!H85,'5. NCCF GBP'!H85,'6. NCCF Autres (inclus)'!H85)</f>
        <v>0</v>
      </c>
      <c r="I85" s="389">
        <f>SUM('2. NCCF CAD'!I85,'3. NCCF USD'!I85,'4. NCCF EUR'!I85,'5. NCCF GBP'!I85,'6. NCCF Autres (inclus)'!I85)</f>
        <v>0</v>
      </c>
      <c r="J85" s="389">
        <f>SUM('2. NCCF CAD'!J85,'3. NCCF USD'!J85,'4. NCCF EUR'!J85,'5. NCCF GBP'!J85,'6. NCCF Autres (inclus)'!J85)</f>
        <v>0</v>
      </c>
      <c r="K85" s="390">
        <f>SUM('2. NCCF CAD'!K85,'3. NCCF USD'!K85,'4. NCCF EUR'!K85,'5. NCCF GBP'!K85,'6. NCCF Autres (inclus)'!K85)</f>
        <v>0</v>
      </c>
      <c r="L85" s="388">
        <f>SUM('2. NCCF CAD'!L85,'3. NCCF USD'!L85,'4. NCCF EUR'!L85,'5. NCCF GBP'!L85,'6. NCCF Autres (inclus)'!L85)</f>
        <v>0</v>
      </c>
      <c r="M85" s="392">
        <f>SUM('2. NCCF CAD'!M85,'3. NCCF USD'!M85,'4. NCCF EUR'!M85,'5. NCCF GBP'!M85,'6. NCCF Autres (inclus)'!M85)</f>
        <v>0</v>
      </c>
      <c r="N85" s="392">
        <f>SUM('2. NCCF CAD'!N85,'3. NCCF USD'!N85,'4. NCCF EUR'!N85,'5. NCCF GBP'!N85,'6. NCCF Autres (inclus)'!N85)</f>
        <v>0</v>
      </c>
      <c r="O85" s="392">
        <f>SUM('2. NCCF CAD'!O85,'3. NCCF USD'!O85,'4. NCCF EUR'!O85,'5. NCCF GBP'!O85,'6. NCCF Autres (inclus)'!O85)</f>
        <v>0</v>
      </c>
      <c r="P85" s="396">
        <f>SUM('2. NCCF CAD'!P85,'3. NCCF USD'!P85,'4. NCCF EUR'!P85,'5. NCCF GBP'!P85,'6. NCCF Autres (inclus)'!P85)</f>
        <v>0</v>
      </c>
      <c r="Q85" s="392">
        <f>SUM('2. NCCF CAD'!Q85,'3. NCCF USD'!Q85,'4. NCCF EUR'!Q85,'5. NCCF GBP'!Q85,'6. NCCF Autres (inclus)'!Q85)</f>
        <v>0</v>
      </c>
      <c r="R85" s="392">
        <f>SUM('2. NCCF CAD'!R85,'3. NCCF USD'!R85,'4. NCCF EUR'!R85,'5. NCCF GBP'!R85,'6. NCCF Autres (inclus)'!R85)</f>
        <v>0</v>
      </c>
      <c r="S85" s="392">
        <f>SUM('2. NCCF CAD'!S85,'3. NCCF USD'!S85,'4. NCCF EUR'!S85,'5. NCCF GBP'!S85,'6. NCCF Autres (inclus)'!S85)</f>
        <v>0</v>
      </c>
      <c r="T85" s="392">
        <f>SUM('2. NCCF CAD'!T85,'3. NCCF USD'!T85,'4. NCCF EUR'!T85,'5. NCCF GBP'!T85,'6. NCCF Autres (inclus)'!T85)</f>
        <v>0</v>
      </c>
      <c r="U85" s="388">
        <f>SUM('2. NCCF CAD'!U85,'3. NCCF USD'!U85,'4. NCCF EUR'!U85,'5. NCCF GBP'!U85,'6. NCCF Autres (inclus)'!U85)</f>
        <v>0</v>
      </c>
      <c r="V85" s="396">
        <f>SUM('2. NCCF CAD'!V85,'3. NCCF USD'!V85,'4. NCCF EUR'!V85,'5. NCCF GBP'!V85,'6. NCCF Autres (inclus)'!V85)</f>
        <v>0</v>
      </c>
      <c r="W85" s="409">
        <f>SUM('2. NCCF CAD'!W85,'3. NCCF USD'!W85,'4. NCCF EUR'!W85,'5. NCCF GBP'!W85,'6. NCCF Autres (inclus)'!W85)</f>
        <v>0</v>
      </c>
      <c r="Y85" s="236"/>
    </row>
    <row r="86" spans="2:25" outlineLevel="1" x14ac:dyDescent="0.25">
      <c r="B86" s="465"/>
      <c r="C86" s="272"/>
      <c r="D86" s="272"/>
      <c r="E86" s="273"/>
      <c r="F86" s="274" t="s">
        <v>89</v>
      </c>
      <c r="G86" s="394">
        <f>SUM('2. NCCF CAD'!G86,'3. NCCF USD'!G86,'4. NCCF EUR'!G86,'5. NCCF GBP'!G86,'6. NCCF Autres (inclus)'!G86)</f>
        <v>0</v>
      </c>
      <c r="H86" s="421">
        <f>SUM('2. NCCF CAD'!H86,'3. NCCF USD'!H86,'4. NCCF EUR'!H86,'5. NCCF GBP'!H86,'6. NCCF Autres (inclus)'!H86)</f>
        <v>0</v>
      </c>
      <c r="I86" s="389">
        <f>SUM('2. NCCF CAD'!I86,'3. NCCF USD'!I86,'4. NCCF EUR'!I86,'5. NCCF GBP'!I86,'6. NCCF Autres (inclus)'!I86)</f>
        <v>0</v>
      </c>
      <c r="J86" s="389">
        <f>SUM('2. NCCF CAD'!J86,'3. NCCF USD'!J86,'4. NCCF EUR'!J86,'5. NCCF GBP'!J86,'6. NCCF Autres (inclus)'!J86)</f>
        <v>0</v>
      </c>
      <c r="K86" s="390">
        <f>SUM('2. NCCF CAD'!K86,'3. NCCF USD'!K86,'4. NCCF EUR'!K86,'5. NCCF GBP'!K86,'6. NCCF Autres (inclus)'!K86)</f>
        <v>0</v>
      </c>
      <c r="L86" s="388">
        <f>SUM('2. NCCF CAD'!L86,'3. NCCF USD'!L86,'4. NCCF EUR'!L86,'5. NCCF GBP'!L86,'6. NCCF Autres (inclus)'!L86)</f>
        <v>0</v>
      </c>
      <c r="M86" s="392">
        <f>SUM('2. NCCF CAD'!M86,'3. NCCF USD'!M86,'4. NCCF EUR'!M86,'5. NCCF GBP'!M86,'6. NCCF Autres (inclus)'!M86)</f>
        <v>0</v>
      </c>
      <c r="N86" s="392">
        <f>SUM('2. NCCF CAD'!N86,'3. NCCF USD'!N86,'4. NCCF EUR'!N86,'5. NCCF GBP'!N86,'6. NCCF Autres (inclus)'!N86)</f>
        <v>0</v>
      </c>
      <c r="O86" s="392">
        <f>SUM('2. NCCF CAD'!O86,'3. NCCF USD'!O86,'4. NCCF EUR'!O86,'5. NCCF GBP'!O86,'6. NCCF Autres (inclus)'!O86)</f>
        <v>0</v>
      </c>
      <c r="P86" s="396">
        <f>SUM('2. NCCF CAD'!P86,'3. NCCF USD'!P86,'4. NCCF EUR'!P86,'5. NCCF GBP'!P86,'6. NCCF Autres (inclus)'!P86)</f>
        <v>0</v>
      </c>
      <c r="Q86" s="392">
        <f>SUM('2. NCCF CAD'!Q86,'3. NCCF USD'!Q86,'4. NCCF EUR'!Q86,'5. NCCF GBP'!Q86,'6. NCCF Autres (inclus)'!Q86)</f>
        <v>0</v>
      </c>
      <c r="R86" s="392">
        <f>SUM('2. NCCF CAD'!R86,'3. NCCF USD'!R86,'4. NCCF EUR'!R86,'5. NCCF GBP'!R86,'6. NCCF Autres (inclus)'!R86)</f>
        <v>0</v>
      </c>
      <c r="S86" s="392">
        <f>SUM('2. NCCF CAD'!S86,'3. NCCF USD'!S86,'4. NCCF EUR'!S86,'5. NCCF GBP'!S86,'6. NCCF Autres (inclus)'!S86)</f>
        <v>0</v>
      </c>
      <c r="T86" s="392">
        <f>SUM('2. NCCF CAD'!T86,'3. NCCF USD'!T86,'4. NCCF EUR'!T86,'5. NCCF GBP'!T86,'6. NCCF Autres (inclus)'!T86)</f>
        <v>0</v>
      </c>
      <c r="U86" s="388">
        <f>SUM('2. NCCF CAD'!U86,'3. NCCF USD'!U86,'4. NCCF EUR'!U86,'5. NCCF GBP'!U86,'6. NCCF Autres (inclus)'!U86)</f>
        <v>0</v>
      </c>
      <c r="V86" s="396">
        <f>SUM('2. NCCF CAD'!V86,'3. NCCF USD'!V86,'4. NCCF EUR'!V86,'5. NCCF GBP'!V86,'6. NCCF Autres (inclus)'!V86)</f>
        <v>0</v>
      </c>
      <c r="W86" s="409">
        <f>SUM('2. NCCF CAD'!W86,'3. NCCF USD'!W86,'4. NCCF EUR'!W86,'5. NCCF GBP'!W86,'6. NCCF Autres (inclus)'!W86)</f>
        <v>0</v>
      </c>
      <c r="Y86" s="236"/>
    </row>
    <row r="87" spans="2:25" x14ac:dyDescent="0.25">
      <c r="B87" s="465"/>
      <c r="C87" s="272"/>
      <c r="D87" s="272" t="s">
        <v>90</v>
      </c>
      <c r="E87" s="273"/>
      <c r="F87" s="273"/>
      <c r="G87" s="367">
        <f>SUBTOTAL(9,G88:G90)</f>
        <v>0</v>
      </c>
      <c r="H87" s="368"/>
      <c r="I87" s="369"/>
      <c r="J87" s="369"/>
      <c r="K87" s="370"/>
      <c r="L87" s="364"/>
      <c r="M87" s="364"/>
      <c r="N87" s="364"/>
      <c r="O87" s="364"/>
      <c r="P87" s="364"/>
      <c r="Q87" s="364"/>
      <c r="R87" s="364"/>
      <c r="S87" s="364"/>
      <c r="T87" s="364"/>
      <c r="U87" s="364"/>
      <c r="V87" s="364"/>
      <c r="W87" s="366"/>
      <c r="Y87" s="238"/>
    </row>
    <row r="88" spans="2:25" outlineLevel="1" x14ac:dyDescent="0.25">
      <c r="B88" s="465"/>
      <c r="C88" s="272"/>
      <c r="D88" s="272"/>
      <c r="E88" s="273"/>
      <c r="F88" s="274" t="s">
        <v>91</v>
      </c>
      <c r="G88" s="394">
        <f>SUM('2. NCCF CAD'!G88,'3. NCCF USD'!G88,'4. NCCF EUR'!G88,'5. NCCF GBP'!G88,'6. NCCF Autres (inclus)'!G88)</f>
        <v>0</v>
      </c>
      <c r="H88" s="368"/>
      <c r="I88" s="369"/>
      <c r="J88" s="369"/>
      <c r="K88" s="370"/>
      <c r="L88" s="364"/>
      <c r="M88" s="364"/>
      <c r="N88" s="364"/>
      <c r="O88" s="364"/>
      <c r="P88" s="364"/>
      <c r="Q88" s="364"/>
      <c r="R88" s="364"/>
      <c r="S88" s="364"/>
      <c r="T88" s="364"/>
      <c r="U88" s="364"/>
      <c r="V88" s="364"/>
      <c r="W88" s="366"/>
      <c r="Y88" s="236"/>
    </row>
    <row r="89" spans="2:25" outlineLevel="1" x14ac:dyDescent="0.25">
      <c r="B89" s="465"/>
      <c r="C89" s="272"/>
      <c r="D89" s="272"/>
      <c r="E89" s="273"/>
      <c r="F89" s="274" t="s">
        <v>92</v>
      </c>
      <c r="G89" s="394">
        <f>SUM('2. NCCF CAD'!G89,'3. NCCF USD'!G89,'4. NCCF EUR'!G89,'5. NCCF GBP'!G89,'6. NCCF Autres (inclus)'!G89)</f>
        <v>0</v>
      </c>
      <c r="H89" s="368"/>
      <c r="I89" s="369"/>
      <c r="J89" s="369"/>
      <c r="K89" s="370"/>
      <c r="L89" s="364"/>
      <c r="M89" s="364"/>
      <c r="N89" s="364"/>
      <c r="O89" s="364"/>
      <c r="P89" s="364"/>
      <c r="Q89" s="364"/>
      <c r="R89" s="364"/>
      <c r="S89" s="364"/>
      <c r="T89" s="364"/>
      <c r="U89" s="364"/>
      <c r="V89" s="364"/>
      <c r="W89" s="366"/>
      <c r="Y89" s="236"/>
    </row>
    <row r="90" spans="2:25" outlineLevel="1" x14ac:dyDescent="0.25">
      <c r="B90" s="465"/>
      <c r="C90" s="272"/>
      <c r="D90" s="272"/>
      <c r="E90" s="273"/>
      <c r="F90" s="274" t="s">
        <v>93</v>
      </c>
      <c r="G90" s="394">
        <f>SUM('2. NCCF CAD'!G90,'3. NCCF USD'!G90,'4. NCCF EUR'!G90,'5. NCCF GBP'!G90,'6. NCCF Autres (inclus)'!G90)</f>
        <v>0</v>
      </c>
      <c r="H90" s="368"/>
      <c r="I90" s="369"/>
      <c r="J90" s="369"/>
      <c r="K90" s="370"/>
      <c r="L90" s="364"/>
      <c r="M90" s="364"/>
      <c r="N90" s="364"/>
      <c r="O90" s="364"/>
      <c r="P90" s="364"/>
      <c r="Q90" s="364"/>
      <c r="R90" s="364"/>
      <c r="S90" s="364"/>
      <c r="T90" s="364"/>
      <c r="U90" s="364"/>
      <c r="V90" s="364"/>
      <c r="W90" s="366"/>
      <c r="Y90" s="236"/>
    </row>
    <row r="91" spans="2:25" x14ac:dyDescent="0.25">
      <c r="B91" s="465"/>
      <c r="C91" s="275"/>
      <c r="D91" s="272" t="s">
        <v>94</v>
      </c>
      <c r="E91" s="273"/>
      <c r="F91" s="273"/>
      <c r="G91" s="367">
        <f t="shared" ref="G91:W91" si="20">SUBTOTAL(9,G92:G93)</f>
        <v>0</v>
      </c>
      <c r="H91" s="368">
        <f t="shared" si="20"/>
        <v>0</v>
      </c>
      <c r="I91" s="369">
        <f t="shared" si="20"/>
        <v>0</v>
      </c>
      <c r="J91" s="369">
        <f t="shared" si="20"/>
        <v>0</v>
      </c>
      <c r="K91" s="370">
        <f t="shared" si="20"/>
        <v>0</v>
      </c>
      <c r="L91" s="364">
        <f t="shared" si="20"/>
        <v>0</v>
      </c>
      <c r="M91" s="364">
        <f t="shared" si="20"/>
        <v>0</v>
      </c>
      <c r="N91" s="364">
        <f t="shared" si="20"/>
        <v>0</v>
      </c>
      <c r="O91" s="364">
        <f t="shared" si="20"/>
        <v>0</v>
      </c>
      <c r="P91" s="364">
        <f t="shared" si="20"/>
        <v>0</v>
      </c>
      <c r="Q91" s="364">
        <f t="shared" si="20"/>
        <v>0</v>
      </c>
      <c r="R91" s="364">
        <f t="shared" si="20"/>
        <v>0</v>
      </c>
      <c r="S91" s="364">
        <f t="shared" si="20"/>
        <v>0</v>
      </c>
      <c r="T91" s="364">
        <f t="shared" si="20"/>
        <v>0</v>
      </c>
      <c r="U91" s="364">
        <f t="shared" si="20"/>
        <v>0</v>
      </c>
      <c r="V91" s="364">
        <f t="shared" si="20"/>
        <v>0</v>
      </c>
      <c r="W91" s="366">
        <f t="shared" si="20"/>
        <v>0</v>
      </c>
      <c r="Y91" s="238"/>
    </row>
    <row r="92" spans="2:25" outlineLevel="1" x14ac:dyDescent="0.25">
      <c r="B92" s="465"/>
      <c r="C92" s="272"/>
      <c r="D92" s="272"/>
      <c r="E92" s="273"/>
      <c r="F92" s="274" t="s">
        <v>95</v>
      </c>
      <c r="G92" s="394">
        <f>SUM('2. NCCF CAD'!G92,'3. NCCF USD'!G92,'4. NCCF EUR'!G92,'5. NCCF GBP'!G92,'6. NCCF Autres (inclus)'!G92)</f>
        <v>0</v>
      </c>
      <c r="H92" s="421">
        <f>SUM('2. NCCF CAD'!H92,'3. NCCF USD'!H92,'4. NCCF EUR'!H92,'5. NCCF GBP'!H92,'6. NCCF Autres (inclus)'!H92)</f>
        <v>0</v>
      </c>
      <c r="I92" s="389">
        <f>SUM('2. NCCF CAD'!I92,'3. NCCF USD'!I92,'4. NCCF EUR'!I92,'5. NCCF GBP'!I92,'6. NCCF Autres (inclus)'!I92)</f>
        <v>0</v>
      </c>
      <c r="J92" s="389">
        <f>SUM('2. NCCF CAD'!J92,'3. NCCF USD'!J92,'4. NCCF EUR'!J92,'5. NCCF GBP'!J92,'6. NCCF Autres (inclus)'!J92)</f>
        <v>0</v>
      </c>
      <c r="K92" s="390">
        <f>SUM('2. NCCF CAD'!K92,'3. NCCF USD'!K92,'4. NCCF EUR'!K92,'5. NCCF GBP'!K92,'6. NCCF Autres (inclus)'!K92)</f>
        <v>0</v>
      </c>
      <c r="L92" s="388">
        <f>SUM('2. NCCF CAD'!L92,'3. NCCF USD'!L92,'4. NCCF EUR'!L92,'5. NCCF GBP'!L92,'6. NCCF Autres (inclus)'!L92)</f>
        <v>0</v>
      </c>
      <c r="M92" s="392">
        <f>SUM('2. NCCF CAD'!M92,'3. NCCF USD'!M92,'4. NCCF EUR'!M92,'5. NCCF GBP'!M92,'6. NCCF Autres (inclus)'!M92)</f>
        <v>0</v>
      </c>
      <c r="N92" s="392">
        <f>SUM('2. NCCF CAD'!N92,'3. NCCF USD'!N92,'4. NCCF EUR'!N92,'5. NCCF GBP'!N92,'6. NCCF Autres (inclus)'!N92)</f>
        <v>0</v>
      </c>
      <c r="O92" s="392">
        <f>SUM('2. NCCF CAD'!O92,'3. NCCF USD'!O92,'4. NCCF EUR'!O92,'5. NCCF GBP'!O92,'6. NCCF Autres (inclus)'!O92)</f>
        <v>0</v>
      </c>
      <c r="P92" s="396">
        <f>SUM('2. NCCF CAD'!P92,'3. NCCF USD'!P92,'4. NCCF EUR'!P92,'5. NCCF GBP'!P92,'6. NCCF Autres (inclus)'!P92)</f>
        <v>0</v>
      </c>
      <c r="Q92" s="392">
        <f>SUM('2. NCCF CAD'!Q92,'3. NCCF USD'!Q92,'4. NCCF EUR'!Q92,'5. NCCF GBP'!Q92,'6. NCCF Autres (inclus)'!Q92)</f>
        <v>0</v>
      </c>
      <c r="R92" s="392">
        <f>SUM('2. NCCF CAD'!R92,'3. NCCF USD'!R92,'4. NCCF EUR'!R92,'5. NCCF GBP'!R92,'6. NCCF Autres (inclus)'!R92)</f>
        <v>0</v>
      </c>
      <c r="S92" s="392">
        <f>SUM('2. NCCF CAD'!S92,'3. NCCF USD'!S92,'4. NCCF EUR'!S92,'5. NCCF GBP'!S92,'6. NCCF Autres (inclus)'!S92)</f>
        <v>0</v>
      </c>
      <c r="T92" s="392">
        <f>SUM('2. NCCF CAD'!T92,'3. NCCF USD'!T92,'4. NCCF EUR'!T92,'5. NCCF GBP'!T92,'6. NCCF Autres (inclus)'!T92)</f>
        <v>0</v>
      </c>
      <c r="U92" s="388">
        <f>SUM('2. NCCF CAD'!U92,'3. NCCF USD'!U92,'4. NCCF EUR'!U92,'5. NCCF GBP'!U92,'6. NCCF Autres (inclus)'!U92)</f>
        <v>0</v>
      </c>
      <c r="V92" s="396">
        <f>SUM('2. NCCF CAD'!V92,'3. NCCF USD'!V92,'4. NCCF EUR'!V92,'5. NCCF GBP'!V92,'6. NCCF Autres (inclus)'!V92)</f>
        <v>0</v>
      </c>
      <c r="W92" s="409">
        <f>SUM('2. NCCF CAD'!W92,'3. NCCF USD'!W92,'4. NCCF EUR'!W92,'5. NCCF GBP'!W92,'6. NCCF Autres (inclus)'!W92)</f>
        <v>0</v>
      </c>
      <c r="Y92" s="236"/>
    </row>
    <row r="93" spans="2:25" outlineLevel="1" x14ac:dyDescent="0.25">
      <c r="B93" s="465"/>
      <c r="C93" s="272"/>
      <c r="D93" s="272"/>
      <c r="E93" s="273"/>
      <c r="F93" s="274" t="s">
        <v>96</v>
      </c>
      <c r="G93" s="394">
        <f>SUM('2. NCCF CAD'!G93,'3. NCCF USD'!G93,'4. NCCF EUR'!G93,'5. NCCF GBP'!G93,'6. NCCF Autres (inclus)'!G93)</f>
        <v>0</v>
      </c>
      <c r="H93" s="421">
        <f>SUM('2. NCCF CAD'!H93,'3. NCCF USD'!H93,'4. NCCF EUR'!H93,'5. NCCF GBP'!H93,'6. NCCF Autres (inclus)'!H93)</f>
        <v>0</v>
      </c>
      <c r="I93" s="389">
        <f>SUM('2. NCCF CAD'!I93,'3. NCCF USD'!I93,'4. NCCF EUR'!I93,'5. NCCF GBP'!I93,'6. NCCF Autres (inclus)'!I93)</f>
        <v>0</v>
      </c>
      <c r="J93" s="389">
        <f>SUM('2. NCCF CAD'!J93,'3. NCCF USD'!J93,'4. NCCF EUR'!J93,'5. NCCF GBP'!J93,'6. NCCF Autres (inclus)'!J93)</f>
        <v>0</v>
      </c>
      <c r="K93" s="390">
        <f>SUM('2. NCCF CAD'!K93,'3. NCCF USD'!K93,'4. NCCF EUR'!K93,'5. NCCF GBP'!K93,'6. NCCF Autres (inclus)'!K93)</f>
        <v>0</v>
      </c>
      <c r="L93" s="388">
        <f>SUM('2. NCCF CAD'!L93,'3. NCCF USD'!L93,'4. NCCF EUR'!L93,'5. NCCF GBP'!L93,'6. NCCF Autres (inclus)'!L93)</f>
        <v>0</v>
      </c>
      <c r="M93" s="392">
        <f>SUM('2. NCCF CAD'!M93,'3. NCCF USD'!M93,'4. NCCF EUR'!M93,'5. NCCF GBP'!M93,'6. NCCF Autres (inclus)'!M93)</f>
        <v>0</v>
      </c>
      <c r="N93" s="392">
        <f>SUM('2. NCCF CAD'!N93,'3. NCCF USD'!N93,'4. NCCF EUR'!N93,'5. NCCF GBP'!N93,'6. NCCF Autres (inclus)'!N93)</f>
        <v>0</v>
      </c>
      <c r="O93" s="392">
        <f>SUM('2. NCCF CAD'!O93,'3. NCCF USD'!O93,'4. NCCF EUR'!O93,'5. NCCF GBP'!O93,'6. NCCF Autres (inclus)'!O93)</f>
        <v>0</v>
      </c>
      <c r="P93" s="396">
        <f>SUM('2. NCCF CAD'!P93,'3. NCCF USD'!P93,'4. NCCF EUR'!P93,'5. NCCF GBP'!P93,'6. NCCF Autres (inclus)'!P93)</f>
        <v>0</v>
      </c>
      <c r="Q93" s="392">
        <f>SUM('2. NCCF CAD'!Q93,'3. NCCF USD'!Q93,'4. NCCF EUR'!Q93,'5. NCCF GBP'!Q93,'6. NCCF Autres (inclus)'!Q93)</f>
        <v>0</v>
      </c>
      <c r="R93" s="392">
        <f>SUM('2. NCCF CAD'!R93,'3. NCCF USD'!R93,'4. NCCF EUR'!R93,'5. NCCF GBP'!R93,'6. NCCF Autres (inclus)'!R93)</f>
        <v>0</v>
      </c>
      <c r="S93" s="392">
        <f>SUM('2. NCCF CAD'!S93,'3. NCCF USD'!S93,'4. NCCF EUR'!S93,'5. NCCF GBP'!S93,'6. NCCF Autres (inclus)'!S93)</f>
        <v>0</v>
      </c>
      <c r="T93" s="392">
        <f>SUM('2. NCCF CAD'!T93,'3. NCCF USD'!T93,'4. NCCF EUR'!T93,'5. NCCF GBP'!T93,'6. NCCF Autres (inclus)'!T93)</f>
        <v>0</v>
      </c>
      <c r="U93" s="388">
        <f>SUM('2. NCCF CAD'!U93,'3. NCCF USD'!U93,'4. NCCF EUR'!U93,'5. NCCF GBP'!U93,'6. NCCF Autres (inclus)'!U93)</f>
        <v>0</v>
      </c>
      <c r="V93" s="396">
        <f>SUM('2. NCCF CAD'!V93,'3. NCCF USD'!V93,'4. NCCF EUR'!V93,'5. NCCF GBP'!V93,'6. NCCF Autres (inclus)'!V93)</f>
        <v>0</v>
      </c>
      <c r="W93" s="409">
        <f>SUM('2. NCCF CAD'!W93,'3. NCCF USD'!W93,'4. NCCF EUR'!W93,'5. NCCF GBP'!W93,'6. NCCF Autres (inclus)'!W93)</f>
        <v>0</v>
      </c>
      <c r="Y93" s="236"/>
    </row>
    <row r="94" spans="2:25" x14ac:dyDescent="0.25">
      <c r="B94" s="465"/>
      <c r="C94" s="272" t="s">
        <v>97</v>
      </c>
      <c r="D94" s="272"/>
      <c r="E94" s="273"/>
      <c r="F94" s="273"/>
      <c r="G94" s="367"/>
      <c r="H94" s="368"/>
      <c r="I94" s="369"/>
      <c r="J94" s="369"/>
      <c r="K94" s="370"/>
      <c r="L94" s="364"/>
      <c r="M94" s="364"/>
      <c r="N94" s="364"/>
      <c r="O94" s="364"/>
      <c r="P94" s="364"/>
      <c r="Q94" s="364"/>
      <c r="R94" s="364"/>
      <c r="S94" s="364"/>
      <c r="T94" s="364"/>
      <c r="U94" s="364"/>
      <c r="V94" s="364"/>
      <c r="W94" s="366"/>
      <c r="Y94" s="353"/>
    </row>
    <row r="95" spans="2:25" x14ac:dyDescent="0.25">
      <c r="B95" s="465"/>
      <c r="C95" s="272"/>
      <c r="D95" s="272" t="s">
        <v>98</v>
      </c>
      <c r="E95" s="275"/>
      <c r="F95" s="273"/>
      <c r="G95" s="367"/>
      <c r="H95" s="368"/>
      <c r="I95" s="369"/>
      <c r="J95" s="369"/>
      <c r="K95" s="370"/>
      <c r="L95" s="364"/>
      <c r="M95" s="364"/>
      <c r="N95" s="364"/>
      <c r="O95" s="364"/>
      <c r="P95" s="364"/>
      <c r="Q95" s="364"/>
      <c r="R95" s="364"/>
      <c r="S95" s="364"/>
      <c r="T95" s="364"/>
      <c r="U95" s="364"/>
      <c r="V95" s="364"/>
      <c r="W95" s="366"/>
      <c r="Y95" s="237"/>
    </row>
    <row r="96" spans="2:25" x14ac:dyDescent="0.25">
      <c r="B96" s="465"/>
      <c r="C96" s="272"/>
      <c r="D96" s="272"/>
      <c r="E96" s="273" t="s">
        <v>99</v>
      </c>
      <c r="F96" s="273"/>
      <c r="G96" s="367">
        <f t="shared" ref="G96:W96" si="21">SUBTOTAL(9,G97:G100)</f>
        <v>0</v>
      </c>
      <c r="H96" s="368">
        <f t="shared" si="21"/>
        <v>0</v>
      </c>
      <c r="I96" s="369">
        <f t="shared" si="21"/>
        <v>0</v>
      </c>
      <c r="J96" s="369">
        <f t="shared" si="21"/>
        <v>0</v>
      </c>
      <c r="K96" s="370">
        <f t="shared" si="21"/>
        <v>0</v>
      </c>
      <c r="L96" s="364">
        <f t="shared" si="21"/>
        <v>0</v>
      </c>
      <c r="M96" s="364">
        <f t="shared" si="21"/>
        <v>0</v>
      </c>
      <c r="N96" s="364">
        <f t="shared" si="21"/>
        <v>0</v>
      </c>
      <c r="O96" s="364">
        <f t="shared" si="21"/>
        <v>0</v>
      </c>
      <c r="P96" s="364">
        <f t="shared" si="21"/>
        <v>0</v>
      </c>
      <c r="Q96" s="364">
        <f t="shared" si="21"/>
        <v>0</v>
      </c>
      <c r="R96" s="364">
        <f t="shared" si="21"/>
        <v>0</v>
      </c>
      <c r="S96" s="364">
        <f t="shared" si="21"/>
        <v>0</v>
      </c>
      <c r="T96" s="364">
        <f t="shared" si="21"/>
        <v>0</v>
      </c>
      <c r="U96" s="364">
        <f t="shared" si="21"/>
        <v>0</v>
      </c>
      <c r="V96" s="364">
        <f t="shared" si="21"/>
        <v>0</v>
      </c>
      <c r="W96" s="366">
        <f t="shared" si="21"/>
        <v>0</v>
      </c>
      <c r="Y96" s="354"/>
    </row>
    <row r="97" spans="2:25" outlineLevel="1" x14ac:dyDescent="0.25">
      <c r="B97" s="465"/>
      <c r="C97" s="273"/>
      <c r="D97" s="275"/>
      <c r="E97" s="275"/>
      <c r="F97" s="274" t="s">
        <v>100</v>
      </c>
      <c r="G97" s="394">
        <f>SUM('2. NCCF CAD'!G97,'3. NCCF USD'!G97,'4. NCCF EUR'!G97,'5. NCCF GBP'!G97,'6. NCCF Autres (inclus)'!G97)</f>
        <v>0</v>
      </c>
      <c r="H97" s="421">
        <f>SUM('2. NCCF CAD'!H97,'3. NCCF USD'!H97,'4. NCCF EUR'!H97,'5. NCCF GBP'!H97,'6. NCCF Autres (inclus)'!H97)</f>
        <v>0</v>
      </c>
      <c r="I97" s="389">
        <f>SUM('2. NCCF CAD'!I97,'3. NCCF USD'!I97,'4. NCCF EUR'!I97,'5. NCCF GBP'!I97,'6. NCCF Autres (inclus)'!I97)</f>
        <v>0</v>
      </c>
      <c r="J97" s="389">
        <f>SUM('2. NCCF CAD'!J97,'3. NCCF USD'!J97,'4. NCCF EUR'!J97,'5. NCCF GBP'!J97,'6. NCCF Autres (inclus)'!J97)</f>
        <v>0</v>
      </c>
      <c r="K97" s="390">
        <f>SUM('2. NCCF CAD'!K97,'3. NCCF USD'!K97,'4. NCCF EUR'!K97,'5. NCCF GBP'!K97,'6. NCCF Autres (inclus)'!K97)</f>
        <v>0</v>
      </c>
      <c r="L97" s="388">
        <f>SUM('2. NCCF CAD'!L97,'3. NCCF USD'!L97,'4. NCCF EUR'!L97,'5. NCCF GBP'!L97,'6. NCCF Autres (inclus)'!L97)</f>
        <v>0</v>
      </c>
      <c r="M97" s="392">
        <f>SUM('2. NCCF CAD'!M97,'3. NCCF USD'!M97,'4. NCCF EUR'!M97,'5. NCCF GBP'!M97,'6. NCCF Autres (inclus)'!M97)</f>
        <v>0</v>
      </c>
      <c r="N97" s="392">
        <f>SUM('2. NCCF CAD'!N97,'3. NCCF USD'!N97,'4. NCCF EUR'!N97,'5. NCCF GBP'!N97,'6. NCCF Autres (inclus)'!N97)</f>
        <v>0</v>
      </c>
      <c r="O97" s="392">
        <f>SUM('2. NCCF CAD'!O97,'3. NCCF USD'!O97,'4. NCCF EUR'!O97,'5. NCCF GBP'!O97,'6. NCCF Autres (inclus)'!O97)</f>
        <v>0</v>
      </c>
      <c r="P97" s="396">
        <f>SUM('2. NCCF CAD'!P97,'3. NCCF USD'!P97,'4. NCCF EUR'!P97,'5. NCCF GBP'!P97,'6. NCCF Autres (inclus)'!P97)</f>
        <v>0</v>
      </c>
      <c r="Q97" s="392">
        <f>SUM('2. NCCF CAD'!Q97,'3. NCCF USD'!Q97,'4. NCCF EUR'!Q97,'5. NCCF GBP'!Q97,'6. NCCF Autres (inclus)'!Q97)</f>
        <v>0</v>
      </c>
      <c r="R97" s="392">
        <f>SUM('2. NCCF CAD'!R97,'3. NCCF USD'!R97,'4. NCCF EUR'!R97,'5. NCCF GBP'!R97,'6. NCCF Autres (inclus)'!R97)</f>
        <v>0</v>
      </c>
      <c r="S97" s="392">
        <f>SUM('2. NCCF CAD'!S97,'3. NCCF USD'!S97,'4. NCCF EUR'!S97,'5. NCCF GBP'!S97,'6. NCCF Autres (inclus)'!S97)</f>
        <v>0</v>
      </c>
      <c r="T97" s="392">
        <f>SUM('2. NCCF CAD'!T97,'3. NCCF USD'!T97,'4. NCCF EUR'!T97,'5. NCCF GBP'!T97,'6. NCCF Autres (inclus)'!T97)</f>
        <v>0</v>
      </c>
      <c r="U97" s="388">
        <f>SUM('2. NCCF CAD'!U97,'3. NCCF USD'!U97,'4. NCCF EUR'!U97,'5. NCCF GBP'!U97,'6. NCCF Autres (inclus)'!U97)</f>
        <v>0</v>
      </c>
      <c r="V97" s="396">
        <f>SUM('2. NCCF CAD'!V97,'3. NCCF USD'!V97,'4. NCCF EUR'!V97,'5. NCCF GBP'!V97,'6. NCCF Autres (inclus)'!V97)</f>
        <v>0</v>
      </c>
      <c r="W97" s="409">
        <f>SUM('2. NCCF CAD'!W97,'3. NCCF USD'!W97,'4. NCCF EUR'!W97,'5. NCCF GBP'!W97,'6. NCCF Autres (inclus)'!W97)</f>
        <v>0</v>
      </c>
      <c r="Y97" s="236"/>
    </row>
    <row r="98" spans="2:25" outlineLevel="1" x14ac:dyDescent="0.25">
      <c r="B98" s="465"/>
      <c r="C98" s="273"/>
      <c r="D98" s="275"/>
      <c r="E98" s="275"/>
      <c r="F98" s="274" t="s">
        <v>101</v>
      </c>
      <c r="G98" s="394">
        <f>SUM('2. NCCF CAD'!G98,'3. NCCF USD'!G98,'4. NCCF EUR'!G98,'5. NCCF GBP'!G98,'6. NCCF Autres (inclus)'!G98)</f>
        <v>0</v>
      </c>
      <c r="H98" s="421">
        <f>SUM('2. NCCF CAD'!H98,'3. NCCF USD'!H98,'4. NCCF EUR'!H98,'5. NCCF GBP'!H98,'6. NCCF Autres (inclus)'!H98)</f>
        <v>0</v>
      </c>
      <c r="I98" s="389">
        <f>SUM('2. NCCF CAD'!I98,'3. NCCF USD'!I98,'4. NCCF EUR'!I98,'5. NCCF GBP'!I98,'6. NCCF Autres (inclus)'!I98)</f>
        <v>0</v>
      </c>
      <c r="J98" s="389">
        <f>SUM('2. NCCF CAD'!J98,'3. NCCF USD'!J98,'4. NCCF EUR'!J98,'5. NCCF GBP'!J98,'6. NCCF Autres (inclus)'!J98)</f>
        <v>0</v>
      </c>
      <c r="K98" s="390">
        <f>SUM('2. NCCF CAD'!K98,'3. NCCF USD'!K98,'4. NCCF EUR'!K98,'5. NCCF GBP'!K98,'6. NCCF Autres (inclus)'!K98)</f>
        <v>0</v>
      </c>
      <c r="L98" s="388">
        <f>SUM('2. NCCF CAD'!L98,'3. NCCF USD'!L98,'4. NCCF EUR'!L98,'5. NCCF GBP'!L98,'6. NCCF Autres (inclus)'!L98)</f>
        <v>0</v>
      </c>
      <c r="M98" s="396">
        <f>SUM('2. NCCF CAD'!M98,'3. NCCF USD'!M98,'4. NCCF EUR'!M98,'5. NCCF GBP'!M98,'6. NCCF Autres (inclus)'!M98)</f>
        <v>0</v>
      </c>
      <c r="N98" s="392">
        <f>SUM('2. NCCF CAD'!N98,'3. NCCF USD'!N98,'4. NCCF EUR'!N98,'5. NCCF GBP'!N98,'6. NCCF Autres (inclus)'!N98)</f>
        <v>0</v>
      </c>
      <c r="O98" s="392">
        <f>SUM('2. NCCF CAD'!O98,'3. NCCF USD'!O98,'4. NCCF EUR'!O98,'5. NCCF GBP'!O98,'6. NCCF Autres (inclus)'!O98)</f>
        <v>0</v>
      </c>
      <c r="P98" s="392">
        <f>SUM('2. NCCF CAD'!P98,'3. NCCF USD'!P98,'4. NCCF EUR'!P98,'5. NCCF GBP'!P98,'6. NCCF Autres (inclus)'!P98)</f>
        <v>0</v>
      </c>
      <c r="Q98" s="392">
        <f>SUM('2. NCCF CAD'!Q98,'3. NCCF USD'!Q98,'4. NCCF EUR'!Q98,'5. NCCF GBP'!Q98,'6. NCCF Autres (inclus)'!Q98)</f>
        <v>0</v>
      </c>
      <c r="R98" s="392">
        <f>SUM('2. NCCF CAD'!R98,'3. NCCF USD'!R98,'4. NCCF EUR'!R98,'5. NCCF GBP'!R98,'6. NCCF Autres (inclus)'!R98)</f>
        <v>0</v>
      </c>
      <c r="S98" s="392">
        <f>SUM('2. NCCF CAD'!S98,'3. NCCF USD'!S98,'4. NCCF EUR'!S98,'5. NCCF GBP'!S98,'6. NCCF Autres (inclus)'!S98)</f>
        <v>0</v>
      </c>
      <c r="T98" s="392">
        <f>SUM('2. NCCF CAD'!T98,'3. NCCF USD'!T98,'4. NCCF EUR'!T98,'5. NCCF GBP'!T98,'6. NCCF Autres (inclus)'!T98)</f>
        <v>0</v>
      </c>
      <c r="U98" s="392">
        <f>SUM('2. NCCF CAD'!U98,'3. NCCF USD'!U98,'4. NCCF EUR'!U98,'5. NCCF GBP'!U98,'6. NCCF Autres (inclus)'!U98)</f>
        <v>0</v>
      </c>
      <c r="V98" s="396">
        <f>SUM('2. NCCF CAD'!V98,'3. NCCF USD'!V98,'4. NCCF EUR'!V98,'5. NCCF GBP'!V98,'6. NCCF Autres (inclus)'!V98)</f>
        <v>0</v>
      </c>
      <c r="W98" s="409">
        <f>SUM('2. NCCF CAD'!W98,'3. NCCF USD'!W98,'4. NCCF EUR'!W98,'5. NCCF GBP'!W98,'6. NCCF Autres (inclus)'!W98)</f>
        <v>0</v>
      </c>
      <c r="Y98" s="236"/>
    </row>
    <row r="99" spans="2:25" outlineLevel="1" x14ac:dyDescent="0.25">
      <c r="B99" s="465"/>
      <c r="C99" s="273"/>
      <c r="D99" s="275"/>
      <c r="E99" s="275"/>
      <c r="F99" s="274" t="s">
        <v>102</v>
      </c>
      <c r="G99" s="394">
        <f>SUM('2. NCCF CAD'!G99,'3. NCCF USD'!G99,'4. NCCF EUR'!G99,'5. NCCF GBP'!G99,'6. NCCF Autres (inclus)'!G99)</f>
        <v>0</v>
      </c>
      <c r="H99" s="421">
        <f>SUM('2. NCCF CAD'!H99,'3. NCCF USD'!H99,'4. NCCF EUR'!H99,'5. NCCF GBP'!H99,'6. NCCF Autres (inclus)'!H99)</f>
        <v>0</v>
      </c>
      <c r="I99" s="389">
        <f>SUM('2. NCCF CAD'!I99,'3. NCCF USD'!I99,'4. NCCF EUR'!I99,'5. NCCF GBP'!I99,'6. NCCF Autres (inclus)'!I99)</f>
        <v>0</v>
      </c>
      <c r="J99" s="389">
        <f>SUM('2. NCCF CAD'!J99,'3. NCCF USD'!J99,'4. NCCF EUR'!J99,'5. NCCF GBP'!J99,'6. NCCF Autres (inclus)'!J99)</f>
        <v>0</v>
      </c>
      <c r="K99" s="390">
        <f>SUM('2. NCCF CAD'!K99,'3. NCCF USD'!K99,'4. NCCF EUR'!K99,'5. NCCF GBP'!K99,'6. NCCF Autres (inclus)'!K99)</f>
        <v>0</v>
      </c>
      <c r="L99" s="388">
        <f>SUM('2. NCCF CAD'!L99,'3. NCCF USD'!L99,'4. NCCF EUR'!L99,'5. NCCF GBP'!L99,'6. NCCF Autres (inclus)'!L99)</f>
        <v>0</v>
      </c>
      <c r="M99" s="396">
        <f>SUM('2. NCCF CAD'!M99,'3. NCCF USD'!M99,'4. NCCF EUR'!M99,'5. NCCF GBP'!M99,'6. NCCF Autres (inclus)'!M99)</f>
        <v>0</v>
      </c>
      <c r="N99" s="392">
        <f>SUM('2. NCCF CAD'!N99,'3. NCCF USD'!N99,'4. NCCF EUR'!N99,'5. NCCF GBP'!N99,'6. NCCF Autres (inclus)'!N99)</f>
        <v>0</v>
      </c>
      <c r="O99" s="392">
        <f>SUM('2. NCCF CAD'!O99,'3. NCCF USD'!O99,'4. NCCF EUR'!O99,'5. NCCF GBP'!O99,'6. NCCF Autres (inclus)'!O99)</f>
        <v>0</v>
      </c>
      <c r="P99" s="392">
        <f>SUM('2. NCCF CAD'!P99,'3. NCCF USD'!P99,'4. NCCF EUR'!P99,'5. NCCF GBP'!P99,'6. NCCF Autres (inclus)'!P99)</f>
        <v>0</v>
      </c>
      <c r="Q99" s="392">
        <f>SUM('2. NCCF CAD'!Q99,'3. NCCF USD'!Q99,'4. NCCF EUR'!Q99,'5. NCCF GBP'!Q99,'6. NCCF Autres (inclus)'!Q99)</f>
        <v>0</v>
      </c>
      <c r="R99" s="392">
        <f>SUM('2. NCCF CAD'!R99,'3. NCCF USD'!R99,'4. NCCF EUR'!R99,'5. NCCF GBP'!R99,'6. NCCF Autres (inclus)'!R99)</f>
        <v>0</v>
      </c>
      <c r="S99" s="392">
        <f>SUM('2. NCCF CAD'!S99,'3. NCCF USD'!S99,'4. NCCF EUR'!S99,'5. NCCF GBP'!S99,'6. NCCF Autres (inclus)'!S99)</f>
        <v>0</v>
      </c>
      <c r="T99" s="392">
        <f>SUM('2. NCCF CAD'!T99,'3. NCCF USD'!T99,'4. NCCF EUR'!T99,'5. NCCF GBP'!T99,'6. NCCF Autres (inclus)'!T99)</f>
        <v>0</v>
      </c>
      <c r="U99" s="392">
        <f>SUM('2. NCCF CAD'!U99,'3. NCCF USD'!U99,'4. NCCF EUR'!U99,'5. NCCF GBP'!U99,'6. NCCF Autres (inclus)'!U99)</f>
        <v>0</v>
      </c>
      <c r="V99" s="396">
        <f>SUM('2. NCCF CAD'!V99,'3. NCCF USD'!V99,'4. NCCF EUR'!V99,'5. NCCF GBP'!V99,'6. NCCF Autres (inclus)'!V99)</f>
        <v>0</v>
      </c>
      <c r="W99" s="409">
        <f>SUM('2. NCCF CAD'!W99,'3. NCCF USD'!W99,'4. NCCF EUR'!W99,'5. NCCF GBP'!W99,'6. NCCF Autres (inclus)'!W99)</f>
        <v>0</v>
      </c>
      <c r="Y99" s="236"/>
    </row>
    <row r="100" spans="2:25" outlineLevel="1" x14ac:dyDescent="0.25">
      <c r="B100" s="465"/>
      <c r="C100" s="273"/>
      <c r="D100" s="275"/>
      <c r="E100" s="275"/>
      <c r="F100" s="274" t="s">
        <v>103</v>
      </c>
      <c r="G100" s="394">
        <f>SUM('2. NCCF CAD'!G100,'3. NCCF USD'!G100,'4. NCCF EUR'!G100,'5. NCCF GBP'!G100,'6. NCCF Autres (inclus)'!G100)</f>
        <v>0</v>
      </c>
      <c r="H100" s="421">
        <f>SUM('2. NCCF CAD'!H100,'3. NCCF USD'!H100,'4. NCCF EUR'!H100,'5. NCCF GBP'!H100,'6. NCCF Autres (inclus)'!H100)</f>
        <v>0</v>
      </c>
      <c r="I100" s="389">
        <f>SUM('2. NCCF CAD'!I100,'3. NCCF USD'!I100,'4. NCCF EUR'!I100,'5. NCCF GBP'!I100,'6. NCCF Autres (inclus)'!I100)</f>
        <v>0</v>
      </c>
      <c r="J100" s="389">
        <f>SUM('2. NCCF CAD'!J100,'3. NCCF USD'!J100,'4. NCCF EUR'!J100,'5. NCCF GBP'!J100,'6. NCCF Autres (inclus)'!J100)</f>
        <v>0</v>
      </c>
      <c r="K100" s="390">
        <f>SUM('2. NCCF CAD'!K100,'3. NCCF USD'!K100,'4. NCCF EUR'!K100,'5. NCCF GBP'!K100,'6. NCCF Autres (inclus)'!K100)</f>
        <v>0</v>
      </c>
      <c r="L100" s="388">
        <f>SUM('2. NCCF CAD'!L100,'3. NCCF USD'!L100,'4. NCCF EUR'!L100,'5. NCCF GBP'!L100,'6. NCCF Autres (inclus)'!L100)</f>
        <v>0</v>
      </c>
      <c r="M100" s="396">
        <f>SUM('2. NCCF CAD'!M100,'3. NCCF USD'!M100,'4. NCCF EUR'!M100,'5. NCCF GBP'!M100,'6. NCCF Autres (inclus)'!M100)</f>
        <v>0</v>
      </c>
      <c r="N100" s="392">
        <f>SUM('2. NCCF CAD'!N100,'3. NCCF USD'!N100,'4. NCCF EUR'!N100,'5. NCCF GBP'!N100,'6. NCCF Autres (inclus)'!N100)</f>
        <v>0</v>
      </c>
      <c r="O100" s="392">
        <f>SUM('2. NCCF CAD'!O100,'3. NCCF USD'!O100,'4. NCCF EUR'!O100,'5. NCCF GBP'!O100,'6. NCCF Autres (inclus)'!O100)</f>
        <v>0</v>
      </c>
      <c r="P100" s="392">
        <f>SUM('2. NCCF CAD'!P100,'3. NCCF USD'!P100,'4. NCCF EUR'!P100,'5. NCCF GBP'!P100,'6. NCCF Autres (inclus)'!P100)</f>
        <v>0</v>
      </c>
      <c r="Q100" s="392">
        <f>SUM('2. NCCF CAD'!Q100,'3. NCCF USD'!Q100,'4. NCCF EUR'!Q100,'5. NCCF GBP'!Q100,'6. NCCF Autres (inclus)'!Q100)</f>
        <v>0</v>
      </c>
      <c r="R100" s="392">
        <f>SUM('2. NCCF CAD'!R100,'3. NCCF USD'!R100,'4. NCCF EUR'!R100,'5. NCCF GBP'!R100,'6. NCCF Autres (inclus)'!R100)</f>
        <v>0</v>
      </c>
      <c r="S100" s="392">
        <f>SUM('2. NCCF CAD'!S100,'3. NCCF USD'!S100,'4. NCCF EUR'!S100,'5. NCCF GBP'!S100,'6. NCCF Autres (inclus)'!S100)</f>
        <v>0</v>
      </c>
      <c r="T100" s="392">
        <f>SUM('2. NCCF CAD'!T100,'3. NCCF USD'!T100,'4. NCCF EUR'!T100,'5. NCCF GBP'!T100,'6. NCCF Autres (inclus)'!T100)</f>
        <v>0</v>
      </c>
      <c r="U100" s="392">
        <f>SUM('2. NCCF CAD'!U100,'3. NCCF USD'!U100,'4. NCCF EUR'!U100,'5. NCCF GBP'!U100,'6. NCCF Autres (inclus)'!U100)</f>
        <v>0</v>
      </c>
      <c r="V100" s="396">
        <f>SUM('2. NCCF CAD'!V100,'3. NCCF USD'!V100,'4. NCCF EUR'!V100,'5. NCCF GBP'!V100,'6. NCCF Autres (inclus)'!V100)</f>
        <v>0</v>
      </c>
      <c r="W100" s="409">
        <f>SUM('2. NCCF CAD'!W100,'3. NCCF USD'!W100,'4. NCCF EUR'!W100,'5. NCCF GBP'!W100,'6. NCCF Autres (inclus)'!W100)</f>
        <v>0</v>
      </c>
      <c r="Y100" s="236"/>
    </row>
    <row r="101" spans="2:25" x14ac:dyDescent="0.25">
      <c r="B101" s="465"/>
      <c r="C101" s="273"/>
      <c r="D101" s="275"/>
      <c r="E101" s="273" t="s">
        <v>104</v>
      </c>
      <c r="F101" s="273"/>
      <c r="G101" s="367">
        <f t="shared" ref="G101:W101" si="22">SUBTOTAL(9,G102:G103)</f>
        <v>0</v>
      </c>
      <c r="H101" s="368">
        <f t="shared" si="22"/>
        <v>0</v>
      </c>
      <c r="I101" s="369">
        <f t="shared" si="22"/>
        <v>0</v>
      </c>
      <c r="J101" s="369">
        <f t="shared" si="22"/>
        <v>0</v>
      </c>
      <c r="K101" s="370">
        <f t="shared" si="22"/>
        <v>0</v>
      </c>
      <c r="L101" s="364">
        <f t="shared" si="22"/>
        <v>0</v>
      </c>
      <c r="M101" s="364">
        <f t="shared" si="22"/>
        <v>0</v>
      </c>
      <c r="N101" s="364">
        <f t="shared" si="22"/>
        <v>0</v>
      </c>
      <c r="O101" s="364">
        <f t="shared" si="22"/>
        <v>0</v>
      </c>
      <c r="P101" s="364">
        <f t="shared" si="22"/>
        <v>0</v>
      </c>
      <c r="Q101" s="364">
        <f t="shared" si="22"/>
        <v>0</v>
      </c>
      <c r="R101" s="364">
        <f t="shared" si="22"/>
        <v>0</v>
      </c>
      <c r="S101" s="364">
        <f t="shared" si="22"/>
        <v>0</v>
      </c>
      <c r="T101" s="364">
        <f t="shared" si="22"/>
        <v>0</v>
      </c>
      <c r="U101" s="364">
        <f t="shared" si="22"/>
        <v>0</v>
      </c>
      <c r="V101" s="364">
        <f t="shared" si="22"/>
        <v>0</v>
      </c>
      <c r="W101" s="366">
        <f t="shared" si="22"/>
        <v>0</v>
      </c>
      <c r="Y101" s="238"/>
    </row>
    <row r="102" spans="2:25" outlineLevel="1" x14ac:dyDescent="0.25">
      <c r="B102" s="465"/>
      <c r="C102" s="273"/>
      <c r="D102" s="275"/>
      <c r="E102" s="275"/>
      <c r="F102" s="274" t="s">
        <v>105</v>
      </c>
      <c r="G102" s="394">
        <f>SUM('2. NCCF CAD'!G102,'3. NCCF USD'!G102,'4. NCCF EUR'!G102,'5. NCCF GBP'!G102,'6. NCCF Autres (inclus)'!G102)</f>
        <v>0</v>
      </c>
      <c r="H102" s="421">
        <f>SUM('2. NCCF CAD'!H102,'3. NCCF USD'!H102,'4. NCCF EUR'!H102,'5. NCCF GBP'!H102,'6. NCCF Autres (inclus)'!H102)</f>
        <v>0</v>
      </c>
      <c r="I102" s="389">
        <f>SUM('2. NCCF CAD'!I102,'3. NCCF USD'!I102,'4. NCCF EUR'!I102,'5. NCCF GBP'!I102,'6. NCCF Autres (inclus)'!I102)</f>
        <v>0</v>
      </c>
      <c r="J102" s="389">
        <f>SUM('2. NCCF CAD'!J102,'3. NCCF USD'!J102,'4. NCCF EUR'!J102,'5. NCCF GBP'!J102,'6. NCCF Autres (inclus)'!J102)</f>
        <v>0</v>
      </c>
      <c r="K102" s="390">
        <f>SUM('2. NCCF CAD'!K102,'3. NCCF USD'!K102,'4. NCCF EUR'!K102,'5. NCCF GBP'!K102,'6. NCCF Autres (inclus)'!K102)</f>
        <v>0</v>
      </c>
      <c r="L102" s="388">
        <f>SUM('2. NCCF CAD'!L102,'3. NCCF USD'!L102,'4. NCCF EUR'!L102,'5. NCCF GBP'!L102,'6. NCCF Autres (inclus)'!L102)</f>
        <v>0</v>
      </c>
      <c r="M102" s="396">
        <f>SUM('2. NCCF CAD'!M102,'3. NCCF USD'!M102,'4. NCCF EUR'!M102,'5. NCCF GBP'!M102,'6. NCCF Autres (inclus)'!M102)</f>
        <v>0</v>
      </c>
      <c r="N102" s="392">
        <f>SUM('2. NCCF CAD'!N102,'3. NCCF USD'!N102,'4. NCCF EUR'!N102,'5. NCCF GBP'!N102,'6. NCCF Autres (inclus)'!N102)</f>
        <v>0</v>
      </c>
      <c r="O102" s="392">
        <f>SUM('2. NCCF CAD'!O102,'3. NCCF USD'!O102,'4. NCCF EUR'!O102,'5. NCCF GBP'!O102,'6. NCCF Autres (inclus)'!O102)</f>
        <v>0</v>
      </c>
      <c r="P102" s="392">
        <f>SUM('2. NCCF CAD'!P102,'3. NCCF USD'!P102,'4. NCCF EUR'!P102,'5. NCCF GBP'!P102,'6. NCCF Autres (inclus)'!P102)</f>
        <v>0</v>
      </c>
      <c r="Q102" s="392">
        <f>SUM('2. NCCF CAD'!Q102,'3. NCCF USD'!Q102,'4. NCCF EUR'!Q102,'5. NCCF GBP'!Q102,'6. NCCF Autres (inclus)'!Q102)</f>
        <v>0</v>
      </c>
      <c r="R102" s="392">
        <f>SUM('2. NCCF CAD'!R102,'3. NCCF USD'!R102,'4. NCCF EUR'!R102,'5. NCCF GBP'!R102,'6. NCCF Autres (inclus)'!R102)</f>
        <v>0</v>
      </c>
      <c r="S102" s="392">
        <f>SUM('2. NCCF CAD'!S102,'3. NCCF USD'!S102,'4. NCCF EUR'!S102,'5. NCCF GBP'!S102,'6. NCCF Autres (inclus)'!S102)</f>
        <v>0</v>
      </c>
      <c r="T102" s="392">
        <f>SUM('2. NCCF CAD'!T102,'3. NCCF USD'!T102,'4. NCCF EUR'!T102,'5. NCCF GBP'!T102,'6. NCCF Autres (inclus)'!T102)</f>
        <v>0</v>
      </c>
      <c r="U102" s="392">
        <f>SUM('2. NCCF CAD'!U102,'3. NCCF USD'!U102,'4. NCCF EUR'!U102,'5. NCCF GBP'!U102,'6. NCCF Autres (inclus)'!U102)</f>
        <v>0</v>
      </c>
      <c r="V102" s="396">
        <f>SUM('2. NCCF CAD'!V102,'3. NCCF USD'!V102,'4. NCCF EUR'!V102,'5. NCCF GBP'!V102,'6. NCCF Autres (inclus)'!V102)</f>
        <v>0</v>
      </c>
      <c r="W102" s="409">
        <f>SUM('2. NCCF CAD'!W102,'3. NCCF USD'!W102,'4. NCCF EUR'!W102,'5. NCCF GBP'!W102,'6. NCCF Autres (inclus)'!W102)</f>
        <v>0</v>
      </c>
      <c r="Y102" s="236"/>
    </row>
    <row r="103" spans="2:25" outlineLevel="1" x14ac:dyDescent="0.25">
      <c r="B103" s="465"/>
      <c r="C103" s="273"/>
      <c r="D103" s="275"/>
      <c r="E103" s="275"/>
      <c r="F103" s="274" t="s">
        <v>106</v>
      </c>
      <c r="G103" s="394">
        <f>SUM('2. NCCF CAD'!G103,'3. NCCF USD'!G103,'4. NCCF EUR'!G103,'5. NCCF GBP'!G103,'6. NCCF Autres (inclus)'!G103)</f>
        <v>0</v>
      </c>
      <c r="H103" s="421">
        <f>SUM('2. NCCF CAD'!H103,'3. NCCF USD'!H103,'4. NCCF EUR'!H103,'5. NCCF GBP'!H103,'6. NCCF Autres (inclus)'!H103)</f>
        <v>0</v>
      </c>
      <c r="I103" s="389">
        <f>SUM('2. NCCF CAD'!I103,'3. NCCF USD'!I103,'4. NCCF EUR'!I103,'5. NCCF GBP'!I103,'6. NCCF Autres (inclus)'!I103)</f>
        <v>0</v>
      </c>
      <c r="J103" s="389">
        <f>SUM('2. NCCF CAD'!J103,'3. NCCF USD'!J103,'4. NCCF EUR'!J103,'5. NCCF GBP'!J103,'6. NCCF Autres (inclus)'!J103)</f>
        <v>0</v>
      </c>
      <c r="K103" s="390">
        <f>SUM('2. NCCF CAD'!K103,'3. NCCF USD'!K103,'4. NCCF EUR'!K103,'5. NCCF GBP'!K103,'6. NCCF Autres (inclus)'!K103)</f>
        <v>0</v>
      </c>
      <c r="L103" s="388">
        <f>SUM('2. NCCF CAD'!L103,'3. NCCF USD'!L103,'4. NCCF EUR'!L103,'5. NCCF GBP'!L103,'6. NCCF Autres (inclus)'!L103)</f>
        <v>0</v>
      </c>
      <c r="M103" s="396">
        <f>SUM('2. NCCF CAD'!M103,'3. NCCF USD'!M103,'4. NCCF EUR'!M103,'5. NCCF GBP'!M103,'6. NCCF Autres (inclus)'!M103)</f>
        <v>0</v>
      </c>
      <c r="N103" s="392">
        <f>SUM('2. NCCF CAD'!N103,'3. NCCF USD'!N103,'4. NCCF EUR'!N103,'5. NCCF GBP'!N103,'6. NCCF Autres (inclus)'!N103)</f>
        <v>0</v>
      </c>
      <c r="O103" s="392">
        <f>SUM('2. NCCF CAD'!O103,'3. NCCF USD'!O103,'4. NCCF EUR'!O103,'5. NCCF GBP'!O103,'6. NCCF Autres (inclus)'!O103)</f>
        <v>0</v>
      </c>
      <c r="P103" s="392">
        <f>SUM('2. NCCF CAD'!P103,'3. NCCF USD'!P103,'4. NCCF EUR'!P103,'5. NCCF GBP'!P103,'6. NCCF Autres (inclus)'!P103)</f>
        <v>0</v>
      </c>
      <c r="Q103" s="392">
        <f>SUM('2. NCCF CAD'!Q103,'3. NCCF USD'!Q103,'4. NCCF EUR'!Q103,'5. NCCF GBP'!Q103,'6. NCCF Autres (inclus)'!Q103)</f>
        <v>0</v>
      </c>
      <c r="R103" s="392">
        <f>SUM('2. NCCF CAD'!R103,'3. NCCF USD'!R103,'4. NCCF EUR'!R103,'5. NCCF GBP'!R103,'6. NCCF Autres (inclus)'!R103)</f>
        <v>0</v>
      </c>
      <c r="S103" s="392">
        <f>SUM('2. NCCF CAD'!S103,'3. NCCF USD'!S103,'4. NCCF EUR'!S103,'5. NCCF GBP'!S103,'6. NCCF Autres (inclus)'!S103)</f>
        <v>0</v>
      </c>
      <c r="T103" s="392">
        <f>SUM('2. NCCF CAD'!T103,'3. NCCF USD'!T103,'4. NCCF EUR'!T103,'5. NCCF GBP'!T103,'6. NCCF Autres (inclus)'!T103)</f>
        <v>0</v>
      </c>
      <c r="U103" s="392">
        <f>SUM('2. NCCF CAD'!U103,'3. NCCF USD'!U103,'4. NCCF EUR'!U103,'5. NCCF GBP'!U103,'6. NCCF Autres (inclus)'!U103)</f>
        <v>0</v>
      </c>
      <c r="V103" s="396">
        <f>SUM('2. NCCF CAD'!V103,'3. NCCF USD'!V103,'4. NCCF EUR'!V103,'5. NCCF GBP'!V103,'6. NCCF Autres (inclus)'!V103)</f>
        <v>0</v>
      </c>
      <c r="W103" s="409">
        <f>SUM('2. NCCF CAD'!W103,'3. NCCF USD'!W103,'4. NCCF EUR'!W103,'5. NCCF GBP'!W103,'6. NCCF Autres (inclus)'!W103)</f>
        <v>0</v>
      </c>
      <c r="Y103" s="236"/>
    </row>
    <row r="104" spans="2:25" x14ac:dyDescent="0.25">
      <c r="B104" s="465"/>
      <c r="C104" s="273"/>
      <c r="D104" s="275"/>
      <c r="E104" s="273" t="s">
        <v>107</v>
      </c>
      <c r="F104" s="273"/>
      <c r="G104" s="367">
        <f t="shared" ref="G104:W104" si="23">SUBTOTAL(9,G105:G106)</f>
        <v>0</v>
      </c>
      <c r="H104" s="368">
        <f t="shared" si="23"/>
        <v>0</v>
      </c>
      <c r="I104" s="369">
        <f t="shared" si="23"/>
        <v>0</v>
      </c>
      <c r="J104" s="369">
        <f t="shared" si="23"/>
        <v>0</v>
      </c>
      <c r="K104" s="370">
        <f t="shared" si="23"/>
        <v>0</v>
      </c>
      <c r="L104" s="364">
        <f t="shared" si="23"/>
        <v>0</v>
      </c>
      <c r="M104" s="364">
        <f t="shared" si="23"/>
        <v>0</v>
      </c>
      <c r="N104" s="364">
        <f t="shared" si="23"/>
        <v>0</v>
      </c>
      <c r="O104" s="364">
        <f t="shared" si="23"/>
        <v>0</v>
      </c>
      <c r="P104" s="364">
        <f t="shared" si="23"/>
        <v>0</v>
      </c>
      <c r="Q104" s="364">
        <f t="shared" si="23"/>
        <v>0</v>
      </c>
      <c r="R104" s="364">
        <f t="shared" si="23"/>
        <v>0</v>
      </c>
      <c r="S104" s="364">
        <f t="shared" si="23"/>
        <v>0</v>
      </c>
      <c r="T104" s="364">
        <f t="shared" si="23"/>
        <v>0</v>
      </c>
      <c r="U104" s="364">
        <f t="shared" si="23"/>
        <v>0</v>
      </c>
      <c r="V104" s="364">
        <f t="shared" si="23"/>
        <v>0</v>
      </c>
      <c r="W104" s="366">
        <f t="shared" si="23"/>
        <v>0</v>
      </c>
      <c r="Y104" s="238"/>
    </row>
    <row r="105" spans="2:25" outlineLevel="1" x14ac:dyDescent="0.25">
      <c r="B105" s="465"/>
      <c r="C105" s="273"/>
      <c r="D105" s="275"/>
      <c r="E105" s="275"/>
      <c r="F105" s="274" t="s">
        <v>108</v>
      </c>
      <c r="G105" s="394">
        <f>SUM('2. NCCF CAD'!G105,'3. NCCF USD'!G105,'4. NCCF EUR'!G105,'5. NCCF GBP'!G105,'6. NCCF Autres (inclus)'!G105)</f>
        <v>0</v>
      </c>
      <c r="H105" s="421">
        <f>SUM('2. NCCF CAD'!H105,'3. NCCF USD'!H105,'4. NCCF EUR'!H105,'5. NCCF GBP'!H105,'6. NCCF Autres (inclus)'!H105)</f>
        <v>0</v>
      </c>
      <c r="I105" s="389">
        <f>SUM('2. NCCF CAD'!I105,'3. NCCF USD'!I105,'4. NCCF EUR'!I105,'5. NCCF GBP'!I105,'6. NCCF Autres (inclus)'!I105)</f>
        <v>0</v>
      </c>
      <c r="J105" s="389">
        <f>SUM('2. NCCF CAD'!J105,'3. NCCF USD'!J105,'4. NCCF EUR'!J105,'5. NCCF GBP'!J105,'6. NCCF Autres (inclus)'!J105)</f>
        <v>0</v>
      </c>
      <c r="K105" s="390">
        <f>SUM('2. NCCF CAD'!K105,'3. NCCF USD'!K105,'4. NCCF EUR'!K105,'5. NCCF GBP'!K105,'6. NCCF Autres (inclus)'!K105)</f>
        <v>0</v>
      </c>
      <c r="L105" s="388">
        <f>SUM('2. NCCF CAD'!L105,'3. NCCF USD'!L105,'4. NCCF EUR'!L105,'5. NCCF GBP'!L105,'6. NCCF Autres (inclus)'!L105)</f>
        <v>0</v>
      </c>
      <c r="M105" s="396">
        <f>SUM('2. NCCF CAD'!M105,'3. NCCF USD'!M105,'4. NCCF EUR'!M105,'5. NCCF GBP'!M105,'6. NCCF Autres (inclus)'!M105)</f>
        <v>0</v>
      </c>
      <c r="N105" s="392">
        <f>SUM('2. NCCF CAD'!N105,'3. NCCF USD'!N105,'4. NCCF EUR'!N105,'5. NCCF GBP'!N105,'6. NCCF Autres (inclus)'!N105)</f>
        <v>0</v>
      </c>
      <c r="O105" s="392">
        <f>SUM('2. NCCF CAD'!O105,'3. NCCF USD'!O105,'4. NCCF EUR'!O105,'5. NCCF GBP'!O105,'6. NCCF Autres (inclus)'!O105)</f>
        <v>0</v>
      </c>
      <c r="P105" s="392">
        <f>SUM('2. NCCF CAD'!P105,'3. NCCF USD'!P105,'4. NCCF EUR'!P105,'5. NCCF GBP'!P105,'6. NCCF Autres (inclus)'!P105)</f>
        <v>0</v>
      </c>
      <c r="Q105" s="392">
        <f>SUM('2. NCCF CAD'!Q105,'3. NCCF USD'!Q105,'4. NCCF EUR'!Q105,'5. NCCF GBP'!Q105,'6. NCCF Autres (inclus)'!Q105)</f>
        <v>0</v>
      </c>
      <c r="R105" s="392">
        <f>SUM('2. NCCF CAD'!R105,'3. NCCF USD'!R105,'4. NCCF EUR'!R105,'5. NCCF GBP'!R105,'6. NCCF Autres (inclus)'!R105)</f>
        <v>0</v>
      </c>
      <c r="S105" s="392">
        <f>SUM('2. NCCF CAD'!S105,'3. NCCF USD'!S105,'4. NCCF EUR'!S105,'5. NCCF GBP'!S105,'6. NCCF Autres (inclus)'!S105)</f>
        <v>0</v>
      </c>
      <c r="T105" s="392">
        <f>SUM('2. NCCF CAD'!T105,'3. NCCF USD'!T105,'4. NCCF EUR'!T105,'5. NCCF GBP'!T105,'6. NCCF Autres (inclus)'!T105)</f>
        <v>0</v>
      </c>
      <c r="U105" s="392">
        <f>SUM('2. NCCF CAD'!U105,'3. NCCF USD'!U105,'4. NCCF EUR'!U105,'5. NCCF GBP'!U105,'6. NCCF Autres (inclus)'!U105)</f>
        <v>0</v>
      </c>
      <c r="V105" s="396">
        <f>SUM('2. NCCF CAD'!V105,'3. NCCF USD'!V105,'4. NCCF EUR'!V105,'5. NCCF GBP'!V105,'6. NCCF Autres (inclus)'!V105)</f>
        <v>0</v>
      </c>
      <c r="W105" s="409">
        <f>SUM('2. NCCF CAD'!W105,'3. NCCF USD'!W105,'4. NCCF EUR'!W105,'5. NCCF GBP'!W105,'6. NCCF Autres (inclus)'!W105)</f>
        <v>0</v>
      </c>
      <c r="Y105" s="236"/>
    </row>
    <row r="106" spans="2:25" outlineLevel="1" x14ac:dyDescent="0.25">
      <c r="B106" s="465"/>
      <c r="C106" s="273"/>
      <c r="D106" s="275"/>
      <c r="E106" s="275"/>
      <c r="F106" s="274" t="s">
        <v>106</v>
      </c>
      <c r="G106" s="394">
        <f>SUM('2. NCCF CAD'!G106,'3. NCCF USD'!G106,'4. NCCF EUR'!G106,'5. NCCF GBP'!G106,'6. NCCF Autres (inclus)'!G106)</f>
        <v>0</v>
      </c>
      <c r="H106" s="421">
        <f>SUM('2. NCCF CAD'!H106,'3. NCCF USD'!H106,'4. NCCF EUR'!H106,'5. NCCF GBP'!H106,'6. NCCF Autres (inclus)'!H106)</f>
        <v>0</v>
      </c>
      <c r="I106" s="389">
        <f>SUM('2. NCCF CAD'!I106,'3. NCCF USD'!I106,'4. NCCF EUR'!I106,'5. NCCF GBP'!I106,'6. NCCF Autres (inclus)'!I106)</f>
        <v>0</v>
      </c>
      <c r="J106" s="389">
        <f>SUM('2. NCCF CAD'!J106,'3. NCCF USD'!J106,'4. NCCF EUR'!J106,'5. NCCF GBP'!J106,'6. NCCF Autres (inclus)'!J106)</f>
        <v>0</v>
      </c>
      <c r="K106" s="390">
        <f>SUM('2. NCCF CAD'!K106,'3. NCCF USD'!K106,'4. NCCF EUR'!K106,'5. NCCF GBP'!K106,'6. NCCF Autres (inclus)'!K106)</f>
        <v>0</v>
      </c>
      <c r="L106" s="388">
        <f>SUM('2. NCCF CAD'!L106,'3. NCCF USD'!L106,'4. NCCF EUR'!L106,'5. NCCF GBP'!L106,'6. NCCF Autres (inclus)'!L106)</f>
        <v>0</v>
      </c>
      <c r="M106" s="396">
        <f>SUM('2. NCCF CAD'!M106,'3. NCCF USD'!M106,'4. NCCF EUR'!M106,'5. NCCF GBP'!M106,'6. NCCF Autres (inclus)'!M106)</f>
        <v>0</v>
      </c>
      <c r="N106" s="392">
        <f>SUM('2. NCCF CAD'!N106,'3. NCCF USD'!N106,'4. NCCF EUR'!N106,'5. NCCF GBP'!N106,'6. NCCF Autres (inclus)'!N106)</f>
        <v>0</v>
      </c>
      <c r="O106" s="392">
        <f>SUM('2. NCCF CAD'!O106,'3. NCCF USD'!O106,'4. NCCF EUR'!O106,'5. NCCF GBP'!O106,'6. NCCF Autres (inclus)'!O106)</f>
        <v>0</v>
      </c>
      <c r="P106" s="392">
        <f>SUM('2. NCCF CAD'!P106,'3. NCCF USD'!P106,'4. NCCF EUR'!P106,'5. NCCF GBP'!P106,'6. NCCF Autres (inclus)'!P106)</f>
        <v>0</v>
      </c>
      <c r="Q106" s="392">
        <f>SUM('2. NCCF CAD'!Q106,'3. NCCF USD'!Q106,'4. NCCF EUR'!Q106,'5. NCCF GBP'!Q106,'6. NCCF Autres (inclus)'!Q106)</f>
        <v>0</v>
      </c>
      <c r="R106" s="392">
        <f>SUM('2. NCCF CAD'!R106,'3. NCCF USD'!R106,'4. NCCF EUR'!R106,'5. NCCF GBP'!R106,'6. NCCF Autres (inclus)'!R106)</f>
        <v>0</v>
      </c>
      <c r="S106" s="392">
        <f>SUM('2. NCCF CAD'!S106,'3. NCCF USD'!S106,'4. NCCF EUR'!S106,'5. NCCF GBP'!S106,'6. NCCF Autres (inclus)'!S106)</f>
        <v>0</v>
      </c>
      <c r="T106" s="392">
        <f>SUM('2. NCCF CAD'!T106,'3. NCCF USD'!T106,'4. NCCF EUR'!T106,'5. NCCF GBP'!T106,'6. NCCF Autres (inclus)'!T106)</f>
        <v>0</v>
      </c>
      <c r="U106" s="392">
        <f>SUM('2. NCCF CAD'!U106,'3. NCCF USD'!U106,'4. NCCF EUR'!U106,'5. NCCF GBP'!U106,'6. NCCF Autres (inclus)'!U106)</f>
        <v>0</v>
      </c>
      <c r="V106" s="396">
        <f>SUM('2. NCCF CAD'!V106,'3. NCCF USD'!V106,'4. NCCF EUR'!V106,'5. NCCF GBP'!V106,'6. NCCF Autres (inclus)'!V106)</f>
        <v>0</v>
      </c>
      <c r="W106" s="409">
        <f>SUM('2. NCCF CAD'!W106,'3. NCCF USD'!W106,'4. NCCF EUR'!W106,'5. NCCF GBP'!W106,'6. NCCF Autres (inclus)'!W106)</f>
        <v>0</v>
      </c>
      <c r="Y106" s="236"/>
    </row>
    <row r="107" spans="2:25" x14ac:dyDescent="0.25">
      <c r="B107" s="465"/>
      <c r="C107" s="272"/>
      <c r="D107" s="272" t="s">
        <v>109</v>
      </c>
      <c r="E107" s="275"/>
      <c r="F107" s="273"/>
      <c r="G107" s="367"/>
      <c r="H107" s="368"/>
      <c r="I107" s="369"/>
      <c r="J107" s="369"/>
      <c r="K107" s="370"/>
      <c r="L107" s="364"/>
      <c r="M107" s="364"/>
      <c r="N107" s="364"/>
      <c r="O107" s="364"/>
      <c r="P107" s="364"/>
      <c r="Q107" s="364"/>
      <c r="R107" s="364"/>
      <c r="S107" s="364"/>
      <c r="T107" s="364"/>
      <c r="U107" s="364"/>
      <c r="V107" s="364"/>
      <c r="W107" s="366"/>
      <c r="Y107" s="353"/>
    </row>
    <row r="108" spans="2:25" x14ac:dyDescent="0.25">
      <c r="B108" s="465"/>
      <c r="C108" s="272"/>
      <c r="D108" s="272"/>
      <c r="E108" s="273" t="s">
        <v>110</v>
      </c>
      <c r="F108" s="273"/>
      <c r="G108" s="367">
        <f t="shared" ref="G108:W108" si="24">SUBTOTAL(9,G109:G112)</f>
        <v>0</v>
      </c>
      <c r="H108" s="368">
        <f t="shared" si="24"/>
        <v>0</v>
      </c>
      <c r="I108" s="369">
        <f t="shared" si="24"/>
        <v>0</v>
      </c>
      <c r="J108" s="369">
        <f t="shared" si="24"/>
        <v>0</v>
      </c>
      <c r="K108" s="370">
        <f t="shared" si="24"/>
        <v>0</v>
      </c>
      <c r="L108" s="364">
        <f t="shared" si="24"/>
        <v>0</v>
      </c>
      <c r="M108" s="364">
        <f t="shared" si="24"/>
        <v>0</v>
      </c>
      <c r="N108" s="364">
        <f t="shared" si="24"/>
        <v>0</v>
      </c>
      <c r="O108" s="364">
        <f t="shared" si="24"/>
        <v>0</v>
      </c>
      <c r="P108" s="364">
        <f t="shared" si="24"/>
        <v>0</v>
      </c>
      <c r="Q108" s="364">
        <f t="shared" si="24"/>
        <v>0</v>
      </c>
      <c r="R108" s="364">
        <f t="shared" si="24"/>
        <v>0</v>
      </c>
      <c r="S108" s="364">
        <f t="shared" si="24"/>
        <v>0</v>
      </c>
      <c r="T108" s="364">
        <f t="shared" si="24"/>
        <v>0</v>
      </c>
      <c r="U108" s="364">
        <f t="shared" si="24"/>
        <v>0</v>
      </c>
      <c r="V108" s="364">
        <f t="shared" si="24"/>
        <v>0</v>
      </c>
      <c r="W108" s="366">
        <f t="shared" si="24"/>
        <v>0</v>
      </c>
      <c r="Y108" s="354"/>
    </row>
    <row r="109" spans="2:25" outlineLevel="1" x14ac:dyDescent="0.25">
      <c r="B109" s="465"/>
      <c r="C109" s="273"/>
      <c r="D109" s="275"/>
      <c r="E109" s="275"/>
      <c r="F109" s="274" t="s">
        <v>111</v>
      </c>
      <c r="G109" s="394">
        <f>SUM('2. NCCF CAD'!G109,'3. NCCF USD'!G109,'4. NCCF EUR'!G109,'5. NCCF GBP'!G109,'6. NCCF Autres (inclus)'!G109)</f>
        <v>0</v>
      </c>
      <c r="H109" s="421">
        <f>SUM('2. NCCF CAD'!H109,'3. NCCF USD'!H109,'4. NCCF EUR'!H109,'5. NCCF GBP'!H109,'6. NCCF Autres (inclus)'!H109)</f>
        <v>0</v>
      </c>
      <c r="I109" s="389">
        <f>SUM('2. NCCF CAD'!I109,'3. NCCF USD'!I109,'4. NCCF EUR'!I109,'5. NCCF GBP'!I109,'6. NCCF Autres (inclus)'!I109)</f>
        <v>0</v>
      </c>
      <c r="J109" s="389">
        <f>SUM('2. NCCF CAD'!J109,'3. NCCF USD'!J109,'4. NCCF EUR'!J109,'5. NCCF GBP'!J109,'6. NCCF Autres (inclus)'!J109)</f>
        <v>0</v>
      </c>
      <c r="K109" s="390">
        <f>SUM('2. NCCF CAD'!K109,'3. NCCF USD'!K109,'4. NCCF EUR'!K109,'5. NCCF GBP'!K109,'6. NCCF Autres (inclus)'!K109)</f>
        <v>0</v>
      </c>
      <c r="L109" s="388">
        <f>SUM('2. NCCF CAD'!L109,'3. NCCF USD'!L109,'4. NCCF EUR'!L109,'5. NCCF GBP'!L109,'6. NCCF Autres (inclus)'!L109)</f>
        <v>0</v>
      </c>
      <c r="M109" s="396">
        <f>SUM('2. NCCF CAD'!M109,'3. NCCF USD'!M109,'4. NCCF EUR'!M109,'5. NCCF GBP'!M109,'6. NCCF Autres (inclus)'!M109)</f>
        <v>0</v>
      </c>
      <c r="N109" s="392">
        <f>SUM('2. NCCF CAD'!N109,'3. NCCF USD'!N109,'4. NCCF EUR'!N109,'5. NCCF GBP'!N109,'6. NCCF Autres (inclus)'!N109)</f>
        <v>0</v>
      </c>
      <c r="O109" s="392">
        <f>SUM('2. NCCF CAD'!O109,'3. NCCF USD'!O109,'4. NCCF EUR'!O109,'5. NCCF GBP'!O109,'6. NCCF Autres (inclus)'!O109)</f>
        <v>0</v>
      </c>
      <c r="P109" s="392">
        <f>SUM('2. NCCF CAD'!P109,'3. NCCF USD'!P109,'4. NCCF EUR'!P109,'5. NCCF GBP'!P109,'6. NCCF Autres (inclus)'!P109)</f>
        <v>0</v>
      </c>
      <c r="Q109" s="392">
        <f>SUM('2. NCCF CAD'!Q109,'3. NCCF USD'!Q109,'4. NCCF EUR'!Q109,'5. NCCF GBP'!Q109,'6. NCCF Autres (inclus)'!Q109)</f>
        <v>0</v>
      </c>
      <c r="R109" s="392">
        <f>SUM('2. NCCF CAD'!R109,'3. NCCF USD'!R109,'4. NCCF EUR'!R109,'5. NCCF GBP'!R109,'6. NCCF Autres (inclus)'!R109)</f>
        <v>0</v>
      </c>
      <c r="S109" s="392">
        <f>SUM('2. NCCF CAD'!S109,'3. NCCF USD'!S109,'4. NCCF EUR'!S109,'5. NCCF GBP'!S109,'6. NCCF Autres (inclus)'!S109)</f>
        <v>0</v>
      </c>
      <c r="T109" s="392">
        <f>SUM('2. NCCF CAD'!T109,'3. NCCF USD'!T109,'4. NCCF EUR'!T109,'5. NCCF GBP'!T109,'6. NCCF Autres (inclus)'!T109)</f>
        <v>0</v>
      </c>
      <c r="U109" s="392">
        <f>SUM('2. NCCF CAD'!U109,'3. NCCF USD'!U109,'4. NCCF EUR'!U109,'5. NCCF GBP'!U109,'6. NCCF Autres (inclus)'!U109)</f>
        <v>0</v>
      </c>
      <c r="V109" s="396">
        <f>SUM('2. NCCF CAD'!V109,'3. NCCF USD'!V109,'4. NCCF EUR'!V109,'5. NCCF GBP'!V109,'6. NCCF Autres (inclus)'!V109)</f>
        <v>0</v>
      </c>
      <c r="W109" s="409">
        <f>SUM('2. NCCF CAD'!W109,'3. NCCF USD'!W109,'4. NCCF EUR'!W109,'5. NCCF GBP'!W109,'6. NCCF Autres (inclus)'!W109)</f>
        <v>0</v>
      </c>
      <c r="Y109" s="236"/>
    </row>
    <row r="110" spans="2:25" outlineLevel="1" x14ac:dyDescent="0.25">
      <c r="B110" s="465"/>
      <c r="C110" s="273"/>
      <c r="D110" s="275"/>
      <c r="E110" s="275"/>
      <c r="F110" s="274" t="s">
        <v>112</v>
      </c>
      <c r="G110" s="394">
        <f>SUM('2. NCCF CAD'!G110,'3. NCCF USD'!G110,'4. NCCF EUR'!G110,'5. NCCF GBP'!G110,'6. NCCF Autres (inclus)'!G110)</f>
        <v>0</v>
      </c>
      <c r="H110" s="421">
        <f>SUM('2. NCCF CAD'!H110,'3. NCCF USD'!H110,'4. NCCF EUR'!H110,'5. NCCF GBP'!H110,'6. NCCF Autres (inclus)'!H110)</f>
        <v>0</v>
      </c>
      <c r="I110" s="389">
        <f>SUM('2. NCCF CAD'!I110,'3. NCCF USD'!I110,'4. NCCF EUR'!I110,'5. NCCF GBP'!I110,'6. NCCF Autres (inclus)'!I110)</f>
        <v>0</v>
      </c>
      <c r="J110" s="389">
        <f>SUM('2. NCCF CAD'!J110,'3. NCCF USD'!J110,'4. NCCF EUR'!J110,'5. NCCF GBP'!J110,'6. NCCF Autres (inclus)'!J110)</f>
        <v>0</v>
      </c>
      <c r="K110" s="390">
        <f>SUM('2. NCCF CAD'!K110,'3. NCCF USD'!K110,'4. NCCF EUR'!K110,'5. NCCF GBP'!K110,'6. NCCF Autres (inclus)'!K110)</f>
        <v>0</v>
      </c>
      <c r="L110" s="388">
        <f>SUM('2. NCCF CAD'!L110,'3. NCCF USD'!L110,'4. NCCF EUR'!L110,'5. NCCF GBP'!L110,'6. NCCF Autres (inclus)'!L110)</f>
        <v>0</v>
      </c>
      <c r="M110" s="396">
        <f>SUM('2. NCCF CAD'!M110,'3. NCCF USD'!M110,'4. NCCF EUR'!M110,'5. NCCF GBP'!M110,'6. NCCF Autres (inclus)'!M110)</f>
        <v>0</v>
      </c>
      <c r="N110" s="392">
        <f>SUM('2. NCCF CAD'!N110,'3. NCCF USD'!N110,'4. NCCF EUR'!N110,'5. NCCF GBP'!N110,'6. NCCF Autres (inclus)'!N110)</f>
        <v>0</v>
      </c>
      <c r="O110" s="392">
        <f>SUM('2. NCCF CAD'!O110,'3. NCCF USD'!O110,'4. NCCF EUR'!O110,'5. NCCF GBP'!O110,'6. NCCF Autres (inclus)'!O110)</f>
        <v>0</v>
      </c>
      <c r="P110" s="392">
        <f>SUM('2. NCCF CAD'!P110,'3. NCCF USD'!P110,'4. NCCF EUR'!P110,'5. NCCF GBP'!P110,'6. NCCF Autres (inclus)'!P110)</f>
        <v>0</v>
      </c>
      <c r="Q110" s="392">
        <f>SUM('2. NCCF CAD'!Q110,'3. NCCF USD'!Q110,'4. NCCF EUR'!Q110,'5. NCCF GBP'!Q110,'6. NCCF Autres (inclus)'!Q110)</f>
        <v>0</v>
      </c>
      <c r="R110" s="392">
        <f>SUM('2. NCCF CAD'!R110,'3. NCCF USD'!R110,'4. NCCF EUR'!R110,'5. NCCF GBP'!R110,'6. NCCF Autres (inclus)'!R110)</f>
        <v>0</v>
      </c>
      <c r="S110" s="392">
        <f>SUM('2. NCCF CAD'!S110,'3. NCCF USD'!S110,'4. NCCF EUR'!S110,'5. NCCF GBP'!S110,'6. NCCF Autres (inclus)'!S110)</f>
        <v>0</v>
      </c>
      <c r="T110" s="392">
        <f>SUM('2. NCCF CAD'!T110,'3. NCCF USD'!T110,'4. NCCF EUR'!T110,'5. NCCF GBP'!T110,'6. NCCF Autres (inclus)'!T110)</f>
        <v>0</v>
      </c>
      <c r="U110" s="392">
        <f>SUM('2. NCCF CAD'!U110,'3. NCCF USD'!U110,'4. NCCF EUR'!U110,'5. NCCF GBP'!U110,'6. NCCF Autres (inclus)'!U110)</f>
        <v>0</v>
      </c>
      <c r="V110" s="396">
        <f>SUM('2. NCCF CAD'!V110,'3. NCCF USD'!V110,'4. NCCF EUR'!V110,'5. NCCF GBP'!V110,'6. NCCF Autres (inclus)'!V110)</f>
        <v>0</v>
      </c>
      <c r="W110" s="409">
        <f>SUM('2. NCCF CAD'!W110,'3. NCCF USD'!W110,'4. NCCF EUR'!W110,'5. NCCF GBP'!W110,'6. NCCF Autres (inclus)'!W110)</f>
        <v>0</v>
      </c>
      <c r="Y110" s="236"/>
    </row>
    <row r="111" spans="2:25" outlineLevel="1" x14ac:dyDescent="0.25">
      <c r="B111" s="465"/>
      <c r="C111" s="273"/>
      <c r="D111" s="275"/>
      <c r="E111" s="275"/>
      <c r="F111" s="274" t="s">
        <v>113</v>
      </c>
      <c r="G111" s="394">
        <f>SUM('2. NCCF CAD'!G111,'3. NCCF USD'!G111,'4. NCCF EUR'!G111,'5. NCCF GBP'!G111,'6. NCCF Autres (inclus)'!G111)</f>
        <v>0</v>
      </c>
      <c r="H111" s="421">
        <f>SUM('2. NCCF CAD'!H111,'3. NCCF USD'!H111,'4. NCCF EUR'!H111,'5. NCCF GBP'!H111,'6. NCCF Autres (inclus)'!H111)</f>
        <v>0</v>
      </c>
      <c r="I111" s="389">
        <f>SUM('2. NCCF CAD'!I111,'3. NCCF USD'!I111,'4. NCCF EUR'!I111,'5. NCCF GBP'!I111,'6. NCCF Autres (inclus)'!I111)</f>
        <v>0</v>
      </c>
      <c r="J111" s="389">
        <f>SUM('2. NCCF CAD'!J111,'3. NCCF USD'!J111,'4. NCCF EUR'!J111,'5. NCCF GBP'!J111,'6. NCCF Autres (inclus)'!J111)</f>
        <v>0</v>
      </c>
      <c r="K111" s="390">
        <f>SUM('2. NCCF CAD'!K111,'3. NCCF USD'!K111,'4. NCCF EUR'!K111,'5. NCCF GBP'!K111,'6. NCCF Autres (inclus)'!K111)</f>
        <v>0</v>
      </c>
      <c r="L111" s="388">
        <f>SUM('2. NCCF CAD'!L111,'3. NCCF USD'!L111,'4. NCCF EUR'!L111,'5. NCCF GBP'!L111,'6. NCCF Autres (inclus)'!L111)</f>
        <v>0</v>
      </c>
      <c r="M111" s="396">
        <f>SUM('2. NCCF CAD'!M111,'3. NCCF USD'!M111,'4. NCCF EUR'!M111,'5. NCCF GBP'!M111,'6. NCCF Autres (inclus)'!M111)</f>
        <v>0</v>
      </c>
      <c r="N111" s="392">
        <f>SUM('2. NCCF CAD'!N111,'3. NCCF USD'!N111,'4. NCCF EUR'!N111,'5. NCCF GBP'!N111,'6. NCCF Autres (inclus)'!N111)</f>
        <v>0</v>
      </c>
      <c r="O111" s="392">
        <f>SUM('2. NCCF CAD'!O111,'3. NCCF USD'!O111,'4. NCCF EUR'!O111,'5. NCCF GBP'!O111,'6. NCCF Autres (inclus)'!O111)</f>
        <v>0</v>
      </c>
      <c r="P111" s="392">
        <f>SUM('2. NCCF CAD'!P111,'3. NCCF USD'!P111,'4. NCCF EUR'!P111,'5. NCCF GBP'!P111,'6. NCCF Autres (inclus)'!P111)</f>
        <v>0</v>
      </c>
      <c r="Q111" s="392">
        <f>SUM('2. NCCF CAD'!Q111,'3. NCCF USD'!Q111,'4. NCCF EUR'!Q111,'5. NCCF GBP'!Q111,'6. NCCF Autres (inclus)'!Q111)</f>
        <v>0</v>
      </c>
      <c r="R111" s="392">
        <f>SUM('2. NCCF CAD'!R111,'3. NCCF USD'!R111,'4. NCCF EUR'!R111,'5. NCCF GBP'!R111,'6. NCCF Autres (inclus)'!R111)</f>
        <v>0</v>
      </c>
      <c r="S111" s="392">
        <f>SUM('2. NCCF CAD'!S111,'3. NCCF USD'!S111,'4. NCCF EUR'!S111,'5. NCCF GBP'!S111,'6. NCCF Autres (inclus)'!S111)</f>
        <v>0</v>
      </c>
      <c r="T111" s="392">
        <f>SUM('2. NCCF CAD'!T111,'3. NCCF USD'!T111,'4. NCCF EUR'!T111,'5. NCCF GBP'!T111,'6. NCCF Autres (inclus)'!T111)</f>
        <v>0</v>
      </c>
      <c r="U111" s="392">
        <f>SUM('2. NCCF CAD'!U111,'3. NCCF USD'!U111,'4. NCCF EUR'!U111,'5. NCCF GBP'!U111,'6. NCCF Autres (inclus)'!U111)</f>
        <v>0</v>
      </c>
      <c r="V111" s="396">
        <f>SUM('2. NCCF CAD'!V111,'3. NCCF USD'!V111,'4. NCCF EUR'!V111,'5. NCCF GBP'!V111,'6. NCCF Autres (inclus)'!V111)</f>
        <v>0</v>
      </c>
      <c r="W111" s="409">
        <f>SUM('2. NCCF CAD'!W111,'3. NCCF USD'!W111,'4. NCCF EUR'!W111,'5. NCCF GBP'!W111,'6. NCCF Autres (inclus)'!W111)</f>
        <v>0</v>
      </c>
      <c r="Y111" s="236"/>
    </row>
    <row r="112" spans="2:25" outlineLevel="1" x14ac:dyDescent="0.25">
      <c r="B112" s="465"/>
      <c r="C112" s="273"/>
      <c r="D112" s="275"/>
      <c r="E112" s="275"/>
      <c r="F112" s="274" t="s">
        <v>114</v>
      </c>
      <c r="G112" s="394">
        <f>SUM('2. NCCF CAD'!G112,'3. NCCF USD'!G112,'4. NCCF EUR'!G112,'5. NCCF GBP'!G112,'6. NCCF Autres (inclus)'!G112)</f>
        <v>0</v>
      </c>
      <c r="H112" s="421">
        <f>SUM('2. NCCF CAD'!H112,'3. NCCF USD'!H112,'4. NCCF EUR'!H112,'5. NCCF GBP'!H112,'6. NCCF Autres (inclus)'!H112)</f>
        <v>0</v>
      </c>
      <c r="I112" s="389">
        <f>SUM('2. NCCF CAD'!I112,'3. NCCF USD'!I112,'4. NCCF EUR'!I112,'5. NCCF GBP'!I112,'6. NCCF Autres (inclus)'!I112)</f>
        <v>0</v>
      </c>
      <c r="J112" s="389">
        <f>SUM('2. NCCF CAD'!J112,'3. NCCF USD'!J112,'4. NCCF EUR'!J112,'5. NCCF GBP'!J112,'6. NCCF Autres (inclus)'!J112)</f>
        <v>0</v>
      </c>
      <c r="K112" s="390">
        <f>SUM('2. NCCF CAD'!K112,'3. NCCF USD'!K112,'4. NCCF EUR'!K112,'5. NCCF GBP'!K112,'6. NCCF Autres (inclus)'!K112)</f>
        <v>0</v>
      </c>
      <c r="L112" s="388">
        <f>SUM('2. NCCF CAD'!L112,'3. NCCF USD'!L112,'4. NCCF EUR'!L112,'5. NCCF GBP'!L112,'6. NCCF Autres (inclus)'!L112)</f>
        <v>0</v>
      </c>
      <c r="M112" s="396">
        <f>SUM('2. NCCF CAD'!M112,'3. NCCF USD'!M112,'4. NCCF EUR'!M112,'5. NCCF GBP'!M112,'6. NCCF Autres (inclus)'!M112)</f>
        <v>0</v>
      </c>
      <c r="N112" s="392">
        <f>SUM('2. NCCF CAD'!N112,'3. NCCF USD'!N112,'4. NCCF EUR'!N112,'5. NCCF GBP'!N112,'6. NCCF Autres (inclus)'!N112)</f>
        <v>0</v>
      </c>
      <c r="O112" s="392">
        <f>SUM('2. NCCF CAD'!O112,'3. NCCF USD'!O112,'4. NCCF EUR'!O112,'5. NCCF GBP'!O112,'6. NCCF Autres (inclus)'!O112)</f>
        <v>0</v>
      </c>
      <c r="P112" s="392">
        <f>SUM('2. NCCF CAD'!P112,'3. NCCF USD'!P112,'4. NCCF EUR'!P112,'5. NCCF GBP'!P112,'6. NCCF Autres (inclus)'!P112)</f>
        <v>0</v>
      </c>
      <c r="Q112" s="392">
        <f>SUM('2. NCCF CAD'!Q112,'3. NCCF USD'!Q112,'4. NCCF EUR'!Q112,'5. NCCF GBP'!Q112,'6. NCCF Autres (inclus)'!Q112)</f>
        <v>0</v>
      </c>
      <c r="R112" s="392">
        <f>SUM('2. NCCF CAD'!R112,'3. NCCF USD'!R112,'4. NCCF EUR'!R112,'5. NCCF GBP'!R112,'6. NCCF Autres (inclus)'!R112)</f>
        <v>0</v>
      </c>
      <c r="S112" s="392">
        <f>SUM('2. NCCF CAD'!S112,'3. NCCF USD'!S112,'4. NCCF EUR'!S112,'5. NCCF GBP'!S112,'6. NCCF Autres (inclus)'!S112)</f>
        <v>0</v>
      </c>
      <c r="T112" s="392">
        <f>SUM('2. NCCF CAD'!T112,'3. NCCF USD'!T112,'4. NCCF EUR'!T112,'5. NCCF GBP'!T112,'6. NCCF Autres (inclus)'!T112)</f>
        <v>0</v>
      </c>
      <c r="U112" s="392">
        <f>SUM('2. NCCF CAD'!U112,'3. NCCF USD'!U112,'4. NCCF EUR'!U112,'5. NCCF GBP'!U112,'6. NCCF Autres (inclus)'!U112)</f>
        <v>0</v>
      </c>
      <c r="V112" s="396">
        <f>SUM('2. NCCF CAD'!V112,'3. NCCF USD'!V112,'4. NCCF EUR'!V112,'5. NCCF GBP'!V112,'6. NCCF Autres (inclus)'!V112)</f>
        <v>0</v>
      </c>
      <c r="W112" s="409">
        <f>SUM('2. NCCF CAD'!W112,'3. NCCF USD'!W112,'4. NCCF EUR'!W112,'5. NCCF GBP'!W112,'6. NCCF Autres (inclus)'!W112)</f>
        <v>0</v>
      </c>
      <c r="Y112" s="236"/>
    </row>
    <row r="113" spans="2:25" x14ac:dyDescent="0.25">
      <c r="B113" s="465"/>
      <c r="C113" s="273"/>
      <c r="D113" s="275"/>
      <c r="E113" s="273" t="s">
        <v>115</v>
      </c>
      <c r="F113" s="273"/>
      <c r="G113" s="367">
        <f t="shared" ref="G113:W113" si="25">SUBTOTAL(9,G114:G115)</f>
        <v>0</v>
      </c>
      <c r="H113" s="368">
        <f t="shared" si="25"/>
        <v>0</v>
      </c>
      <c r="I113" s="369">
        <f t="shared" si="25"/>
        <v>0</v>
      </c>
      <c r="J113" s="369">
        <f t="shared" si="25"/>
        <v>0</v>
      </c>
      <c r="K113" s="370">
        <f t="shared" si="25"/>
        <v>0</v>
      </c>
      <c r="L113" s="364">
        <f t="shared" si="25"/>
        <v>0</v>
      </c>
      <c r="M113" s="364">
        <f t="shared" si="25"/>
        <v>0</v>
      </c>
      <c r="N113" s="364">
        <f t="shared" si="25"/>
        <v>0</v>
      </c>
      <c r="O113" s="364">
        <f t="shared" si="25"/>
        <v>0</v>
      </c>
      <c r="P113" s="364">
        <f t="shared" si="25"/>
        <v>0</v>
      </c>
      <c r="Q113" s="364">
        <f t="shared" si="25"/>
        <v>0</v>
      </c>
      <c r="R113" s="364">
        <f t="shared" si="25"/>
        <v>0</v>
      </c>
      <c r="S113" s="364">
        <f t="shared" si="25"/>
        <v>0</v>
      </c>
      <c r="T113" s="364">
        <f t="shared" si="25"/>
        <v>0</v>
      </c>
      <c r="U113" s="364">
        <f t="shared" si="25"/>
        <v>0</v>
      </c>
      <c r="V113" s="364">
        <f t="shared" si="25"/>
        <v>0</v>
      </c>
      <c r="W113" s="366">
        <f t="shared" si="25"/>
        <v>0</v>
      </c>
      <c r="Y113" s="238"/>
    </row>
    <row r="114" spans="2:25" outlineLevel="1" x14ac:dyDescent="0.25">
      <c r="B114" s="465"/>
      <c r="C114" s="273"/>
      <c r="D114" s="275"/>
      <c r="E114" s="275"/>
      <c r="F114" s="274" t="s">
        <v>116</v>
      </c>
      <c r="G114" s="394">
        <f>SUM('2. NCCF CAD'!G114,'3. NCCF USD'!G114,'4. NCCF EUR'!G114,'5. NCCF GBP'!G114,'6. NCCF Autres (inclus)'!G114)</f>
        <v>0</v>
      </c>
      <c r="H114" s="421">
        <f>SUM('2. NCCF CAD'!H114,'3. NCCF USD'!H114,'4. NCCF EUR'!H114,'5. NCCF GBP'!H114,'6. NCCF Autres (inclus)'!H114)</f>
        <v>0</v>
      </c>
      <c r="I114" s="389">
        <f>SUM('2. NCCF CAD'!I114,'3. NCCF USD'!I114,'4. NCCF EUR'!I114,'5. NCCF GBP'!I114,'6. NCCF Autres (inclus)'!I114)</f>
        <v>0</v>
      </c>
      <c r="J114" s="389">
        <f>SUM('2. NCCF CAD'!J114,'3. NCCF USD'!J114,'4. NCCF EUR'!J114,'5. NCCF GBP'!J114,'6. NCCF Autres (inclus)'!J114)</f>
        <v>0</v>
      </c>
      <c r="K114" s="390">
        <f>SUM('2. NCCF CAD'!K114,'3. NCCF USD'!K114,'4. NCCF EUR'!K114,'5. NCCF GBP'!K114,'6. NCCF Autres (inclus)'!K114)</f>
        <v>0</v>
      </c>
      <c r="L114" s="388">
        <f>SUM('2. NCCF CAD'!L114,'3. NCCF USD'!L114,'4. NCCF EUR'!L114,'5. NCCF GBP'!L114,'6. NCCF Autres (inclus)'!L114)</f>
        <v>0</v>
      </c>
      <c r="M114" s="396">
        <f>SUM('2. NCCF CAD'!M114,'3. NCCF USD'!M114,'4. NCCF EUR'!M114,'5. NCCF GBP'!M114,'6. NCCF Autres (inclus)'!M114)</f>
        <v>0</v>
      </c>
      <c r="N114" s="392">
        <f>SUM('2. NCCF CAD'!N114,'3. NCCF USD'!N114,'4. NCCF EUR'!N114,'5. NCCF GBP'!N114,'6. NCCF Autres (inclus)'!N114)</f>
        <v>0</v>
      </c>
      <c r="O114" s="392">
        <f>SUM('2. NCCF CAD'!O114,'3. NCCF USD'!O114,'4. NCCF EUR'!O114,'5. NCCF GBP'!O114,'6. NCCF Autres (inclus)'!O114)</f>
        <v>0</v>
      </c>
      <c r="P114" s="392">
        <f>SUM('2. NCCF CAD'!P114,'3. NCCF USD'!P114,'4. NCCF EUR'!P114,'5. NCCF GBP'!P114,'6. NCCF Autres (inclus)'!P114)</f>
        <v>0</v>
      </c>
      <c r="Q114" s="392">
        <f>SUM('2. NCCF CAD'!Q114,'3. NCCF USD'!Q114,'4. NCCF EUR'!Q114,'5. NCCF GBP'!Q114,'6. NCCF Autres (inclus)'!Q114)</f>
        <v>0</v>
      </c>
      <c r="R114" s="392">
        <f>SUM('2. NCCF CAD'!R114,'3. NCCF USD'!R114,'4. NCCF EUR'!R114,'5. NCCF GBP'!R114,'6. NCCF Autres (inclus)'!R114)</f>
        <v>0</v>
      </c>
      <c r="S114" s="392">
        <f>SUM('2. NCCF CAD'!S114,'3. NCCF USD'!S114,'4. NCCF EUR'!S114,'5. NCCF GBP'!S114,'6. NCCF Autres (inclus)'!S114)</f>
        <v>0</v>
      </c>
      <c r="T114" s="392">
        <f>SUM('2. NCCF CAD'!T114,'3. NCCF USD'!T114,'4. NCCF EUR'!T114,'5. NCCF GBP'!T114,'6. NCCF Autres (inclus)'!T114)</f>
        <v>0</v>
      </c>
      <c r="U114" s="392">
        <f>SUM('2. NCCF CAD'!U114,'3. NCCF USD'!U114,'4. NCCF EUR'!U114,'5. NCCF GBP'!U114,'6. NCCF Autres (inclus)'!U114)</f>
        <v>0</v>
      </c>
      <c r="V114" s="399">
        <f>SUM('2. NCCF CAD'!V114,'3. NCCF USD'!V114,'4. NCCF EUR'!V114,'5. NCCF GBP'!V114,'6. NCCF Autres (inclus)'!V114)</f>
        <v>0</v>
      </c>
      <c r="W114" s="409">
        <f>SUM('2. NCCF CAD'!W114,'3. NCCF USD'!W114,'4. NCCF EUR'!W114,'5. NCCF GBP'!W114,'6. NCCF Autres (inclus)'!W114)</f>
        <v>0</v>
      </c>
      <c r="Y114" s="236"/>
    </row>
    <row r="115" spans="2:25" outlineLevel="1" x14ac:dyDescent="0.25">
      <c r="B115" s="465"/>
      <c r="C115" s="273"/>
      <c r="D115" s="275"/>
      <c r="E115" s="275"/>
      <c r="F115" s="274" t="s">
        <v>117</v>
      </c>
      <c r="G115" s="394">
        <f>SUM('2. NCCF CAD'!G115,'3. NCCF USD'!G115,'4. NCCF EUR'!G115,'5. NCCF GBP'!G115,'6. NCCF Autres (inclus)'!G115)</f>
        <v>0</v>
      </c>
      <c r="H115" s="421">
        <f>SUM('2. NCCF CAD'!H115,'3. NCCF USD'!H115,'4. NCCF EUR'!H115,'5. NCCF GBP'!H115,'6. NCCF Autres (inclus)'!H115)</f>
        <v>0</v>
      </c>
      <c r="I115" s="389">
        <f>SUM('2. NCCF CAD'!I115,'3. NCCF USD'!I115,'4. NCCF EUR'!I115,'5. NCCF GBP'!I115,'6. NCCF Autres (inclus)'!I115)</f>
        <v>0</v>
      </c>
      <c r="J115" s="389">
        <f>SUM('2. NCCF CAD'!J115,'3. NCCF USD'!J115,'4. NCCF EUR'!J115,'5. NCCF GBP'!J115,'6. NCCF Autres (inclus)'!J115)</f>
        <v>0</v>
      </c>
      <c r="K115" s="390">
        <f>SUM('2. NCCF CAD'!K115,'3. NCCF USD'!K115,'4. NCCF EUR'!K115,'5. NCCF GBP'!K115,'6. NCCF Autres (inclus)'!K115)</f>
        <v>0</v>
      </c>
      <c r="L115" s="388">
        <f>SUM('2. NCCF CAD'!L115,'3. NCCF USD'!L115,'4. NCCF EUR'!L115,'5. NCCF GBP'!L115,'6. NCCF Autres (inclus)'!L115)</f>
        <v>0</v>
      </c>
      <c r="M115" s="396">
        <f>SUM('2. NCCF CAD'!M115,'3. NCCF USD'!M115,'4. NCCF EUR'!M115,'5. NCCF GBP'!M115,'6. NCCF Autres (inclus)'!M115)</f>
        <v>0</v>
      </c>
      <c r="N115" s="392">
        <f>SUM('2. NCCF CAD'!N115,'3. NCCF USD'!N115,'4. NCCF EUR'!N115,'5. NCCF GBP'!N115,'6. NCCF Autres (inclus)'!N115)</f>
        <v>0</v>
      </c>
      <c r="O115" s="392">
        <f>SUM('2. NCCF CAD'!O115,'3. NCCF USD'!O115,'4. NCCF EUR'!O115,'5. NCCF GBP'!O115,'6. NCCF Autres (inclus)'!O115)</f>
        <v>0</v>
      </c>
      <c r="P115" s="392">
        <f>SUM('2. NCCF CAD'!P115,'3. NCCF USD'!P115,'4. NCCF EUR'!P115,'5. NCCF GBP'!P115,'6. NCCF Autres (inclus)'!P115)</f>
        <v>0</v>
      </c>
      <c r="Q115" s="392">
        <f>SUM('2. NCCF CAD'!Q115,'3. NCCF USD'!Q115,'4. NCCF EUR'!Q115,'5. NCCF GBP'!Q115,'6. NCCF Autres (inclus)'!Q115)</f>
        <v>0</v>
      </c>
      <c r="R115" s="392">
        <f>SUM('2. NCCF CAD'!R115,'3. NCCF USD'!R115,'4. NCCF EUR'!R115,'5. NCCF GBP'!R115,'6. NCCF Autres (inclus)'!R115)</f>
        <v>0</v>
      </c>
      <c r="S115" s="392">
        <f>SUM('2. NCCF CAD'!S115,'3. NCCF USD'!S115,'4. NCCF EUR'!S115,'5. NCCF GBP'!S115,'6. NCCF Autres (inclus)'!S115)</f>
        <v>0</v>
      </c>
      <c r="T115" s="392">
        <f>SUM('2. NCCF CAD'!T115,'3. NCCF USD'!T115,'4. NCCF EUR'!T115,'5. NCCF GBP'!T115,'6. NCCF Autres (inclus)'!T115)</f>
        <v>0</v>
      </c>
      <c r="U115" s="392">
        <f>SUM('2. NCCF CAD'!U115,'3. NCCF USD'!U115,'4. NCCF EUR'!U115,'5. NCCF GBP'!U115,'6. NCCF Autres (inclus)'!U115)</f>
        <v>0</v>
      </c>
      <c r="V115" s="399">
        <f>SUM('2. NCCF CAD'!V115,'3. NCCF USD'!V115,'4. NCCF EUR'!V115,'5. NCCF GBP'!V115,'6. NCCF Autres (inclus)'!V115)</f>
        <v>0</v>
      </c>
      <c r="W115" s="409">
        <f>SUM('2. NCCF CAD'!W115,'3. NCCF USD'!W115,'4. NCCF EUR'!W115,'5. NCCF GBP'!W115,'6. NCCF Autres (inclus)'!W115)</f>
        <v>0</v>
      </c>
      <c r="Y115" s="236"/>
    </row>
    <row r="116" spans="2:25" x14ac:dyDescent="0.25">
      <c r="B116" s="465"/>
      <c r="C116" s="273"/>
      <c r="D116" s="275"/>
      <c r="E116" s="273" t="s">
        <v>118</v>
      </c>
      <c r="F116" s="273"/>
      <c r="G116" s="367">
        <f t="shared" ref="G116:W116" si="26">SUBTOTAL(9,G117:G118)</f>
        <v>0</v>
      </c>
      <c r="H116" s="368">
        <f t="shared" si="26"/>
        <v>0</v>
      </c>
      <c r="I116" s="369">
        <f t="shared" si="26"/>
        <v>0</v>
      </c>
      <c r="J116" s="369">
        <f t="shared" si="26"/>
        <v>0</v>
      </c>
      <c r="K116" s="370">
        <f t="shared" si="26"/>
        <v>0</v>
      </c>
      <c r="L116" s="364">
        <f t="shared" si="26"/>
        <v>0</v>
      </c>
      <c r="M116" s="364">
        <f t="shared" si="26"/>
        <v>0</v>
      </c>
      <c r="N116" s="364">
        <f t="shared" si="26"/>
        <v>0</v>
      </c>
      <c r="O116" s="364">
        <f t="shared" si="26"/>
        <v>0</v>
      </c>
      <c r="P116" s="364">
        <f t="shared" si="26"/>
        <v>0</v>
      </c>
      <c r="Q116" s="364">
        <f t="shared" si="26"/>
        <v>0</v>
      </c>
      <c r="R116" s="364">
        <f t="shared" si="26"/>
        <v>0</v>
      </c>
      <c r="S116" s="364">
        <f t="shared" si="26"/>
        <v>0</v>
      </c>
      <c r="T116" s="364">
        <f t="shared" si="26"/>
        <v>0</v>
      </c>
      <c r="U116" s="364">
        <f t="shared" si="26"/>
        <v>0</v>
      </c>
      <c r="V116" s="364">
        <f t="shared" si="26"/>
        <v>0</v>
      </c>
      <c r="W116" s="366">
        <f t="shared" si="26"/>
        <v>0</v>
      </c>
      <c r="Y116" s="238"/>
    </row>
    <row r="117" spans="2:25" outlineLevel="1" x14ac:dyDescent="0.25">
      <c r="B117" s="465"/>
      <c r="C117" s="273"/>
      <c r="D117" s="275"/>
      <c r="E117" s="275"/>
      <c r="F117" s="274" t="s">
        <v>119</v>
      </c>
      <c r="G117" s="394">
        <f>SUM('2. NCCF CAD'!G117,'3. NCCF USD'!G117,'4. NCCF EUR'!G117,'5. NCCF GBP'!G117,'6. NCCF Autres (inclus)'!G117)</f>
        <v>0</v>
      </c>
      <c r="H117" s="421">
        <f>SUM('2. NCCF CAD'!H117,'3. NCCF USD'!H117,'4. NCCF EUR'!H117,'5. NCCF GBP'!H117,'6. NCCF Autres (inclus)'!H117)</f>
        <v>0</v>
      </c>
      <c r="I117" s="389">
        <f>SUM('2. NCCF CAD'!I117,'3. NCCF USD'!I117,'4. NCCF EUR'!I117,'5. NCCF GBP'!I117,'6. NCCF Autres (inclus)'!I117)</f>
        <v>0</v>
      </c>
      <c r="J117" s="389">
        <f>SUM('2. NCCF CAD'!J117,'3. NCCF USD'!J117,'4. NCCF EUR'!J117,'5. NCCF GBP'!J117,'6. NCCF Autres (inclus)'!J117)</f>
        <v>0</v>
      </c>
      <c r="K117" s="390">
        <f>SUM('2. NCCF CAD'!K117,'3. NCCF USD'!K117,'4. NCCF EUR'!K117,'5. NCCF GBP'!K117,'6. NCCF Autres (inclus)'!K117)</f>
        <v>0</v>
      </c>
      <c r="L117" s="388">
        <f>SUM('2. NCCF CAD'!L117,'3. NCCF USD'!L117,'4. NCCF EUR'!L117,'5. NCCF GBP'!L117,'6. NCCF Autres (inclus)'!L117)</f>
        <v>0</v>
      </c>
      <c r="M117" s="396">
        <f>SUM('2. NCCF CAD'!M117,'3. NCCF USD'!M117,'4. NCCF EUR'!M117,'5. NCCF GBP'!M117,'6. NCCF Autres (inclus)'!M117)</f>
        <v>0</v>
      </c>
      <c r="N117" s="392">
        <f>SUM('2. NCCF CAD'!N117,'3. NCCF USD'!N117,'4. NCCF EUR'!N117,'5. NCCF GBP'!N117,'6. NCCF Autres (inclus)'!N117)</f>
        <v>0</v>
      </c>
      <c r="O117" s="392">
        <f>SUM('2. NCCF CAD'!O117,'3. NCCF USD'!O117,'4. NCCF EUR'!O117,'5. NCCF GBP'!O117,'6. NCCF Autres (inclus)'!O117)</f>
        <v>0</v>
      </c>
      <c r="P117" s="392">
        <f>SUM('2. NCCF CAD'!P117,'3. NCCF USD'!P117,'4. NCCF EUR'!P117,'5. NCCF GBP'!P117,'6. NCCF Autres (inclus)'!P117)</f>
        <v>0</v>
      </c>
      <c r="Q117" s="392">
        <f>SUM('2. NCCF CAD'!Q117,'3. NCCF USD'!Q117,'4. NCCF EUR'!Q117,'5. NCCF GBP'!Q117,'6. NCCF Autres (inclus)'!Q117)</f>
        <v>0</v>
      </c>
      <c r="R117" s="392">
        <f>SUM('2. NCCF CAD'!R117,'3. NCCF USD'!R117,'4. NCCF EUR'!R117,'5. NCCF GBP'!R117,'6. NCCF Autres (inclus)'!R117)</f>
        <v>0</v>
      </c>
      <c r="S117" s="392">
        <f>SUM('2. NCCF CAD'!S117,'3. NCCF USD'!S117,'4. NCCF EUR'!S117,'5. NCCF GBP'!S117,'6. NCCF Autres (inclus)'!S117)</f>
        <v>0</v>
      </c>
      <c r="T117" s="392">
        <f>SUM('2. NCCF CAD'!T117,'3. NCCF USD'!T117,'4. NCCF EUR'!T117,'5. NCCF GBP'!T117,'6. NCCF Autres (inclus)'!T117)</f>
        <v>0</v>
      </c>
      <c r="U117" s="392">
        <f>SUM('2. NCCF CAD'!U117,'3. NCCF USD'!U117,'4. NCCF EUR'!U117,'5. NCCF GBP'!U117,'6. NCCF Autres (inclus)'!U117)</f>
        <v>0</v>
      </c>
      <c r="V117" s="399">
        <f>SUM('2. NCCF CAD'!V117,'3. NCCF USD'!V117,'4. NCCF EUR'!V117,'5. NCCF GBP'!V117,'6. NCCF Autres (inclus)'!V117)</f>
        <v>0</v>
      </c>
      <c r="W117" s="409">
        <f>SUM('2. NCCF CAD'!W117,'3. NCCF USD'!W117,'4. NCCF EUR'!W117,'5. NCCF GBP'!W117,'6. NCCF Autres (inclus)'!W117)</f>
        <v>0</v>
      </c>
      <c r="Y117" s="236"/>
    </row>
    <row r="118" spans="2:25" outlineLevel="1" x14ac:dyDescent="0.25">
      <c r="B118" s="465"/>
      <c r="C118" s="273"/>
      <c r="D118" s="275"/>
      <c r="E118" s="275"/>
      <c r="F118" s="274" t="s">
        <v>120</v>
      </c>
      <c r="G118" s="394">
        <f>SUM('2. NCCF CAD'!G118,'3. NCCF USD'!G118,'4. NCCF EUR'!G118,'5. NCCF GBP'!G118,'6. NCCF Autres (inclus)'!G118)</f>
        <v>0</v>
      </c>
      <c r="H118" s="421">
        <f>SUM('2. NCCF CAD'!H118,'3. NCCF USD'!H118,'4. NCCF EUR'!H118,'5. NCCF GBP'!H118,'6. NCCF Autres (inclus)'!H118)</f>
        <v>0</v>
      </c>
      <c r="I118" s="389">
        <f>SUM('2. NCCF CAD'!I118,'3. NCCF USD'!I118,'4. NCCF EUR'!I118,'5. NCCF GBP'!I118,'6. NCCF Autres (inclus)'!I118)</f>
        <v>0</v>
      </c>
      <c r="J118" s="389">
        <f>SUM('2. NCCF CAD'!J118,'3. NCCF USD'!J118,'4. NCCF EUR'!J118,'5. NCCF GBP'!J118,'6. NCCF Autres (inclus)'!J118)</f>
        <v>0</v>
      </c>
      <c r="K118" s="390">
        <f>SUM('2. NCCF CAD'!K118,'3. NCCF USD'!K118,'4. NCCF EUR'!K118,'5. NCCF GBP'!K118,'6. NCCF Autres (inclus)'!K118)</f>
        <v>0</v>
      </c>
      <c r="L118" s="388">
        <f>SUM('2. NCCF CAD'!L118,'3. NCCF USD'!L118,'4. NCCF EUR'!L118,'5. NCCF GBP'!L118,'6. NCCF Autres (inclus)'!L118)</f>
        <v>0</v>
      </c>
      <c r="M118" s="396">
        <f>SUM('2. NCCF CAD'!M118,'3. NCCF USD'!M118,'4. NCCF EUR'!M118,'5. NCCF GBP'!M118,'6. NCCF Autres (inclus)'!M118)</f>
        <v>0</v>
      </c>
      <c r="N118" s="392">
        <f>SUM('2. NCCF CAD'!N118,'3. NCCF USD'!N118,'4. NCCF EUR'!N118,'5. NCCF GBP'!N118,'6. NCCF Autres (inclus)'!N118)</f>
        <v>0</v>
      </c>
      <c r="O118" s="392">
        <f>SUM('2. NCCF CAD'!O118,'3. NCCF USD'!O118,'4. NCCF EUR'!O118,'5. NCCF GBP'!O118,'6. NCCF Autres (inclus)'!O118)</f>
        <v>0</v>
      </c>
      <c r="P118" s="392">
        <f>SUM('2. NCCF CAD'!P118,'3. NCCF USD'!P118,'4. NCCF EUR'!P118,'5. NCCF GBP'!P118,'6. NCCF Autres (inclus)'!P118)</f>
        <v>0</v>
      </c>
      <c r="Q118" s="392">
        <f>SUM('2. NCCF CAD'!Q118,'3. NCCF USD'!Q118,'4. NCCF EUR'!Q118,'5. NCCF GBP'!Q118,'6. NCCF Autres (inclus)'!Q118)</f>
        <v>0</v>
      </c>
      <c r="R118" s="392">
        <f>SUM('2. NCCF CAD'!R118,'3. NCCF USD'!R118,'4. NCCF EUR'!R118,'5. NCCF GBP'!R118,'6. NCCF Autres (inclus)'!R118)</f>
        <v>0</v>
      </c>
      <c r="S118" s="392">
        <f>SUM('2. NCCF CAD'!S118,'3. NCCF USD'!S118,'4. NCCF EUR'!S118,'5. NCCF GBP'!S118,'6. NCCF Autres (inclus)'!S118)</f>
        <v>0</v>
      </c>
      <c r="T118" s="392">
        <f>SUM('2. NCCF CAD'!T118,'3. NCCF USD'!T118,'4. NCCF EUR'!T118,'5. NCCF GBP'!T118,'6. NCCF Autres (inclus)'!T118)</f>
        <v>0</v>
      </c>
      <c r="U118" s="392">
        <f>SUM('2. NCCF CAD'!U118,'3. NCCF USD'!U118,'4. NCCF EUR'!U118,'5. NCCF GBP'!U118,'6. NCCF Autres (inclus)'!U118)</f>
        <v>0</v>
      </c>
      <c r="V118" s="399">
        <f>SUM('2. NCCF CAD'!V118,'3. NCCF USD'!V118,'4. NCCF EUR'!V118,'5. NCCF GBP'!V118,'6. NCCF Autres (inclus)'!V118)</f>
        <v>0</v>
      </c>
      <c r="W118" s="409">
        <f>SUM('2. NCCF CAD'!W118,'3. NCCF USD'!W118,'4. NCCF EUR'!W118,'5. NCCF GBP'!W118,'6. NCCF Autres (inclus)'!W118)</f>
        <v>0</v>
      </c>
      <c r="Y118" s="236"/>
    </row>
    <row r="119" spans="2:25" x14ac:dyDescent="0.25">
      <c r="B119" s="465"/>
      <c r="C119" s="273"/>
      <c r="D119" s="276" t="s">
        <v>121</v>
      </c>
      <c r="E119" s="275"/>
      <c r="F119" s="273"/>
      <c r="G119" s="367">
        <f>SUBTOTAL(9,G120:G122)</f>
        <v>0</v>
      </c>
      <c r="H119" s="368">
        <f t="shared" ref="H119:W119" si="27">SUBTOTAL(9,H120:H121)</f>
        <v>0</v>
      </c>
      <c r="I119" s="369">
        <f t="shared" si="27"/>
        <v>0</v>
      </c>
      <c r="J119" s="369">
        <f t="shared" si="27"/>
        <v>0</v>
      </c>
      <c r="K119" s="370">
        <f t="shared" si="27"/>
        <v>0</v>
      </c>
      <c r="L119" s="364">
        <f t="shared" si="27"/>
        <v>0</v>
      </c>
      <c r="M119" s="364">
        <f t="shared" si="27"/>
        <v>0</v>
      </c>
      <c r="N119" s="364">
        <f t="shared" si="27"/>
        <v>0</v>
      </c>
      <c r="O119" s="364">
        <f t="shared" si="27"/>
        <v>0</v>
      </c>
      <c r="P119" s="364">
        <f t="shared" si="27"/>
        <v>0</v>
      </c>
      <c r="Q119" s="364">
        <f t="shared" si="27"/>
        <v>0</v>
      </c>
      <c r="R119" s="364">
        <f t="shared" si="27"/>
        <v>0</v>
      </c>
      <c r="S119" s="364">
        <f t="shared" si="27"/>
        <v>0</v>
      </c>
      <c r="T119" s="364">
        <f t="shared" si="27"/>
        <v>0</v>
      </c>
      <c r="U119" s="364">
        <f t="shared" si="27"/>
        <v>0</v>
      </c>
      <c r="V119" s="364">
        <f t="shared" si="27"/>
        <v>0</v>
      </c>
      <c r="W119" s="366">
        <f t="shared" si="27"/>
        <v>0</v>
      </c>
      <c r="Y119" s="238"/>
    </row>
    <row r="120" spans="2:25" outlineLevel="1" x14ac:dyDescent="0.25">
      <c r="B120" s="465"/>
      <c r="C120" s="273"/>
      <c r="D120" s="275"/>
      <c r="E120" s="275"/>
      <c r="F120" s="274" t="s">
        <v>122</v>
      </c>
      <c r="G120" s="394">
        <f>SUM('2. NCCF CAD'!G120,'3. NCCF USD'!G120,'4. NCCF EUR'!G120,'5. NCCF GBP'!G120,'6. NCCF Autres (inclus)'!G120)</f>
        <v>0</v>
      </c>
      <c r="H120" s="421">
        <f>SUM('2. NCCF CAD'!H120,'3. NCCF USD'!H120,'4. NCCF EUR'!H120,'5. NCCF GBP'!H120,'6. NCCF Autres (inclus)'!H120)</f>
        <v>0</v>
      </c>
      <c r="I120" s="389">
        <f>SUM('2. NCCF CAD'!I120,'3. NCCF USD'!I120,'4. NCCF EUR'!I120,'5. NCCF GBP'!I120,'6. NCCF Autres (inclus)'!I120)</f>
        <v>0</v>
      </c>
      <c r="J120" s="389">
        <f>SUM('2. NCCF CAD'!J120,'3. NCCF USD'!J120,'4. NCCF EUR'!J120,'5. NCCF GBP'!J120,'6. NCCF Autres (inclus)'!J120)</f>
        <v>0</v>
      </c>
      <c r="K120" s="390">
        <f>SUM('2. NCCF CAD'!K120,'3. NCCF USD'!K120,'4. NCCF EUR'!K120,'5. NCCF GBP'!K120,'6. NCCF Autres (inclus)'!K120)</f>
        <v>0</v>
      </c>
      <c r="L120" s="388">
        <f>SUM('2. NCCF CAD'!L120,'3. NCCF USD'!L120,'4. NCCF EUR'!L120,'5. NCCF GBP'!L120,'6. NCCF Autres (inclus)'!L120)</f>
        <v>0</v>
      </c>
      <c r="M120" s="396">
        <f>SUM('2. NCCF CAD'!M120,'3. NCCF USD'!M120,'4. NCCF EUR'!M120,'5. NCCF GBP'!M120,'6. NCCF Autres (inclus)'!M120)</f>
        <v>0</v>
      </c>
      <c r="N120" s="392">
        <f>SUM('2. NCCF CAD'!N120,'3. NCCF USD'!N120,'4. NCCF EUR'!N120,'5. NCCF GBP'!N120,'6. NCCF Autres (inclus)'!N120)</f>
        <v>0</v>
      </c>
      <c r="O120" s="392">
        <f>SUM('2. NCCF CAD'!O120,'3. NCCF USD'!O120,'4. NCCF EUR'!O120,'5. NCCF GBP'!O120,'6. NCCF Autres (inclus)'!O120)</f>
        <v>0</v>
      </c>
      <c r="P120" s="392">
        <f>SUM('2. NCCF CAD'!P120,'3. NCCF USD'!P120,'4. NCCF EUR'!P120,'5. NCCF GBP'!P120,'6. NCCF Autres (inclus)'!P120)</f>
        <v>0</v>
      </c>
      <c r="Q120" s="392">
        <f>SUM('2. NCCF CAD'!Q120,'3. NCCF USD'!Q120,'4. NCCF EUR'!Q120,'5. NCCF GBP'!Q120,'6. NCCF Autres (inclus)'!Q120)</f>
        <v>0</v>
      </c>
      <c r="R120" s="392">
        <f>SUM('2. NCCF CAD'!R120,'3. NCCF USD'!R120,'4. NCCF EUR'!R120,'5. NCCF GBP'!R120,'6. NCCF Autres (inclus)'!R120)</f>
        <v>0</v>
      </c>
      <c r="S120" s="392">
        <f>SUM('2. NCCF CAD'!S120,'3. NCCF USD'!S120,'4. NCCF EUR'!S120,'5. NCCF GBP'!S120,'6. NCCF Autres (inclus)'!S120)</f>
        <v>0</v>
      </c>
      <c r="T120" s="392">
        <f>SUM('2. NCCF CAD'!T120,'3. NCCF USD'!T120,'4. NCCF EUR'!T120,'5. NCCF GBP'!T120,'6. NCCF Autres (inclus)'!T120)</f>
        <v>0</v>
      </c>
      <c r="U120" s="392">
        <f>SUM('2. NCCF CAD'!U120,'3. NCCF USD'!U120,'4. NCCF EUR'!U120,'5. NCCF GBP'!U120,'6. NCCF Autres (inclus)'!U120)</f>
        <v>0</v>
      </c>
      <c r="V120" s="399">
        <f>SUM('2. NCCF CAD'!V120,'3. NCCF USD'!V120,'4. NCCF EUR'!V120,'5. NCCF GBP'!V120,'6. NCCF Autres (inclus)'!V120)</f>
        <v>0</v>
      </c>
      <c r="W120" s="409">
        <f>SUM('2. NCCF CAD'!W120,'3. NCCF USD'!W120,'4. NCCF EUR'!W120,'5. NCCF GBP'!W120,'6. NCCF Autres (inclus)'!W120)</f>
        <v>0</v>
      </c>
      <c r="Y120" s="236"/>
    </row>
    <row r="121" spans="2:25" outlineLevel="1" x14ac:dyDescent="0.25">
      <c r="B121" s="465"/>
      <c r="C121" s="273"/>
      <c r="D121" s="275"/>
      <c r="E121" s="275"/>
      <c r="F121" s="274" t="s">
        <v>123</v>
      </c>
      <c r="G121" s="394">
        <f>SUM('2. NCCF CAD'!G121,'3. NCCF USD'!G121,'4. NCCF EUR'!G121,'5. NCCF GBP'!G121,'6. NCCF Autres (inclus)'!G121)</f>
        <v>0</v>
      </c>
      <c r="H121" s="421">
        <f>SUM('2. NCCF CAD'!H121,'3. NCCF USD'!H121,'4. NCCF EUR'!H121,'5. NCCF GBP'!H121,'6. NCCF Autres (inclus)'!H121)</f>
        <v>0</v>
      </c>
      <c r="I121" s="389">
        <f>SUM('2. NCCF CAD'!I121,'3. NCCF USD'!I121,'4. NCCF EUR'!I121,'5. NCCF GBP'!I121,'6. NCCF Autres (inclus)'!I121)</f>
        <v>0</v>
      </c>
      <c r="J121" s="389">
        <f>SUM('2. NCCF CAD'!J121,'3. NCCF USD'!J121,'4. NCCF EUR'!J121,'5. NCCF GBP'!J121,'6. NCCF Autres (inclus)'!J121)</f>
        <v>0</v>
      </c>
      <c r="K121" s="390">
        <f>SUM('2. NCCF CAD'!K121,'3. NCCF USD'!K121,'4. NCCF EUR'!K121,'5. NCCF GBP'!K121,'6. NCCF Autres (inclus)'!K121)</f>
        <v>0</v>
      </c>
      <c r="L121" s="388">
        <f>SUM('2. NCCF CAD'!L121,'3. NCCF USD'!L121,'4. NCCF EUR'!L121,'5. NCCF GBP'!L121,'6. NCCF Autres (inclus)'!L121)</f>
        <v>0</v>
      </c>
      <c r="M121" s="396">
        <f>SUM('2. NCCF CAD'!M121,'3. NCCF USD'!M121,'4. NCCF EUR'!M121,'5. NCCF GBP'!M121,'6. NCCF Autres (inclus)'!M121)</f>
        <v>0</v>
      </c>
      <c r="N121" s="392">
        <f>SUM('2. NCCF CAD'!N121,'3. NCCF USD'!N121,'4. NCCF EUR'!N121,'5. NCCF GBP'!N121,'6. NCCF Autres (inclus)'!N121)</f>
        <v>0</v>
      </c>
      <c r="O121" s="392">
        <f>SUM('2. NCCF CAD'!O121,'3. NCCF USD'!O121,'4. NCCF EUR'!O121,'5. NCCF GBP'!O121,'6. NCCF Autres (inclus)'!O121)</f>
        <v>0</v>
      </c>
      <c r="P121" s="392">
        <f>SUM('2. NCCF CAD'!P121,'3. NCCF USD'!P121,'4. NCCF EUR'!P121,'5. NCCF GBP'!P121,'6. NCCF Autres (inclus)'!P121)</f>
        <v>0</v>
      </c>
      <c r="Q121" s="392">
        <f>SUM('2. NCCF CAD'!Q121,'3. NCCF USD'!Q121,'4. NCCF EUR'!Q121,'5. NCCF GBP'!Q121,'6. NCCF Autres (inclus)'!Q121)</f>
        <v>0</v>
      </c>
      <c r="R121" s="392">
        <f>SUM('2. NCCF CAD'!R121,'3. NCCF USD'!R121,'4. NCCF EUR'!R121,'5. NCCF GBP'!R121,'6. NCCF Autres (inclus)'!R121)</f>
        <v>0</v>
      </c>
      <c r="S121" s="392">
        <f>SUM('2. NCCF CAD'!S121,'3. NCCF USD'!S121,'4. NCCF EUR'!S121,'5. NCCF GBP'!S121,'6. NCCF Autres (inclus)'!S121)</f>
        <v>0</v>
      </c>
      <c r="T121" s="392">
        <f>SUM('2. NCCF CAD'!T121,'3. NCCF USD'!T121,'4. NCCF EUR'!T121,'5. NCCF GBP'!T121,'6. NCCF Autres (inclus)'!T121)</f>
        <v>0</v>
      </c>
      <c r="U121" s="392">
        <f>SUM('2. NCCF CAD'!U121,'3. NCCF USD'!U121,'4. NCCF EUR'!U121,'5. NCCF GBP'!U121,'6. NCCF Autres (inclus)'!U121)</f>
        <v>0</v>
      </c>
      <c r="V121" s="399">
        <f>SUM('2. NCCF CAD'!V121,'3. NCCF USD'!V121,'4. NCCF EUR'!V121,'5. NCCF GBP'!V121,'6. NCCF Autres (inclus)'!V121)</f>
        <v>0</v>
      </c>
      <c r="W121" s="409">
        <f>SUM('2. NCCF CAD'!W121,'3. NCCF USD'!W121,'4. NCCF EUR'!W121,'5. NCCF GBP'!W121,'6. NCCF Autres (inclus)'!W121)</f>
        <v>0</v>
      </c>
      <c r="Y121" s="236"/>
    </row>
    <row r="122" spans="2:25" outlineLevel="1" x14ac:dyDescent="0.25">
      <c r="B122" s="465"/>
      <c r="C122" s="273"/>
      <c r="D122" s="275"/>
      <c r="E122" s="275"/>
      <c r="F122" s="274" t="s">
        <v>124</v>
      </c>
      <c r="G122" s="394">
        <f>SUM('2. NCCF CAD'!G122,'3. NCCF USD'!G122,'4. NCCF EUR'!G122,'5. NCCF GBP'!G122,'6. NCCF Autres (inclus)'!G122)</f>
        <v>0</v>
      </c>
      <c r="H122" s="34"/>
      <c r="I122" s="33"/>
      <c r="J122" s="33"/>
      <c r="K122" s="35"/>
      <c r="L122" s="33"/>
      <c r="M122" s="33"/>
      <c r="N122" s="33"/>
      <c r="O122" s="33"/>
      <c r="P122" s="33"/>
      <c r="Q122" s="33"/>
      <c r="R122" s="33"/>
      <c r="S122" s="33"/>
      <c r="T122" s="33"/>
      <c r="U122" s="33"/>
      <c r="V122" s="33"/>
      <c r="W122" s="40"/>
      <c r="Y122" s="236"/>
    </row>
    <row r="123" spans="2:25" x14ac:dyDescent="0.25">
      <c r="B123" s="465"/>
      <c r="C123" s="273"/>
      <c r="D123" s="272" t="s">
        <v>125</v>
      </c>
      <c r="E123" s="275"/>
      <c r="F123" s="273"/>
      <c r="G123" s="367">
        <f>SUBTOTAL(9,G124:G126)</f>
        <v>0</v>
      </c>
      <c r="H123" s="368">
        <f t="shared" ref="H123:W123" si="28">SUBTOTAL(9,H124:H125)</f>
        <v>0</v>
      </c>
      <c r="I123" s="369">
        <f t="shared" si="28"/>
        <v>0</v>
      </c>
      <c r="J123" s="369">
        <f t="shared" si="28"/>
        <v>0</v>
      </c>
      <c r="K123" s="370">
        <f t="shared" si="28"/>
        <v>0</v>
      </c>
      <c r="L123" s="364">
        <f t="shared" si="28"/>
        <v>0</v>
      </c>
      <c r="M123" s="364">
        <f t="shared" si="28"/>
        <v>0</v>
      </c>
      <c r="N123" s="364">
        <f t="shared" si="28"/>
        <v>0</v>
      </c>
      <c r="O123" s="364">
        <f t="shared" si="28"/>
        <v>0</v>
      </c>
      <c r="P123" s="364">
        <f t="shared" si="28"/>
        <v>0</v>
      </c>
      <c r="Q123" s="364">
        <f t="shared" si="28"/>
        <v>0</v>
      </c>
      <c r="R123" s="364">
        <f t="shared" si="28"/>
        <v>0</v>
      </c>
      <c r="S123" s="364">
        <f t="shared" si="28"/>
        <v>0</v>
      </c>
      <c r="T123" s="364">
        <f t="shared" si="28"/>
        <v>0</v>
      </c>
      <c r="U123" s="364">
        <f t="shared" si="28"/>
        <v>0</v>
      </c>
      <c r="V123" s="364">
        <f t="shared" si="28"/>
        <v>0</v>
      </c>
      <c r="W123" s="366">
        <f t="shared" si="28"/>
        <v>0</v>
      </c>
      <c r="Y123" s="238"/>
    </row>
    <row r="124" spans="2:25" outlineLevel="1" x14ac:dyDescent="0.25">
      <c r="B124" s="465"/>
      <c r="C124" s="273"/>
      <c r="D124" s="273"/>
      <c r="E124" s="275"/>
      <c r="F124" s="274" t="s">
        <v>126</v>
      </c>
      <c r="G124" s="394">
        <f>SUM('2. NCCF CAD'!G124,'3. NCCF USD'!G124,'4. NCCF EUR'!G124,'5. NCCF GBP'!G124,'6. NCCF Autres (inclus)'!G124)</f>
        <v>0</v>
      </c>
      <c r="H124" s="421">
        <f>SUM('2. NCCF CAD'!H124,'3. NCCF USD'!H124,'4. NCCF EUR'!H124,'5. NCCF GBP'!H124,'6. NCCF Autres (inclus)'!H124)</f>
        <v>0</v>
      </c>
      <c r="I124" s="389">
        <f>SUM('2. NCCF CAD'!I124,'3. NCCF USD'!I124,'4. NCCF EUR'!I124,'5. NCCF GBP'!I124,'6. NCCF Autres (inclus)'!I124)</f>
        <v>0</v>
      </c>
      <c r="J124" s="389">
        <f>SUM('2. NCCF CAD'!J124,'3. NCCF USD'!J124,'4. NCCF EUR'!J124,'5. NCCF GBP'!J124,'6. NCCF Autres (inclus)'!J124)</f>
        <v>0</v>
      </c>
      <c r="K124" s="390">
        <f>SUM('2. NCCF CAD'!K124,'3. NCCF USD'!K124,'4. NCCF EUR'!K124,'5. NCCF GBP'!K124,'6. NCCF Autres (inclus)'!K124)</f>
        <v>0</v>
      </c>
      <c r="L124" s="388">
        <f>SUM('2. NCCF CAD'!L124,'3. NCCF USD'!L124,'4. NCCF EUR'!L124,'5. NCCF GBP'!L124,'6. NCCF Autres (inclus)'!L124)</f>
        <v>0</v>
      </c>
      <c r="M124" s="396">
        <f>SUM('2. NCCF CAD'!M124,'3. NCCF USD'!M124,'4. NCCF EUR'!M124,'5. NCCF GBP'!M124,'6. NCCF Autres (inclus)'!M124)</f>
        <v>0</v>
      </c>
      <c r="N124" s="392">
        <f>SUM('2. NCCF CAD'!N124,'3. NCCF USD'!N124,'4. NCCF EUR'!N124,'5. NCCF GBP'!N124,'6. NCCF Autres (inclus)'!N124)</f>
        <v>0</v>
      </c>
      <c r="O124" s="392">
        <f>SUM('2. NCCF CAD'!O124,'3. NCCF USD'!O124,'4. NCCF EUR'!O124,'5. NCCF GBP'!O124,'6. NCCF Autres (inclus)'!O124)</f>
        <v>0</v>
      </c>
      <c r="P124" s="392">
        <f>SUM('2. NCCF CAD'!P124,'3. NCCF USD'!P124,'4. NCCF EUR'!P124,'5. NCCF GBP'!P124,'6. NCCF Autres (inclus)'!P124)</f>
        <v>0</v>
      </c>
      <c r="Q124" s="392">
        <f>SUM('2. NCCF CAD'!Q124,'3. NCCF USD'!Q124,'4. NCCF EUR'!Q124,'5. NCCF GBP'!Q124,'6. NCCF Autres (inclus)'!Q124)</f>
        <v>0</v>
      </c>
      <c r="R124" s="392">
        <f>SUM('2. NCCF CAD'!R124,'3. NCCF USD'!R124,'4. NCCF EUR'!R124,'5. NCCF GBP'!R124,'6. NCCF Autres (inclus)'!R124)</f>
        <v>0</v>
      </c>
      <c r="S124" s="392">
        <f>SUM('2. NCCF CAD'!S124,'3. NCCF USD'!S124,'4. NCCF EUR'!S124,'5. NCCF GBP'!S124,'6. NCCF Autres (inclus)'!S124)</f>
        <v>0</v>
      </c>
      <c r="T124" s="392">
        <f>SUM('2. NCCF CAD'!T124,'3. NCCF USD'!T124,'4. NCCF EUR'!T124,'5. NCCF GBP'!T124,'6. NCCF Autres (inclus)'!T124)</f>
        <v>0</v>
      </c>
      <c r="U124" s="392">
        <f>SUM('2. NCCF CAD'!U124,'3. NCCF USD'!U124,'4. NCCF EUR'!U124,'5. NCCF GBP'!U124,'6. NCCF Autres (inclus)'!U124)</f>
        <v>0</v>
      </c>
      <c r="V124" s="399">
        <f>SUM('2. NCCF CAD'!V124,'3. NCCF USD'!V124,'4. NCCF EUR'!V124,'5. NCCF GBP'!V124,'6. NCCF Autres (inclus)'!V124)</f>
        <v>0</v>
      </c>
      <c r="W124" s="409">
        <f>SUM('2. NCCF CAD'!W124,'3. NCCF USD'!W124,'4. NCCF EUR'!W124,'5. NCCF GBP'!W124,'6. NCCF Autres (inclus)'!W124)</f>
        <v>0</v>
      </c>
      <c r="Y124" s="236"/>
    </row>
    <row r="125" spans="2:25" outlineLevel="1" x14ac:dyDescent="0.25">
      <c r="B125" s="465"/>
      <c r="C125" s="273"/>
      <c r="D125" s="275"/>
      <c r="E125" s="275"/>
      <c r="F125" s="274" t="s">
        <v>127</v>
      </c>
      <c r="G125" s="394">
        <f>SUM('2. NCCF CAD'!G125,'3. NCCF USD'!G125,'4. NCCF EUR'!G125,'5. NCCF GBP'!G125,'6. NCCF Autres (inclus)'!G125)</f>
        <v>0</v>
      </c>
      <c r="H125" s="421">
        <f>SUM('2. NCCF CAD'!H125,'3. NCCF USD'!H125,'4. NCCF EUR'!H125,'5. NCCF GBP'!H125,'6. NCCF Autres (inclus)'!H125)</f>
        <v>0</v>
      </c>
      <c r="I125" s="389">
        <f>SUM('2. NCCF CAD'!I125,'3. NCCF USD'!I125,'4. NCCF EUR'!I125,'5. NCCF GBP'!I125,'6. NCCF Autres (inclus)'!I125)</f>
        <v>0</v>
      </c>
      <c r="J125" s="389">
        <f>SUM('2. NCCF CAD'!J125,'3. NCCF USD'!J125,'4. NCCF EUR'!J125,'5. NCCF GBP'!J125,'6. NCCF Autres (inclus)'!J125)</f>
        <v>0</v>
      </c>
      <c r="K125" s="390">
        <f>SUM('2. NCCF CAD'!K125,'3. NCCF USD'!K125,'4. NCCF EUR'!K125,'5. NCCF GBP'!K125,'6. NCCF Autres (inclus)'!K125)</f>
        <v>0</v>
      </c>
      <c r="L125" s="388">
        <f>SUM('2. NCCF CAD'!L125,'3. NCCF USD'!L125,'4. NCCF EUR'!L125,'5. NCCF GBP'!L125,'6. NCCF Autres (inclus)'!L125)</f>
        <v>0</v>
      </c>
      <c r="M125" s="396">
        <f>SUM('2. NCCF CAD'!M125,'3. NCCF USD'!M125,'4. NCCF EUR'!M125,'5. NCCF GBP'!M125,'6. NCCF Autres (inclus)'!M125)</f>
        <v>0</v>
      </c>
      <c r="N125" s="413">
        <f>SUM('2. NCCF CAD'!N125,'3. NCCF USD'!N125,'4. NCCF EUR'!N125,'5. NCCF GBP'!N125,'6. NCCF Autres (inclus)'!N125)</f>
        <v>0</v>
      </c>
      <c r="O125" s="413">
        <f>SUM('2. NCCF CAD'!O125,'3. NCCF USD'!O125,'4. NCCF EUR'!O125,'5. NCCF GBP'!O125,'6. NCCF Autres (inclus)'!O125)</f>
        <v>0</v>
      </c>
      <c r="P125" s="413">
        <f>SUM('2. NCCF CAD'!P125,'3. NCCF USD'!P125,'4. NCCF EUR'!P125,'5. NCCF GBP'!P125,'6. NCCF Autres (inclus)'!P125)</f>
        <v>0</v>
      </c>
      <c r="Q125" s="413">
        <f>SUM('2. NCCF CAD'!Q125,'3. NCCF USD'!Q125,'4. NCCF EUR'!Q125,'5. NCCF GBP'!Q125,'6. NCCF Autres (inclus)'!Q125)</f>
        <v>0</v>
      </c>
      <c r="R125" s="413">
        <f>SUM('2. NCCF CAD'!R125,'3. NCCF USD'!R125,'4. NCCF EUR'!R125,'5. NCCF GBP'!R125,'6. NCCF Autres (inclus)'!R125)</f>
        <v>0</v>
      </c>
      <c r="S125" s="413">
        <f>SUM('2. NCCF CAD'!S125,'3. NCCF USD'!S125,'4. NCCF EUR'!S125,'5. NCCF GBP'!S125,'6. NCCF Autres (inclus)'!S125)</f>
        <v>0</v>
      </c>
      <c r="T125" s="413">
        <f>SUM('2. NCCF CAD'!T125,'3. NCCF USD'!T125,'4. NCCF EUR'!T125,'5. NCCF GBP'!T125,'6. NCCF Autres (inclus)'!T125)</f>
        <v>0</v>
      </c>
      <c r="U125" s="413">
        <f>SUM('2. NCCF CAD'!U125,'3. NCCF USD'!U125,'4. NCCF EUR'!U125,'5. NCCF GBP'!U125,'6. NCCF Autres (inclus)'!U125)</f>
        <v>0</v>
      </c>
      <c r="V125" s="399">
        <f>SUM('2. NCCF CAD'!V125,'3. NCCF USD'!V125,'4. NCCF EUR'!V125,'5. NCCF GBP'!V125,'6. NCCF Autres (inclus)'!V125)</f>
        <v>0</v>
      </c>
      <c r="W125" s="409">
        <f>SUM('2. NCCF CAD'!W125,'3. NCCF USD'!W125,'4. NCCF EUR'!W125,'5. NCCF GBP'!W125,'6. NCCF Autres (inclus)'!W125)</f>
        <v>0</v>
      </c>
      <c r="Y125" s="236"/>
    </row>
    <row r="126" spans="2:25" outlineLevel="1" x14ac:dyDescent="0.25">
      <c r="B126" s="465"/>
      <c r="C126" s="273"/>
      <c r="D126" s="272"/>
      <c r="E126" s="275"/>
      <c r="F126" s="274" t="s">
        <v>128</v>
      </c>
      <c r="G126" s="394">
        <f>SUM('2. NCCF CAD'!G126,'3. NCCF USD'!G126,'4. NCCF EUR'!G126,'5. NCCF GBP'!G126,'6. NCCF Autres (inclus)'!G126)</f>
        <v>0</v>
      </c>
      <c r="H126" s="81"/>
      <c r="I126" s="53"/>
      <c r="J126" s="53"/>
      <c r="K126" s="82"/>
      <c r="L126" s="33"/>
      <c r="M126" s="33"/>
      <c r="N126" s="83"/>
      <c r="O126" s="83"/>
      <c r="P126" s="83"/>
      <c r="Q126" s="83"/>
      <c r="R126" s="83"/>
      <c r="S126" s="83"/>
      <c r="T126" s="83"/>
      <c r="U126" s="83"/>
      <c r="V126" s="33"/>
      <c r="W126" s="40"/>
      <c r="Y126" s="236"/>
    </row>
    <row r="127" spans="2:25" x14ac:dyDescent="0.25">
      <c r="B127" s="465"/>
      <c r="C127" s="273"/>
      <c r="D127" s="272" t="s">
        <v>129</v>
      </c>
      <c r="E127" s="275"/>
      <c r="F127" s="275"/>
      <c r="G127" s="367">
        <f>SUBTOTAL(9,G128:G129)</f>
        <v>0</v>
      </c>
      <c r="H127" s="368">
        <f t="shared" ref="H127:W127" si="29">SUBTOTAL(9,H128)</f>
        <v>0</v>
      </c>
      <c r="I127" s="369">
        <f t="shared" si="29"/>
        <v>0</v>
      </c>
      <c r="J127" s="369">
        <f t="shared" si="29"/>
        <v>0</v>
      </c>
      <c r="K127" s="370">
        <f t="shared" si="29"/>
        <v>0</v>
      </c>
      <c r="L127" s="364">
        <f t="shared" si="29"/>
        <v>0</v>
      </c>
      <c r="M127" s="364">
        <f t="shared" si="29"/>
        <v>0</v>
      </c>
      <c r="N127" s="364">
        <f t="shared" si="29"/>
        <v>0</v>
      </c>
      <c r="O127" s="364">
        <f t="shared" si="29"/>
        <v>0</v>
      </c>
      <c r="P127" s="364">
        <f t="shared" si="29"/>
        <v>0</v>
      </c>
      <c r="Q127" s="364">
        <f t="shared" si="29"/>
        <v>0</v>
      </c>
      <c r="R127" s="364">
        <f t="shared" si="29"/>
        <v>0</v>
      </c>
      <c r="S127" s="364">
        <f t="shared" si="29"/>
        <v>0</v>
      </c>
      <c r="T127" s="364">
        <f t="shared" si="29"/>
        <v>0</v>
      </c>
      <c r="U127" s="364">
        <f t="shared" si="29"/>
        <v>0</v>
      </c>
      <c r="V127" s="364">
        <f t="shared" si="29"/>
        <v>0</v>
      </c>
      <c r="W127" s="366">
        <f t="shared" si="29"/>
        <v>0</v>
      </c>
      <c r="Y127" s="238"/>
    </row>
    <row r="128" spans="2:25" outlineLevel="1" x14ac:dyDescent="0.25">
      <c r="B128" s="465"/>
      <c r="C128" s="273"/>
      <c r="D128" s="273"/>
      <c r="E128" s="275"/>
      <c r="F128" s="274" t="s">
        <v>130</v>
      </c>
      <c r="G128" s="394">
        <f>SUM('2. NCCF CAD'!G128,'3. NCCF USD'!G128,'4. NCCF EUR'!G128,'5. NCCF GBP'!G128,'6. NCCF Autres (inclus)'!G128)</f>
        <v>0</v>
      </c>
      <c r="H128" s="395">
        <f>SUM('2. NCCF CAD'!H128,'3. NCCF USD'!H128,'4. NCCF EUR'!H128,'5. NCCF GBP'!H128,'6. NCCF Autres (inclus)'!H128)</f>
        <v>0</v>
      </c>
      <c r="I128" s="389">
        <f>SUM('2. NCCF CAD'!I128,'3. NCCF USD'!I128,'4. NCCF EUR'!I128,'5. NCCF GBP'!I128,'6. NCCF Autres (inclus)'!I128)</f>
        <v>0</v>
      </c>
      <c r="J128" s="389">
        <f>SUM('2. NCCF CAD'!J128,'3. NCCF USD'!J128,'4. NCCF EUR'!J128,'5. NCCF GBP'!J128,'6. NCCF Autres (inclus)'!J128)</f>
        <v>0</v>
      </c>
      <c r="K128" s="390">
        <f>SUM('2. NCCF CAD'!K128,'3. NCCF USD'!K128,'4. NCCF EUR'!K128,'5. NCCF GBP'!K128,'6. NCCF Autres (inclus)'!K128)</f>
        <v>0</v>
      </c>
      <c r="L128" s="388">
        <f>SUM('2. NCCF CAD'!L128,'3. NCCF USD'!L128,'4. NCCF EUR'!L128,'5. NCCF GBP'!L128,'6. NCCF Autres (inclus)'!L128)</f>
        <v>0</v>
      </c>
      <c r="M128" s="396">
        <f>SUM('2. NCCF CAD'!M128,'3. NCCF USD'!M128,'4. NCCF EUR'!M128,'5. NCCF GBP'!M128,'6. NCCF Autres (inclus)'!M128)</f>
        <v>0</v>
      </c>
      <c r="N128" s="392">
        <f>SUM('2. NCCF CAD'!N128,'3. NCCF USD'!N128,'4. NCCF EUR'!N128,'5. NCCF GBP'!N128,'6. NCCF Autres (inclus)'!N128)</f>
        <v>0</v>
      </c>
      <c r="O128" s="392">
        <f>SUM('2. NCCF CAD'!O128,'3. NCCF USD'!O128,'4. NCCF EUR'!O128,'5. NCCF GBP'!O128,'6. NCCF Autres (inclus)'!O128)</f>
        <v>0</v>
      </c>
      <c r="P128" s="392">
        <f>SUM('2. NCCF CAD'!P128,'3. NCCF USD'!P128,'4. NCCF EUR'!P128,'5. NCCF GBP'!P128,'6. NCCF Autres (inclus)'!P128)</f>
        <v>0</v>
      </c>
      <c r="Q128" s="392">
        <f>SUM('2. NCCF CAD'!Q128,'3. NCCF USD'!Q128,'4. NCCF EUR'!Q128,'5. NCCF GBP'!Q128,'6. NCCF Autres (inclus)'!Q128)</f>
        <v>0</v>
      </c>
      <c r="R128" s="392">
        <f>SUM('2. NCCF CAD'!R128,'3. NCCF USD'!R128,'4. NCCF EUR'!R128,'5. NCCF GBP'!R128,'6. NCCF Autres (inclus)'!R128)</f>
        <v>0</v>
      </c>
      <c r="S128" s="392">
        <f>SUM('2. NCCF CAD'!S128,'3. NCCF USD'!S128,'4. NCCF EUR'!S128,'5. NCCF GBP'!S128,'6. NCCF Autres (inclus)'!S128)</f>
        <v>0</v>
      </c>
      <c r="T128" s="392">
        <f>SUM('2. NCCF CAD'!T128,'3. NCCF USD'!T128,'4. NCCF EUR'!T128,'5. NCCF GBP'!T128,'6. NCCF Autres (inclus)'!T128)</f>
        <v>0</v>
      </c>
      <c r="U128" s="392">
        <f>SUM('2. NCCF CAD'!U128,'3. NCCF USD'!U128,'4. NCCF EUR'!U128,'5. NCCF GBP'!U128,'6. NCCF Autres (inclus)'!U128)</f>
        <v>0</v>
      </c>
      <c r="V128" s="399">
        <f>SUM('2. NCCF CAD'!V128,'3. NCCF USD'!V128,'4. NCCF EUR'!V128,'5. NCCF GBP'!V128,'6. NCCF Autres (inclus)'!V128)</f>
        <v>0</v>
      </c>
      <c r="W128" s="409">
        <f>SUM('2. NCCF CAD'!W128,'3. NCCF USD'!W128,'4. NCCF EUR'!W128,'5. NCCF GBP'!W128,'6. NCCF Autres (inclus)'!W128)</f>
        <v>0</v>
      </c>
      <c r="Y128" s="236"/>
    </row>
    <row r="129" spans="2:25" outlineLevel="1" x14ac:dyDescent="0.25">
      <c r="B129" s="465"/>
      <c r="C129" s="273"/>
      <c r="D129" s="273"/>
      <c r="E129" s="275"/>
      <c r="F129" s="274" t="s">
        <v>131</v>
      </c>
      <c r="G129" s="394">
        <f>SUM('2. NCCF CAD'!G129,'3. NCCF USD'!G129,'4. NCCF EUR'!G129,'5. NCCF GBP'!G129,'6. NCCF Autres (inclus)'!G129)</f>
        <v>0</v>
      </c>
      <c r="H129" s="368"/>
      <c r="I129" s="369"/>
      <c r="J129" s="369"/>
      <c r="K129" s="370"/>
      <c r="L129" s="364"/>
      <c r="M129" s="364"/>
      <c r="N129" s="364"/>
      <c r="O129" s="364"/>
      <c r="P129" s="364"/>
      <c r="Q129" s="364"/>
      <c r="R129" s="364"/>
      <c r="S129" s="364"/>
      <c r="T129" s="364"/>
      <c r="U129" s="364"/>
      <c r="V129" s="364"/>
      <c r="W129" s="366"/>
      <c r="Y129" s="236"/>
    </row>
    <row r="130" spans="2:25" x14ac:dyDescent="0.25">
      <c r="B130" s="465"/>
      <c r="C130" s="273"/>
      <c r="D130" s="272" t="s">
        <v>132</v>
      </c>
      <c r="E130" s="275"/>
      <c r="F130" s="273"/>
      <c r="G130" s="367">
        <f t="shared" ref="G130:W130" si="30">SUBTOTAL(9,G131:G134)</f>
        <v>0</v>
      </c>
      <c r="H130" s="368">
        <f t="shared" si="30"/>
        <v>0</v>
      </c>
      <c r="I130" s="369">
        <f t="shared" si="30"/>
        <v>0</v>
      </c>
      <c r="J130" s="369">
        <f t="shared" si="30"/>
        <v>0</v>
      </c>
      <c r="K130" s="370">
        <f t="shared" si="30"/>
        <v>0</v>
      </c>
      <c r="L130" s="364">
        <f t="shared" si="30"/>
        <v>0</v>
      </c>
      <c r="M130" s="364">
        <f t="shared" si="30"/>
        <v>0</v>
      </c>
      <c r="N130" s="364">
        <f t="shared" si="30"/>
        <v>0</v>
      </c>
      <c r="O130" s="364">
        <f t="shared" si="30"/>
        <v>0</v>
      </c>
      <c r="P130" s="364">
        <f t="shared" si="30"/>
        <v>0</v>
      </c>
      <c r="Q130" s="364">
        <f t="shared" si="30"/>
        <v>0</v>
      </c>
      <c r="R130" s="364">
        <f t="shared" si="30"/>
        <v>0</v>
      </c>
      <c r="S130" s="364">
        <f t="shared" si="30"/>
        <v>0</v>
      </c>
      <c r="T130" s="364">
        <f t="shared" si="30"/>
        <v>0</v>
      </c>
      <c r="U130" s="364">
        <f t="shared" si="30"/>
        <v>0</v>
      </c>
      <c r="V130" s="364">
        <f t="shared" si="30"/>
        <v>0</v>
      </c>
      <c r="W130" s="366">
        <f t="shared" si="30"/>
        <v>0</v>
      </c>
      <c r="Y130" s="238"/>
    </row>
    <row r="131" spans="2:25" outlineLevel="1" x14ac:dyDescent="0.25">
      <c r="B131" s="465"/>
      <c r="C131" s="273"/>
      <c r="D131" s="273"/>
      <c r="E131" s="275"/>
      <c r="F131" s="274" t="s">
        <v>133</v>
      </c>
      <c r="G131" s="394">
        <f>SUM('2. NCCF CAD'!G131,'3. NCCF USD'!G131,'4. NCCF EUR'!G131,'5. NCCF GBP'!G131,'6. NCCF Autres (inclus)'!G131)</f>
        <v>0</v>
      </c>
      <c r="H131" s="421">
        <f>SUM('2. NCCF CAD'!H131,'3. NCCF USD'!H131,'4. NCCF EUR'!H131,'5. NCCF GBP'!H131,'6. NCCF Autres (inclus)'!H131)</f>
        <v>0</v>
      </c>
      <c r="I131" s="389">
        <f>SUM('2. NCCF CAD'!I131,'3. NCCF USD'!I131,'4. NCCF EUR'!I131,'5. NCCF GBP'!I131,'6. NCCF Autres (inclus)'!I131)</f>
        <v>0</v>
      </c>
      <c r="J131" s="389">
        <f>SUM('2. NCCF CAD'!J131,'3. NCCF USD'!J131,'4. NCCF EUR'!J131,'5. NCCF GBP'!J131,'6. NCCF Autres (inclus)'!J131)</f>
        <v>0</v>
      </c>
      <c r="K131" s="390">
        <f>SUM('2. NCCF CAD'!K131,'3. NCCF USD'!K131,'4. NCCF EUR'!K131,'5. NCCF GBP'!K131,'6. NCCF Autres (inclus)'!K131)</f>
        <v>0</v>
      </c>
      <c r="L131" s="388">
        <f>SUM('2. NCCF CAD'!L131,'3. NCCF USD'!L131,'4. NCCF EUR'!L131,'5. NCCF GBP'!L131,'6. NCCF Autres (inclus)'!L131)</f>
        <v>0</v>
      </c>
      <c r="M131" s="396">
        <f>SUM('2. NCCF CAD'!M131,'3. NCCF USD'!M131,'4. NCCF EUR'!M131,'5. NCCF GBP'!M131,'6. NCCF Autres (inclus)'!M131)</f>
        <v>0</v>
      </c>
      <c r="N131" s="392">
        <f>SUM('2. NCCF CAD'!N131,'3. NCCF USD'!N131,'4. NCCF EUR'!N131,'5. NCCF GBP'!N131,'6. NCCF Autres (inclus)'!N131)</f>
        <v>0</v>
      </c>
      <c r="O131" s="392">
        <f>SUM('2. NCCF CAD'!O131,'3. NCCF USD'!O131,'4. NCCF EUR'!O131,'5. NCCF GBP'!O131,'6. NCCF Autres (inclus)'!O131)</f>
        <v>0</v>
      </c>
      <c r="P131" s="392">
        <f>SUM('2. NCCF CAD'!P131,'3. NCCF USD'!P131,'4. NCCF EUR'!P131,'5. NCCF GBP'!P131,'6. NCCF Autres (inclus)'!P131)</f>
        <v>0</v>
      </c>
      <c r="Q131" s="392">
        <f>SUM('2. NCCF CAD'!Q131,'3. NCCF USD'!Q131,'4. NCCF EUR'!Q131,'5. NCCF GBP'!Q131,'6. NCCF Autres (inclus)'!Q131)</f>
        <v>0</v>
      </c>
      <c r="R131" s="392">
        <f>SUM('2. NCCF CAD'!R131,'3. NCCF USD'!R131,'4. NCCF EUR'!R131,'5. NCCF GBP'!R131,'6. NCCF Autres (inclus)'!R131)</f>
        <v>0</v>
      </c>
      <c r="S131" s="392">
        <f>SUM('2. NCCF CAD'!S131,'3. NCCF USD'!S131,'4. NCCF EUR'!S131,'5. NCCF GBP'!S131,'6. NCCF Autres (inclus)'!S131)</f>
        <v>0</v>
      </c>
      <c r="T131" s="392">
        <f>SUM('2. NCCF CAD'!T131,'3. NCCF USD'!T131,'4. NCCF EUR'!T131,'5. NCCF GBP'!T131,'6. NCCF Autres (inclus)'!T131)</f>
        <v>0</v>
      </c>
      <c r="U131" s="392">
        <f>SUM('2. NCCF CAD'!U131,'3. NCCF USD'!U131,'4. NCCF EUR'!U131,'5. NCCF GBP'!U131,'6. NCCF Autres (inclus)'!U131)</f>
        <v>0</v>
      </c>
      <c r="V131" s="399">
        <f>SUM('2. NCCF CAD'!V131,'3. NCCF USD'!V131,'4. NCCF EUR'!V131,'5. NCCF GBP'!V131,'6. NCCF Autres (inclus)'!V131)</f>
        <v>0</v>
      </c>
      <c r="W131" s="409">
        <f>SUM('2. NCCF CAD'!W131,'3. NCCF USD'!W131,'4. NCCF EUR'!W131,'5. NCCF GBP'!W131,'6. NCCF Autres (inclus)'!W131)</f>
        <v>0</v>
      </c>
      <c r="Y131" s="236"/>
    </row>
    <row r="132" spans="2:25" outlineLevel="1" x14ac:dyDescent="0.25">
      <c r="B132" s="465"/>
      <c r="C132" s="275"/>
      <c r="D132" s="275"/>
      <c r="E132" s="275"/>
      <c r="F132" s="274" t="s">
        <v>134</v>
      </c>
      <c r="G132" s="394">
        <f>SUM('2. NCCF CAD'!G132,'3. NCCF USD'!G132,'4. NCCF EUR'!G132,'5. NCCF GBP'!G132,'6. NCCF Autres (inclus)'!G132)</f>
        <v>0</v>
      </c>
      <c r="H132" s="421">
        <f>SUM('2. NCCF CAD'!H132,'3. NCCF USD'!H132,'4. NCCF EUR'!H132,'5. NCCF GBP'!H132,'6. NCCF Autres (inclus)'!H132)</f>
        <v>0</v>
      </c>
      <c r="I132" s="389">
        <f>SUM('2. NCCF CAD'!I132,'3. NCCF USD'!I132,'4. NCCF EUR'!I132,'5. NCCF GBP'!I132,'6. NCCF Autres (inclus)'!I132)</f>
        <v>0</v>
      </c>
      <c r="J132" s="389">
        <f>SUM('2. NCCF CAD'!J132,'3. NCCF USD'!J132,'4. NCCF EUR'!J132,'5. NCCF GBP'!J132,'6. NCCF Autres (inclus)'!J132)</f>
        <v>0</v>
      </c>
      <c r="K132" s="390">
        <f>SUM('2. NCCF CAD'!K132,'3. NCCF USD'!K132,'4. NCCF EUR'!K132,'5. NCCF GBP'!K132,'6. NCCF Autres (inclus)'!K132)</f>
        <v>0</v>
      </c>
      <c r="L132" s="388">
        <f>SUM('2. NCCF CAD'!L132,'3. NCCF USD'!L132,'4. NCCF EUR'!L132,'5. NCCF GBP'!L132,'6. NCCF Autres (inclus)'!L132)</f>
        <v>0</v>
      </c>
      <c r="M132" s="396">
        <f>SUM('2. NCCF CAD'!M132,'3. NCCF USD'!M132,'4. NCCF EUR'!M132,'5. NCCF GBP'!M132,'6. NCCF Autres (inclus)'!M132)</f>
        <v>0</v>
      </c>
      <c r="N132" s="392">
        <f>SUM('2. NCCF CAD'!N132,'3. NCCF USD'!N132,'4. NCCF EUR'!N132,'5. NCCF GBP'!N132,'6. NCCF Autres (inclus)'!N132)</f>
        <v>0</v>
      </c>
      <c r="O132" s="392">
        <f>SUM('2. NCCF CAD'!O132,'3. NCCF USD'!O132,'4. NCCF EUR'!O132,'5. NCCF GBP'!O132,'6. NCCF Autres (inclus)'!O132)</f>
        <v>0</v>
      </c>
      <c r="P132" s="392">
        <f>SUM('2. NCCF CAD'!P132,'3. NCCF USD'!P132,'4. NCCF EUR'!P132,'5. NCCF GBP'!P132,'6. NCCF Autres (inclus)'!P132)</f>
        <v>0</v>
      </c>
      <c r="Q132" s="392">
        <f>SUM('2. NCCF CAD'!Q132,'3. NCCF USD'!Q132,'4. NCCF EUR'!Q132,'5. NCCF GBP'!Q132,'6. NCCF Autres (inclus)'!Q132)</f>
        <v>0</v>
      </c>
      <c r="R132" s="392">
        <f>SUM('2. NCCF CAD'!R132,'3. NCCF USD'!R132,'4. NCCF EUR'!R132,'5. NCCF GBP'!R132,'6. NCCF Autres (inclus)'!R132)</f>
        <v>0</v>
      </c>
      <c r="S132" s="392">
        <f>SUM('2. NCCF CAD'!S132,'3. NCCF USD'!S132,'4. NCCF EUR'!S132,'5. NCCF GBP'!S132,'6. NCCF Autres (inclus)'!S132)</f>
        <v>0</v>
      </c>
      <c r="T132" s="392">
        <f>SUM('2. NCCF CAD'!T132,'3. NCCF USD'!T132,'4. NCCF EUR'!T132,'5. NCCF GBP'!T132,'6. NCCF Autres (inclus)'!T132)</f>
        <v>0</v>
      </c>
      <c r="U132" s="392">
        <f>SUM('2. NCCF CAD'!U132,'3. NCCF USD'!U132,'4. NCCF EUR'!U132,'5. NCCF GBP'!U132,'6. NCCF Autres (inclus)'!U132)</f>
        <v>0</v>
      </c>
      <c r="V132" s="399">
        <f>SUM('2. NCCF CAD'!V132,'3. NCCF USD'!V132,'4. NCCF EUR'!V132,'5. NCCF GBP'!V132,'6. NCCF Autres (inclus)'!V132)</f>
        <v>0</v>
      </c>
      <c r="W132" s="409">
        <f>SUM('2. NCCF CAD'!W132,'3. NCCF USD'!W132,'4. NCCF EUR'!W132,'5. NCCF GBP'!W132,'6. NCCF Autres (inclus)'!W132)</f>
        <v>0</v>
      </c>
      <c r="Y132" s="236"/>
    </row>
    <row r="133" spans="2:25" outlineLevel="1" x14ac:dyDescent="0.25">
      <c r="B133" s="465"/>
      <c r="C133" s="275"/>
      <c r="D133" s="275"/>
      <c r="E133" s="275"/>
      <c r="F133" s="274" t="s">
        <v>135</v>
      </c>
      <c r="G133" s="394">
        <f>SUM('2. NCCF CAD'!G133,'3. NCCF USD'!G133,'4. NCCF EUR'!G133,'5. NCCF GBP'!G133,'6. NCCF Autres (inclus)'!G133)</f>
        <v>0</v>
      </c>
      <c r="H133" s="421">
        <f>SUM('2. NCCF CAD'!H133,'3. NCCF USD'!H133,'4. NCCF EUR'!H133,'5. NCCF GBP'!H133,'6. NCCF Autres (inclus)'!H133)</f>
        <v>0</v>
      </c>
      <c r="I133" s="389">
        <f>SUM('2. NCCF CAD'!I133,'3. NCCF USD'!I133,'4. NCCF EUR'!I133,'5. NCCF GBP'!I133,'6. NCCF Autres (inclus)'!I133)</f>
        <v>0</v>
      </c>
      <c r="J133" s="389">
        <f>SUM('2. NCCF CAD'!J133,'3. NCCF USD'!J133,'4. NCCF EUR'!J133,'5. NCCF GBP'!J133,'6. NCCF Autres (inclus)'!J133)</f>
        <v>0</v>
      </c>
      <c r="K133" s="390">
        <f>SUM('2. NCCF CAD'!K133,'3. NCCF USD'!K133,'4. NCCF EUR'!K133,'5. NCCF GBP'!K133,'6. NCCF Autres (inclus)'!K133)</f>
        <v>0</v>
      </c>
      <c r="L133" s="388">
        <f>SUM('2. NCCF CAD'!L133,'3. NCCF USD'!L133,'4. NCCF EUR'!L133,'5. NCCF GBP'!L133,'6. NCCF Autres (inclus)'!L133)</f>
        <v>0</v>
      </c>
      <c r="M133" s="396">
        <f>SUM('2. NCCF CAD'!M133,'3. NCCF USD'!M133,'4. NCCF EUR'!M133,'5. NCCF GBP'!M133,'6. NCCF Autres (inclus)'!M133)</f>
        <v>0</v>
      </c>
      <c r="N133" s="392">
        <f>SUM('2. NCCF CAD'!N133,'3. NCCF USD'!N133,'4. NCCF EUR'!N133,'5. NCCF GBP'!N133,'6. NCCF Autres (inclus)'!N133)</f>
        <v>0</v>
      </c>
      <c r="O133" s="392">
        <f>SUM('2. NCCF CAD'!O133,'3. NCCF USD'!O133,'4. NCCF EUR'!O133,'5. NCCF GBP'!O133,'6. NCCF Autres (inclus)'!O133)</f>
        <v>0</v>
      </c>
      <c r="P133" s="392">
        <f>SUM('2. NCCF CAD'!P133,'3. NCCF USD'!P133,'4. NCCF EUR'!P133,'5. NCCF GBP'!P133,'6. NCCF Autres (inclus)'!P133)</f>
        <v>0</v>
      </c>
      <c r="Q133" s="392">
        <f>SUM('2. NCCF CAD'!Q133,'3. NCCF USD'!Q133,'4. NCCF EUR'!Q133,'5. NCCF GBP'!Q133,'6. NCCF Autres (inclus)'!Q133)</f>
        <v>0</v>
      </c>
      <c r="R133" s="392">
        <f>SUM('2. NCCF CAD'!R133,'3. NCCF USD'!R133,'4. NCCF EUR'!R133,'5. NCCF GBP'!R133,'6. NCCF Autres (inclus)'!R133)</f>
        <v>0</v>
      </c>
      <c r="S133" s="392">
        <f>SUM('2. NCCF CAD'!S133,'3. NCCF USD'!S133,'4. NCCF EUR'!S133,'5. NCCF GBP'!S133,'6. NCCF Autres (inclus)'!S133)</f>
        <v>0</v>
      </c>
      <c r="T133" s="392">
        <f>SUM('2. NCCF CAD'!T133,'3. NCCF USD'!T133,'4. NCCF EUR'!T133,'5. NCCF GBP'!T133,'6. NCCF Autres (inclus)'!T133)</f>
        <v>0</v>
      </c>
      <c r="U133" s="392">
        <f>SUM('2. NCCF CAD'!U133,'3. NCCF USD'!U133,'4. NCCF EUR'!U133,'5. NCCF GBP'!U133,'6. NCCF Autres (inclus)'!U133)</f>
        <v>0</v>
      </c>
      <c r="V133" s="399">
        <f>SUM('2. NCCF CAD'!V133,'3. NCCF USD'!V133,'4. NCCF EUR'!V133,'5. NCCF GBP'!V133,'6. NCCF Autres (inclus)'!V133)</f>
        <v>0</v>
      </c>
      <c r="W133" s="409">
        <f>SUM('2. NCCF CAD'!W133,'3. NCCF USD'!W133,'4. NCCF EUR'!W133,'5. NCCF GBP'!W133,'6. NCCF Autres (inclus)'!W133)</f>
        <v>0</v>
      </c>
      <c r="Y133" s="236"/>
    </row>
    <row r="134" spans="2:25" outlineLevel="1" x14ac:dyDescent="0.25">
      <c r="B134" s="465"/>
      <c r="C134" s="275"/>
      <c r="D134" s="275"/>
      <c r="E134" s="275"/>
      <c r="F134" s="274" t="s">
        <v>136</v>
      </c>
      <c r="G134" s="394">
        <f>SUM('2. NCCF CAD'!G134,'3. NCCF USD'!G134,'4. NCCF EUR'!G134,'5. NCCF GBP'!G134,'6. NCCF Autres (inclus)'!G134)</f>
        <v>0</v>
      </c>
      <c r="H134" s="421">
        <f>SUM('2. NCCF CAD'!H134,'3. NCCF USD'!H134,'4. NCCF EUR'!H134,'5. NCCF GBP'!H134,'6. NCCF Autres (inclus)'!H134)</f>
        <v>0</v>
      </c>
      <c r="I134" s="389">
        <f>SUM('2. NCCF CAD'!I134,'3. NCCF USD'!I134,'4. NCCF EUR'!I134,'5. NCCF GBP'!I134,'6. NCCF Autres (inclus)'!I134)</f>
        <v>0</v>
      </c>
      <c r="J134" s="389">
        <f>SUM('2. NCCF CAD'!J134,'3. NCCF USD'!J134,'4. NCCF EUR'!J134,'5. NCCF GBP'!J134,'6. NCCF Autres (inclus)'!J134)</f>
        <v>0</v>
      </c>
      <c r="K134" s="390">
        <f>SUM('2. NCCF CAD'!K134,'3. NCCF USD'!K134,'4. NCCF EUR'!K134,'5. NCCF GBP'!K134,'6. NCCF Autres (inclus)'!K134)</f>
        <v>0</v>
      </c>
      <c r="L134" s="388">
        <f>SUM('2. NCCF CAD'!L134,'3. NCCF USD'!L134,'4. NCCF EUR'!L134,'5. NCCF GBP'!L134,'6. NCCF Autres (inclus)'!L134)</f>
        <v>0</v>
      </c>
      <c r="M134" s="396">
        <f>SUM('2. NCCF CAD'!M134,'3. NCCF USD'!M134,'4. NCCF EUR'!M134,'5. NCCF GBP'!M134,'6. NCCF Autres (inclus)'!M134)</f>
        <v>0</v>
      </c>
      <c r="N134" s="392">
        <f>SUM('2. NCCF CAD'!N134,'3. NCCF USD'!N134,'4. NCCF EUR'!N134,'5. NCCF GBP'!N134,'6. NCCF Autres (inclus)'!N134)</f>
        <v>0</v>
      </c>
      <c r="O134" s="392">
        <f>SUM('2. NCCF CAD'!O134,'3. NCCF USD'!O134,'4. NCCF EUR'!O134,'5. NCCF GBP'!O134,'6. NCCF Autres (inclus)'!O134)</f>
        <v>0</v>
      </c>
      <c r="P134" s="392">
        <f>SUM('2. NCCF CAD'!P134,'3. NCCF USD'!P134,'4. NCCF EUR'!P134,'5. NCCF GBP'!P134,'6. NCCF Autres (inclus)'!P134)</f>
        <v>0</v>
      </c>
      <c r="Q134" s="392">
        <f>SUM('2. NCCF CAD'!Q134,'3. NCCF USD'!Q134,'4. NCCF EUR'!Q134,'5. NCCF GBP'!Q134,'6. NCCF Autres (inclus)'!Q134)</f>
        <v>0</v>
      </c>
      <c r="R134" s="392">
        <f>SUM('2. NCCF CAD'!R134,'3. NCCF USD'!R134,'4. NCCF EUR'!R134,'5. NCCF GBP'!R134,'6. NCCF Autres (inclus)'!R134)</f>
        <v>0</v>
      </c>
      <c r="S134" s="392">
        <f>SUM('2. NCCF CAD'!S134,'3. NCCF USD'!S134,'4. NCCF EUR'!S134,'5. NCCF GBP'!S134,'6. NCCF Autres (inclus)'!S134)</f>
        <v>0</v>
      </c>
      <c r="T134" s="392">
        <f>SUM('2. NCCF CAD'!T134,'3. NCCF USD'!T134,'4. NCCF EUR'!T134,'5. NCCF GBP'!T134,'6. NCCF Autres (inclus)'!T134)</f>
        <v>0</v>
      </c>
      <c r="U134" s="392">
        <f>SUM('2. NCCF CAD'!U134,'3. NCCF USD'!U134,'4. NCCF EUR'!U134,'5. NCCF GBP'!U134,'6. NCCF Autres (inclus)'!U134)</f>
        <v>0</v>
      </c>
      <c r="V134" s="399">
        <f>SUM('2. NCCF CAD'!V134,'3. NCCF USD'!V134,'4. NCCF EUR'!V134,'5. NCCF GBP'!V134,'6. NCCF Autres (inclus)'!V134)</f>
        <v>0</v>
      </c>
      <c r="W134" s="409">
        <f>SUM('2. NCCF CAD'!W134,'3. NCCF USD'!W134,'4. NCCF EUR'!W134,'5. NCCF GBP'!W134,'6. NCCF Autres (inclus)'!W134)</f>
        <v>0</v>
      </c>
      <c r="Y134" s="236"/>
    </row>
    <row r="135" spans="2:25" x14ac:dyDescent="0.25">
      <c r="B135" s="465"/>
      <c r="C135" s="272" t="s">
        <v>137</v>
      </c>
      <c r="D135" s="275"/>
      <c r="E135" s="275"/>
      <c r="F135" s="273"/>
      <c r="G135" s="367"/>
      <c r="H135" s="368"/>
      <c r="I135" s="369"/>
      <c r="J135" s="369"/>
      <c r="K135" s="370"/>
      <c r="L135" s="364"/>
      <c r="M135" s="364"/>
      <c r="N135" s="364"/>
      <c r="O135" s="364"/>
      <c r="P135" s="364"/>
      <c r="Q135" s="364"/>
      <c r="R135" s="364"/>
      <c r="S135" s="364"/>
      <c r="T135" s="364"/>
      <c r="U135" s="364"/>
      <c r="V135" s="364"/>
      <c r="W135" s="366"/>
      <c r="Y135" s="353"/>
    </row>
    <row r="136" spans="2:25" x14ac:dyDescent="0.25">
      <c r="B136" s="465"/>
      <c r="C136" s="272"/>
      <c r="D136" s="276" t="s">
        <v>20</v>
      </c>
      <c r="E136" s="273"/>
      <c r="F136" s="273"/>
      <c r="G136" s="367"/>
      <c r="H136" s="368"/>
      <c r="I136" s="369"/>
      <c r="J136" s="369"/>
      <c r="K136" s="370"/>
      <c r="L136" s="364"/>
      <c r="M136" s="364"/>
      <c r="N136" s="364"/>
      <c r="O136" s="364"/>
      <c r="P136" s="364"/>
      <c r="Q136" s="364"/>
      <c r="R136" s="364"/>
      <c r="S136" s="364"/>
      <c r="T136" s="364"/>
      <c r="U136" s="364"/>
      <c r="V136" s="364"/>
      <c r="W136" s="366"/>
      <c r="Y136" s="237"/>
    </row>
    <row r="137" spans="2:25" x14ac:dyDescent="0.25">
      <c r="B137" s="465"/>
      <c r="C137" s="272"/>
      <c r="D137" s="272"/>
      <c r="E137" s="273" t="s">
        <v>21</v>
      </c>
      <c r="F137" s="273"/>
      <c r="G137" s="367">
        <f t="shared" ref="G137:W137" si="31">SUBTOTAL(9,G138:G141)</f>
        <v>0</v>
      </c>
      <c r="H137" s="368">
        <f t="shared" si="31"/>
        <v>0</v>
      </c>
      <c r="I137" s="369">
        <f t="shared" si="31"/>
        <v>0</v>
      </c>
      <c r="J137" s="369">
        <f t="shared" si="31"/>
        <v>0</v>
      </c>
      <c r="K137" s="370">
        <f t="shared" si="31"/>
        <v>0</v>
      </c>
      <c r="L137" s="364">
        <f t="shared" si="31"/>
        <v>0</v>
      </c>
      <c r="M137" s="364">
        <f t="shared" si="31"/>
        <v>0</v>
      </c>
      <c r="N137" s="364">
        <f t="shared" si="31"/>
        <v>0</v>
      </c>
      <c r="O137" s="364">
        <f t="shared" si="31"/>
        <v>0</v>
      </c>
      <c r="P137" s="364">
        <f t="shared" si="31"/>
        <v>0</v>
      </c>
      <c r="Q137" s="364">
        <f t="shared" si="31"/>
        <v>0</v>
      </c>
      <c r="R137" s="364">
        <f t="shared" si="31"/>
        <v>0</v>
      </c>
      <c r="S137" s="364">
        <f t="shared" si="31"/>
        <v>0</v>
      </c>
      <c r="T137" s="364">
        <f t="shared" si="31"/>
        <v>0</v>
      </c>
      <c r="U137" s="364">
        <f t="shared" si="31"/>
        <v>0</v>
      </c>
      <c r="V137" s="364">
        <f t="shared" si="31"/>
        <v>0</v>
      </c>
      <c r="W137" s="366">
        <f t="shared" si="31"/>
        <v>0</v>
      </c>
      <c r="Y137" s="354"/>
    </row>
    <row r="138" spans="2:25" outlineLevel="1" x14ac:dyDescent="0.25">
      <c r="B138" s="465"/>
      <c r="C138" s="272"/>
      <c r="D138" s="272"/>
      <c r="E138" s="273"/>
      <c r="F138" s="274" t="s">
        <v>22</v>
      </c>
      <c r="G138" s="394">
        <f>SUM('2. NCCF CAD'!G138,'3. NCCF USD'!G138,'4. NCCF EUR'!G138,'5. NCCF GBP'!G138,'6. NCCF Autres (inclus)'!G138)</f>
        <v>0</v>
      </c>
      <c r="H138" s="421">
        <f>SUM('2. NCCF CAD'!H138,'3. NCCF USD'!H138,'4. NCCF EUR'!H138,'5. NCCF GBP'!H138,'6. NCCF Autres (inclus)'!H138)</f>
        <v>0</v>
      </c>
      <c r="I138" s="389">
        <f>SUM('2. NCCF CAD'!I138,'3. NCCF USD'!I138,'4. NCCF EUR'!I138,'5. NCCF GBP'!I138,'6. NCCF Autres (inclus)'!I138)</f>
        <v>0</v>
      </c>
      <c r="J138" s="389">
        <f>SUM('2. NCCF CAD'!J138,'3. NCCF USD'!J138,'4. NCCF EUR'!J138,'5. NCCF GBP'!J138,'6. NCCF Autres (inclus)'!J138)</f>
        <v>0</v>
      </c>
      <c r="K138" s="390">
        <f>SUM('2. NCCF CAD'!K138,'3. NCCF USD'!K138,'4. NCCF EUR'!K138,'5. NCCF GBP'!K138,'6. NCCF Autres (inclus)'!K138)</f>
        <v>0</v>
      </c>
      <c r="L138" s="388">
        <f>SUM('2. NCCF CAD'!L138,'3. NCCF USD'!L138,'4. NCCF EUR'!L138,'5. NCCF GBP'!L138,'6. NCCF Autres (inclus)'!L138)</f>
        <v>0</v>
      </c>
      <c r="M138" s="396">
        <f>SUM('2. NCCF CAD'!M138,'3. NCCF USD'!M138,'4. NCCF EUR'!M138,'5. NCCF GBP'!M138,'6. NCCF Autres (inclus)'!M138)</f>
        <v>0</v>
      </c>
      <c r="N138" s="392">
        <f>SUM('2. NCCF CAD'!N138,'3. NCCF USD'!N138,'4. NCCF EUR'!N138,'5. NCCF GBP'!N138,'6. NCCF Autres (inclus)'!N138)</f>
        <v>0</v>
      </c>
      <c r="O138" s="392">
        <f>SUM('2. NCCF CAD'!O138,'3. NCCF USD'!O138,'4. NCCF EUR'!O138,'5. NCCF GBP'!O138,'6. NCCF Autres (inclus)'!O138)</f>
        <v>0</v>
      </c>
      <c r="P138" s="392">
        <f>SUM('2. NCCF CAD'!P138,'3. NCCF USD'!P138,'4. NCCF EUR'!P138,'5. NCCF GBP'!P138,'6. NCCF Autres (inclus)'!P138)</f>
        <v>0</v>
      </c>
      <c r="Q138" s="392">
        <f>SUM('2. NCCF CAD'!Q138,'3. NCCF USD'!Q138,'4. NCCF EUR'!Q138,'5. NCCF GBP'!Q138,'6. NCCF Autres (inclus)'!Q138)</f>
        <v>0</v>
      </c>
      <c r="R138" s="392">
        <f>SUM('2. NCCF CAD'!R138,'3. NCCF USD'!R138,'4. NCCF EUR'!R138,'5. NCCF GBP'!R138,'6. NCCF Autres (inclus)'!R138)</f>
        <v>0</v>
      </c>
      <c r="S138" s="392">
        <f>SUM('2. NCCF CAD'!S138,'3. NCCF USD'!S138,'4. NCCF EUR'!S138,'5. NCCF GBP'!S138,'6. NCCF Autres (inclus)'!S138)</f>
        <v>0</v>
      </c>
      <c r="T138" s="392">
        <f>SUM('2. NCCF CAD'!T138,'3. NCCF USD'!T138,'4. NCCF EUR'!T138,'5. NCCF GBP'!T138,'6. NCCF Autres (inclus)'!T138)</f>
        <v>0</v>
      </c>
      <c r="U138" s="392">
        <f>SUM('2. NCCF CAD'!U138,'3. NCCF USD'!U138,'4. NCCF EUR'!U138,'5. NCCF GBP'!U138,'6. NCCF Autres (inclus)'!U138)</f>
        <v>0</v>
      </c>
      <c r="V138" s="399">
        <f>SUM('2. NCCF CAD'!V138,'3. NCCF USD'!V138,'4. NCCF EUR'!V138,'5. NCCF GBP'!V138,'6. NCCF Autres (inclus)'!V138)</f>
        <v>0</v>
      </c>
      <c r="W138" s="409">
        <f>SUM('2. NCCF CAD'!W138,'3. NCCF USD'!W138,'4. NCCF EUR'!W138,'5. NCCF GBP'!W138,'6. NCCF Autres (inclus)'!W138)</f>
        <v>0</v>
      </c>
      <c r="Y138" s="236"/>
    </row>
    <row r="139" spans="2:25" outlineLevel="1" x14ac:dyDescent="0.25">
      <c r="B139" s="465"/>
      <c r="C139" s="272"/>
      <c r="D139" s="272"/>
      <c r="E139" s="273"/>
      <c r="F139" s="274" t="s">
        <v>23</v>
      </c>
      <c r="G139" s="394">
        <f>SUM('2. NCCF CAD'!G139,'3. NCCF USD'!G139,'4. NCCF EUR'!G139,'5. NCCF GBP'!G139,'6. NCCF Autres (inclus)'!G139)</f>
        <v>0</v>
      </c>
      <c r="H139" s="421">
        <f>SUM('2. NCCF CAD'!H139,'3. NCCF USD'!H139,'4. NCCF EUR'!H139,'5. NCCF GBP'!H139,'6. NCCF Autres (inclus)'!H139)</f>
        <v>0</v>
      </c>
      <c r="I139" s="389">
        <f>SUM('2. NCCF CAD'!I139,'3. NCCF USD'!I139,'4. NCCF EUR'!I139,'5. NCCF GBP'!I139,'6. NCCF Autres (inclus)'!I139)</f>
        <v>0</v>
      </c>
      <c r="J139" s="389">
        <f>SUM('2. NCCF CAD'!J139,'3. NCCF USD'!J139,'4. NCCF EUR'!J139,'5. NCCF GBP'!J139,'6. NCCF Autres (inclus)'!J139)</f>
        <v>0</v>
      </c>
      <c r="K139" s="390">
        <f>SUM('2. NCCF CAD'!K139,'3. NCCF USD'!K139,'4. NCCF EUR'!K139,'5. NCCF GBP'!K139,'6. NCCF Autres (inclus)'!K139)</f>
        <v>0</v>
      </c>
      <c r="L139" s="388">
        <f>SUM('2. NCCF CAD'!L139,'3. NCCF USD'!L139,'4. NCCF EUR'!L139,'5. NCCF GBP'!L139,'6. NCCF Autres (inclus)'!L139)</f>
        <v>0</v>
      </c>
      <c r="M139" s="396">
        <f>SUM('2. NCCF CAD'!M139,'3. NCCF USD'!M139,'4. NCCF EUR'!M139,'5. NCCF GBP'!M139,'6. NCCF Autres (inclus)'!M139)</f>
        <v>0</v>
      </c>
      <c r="N139" s="392">
        <f>SUM('2. NCCF CAD'!N139,'3. NCCF USD'!N139,'4. NCCF EUR'!N139,'5. NCCF GBP'!N139,'6. NCCF Autres (inclus)'!N139)</f>
        <v>0</v>
      </c>
      <c r="O139" s="392">
        <f>SUM('2. NCCF CAD'!O139,'3. NCCF USD'!O139,'4. NCCF EUR'!O139,'5. NCCF GBP'!O139,'6. NCCF Autres (inclus)'!O139)</f>
        <v>0</v>
      </c>
      <c r="P139" s="392">
        <f>SUM('2. NCCF CAD'!P139,'3. NCCF USD'!P139,'4. NCCF EUR'!P139,'5. NCCF GBP'!P139,'6. NCCF Autres (inclus)'!P139)</f>
        <v>0</v>
      </c>
      <c r="Q139" s="392">
        <f>SUM('2. NCCF CAD'!Q139,'3. NCCF USD'!Q139,'4. NCCF EUR'!Q139,'5. NCCF GBP'!Q139,'6. NCCF Autres (inclus)'!Q139)</f>
        <v>0</v>
      </c>
      <c r="R139" s="392">
        <f>SUM('2. NCCF CAD'!R139,'3. NCCF USD'!R139,'4. NCCF EUR'!R139,'5. NCCF GBP'!R139,'6. NCCF Autres (inclus)'!R139)</f>
        <v>0</v>
      </c>
      <c r="S139" s="392">
        <f>SUM('2. NCCF CAD'!S139,'3. NCCF USD'!S139,'4. NCCF EUR'!S139,'5. NCCF GBP'!S139,'6. NCCF Autres (inclus)'!S139)</f>
        <v>0</v>
      </c>
      <c r="T139" s="392">
        <f>SUM('2. NCCF CAD'!T139,'3. NCCF USD'!T139,'4. NCCF EUR'!T139,'5. NCCF GBP'!T139,'6. NCCF Autres (inclus)'!T139)</f>
        <v>0</v>
      </c>
      <c r="U139" s="392">
        <f>SUM('2. NCCF CAD'!U139,'3. NCCF USD'!U139,'4. NCCF EUR'!U139,'5. NCCF GBP'!U139,'6. NCCF Autres (inclus)'!U139)</f>
        <v>0</v>
      </c>
      <c r="V139" s="399">
        <f>SUM('2. NCCF CAD'!V139,'3. NCCF USD'!V139,'4. NCCF EUR'!V139,'5. NCCF GBP'!V139,'6. NCCF Autres (inclus)'!V139)</f>
        <v>0</v>
      </c>
      <c r="W139" s="409">
        <f>SUM('2. NCCF CAD'!W139,'3. NCCF USD'!W139,'4. NCCF EUR'!W139,'5. NCCF GBP'!W139,'6. NCCF Autres (inclus)'!W139)</f>
        <v>0</v>
      </c>
      <c r="Y139" s="236"/>
    </row>
    <row r="140" spans="2:25" outlineLevel="1" x14ac:dyDescent="0.25">
      <c r="B140" s="465"/>
      <c r="C140" s="272"/>
      <c r="D140" s="272"/>
      <c r="E140" s="273"/>
      <c r="F140" s="274" t="s">
        <v>24</v>
      </c>
      <c r="G140" s="394">
        <f>SUM('2. NCCF CAD'!G140,'3. NCCF USD'!G140,'4. NCCF EUR'!G140,'5. NCCF GBP'!G140,'6. NCCF Autres (inclus)'!G140)</f>
        <v>0</v>
      </c>
      <c r="H140" s="421">
        <f>SUM('2. NCCF CAD'!H140,'3. NCCF USD'!H140,'4. NCCF EUR'!H140,'5. NCCF GBP'!H140,'6. NCCF Autres (inclus)'!H140)</f>
        <v>0</v>
      </c>
      <c r="I140" s="389">
        <f>SUM('2. NCCF CAD'!I140,'3. NCCF USD'!I140,'4. NCCF EUR'!I140,'5. NCCF GBP'!I140,'6. NCCF Autres (inclus)'!I140)</f>
        <v>0</v>
      </c>
      <c r="J140" s="389">
        <f>SUM('2. NCCF CAD'!J140,'3. NCCF USD'!J140,'4. NCCF EUR'!J140,'5. NCCF GBP'!J140,'6. NCCF Autres (inclus)'!J140)</f>
        <v>0</v>
      </c>
      <c r="K140" s="390">
        <f>SUM('2. NCCF CAD'!K140,'3. NCCF USD'!K140,'4. NCCF EUR'!K140,'5. NCCF GBP'!K140,'6. NCCF Autres (inclus)'!K140)</f>
        <v>0</v>
      </c>
      <c r="L140" s="388">
        <f>SUM('2. NCCF CAD'!L140,'3. NCCF USD'!L140,'4. NCCF EUR'!L140,'5. NCCF GBP'!L140,'6. NCCF Autres (inclus)'!L140)</f>
        <v>0</v>
      </c>
      <c r="M140" s="396">
        <f>SUM('2. NCCF CAD'!M140,'3. NCCF USD'!M140,'4. NCCF EUR'!M140,'5. NCCF GBP'!M140,'6. NCCF Autres (inclus)'!M140)</f>
        <v>0</v>
      </c>
      <c r="N140" s="392">
        <f>SUM('2. NCCF CAD'!N140,'3. NCCF USD'!N140,'4. NCCF EUR'!N140,'5. NCCF GBP'!N140,'6. NCCF Autres (inclus)'!N140)</f>
        <v>0</v>
      </c>
      <c r="O140" s="392">
        <f>SUM('2. NCCF CAD'!O140,'3. NCCF USD'!O140,'4. NCCF EUR'!O140,'5. NCCF GBP'!O140,'6. NCCF Autres (inclus)'!O140)</f>
        <v>0</v>
      </c>
      <c r="P140" s="392">
        <f>SUM('2. NCCF CAD'!P140,'3. NCCF USD'!P140,'4. NCCF EUR'!P140,'5. NCCF GBP'!P140,'6. NCCF Autres (inclus)'!P140)</f>
        <v>0</v>
      </c>
      <c r="Q140" s="392">
        <f>SUM('2. NCCF CAD'!Q140,'3. NCCF USD'!Q140,'4. NCCF EUR'!Q140,'5. NCCF GBP'!Q140,'6. NCCF Autres (inclus)'!Q140)</f>
        <v>0</v>
      </c>
      <c r="R140" s="392">
        <f>SUM('2. NCCF CAD'!R140,'3. NCCF USD'!R140,'4. NCCF EUR'!R140,'5. NCCF GBP'!R140,'6. NCCF Autres (inclus)'!R140)</f>
        <v>0</v>
      </c>
      <c r="S140" s="392">
        <f>SUM('2. NCCF CAD'!S140,'3. NCCF USD'!S140,'4. NCCF EUR'!S140,'5. NCCF GBP'!S140,'6. NCCF Autres (inclus)'!S140)</f>
        <v>0</v>
      </c>
      <c r="T140" s="392">
        <f>SUM('2. NCCF CAD'!T140,'3. NCCF USD'!T140,'4. NCCF EUR'!T140,'5. NCCF GBP'!T140,'6. NCCF Autres (inclus)'!T140)</f>
        <v>0</v>
      </c>
      <c r="U140" s="392">
        <f>SUM('2. NCCF CAD'!U140,'3. NCCF USD'!U140,'4. NCCF EUR'!U140,'5. NCCF GBP'!U140,'6. NCCF Autres (inclus)'!U140)</f>
        <v>0</v>
      </c>
      <c r="V140" s="399">
        <f>SUM('2. NCCF CAD'!V140,'3. NCCF USD'!V140,'4. NCCF EUR'!V140,'5. NCCF GBP'!V140,'6. NCCF Autres (inclus)'!V140)</f>
        <v>0</v>
      </c>
      <c r="W140" s="409">
        <f>SUM('2. NCCF CAD'!W140,'3. NCCF USD'!W140,'4. NCCF EUR'!W140,'5. NCCF GBP'!W140,'6. NCCF Autres (inclus)'!W140)</f>
        <v>0</v>
      </c>
      <c r="Y140" s="236"/>
    </row>
    <row r="141" spans="2:25" outlineLevel="1" x14ac:dyDescent="0.25">
      <c r="B141" s="465"/>
      <c r="C141" s="272"/>
      <c r="D141" s="272"/>
      <c r="E141" s="273"/>
      <c r="F141" s="274" t="s">
        <v>25</v>
      </c>
      <c r="G141" s="394">
        <f>SUM('2. NCCF CAD'!G141,'3. NCCF USD'!G141,'4. NCCF EUR'!G141,'5. NCCF GBP'!G141,'6. NCCF Autres (inclus)'!G141)</f>
        <v>0</v>
      </c>
      <c r="H141" s="421">
        <f>SUM('2. NCCF CAD'!H141,'3. NCCF USD'!H141,'4. NCCF EUR'!H141,'5. NCCF GBP'!H141,'6. NCCF Autres (inclus)'!H141)</f>
        <v>0</v>
      </c>
      <c r="I141" s="389">
        <f>SUM('2. NCCF CAD'!I141,'3. NCCF USD'!I141,'4. NCCF EUR'!I141,'5. NCCF GBP'!I141,'6. NCCF Autres (inclus)'!I141)</f>
        <v>0</v>
      </c>
      <c r="J141" s="389">
        <f>SUM('2. NCCF CAD'!J141,'3. NCCF USD'!J141,'4. NCCF EUR'!J141,'5. NCCF GBP'!J141,'6. NCCF Autres (inclus)'!J141)</f>
        <v>0</v>
      </c>
      <c r="K141" s="390">
        <f>SUM('2. NCCF CAD'!K141,'3. NCCF USD'!K141,'4. NCCF EUR'!K141,'5. NCCF GBP'!K141,'6. NCCF Autres (inclus)'!K141)</f>
        <v>0</v>
      </c>
      <c r="L141" s="388">
        <f>SUM('2. NCCF CAD'!L141,'3. NCCF USD'!L141,'4. NCCF EUR'!L141,'5. NCCF GBP'!L141,'6. NCCF Autres (inclus)'!L141)</f>
        <v>0</v>
      </c>
      <c r="M141" s="396">
        <f>SUM('2. NCCF CAD'!M141,'3. NCCF USD'!M141,'4. NCCF EUR'!M141,'5. NCCF GBP'!M141,'6. NCCF Autres (inclus)'!M141)</f>
        <v>0</v>
      </c>
      <c r="N141" s="392">
        <f>SUM('2. NCCF CAD'!N141,'3. NCCF USD'!N141,'4. NCCF EUR'!N141,'5. NCCF GBP'!N141,'6. NCCF Autres (inclus)'!N141)</f>
        <v>0</v>
      </c>
      <c r="O141" s="392">
        <f>SUM('2. NCCF CAD'!O141,'3. NCCF USD'!O141,'4. NCCF EUR'!O141,'5. NCCF GBP'!O141,'6. NCCF Autres (inclus)'!O141)</f>
        <v>0</v>
      </c>
      <c r="P141" s="392">
        <f>SUM('2. NCCF CAD'!P141,'3. NCCF USD'!P141,'4. NCCF EUR'!P141,'5. NCCF GBP'!P141,'6. NCCF Autres (inclus)'!P141)</f>
        <v>0</v>
      </c>
      <c r="Q141" s="392">
        <f>SUM('2. NCCF CAD'!Q141,'3. NCCF USD'!Q141,'4. NCCF EUR'!Q141,'5. NCCF GBP'!Q141,'6. NCCF Autres (inclus)'!Q141)</f>
        <v>0</v>
      </c>
      <c r="R141" s="392">
        <f>SUM('2. NCCF CAD'!R141,'3. NCCF USD'!R141,'4. NCCF EUR'!R141,'5. NCCF GBP'!R141,'6. NCCF Autres (inclus)'!R141)</f>
        <v>0</v>
      </c>
      <c r="S141" s="392">
        <f>SUM('2. NCCF CAD'!S141,'3. NCCF USD'!S141,'4. NCCF EUR'!S141,'5. NCCF GBP'!S141,'6. NCCF Autres (inclus)'!S141)</f>
        <v>0</v>
      </c>
      <c r="T141" s="392">
        <f>SUM('2. NCCF CAD'!T141,'3. NCCF USD'!T141,'4. NCCF EUR'!T141,'5. NCCF GBP'!T141,'6. NCCF Autres (inclus)'!T141)</f>
        <v>0</v>
      </c>
      <c r="U141" s="392">
        <f>SUM('2. NCCF CAD'!U141,'3. NCCF USD'!U141,'4. NCCF EUR'!U141,'5. NCCF GBP'!U141,'6. NCCF Autres (inclus)'!U141)</f>
        <v>0</v>
      </c>
      <c r="V141" s="399">
        <f>SUM('2. NCCF CAD'!V141,'3. NCCF USD'!V141,'4. NCCF EUR'!V141,'5. NCCF GBP'!V141,'6. NCCF Autres (inclus)'!V141)</f>
        <v>0</v>
      </c>
      <c r="W141" s="409">
        <f>SUM('2. NCCF CAD'!W141,'3. NCCF USD'!W141,'4. NCCF EUR'!W141,'5. NCCF GBP'!W141,'6. NCCF Autres (inclus)'!W141)</f>
        <v>0</v>
      </c>
      <c r="Y141" s="236"/>
    </row>
    <row r="142" spans="2:25" x14ac:dyDescent="0.25">
      <c r="B142" s="465"/>
      <c r="C142" s="272"/>
      <c r="D142" s="272"/>
      <c r="E142" s="273" t="s">
        <v>26</v>
      </c>
      <c r="F142" s="273"/>
      <c r="G142" s="367">
        <f t="shared" ref="G142:W142" si="32">SUBTOTAL(9,G143:G146)</f>
        <v>0</v>
      </c>
      <c r="H142" s="368">
        <f t="shared" si="32"/>
        <v>0</v>
      </c>
      <c r="I142" s="369">
        <f t="shared" si="32"/>
        <v>0</v>
      </c>
      <c r="J142" s="369">
        <f t="shared" si="32"/>
        <v>0</v>
      </c>
      <c r="K142" s="370">
        <f t="shared" si="32"/>
        <v>0</v>
      </c>
      <c r="L142" s="364">
        <f t="shared" si="32"/>
        <v>0</v>
      </c>
      <c r="M142" s="364">
        <f t="shared" si="32"/>
        <v>0</v>
      </c>
      <c r="N142" s="364">
        <f t="shared" si="32"/>
        <v>0</v>
      </c>
      <c r="O142" s="364">
        <f t="shared" si="32"/>
        <v>0</v>
      </c>
      <c r="P142" s="364">
        <f t="shared" si="32"/>
        <v>0</v>
      </c>
      <c r="Q142" s="364">
        <f t="shared" si="32"/>
        <v>0</v>
      </c>
      <c r="R142" s="364">
        <f t="shared" si="32"/>
        <v>0</v>
      </c>
      <c r="S142" s="364">
        <f t="shared" si="32"/>
        <v>0</v>
      </c>
      <c r="T142" s="364">
        <f t="shared" si="32"/>
        <v>0</v>
      </c>
      <c r="U142" s="364">
        <f t="shared" si="32"/>
        <v>0</v>
      </c>
      <c r="V142" s="364">
        <f t="shared" si="32"/>
        <v>0</v>
      </c>
      <c r="W142" s="366">
        <f t="shared" si="32"/>
        <v>0</v>
      </c>
      <c r="Y142" s="238"/>
    </row>
    <row r="143" spans="2:25" outlineLevel="1" x14ac:dyDescent="0.25">
      <c r="B143" s="465"/>
      <c r="C143" s="272"/>
      <c r="D143" s="272"/>
      <c r="E143" s="273"/>
      <c r="F143" s="274" t="s">
        <v>27</v>
      </c>
      <c r="G143" s="394">
        <f>SUM('2. NCCF CAD'!G143,'3. NCCF USD'!G143,'4. NCCF EUR'!G143,'5. NCCF GBP'!G143,'6. NCCF Autres (inclus)'!G143)</f>
        <v>0</v>
      </c>
      <c r="H143" s="421">
        <f>SUM('2. NCCF CAD'!H143,'3. NCCF USD'!H143,'4. NCCF EUR'!H143,'5. NCCF GBP'!H143,'6. NCCF Autres (inclus)'!H143)</f>
        <v>0</v>
      </c>
      <c r="I143" s="389">
        <f>SUM('2. NCCF CAD'!I143,'3. NCCF USD'!I143,'4. NCCF EUR'!I143,'5. NCCF GBP'!I143,'6. NCCF Autres (inclus)'!I143)</f>
        <v>0</v>
      </c>
      <c r="J143" s="389">
        <f>SUM('2. NCCF CAD'!J143,'3. NCCF USD'!J143,'4. NCCF EUR'!J143,'5. NCCF GBP'!J143,'6. NCCF Autres (inclus)'!J143)</f>
        <v>0</v>
      </c>
      <c r="K143" s="390">
        <f>SUM('2. NCCF CAD'!K143,'3. NCCF USD'!K143,'4. NCCF EUR'!K143,'5. NCCF GBP'!K143,'6. NCCF Autres (inclus)'!K143)</f>
        <v>0</v>
      </c>
      <c r="L143" s="388">
        <f>SUM('2. NCCF CAD'!L143,'3. NCCF USD'!L143,'4. NCCF EUR'!L143,'5. NCCF GBP'!L143,'6. NCCF Autres (inclus)'!L143)</f>
        <v>0</v>
      </c>
      <c r="M143" s="396">
        <f>SUM('2. NCCF CAD'!M143,'3. NCCF USD'!M143,'4. NCCF EUR'!M143,'5. NCCF GBP'!M143,'6. NCCF Autres (inclus)'!M143)</f>
        <v>0</v>
      </c>
      <c r="N143" s="392">
        <f>SUM('2. NCCF CAD'!N143,'3. NCCF USD'!N143,'4. NCCF EUR'!N143,'5. NCCF GBP'!N143,'6. NCCF Autres (inclus)'!N143)</f>
        <v>0</v>
      </c>
      <c r="O143" s="392">
        <f>SUM('2. NCCF CAD'!O143,'3. NCCF USD'!O143,'4. NCCF EUR'!O143,'5. NCCF GBP'!O143,'6. NCCF Autres (inclus)'!O143)</f>
        <v>0</v>
      </c>
      <c r="P143" s="392">
        <f>SUM('2. NCCF CAD'!P143,'3. NCCF USD'!P143,'4. NCCF EUR'!P143,'5. NCCF GBP'!P143,'6. NCCF Autres (inclus)'!P143)</f>
        <v>0</v>
      </c>
      <c r="Q143" s="392">
        <f>SUM('2. NCCF CAD'!Q143,'3. NCCF USD'!Q143,'4. NCCF EUR'!Q143,'5. NCCF GBP'!Q143,'6. NCCF Autres (inclus)'!Q143)</f>
        <v>0</v>
      </c>
      <c r="R143" s="392">
        <f>SUM('2. NCCF CAD'!R143,'3. NCCF USD'!R143,'4. NCCF EUR'!R143,'5. NCCF GBP'!R143,'6. NCCF Autres (inclus)'!R143)</f>
        <v>0</v>
      </c>
      <c r="S143" s="392">
        <f>SUM('2. NCCF CAD'!S143,'3. NCCF USD'!S143,'4. NCCF EUR'!S143,'5. NCCF GBP'!S143,'6. NCCF Autres (inclus)'!S143)</f>
        <v>0</v>
      </c>
      <c r="T143" s="392">
        <f>SUM('2. NCCF CAD'!T143,'3. NCCF USD'!T143,'4. NCCF EUR'!T143,'5. NCCF GBP'!T143,'6. NCCF Autres (inclus)'!T143)</f>
        <v>0</v>
      </c>
      <c r="U143" s="392">
        <f>SUM('2. NCCF CAD'!U143,'3. NCCF USD'!U143,'4. NCCF EUR'!U143,'5. NCCF GBP'!U143,'6. NCCF Autres (inclus)'!U143)</f>
        <v>0</v>
      </c>
      <c r="V143" s="399">
        <f>SUM('2. NCCF CAD'!V143,'3. NCCF USD'!V143,'4. NCCF EUR'!V143,'5. NCCF GBP'!V143,'6. NCCF Autres (inclus)'!V143)</f>
        <v>0</v>
      </c>
      <c r="W143" s="409">
        <f>SUM('2. NCCF CAD'!W143,'3. NCCF USD'!W143,'4. NCCF EUR'!W143,'5. NCCF GBP'!W143,'6. NCCF Autres (inclus)'!W143)</f>
        <v>0</v>
      </c>
      <c r="Y143" s="236"/>
    </row>
    <row r="144" spans="2:25" outlineLevel="1" x14ac:dyDescent="0.25">
      <c r="B144" s="465"/>
      <c r="C144" s="272"/>
      <c r="D144" s="272"/>
      <c r="E144" s="273"/>
      <c r="F144" s="274" t="s">
        <v>28</v>
      </c>
      <c r="G144" s="394">
        <f>SUM('2. NCCF CAD'!G144,'3. NCCF USD'!G144,'4. NCCF EUR'!G144,'5. NCCF GBP'!G144,'6. NCCF Autres (inclus)'!G144)</f>
        <v>0</v>
      </c>
      <c r="H144" s="421">
        <f>SUM('2. NCCF CAD'!H144,'3. NCCF USD'!H144,'4. NCCF EUR'!H144,'5. NCCF GBP'!H144,'6. NCCF Autres (inclus)'!H144)</f>
        <v>0</v>
      </c>
      <c r="I144" s="389">
        <f>SUM('2. NCCF CAD'!I144,'3. NCCF USD'!I144,'4. NCCF EUR'!I144,'5. NCCF GBP'!I144,'6. NCCF Autres (inclus)'!I144)</f>
        <v>0</v>
      </c>
      <c r="J144" s="389">
        <f>SUM('2. NCCF CAD'!J144,'3. NCCF USD'!J144,'4. NCCF EUR'!J144,'5. NCCF GBP'!J144,'6. NCCF Autres (inclus)'!J144)</f>
        <v>0</v>
      </c>
      <c r="K144" s="390">
        <f>SUM('2. NCCF CAD'!K144,'3. NCCF USD'!K144,'4. NCCF EUR'!K144,'5. NCCF GBP'!K144,'6. NCCF Autres (inclus)'!K144)</f>
        <v>0</v>
      </c>
      <c r="L144" s="388">
        <f>SUM('2. NCCF CAD'!L144,'3. NCCF USD'!L144,'4. NCCF EUR'!L144,'5. NCCF GBP'!L144,'6. NCCF Autres (inclus)'!L144)</f>
        <v>0</v>
      </c>
      <c r="M144" s="396">
        <f>SUM('2. NCCF CAD'!M144,'3. NCCF USD'!M144,'4. NCCF EUR'!M144,'5. NCCF GBP'!M144,'6. NCCF Autres (inclus)'!M144)</f>
        <v>0</v>
      </c>
      <c r="N144" s="392">
        <f>SUM('2. NCCF CAD'!N144,'3. NCCF USD'!N144,'4. NCCF EUR'!N144,'5. NCCF GBP'!N144,'6. NCCF Autres (inclus)'!N144)</f>
        <v>0</v>
      </c>
      <c r="O144" s="392">
        <f>SUM('2. NCCF CAD'!O144,'3. NCCF USD'!O144,'4. NCCF EUR'!O144,'5. NCCF GBP'!O144,'6. NCCF Autres (inclus)'!O144)</f>
        <v>0</v>
      </c>
      <c r="P144" s="392">
        <f>SUM('2. NCCF CAD'!P144,'3. NCCF USD'!P144,'4. NCCF EUR'!P144,'5. NCCF GBP'!P144,'6. NCCF Autres (inclus)'!P144)</f>
        <v>0</v>
      </c>
      <c r="Q144" s="392">
        <f>SUM('2. NCCF CAD'!Q144,'3. NCCF USD'!Q144,'4. NCCF EUR'!Q144,'5. NCCF GBP'!Q144,'6. NCCF Autres (inclus)'!Q144)</f>
        <v>0</v>
      </c>
      <c r="R144" s="392">
        <f>SUM('2. NCCF CAD'!R144,'3. NCCF USD'!R144,'4. NCCF EUR'!R144,'5. NCCF GBP'!R144,'6. NCCF Autres (inclus)'!R144)</f>
        <v>0</v>
      </c>
      <c r="S144" s="392">
        <f>SUM('2. NCCF CAD'!S144,'3. NCCF USD'!S144,'4. NCCF EUR'!S144,'5. NCCF GBP'!S144,'6. NCCF Autres (inclus)'!S144)</f>
        <v>0</v>
      </c>
      <c r="T144" s="392">
        <f>SUM('2. NCCF CAD'!T144,'3. NCCF USD'!T144,'4. NCCF EUR'!T144,'5. NCCF GBP'!T144,'6. NCCF Autres (inclus)'!T144)</f>
        <v>0</v>
      </c>
      <c r="U144" s="392">
        <f>SUM('2. NCCF CAD'!U144,'3. NCCF USD'!U144,'4. NCCF EUR'!U144,'5. NCCF GBP'!U144,'6. NCCF Autres (inclus)'!U144)</f>
        <v>0</v>
      </c>
      <c r="V144" s="399">
        <f>SUM('2. NCCF CAD'!V144,'3. NCCF USD'!V144,'4. NCCF EUR'!V144,'5. NCCF GBP'!V144,'6. NCCF Autres (inclus)'!V144)</f>
        <v>0</v>
      </c>
      <c r="W144" s="409">
        <f>SUM('2. NCCF CAD'!W144,'3. NCCF USD'!W144,'4. NCCF EUR'!W144,'5. NCCF GBP'!W144,'6. NCCF Autres (inclus)'!W144)</f>
        <v>0</v>
      </c>
      <c r="Y144" s="236"/>
    </row>
    <row r="145" spans="2:25" outlineLevel="1" x14ac:dyDescent="0.25">
      <c r="B145" s="465"/>
      <c r="C145" s="272"/>
      <c r="D145" s="272"/>
      <c r="E145" s="273"/>
      <c r="F145" s="274" t="s">
        <v>29</v>
      </c>
      <c r="G145" s="394">
        <f>SUM('2. NCCF CAD'!G145,'3. NCCF USD'!G145,'4. NCCF EUR'!G145,'5. NCCF GBP'!G145,'6. NCCF Autres (inclus)'!G145)</f>
        <v>0</v>
      </c>
      <c r="H145" s="421">
        <f>SUM('2. NCCF CAD'!H145,'3. NCCF USD'!H145,'4. NCCF EUR'!H145,'5. NCCF GBP'!H145,'6. NCCF Autres (inclus)'!H145)</f>
        <v>0</v>
      </c>
      <c r="I145" s="389">
        <f>SUM('2. NCCF CAD'!I145,'3. NCCF USD'!I145,'4. NCCF EUR'!I145,'5. NCCF GBP'!I145,'6. NCCF Autres (inclus)'!I145)</f>
        <v>0</v>
      </c>
      <c r="J145" s="389">
        <f>SUM('2. NCCF CAD'!J145,'3. NCCF USD'!J145,'4. NCCF EUR'!J145,'5. NCCF GBP'!J145,'6. NCCF Autres (inclus)'!J145)</f>
        <v>0</v>
      </c>
      <c r="K145" s="390">
        <f>SUM('2. NCCF CAD'!K145,'3. NCCF USD'!K145,'4. NCCF EUR'!K145,'5. NCCF GBP'!K145,'6. NCCF Autres (inclus)'!K145)</f>
        <v>0</v>
      </c>
      <c r="L145" s="388">
        <f>SUM('2. NCCF CAD'!L145,'3. NCCF USD'!L145,'4. NCCF EUR'!L145,'5. NCCF GBP'!L145,'6. NCCF Autres (inclus)'!L145)</f>
        <v>0</v>
      </c>
      <c r="M145" s="396">
        <f>SUM('2. NCCF CAD'!M145,'3. NCCF USD'!M145,'4. NCCF EUR'!M145,'5. NCCF GBP'!M145,'6. NCCF Autres (inclus)'!M145)</f>
        <v>0</v>
      </c>
      <c r="N145" s="392">
        <f>SUM('2. NCCF CAD'!N145,'3. NCCF USD'!N145,'4. NCCF EUR'!N145,'5. NCCF GBP'!N145,'6. NCCF Autres (inclus)'!N145)</f>
        <v>0</v>
      </c>
      <c r="O145" s="392">
        <f>SUM('2. NCCF CAD'!O145,'3. NCCF USD'!O145,'4. NCCF EUR'!O145,'5. NCCF GBP'!O145,'6. NCCF Autres (inclus)'!O145)</f>
        <v>0</v>
      </c>
      <c r="P145" s="392">
        <f>SUM('2. NCCF CAD'!P145,'3. NCCF USD'!P145,'4. NCCF EUR'!P145,'5. NCCF GBP'!P145,'6. NCCF Autres (inclus)'!P145)</f>
        <v>0</v>
      </c>
      <c r="Q145" s="392">
        <f>SUM('2. NCCF CAD'!Q145,'3. NCCF USD'!Q145,'4. NCCF EUR'!Q145,'5. NCCF GBP'!Q145,'6. NCCF Autres (inclus)'!Q145)</f>
        <v>0</v>
      </c>
      <c r="R145" s="392">
        <f>SUM('2. NCCF CAD'!R145,'3. NCCF USD'!R145,'4. NCCF EUR'!R145,'5. NCCF GBP'!R145,'6. NCCF Autres (inclus)'!R145)</f>
        <v>0</v>
      </c>
      <c r="S145" s="392">
        <f>SUM('2. NCCF CAD'!S145,'3. NCCF USD'!S145,'4. NCCF EUR'!S145,'5. NCCF GBP'!S145,'6. NCCF Autres (inclus)'!S145)</f>
        <v>0</v>
      </c>
      <c r="T145" s="392">
        <f>SUM('2. NCCF CAD'!T145,'3. NCCF USD'!T145,'4. NCCF EUR'!T145,'5. NCCF GBP'!T145,'6. NCCF Autres (inclus)'!T145)</f>
        <v>0</v>
      </c>
      <c r="U145" s="392">
        <f>SUM('2. NCCF CAD'!U145,'3. NCCF USD'!U145,'4. NCCF EUR'!U145,'5. NCCF GBP'!U145,'6. NCCF Autres (inclus)'!U145)</f>
        <v>0</v>
      </c>
      <c r="V145" s="399">
        <f>SUM('2. NCCF CAD'!V145,'3. NCCF USD'!V145,'4. NCCF EUR'!V145,'5. NCCF GBP'!V145,'6. NCCF Autres (inclus)'!V145)</f>
        <v>0</v>
      </c>
      <c r="W145" s="409">
        <f>SUM('2. NCCF CAD'!W145,'3. NCCF USD'!W145,'4. NCCF EUR'!W145,'5. NCCF GBP'!W145,'6. NCCF Autres (inclus)'!W145)</f>
        <v>0</v>
      </c>
      <c r="Y145" s="236"/>
    </row>
    <row r="146" spans="2:25" outlineLevel="1" x14ac:dyDescent="0.25">
      <c r="B146" s="465"/>
      <c r="C146" s="272"/>
      <c r="D146" s="272"/>
      <c r="E146" s="273"/>
      <c r="F146" s="274" t="s">
        <v>30</v>
      </c>
      <c r="G146" s="394">
        <f>SUM('2. NCCF CAD'!G146,'3. NCCF USD'!G146,'4. NCCF EUR'!G146,'5. NCCF GBP'!G146,'6. NCCF Autres (inclus)'!G146)</f>
        <v>0</v>
      </c>
      <c r="H146" s="421">
        <f>SUM('2. NCCF CAD'!H146,'3. NCCF USD'!H146,'4. NCCF EUR'!H146,'5. NCCF GBP'!H146,'6. NCCF Autres (inclus)'!H146)</f>
        <v>0</v>
      </c>
      <c r="I146" s="389">
        <f>SUM('2. NCCF CAD'!I146,'3. NCCF USD'!I146,'4. NCCF EUR'!I146,'5. NCCF GBP'!I146,'6. NCCF Autres (inclus)'!I146)</f>
        <v>0</v>
      </c>
      <c r="J146" s="389">
        <f>SUM('2. NCCF CAD'!J146,'3. NCCF USD'!J146,'4. NCCF EUR'!J146,'5. NCCF GBP'!J146,'6. NCCF Autres (inclus)'!J146)</f>
        <v>0</v>
      </c>
      <c r="K146" s="390">
        <f>SUM('2. NCCF CAD'!K146,'3. NCCF USD'!K146,'4. NCCF EUR'!K146,'5. NCCF GBP'!K146,'6. NCCF Autres (inclus)'!K146)</f>
        <v>0</v>
      </c>
      <c r="L146" s="388">
        <f>SUM('2. NCCF CAD'!L146,'3. NCCF USD'!L146,'4. NCCF EUR'!L146,'5. NCCF GBP'!L146,'6. NCCF Autres (inclus)'!L146)</f>
        <v>0</v>
      </c>
      <c r="M146" s="396">
        <f>SUM('2. NCCF CAD'!M146,'3. NCCF USD'!M146,'4. NCCF EUR'!M146,'5. NCCF GBP'!M146,'6. NCCF Autres (inclus)'!M146)</f>
        <v>0</v>
      </c>
      <c r="N146" s="392">
        <f>SUM('2. NCCF CAD'!N146,'3. NCCF USD'!N146,'4. NCCF EUR'!N146,'5. NCCF GBP'!N146,'6. NCCF Autres (inclus)'!N146)</f>
        <v>0</v>
      </c>
      <c r="O146" s="392">
        <f>SUM('2. NCCF CAD'!O146,'3. NCCF USD'!O146,'4. NCCF EUR'!O146,'5. NCCF GBP'!O146,'6. NCCF Autres (inclus)'!O146)</f>
        <v>0</v>
      </c>
      <c r="P146" s="392">
        <f>SUM('2. NCCF CAD'!P146,'3. NCCF USD'!P146,'4. NCCF EUR'!P146,'5. NCCF GBP'!P146,'6. NCCF Autres (inclus)'!P146)</f>
        <v>0</v>
      </c>
      <c r="Q146" s="392">
        <f>SUM('2. NCCF CAD'!Q146,'3. NCCF USD'!Q146,'4. NCCF EUR'!Q146,'5. NCCF GBP'!Q146,'6. NCCF Autres (inclus)'!Q146)</f>
        <v>0</v>
      </c>
      <c r="R146" s="392">
        <f>SUM('2. NCCF CAD'!R146,'3. NCCF USD'!R146,'4. NCCF EUR'!R146,'5. NCCF GBP'!R146,'6. NCCF Autres (inclus)'!R146)</f>
        <v>0</v>
      </c>
      <c r="S146" s="392">
        <f>SUM('2. NCCF CAD'!S146,'3. NCCF USD'!S146,'4. NCCF EUR'!S146,'5. NCCF GBP'!S146,'6. NCCF Autres (inclus)'!S146)</f>
        <v>0</v>
      </c>
      <c r="T146" s="392">
        <f>SUM('2. NCCF CAD'!T146,'3. NCCF USD'!T146,'4. NCCF EUR'!T146,'5. NCCF GBP'!T146,'6. NCCF Autres (inclus)'!T146)</f>
        <v>0</v>
      </c>
      <c r="U146" s="392">
        <f>SUM('2. NCCF CAD'!U146,'3. NCCF USD'!U146,'4. NCCF EUR'!U146,'5. NCCF GBP'!U146,'6. NCCF Autres (inclus)'!U146)</f>
        <v>0</v>
      </c>
      <c r="V146" s="399">
        <f>SUM('2. NCCF CAD'!V146,'3. NCCF USD'!V146,'4. NCCF EUR'!V146,'5. NCCF GBP'!V146,'6. NCCF Autres (inclus)'!V146)</f>
        <v>0</v>
      </c>
      <c r="W146" s="409">
        <f>SUM('2. NCCF CAD'!W146,'3. NCCF USD'!W146,'4. NCCF EUR'!W146,'5. NCCF GBP'!W146,'6. NCCF Autres (inclus)'!W146)</f>
        <v>0</v>
      </c>
      <c r="Y146" s="236"/>
    </row>
    <row r="147" spans="2:25" x14ac:dyDescent="0.25">
      <c r="B147" s="465"/>
      <c r="C147" s="272"/>
      <c r="D147" s="272"/>
      <c r="E147" s="273" t="s">
        <v>31</v>
      </c>
      <c r="F147" s="273"/>
      <c r="G147" s="367">
        <f t="shared" ref="G147:W147" si="33">SUBTOTAL(9,G148:G151)</f>
        <v>0</v>
      </c>
      <c r="H147" s="368">
        <f t="shared" si="33"/>
        <v>0</v>
      </c>
      <c r="I147" s="369">
        <f t="shared" si="33"/>
        <v>0</v>
      </c>
      <c r="J147" s="369">
        <f t="shared" si="33"/>
        <v>0</v>
      </c>
      <c r="K147" s="370">
        <f t="shared" si="33"/>
        <v>0</v>
      </c>
      <c r="L147" s="364">
        <f t="shared" si="33"/>
        <v>0</v>
      </c>
      <c r="M147" s="364">
        <f t="shared" si="33"/>
        <v>0</v>
      </c>
      <c r="N147" s="364">
        <f t="shared" si="33"/>
        <v>0</v>
      </c>
      <c r="O147" s="364">
        <f t="shared" si="33"/>
        <v>0</v>
      </c>
      <c r="P147" s="364">
        <f t="shared" si="33"/>
        <v>0</v>
      </c>
      <c r="Q147" s="364">
        <f t="shared" si="33"/>
        <v>0</v>
      </c>
      <c r="R147" s="364">
        <f t="shared" si="33"/>
        <v>0</v>
      </c>
      <c r="S147" s="364">
        <f t="shared" si="33"/>
        <v>0</v>
      </c>
      <c r="T147" s="364">
        <f t="shared" si="33"/>
        <v>0</v>
      </c>
      <c r="U147" s="364">
        <f t="shared" si="33"/>
        <v>0</v>
      </c>
      <c r="V147" s="364">
        <f t="shared" si="33"/>
        <v>0</v>
      </c>
      <c r="W147" s="366">
        <f t="shared" si="33"/>
        <v>0</v>
      </c>
      <c r="Y147" s="238"/>
    </row>
    <row r="148" spans="2:25" outlineLevel="1" x14ac:dyDescent="0.25">
      <c r="B148" s="465"/>
      <c r="C148" s="272"/>
      <c r="D148" s="272"/>
      <c r="E148" s="273"/>
      <c r="F148" s="274" t="s">
        <v>32</v>
      </c>
      <c r="G148" s="394">
        <f>SUM('2. NCCF CAD'!G148,'3. NCCF USD'!G148,'4. NCCF EUR'!G148,'5. NCCF GBP'!G148,'6. NCCF Autres (inclus)'!G148)</f>
        <v>0</v>
      </c>
      <c r="H148" s="421">
        <f>SUM('2. NCCF CAD'!H148,'3. NCCF USD'!H148,'4. NCCF EUR'!H148,'5. NCCF GBP'!H148,'6. NCCF Autres (inclus)'!H148)</f>
        <v>0</v>
      </c>
      <c r="I148" s="389">
        <f>SUM('2. NCCF CAD'!I148,'3. NCCF USD'!I148,'4. NCCF EUR'!I148,'5. NCCF GBP'!I148,'6. NCCF Autres (inclus)'!I148)</f>
        <v>0</v>
      </c>
      <c r="J148" s="389">
        <f>SUM('2. NCCF CAD'!J148,'3. NCCF USD'!J148,'4. NCCF EUR'!J148,'5. NCCF GBP'!J148,'6. NCCF Autres (inclus)'!J148)</f>
        <v>0</v>
      </c>
      <c r="K148" s="390">
        <f>SUM('2. NCCF CAD'!K148,'3. NCCF USD'!K148,'4. NCCF EUR'!K148,'5. NCCF GBP'!K148,'6. NCCF Autres (inclus)'!K148)</f>
        <v>0</v>
      </c>
      <c r="L148" s="388">
        <f>SUM('2. NCCF CAD'!L148,'3. NCCF USD'!L148,'4. NCCF EUR'!L148,'5. NCCF GBP'!L148,'6. NCCF Autres (inclus)'!L148)</f>
        <v>0</v>
      </c>
      <c r="M148" s="396">
        <f>SUM('2. NCCF CAD'!M148,'3. NCCF USD'!M148,'4. NCCF EUR'!M148,'5. NCCF GBP'!M148,'6. NCCF Autres (inclus)'!M148)</f>
        <v>0</v>
      </c>
      <c r="N148" s="392">
        <f>SUM('2. NCCF CAD'!N148,'3. NCCF USD'!N148,'4. NCCF EUR'!N148,'5. NCCF GBP'!N148,'6. NCCF Autres (inclus)'!N148)</f>
        <v>0</v>
      </c>
      <c r="O148" s="392">
        <f>SUM('2. NCCF CAD'!O148,'3. NCCF USD'!O148,'4. NCCF EUR'!O148,'5. NCCF GBP'!O148,'6. NCCF Autres (inclus)'!O148)</f>
        <v>0</v>
      </c>
      <c r="P148" s="392">
        <f>SUM('2. NCCF CAD'!P148,'3. NCCF USD'!P148,'4. NCCF EUR'!P148,'5. NCCF GBP'!P148,'6. NCCF Autres (inclus)'!P148)</f>
        <v>0</v>
      </c>
      <c r="Q148" s="392">
        <f>SUM('2. NCCF CAD'!Q148,'3. NCCF USD'!Q148,'4. NCCF EUR'!Q148,'5. NCCF GBP'!Q148,'6. NCCF Autres (inclus)'!Q148)</f>
        <v>0</v>
      </c>
      <c r="R148" s="392">
        <f>SUM('2. NCCF CAD'!R148,'3. NCCF USD'!R148,'4. NCCF EUR'!R148,'5. NCCF GBP'!R148,'6. NCCF Autres (inclus)'!R148)</f>
        <v>0</v>
      </c>
      <c r="S148" s="392">
        <f>SUM('2. NCCF CAD'!S148,'3. NCCF USD'!S148,'4. NCCF EUR'!S148,'5. NCCF GBP'!S148,'6. NCCF Autres (inclus)'!S148)</f>
        <v>0</v>
      </c>
      <c r="T148" s="392">
        <f>SUM('2. NCCF CAD'!T148,'3. NCCF USD'!T148,'4. NCCF EUR'!T148,'5. NCCF GBP'!T148,'6. NCCF Autres (inclus)'!T148)</f>
        <v>0</v>
      </c>
      <c r="U148" s="392">
        <f>SUM('2. NCCF CAD'!U148,'3. NCCF USD'!U148,'4. NCCF EUR'!U148,'5. NCCF GBP'!U148,'6. NCCF Autres (inclus)'!U148)</f>
        <v>0</v>
      </c>
      <c r="V148" s="399">
        <f>SUM('2. NCCF CAD'!V148,'3. NCCF USD'!V148,'4. NCCF EUR'!V148,'5. NCCF GBP'!V148,'6. NCCF Autres (inclus)'!V148)</f>
        <v>0</v>
      </c>
      <c r="W148" s="409">
        <f>SUM('2. NCCF CAD'!W148,'3. NCCF USD'!W148,'4. NCCF EUR'!W148,'5. NCCF GBP'!W148,'6. NCCF Autres (inclus)'!W148)</f>
        <v>0</v>
      </c>
      <c r="Y148" s="236"/>
    </row>
    <row r="149" spans="2:25" outlineLevel="1" x14ac:dyDescent="0.25">
      <c r="B149" s="465"/>
      <c r="C149" s="272"/>
      <c r="D149" s="272"/>
      <c r="E149" s="273"/>
      <c r="F149" s="274" t="s">
        <v>33</v>
      </c>
      <c r="G149" s="394">
        <f>SUM('2. NCCF CAD'!G149,'3. NCCF USD'!G149,'4. NCCF EUR'!G149,'5. NCCF GBP'!G149,'6. NCCF Autres (inclus)'!G149)</f>
        <v>0</v>
      </c>
      <c r="H149" s="421">
        <f>SUM('2. NCCF CAD'!H149,'3. NCCF USD'!H149,'4. NCCF EUR'!H149,'5. NCCF GBP'!H149,'6. NCCF Autres (inclus)'!H149)</f>
        <v>0</v>
      </c>
      <c r="I149" s="389">
        <f>SUM('2. NCCF CAD'!I149,'3. NCCF USD'!I149,'4. NCCF EUR'!I149,'5. NCCF GBP'!I149,'6. NCCF Autres (inclus)'!I149)</f>
        <v>0</v>
      </c>
      <c r="J149" s="389">
        <f>SUM('2. NCCF CAD'!J149,'3. NCCF USD'!J149,'4. NCCF EUR'!J149,'5. NCCF GBP'!J149,'6. NCCF Autres (inclus)'!J149)</f>
        <v>0</v>
      </c>
      <c r="K149" s="390">
        <f>SUM('2. NCCF CAD'!K149,'3. NCCF USD'!K149,'4. NCCF EUR'!K149,'5. NCCF GBP'!K149,'6. NCCF Autres (inclus)'!K149)</f>
        <v>0</v>
      </c>
      <c r="L149" s="388">
        <f>SUM('2. NCCF CAD'!L149,'3. NCCF USD'!L149,'4. NCCF EUR'!L149,'5. NCCF GBP'!L149,'6. NCCF Autres (inclus)'!L149)</f>
        <v>0</v>
      </c>
      <c r="M149" s="396">
        <f>SUM('2. NCCF CAD'!M149,'3. NCCF USD'!M149,'4. NCCF EUR'!M149,'5. NCCF GBP'!M149,'6. NCCF Autres (inclus)'!M149)</f>
        <v>0</v>
      </c>
      <c r="N149" s="392">
        <f>SUM('2. NCCF CAD'!N149,'3. NCCF USD'!N149,'4. NCCF EUR'!N149,'5. NCCF GBP'!N149,'6. NCCF Autres (inclus)'!N149)</f>
        <v>0</v>
      </c>
      <c r="O149" s="392">
        <f>SUM('2. NCCF CAD'!O149,'3. NCCF USD'!O149,'4. NCCF EUR'!O149,'5. NCCF GBP'!O149,'6. NCCF Autres (inclus)'!O149)</f>
        <v>0</v>
      </c>
      <c r="P149" s="392">
        <f>SUM('2. NCCF CAD'!P149,'3. NCCF USD'!P149,'4. NCCF EUR'!P149,'5. NCCF GBP'!P149,'6. NCCF Autres (inclus)'!P149)</f>
        <v>0</v>
      </c>
      <c r="Q149" s="392">
        <f>SUM('2. NCCF CAD'!Q149,'3. NCCF USD'!Q149,'4. NCCF EUR'!Q149,'5. NCCF GBP'!Q149,'6. NCCF Autres (inclus)'!Q149)</f>
        <v>0</v>
      </c>
      <c r="R149" s="392">
        <f>SUM('2. NCCF CAD'!R149,'3. NCCF USD'!R149,'4. NCCF EUR'!R149,'5. NCCF GBP'!R149,'6. NCCF Autres (inclus)'!R149)</f>
        <v>0</v>
      </c>
      <c r="S149" s="392">
        <f>SUM('2. NCCF CAD'!S149,'3. NCCF USD'!S149,'4. NCCF EUR'!S149,'5. NCCF GBP'!S149,'6. NCCF Autres (inclus)'!S149)</f>
        <v>0</v>
      </c>
      <c r="T149" s="392">
        <f>SUM('2. NCCF CAD'!T149,'3. NCCF USD'!T149,'4. NCCF EUR'!T149,'5. NCCF GBP'!T149,'6. NCCF Autres (inclus)'!T149)</f>
        <v>0</v>
      </c>
      <c r="U149" s="392">
        <f>SUM('2. NCCF CAD'!U149,'3. NCCF USD'!U149,'4. NCCF EUR'!U149,'5. NCCF GBP'!U149,'6. NCCF Autres (inclus)'!U149)</f>
        <v>0</v>
      </c>
      <c r="V149" s="399">
        <f>SUM('2. NCCF CAD'!V149,'3. NCCF USD'!V149,'4. NCCF EUR'!V149,'5. NCCF GBP'!V149,'6. NCCF Autres (inclus)'!V149)</f>
        <v>0</v>
      </c>
      <c r="W149" s="409">
        <f>SUM('2. NCCF CAD'!W149,'3. NCCF USD'!W149,'4. NCCF EUR'!W149,'5. NCCF GBP'!W149,'6. NCCF Autres (inclus)'!W149)</f>
        <v>0</v>
      </c>
      <c r="Y149" s="236"/>
    </row>
    <row r="150" spans="2:25" outlineLevel="1" x14ac:dyDescent="0.25">
      <c r="B150" s="465"/>
      <c r="C150" s="272"/>
      <c r="D150" s="272"/>
      <c r="E150" s="273"/>
      <c r="F150" s="274" t="s">
        <v>34</v>
      </c>
      <c r="G150" s="394">
        <f>SUM('2. NCCF CAD'!G150,'3. NCCF USD'!G150,'4. NCCF EUR'!G150,'5. NCCF GBP'!G150,'6. NCCF Autres (inclus)'!G150)</f>
        <v>0</v>
      </c>
      <c r="H150" s="421">
        <f>SUM('2. NCCF CAD'!H150,'3. NCCF USD'!H150,'4. NCCF EUR'!H150,'5. NCCF GBP'!H150,'6. NCCF Autres (inclus)'!H150)</f>
        <v>0</v>
      </c>
      <c r="I150" s="389">
        <f>SUM('2. NCCF CAD'!I150,'3. NCCF USD'!I150,'4. NCCF EUR'!I150,'5. NCCF GBP'!I150,'6. NCCF Autres (inclus)'!I150)</f>
        <v>0</v>
      </c>
      <c r="J150" s="389">
        <f>SUM('2. NCCF CAD'!J150,'3. NCCF USD'!J150,'4. NCCF EUR'!J150,'5. NCCF GBP'!J150,'6. NCCF Autres (inclus)'!J150)</f>
        <v>0</v>
      </c>
      <c r="K150" s="390">
        <f>SUM('2. NCCF CAD'!K150,'3. NCCF USD'!K150,'4. NCCF EUR'!K150,'5. NCCF GBP'!K150,'6. NCCF Autres (inclus)'!K150)</f>
        <v>0</v>
      </c>
      <c r="L150" s="388">
        <f>SUM('2. NCCF CAD'!L150,'3. NCCF USD'!L150,'4. NCCF EUR'!L150,'5. NCCF GBP'!L150,'6. NCCF Autres (inclus)'!L150)</f>
        <v>0</v>
      </c>
      <c r="M150" s="396">
        <f>SUM('2. NCCF CAD'!M150,'3. NCCF USD'!M150,'4. NCCF EUR'!M150,'5. NCCF GBP'!M150,'6. NCCF Autres (inclus)'!M150)</f>
        <v>0</v>
      </c>
      <c r="N150" s="392">
        <f>SUM('2. NCCF CAD'!N150,'3. NCCF USD'!N150,'4. NCCF EUR'!N150,'5. NCCF GBP'!N150,'6. NCCF Autres (inclus)'!N150)</f>
        <v>0</v>
      </c>
      <c r="O150" s="392">
        <f>SUM('2. NCCF CAD'!O150,'3. NCCF USD'!O150,'4. NCCF EUR'!O150,'5. NCCF GBP'!O150,'6. NCCF Autres (inclus)'!O150)</f>
        <v>0</v>
      </c>
      <c r="P150" s="392">
        <f>SUM('2. NCCF CAD'!P150,'3. NCCF USD'!P150,'4. NCCF EUR'!P150,'5. NCCF GBP'!P150,'6. NCCF Autres (inclus)'!P150)</f>
        <v>0</v>
      </c>
      <c r="Q150" s="392">
        <f>SUM('2. NCCF CAD'!Q150,'3. NCCF USD'!Q150,'4. NCCF EUR'!Q150,'5. NCCF GBP'!Q150,'6. NCCF Autres (inclus)'!Q150)</f>
        <v>0</v>
      </c>
      <c r="R150" s="392">
        <f>SUM('2. NCCF CAD'!R150,'3. NCCF USD'!R150,'4. NCCF EUR'!R150,'5. NCCF GBP'!R150,'6. NCCF Autres (inclus)'!R150)</f>
        <v>0</v>
      </c>
      <c r="S150" s="392">
        <f>SUM('2. NCCF CAD'!S150,'3. NCCF USD'!S150,'4. NCCF EUR'!S150,'5. NCCF GBP'!S150,'6. NCCF Autres (inclus)'!S150)</f>
        <v>0</v>
      </c>
      <c r="T150" s="392">
        <f>SUM('2. NCCF CAD'!T150,'3. NCCF USD'!T150,'4. NCCF EUR'!T150,'5. NCCF GBP'!T150,'6. NCCF Autres (inclus)'!T150)</f>
        <v>0</v>
      </c>
      <c r="U150" s="392">
        <f>SUM('2. NCCF CAD'!U150,'3. NCCF USD'!U150,'4. NCCF EUR'!U150,'5. NCCF GBP'!U150,'6. NCCF Autres (inclus)'!U150)</f>
        <v>0</v>
      </c>
      <c r="V150" s="399">
        <f>SUM('2. NCCF CAD'!V150,'3. NCCF USD'!V150,'4. NCCF EUR'!V150,'5. NCCF GBP'!V150,'6. NCCF Autres (inclus)'!V150)</f>
        <v>0</v>
      </c>
      <c r="W150" s="409">
        <f>SUM('2. NCCF CAD'!W150,'3. NCCF USD'!W150,'4. NCCF EUR'!W150,'5. NCCF GBP'!W150,'6. NCCF Autres (inclus)'!W150)</f>
        <v>0</v>
      </c>
      <c r="Y150" s="236"/>
    </row>
    <row r="151" spans="2:25" outlineLevel="1" x14ac:dyDescent="0.25">
      <c r="B151" s="465"/>
      <c r="C151" s="272"/>
      <c r="D151" s="272"/>
      <c r="E151" s="273"/>
      <c r="F151" s="274" t="s">
        <v>35</v>
      </c>
      <c r="G151" s="394">
        <f>SUM('2. NCCF CAD'!G151,'3. NCCF USD'!G151,'4. NCCF EUR'!G151,'5. NCCF GBP'!G151,'6. NCCF Autres (inclus)'!G151)</f>
        <v>0</v>
      </c>
      <c r="H151" s="421">
        <f>SUM('2. NCCF CAD'!H151,'3. NCCF USD'!H151,'4. NCCF EUR'!H151,'5. NCCF GBP'!H151,'6. NCCF Autres (inclus)'!H151)</f>
        <v>0</v>
      </c>
      <c r="I151" s="389">
        <f>SUM('2. NCCF CAD'!I151,'3. NCCF USD'!I151,'4. NCCF EUR'!I151,'5. NCCF GBP'!I151,'6. NCCF Autres (inclus)'!I151)</f>
        <v>0</v>
      </c>
      <c r="J151" s="389">
        <f>SUM('2. NCCF CAD'!J151,'3. NCCF USD'!J151,'4. NCCF EUR'!J151,'5. NCCF GBP'!J151,'6. NCCF Autres (inclus)'!J151)</f>
        <v>0</v>
      </c>
      <c r="K151" s="390">
        <f>SUM('2. NCCF CAD'!K151,'3. NCCF USD'!K151,'4. NCCF EUR'!K151,'5. NCCF GBP'!K151,'6. NCCF Autres (inclus)'!K151)</f>
        <v>0</v>
      </c>
      <c r="L151" s="388">
        <f>SUM('2. NCCF CAD'!L151,'3. NCCF USD'!L151,'4. NCCF EUR'!L151,'5. NCCF GBP'!L151,'6. NCCF Autres (inclus)'!L151)</f>
        <v>0</v>
      </c>
      <c r="M151" s="396">
        <f>SUM('2. NCCF CAD'!M151,'3. NCCF USD'!M151,'4. NCCF EUR'!M151,'5. NCCF GBP'!M151,'6. NCCF Autres (inclus)'!M151)</f>
        <v>0</v>
      </c>
      <c r="N151" s="392">
        <f>SUM('2. NCCF CAD'!N151,'3. NCCF USD'!N151,'4. NCCF EUR'!N151,'5. NCCF GBP'!N151,'6. NCCF Autres (inclus)'!N151)</f>
        <v>0</v>
      </c>
      <c r="O151" s="392">
        <f>SUM('2. NCCF CAD'!O151,'3. NCCF USD'!O151,'4. NCCF EUR'!O151,'5. NCCF GBP'!O151,'6. NCCF Autres (inclus)'!O151)</f>
        <v>0</v>
      </c>
      <c r="P151" s="392">
        <f>SUM('2. NCCF CAD'!P151,'3. NCCF USD'!P151,'4. NCCF EUR'!P151,'5. NCCF GBP'!P151,'6. NCCF Autres (inclus)'!P151)</f>
        <v>0</v>
      </c>
      <c r="Q151" s="392">
        <f>SUM('2. NCCF CAD'!Q151,'3. NCCF USD'!Q151,'4. NCCF EUR'!Q151,'5. NCCF GBP'!Q151,'6. NCCF Autres (inclus)'!Q151)</f>
        <v>0</v>
      </c>
      <c r="R151" s="392">
        <f>SUM('2. NCCF CAD'!R151,'3. NCCF USD'!R151,'4. NCCF EUR'!R151,'5. NCCF GBP'!R151,'6. NCCF Autres (inclus)'!R151)</f>
        <v>0</v>
      </c>
      <c r="S151" s="392">
        <f>SUM('2. NCCF CAD'!S151,'3. NCCF USD'!S151,'4. NCCF EUR'!S151,'5. NCCF GBP'!S151,'6. NCCF Autres (inclus)'!S151)</f>
        <v>0</v>
      </c>
      <c r="T151" s="392">
        <f>SUM('2. NCCF CAD'!T151,'3. NCCF USD'!T151,'4. NCCF EUR'!T151,'5. NCCF GBP'!T151,'6. NCCF Autres (inclus)'!T151)</f>
        <v>0</v>
      </c>
      <c r="U151" s="392">
        <f>SUM('2. NCCF CAD'!U151,'3. NCCF USD'!U151,'4. NCCF EUR'!U151,'5. NCCF GBP'!U151,'6. NCCF Autres (inclus)'!U151)</f>
        <v>0</v>
      </c>
      <c r="V151" s="399">
        <f>SUM('2. NCCF CAD'!V151,'3. NCCF USD'!V151,'4. NCCF EUR'!V151,'5. NCCF GBP'!V151,'6. NCCF Autres (inclus)'!V151)</f>
        <v>0</v>
      </c>
      <c r="W151" s="409">
        <f>SUM('2. NCCF CAD'!W151,'3. NCCF USD'!W151,'4. NCCF EUR'!W151,'5. NCCF GBP'!W151,'6. NCCF Autres (inclus)'!W151)</f>
        <v>0</v>
      </c>
      <c r="Y151" s="236"/>
    </row>
    <row r="152" spans="2:25" x14ac:dyDescent="0.25">
      <c r="B152" s="465"/>
      <c r="C152" s="272"/>
      <c r="D152" s="272" t="s">
        <v>36</v>
      </c>
      <c r="E152" s="273"/>
      <c r="F152" s="273"/>
      <c r="G152" s="367"/>
      <c r="H152" s="368"/>
      <c r="I152" s="369"/>
      <c r="J152" s="369"/>
      <c r="K152" s="370"/>
      <c r="L152" s="364"/>
      <c r="M152" s="364"/>
      <c r="N152" s="364"/>
      <c r="O152" s="364"/>
      <c r="P152" s="364"/>
      <c r="Q152" s="364"/>
      <c r="R152" s="364"/>
      <c r="S152" s="364"/>
      <c r="T152" s="364"/>
      <c r="U152" s="364"/>
      <c r="V152" s="364"/>
      <c r="W152" s="366"/>
      <c r="Y152" s="353"/>
    </row>
    <row r="153" spans="2:25" x14ac:dyDescent="0.25">
      <c r="B153" s="465"/>
      <c r="C153" s="272"/>
      <c r="D153" s="272"/>
      <c r="E153" s="275" t="s">
        <v>37</v>
      </c>
      <c r="F153" s="273"/>
      <c r="G153" s="367">
        <f t="shared" ref="G153:W153" si="34">SUBTOTAL(9,G154:G156)</f>
        <v>0</v>
      </c>
      <c r="H153" s="368">
        <f t="shared" si="34"/>
        <v>0</v>
      </c>
      <c r="I153" s="369">
        <f t="shared" si="34"/>
        <v>0</v>
      </c>
      <c r="J153" s="369">
        <f t="shared" si="34"/>
        <v>0</v>
      </c>
      <c r="K153" s="370">
        <f t="shared" si="34"/>
        <v>0</v>
      </c>
      <c r="L153" s="364">
        <f t="shared" si="34"/>
        <v>0</v>
      </c>
      <c r="M153" s="364">
        <f t="shared" si="34"/>
        <v>0</v>
      </c>
      <c r="N153" s="364">
        <f t="shared" si="34"/>
        <v>0</v>
      </c>
      <c r="O153" s="364">
        <f t="shared" si="34"/>
        <v>0</v>
      </c>
      <c r="P153" s="364">
        <f t="shared" si="34"/>
        <v>0</v>
      </c>
      <c r="Q153" s="364">
        <f t="shared" si="34"/>
        <v>0</v>
      </c>
      <c r="R153" s="364">
        <f t="shared" si="34"/>
        <v>0</v>
      </c>
      <c r="S153" s="364">
        <f t="shared" si="34"/>
        <v>0</v>
      </c>
      <c r="T153" s="364">
        <f t="shared" si="34"/>
        <v>0</v>
      </c>
      <c r="U153" s="364">
        <f t="shared" si="34"/>
        <v>0</v>
      </c>
      <c r="V153" s="364">
        <f t="shared" si="34"/>
        <v>0</v>
      </c>
      <c r="W153" s="366">
        <f t="shared" si="34"/>
        <v>0</v>
      </c>
      <c r="Y153" s="354"/>
    </row>
    <row r="154" spans="2:25" outlineLevel="1" x14ac:dyDescent="0.25">
      <c r="B154" s="465"/>
      <c r="C154" s="272"/>
      <c r="D154" s="272"/>
      <c r="E154" s="275"/>
      <c r="F154" s="274" t="s">
        <v>38</v>
      </c>
      <c r="G154" s="394">
        <f>SUM('2. NCCF CAD'!G154,'3. NCCF USD'!G154,'4. NCCF EUR'!G154,'5. NCCF GBP'!G154,'6. NCCF Autres (inclus)'!G154)</f>
        <v>0</v>
      </c>
      <c r="H154" s="421">
        <f>SUM('2. NCCF CAD'!H154,'3. NCCF USD'!H154,'4. NCCF EUR'!H154,'5. NCCF GBP'!H154,'6. NCCF Autres (inclus)'!H154)</f>
        <v>0</v>
      </c>
      <c r="I154" s="389">
        <f>SUM('2. NCCF CAD'!I154,'3. NCCF USD'!I154,'4. NCCF EUR'!I154,'5. NCCF GBP'!I154,'6. NCCF Autres (inclus)'!I154)</f>
        <v>0</v>
      </c>
      <c r="J154" s="389">
        <f>SUM('2. NCCF CAD'!J154,'3. NCCF USD'!J154,'4. NCCF EUR'!J154,'5. NCCF GBP'!J154,'6. NCCF Autres (inclus)'!J154)</f>
        <v>0</v>
      </c>
      <c r="K154" s="390">
        <f>SUM('2. NCCF CAD'!K154,'3. NCCF USD'!K154,'4. NCCF EUR'!K154,'5. NCCF GBP'!K154,'6. NCCF Autres (inclus)'!K154)</f>
        <v>0</v>
      </c>
      <c r="L154" s="388">
        <f>SUM('2. NCCF CAD'!L154,'3. NCCF USD'!L154,'4. NCCF EUR'!L154,'5. NCCF GBP'!L154,'6. NCCF Autres (inclus)'!L154)</f>
        <v>0</v>
      </c>
      <c r="M154" s="396">
        <f>SUM('2. NCCF CAD'!M154,'3. NCCF USD'!M154,'4. NCCF EUR'!M154,'5. NCCF GBP'!M154,'6. NCCF Autres (inclus)'!M154)</f>
        <v>0</v>
      </c>
      <c r="N154" s="392">
        <f>SUM('2. NCCF CAD'!N154,'3. NCCF USD'!N154,'4. NCCF EUR'!N154,'5. NCCF GBP'!N154,'6. NCCF Autres (inclus)'!N154)</f>
        <v>0</v>
      </c>
      <c r="O154" s="392">
        <f>SUM('2. NCCF CAD'!O154,'3. NCCF USD'!O154,'4. NCCF EUR'!O154,'5. NCCF GBP'!O154,'6. NCCF Autres (inclus)'!O154)</f>
        <v>0</v>
      </c>
      <c r="P154" s="392">
        <f>SUM('2. NCCF CAD'!P154,'3. NCCF USD'!P154,'4. NCCF EUR'!P154,'5. NCCF GBP'!P154,'6. NCCF Autres (inclus)'!P154)</f>
        <v>0</v>
      </c>
      <c r="Q154" s="392">
        <f>SUM('2. NCCF CAD'!Q154,'3. NCCF USD'!Q154,'4. NCCF EUR'!Q154,'5. NCCF GBP'!Q154,'6. NCCF Autres (inclus)'!Q154)</f>
        <v>0</v>
      </c>
      <c r="R154" s="392">
        <f>SUM('2. NCCF CAD'!R154,'3. NCCF USD'!R154,'4. NCCF EUR'!R154,'5. NCCF GBP'!R154,'6. NCCF Autres (inclus)'!R154)</f>
        <v>0</v>
      </c>
      <c r="S154" s="392">
        <f>SUM('2. NCCF CAD'!S154,'3. NCCF USD'!S154,'4. NCCF EUR'!S154,'5. NCCF GBP'!S154,'6. NCCF Autres (inclus)'!S154)</f>
        <v>0</v>
      </c>
      <c r="T154" s="392">
        <f>SUM('2. NCCF CAD'!T154,'3. NCCF USD'!T154,'4. NCCF EUR'!T154,'5. NCCF GBP'!T154,'6. NCCF Autres (inclus)'!T154)</f>
        <v>0</v>
      </c>
      <c r="U154" s="392">
        <f>SUM('2. NCCF CAD'!U154,'3. NCCF USD'!U154,'4. NCCF EUR'!U154,'5. NCCF GBP'!U154,'6. NCCF Autres (inclus)'!U154)</f>
        <v>0</v>
      </c>
      <c r="V154" s="399">
        <f>SUM('2. NCCF CAD'!V154,'3. NCCF USD'!V154,'4. NCCF EUR'!V154,'5. NCCF GBP'!V154,'6. NCCF Autres (inclus)'!V154)</f>
        <v>0</v>
      </c>
      <c r="W154" s="409">
        <f>SUM('2. NCCF CAD'!W154,'3. NCCF USD'!W154,'4. NCCF EUR'!W154,'5. NCCF GBP'!W154,'6. NCCF Autres (inclus)'!W154)</f>
        <v>0</v>
      </c>
      <c r="Y154" s="236"/>
    </row>
    <row r="155" spans="2:25" outlineLevel="1" x14ac:dyDescent="0.25">
      <c r="B155" s="465"/>
      <c r="C155" s="272"/>
      <c r="D155" s="272"/>
      <c r="E155" s="273"/>
      <c r="F155" s="274" t="s">
        <v>39</v>
      </c>
      <c r="G155" s="394">
        <f>SUM('2. NCCF CAD'!G155,'3. NCCF USD'!G155,'4. NCCF EUR'!G155,'5. NCCF GBP'!G155,'6. NCCF Autres (inclus)'!G155)</f>
        <v>0</v>
      </c>
      <c r="H155" s="421">
        <f>SUM('2. NCCF CAD'!H155,'3. NCCF USD'!H155,'4. NCCF EUR'!H155,'5. NCCF GBP'!H155,'6. NCCF Autres (inclus)'!H155)</f>
        <v>0</v>
      </c>
      <c r="I155" s="389">
        <f>SUM('2. NCCF CAD'!I155,'3. NCCF USD'!I155,'4. NCCF EUR'!I155,'5. NCCF GBP'!I155,'6. NCCF Autres (inclus)'!I155)</f>
        <v>0</v>
      </c>
      <c r="J155" s="389">
        <f>SUM('2. NCCF CAD'!J155,'3. NCCF USD'!J155,'4. NCCF EUR'!J155,'5. NCCF GBP'!J155,'6. NCCF Autres (inclus)'!J155)</f>
        <v>0</v>
      </c>
      <c r="K155" s="390">
        <f>SUM('2. NCCF CAD'!K155,'3. NCCF USD'!K155,'4. NCCF EUR'!K155,'5. NCCF GBP'!K155,'6. NCCF Autres (inclus)'!K155)</f>
        <v>0</v>
      </c>
      <c r="L155" s="388">
        <f>SUM('2. NCCF CAD'!L155,'3. NCCF USD'!L155,'4. NCCF EUR'!L155,'5. NCCF GBP'!L155,'6. NCCF Autres (inclus)'!L155)</f>
        <v>0</v>
      </c>
      <c r="M155" s="396">
        <f>SUM('2. NCCF CAD'!M155,'3. NCCF USD'!M155,'4. NCCF EUR'!M155,'5. NCCF GBP'!M155,'6. NCCF Autres (inclus)'!M155)</f>
        <v>0</v>
      </c>
      <c r="N155" s="392">
        <f>SUM('2. NCCF CAD'!N155,'3. NCCF USD'!N155,'4. NCCF EUR'!N155,'5. NCCF GBP'!N155,'6. NCCF Autres (inclus)'!N155)</f>
        <v>0</v>
      </c>
      <c r="O155" s="392">
        <f>SUM('2. NCCF CAD'!O155,'3. NCCF USD'!O155,'4. NCCF EUR'!O155,'5. NCCF GBP'!O155,'6. NCCF Autres (inclus)'!O155)</f>
        <v>0</v>
      </c>
      <c r="P155" s="392">
        <f>SUM('2. NCCF CAD'!P155,'3. NCCF USD'!P155,'4. NCCF EUR'!P155,'5. NCCF GBP'!P155,'6. NCCF Autres (inclus)'!P155)</f>
        <v>0</v>
      </c>
      <c r="Q155" s="392">
        <f>SUM('2. NCCF CAD'!Q155,'3. NCCF USD'!Q155,'4. NCCF EUR'!Q155,'5. NCCF GBP'!Q155,'6. NCCF Autres (inclus)'!Q155)</f>
        <v>0</v>
      </c>
      <c r="R155" s="392">
        <f>SUM('2. NCCF CAD'!R155,'3. NCCF USD'!R155,'4. NCCF EUR'!R155,'5. NCCF GBP'!R155,'6. NCCF Autres (inclus)'!R155)</f>
        <v>0</v>
      </c>
      <c r="S155" s="392">
        <f>SUM('2. NCCF CAD'!S155,'3. NCCF USD'!S155,'4. NCCF EUR'!S155,'5. NCCF GBP'!S155,'6. NCCF Autres (inclus)'!S155)</f>
        <v>0</v>
      </c>
      <c r="T155" s="392">
        <f>SUM('2. NCCF CAD'!T155,'3. NCCF USD'!T155,'4. NCCF EUR'!T155,'5. NCCF GBP'!T155,'6. NCCF Autres (inclus)'!T155)</f>
        <v>0</v>
      </c>
      <c r="U155" s="392">
        <f>SUM('2. NCCF CAD'!U155,'3. NCCF USD'!U155,'4. NCCF EUR'!U155,'5. NCCF GBP'!U155,'6. NCCF Autres (inclus)'!U155)</f>
        <v>0</v>
      </c>
      <c r="V155" s="399">
        <f>SUM('2. NCCF CAD'!V155,'3. NCCF USD'!V155,'4. NCCF EUR'!V155,'5. NCCF GBP'!V155,'6. NCCF Autres (inclus)'!V155)</f>
        <v>0</v>
      </c>
      <c r="W155" s="409">
        <f>SUM('2. NCCF CAD'!W155,'3. NCCF USD'!W155,'4. NCCF EUR'!W155,'5. NCCF GBP'!W155,'6. NCCF Autres (inclus)'!W155)</f>
        <v>0</v>
      </c>
      <c r="Y155" s="236"/>
    </row>
    <row r="156" spans="2:25" outlineLevel="1" x14ac:dyDescent="0.25">
      <c r="B156" s="465"/>
      <c r="C156" s="272"/>
      <c r="D156" s="272"/>
      <c r="E156" s="273"/>
      <c r="F156" s="274" t="s">
        <v>40</v>
      </c>
      <c r="G156" s="394">
        <f>SUM('2. NCCF CAD'!G156,'3. NCCF USD'!G156,'4. NCCF EUR'!G156,'5. NCCF GBP'!G156,'6. NCCF Autres (inclus)'!G156)</f>
        <v>0</v>
      </c>
      <c r="H156" s="421">
        <f>SUM('2. NCCF CAD'!H156,'3. NCCF USD'!H156,'4. NCCF EUR'!H156,'5. NCCF GBP'!H156,'6. NCCF Autres (inclus)'!H156)</f>
        <v>0</v>
      </c>
      <c r="I156" s="389">
        <f>SUM('2. NCCF CAD'!I156,'3. NCCF USD'!I156,'4. NCCF EUR'!I156,'5. NCCF GBP'!I156,'6. NCCF Autres (inclus)'!I156)</f>
        <v>0</v>
      </c>
      <c r="J156" s="389">
        <f>SUM('2. NCCF CAD'!J156,'3. NCCF USD'!J156,'4. NCCF EUR'!J156,'5. NCCF GBP'!J156,'6. NCCF Autres (inclus)'!J156)</f>
        <v>0</v>
      </c>
      <c r="K156" s="390">
        <f>SUM('2. NCCF CAD'!K156,'3. NCCF USD'!K156,'4. NCCF EUR'!K156,'5. NCCF GBP'!K156,'6. NCCF Autres (inclus)'!K156)</f>
        <v>0</v>
      </c>
      <c r="L156" s="388">
        <f>SUM('2. NCCF CAD'!L156,'3. NCCF USD'!L156,'4. NCCF EUR'!L156,'5. NCCF GBP'!L156,'6. NCCF Autres (inclus)'!L156)</f>
        <v>0</v>
      </c>
      <c r="M156" s="396">
        <f>SUM('2. NCCF CAD'!M156,'3. NCCF USD'!M156,'4. NCCF EUR'!M156,'5. NCCF GBP'!M156,'6. NCCF Autres (inclus)'!M156)</f>
        <v>0</v>
      </c>
      <c r="N156" s="392">
        <f>SUM('2. NCCF CAD'!N156,'3. NCCF USD'!N156,'4. NCCF EUR'!N156,'5. NCCF GBP'!N156,'6. NCCF Autres (inclus)'!N156)</f>
        <v>0</v>
      </c>
      <c r="O156" s="392">
        <f>SUM('2. NCCF CAD'!O156,'3. NCCF USD'!O156,'4. NCCF EUR'!O156,'5. NCCF GBP'!O156,'6. NCCF Autres (inclus)'!O156)</f>
        <v>0</v>
      </c>
      <c r="P156" s="392">
        <f>SUM('2. NCCF CAD'!P156,'3. NCCF USD'!P156,'4. NCCF EUR'!P156,'5. NCCF GBP'!P156,'6. NCCF Autres (inclus)'!P156)</f>
        <v>0</v>
      </c>
      <c r="Q156" s="392">
        <f>SUM('2. NCCF CAD'!Q156,'3. NCCF USD'!Q156,'4. NCCF EUR'!Q156,'5. NCCF GBP'!Q156,'6. NCCF Autres (inclus)'!Q156)</f>
        <v>0</v>
      </c>
      <c r="R156" s="392">
        <f>SUM('2. NCCF CAD'!R156,'3. NCCF USD'!R156,'4. NCCF EUR'!R156,'5. NCCF GBP'!R156,'6. NCCF Autres (inclus)'!R156)</f>
        <v>0</v>
      </c>
      <c r="S156" s="392">
        <f>SUM('2. NCCF CAD'!S156,'3. NCCF USD'!S156,'4. NCCF EUR'!S156,'5. NCCF GBP'!S156,'6. NCCF Autres (inclus)'!S156)</f>
        <v>0</v>
      </c>
      <c r="T156" s="392">
        <f>SUM('2. NCCF CAD'!T156,'3. NCCF USD'!T156,'4. NCCF EUR'!T156,'5. NCCF GBP'!T156,'6. NCCF Autres (inclus)'!T156)</f>
        <v>0</v>
      </c>
      <c r="U156" s="392">
        <f>SUM('2. NCCF CAD'!U156,'3. NCCF USD'!U156,'4. NCCF EUR'!U156,'5. NCCF GBP'!U156,'6. NCCF Autres (inclus)'!U156)</f>
        <v>0</v>
      </c>
      <c r="V156" s="399">
        <f>SUM('2. NCCF CAD'!V156,'3. NCCF USD'!V156,'4. NCCF EUR'!V156,'5. NCCF GBP'!V156,'6. NCCF Autres (inclus)'!V156)</f>
        <v>0</v>
      </c>
      <c r="W156" s="409">
        <f>SUM('2. NCCF CAD'!W156,'3. NCCF USD'!W156,'4. NCCF EUR'!W156,'5. NCCF GBP'!W156,'6. NCCF Autres (inclus)'!W156)</f>
        <v>0</v>
      </c>
      <c r="Y156" s="236"/>
    </row>
    <row r="157" spans="2:25" x14ac:dyDescent="0.25">
      <c r="B157" s="465"/>
      <c r="C157" s="272"/>
      <c r="D157" s="272"/>
      <c r="E157" s="273" t="s">
        <v>41</v>
      </c>
      <c r="F157" s="273"/>
      <c r="G157" s="367">
        <f t="shared" ref="G157:W157" si="35">SUBTOTAL(9,G158:G160)</f>
        <v>0</v>
      </c>
      <c r="H157" s="368">
        <f t="shared" si="35"/>
        <v>0</v>
      </c>
      <c r="I157" s="369">
        <f t="shared" si="35"/>
        <v>0</v>
      </c>
      <c r="J157" s="369">
        <f t="shared" si="35"/>
        <v>0</v>
      </c>
      <c r="K157" s="370">
        <f t="shared" si="35"/>
        <v>0</v>
      </c>
      <c r="L157" s="364">
        <f t="shared" si="35"/>
        <v>0</v>
      </c>
      <c r="M157" s="364">
        <f t="shared" si="35"/>
        <v>0</v>
      </c>
      <c r="N157" s="364">
        <f t="shared" si="35"/>
        <v>0</v>
      </c>
      <c r="O157" s="364">
        <f t="shared" si="35"/>
        <v>0</v>
      </c>
      <c r="P157" s="364">
        <f t="shared" si="35"/>
        <v>0</v>
      </c>
      <c r="Q157" s="364">
        <f t="shared" si="35"/>
        <v>0</v>
      </c>
      <c r="R157" s="364">
        <f t="shared" si="35"/>
        <v>0</v>
      </c>
      <c r="S157" s="364">
        <f t="shared" si="35"/>
        <v>0</v>
      </c>
      <c r="T157" s="364">
        <f t="shared" si="35"/>
        <v>0</v>
      </c>
      <c r="U157" s="364">
        <f t="shared" si="35"/>
        <v>0</v>
      </c>
      <c r="V157" s="364">
        <f t="shared" si="35"/>
        <v>0</v>
      </c>
      <c r="W157" s="366">
        <f t="shared" si="35"/>
        <v>0</v>
      </c>
      <c r="Y157" s="238"/>
    </row>
    <row r="158" spans="2:25" outlineLevel="1" x14ac:dyDescent="0.25">
      <c r="B158" s="465"/>
      <c r="C158" s="272"/>
      <c r="D158" s="272"/>
      <c r="E158" s="273"/>
      <c r="F158" s="274" t="s">
        <v>42</v>
      </c>
      <c r="G158" s="394">
        <f>SUM('2. NCCF CAD'!G158,'3. NCCF USD'!G158,'4. NCCF EUR'!G158,'5. NCCF GBP'!G158,'6. NCCF Autres (inclus)'!G158)</f>
        <v>0</v>
      </c>
      <c r="H158" s="421">
        <f>SUM('2. NCCF CAD'!H158,'3. NCCF USD'!H158,'4. NCCF EUR'!H158,'5. NCCF GBP'!H158,'6. NCCF Autres (inclus)'!H158)</f>
        <v>0</v>
      </c>
      <c r="I158" s="389">
        <f>SUM('2. NCCF CAD'!I158,'3. NCCF USD'!I158,'4. NCCF EUR'!I158,'5. NCCF GBP'!I158,'6. NCCF Autres (inclus)'!I158)</f>
        <v>0</v>
      </c>
      <c r="J158" s="389">
        <f>SUM('2. NCCF CAD'!J158,'3. NCCF USD'!J158,'4. NCCF EUR'!J158,'5. NCCF GBP'!J158,'6. NCCF Autres (inclus)'!J158)</f>
        <v>0</v>
      </c>
      <c r="K158" s="390">
        <f>SUM('2. NCCF CAD'!K158,'3. NCCF USD'!K158,'4. NCCF EUR'!K158,'5. NCCF GBP'!K158,'6. NCCF Autres (inclus)'!K158)</f>
        <v>0</v>
      </c>
      <c r="L158" s="388">
        <f>SUM('2. NCCF CAD'!L158,'3. NCCF USD'!L158,'4. NCCF EUR'!L158,'5. NCCF GBP'!L158,'6. NCCF Autres (inclus)'!L158)</f>
        <v>0</v>
      </c>
      <c r="M158" s="396">
        <f>SUM('2. NCCF CAD'!M158,'3. NCCF USD'!M158,'4. NCCF EUR'!M158,'5. NCCF GBP'!M158,'6. NCCF Autres (inclus)'!M158)</f>
        <v>0</v>
      </c>
      <c r="N158" s="392">
        <f>SUM('2. NCCF CAD'!N158,'3. NCCF USD'!N158,'4. NCCF EUR'!N158,'5. NCCF GBP'!N158,'6. NCCF Autres (inclus)'!N158)</f>
        <v>0</v>
      </c>
      <c r="O158" s="392">
        <f>SUM('2. NCCF CAD'!O158,'3. NCCF USD'!O158,'4. NCCF EUR'!O158,'5. NCCF GBP'!O158,'6. NCCF Autres (inclus)'!O158)</f>
        <v>0</v>
      </c>
      <c r="P158" s="392">
        <f>SUM('2. NCCF CAD'!P158,'3. NCCF USD'!P158,'4. NCCF EUR'!P158,'5. NCCF GBP'!P158,'6. NCCF Autres (inclus)'!P158)</f>
        <v>0</v>
      </c>
      <c r="Q158" s="392">
        <f>SUM('2. NCCF CAD'!Q158,'3. NCCF USD'!Q158,'4. NCCF EUR'!Q158,'5. NCCF GBP'!Q158,'6. NCCF Autres (inclus)'!Q158)</f>
        <v>0</v>
      </c>
      <c r="R158" s="392">
        <f>SUM('2. NCCF CAD'!R158,'3. NCCF USD'!R158,'4. NCCF EUR'!R158,'5. NCCF GBP'!R158,'6. NCCF Autres (inclus)'!R158)</f>
        <v>0</v>
      </c>
      <c r="S158" s="392">
        <f>SUM('2. NCCF CAD'!S158,'3. NCCF USD'!S158,'4. NCCF EUR'!S158,'5. NCCF GBP'!S158,'6. NCCF Autres (inclus)'!S158)</f>
        <v>0</v>
      </c>
      <c r="T158" s="392">
        <f>SUM('2. NCCF CAD'!T158,'3. NCCF USD'!T158,'4. NCCF EUR'!T158,'5. NCCF GBP'!T158,'6. NCCF Autres (inclus)'!T158)</f>
        <v>0</v>
      </c>
      <c r="U158" s="392">
        <f>SUM('2. NCCF CAD'!U158,'3. NCCF USD'!U158,'4. NCCF EUR'!U158,'5. NCCF GBP'!U158,'6. NCCF Autres (inclus)'!U158)</f>
        <v>0</v>
      </c>
      <c r="V158" s="399">
        <f>SUM('2. NCCF CAD'!V158,'3. NCCF USD'!V158,'4. NCCF EUR'!V158,'5. NCCF GBP'!V158,'6. NCCF Autres (inclus)'!V158)</f>
        <v>0</v>
      </c>
      <c r="W158" s="409">
        <f>SUM('2. NCCF CAD'!W158,'3. NCCF USD'!W158,'4. NCCF EUR'!W158,'5. NCCF GBP'!W158,'6. NCCF Autres (inclus)'!W158)</f>
        <v>0</v>
      </c>
      <c r="Y158" s="236"/>
    </row>
    <row r="159" spans="2:25" outlineLevel="1" x14ac:dyDescent="0.25">
      <c r="B159" s="465"/>
      <c r="C159" s="272"/>
      <c r="D159" s="272"/>
      <c r="E159" s="273"/>
      <c r="F159" s="274" t="s">
        <v>43</v>
      </c>
      <c r="G159" s="394">
        <f>SUM('2. NCCF CAD'!G159,'3. NCCF USD'!G159,'4. NCCF EUR'!G159,'5. NCCF GBP'!G159,'6. NCCF Autres (inclus)'!G159)</f>
        <v>0</v>
      </c>
      <c r="H159" s="421">
        <f>SUM('2. NCCF CAD'!H159,'3. NCCF USD'!H159,'4. NCCF EUR'!H159,'5. NCCF GBP'!H159,'6. NCCF Autres (inclus)'!H159)</f>
        <v>0</v>
      </c>
      <c r="I159" s="389">
        <f>SUM('2. NCCF CAD'!I159,'3. NCCF USD'!I159,'4. NCCF EUR'!I159,'5. NCCF GBP'!I159,'6. NCCF Autres (inclus)'!I159)</f>
        <v>0</v>
      </c>
      <c r="J159" s="389">
        <f>SUM('2. NCCF CAD'!J159,'3. NCCF USD'!J159,'4. NCCF EUR'!J159,'5. NCCF GBP'!J159,'6. NCCF Autres (inclus)'!J159)</f>
        <v>0</v>
      </c>
      <c r="K159" s="390">
        <f>SUM('2. NCCF CAD'!K159,'3. NCCF USD'!K159,'4. NCCF EUR'!K159,'5. NCCF GBP'!K159,'6. NCCF Autres (inclus)'!K159)</f>
        <v>0</v>
      </c>
      <c r="L159" s="388">
        <f>SUM('2. NCCF CAD'!L159,'3. NCCF USD'!L159,'4. NCCF EUR'!L159,'5. NCCF GBP'!L159,'6. NCCF Autres (inclus)'!L159)</f>
        <v>0</v>
      </c>
      <c r="M159" s="396">
        <f>SUM('2. NCCF CAD'!M159,'3. NCCF USD'!M159,'4. NCCF EUR'!M159,'5. NCCF GBP'!M159,'6. NCCF Autres (inclus)'!M159)</f>
        <v>0</v>
      </c>
      <c r="N159" s="392">
        <f>SUM('2. NCCF CAD'!N159,'3. NCCF USD'!N159,'4. NCCF EUR'!N159,'5. NCCF GBP'!N159,'6. NCCF Autres (inclus)'!N159)</f>
        <v>0</v>
      </c>
      <c r="O159" s="392">
        <f>SUM('2. NCCF CAD'!O159,'3. NCCF USD'!O159,'4. NCCF EUR'!O159,'5. NCCF GBP'!O159,'6. NCCF Autres (inclus)'!O159)</f>
        <v>0</v>
      </c>
      <c r="P159" s="392">
        <f>SUM('2. NCCF CAD'!P159,'3. NCCF USD'!P159,'4. NCCF EUR'!P159,'5. NCCF GBP'!P159,'6. NCCF Autres (inclus)'!P159)</f>
        <v>0</v>
      </c>
      <c r="Q159" s="392">
        <f>SUM('2. NCCF CAD'!Q159,'3. NCCF USD'!Q159,'4. NCCF EUR'!Q159,'5. NCCF GBP'!Q159,'6. NCCF Autres (inclus)'!Q159)</f>
        <v>0</v>
      </c>
      <c r="R159" s="392">
        <f>SUM('2. NCCF CAD'!R159,'3. NCCF USD'!R159,'4. NCCF EUR'!R159,'5. NCCF GBP'!R159,'6. NCCF Autres (inclus)'!R159)</f>
        <v>0</v>
      </c>
      <c r="S159" s="392">
        <f>SUM('2. NCCF CAD'!S159,'3. NCCF USD'!S159,'4. NCCF EUR'!S159,'5. NCCF GBP'!S159,'6. NCCF Autres (inclus)'!S159)</f>
        <v>0</v>
      </c>
      <c r="T159" s="392">
        <f>SUM('2. NCCF CAD'!T159,'3. NCCF USD'!T159,'4. NCCF EUR'!T159,'5. NCCF GBP'!T159,'6. NCCF Autres (inclus)'!T159)</f>
        <v>0</v>
      </c>
      <c r="U159" s="392">
        <f>SUM('2. NCCF CAD'!U159,'3. NCCF USD'!U159,'4. NCCF EUR'!U159,'5. NCCF GBP'!U159,'6. NCCF Autres (inclus)'!U159)</f>
        <v>0</v>
      </c>
      <c r="V159" s="399">
        <f>SUM('2. NCCF CAD'!V159,'3. NCCF USD'!V159,'4. NCCF EUR'!V159,'5. NCCF GBP'!V159,'6. NCCF Autres (inclus)'!V159)</f>
        <v>0</v>
      </c>
      <c r="W159" s="409">
        <f>SUM('2. NCCF CAD'!W159,'3. NCCF USD'!W159,'4. NCCF EUR'!W159,'5. NCCF GBP'!W159,'6. NCCF Autres (inclus)'!W159)</f>
        <v>0</v>
      </c>
      <c r="Y159" s="236"/>
    </row>
    <row r="160" spans="2:25" outlineLevel="1" x14ac:dyDescent="0.25">
      <c r="B160" s="465"/>
      <c r="C160" s="272"/>
      <c r="D160" s="272"/>
      <c r="E160" s="273"/>
      <c r="F160" s="274" t="s">
        <v>44</v>
      </c>
      <c r="G160" s="394">
        <f>SUM('2. NCCF CAD'!G160,'3. NCCF USD'!G160,'4. NCCF EUR'!G160,'5. NCCF GBP'!G160,'6. NCCF Autres (inclus)'!G160)</f>
        <v>0</v>
      </c>
      <c r="H160" s="421">
        <f>SUM('2. NCCF CAD'!H160,'3. NCCF USD'!H160,'4. NCCF EUR'!H160,'5. NCCF GBP'!H160,'6. NCCF Autres (inclus)'!H160)</f>
        <v>0</v>
      </c>
      <c r="I160" s="389">
        <f>SUM('2. NCCF CAD'!I160,'3. NCCF USD'!I160,'4. NCCF EUR'!I160,'5. NCCF GBP'!I160,'6. NCCF Autres (inclus)'!I160)</f>
        <v>0</v>
      </c>
      <c r="J160" s="389">
        <f>SUM('2. NCCF CAD'!J160,'3. NCCF USD'!J160,'4. NCCF EUR'!J160,'5. NCCF GBP'!J160,'6. NCCF Autres (inclus)'!J160)</f>
        <v>0</v>
      </c>
      <c r="K160" s="390">
        <f>SUM('2. NCCF CAD'!K160,'3. NCCF USD'!K160,'4. NCCF EUR'!K160,'5. NCCF GBP'!K160,'6. NCCF Autres (inclus)'!K160)</f>
        <v>0</v>
      </c>
      <c r="L160" s="388">
        <f>SUM('2. NCCF CAD'!L160,'3. NCCF USD'!L160,'4. NCCF EUR'!L160,'5. NCCF GBP'!L160,'6. NCCF Autres (inclus)'!L160)</f>
        <v>0</v>
      </c>
      <c r="M160" s="396">
        <f>SUM('2. NCCF CAD'!M160,'3. NCCF USD'!M160,'4. NCCF EUR'!M160,'5. NCCF GBP'!M160,'6. NCCF Autres (inclus)'!M160)</f>
        <v>0</v>
      </c>
      <c r="N160" s="392">
        <f>SUM('2. NCCF CAD'!N160,'3. NCCF USD'!N160,'4. NCCF EUR'!N160,'5. NCCF GBP'!N160,'6. NCCF Autres (inclus)'!N160)</f>
        <v>0</v>
      </c>
      <c r="O160" s="392">
        <f>SUM('2. NCCF CAD'!O160,'3. NCCF USD'!O160,'4. NCCF EUR'!O160,'5. NCCF GBP'!O160,'6. NCCF Autres (inclus)'!O160)</f>
        <v>0</v>
      </c>
      <c r="P160" s="392">
        <f>SUM('2. NCCF CAD'!P160,'3. NCCF USD'!P160,'4. NCCF EUR'!P160,'5. NCCF GBP'!P160,'6. NCCF Autres (inclus)'!P160)</f>
        <v>0</v>
      </c>
      <c r="Q160" s="392">
        <f>SUM('2. NCCF CAD'!Q160,'3. NCCF USD'!Q160,'4. NCCF EUR'!Q160,'5. NCCF GBP'!Q160,'6. NCCF Autres (inclus)'!Q160)</f>
        <v>0</v>
      </c>
      <c r="R160" s="392">
        <f>SUM('2. NCCF CAD'!R160,'3. NCCF USD'!R160,'4. NCCF EUR'!R160,'5. NCCF GBP'!R160,'6. NCCF Autres (inclus)'!R160)</f>
        <v>0</v>
      </c>
      <c r="S160" s="392">
        <f>SUM('2. NCCF CAD'!S160,'3. NCCF USD'!S160,'4. NCCF EUR'!S160,'5. NCCF GBP'!S160,'6. NCCF Autres (inclus)'!S160)</f>
        <v>0</v>
      </c>
      <c r="T160" s="392">
        <f>SUM('2. NCCF CAD'!T160,'3. NCCF USD'!T160,'4. NCCF EUR'!T160,'5. NCCF GBP'!T160,'6. NCCF Autres (inclus)'!T160)</f>
        <v>0</v>
      </c>
      <c r="U160" s="392">
        <f>SUM('2. NCCF CAD'!U160,'3. NCCF USD'!U160,'4. NCCF EUR'!U160,'5. NCCF GBP'!U160,'6. NCCF Autres (inclus)'!U160)</f>
        <v>0</v>
      </c>
      <c r="V160" s="399">
        <f>SUM('2. NCCF CAD'!V160,'3. NCCF USD'!V160,'4. NCCF EUR'!V160,'5. NCCF GBP'!V160,'6. NCCF Autres (inclus)'!V160)</f>
        <v>0</v>
      </c>
      <c r="W160" s="409">
        <f>SUM('2. NCCF CAD'!W160,'3. NCCF USD'!W160,'4. NCCF EUR'!W160,'5. NCCF GBP'!W160,'6. NCCF Autres (inclus)'!W160)</f>
        <v>0</v>
      </c>
      <c r="Y160" s="236"/>
    </row>
    <row r="161" spans="2:25" x14ac:dyDescent="0.25">
      <c r="B161" s="465"/>
      <c r="C161" s="272"/>
      <c r="D161" s="272"/>
      <c r="E161" s="273" t="s">
        <v>45</v>
      </c>
      <c r="F161" s="273"/>
      <c r="G161" s="367">
        <f t="shared" ref="G161:W161" si="36">SUBTOTAL(9,G162:G164)</f>
        <v>0</v>
      </c>
      <c r="H161" s="368">
        <f t="shared" si="36"/>
        <v>0</v>
      </c>
      <c r="I161" s="369">
        <f t="shared" si="36"/>
        <v>0</v>
      </c>
      <c r="J161" s="369">
        <f t="shared" si="36"/>
        <v>0</v>
      </c>
      <c r="K161" s="370">
        <f t="shared" si="36"/>
        <v>0</v>
      </c>
      <c r="L161" s="364">
        <f t="shared" si="36"/>
        <v>0</v>
      </c>
      <c r="M161" s="364">
        <f t="shared" si="36"/>
        <v>0</v>
      </c>
      <c r="N161" s="364">
        <f t="shared" si="36"/>
        <v>0</v>
      </c>
      <c r="O161" s="364">
        <f t="shared" si="36"/>
        <v>0</v>
      </c>
      <c r="P161" s="364">
        <f t="shared" si="36"/>
        <v>0</v>
      </c>
      <c r="Q161" s="364">
        <f t="shared" si="36"/>
        <v>0</v>
      </c>
      <c r="R161" s="364">
        <f t="shared" si="36"/>
        <v>0</v>
      </c>
      <c r="S161" s="364">
        <f t="shared" si="36"/>
        <v>0</v>
      </c>
      <c r="T161" s="364">
        <f t="shared" si="36"/>
        <v>0</v>
      </c>
      <c r="U161" s="364">
        <f t="shared" si="36"/>
        <v>0</v>
      </c>
      <c r="V161" s="364">
        <f t="shared" si="36"/>
        <v>0</v>
      </c>
      <c r="W161" s="366">
        <f t="shared" si="36"/>
        <v>0</v>
      </c>
      <c r="Y161" s="238"/>
    </row>
    <row r="162" spans="2:25" outlineLevel="1" x14ac:dyDescent="0.25">
      <c r="B162" s="465"/>
      <c r="C162" s="272"/>
      <c r="D162" s="272"/>
      <c r="E162" s="273"/>
      <c r="F162" s="274" t="s">
        <v>46</v>
      </c>
      <c r="G162" s="394">
        <f>SUM('2. NCCF CAD'!G162,'3. NCCF USD'!G162,'4. NCCF EUR'!G162,'5. NCCF GBP'!G162,'6. NCCF Autres (inclus)'!G162)</f>
        <v>0</v>
      </c>
      <c r="H162" s="421">
        <f>SUM('2. NCCF CAD'!H162,'3. NCCF USD'!H162,'4. NCCF EUR'!H162,'5. NCCF GBP'!H162,'6. NCCF Autres (inclus)'!H162)</f>
        <v>0</v>
      </c>
      <c r="I162" s="389">
        <f>SUM('2. NCCF CAD'!I162,'3. NCCF USD'!I162,'4. NCCF EUR'!I162,'5. NCCF GBP'!I162,'6. NCCF Autres (inclus)'!I162)</f>
        <v>0</v>
      </c>
      <c r="J162" s="389">
        <f>SUM('2. NCCF CAD'!J162,'3. NCCF USD'!J162,'4. NCCF EUR'!J162,'5. NCCF GBP'!J162,'6. NCCF Autres (inclus)'!J162)</f>
        <v>0</v>
      </c>
      <c r="K162" s="390">
        <f>SUM('2. NCCF CAD'!K162,'3. NCCF USD'!K162,'4. NCCF EUR'!K162,'5. NCCF GBP'!K162,'6. NCCF Autres (inclus)'!K162)</f>
        <v>0</v>
      </c>
      <c r="L162" s="388">
        <f>SUM('2. NCCF CAD'!L162,'3. NCCF USD'!L162,'4. NCCF EUR'!L162,'5. NCCF GBP'!L162,'6. NCCF Autres (inclus)'!L162)</f>
        <v>0</v>
      </c>
      <c r="M162" s="396">
        <f>SUM('2. NCCF CAD'!M162,'3. NCCF USD'!M162,'4. NCCF EUR'!M162,'5. NCCF GBP'!M162,'6. NCCF Autres (inclus)'!M162)</f>
        <v>0</v>
      </c>
      <c r="N162" s="392">
        <f>SUM('2. NCCF CAD'!N162,'3. NCCF USD'!N162,'4. NCCF EUR'!N162,'5. NCCF GBP'!N162,'6. NCCF Autres (inclus)'!N162)</f>
        <v>0</v>
      </c>
      <c r="O162" s="392">
        <f>SUM('2. NCCF CAD'!O162,'3. NCCF USD'!O162,'4. NCCF EUR'!O162,'5. NCCF GBP'!O162,'6. NCCF Autres (inclus)'!O162)</f>
        <v>0</v>
      </c>
      <c r="P162" s="392">
        <f>SUM('2. NCCF CAD'!P162,'3. NCCF USD'!P162,'4. NCCF EUR'!P162,'5. NCCF GBP'!P162,'6. NCCF Autres (inclus)'!P162)</f>
        <v>0</v>
      </c>
      <c r="Q162" s="392">
        <f>SUM('2. NCCF CAD'!Q162,'3. NCCF USD'!Q162,'4. NCCF EUR'!Q162,'5. NCCF GBP'!Q162,'6. NCCF Autres (inclus)'!Q162)</f>
        <v>0</v>
      </c>
      <c r="R162" s="392">
        <f>SUM('2. NCCF CAD'!R162,'3. NCCF USD'!R162,'4. NCCF EUR'!R162,'5. NCCF GBP'!R162,'6. NCCF Autres (inclus)'!R162)</f>
        <v>0</v>
      </c>
      <c r="S162" s="392">
        <f>SUM('2. NCCF CAD'!S162,'3. NCCF USD'!S162,'4. NCCF EUR'!S162,'5. NCCF GBP'!S162,'6. NCCF Autres (inclus)'!S162)</f>
        <v>0</v>
      </c>
      <c r="T162" s="392">
        <f>SUM('2. NCCF CAD'!T162,'3. NCCF USD'!T162,'4. NCCF EUR'!T162,'5. NCCF GBP'!T162,'6. NCCF Autres (inclus)'!T162)</f>
        <v>0</v>
      </c>
      <c r="U162" s="392">
        <f>SUM('2. NCCF CAD'!U162,'3. NCCF USD'!U162,'4. NCCF EUR'!U162,'5. NCCF GBP'!U162,'6. NCCF Autres (inclus)'!U162)</f>
        <v>0</v>
      </c>
      <c r="V162" s="399">
        <f>SUM('2. NCCF CAD'!V162,'3. NCCF USD'!V162,'4. NCCF EUR'!V162,'5. NCCF GBP'!V162,'6. NCCF Autres (inclus)'!V162)</f>
        <v>0</v>
      </c>
      <c r="W162" s="409">
        <f>SUM('2. NCCF CAD'!W162,'3. NCCF USD'!W162,'4. NCCF EUR'!W162,'5. NCCF GBP'!W162,'6. NCCF Autres (inclus)'!W162)</f>
        <v>0</v>
      </c>
      <c r="Y162" s="236"/>
    </row>
    <row r="163" spans="2:25" outlineLevel="1" x14ac:dyDescent="0.25">
      <c r="B163" s="465"/>
      <c r="C163" s="272"/>
      <c r="D163" s="272"/>
      <c r="E163" s="273"/>
      <c r="F163" s="274" t="s">
        <v>47</v>
      </c>
      <c r="G163" s="394">
        <f>SUM('2. NCCF CAD'!G163,'3. NCCF USD'!G163,'4. NCCF EUR'!G163,'5. NCCF GBP'!G163,'6. NCCF Autres (inclus)'!G163)</f>
        <v>0</v>
      </c>
      <c r="H163" s="421">
        <f>SUM('2. NCCF CAD'!H163,'3. NCCF USD'!H163,'4. NCCF EUR'!H163,'5. NCCF GBP'!H163,'6. NCCF Autres (inclus)'!H163)</f>
        <v>0</v>
      </c>
      <c r="I163" s="389">
        <f>SUM('2. NCCF CAD'!I163,'3. NCCF USD'!I163,'4. NCCF EUR'!I163,'5. NCCF GBP'!I163,'6. NCCF Autres (inclus)'!I163)</f>
        <v>0</v>
      </c>
      <c r="J163" s="389">
        <f>SUM('2. NCCF CAD'!J163,'3. NCCF USD'!J163,'4. NCCF EUR'!J163,'5. NCCF GBP'!J163,'6. NCCF Autres (inclus)'!J163)</f>
        <v>0</v>
      </c>
      <c r="K163" s="390">
        <f>SUM('2. NCCF CAD'!K163,'3. NCCF USD'!K163,'4. NCCF EUR'!K163,'5. NCCF GBP'!K163,'6. NCCF Autres (inclus)'!K163)</f>
        <v>0</v>
      </c>
      <c r="L163" s="388">
        <f>SUM('2. NCCF CAD'!L163,'3. NCCF USD'!L163,'4. NCCF EUR'!L163,'5. NCCF GBP'!L163,'6. NCCF Autres (inclus)'!L163)</f>
        <v>0</v>
      </c>
      <c r="M163" s="396">
        <f>SUM('2. NCCF CAD'!M163,'3. NCCF USD'!M163,'4. NCCF EUR'!M163,'5. NCCF GBP'!M163,'6. NCCF Autres (inclus)'!M163)</f>
        <v>0</v>
      </c>
      <c r="N163" s="392">
        <f>SUM('2. NCCF CAD'!N163,'3. NCCF USD'!N163,'4. NCCF EUR'!N163,'5. NCCF GBP'!N163,'6. NCCF Autres (inclus)'!N163)</f>
        <v>0</v>
      </c>
      <c r="O163" s="392">
        <f>SUM('2. NCCF CAD'!O163,'3. NCCF USD'!O163,'4. NCCF EUR'!O163,'5. NCCF GBP'!O163,'6. NCCF Autres (inclus)'!O163)</f>
        <v>0</v>
      </c>
      <c r="P163" s="392">
        <f>SUM('2. NCCF CAD'!P163,'3. NCCF USD'!P163,'4. NCCF EUR'!P163,'5. NCCF GBP'!P163,'6. NCCF Autres (inclus)'!P163)</f>
        <v>0</v>
      </c>
      <c r="Q163" s="392">
        <f>SUM('2. NCCF CAD'!Q163,'3. NCCF USD'!Q163,'4. NCCF EUR'!Q163,'5. NCCF GBP'!Q163,'6. NCCF Autres (inclus)'!Q163)</f>
        <v>0</v>
      </c>
      <c r="R163" s="392">
        <f>SUM('2. NCCF CAD'!R163,'3. NCCF USD'!R163,'4. NCCF EUR'!R163,'5. NCCF GBP'!R163,'6. NCCF Autres (inclus)'!R163)</f>
        <v>0</v>
      </c>
      <c r="S163" s="392">
        <f>SUM('2. NCCF CAD'!S163,'3. NCCF USD'!S163,'4. NCCF EUR'!S163,'5. NCCF GBP'!S163,'6. NCCF Autres (inclus)'!S163)</f>
        <v>0</v>
      </c>
      <c r="T163" s="392">
        <f>SUM('2. NCCF CAD'!T163,'3. NCCF USD'!T163,'4. NCCF EUR'!T163,'5. NCCF GBP'!T163,'6. NCCF Autres (inclus)'!T163)</f>
        <v>0</v>
      </c>
      <c r="U163" s="392">
        <f>SUM('2. NCCF CAD'!U163,'3. NCCF USD'!U163,'4. NCCF EUR'!U163,'5. NCCF GBP'!U163,'6. NCCF Autres (inclus)'!U163)</f>
        <v>0</v>
      </c>
      <c r="V163" s="399">
        <f>SUM('2. NCCF CAD'!V163,'3. NCCF USD'!V163,'4. NCCF EUR'!V163,'5. NCCF GBP'!V163,'6. NCCF Autres (inclus)'!V163)</f>
        <v>0</v>
      </c>
      <c r="W163" s="409">
        <f>SUM('2. NCCF CAD'!W163,'3. NCCF USD'!W163,'4. NCCF EUR'!W163,'5. NCCF GBP'!W163,'6. NCCF Autres (inclus)'!W163)</f>
        <v>0</v>
      </c>
      <c r="Y163" s="236"/>
    </row>
    <row r="164" spans="2:25" outlineLevel="1" x14ac:dyDescent="0.25">
      <c r="B164" s="465"/>
      <c r="C164" s="272"/>
      <c r="D164" s="272"/>
      <c r="E164" s="273"/>
      <c r="F164" s="274" t="s">
        <v>48</v>
      </c>
      <c r="G164" s="394">
        <f>SUM('2. NCCF CAD'!G164,'3. NCCF USD'!G164,'4. NCCF EUR'!G164,'5. NCCF GBP'!G164,'6. NCCF Autres (inclus)'!G164)</f>
        <v>0</v>
      </c>
      <c r="H164" s="421">
        <f>SUM('2. NCCF CAD'!H164,'3. NCCF USD'!H164,'4. NCCF EUR'!H164,'5. NCCF GBP'!H164,'6. NCCF Autres (inclus)'!H164)</f>
        <v>0</v>
      </c>
      <c r="I164" s="389">
        <f>SUM('2. NCCF CAD'!I164,'3. NCCF USD'!I164,'4. NCCF EUR'!I164,'5. NCCF GBP'!I164,'6. NCCF Autres (inclus)'!I164)</f>
        <v>0</v>
      </c>
      <c r="J164" s="389">
        <f>SUM('2. NCCF CAD'!J164,'3. NCCF USD'!J164,'4. NCCF EUR'!J164,'5. NCCF GBP'!J164,'6. NCCF Autres (inclus)'!J164)</f>
        <v>0</v>
      </c>
      <c r="K164" s="390">
        <f>SUM('2. NCCF CAD'!K164,'3. NCCF USD'!K164,'4. NCCF EUR'!K164,'5. NCCF GBP'!K164,'6. NCCF Autres (inclus)'!K164)</f>
        <v>0</v>
      </c>
      <c r="L164" s="388">
        <f>SUM('2. NCCF CAD'!L164,'3. NCCF USD'!L164,'4. NCCF EUR'!L164,'5. NCCF GBP'!L164,'6. NCCF Autres (inclus)'!L164)</f>
        <v>0</v>
      </c>
      <c r="M164" s="396">
        <f>SUM('2. NCCF CAD'!M164,'3. NCCF USD'!M164,'4. NCCF EUR'!M164,'5. NCCF GBP'!M164,'6. NCCF Autres (inclus)'!M164)</f>
        <v>0</v>
      </c>
      <c r="N164" s="392">
        <f>SUM('2. NCCF CAD'!N164,'3. NCCF USD'!N164,'4. NCCF EUR'!N164,'5. NCCF GBP'!N164,'6. NCCF Autres (inclus)'!N164)</f>
        <v>0</v>
      </c>
      <c r="O164" s="392">
        <f>SUM('2. NCCF CAD'!O164,'3. NCCF USD'!O164,'4. NCCF EUR'!O164,'5. NCCF GBP'!O164,'6. NCCF Autres (inclus)'!O164)</f>
        <v>0</v>
      </c>
      <c r="P164" s="392">
        <f>SUM('2. NCCF CAD'!P164,'3. NCCF USD'!P164,'4. NCCF EUR'!P164,'5. NCCF GBP'!P164,'6. NCCF Autres (inclus)'!P164)</f>
        <v>0</v>
      </c>
      <c r="Q164" s="392">
        <f>SUM('2. NCCF CAD'!Q164,'3. NCCF USD'!Q164,'4. NCCF EUR'!Q164,'5. NCCF GBP'!Q164,'6. NCCF Autres (inclus)'!Q164)</f>
        <v>0</v>
      </c>
      <c r="R164" s="392">
        <f>SUM('2. NCCF CAD'!R164,'3. NCCF USD'!R164,'4. NCCF EUR'!R164,'5. NCCF GBP'!R164,'6. NCCF Autres (inclus)'!R164)</f>
        <v>0</v>
      </c>
      <c r="S164" s="392">
        <f>SUM('2. NCCF CAD'!S164,'3. NCCF USD'!S164,'4. NCCF EUR'!S164,'5. NCCF GBP'!S164,'6. NCCF Autres (inclus)'!S164)</f>
        <v>0</v>
      </c>
      <c r="T164" s="392">
        <f>SUM('2. NCCF CAD'!T164,'3. NCCF USD'!T164,'4. NCCF EUR'!T164,'5. NCCF GBP'!T164,'6. NCCF Autres (inclus)'!T164)</f>
        <v>0</v>
      </c>
      <c r="U164" s="392">
        <f>SUM('2. NCCF CAD'!U164,'3. NCCF USD'!U164,'4. NCCF EUR'!U164,'5. NCCF GBP'!U164,'6. NCCF Autres (inclus)'!U164)</f>
        <v>0</v>
      </c>
      <c r="V164" s="399">
        <f>SUM('2. NCCF CAD'!V164,'3. NCCF USD'!V164,'4. NCCF EUR'!V164,'5. NCCF GBP'!V164,'6. NCCF Autres (inclus)'!V164)</f>
        <v>0</v>
      </c>
      <c r="W164" s="409">
        <f>SUM('2. NCCF CAD'!W164,'3. NCCF USD'!W164,'4. NCCF EUR'!W164,'5. NCCF GBP'!W164,'6. NCCF Autres (inclus)'!W164)</f>
        <v>0</v>
      </c>
      <c r="Y164" s="236"/>
    </row>
    <row r="165" spans="2:25" x14ac:dyDescent="0.25">
      <c r="B165" s="465"/>
      <c r="C165" s="272"/>
      <c r="D165" s="272" t="s">
        <v>49</v>
      </c>
      <c r="E165" s="273"/>
      <c r="F165" s="273"/>
      <c r="G165" s="367"/>
      <c r="H165" s="368"/>
      <c r="I165" s="369"/>
      <c r="J165" s="369"/>
      <c r="K165" s="370"/>
      <c r="L165" s="364"/>
      <c r="M165" s="364"/>
      <c r="N165" s="364"/>
      <c r="O165" s="364"/>
      <c r="P165" s="364"/>
      <c r="Q165" s="364"/>
      <c r="R165" s="364"/>
      <c r="S165" s="364"/>
      <c r="T165" s="364"/>
      <c r="U165" s="364"/>
      <c r="V165" s="364"/>
      <c r="W165" s="366"/>
      <c r="Y165" s="353"/>
    </row>
    <row r="166" spans="2:25" x14ac:dyDescent="0.25">
      <c r="B166" s="465"/>
      <c r="C166" s="272"/>
      <c r="D166" s="272"/>
      <c r="E166" s="273" t="s">
        <v>50</v>
      </c>
      <c r="F166" s="273"/>
      <c r="G166" s="367">
        <f t="shared" ref="G166:W166" si="37">SUBTOTAL(9,G167:G168)</f>
        <v>0</v>
      </c>
      <c r="H166" s="368">
        <f t="shared" si="37"/>
        <v>0</v>
      </c>
      <c r="I166" s="369">
        <f t="shared" si="37"/>
        <v>0</v>
      </c>
      <c r="J166" s="369">
        <f t="shared" si="37"/>
        <v>0</v>
      </c>
      <c r="K166" s="370">
        <f t="shared" si="37"/>
        <v>0</v>
      </c>
      <c r="L166" s="364">
        <f t="shared" si="37"/>
        <v>0</v>
      </c>
      <c r="M166" s="364">
        <f t="shared" si="37"/>
        <v>0</v>
      </c>
      <c r="N166" s="364">
        <f t="shared" si="37"/>
        <v>0</v>
      </c>
      <c r="O166" s="364">
        <f t="shared" si="37"/>
        <v>0</v>
      </c>
      <c r="P166" s="364">
        <f t="shared" si="37"/>
        <v>0</v>
      </c>
      <c r="Q166" s="364">
        <f t="shared" si="37"/>
        <v>0</v>
      </c>
      <c r="R166" s="364">
        <f t="shared" si="37"/>
        <v>0</v>
      </c>
      <c r="S166" s="364">
        <f t="shared" si="37"/>
        <v>0</v>
      </c>
      <c r="T166" s="364">
        <f t="shared" si="37"/>
        <v>0</v>
      </c>
      <c r="U166" s="364">
        <f t="shared" si="37"/>
        <v>0</v>
      </c>
      <c r="V166" s="364">
        <f t="shared" si="37"/>
        <v>0</v>
      </c>
      <c r="W166" s="366">
        <f t="shared" si="37"/>
        <v>0</v>
      </c>
      <c r="Y166" s="354"/>
    </row>
    <row r="167" spans="2:25" outlineLevel="1" x14ac:dyDescent="0.25">
      <c r="B167" s="465"/>
      <c r="C167" s="272"/>
      <c r="D167" s="272"/>
      <c r="E167" s="273"/>
      <c r="F167" s="274" t="s">
        <v>51</v>
      </c>
      <c r="G167" s="394">
        <f>SUM('2. NCCF CAD'!G167,'3. NCCF USD'!G167,'4. NCCF EUR'!G167,'5. NCCF GBP'!G167,'6. NCCF Autres (inclus)'!G167)</f>
        <v>0</v>
      </c>
      <c r="H167" s="421">
        <f>SUM('2. NCCF CAD'!H167,'3. NCCF USD'!H167,'4. NCCF EUR'!H167,'5. NCCF GBP'!H167,'6. NCCF Autres (inclus)'!H167)</f>
        <v>0</v>
      </c>
      <c r="I167" s="389">
        <f>SUM('2. NCCF CAD'!I167,'3. NCCF USD'!I167,'4. NCCF EUR'!I167,'5. NCCF GBP'!I167,'6. NCCF Autres (inclus)'!I167)</f>
        <v>0</v>
      </c>
      <c r="J167" s="389">
        <f>SUM('2. NCCF CAD'!J167,'3. NCCF USD'!J167,'4. NCCF EUR'!J167,'5. NCCF GBP'!J167,'6. NCCF Autres (inclus)'!J167)</f>
        <v>0</v>
      </c>
      <c r="K167" s="390">
        <f>SUM('2. NCCF CAD'!K167,'3. NCCF USD'!K167,'4. NCCF EUR'!K167,'5. NCCF GBP'!K167,'6. NCCF Autres (inclus)'!K167)</f>
        <v>0</v>
      </c>
      <c r="L167" s="388">
        <f>SUM('2. NCCF CAD'!L167,'3. NCCF USD'!L167,'4. NCCF EUR'!L167,'5. NCCF GBP'!L167,'6. NCCF Autres (inclus)'!L167)</f>
        <v>0</v>
      </c>
      <c r="M167" s="396">
        <f>SUM('2. NCCF CAD'!M167,'3. NCCF USD'!M167,'4. NCCF EUR'!M167,'5. NCCF GBP'!M167,'6. NCCF Autres (inclus)'!M167)</f>
        <v>0</v>
      </c>
      <c r="N167" s="392">
        <f>SUM('2. NCCF CAD'!N167,'3. NCCF USD'!N167,'4. NCCF EUR'!N167,'5. NCCF GBP'!N167,'6. NCCF Autres (inclus)'!N167)</f>
        <v>0</v>
      </c>
      <c r="O167" s="392">
        <f>SUM('2. NCCF CAD'!O167,'3. NCCF USD'!O167,'4. NCCF EUR'!O167,'5. NCCF GBP'!O167,'6. NCCF Autres (inclus)'!O167)</f>
        <v>0</v>
      </c>
      <c r="P167" s="392">
        <f>SUM('2. NCCF CAD'!P167,'3. NCCF USD'!P167,'4. NCCF EUR'!P167,'5. NCCF GBP'!P167,'6. NCCF Autres (inclus)'!P167)</f>
        <v>0</v>
      </c>
      <c r="Q167" s="392">
        <f>SUM('2. NCCF CAD'!Q167,'3. NCCF USD'!Q167,'4. NCCF EUR'!Q167,'5. NCCF GBP'!Q167,'6. NCCF Autres (inclus)'!Q167)</f>
        <v>0</v>
      </c>
      <c r="R167" s="392">
        <f>SUM('2. NCCF CAD'!R167,'3. NCCF USD'!R167,'4. NCCF EUR'!R167,'5. NCCF GBP'!R167,'6. NCCF Autres (inclus)'!R167)</f>
        <v>0</v>
      </c>
      <c r="S167" s="392">
        <f>SUM('2. NCCF CAD'!S167,'3. NCCF USD'!S167,'4. NCCF EUR'!S167,'5. NCCF GBP'!S167,'6. NCCF Autres (inclus)'!S167)</f>
        <v>0</v>
      </c>
      <c r="T167" s="392">
        <f>SUM('2. NCCF CAD'!T167,'3. NCCF USD'!T167,'4. NCCF EUR'!T167,'5. NCCF GBP'!T167,'6. NCCF Autres (inclus)'!T167)</f>
        <v>0</v>
      </c>
      <c r="U167" s="392">
        <f>SUM('2. NCCF CAD'!U167,'3. NCCF USD'!U167,'4. NCCF EUR'!U167,'5. NCCF GBP'!U167,'6. NCCF Autres (inclus)'!U167)</f>
        <v>0</v>
      </c>
      <c r="V167" s="399">
        <f>SUM('2. NCCF CAD'!V167,'3. NCCF USD'!V167,'4. NCCF EUR'!V167,'5. NCCF GBP'!V167,'6. NCCF Autres (inclus)'!V167)</f>
        <v>0</v>
      </c>
      <c r="W167" s="409">
        <f>SUM('2. NCCF CAD'!W167,'3. NCCF USD'!W167,'4. NCCF EUR'!W167,'5. NCCF GBP'!W167,'6. NCCF Autres (inclus)'!W167)</f>
        <v>0</v>
      </c>
      <c r="Y167" s="236"/>
    </row>
    <row r="168" spans="2:25" outlineLevel="1" x14ac:dyDescent="0.25">
      <c r="B168" s="465"/>
      <c r="C168" s="272"/>
      <c r="D168" s="272"/>
      <c r="E168" s="273"/>
      <c r="F168" s="274" t="s">
        <v>52</v>
      </c>
      <c r="G168" s="394">
        <f>SUM('2. NCCF CAD'!G168,'3. NCCF USD'!G168,'4. NCCF EUR'!G168,'5. NCCF GBP'!G168,'6. NCCF Autres (inclus)'!G168)</f>
        <v>0</v>
      </c>
      <c r="H168" s="421">
        <f>SUM('2. NCCF CAD'!H168,'3. NCCF USD'!H168,'4. NCCF EUR'!H168,'5. NCCF GBP'!H168,'6. NCCF Autres (inclus)'!H168)</f>
        <v>0</v>
      </c>
      <c r="I168" s="389">
        <f>SUM('2. NCCF CAD'!I168,'3. NCCF USD'!I168,'4. NCCF EUR'!I168,'5. NCCF GBP'!I168,'6. NCCF Autres (inclus)'!I168)</f>
        <v>0</v>
      </c>
      <c r="J168" s="389">
        <f>SUM('2. NCCF CAD'!J168,'3. NCCF USD'!J168,'4. NCCF EUR'!J168,'5. NCCF GBP'!J168,'6. NCCF Autres (inclus)'!J168)</f>
        <v>0</v>
      </c>
      <c r="K168" s="390">
        <f>SUM('2. NCCF CAD'!K168,'3. NCCF USD'!K168,'4. NCCF EUR'!K168,'5. NCCF GBP'!K168,'6. NCCF Autres (inclus)'!K168)</f>
        <v>0</v>
      </c>
      <c r="L168" s="388">
        <f>SUM('2. NCCF CAD'!L168,'3. NCCF USD'!L168,'4. NCCF EUR'!L168,'5. NCCF GBP'!L168,'6. NCCF Autres (inclus)'!L168)</f>
        <v>0</v>
      </c>
      <c r="M168" s="396">
        <f>SUM('2. NCCF CAD'!M168,'3. NCCF USD'!M168,'4. NCCF EUR'!M168,'5. NCCF GBP'!M168,'6. NCCF Autres (inclus)'!M168)</f>
        <v>0</v>
      </c>
      <c r="N168" s="392">
        <f>SUM('2. NCCF CAD'!N168,'3. NCCF USD'!N168,'4. NCCF EUR'!N168,'5. NCCF GBP'!N168,'6. NCCF Autres (inclus)'!N168)</f>
        <v>0</v>
      </c>
      <c r="O168" s="392">
        <f>SUM('2. NCCF CAD'!O168,'3. NCCF USD'!O168,'4. NCCF EUR'!O168,'5. NCCF GBP'!O168,'6. NCCF Autres (inclus)'!O168)</f>
        <v>0</v>
      </c>
      <c r="P168" s="392">
        <f>SUM('2. NCCF CAD'!P168,'3. NCCF USD'!P168,'4. NCCF EUR'!P168,'5. NCCF GBP'!P168,'6. NCCF Autres (inclus)'!P168)</f>
        <v>0</v>
      </c>
      <c r="Q168" s="392">
        <f>SUM('2. NCCF CAD'!Q168,'3. NCCF USD'!Q168,'4. NCCF EUR'!Q168,'5. NCCF GBP'!Q168,'6. NCCF Autres (inclus)'!Q168)</f>
        <v>0</v>
      </c>
      <c r="R168" s="392">
        <f>SUM('2. NCCF CAD'!R168,'3. NCCF USD'!R168,'4. NCCF EUR'!R168,'5. NCCF GBP'!R168,'6. NCCF Autres (inclus)'!R168)</f>
        <v>0</v>
      </c>
      <c r="S168" s="392">
        <f>SUM('2. NCCF CAD'!S168,'3. NCCF USD'!S168,'4. NCCF EUR'!S168,'5. NCCF GBP'!S168,'6. NCCF Autres (inclus)'!S168)</f>
        <v>0</v>
      </c>
      <c r="T168" s="392">
        <f>SUM('2. NCCF CAD'!T168,'3. NCCF USD'!T168,'4. NCCF EUR'!T168,'5. NCCF GBP'!T168,'6. NCCF Autres (inclus)'!T168)</f>
        <v>0</v>
      </c>
      <c r="U168" s="392">
        <f>SUM('2. NCCF CAD'!U168,'3. NCCF USD'!U168,'4. NCCF EUR'!U168,'5. NCCF GBP'!U168,'6. NCCF Autres (inclus)'!U168)</f>
        <v>0</v>
      </c>
      <c r="V168" s="399">
        <f>SUM('2. NCCF CAD'!V168,'3. NCCF USD'!V168,'4. NCCF EUR'!V168,'5. NCCF GBP'!V168,'6. NCCF Autres (inclus)'!V168)</f>
        <v>0</v>
      </c>
      <c r="W168" s="409">
        <f>SUM('2. NCCF CAD'!W168,'3. NCCF USD'!W168,'4. NCCF EUR'!W168,'5. NCCF GBP'!W168,'6. NCCF Autres (inclus)'!W168)</f>
        <v>0</v>
      </c>
      <c r="Y168" s="236"/>
    </row>
    <row r="169" spans="2:25" x14ac:dyDescent="0.25">
      <c r="B169" s="465"/>
      <c r="C169" s="272"/>
      <c r="D169" s="272"/>
      <c r="E169" s="273" t="s">
        <v>53</v>
      </c>
      <c r="F169" s="273"/>
      <c r="G169" s="367">
        <f t="shared" ref="G169:W169" si="38">SUBTOTAL(9,G170:G172)</f>
        <v>0</v>
      </c>
      <c r="H169" s="368">
        <f t="shared" si="38"/>
        <v>0</v>
      </c>
      <c r="I169" s="369">
        <f t="shared" si="38"/>
        <v>0</v>
      </c>
      <c r="J169" s="369">
        <f t="shared" si="38"/>
        <v>0</v>
      </c>
      <c r="K169" s="370">
        <f t="shared" si="38"/>
        <v>0</v>
      </c>
      <c r="L169" s="364">
        <f t="shared" si="38"/>
        <v>0</v>
      </c>
      <c r="M169" s="364">
        <f t="shared" si="38"/>
        <v>0</v>
      </c>
      <c r="N169" s="364">
        <f t="shared" si="38"/>
        <v>0</v>
      </c>
      <c r="O169" s="364">
        <f t="shared" si="38"/>
        <v>0</v>
      </c>
      <c r="P169" s="364">
        <f t="shared" si="38"/>
        <v>0</v>
      </c>
      <c r="Q169" s="364">
        <f t="shared" si="38"/>
        <v>0</v>
      </c>
      <c r="R169" s="364">
        <f t="shared" si="38"/>
        <v>0</v>
      </c>
      <c r="S169" s="364">
        <f t="shared" si="38"/>
        <v>0</v>
      </c>
      <c r="T169" s="364">
        <f t="shared" si="38"/>
        <v>0</v>
      </c>
      <c r="U169" s="364">
        <f t="shared" si="38"/>
        <v>0</v>
      </c>
      <c r="V169" s="364">
        <f t="shared" si="38"/>
        <v>0</v>
      </c>
      <c r="W169" s="366">
        <f t="shared" si="38"/>
        <v>0</v>
      </c>
      <c r="Y169" s="238"/>
    </row>
    <row r="170" spans="2:25" outlineLevel="1" x14ac:dyDescent="0.25">
      <c r="B170" s="465"/>
      <c r="C170" s="272"/>
      <c r="D170" s="272"/>
      <c r="E170" s="273"/>
      <c r="F170" s="274" t="s">
        <v>54</v>
      </c>
      <c r="G170" s="394">
        <f>SUM('2. NCCF CAD'!G170,'3. NCCF USD'!G170,'4. NCCF EUR'!G170,'5. NCCF GBP'!G170,'6. NCCF Autres (inclus)'!G170)</f>
        <v>0</v>
      </c>
      <c r="H170" s="421">
        <f>SUM('2. NCCF CAD'!H170,'3. NCCF USD'!H170,'4. NCCF EUR'!H170,'5. NCCF GBP'!H170,'6. NCCF Autres (inclus)'!H170)</f>
        <v>0</v>
      </c>
      <c r="I170" s="389">
        <f>SUM('2. NCCF CAD'!I170,'3. NCCF USD'!I170,'4. NCCF EUR'!I170,'5. NCCF GBP'!I170,'6. NCCF Autres (inclus)'!I170)</f>
        <v>0</v>
      </c>
      <c r="J170" s="389">
        <f>SUM('2. NCCF CAD'!J170,'3. NCCF USD'!J170,'4. NCCF EUR'!J170,'5. NCCF GBP'!J170,'6. NCCF Autres (inclus)'!J170)</f>
        <v>0</v>
      </c>
      <c r="K170" s="390">
        <f>SUM('2. NCCF CAD'!K170,'3. NCCF USD'!K170,'4. NCCF EUR'!K170,'5. NCCF GBP'!K170,'6. NCCF Autres (inclus)'!K170)</f>
        <v>0</v>
      </c>
      <c r="L170" s="388">
        <f>SUM('2. NCCF CAD'!L170,'3. NCCF USD'!L170,'4. NCCF EUR'!L170,'5. NCCF GBP'!L170,'6. NCCF Autres (inclus)'!L170)</f>
        <v>0</v>
      </c>
      <c r="M170" s="396">
        <f>SUM('2. NCCF CAD'!M170,'3. NCCF USD'!M170,'4. NCCF EUR'!M170,'5. NCCF GBP'!M170,'6. NCCF Autres (inclus)'!M170)</f>
        <v>0</v>
      </c>
      <c r="N170" s="392">
        <f>SUM('2. NCCF CAD'!N170,'3. NCCF USD'!N170,'4. NCCF EUR'!N170,'5. NCCF GBP'!N170,'6. NCCF Autres (inclus)'!N170)</f>
        <v>0</v>
      </c>
      <c r="O170" s="392">
        <f>SUM('2. NCCF CAD'!O170,'3. NCCF USD'!O170,'4. NCCF EUR'!O170,'5. NCCF GBP'!O170,'6. NCCF Autres (inclus)'!O170)</f>
        <v>0</v>
      </c>
      <c r="P170" s="392">
        <f>SUM('2. NCCF CAD'!P170,'3. NCCF USD'!P170,'4. NCCF EUR'!P170,'5. NCCF GBP'!P170,'6. NCCF Autres (inclus)'!P170)</f>
        <v>0</v>
      </c>
      <c r="Q170" s="392">
        <f>SUM('2. NCCF CAD'!Q170,'3. NCCF USD'!Q170,'4. NCCF EUR'!Q170,'5. NCCF GBP'!Q170,'6. NCCF Autres (inclus)'!Q170)</f>
        <v>0</v>
      </c>
      <c r="R170" s="392">
        <f>SUM('2. NCCF CAD'!R170,'3. NCCF USD'!R170,'4. NCCF EUR'!R170,'5. NCCF GBP'!R170,'6. NCCF Autres (inclus)'!R170)</f>
        <v>0</v>
      </c>
      <c r="S170" s="392">
        <f>SUM('2. NCCF CAD'!S170,'3. NCCF USD'!S170,'4. NCCF EUR'!S170,'5. NCCF GBP'!S170,'6. NCCF Autres (inclus)'!S170)</f>
        <v>0</v>
      </c>
      <c r="T170" s="392">
        <f>SUM('2. NCCF CAD'!T170,'3. NCCF USD'!T170,'4. NCCF EUR'!T170,'5. NCCF GBP'!T170,'6. NCCF Autres (inclus)'!T170)</f>
        <v>0</v>
      </c>
      <c r="U170" s="392">
        <f>SUM('2. NCCF CAD'!U170,'3. NCCF USD'!U170,'4. NCCF EUR'!U170,'5. NCCF GBP'!U170,'6. NCCF Autres (inclus)'!U170)</f>
        <v>0</v>
      </c>
      <c r="V170" s="399">
        <f>SUM('2. NCCF CAD'!V170,'3. NCCF USD'!V170,'4. NCCF EUR'!V170,'5. NCCF GBP'!V170,'6. NCCF Autres (inclus)'!V170)</f>
        <v>0</v>
      </c>
      <c r="W170" s="409">
        <f>SUM('2. NCCF CAD'!W170,'3. NCCF USD'!W170,'4. NCCF EUR'!W170,'5. NCCF GBP'!W170,'6. NCCF Autres (inclus)'!W170)</f>
        <v>0</v>
      </c>
      <c r="Y170" s="236"/>
    </row>
    <row r="171" spans="2:25" outlineLevel="1" x14ac:dyDescent="0.25">
      <c r="B171" s="465"/>
      <c r="C171" s="272"/>
      <c r="D171" s="272"/>
      <c r="E171" s="273"/>
      <c r="F171" s="274" t="s">
        <v>55</v>
      </c>
      <c r="G171" s="394">
        <f>SUM('2. NCCF CAD'!G171,'3. NCCF USD'!G171,'4. NCCF EUR'!G171,'5. NCCF GBP'!G171,'6. NCCF Autres (inclus)'!G171)</f>
        <v>0</v>
      </c>
      <c r="H171" s="421">
        <f>SUM('2. NCCF CAD'!H171,'3. NCCF USD'!H171,'4. NCCF EUR'!H171,'5. NCCF GBP'!H171,'6. NCCF Autres (inclus)'!H171)</f>
        <v>0</v>
      </c>
      <c r="I171" s="389">
        <f>SUM('2. NCCF CAD'!I171,'3. NCCF USD'!I171,'4. NCCF EUR'!I171,'5. NCCF GBP'!I171,'6. NCCF Autres (inclus)'!I171)</f>
        <v>0</v>
      </c>
      <c r="J171" s="389">
        <f>SUM('2. NCCF CAD'!J171,'3. NCCF USD'!J171,'4. NCCF EUR'!J171,'5. NCCF GBP'!J171,'6. NCCF Autres (inclus)'!J171)</f>
        <v>0</v>
      </c>
      <c r="K171" s="390">
        <f>SUM('2. NCCF CAD'!K171,'3. NCCF USD'!K171,'4. NCCF EUR'!K171,'5. NCCF GBP'!K171,'6. NCCF Autres (inclus)'!K171)</f>
        <v>0</v>
      </c>
      <c r="L171" s="388">
        <f>SUM('2. NCCF CAD'!L171,'3. NCCF USD'!L171,'4. NCCF EUR'!L171,'5. NCCF GBP'!L171,'6. NCCF Autres (inclus)'!L171)</f>
        <v>0</v>
      </c>
      <c r="M171" s="396">
        <f>SUM('2. NCCF CAD'!M171,'3. NCCF USD'!M171,'4. NCCF EUR'!M171,'5. NCCF GBP'!M171,'6. NCCF Autres (inclus)'!M171)</f>
        <v>0</v>
      </c>
      <c r="N171" s="392">
        <f>SUM('2. NCCF CAD'!N171,'3. NCCF USD'!N171,'4. NCCF EUR'!N171,'5. NCCF GBP'!N171,'6. NCCF Autres (inclus)'!N171)</f>
        <v>0</v>
      </c>
      <c r="O171" s="392">
        <f>SUM('2. NCCF CAD'!O171,'3. NCCF USD'!O171,'4. NCCF EUR'!O171,'5. NCCF GBP'!O171,'6. NCCF Autres (inclus)'!O171)</f>
        <v>0</v>
      </c>
      <c r="P171" s="392">
        <f>SUM('2. NCCF CAD'!P171,'3. NCCF USD'!P171,'4. NCCF EUR'!P171,'5. NCCF GBP'!P171,'6. NCCF Autres (inclus)'!P171)</f>
        <v>0</v>
      </c>
      <c r="Q171" s="392">
        <f>SUM('2. NCCF CAD'!Q171,'3. NCCF USD'!Q171,'4. NCCF EUR'!Q171,'5. NCCF GBP'!Q171,'6. NCCF Autres (inclus)'!Q171)</f>
        <v>0</v>
      </c>
      <c r="R171" s="392">
        <f>SUM('2. NCCF CAD'!R171,'3. NCCF USD'!R171,'4. NCCF EUR'!R171,'5. NCCF GBP'!R171,'6. NCCF Autres (inclus)'!R171)</f>
        <v>0</v>
      </c>
      <c r="S171" s="392">
        <f>SUM('2. NCCF CAD'!S171,'3. NCCF USD'!S171,'4. NCCF EUR'!S171,'5. NCCF GBP'!S171,'6. NCCF Autres (inclus)'!S171)</f>
        <v>0</v>
      </c>
      <c r="T171" s="392">
        <f>SUM('2. NCCF CAD'!T171,'3. NCCF USD'!T171,'4. NCCF EUR'!T171,'5. NCCF GBP'!T171,'6. NCCF Autres (inclus)'!T171)</f>
        <v>0</v>
      </c>
      <c r="U171" s="392">
        <f>SUM('2. NCCF CAD'!U171,'3. NCCF USD'!U171,'4. NCCF EUR'!U171,'5. NCCF GBP'!U171,'6. NCCF Autres (inclus)'!U171)</f>
        <v>0</v>
      </c>
      <c r="V171" s="399">
        <f>SUM('2. NCCF CAD'!V171,'3. NCCF USD'!V171,'4. NCCF EUR'!V171,'5. NCCF GBP'!V171,'6. NCCF Autres (inclus)'!V171)</f>
        <v>0</v>
      </c>
      <c r="W171" s="409">
        <f>SUM('2. NCCF CAD'!W171,'3. NCCF USD'!W171,'4. NCCF EUR'!W171,'5. NCCF GBP'!W171,'6. NCCF Autres (inclus)'!W171)</f>
        <v>0</v>
      </c>
      <c r="Y171" s="236"/>
    </row>
    <row r="172" spans="2:25" outlineLevel="1" x14ac:dyDescent="0.25">
      <c r="B172" s="465"/>
      <c r="C172" s="272"/>
      <c r="D172" s="272"/>
      <c r="E172" s="273"/>
      <c r="F172" s="274" t="s">
        <v>56</v>
      </c>
      <c r="G172" s="394">
        <f>SUM('2. NCCF CAD'!G172,'3. NCCF USD'!G172,'4. NCCF EUR'!G172,'5. NCCF GBP'!G172,'6. NCCF Autres (inclus)'!G172)</f>
        <v>0</v>
      </c>
      <c r="H172" s="421">
        <f>SUM('2. NCCF CAD'!H172,'3. NCCF USD'!H172,'4. NCCF EUR'!H172,'5. NCCF GBP'!H172,'6. NCCF Autres (inclus)'!H172)</f>
        <v>0</v>
      </c>
      <c r="I172" s="389">
        <f>SUM('2. NCCF CAD'!I172,'3. NCCF USD'!I172,'4. NCCF EUR'!I172,'5. NCCF GBP'!I172,'6. NCCF Autres (inclus)'!I172)</f>
        <v>0</v>
      </c>
      <c r="J172" s="389">
        <f>SUM('2. NCCF CAD'!J172,'3. NCCF USD'!J172,'4. NCCF EUR'!J172,'5. NCCF GBP'!J172,'6. NCCF Autres (inclus)'!J172)</f>
        <v>0</v>
      </c>
      <c r="K172" s="390">
        <f>SUM('2. NCCF CAD'!K172,'3. NCCF USD'!K172,'4. NCCF EUR'!K172,'5. NCCF GBP'!K172,'6. NCCF Autres (inclus)'!K172)</f>
        <v>0</v>
      </c>
      <c r="L172" s="388">
        <f>SUM('2. NCCF CAD'!L172,'3. NCCF USD'!L172,'4. NCCF EUR'!L172,'5. NCCF GBP'!L172,'6. NCCF Autres (inclus)'!L172)</f>
        <v>0</v>
      </c>
      <c r="M172" s="396">
        <f>SUM('2. NCCF CAD'!M172,'3. NCCF USD'!M172,'4. NCCF EUR'!M172,'5. NCCF GBP'!M172,'6. NCCF Autres (inclus)'!M172)</f>
        <v>0</v>
      </c>
      <c r="N172" s="392">
        <f>SUM('2. NCCF CAD'!N172,'3. NCCF USD'!N172,'4. NCCF EUR'!N172,'5. NCCF GBP'!N172,'6. NCCF Autres (inclus)'!N172)</f>
        <v>0</v>
      </c>
      <c r="O172" s="392">
        <f>SUM('2. NCCF CAD'!O172,'3. NCCF USD'!O172,'4. NCCF EUR'!O172,'5. NCCF GBP'!O172,'6. NCCF Autres (inclus)'!O172)</f>
        <v>0</v>
      </c>
      <c r="P172" s="392">
        <f>SUM('2. NCCF CAD'!P172,'3. NCCF USD'!P172,'4. NCCF EUR'!P172,'5. NCCF GBP'!P172,'6. NCCF Autres (inclus)'!P172)</f>
        <v>0</v>
      </c>
      <c r="Q172" s="392">
        <f>SUM('2. NCCF CAD'!Q172,'3. NCCF USD'!Q172,'4. NCCF EUR'!Q172,'5. NCCF GBP'!Q172,'6. NCCF Autres (inclus)'!Q172)</f>
        <v>0</v>
      </c>
      <c r="R172" s="392">
        <f>SUM('2. NCCF CAD'!R172,'3. NCCF USD'!R172,'4. NCCF EUR'!R172,'5. NCCF GBP'!R172,'6. NCCF Autres (inclus)'!R172)</f>
        <v>0</v>
      </c>
      <c r="S172" s="392">
        <f>SUM('2. NCCF CAD'!S172,'3. NCCF USD'!S172,'4. NCCF EUR'!S172,'5. NCCF GBP'!S172,'6. NCCF Autres (inclus)'!S172)</f>
        <v>0</v>
      </c>
      <c r="T172" s="392">
        <f>SUM('2. NCCF CAD'!T172,'3. NCCF USD'!T172,'4. NCCF EUR'!T172,'5. NCCF GBP'!T172,'6. NCCF Autres (inclus)'!T172)</f>
        <v>0</v>
      </c>
      <c r="U172" s="392">
        <f>SUM('2. NCCF CAD'!U172,'3. NCCF USD'!U172,'4. NCCF EUR'!U172,'5. NCCF GBP'!U172,'6. NCCF Autres (inclus)'!U172)</f>
        <v>0</v>
      </c>
      <c r="V172" s="399">
        <f>SUM('2. NCCF CAD'!V172,'3. NCCF USD'!V172,'4. NCCF EUR'!V172,'5. NCCF GBP'!V172,'6. NCCF Autres (inclus)'!V172)</f>
        <v>0</v>
      </c>
      <c r="W172" s="409">
        <f>SUM('2. NCCF CAD'!W172,'3. NCCF USD'!W172,'4. NCCF EUR'!W172,'5. NCCF GBP'!W172,'6. NCCF Autres (inclus)'!W172)</f>
        <v>0</v>
      </c>
      <c r="Y172" s="236"/>
    </row>
    <row r="173" spans="2:25" x14ac:dyDescent="0.25">
      <c r="B173" s="465"/>
      <c r="C173" s="272"/>
      <c r="D173" s="272"/>
      <c r="E173" s="273" t="s">
        <v>57</v>
      </c>
      <c r="F173" s="273"/>
      <c r="G173" s="367">
        <f t="shared" ref="G173:W173" si="39">SUBTOTAL(9,G174:G175)</f>
        <v>0</v>
      </c>
      <c r="H173" s="368">
        <f t="shared" si="39"/>
        <v>0</v>
      </c>
      <c r="I173" s="369">
        <f t="shared" si="39"/>
        <v>0</v>
      </c>
      <c r="J173" s="369">
        <f t="shared" si="39"/>
        <v>0</v>
      </c>
      <c r="K173" s="370">
        <f t="shared" si="39"/>
        <v>0</v>
      </c>
      <c r="L173" s="364">
        <f t="shared" si="39"/>
        <v>0</v>
      </c>
      <c r="M173" s="364">
        <f t="shared" si="39"/>
        <v>0</v>
      </c>
      <c r="N173" s="364">
        <f t="shared" si="39"/>
        <v>0</v>
      </c>
      <c r="O173" s="364">
        <f t="shared" si="39"/>
        <v>0</v>
      </c>
      <c r="P173" s="364">
        <f t="shared" si="39"/>
        <v>0</v>
      </c>
      <c r="Q173" s="364">
        <f t="shared" si="39"/>
        <v>0</v>
      </c>
      <c r="R173" s="364">
        <f t="shared" si="39"/>
        <v>0</v>
      </c>
      <c r="S173" s="364">
        <f t="shared" si="39"/>
        <v>0</v>
      </c>
      <c r="T173" s="364">
        <f t="shared" si="39"/>
        <v>0</v>
      </c>
      <c r="U173" s="364">
        <f t="shared" si="39"/>
        <v>0</v>
      </c>
      <c r="V173" s="364">
        <f t="shared" si="39"/>
        <v>0</v>
      </c>
      <c r="W173" s="366">
        <f t="shared" si="39"/>
        <v>0</v>
      </c>
      <c r="Y173" s="238"/>
    </row>
    <row r="174" spans="2:25" outlineLevel="1" x14ac:dyDescent="0.25">
      <c r="B174" s="465"/>
      <c r="C174" s="272"/>
      <c r="D174" s="272"/>
      <c r="E174" s="273"/>
      <c r="F174" s="274" t="s">
        <v>58</v>
      </c>
      <c r="G174" s="394">
        <f>SUM('2. NCCF CAD'!G174,'3. NCCF USD'!G174,'4. NCCF EUR'!G174,'5. NCCF GBP'!G174,'6. NCCF Autres (inclus)'!G174)</f>
        <v>0</v>
      </c>
      <c r="H174" s="421">
        <f>SUM('2. NCCF CAD'!H174,'3. NCCF USD'!H174,'4. NCCF EUR'!H174,'5. NCCF GBP'!H174,'6. NCCF Autres (inclus)'!H174)</f>
        <v>0</v>
      </c>
      <c r="I174" s="389">
        <f>SUM('2. NCCF CAD'!I174,'3. NCCF USD'!I174,'4. NCCF EUR'!I174,'5. NCCF GBP'!I174,'6. NCCF Autres (inclus)'!I174)</f>
        <v>0</v>
      </c>
      <c r="J174" s="389">
        <f>SUM('2. NCCF CAD'!J174,'3. NCCF USD'!J174,'4. NCCF EUR'!J174,'5. NCCF GBP'!J174,'6. NCCF Autres (inclus)'!J174)</f>
        <v>0</v>
      </c>
      <c r="K174" s="390">
        <f>SUM('2. NCCF CAD'!K174,'3. NCCF USD'!K174,'4. NCCF EUR'!K174,'5. NCCF GBP'!K174,'6. NCCF Autres (inclus)'!K174)</f>
        <v>0</v>
      </c>
      <c r="L174" s="388">
        <f>SUM('2. NCCF CAD'!L174,'3. NCCF USD'!L174,'4. NCCF EUR'!L174,'5. NCCF GBP'!L174,'6. NCCF Autres (inclus)'!L174)</f>
        <v>0</v>
      </c>
      <c r="M174" s="396">
        <f>SUM('2. NCCF CAD'!M174,'3. NCCF USD'!M174,'4. NCCF EUR'!M174,'5. NCCF GBP'!M174,'6. NCCF Autres (inclus)'!M174)</f>
        <v>0</v>
      </c>
      <c r="N174" s="392">
        <f>SUM('2. NCCF CAD'!N174,'3. NCCF USD'!N174,'4. NCCF EUR'!N174,'5. NCCF GBP'!N174,'6. NCCF Autres (inclus)'!N174)</f>
        <v>0</v>
      </c>
      <c r="O174" s="392">
        <f>SUM('2. NCCF CAD'!O174,'3. NCCF USD'!O174,'4. NCCF EUR'!O174,'5. NCCF GBP'!O174,'6. NCCF Autres (inclus)'!O174)</f>
        <v>0</v>
      </c>
      <c r="P174" s="392">
        <f>SUM('2. NCCF CAD'!P174,'3. NCCF USD'!P174,'4. NCCF EUR'!P174,'5. NCCF GBP'!P174,'6. NCCF Autres (inclus)'!P174)</f>
        <v>0</v>
      </c>
      <c r="Q174" s="392">
        <f>SUM('2. NCCF CAD'!Q174,'3. NCCF USD'!Q174,'4. NCCF EUR'!Q174,'5. NCCF GBP'!Q174,'6. NCCF Autres (inclus)'!Q174)</f>
        <v>0</v>
      </c>
      <c r="R174" s="392">
        <f>SUM('2. NCCF CAD'!R174,'3. NCCF USD'!R174,'4. NCCF EUR'!R174,'5. NCCF GBP'!R174,'6. NCCF Autres (inclus)'!R174)</f>
        <v>0</v>
      </c>
      <c r="S174" s="392">
        <f>SUM('2. NCCF CAD'!S174,'3. NCCF USD'!S174,'4. NCCF EUR'!S174,'5. NCCF GBP'!S174,'6. NCCF Autres (inclus)'!S174)</f>
        <v>0</v>
      </c>
      <c r="T174" s="392">
        <f>SUM('2. NCCF CAD'!T174,'3. NCCF USD'!T174,'4. NCCF EUR'!T174,'5. NCCF GBP'!T174,'6. NCCF Autres (inclus)'!T174)</f>
        <v>0</v>
      </c>
      <c r="U174" s="392">
        <f>SUM('2. NCCF CAD'!U174,'3. NCCF USD'!U174,'4. NCCF EUR'!U174,'5. NCCF GBP'!U174,'6. NCCF Autres (inclus)'!U174)</f>
        <v>0</v>
      </c>
      <c r="V174" s="399">
        <f>SUM('2. NCCF CAD'!V174,'3. NCCF USD'!V174,'4. NCCF EUR'!V174,'5. NCCF GBP'!V174,'6. NCCF Autres (inclus)'!V174)</f>
        <v>0</v>
      </c>
      <c r="W174" s="409">
        <f>SUM('2. NCCF CAD'!W174,'3. NCCF USD'!W174,'4. NCCF EUR'!W174,'5. NCCF GBP'!W174,'6. NCCF Autres (inclus)'!W174)</f>
        <v>0</v>
      </c>
      <c r="Y174" s="236"/>
    </row>
    <row r="175" spans="2:25" outlineLevel="1" x14ac:dyDescent="0.25">
      <c r="B175" s="465"/>
      <c r="C175" s="272"/>
      <c r="D175" s="272"/>
      <c r="E175" s="273"/>
      <c r="F175" s="274" t="s">
        <v>59</v>
      </c>
      <c r="G175" s="394">
        <f>SUM('2. NCCF CAD'!G175,'3. NCCF USD'!G175,'4. NCCF EUR'!G175,'5. NCCF GBP'!G175,'6. NCCF Autres (inclus)'!G175)</f>
        <v>0</v>
      </c>
      <c r="H175" s="421">
        <f>SUM('2. NCCF CAD'!H175,'3. NCCF USD'!H175,'4. NCCF EUR'!H175,'5. NCCF GBP'!H175,'6. NCCF Autres (inclus)'!H175)</f>
        <v>0</v>
      </c>
      <c r="I175" s="389">
        <f>SUM('2. NCCF CAD'!I175,'3. NCCF USD'!I175,'4. NCCF EUR'!I175,'5. NCCF GBP'!I175,'6. NCCF Autres (inclus)'!I175)</f>
        <v>0</v>
      </c>
      <c r="J175" s="389">
        <f>SUM('2. NCCF CAD'!J175,'3. NCCF USD'!J175,'4. NCCF EUR'!J175,'5. NCCF GBP'!J175,'6. NCCF Autres (inclus)'!J175)</f>
        <v>0</v>
      </c>
      <c r="K175" s="390">
        <f>SUM('2. NCCF CAD'!K175,'3. NCCF USD'!K175,'4. NCCF EUR'!K175,'5. NCCF GBP'!K175,'6. NCCF Autres (inclus)'!K175)</f>
        <v>0</v>
      </c>
      <c r="L175" s="388">
        <f>SUM('2. NCCF CAD'!L175,'3. NCCF USD'!L175,'4. NCCF EUR'!L175,'5. NCCF GBP'!L175,'6. NCCF Autres (inclus)'!L175)</f>
        <v>0</v>
      </c>
      <c r="M175" s="396">
        <f>SUM('2. NCCF CAD'!M175,'3. NCCF USD'!M175,'4. NCCF EUR'!M175,'5. NCCF GBP'!M175,'6. NCCF Autres (inclus)'!M175)</f>
        <v>0</v>
      </c>
      <c r="N175" s="392">
        <f>SUM('2. NCCF CAD'!N175,'3. NCCF USD'!N175,'4. NCCF EUR'!N175,'5. NCCF GBP'!N175,'6. NCCF Autres (inclus)'!N175)</f>
        <v>0</v>
      </c>
      <c r="O175" s="392">
        <f>SUM('2. NCCF CAD'!O175,'3. NCCF USD'!O175,'4. NCCF EUR'!O175,'5. NCCF GBP'!O175,'6. NCCF Autres (inclus)'!O175)</f>
        <v>0</v>
      </c>
      <c r="P175" s="392">
        <f>SUM('2. NCCF CAD'!P175,'3. NCCF USD'!P175,'4. NCCF EUR'!P175,'5. NCCF GBP'!P175,'6. NCCF Autres (inclus)'!P175)</f>
        <v>0</v>
      </c>
      <c r="Q175" s="392">
        <f>SUM('2. NCCF CAD'!Q175,'3. NCCF USD'!Q175,'4. NCCF EUR'!Q175,'5. NCCF GBP'!Q175,'6. NCCF Autres (inclus)'!Q175)</f>
        <v>0</v>
      </c>
      <c r="R175" s="392">
        <f>SUM('2. NCCF CAD'!R175,'3. NCCF USD'!R175,'4. NCCF EUR'!R175,'5. NCCF GBP'!R175,'6. NCCF Autres (inclus)'!R175)</f>
        <v>0</v>
      </c>
      <c r="S175" s="392">
        <f>SUM('2. NCCF CAD'!S175,'3. NCCF USD'!S175,'4. NCCF EUR'!S175,'5. NCCF GBP'!S175,'6. NCCF Autres (inclus)'!S175)</f>
        <v>0</v>
      </c>
      <c r="T175" s="392">
        <f>SUM('2. NCCF CAD'!T175,'3. NCCF USD'!T175,'4. NCCF EUR'!T175,'5. NCCF GBP'!T175,'6. NCCF Autres (inclus)'!T175)</f>
        <v>0</v>
      </c>
      <c r="U175" s="392">
        <f>SUM('2. NCCF CAD'!U175,'3. NCCF USD'!U175,'4. NCCF EUR'!U175,'5. NCCF GBP'!U175,'6. NCCF Autres (inclus)'!U175)</f>
        <v>0</v>
      </c>
      <c r="V175" s="399">
        <f>SUM('2. NCCF CAD'!V175,'3. NCCF USD'!V175,'4. NCCF EUR'!V175,'5. NCCF GBP'!V175,'6. NCCF Autres (inclus)'!V175)</f>
        <v>0</v>
      </c>
      <c r="W175" s="409">
        <f>SUM('2. NCCF CAD'!W175,'3. NCCF USD'!W175,'4. NCCF EUR'!W175,'5. NCCF GBP'!W175,'6. NCCF Autres (inclus)'!W175)</f>
        <v>0</v>
      </c>
      <c r="Y175" s="236"/>
    </row>
    <row r="176" spans="2:25" x14ac:dyDescent="0.25">
      <c r="B176" s="465"/>
      <c r="C176" s="272"/>
      <c r="D176" s="272"/>
      <c r="E176" s="273" t="s">
        <v>60</v>
      </c>
      <c r="F176" s="273"/>
      <c r="G176" s="367">
        <f t="shared" ref="G176:W176" si="40">SUBTOTAL(9,G177:G179)</f>
        <v>0</v>
      </c>
      <c r="H176" s="368">
        <f t="shared" si="40"/>
        <v>0</v>
      </c>
      <c r="I176" s="369">
        <f t="shared" si="40"/>
        <v>0</v>
      </c>
      <c r="J176" s="369">
        <f t="shared" si="40"/>
        <v>0</v>
      </c>
      <c r="K176" s="370">
        <f t="shared" si="40"/>
        <v>0</v>
      </c>
      <c r="L176" s="364">
        <f t="shared" si="40"/>
        <v>0</v>
      </c>
      <c r="M176" s="364">
        <f t="shared" si="40"/>
        <v>0</v>
      </c>
      <c r="N176" s="364">
        <f t="shared" si="40"/>
        <v>0</v>
      </c>
      <c r="O176" s="364">
        <f t="shared" si="40"/>
        <v>0</v>
      </c>
      <c r="P176" s="364">
        <f t="shared" si="40"/>
        <v>0</v>
      </c>
      <c r="Q176" s="364">
        <f t="shared" si="40"/>
        <v>0</v>
      </c>
      <c r="R176" s="364">
        <f t="shared" si="40"/>
        <v>0</v>
      </c>
      <c r="S176" s="364">
        <f t="shared" si="40"/>
        <v>0</v>
      </c>
      <c r="T176" s="364">
        <f t="shared" si="40"/>
        <v>0</v>
      </c>
      <c r="U176" s="364">
        <f t="shared" si="40"/>
        <v>0</v>
      </c>
      <c r="V176" s="364">
        <f t="shared" si="40"/>
        <v>0</v>
      </c>
      <c r="W176" s="366">
        <f t="shared" si="40"/>
        <v>0</v>
      </c>
      <c r="Y176" s="238"/>
    </row>
    <row r="177" spans="2:25" outlineLevel="1" x14ac:dyDescent="0.25">
      <c r="B177" s="465"/>
      <c r="C177" s="272"/>
      <c r="D177" s="272"/>
      <c r="E177" s="273"/>
      <c r="F177" s="274" t="s">
        <v>61</v>
      </c>
      <c r="G177" s="394">
        <f>SUM('2. NCCF CAD'!G177,'3. NCCF USD'!G177,'4. NCCF EUR'!G177,'5. NCCF GBP'!G177,'6. NCCF Autres (inclus)'!G177)</f>
        <v>0</v>
      </c>
      <c r="H177" s="421">
        <f>SUM('2. NCCF CAD'!H177,'3. NCCF USD'!H177,'4. NCCF EUR'!H177,'5. NCCF GBP'!H177,'6. NCCF Autres (inclus)'!H177)</f>
        <v>0</v>
      </c>
      <c r="I177" s="389">
        <f>SUM('2. NCCF CAD'!I177,'3. NCCF USD'!I177,'4. NCCF EUR'!I177,'5. NCCF GBP'!I177,'6. NCCF Autres (inclus)'!I177)</f>
        <v>0</v>
      </c>
      <c r="J177" s="389">
        <f>SUM('2. NCCF CAD'!J177,'3. NCCF USD'!J177,'4. NCCF EUR'!J177,'5. NCCF GBP'!J177,'6. NCCF Autres (inclus)'!J177)</f>
        <v>0</v>
      </c>
      <c r="K177" s="390">
        <f>SUM('2. NCCF CAD'!K177,'3. NCCF USD'!K177,'4. NCCF EUR'!K177,'5. NCCF GBP'!K177,'6. NCCF Autres (inclus)'!K177)</f>
        <v>0</v>
      </c>
      <c r="L177" s="388">
        <f>SUM('2. NCCF CAD'!L177,'3. NCCF USD'!L177,'4. NCCF EUR'!L177,'5. NCCF GBP'!L177,'6. NCCF Autres (inclus)'!L177)</f>
        <v>0</v>
      </c>
      <c r="M177" s="396">
        <f>SUM('2. NCCF CAD'!M177,'3. NCCF USD'!M177,'4. NCCF EUR'!M177,'5. NCCF GBP'!M177,'6. NCCF Autres (inclus)'!M177)</f>
        <v>0</v>
      </c>
      <c r="N177" s="392">
        <f>SUM('2. NCCF CAD'!N177,'3. NCCF USD'!N177,'4. NCCF EUR'!N177,'5. NCCF GBP'!N177,'6. NCCF Autres (inclus)'!N177)</f>
        <v>0</v>
      </c>
      <c r="O177" s="392">
        <f>SUM('2. NCCF CAD'!O177,'3. NCCF USD'!O177,'4. NCCF EUR'!O177,'5. NCCF GBP'!O177,'6. NCCF Autres (inclus)'!O177)</f>
        <v>0</v>
      </c>
      <c r="P177" s="392">
        <f>SUM('2. NCCF CAD'!P177,'3. NCCF USD'!P177,'4. NCCF EUR'!P177,'5. NCCF GBP'!P177,'6. NCCF Autres (inclus)'!P177)</f>
        <v>0</v>
      </c>
      <c r="Q177" s="392">
        <f>SUM('2. NCCF CAD'!Q177,'3. NCCF USD'!Q177,'4. NCCF EUR'!Q177,'5. NCCF GBP'!Q177,'6. NCCF Autres (inclus)'!Q177)</f>
        <v>0</v>
      </c>
      <c r="R177" s="392">
        <f>SUM('2. NCCF CAD'!R177,'3. NCCF USD'!R177,'4. NCCF EUR'!R177,'5. NCCF GBP'!R177,'6. NCCF Autres (inclus)'!R177)</f>
        <v>0</v>
      </c>
      <c r="S177" s="392">
        <f>SUM('2. NCCF CAD'!S177,'3. NCCF USD'!S177,'4. NCCF EUR'!S177,'5. NCCF GBP'!S177,'6. NCCF Autres (inclus)'!S177)</f>
        <v>0</v>
      </c>
      <c r="T177" s="392">
        <f>SUM('2. NCCF CAD'!T177,'3. NCCF USD'!T177,'4. NCCF EUR'!T177,'5. NCCF GBP'!T177,'6. NCCF Autres (inclus)'!T177)</f>
        <v>0</v>
      </c>
      <c r="U177" s="392">
        <f>SUM('2. NCCF CAD'!U177,'3. NCCF USD'!U177,'4. NCCF EUR'!U177,'5. NCCF GBP'!U177,'6. NCCF Autres (inclus)'!U177)</f>
        <v>0</v>
      </c>
      <c r="V177" s="399">
        <f>SUM('2. NCCF CAD'!V177,'3. NCCF USD'!V177,'4. NCCF EUR'!V177,'5. NCCF GBP'!V177,'6. NCCF Autres (inclus)'!V177)</f>
        <v>0</v>
      </c>
      <c r="W177" s="409">
        <f>SUM('2. NCCF CAD'!W177,'3. NCCF USD'!W177,'4. NCCF EUR'!W177,'5. NCCF GBP'!W177,'6. NCCF Autres (inclus)'!W177)</f>
        <v>0</v>
      </c>
      <c r="Y177" s="236"/>
    </row>
    <row r="178" spans="2:25" outlineLevel="1" x14ac:dyDescent="0.25">
      <c r="B178" s="465"/>
      <c r="C178" s="272"/>
      <c r="D178" s="272"/>
      <c r="E178" s="273"/>
      <c r="F178" s="274" t="s">
        <v>62</v>
      </c>
      <c r="G178" s="394">
        <f>SUM('2. NCCF CAD'!G178,'3. NCCF USD'!G178,'4. NCCF EUR'!G178,'5. NCCF GBP'!G178,'6. NCCF Autres (inclus)'!G178)</f>
        <v>0</v>
      </c>
      <c r="H178" s="421">
        <f>SUM('2. NCCF CAD'!H178,'3. NCCF USD'!H178,'4. NCCF EUR'!H178,'5. NCCF GBP'!H178,'6. NCCF Autres (inclus)'!H178)</f>
        <v>0</v>
      </c>
      <c r="I178" s="389">
        <f>SUM('2. NCCF CAD'!I178,'3. NCCF USD'!I178,'4. NCCF EUR'!I178,'5. NCCF GBP'!I178,'6. NCCF Autres (inclus)'!I178)</f>
        <v>0</v>
      </c>
      <c r="J178" s="389">
        <f>SUM('2. NCCF CAD'!J178,'3. NCCF USD'!J178,'4. NCCF EUR'!J178,'5. NCCF GBP'!J178,'6. NCCF Autres (inclus)'!J178)</f>
        <v>0</v>
      </c>
      <c r="K178" s="390">
        <f>SUM('2. NCCF CAD'!K178,'3. NCCF USD'!K178,'4. NCCF EUR'!K178,'5. NCCF GBP'!K178,'6. NCCF Autres (inclus)'!K178)</f>
        <v>0</v>
      </c>
      <c r="L178" s="388">
        <f>SUM('2. NCCF CAD'!L178,'3. NCCF USD'!L178,'4. NCCF EUR'!L178,'5. NCCF GBP'!L178,'6. NCCF Autres (inclus)'!L178)</f>
        <v>0</v>
      </c>
      <c r="M178" s="396">
        <f>SUM('2. NCCF CAD'!M178,'3. NCCF USD'!M178,'4. NCCF EUR'!M178,'5. NCCF GBP'!M178,'6. NCCF Autres (inclus)'!M178)</f>
        <v>0</v>
      </c>
      <c r="N178" s="392">
        <f>SUM('2. NCCF CAD'!N178,'3. NCCF USD'!N178,'4. NCCF EUR'!N178,'5. NCCF GBP'!N178,'6. NCCF Autres (inclus)'!N178)</f>
        <v>0</v>
      </c>
      <c r="O178" s="392">
        <f>SUM('2. NCCF CAD'!O178,'3. NCCF USD'!O178,'4. NCCF EUR'!O178,'5. NCCF GBP'!O178,'6. NCCF Autres (inclus)'!O178)</f>
        <v>0</v>
      </c>
      <c r="P178" s="392">
        <f>SUM('2. NCCF CAD'!P178,'3. NCCF USD'!P178,'4. NCCF EUR'!P178,'5. NCCF GBP'!P178,'6. NCCF Autres (inclus)'!P178)</f>
        <v>0</v>
      </c>
      <c r="Q178" s="392">
        <f>SUM('2. NCCF CAD'!Q178,'3. NCCF USD'!Q178,'4. NCCF EUR'!Q178,'5. NCCF GBP'!Q178,'6. NCCF Autres (inclus)'!Q178)</f>
        <v>0</v>
      </c>
      <c r="R178" s="392">
        <f>SUM('2. NCCF CAD'!R178,'3. NCCF USD'!R178,'4. NCCF EUR'!R178,'5. NCCF GBP'!R178,'6. NCCF Autres (inclus)'!R178)</f>
        <v>0</v>
      </c>
      <c r="S178" s="392">
        <f>SUM('2. NCCF CAD'!S178,'3. NCCF USD'!S178,'4. NCCF EUR'!S178,'5. NCCF GBP'!S178,'6. NCCF Autres (inclus)'!S178)</f>
        <v>0</v>
      </c>
      <c r="T178" s="392">
        <f>SUM('2. NCCF CAD'!T178,'3. NCCF USD'!T178,'4. NCCF EUR'!T178,'5. NCCF GBP'!T178,'6. NCCF Autres (inclus)'!T178)</f>
        <v>0</v>
      </c>
      <c r="U178" s="392">
        <f>SUM('2. NCCF CAD'!U178,'3. NCCF USD'!U178,'4. NCCF EUR'!U178,'5. NCCF GBP'!U178,'6. NCCF Autres (inclus)'!U178)</f>
        <v>0</v>
      </c>
      <c r="V178" s="399">
        <f>SUM('2. NCCF CAD'!V178,'3. NCCF USD'!V178,'4. NCCF EUR'!V178,'5. NCCF GBP'!V178,'6. NCCF Autres (inclus)'!V178)</f>
        <v>0</v>
      </c>
      <c r="W178" s="409">
        <f>SUM('2. NCCF CAD'!W178,'3. NCCF USD'!W178,'4. NCCF EUR'!W178,'5. NCCF GBP'!W178,'6. NCCF Autres (inclus)'!W178)</f>
        <v>0</v>
      </c>
      <c r="Y178" s="236"/>
    </row>
    <row r="179" spans="2:25" outlineLevel="1" x14ac:dyDescent="0.25">
      <c r="B179" s="465"/>
      <c r="C179" s="272"/>
      <c r="D179" s="272"/>
      <c r="E179" s="273"/>
      <c r="F179" s="274" t="s">
        <v>63</v>
      </c>
      <c r="G179" s="394">
        <f>SUM('2. NCCF CAD'!G179,'3. NCCF USD'!G179,'4. NCCF EUR'!G179,'5. NCCF GBP'!G179,'6. NCCF Autres (inclus)'!G179)</f>
        <v>0</v>
      </c>
      <c r="H179" s="421">
        <f>SUM('2. NCCF CAD'!H179,'3. NCCF USD'!H179,'4. NCCF EUR'!H179,'5. NCCF GBP'!H179,'6. NCCF Autres (inclus)'!H179)</f>
        <v>0</v>
      </c>
      <c r="I179" s="389">
        <f>SUM('2. NCCF CAD'!I179,'3. NCCF USD'!I179,'4. NCCF EUR'!I179,'5. NCCF GBP'!I179,'6. NCCF Autres (inclus)'!I179)</f>
        <v>0</v>
      </c>
      <c r="J179" s="389">
        <f>SUM('2. NCCF CAD'!J179,'3. NCCF USD'!J179,'4. NCCF EUR'!J179,'5. NCCF GBP'!J179,'6. NCCF Autres (inclus)'!J179)</f>
        <v>0</v>
      </c>
      <c r="K179" s="390">
        <f>SUM('2. NCCF CAD'!K179,'3. NCCF USD'!K179,'4. NCCF EUR'!K179,'5. NCCF GBP'!K179,'6. NCCF Autres (inclus)'!K179)</f>
        <v>0</v>
      </c>
      <c r="L179" s="388">
        <f>SUM('2. NCCF CAD'!L179,'3. NCCF USD'!L179,'4. NCCF EUR'!L179,'5. NCCF GBP'!L179,'6. NCCF Autres (inclus)'!L179)</f>
        <v>0</v>
      </c>
      <c r="M179" s="396">
        <f>SUM('2. NCCF CAD'!M179,'3. NCCF USD'!M179,'4. NCCF EUR'!M179,'5. NCCF GBP'!M179,'6. NCCF Autres (inclus)'!M179)</f>
        <v>0</v>
      </c>
      <c r="N179" s="392">
        <f>SUM('2. NCCF CAD'!N179,'3. NCCF USD'!N179,'4. NCCF EUR'!N179,'5. NCCF GBP'!N179,'6. NCCF Autres (inclus)'!N179)</f>
        <v>0</v>
      </c>
      <c r="O179" s="392">
        <f>SUM('2. NCCF CAD'!O179,'3. NCCF USD'!O179,'4. NCCF EUR'!O179,'5. NCCF GBP'!O179,'6. NCCF Autres (inclus)'!O179)</f>
        <v>0</v>
      </c>
      <c r="P179" s="392">
        <f>SUM('2. NCCF CAD'!P179,'3. NCCF USD'!P179,'4. NCCF EUR'!P179,'5. NCCF GBP'!P179,'6. NCCF Autres (inclus)'!P179)</f>
        <v>0</v>
      </c>
      <c r="Q179" s="392">
        <f>SUM('2. NCCF CAD'!Q179,'3. NCCF USD'!Q179,'4. NCCF EUR'!Q179,'5. NCCF GBP'!Q179,'6. NCCF Autres (inclus)'!Q179)</f>
        <v>0</v>
      </c>
      <c r="R179" s="392">
        <f>SUM('2. NCCF CAD'!R179,'3. NCCF USD'!R179,'4. NCCF EUR'!R179,'5. NCCF GBP'!R179,'6. NCCF Autres (inclus)'!R179)</f>
        <v>0</v>
      </c>
      <c r="S179" s="392">
        <f>SUM('2. NCCF CAD'!S179,'3. NCCF USD'!S179,'4. NCCF EUR'!S179,'5. NCCF GBP'!S179,'6. NCCF Autres (inclus)'!S179)</f>
        <v>0</v>
      </c>
      <c r="T179" s="392">
        <f>SUM('2. NCCF CAD'!T179,'3. NCCF USD'!T179,'4. NCCF EUR'!T179,'5. NCCF GBP'!T179,'6. NCCF Autres (inclus)'!T179)</f>
        <v>0</v>
      </c>
      <c r="U179" s="392">
        <f>SUM('2. NCCF CAD'!U179,'3. NCCF USD'!U179,'4. NCCF EUR'!U179,'5. NCCF GBP'!U179,'6. NCCF Autres (inclus)'!U179)</f>
        <v>0</v>
      </c>
      <c r="V179" s="399">
        <f>SUM('2. NCCF CAD'!V179,'3. NCCF USD'!V179,'4. NCCF EUR'!V179,'5. NCCF GBP'!V179,'6. NCCF Autres (inclus)'!V179)</f>
        <v>0</v>
      </c>
      <c r="W179" s="409">
        <f>SUM('2. NCCF CAD'!W179,'3. NCCF USD'!W179,'4. NCCF EUR'!W179,'5. NCCF GBP'!W179,'6. NCCF Autres (inclus)'!W179)</f>
        <v>0</v>
      </c>
      <c r="Y179" s="236"/>
    </row>
    <row r="180" spans="2:25" x14ac:dyDescent="0.25">
      <c r="B180" s="465"/>
      <c r="C180" s="272"/>
      <c r="D180" s="272"/>
      <c r="E180" s="273" t="s">
        <v>64</v>
      </c>
      <c r="F180" s="273"/>
      <c r="G180" s="367">
        <f t="shared" ref="G180:W180" si="41">SUBTOTAL(9,G181:G182)</f>
        <v>0</v>
      </c>
      <c r="H180" s="368">
        <f t="shared" si="41"/>
        <v>0</v>
      </c>
      <c r="I180" s="369">
        <f t="shared" si="41"/>
        <v>0</v>
      </c>
      <c r="J180" s="369">
        <f t="shared" si="41"/>
        <v>0</v>
      </c>
      <c r="K180" s="370">
        <f t="shared" si="41"/>
        <v>0</v>
      </c>
      <c r="L180" s="364">
        <f t="shared" si="41"/>
        <v>0</v>
      </c>
      <c r="M180" s="364">
        <f t="shared" si="41"/>
        <v>0</v>
      </c>
      <c r="N180" s="364">
        <f t="shared" si="41"/>
        <v>0</v>
      </c>
      <c r="O180" s="364">
        <f t="shared" si="41"/>
        <v>0</v>
      </c>
      <c r="P180" s="364">
        <f t="shared" si="41"/>
        <v>0</v>
      </c>
      <c r="Q180" s="364">
        <f t="shared" si="41"/>
        <v>0</v>
      </c>
      <c r="R180" s="364">
        <f t="shared" si="41"/>
        <v>0</v>
      </c>
      <c r="S180" s="364">
        <f t="shared" si="41"/>
        <v>0</v>
      </c>
      <c r="T180" s="364">
        <f t="shared" si="41"/>
        <v>0</v>
      </c>
      <c r="U180" s="364">
        <f t="shared" si="41"/>
        <v>0</v>
      </c>
      <c r="V180" s="364">
        <f t="shared" si="41"/>
        <v>0</v>
      </c>
      <c r="W180" s="366">
        <f t="shared" si="41"/>
        <v>0</v>
      </c>
      <c r="Y180" s="238"/>
    </row>
    <row r="181" spans="2:25" outlineLevel="1" x14ac:dyDescent="0.25">
      <c r="B181" s="465"/>
      <c r="C181" s="272"/>
      <c r="D181" s="272"/>
      <c r="E181" s="273"/>
      <c r="F181" s="274" t="s">
        <v>65</v>
      </c>
      <c r="G181" s="394">
        <f>SUM('2. NCCF CAD'!G181,'3. NCCF USD'!G181,'4. NCCF EUR'!G181,'5. NCCF GBP'!G181,'6. NCCF Autres (inclus)'!G181)</f>
        <v>0</v>
      </c>
      <c r="H181" s="421">
        <f>SUM('2. NCCF CAD'!H181,'3. NCCF USD'!H181,'4. NCCF EUR'!H181,'5. NCCF GBP'!H181,'6. NCCF Autres (inclus)'!H181)</f>
        <v>0</v>
      </c>
      <c r="I181" s="389">
        <f>SUM('2. NCCF CAD'!I181,'3. NCCF USD'!I181,'4. NCCF EUR'!I181,'5. NCCF GBP'!I181,'6. NCCF Autres (inclus)'!I181)</f>
        <v>0</v>
      </c>
      <c r="J181" s="389">
        <f>SUM('2. NCCF CAD'!J181,'3. NCCF USD'!J181,'4. NCCF EUR'!J181,'5. NCCF GBP'!J181,'6. NCCF Autres (inclus)'!J181)</f>
        <v>0</v>
      </c>
      <c r="K181" s="390">
        <f>SUM('2. NCCF CAD'!K181,'3. NCCF USD'!K181,'4. NCCF EUR'!K181,'5. NCCF GBP'!K181,'6. NCCF Autres (inclus)'!K181)</f>
        <v>0</v>
      </c>
      <c r="L181" s="388">
        <f>SUM('2. NCCF CAD'!L181,'3. NCCF USD'!L181,'4. NCCF EUR'!L181,'5. NCCF GBP'!L181,'6. NCCF Autres (inclus)'!L181)</f>
        <v>0</v>
      </c>
      <c r="M181" s="396">
        <f>SUM('2. NCCF CAD'!M181,'3. NCCF USD'!M181,'4. NCCF EUR'!M181,'5. NCCF GBP'!M181,'6. NCCF Autres (inclus)'!M181)</f>
        <v>0</v>
      </c>
      <c r="N181" s="392">
        <f>SUM('2. NCCF CAD'!N181,'3. NCCF USD'!N181,'4. NCCF EUR'!N181,'5. NCCF GBP'!N181,'6. NCCF Autres (inclus)'!N181)</f>
        <v>0</v>
      </c>
      <c r="O181" s="392">
        <f>SUM('2. NCCF CAD'!O181,'3. NCCF USD'!O181,'4. NCCF EUR'!O181,'5. NCCF GBP'!O181,'6. NCCF Autres (inclus)'!O181)</f>
        <v>0</v>
      </c>
      <c r="P181" s="392">
        <f>SUM('2. NCCF CAD'!P181,'3. NCCF USD'!P181,'4. NCCF EUR'!P181,'5. NCCF GBP'!P181,'6. NCCF Autres (inclus)'!P181)</f>
        <v>0</v>
      </c>
      <c r="Q181" s="392">
        <f>SUM('2. NCCF CAD'!Q181,'3. NCCF USD'!Q181,'4. NCCF EUR'!Q181,'5. NCCF GBP'!Q181,'6. NCCF Autres (inclus)'!Q181)</f>
        <v>0</v>
      </c>
      <c r="R181" s="392">
        <f>SUM('2. NCCF CAD'!R181,'3. NCCF USD'!R181,'4. NCCF EUR'!R181,'5. NCCF GBP'!R181,'6. NCCF Autres (inclus)'!R181)</f>
        <v>0</v>
      </c>
      <c r="S181" s="392">
        <f>SUM('2. NCCF CAD'!S181,'3. NCCF USD'!S181,'4. NCCF EUR'!S181,'5. NCCF GBP'!S181,'6. NCCF Autres (inclus)'!S181)</f>
        <v>0</v>
      </c>
      <c r="T181" s="392">
        <f>SUM('2. NCCF CAD'!T181,'3. NCCF USD'!T181,'4. NCCF EUR'!T181,'5. NCCF GBP'!T181,'6. NCCF Autres (inclus)'!T181)</f>
        <v>0</v>
      </c>
      <c r="U181" s="392">
        <f>SUM('2. NCCF CAD'!U181,'3. NCCF USD'!U181,'4. NCCF EUR'!U181,'5. NCCF GBP'!U181,'6. NCCF Autres (inclus)'!U181)</f>
        <v>0</v>
      </c>
      <c r="V181" s="399">
        <f>SUM('2. NCCF CAD'!V181,'3. NCCF USD'!V181,'4. NCCF EUR'!V181,'5. NCCF GBP'!V181,'6. NCCF Autres (inclus)'!V181)</f>
        <v>0</v>
      </c>
      <c r="W181" s="409">
        <f>SUM('2. NCCF CAD'!W181,'3. NCCF USD'!W181,'4. NCCF EUR'!W181,'5. NCCF GBP'!W181,'6. NCCF Autres (inclus)'!W181)</f>
        <v>0</v>
      </c>
      <c r="Y181" s="236"/>
    </row>
    <row r="182" spans="2:25" outlineLevel="1" x14ac:dyDescent="0.25">
      <c r="B182" s="465"/>
      <c r="C182" s="272"/>
      <c r="D182" s="272"/>
      <c r="E182" s="273"/>
      <c r="F182" s="274" t="s">
        <v>66</v>
      </c>
      <c r="G182" s="394">
        <f>SUM('2. NCCF CAD'!G182,'3. NCCF USD'!G182,'4. NCCF EUR'!G182,'5. NCCF GBP'!G182,'6. NCCF Autres (inclus)'!G182)</f>
        <v>0</v>
      </c>
      <c r="H182" s="421">
        <f>SUM('2. NCCF CAD'!H182,'3. NCCF USD'!H182,'4. NCCF EUR'!H182,'5. NCCF GBP'!H182,'6. NCCF Autres (inclus)'!H182)</f>
        <v>0</v>
      </c>
      <c r="I182" s="389">
        <f>SUM('2. NCCF CAD'!I182,'3. NCCF USD'!I182,'4. NCCF EUR'!I182,'5. NCCF GBP'!I182,'6. NCCF Autres (inclus)'!I182)</f>
        <v>0</v>
      </c>
      <c r="J182" s="389">
        <f>SUM('2. NCCF CAD'!J182,'3. NCCF USD'!J182,'4. NCCF EUR'!J182,'5. NCCF GBP'!J182,'6. NCCF Autres (inclus)'!J182)</f>
        <v>0</v>
      </c>
      <c r="K182" s="390">
        <f>SUM('2. NCCF CAD'!K182,'3. NCCF USD'!K182,'4. NCCF EUR'!K182,'5. NCCF GBP'!K182,'6. NCCF Autres (inclus)'!K182)</f>
        <v>0</v>
      </c>
      <c r="L182" s="388">
        <f>SUM('2. NCCF CAD'!L182,'3. NCCF USD'!L182,'4. NCCF EUR'!L182,'5. NCCF GBP'!L182,'6. NCCF Autres (inclus)'!L182)</f>
        <v>0</v>
      </c>
      <c r="M182" s="396">
        <f>SUM('2. NCCF CAD'!M182,'3. NCCF USD'!M182,'4. NCCF EUR'!M182,'5. NCCF GBP'!M182,'6. NCCF Autres (inclus)'!M182)</f>
        <v>0</v>
      </c>
      <c r="N182" s="392">
        <f>SUM('2. NCCF CAD'!N182,'3. NCCF USD'!N182,'4. NCCF EUR'!N182,'5. NCCF GBP'!N182,'6. NCCF Autres (inclus)'!N182)</f>
        <v>0</v>
      </c>
      <c r="O182" s="392">
        <f>SUM('2. NCCF CAD'!O182,'3. NCCF USD'!O182,'4. NCCF EUR'!O182,'5. NCCF GBP'!O182,'6. NCCF Autres (inclus)'!O182)</f>
        <v>0</v>
      </c>
      <c r="P182" s="392">
        <f>SUM('2. NCCF CAD'!P182,'3. NCCF USD'!P182,'4. NCCF EUR'!P182,'5. NCCF GBP'!P182,'6. NCCF Autres (inclus)'!P182)</f>
        <v>0</v>
      </c>
      <c r="Q182" s="392">
        <f>SUM('2. NCCF CAD'!Q182,'3. NCCF USD'!Q182,'4. NCCF EUR'!Q182,'5. NCCF GBP'!Q182,'6. NCCF Autres (inclus)'!Q182)</f>
        <v>0</v>
      </c>
      <c r="R182" s="392">
        <f>SUM('2. NCCF CAD'!R182,'3. NCCF USD'!R182,'4. NCCF EUR'!R182,'5. NCCF GBP'!R182,'6. NCCF Autres (inclus)'!R182)</f>
        <v>0</v>
      </c>
      <c r="S182" s="392">
        <f>SUM('2. NCCF CAD'!S182,'3. NCCF USD'!S182,'4. NCCF EUR'!S182,'5. NCCF GBP'!S182,'6. NCCF Autres (inclus)'!S182)</f>
        <v>0</v>
      </c>
      <c r="T182" s="392">
        <f>SUM('2. NCCF CAD'!T182,'3. NCCF USD'!T182,'4. NCCF EUR'!T182,'5. NCCF GBP'!T182,'6. NCCF Autres (inclus)'!T182)</f>
        <v>0</v>
      </c>
      <c r="U182" s="392">
        <f>SUM('2. NCCF CAD'!U182,'3. NCCF USD'!U182,'4. NCCF EUR'!U182,'5. NCCF GBP'!U182,'6. NCCF Autres (inclus)'!U182)</f>
        <v>0</v>
      </c>
      <c r="V182" s="399">
        <f>SUM('2. NCCF CAD'!V182,'3. NCCF USD'!V182,'4. NCCF EUR'!V182,'5. NCCF GBP'!V182,'6. NCCF Autres (inclus)'!V182)</f>
        <v>0</v>
      </c>
      <c r="W182" s="409">
        <f>SUM('2. NCCF CAD'!W182,'3. NCCF USD'!W182,'4. NCCF EUR'!W182,'5. NCCF GBP'!W182,'6. NCCF Autres (inclus)'!W182)</f>
        <v>0</v>
      </c>
      <c r="Y182" s="236"/>
    </row>
    <row r="183" spans="2:25" x14ac:dyDescent="0.25">
      <c r="B183" s="465"/>
      <c r="C183" s="272"/>
      <c r="D183" s="272"/>
      <c r="E183" s="273" t="s">
        <v>67</v>
      </c>
      <c r="F183" s="273"/>
      <c r="G183" s="367">
        <f t="shared" ref="G183:W183" si="42">SUBTOTAL(9,G184:G186)</f>
        <v>0</v>
      </c>
      <c r="H183" s="368">
        <f t="shared" si="42"/>
        <v>0</v>
      </c>
      <c r="I183" s="369">
        <f t="shared" si="42"/>
        <v>0</v>
      </c>
      <c r="J183" s="369">
        <f t="shared" si="42"/>
        <v>0</v>
      </c>
      <c r="K183" s="370">
        <f t="shared" si="42"/>
        <v>0</v>
      </c>
      <c r="L183" s="364">
        <f t="shared" si="42"/>
        <v>0</v>
      </c>
      <c r="M183" s="364">
        <f t="shared" si="42"/>
        <v>0</v>
      </c>
      <c r="N183" s="364">
        <f t="shared" si="42"/>
        <v>0</v>
      </c>
      <c r="O183" s="364">
        <f t="shared" si="42"/>
        <v>0</v>
      </c>
      <c r="P183" s="364">
        <f t="shared" si="42"/>
        <v>0</v>
      </c>
      <c r="Q183" s="364">
        <f t="shared" si="42"/>
        <v>0</v>
      </c>
      <c r="R183" s="364">
        <f t="shared" si="42"/>
        <v>0</v>
      </c>
      <c r="S183" s="364">
        <f t="shared" si="42"/>
        <v>0</v>
      </c>
      <c r="T183" s="364">
        <f t="shared" si="42"/>
        <v>0</v>
      </c>
      <c r="U183" s="364">
        <f t="shared" si="42"/>
        <v>0</v>
      </c>
      <c r="V183" s="364">
        <f t="shared" si="42"/>
        <v>0</v>
      </c>
      <c r="W183" s="366">
        <f t="shared" si="42"/>
        <v>0</v>
      </c>
      <c r="Y183" s="238"/>
    </row>
    <row r="184" spans="2:25" outlineLevel="1" x14ac:dyDescent="0.25">
      <c r="B184" s="465"/>
      <c r="C184" s="272"/>
      <c r="D184" s="272"/>
      <c r="E184" s="273"/>
      <c r="F184" s="274" t="s">
        <v>68</v>
      </c>
      <c r="G184" s="394">
        <f>SUM('2. NCCF CAD'!G184,'3. NCCF USD'!G184,'4. NCCF EUR'!G184,'5. NCCF GBP'!G184,'6. NCCF Autres (inclus)'!G184)</f>
        <v>0</v>
      </c>
      <c r="H184" s="421">
        <f>SUM('2. NCCF CAD'!H184,'3. NCCF USD'!H184,'4. NCCF EUR'!H184,'5. NCCF GBP'!H184,'6. NCCF Autres (inclus)'!H184)</f>
        <v>0</v>
      </c>
      <c r="I184" s="389">
        <f>SUM('2. NCCF CAD'!I184,'3. NCCF USD'!I184,'4. NCCF EUR'!I184,'5. NCCF GBP'!I184,'6. NCCF Autres (inclus)'!I184)</f>
        <v>0</v>
      </c>
      <c r="J184" s="389">
        <f>SUM('2. NCCF CAD'!J184,'3. NCCF USD'!J184,'4. NCCF EUR'!J184,'5. NCCF GBP'!J184,'6. NCCF Autres (inclus)'!J184)</f>
        <v>0</v>
      </c>
      <c r="K184" s="390">
        <f>SUM('2. NCCF CAD'!K184,'3. NCCF USD'!K184,'4. NCCF EUR'!K184,'5. NCCF GBP'!K184,'6. NCCF Autres (inclus)'!K184)</f>
        <v>0</v>
      </c>
      <c r="L184" s="388">
        <f>SUM('2. NCCF CAD'!L184,'3. NCCF USD'!L184,'4. NCCF EUR'!L184,'5. NCCF GBP'!L184,'6. NCCF Autres (inclus)'!L184)</f>
        <v>0</v>
      </c>
      <c r="M184" s="396">
        <f>SUM('2. NCCF CAD'!M184,'3. NCCF USD'!M184,'4. NCCF EUR'!M184,'5. NCCF GBP'!M184,'6. NCCF Autres (inclus)'!M184)</f>
        <v>0</v>
      </c>
      <c r="N184" s="392">
        <f>SUM('2. NCCF CAD'!N184,'3. NCCF USD'!N184,'4. NCCF EUR'!N184,'5. NCCF GBP'!N184,'6. NCCF Autres (inclus)'!N184)</f>
        <v>0</v>
      </c>
      <c r="O184" s="392">
        <f>SUM('2. NCCF CAD'!O184,'3. NCCF USD'!O184,'4. NCCF EUR'!O184,'5. NCCF GBP'!O184,'6. NCCF Autres (inclus)'!O184)</f>
        <v>0</v>
      </c>
      <c r="P184" s="392">
        <f>SUM('2. NCCF CAD'!P184,'3. NCCF USD'!P184,'4. NCCF EUR'!P184,'5. NCCF GBP'!P184,'6. NCCF Autres (inclus)'!P184)</f>
        <v>0</v>
      </c>
      <c r="Q184" s="392">
        <f>SUM('2. NCCF CAD'!Q184,'3. NCCF USD'!Q184,'4. NCCF EUR'!Q184,'5. NCCF GBP'!Q184,'6. NCCF Autres (inclus)'!Q184)</f>
        <v>0</v>
      </c>
      <c r="R184" s="392">
        <f>SUM('2. NCCF CAD'!R184,'3. NCCF USD'!R184,'4. NCCF EUR'!R184,'5. NCCF GBP'!R184,'6. NCCF Autres (inclus)'!R184)</f>
        <v>0</v>
      </c>
      <c r="S184" s="392">
        <f>SUM('2. NCCF CAD'!S184,'3. NCCF USD'!S184,'4. NCCF EUR'!S184,'5. NCCF GBP'!S184,'6. NCCF Autres (inclus)'!S184)</f>
        <v>0</v>
      </c>
      <c r="T184" s="392">
        <f>SUM('2. NCCF CAD'!T184,'3. NCCF USD'!T184,'4. NCCF EUR'!T184,'5. NCCF GBP'!T184,'6. NCCF Autres (inclus)'!T184)</f>
        <v>0</v>
      </c>
      <c r="U184" s="392">
        <f>SUM('2. NCCF CAD'!U184,'3. NCCF USD'!U184,'4. NCCF EUR'!U184,'5. NCCF GBP'!U184,'6. NCCF Autres (inclus)'!U184)</f>
        <v>0</v>
      </c>
      <c r="V184" s="399">
        <f>SUM('2. NCCF CAD'!V184,'3. NCCF USD'!V184,'4. NCCF EUR'!V184,'5. NCCF GBP'!V184,'6. NCCF Autres (inclus)'!V184)</f>
        <v>0</v>
      </c>
      <c r="W184" s="409">
        <f>SUM('2. NCCF CAD'!W184,'3. NCCF USD'!W184,'4. NCCF EUR'!W184,'5. NCCF GBP'!W184,'6. NCCF Autres (inclus)'!W184)</f>
        <v>0</v>
      </c>
      <c r="Y184" s="236"/>
    </row>
    <row r="185" spans="2:25" outlineLevel="1" x14ac:dyDescent="0.25">
      <c r="B185" s="465"/>
      <c r="C185" s="272"/>
      <c r="D185" s="272"/>
      <c r="E185" s="273"/>
      <c r="F185" s="274" t="s">
        <v>69</v>
      </c>
      <c r="G185" s="394">
        <f>SUM('2. NCCF CAD'!G185,'3. NCCF USD'!G185,'4. NCCF EUR'!G185,'5. NCCF GBP'!G185,'6. NCCF Autres (inclus)'!G185)</f>
        <v>0</v>
      </c>
      <c r="H185" s="421">
        <f>SUM('2. NCCF CAD'!H185,'3. NCCF USD'!H185,'4. NCCF EUR'!H185,'5. NCCF GBP'!H185,'6. NCCF Autres (inclus)'!H185)</f>
        <v>0</v>
      </c>
      <c r="I185" s="389">
        <f>SUM('2. NCCF CAD'!I185,'3. NCCF USD'!I185,'4. NCCF EUR'!I185,'5. NCCF GBP'!I185,'6. NCCF Autres (inclus)'!I185)</f>
        <v>0</v>
      </c>
      <c r="J185" s="389">
        <f>SUM('2. NCCF CAD'!J185,'3. NCCF USD'!J185,'4. NCCF EUR'!J185,'5. NCCF GBP'!J185,'6. NCCF Autres (inclus)'!J185)</f>
        <v>0</v>
      </c>
      <c r="K185" s="390">
        <f>SUM('2. NCCF CAD'!K185,'3. NCCF USD'!K185,'4. NCCF EUR'!K185,'5. NCCF GBP'!K185,'6. NCCF Autres (inclus)'!K185)</f>
        <v>0</v>
      </c>
      <c r="L185" s="388">
        <f>SUM('2. NCCF CAD'!L185,'3. NCCF USD'!L185,'4. NCCF EUR'!L185,'5. NCCF GBP'!L185,'6. NCCF Autres (inclus)'!L185)</f>
        <v>0</v>
      </c>
      <c r="M185" s="396">
        <f>SUM('2. NCCF CAD'!M185,'3. NCCF USD'!M185,'4. NCCF EUR'!M185,'5. NCCF GBP'!M185,'6. NCCF Autres (inclus)'!M185)</f>
        <v>0</v>
      </c>
      <c r="N185" s="392">
        <f>SUM('2. NCCF CAD'!N185,'3. NCCF USD'!N185,'4. NCCF EUR'!N185,'5. NCCF GBP'!N185,'6. NCCF Autres (inclus)'!N185)</f>
        <v>0</v>
      </c>
      <c r="O185" s="392">
        <f>SUM('2. NCCF CAD'!O185,'3. NCCF USD'!O185,'4. NCCF EUR'!O185,'5. NCCF GBP'!O185,'6. NCCF Autres (inclus)'!O185)</f>
        <v>0</v>
      </c>
      <c r="P185" s="392">
        <f>SUM('2. NCCF CAD'!P185,'3. NCCF USD'!P185,'4. NCCF EUR'!P185,'5. NCCF GBP'!P185,'6. NCCF Autres (inclus)'!P185)</f>
        <v>0</v>
      </c>
      <c r="Q185" s="392">
        <f>SUM('2. NCCF CAD'!Q185,'3. NCCF USD'!Q185,'4. NCCF EUR'!Q185,'5. NCCF GBP'!Q185,'6. NCCF Autres (inclus)'!Q185)</f>
        <v>0</v>
      </c>
      <c r="R185" s="392">
        <f>SUM('2. NCCF CAD'!R185,'3. NCCF USD'!R185,'4. NCCF EUR'!R185,'5. NCCF GBP'!R185,'6. NCCF Autres (inclus)'!R185)</f>
        <v>0</v>
      </c>
      <c r="S185" s="392">
        <f>SUM('2. NCCF CAD'!S185,'3. NCCF USD'!S185,'4. NCCF EUR'!S185,'5. NCCF GBP'!S185,'6. NCCF Autres (inclus)'!S185)</f>
        <v>0</v>
      </c>
      <c r="T185" s="392">
        <f>SUM('2. NCCF CAD'!T185,'3. NCCF USD'!T185,'4. NCCF EUR'!T185,'5. NCCF GBP'!T185,'6. NCCF Autres (inclus)'!T185)</f>
        <v>0</v>
      </c>
      <c r="U185" s="392">
        <f>SUM('2. NCCF CAD'!U185,'3. NCCF USD'!U185,'4. NCCF EUR'!U185,'5. NCCF GBP'!U185,'6. NCCF Autres (inclus)'!U185)</f>
        <v>0</v>
      </c>
      <c r="V185" s="399">
        <f>SUM('2. NCCF CAD'!V185,'3. NCCF USD'!V185,'4. NCCF EUR'!V185,'5. NCCF GBP'!V185,'6. NCCF Autres (inclus)'!V185)</f>
        <v>0</v>
      </c>
      <c r="W185" s="409">
        <f>SUM('2. NCCF CAD'!W185,'3. NCCF USD'!W185,'4. NCCF EUR'!W185,'5. NCCF GBP'!W185,'6. NCCF Autres (inclus)'!W185)</f>
        <v>0</v>
      </c>
      <c r="Y185" s="236"/>
    </row>
    <row r="186" spans="2:25" outlineLevel="1" x14ac:dyDescent="0.25">
      <c r="B186" s="465"/>
      <c r="C186" s="272"/>
      <c r="D186" s="272"/>
      <c r="E186" s="273"/>
      <c r="F186" s="274" t="s">
        <v>70</v>
      </c>
      <c r="G186" s="394">
        <f>SUM('2. NCCF CAD'!G186,'3. NCCF USD'!G186,'4. NCCF EUR'!G186,'5. NCCF GBP'!G186,'6. NCCF Autres (inclus)'!G186)</f>
        <v>0</v>
      </c>
      <c r="H186" s="421">
        <f>SUM('2. NCCF CAD'!H186,'3. NCCF USD'!H186,'4. NCCF EUR'!H186,'5. NCCF GBP'!H186,'6. NCCF Autres (inclus)'!H186)</f>
        <v>0</v>
      </c>
      <c r="I186" s="389">
        <f>SUM('2. NCCF CAD'!I186,'3. NCCF USD'!I186,'4. NCCF EUR'!I186,'5. NCCF GBP'!I186,'6. NCCF Autres (inclus)'!I186)</f>
        <v>0</v>
      </c>
      <c r="J186" s="389">
        <f>SUM('2. NCCF CAD'!J186,'3. NCCF USD'!J186,'4. NCCF EUR'!J186,'5. NCCF GBP'!J186,'6. NCCF Autres (inclus)'!J186)</f>
        <v>0</v>
      </c>
      <c r="K186" s="390">
        <f>SUM('2. NCCF CAD'!K186,'3. NCCF USD'!K186,'4. NCCF EUR'!K186,'5. NCCF GBP'!K186,'6. NCCF Autres (inclus)'!K186)</f>
        <v>0</v>
      </c>
      <c r="L186" s="388">
        <f>SUM('2. NCCF CAD'!L186,'3. NCCF USD'!L186,'4. NCCF EUR'!L186,'5. NCCF GBP'!L186,'6. NCCF Autres (inclus)'!L186)</f>
        <v>0</v>
      </c>
      <c r="M186" s="396">
        <f>SUM('2. NCCF CAD'!M186,'3. NCCF USD'!M186,'4. NCCF EUR'!M186,'5. NCCF GBP'!M186,'6. NCCF Autres (inclus)'!M186)</f>
        <v>0</v>
      </c>
      <c r="N186" s="392">
        <f>SUM('2. NCCF CAD'!N186,'3. NCCF USD'!N186,'4. NCCF EUR'!N186,'5. NCCF GBP'!N186,'6. NCCF Autres (inclus)'!N186)</f>
        <v>0</v>
      </c>
      <c r="O186" s="392">
        <f>SUM('2. NCCF CAD'!O186,'3. NCCF USD'!O186,'4. NCCF EUR'!O186,'5. NCCF GBP'!O186,'6. NCCF Autres (inclus)'!O186)</f>
        <v>0</v>
      </c>
      <c r="P186" s="392">
        <f>SUM('2. NCCF CAD'!P186,'3. NCCF USD'!P186,'4. NCCF EUR'!P186,'5. NCCF GBP'!P186,'6. NCCF Autres (inclus)'!P186)</f>
        <v>0</v>
      </c>
      <c r="Q186" s="392">
        <f>SUM('2. NCCF CAD'!Q186,'3. NCCF USD'!Q186,'4. NCCF EUR'!Q186,'5. NCCF GBP'!Q186,'6. NCCF Autres (inclus)'!Q186)</f>
        <v>0</v>
      </c>
      <c r="R186" s="392">
        <f>SUM('2. NCCF CAD'!R186,'3. NCCF USD'!R186,'4. NCCF EUR'!R186,'5. NCCF GBP'!R186,'6. NCCF Autres (inclus)'!R186)</f>
        <v>0</v>
      </c>
      <c r="S186" s="392">
        <f>SUM('2. NCCF CAD'!S186,'3. NCCF USD'!S186,'4. NCCF EUR'!S186,'5. NCCF GBP'!S186,'6. NCCF Autres (inclus)'!S186)</f>
        <v>0</v>
      </c>
      <c r="T186" s="392">
        <f>SUM('2. NCCF CAD'!T186,'3. NCCF USD'!T186,'4. NCCF EUR'!T186,'5. NCCF GBP'!T186,'6. NCCF Autres (inclus)'!T186)</f>
        <v>0</v>
      </c>
      <c r="U186" s="392">
        <f>SUM('2. NCCF CAD'!U186,'3. NCCF USD'!U186,'4. NCCF EUR'!U186,'5. NCCF GBP'!U186,'6. NCCF Autres (inclus)'!U186)</f>
        <v>0</v>
      </c>
      <c r="V186" s="399">
        <f>SUM('2. NCCF CAD'!V186,'3. NCCF USD'!V186,'4. NCCF EUR'!V186,'5. NCCF GBP'!V186,'6. NCCF Autres (inclus)'!V186)</f>
        <v>0</v>
      </c>
      <c r="W186" s="409">
        <f>SUM('2. NCCF CAD'!W186,'3. NCCF USD'!W186,'4. NCCF EUR'!W186,'5. NCCF GBP'!W186,'6. NCCF Autres (inclus)'!W186)</f>
        <v>0</v>
      </c>
      <c r="Y186" s="236"/>
    </row>
    <row r="187" spans="2:25" x14ac:dyDescent="0.25">
      <c r="B187" s="465"/>
      <c r="C187" s="272"/>
      <c r="D187" s="272" t="s">
        <v>71</v>
      </c>
      <c r="E187" s="273"/>
      <c r="F187" s="273"/>
      <c r="G187" s="367"/>
      <c r="H187" s="368"/>
      <c r="I187" s="369"/>
      <c r="J187" s="369"/>
      <c r="K187" s="370"/>
      <c r="L187" s="364"/>
      <c r="M187" s="364"/>
      <c r="N187" s="364"/>
      <c r="O187" s="364"/>
      <c r="P187" s="364"/>
      <c r="Q187" s="364"/>
      <c r="R187" s="364"/>
      <c r="S187" s="364"/>
      <c r="T187" s="364"/>
      <c r="U187" s="364"/>
      <c r="V187" s="364"/>
      <c r="W187" s="366"/>
      <c r="Y187" s="353"/>
    </row>
    <row r="188" spans="2:25" x14ac:dyDescent="0.25">
      <c r="B188" s="465"/>
      <c r="C188" s="272"/>
      <c r="D188" s="272"/>
      <c r="E188" s="273" t="s">
        <v>72</v>
      </c>
      <c r="F188" s="273"/>
      <c r="G188" s="367">
        <f t="shared" ref="G188:W188" si="43">SUBTOTAL(9,G189:G190)</f>
        <v>0</v>
      </c>
      <c r="H188" s="368">
        <f t="shared" si="43"/>
        <v>0</v>
      </c>
      <c r="I188" s="369">
        <f t="shared" si="43"/>
        <v>0</v>
      </c>
      <c r="J188" s="369">
        <f t="shared" si="43"/>
        <v>0</v>
      </c>
      <c r="K188" s="370">
        <f t="shared" si="43"/>
        <v>0</v>
      </c>
      <c r="L188" s="364">
        <f t="shared" si="43"/>
        <v>0</v>
      </c>
      <c r="M188" s="364">
        <f t="shared" si="43"/>
        <v>0</v>
      </c>
      <c r="N188" s="364">
        <f t="shared" si="43"/>
        <v>0</v>
      </c>
      <c r="O188" s="364">
        <f t="shared" si="43"/>
        <v>0</v>
      </c>
      <c r="P188" s="364">
        <f t="shared" si="43"/>
        <v>0</v>
      </c>
      <c r="Q188" s="364">
        <f t="shared" si="43"/>
        <v>0</v>
      </c>
      <c r="R188" s="364">
        <f t="shared" si="43"/>
        <v>0</v>
      </c>
      <c r="S188" s="364">
        <f t="shared" si="43"/>
        <v>0</v>
      </c>
      <c r="T188" s="364">
        <f t="shared" si="43"/>
        <v>0</v>
      </c>
      <c r="U188" s="364">
        <f t="shared" si="43"/>
        <v>0</v>
      </c>
      <c r="V188" s="364">
        <f t="shared" si="43"/>
        <v>0</v>
      </c>
      <c r="W188" s="366">
        <f t="shared" si="43"/>
        <v>0</v>
      </c>
      <c r="Y188" s="354"/>
    </row>
    <row r="189" spans="2:25" outlineLevel="1" x14ac:dyDescent="0.25">
      <c r="B189" s="465"/>
      <c r="C189" s="272"/>
      <c r="D189" s="272"/>
      <c r="E189" s="273"/>
      <c r="F189" s="274" t="s">
        <v>73</v>
      </c>
      <c r="G189" s="394">
        <f>SUM('2. NCCF CAD'!G189,'3. NCCF USD'!G189,'4. NCCF EUR'!G189,'5. NCCF GBP'!G189,'6. NCCF Autres (inclus)'!G189)</f>
        <v>0</v>
      </c>
      <c r="H189" s="421">
        <f>SUM('2. NCCF CAD'!H189,'3. NCCF USD'!H189,'4. NCCF EUR'!H189,'5. NCCF GBP'!H189,'6. NCCF Autres (inclus)'!H189)</f>
        <v>0</v>
      </c>
      <c r="I189" s="389">
        <f>SUM('2. NCCF CAD'!I189,'3. NCCF USD'!I189,'4. NCCF EUR'!I189,'5. NCCF GBP'!I189,'6. NCCF Autres (inclus)'!I189)</f>
        <v>0</v>
      </c>
      <c r="J189" s="389">
        <f>SUM('2. NCCF CAD'!J189,'3. NCCF USD'!J189,'4. NCCF EUR'!J189,'5. NCCF GBP'!J189,'6. NCCF Autres (inclus)'!J189)</f>
        <v>0</v>
      </c>
      <c r="K189" s="390">
        <f>SUM('2. NCCF CAD'!K189,'3. NCCF USD'!K189,'4. NCCF EUR'!K189,'5. NCCF GBP'!K189,'6. NCCF Autres (inclus)'!K189)</f>
        <v>0</v>
      </c>
      <c r="L189" s="388">
        <f>SUM('2. NCCF CAD'!L189,'3. NCCF USD'!L189,'4. NCCF EUR'!L189,'5. NCCF GBP'!L189,'6. NCCF Autres (inclus)'!L189)</f>
        <v>0</v>
      </c>
      <c r="M189" s="396">
        <f>SUM('2. NCCF CAD'!M189,'3. NCCF USD'!M189,'4. NCCF EUR'!M189,'5. NCCF GBP'!M189,'6. NCCF Autres (inclus)'!M189)</f>
        <v>0</v>
      </c>
      <c r="N189" s="392">
        <f>SUM('2. NCCF CAD'!N189,'3. NCCF USD'!N189,'4. NCCF EUR'!N189,'5. NCCF GBP'!N189,'6. NCCF Autres (inclus)'!N189)</f>
        <v>0</v>
      </c>
      <c r="O189" s="392">
        <f>SUM('2. NCCF CAD'!O189,'3. NCCF USD'!O189,'4. NCCF EUR'!O189,'5. NCCF GBP'!O189,'6. NCCF Autres (inclus)'!O189)</f>
        <v>0</v>
      </c>
      <c r="P189" s="392">
        <f>SUM('2. NCCF CAD'!P189,'3. NCCF USD'!P189,'4. NCCF EUR'!P189,'5. NCCF GBP'!P189,'6. NCCF Autres (inclus)'!P189)</f>
        <v>0</v>
      </c>
      <c r="Q189" s="392">
        <f>SUM('2. NCCF CAD'!Q189,'3. NCCF USD'!Q189,'4. NCCF EUR'!Q189,'5. NCCF GBP'!Q189,'6. NCCF Autres (inclus)'!Q189)</f>
        <v>0</v>
      </c>
      <c r="R189" s="392">
        <f>SUM('2. NCCF CAD'!R189,'3. NCCF USD'!R189,'4. NCCF EUR'!R189,'5. NCCF GBP'!R189,'6. NCCF Autres (inclus)'!R189)</f>
        <v>0</v>
      </c>
      <c r="S189" s="392">
        <f>SUM('2. NCCF CAD'!S189,'3. NCCF USD'!S189,'4. NCCF EUR'!S189,'5. NCCF GBP'!S189,'6. NCCF Autres (inclus)'!S189)</f>
        <v>0</v>
      </c>
      <c r="T189" s="392">
        <f>SUM('2. NCCF CAD'!T189,'3. NCCF USD'!T189,'4. NCCF EUR'!T189,'5. NCCF GBP'!T189,'6. NCCF Autres (inclus)'!T189)</f>
        <v>0</v>
      </c>
      <c r="U189" s="392">
        <f>SUM('2. NCCF CAD'!U189,'3. NCCF USD'!U189,'4. NCCF EUR'!U189,'5. NCCF GBP'!U189,'6. NCCF Autres (inclus)'!U189)</f>
        <v>0</v>
      </c>
      <c r="V189" s="399">
        <f>SUM('2. NCCF CAD'!V189,'3. NCCF USD'!V189,'4. NCCF EUR'!V189,'5. NCCF GBP'!V189,'6. NCCF Autres (inclus)'!V189)</f>
        <v>0</v>
      </c>
      <c r="W189" s="409">
        <f>SUM('2. NCCF CAD'!W189,'3. NCCF USD'!W189,'4. NCCF EUR'!W189,'5. NCCF GBP'!W189,'6. NCCF Autres (inclus)'!W189)</f>
        <v>0</v>
      </c>
      <c r="Y189" s="236"/>
    </row>
    <row r="190" spans="2:25" outlineLevel="1" x14ac:dyDescent="0.25">
      <c r="B190" s="465"/>
      <c r="C190" s="272"/>
      <c r="D190" s="272"/>
      <c r="E190" s="273"/>
      <c r="F190" s="274" t="s">
        <v>74</v>
      </c>
      <c r="G190" s="394">
        <f>SUM('2. NCCF CAD'!G190,'3. NCCF USD'!G190,'4. NCCF EUR'!G190,'5. NCCF GBP'!G190,'6. NCCF Autres (inclus)'!G190)</f>
        <v>0</v>
      </c>
      <c r="H190" s="421">
        <f>SUM('2. NCCF CAD'!H190,'3. NCCF USD'!H190,'4. NCCF EUR'!H190,'5. NCCF GBP'!H190,'6. NCCF Autres (inclus)'!H190)</f>
        <v>0</v>
      </c>
      <c r="I190" s="389">
        <f>SUM('2. NCCF CAD'!I190,'3. NCCF USD'!I190,'4. NCCF EUR'!I190,'5. NCCF GBP'!I190,'6. NCCF Autres (inclus)'!I190)</f>
        <v>0</v>
      </c>
      <c r="J190" s="389">
        <f>SUM('2. NCCF CAD'!J190,'3. NCCF USD'!J190,'4. NCCF EUR'!J190,'5. NCCF GBP'!J190,'6. NCCF Autres (inclus)'!J190)</f>
        <v>0</v>
      </c>
      <c r="K190" s="390">
        <f>SUM('2. NCCF CAD'!K190,'3. NCCF USD'!K190,'4. NCCF EUR'!K190,'5. NCCF GBP'!K190,'6. NCCF Autres (inclus)'!K190)</f>
        <v>0</v>
      </c>
      <c r="L190" s="388">
        <f>SUM('2. NCCF CAD'!L190,'3. NCCF USD'!L190,'4. NCCF EUR'!L190,'5. NCCF GBP'!L190,'6. NCCF Autres (inclus)'!L190)</f>
        <v>0</v>
      </c>
      <c r="M190" s="396">
        <f>SUM('2. NCCF CAD'!M190,'3. NCCF USD'!M190,'4. NCCF EUR'!M190,'5. NCCF GBP'!M190,'6. NCCF Autres (inclus)'!M190)</f>
        <v>0</v>
      </c>
      <c r="N190" s="392">
        <f>SUM('2. NCCF CAD'!N190,'3. NCCF USD'!N190,'4. NCCF EUR'!N190,'5. NCCF GBP'!N190,'6. NCCF Autres (inclus)'!N190)</f>
        <v>0</v>
      </c>
      <c r="O190" s="392">
        <f>SUM('2. NCCF CAD'!O190,'3. NCCF USD'!O190,'4. NCCF EUR'!O190,'5. NCCF GBP'!O190,'6. NCCF Autres (inclus)'!O190)</f>
        <v>0</v>
      </c>
      <c r="P190" s="392">
        <f>SUM('2. NCCF CAD'!P190,'3. NCCF USD'!P190,'4. NCCF EUR'!P190,'5. NCCF GBP'!P190,'6. NCCF Autres (inclus)'!P190)</f>
        <v>0</v>
      </c>
      <c r="Q190" s="392">
        <f>SUM('2. NCCF CAD'!Q190,'3. NCCF USD'!Q190,'4. NCCF EUR'!Q190,'5. NCCF GBP'!Q190,'6. NCCF Autres (inclus)'!Q190)</f>
        <v>0</v>
      </c>
      <c r="R190" s="392">
        <f>SUM('2. NCCF CAD'!R190,'3. NCCF USD'!R190,'4. NCCF EUR'!R190,'5. NCCF GBP'!R190,'6. NCCF Autres (inclus)'!R190)</f>
        <v>0</v>
      </c>
      <c r="S190" s="392">
        <f>SUM('2. NCCF CAD'!S190,'3. NCCF USD'!S190,'4. NCCF EUR'!S190,'5. NCCF GBP'!S190,'6. NCCF Autres (inclus)'!S190)</f>
        <v>0</v>
      </c>
      <c r="T190" s="392">
        <f>SUM('2. NCCF CAD'!T190,'3. NCCF USD'!T190,'4. NCCF EUR'!T190,'5. NCCF GBP'!T190,'6. NCCF Autres (inclus)'!T190)</f>
        <v>0</v>
      </c>
      <c r="U190" s="392">
        <f>SUM('2. NCCF CAD'!U190,'3. NCCF USD'!U190,'4. NCCF EUR'!U190,'5. NCCF GBP'!U190,'6. NCCF Autres (inclus)'!U190)</f>
        <v>0</v>
      </c>
      <c r="V190" s="399">
        <f>SUM('2. NCCF CAD'!V190,'3. NCCF USD'!V190,'4. NCCF EUR'!V190,'5. NCCF GBP'!V190,'6. NCCF Autres (inclus)'!V190)</f>
        <v>0</v>
      </c>
      <c r="W190" s="409">
        <f>SUM('2. NCCF CAD'!W190,'3. NCCF USD'!W190,'4. NCCF EUR'!W190,'5. NCCF GBP'!W190,'6. NCCF Autres (inclus)'!W190)</f>
        <v>0</v>
      </c>
      <c r="Y190" s="236"/>
    </row>
    <row r="191" spans="2:25" x14ac:dyDescent="0.25">
      <c r="B191" s="465"/>
      <c r="C191" s="272"/>
      <c r="D191" s="272"/>
      <c r="E191" s="273" t="s">
        <v>75</v>
      </c>
      <c r="F191" s="273"/>
      <c r="G191" s="367">
        <f t="shared" ref="G191:W191" si="44">SUBTOTAL(9,G192:G193)</f>
        <v>0</v>
      </c>
      <c r="H191" s="368">
        <f t="shared" si="44"/>
        <v>0</v>
      </c>
      <c r="I191" s="369">
        <f t="shared" si="44"/>
        <v>0</v>
      </c>
      <c r="J191" s="369">
        <f t="shared" si="44"/>
        <v>0</v>
      </c>
      <c r="K191" s="370">
        <f t="shared" si="44"/>
        <v>0</v>
      </c>
      <c r="L191" s="364">
        <f t="shared" si="44"/>
        <v>0</v>
      </c>
      <c r="M191" s="364">
        <f t="shared" si="44"/>
        <v>0</v>
      </c>
      <c r="N191" s="364">
        <f t="shared" si="44"/>
        <v>0</v>
      </c>
      <c r="O191" s="364">
        <f t="shared" si="44"/>
        <v>0</v>
      </c>
      <c r="P191" s="364">
        <f t="shared" si="44"/>
        <v>0</v>
      </c>
      <c r="Q191" s="364">
        <f t="shared" si="44"/>
        <v>0</v>
      </c>
      <c r="R191" s="364">
        <f t="shared" si="44"/>
        <v>0</v>
      </c>
      <c r="S191" s="364">
        <f t="shared" si="44"/>
        <v>0</v>
      </c>
      <c r="T191" s="364">
        <f t="shared" si="44"/>
        <v>0</v>
      </c>
      <c r="U191" s="364">
        <f t="shared" si="44"/>
        <v>0</v>
      </c>
      <c r="V191" s="364">
        <f t="shared" si="44"/>
        <v>0</v>
      </c>
      <c r="W191" s="366">
        <f t="shared" si="44"/>
        <v>0</v>
      </c>
      <c r="Y191" s="238"/>
    </row>
    <row r="192" spans="2:25" outlineLevel="1" x14ac:dyDescent="0.25">
      <c r="B192" s="465"/>
      <c r="C192" s="272"/>
      <c r="D192" s="272"/>
      <c r="E192" s="273"/>
      <c r="F192" s="274" t="s">
        <v>76</v>
      </c>
      <c r="G192" s="394">
        <f>SUM('2. NCCF CAD'!G192,'3. NCCF USD'!G192,'4. NCCF EUR'!G192,'5. NCCF GBP'!G192,'6. NCCF Autres (inclus)'!G192)</f>
        <v>0</v>
      </c>
      <c r="H192" s="421">
        <f>SUM('2. NCCF CAD'!H192,'3. NCCF USD'!H192,'4. NCCF EUR'!H192,'5. NCCF GBP'!H192,'6. NCCF Autres (inclus)'!H192)</f>
        <v>0</v>
      </c>
      <c r="I192" s="389">
        <f>SUM('2. NCCF CAD'!I192,'3. NCCF USD'!I192,'4. NCCF EUR'!I192,'5. NCCF GBP'!I192,'6. NCCF Autres (inclus)'!I192)</f>
        <v>0</v>
      </c>
      <c r="J192" s="389">
        <f>SUM('2. NCCF CAD'!J192,'3. NCCF USD'!J192,'4. NCCF EUR'!J192,'5. NCCF GBP'!J192,'6. NCCF Autres (inclus)'!J192)</f>
        <v>0</v>
      </c>
      <c r="K192" s="390">
        <f>SUM('2. NCCF CAD'!K192,'3. NCCF USD'!K192,'4. NCCF EUR'!K192,'5. NCCF GBP'!K192,'6. NCCF Autres (inclus)'!K192)</f>
        <v>0</v>
      </c>
      <c r="L192" s="388">
        <f>SUM('2. NCCF CAD'!L192,'3. NCCF USD'!L192,'4. NCCF EUR'!L192,'5. NCCF GBP'!L192,'6. NCCF Autres (inclus)'!L192)</f>
        <v>0</v>
      </c>
      <c r="M192" s="396">
        <f>SUM('2. NCCF CAD'!M192,'3. NCCF USD'!M192,'4. NCCF EUR'!M192,'5. NCCF GBP'!M192,'6. NCCF Autres (inclus)'!M192)</f>
        <v>0</v>
      </c>
      <c r="N192" s="392">
        <f>SUM('2. NCCF CAD'!N192,'3. NCCF USD'!N192,'4. NCCF EUR'!N192,'5. NCCF GBP'!N192,'6. NCCF Autres (inclus)'!N192)</f>
        <v>0</v>
      </c>
      <c r="O192" s="392">
        <f>SUM('2. NCCF CAD'!O192,'3. NCCF USD'!O192,'4. NCCF EUR'!O192,'5. NCCF GBP'!O192,'6. NCCF Autres (inclus)'!O192)</f>
        <v>0</v>
      </c>
      <c r="P192" s="392">
        <f>SUM('2. NCCF CAD'!P192,'3. NCCF USD'!P192,'4. NCCF EUR'!P192,'5. NCCF GBP'!P192,'6. NCCF Autres (inclus)'!P192)</f>
        <v>0</v>
      </c>
      <c r="Q192" s="392">
        <f>SUM('2. NCCF CAD'!Q192,'3. NCCF USD'!Q192,'4. NCCF EUR'!Q192,'5. NCCF GBP'!Q192,'6. NCCF Autres (inclus)'!Q192)</f>
        <v>0</v>
      </c>
      <c r="R192" s="392">
        <f>SUM('2. NCCF CAD'!R192,'3. NCCF USD'!R192,'4. NCCF EUR'!R192,'5. NCCF GBP'!R192,'6. NCCF Autres (inclus)'!R192)</f>
        <v>0</v>
      </c>
      <c r="S192" s="392">
        <f>SUM('2. NCCF CAD'!S192,'3. NCCF USD'!S192,'4. NCCF EUR'!S192,'5. NCCF GBP'!S192,'6. NCCF Autres (inclus)'!S192)</f>
        <v>0</v>
      </c>
      <c r="T192" s="392">
        <f>SUM('2. NCCF CAD'!T192,'3. NCCF USD'!T192,'4. NCCF EUR'!T192,'5. NCCF GBP'!T192,'6. NCCF Autres (inclus)'!T192)</f>
        <v>0</v>
      </c>
      <c r="U192" s="392">
        <f>SUM('2. NCCF CAD'!U192,'3. NCCF USD'!U192,'4. NCCF EUR'!U192,'5. NCCF GBP'!U192,'6. NCCF Autres (inclus)'!U192)</f>
        <v>0</v>
      </c>
      <c r="V192" s="399">
        <f>SUM('2. NCCF CAD'!V192,'3. NCCF USD'!V192,'4. NCCF EUR'!V192,'5. NCCF GBP'!V192,'6. NCCF Autres (inclus)'!V192)</f>
        <v>0</v>
      </c>
      <c r="W192" s="409">
        <f>SUM('2. NCCF CAD'!W192,'3. NCCF USD'!W192,'4. NCCF EUR'!W192,'5. NCCF GBP'!W192,'6. NCCF Autres (inclus)'!W192)</f>
        <v>0</v>
      </c>
      <c r="Y192" s="236"/>
    </row>
    <row r="193" spans="2:25" outlineLevel="1" x14ac:dyDescent="0.25">
      <c r="B193" s="465"/>
      <c r="C193" s="272"/>
      <c r="D193" s="272"/>
      <c r="E193" s="273"/>
      <c r="F193" s="274" t="s">
        <v>77</v>
      </c>
      <c r="G193" s="394">
        <f>SUM('2. NCCF CAD'!G193,'3. NCCF USD'!G193,'4. NCCF EUR'!G193,'5. NCCF GBP'!G193,'6. NCCF Autres (inclus)'!G193)</f>
        <v>0</v>
      </c>
      <c r="H193" s="421">
        <f>SUM('2. NCCF CAD'!H193,'3. NCCF USD'!H193,'4. NCCF EUR'!H193,'5. NCCF GBP'!H193,'6. NCCF Autres (inclus)'!H193)</f>
        <v>0</v>
      </c>
      <c r="I193" s="389">
        <f>SUM('2. NCCF CAD'!I193,'3. NCCF USD'!I193,'4. NCCF EUR'!I193,'5. NCCF GBP'!I193,'6. NCCF Autres (inclus)'!I193)</f>
        <v>0</v>
      </c>
      <c r="J193" s="389">
        <f>SUM('2. NCCF CAD'!J193,'3. NCCF USD'!J193,'4. NCCF EUR'!J193,'5. NCCF GBP'!J193,'6. NCCF Autres (inclus)'!J193)</f>
        <v>0</v>
      </c>
      <c r="K193" s="390">
        <f>SUM('2. NCCF CAD'!K193,'3. NCCF USD'!K193,'4. NCCF EUR'!K193,'5. NCCF GBP'!K193,'6. NCCF Autres (inclus)'!K193)</f>
        <v>0</v>
      </c>
      <c r="L193" s="388">
        <f>SUM('2. NCCF CAD'!L193,'3. NCCF USD'!L193,'4. NCCF EUR'!L193,'5. NCCF GBP'!L193,'6. NCCF Autres (inclus)'!L193)</f>
        <v>0</v>
      </c>
      <c r="M193" s="396">
        <f>SUM('2. NCCF CAD'!M193,'3. NCCF USD'!M193,'4. NCCF EUR'!M193,'5. NCCF GBP'!M193,'6. NCCF Autres (inclus)'!M193)</f>
        <v>0</v>
      </c>
      <c r="N193" s="392">
        <f>SUM('2. NCCF CAD'!N193,'3. NCCF USD'!N193,'4. NCCF EUR'!N193,'5. NCCF GBP'!N193,'6. NCCF Autres (inclus)'!N193)</f>
        <v>0</v>
      </c>
      <c r="O193" s="392">
        <f>SUM('2. NCCF CAD'!O193,'3. NCCF USD'!O193,'4. NCCF EUR'!O193,'5. NCCF GBP'!O193,'6. NCCF Autres (inclus)'!O193)</f>
        <v>0</v>
      </c>
      <c r="P193" s="392">
        <f>SUM('2. NCCF CAD'!P193,'3. NCCF USD'!P193,'4. NCCF EUR'!P193,'5. NCCF GBP'!P193,'6. NCCF Autres (inclus)'!P193)</f>
        <v>0</v>
      </c>
      <c r="Q193" s="392">
        <f>SUM('2. NCCF CAD'!Q193,'3. NCCF USD'!Q193,'4. NCCF EUR'!Q193,'5. NCCF GBP'!Q193,'6. NCCF Autres (inclus)'!Q193)</f>
        <v>0</v>
      </c>
      <c r="R193" s="392">
        <f>SUM('2. NCCF CAD'!R193,'3. NCCF USD'!R193,'4. NCCF EUR'!R193,'5. NCCF GBP'!R193,'6. NCCF Autres (inclus)'!R193)</f>
        <v>0</v>
      </c>
      <c r="S193" s="392">
        <f>SUM('2. NCCF CAD'!S193,'3. NCCF USD'!S193,'4. NCCF EUR'!S193,'5. NCCF GBP'!S193,'6. NCCF Autres (inclus)'!S193)</f>
        <v>0</v>
      </c>
      <c r="T193" s="392">
        <f>SUM('2. NCCF CAD'!T193,'3. NCCF USD'!T193,'4. NCCF EUR'!T193,'5. NCCF GBP'!T193,'6. NCCF Autres (inclus)'!T193)</f>
        <v>0</v>
      </c>
      <c r="U193" s="392">
        <f>SUM('2. NCCF CAD'!U193,'3. NCCF USD'!U193,'4. NCCF EUR'!U193,'5. NCCF GBP'!U193,'6. NCCF Autres (inclus)'!U193)</f>
        <v>0</v>
      </c>
      <c r="V193" s="399">
        <f>SUM('2. NCCF CAD'!V193,'3. NCCF USD'!V193,'4. NCCF EUR'!V193,'5. NCCF GBP'!V193,'6. NCCF Autres (inclus)'!V193)</f>
        <v>0</v>
      </c>
      <c r="W193" s="409">
        <f>SUM('2. NCCF CAD'!W193,'3. NCCF USD'!W193,'4. NCCF EUR'!W193,'5. NCCF GBP'!W193,'6. NCCF Autres (inclus)'!W193)</f>
        <v>0</v>
      </c>
      <c r="Y193" s="236"/>
    </row>
    <row r="194" spans="2:25" x14ac:dyDescent="0.25">
      <c r="B194" s="465"/>
      <c r="C194" s="272"/>
      <c r="D194" s="272"/>
      <c r="E194" s="273" t="s">
        <v>78</v>
      </c>
      <c r="F194" s="273"/>
      <c r="G194" s="367">
        <f t="shared" ref="G194:W194" si="45">SUBTOTAL(9,G195:G196)</f>
        <v>0</v>
      </c>
      <c r="H194" s="368">
        <f t="shared" si="45"/>
        <v>0</v>
      </c>
      <c r="I194" s="369">
        <f t="shared" si="45"/>
        <v>0</v>
      </c>
      <c r="J194" s="369">
        <f t="shared" si="45"/>
        <v>0</v>
      </c>
      <c r="K194" s="370">
        <f t="shared" si="45"/>
        <v>0</v>
      </c>
      <c r="L194" s="364">
        <f t="shared" si="45"/>
        <v>0</v>
      </c>
      <c r="M194" s="364">
        <f t="shared" si="45"/>
        <v>0</v>
      </c>
      <c r="N194" s="364">
        <f t="shared" si="45"/>
        <v>0</v>
      </c>
      <c r="O194" s="364">
        <f t="shared" si="45"/>
        <v>0</v>
      </c>
      <c r="P194" s="364">
        <f t="shared" si="45"/>
        <v>0</v>
      </c>
      <c r="Q194" s="364">
        <f t="shared" si="45"/>
        <v>0</v>
      </c>
      <c r="R194" s="364">
        <f t="shared" si="45"/>
        <v>0</v>
      </c>
      <c r="S194" s="364">
        <f t="shared" si="45"/>
        <v>0</v>
      </c>
      <c r="T194" s="364">
        <f t="shared" si="45"/>
        <v>0</v>
      </c>
      <c r="U194" s="364">
        <f t="shared" si="45"/>
        <v>0</v>
      </c>
      <c r="V194" s="364">
        <f t="shared" si="45"/>
        <v>0</v>
      </c>
      <c r="W194" s="366">
        <f t="shared" si="45"/>
        <v>0</v>
      </c>
      <c r="Y194" s="238"/>
    </row>
    <row r="195" spans="2:25" outlineLevel="1" x14ac:dyDescent="0.25">
      <c r="B195" s="465"/>
      <c r="C195" s="272"/>
      <c r="D195" s="272"/>
      <c r="E195" s="273"/>
      <c r="F195" s="274" t="s">
        <v>79</v>
      </c>
      <c r="G195" s="394">
        <f>SUM('2. NCCF CAD'!G195,'3. NCCF USD'!G195,'4. NCCF EUR'!G195,'5. NCCF GBP'!G195,'6. NCCF Autres (inclus)'!G195)</f>
        <v>0</v>
      </c>
      <c r="H195" s="421">
        <f>SUM('2. NCCF CAD'!H195,'3. NCCF USD'!H195,'4. NCCF EUR'!H195,'5. NCCF GBP'!H195,'6. NCCF Autres (inclus)'!H195)</f>
        <v>0</v>
      </c>
      <c r="I195" s="389">
        <f>SUM('2. NCCF CAD'!I195,'3. NCCF USD'!I195,'4. NCCF EUR'!I195,'5. NCCF GBP'!I195,'6. NCCF Autres (inclus)'!I195)</f>
        <v>0</v>
      </c>
      <c r="J195" s="389">
        <f>SUM('2. NCCF CAD'!J195,'3. NCCF USD'!J195,'4. NCCF EUR'!J195,'5. NCCF GBP'!J195,'6. NCCF Autres (inclus)'!J195)</f>
        <v>0</v>
      </c>
      <c r="K195" s="390">
        <f>SUM('2. NCCF CAD'!K195,'3. NCCF USD'!K195,'4. NCCF EUR'!K195,'5. NCCF GBP'!K195,'6. NCCF Autres (inclus)'!K195)</f>
        <v>0</v>
      </c>
      <c r="L195" s="388">
        <f>SUM('2. NCCF CAD'!L195,'3. NCCF USD'!L195,'4. NCCF EUR'!L195,'5. NCCF GBP'!L195,'6. NCCF Autres (inclus)'!L195)</f>
        <v>0</v>
      </c>
      <c r="M195" s="396">
        <f>SUM('2. NCCF CAD'!M195,'3. NCCF USD'!M195,'4. NCCF EUR'!M195,'5. NCCF GBP'!M195,'6. NCCF Autres (inclus)'!M195)</f>
        <v>0</v>
      </c>
      <c r="N195" s="392">
        <f>SUM('2. NCCF CAD'!N195,'3. NCCF USD'!N195,'4. NCCF EUR'!N195,'5. NCCF GBP'!N195,'6. NCCF Autres (inclus)'!N195)</f>
        <v>0</v>
      </c>
      <c r="O195" s="392">
        <f>SUM('2. NCCF CAD'!O195,'3. NCCF USD'!O195,'4. NCCF EUR'!O195,'5. NCCF GBP'!O195,'6. NCCF Autres (inclus)'!O195)</f>
        <v>0</v>
      </c>
      <c r="P195" s="392">
        <f>SUM('2. NCCF CAD'!P195,'3. NCCF USD'!P195,'4. NCCF EUR'!P195,'5. NCCF GBP'!P195,'6. NCCF Autres (inclus)'!P195)</f>
        <v>0</v>
      </c>
      <c r="Q195" s="392">
        <f>SUM('2. NCCF CAD'!Q195,'3. NCCF USD'!Q195,'4. NCCF EUR'!Q195,'5. NCCF GBP'!Q195,'6. NCCF Autres (inclus)'!Q195)</f>
        <v>0</v>
      </c>
      <c r="R195" s="392">
        <f>SUM('2. NCCF CAD'!R195,'3. NCCF USD'!R195,'4. NCCF EUR'!R195,'5. NCCF GBP'!R195,'6. NCCF Autres (inclus)'!R195)</f>
        <v>0</v>
      </c>
      <c r="S195" s="392">
        <f>SUM('2. NCCF CAD'!S195,'3. NCCF USD'!S195,'4. NCCF EUR'!S195,'5. NCCF GBP'!S195,'6. NCCF Autres (inclus)'!S195)</f>
        <v>0</v>
      </c>
      <c r="T195" s="392">
        <f>SUM('2. NCCF CAD'!T195,'3. NCCF USD'!T195,'4. NCCF EUR'!T195,'5. NCCF GBP'!T195,'6. NCCF Autres (inclus)'!T195)</f>
        <v>0</v>
      </c>
      <c r="U195" s="392">
        <f>SUM('2. NCCF CAD'!U195,'3. NCCF USD'!U195,'4. NCCF EUR'!U195,'5. NCCF GBP'!U195,'6. NCCF Autres (inclus)'!U195)</f>
        <v>0</v>
      </c>
      <c r="V195" s="399">
        <f>SUM('2. NCCF CAD'!V195,'3. NCCF USD'!V195,'4. NCCF EUR'!V195,'5. NCCF GBP'!V195,'6. NCCF Autres (inclus)'!V195)</f>
        <v>0</v>
      </c>
      <c r="W195" s="409">
        <f>SUM('2. NCCF CAD'!W195,'3. NCCF USD'!W195,'4. NCCF EUR'!W195,'5. NCCF GBP'!W195,'6. NCCF Autres (inclus)'!W195)</f>
        <v>0</v>
      </c>
      <c r="Y195" s="236"/>
    </row>
    <row r="196" spans="2:25" outlineLevel="1" x14ac:dyDescent="0.25">
      <c r="B196" s="465"/>
      <c r="C196" s="272"/>
      <c r="D196" s="272"/>
      <c r="E196" s="273"/>
      <c r="F196" s="274" t="s">
        <v>80</v>
      </c>
      <c r="G196" s="394">
        <f>SUM('2. NCCF CAD'!G196,'3. NCCF USD'!G196,'4. NCCF EUR'!G196,'5. NCCF GBP'!G196,'6. NCCF Autres (inclus)'!G196)</f>
        <v>0</v>
      </c>
      <c r="H196" s="421">
        <f>SUM('2. NCCF CAD'!H196,'3. NCCF USD'!H196,'4. NCCF EUR'!H196,'5. NCCF GBP'!H196,'6. NCCF Autres (inclus)'!H196)</f>
        <v>0</v>
      </c>
      <c r="I196" s="389">
        <f>SUM('2. NCCF CAD'!I196,'3. NCCF USD'!I196,'4. NCCF EUR'!I196,'5. NCCF GBP'!I196,'6. NCCF Autres (inclus)'!I196)</f>
        <v>0</v>
      </c>
      <c r="J196" s="389">
        <f>SUM('2. NCCF CAD'!J196,'3. NCCF USD'!J196,'4. NCCF EUR'!J196,'5. NCCF GBP'!J196,'6. NCCF Autres (inclus)'!J196)</f>
        <v>0</v>
      </c>
      <c r="K196" s="390">
        <f>SUM('2. NCCF CAD'!K196,'3. NCCF USD'!K196,'4. NCCF EUR'!K196,'5. NCCF GBP'!K196,'6. NCCF Autres (inclus)'!K196)</f>
        <v>0</v>
      </c>
      <c r="L196" s="388">
        <f>SUM('2. NCCF CAD'!L196,'3. NCCF USD'!L196,'4. NCCF EUR'!L196,'5. NCCF GBP'!L196,'6. NCCF Autres (inclus)'!L196)</f>
        <v>0</v>
      </c>
      <c r="M196" s="396">
        <f>SUM('2. NCCF CAD'!M196,'3. NCCF USD'!M196,'4. NCCF EUR'!M196,'5. NCCF GBP'!M196,'6. NCCF Autres (inclus)'!M196)</f>
        <v>0</v>
      </c>
      <c r="N196" s="392">
        <f>SUM('2. NCCF CAD'!N196,'3. NCCF USD'!N196,'4. NCCF EUR'!N196,'5. NCCF GBP'!N196,'6. NCCF Autres (inclus)'!N196)</f>
        <v>0</v>
      </c>
      <c r="O196" s="392">
        <f>SUM('2. NCCF CAD'!O196,'3. NCCF USD'!O196,'4. NCCF EUR'!O196,'5. NCCF GBP'!O196,'6. NCCF Autres (inclus)'!O196)</f>
        <v>0</v>
      </c>
      <c r="P196" s="392">
        <f>SUM('2. NCCF CAD'!P196,'3. NCCF USD'!P196,'4. NCCF EUR'!P196,'5. NCCF GBP'!P196,'6. NCCF Autres (inclus)'!P196)</f>
        <v>0</v>
      </c>
      <c r="Q196" s="392">
        <f>SUM('2. NCCF CAD'!Q196,'3. NCCF USD'!Q196,'4. NCCF EUR'!Q196,'5. NCCF GBP'!Q196,'6. NCCF Autres (inclus)'!Q196)</f>
        <v>0</v>
      </c>
      <c r="R196" s="392">
        <f>SUM('2. NCCF CAD'!R196,'3. NCCF USD'!R196,'4. NCCF EUR'!R196,'5. NCCF GBP'!R196,'6. NCCF Autres (inclus)'!R196)</f>
        <v>0</v>
      </c>
      <c r="S196" s="392">
        <f>SUM('2. NCCF CAD'!S196,'3. NCCF USD'!S196,'4. NCCF EUR'!S196,'5. NCCF GBP'!S196,'6. NCCF Autres (inclus)'!S196)</f>
        <v>0</v>
      </c>
      <c r="T196" s="392">
        <f>SUM('2. NCCF CAD'!T196,'3. NCCF USD'!T196,'4. NCCF EUR'!T196,'5. NCCF GBP'!T196,'6. NCCF Autres (inclus)'!T196)</f>
        <v>0</v>
      </c>
      <c r="U196" s="392">
        <f>SUM('2. NCCF CAD'!U196,'3. NCCF USD'!U196,'4. NCCF EUR'!U196,'5. NCCF GBP'!U196,'6. NCCF Autres (inclus)'!U196)</f>
        <v>0</v>
      </c>
      <c r="V196" s="399">
        <f>SUM('2. NCCF CAD'!V196,'3. NCCF USD'!V196,'4. NCCF EUR'!V196,'5. NCCF GBP'!V196,'6. NCCF Autres (inclus)'!V196)</f>
        <v>0</v>
      </c>
      <c r="W196" s="409">
        <f>SUM('2. NCCF CAD'!W196,'3. NCCF USD'!W196,'4. NCCF EUR'!W196,'5. NCCF GBP'!W196,'6. NCCF Autres (inclus)'!W196)</f>
        <v>0</v>
      </c>
      <c r="Y196" s="236"/>
    </row>
    <row r="197" spans="2:25" x14ac:dyDescent="0.25">
      <c r="B197" s="465"/>
      <c r="C197" s="272"/>
      <c r="D197" s="272"/>
      <c r="E197" s="273" t="s">
        <v>81</v>
      </c>
      <c r="F197" s="273"/>
      <c r="G197" s="367">
        <f t="shared" ref="G197:W197" si="46">SUBTOTAL(9,G198:G199)</f>
        <v>0</v>
      </c>
      <c r="H197" s="368">
        <f t="shared" si="46"/>
        <v>0</v>
      </c>
      <c r="I197" s="369">
        <f t="shared" si="46"/>
        <v>0</v>
      </c>
      <c r="J197" s="369">
        <f t="shared" si="46"/>
        <v>0</v>
      </c>
      <c r="K197" s="370">
        <f t="shared" si="46"/>
        <v>0</v>
      </c>
      <c r="L197" s="364">
        <f t="shared" si="46"/>
        <v>0</v>
      </c>
      <c r="M197" s="364">
        <f t="shared" si="46"/>
        <v>0</v>
      </c>
      <c r="N197" s="364">
        <f t="shared" si="46"/>
        <v>0</v>
      </c>
      <c r="O197" s="364">
        <f t="shared" si="46"/>
        <v>0</v>
      </c>
      <c r="P197" s="364">
        <f t="shared" si="46"/>
        <v>0</v>
      </c>
      <c r="Q197" s="364">
        <f t="shared" si="46"/>
        <v>0</v>
      </c>
      <c r="R197" s="364">
        <f t="shared" si="46"/>
        <v>0</v>
      </c>
      <c r="S197" s="364">
        <f t="shared" si="46"/>
        <v>0</v>
      </c>
      <c r="T197" s="364">
        <f t="shared" si="46"/>
        <v>0</v>
      </c>
      <c r="U197" s="364">
        <f t="shared" si="46"/>
        <v>0</v>
      </c>
      <c r="V197" s="364">
        <f t="shared" si="46"/>
        <v>0</v>
      </c>
      <c r="W197" s="366">
        <f t="shared" si="46"/>
        <v>0</v>
      </c>
      <c r="Y197" s="238"/>
    </row>
    <row r="198" spans="2:25" outlineLevel="1" x14ac:dyDescent="0.25">
      <c r="B198" s="465"/>
      <c r="C198" s="272"/>
      <c r="D198" s="272"/>
      <c r="E198" s="273"/>
      <c r="F198" s="274" t="s">
        <v>82</v>
      </c>
      <c r="G198" s="394">
        <f>SUM('2. NCCF CAD'!G198,'3. NCCF USD'!G198,'4. NCCF EUR'!G198,'5. NCCF GBP'!G198,'6. NCCF Autres (inclus)'!G198)</f>
        <v>0</v>
      </c>
      <c r="H198" s="421">
        <f>SUM('2. NCCF CAD'!H198,'3. NCCF USD'!H198,'4. NCCF EUR'!H198,'5. NCCF GBP'!H198,'6. NCCF Autres (inclus)'!H198)</f>
        <v>0</v>
      </c>
      <c r="I198" s="389">
        <f>SUM('2. NCCF CAD'!I198,'3. NCCF USD'!I198,'4. NCCF EUR'!I198,'5. NCCF GBP'!I198,'6. NCCF Autres (inclus)'!I198)</f>
        <v>0</v>
      </c>
      <c r="J198" s="389">
        <f>SUM('2. NCCF CAD'!J198,'3. NCCF USD'!J198,'4. NCCF EUR'!J198,'5. NCCF GBP'!J198,'6. NCCF Autres (inclus)'!J198)</f>
        <v>0</v>
      </c>
      <c r="K198" s="390">
        <f>SUM('2. NCCF CAD'!K198,'3. NCCF USD'!K198,'4. NCCF EUR'!K198,'5. NCCF GBP'!K198,'6. NCCF Autres (inclus)'!K198)</f>
        <v>0</v>
      </c>
      <c r="L198" s="388">
        <f>SUM('2. NCCF CAD'!L198,'3. NCCF USD'!L198,'4. NCCF EUR'!L198,'5. NCCF GBP'!L198,'6. NCCF Autres (inclus)'!L198)</f>
        <v>0</v>
      </c>
      <c r="M198" s="396">
        <f>SUM('2. NCCF CAD'!M198,'3. NCCF USD'!M198,'4. NCCF EUR'!M198,'5. NCCF GBP'!M198,'6. NCCF Autres (inclus)'!M198)</f>
        <v>0</v>
      </c>
      <c r="N198" s="392">
        <f>SUM('2. NCCF CAD'!N198,'3. NCCF USD'!N198,'4. NCCF EUR'!N198,'5. NCCF GBP'!N198,'6. NCCF Autres (inclus)'!N198)</f>
        <v>0</v>
      </c>
      <c r="O198" s="392">
        <f>SUM('2. NCCF CAD'!O198,'3. NCCF USD'!O198,'4. NCCF EUR'!O198,'5. NCCF GBP'!O198,'6. NCCF Autres (inclus)'!O198)</f>
        <v>0</v>
      </c>
      <c r="P198" s="392">
        <f>SUM('2. NCCF CAD'!P198,'3. NCCF USD'!P198,'4. NCCF EUR'!P198,'5. NCCF GBP'!P198,'6. NCCF Autres (inclus)'!P198)</f>
        <v>0</v>
      </c>
      <c r="Q198" s="392">
        <f>SUM('2. NCCF CAD'!Q198,'3. NCCF USD'!Q198,'4. NCCF EUR'!Q198,'5. NCCF GBP'!Q198,'6. NCCF Autres (inclus)'!Q198)</f>
        <v>0</v>
      </c>
      <c r="R198" s="392">
        <f>SUM('2. NCCF CAD'!R198,'3. NCCF USD'!R198,'4. NCCF EUR'!R198,'5. NCCF GBP'!R198,'6. NCCF Autres (inclus)'!R198)</f>
        <v>0</v>
      </c>
      <c r="S198" s="392">
        <f>SUM('2. NCCF CAD'!S198,'3. NCCF USD'!S198,'4. NCCF EUR'!S198,'5. NCCF GBP'!S198,'6. NCCF Autres (inclus)'!S198)</f>
        <v>0</v>
      </c>
      <c r="T198" s="392">
        <f>SUM('2. NCCF CAD'!T198,'3. NCCF USD'!T198,'4. NCCF EUR'!T198,'5. NCCF GBP'!T198,'6. NCCF Autres (inclus)'!T198)</f>
        <v>0</v>
      </c>
      <c r="U198" s="392">
        <f>SUM('2. NCCF CAD'!U198,'3. NCCF USD'!U198,'4. NCCF EUR'!U198,'5. NCCF GBP'!U198,'6. NCCF Autres (inclus)'!U198)</f>
        <v>0</v>
      </c>
      <c r="V198" s="399">
        <f>SUM('2. NCCF CAD'!V198,'3. NCCF USD'!V198,'4. NCCF EUR'!V198,'5. NCCF GBP'!V198,'6. NCCF Autres (inclus)'!V198)</f>
        <v>0</v>
      </c>
      <c r="W198" s="409">
        <f>SUM('2. NCCF CAD'!W198,'3. NCCF USD'!W198,'4. NCCF EUR'!W198,'5. NCCF GBP'!W198,'6. NCCF Autres (inclus)'!W198)</f>
        <v>0</v>
      </c>
      <c r="Y198" s="236"/>
    </row>
    <row r="199" spans="2:25" outlineLevel="1" x14ac:dyDescent="0.25">
      <c r="B199" s="465"/>
      <c r="C199" s="272"/>
      <c r="D199" s="272"/>
      <c r="E199" s="273"/>
      <c r="F199" s="274" t="s">
        <v>83</v>
      </c>
      <c r="G199" s="394">
        <f>SUM('2. NCCF CAD'!G199,'3. NCCF USD'!G199,'4. NCCF EUR'!G199,'5. NCCF GBP'!G199,'6. NCCF Autres (inclus)'!G199)</f>
        <v>0</v>
      </c>
      <c r="H199" s="421">
        <f>SUM('2. NCCF CAD'!H199,'3. NCCF USD'!H199,'4. NCCF EUR'!H199,'5. NCCF GBP'!H199,'6. NCCF Autres (inclus)'!H199)</f>
        <v>0</v>
      </c>
      <c r="I199" s="389">
        <f>SUM('2. NCCF CAD'!I199,'3. NCCF USD'!I199,'4. NCCF EUR'!I199,'5. NCCF GBP'!I199,'6. NCCF Autres (inclus)'!I199)</f>
        <v>0</v>
      </c>
      <c r="J199" s="389">
        <f>SUM('2. NCCF CAD'!J199,'3. NCCF USD'!J199,'4. NCCF EUR'!J199,'5. NCCF GBP'!J199,'6. NCCF Autres (inclus)'!J199)</f>
        <v>0</v>
      </c>
      <c r="K199" s="390">
        <f>SUM('2. NCCF CAD'!K199,'3. NCCF USD'!K199,'4. NCCF EUR'!K199,'5. NCCF GBP'!K199,'6. NCCF Autres (inclus)'!K199)</f>
        <v>0</v>
      </c>
      <c r="L199" s="388">
        <f>SUM('2. NCCF CAD'!L199,'3. NCCF USD'!L199,'4. NCCF EUR'!L199,'5. NCCF GBP'!L199,'6. NCCF Autres (inclus)'!L199)</f>
        <v>0</v>
      </c>
      <c r="M199" s="396">
        <f>SUM('2. NCCF CAD'!M199,'3. NCCF USD'!M199,'4. NCCF EUR'!M199,'5. NCCF GBP'!M199,'6. NCCF Autres (inclus)'!M199)</f>
        <v>0</v>
      </c>
      <c r="N199" s="392">
        <f>SUM('2. NCCF CAD'!N199,'3. NCCF USD'!N199,'4. NCCF EUR'!N199,'5. NCCF GBP'!N199,'6. NCCF Autres (inclus)'!N199)</f>
        <v>0</v>
      </c>
      <c r="O199" s="392">
        <f>SUM('2. NCCF CAD'!O199,'3. NCCF USD'!O199,'4. NCCF EUR'!O199,'5. NCCF GBP'!O199,'6. NCCF Autres (inclus)'!O199)</f>
        <v>0</v>
      </c>
      <c r="P199" s="392">
        <f>SUM('2. NCCF CAD'!P199,'3. NCCF USD'!P199,'4. NCCF EUR'!P199,'5. NCCF GBP'!P199,'6. NCCF Autres (inclus)'!P199)</f>
        <v>0</v>
      </c>
      <c r="Q199" s="392">
        <f>SUM('2. NCCF CAD'!Q199,'3. NCCF USD'!Q199,'4. NCCF EUR'!Q199,'5. NCCF GBP'!Q199,'6. NCCF Autres (inclus)'!Q199)</f>
        <v>0</v>
      </c>
      <c r="R199" s="392">
        <f>SUM('2. NCCF CAD'!R199,'3. NCCF USD'!R199,'4. NCCF EUR'!R199,'5. NCCF GBP'!R199,'6. NCCF Autres (inclus)'!R199)</f>
        <v>0</v>
      </c>
      <c r="S199" s="392">
        <f>SUM('2. NCCF CAD'!S199,'3. NCCF USD'!S199,'4. NCCF EUR'!S199,'5. NCCF GBP'!S199,'6. NCCF Autres (inclus)'!S199)</f>
        <v>0</v>
      </c>
      <c r="T199" s="392">
        <f>SUM('2. NCCF CAD'!T199,'3. NCCF USD'!T199,'4. NCCF EUR'!T199,'5. NCCF GBP'!T199,'6. NCCF Autres (inclus)'!T199)</f>
        <v>0</v>
      </c>
      <c r="U199" s="392">
        <f>SUM('2. NCCF CAD'!U199,'3. NCCF USD'!U199,'4. NCCF EUR'!U199,'5. NCCF GBP'!U199,'6. NCCF Autres (inclus)'!U199)</f>
        <v>0</v>
      </c>
      <c r="V199" s="399">
        <f>SUM('2. NCCF CAD'!V199,'3. NCCF USD'!V199,'4. NCCF EUR'!V199,'5. NCCF GBP'!V199,'6. NCCF Autres (inclus)'!V199)</f>
        <v>0</v>
      </c>
      <c r="W199" s="409">
        <f>SUM('2. NCCF CAD'!W199,'3. NCCF USD'!W199,'4. NCCF EUR'!W199,'5. NCCF GBP'!W199,'6. NCCF Autres (inclus)'!W199)</f>
        <v>0</v>
      </c>
      <c r="Y199" s="236"/>
    </row>
    <row r="200" spans="2:25" x14ac:dyDescent="0.25">
      <c r="B200" s="465"/>
      <c r="C200" s="272"/>
      <c r="D200" s="272"/>
      <c r="E200" s="273" t="s">
        <v>84</v>
      </c>
      <c r="F200" s="273"/>
      <c r="G200" s="367">
        <f t="shared" ref="G200:W200" si="47">SUBTOTAL(9,G201:G202)</f>
        <v>0</v>
      </c>
      <c r="H200" s="368">
        <f t="shared" si="47"/>
        <v>0</v>
      </c>
      <c r="I200" s="369">
        <f t="shared" si="47"/>
        <v>0</v>
      </c>
      <c r="J200" s="369">
        <f t="shared" si="47"/>
        <v>0</v>
      </c>
      <c r="K200" s="370">
        <f t="shared" si="47"/>
        <v>0</v>
      </c>
      <c r="L200" s="364">
        <f t="shared" si="47"/>
        <v>0</v>
      </c>
      <c r="M200" s="364">
        <f t="shared" si="47"/>
        <v>0</v>
      </c>
      <c r="N200" s="364">
        <f t="shared" si="47"/>
        <v>0</v>
      </c>
      <c r="O200" s="364">
        <f t="shared" si="47"/>
        <v>0</v>
      </c>
      <c r="P200" s="364">
        <f t="shared" si="47"/>
        <v>0</v>
      </c>
      <c r="Q200" s="364">
        <f t="shared" si="47"/>
        <v>0</v>
      </c>
      <c r="R200" s="364">
        <f t="shared" si="47"/>
        <v>0</v>
      </c>
      <c r="S200" s="364">
        <f t="shared" si="47"/>
        <v>0</v>
      </c>
      <c r="T200" s="364">
        <f t="shared" si="47"/>
        <v>0</v>
      </c>
      <c r="U200" s="364">
        <f t="shared" si="47"/>
        <v>0</v>
      </c>
      <c r="V200" s="364">
        <f t="shared" si="47"/>
        <v>0</v>
      </c>
      <c r="W200" s="366">
        <f t="shared" si="47"/>
        <v>0</v>
      </c>
      <c r="Y200" s="238"/>
    </row>
    <row r="201" spans="2:25" outlineLevel="1" x14ac:dyDescent="0.25">
      <c r="B201" s="465"/>
      <c r="C201" s="272"/>
      <c r="D201" s="272"/>
      <c r="E201" s="273"/>
      <c r="F201" s="274" t="s">
        <v>85</v>
      </c>
      <c r="G201" s="394">
        <f>SUM('2. NCCF CAD'!G201,'3. NCCF USD'!G201,'4. NCCF EUR'!G201,'5. NCCF GBP'!G201,'6. NCCF Autres (inclus)'!G201)</f>
        <v>0</v>
      </c>
      <c r="H201" s="421">
        <f>SUM('2. NCCF CAD'!H201,'3. NCCF USD'!H201,'4. NCCF EUR'!H201,'5. NCCF GBP'!H201,'6. NCCF Autres (inclus)'!H201)</f>
        <v>0</v>
      </c>
      <c r="I201" s="389">
        <f>SUM('2. NCCF CAD'!I201,'3. NCCF USD'!I201,'4. NCCF EUR'!I201,'5. NCCF GBP'!I201,'6. NCCF Autres (inclus)'!I201)</f>
        <v>0</v>
      </c>
      <c r="J201" s="389">
        <f>SUM('2. NCCF CAD'!J201,'3. NCCF USD'!J201,'4. NCCF EUR'!J201,'5. NCCF GBP'!J201,'6. NCCF Autres (inclus)'!J201)</f>
        <v>0</v>
      </c>
      <c r="K201" s="390">
        <f>SUM('2. NCCF CAD'!K201,'3. NCCF USD'!K201,'4. NCCF EUR'!K201,'5. NCCF GBP'!K201,'6. NCCF Autres (inclus)'!K201)</f>
        <v>0</v>
      </c>
      <c r="L201" s="388">
        <f>SUM('2. NCCF CAD'!L201,'3. NCCF USD'!L201,'4. NCCF EUR'!L201,'5. NCCF GBP'!L201,'6. NCCF Autres (inclus)'!L201)</f>
        <v>0</v>
      </c>
      <c r="M201" s="396">
        <f>SUM('2. NCCF CAD'!M201,'3. NCCF USD'!M201,'4. NCCF EUR'!M201,'5. NCCF GBP'!M201,'6. NCCF Autres (inclus)'!M201)</f>
        <v>0</v>
      </c>
      <c r="N201" s="392">
        <f>SUM('2. NCCF CAD'!N201,'3. NCCF USD'!N201,'4. NCCF EUR'!N201,'5. NCCF GBP'!N201,'6. NCCF Autres (inclus)'!N201)</f>
        <v>0</v>
      </c>
      <c r="O201" s="392">
        <f>SUM('2. NCCF CAD'!O201,'3. NCCF USD'!O201,'4. NCCF EUR'!O201,'5. NCCF GBP'!O201,'6. NCCF Autres (inclus)'!O201)</f>
        <v>0</v>
      </c>
      <c r="P201" s="392">
        <f>SUM('2. NCCF CAD'!P201,'3. NCCF USD'!P201,'4. NCCF EUR'!P201,'5. NCCF GBP'!P201,'6. NCCF Autres (inclus)'!P201)</f>
        <v>0</v>
      </c>
      <c r="Q201" s="392">
        <f>SUM('2. NCCF CAD'!Q201,'3. NCCF USD'!Q201,'4. NCCF EUR'!Q201,'5. NCCF GBP'!Q201,'6. NCCF Autres (inclus)'!Q201)</f>
        <v>0</v>
      </c>
      <c r="R201" s="392">
        <f>SUM('2. NCCF CAD'!R201,'3. NCCF USD'!R201,'4. NCCF EUR'!R201,'5. NCCF GBP'!R201,'6. NCCF Autres (inclus)'!R201)</f>
        <v>0</v>
      </c>
      <c r="S201" s="392">
        <f>SUM('2. NCCF CAD'!S201,'3. NCCF USD'!S201,'4. NCCF EUR'!S201,'5. NCCF GBP'!S201,'6. NCCF Autres (inclus)'!S201)</f>
        <v>0</v>
      </c>
      <c r="T201" s="392">
        <f>SUM('2. NCCF CAD'!T201,'3. NCCF USD'!T201,'4. NCCF EUR'!T201,'5. NCCF GBP'!T201,'6. NCCF Autres (inclus)'!T201)</f>
        <v>0</v>
      </c>
      <c r="U201" s="392">
        <f>SUM('2. NCCF CAD'!U201,'3. NCCF USD'!U201,'4. NCCF EUR'!U201,'5. NCCF GBP'!U201,'6. NCCF Autres (inclus)'!U201)</f>
        <v>0</v>
      </c>
      <c r="V201" s="399">
        <f>SUM('2. NCCF CAD'!V201,'3. NCCF USD'!V201,'4. NCCF EUR'!V201,'5. NCCF GBP'!V201,'6. NCCF Autres (inclus)'!V201)</f>
        <v>0</v>
      </c>
      <c r="W201" s="409">
        <f>SUM('2. NCCF CAD'!W201,'3. NCCF USD'!W201,'4. NCCF EUR'!W201,'5. NCCF GBP'!W201,'6. NCCF Autres (inclus)'!W201)</f>
        <v>0</v>
      </c>
      <c r="Y201" s="236"/>
    </row>
    <row r="202" spans="2:25" outlineLevel="1" x14ac:dyDescent="0.25">
      <c r="B202" s="465"/>
      <c r="C202" s="272"/>
      <c r="D202" s="272"/>
      <c r="E202" s="273"/>
      <c r="F202" s="274" t="s">
        <v>86</v>
      </c>
      <c r="G202" s="394">
        <f>SUM('2. NCCF CAD'!G202,'3. NCCF USD'!G202,'4. NCCF EUR'!G202,'5. NCCF GBP'!G202,'6. NCCF Autres (inclus)'!G202)</f>
        <v>0</v>
      </c>
      <c r="H202" s="421">
        <f>SUM('2. NCCF CAD'!H202,'3. NCCF USD'!H202,'4. NCCF EUR'!H202,'5. NCCF GBP'!H202,'6. NCCF Autres (inclus)'!H202)</f>
        <v>0</v>
      </c>
      <c r="I202" s="389">
        <f>SUM('2. NCCF CAD'!I202,'3. NCCF USD'!I202,'4. NCCF EUR'!I202,'5. NCCF GBP'!I202,'6. NCCF Autres (inclus)'!I202)</f>
        <v>0</v>
      </c>
      <c r="J202" s="389">
        <f>SUM('2. NCCF CAD'!J202,'3. NCCF USD'!J202,'4. NCCF EUR'!J202,'5. NCCF GBP'!J202,'6. NCCF Autres (inclus)'!J202)</f>
        <v>0</v>
      </c>
      <c r="K202" s="390">
        <f>SUM('2. NCCF CAD'!K202,'3. NCCF USD'!K202,'4. NCCF EUR'!K202,'5. NCCF GBP'!K202,'6. NCCF Autres (inclus)'!K202)</f>
        <v>0</v>
      </c>
      <c r="L202" s="388">
        <f>SUM('2. NCCF CAD'!L202,'3. NCCF USD'!L202,'4. NCCF EUR'!L202,'5. NCCF GBP'!L202,'6. NCCF Autres (inclus)'!L202)</f>
        <v>0</v>
      </c>
      <c r="M202" s="396">
        <f>SUM('2. NCCF CAD'!M202,'3. NCCF USD'!M202,'4. NCCF EUR'!M202,'5. NCCF GBP'!M202,'6. NCCF Autres (inclus)'!M202)</f>
        <v>0</v>
      </c>
      <c r="N202" s="392">
        <f>SUM('2. NCCF CAD'!N202,'3. NCCF USD'!N202,'4. NCCF EUR'!N202,'5. NCCF GBP'!N202,'6. NCCF Autres (inclus)'!N202)</f>
        <v>0</v>
      </c>
      <c r="O202" s="392">
        <f>SUM('2. NCCF CAD'!O202,'3. NCCF USD'!O202,'4. NCCF EUR'!O202,'5. NCCF GBP'!O202,'6. NCCF Autres (inclus)'!O202)</f>
        <v>0</v>
      </c>
      <c r="P202" s="392">
        <f>SUM('2. NCCF CAD'!P202,'3. NCCF USD'!P202,'4. NCCF EUR'!P202,'5. NCCF GBP'!P202,'6. NCCF Autres (inclus)'!P202)</f>
        <v>0</v>
      </c>
      <c r="Q202" s="392">
        <f>SUM('2. NCCF CAD'!Q202,'3. NCCF USD'!Q202,'4. NCCF EUR'!Q202,'5. NCCF GBP'!Q202,'6. NCCF Autres (inclus)'!Q202)</f>
        <v>0</v>
      </c>
      <c r="R202" s="392">
        <f>SUM('2. NCCF CAD'!R202,'3. NCCF USD'!R202,'4. NCCF EUR'!R202,'5. NCCF GBP'!R202,'6. NCCF Autres (inclus)'!R202)</f>
        <v>0</v>
      </c>
      <c r="S202" s="392">
        <f>SUM('2. NCCF CAD'!S202,'3. NCCF USD'!S202,'4. NCCF EUR'!S202,'5. NCCF GBP'!S202,'6. NCCF Autres (inclus)'!S202)</f>
        <v>0</v>
      </c>
      <c r="T202" s="392">
        <f>SUM('2. NCCF CAD'!T202,'3. NCCF USD'!T202,'4. NCCF EUR'!T202,'5. NCCF GBP'!T202,'6. NCCF Autres (inclus)'!T202)</f>
        <v>0</v>
      </c>
      <c r="U202" s="392">
        <f>SUM('2. NCCF CAD'!U202,'3. NCCF USD'!U202,'4. NCCF EUR'!U202,'5. NCCF GBP'!U202,'6. NCCF Autres (inclus)'!U202)</f>
        <v>0</v>
      </c>
      <c r="V202" s="399">
        <f>SUM('2. NCCF CAD'!V202,'3. NCCF USD'!V202,'4. NCCF EUR'!V202,'5. NCCF GBP'!V202,'6. NCCF Autres (inclus)'!V202)</f>
        <v>0</v>
      </c>
      <c r="W202" s="409">
        <f>SUM('2. NCCF CAD'!W202,'3. NCCF USD'!W202,'4. NCCF EUR'!W202,'5. NCCF GBP'!W202,'6. NCCF Autres (inclus)'!W202)</f>
        <v>0</v>
      </c>
      <c r="Y202" s="236"/>
    </row>
    <row r="203" spans="2:25" x14ac:dyDescent="0.25">
      <c r="B203" s="465"/>
      <c r="C203" s="272"/>
      <c r="D203" s="272"/>
      <c r="E203" s="273" t="s">
        <v>87</v>
      </c>
      <c r="F203" s="273"/>
      <c r="G203" s="367">
        <f t="shared" ref="G203:W203" si="48">SUBTOTAL(9,G204:G205)</f>
        <v>0</v>
      </c>
      <c r="H203" s="364">
        <f t="shared" si="48"/>
        <v>0</v>
      </c>
      <c r="I203" s="364">
        <f t="shared" si="48"/>
        <v>0</v>
      </c>
      <c r="J203" s="364">
        <f t="shared" si="48"/>
        <v>0</v>
      </c>
      <c r="K203" s="364">
        <f t="shared" si="48"/>
        <v>0</v>
      </c>
      <c r="L203" s="30">
        <f t="shared" si="48"/>
        <v>0</v>
      </c>
      <c r="M203" s="31">
        <f t="shared" si="48"/>
        <v>0</v>
      </c>
      <c r="N203" s="31">
        <f t="shared" si="48"/>
        <v>0</v>
      </c>
      <c r="O203" s="31">
        <f t="shared" si="48"/>
        <v>0</v>
      </c>
      <c r="P203" s="31">
        <f t="shared" si="48"/>
        <v>0</v>
      </c>
      <c r="Q203" s="31">
        <f t="shared" si="48"/>
        <v>0</v>
      </c>
      <c r="R203" s="31">
        <f t="shared" si="48"/>
        <v>0</v>
      </c>
      <c r="S203" s="31">
        <f t="shared" si="48"/>
        <v>0</v>
      </c>
      <c r="T203" s="31">
        <f t="shared" si="48"/>
        <v>0</v>
      </c>
      <c r="U203" s="31">
        <f t="shared" si="48"/>
        <v>0</v>
      </c>
      <c r="V203" s="365">
        <f t="shared" si="48"/>
        <v>0</v>
      </c>
      <c r="W203" s="365">
        <f t="shared" si="48"/>
        <v>0</v>
      </c>
      <c r="Y203" s="238"/>
    </row>
    <row r="204" spans="2:25" outlineLevel="1" x14ac:dyDescent="0.25">
      <c r="B204" s="465"/>
      <c r="C204" s="272"/>
      <c r="D204" s="272"/>
      <c r="E204" s="273"/>
      <c r="F204" s="274" t="s">
        <v>88</v>
      </c>
      <c r="G204" s="394">
        <f>SUM('2. NCCF CAD'!G204,'3. NCCF USD'!G204,'4. NCCF EUR'!G204,'5. NCCF GBP'!G204,'6. NCCF Autres (inclus)'!G204)</f>
        <v>0</v>
      </c>
      <c r="H204" s="421">
        <f>SUM('2. NCCF CAD'!H204,'3. NCCF USD'!H204,'4. NCCF EUR'!H204,'5. NCCF GBP'!H204,'6. NCCF Autres (inclus)'!H204)</f>
        <v>0</v>
      </c>
      <c r="I204" s="389">
        <f>SUM('2. NCCF CAD'!I204,'3. NCCF USD'!I204,'4. NCCF EUR'!I204,'5. NCCF GBP'!I204,'6. NCCF Autres (inclus)'!I204)</f>
        <v>0</v>
      </c>
      <c r="J204" s="389">
        <f>SUM('2. NCCF CAD'!J204,'3. NCCF USD'!J204,'4. NCCF EUR'!J204,'5. NCCF GBP'!J204,'6. NCCF Autres (inclus)'!J204)</f>
        <v>0</v>
      </c>
      <c r="K204" s="390">
        <f>SUM('2. NCCF CAD'!K204,'3. NCCF USD'!K204,'4. NCCF EUR'!K204,'5. NCCF GBP'!K204,'6. NCCF Autres (inclus)'!K204)</f>
        <v>0</v>
      </c>
      <c r="L204" s="388">
        <f>SUM('2. NCCF CAD'!L204,'3. NCCF USD'!L204,'4. NCCF EUR'!L204,'5. NCCF GBP'!L204,'6. NCCF Autres (inclus)'!L204)</f>
        <v>0</v>
      </c>
      <c r="M204" s="396">
        <f>SUM('2. NCCF CAD'!M204,'3. NCCF USD'!M204,'4. NCCF EUR'!M204,'5. NCCF GBP'!M204,'6. NCCF Autres (inclus)'!M204)</f>
        <v>0</v>
      </c>
      <c r="N204" s="392">
        <f>SUM('2. NCCF CAD'!N204,'3. NCCF USD'!N204,'4. NCCF EUR'!N204,'5. NCCF GBP'!N204,'6. NCCF Autres (inclus)'!N204)</f>
        <v>0</v>
      </c>
      <c r="O204" s="392">
        <f>SUM('2. NCCF CAD'!O204,'3. NCCF USD'!O204,'4. NCCF EUR'!O204,'5. NCCF GBP'!O204,'6. NCCF Autres (inclus)'!O204)</f>
        <v>0</v>
      </c>
      <c r="P204" s="392">
        <f>SUM('2. NCCF CAD'!P204,'3. NCCF USD'!P204,'4. NCCF EUR'!P204,'5. NCCF GBP'!P204,'6. NCCF Autres (inclus)'!P204)</f>
        <v>0</v>
      </c>
      <c r="Q204" s="392">
        <f>SUM('2. NCCF CAD'!Q204,'3. NCCF USD'!Q204,'4. NCCF EUR'!Q204,'5. NCCF GBP'!Q204,'6. NCCF Autres (inclus)'!Q204)</f>
        <v>0</v>
      </c>
      <c r="R204" s="392">
        <f>SUM('2. NCCF CAD'!R204,'3. NCCF USD'!R204,'4. NCCF EUR'!R204,'5. NCCF GBP'!R204,'6. NCCF Autres (inclus)'!R204)</f>
        <v>0</v>
      </c>
      <c r="S204" s="392">
        <f>SUM('2. NCCF CAD'!S204,'3. NCCF USD'!S204,'4. NCCF EUR'!S204,'5. NCCF GBP'!S204,'6. NCCF Autres (inclus)'!S204)</f>
        <v>0</v>
      </c>
      <c r="T204" s="392">
        <f>SUM('2. NCCF CAD'!T204,'3. NCCF USD'!T204,'4. NCCF EUR'!T204,'5. NCCF GBP'!T204,'6. NCCF Autres (inclus)'!T204)</f>
        <v>0</v>
      </c>
      <c r="U204" s="392">
        <f>SUM('2. NCCF CAD'!U204,'3. NCCF USD'!U204,'4. NCCF EUR'!U204,'5. NCCF GBP'!U204,'6. NCCF Autres (inclus)'!U204)</f>
        <v>0</v>
      </c>
      <c r="V204" s="399">
        <f>SUM('2. NCCF CAD'!V204,'3. NCCF USD'!V204,'4. NCCF EUR'!V204,'5. NCCF GBP'!V204,'6. NCCF Autres (inclus)'!V204)</f>
        <v>0</v>
      </c>
      <c r="W204" s="409">
        <f>SUM('2. NCCF CAD'!W204,'3. NCCF USD'!W204,'4. NCCF EUR'!W204,'5. NCCF GBP'!W204,'6. NCCF Autres (inclus)'!W204)</f>
        <v>0</v>
      </c>
      <c r="Y204" s="236"/>
    </row>
    <row r="205" spans="2:25" outlineLevel="1" x14ac:dyDescent="0.25">
      <c r="B205" s="465"/>
      <c r="C205" s="272"/>
      <c r="D205" s="272"/>
      <c r="E205" s="273"/>
      <c r="F205" s="274" t="s">
        <v>89</v>
      </c>
      <c r="G205" s="394">
        <f>SUM('2. NCCF CAD'!G205,'3. NCCF USD'!G205,'4. NCCF EUR'!G205,'5. NCCF GBP'!G205,'6. NCCF Autres (inclus)'!G205)</f>
        <v>0</v>
      </c>
      <c r="H205" s="421">
        <f>SUM('2. NCCF CAD'!H205,'3. NCCF USD'!H205,'4. NCCF EUR'!H205,'5. NCCF GBP'!H205,'6. NCCF Autres (inclus)'!H205)</f>
        <v>0</v>
      </c>
      <c r="I205" s="389">
        <f>SUM('2. NCCF CAD'!I205,'3. NCCF USD'!I205,'4. NCCF EUR'!I205,'5. NCCF GBP'!I205,'6. NCCF Autres (inclus)'!I205)</f>
        <v>0</v>
      </c>
      <c r="J205" s="389">
        <f>SUM('2. NCCF CAD'!J205,'3. NCCF USD'!J205,'4. NCCF EUR'!J205,'5. NCCF GBP'!J205,'6. NCCF Autres (inclus)'!J205)</f>
        <v>0</v>
      </c>
      <c r="K205" s="390">
        <f>SUM('2. NCCF CAD'!K205,'3. NCCF USD'!K205,'4. NCCF EUR'!K205,'5. NCCF GBP'!K205,'6. NCCF Autres (inclus)'!K205)</f>
        <v>0</v>
      </c>
      <c r="L205" s="388">
        <f>SUM('2. NCCF CAD'!L205,'3. NCCF USD'!L205,'4. NCCF EUR'!L205,'5. NCCF GBP'!L205,'6. NCCF Autres (inclus)'!L205)</f>
        <v>0</v>
      </c>
      <c r="M205" s="396">
        <f>SUM('2. NCCF CAD'!M205,'3. NCCF USD'!M205,'4. NCCF EUR'!M205,'5. NCCF GBP'!M205,'6. NCCF Autres (inclus)'!M205)</f>
        <v>0</v>
      </c>
      <c r="N205" s="392">
        <f>SUM('2. NCCF CAD'!N205,'3. NCCF USD'!N205,'4. NCCF EUR'!N205,'5. NCCF GBP'!N205,'6. NCCF Autres (inclus)'!N205)</f>
        <v>0</v>
      </c>
      <c r="O205" s="392">
        <f>SUM('2. NCCF CAD'!O205,'3. NCCF USD'!O205,'4. NCCF EUR'!O205,'5. NCCF GBP'!O205,'6. NCCF Autres (inclus)'!O205)</f>
        <v>0</v>
      </c>
      <c r="P205" s="392">
        <f>SUM('2. NCCF CAD'!P205,'3. NCCF USD'!P205,'4. NCCF EUR'!P205,'5. NCCF GBP'!P205,'6. NCCF Autres (inclus)'!P205)</f>
        <v>0</v>
      </c>
      <c r="Q205" s="392">
        <f>SUM('2. NCCF CAD'!Q205,'3. NCCF USD'!Q205,'4. NCCF EUR'!Q205,'5. NCCF GBP'!Q205,'6. NCCF Autres (inclus)'!Q205)</f>
        <v>0</v>
      </c>
      <c r="R205" s="392">
        <f>SUM('2. NCCF CAD'!R205,'3. NCCF USD'!R205,'4. NCCF EUR'!R205,'5. NCCF GBP'!R205,'6. NCCF Autres (inclus)'!R205)</f>
        <v>0</v>
      </c>
      <c r="S205" s="392">
        <f>SUM('2. NCCF CAD'!S205,'3. NCCF USD'!S205,'4. NCCF EUR'!S205,'5. NCCF GBP'!S205,'6. NCCF Autres (inclus)'!S205)</f>
        <v>0</v>
      </c>
      <c r="T205" s="392">
        <f>SUM('2. NCCF CAD'!T205,'3. NCCF USD'!T205,'4. NCCF EUR'!T205,'5. NCCF GBP'!T205,'6. NCCF Autres (inclus)'!T205)</f>
        <v>0</v>
      </c>
      <c r="U205" s="392">
        <f>SUM('2. NCCF CAD'!U205,'3. NCCF USD'!U205,'4. NCCF EUR'!U205,'5. NCCF GBP'!U205,'6. NCCF Autres (inclus)'!U205)</f>
        <v>0</v>
      </c>
      <c r="V205" s="399">
        <f>SUM('2. NCCF CAD'!V205,'3. NCCF USD'!V205,'4. NCCF EUR'!V205,'5. NCCF GBP'!V205,'6. NCCF Autres (inclus)'!V205)</f>
        <v>0</v>
      </c>
      <c r="W205" s="409">
        <f>SUM('2. NCCF CAD'!W205,'3. NCCF USD'!W205,'4. NCCF EUR'!W205,'5. NCCF GBP'!W205,'6. NCCF Autres (inclus)'!W205)</f>
        <v>0</v>
      </c>
      <c r="Y205" s="236"/>
    </row>
    <row r="206" spans="2:25" x14ac:dyDescent="0.25">
      <c r="B206" s="465"/>
      <c r="C206" s="272"/>
      <c r="D206" s="272" t="s">
        <v>90</v>
      </c>
      <c r="E206" s="273"/>
      <c r="F206" s="273"/>
      <c r="G206" s="367">
        <f t="shared" ref="G206:W206" si="49">SUBTOTAL(9,G207:G209)</f>
        <v>0</v>
      </c>
      <c r="H206" s="368">
        <f t="shared" si="49"/>
        <v>0</v>
      </c>
      <c r="I206" s="369">
        <f t="shared" si="49"/>
        <v>0</v>
      </c>
      <c r="J206" s="369">
        <f t="shared" si="49"/>
        <v>0</v>
      </c>
      <c r="K206" s="370">
        <f t="shared" si="49"/>
        <v>0</v>
      </c>
      <c r="L206" s="364">
        <f t="shared" si="49"/>
        <v>0</v>
      </c>
      <c r="M206" s="364">
        <f t="shared" si="49"/>
        <v>0</v>
      </c>
      <c r="N206" s="364">
        <f t="shared" si="49"/>
        <v>0</v>
      </c>
      <c r="O206" s="364">
        <f t="shared" si="49"/>
        <v>0</v>
      </c>
      <c r="P206" s="364">
        <f t="shared" si="49"/>
        <v>0</v>
      </c>
      <c r="Q206" s="364">
        <f t="shared" si="49"/>
        <v>0</v>
      </c>
      <c r="R206" s="364">
        <f t="shared" si="49"/>
        <v>0</v>
      </c>
      <c r="S206" s="364">
        <f t="shared" si="49"/>
        <v>0</v>
      </c>
      <c r="T206" s="364">
        <f t="shared" si="49"/>
        <v>0</v>
      </c>
      <c r="U206" s="364">
        <f t="shared" si="49"/>
        <v>0</v>
      </c>
      <c r="V206" s="364">
        <f t="shared" si="49"/>
        <v>0</v>
      </c>
      <c r="W206" s="366">
        <f t="shared" si="49"/>
        <v>0</v>
      </c>
      <c r="Y206" s="238"/>
    </row>
    <row r="207" spans="2:25" outlineLevel="1" x14ac:dyDescent="0.25">
      <c r="B207" s="465"/>
      <c r="C207" s="272"/>
      <c r="D207" s="272"/>
      <c r="E207" s="273"/>
      <c r="F207" s="274" t="s">
        <v>91</v>
      </c>
      <c r="G207" s="394">
        <f>SUM('2. NCCF CAD'!G207,'3. NCCF USD'!G207,'4. NCCF EUR'!G207,'5. NCCF GBP'!G207,'6. NCCF Autres (inclus)'!G207)</f>
        <v>0</v>
      </c>
      <c r="H207" s="421">
        <f>SUM('2. NCCF CAD'!H207,'3. NCCF USD'!H207,'4. NCCF EUR'!H207,'5. NCCF GBP'!H207,'6. NCCF Autres (inclus)'!H207)</f>
        <v>0</v>
      </c>
      <c r="I207" s="389">
        <f>SUM('2. NCCF CAD'!I207,'3. NCCF USD'!I207,'4. NCCF EUR'!I207,'5. NCCF GBP'!I207,'6. NCCF Autres (inclus)'!I207)</f>
        <v>0</v>
      </c>
      <c r="J207" s="389">
        <f>SUM('2. NCCF CAD'!J207,'3. NCCF USD'!J207,'4. NCCF EUR'!J207,'5. NCCF GBP'!J207,'6. NCCF Autres (inclus)'!J207)</f>
        <v>0</v>
      </c>
      <c r="K207" s="390">
        <f>SUM('2. NCCF CAD'!K207,'3. NCCF USD'!K207,'4. NCCF EUR'!K207,'5. NCCF GBP'!K207,'6. NCCF Autres (inclus)'!K207)</f>
        <v>0</v>
      </c>
      <c r="L207" s="388">
        <f>SUM('2. NCCF CAD'!L207,'3. NCCF USD'!L207,'4. NCCF EUR'!L207,'5. NCCF GBP'!L207,'6. NCCF Autres (inclus)'!L207)</f>
        <v>0</v>
      </c>
      <c r="M207" s="396">
        <f>SUM('2. NCCF CAD'!M207,'3. NCCF USD'!M207,'4. NCCF EUR'!M207,'5. NCCF GBP'!M207,'6. NCCF Autres (inclus)'!M207)</f>
        <v>0</v>
      </c>
      <c r="N207" s="392">
        <f>SUM('2. NCCF CAD'!N207,'3. NCCF USD'!N207,'4. NCCF EUR'!N207,'5. NCCF GBP'!N207,'6. NCCF Autres (inclus)'!N207)</f>
        <v>0</v>
      </c>
      <c r="O207" s="392">
        <f>SUM('2. NCCF CAD'!O207,'3. NCCF USD'!O207,'4. NCCF EUR'!O207,'5. NCCF GBP'!O207,'6. NCCF Autres (inclus)'!O207)</f>
        <v>0</v>
      </c>
      <c r="P207" s="392">
        <f>SUM('2. NCCF CAD'!P207,'3. NCCF USD'!P207,'4. NCCF EUR'!P207,'5. NCCF GBP'!P207,'6. NCCF Autres (inclus)'!P207)</f>
        <v>0</v>
      </c>
      <c r="Q207" s="392">
        <f>SUM('2. NCCF CAD'!Q207,'3. NCCF USD'!Q207,'4. NCCF EUR'!Q207,'5. NCCF GBP'!Q207,'6. NCCF Autres (inclus)'!Q207)</f>
        <v>0</v>
      </c>
      <c r="R207" s="392">
        <f>SUM('2. NCCF CAD'!R207,'3. NCCF USD'!R207,'4. NCCF EUR'!R207,'5. NCCF GBP'!R207,'6. NCCF Autres (inclus)'!R207)</f>
        <v>0</v>
      </c>
      <c r="S207" s="392">
        <f>SUM('2. NCCF CAD'!S207,'3. NCCF USD'!S207,'4. NCCF EUR'!S207,'5. NCCF GBP'!S207,'6. NCCF Autres (inclus)'!S207)</f>
        <v>0</v>
      </c>
      <c r="T207" s="392">
        <f>SUM('2. NCCF CAD'!T207,'3. NCCF USD'!T207,'4. NCCF EUR'!T207,'5. NCCF GBP'!T207,'6. NCCF Autres (inclus)'!T207)</f>
        <v>0</v>
      </c>
      <c r="U207" s="392">
        <f>SUM('2. NCCF CAD'!U207,'3. NCCF USD'!U207,'4. NCCF EUR'!U207,'5. NCCF GBP'!U207,'6. NCCF Autres (inclus)'!U207)</f>
        <v>0</v>
      </c>
      <c r="V207" s="399">
        <f>SUM('2. NCCF CAD'!V207,'3. NCCF USD'!V207,'4. NCCF EUR'!V207,'5. NCCF GBP'!V207,'6. NCCF Autres (inclus)'!V207)</f>
        <v>0</v>
      </c>
      <c r="W207" s="409">
        <f>SUM('2. NCCF CAD'!W207,'3. NCCF USD'!W207,'4. NCCF EUR'!W207,'5. NCCF GBP'!W207,'6. NCCF Autres (inclus)'!W207)</f>
        <v>0</v>
      </c>
      <c r="Y207" s="236"/>
    </row>
    <row r="208" spans="2:25" outlineLevel="1" x14ac:dyDescent="0.25">
      <c r="B208" s="465"/>
      <c r="C208" s="272"/>
      <c r="D208" s="272"/>
      <c r="E208" s="273"/>
      <c r="F208" s="274" t="s">
        <v>92</v>
      </c>
      <c r="G208" s="394">
        <f>SUM('2. NCCF CAD'!G208,'3. NCCF USD'!G208,'4. NCCF EUR'!G208,'5. NCCF GBP'!G208,'6. NCCF Autres (inclus)'!G208)</f>
        <v>0</v>
      </c>
      <c r="H208" s="421">
        <f>SUM('2. NCCF CAD'!H208,'3. NCCF USD'!H208,'4. NCCF EUR'!H208,'5. NCCF GBP'!H208,'6. NCCF Autres (inclus)'!H208)</f>
        <v>0</v>
      </c>
      <c r="I208" s="389">
        <f>SUM('2. NCCF CAD'!I208,'3. NCCF USD'!I208,'4. NCCF EUR'!I208,'5. NCCF GBP'!I208,'6. NCCF Autres (inclus)'!I208)</f>
        <v>0</v>
      </c>
      <c r="J208" s="389">
        <f>SUM('2. NCCF CAD'!J208,'3. NCCF USD'!J208,'4. NCCF EUR'!J208,'5. NCCF GBP'!J208,'6. NCCF Autres (inclus)'!J208)</f>
        <v>0</v>
      </c>
      <c r="K208" s="390">
        <f>SUM('2. NCCF CAD'!K208,'3. NCCF USD'!K208,'4. NCCF EUR'!K208,'5. NCCF GBP'!K208,'6. NCCF Autres (inclus)'!K208)</f>
        <v>0</v>
      </c>
      <c r="L208" s="388">
        <f>SUM('2. NCCF CAD'!L208,'3. NCCF USD'!L208,'4. NCCF EUR'!L208,'5. NCCF GBP'!L208,'6. NCCF Autres (inclus)'!L208)</f>
        <v>0</v>
      </c>
      <c r="M208" s="396">
        <f>SUM('2. NCCF CAD'!M208,'3. NCCF USD'!M208,'4. NCCF EUR'!M208,'5. NCCF GBP'!M208,'6. NCCF Autres (inclus)'!M208)</f>
        <v>0</v>
      </c>
      <c r="N208" s="392">
        <f>SUM('2. NCCF CAD'!N208,'3. NCCF USD'!N208,'4. NCCF EUR'!N208,'5. NCCF GBP'!N208,'6. NCCF Autres (inclus)'!N208)</f>
        <v>0</v>
      </c>
      <c r="O208" s="392">
        <f>SUM('2. NCCF CAD'!O208,'3. NCCF USD'!O208,'4. NCCF EUR'!O208,'5. NCCF GBP'!O208,'6. NCCF Autres (inclus)'!O208)</f>
        <v>0</v>
      </c>
      <c r="P208" s="392">
        <f>SUM('2. NCCF CAD'!P208,'3. NCCF USD'!P208,'4. NCCF EUR'!P208,'5. NCCF GBP'!P208,'6. NCCF Autres (inclus)'!P208)</f>
        <v>0</v>
      </c>
      <c r="Q208" s="392">
        <f>SUM('2. NCCF CAD'!Q208,'3. NCCF USD'!Q208,'4. NCCF EUR'!Q208,'5. NCCF GBP'!Q208,'6. NCCF Autres (inclus)'!Q208)</f>
        <v>0</v>
      </c>
      <c r="R208" s="392">
        <f>SUM('2. NCCF CAD'!R208,'3. NCCF USD'!R208,'4. NCCF EUR'!R208,'5. NCCF GBP'!R208,'6. NCCF Autres (inclus)'!R208)</f>
        <v>0</v>
      </c>
      <c r="S208" s="392">
        <f>SUM('2. NCCF CAD'!S208,'3. NCCF USD'!S208,'4. NCCF EUR'!S208,'5. NCCF GBP'!S208,'6. NCCF Autres (inclus)'!S208)</f>
        <v>0</v>
      </c>
      <c r="T208" s="392">
        <f>SUM('2. NCCF CAD'!T208,'3. NCCF USD'!T208,'4. NCCF EUR'!T208,'5. NCCF GBP'!T208,'6. NCCF Autres (inclus)'!T208)</f>
        <v>0</v>
      </c>
      <c r="U208" s="392">
        <f>SUM('2. NCCF CAD'!U208,'3. NCCF USD'!U208,'4. NCCF EUR'!U208,'5. NCCF GBP'!U208,'6. NCCF Autres (inclus)'!U208)</f>
        <v>0</v>
      </c>
      <c r="V208" s="399">
        <f>SUM('2. NCCF CAD'!V208,'3. NCCF USD'!V208,'4. NCCF EUR'!V208,'5. NCCF GBP'!V208,'6. NCCF Autres (inclus)'!V208)</f>
        <v>0</v>
      </c>
      <c r="W208" s="409">
        <f>SUM('2. NCCF CAD'!W208,'3. NCCF USD'!W208,'4. NCCF EUR'!W208,'5. NCCF GBP'!W208,'6. NCCF Autres (inclus)'!W208)</f>
        <v>0</v>
      </c>
      <c r="Y208" s="236"/>
    </row>
    <row r="209" spans="2:25" outlineLevel="1" x14ac:dyDescent="0.25">
      <c r="B209" s="465"/>
      <c r="C209" s="272"/>
      <c r="D209" s="272"/>
      <c r="E209" s="273"/>
      <c r="F209" s="274" t="s">
        <v>93</v>
      </c>
      <c r="G209" s="394">
        <f>SUM('2. NCCF CAD'!G209,'3. NCCF USD'!G209,'4. NCCF EUR'!G209,'5. NCCF GBP'!G209,'6. NCCF Autres (inclus)'!G209)</f>
        <v>0</v>
      </c>
      <c r="H209" s="421">
        <f>SUM('2. NCCF CAD'!H209,'3. NCCF USD'!H209,'4. NCCF EUR'!H209,'5. NCCF GBP'!H209,'6. NCCF Autres (inclus)'!H209)</f>
        <v>0</v>
      </c>
      <c r="I209" s="389">
        <f>SUM('2. NCCF CAD'!I209,'3. NCCF USD'!I209,'4. NCCF EUR'!I209,'5. NCCF GBP'!I209,'6. NCCF Autres (inclus)'!I209)</f>
        <v>0</v>
      </c>
      <c r="J209" s="389">
        <f>SUM('2. NCCF CAD'!J209,'3. NCCF USD'!J209,'4. NCCF EUR'!J209,'5. NCCF GBP'!J209,'6. NCCF Autres (inclus)'!J209)</f>
        <v>0</v>
      </c>
      <c r="K209" s="390">
        <f>SUM('2. NCCF CAD'!K209,'3. NCCF USD'!K209,'4. NCCF EUR'!K209,'5. NCCF GBP'!K209,'6. NCCF Autres (inclus)'!K209)</f>
        <v>0</v>
      </c>
      <c r="L209" s="388">
        <f>SUM('2. NCCF CAD'!L209,'3. NCCF USD'!L209,'4. NCCF EUR'!L209,'5. NCCF GBP'!L209,'6. NCCF Autres (inclus)'!L209)</f>
        <v>0</v>
      </c>
      <c r="M209" s="396">
        <f>SUM('2. NCCF CAD'!M209,'3. NCCF USD'!M209,'4. NCCF EUR'!M209,'5. NCCF GBP'!M209,'6. NCCF Autres (inclus)'!M209)</f>
        <v>0</v>
      </c>
      <c r="N209" s="392">
        <f>SUM('2. NCCF CAD'!N209,'3. NCCF USD'!N209,'4. NCCF EUR'!N209,'5. NCCF GBP'!N209,'6. NCCF Autres (inclus)'!N209)</f>
        <v>0</v>
      </c>
      <c r="O209" s="392">
        <f>SUM('2. NCCF CAD'!O209,'3. NCCF USD'!O209,'4. NCCF EUR'!O209,'5. NCCF GBP'!O209,'6. NCCF Autres (inclus)'!O209)</f>
        <v>0</v>
      </c>
      <c r="P209" s="392">
        <f>SUM('2. NCCF CAD'!P209,'3. NCCF USD'!P209,'4. NCCF EUR'!P209,'5. NCCF GBP'!P209,'6. NCCF Autres (inclus)'!P209)</f>
        <v>0</v>
      </c>
      <c r="Q209" s="392">
        <f>SUM('2. NCCF CAD'!Q209,'3. NCCF USD'!Q209,'4. NCCF EUR'!Q209,'5. NCCF GBP'!Q209,'6. NCCF Autres (inclus)'!Q209)</f>
        <v>0</v>
      </c>
      <c r="R209" s="392">
        <f>SUM('2. NCCF CAD'!R209,'3. NCCF USD'!R209,'4. NCCF EUR'!R209,'5. NCCF GBP'!R209,'6. NCCF Autres (inclus)'!R209)</f>
        <v>0</v>
      </c>
      <c r="S209" s="392">
        <f>SUM('2. NCCF CAD'!S209,'3. NCCF USD'!S209,'4. NCCF EUR'!S209,'5. NCCF GBP'!S209,'6. NCCF Autres (inclus)'!S209)</f>
        <v>0</v>
      </c>
      <c r="T209" s="392">
        <f>SUM('2. NCCF CAD'!T209,'3. NCCF USD'!T209,'4. NCCF EUR'!T209,'5. NCCF GBP'!T209,'6. NCCF Autres (inclus)'!T209)</f>
        <v>0</v>
      </c>
      <c r="U209" s="392">
        <f>SUM('2. NCCF CAD'!U209,'3. NCCF USD'!U209,'4. NCCF EUR'!U209,'5. NCCF GBP'!U209,'6. NCCF Autres (inclus)'!U209)</f>
        <v>0</v>
      </c>
      <c r="V209" s="399">
        <f>SUM('2. NCCF CAD'!V209,'3. NCCF USD'!V209,'4. NCCF EUR'!V209,'5. NCCF GBP'!V209,'6. NCCF Autres (inclus)'!V209)</f>
        <v>0</v>
      </c>
      <c r="W209" s="409">
        <f>SUM('2. NCCF CAD'!W209,'3. NCCF USD'!W209,'4. NCCF EUR'!W209,'5. NCCF GBP'!W209,'6. NCCF Autres (inclus)'!W209)</f>
        <v>0</v>
      </c>
      <c r="Y209" s="236"/>
    </row>
    <row r="210" spans="2:25" x14ac:dyDescent="0.25">
      <c r="B210" s="465"/>
      <c r="C210" s="275"/>
      <c r="D210" s="272" t="s">
        <v>94</v>
      </c>
      <c r="E210" s="273"/>
      <c r="F210" s="273"/>
      <c r="G210" s="367">
        <f t="shared" ref="G210:W210" si="50">SUBTOTAL(9,G211:G212)</f>
        <v>0</v>
      </c>
      <c r="H210" s="368">
        <f t="shared" si="50"/>
        <v>0</v>
      </c>
      <c r="I210" s="369">
        <f t="shared" si="50"/>
        <v>0</v>
      </c>
      <c r="J210" s="369">
        <f t="shared" si="50"/>
        <v>0</v>
      </c>
      <c r="K210" s="370">
        <f t="shared" si="50"/>
        <v>0</v>
      </c>
      <c r="L210" s="364">
        <f t="shared" si="50"/>
        <v>0</v>
      </c>
      <c r="M210" s="364">
        <f t="shared" si="50"/>
        <v>0</v>
      </c>
      <c r="N210" s="364">
        <f t="shared" si="50"/>
        <v>0</v>
      </c>
      <c r="O210" s="364">
        <f t="shared" si="50"/>
        <v>0</v>
      </c>
      <c r="P210" s="364">
        <f t="shared" si="50"/>
        <v>0</v>
      </c>
      <c r="Q210" s="364">
        <f t="shared" si="50"/>
        <v>0</v>
      </c>
      <c r="R210" s="364">
        <f t="shared" si="50"/>
        <v>0</v>
      </c>
      <c r="S210" s="364">
        <f t="shared" si="50"/>
        <v>0</v>
      </c>
      <c r="T210" s="364">
        <f t="shared" si="50"/>
        <v>0</v>
      </c>
      <c r="U210" s="364">
        <f t="shared" si="50"/>
        <v>0</v>
      </c>
      <c r="V210" s="364">
        <f t="shared" si="50"/>
        <v>0</v>
      </c>
      <c r="W210" s="366">
        <f t="shared" si="50"/>
        <v>0</v>
      </c>
      <c r="Y210" s="238"/>
    </row>
    <row r="211" spans="2:25" outlineLevel="1" x14ac:dyDescent="0.25">
      <c r="B211" s="465"/>
      <c r="C211" s="272"/>
      <c r="D211" s="272"/>
      <c r="E211" s="273"/>
      <c r="F211" s="274" t="s">
        <v>95</v>
      </c>
      <c r="G211" s="394">
        <f>SUM('2. NCCF CAD'!G211,'3. NCCF USD'!G211,'4. NCCF EUR'!G211,'5. NCCF GBP'!G211,'6. NCCF Autres (inclus)'!G211)</f>
        <v>0</v>
      </c>
      <c r="H211" s="421">
        <f>SUM('2. NCCF CAD'!H211,'3. NCCF USD'!H211,'4. NCCF EUR'!H211,'5. NCCF GBP'!H211,'6. NCCF Autres (inclus)'!H211)</f>
        <v>0</v>
      </c>
      <c r="I211" s="389">
        <f>SUM('2. NCCF CAD'!I211,'3. NCCF USD'!I211,'4. NCCF EUR'!I211,'5. NCCF GBP'!I211,'6. NCCF Autres (inclus)'!I211)</f>
        <v>0</v>
      </c>
      <c r="J211" s="389">
        <f>SUM('2. NCCF CAD'!J211,'3. NCCF USD'!J211,'4. NCCF EUR'!J211,'5. NCCF GBP'!J211,'6. NCCF Autres (inclus)'!J211)</f>
        <v>0</v>
      </c>
      <c r="K211" s="390">
        <f>SUM('2. NCCF CAD'!K211,'3. NCCF USD'!K211,'4. NCCF EUR'!K211,'5. NCCF GBP'!K211,'6. NCCF Autres (inclus)'!K211)</f>
        <v>0</v>
      </c>
      <c r="L211" s="388">
        <f>SUM('2. NCCF CAD'!L211,'3. NCCF USD'!L211,'4. NCCF EUR'!L211,'5. NCCF GBP'!L211,'6. NCCF Autres (inclus)'!L211)</f>
        <v>0</v>
      </c>
      <c r="M211" s="396">
        <f>SUM('2. NCCF CAD'!M211,'3. NCCF USD'!M211,'4. NCCF EUR'!M211,'5. NCCF GBP'!M211,'6. NCCF Autres (inclus)'!M211)</f>
        <v>0</v>
      </c>
      <c r="N211" s="392">
        <f>SUM('2. NCCF CAD'!N211,'3. NCCF USD'!N211,'4. NCCF EUR'!N211,'5. NCCF GBP'!N211,'6. NCCF Autres (inclus)'!N211)</f>
        <v>0</v>
      </c>
      <c r="O211" s="392">
        <f>SUM('2. NCCF CAD'!O211,'3. NCCF USD'!O211,'4. NCCF EUR'!O211,'5. NCCF GBP'!O211,'6. NCCF Autres (inclus)'!O211)</f>
        <v>0</v>
      </c>
      <c r="P211" s="392">
        <f>SUM('2. NCCF CAD'!P211,'3. NCCF USD'!P211,'4. NCCF EUR'!P211,'5. NCCF GBP'!P211,'6. NCCF Autres (inclus)'!P211)</f>
        <v>0</v>
      </c>
      <c r="Q211" s="392">
        <f>SUM('2. NCCF CAD'!Q211,'3. NCCF USD'!Q211,'4. NCCF EUR'!Q211,'5. NCCF GBP'!Q211,'6. NCCF Autres (inclus)'!Q211)</f>
        <v>0</v>
      </c>
      <c r="R211" s="392">
        <f>SUM('2. NCCF CAD'!R211,'3. NCCF USD'!R211,'4. NCCF EUR'!R211,'5. NCCF GBP'!R211,'6. NCCF Autres (inclus)'!R211)</f>
        <v>0</v>
      </c>
      <c r="S211" s="392">
        <f>SUM('2. NCCF CAD'!S211,'3. NCCF USD'!S211,'4. NCCF EUR'!S211,'5. NCCF GBP'!S211,'6. NCCF Autres (inclus)'!S211)</f>
        <v>0</v>
      </c>
      <c r="T211" s="392">
        <f>SUM('2. NCCF CAD'!T211,'3. NCCF USD'!T211,'4. NCCF EUR'!T211,'5. NCCF GBP'!T211,'6. NCCF Autres (inclus)'!T211)</f>
        <v>0</v>
      </c>
      <c r="U211" s="392">
        <f>SUM('2. NCCF CAD'!U211,'3. NCCF USD'!U211,'4. NCCF EUR'!U211,'5. NCCF GBP'!U211,'6. NCCF Autres (inclus)'!U211)</f>
        <v>0</v>
      </c>
      <c r="V211" s="399">
        <f>SUM('2. NCCF CAD'!V211,'3. NCCF USD'!V211,'4. NCCF EUR'!V211,'5. NCCF GBP'!V211,'6. NCCF Autres (inclus)'!V211)</f>
        <v>0</v>
      </c>
      <c r="W211" s="409">
        <f>SUM('2. NCCF CAD'!W211,'3. NCCF USD'!W211,'4. NCCF EUR'!W211,'5. NCCF GBP'!W211,'6. NCCF Autres (inclus)'!W211)</f>
        <v>0</v>
      </c>
      <c r="Y211" s="236"/>
    </row>
    <row r="212" spans="2:25" outlineLevel="1" x14ac:dyDescent="0.25">
      <c r="B212" s="465"/>
      <c r="C212" s="272"/>
      <c r="D212" s="272"/>
      <c r="E212" s="273"/>
      <c r="F212" s="274" t="s">
        <v>96</v>
      </c>
      <c r="G212" s="394">
        <f>SUM('2. NCCF CAD'!G212,'3. NCCF USD'!G212,'4. NCCF EUR'!G212,'5. NCCF GBP'!G212,'6. NCCF Autres (inclus)'!G212)</f>
        <v>0</v>
      </c>
      <c r="H212" s="421">
        <f>SUM('2. NCCF CAD'!H212,'3. NCCF USD'!H212,'4. NCCF EUR'!H212,'5. NCCF GBP'!H212,'6. NCCF Autres (inclus)'!H212)</f>
        <v>0</v>
      </c>
      <c r="I212" s="389">
        <f>SUM('2. NCCF CAD'!I212,'3. NCCF USD'!I212,'4. NCCF EUR'!I212,'5. NCCF GBP'!I212,'6. NCCF Autres (inclus)'!I212)</f>
        <v>0</v>
      </c>
      <c r="J212" s="389">
        <f>SUM('2. NCCF CAD'!J212,'3. NCCF USD'!J212,'4. NCCF EUR'!J212,'5. NCCF GBP'!J212,'6. NCCF Autres (inclus)'!J212)</f>
        <v>0</v>
      </c>
      <c r="K212" s="390">
        <f>SUM('2. NCCF CAD'!K212,'3. NCCF USD'!K212,'4. NCCF EUR'!K212,'5. NCCF GBP'!K212,'6. NCCF Autres (inclus)'!K212)</f>
        <v>0</v>
      </c>
      <c r="L212" s="388">
        <f>SUM('2. NCCF CAD'!L212,'3. NCCF USD'!L212,'4. NCCF EUR'!L212,'5. NCCF GBP'!L212,'6. NCCF Autres (inclus)'!L212)</f>
        <v>0</v>
      </c>
      <c r="M212" s="396">
        <f>SUM('2. NCCF CAD'!M212,'3. NCCF USD'!M212,'4. NCCF EUR'!M212,'5. NCCF GBP'!M212,'6. NCCF Autres (inclus)'!M212)</f>
        <v>0</v>
      </c>
      <c r="N212" s="392">
        <f>SUM('2. NCCF CAD'!N212,'3. NCCF USD'!N212,'4. NCCF EUR'!N212,'5. NCCF GBP'!N212,'6. NCCF Autres (inclus)'!N212)</f>
        <v>0</v>
      </c>
      <c r="O212" s="392">
        <f>SUM('2. NCCF CAD'!O212,'3. NCCF USD'!O212,'4. NCCF EUR'!O212,'5. NCCF GBP'!O212,'6. NCCF Autres (inclus)'!O212)</f>
        <v>0</v>
      </c>
      <c r="P212" s="392">
        <f>SUM('2. NCCF CAD'!P212,'3. NCCF USD'!P212,'4. NCCF EUR'!P212,'5. NCCF GBP'!P212,'6. NCCF Autres (inclus)'!P212)</f>
        <v>0</v>
      </c>
      <c r="Q212" s="392">
        <f>SUM('2. NCCF CAD'!Q212,'3. NCCF USD'!Q212,'4. NCCF EUR'!Q212,'5. NCCF GBP'!Q212,'6. NCCF Autres (inclus)'!Q212)</f>
        <v>0</v>
      </c>
      <c r="R212" s="392">
        <f>SUM('2. NCCF CAD'!R212,'3. NCCF USD'!R212,'4. NCCF EUR'!R212,'5. NCCF GBP'!R212,'6. NCCF Autres (inclus)'!R212)</f>
        <v>0</v>
      </c>
      <c r="S212" s="392">
        <f>SUM('2. NCCF CAD'!S212,'3. NCCF USD'!S212,'4. NCCF EUR'!S212,'5. NCCF GBP'!S212,'6. NCCF Autres (inclus)'!S212)</f>
        <v>0</v>
      </c>
      <c r="T212" s="392">
        <f>SUM('2. NCCF CAD'!T212,'3. NCCF USD'!T212,'4. NCCF EUR'!T212,'5. NCCF GBP'!T212,'6. NCCF Autres (inclus)'!T212)</f>
        <v>0</v>
      </c>
      <c r="U212" s="392">
        <f>SUM('2. NCCF CAD'!U212,'3. NCCF USD'!U212,'4. NCCF EUR'!U212,'5. NCCF GBP'!U212,'6. NCCF Autres (inclus)'!U212)</f>
        <v>0</v>
      </c>
      <c r="V212" s="399">
        <f>SUM('2. NCCF CAD'!V212,'3. NCCF USD'!V212,'4. NCCF EUR'!V212,'5. NCCF GBP'!V212,'6. NCCF Autres (inclus)'!V212)</f>
        <v>0</v>
      </c>
      <c r="W212" s="409">
        <f>SUM('2. NCCF CAD'!W212,'3. NCCF USD'!W212,'4. NCCF EUR'!W212,'5. NCCF GBP'!W212,'6. NCCF Autres (inclus)'!W212)</f>
        <v>0</v>
      </c>
      <c r="Y212" s="236"/>
    </row>
    <row r="213" spans="2:25" x14ac:dyDescent="0.25">
      <c r="B213" s="465"/>
      <c r="C213" s="272" t="s">
        <v>138</v>
      </c>
      <c r="D213" s="272"/>
      <c r="E213" s="273"/>
      <c r="F213" s="275"/>
      <c r="G213" s="367"/>
      <c r="H213" s="368"/>
      <c r="I213" s="369"/>
      <c r="J213" s="369"/>
      <c r="K213" s="370"/>
      <c r="L213" s="364"/>
      <c r="M213" s="364"/>
      <c r="N213" s="364"/>
      <c r="O213" s="364"/>
      <c r="P213" s="364"/>
      <c r="Q213" s="364"/>
      <c r="R213" s="364"/>
      <c r="S213" s="364"/>
      <c r="T213" s="364"/>
      <c r="U213" s="364"/>
      <c r="V213" s="364"/>
      <c r="W213" s="366"/>
      <c r="Y213" s="353"/>
    </row>
    <row r="214" spans="2:25" x14ac:dyDescent="0.25">
      <c r="B214" s="465"/>
      <c r="C214" s="272"/>
      <c r="D214" s="272" t="s">
        <v>139</v>
      </c>
      <c r="E214" s="273"/>
      <c r="F214" s="275"/>
      <c r="G214" s="367">
        <f t="shared" ref="G214:W214" si="51">SUBTOTAL(9,G215:G216)</f>
        <v>0</v>
      </c>
      <c r="H214" s="368">
        <f t="shared" si="51"/>
        <v>0</v>
      </c>
      <c r="I214" s="369">
        <f t="shared" si="51"/>
        <v>0</v>
      </c>
      <c r="J214" s="369">
        <f t="shared" si="51"/>
        <v>0</v>
      </c>
      <c r="K214" s="370">
        <f t="shared" si="51"/>
        <v>0</v>
      </c>
      <c r="L214" s="364">
        <f t="shared" si="51"/>
        <v>0</v>
      </c>
      <c r="M214" s="364">
        <f t="shared" si="51"/>
        <v>0</v>
      </c>
      <c r="N214" s="364">
        <f t="shared" si="51"/>
        <v>0</v>
      </c>
      <c r="O214" s="364">
        <f t="shared" si="51"/>
        <v>0</v>
      </c>
      <c r="P214" s="364">
        <f t="shared" si="51"/>
        <v>0</v>
      </c>
      <c r="Q214" s="364">
        <f t="shared" si="51"/>
        <v>0</v>
      </c>
      <c r="R214" s="364">
        <f t="shared" si="51"/>
        <v>0</v>
      </c>
      <c r="S214" s="364">
        <f t="shared" si="51"/>
        <v>0</v>
      </c>
      <c r="T214" s="364">
        <f t="shared" si="51"/>
        <v>0</v>
      </c>
      <c r="U214" s="364">
        <f t="shared" si="51"/>
        <v>0</v>
      </c>
      <c r="V214" s="364">
        <f t="shared" si="51"/>
        <v>0</v>
      </c>
      <c r="W214" s="366">
        <f t="shared" si="51"/>
        <v>0</v>
      </c>
      <c r="Y214" s="354"/>
    </row>
    <row r="215" spans="2:25" outlineLevel="1" x14ac:dyDescent="0.25">
      <c r="B215" s="465"/>
      <c r="C215" s="273"/>
      <c r="D215" s="273"/>
      <c r="E215" s="273"/>
      <c r="F215" s="278" t="s">
        <v>140</v>
      </c>
      <c r="G215" s="402">
        <f>SUM('2. NCCF CAD'!G215,'3. NCCF USD'!G215,'4. NCCF EUR'!G215,'5. NCCF GBP'!G215,'6. NCCF Autres (inclus)'!G215)</f>
        <v>0</v>
      </c>
      <c r="H215" s="421">
        <f>SUM('2. NCCF CAD'!H215,'3. NCCF USD'!H215,'4. NCCF EUR'!H215,'5. NCCF GBP'!H215,'6. NCCF Autres (inclus)'!H215)</f>
        <v>0</v>
      </c>
      <c r="I215" s="389">
        <f>SUM('2. NCCF CAD'!I215,'3. NCCF USD'!I215,'4. NCCF EUR'!I215,'5. NCCF GBP'!I215,'6. NCCF Autres (inclus)'!I215)</f>
        <v>0</v>
      </c>
      <c r="J215" s="389">
        <f>SUM('2. NCCF CAD'!J215,'3. NCCF USD'!J215,'4. NCCF EUR'!J215,'5. NCCF GBP'!J215,'6. NCCF Autres (inclus)'!J215)</f>
        <v>0</v>
      </c>
      <c r="K215" s="390">
        <f>SUM('2. NCCF CAD'!K215,'3. NCCF USD'!K215,'4. NCCF EUR'!K215,'5. NCCF GBP'!K215,'6. NCCF Autres (inclus)'!K215)</f>
        <v>0</v>
      </c>
      <c r="L215" s="388">
        <f>SUM('2. NCCF CAD'!L215,'3. NCCF USD'!L215,'4. NCCF EUR'!L215,'5. NCCF GBP'!L215,'6. NCCF Autres (inclus)'!L215)</f>
        <v>0</v>
      </c>
      <c r="M215" s="396">
        <f>SUM('2. NCCF CAD'!M215,'3. NCCF USD'!M215,'4. NCCF EUR'!M215,'5. NCCF GBP'!M215,'6. NCCF Autres (inclus)'!M215)</f>
        <v>0</v>
      </c>
      <c r="N215" s="392">
        <f>SUM('2. NCCF CAD'!N215,'3. NCCF USD'!N215,'4. NCCF EUR'!N215,'5. NCCF GBP'!N215,'6. NCCF Autres (inclus)'!N215)</f>
        <v>0</v>
      </c>
      <c r="O215" s="392">
        <f>SUM('2. NCCF CAD'!O215,'3. NCCF USD'!O215,'4. NCCF EUR'!O215,'5. NCCF GBP'!O215,'6. NCCF Autres (inclus)'!O215)</f>
        <v>0</v>
      </c>
      <c r="P215" s="392">
        <f>SUM('2. NCCF CAD'!P215,'3. NCCF USD'!P215,'4. NCCF EUR'!P215,'5. NCCF GBP'!P215,'6. NCCF Autres (inclus)'!P215)</f>
        <v>0</v>
      </c>
      <c r="Q215" s="392">
        <f>SUM('2. NCCF CAD'!Q215,'3. NCCF USD'!Q215,'4. NCCF EUR'!Q215,'5. NCCF GBP'!Q215,'6. NCCF Autres (inclus)'!Q215)</f>
        <v>0</v>
      </c>
      <c r="R215" s="392">
        <f>SUM('2. NCCF CAD'!R215,'3. NCCF USD'!R215,'4. NCCF EUR'!R215,'5. NCCF GBP'!R215,'6. NCCF Autres (inclus)'!R215)</f>
        <v>0</v>
      </c>
      <c r="S215" s="392">
        <f>SUM('2. NCCF CAD'!S215,'3. NCCF USD'!S215,'4. NCCF EUR'!S215,'5. NCCF GBP'!S215,'6. NCCF Autres (inclus)'!S215)</f>
        <v>0</v>
      </c>
      <c r="T215" s="392">
        <f>SUM('2. NCCF CAD'!T215,'3. NCCF USD'!T215,'4. NCCF EUR'!T215,'5. NCCF GBP'!T215,'6. NCCF Autres (inclus)'!T215)</f>
        <v>0</v>
      </c>
      <c r="U215" s="392">
        <f>SUM('2. NCCF CAD'!U215,'3. NCCF USD'!U215,'4. NCCF EUR'!U215,'5. NCCF GBP'!U215,'6. NCCF Autres (inclus)'!U215)</f>
        <v>0</v>
      </c>
      <c r="V215" s="399">
        <f>SUM('2. NCCF CAD'!V215,'3. NCCF USD'!V215,'4. NCCF EUR'!V215,'5. NCCF GBP'!V215,'6. NCCF Autres (inclus)'!V215)</f>
        <v>0</v>
      </c>
      <c r="W215" s="409">
        <f>SUM('2. NCCF CAD'!W215,'3. NCCF USD'!W215,'4. NCCF EUR'!W215,'5. NCCF GBP'!W215,'6. NCCF Autres (inclus)'!W215)</f>
        <v>0</v>
      </c>
      <c r="Y215" s="236"/>
    </row>
    <row r="216" spans="2:25" outlineLevel="1" x14ac:dyDescent="0.25">
      <c r="B216" s="479"/>
      <c r="C216" s="273"/>
      <c r="D216" s="273"/>
      <c r="E216" s="273"/>
      <c r="F216" s="274" t="s">
        <v>141</v>
      </c>
      <c r="G216" s="394">
        <f>SUM('2. NCCF CAD'!G216,'3. NCCF USD'!G216,'4. NCCF EUR'!G216,'5. NCCF GBP'!G216,'6. NCCF Autres (inclus)'!G216)</f>
        <v>0</v>
      </c>
      <c r="H216" s="421">
        <f>SUM('2. NCCF CAD'!H216,'3. NCCF USD'!H216,'4. NCCF EUR'!H216,'5. NCCF GBP'!H216,'6. NCCF Autres (inclus)'!H216)</f>
        <v>0</v>
      </c>
      <c r="I216" s="389">
        <f>SUM('2. NCCF CAD'!I216,'3. NCCF USD'!I216,'4. NCCF EUR'!I216,'5. NCCF GBP'!I216,'6. NCCF Autres (inclus)'!I216)</f>
        <v>0</v>
      </c>
      <c r="J216" s="389">
        <f>SUM('2. NCCF CAD'!J216,'3. NCCF USD'!J216,'4. NCCF EUR'!J216,'5. NCCF GBP'!J216,'6. NCCF Autres (inclus)'!J216)</f>
        <v>0</v>
      </c>
      <c r="K216" s="390">
        <f>SUM('2. NCCF CAD'!K216,'3. NCCF USD'!K216,'4. NCCF EUR'!K216,'5. NCCF GBP'!K216,'6. NCCF Autres (inclus)'!K216)</f>
        <v>0</v>
      </c>
      <c r="L216" s="388">
        <f>SUM('2. NCCF CAD'!L216,'3. NCCF USD'!L216,'4. NCCF EUR'!L216,'5. NCCF GBP'!L216,'6. NCCF Autres (inclus)'!L216)</f>
        <v>0</v>
      </c>
      <c r="M216" s="396">
        <f>SUM('2. NCCF CAD'!M216,'3. NCCF USD'!M216,'4. NCCF EUR'!M216,'5. NCCF GBP'!M216,'6. NCCF Autres (inclus)'!M216)</f>
        <v>0</v>
      </c>
      <c r="N216" s="392">
        <f>SUM('2. NCCF CAD'!N216,'3. NCCF USD'!N216,'4. NCCF EUR'!N216,'5. NCCF GBP'!N216,'6. NCCF Autres (inclus)'!N216)</f>
        <v>0</v>
      </c>
      <c r="O216" s="392">
        <f>SUM('2. NCCF CAD'!O216,'3. NCCF USD'!O216,'4. NCCF EUR'!O216,'5. NCCF GBP'!O216,'6. NCCF Autres (inclus)'!O216)</f>
        <v>0</v>
      </c>
      <c r="P216" s="392">
        <f>SUM('2. NCCF CAD'!P216,'3. NCCF USD'!P216,'4. NCCF EUR'!P216,'5. NCCF GBP'!P216,'6. NCCF Autres (inclus)'!P216)</f>
        <v>0</v>
      </c>
      <c r="Q216" s="392">
        <f>SUM('2. NCCF CAD'!Q216,'3. NCCF USD'!Q216,'4. NCCF EUR'!Q216,'5. NCCF GBP'!Q216,'6. NCCF Autres (inclus)'!Q216)</f>
        <v>0</v>
      </c>
      <c r="R216" s="392">
        <f>SUM('2. NCCF CAD'!R216,'3. NCCF USD'!R216,'4. NCCF EUR'!R216,'5. NCCF GBP'!R216,'6. NCCF Autres (inclus)'!R216)</f>
        <v>0</v>
      </c>
      <c r="S216" s="392">
        <f>SUM('2. NCCF CAD'!S216,'3. NCCF USD'!S216,'4. NCCF EUR'!S216,'5. NCCF GBP'!S216,'6. NCCF Autres (inclus)'!S216)</f>
        <v>0</v>
      </c>
      <c r="T216" s="392">
        <f>SUM('2. NCCF CAD'!T216,'3. NCCF USD'!T216,'4. NCCF EUR'!T216,'5. NCCF GBP'!T216,'6. NCCF Autres (inclus)'!T216)</f>
        <v>0</v>
      </c>
      <c r="U216" s="392">
        <f>SUM('2. NCCF CAD'!U216,'3. NCCF USD'!U216,'4. NCCF EUR'!U216,'5. NCCF GBP'!U216,'6. NCCF Autres (inclus)'!U216)</f>
        <v>0</v>
      </c>
      <c r="V216" s="399">
        <f>SUM('2. NCCF CAD'!V216,'3. NCCF USD'!V216,'4. NCCF EUR'!V216,'5. NCCF GBP'!V216,'6. NCCF Autres (inclus)'!V216)</f>
        <v>0</v>
      </c>
      <c r="W216" s="409">
        <f>SUM('2. NCCF CAD'!W216,'3. NCCF USD'!W216,'4. NCCF EUR'!W216,'5. NCCF GBP'!W216,'6. NCCF Autres (inclus)'!W216)</f>
        <v>0</v>
      </c>
      <c r="Y216" s="236"/>
    </row>
    <row r="217" spans="2:25" x14ac:dyDescent="0.25">
      <c r="B217" s="479"/>
      <c r="C217" s="273"/>
      <c r="D217" s="272" t="s">
        <v>142</v>
      </c>
      <c r="E217" s="273"/>
      <c r="F217" s="273"/>
      <c r="G217" s="367">
        <f t="shared" ref="G217:W217" si="52">SUBTOTAL(9,G218:G220)</f>
        <v>0</v>
      </c>
      <c r="H217" s="368">
        <f t="shared" si="52"/>
        <v>0</v>
      </c>
      <c r="I217" s="369">
        <f t="shared" si="52"/>
        <v>0</v>
      </c>
      <c r="J217" s="369">
        <f t="shared" si="52"/>
        <v>0</v>
      </c>
      <c r="K217" s="370">
        <f t="shared" si="52"/>
        <v>0</v>
      </c>
      <c r="L217" s="364">
        <f t="shared" si="52"/>
        <v>0</v>
      </c>
      <c r="M217" s="364">
        <f t="shared" si="52"/>
        <v>0</v>
      </c>
      <c r="N217" s="364">
        <f t="shared" si="52"/>
        <v>0</v>
      </c>
      <c r="O217" s="364">
        <f t="shared" si="52"/>
        <v>0</v>
      </c>
      <c r="P217" s="364">
        <f t="shared" si="52"/>
        <v>0</v>
      </c>
      <c r="Q217" s="364">
        <f t="shared" si="52"/>
        <v>0</v>
      </c>
      <c r="R217" s="364">
        <f t="shared" si="52"/>
        <v>0</v>
      </c>
      <c r="S217" s="364">
        <f t="shared" si="52"/>
        <v>0</v>
      </c>
      <c r="T217" s="364">
        <f t="shared" si="52"/>
        <v>0</v>
      </c>
      <c r="U217" s="364">
        <f t="shared" si="52"/>
        <v>0</v>
      </c>
      <c r="V217" s="364">
        <f t="shared" si="52"/>
        <v>0</v>
      </c>
      <c r="W217" s="366">
        <f t="shared" si="52"/>
        <v>0</v>
      </c>
      <c r="Y217" s="238"/>
    </row>
    <row r="218" spans="2:25" outlineLevel="1" x14ac:dyDescent="0.25">
      <c r="B218" s="465"/>
      <c r="C218" s="273"/>
      <c r="D218" s="273"/>
      <c r="E218" s="275"/>
      <c r="F218" s="274" t="s">
        <v>143</v>
      </c>
      <c r="G218" s="394">
        <f>SUM('2. NCCF CAD'!G218,'3. NCCF USD'!G218,'4. NCCF EUR'!G218,'5. NCCF GBP'!G218,'6. NCCF Autres (inclus)'!G218)</f>
        <v>0</v>
      </c>
      <c r="H218" s="421">
        <f>SUM('2. NCCF CAD'!H218,'3. NCCF USD'!H218,'4. NCCF EUR'!H218,'5. NCCF GBP'!H218,'6. NCCF Autres (inclus)'!H218)</f>
        <v>0</v>
      </c>
      <c r="I218" s="389">
        <f>SUM('2. NCCF CAD'!I218,'3. NCCF USD'!I218,'4. NCCF EUR'!I218,'5. NCCF GBP'!I218,'6. NCCF Autres (inclus)'!I218)</f>
        <v>0</v>
      </c>
      <c r="J218" s="389">
        <f>SUM('2. NCCF CAD'!J218,'3. NCCF USD'!J218,'4. NCCF EUR'!J218,'5. NCCF GBP'!J218,'6. NCCF Autres (inclus)'!J218)</f>
        <v>0</v>
      </c>
      <c r="K218" s="390">
        <f>SUM('2. NCCF CAD'!K218,'3. NCCF USD'!K218,'4. NCCF EUR'!K218,'5. NCCF GBP'!K218,'6. NCCF Autres (inclus)'!K218)</f>
        <v>0</v>
      </c>
      <c r="L218" s="388">
        <f>SUM('2. NCCF CAD'!L218,'3. NCCF USD'!L218,'4. NCCF EUR'!L218,'5. NCCF GBP'!L218,'6. NCCF Autres (inclus)'!L218)</f>
        <v>0</v>
      </c>
      <c r="M218" s="396">
        <f>SUM('2. NCCF CAD'!M218,'3. NCCF USD'!M218,'4. NCCF EUR'!M218,'5. NCCF GBP'!M218,'6. NCCF Autres (inclus)'!M218)</f>
        <v>0</v>
      </c>
      <c r="N218" s="392">
        <f>SUM('2. NCCF CAD'!N218,'3. NCCF USD'!N218,'4. NCCF EUR'!N218,'5. NCCF GBP'!N218,'6. NCCF Autres (inclus)'!N218)</f>
        <v>0</v>
      </c>
      <c r="O218" s="392">
        <f>SUM('2. NCCF CAD'!O218,'3. NCCF USD'!O218,'4. NCCF EUR'!O218,'5. NCCF GBP'!O218,'6. NCCF Autres (inclus)'!O218)</f>
        <v>0</v>
      </c>
      <c r="P218" s="392">
        <f>SUM('2. NCCF CAD'!P218,'3. NCCF USD'!P218,'4. NCCF EUR'!P218,'5. NCCF GBP'!P218,'6. NCCF Autres (inclus)'!P218)</f>
        <v>0</v>
      </c>
      <c r="Q218" s="392">
        <f>SUM('2. NCCF CAD'!Q218,'3. NCCF USD'!Q218,'4. NCCF EUR'!Q218,'5. NCCF GBP'!Q218,'6. NCCF Autres (inclus)'!Q218)</f>
        <v>0</v>
      </c>
      <c r="R218" s="392">
        <f>SUM('2. NCCF CAD'!R218,'3. NCCF USD'!R218,'4. NCCF EUR'!R218,'5. NCCF GBP'!R218,'6. NCCF Autres (inclus)'!R218)</f>
        <v>0</v>
      </c>
      <c r="S218" s="392">
        <f>SUM('2. NCCF CAD'!S218,'3. NCCF USD'!S218,'4. NCCF EUR'!S218,'5. NCCF GBP'!S218,'6. NCCF Autres (inclus)'!S218)</f>
        <v>0</v>
      </c>
      <c r="T218" s="392">
        <f>SUM('2. NCCF CAD'!T218,'3. NCCF USD'!T218,'4. NCCF EUR'!T218,'5. NCCF GBP'!T218,'6. NCCF Autres (inclus)'!T218)</f>
        <v>0</v>
      </c>
      <c r="U218" s="392">
        <f>SUM('2. NCCF CAD'!U218,'3. NCCF USD'!U218,'4. NCCF EUR'!U218,'5. NCCF GBP'!U218,'6. NCCF Autres (inclus)'!U218)</f>
        <v>0</v>
      </c>
      <c r="V218" s="399">
        <f>SUM('2. NCCF CAD'!V218,'3. NCCF USD'!V218,'4. NCCF EUR'!V218,'5. NCCF GBP'!V218,'6. NCCF Autres (inclus)'!V218)</f>
        <v>0</v>
      </c>
      <c r="W218" s="409">
        <f>SUM('2. NCCF CAD'!W218,'3. NCCF USD'!W218,'4. NCCF EUR'!W218,'5. NCCF GBP'!W218,'6. NCCF Autres (inclus)'!W218)</f>
        <v>0</v>
      </c>
      <c r="Y218" s="236"/>
    </row>
    <row r="219" spans="2:25" outlineLevel="1" x14ac:dyDescent="0.25">
      <c r="B219" s="465"/>
      <c r="C219" s="273"/>
      <c r="D219" s="273"/>
      <c r="E219" s="275"/>
      <c r="F219" s="274" t="s">
        <v>144</v>
      </c>
      <c r="G219" s="394">
        <f>SUM('2. NCCF CAD'!G219,'3. NCCF USD'!G219,'4. NCCF EUR'!G219,'5. NCCF GBP'!G219,'6. NCCF Autres (inclus)'!G219)</f>
        <v>0</v>
      </c>
      <c r="H219" s="421">
        <f>SUM('2. NCCF CAD'!H219,'3. NCCF USD'!H219,'4. NCCF EUR'!H219,'5. NCCF GBP'!H219,'6. NCCF Autres (inclus)'!H219)</f>
        <v>0</v>
      </c>
      <c r="I219" s="389">
        <f>SUM('2. NCCF CAD'!I219,'3. NCCF USD'!I219,'4. NCCF EUR'!I219,'5. NCCF GBP'!I219,'6. NCCF Autres (inclus)'!I219)</f>
        <v>0</v>
      </c>
      <c r="J219" s="389">
        <f>SUM('2. NCCF CAD'!J219,'3. NCCF USD'!J219,'4. NCCF EUR'!J219,'5. NCCF GBP'!J219,'6. NCCF Autres (inclus)'!J219)</f>
        <v>0</v>
      </c>
      <c r="K219" s="390">
        <f>SUM('2. NCCF CAD'!K219,'3. NCCF USD'!K219,'4. NCCF EUR'!K219,'5. NCCF GBP'!K219,'6. NCCF Autres (inclus)'!K219)</f>
        <v>0</v>
      </c>
      <c r="L219" s="388">
        <f>SUM('2. NCCF CAD'!L219,'3. NCCF USD'!L219,'4. NCCF EUR'!L219,'5. NCCF GBP'!L219,'6. NCCF Autres (inclus)'!L219)</f>
        <v>0</v>
      </c>
      <c r="M219" s="396">
        <f>SUM('2. NCCF CAD'!M219,'3. NCCF USD'!M219,'4. NCCF EUR'!M219,'5. NCCF GBP'!M219,'6. NCCF Autres (inclus)'!M219)</f>
        <v>0</v>
      </c>
      <c r="N219" s="392">
        <f>SUM('2. NCCF CAD'!N219,'3. NCCF USD'!N219,'4. NCCF EUR'!N219,'5. NCCF GBP'!N219,'6. NCCF Autres (inclus)'!N219)</f>
        <v>0</v>
      </c>
      <c r="O219" s="392">
        <f>SUM('2. NCCF CAD'!O219,'3. NCCF USD'!O219,'4. NCCF EUR'!O219,'5. NCCF GBP'!O219,'6. NCCF Autres (inclus)'!O219)</f>
        <v>0</v>
      </c>
      <c r="P219" s="392">
        <f>SUM('2. NCCF CAD'!P219,'3. NCCF USD'!P219,'4. NCCF EUR'!P219,'5. NCCF GBP'!P219,'6. NCCF Autres (inclus)'!P219)</f>
        <v>0</v>
      </c>
      <c r="Q219" s="392">
        <f>SUM('2. NCCF CAD'!Q219,'3. NCCF USD'!Q219,'4. NCCF EUR'!Q219,'5. NCCF GBP'!Q219,'6. NCCF Autres (inclus)'!Q219)</f>
        <v>0</v>
      </c>
      <c r="R219" s="392">
        <f>SUM('2. NCCF CAD'!R219,'3. NCCF USD'!R219,'4. NCCF EUR'!R219,'5. NCCF GBP'!R219,'6. NCCF Autres (inclus)'!R219)</f>
        <v>0</v>
      </c>
      <c r="S219" s="392">
        <f>SUM('2. NCCF CAD'!S219,'3. NCCF USD'!S219,'4. NCCF EUR'!S219,'5. NCCF GBP'!S219,'6. NCCF Autres (inclus)'!S219)</f>
        <v>0</v>
      </c>
      <c r="T219" s="392">
        <f>SUM('2. NCCF CAD'!T219,'3. NCCF USD'!T219,'4. NCCF EUR'!T219,'5. NCCF GBP'!T219,'6. NCCF Autres (inclus)'!T219)</f>
        <v>0</v>
      </c>
      <c r="U219" s="392">
        <f>SUM('2. NCCF CAD'!U219,'3. NCCF USD'!U219,'4. NCCF EUR'!U219,'5. NCCF GBP'!U219,'6. NCCF Autres (inclus)'!U219)</f>
        <v>0</v>
      </c>
      <c r="V219" s="399">
        <f>SUM('2. NCCF CAD'!V219,'3. NCCF USD'!V219,'4. NCCF EUR'!V219,'5. NCCF GBP'!V219,'6. NCCF Autres (inclus)'!V219)</f>
        <v>0</v>
      </c>
      <c r="W219" s="409">
        <f>SUM('2. NCCF CAD'!W219,'3. NCCF USD'!W219,'4. NCCF EUR'!W219,'5. NCCF GBP'!W219,'6. NCCF Autres (inclus)'!W219)</f>
        <v>0</v>
      </c>
      <c r="Y219" s="236"/>
    </row>
    <row r="220" spans="2:25" outlineLevel="1" x14ac:dyDescent="0.25">
      <c r="B220" s="465"/>
      <c r="C220" s="273"/>
      <c r="D220" s="273"/>
      <c r="E220" s="275"/>
      <c r="F220" s="274" t="s">
        <v>142</v>
      </c>
      <c r="G220" s="394">
        <f>SUM('2. NCCF CAD'!G220,'3. NCCF USD'!G220,'4. NCCF EUR'!G220,'5. NCCF GBP'!G220,'6. NCCF Autres (inclus)'!G220)</f>
        <v>0</v>
      </c>
      <c r="H220" s="368"/>
      <c r="I220" s="369"/>
      <c r="J220" s="369"/>
      <c r="K220" s="370"/>
      <c r="L220" s="364"/>
      <c r="M220" s="364"/>
      <c r="N220" s="364"/>
      <c r="O220" s="364"/>
      <c r="P220" s="364"/>
      <c r="Q220" s="364"/>
      <c r="R220" s="364"/>
      <c r="S220" s="364"/>
      <c r="T220" s="364"/>
      <c r="U220" s="364"/>
      <c r="V220" s="364"/>
      <c r="W220" s="366"/>
      <c r="Y220" s="236"/>
    </row>
    <row r="221" spans="2:25" x14ac:dyDescent="0.25">
      <c r="B221" s="465"/>
      <c r="C221" s="273"/>
      <c r="D221" s="272" t="s">
        <v>145</v>
      </c>
      <c r="E221" s="275"/>
      <c r="F221" s="273"/>
      <c r="G221" s="367">
        <f>SUBTOTAL(9,G222:G224)</f>
        <v>0</v>
      </c>
      <c r="H221" s="368"/>
      <c r="I221" s="369"/>
      <c r="J221" s="369"/>
      <c r="K221" s="370"/>
      <c r="L221" s="364"/>
      <c r="M221" s="364"/>
      <c r="N221" s="364"/>
      <c r="O221" s="364"/>
      <c r="P221" s="364"/>
      <c r="Q221" s="364"/>
      <c r="R221" s="364"/>
      <c r="S221" s="364"/>
      <c r="T221" s="364"/>
      <c r="U221" s="364"/>
      <c r="V221" s="364"/>
      <c r="W221" s="366"/>
      <c r="Y221" s="238"/>
    </row>
    <row r="222" spans="2:25" outlineLevel="1" x14ac:dyDescent="0.25">
      <c r="B222" s="465"/>
      <c r="C222" s="273"/>
      <c r="D222" s="273"/>
      <c r="E222" s="275"/>
      <c r="F222" s="274" t="s">
        <v>146</v>
      </c>
      <c r="G222" s="394">
        <f>SUM('2. NCCF CAD'!G222,'3. NCCF USD'!G222,'4. NCCF EUR'!G222,'5. NCCF GBP'!G222,'6. NCCF Autres (inclus)'!G222)</f>
        <v>0</v>
      </c>
      <c r="H222" s="368"/>
      <c r="I222" s="369"/>
      <c r="J222" s="369"/>
      <c r="K222" s="370"/>
      <c r="L222" s="364"/>
      <c r="M222" s="364"/>
      <c r="N222" s="364"/>
      <c r="O222" s="364"/>
      <c r="P222" s="364"/>
      <c r="Q222" s="364"/>
      <c r="R222" s="364"/>
      <c r="S222" s="364"/>
      <c r="T222" s="364"/>
      <c r="U222" s="364"/>
      <c r="V222" s="364"/>
      <c r="W222" s="366"/>
      <c r="Y222" s="236"/>
    </row>
    <row r="223" spans="2:25" outlineLevel="1" x14ac:dyDescent="0.25">
      <c r="B223" s="465"/>
      <c r="C223" s="273"/>
      <c r="D223" s="273"/>
      <c r="E223" s="275"/>
      <c r="F223" s="274" t="s">
        <v>147</v>
      </c>
      <c r="G223" s="394">
        <f>SUM('2. NCCF CAD'!G223,'3. NCCF USD'!G223,'4. NCCF EUR'!G223,'5. NCCF GBP'!G223,'6. NCCF Autres (inclus)'!G223)</f>
        <v>0</v>
      </c>
      <c r="H223" s="368"/>
      <c r="I223" s="369"/>
      <c r="J223" s="369"/>
      <c r="K223" s="370"/>
      <c r="L223" s="364"/>
      <c r="M223" s="364"/>
      <c r="N223" s="364"/>
      <c r="O223" s="364"/>
      <c r="P223" s="364"/>
      <c r="Q223" s="364"/>
      <c r="R223" s="364"/>
      <c r="S223" s="364"/>
      <c r="T223" s="364"/>
      <c r="U223" s="364"/>
      <c r="V223" s="364"/>
      <c r="W223" s="366"/>
      <c r="Y223" s="236"/>
    </row>
    <row r="224" spans="2:25" outlineLevel="1" x14ac:dyDescent="0.25">
      <c r="B224" s="465"/>
      <c r="C224" s="273"/>
      <c r="D224" s="273"/>
      <c r="E224" s="275"/>
      <c r="F224" s="274" t="s">
        <v>148</v>
      </c>
      <c r="G224" s="394">
        <f>SUM('2. NCCF CAD'!G224,'3. NCCF USD'!G224,'4. NCCF EUR'!G224,'5. NCCF GBP'!G224,'6. NCCF Autres (inclus)'!G224)</f>
        <v>0</v>
      </c>
      <c r="H224" s="368"/>
      <c r="I224" s="369"/>
      <c r="J224" s="369"/>
      <c r="K224" s="370"/>
      <c r="L224" s="364"/>
      <c r="M224" s="364"/>
      <c r="N224" s="364"/>
      <c r="O224" s="364"/>
      <c r="P224" s="364"/>
      <c r="Q224" s="364"/>
      <c r="R224" s="364"/>
      <c r="S224" s="364"/>
      <c r="T224" s="364"/>
      <c r="U224" s="364"/>
      <c r="V224" s="364"/>
      <c r="W224" s="366"/>
      <c r="Y224" s="236"/>
    </row>
    <row r="225" spans="1:25" x14ac:dyDescent="0.25">
      <c r="B225" s="465"/>
      <c r="C225" s="273"/>
      <c r="D225" s="272" t="s">
        <v>138</v>
      </c>
      <c r="E225" s="275"/>
      <c r="F225" s="273"/>
      <c r="G225" s="367">
        <f>SUBTOTAL(9,G226)</f>
        <v>0</v>
      </c>
      <c r="H225" s="368"/>
      <c r="I225" s="369"/>
      <c r="J225" s="369"/>
      <c r="K225" s="370"/>
      <c r="L225" s="364"/>
      <c r="M225" s="364"/>
      <c r="N225" s="364"/>
      <c r="O225" s="364"/>
      <c r="P225" s="364"/>
      <c r="Q225" s="364"/>
      <c r="R225" s="364"/>
      <c r="S225" s="364"/>
      <c r="T225" s="364"/>
      <c r="U225" s="364"/>
      <c r="V225" s="364"/>
      <c r="W225" s="366"/>
      <c r="Y225" s="238"/>
    </row>
    <row r="226" spans="1:25" outlineLevel="1" x14ac:dyDescent="0.25">
      <c r="B226" s="465"/>
      <c r="C226" s="273"/>
      <c r="D226" s="272"/>
      <c r="E226" s="275"/>
      <c r="F226" s="274" t="s">
        <v>138</v>
      </c>
      <c r="G226" s="394">
        <f>SUM('2. NCCF CAD'!G226,'3. NCCF USD'!G226,'4. NCCF EUR'!G226,'5. NCCF GBP'!G226,'6. NCCF Autres (inclus)'!G226)</f>
        <v>0</v>
      </c>
      <c r="H226" s="368"/>
      <c r="I226" s="369"/>
      <c r="J226" s="369"/>
      <c r="K226" s="370"/>
      <c r="L226" s="364"/>
      <c r="M226" s="364"/>
      <c r="N226" s="364"/>
      <c r="O226" s="364"/>
      <c r="P226" s="364"/>
      <c r="Q226" s="364"/>
      <c r="R226" s="364"/>
      <c r="S226" s="364"/>
      <c r="T226" s="364"/>
      <c r="U226" s="364"/>
      <c r="V226" s="364"/>
      <c r="W226" s="366"/>
      <c r="Y226" s="236"/>
    </row>
    <row r="227" spans="1:25" outlineLevel="1" x14ac:dyDescent="0.25">
      <c r="B227" s="465"/>
      <c r="C227" s="273"/>
      <c r="D227" s="272"/>
      <c r="E227" s="275"/>
      <c r="F227" s="273"/>
      <c r="G227" s="367"/>
      <c r="H227" s="368"/>
      <c r="I227" s="369"/>
      <c r="J227" s="369"/>
      <c r="K227" s="370"/>
      <c r="L227" s="364"/>
      <c r="M227" s="364"/>
      <c r="N227" s="364"/>
      <c r="O227" s="364"/>
      <c r="P227" s="364"/>
      <c r="Q227" s="364"/>
      <c r="R227" s="364"/>
      <c r="S227" s="364"/>
      <c r="T227" s="364"/>
      <c r="U227" s="364"/>
      <c r="V227" s="364"/>
      <c r="W227" s="366"/>
      <c r="Y227" s="353"/>
    </row>
    <row r="228" spans="1:25" outlineLevel="1" x14ac:dyDescent="0.25">
      <c r="B228" s="465"/>
      <c r="C228" s="272" t="s">
        <v>149</v>
      </c>
      <c r="D228" s="272"/>
      <c r="E228" s="275"/>
      <c r="F228" s="273"/>
      <c r="G228" s="367">
        <f>SUBTOTAL(9,G229:G231)</f>
        <v>0</v>
      </c>
      <c r="H228" s="368">
        <f t="shared" ref="H228:W228" si="53">SUBTOTAL(9,H229:H231)</f>
        <v>0</v>
      </c>
      <c r="I228" s="369">
        <f t="shared" si="53"/>
        <v>0</v>
      </c>
      <c r="J228" s="369">
        <f t="shared" si="53"/>
        <v>0</v>
      </c>
      <c r="K228" s="370">
        <f t="shared" si="53"/>
        <v>0</v>
      </c>
      <c r="L228" s="364">
        <f t="shared" si="53"/>
        <v>0</v>
      </c>
      <c r="M228" s="364">
        <f t="shared" si="53"/>
        <v>0</v>
      </c>
      <c r="N228" s="364">
        <f t="shared" si="53"/>
        <v>0</v>
      </c>
      <c r="O228" s="364">
        <f t="shared" si="53"/>
        <v>0</v>
      </c>
      <c r="P228" s="364">
        <f t="shared" si="53"/>
        <v>0</v>
      </c>
      <c r="Q228" s="364">
        <f t="shared" si="53"/>
        <v>0</v>
      </c>
      <c r="R228" s="364">
        <f t="shared" si="53"/>
        <v>0</v>
      </c>
      <c r="S228" s="364">
        <f t="shared" si="53"/>
        <v>0</v>
      </c>
      <c r="T228" s="364">
        <f t="shared" si="53"/>
        <v>0</v>
      </c>
      <c r="U228" s="364">
        <f t="shared" si="53"/>
        <v>0</v>
      </c>
      <c r="V228" s="364">
        <f t="shared" si="53"/>
        <v>0</v>
      </c>
      <c r="W228" s="366">
        <f t="shared" si="53"/>
        <v>0</v>
      </c>
      <c r="Y228" s="354"/>
    </row>
    <row r="229" spans="1:25" outlineLevel="1" x14ac:dyDescent="0.25">
      <c r="B229" s="465"/>
      <c r="C229" s="273"/>
      <c r="D229" s="272"/>
      <c r="E229" s="275"/>
      <c r="F229" s="359" t="s">
        <v>150</v>
      </c>
      <c r="G229" s="394">
        <f>SUM('2. NCCF CAD'!G229,'3. NCCF USD'!G229,'4. NCCF EUR'!G229,'5. NCCF GBP'!G229,'6. NCCF Autres (inclus)'!G229)</f>
        <v>0</v>
      </c>
      <c r="H229" s="421">
        <f>SUM('2. NCCF CAD'!H229,'3. NCCF USD'!H229,'4. NCCF EUR'!H229,'5. NCCF GBP'!H229,'6. NCCF Autres (inclus)'!H229)</f>
        <v>0</v>
      </c>
      <c r="I229" s="389">
        <f>SUM('2. NCCF CAD'!I229,'3. NCCF USD'!I229,'4. NCCF EUR'!I229,'5. NCCF GBP'!I229,'6. NCCF Autres (inclus)'!I229)</f>
        <v>0</v>
      </c>
      <c r="J229" s="389">
        <f>SUM('2. NCCF CAD'!J229,'3. NCCF USD'!J229,'4. NCCF EUR'!J229,'5. NCCF GBP'!J229,'6. NCCF Autres (inclus)'!J229)</f>
        <v>0</v>
      </c>
      <c r="K229" s="390">
        <f>SUM('2. NCCF CAD'!K229,'3. NCCF USD'!K229,'4. NCCF EUR'!K229,'5. NCCF GBP'!K229,'6. NCCF Autres (inclus)'!K229)</f>
        <v>0</v>
      </c>
      <c r="L229" s="388">
        <f>SUM('2. NCCF CAD'!L229,'3. NCCF USD'!L229,'4. NCCF EUR'!L229,'5. NCCF GBP'!L229,'6. NCCF Autres (inclus)'!L229)</f>
        <v>0</v>
      </c>
      <c r="M229" s="396">
        <f>SUM('2. NCCF CAD'!M229,'3. NCCF USD'!M229,'4. NCCF EUR'!M229,'5. NCCF GBP'!M229,'6. NCCF Autres (inclus)'!M229)</f>
        <v>0</v>
      </c>
      <c r="N229" s="392">
        <f>SUM('2. NCCF CAD'!N229,'3. NCCF USD'!N229,'4. NCCF EUR'!N229,'5. NCCF GBP'!N229,'6. NCCF Autres (inclus)'!N229)</f>
        <v>0</v>
      </c>
      <c r="O229" s="392">
        <f>SUM('2. NCCF CAD'!O229,'3. NCCF USD'!O229,'4. NCCF EUR'!O229,'5. NCCF GBP'!O229,'6. NCCF Autres (inclus)'!O229)</f>
        <v>0</v>
      </c>
      <c r="P229" s="392">
        <f>SUM('2. NCCF CAD'!P229,'3. NCCF USD'!P229,'4. NCCF EUR'!P229,'5. NCCF GBP'!P229,'6. NCCF Autres (inclus)'!P229)</f>
        <v>0</v>
      </c>
      <c r="Q229" s="392">
        <f>SUM('2. NCCF CAD'!Q229,'3. NCCF USD'!Q229,'4. NCCF EUR'!Q229,'5. NCCF GBP'!Q229,'6. NCCF Autres (inclus)'!Q229)</f>
        <v>0</v>
      </c>
      <c r="R229" s="392">
        <f>SUM('2. NCCF CAD'!R229,'3. NCCF USD'!R229,'4. NCCF EUR'!R229,'5. NCCF GBP'!R229,'6. NCCF Autres (inclus)'!R229)</f>
        <v>0</v>
      </c>
      <c r="S229" s="392">
        <f>SUM('2. NCCF CAD'!S229,'3. NCCF USD'!S229,'4. NCCF EUR'!S229,'5. NCCF GBP'!S229,'6. NCCF Autres (inclus)'!S229)</f>
        <v>0</v>
      </c>
      <c r="T229" s="392">
        <f>SUM('2. NCCF CAD'!T229,'3. NCCF USD'!T229,'4. NCCF EUR'!T229,'5. NCCF GBP'!T229,'6. NCCF Autres (inclus)'!T229)</f>
        <v>0</v>
      </c>
      <c r="U229" s="392">
        <f>SUM('2. NCCF CAD'!U229,'3. NCCF USD'!U229,'4. NCCF EUR'!U229,'5. NCCF GBP'!U229,'6. NCCF Autres (inclus)'!U229)</f>
        <v>0</v>
      </c>
      <c r="V229" s="399">
        <f>SUM('2. NCCF CAD'!V229,'3. NCCF USD'!V229,'4. NCCF EUR'!V229,'5. NCCF GBP'!V229,'6. NCCF Autres (inclus)'!V229)</f>
        <v>0</v>
      </c>
      <c r="W229" s="409">
        <f>SUM('2. NCCF CAD'!W229,'3. NCCF USD'!W229,'4. NCCF EUR'!W229,'5. NCCF GBP'!W229,'6. NCCF Autres (inclus)'!W229)</f>
        <v>0</v>
      </c>
      <c r="Y229" s="236"/>
    </row>
    <row r="230" spans="1:25" outlineLevel="1" x14ac:dyDescent="0.25">
      <c r="B230" s="465"/>
      <c r="C230" s="273"/>
      <c r="D230" s="272"/>
      <c r="E230" s="275"/>
      <c r="F230" s="359" t="s">
        <v>151</v>
      </c>
      <c r="G230" s="394">
        <f>SUM('2. NCCF CAD'!G230,'3. NCCF USD'!G230,'4. NCCF EUR'!G230,'5. NCCF GBP'!G230,'6. NCCF Autres (inclus)'!G230)</f>
        <v>0</v>
      </c>
      <c r="H230" s="421">
        <f>SUM('2. NCCF CAD'!H230,'3. NCCF USD'!H230,'4. NCCF EUR'!H230,'5. NCCF GBP'!H230,'6. NCCF Autres (inclus)'!H230)</f>
        <v>0</v>
      </c>
      <c r="I230" s="389">
        <f>SUM('2. NCCF CAD'!I230,'3. NCCF USD'!I230,'4. NCCF EUR'!I230,'5. NCCF GBP'!I230,'6. NCCF Autres (inclus)'!I230)</f>
        <v>0</v>
      </c>
      <c r="J230" s="389">
        <f>SUM('2. NCCF CAD'!J230,'3. NCCF USD'!J230,'4. NCCF EUR'!J230,'5. NCCF GBP'!J230,'6. NCCF Autres (inclus)'!J230)</f>
        <v>0</v>
      </c>
      <c r="K230" s="390">
        <f>SUM('2. NCCF CAD'!K230,'3. NCCF USD'!K230,'4. NCCF EUR'!K230,'5. NCCF GBP'!K230,'6. NCCF Autres (inclus)'!K230)</f>
        <v>0</v>
      </c>
      <c r="L230" s="388">
        <f>SUM('2. NCCF CAD'!L230,'3. NCCF USD'!L230,'4. NCCF EUR'!L230,'5. NCCF GBP'!L230,'6. NCCF Autres (inclus)'!L230)</f>
        <v>0</v>
      </c>
      <c r="M230" s="396">
        <f>SUM('2. NCCF CAD'!M230,'3. NCCF USD'!M230,'4. NCCF EUR'!M230,'5. NCCF GBP'!M230,'6. NCCF Autres (inclus)'!M230)</f>
        <v>0</v>
      </c>
      <c r="N230" s="392">
        <f>SUM('2. NCCF CAD'!N230,'3. NCCF USD'!N230,'4. NCCF EUR'!N230,'5. NCCF GBP'!N230,'6. NCCF Autres (inclus)'!N230)</f>
        <v>0</v>
      </c>
      <c r="O230" s="392">
        <f>SUM('2. NCCF CAD'!O230,'3. NCCF USD'!O230,'4. NCCF EUR'!O230,'5. NCCF GBP'!O230,'6. NCCF Autres (inclus)'!O230)</f>
        <v>0</v>
      </c>
      <c r="P230" s="392">
        <f>SUM('2. NCCF CAD'!P230,'3. NCCF USD'!P230,'4. NCCF EUR'!P230,'5. NCCF GBP'!P230,'6. NCCF Autres (inclus)'!P230)</f>
        <v>0</v>
      </c>
      <c r="Q230" s="392">
        <f>SUM('2. NCCF CAD'!Q230,'3. NCCF USD'!Q230,'4. NCCF EUR'!Q230,'5. NCCF GBP'!Q230,'6. NCCF Autres (inclus)'!Q230)</f>
        <v>0</v>
      </c>
      <c r="R230" s="392">
        <f>SUM('2. NCCF CAD'!R230,'3. NCCF USD'!R230,'4. NCCF EUR'!R230,'5. NCCF GBP'!R230,'6. NCCF Autres (inclus)'!R230)</f>
        <v>0</v>
      </c>
      <c r="S230" s="392">
        <f>SUM('2. NCCF CAD'!S230,'3. NCCF USD'!S230,'4. NCCF EUR'!S230,'5. NCCF GBP'!S230,'6. NCCF Autres (inclus)'!S230)</f>
        <v>0</v>
      </c>
      <c r="T230" s="392">
        <f>SUM('2. NCCF CAD'!T230,'3. NCCF USD'!T230,'4. NCCF EUR'!T230,'5. NCCF GBP'!T230,'6. NCCF Autres (inclus)'!T230)</f>
        <v>0</v>
      </c>
      <c r="U230" s="392">
        <f>SUM('2. NCCF CAD'!U230,'3. NCCF USD'!U230,'4. NCCF EUR'!U230,'5. NCCF GBP'!U230,'6. NCCF Autres (inclus)'!U230)</f>
        <v>0</v>
      </c>
      <c r="V230" s="399">
        <f>SUM('2. NCCF CAD'!V230,'3. NCCF USD'!V230,'4. NCCF EUR'!V230,'5. NCCF GBP'!V230,'6. NCCF Autres (inclus)'!V230)</f>
        <v>0</v>
      </c>
      <c r="W230" s="409">
        <f>SUM('2. NCCF CAD'!W230,'3. NCCF USD'!W230,'4. NCCF EUR'!W230,'5. NCCF GBP'!W230,'6. NCCF Autres (inclus)'!W230)</f>
        <v>0</v>
      </c>
      <c r="Y230" s="236"/>
    </row>
    <row r="231" spans="1:25" outlineLevel="1" x14ac:dyDescent="0.25">
      <c r="B231" s="465"/>
      <c r="C231" s="273"/>
      <c r="D231" s="272"/>
      <c r="E231" s="275"/>
      <c r="F231" s="359" t="s">
        <v>152</v>
      </c>
      <c r="G231" s="394">
        <f>SUM('2. NCCF CAD'!G231,'3. NCCF USD'!G231,'4. NCCF EUR'!G231,'5. NCCF GBP'!G231,'6. NCCF Autres (inclus)'!G231)</f>
        <v>0</v>
      </c>
      <c r="H231" s="421">
        <f>SUM('2. NCCF CAD'!H231,'3. NCCF USD'!H231,'4. NCCF EUR'!H231,'5. NCCF GBP'!H231,'6. NCCF Autres (inclus)'!H231)</f>
        <v>0</v>
      </c>
      <c r="I231" s="389">
        <f>SUM('2. NCCF CAD'!I231,'3. NCCF USD'!I231,'4. NCCF EUR'!I231,'5. NCCF GBP'!I231,'6. NCCF Autres (inclus)'!I231)</f>
        <v>0</v>
      </c>
      <c r="J231" s="389">
        <f>SUM('2. NCCF CAD'!J231,'3. NCCF USD'!J231,'4. NCCF EUR'!J231,'5. NCCF GBP'!J231,'6. NCCF Autres (inclus)'!J231)</f>
        <v>0</v>
      </c>
      <c r="K231" s="390">
        <f>SUM('2. NCCF CAD'!K231,'3. NCCF USD'!K231,'4. NCCF EUR'!K231,'5. NCCF GBP'!K231,'6. NCCF Autres (inclus)'!K231)</f>
        <v>0</v>
      </c>
      <c r="L231" s="388">
        <f>SUM('2. NCCF CAD'!L231,'3. NCCF USD'!L231,'4. NCCF EUR'!L231,'5. NCCF GBP'!L231,'6. NCCF Autres (inclus)'!L231)</f>
        <v>0</v>
      </c>
      <c r="M231" s="396">
        <f>SUM('2. NCCF CAD'!M231,'3. NCCF USD'!M231,'4. NCCF EUR'!M231,'5. NCCF GBP'!M231,'6. NCCF Autres (inclus)'!M231)</f>
        <v>0</v>
      </c>
      <c r="N231" s="392">
        <f>SUM('2. NCCF CAD'!N231,'3. NCCF USD'!N231,'4. NCCF EUR'!N231,'5. NCCF GBP'!N231,'6. NCCF Autres (inclus)'!N231)</f>
        <v>0</v>
      </c>
      <c r="O231" s="392">
        <f>SUM('2. NCCF CAD'!O231,'3. NCCF USD'!O231,'4. NCCF EUR'!O231,'5. NCCF GBP'!O231,'6. NCCF Autres (inclus)'!O231)</f>
        <v>0</v>
      </c>
      <c r="P231" s="392">
        <f>SUM('2. NCCF CAD'!P231,'3. NCCF USD'!P231,'4. NCCF EUR'!P231,'5. NCCF GBP'!P231,'6. NCCF Autres (inclus)'!P231)</f>
        <v>0</v>
      </c>
      <c r="Q231" s="392">
        <f>SUM('2. NCCF CAD'!Q231,'3. NCCF USD'!Q231,'4. NCCF EUR'!Q231,'5. NCCF GBP'!Q231,'6. NCCF Autres (inclus)'!Q231)</f>
        <v>0</v>
      </c>
      <c r="R231" s="392">
        <f>SUM('2. NCCF CAD'!R231,'3. NCCF USD'!R231,'4. NCCF EUR'!R231,'5. NCCF GBP'!R231,'6. NCCF Autres (inclus)'!R231)</f>
        <v>0</v>
      </c>
      <c r="S231" s="392">
        <f>SUM('2. NCCF CAD'!S231,'3. NCCF USD'!S231,'4. NCCF EUR'!S231,'5. NCCF GBP'!S231,'6. NCCF Autres (inclus)'!S231)</f>
        <v>0</v>
      </c>
      <c r="T231" s="392">
        <f>SUM('2. NCCF CAD'!T231,'3. NCCF USD'!T231,'4. NCCF EUR'!T231,'5. NCCF GBP'!T231,'6. NCCF Autres (inclus)'!T231)</f>
        <v>0</v>
      </c>
      <c r="U231" s="392">
        <f>SUM('2. NCCF CAD'!U231,'3. NCCF USD'!U231,'4. NCCF EUR'!U231,'5. NCCF GBP'!U231,'6. NCCF Autres (inclus)'!U231)</f>
        <v>0</v>
      </c>
      <c r="V231" s="399">
        <f>SUM('2. NCCF CAD'!V231,'3. NCCF USD'!V231,'4. NCCF EUR'!V231,'5. NCCF GBP'!V231,'6. NCCF Autres (inclus)'!V231)</f>
        <v>0</v>
      </c>
      <c r="W231" s="409">
        <f>SUM('2. NCCF CAD'!W231,'3. NCCF USD'!W231,'4. NCCF EUR'!W231,'5. NCCF GBP'!W231,'6. NCCF Autres (inclus)'!W231)</f>
        <v>0</v>
      </c>
      <c r="Y231" s="236"/>
    </row>
    <row r="232" spans="1:25" x14ac:dyDescent="0.25">
      <c r="B232" s="465"/>
      <c r="C232" s="273"/>
      <c r="D232" s="272"/>
      <c r="E232" s="275"/>
      <c r="F232" s="273"/>
      <c r="G232" s="367"/>
      <c r="H232" s="368"/>
      <c r="I232" s="369"/>
      <c r="J232" s="369"/>
      <c r="K232" s="370"/>
      <c r="L232" s="364"/>
      <c r="M232" s="364"/>
      <c r="N232" s="364"/>
      <c r="O232" s="364"/>
      <c r="P232" s="364"/>
      <c r="Q232" s="364"/>
      <c r="R232" s="364"/>
      <c r="S232" s="364"/>
      <c r="T232" s="364"/>
      <c r="U232" s="364"/>
      <c r="V232" s="364"/>
      <c r="W232" s="366"/>
      <c r="Y232" s="353"/>
    </row>
    <row r="233" spans="1:25" s="79" customFormat="1" ht="16.2" thickBot="1" x14ac:dyDescent="0.3">
      <c r="A233" s="51"/>
      <c r="B233" s="279" t="s">
        <v>153</v>
      </c>
      <c r="C233" s="483"/>
      <c r="D233" s="483"/>
      <c r="E233" s="483"/>
      <c r="F233" s="483"/>
      <c r="G233" s="372">
        <f t="shared" ref="G233:W233" si="54">SUBTOTAL(9,G8:G232)</f>
        <v>0</v>
      </c>
      <c r="H233" s="373">
        <f t="shared" si="54"/>
        <v>0</v>
      </c>
      <c r="I233" s="374">
        <f t="shared" si="54"/>
        <v>0</v>
      </c>
      <c r="J233" s="374">
        <f t="shared" si="54"/>
        <v>0</v>
      </c>
      <c r="K233" s="375">
        <f t="shared" si="54"/>
        <v>0</v>
      </c>
      <c r="L233" s="374">
        <f t="shared" si="54"/>
        <v>0</v>
      </c>
      <c r="M233" s="60">
        <f t="shared" si="54"/>
        <v>0</v>
      </c>
      <c r="N233" s="374">
        <f t="shared" si="54"/>
        <v>0</v>
      </c>
      <c r="O233" s="374">
        <f t="shared" si="54"/>
        <v>0</v>
      </c>
      <c r="P233" s="374">
        <f t="shared" si="54"/>
        <v>0</v>
      </c>
      <c r="Q233" s="374">
        <f t="shared" si="54"/>
        <v>0</v>
      </c>
      <c r="R233" s="374">
        <f t="shared" si="54"/>
        <v>0</v>
      </c>
      <c r="S233" s="374">
        <f t="shared" si="54"/>
        <v>0</v>
      </c>
      <c r="T233" s="374">
        <f t="shared" si="54"/>
        <v>0</v>
      </c>
      <c r="U233" s="374">
        <f t="shared" si="54"/>
        <v>0</v>
      </c>
      <c r="V233" s="374">
        <f t="shared" si="54"/>
        <v>0</v>
      </c>
      <c r="W233" s="376">
        <f t="shared" si="54"/>
        <v>0</v>
      </c>
      <c r="X233" s="51"/>
      <c r="Y233" s="355"/>
    </row>
    <row r="234" spans="1:25" s="79" customFormat="1" ht="15.6" thickBot="1" x14ac:dyDescent="0.3">
      <c r="A234" s="51"/>
      <c r="B234" s="272"/>
      <c r="C234" s="273"/>
      <c r="D234" s="273"/>
      <c r="E234" s="273"/>
      <c r="F234" s="273"/>
      <c r="G234" s="369"/>
      <c r="H234" s="364"/>
      <c r="I234" s="364"/>
      <c r="J234" s="364"/>
      <c r="K234" s="364"/>
      <c r="L234" s="364"/>
      <c r="M234" s="31"/>
      <c r="N234" s="364"/>
      <c r="O234" s="364"/>
      <c r="P234" s="364"/>
      <c r="Q234" s="364"/>
      <c r="R234" s="364"/>
      <c r="S234" s="364"/>
      <c r="T234" s="364"/>
      <c r="U234" s="364"/>
      <c r="V234" s="364"/>
      <c r="W234" s="364"/>
      <c r="X234" s="51"/>
      <c r="Y234"/>
    </row>
    <row r="235" spans="1:25" s="79" customFormat="1" ht="16.2" thickBot="1" x14ac:dyDescent="0.3">
      <c r="A235" s="51"/>
      <c r="B235" s="433" t="s">
        <v>154</v>
      </c>
      <c r="C235" s="484"/>
      <c r="D235" s="484"/>
      <c r="E235" s="484"/>
      <c r="F235" s="484"/>
      <c r="G235" s="480"/>
      <c r="H235" s="480"/>
      <c r="I235" s="480"/>
      <c r="J235" s="480"/>
      <c r="K235" s="480"/>
      <c r="L235" s="480"/>
      <c r="M235" s="481"/>
      <c r="N235" s="480"/>
      <c r="O235" s="480"/>
      <c r="P235" s="480"/>
      <c r="Q235" s="480"/>
      <c r="R235" s="480"/>
      <c r="S235" s="480"/>
      <c r="T235" s="480"/>
      <c r="U235" s="480"/>
      <c r="V235" s="480"/>
      <c r="W235" s="482"/>
      <c r="X235" s="51"/>
      <c r="Y235" s="519"/>
    </row>
    <row r="236" spans="1:25" x14ac:dyDescent="0.25">
      <c r="B236" s="479"/>
      <c r="C236" s="272" t="s">
        <v>155</v>
      </c>
      <c r="D236" s="272"/>
      <c r="E236" s="275"/>
      <c r="F236" s="275"/>
      <c r="G236" s="366"/>
      <c r="H236" s="364"/>
      <c r="I236" s="364"/>
      <c r="J236" s="364"/>
      <c r="K236" s="364"/>
      <c r="L236" s="30"/>
      <c r="M236" s="31"/>
      <c r="N236" s="364"/>
      <c r="O236" s="364"/>
      <c r="P236" s="364"/>
      <c r="Q236" s="364"/>
      <c r="R236" s="364"/>
      <c r="S236" s="364"/>
      <c r="T236" s="364"/>
      <c r="U236" s="364"/>
      <c r="V236" s="365"/>
      <c r="W236" s="365"/>
      <c r="Y236" s="237"/>
    </row>
    <row r="237" spans="1:25" x14ac:dyDescent="0.25">
      <c r="B237" s="479"/>
      <c r="C237" s="275"/>
      <c r="D237" s="272" t="s">
        <v>156</v>
      </c>
      <c r="E237" s="275"/>
      <c r="F237" s="275"/>
      <c r="G237" s="367">
        <f>SUBTOTAL(9,G238:G244)</f>
        <v>0</v>
      </c>
      <c r="H237" s="364"/>
      <c r="I237" s="364"/>
      <c r="J237" s="364"/>
      <c r="K237" s="364"/>
      <c r="L237" s="30"/>
      <c r="M237" s="31"/>
      <c r="N237" s="364"/>
      <c r="O237" s="364"/>
      <c r="P237" s="364"/>
      <c r="Q237" s="364"/>
      <c r="R237" s="364"/>
      <c r="S237" s="364"/>
      <c r="T237" s="364"/>
      <c r="U237" s="364"/>
      <c r="V237" s="365"/>
      <c r="W237" s="365"/>
      <c r="Y237" s="354"/>
    </row>
    <row r="238" spans="1:25" s="85" customFormat="1" outlineLevel="1" x14ac:dyDescent="0.25">
      <c r="B238" s="489"/>
      <c r="C238" s="485"/>
      <c r="D238" s="485"/>
      <c r="E238" s="485"/>
      <c r="F238" s="301" t="s">
        <v>157</v>
      </c>
      <c r="G238" s="101">
        <f>SUM('2. NCCF CAD'!G238,'3. NCCF USD'!G238,'4. NCCF EUR'!G238,'5. NCCF GBP'!G238,'6. NCCF Autres (inclus)'!G238)</f>
        <v>0</v>
      </c>
      <c r="H238" s="33"/>
      <c r="I238" s="33"/>
      <c r="J238" s="33"/>
      <c r="K238" s="33"/>
      <c r="L238" s="34"/>
      <c r="M238" s="33"/>
      <c r="N238" s="33"/>
      <c r="O238" s="33"/>
      <c r="P238" s="33"/>
      <c r="Q238" s="33"/>
      <c r="R238" s="33"/>
      <c r="S238" s="33"/>
      <c r="T238" s="33"/>
      <c r="U238" s="33"/>
      <c r="V238" s="35"/>
      <c r="W238" s="35"/>
      <c r="X238" s="84"/>
      <c r="Y238" s="236"/>
    </row>
    <row r="239" spans="1:25" outlineLevel="1" x14ac:dyDescent="0.25">
      <c r="B239" s="465"/>
      <c r="C239" s="275"/>
      <c r="D239" s="275"/>
      <c r="E239" s="275"/>
      <c r="F239" s="301" t="s">
        <v>158</v>
      </c>
      <c r="G239" s="101">
        <f>SUM('2. NCCF CAD'!G239,'3. NCCF USD'!G239,'4. NCCF EUR'!G239,'5. NCCF GBP'!G239,'6. NCCF Autres (inclus)'!G239)</f>
        <v>0</v>
      </c>
      <c r="H239" s="33"/>
      <c r="I239" s="33"/>
      <c r="J239" s="33"/>
      <c r="K239" s="33"/>
      <c r="L239" s="34"/>
      <c r="M239" s="33"/>
      <c r="N239" s="33"/>
      <c r="O239" s="33"/>
      <c r="P239" s="33"/>
      <c r="Q239" s="33"/>
      <c r="R239" s="33"/>
      <c r="S239" s="33"/>
      <c r="T239" s="33"/>
      <c r="U239" s="33"/>
      <c r="V239" s="35"/>
      <c r="W239" s="35"/>
      <c r="Y239" s="236"/>
    </row>
    <row r="240" spans="1:25" outlineLevel="1" x14ac:dyDescent="0.25">
      <c r="B240" s="465"/>
      <c r="C240" s="275"/>
      <c r="D240" s="275"/>
      <c r="E240" s="275"/>
      <c r="F240" s="277" t="s">
        <v>159</v>
      </c>
      <c r="G240" s="101">
        <f>SUM('2. NCCF CAD'!G240,'3. NCCF USD'!G240,'4. NCCF EUR'!G240,'5. NCCF GBP'!G240,'6. NCCF Autres (inclus)'!G240)</f>
        <v>0</v>
      </c>
      <c r="H240" s="33"/>
      <c r="I240" s="33"/>
      <c r="J240" s="33"/>
      <c r="K240" s="33"/>
      <c r="L240" s="34"/>
      <c r="M240" s="33"/>
      <c r="N240" s="33"/>
      <c r="O240" s="33"/>
      <c r="P240" s="33"/>
      <c r="Q240" s="33"/>
      <c r="R240" s="33"/>
      <c r="S240" s="33"/>
      <c r="T240" s="33"/>
      <c r="U240" s="33"/>
      <c r="V240" s="35"/>
      <c r="W240" s="35"/>
      <c r="Y240" s="236"/>
    </row>
    <row r="241" spans="2:25" outlineLevel="1" x14ac:dyDescent="0.25">
      <c r="B241" s="465"/>
      <c r="C241" s="275"/>
      <c r="D241" s="275"/>
      <c r="E241" s="275"/>
      <c r="F241" s="277" t="s">
        <v>160</v>
      </c>
      <c r="G241" s="101">
        <f>SUM('2. NCCF CAD'!G241,'3. NCCF USD'!G241,'4. NCCF EUR'!G241,'5. NCCF GBP'!G241,'6. NCCF Autres (inclus)'!G241)</f>
        <v>0</v>
      </c>
      <c r="H241" s="33"/>
      <c r="I241" s="33"/>
      <c r="J241" s="33"/>
      <c r="K241" s="33"/>
      <c r="L241" s="34"/>
      <c r="M241" s="33"/>
      <c r="N241" s="33"/>
      <c r="O241" s="33"/>
      <c r="P241" s="33"/>
      <c r="Q241" s="33"/>
      <c r="R241" s="33"/>
      <c r="S241" s="33"/>
      <c r="T241" s="33"/>
      <c r="U241" s="33"/>
      <c r="V241" s="35"/>
      <c r="W241" s="35"/>
      <c r="Y241" s="236"/>
    </row>
    <row r="242" spans="2:25" outlineLevel="1" x14ac:dyDescent="0.25">
      <c r="B242" s="465"/>
      <c r="C242" s="275"/>
      <c r="D242" s="275"/>
      <c r="E242" s="275"/>
      <c r="F242" s="277" t="s">
        <v>161</v>
      </c>
      <c r="G242" s="101">
        <f>SUM('2. NCCF CAD'!G242,'3. NCCF USD'!G242,'4. NCCF EUR'!G242,'5. NCCF GBP'!G242,'6. NCCF Autres (inclus)'!G242)</f>
        <v>0</v>
      </c>
      <c r="H242" s="33"/>
      <c r="I242" s="33"/>
      <c r="J242" s="33"/>
      <c r="K242" s="33"/>
      <c r="L242" s="34"/>
      <c r="M242" s="33"/>
      <c r="N242" s="33"/>
      <c r="O242" s="33"/>
      <c r="P242" s="33"/>
      <c r="Q242" s="33"/>
      <c r="R242" s="33"/>
      <c r="S242" s="33"/>
      <c r="T242" s="33"/>
      <c r="U242" s="33"/>
      <c r="V242" s="35"/>
      <c r="W242" s="35"/>
      <c r="Y242" s="236"/>
    </row>
    <row r="243" spans="2:25" outlineLevel="1" x14ac:dyDescent="0.25">
      <c r="B243" s="465"/>
      <c r="C243" s="275"/>
      <c r="D243" s="275"/>
      <c r="E243" s="275"/>
      <c r="F243" s="274" t="s">
        <v>162</v>
      </c>
      <c r="G243" s="101">
        <f>SUM('2. NCCF CAD'!G243,'3. NCCF USD'!G243,'4. NCCF EUR'!G243,'5. NCCF GBP'!G243,'6. NCCF Autres (inclus)'!G243)</f>
        <v>0</v>
      </c>
      <c r="H243" s="33"/>
      <c r="I243" s="33"/>
      <c r="J243" s="33"/>
      <c r="K243" s="33"/>
      <c r="L243" s="34"/>
      <c r="M243" s="33"/>
      <c r="N243" s="33"/>
      <c r="O243" s="33"/>
      <c r="P243" s="33"/>
      <c r="Q243" s="33"/>
      <c r="R243" s="33"/>
      <c r="S243" s="33"/>
      <c r="T243" s="33"/>
      <c r="U243" s="33"/>
      <c r="V243" s="35"/>
      <c r="W243" s="35"/>
      <c r="Y243" s="236"/>
    </row>
    <row r="244" spans="2:25" outlineLevel="1" x14ac:dyDescent="0.25">
      <c r="B244" s="465"/>
      <c r="C244" s="275"/>
      <c r="D244" s="275"/>
      <c r="E244" s="275"/>
      <c r="F244" s="274" t="s">
        <v>163</v>
      </c>
      <c r="G244" s="101">
        <f>SUM('2. NCCF CAD'!G244,'3. NCCF USD'!G244,'4. NCCF EUR'!G244,'5. NCCF GBP'!G244,'6. NCCF Autres (inclus)'!G244)</f>
        <v>0</v>
      </c>
      <c r="H244" s="33"/>
      <c r="I244" s="33"/>
      <c r="J244" s="33"/>
      <c r="K244" s="33"/>
      <c r="L244" s="34"/>
      <c r="M244" s="33"/>
      <c r="N244" s="33"/>
      <c r="O244" s="33"/>
      <c r="P244" s="33"/>
      <c r="Q244" s="33"/>
      <c r="R244" s="33"/>
      <c r="S244" s="33"/>
      <c r="T244" s="33"/>
      <c r="U244" s="33"/>
      <c r="V244" s="35"/>
      <c r="W244" s="35"/>
      <c r="Y244" s="236"/>
    </row>
    <row r="245" spans="2:25" x14ac:dyDescent="0.25">
      <c r="B245" s="479"/>
      <c r="C245" s="275"/>
      <c r="D245" s="276" t="s">
        <v>164</v>
      </c>
      <c r="E245" s="275"/>
      <c r="F245" s="275"/>
      <c r="G245" s="52"/>
      <c r="H245" s="364"/>
      <c r="I245" s="364"/>
      <c r="J245" s="364"/>
      <c r="K245" s="364"/>
      <c r="L245" s="30"/>
      <c r="M245" s="31"/>
      <c r="N245" s="364"/>
      <c r="O245" s="364"/>
      <c r="P245" s="364"/>
      <c r="Q245" s="364"/>
      <c r="R245" s="364"/>
      <c r="S245" s="364"/>
      <c r="T245" s="364"/>
      <c r="U245" s="364"/>
      <c r="V245" s="365"/>
      <c r="W245" s="365"/>
      <c r="Y245" s="353"/>
    </row>
    <row r="246" spans="2:25" x14ac:dyDescent="0.25">
      <c r="B246" s="479"/>
      <c r="C246" s="275"/>
      <c r="D246" s="276"/>
      <c r="E246" s="275" t="s">
        <v>165</v>
      </c>
      <c r="F246" s="275"/>
      <c r="G246" s="367">
        <f t="shared" ref="G246:W246" si="55">SUBTOTAL(9,G247:G252)</f>
        <v>0</v>
      </c>
      <c r="H246" s="364">
        <f t="shared" si="55"/>
        <v>0</v>
      </c>
      <c r="I246" s="364">
        <f t="shared" si="55"/>
        <v>0</v>
      </c>
      <c r="J246" s="364">
        <f t="shared" si="55"/>
        <v>0</v>
      </c>
      <c r="K246" s="364">
        <f t="shared" si="55"/>
        <v>0</v>
      </c>
      <c r="L246" s="30">
        <f t="shared" si="55"/>
        <v>0</v>
      </c>
      <c r="M246" s="31">
        <f t="shared" si="55"/>
        <v>0</v>
      </c>
      <c r="N246" s="31">
        <f t="shared" si="55"/>
        <v>0</v>
      </c>
      <c r="O246" s="31">
        <f t="shared" si="55"/>
        <v>0</v>
      </c>
      <c r="P246" s="31">
        <f t="shared" si="55"/>
        <v>0</v>
      </c>
      <c r="Q246" s="31">
        <f t="shared" si="55"/>
        <v>0</v>
      </c>
      <c r="R246" s="31">
        <f t="shared" si="55"/>
        <v>0</v>
      </c>
      <c r="S246" s="31">
        <f t="shared" si="55"/>
        <v>0</v>
      </c>
      <c r="T246" s="31">
        <f t="shared" si="55"/>
        <v>0</v>
      </c>
      <c r="U246" s="31">
        <f t="shared" si="55"/>
        <v>0</v>
      </c>
      <c r="V246" s="365">
        <f t="shared" si="55"/>
        <v>0</v>
      </c>
      <c r="W246" s="365">
        <f t="shared" si="55"/>
        <v>0</v>
      </c>
      <c r="Y246" s="354"/>
    </row>
    <row r="247" spans="2:25" outlineLevel="1" x14ac:dyDescent="0.25">
      <c r="B247" s="465"/>
      <c r="C247" s="275"/>
      <c r="D247" s="275"/>
      <c r="E247" s="273"/>
      <c r="F247" s="277" t="s">
        <v>166</v>
      </c>
      <c r="G247" s="101">
        <f>SUM('2. NCCF CAD'!G247,'3. NCCF USD'!G247,'4. NCCF EUR'!G247,'5. NCCF GBP'!G247,'6. NCCF Autres (inclus)'!G247)</f>
        <v>0</v>
      </c>
      <c r="H247" s="388">
        <f>SUM('2. NCCF CAD'!H247,'3. NCCF USD'!H247,'4. NCCF EUR'!H247,'5. NCCF GBP'!H247,'6. NCCF Autres (inclus)'!H247)</f>
        <v>0</v>
      </c>
      <c r="I247" s="392">
        <f>SUM('2. NCCF CAD'!I247,'3. NCCF USD'!I247,'4. NCCF EUR'!I247,'5. NCCF GBP'!I247,'6. NCCF Autres (inclus)'!I247)</f>
        <v>0</v>
      </c>
      <c r="J247" s="392">
        <f>SUM('2. NCCF CAD'!J247,'3. NCCF USD'!J247,'4. NCCF EUR'!J247,'5. NCCF GBP'!J247,'6. NCCF Autres (inclus)'!J247)</f>
        <v>0</v>
      </c>
      <c r="K247" s="396">
        <f>SUM('2. NCCF CAD'!K247,'3. NCCF USD'!K247,'4. NCCF EUR'!K247,'5. NCCF GBP'!K247,'6. NCCF Autres (inclus)'!K247)</f>
        <v>0</v>
      </c>
      <c r="L247" s="107">
        <f>SUM('2. NCCF CAD'!L247,'3. NCCF USD'!L247,'4. NCCF EUR'!L247,'5. NCCF GBP'!L247,'6. NCCF Autres (inclus)'!L247)</f>
        <v>0</v>
      </c>
      <c r="M247" s="108">
        <f>SUM('2. NCCF CAD'!M247,'3. NCCF USD'!M247,'4. NCCF EUR'!M247,'5. NCCF GBP'!M247,'6. NCCF Autres (inclus)'!M247)</f>
        <v>0</v>
      </c>
      <c r="N247" s="392">
        <f>SUM('2. NCCF CAD'!N247,'3. NCCF USD'!N247,'4. NCCF EUR'!N247,'5. NCCF GBP'!N247,'6. NCCF Autres (inclus)'!N247)</f>
        <v>0</v>
      </c>
      <c r="O247" s="392">
        <f>SUM('2. NCCF CAD'!O247,'3. NCCF USD'!O247,'4. NCCF EUR'!O247,'5. NCCF GBP'!O247,'6. NCCF Autres (inclus)'!O247)</f>
        <v>0</v>
      </c>
      <c r="P247" s="392">
        <f>SUM('2. NCCF CAD'!P247,'3. NCCF USD'!P247,'4. NCCF EUR'!P247,'5. NCCF GBP'!P247,'6. NCCF Autres (inclus)'!P247)</f>
        <v>0</v>
      </c>
      <c r="Q247" s="392">
        <f>SUM('2. NCCF CAD'!Q247,'3. NCCF USD'!Q247,'4. NCCF EUR'!Q247,'5. NCCF GBP'!Q247,'6. NCCF Autres (inclus)'!Q247)</f>
        <v>0</v>
      </c>
      <c r="R247" s="392">
        <f>SUM('2. NCCF CAD'!R247,'3. NCCF USD'!R247,'4. NCCF EUR'!R247,'5. NCCF GBP'!R247,'6. NCCF Autres (inclus)'!R247)</f>
        <v>0</v>
      </c>
      <c r="S247" s="392">
        <f>SUM('2. NCCF CAD'!S247,'3. NCCF USD'!S247,'4. NCCF EUR'!S247,'5. NCCF GBP'!S247,'6. NCCF Autres (inclus)'!S247)</f>
        <v>0</v>
      </c>
      <c r="T247" s="392">
        <f>SUM('2. NCCF CAD'!T247,'3. NCCF USD'!T247,'4. NCCF EUR'!T247,'5. NCCF GBP'!T247,'6. NCCF Autres (inclus)'!T247)</f>
        <v>0</v>
      </c>
      <c r="U247" s="392">
        <f>SUM('2. NCCF CAD'!U247,'3. NCCF USD'!U247,'4. NCCF EUR'!U247,'5. NCCF GBP'!U247,'6. NCCF Autres (inclus)'!U247)</f>
        <v>0</v>
      </c>
      <c r="V247" s="393">
        <f>SUM('2. NCCF CAD'!V247,'3. NCCF USD'!V247,'4. NCCF EUR'!V247,'5. NCCF GBP'!V247,'6. NCCF Autres (inclus)'!V247)</f>
        <v>0</v>
      </c>
      <c r="W247" s="420">
        <f>SUM('2. NCCF CAD'!W247,'3. NCCF USD'!W247,'4. NCCF EUR'!W247,'5. NCCF GBP'!W247,'6. NCCF Autres (inclus)'!W247)</f>
        <v>0</v>
      </c>
      <c r="Y247" s="236"/>
    </row>
    <row r="248" spans="2:25" outlineLevel="1" x14ac:dyDescent="0.25">
      <c r="B248" s="465"/>
      <c r="C248" s="275"/>
      <c r="D248" s="275"/>
      <c r="E248" s="273"/>
      <c r="F248" s="277" t="s">
        <v>167</v>
      </c>
      <c r="G248" s="101">
        <f>SUM('2. NCCF CAD'!G248,'3. NCCF USD'!G248,'4. NCCF EUR'!G248,'5. NCCF GBP'!G248,'6. NCCF Autres (inclus)'!G248)</f>
        <v>0</v>
      </c>
      <c r="H248" s="388">
        <f>SUM('2. NCCF CAD'!H248,'3. NCCF USD'!H248,'4. NCCF EUR'!H248,'5. NCCF GBP'!H248,'6. NCCF Autres (inclus)'!H248)</f>
        <v>0</v>
      </c>
      <c r="I248" s="392">
        <f>SUM('2. NCCF CAD'!I248,'3. NCCF USD'!I248,'4. NCCF EUR'!I248,'5. NCCF GBP'!I248,'6. NCCF Autres (inclus)'!I248)</f>
        <v>0</v>
      </c>
      <c r="J248" s="392">
        <f>SUM('2. NCCF CAD'!J248,'3. NCCF USD'!J248,'4. NCCF EUR'!J248,'5. NCCF GBP'!J248,'6. NCCF Autres (inclus)'!J248)</f>
        <v>0</v>
      </c>
      <c r="K248" s="396">
        <f>SUM('2. NCCF CAD'!K248,'3. NCCF USD'!K248,'4. NCCF EUR'!K248,'5. NCCF GBP'!K248,'6. NCCF Autres (inclus)'!K248)</f>
        <v>0</v>
      </c>
      <c r="L248" s="107">
        <f>SUM('2. NCCF CAD'!L248,'3. NCCF USD'!L248,'4. NCCF EUR'!L248,'5. NCCF GBP'!L248,'6. NCCF Autres (inclus)'!L248)</f>
        <v>0</v>
      </c>
      <c r="M248" s="108">
        <f>SUM('2. NCCF CAD'!M248,'3. NCCF USD'!M248,'4. NCCF EUR'!M248,'5. NCCF GBP'!M248,'6. NCCF Autres (inclus)'!M248)</f>
        <v>0</v>
      </c>
      <c r="N248" s="392">
        <f>SUM('2. NCCF CAD'!N248,'3. NCCF USD'!N248,'4. NCCF EUR'!N248,'5. NCCF GBP'!N248,'6. NCCF Autres (inclus)'!N248)</f>
        <v>0</v>
      </c>
      <c r="O248" s="392">
        <f>SUM('2. NCCF CAD'!O248,'3. NCCF USD'!O248,'4. NCCF EUR'!O248,'5. NCCF GBP'!O248,'6. NCCF Autres (inclus)'!O248)</f>
        <v>0</v>
      </c>
      <c r="P248" s="392">
        <f>SUM('2. NCCF CAD'!P248,'3. NCCF USD'!P248,'4. NCCF EUR'!P248,'5. NCCF GBP'!P248,'6. NCCF Autres (inclus)'!P248)</f>
        <v>0</v>
      </c>
      <c r="Q248" s="392">
        <f>SUM('2. NCCF CAD'!Q248,'3. NCCF USD'!Q248,'4. NCCF EUR'!Q248,'5. NCCF GBP'!Q248,'6. NCCF Autres (inclus)'!Q248)</f>
        <v>0</v>
      </c>
      <c r="R248" s="392">
        <f>SUM('2. NCCF CAD'!R248,'3. NCCF USD'!R248,'4. NCCF EUR'!R248,'5. NCCF GBP'!R248,'6. NCCF Autres (inclus)'!R248)</f>
        <v>0</v>
      </c>
      <c r="S248" s="392">
        <f>SUM('2. NCCF CAD'!S248,'3. NCCF USD'!S248,'4. NCCF EUR'!S248,'5. NCCF GBP'!S248,'6. NCCF Autres (inclus)'!S248)</f>
        <v>0</v>
      </c>
      <c r="T248" s="392">
        <f>SUM('2. NCCF CAD'!T248,'3. NCCF USD'!T248,'4. NCCF EUR'!T248,'5. NCCF GBP'!T248,'6. NCCF Autres (inclus)'!T248)</f>
        <v>0</v>
      </c>
      <c r="U248" s="392">
        <f>SUM('2. NCCF CAD'!U248,'3. NCCF USD'!U248,'4. NCCF EUR'!U248,'5. NCCF GBP'!U248,'6. NCCF Autres (inclus)'!U248)</f>
        <v>0</v>
      </c>
      <c r="V248" s="393">
        <f>SUM('2. NCCF CAD'!V248,'3. NCCF USD'!V248,'4. NCCF EUR'!V248,'5. NCCF GBP'!V248,'6. NCCF Autres (inclus)'!V248)</f>
        <v>0</v>
      </c>
      <c r="W248" s="420">
        <f>SUM('2. NCCF CAD'!W248,'3. NCCF USD'!W248,'4. NCCF EUR'!W248,'5. NCCF GBP'!W248,'6. NCCF Autres (inclus)'!W248)</f>
        <v>0</v>
      </c>
      <c r="Y248" s="236"/>
    </row>
    <row r="249" spans="2:25" outlineLevel="1" x14ac:dyDescent="0.25">
      <c r="B249" s="465"/>
      <c r="C249" s="275"/>
      <c r="D249" s="275"/>
      <c r="E249" s="273"/>
      <c r="F249" s="277" t="s">
        <v>168</v>
      </c>
      <c r="G249" s="101">
        <f>SUM('2. NCCF CAD'!G249,'3. NCCF USD'!G249,'4. NCCF EUR'!G249,'5. NCCF GBP'!G249,'6. NCCF Autres (inclus)'!G249)</f>
        <v>0</v>
      </c>
      <c r="H249" s="388">
        <f>SUM('2. NCCF CAD'!H249,'3. NCCF USD'!H249,'4. NCCF EUR'!H249,'5. NCCF GBP'!H249,'6. NCCF Autres (inclus)'!H249)</f>
        <v>0</v>
      </c>
      <c r="I249" s="392">
        <f>SUM('2. NCCF CAD'!I249,'3. NCCF USD'!I249,'4. NCCF EUR'!I249,'5. NCCF GBP'!I249,'6. NCCF Autres (inclus)'!I249)</f>
        <v>0</v>
      </c>
      <c r="J249" s="392">
        <f>SUM('2. NCCF CAD'!J249,'3. NCCF USD'!J249,'4. NCCF EUR'!J249,'5. NCCF GBP'!J249,'6. NCCF Autres (inclus)'!J249)</f>
        <v>0</v>
      </c>
      <c r="K249" s="396">
        <f>SUM('2. NCCF CAD'!K249,'3. NCCF USD'!K249,'4. NCCF EUR'!K249,'5. NCCF GBP'!K249,'6. NCCF Autres (inclus)'!K249)</f>
        <v>0</v>
      </c>
      <c r="L249" s="107">
        <f>SUM('2. NCCF CAD'!L249,'3. NCCF USD'!L249,'4. NCCF EUR'!L249,'5. NCCF GBP'!L249,'6. NCCF Autres (inclus)'!L249)</f>
        <v>0</v>
      </c>
      <c r="M249" s="108">
        <f>SUM('2. NCCF CAD'!M249,'3. NCCF USD'!M249,'4. NCCF EUR'!M249,'5. NCCF GBP'!M249,'6. NCCF Autres (inclus)'!M249)</f>
        <v>0</v>
      </c>
      <c r="N249" s="392">
        <f>SUM('2. NCCF CAD'!N249,'3. NCCF USD'!N249,'4. NCCF EUR'!N249,'5. NCCF GBP'!N249,'6. NCCF Autres (inclus)'!N249)</f>
        <v>0</v>
      </c>
      <c r="O249" s="392">
        <f>SUM('2. NCCF CAD'!O249,'3. NCCF USD'!O249,'4. NCCF EUR'!O249,'5. NCCF GBP'!O249,'6. NCCF Autres (inclus)'!O249)</f>
        <v>0</v>
      </c>
      <c r="P249" s="392">
        <f>SUM('2. NCCF CAD'!P249,'3. NCCF USD'!P249,'4. NCCF EUR'!P249,'5. NCCF GBP'!P249,'6. NCCF Autres (inclus)'!P249)</f>
        <v>0</v>
      </c>
      <c r="Q249" s="392">
        <f>SUM('2. NCCF CAD'!Q249,'3. NCCF USD'!Q249,'4. NCCF EUR'!Q249,'5. NCCF GBP'!Q249,'6. NCCF Autres (inclus)'!Q249)</f>
        <v>0</v>
      </c>
      <c r="R249" s="392">
        <f>SUM('2. NCCF CAD'!R249,'3. NCCF USD'!R249,'4. NCCF EUR'!R249,'5. NCCF GBP'!R249,'6. NCCF Autres (inclus)'!R249)</f>
        <v>0</v>
      </c>
      <c r="S249" s="392">
        <f>SUM('2. NCCF CAD'!S249,'3. NCCF USD'!S249,'4. NCCF EUR'!S249,'5. NCCF GBP'!S249,'6. NCCF Autres (inclus)'!S249)</f>
        <v>0</v>
      </c>
      <c r="T249" s="392">
        <f>SUM('2. NCCF CAD'!T249,'3. NCCF USD'!T249,'4. NCCF EUR'!T249,'5. NCCF GBP'!T249,'6. NCCF Autres (inclus)'!T249)</f>
        <v>0</v>
      </c>
      <c r="U249" s="392">
        <f>SUM('2. NCCF CAD'!U249,'3. NCCF USD'!U249,'4. NCCF EUR'!U249,'5. NCCF GBP'!U249,'6. NCCF Autres (inclus)'!U249)</f>
        <v>0</v>
      </c>
      <c r="V249" s="393">
        <f>SUM('2. NCCF CAD'!V249,'3. NCCF USD'!V249,'4. NCCF EUR'!V249,'5. NCCF GBP'!V249,'6. NCCF Autres (inclus)'!V249)</f>
        <v>0</v>
      </c>
      <c r="W249" s="420">
        <f>SUM('2. NCCF CAD'!W249,'3. NCCF USD'!W249,'4. NCCF EUR'!W249,'5. NCCF GBP'!W249,'6. NCCF Autres (inclus)'!W249)</f>
        <v>0</v>
      </c>
      <c r="Y249" s="236"/>
    </row>
    <row r="250" spans="2:25" outlineLevel="1" x14ac:dyDescent="0.25">
      <c r="B250" s="465"/>
      <c r="C250" s="273"/>
      <c r="D250" s="273"/>
      <c r="E250" s="273"/>
      <c r="F250" s="277" t="s">
        <v>169</v>
      </c>
      <c r="G250" s="101">
        <f>SUM('2. NCCF CAD'!G250,'3. NCCF USD'!G250,'4. NCCF EUR'!G250,'5. NCCF GBP'!G250,'6. NCCF Autres (inclus)'!G250)</f>
        <v>0</v>
      </c>
      <c r="H250" s="388">
        <f>SUM('2. NCCF CAD'!H250,'3. NCCF USD'!H250,'4. NCCF EUR'!H250,'5. NCCF GBP'!H250,'6. NCCF Autres (inclus)'!H250)</f>
        <v>0</v>
      </c>
      <c r="I250" s="392">
        <f>SUM('2. NCCF CAD'!I250,'3. NCCF USD'!I250,'4. NCCF EUR'!I250,'5. NCCF GBP'!I250,'6. NCCF Autres (inclus)'!I250)</f>
        <v>0</v>
      </c>
      <c r="J250" s="392">
        <f>SUM('2. NCCF CAD'!J250,'3. NCCF USD'!J250,'4. NCCF EUR'!J250,'5. NCCF GBP'!J250,'6. NCCF Autres (inclus)'!J250)</f>
        <v>0</v>
      </c>
      <c r="K250" s="396">
        <f>SUM('2. NCCF CAD'!K250,'3. NCCF USD'!K250,'4. NCCF EUR'!K250,'5. NCCF GBP'!K250,'6. NCCF Autres (inclus)'!K250)</f>
        <v>0</v>
      </c>
      <c r="L250" s="107">
        <f>SUM('2. NCCF CAD'!L250,'3. NCCF USD'!L250,'4. NCCF EUR'!L250,'5. NCCF GBP'!L250,'6. NCCF Autres (inclus)'!L250)</f>
        <v>0</v>
      </c>
      <c r="M250" s="108">
        <f>SUM('2. NCCF CAD'!M250,'3. NCCF USD'!M250,'4. NCCF EUR'!M250,'5. NCCF GBP'!M250,'6. NCCF Autres (inclus)'!M250)</f>
        <v>0</v>
      </c>
      <c r="N250" s="392">
        <f>SUM('2. NCCF CAD'!N250,'3. NCCF USD'!N250,'4. NCCF EUR'!N250,'5. NCCF GBP'!N250,'6. NCCF Autres (inclus)'!N250)</f>
        <v>0</v>
      </c>
      <c r="O250" s="392">
        <f>SUM('2. NCCF CAD'!O250,'3. NCCF USD'!O250,'4. NCCF EUR'!O250,'5. NCCF GBP'!O250,'6. NCCF Autres (inclus)'!O250)</f>
        <v>0</v>
      </c>
      <c r="P250" s="392">
        <f>SUM('2. NCCF CAD'!P250,'3. NCCF USD'!P250,'4. NCCF EUR'!P250,'5. NCCF GBP'!P250,'6. NCCF Autres (inclus)'!P250)</f>
        <v>0</v>
      </c>
      <c r="Q250" s="392">
        <f>SUM('2. NCCF CAD'!Q250,'3. NCCF USD'!Q250,'4. NCCF EUR'!Q250,'5. NCCF GBP'!Q250,'6. NCCF Autres (inclus)'!Q250)</f>
        <v>0</v>
      </c>
      <c r="R250" s="392">
        <f>SUM('2. NCCF CAD'!R250,'3. NCCF USD'!R250,'4. NCCF EUR'!R250,'5. NCCF GBP'!R250,'6. NCCF Autres (inclus)'!R250)</f>
        <v>0</v>
      </c>
      <c r="S250" s="392">
        <f>SUM('2. NCCF CAD'!S250,'3. NCCF USD'!S250,'4. NCCF EUR'!S250,'5. NCCF GBP'!S250,'6. NCCF Autres (inclus)'!S250)</f>
        <v>0</v>
      </c>
      <c r="T250" s="392">
        <f>SUM('2. NCCF CAD'!T250,'3. NCCF USD'!T250,'4. NCCF EUR'!T250,'5. NCCF GBP'!T250,'6. NCCF Autres (inclus)'!T250)</f>
        <v>0</v>
      </c>
      <c r="U250" s="392">
        <f>SUM('2. NCCF CAD'!U250,'3. NCCF USD'!U250,'4. NCCF EUR'!U250,'5. NCCF GBP'!U250,'6. NCCF Autres (inclus)'!U250)</f>
        <v>0</v>
      </c>
      <c r="V250" s="393">
        <f>SUM('2. NCCF CAD'!V250,'3. NCCF USD'!V250,'4. NCCF EUR'!V250,'5. NCCF GBP'!V250,'6. NCCF Autres (inclus)'!V250)</f>
        <v>0</v>
      </c>
      <c r="W250" s="420">
        <f>SUM('2. NCCF CAD'!W250,'3. NCCF USD'!W250,'4. NCCF EUR'!W250,'5. NCCF GBP'!W250,'6. NCCF Autres (inclus)'!W250)</f>
        <v>0</v>
      </c>
      <c r="Y250" s="236"/>
    </row>
    <row r="251" spans="2:25" outlineLevel="1" x14ac:dyDescent="0.25">
      <c r="B251" s="465"/>
      <c r="C251" s="273"/>
      <c r="D251" s="273"/>
      <c r="E251" s="273"/>
      <c r="F251" s="274" t="s">
        <v>170</v>
      </c>
      <c r="G251" s="101">
        <f>SUM('2. NCCF CAD'!G251,'3. NCCF USD'!G251,'4. NCCF EUR'!G251,'5. NCCF GBP'!G251,'6. NCCF Autres (inclus)'!G251)</f>
        <v>0</v>
      </c>
      <c r="H251" s="388">
        <f>SUM('2. NCCF CAD'!H251,'3. NCCF USD'!H251,'4. NCCF EUR'!H251,'5. NCCF GBP'!H251,'6. NCCF Autres (inclus)'!H251)</f>
        <v>0</v>
      </c>
      <c r="I251" s="392">
        <f>SUM('2. NCCF CAD'!I251,'3. NCCF USD'!I251,'4. NCCF EUR'!I251,'5. NCCF GBP'!I251,'6. NCCF Autres (inclus)'!I251)</f>
        <v>0</v>
      </c>
      <c r="J251" s="392">
        <f>SUM('2. NCCF CAD'!J251,'3. NCCF USD'!J251,'4. NCCF EUR'!J251,'5. NCCF GBP'!J251,'6. NCCF Autres (inclus)'!J251)</f>
        <v>0</v>
      </c>
      <c r="K251" s="396">
        <f>SUM('2. NCCF CAD'!K251,'3. NCCF USD'!K251,'4. NCCF EUR'!K251,'5. NCCF GBP'!K251,'6. NCCF Autres (inclus)'!K251)</f>
        <v>0</v>
      </c>
      <c r="L251" s="107">
        <f>SUM('2. NCCF CAD'!L251,'3. NCCF USD'!L251,'4. NCCF EUR'!L251,'5. NCCF GBP'!L251,'6. NCCF Autres (inclus)'!L251)</f>
        <v>0</v>
      </c>
      <c r="M251" s="108">
        <f>SUM('2. NCCF CAD'!M251,'3. NCCF USD'!M251,'4. NCCF EUR'!M251,'5. NCCF GBP'!M251,'6. NCCF Autres (inclus)'!M251)</f>
        <v>0</v>
      </c>
      <c r="N251" s="392">
        <f>SUM('2. NCCF CAD'!N251,'3. NCCF USD'!N251,'4. NCCF EUR'!N251,'5. NCCF GBP'!N251,'6. NCCF Autres (inclus)'!N251)</f>
        <v>0</v>
      </c>
      <c r="O251" s="392">
        <f>SUM('2. NCCF CAD'!O251,'3. NCCF USD'!O251,'4. NCCF EUR'!O251,'5. NCCF GBP'!O251,'6. NCCF Autres (inclus)'!O251)</f>
        <v>0</v>
      </c>
      <c r="P251" s="392">
        <f>SUM('2. NCCF CAD'!P251,'3. NCCF USD'!P251,'4. NCCF EUR'!P251,'5. NCCF GBP'!P251,'6. NCCF Autres (inclus)'!P251)</f>
        <v>0</v>
      </c>
      <c r="Q251" s="392">
        <f>SUM('2. NCCF CAD'!Q251,'3. NCCF USD'!Q251,'4. NCCF EUR'!Q251,'5. NCCF GBP'!Q251,'6. NCCF Autres (inclus)'!Q251)</f>
        <v>0</v>
      </c>
      <c r="R251" s="392">
        <f>SUM('2. NCCF CAD'!R251,'3. NCCF USD'!R251,'4. NCCF EUR'!R251,'5. NCCF GBP'!R251,'6. NCCF Autres (inclus)'!R251)</f>
        <v>0</v>
      </c>
      <c r="S251" s="392">
        <f>SUM('2. NCCF CAD'!S251,'3. NCCF USD'!S251,'4. NCCF EUR'!S251,'5. NCCF GBP'!S251,'6. NCCF Autres (inclus)'!S251)</f>
        <v>0</v>
      </c>
      <c r="T251" s="392">
        <f>SUM('2. NCCF CAD'!T251,'3. NCCF USD'!T251,'4. NCCF EUR'!T251,'5. NCCF GBP'!T251,'6. NCCF Autres (inclus)'!T251)</f>
        <v>0</v>
      </c>
      <c r="U251" s="392">
        <f>SUM('2. NCCF CAD'!U251,'3. NCCF USD'!U251,'4. NCCF EUR'!U251,'5. NCCF GBP'!U251,'6. NCCF Autres (inclus)'!U251)</f>
        <v>0</v>
      </c>
      <c r="V251" s="393">
        <f>SUM('2. NCCF CAD'!V251,'3. NCCF USD'!V251,'4. NCCF EUR'!V251,'5. NCCF GBP'!V251,'6. NCCF Autres (inclus)'!V251)</f>
        <v>0</v>
      </c>
      <c r="W251" s="420">
        <f>SUM('2. NCCF CAD'!W251,'3. NCCF USD'!W251,'4. NCCF EUR'!W251,'5. NCCF GBP'!W251,'6. NCCF Autres (inclus)'!W251)</f>
        <v>0</v>
      </c>
      <c r="Y251" s="236"/>
    </row>
    <row r="252" spans="2:25" outlineLevel="1" x14ac:dyDescent="0.25">
      <c r="B252" s="465"/>
      <c r="C252" s="273"/>
      <c r="D252" s="273"/>
      <c r="E252" s="273"/>
      <c r="F252" s="274" t="s">
        <v>171</v>
      </c>
      <c r="G252" s="101">
        <f>SUM('2. NCCF CAD'!G252,'3. NCCF USD'!G252,'4. NCCF EUR'!G252,'5. NCCF GBP'!G252,'6. NCCF Autres (inclus)'!G252)</f>
        <v>0</v>
      </c>
      <c r="H252" s="388">
        <f>SUM('2. NCCF CAD'!H252,'3. NCCF USD'!H252,'4. NCCF EUR'!H252,'5. NCCF GBP'!H252,'6. NCCF Autres (inclus)'!H252)</f>
        <v>0</v>
      </c>
      <c r="I252" s="392">
        <f>SUM('2. NCCF CAD'!I252,'3. NCCF USD'!I252,'4. NCCF EUR'!I252,'5. NCCF GBP'!I252,'6. NCCF Autres (inclus)'!I252)</f>
        <v>0</v>
      </c>
      <c r="J252" s="392">
        <f>SUM('2. NCCF CAD'!J252,'3. NCCF USD'!J252,'4. NCCF EUR'!J252,'5. NCCF GBP'!J252,'6. NCCF Autres (inclus)'!J252)</f>
        <v>0</v>
      </c>
      <c r="K252" s="396">
        <f>SUM('2. NCCF CAD'!K252,'3. NCCF USD'!K252,'4. NCCF EUR'!K252,'5. NCCF GBP'!K252,'6. NCCF Autres (inclus)'!K252)</f>
        <v>0</v>
      </c>
      <c r="L252" s="107">
        <f>SUM('2. NCCF CAD'!L252,'3. NCCF USD'!L252,'4. NCCF EUR'!L252,'5. NCCF GBP'!L252,'6. NCCF Autres (inclus)'!L252)</f>
        <v>0</v>
      </c>
      <c r="M252" s="108">
        <f>SUM('2. NCCF CAD'!M252,'3. NCCF USD'!M252,'4. NCCF EUR'!M252,'5. NCCF GBP'!M252,'6. NCCF Autres (inclus)'!M252)</f>
        <v>0</v>
      </c>
      <c r="N252" s="392">
        <f>SUM('2. NCCF CAD'!N252,'3. NCCF USD'!N252,'4. NCCF EUR'!N252,'5. NCCF GBP'!N252,'6. NCCF Autres (inclus)'!N252)</f>
        <v>0</v>
      </c>
      <c r="O252" s="392">
        <f>SUM('2. NCCF CAD'!O252,'3. NCCF USD'!O252,'4. NCCF EUR'!O252,'5. NCCF GBP'!O252,'6. NCCF Autres (inclus)'!O252)</f>
        <v>0</v>
      </c>
      <c r="P252" s="392">
        <f>SUM('2. NCCF CAD'!P252,'3. NCCF USD'!P252,'4. NCCF EUR'!P252,'5. NCCF GBP'!P252,'6. NCCF Autres (inclus)'!P252)</f>
        <v>0</v>
      </c>
      <c r="Q252" s="392">
        <f>SUM('2. NCCF CAD'!Q252,'3. NCCF USD'!Q252,'4. NCCF EUR'!Q252,'5. NCCF GBP'!Q252,'6. NCCF Autres (inclus)'!Q252)</f>
        <v>0</v>
      </c>
      <c r="R252" s="392">
        <f>SUM('2. NCCF CAD'!R252,'3. NCCF USD'!R252,'4. NCCF EUR'!R252,'5. NCCF GBP'!R252,'6. NCCF Autres (inclus)'!R252)</f>
        <v>0</v>
      </c>
      <c r="S252" s="392">
        <f>SUM('2. NCCF CAD'!S252,'3. NCCF USD'!S252,'4. NCCF EUR'!S252,'5. NCCF GBP'!S252,'6. NCCF Autres (inclus)'!S252)</f>
        <v>0</v>
      </c>
      <c r="T252" s="392">
        <f>SUM('2. NCCF CAD'!T252,'3. NCCF USD'!T252,'4. NCCF EUR'!T252,'5. NCCF GBP'!T252,'6. NCCF Autres (inclus)'!T252)</f>
        <v>0</v>
      </c>
      <c r="U252" s="392">
        <f>SUM('2. NCCF CAD'!U252,'3. NCCF USD'!U252,'4. NCCF EUR'!U252,'5. NCCF GBP'!U252,'6. NCCF Autres (inclus)'!U252)</f>
        <v>0</v>
      </c>
      <c r="V252" s="393">
        <f>SUM('2. NCCF CAD'!V252,'3. NCCF USD'!V252,'4. NCCF EUR'!V252,'5. NCCF GBP'!V252,'6. NCCF Autres (inclus)'!V252)</f>
        <v>0</v>
      </c>
      <c r="W252" s="420">
        <f>SUM('2. NCCF CAD'!W252,'3. NCCF USD'!W252,'4. NCCF EUR'!W252,'5. NCCF GBP'!W252,'6. NCCF Autres (inclus)'!W252)</f>
        <v>0</v>
      </c>
      <c r="Y252" s="236"/>
    </row>
    <row r="253" spans="2:25" x14ac:dyDescent="0.25">
      <c r="B253" s="465"/>
      <c r="C253" s="273"/>
      <c r="D253" s="273"/>
      <c r="E253" s="273" t="s">
        <v>172</v>
      </c>
      <c r="F253" s="275"/>
      <c r="G253" s="367">
        <f t="shared" ref="G253:W253" si="56">SUBTOTAL(9,G254:G259)</f>
        <v>0</v>
      </c>
      <c r="H253" s="364">
        <f t="shared" si="56"/>
        <v>0</v>
      </c>
      <c r="I253" s="364">
        <f t="shared" si="56"/>
        <v>0</v>
      </c>
      <c r="J253" s="364">
        <f t="shared" si="56"/>
        <v>0</v>
      </c>
      <c r="K253" s="364">
        <f t="shared" si="56"/>
        <v>0</v>
      </c>
      <c r="L253" s="30">
        <f t="shared" si="56"/>
        <v>0</v>
      </c>
      <c r="M253" s="31">
        <f t="shared" si="56"/>
        <v>0</v>
      </c>
      <c r="N253" s="31">
        <f t="shared" si="56"/>
        <v>0</v>
      </c>
      <c r="O253" s="31">
        <f t="shared" si="56"/>
        <v>0</v>
      </c>
      <c r="P253" s="31">
        <f t="shared" si="56"/>
        <v>0</v>
      </c>
      <c r="Q253" s="31">
        <f t="shared" si="56"/>
        <v>0</v>
      </c>
      <c r="R253" s="31">
        <f t="shared" si="56"/>
        <v>0</v>
      </c>
      <c r="S253" s="31">
        <f t="shared" si="56"/>
        <v>0</v>
      </c>
      <c r="T253" s="31">
        <f t="shared" si="56"/>
        <v>0</v>
      </c>
      <c r="U253" s="31">
        <f t="shared" si="56"/>
        <v>0</v>
      </c>
      <c r="V253" s="365">
        <f t="shared" si="56"/>
        <v>0</v>
      </c>
      <c r="W253" s="365">
        <f t="shared" si="56"/>
        <v>0</v>
      </c>
      <c r="Y253" s="238"/>
    </row>
    <row r="254" spans="2:25" outlineLevel="1" x14ac:dyDescent="0.25">
      <c r="B254" s="465"/>
      <c r="C254" s="273"/>
      <c r="D254" s="273"/>
      <c r="E254" s="273"/>
      <c r="F254" s="274" t="s">
        <v>173</v>
      </c>
      <c r="G254" s="101">
        <f>SUM('2. NCCF CAD'!G254,'3. NCCF USD'!G254,'4. NCCF EUR'!G254,'5. NCCF GBP'!G254,'6. NCCF Autres (inclus)'!G254)</f>
        <v>0</v>
      </c>
      <c r="H254" s="388">
        <f>SUM('2. NCCF CAD'!H254,'3. NCCF USD'!H254,'4. NCCF EUR'!H254,'5. NCCF GBP'!H254,'6. NCCF Autres (inclus)'!H254)</f>
        <v>0</v>
      </c>
      <c r="I254" s="392">
        <f>SUM('2. NCCF CAD'!I254,'3. NCCF USD'!I254,'4. NCCF EUR'!I254,'5. NCCF GBP'!I254,'6. NCCF Autres (inclus)'!I254)</f>
        <v>0</v>
      </c>
      <c r="J254" s="392">
        <f>SUM('2. NCCF CAD'!J254,'3. NCCF USD'!J254,'4. NCCF EUR'!J254,'5. NCCF GBP'!J254,'6. NCCF Autres (inclus)'!J254)</f>
        <v>0</v>
      </c>
      <c r="K254" s="396">
        <f>SUM('2. NCCF CAD'!K254,'3. NCCF USD'!K254,'4. NCCF EUR'!K254,'5. NCCF GBP'!K254,'6. NCCF Autres (inclus)'!K254)</f>
        <v>0</v>
      </c>
      <c r="L254" s="391">
        <f>SUM('2. NCCF CAD'!L254,'3. NCCF USD'!L254,'4. NCCF EUR'!L254,'5. NCCF GBP'!L254,'6. NCCF Autres (inclus)'!L254)</f>
        <v>0</v>
      </c>
      <c r="M254" s="33"/>
      <c r="N254" s="33"/>
      <c r="O254" s="33"/>
      <c r="P254" s="33"/>
      <c r="Q254" s="33"/>
      <c r="R254" s="33"/>
      <c r="S254" s="33"/>
      <c r="T254" s="33"/>
      <c r="U254" s="33"/>
      <c r="V254" s="35"/>
      <c r="W254" s="35"/>
      <c r="Y254" s="236"/>
    </row>
    <row r="255" spans="2:25" outlineLevel="1" x14ac:dyDescent="0.25">
      <c r="B255" s="465"/>
      <c r="C255" s="273"/>
      <c r="D255" s="273"/>
      <c r="E255" s="273"/>
      <c r="F255" s="274" t="s">
        <v>174</v>
      </c>
      <c r="G255" s="101">
        <f>SUM('2. NCCF CAD'!G255,'3. NCCF USD'!G255,'4. NCCF EUR'!G255,'5. NCCF GBP'!G255,'6. NCCF Autres (inclus)'!G255)</f>
        <v>0</v>
      </c>
      <c r="H255" s="388">
        <f>SUM('2. NCCF CAD'!H255,'3. NCCF USD'!H255,'4. NCCF EUR'!H255,'5. NCCF GBP'!H255,'6. NCCF Autres (inclus)'!H255)</f>
        <v>0</v>
      </c>
      <c r="I255" s="392">
        <f>SUM('2. NCCF CAD'!I255,'3. NCCF USD'!I255,'4. NCCF EUR'!I255,'5. NCCF GBP'!I255,'6. NCCF Autres (inclus)'!I255)</f>
        <v>0</v>
      </c>
      <c r="J255" s="392">
        <f>SUM('2. NCCF CAD'!J255,'3. NCCF USD'!J255,'4. NCCF EUR'!J255,'5. NCCF GBP'!J255,'6. NCCF Autres (inclus)'!J255)</f>
        <v>0</v>
      </c>
      <c r="K255" s="396">
        <f>SUM('2. NCCF CAD'!K255,'3. NCCF USD'!K255,'4. NCCF EUR'!K255,'5. NCCF GBP'!K255,'6. NCCF Autres (inclus)'!K255)</f>
        <v>0</v>
      </c>
      <c r="L255" s="391">
        <f>SUM('2. NCCF CAD'!L255,'3. NCCF USD'!L255,'4. NCCF EUR'!L255,'5. NCCF GBP'!L255,'6. NCCF Autres (inclus)'!L255)</f>
        <v>0</v>
      </c>
      <c r="M255" s="392">
        <f>SUM('2. NCCF CAD'!M255,'3. NCCF USD'!M255,'4. NCCF EUR'!M255,'5. NCCF GBP'!M255,'6. NCCF Autres (inclus)'!M255)</f>
        <v>0</v>
      </c>
      <c r="N255" s="33"/>
      <c r="O255" s="33"/>
      <c r="P255" s="33"/>
      <c r="Q255" s="33"/>
      <c r="R255" s="33"/>
      <c r="S255" s="33"/>
      <c r="T255" s="33"/>
      <c r="U255" s="33"/>
      <c r="V255" s="35"/>
      <c r="W255" s="35"/>
      <c r="Y255" s="236"/>
    </row>
    <row r="256" spans="2:25" outlineLevel="1" x14ac:dyDescent="0.25">
      <c r="B256" s="465"/>
      <c r="C256" s="273"/>
      <c r="D256" s="273"/>
      <c r="E256" s="273"/>
      <c r="F256" s="274" t="s">
        <v>175</v>
      </c>
      <c r="G256" s="101">
        <f>SUM('2. NCCF CAD'!G256,'3. NCCF USD'!G256,'4. NCCF EUR'!G256,'5. NCCF GBP'!G256,'6. NCCF Autres (inclus)'!G256)</f>
        <v>0</v>
      </c>
      <c r="H256" s="388">
        <f>SUM('2. NCCF CAD'!H256,'3. NCCF USD'!H256,'4. NCCF EUR'!H256,'5. NCCF GBP'!H256,'6. NCCF Autres (inclus)'!H256)</f>
        <v>0</v>
      </c>
      <c r="I256" s="392">
        <f>SUM('2. NCCF CAD'!I256,'3. NCCF USD'!I256,'4. NCCF EUR'!I256,'5. NCCF GBP'!I256,'6. NCCF Autres (inclus)'!I256)</f>
        <v>0</v>
      </c>
      <c r="J256" s="392">
        <f>SUM('2. NCCF CAD'!J256,'3. NCCF USD'!J256,'4. NCCF EUR'!J256,'5. NCCF GBP'!J256,'6. NCCF Autres (inclus)'!J256)</f>
        <v>0</v>
      </c>
      <c r="K256" s="396">
        <f>SUM('2. NCCF CAD'!K256,'3. NCCF USD'!K256,'4. NCCF EUR'!K256,'5. NCCF GBP'!K256,'6. NCCF Autres (inclus)'!K256)</f>
        <v>0</v>
      </c>
      <c r="L256" s="391">
        <f>SUM('2. NCCF CAD'!L256,'3. NCCF USD'!L256,'4. NCCF EUR'!L256,'5. NCCF GBP'!L256,'6. NCCF Autres (inclus)'!L256)</f>
        <v>0</v>
      </c>
      <c r="M256" s="392">
        <f>SUM('2. NCCF CAD'!M256,'3. NCCF USD'!M256,'4. NCCF EUR'!M256,'5. NCCF GBP'!M256,'6. NCCF Autres (inclus)'!M256)</f>
        <v>0</v>
      </c>
      <c r="N256" s="392">
        <f>SUM('2. NCCF CAD'!N256,'3. NCCF USD'!N256,'4. NCCF EUR'!N256,'5. NCCF GBP'!N256,'6. NCCF Autres (inclus)'!N256)</f>
        <v>0</v>
      </c>
      <c r="O256" s="392">
        <f>SUM('2. NCCF CAD'!O256,'3. NCCF USD'!O256,'4. NCCF EUR'!O256,'5. NCCF GBP'!O256,'6. NCCF Autres (inclus)'!O256)</f>
        <v>0</v>
      </c>
      <c r="P256" s="33"/>
      <c r="Q256" s="33"/>
      <c r="R256" s="33"/>
      <c r="S256" s="33"/>
      <c r="T256" s="33"/>
      <c r="U256" s="33"/>
      <c r="V256" s="35"/>
      <c r="W256" s="35"/>
      <c r="Y256" s="236"/>
    </row>
    <row r="257" spans="2:25" outlineLevel="1" x14ac:dyDescent="0.25">
      <c r="B257" s="465"/>
      <c r="C257" s="273"/>
      <c r="D257" s="273"/>
      <c r="E257" s="273"/>
      <c r="F257" s="274" t="s">
        <v>176</v>
      </c>
      <c r="G257" s="101">
        <f>SUM('2. NCCF CAD'!G257,'3. NCCF USD'!G257,'4. NCCF EUR'!G257,'5. NCCF GBP'!G257,'6. NCCF Autres (inclus)'!G257)</f>
        <v>0</v>
      </c>
      <c r="H257" s="388">
        <f>SUM('2. NCCF CAD'!H257,'3. NCCF USD'!H257,'4. NCCF EUR'!H257,'5. NCCF GBP'!H257,'6. NCCF Autres (inclus)'!H257)</f>
        <v>0</v>
      </c>
      <c r="I257" s="392">
        <f>SUM('2. NCCF CAD'!I257,'3. NCCF USD'!I257,'4. NCCF EUR'!I257,'5. NCCF GBP'!I257,'6. NCCF Autres (inclus)'!I257)</f>
        <v>0</v>
      </c>
      <c r="J257" s="392">
        <f>SUM('2. NCCF CAD'!J257,'3. NCCF USD'!J257,'4. NCCF EUR'!J257,'5. NCCF GBP'!J257,'6. NCCF Autres (inclus)'!J257)</f>
        <v>0</v>
      </c>
      <c r="K257" s="396">
        <f>SUM('2. NCCF CAD'!K257,'3. NCCF USD'!K257,'4. NCCF EUR'!K257,'5. NCCF GBP'!K257,'6. NCCF Autres (inclus)'!K257)</f>
        <v>0</v>
      </c>
      <c r="L257" s="391">
        <f>SUM('2. NCCF CAD'!L257,'3. NCCF USD'!L257,'4. NCCF EUR'!L257,'5. NCCF GBP'!L257,'6. NCCF Autres (inclus)'!L257)</f>
        <v>0</v>
      </c>
      <c r="M257" s="392">
        <f>SUM('2. NCCF CAD'!M257,'3. NCCF USD'!M257,'4. NCCF EUR'!M257,'5. NCCF GBP'!M257,'6. NCCF Autres (inclus)'!M257)</f>
        <v>0</v>
      </c>
      <c r="N257" s="392">
        <f>SUM('2. NCCF CAD'!N257,'3. NCCF USD'!N257,'4. NCCF EUR'!N257,'5. NCCF GBP'!N257,'6. NCCF Autres (inclus)'!N257)</f>
        <v>0</v>
      </c>
      <c r="O257" s="98">
        <f>SUM('2. NCCF CAD'!O257,'3. NCCF USD'!O257,'4. NCCF EUR'!O257,'5. NCCF GBP'!O257,'6. NCCF Autres (inclus)'!O257)</f>
        <v>0</v>
      </c>
      <c r="P257" s="98">
        <f>SUM('2. NCCF CAD'!P257,'3. NCCF USD'!P257,'4. NCCF EUR'!P257,'5. NCCF GBP'!P257,'6. NCCF Autres (inclus)'!P257)</f>
        <v>0</v>
      </c>
      <c r="Q257" s="98">
        <f>SUM('2. NCCF CAD'!Q257,'3. NCCF USD'!Q257,'4. NCCF EUR'!Q257,'5. NCCF GBP'!Q257,'6. NCCF Autres (inclus)'!Q257)</f>
        <v>0</v>
      </c>
      <c r="R257" s="98">
        <f>SUM('2. NCCF CAD'!R257,'3. NCCF USD'!R257,'4. NCCF EUR'!R257,'5. NCCF GBP'!R257,'6. NCCF Autres (inclus)'!R257)</f>
        <v>0</v>
      </c>
      <c r="S257" s="98">
        <f>SUM('2. NCCF CAD'!S257,'3. NCCF USD'!S257,'4. NCCF EUR'!S257,'5. NCCF GBP'!S257,'6. NCCF Autres (inclus)'!S257)</f>
        <v>0</v>
      </c>
      <c r="T257" s="33"/>
      <c r="U257" s="33"/>
      <c r="V257" s="35"/>
      <c r="W257" s="35"/>
      <c r="Y257" s="236"/>
    </row>
    <row r="258" spans="2:25" outlineLevel="1" x14ac:dyDescent="0.25">
      <c r="B258" s="465"/>
      <c r="C258" s="273"/>
      <c r="D258" s="273"/>
      <c r="E258" s="273"/>
      <c r="F258" s="274" t="s">
        <v>177</v>
      </c>
      <c r="G258" s="101">
        <f>SUM('2. NCCF CAD'!G258,'3. NCCF USD'!G258,'4. NCCF EUR'!G258,'5. NCCF GBP'!G258,'6. NCCF Autres (inclus)'!G258)</f>
        <v>0</v>
      </c>
      <c r="H258" s="388">
        <f>SUM('2. NCCF CAD'!H258,'3. NCCF USD'!H258,'4. NCCF EUR'!H258,'5. NCCF GBP'!H258,'6. NCCF Autres (inclus)'!H258)</f>
        <v>0</v>
      </c>
      <c r="I258" s="392">
        <f>SUM('2. NCCF CAD'!I258,'3. NCCF USD'!I258,'4. NCCF EUR'!I258,'5. NCCF GBP'!I258,'6. NCCF Autres (inclus)'!I258)</f>
        <v>0</v>
      </c>
      <c r="J258" s="392">
        <f>SUM('2. NCCF CAD'!J258,'3. NCCF USD'!J258,'4. NCCF EUR'!J258,'5. NCCF GBP'!J258,'6. NCCF Autres (inclus)'!J258)</f>
        <v>0</v>
      </c>
      <c r="K258" s="396">
        <f>SUM('2. NCCF CAD'!K258,'3. NCCF USD'!K258,'4. NCCF EUR'!K258,'5. NCCF GBP'!K258,'6. NCCF Autres (inclus)'!K258)</f>
        <v>0</v>
      </c>
      <c r="L258" s="391">
        <f>SUM('2. NCCF CAD'!L258,'3. NCCF USD'!L258,'4. NCCF EUR'!L258,'5. NCCF GBP'!L258,'6. NCCF Autres (inclus)'!L258)</f>
        <v>0</v>
      </c>
      <c r="M258" s="392">
        <f>SUM('2. NCCF CAD'!M258,'3. NCCF USD'!M258,'4. NCCF EUR'!M258,'5. NCCF GBP'!M258,'6. NCCF Autres (inclus)'!M258)</f>
        <v>0</v>
      </c>
      <c r="N258" s="392">
        <f>SUM('2. NCCF CAD'!N258,'3. NCCF USD'!N258,'4. NCCF EUR'!N258,'5. NCCF GBP'!N258,'6. NCCF Autres (inclus)'!N258)</f>
        <v>0</v>
      </c>
      <c r="O258" s="98">
        <f>SUM('2. NCCF CAD'!O258,'3. NCCF USD'!O258,'4. NCCF EUR'!O258,'5. NCCF GBP'!O258,'6. NCCF Autres (inclus)'!O258)</f>
        <v>0</v>
      </c>
      <c r="P258" s="98">
        <f>SUM('2. NCCF CAD'!P258,'3. NCCF USD'!P258,'4. NCCF EUR'!P258,'5. NCCF GBP'!P258,'6. NCCF Autres (inclus)'!P258)</f>
        <v>0</v>
      </c>
      <c r="Q258" s="98">
        <f>SUM('2. NCCF CAD'!Q258,'3. NCCF USD'!Q258,'4. NCCF EUR'!Q258,'5. NCCF GBP'!Q258,'6. NCCF Autres (inclus)'!Q258)</f>
        <v>0</v>
      </c>
      <c r="R258" s="98">
        <f>SUM('2. NCCF CAD'!R258,'3. NCCF USD'!R258,'4. NCCF EUR'!R258,'5. NCCF GBP'!R258,'6. NCCF Autres (inclus)'!R258)</f>
        <v>0</v>
      </c>
      <c r="S258" s="98">
        <f>SUM('2. NCCF CAD'!S258,'3. NCCF USD'!S258,'4. NCCF EUR'!S258,'5. NCCF GBP'!S258,'6. NCCF Autres (inclus)'!S258)</f>
        <v>0</v>
      </c>
      <c r="T258" s="98">
        <f>SUM('2. NCCF CAD'!T258,'3. NCCF USD'!T258,'4. NCCF EUR'!T258,'5. NCCF GBP'!T258,'6. NCCF Autres (inclus)'!T258)</f>
        <v>0</v>
      </c>
      <c r="U258" s="98">
        <f>SUM('2. NCCF CAD'!U258,'3. NCCF USD'!U258,'4. NCCF EUR'!U258,'5. NCCF GBP'!U258,'6. NCCF Autres (inclus)'!U258)</f>
        <v>0</v>
      </c>
      <c r="V258" s="106">
        <f>SUM('2. NCCF CAD'!V258,'3. NCCF USD'!V258,'4. NCCF EUR'!V258,'5. NCCF GBP'!V258,'6. NCCF Autres (inclus)'!V258)</f>
        <v>0</v>
      </c>
      <c r="W258" s="39">
        <f>SUM('2. NCCF CAD'!W258,'3. NCCF USD'!W258,'4. NCCF EUR'!W258,'5. NCCF GBP'!W258,'6. NCCF Autres (inclus)'!W258)</f>
        <v>0</v>
      </c>
      <c r="Y258" s="236"/>
    </row>
    <row r="259" spans="2:25" outlineLevel="1" x14ac:dyDescent="0.25">
      <c r="B259" s="465"/>
      <c r="C259" s="273"/>
      <c r="D259" s="273"/>
      <c r="E259" s="273"/>
      <c r="F259" s="274" t="s">
        <v>178</v>
      </c>
      <c r="G259" s="101">
        <f>SUM('2. NCCF CAD'!G259,'3. NCCF USD'!G259,'4. NCCF EUR'!G259,'5. NCCF GBP'!G259,'6. NCCF Autres (inclus)'!G259)</f>
        <v>0</v>
      </c>
      <c r="H259" s="388">
        <f>SUM('2. NCCF CAD'!H259,'3. NCCF USD'!H259,'4. NCCF EUR'!H259,'5. NCCF GBP'!H259,'6. NCCF Autres (inclus)'!H259)</f>
        <v>0</v>
      </c>
      <c r="I259" s="392">
        <f>SUM('2. NCCF CAD'!I259,'3. NCCF USD'!I259,'4. NCCF EUR'!I259,'5. NCCF GBP'!I259,'6. NCCF Autres (inclus)'!I259)</f>
        <v>0</v>
      </c>
      <c r="J259" s="392">
        <f>SUM('2. NCCF CAD'!J259,'3. NCCF USD'!J259,'4. NCCF EUR'!J259,'5. NCCF GBP'!J259,'6. NCCF Autres (inclus)'!J259)</f>
        <v>0</v>
      </c>
      <c r="K259" s="396">
        <f>SUM('2. NCCF CAD'!K259,'3. NCCF USD'!K259,'4. NCCF EUR'!K259,'5. NCCF GBP'!K259,'6. NCCF Autres (inclus)'!K259)</f>
        <v>0</v>
      </c>
      <c r="L259" s="105">
        <f>SUM('2. NCCF CAD'!L259,'3. NCCF USD'!L259,'4. NCCF EUR'!L259,'5. NCCF GBP'!L259,'6. NCCF Autres (inclus)'!L259)</f>
        <v>0</v>
      </c>
      <c r="M259" s="392">
        <f>SUM('2. NCCF CAD'!M259,'3. NCCF USD'!M259,'4. NCCF EUR'!M259,'5. NCCF GBP'!M259,'6. NCCF Autres (inclus)'!M259)</f>
        <v>0</v>
      </c>
      <c r="N259" s="98">
        <f>SUM('2. NCCF CAD'!N259,'3. NCCF USD'!N259,'4. NCCF EUR'!N259,'5. NCCF GBP'!N259,'6. NCCF Autres (inclus)'!N259)</f>
        <v>0</v>
      </c>
      <c r="O259" s="98">
        <f>SUM('2. NCCF CAD'!O259,'3. NCCF USD'!O259,'4. NCCF EUR'!O259,'5. NCCF GBP'!O259,'6. NCCF Autres (inclus)'!O259)</f>
        <v>0</v>
      </c>
      <c r="P259" s="98">
        <f>SUM('2. NCCF CAD'!P259,'3. NCCF USD'!P259,'4. NCCF EUR'!P259,'5. NCCF GBP'!P259,'6. NCCF Autres (inclus)'!P259)</f>
        <v>0</v>
      </c>
      <c r="Q259" s="98">
        <f>SUM('2. NCCF CAD'!Q259,'3. NCCF USD'!Q259,'4. NCCF EUR'!Q259,'5. NCCF GBP'!Q259,'6. NCCF Autres (inclus)'!Q259)</f>
        <v>0</v>
      </c>
      <c r="R259" s="98">
        <f>SUM('2. NCCF CAD'!R259,'3. NCCF USD'!R259,'4. NCCF EUR'!R259,'5. NCCF GBP'!R259,'6. NCCF Autres (inclus)'!R259)</f>
        <v>0</v>
      </c>
      <c r="S259" s="98">
        <f>SUM('2. NCCF CAD'!S259,'3. NCCF USD'!S259,'4. NCCF EUR'!S259,'5. NCCF GBP'!S259,'6. NCCF Autres (inclus)'!S259)</f>
        <v>0</v>
      </c>
      <c r="T259" s="98">
        <f>SUM('2. NCCF CAD'!T259,'3. NCCF USD'!T259,'4. NCCF EUR'!T259,'5. NCCF GBP'!T259,'6. NCCF Autres (inclus)'!T259)</f>
        <v>0</v>
      </c>
      <c r="U259" s="98">
        <f>SUM('2. NCCF CAD'!U259,'3. NCCF USD'!U259,'4. NCCF EUR'!U259,'5. NCCF GBP'!U259,'6. NCCF Autres (inclus)'!U259)</f>
        <v>0</v>
      </c>
      <c r="V259" s="106">
        <f>SUM('2. NCCF CAD'!V259,'3. NCCF USD'!V259,'4. NCCF EUR'!V259,'5. NCCF GBP'!V259,'6. NCCF Autres (inclus)'!V259)</f>
        <v>0</v>
      </c>
      <c r="W259" s="39">
        <f>SUM('2. NCCF CAD'!W259,'3. NCCF USD'!W259,'4. NCCF EUR'!W259,'5. NCCF GBP'!W259,'6. NCCF Autres (inclus)'!W259)</f>
        <v>0</v>
      </c>
      <c r="Y259" s="236"/>
    </row>
    <row r="260" spans="2:25" x14ac:dyDescent="0.25">
      <c r="B260" s="465"/>
      <c r="C260" s="273"/>
      <c r="D260" s="273"/>
      <c r="E260" s="273" t="s">
        <v>179</v>
      </c>
      <c r="F260" s="275"/>
      <c r="G260" s="367">
        <f t="shared" ref="G260:W260" si="57">SUBTOTAL(9,G261:G266)</f>
        <v>0</v>
      </c>
      <c r="H260" s="364">
        <f t="shared" si="57"/>
        <v>0</v>
      </c>
      <c r="I260" s="364">
        <f t="shared" si="57"/>
        <v>0</v>
      </c>
      <c r="J260" s="364">
        <f t="shared" si="57"/>
        <v>0</v>
      </c>
      <c r="K260" s="364">
        <f t="shared" si="57"/>
        <v>0</v>
      </c>
      <c r="L260" s="30">
        <f t="shared" si="57"/>
        <v>0</v>
      </c>
      <c r="M260" s="31">
        <f t="shared" si="57"/>
        <v>0</v>
      </c>
      <c r="N260" s="31">
        <f t="shared" si="57"/>
        <v>0</v>
      </c>
      <c r="O260" s="31">
        <f t="shared" si="57"/>
        <v>0</v>
      </c>
      <c r="P260" s="31">
        <f t="shared" si="57"/>
        <v>0</v>
      </c>
      <c r="Q260" s="31">
        <f t="shared" si="57"/>
        <v>0</v>
      </c>
      <c r="R260" s="31">
        <f t="shared" si="57"/>
        <v>0</v>
      </c>
      <c r="S260" s="31">
        <f t="shared" si="57"/>
        <v>0</v>
      </c>
      <c r="T260" s="31">
        <f t="shared" si="57"/>
        <v>0</v>
      </c>
      <c r="U260" s="31">
        <f t="shared" si="57"/>
        <v>0</v>
      </c>
      <c r="V260" s="365">
        <f t="shared" si="57"/>
        <v>0</v>
      </c>
      <c r="W260" s="365">
        <f t="shared" si="57"/>
        <v>0</v>
      </c>
      <c r="Y260" s="238"/>
    </row>
    <row r="261" spans="2:25" outlineLevel="1" x14ac:dyDescent="0.25">
      <c r="B261" s="465"/>
      <c r="C261" s="273"/>
      <c r="D261" s="273"/>
      <c r="E261" s="273"/>
      <c r="F261" s="274" t="s">
        <v>180</v>
      </c>
      <c r="G261" s="101">
        <f>SUM('2. NCCF CAD'!G261,'3. NCCF USD'!G261,'4. NCCF EUR'!G261,'5. NCCF GBP'!G261,'6. NCCF Autres (inclus)'!G261)</f>
        <v>0</v>
      </c>
      <c r="H261" s="388">
        <f>SUM('2. NCCF CAD'!H261,'3. NCCF USD'!H261,'4. NCCF EUR'!H261,'5. NCCF GBP'!H261,'6. NCCF Autres (inclus)'!H261)</f>
        <v>0</v>
      </c>
      <c r="I261" s="392">
        <f>SUM('2. NCCF CAD'!I261,'3. NCCF USD'!I261,'4. NCCF EUR'!I261,'5. NCCF GBP'!I261,'6. NCCF Autres (inclus)'!I261)</f>
        <v>0</v>
      </c>
      <c r="J261" s="392">
        <f>SUM('2. NCCF CAD'!J261,'3. NCCF USD'!J261,'4. NCCF EUR'!J261,'5. NCCF GBP'!J261,'6. NCCF Autres (inclus)'!J261)</f>
        <v>0</v>
      </c>
      <c r="K261" s="396">
        <f>SUM('2. NCCF CAD'!K261,'3. NCCF USD'!K261,'4. NCCF EUR'!K261,'5. NCCF GBP'!K261,'6. NCCF Autres (inclus)'!K261)</f>
        <v>0</v>
      </c>
      <c r="L261" s="391">
        <f>SUM('2. NCCF CAD'!L261,'3. NCCF USD'!L261,'4. NCCF EUR'!L261,'5. NCCF GBP'!L261,'6. NCCF Autres (inclus)'!L261)</f>
        <v>0</v>
      </c>
      <c r="M261" s="33"/>
      <c r="N261" s="33"/>
      <c r="O261" s="33"/>
      <c r="P261" s="33"/>
      <c r="Q261" s="33"/>
      <c r="R261" s="33"/>
      <c r="S261" s="33"/>
      <c r="T261" s="33"/>
      <c r="U261" s="33"/>
      <c r="V261" s="35"/>
      <c r="W261" s="35"/>
      <c r="Y261" s="236"/>
    </row>
    <row r="262" spans="2:25" outlineLevel="1" x14ac:dyDescent="0.25">
      <c r="B262" s="465"/>
      <c r="C262" s="273"/>
      <c r="D262" s="273"/>
      <c r="E262" s="273"/>
      <c r="F262" s="274" t="s">
        <v>181</v>
      </c>
      <c r="G262" s="101">
        <f>SUM('2. NCCF CAD'!G262,'3. NCCF USD'!G262,'4. NCCF EUR'!G262,'5. NCCF GBP'!G262,'6. NCCF Autres (inclus)'!G262)</f>
        <v>0</v>
      </c>
      <c r="H262" s="388">
        <f>SUM('2. NCCF CAD'!H262,'3. NCCF USD'!H262,'4. NCCF EUR'!H262,'5. NCCF GBP'!H262,'6. NCCF Autres (inclus)'!H262)</f>
        <v>0</v>
      </c>
      <c r="I262" s="392">
        <f>SUM('2. NCCF CAD'!I262,'3. NCCF USD'!I262,'4. NCCF EUR'!I262,'5. NCCF GBP'!I262,'6. NCCF Autres (inclus)'!I262)</f>
        <v>0</v>
      </c>
      <c r="J262" s="392">
        <f>SUM('2. NCCF CAD'!J262,'3. NCCF USD'!J262,'4. NCCF EUR'!J262,'5. NCCF GBP'!J262,'6. NCCF Autres (inclus)'!J262)</f>
        <v>0</v>
      </c>
      <c r="K262" s="396">
        <f>SUM('2. NCCF CAD'!K262,'3. NCCF USD'!K262,'4. NCCF EUR'!K262,'5. NCCF GBP'!K262,'6. NCCF Autres (inclus)'!K262)</f>
        <v>0</v>
      </c>
      <c r="L262" s="391">
        <f>SUM('2. NCCF CAD'!L262,'3. NCCF USD'!L262,'4. NCCF EUR'!L262,'5. NCCF GBP'!L262,'6. NCCF Autres (inclus)'!L262)</f>
        <v>0</v>
      </c>
      <c r="M262" s="392">
        <f>SUM('2. NCCF CAD'!M262,'3. NCCF USD'!M262,'4. NCCF EUR'!M262,'5. NCCF GBP'!M262,'6. NCCF Autres (inclus)'!M262)</f>
        <v>0</v>
      </c>
      <c r="N262" s="33"/>
      <c r="O262" s="33"/>
      <c r="P262" s="33"/>
      <c r="Q262" s="33"/>
      <c r="R262" s="33"/>
      <c r="S262" s="33"/>
      <c r="T262" s="33"/>
      <c r="U262" s="33"/>
      <c r="V262" s="35"/>
      <c r="W262" s="35"/>
      <c r="Y262" s="236"/>
    </row>
    <row r="263" spans="2:25" outlineLevel="1" x14ac:dyDescent="0.25">
      <c r="B263" s="465"/>
      <c r="C263" s="273"/>
      <c r="D263" s="273"/>
      <c r="E263" s="273"/>
      <c r="F263" s="274" t="s">
        <v>182</v>
      </c>
      <c r="G263" s="101">
        <f>SUM('2. NCCF CAD'!G263,'3. NCCF USD'!G263,'4. NCCF EUR'!G263,'5. NCCF GBP'!G263,'6. NCCF Autres (inclus)'!G263)</f>
        <v>0</v>
      </c>
      <c r="H263" s="388">
        <f>SUM('2. NCCF CAD'!H263,'3. NCCF USD'!H263,'4. NCCF EUR'!H263,'5. NCCF GBP'!H263,'6. NCCF Autres (inclus)'!H263)</f>
        <v>0</v>
      </c>
      <c r="I263" s="392">
        <f>SUM('2. NCCF CAD'!I263,'3. NCCF USD'!I263,'4. NCCF EUR'!I263,'5. NCCF GBP'!I263,'6. NCCF Autres (inclus)'!I263)</f>
        <v>0</v>
      </c>
      <c r="J263" s="392">
        <f>SUM('2. NCCF CAD'!J263,'3. NCCF USD'!J263,'4. NCCF EUR'!J263,'5. NCCF GBP'!J263,'6. NCCF Autres (inclus)'!J263)</f>
        <v>0</v>
      </c>
      <c r="K263" s="396">
        <f>SUM('2. NCCF CAD'!K263,'3. NCCF USD'!K263,'4. NCCF EUR'!K263,'5. NCCF GBP'!K263,'6. NCCF Autres (inclus)'!K263)</f>
        <v>0</v>
      </c>
      <c r="L263" s="391">
        <f>SUM('2. NCCF CAD'!L263,'3. NCCF USD'!L263,'4. NCCF EUR'!L263,'5. NCCF GBP'!L263,'6. NCCF Autres (inclus)'!L263)</f>
        <v>0</v>
      </c>
      <c r="M263" s="392">
        <f>SUM('2. NCCF CAD'!M263,'3. NCCF USD'!M263,'4. NCCF EUR'!M263,'5. NCCF GBP'!M263,'6. NCCF Autres (inclus)'!M263)</f>
        <v>0</v>
      </c>
      <c r="N263" s="392">
        <f>SUM('2. NCCF CAD'!N263,'3. NCCF USD'!N263,'4. NCCF EUR'!N263,'5. NCCF GBP'!N263,'6. NCCF Autres (inclus)'!N263)</f>
        <v>0</v>
      </c>
      <c r="O263" s="392">
        <f>SUM('2. NCCF CAD'!O263,'3. NCCF USD'!O263,'4. NCCF EUR'!O263,'5. NCCF GBP'!O263,'6. NCCF Autres (inclus)'!O263)</f>
        <v>0</v>
      </c>
      <c r="P263" s="33"/>
      <c r="Q263" s="33"/>
      <c r="R263" s="33"/>
      <c r="S263" s="33"/>
      <c r="T263" s="33"/>
      <c r="U263" s="33"/>
      <c r="V263" s="35"/>
      <c r="W263" s="35"/>
      <c r="Y263" s="236"/>
    </row>
    <row r="264" spans="2:25" outlineLevel="1" x14ac:dyDescent="0.25">
      <c r="B264" s="465"/>
      <c r="C264" s="273"/>
      <c r="D264" s="273"/>
      <c r="E264" s="273"/>
      <c r="F264" s="274" t="s">
        <v>183</v>
      </c>
      <c r="G264" s="101">
        <f>SUM('2. NCCF CAD'!G264,'3. NCCF USD'!G264,'4. NCCF EUR'!G264,'5. NCCF GBP'!G264,'6. NCCF Autres (inclus)'!G264)</f>
        <v>0</v>
      </c>
      <c r="H264" s="388">
        <f>SUM('2. NCCF CAD'!H264,'3. NCCF USD'!H264,'4. NCCF EUR'!H264,'5. NCCF GBP'!H264,'6. NCCF Autres (inclus)'!H264)</f>
        <v>0</v>
      </c>
      <c r="I264" s="392">
        <f>SUM('2. NCCF CAD'!I264,'3. NCCF USD'!I264,'4. NCCF EUR'!I264,'5. NCCF GBP'!I264,'6. NCCF Autres (inclus)'!I264)</f>
        <v>0</v>
      </c>
      <c r="J264" s="392">
        <f>SUM('2. NCCF CAD'!J264,'3. NCCF USD'!J264,'4. NCCF EUR'!J264,'5. NCCF GBP'!J264,'6. NCCF Autres (inclus)'!J264)</f>
        <v>0</v>
      </c>
      <c r="K264" s="396">
        <f>SUM('2. NCCF CAD'!K264,'3. NCCF USD'!K264,'4. NCCF EUR'!K264,'5. NCCF GBP'!K264,'6. NCCF Autres (inclus)'!K264)</f>
        <v>0</v>
      </c>
      <c r="L264" s="391">
        <f>SUM('2. NCCF CAD'!L264,'3. NCCF USD'!L264,'4. NCCF EUR'!L264,'5. NCCF GBP'!L264,'6. NCCF Autres (inclus)'!L264)</f>
        <v>0</v>
      </c>
      <c r="M264" s="392">
        <f>SUM('2. NCCF CAD'!M264,'3. NCCF USD'!M264,'4. NCCF EUR'!M264,'5. NCCF GBP'!M264,'6. NCCF Autres (inclus)'!M264)</f>
        <v>0</v>
      </c>
      <c r="N264" s="392">
        <f>SUM('2. NCCF CAD'!N264,'3. NCCF USD'!N264,'4. NCCF EUR'!N264,'5. NCCF GBP'!N264,'6. NCCF Autres (inclus)'!N264)</f>
        <v>0</v>
      </c>
      <c r="O264" s="98">
        <f>SUM('2. NCCF CAD'!O264,'3. NCCF USD'!O264,'4. NCCF EUR'!O264,'5. NCCF GBP'!O264,'6. NCCF Autres (inclus)'!O264)</f>
        <v>0</v>
      </c>
      <c r="P264" s="98">
        <f>SUM('2. NCCF CAD'!P264,'3. NCCF USD'!P264,'4. NCCF EUR'!P264,'5. NCCF GBP'!P264,'6. NCCF Autres (inclus)'!P264)</f>
        <v>0</v>
      </c>
      <c r="Q264" s="98">
        <f>SUM('2. NCCF CAD'!Q264,'3. NCCF USD'!Q264,'4. NCCF EUR'!Q264,'5. NCCF GBP'!Q264,'6. NCCF Autres (inclus)'!Q264)</f>
        <v>0</v>
      </c>
      <c r="R264" s="98">
        <f>SUM('2. NCCF CAD'!R264,'3. NCCF USD'!R264,'4. NCCF EUR'!R264,'5. NCCF GBP'!R264,'6. NCCF Autres (inclus)'!R264)</f>
        <v>0</v>
      </c>
      <c r="S264" s="98">
        <f>SUM('2. NCCF CAD'!S264,'3. NCCF USD'!S264,'4. NCCF EUR'!S264,'5. NCCF GBP'!S264,'6. NCCF Autres (inclus)'!S264)</f>
        <v>0</v>
      </c>
      <c r="T264" s="33"/>
      <c r="U264" s="33"/>
      <c r="V264" s="35"/>
      <c r="W264" s="35"/>
      <c r="Y264" s="236"/>
    </row>
    <row r="265" spans="2:25" outlineLevel="1" x14ac:dyDescent="0.25">
      <c r="B265" s="465"/>
      <c r="C265" s="273"/>
      <c r="D265" s="273"/>
      <c r="E265" s="273"/>
      <c r="F265" s="274" t="s">
        <v>184</v>
      </c>
      <c r="G265" s="101">
        <f>SUM('2. NCCF CAD'!G265,'3. NCCF USD'!G265,'4. NCCF EUR'!G265,'5. NCCF GBP'!G265,'6. NCCF Autres (inclus)'!G265)</f>
        <v>0</v>
      </c>
      <c r="H265" s="388">
        <f>SUM('2. NCCF CAD'!H265,'3. NCCF USD'!H265,'4. NCCF EUR'!H265,'5. NCCF GBP'!H265,'6. NCCF Autres (inclus)'!H265)</f>
        <v>0</v>
      </c>
      <c r="I265" s="392">
        <f>SUM('2. NCCF CAD'!I265,'3. NCCF USD'!I265,'4. NCCF EUR'!I265,'5. NCCF GBP'!I265,'6. NCCF Autres (inclus)'!I265)</f>
        <v>0</v>
      </c>
      <c r="J265" s="392">
        <f>SUM('2. NCCF CAD'!J265,'3. NCCF USD'!J265,'4. NCCF EUR'!J265,'5. NCCF GBP'!J265,'6. NCCF Autres (inclus)'!J265)</f>
        <v>0</v>
      </c>
      <c r="K265" s="396">
        <f>SUM('2. NCCF CAD'!K265,'3. NCCF USD'!K265,'4. NCCF EUR'!K265,'5. NCCF GBP'!K265,'6. NCCF Autres (inclus)'!K265)</f>
        <v>0</v>
      </c>
      <c r="L265" s="391">
        <f>SUM('2. NCCF CAD'!L265,'3. NCCF USD'!L265,'4. NCCF EUR'!L265,'5. NCCF GBP'!L265,'6. NCCF Autres (inclus)'!L265)</f>
        <v>0</v>
      </c>
      <c r="M265" s="392">
        <f>SUM('2. NCCF CAD'!M265,'3. NCCF USD'!M265,'4. NCCF EUR'!M265,'5. NCCF GBP'!M265,'6. NCCF Autres (inclus)'!M265)</f>
        <v>0</v>
      </c>
      <c r="N265" s="392">
        <f>SUM('2. NCCF CAD'!N265,'3. NCCF USD'!N265,'4. NCCF EUR'!N265,'5. NCCF GBP'!N265,'6. NCCF Autres (inclus)'!N265)</f>
        <v>0</v>
      </c>
      <c r="O265" s="98">
        <f>SUM('2. NCCF CAD'!O265,'3. NCCF USD'!O265,'4. NCCF EUR'!O265,'5. NCCF GBP'!O265,'6. NCCF Autres (inclus)'!O265)</f>
        <v>0</v>
      </c>
      <c r="P265" s="98">
        <f>SUM('2. NCCF CAD'!P265,'3. NCCF USD'!P265,'4. NCCF EUR'!P265,'5. NCCF GBP'!P265,'6. NCCF Autres (inclus)'!P265)</f>
        <v>0</v>
      </c>
      <c r="Q265" s="98">
        <f>SUM('2. NCCF CAD'!Q265,'3. NCCF USD'!Q265,'4. NCCF EUR'!Q265,'5. NCCF GBP'!Q265,'6. NCCF Autres (inclus)'!Q265)</f>
        <v>0</v>
      </c>
      <c r="R265" s="98">
        <f>SUM('2. NCCF CAD'!R265,'3. NCCF USD'!R265,'4. NCCF EUR'!R265,'5. NCCF GBP'!R265,'6. NCCF Autres (inclus)'!R265)</f>
        <v>0</v>
      </c>
      <c r="S265" s="98">
        <f>SUM('2. NCCF CAD'!S265,'3. NCCF USD'!S265,'4. NCCF EUR'!S265,'5. NCCF GBP'!S265,'6. NCCF Autres (inclus)'!S265)</f>
        <v>0</v>
      </c>
      <c r="T265" s="98">
        <f>SUM('2. NCCF CAD'!T265,'3. NCCF USD'!T265,'4. NCCF EUR'!T265,'5. NCCF GBP'!T265,'6. NCCF Autres (inclus)'!T265)</f>
        <v>0</v>
      </c>
      <c r="U265" s="98">
        <f>SUM('2. NCCF CAD'!U265,'3. NCCF USD'!U265,'4. NCCF EUR'!U265,'5. NCCF GBP'!U265,'6. NCCF Autres (inclus)'!U265)</f>
        <v>0</v>
      </c>
      <c r="V265" s="106">
        <f>SUM('2. NCCF CAD'!V265,'3. NCCF USD'!V265,'4. NCCF EUR'!V265,'5. NCCF GBP'!V265,'6. NCCF Autres (inclus)'!V265)</f>
        <v>0</v>
      </c>
      <c r="W265" s="39">
        <f>SUM('2. NCCF CAD'!W265,'3. NCCF USD'!W265,'4. NCCF EUR'!W265,'5. NCCF GBP'!W265,'6. NCCF Autres (inclus)'!W265)</f>
        <v>0</v>
      </c>
      <c r="Y265" s="236"/>
    </row>
    <row r="266" spans="2:25" outlineLevel="1" x14ac:dyDescent="0.25">
      <c r="B266" s="465"/>
      <c r="C266" s="273"/>
      <c r="D266" s="273"/>
      <c r="E266" s="273"/>
      <c r="F266" s="274" t="s">
        <v>185</v>
      </c>
      <c r="G266" s="101">
        <f>SUM('2. NCCF CAD'!G266,'3. NCCF USD'!G266,'4. NCCF EUR'!G266,'5. NCCF GBP'!G266,'6. NCCF Autres (inclus)'!G266)</f>
        <v>0</v>
      </c>
      <c r="H266" s="388">
        <f>SUM('2. NCCF CAD'!H266,'3. NCCF USD'!H266,'4. NCCF EUR'!H266,'5. NCCF GBP'!H266,'6. NCCF Autres (inclus)'!H266)</f>
        <v>0</v>
      </c>
      <c r="I266" s="392">
        <f>SUM('2. NCCF CAD'!I266,'3. NCCF USD'!I266,'4. NCCF EUR'!I266,'5. NCCF GBP'!I266,'6. NCCF Autres (inclus)'!I266)</f>
        <v>0</v>
      </c>
      <c r="J266" s="392">
        <f>SUM('2. NCCF CAD'!J266,'3. NCCF USD'!J266,'4. NCCF EUR'!J266,'5. NCCF GBP'!J266,'6. NCCF Autres (inclus)'!J266)</f>
        <v>0</v>
      </c>
      <c r="K266" s="396">
        <f>SUM('2. NCCF CAD'!K266,'3. NCCF USD'!K266,'4. NCCF EUR'!K266,'5. NCCF GBP'!K266,'6. NCCF Autres (inclus)'!K266)</f>
        <v>0</v>
      </c>
      <c r="L266" s="105">
        <f>SUM('2. NCCF CAD'!L266,'3. NCCF USD'!L266,'4. NCCF EUR'!L266,'5. NCCF GBP'!L266,'6. NCCF Autres (inclus)'!L266)</f>
        <v>0</v>
      </c>
      <c r="M266" s="392">
        <f>SUM('2. NCCF CAD'!M266,'3. NCCF USD'!M266,'4. NCCF EUR'!M266,'5. NCCF GBP'!M266,'6. NCCF Autres (inclus)'!M266)</f>
        <v>0</v>
      </c>
      <c r="N266" s="98">
        <f>SUM('2. NCCF CAD'!N266,'3. NCCF USD'!N266,'4. NCCF EUR'!N266,'5. NCCF GBP'!N266,'6. NCCF Autres (inclus)'!N266)</f>
        <v>0</v>
      </c>
      <c r="O266" s="98">
        <f>SUM('2. NCCF CAD'!O266,'3. NCCF USD'!O266,'4. NCCF EUR'!O266,'5. NCCF GBP'!O266,'6. NCCF Autres (inclus)'!O266)</f>
        <v>0</v>
      </c>
      <c r="P266" s="98">
        <f>SUM('2. NCCF CAD'!P266,'3. NCCF USD'!P266,'4. NCCF EUR'!P266,'5. NCCF GBP'!P266,'6. NCCF Autres (inclus)'!P266)</f>
        <v>0</v>
      </c>
      <c r="Q266" s="98">
        <f>SUM('2. NCCF CAD'!Q266,'3. NCCF USD'!Q266,'4. NCCF EUR'!Q266,'5. NCCF GBP'!Q266,'6. NCCF Autres (inclus)'!Q266)</f>
        <v>0</v>
      </c>
      <c r="R266" s="98">
        <f>SUM('2. NCCF CAD'!R266,'3. NCCF USD'!R266,'4. NCCF EUR'!R266,'5. NCCF GBP'!R266,'6. NCCF Autres (inclus)'!R266)</f>
        <v>0</v>
      </c>
      <c r="S266" s="98">
        <f>SUM('2. NCCF CAD'!S266,'3. NCCF USD'!S266,'4. NCCF EUR'!S266,'5. NCCF GBP'!S266,'6. NCCF Autres (inclus)'!S266)</f>
        <v>0</v>
      </c>
      <c r="T266" s="98">
        <f>SUM('2. NCCF CAD'!T266,'3. NCCF USD'!T266,'4. NCCF EUR'!T266,'5. NCCF GBP'!T266,'6. NCCF Autres (inclus)'!T266)</f>
        <v>0</v>
      </c>
      <c r="U266" s="98">
        <f>SUM('2. NCCF CAD'!U266,'3. NCCF USD'!U266,'4. NCCF EUR'!U266,'5. NCCF GBP'!U266,'6. NCCF Autres (inclus)'!U266)</f>
        <v>0</v>
      </c>
      <c r="V266" s="106">
        <f>SUM('2. NCCF CAD'!V266,'3. NCCF USD'!V266,'4. NCCF EUR'!V266,'5. NCCF GBP'!V266,'6. NCCF Autres (inclus)'!V266)</f>
        <v>0</v>
      </c>
      <c r="W266" s="39">
        <f>SUM('2. NCCF CAD'!W266,'3. NCCF USD'!W266,'4. NCCF EUR'!W266,'5. NCCF GBP'!W266,'6. NCCF Autres (inclus)'!W266)</f>
        <v>0</v>
      </c>
      <c r="Y266" s="236"/>
    </row>
    <row r="267" spans="2:25" x14ac:dyDescent="0.25">
      <c r="B267" s="465"/>
      <c r="C267" s="273"/>
      <c r="D267" s="273"/>
      <c r="E267" s="273" t="s">
        <v>186</v>
      </c>
      <c r="F267" s="275"/>
      <c r="G267" s="367">
        <f t="shared" ref="G267:W267" si="58">SUBTOTAL(9,G268:G273)</f>
        <v>0</v>
      </c>
      <c r="H267" s="364">
        <f t="shared" si="58"/>
        <v>0</v>
      </c>
      <c r="I267" s="364">
        <f t="shared" si="58"/>
        <v>0</v>
      </c>
      <c r="J267" s="364">
        <f t="shared" si="58"/>
        <v>0</v>
      </c>
      <c r="K267" s="364">
        <f t="shared" si="58"/>
        <v>0</v>
      </c>
      <c r="L267" s="30">
        <f t="shared" si="58"/>
        <v>0</v>
      </c>
      <c r="M267" s="31">
        <f t="shared" si="58"/>
        <v>0</v>
      </c>
      <c r="N267" s="31">
        <f t="shared" si="58"/>
        <v>0</v>
      </c>
      <c r="O267" s="31">
        <f t="shared" si="58"/>
        <v>0</v>
      </c>
      <c r="P267" s="31">
        <f t="shared" si="58"/>
        <v>0</v>
      </c>
      <c r="Q267" s="31">
        <f t="shared" si="58"/>
        <v>0</v>
      </c>
      <c r="R267" s="31">
        <f t="shared" si="58"/>
        <v>0</v>
      </c>
      <c r="S267" s="31">
        <f t="shared" si="58"/>
        <v>0</v>
      </c>
      <c r="T267" s="31">
        <f t="shared" si="58"/>
        <v>0</v>
      </c>
      <c r="U267" s="31">
        <f t="shared" si="58"/>
        <v>0</v>
      </c>
      <c r="V267" s="365">
        <f t="shared" si="58"/>
        <v>0</v>
      </c>
      <c r="W267" s="365">
        <f t="shared" si="58"/>
        <v>0</v>
      </c>
      <c r="Y267" s="238"/>
    </row>
    <row r="268" spans="2:25" outlineLevel="1" x14ac:dyDescent="0.25">
      <c r="B268" s="465"/>
      <c r="C268" s="273"/>
      <c r="D268" s="273"/>
      <c r="E268" s="273"/>
      <c r="F268" s="274" t="s">
        <v>187</v>
      </c>
      <c r="G268" s="101">
        <f>SUM('2. NCCF CAD'!G268,'3. NCCF USD'!G268,'4. NCCF EUR'!G268,'5. NCCF GBP'!G268,'6. NCCF Autres (inclus)'!G268)</f>
        <v>0</v>
      </c>
      <c r="H268" s="388">
        <f>SUM('2. NCCF CAD'!H268,'3. NCCF USD'!H268,'4. NCCF EUR'!H268,'5. NCCF GBP'!H268,'6. NCCF Autres (inclus)'!H268)</f>
        <v>0</v>
      </c>
      <c r="I268" s="392">
        <f>SUM('2. NCCF CAD'!I268,'3. NCCF USD'!I268,'4. NCCF EUR'!I268,'5. NCCF GBP'!I268,'6. NCCF Autres (inclus)'!I268)</f>
        <v>0</v>
      </c>
      <c r="J268" s="392">
        <f>SUM('2. NCCF CAD'!J268,'3. NCCF USD'!J268,'4. NCCF EUR'!J268,'5. NCCF GBP'!J268,'6. NCCF Autres (inclus)'!J268)</f>
        <v>0</v>
      </c>
      <c r="K268" s="396">
        <f>SUM('2. NCCF CAD'!K268,'3. NCCF USD'!K268,'4. NCCF EUR'!K268,'5. NCCF GBP'!K268,'6. NCCF Autres (inclus)'!K268)</f>
        <v>0</v>
      </c>
      <c r="L268" s="391">
        <f>SUM('2. NCCF CAD'!L268,'3. NCCF USD'!L268,'4. NCCF EUR'!L268,'5. NCCF GBP'!L268,'6. NCCF Autres (inclus)'!L268)</f>
        <v>0</v>
      </c>
      <c r="M268" s="33"/>
      <c r="N268" s="33"/>
      <c r="O268" s="33"/>
      <c r="P268" s="33"/>
      <c r="Q268" s="33"/>
      <c r="R268" s="33"/>
      <c r="S268" s="33"/>
      <c r="T268" s="33"/>
      <c r="U268" s="33"/>
      <c r="V268" s="35"/>
      <c r="W268" s="35"/>
      <c r="Y268" s="236"/>
    </row>
    <row r="269" spans="2:25" outlineLevel="1" x14ac:dyDescent="0.25">
      <c r="B269" s="465"/>
      <c r="C269" s="273"/>
      <c r="D269" s="273"/>
      <c r="E269" s="273"/>
      <c r="F269" s="274" t="s">
        <v>188</v>
      </c>
      <c r="G269" s="101">
        <f>SUM('2. NCCF CAD'!G269,'3. NCCF USD'!G269,'4. NCCF EUR'!G269,'5. NCCF GBP'!G269,'6. NCCF Autres (inclus)'!G269)</f>
        <v>0</v>
      </c>
      <c r="H269" s="388">
        <f>SUM('2. NCCF CAD'!H269,'3. NCCF USD'!H269,'4. NCCF EUR'!H269,'5. NCCF GBP'!H269,'6. NCCF Autres (inclus)'!H269)</f>
        <v>0</v>
      </c>
      <c r="I269" s="392">
        <f>SUM('2. NCCF CAD'!I269,'3. NCCF USD'!I269,'4. NCCF EUR'!I269,'5. NCCF GBP'!I269,'6. NCCF Autres (inclus)'!I269)</f>
        <v>0</v>
      </c>
      <c r="J269" s="392">
        <f>SUM('2. NCCF CAD'!J269,'3. NCCF USD'!J269,'4. NCCF EUR'!J269,'5. NCCF GBP'!J269,'6. NCCF Autres (inclus)'!J269)</f>
        <v>0</v>
      </c>
      <c r="K269" s="396">
        <f>SUM('2. NCCF CAD'!K269,'3. NCCF USD'!K269,'4. NCCF EUR'!K269,'5. NCCF GBP'!K269,'6. NCCF Autres (inclus)'!K269)</f>
        <v>0</v>
      </c>
      <c r="L269" s="391">
        <f>SUM('2. NCCF CAD'!L269,'3. NCCF USD'!L269,'4. NCCF EUR'!L269,'5. NCCF GBP'!L269,'6. NCCF Autres (inclus)'!L269)</f>
        <v>0</v>
      </c>
      <c r="M269" s="392">
        <f>SUM('2. NCCF CAD'!M269,'3. NCCF USD'!M269,'4. NCCF EUR'!M269,'5. NCCF GBP'!M269,'6. NCCF Autres (inclus)'!M269)</f>
        <v>0</v>
      </c>
      <c r="N269" s="33"/>
      <c r="O269" s="33"/>
      <c r="P269" s="33"/>
      <c r="Q269" s="33"/>
      <c r="R269" s="33"/>
      <c r="S269" s="33"/>
      <c r="T269" s="33"/>
      <c r="U269" s="33"/>
      <c r="V269" s="35"/>
      <c r="W269" s="35"/>
      <c r="Y269" s="236"/>
    </row>
    <row r="270" spans="2:25" outlineLevel="1" x14ac:dyDescent="0.25">
      <c r="B270" s="465"/>
      <c r="C270" s="273"/>
      <c r="D270" s="273"/>
      <c r="E270" s="273"/>
      <c r="F270" s="274" t="s">
        <v>189</v>
      </c>
      <c r="G270" s="101">
        <f>SUM('2. NCCF CAD'!G270,'3. NCCF USD'!G270,'4. NCCF EUR'!G270,'5. NCCF GBP'!G270,'6. NCCF Autres (inclus)'!G270)</f>
        <v>0</v>
      </c>
      <c r="H270" s="388">
        <f>SUM('2. NCCF CAD'!H270,'3. NCCF USD'!H270,'4. NCCF EUR'!H270,'5. NCCF GBP'!H270,'6. NCCF Autres (inclus)'!H270)</f>
        <v>0</v>
      </c>
      <c r="I270" s="392">
        <f>SUM('2. NCCF CAD'!I270,'3. NCCF USD'!I270,'4. NCCF EUR'!I270,'5. NCCF GBP'!I270,'6. NCCF Autres (inclus)'!I270)</f>
        <v>0</v>
      </c>
      <c r="J270" s="392">
        <f>SUM('2. NCCF CAD'!J270,'3. NCCF USD'!J270,'4. NCCF EUR'!J270,'5. NCCF GBP'!J270,'6. NCCF Autres (inclus)'!J270)</f>
        <v>0</v>
      </c>
      <c r="K270" s="396">
        <f>SUM('2. NCCF CAD'!K270,'3. NCCF USD'!K270,'4. NCCF EUR'!K270,'5. NCCF GBP'!K270,'6. NCCF Autres (inclus)'!K270)</f>
        <v>0</v>
      </c>
      <c r="L270" s="391">
        <f>SUM('2. NCCF CAD'!L270,'3. NCCF USD'!L270,'4. NCCF EUR'!L270,'5. NCCF GBP'!L270,'6. NCCF Autres (inclus)'!L270)</f>
        <v>0</v>
      </c>
      <c r="M270" s="392">
        <f>SUM('2. NCCF CAD'!M270,'3. NCCF USD'!M270,'4. NCCF EUR'!M270,'5. NCCF GBP'!M270,'6. NCCF Autres (inclus)'!M270)</f>
        <v>0</v>
      </c>
      <c r="N270" s="392">
        <f>SUM('2. NCCF CAD'!N270,'3. NCCF USD'!N270,'4. NCCF EUR'!N270,'5. NCCF GBP'!N270,'6. NCCF Autres (inclus)'!N270)</f>
        <v>0</v>
      </c>
      <c r="O270" s="392">
        <f>SUM('2. NCCF CAD'!O270,'3. NCCF USD'!O270,'4. NCCF EUR'!O270,'5. NCCF GBP'!O270,'6. NCCF Autres (inclus)'!O270)</f>
        <v>0</v>
      </c>
      <c r="P270" s="33"/>
      <c r="Q270" s="33"/>
      <c r="R270" s="33"/>
      <c r="S270" s="33"/>
      <c r="T270" s="33"/>
      <c r="U270" s="33"/>
      <c r="V270" s="35"/>
      <c r="W270" s="35"/>
      <c r="Y270" s="236"/>
    </row>
    <row r="271" spans="2:25" outlineLevel="1" x14ac:dyDescent="0.25">
      <c r="B271" s="465"/>
      <c r="C271" s="273"/>
      <c r="D271" s="273"/>
      <c r="E271" s="273"/>
      <c r="F271" s="274" t="s">
        <v>190</v>
      </c>
      <c r="G271" s="101">
        <f>SUM('2. NCCF CAD'!G271,'3. NCCF USD'!G271,'4. NCCF EUR'!G271,'5. NCCF GBP'!G271,'6. NCCF Autres (inclus)'!G271)</f>
        <v>0</v>
      </c>
      <c r="H271" s="388">
        <f>SUM('2. NCCF CAD'!H271,'3. NCCF USD'!H271,'4. NCCF EUR'!H271,'5. NCCF GBP'!H271,'6. NCCF Autres (inclus)'!H271)</f>
        <v>0</v>
      </c>
      <c r="I271" s="392">
        <f>SUM('2. NCCF CAD'!I271,'3. NCCF USD'!I271,'4. NCCF EUR'!I271,'5. NCCF GBP'!I271,'6. NCCF Autres (inclus)'!I271)</f>
        <v>0</v>
      </c>
      <c r="J271" s="392">
        <f>SUM('2. NCCF CAD'!J271,'3. NCCF USD'!J271,'4. NCCF EUR'!J271,'5. NCCF GBP'!J271,'6. NCCF Autres (inclus)'!J271)</f>
        <v>0</v>
      </c>
      <c r="K271" s="396">
        <f>SUM('2. NCCF CAD'!K271,'3. NCCF USD'!K271,'4. NCCF EUR'!K271,'5. NCCF GBP'!K271,'6. NCCF Autres (inclus)'!K271)</f>
        <v>0</v>
      </c>
      <c r="L271" s="391">
        <f>SUM('2. NCCF CAD'!L271,'3. NCCF USD'!L271,'4. NCCF EUR'!L271,'5. NCCF GBP'!L271,'6. NCCF Autres (inclus)'!L271)</f>
        <v>0</v>
      </c>
      <c r="M271" s="392">
        <f>SUM('2. NCCF CAD'!M271,'3. NCCF USD'!M271,'4. NCCF EUR'!M271,'5. NCCF GBP'!M271,'6. NCCF Autres (inclus)'!M271)</f>
        <v>0</v>
      </c>
      <c r="N271" s="392">
        <f>SUM('2. NCCF CAD'!N271,'3. NCCF USD'!N271,'4. NCCF EUR'!N271,'5. NCCF GBP'!N271,'6. NCCF Autres (inclus)'!N271)</f>
        <v>0</v>
      </c>
      <c r="O271" s="98">
        <f>SUM('2. NCCF CAD'!O271,'3. NCCF USD'!O271,'4. NCCF EUR'!O271,'5. NCCF GBP'!O271,'6. NCCF Autres (inclus)'!O271)</f>
        <v>0</v>
      </c>
      <c r="P271" s="98">
        <f>SUM('2. NCCF CAD'!P271,'3. NCCF USD'!P271,'4. NCCF EUR'!P271,'5. NCCF GBP'!P271,'6. NCCF Autres (inclus)'!P271)</f>
        <v>0</v>
      </c>
      <c r="Q271" s="98">
        <f>SUM('2. NCCF CAD'!Q271,'3. NCCF USD'!Q271,'4. NCCF EUR'!Q271,'5. NCCF GBP'!Q271,'6. NCCF Autres (inclus)'!Q271)</f>
        <v>0</v>
      </c>
      <c r="R271" s="98">
        <f>SUM('2. NCCF CAD'!R271,'3. NCCF USD'!R271,'4. NCCF EUR'!R271,'5. NCCF GBP'!R271,'6. NCCF Autres (inclus)'!R271)</f>
        <v>0</v>
      </c>
      <c r="S271" s="98">
        <f>SUM('2. NCCF CAD'!S271,'3. NCCF USD'!S271,'4. NCCF EUR'!S271,'5. NCCF GBP'!S271,'6. NCCF Autres (inclus)'!S271)</f>
        <v>0</v>
      </c>
      <c r="T271" s="33"/>
      <c r="U271" s="33"/>
      <c r="V271" s="35"/>
      <c r="W271" s="35"/>
      <c r="Y271" s="236"/>
    </row>
    <row r="272" spans="2:25" outlineLevel="1" x14ac:dyDescent="0.25">
      <c r="B272" s="465"/>
      <c r="C272" s="273"/>
      <c r="D272" s="273"/>
      <c r="E272" s="273"/>
      <c r="F272" s="274" t="s">
        <v>191</v>
      </c>
      <c r="G272" s="101">
        <f>SUM('2. NCCF CAD'!G272,'3. NCCF USD'!G272,'4. NCCF EUR'!G272,'5. NCCF GBP'!G272,'6. NCCF Autres (inclus)'!G272)</f>
        <v>0</v>
      </c>
      <c r="H272" s="388">
        <f>SUM('2. NCCF CAD'!H272,'3. NCCF USD'!H272,'4. NCCF EUR'!H272,'5. NCCF GBP'!H272,'6. NCCF Autres (inclus)'!H272)</f>
        <v>0</v>
      </c>
      <c r="I272" s="392">
        <f>SUM('2. NCCF CAD'!I272,'3. NCCF USD'!I272,'4. NCCF EUR'!I272,'5. NCCF GBP'!I272,'6. NCCF Autres (inclus)'!I272)</f>
        <v>0</v>
      </c>
      <c r="J272" s="392">
        <f>SUM('2. NCCF CAD'!J272,'3. NCCF USD'!J272,'4. NCCF EUR'!J272,'5. NCCF GBP'!J272,'6. NCCF Autres (inclus)'!J272)</f>
        <v>0</v>
      </c>
      <c r="K272" s="396">
        <f>SUM('2. NCCF CAD'!K272,'3. NCCF USD'!K272,'4. NCCF EUR'!K272,'5. NCCF GBP'!K272,'6. NCCF Autres (inclus)'!K272)</f>
        <v>0</v>
      </c>
      <c r="L272" s="391">
        <f>SUM('2. NCCF CAD'!L272,'3. NCCF USD'!L272,'4. NCCF EUR'!L272,'5. NCCF GBP'!L272,'6. NCCF Autres (inclus)'!L272)</f>
        <v>0</v>
      </c>
      <c r="M272" s="392">
        <f>SUM('2. NCCF CAD'!M272,'3. NCCF USD'!M272,'4. NCCF EUR'!M272,'5. NCCF GBP'!M272,'6. NCCF Autres (inclus)'!M272)</f>
        <v>0</v>
      </c>
      <c r="N272" s="392">
        <f>SUM('2. NCCF CAD'!N272,'3. NCCF USD'!N272,'4. NCCF EUR'!N272,'5. NCCF GBP'!N272,'6. NCCF Autres (inclus)'!N272)</f>
        <v>0</v>
      </c>
      <c r="O272" s="98">
        <f>SUM('2. NCCF CAD'!O272,'3. NCCF USD'!O272,'4. NCCF EUR'!O272,'5. NCCF GBP'!O272,'6. NCCF Autres (inclus)'!O272)</f>
        <v>0</v>
      </c>
      <c r="P272" s="98">
        <f>SUM('2. NCCF CAD'!P272,'3. NCCF USD'!P272,'4. NCCF EUR'!P272,'5. NCCF GBP'!P272,'6. NCCF Autres (inclus)'!P272)</f>
        <v>0</v>
      </c>
      <c r="Q272" s="98">
        <f>SUM('2. NCCF CAD'!Q272,'3. NCCF USD'!Q272,'4. NCCF EUR'!Q272,'5. NCCF GBP'!Q272,'6. NCCF Autres (inclus)'!Q272)</f>
        <v>0</v>
      </c>
      <c r="R272" s="98">
        <f>SUM('2. NCCF CAD'!R272,'3. NCCF USD'!R272,'4. NCCF EUR'!R272,'5. NCCF GBP'!R272,'6. NCCF Autres (inclus)'!R272)</f>
        <v>0</v>
      </c>
      <c r="S272" s="98">
        <f>SUM('2. NCCF CAD'!S272,'3. NCCF USD'!S272,'4. NCCF EUR'!S272,'5. NCCF GBP'!S272,'6. NCCF Autres (inclus)'!S272)</f>
        <v>0</v>
      </c>
      <c r="T272" s="98">
        <f>SUM('2. NCCF CAD'!T272,'3. NCCF USD'!T272,'4. NCCF EUR'!T272,'5. NCCF GBP'!T272,'6. NCCF Autres (inclus)'!T272)</f>
        <v>0</v>
      </c>
      <c r="U272" s="98">
        <f>SUM('2. NCCF CAD'!U272,'3. NCCF USD'!U272,'4. NCCF EUR'!U272,'5. NCCF GBP'!U272,'6. NCCF Autres (inclus)'!U272)</f>
        <v>0</v>
      </c>
      <c r="V272" s="106">
        <f>SUM('2. NCCF CAD'!V272,'3. NCCF USD'!V272,'4. NCCF EUR'!V272,'5. NCCF GBP'!V272,'6. NCCF Autres (inclus)'!V272)</f>
        <v>0</v>
      </c>
      <c r="W272" s="39">
        <f>SUM('2. NCCF CAD'!W272,'3. NCCF USD'!W272,'4. NCCF EUR'!W272,'5. NCCF GBP'!W272,'6. NCCF Autres (inclus)'!W272)</f>
        <v>0</v>
      </c>
      <c r="Y272" s="236"/>
    </row>
    <row r="273" spans="2:25" outlineLevel="1" x14ac:dyDescent="0.25">
      <c r="B273" s="465"/>
      <c r="C273" s="273"/>
      <c r="D273" s="273"/>
      <c r="E273" s="273"/>
      <c r="F273" s="274" t="s">
        <v>178</v>
      </c>
      <c r="G273" s="101">
        <f>SUM('2. NCCF CAD'!G273,'3. NCCF USD'!G273,'4. NCCF EUR'!G273,'5. NCCF GBP'!G273,'6. NCCF Autres (inclus)'!G273)</f>
        <v>0</v>
      </c>
      <c r="H273" s="388">
        <f>SUM('2. NCCF CAD'!H273,'3. NCCF USD'!H273,'4. NCCF EUR'!H273,'5. NCCF GBP'!H273,'6. NCCF Autres (inclus)'!H273)</f>
        <v>0</v>
      </c>
      <c r="I273" s="392">
        <f>SUM('2. NCCF CAD'!I273,'3. NCCF USD'!I273,'4. NCCF EUR'!I273,'5. NCCF GBP'!I273,'6. NCCF Autres (inclus)'!I273)</f>
        <v>0</v>
      </c>
      <c r="J273" s="392">
        <f>SUM('2. NCCF CAD'!J273,'3. NCCF USD'!J273,'4. NCCF EUR'!J273,'5. NCCF GBP'!J273,'6. NCCF Autres (inclus)'!J273)</f>
        <v>0</v>
      </c>
      <c r="K273" s="396">
        <f>SUM('2. NCCF CAD'!K273,'3. NCCF USD'!K273,'4. NCCF EUR'!K273,'5. NCCF GBP'!K273,'6. NCCF Autres (inclus)'!K273)</f>
        <v>0</v>
      </c>
      <c r="L273" s="105">
        <f>SUM('2. NCCF CAD'!L273,'3. NCCF USD'!L273,'4. NCCF EUR'!L273,'5. NCCF GBP'!L273,'6. NCCF Autres (inclus)'!L273)</f>
        <v>0</v>
      </c>
      <c r="M273" s="392">
        <f>SUM('2. NCCF CAD'!M273,'3. NCCF USD'!M273,'4. NCCF EUR'!M273,'5. NCCF GBP'!M273,'6. NCCF Autres (inclus)'!M273)</f>
        <v>0</v>
      </c>
      <c r="N273" s="98">
        <f>SUM('2. NCCF CAD'!N273,'3. NCCF USD'!N273,'4. NCCF EUR'!N273,'5. NCCF GBP'!N273,'6. NCCF Autres (inclus)'!N273)</f>
        <v>0</v>
      </c>
      <c r="O273" s="98">
        <f>SUM('2. NCCF CAD'!O273,'3. NCCF USD'!O273,'4. NCCF EUR'!O273,'5. NCCF GBP'!O273,'6. NCCF Autres (inclus)'!O273)</f>
        <v>0</v>
      </c>
      <c r="P273" s="98">
        <f>SUM('2. NCCF CAD'!P273,'3. NCCF USD'!P273,'4. NCCF EUR'!P273,'5. NCCF GBP'!P273,'6. NCCF Autres (inclus)'!P273)</f>
        <v>0</v>
      </c>
      <c r="Q273" s="98">
        <f>SUM('2. NCCF CAD'!Q273,'3. NCCF USD'!Q273,'4. NCCF EUR'!Q273,'5. NCCF GBP'!Q273,'6. NCCF Autres (inclus)'!Q273)</f>
        <v>0</v>
      </c>
      <c r="R273" s="98">
        <f>SUM('2. NCCF CAD'!R273,'3. NCCF USD'!R273,'4. NCCF EUR'!R273,'5. NCCF GBP'!R273,'6. NCCF Autres (inclus)'!R273)</f>
        <v>0</v>
      </c>
      <c r="S273" s="98">
        <f>SUM('2. NCCF CAD'!S273,'3. NCCF USD'!S273,'4. NCCF EUR'!S273,'5. NCCF GBP'!S273,'6. NCCF Autres (inclus)'!S273)</f>
        <v>0</v>
      </c>
      <c r="T273" s="98">
        <f>SUM('2. NCCF CAD'!T273,'3. NCCF USD'!T273,'4. NCCF EUR'!T273,'5. NCCF GBP'!T273,'6. NCCF Autres (inclus)'!T273)</f>
        <v>0</v>
      </c>
      <c r="U273" s="98">
        <f>SUM('2. NCCF CAD'!U273,'3. NCCF USD'!U273,'4. NCCF EUR'!U273,'5. NCCF GBP'!U273,'6. NCCF Autres (inclus)'!U273)</f>
        <v>0</v>
      </c>
      <c r="V273" s="106">
        <f>SUM('2. NCCF CAD'!V273,'3. NCCF USD'!V273,'4. NCCF EUR'!V273,'5. NCCF GBP'!V273,'6. NCCF Autres (inclus)'!V273)</f>
        <v>0</v>
      </c>
      <c r="W273" s="39">
        <f>SUM('2. NCCF CAD'!W273,'3. NCCF USD'!W273,'4. NCCF EUR'!W273,'5. NCCF GBP'!W273,'6. NCCF Autres (inclus)'!W273)</f>
        <v>0</v>
      </c>
      <c r="Y273" s="236"/>
    </row>
    <row r="274" spans="2:25" x14ac:dyDescent="0.25">
      <c r="B274" s="465"/>
      <c r="C274" s="273"/>
      <c r="D274" s="273"/>
      <c r="E274" s="273" t="s">
        <v>192</v>
      </c>
      <c r="F274" s="275"/>
      <c r="G274" s="367">
        <f t="shared" ref="G274:W274" si="59">SUBTOTAL(9,G275:G280)</f>
        <v>0</v>
      </c>
      <c r="H274" s="364">
        <f t="shared" si="59"/>
        <v>0</v>
      </c>
      <c r="I274" s="364">
        <f t="shared" si="59"/>
        <v>0</v>
      </c>
      <c r="J274" s="364">
        <f t="shared" si="59"/>
        <v>0</v>
      </c>
      <c r="K274" s="364">
        <f t="shared" si="59"/>
        <v>0</v>
      </c>
      <c r="L274" s="30">
        <f t="shared" si="59"/>
        <v>0</v>
      </c>
      <c r="M274" s="31">
        <f t="shared" si="59"/>
        <v>0</v>
      </c>
      <c r="N274" s="31">
        <f t="shared" si="59"/>
        <v>0</v>
      </c>
      <c r="O274" s="31">
        <f t="shared" si="59"/>
        <v>0</v>
      </c>
      <c r="P274" s="31">
        <f t="shared" si="59"/>
        <v>0</v>
      </c>
      <c r="Q274" s="31">
        <f t="shared" si="59"/>
        <v>0</v>
      </c>
      <c r="R274" s="31">
        <f t="shared" si="59"/>
        <v>0</v>
      </c>
      <c r="S274" s="31">
        <f t="shared" si="59"/>
        <v>0</v>
      </c>
      <c r="T274" s="31">
        <f t="shared" si="59"/>
        <v>0</v>
      </c>
      <c r="U274" s="31">
        <f t="shared" si="59"/>
        <v>0</v>
      </c>
      <c r="V274" s="365">
        <f t="shared" si="59"/>
        <v>0</v>
      </c>
      <c r="W274" s="365">
        <f t="shared" si="59"/>
        <v>0</v>
      </c>
      <c r="Y274" s="238"/>
    </row>
    <row r="275" spans="2:25" outlineLevel="1" x14ac:dyDescent="0.25">
      <c r="B275" s="465"/>
      <c r="C275" s="273"/>
      <c r="D275" s="273"/>
      <c r="E275" s="273"/>
      <c r="F275" s="274" t="s">
        <v>193</v>
      </c>
      <c r="G275" s="101">
        <f>SUM('2. NCCF CAD'!G275,'3. NCCF USD'!G275,'4. NCCF EUR'!G275,'5. NCCF GBP'!G275,'6. NCCF Autres (inclus)'!G275)</f>
        <v>0</v>
      </c>
      <c r="H275" s="388">
        <f>SUM('2. NCCF CAD'!H275,'3. NCCF USD'!H275,'4. NCCF EUR'!H275,'5. NCCF GBP'!H275,'6. NCCF Autres (inclus)'!H275)</f>
        <v>0</v>
      </c>
      <c r="I275" s="392">
        <f>SUM('2. NCCF CAD'!I275,'3. NCCF USD'!I275,'4. NCCF EUR'!I275,'5. NCCF GBP'!I275,'6. NCCF Autres (inclus)'!I275)</f>
        <v>0</v>
      </c>
      <c r="J275" s="392">
        <f>SUM('2. NCCF CAD'!J275,'3. NCCF USD'!J275,'4. NCCF EUR'!J275,'5. NCCF GBP'!J275,'6. NCCF Autres (inclus)'!J275)</f>
        <v>0</v>
      </c>
      <c r="K275" s="396">
        <f>SUM('2. NCCF CAD'!K275,'3. NCCF USD'!K275,'4. NCCF EUR'!K275,'5. NCCF GBP'!K275,'6. NCCF Autres (inclus)'!K275)</f>
        <v>0</v>
      </c>
      <c r="L275" s="391">
        <f>SUM('2. NCCF CAD'!L275,'3. NCCF USD'!L275,'4. NCCF EUR'!L275,'5. NCCF GBP'!L275,'6. NCCF Autres (inclus)'!L275)</f>
        <v>0</v>
      </c>
      <c r="M275" s="33"/>
      <c r="N275" s="33"/>
      <c r="O275" s="33"/>
      <c r="P275" s="33"/>
      <c r="Q275" s="33"/>
      <c r="R275" s="33"/>
      <c r="S275" s="33"/>
      <c r="T275" s="33"/>
      <c r="U275" s="33"/>
      <c r="V275" s="35"/>
      <c r="W275" s="35"/>
      <c r="Y275" s="236"/>
    </row>
    <row r="276" spans="2:25" outlineLevel="1" x14ac:dyDescent="0.25">
      <c r="B276" s="465"/>
      <c r="C276" s="273"/>
      <c r="D276" s="273"/>
      <c r="E276" s="273"/>
      <c r="F276" s="274" t="s">
        <v>194</v>
      </c>
      <c r="G276" s="101">
        <f>SUM('2. NCCF CAD'!G276,'3. NCCF USD'!G276,'4. NCCF EUR'!G276,'5. NCCF GBP'!G276,'6. NCCF Autres (inclus)'!G276)</f>
        <v>0</v>
      </c>
      <c r="H276" s="388">
        <f>SUM('2. NCCF CAD'!H276,'3. NCCF USD'!H276,'4. NCCF EUR'!H276,'5. NCCF GBP'!H276,'6. NCCF Autres (inclus)'!H276)</f>
        <v>0</v>
      </c>
      <c r="I276" s="392">
        <f>SUM('2. NCCF CAD'!I276,'3. NCCF USD'!I276,'4. NCCF EUR'!I276,'5. NCCF GBP'!I276,'6. NCCF Autres (inclus)'!I276)</f>
        <v>0</v>
      </c>
      <c r="J276" s="392">
        <f>SUM('2. NCCF CAD'!J276,'3. NCCF USD'!J276,'4. NCCF EUR'!J276,'5. NCCF GBP'!J276,'6. NCCF Autres (inclus)'!J276)</f>
        <v>0</v>
      </c>
      <c r="K276" s="396">
        <f>SUM('2. NCCF CAD'!K276,'3. NCCF USD'!K276,'4. NCCF EUR'!K276,'5. NCCF GBP'!K276,'6. NCCF Autres (inclus)'!K276)</f>
        <v>0</v>
      </c>
      <c r="L276" s="391">
        <f>SUM('2. NCCF CAD'!L276,'3. NCCF USD'!L276,'4. NCCF EUR'!L276,'5. NCCF GBP'!L276,'6. NCCF Autres (inclus)'!L276)</f>
        <v>0</v>
      </c>
      <c r="M276" s="392">
        <f>SUM('2. NCCF CAD'!M276,'3. NCCF USD'!M276,'4. NCCF EUR'!M276,'5. NCCF GBP'!M276,'6. NCCF Autres (inclus)'!M276)</f>
        <v>0</v>
      </c>
      <c r="N276" s="33"/>
      <c r="O276" s="33"/>
      <c r="P276" s="33"/>
      <c r="Q276" s="33"/>
      <c r="R276" s="33"/>
      <c r="S276" s="33"/>
      <c r="T276" s="33"/>
      <c r="U276" s="33"/>
      <c r="V276" s="35"/>
      <c r="W276" s="35"/>
      <c r="Y276" s="236"/>
    </row>
    <row r="277" spans="2:25" outlineLevel="1" x14ac:dyDescent="0.25">
      <c r="B277" s="465"/>
      <c r="C277" s="273"/>
      <c r="D277" s="273"/>
      <c r="E277" s="273"/>
      <c r="F277" s="274" t="s">
        <v>195</v>
      </c>
      <c r="G277" s="101">
        <f>SUM('2. NCCF CAD'!G277,'3. NCCF USD'!G277,'4. NCCF EUR'!G277,'5. NCCF GBP'!G277,'6. NCCF Autres (inclus)'!G277)</f>
        <v>0</v>
      </c>
      <c r="H277" s="388">
        <f>SUM('2. NCCF CAD'!H277,'3. NCCF USD'!H277,'4. NCCF EUR'!H277,'5. NCCF GBP'!H277,'6. NCCF Autres (inclus)'!H277)</f>
        <v>0</v>
      </c>
      <c r="I277" s="392">
        <f>SUM('2. NCCF CAD'!I277,'3. NCCF USD'!I277,'4. NCCF EUR'!I277,'5. NCCF GBP'!I277,'6. NCCF Autres (inclus)'!I277)</f>
        <v>0</v>
      </c>
      <c r="J277" s="392">
        <f>SUM('2. NCCF CAD'!J277,'3. NCCF USD'!J277,'4. NCCF EUR'!J277,'5. NCCF GBP'!J277,'6. NCCF Autres (inclus)'!J277)</f>
        <v>0</v>
      </c>
      <c r="K277" s="396">
        <f>SUM('2. NCCF CAD'!K277,'3. NCCF USD'!K277,'4. NCCF EUR'!K277,'5. NCCF GBP'!K277,'6. NCCF Autres (inclus)'!K277)</f>
        <v>0</v>
      </c>
      <c r="L277" s="391">
        <f>SUM('2. NCCF CAD'!L277,'3. NCCF USD'!L277,'4. NCCF EUR'!L277,'5. NCCF GBP'!L277,'6. NCCF Autres (inclus)'!L277)</f>
        <v>0</v>
      </c>
      <c r="M277" s="392">
        <f>SUM('2. NCCF CAD'!M277,'3. NCCF USD'!M277,'4. NCCF EUR'!M277,'5. NCCF GBP'!M277,'6. NCCF Autres (inclus)'!M277)</f>
        <v>0</v>
      </c>
      <c r="N277" s="392">
        <f>SUM('2. NCCF CAD'!N277,'3. NCCF USD'!N277,'4. NCCF EUR'!N277,'5. NCCF GBP'!N277,'6. NCCF Autres (inclus)'!N277)</f>
        <v>0</v>
      </c>
      <c r="O277" s="392">
        <f>SUM('2. NCCF CAD'!O277,'3. NCCF USD'!O277,'4. NCCF EUR'!O277,'5. NCCF GBP'!O277,'6. NCCF Autres (inclus)'!O277)</f>
        <v>0</v>
      </c>
      <c r="P277" s="33"/>
      <c r="Q277" s="33"/>
      <c r="R277" s="33"/>
      <c r="S277" s="33"/>
      <c r="T277" s="33"/>
      <c r="U277" s="33"/>
      <c r="V277" s="35"/>
      <c r="W277" s="35"/>
      <c r="Y277" s="236"/>
    </row>
    <row r="278" spans="2:25" outlineLevel="1" x14ac:dyDescent="0.25">
      <c r="B278" s="465"/>
      <c r="C278" s="273"/>
      <c r="D278" s="273"/>
      <c r="E278" s="273"/>
      <c r="F278" s="274" t="s">
        <v>196</v>
      </c>
      <c r="G278" s="101">
        <f>SUM('2. NCCF CAD'!G278,'3. NCCF USD'!G278,'4. NCCF EUR'!G278,'5. NCCF GBP'!G278,'6. NCCF Autres (inclus)'!G278)</f>
        <v>0</v>
      </c>
      <c r="H278" s="388">
        <f>SUM('2. NCCF CAD'!H278,'3. NCCF USD'!H278,'4. NCCF EUR'!H278,'5. NCCF GBP'!H278,'6. NCCF Autres (inclus)'!H278)</f>
        <v>0</v>
      </c>
      <c r="I278" s="392">
        <f>SUM('2. NCCF CAD'!I278,'3. NCCF USD'!I278,'4. NCCF EUR'!I278,'5. NCCF GBP'!I278,'6. NCCF Autres (inclus)'!I278)</f>
        <v>0</v>
      </c>
      <c r="J278" s="392">
        <f>SUM('2. NCCF CAD'!J278,'3. NCCF USD'!J278,'4. NCCF EUR'!J278,'5. NCCF GBP'!J278,'6. NCCF Autres (inclus)'!J278)</f>
        <v>0</v>
      </c>
      <c r="K278" s="396">
        <f>SUM('2. NCCF CAD'!K278,'3. NCCF USD'!K278,'4. NCCF EUR'!K278,'5. NCCF GBP'!K278,'6. NCCF Autres (inclus)'!K278)</f>
        <v>0</v>
      </c>
      <c r="L278" s="391">
        <f>SUM('2. NCCF CAD'!L278,'3. NCCF USD'!L278,'4. NCCF EUR'!L278,'5. NCCF GBP'!L278,'6. NCCF Autres (inclus)'!L278)</f>
        <v>0</v>
      </c>
      <c r="M278" s="392">
        <f>SUM('2. NCCF CAD'!M278,'3. NCCF USD'!M278,'4. NCCF EUR'!M278,'5. NCCF GBP'!M278,'6. NCCF Autres (inclus)'!M278)</f>
        <v>0</v>
      </c>
      <c r="N278" s="392">
        <f>SUM('2. NCCF CAD'!N278,'3. NCCF USD'!N278,'4. NCCF EUR'!N278,'5. NCCF GBP'!N278,'6. NCCF Autres (inclus)'!N278)</f>
        <v>0</v>
      </c>
      <c r="O278" s="98">
        <f>SUM('2. NCCF CAD'!O278,'3. NCCF USD'!O278,'4. NCCF EUR'!O278,'5. NCCF GBP'!O278,'6. NCCF Autres (inclus)'!O278)</f>
        <v>0</v>
      </c>
      <c r="P278" s="98">
        <f>SUM('2. NCCF CAD'!P278,'3. NCCF USD'!P278,'4. NCCF EUR'!P278,'5. NCCF GBP'!P278,'6. NCCF Autres (inclus)'!P278)</f>
        <v>0</v>
      </c>
      <c r="Q278" s="98">
        <f>SUM('2. NCCF CAD'!Q278,'3. NCCF USD'!Q278,'4. NCCF EUR'!Q278,'5. NCCF GBP'!Q278,'6. NCCF Autres (inclus)'!Q278)</f>
        <v>0</v>
      </c>
      <c r="R278" s="98">
        <f>SUM('2. NCCF CAD'!R278,'3. NCCF USD'!R278,'4. NCCF EUR'!R278,'5. NCCF GBP'!R278,'6. NCCF Autres (inclus)'!R278)</f>
        <v>0</v>
      </c>
      <c r="S278" s="98">
        <f>SUM('2. NCCF CAD'!S278,'3. NCCF USD'!S278,'4. NCCF EUR'!S278,'5. NCCF GBP'!S278,'6. NCCF Autres (inclus)'!S278)</f>
        <v>0</v>
      </c>
      <c r="T278" s="33"/>
      <c r="U278" s="33"/>
      <c r="V278" s="35"/>
      <c r="W278" s="35"/>
      <c r="Y278" s="236"/>
    </row>
    <row r="279" spans="2:25" outlineLevel="1" x14ac:dyDescent="0.25">
      <c r="B279" s="465"/>
      <c r="C279" s="273"/>
      <c r="D279" s="273"/>
      <c r="E279" s="273"/>
      <c r="F279" s="274" t="s">
        <v>197</v>
      </c>
      <c r="G279" s="101">
        <f>SUM('2. NCCF CAD'!G279,'3. NCCF USD'!G279,'4. NCCF EUR'!G279,'5. NCCF GBP'!G279,'6. NCCF Autres (inclus)'!G279)</f>
        <v>0</v>
      </c>
      <c r="H279" s="388">
        <f>SUM('2. NCCF CAD'!H279,'3. NCCF USD'!H279,'4. NCCF EUR'!H279,'5. NCCF GBP'!H279,'6. NCCF Autres (inclus)'!H279)</f>
        <v>0</v>
      </c>
      <c r="I279" s="392">
        <f>SUM('2. NCCF CAD'!I279,'3. NCCF USD'!I279,'4. NCCF EUR'!I279,'5. NCCF GBP'!I279,'6. NCCF Autres (inclus)'!I279)</f>
        <v>0</v>
      </c>
      <c r="J279" s="392">
        <f>SUM('2. NCCF CAD'!J279,'3. NCCF USD'!J279,'4. NCCF EUR'!J279,'5. NCCF GBP'!J279,'6. NCCF Autres (inclus)'!J279)</f>
        <v>0</v>
      </c>
      <c r="K279" s="396">
        <f>SUM('2. NCCF CAD'!K279,'3. NCCF USD'!K279,'4. NCCF EUR'!K279,'5. NCCF GBP'!K279,'6. NCCF Autres (inclus)'!K279)</f>
        <v>0</v>
      </c>
      <c r="L279" s="391">
        <f>SUM('2. NCCF CAD'!L279,'3. NCCF USD'!L279,'4. NCCF EUR'!L279,'5. NCCF GBP'!L279,'6. NCCF Autres (inclus)'!L279)</f>
        <v>0</v>
      </c>
      <c r="M279" s="392">
        <f>SUM('2. NCCF CAD'!M279,'3. NCCF USD'!M279,'4. NCCF EUR'!M279,'5. NCCF GBP'!M279,'6. NCCF Autres (inclus)'!M279)</f>
        <v>0</v>
      </c>
      <c r="N279" s="392">
        <f>SUM('2. NCCF CAD'!N279,'3. NCCF USD'!N279,'4. NCCF EUR'!N279,'5. NCCF GBP'!N279,'6. NCCF Autres (inclus)'!N279)</f>
        <v>0</v>
      </c>
      <c r="O279" s="98">
        <f>SUM('2. NCCF CAD'!O279,'3. NCCF USD'!O279,'4. NCCF EUR'!O279,'5. NCCF GBP'!O279,'6. NCCF Autres (inclus)'!O279)</f>
        <v>0</v>
      </c>
      <c r="P279" s="98">
        <f>SUM('2. NCCF CAD'!P279,'3. NCCF USD'!P279,'4. NCCF EUR'!P279,'5. NCCF GBP'!P279,'6. NCCF Autres (inclus)'!P279)</f>
        <v>0</v>
      </c>
      <c r="Q279" s="98">
        <f>SUM('2. NCCF CAD'!Q279,'3. NCCF USD'!Q279,'4. NCCF EUR'!Q279,'5. NCCF GBP'!Q279,'6. NCCF Autres (inclus)'!Q279)</f>
        <v>0</v>
      </c>
      <c r="R279" s="98">
        <f>SUM('2. NCCF CAD'!R279,'3. NCCF USD'!R279,'4. NCCF EUR'!R279,'5. NCCF GBP'!R279,'6. NCCF Autres (inclus)'!R279)</f>
        <v>0</v>
      </c>
      <c r="S279" s="98">
        <f>SUM('2. NCCF CAD'!S279,'3. NCCF USD'!S279,'4. NCCF EUR'!S279,'5. NCCF GBP'!S279,'6. NCCF Autres (inclus)'!S279)</f>
        <v>0</v>
      </c>
      <c r="T279" s="98">
        <f>SUM('2. NCCF CAD'!T279,'3. NCCF USD'!T279,'4. NCCF EUR'!T279,'5. NCCF GBP'!T279,'6. NCCF Autres (inclus)'!T279)</f>
        <v>0</v>
      </c>
      <c r="U279" s="98">
        <f>SUM('2. NCCF CAD'!U279,'3. NCCF USD'!U279,'4. NCCF EUR'!U279,'5. NCCF GBP'!U279,'6. NCCF Autres (inclus)'!U279)</f>
        <v>0</v>
      </c>
      <c r="V279" s="106">
        <f>SUM('2. NCCF CAD'!V279,'3. NCCF USD'!V279,'4. NCCF EUR'!V279,'5. NCCF GBP'!V279,'6. NCCF Autres (inclus)'!V279)</f>
        <v>0</v>
      </c>
      <c r="W279" s="39">
        <f>SUM('2. NCCF CAD'!W279,'3. NCCF USD'!W279,'4. NCCF EUR'!W279,'5. NCCF GBP'!W279,'6. NCCF Autres (inclus)'!W279)</f>
        <v>0</v>
      </c>
      <c r="Y279" s="236"/>
    </row>
    <row r="280" spans="2:25" outlineLevel="1" x14ac:dyDescent="0.25">
      <c r="B280" s="465"/>
      <c r="C280" s="273"/>
      <c r="D280" s="273"/>
      <c r="E280" s="273"/>
      <c r="F280" s="274" t="s">
        <v>198</v>
      </c>
      <c r="G280" s="101">
        <f>SUM('2. NCCF CAD'!G280,'3. NCCF USD'!G280,'4. NCCF EUR'!G280,'5. NCCF GBP'!G280,'6. NCCF Autres (inclus)'!G280)</f>
        <v>0</v>
      </c>
      <c r="H280" s="388">
        <f>SUM('2. NCCF CAD'!H280,'3. NCCF USD'!H280,'4. NCCF EUR'!H280,'5. NCCF GBP'!H280,'6. NCCF Autres (inclus)'!H280)</f>
        <v>0</v>
      </c>
      <c r="I280" s="392">
        <f>SUM('2. NCCF CAD'!I280,'3. NCCF USD'!I280,'4. NCCF EUR'!I280,'5. NCCF GBP'!I280,'6. NCCF Autres (inclus)'!I280)</f>
        <v>0</v>
      </c>
      <c r="J280" s="392">
        <f>SUM('2. NCCF CAD'!J280,'3. NCCF USD'!J280,'4. NCCF EUR'!J280,'5. NCCF GBP'!J280,'6. NCCF Autres (inclus)'!J280)</f>
        <v>0</v>
      </c>
      <c r="K280" s="396">
        <f>SUM('2. NCCF CAD'!K280,'3. NCCF USD'!K280,'4. NCCF EUR'!K280,'5. NCCF GBP'!K280,'6. NCCF Autres (inclus)'!K280)</f>
        <v>0</v>
      </c>
      <c r="L280" s="105">
        <f>SUM('2. NCCF CAD'!L280,'3. NCCF USD'!L280,'4. NCCF EUR'!L280,'5. NCCF GBP'!L280,'6. NCCF Autres (inclus)'!L280)</f>
        <v>0</v>
      </c>
      <c r="M280" s="392">
        <f>SUM('2. NCCF CAD'!M280,'3. NCCF USD'!M280,'4. NCCF EUR'!M280,'5. NCCF GBP'!M280,'6. NCCF Autres (inclus)'!M280)</f>
        <v>0</v>
      </c>
      <c r="N280" s="98">
        <f>SUM('2. NCCF CAD'!N280,'3. NCCF USD'!N280,'4. NCCF EUR'!N280,'5. NCCF GBP'!N280,'6. NCCF Autres (inclus)'!N280)</f>
        <v>0</v>
      </c>
      <c r="O280" s="98">
        <f>SUM('2. NCCF CAD'!O280,'3. NCCF USD'!O280,'4. NCCF EUR'!O280,'5. NCCF GBP'!O280,'6. NCCF Autres (inclus)'!O280)</f>
        <v>0</v>
      </c>
      <c r="P280" s="98">
        <f>SUM('2. NCCF CAD'!P280,'3. NCCF USD'!P280,'4. NCCF EUR'!P280,'5. NCCF GBP'!P280,'6. NCCF Autres (inclus)'!P280)</f>
        <v>0</v>
      </c>
      <c r="Q280" s="98">
        <f>SUM('2. NCCF CAD'!Q280,'3. NCCF USD'!Q280,'4. NCCF EUR'!Q280,'5. NCCF GBP'!Q280,'6. NCCF Autres (inclus)'!Q280)</f>
        <v>0</v>
      </c>
      <c r="R280" s="98">
        <f>SUM('2. NCCF CAD'!R280,'3. NCCF USD'!R280,'4. NCCF EUR'!R280,'5. NCCF GBP'!R280,'6. NCCF Autres (inclus)'!R280)</f>
        <v>0</v>
      </c>
      <c r="S280" s="98">
        <f>SUM('2. NCCF CAD'!S280,'3. NCCF USD'!S280,'4. NCCF EUR'!S280,'5. NCCF GBP'!S280,'6. NCCF Autres (inclus)'!S280)</f>
        <v>0</v>
      </c>
      <c r="T280" s="98">
        <f>SUM('2. NCCF CAD'!T280,'3. NCCF USD'!T280,'4. NCCF EUR'!T280,'5. NCCF GBP'!T280,'6. NCCF Autres (inclus)'!T280)</f>
        <v>0</v>
      </c>
      <c r="U280" s="98">
        <f>SUM('2. NCCF CAD'!U280,'3. NCCF USD'!U280,'4. NCCF EUR'!U280,'5. NCCF GBP'!U280,'6. NCCF Autres (inclus)'!U280)</f>
        <v>0</v>
      </c>
      <c r="V280" s="106">
        <f>SUM('2. NCCF CAD'!V280,'3. NCCF USD'!V280,'4. NCCF EUR'!V280,'5. NCCF GBP'!V280,'6. NCCF Autres (inclus)'!V280)</f>
        <v>0</v>
      </c>
      <c r="W280" s="39">
        <f>SUM('2. NCCF CAD'!W280,'3. NCCF USD'!W280,'4. NCCF EUR'!W280,'5. NCCF GBP'!W280,'6. NCCF Autres (inclus)'!W280)</f>
        <v>0</v>
      </c>
      <c r="Y280" s="236"/>
    </row>
    <row r="281" spans="2:25" x14ac:dyDescent="0.25">
      <c r="B281" s="465"/>
      <c r="C281" s="273"/>
      <c r="D281" s="273"/>
      <c r="E281" s="273" t="s">
        <v>199</v>
      </c>
      <c r="F281" s="275"/>
      <c r="G281" s="367">
        <f t="shared" ref="G281:W281" si="60">SUBTOTAL(9,G282:G287)</f>
        <v>0</v>
      </c>
      <c r="H281" s="364">
        <f t="shared" si="60"/>
        <v>0</v>
      </c>
      <c r="I281" s="364">
        <f t="shared" si="60"/>
        <v>0</v>
      </c>
      <c r="J281" s="364">
        <f t="shared" si="60"/>
        <v>0</v>
      </c>
      <c r="K281" s="364">
        <f t="shared" si="60"/>
        <v>0</v>
      </c>
      <c r="L281" s="30">
        <f t="shared" si="60"/>
        <v>0</v>
      </c>
      <c r="M281" s="31">
        <f t="shared" si="60"/>
        <v>0</v>
      </c>
      <c r="N281" s="31">
        <f t="shared" si="60"/>
        <v>0</v>
      </c>
      <c r="O281" s="31">
        <f t="shared" si="60"/>
        <v>0</v>
      </c>
      <c r="P281" s="31">
        <f t="shared" si="60"/>
        <v>0</v>
      </c>
      <c r="Q281" s="31">
        <f t="shared" si="60"/>
        <v>0</v>
      </c>
      <c r="R281" s="31">
        <f t="shared" si="60"/>
        <v>0</v>
      </c>
      <c r="S281" s="31">
        <f t="shared" si="60"/>
        <v>0</v>
      </c>
      <c r="T281" s="31">
        <f t="shared" si="60"/>
        <v>0</v>
      </c>
      <c r="U281" s="31">
        <f t="shared" si="60"/>
        <v>0</v>
      </c>
      <c r="V281" s="365">
        <f t="shared" si="60"/>
        <v>0</v>
      </c>
      <c r="W281" s="365">
        <f t="shared" si="60"/>
        <v>0</v>
      </c>
      <c r="Y281" s="238"/>
    </row>
    <row r="282" spans="2:25" outlineLevel="1" x14ac:dyDescent="0.25">
      <c r="B282" s="465"/>
      <c r="C282" s="273"/>
      <c r="D282" s="273"/>
      <c r="E282" s="273"/>
      <c r="F282" s="274" t="s">
        <v>200</v>
      </c>
      <c r="G282" s="101">
        <f>SUM('2. NCCF CAD'!G282,'3. NCCF USD'!G282,'4. NCCF EUR'!G282,'5. NCCF GBP'!G282,'6. NCCF Autres (inclus)'!G282)</f>
        <v>0</v>
      </c>
      <c r="H282" s="388">
        <f>SUM('2. NCCF CAD'!H282,'3. NCCF USD'!H282,'4. NCCF EUR'!H282,'5. NCCF GBP'!H282,'6. NCCF Autres (inclus)'!H282)</f>
        <v>0</v>
      </c>
      <c r="I282" s="392">
        <f>SUM('2. NCCF CAD'!I282,'3. NCCF USD'!I282,'4. NCCF EUR'!I282,'5. NCCF GBP'!I282,'6. NCCF Autres (inclus)'!I282)</f>
        <v>0</v>
      </c>
      <c r="J282" s="392">
        <f>SUM('2. NCCF CAD'!J282,'3. NCCF USD'!J282,'4. NCCF EUR'!J282,'5. NCCF GBP'!J282,'6. NCCF Autres (inclus)'!J282)</f>
        <v>0</v>
      </c>
      <c r="K282" s="396">
        <f>SUM('2. NCCF CAD'!K282,'3. NCCF USD'!K282,'4. NCCF EUR'!K282,'5. NCCF GBP'!K282,'6. NCCF Autres (inclus)'!K282)</f>
        <v>0</v>
      </c>
      <c r="L282" s="391">
        <f>SUM('2. NCCF CAD'!L282,'3. NCCF USD'!L282,'4. NCCF EUR'!L282,'5. NCCF GBP'!L282,'6. NCCF Autres (inclus)'!L282)</f>
        <v>0</v>
      </c>
      <c r="M282" s="33"/>
      <c r="N282" s="33"/>
      <c r="O282" s="33"/>
      <c r="P282" s="33"/>
      <c r="Q282" s="33"/>
      <c r="R282" s="33"/>
      <c r="S282" s="33"/>
      <c r="T282" s="33"/>
      <c r="U282" s="33"/>
      <c r="V282" s="35"/>
      <c r="W282" s="35"/>
      <c r="Y282" s="236"/>
    </row>
    <row r="283" spans="2:25" outlineLevel="1" x14ac:dyDescent="0.25">
      <c r="B283" s="465"/>
      <c r="C283" s="273"/>
      <c r="D283" s="273"/>
      <c r="E283" s="273"/>
      <c r="F283" s="274" t="s">
        <v>201</v>
      </c>
      <c r="G283" s="101">
        <f>SUM('2. NCCF CAD'!G283,'3. NCCF USD'!G283,'4. NCCF EUR'!G283,'5. NCCF GBP'!G283,'6. NCCF Autres (inclus)'!G283)</f>
        <v>0</v>
      </c>
      <c r="H283" s="388">
        <f>SUM('2. NCCF CAD'!H283,'3. NCCF USD'!H283,'4. NCCF EUR'!H283,'5. NCCF GBP'!H283,'6. NCCF Autres (inclus)'!H283)</f>
        <v>0</v>
      </c>
      <c r="I283" s="392">
        <f>SUM('2. NCCF CAD'!I283,'3. NCCF USD'!I283,'4. NCCF EUR'!I283,'5. NCCF GBP'!I283,'6. NCCF Autres (inclus)'!I283)</f>
        <v>0</v>
      </c>
      <c r="J283" s="392">
        <f>SUM('2. NCCF CAD'!J283,'3. NCCF USD'!J283,'4. NCCF EUR'!J283,'5. NCCF GBP'!J283,'6. NCCF Autres (inclus)'!J283)</f>
        <v>0</v>
      </c>
      <c r="K283" s="396">
        <f>SUM('2. NCCF CAD'!K283,'3. NCCF USD'!K283,'4. NCCF EUR'!K283,'5. NCCF GBP'!K283,'6. NCCF Autres (inclus)'!K283)</f>
        <v>0</v>
      </c>
      <c r="L283" s="391">
        <f>SUM('2. NCCF CAD'!L283,'3. NCCF USD'!L283,'4. NCCF EUR'!L283,'5. NCCF GBP'!L283,'6. NCCF Autres (inclus)'!L283)</f>
        <v>0</v>
      </c>
      <c r="M283" s="392">
        <f>SUM('2. NCCF CAD'!M283,'3. NCCF USD'!M283,'4. NCCF EUR'!M283,'5. NCCF GBP'!M283,'6. NCCF Autres (inclus)'!M283)</f>
        <v>0</v>
      </c>
      <c r="N283" s="33"/>
      <c r="O283" s="33"/>
      <c r="P283" s="33"/>
      <c r="Q283" s="33"/>
      <c r="R283" s="33"/>
      <c r="S283" s="33"/>
      <c r="T283" s="33"/>
      <c r="U283" s="33"/>
      <c r="V283" s="35"/>
      <c r="W283" s="35"/>
      <c r="Y283" s="236"/>
    </row>
    <row r="284" spans="2:25" outlineLevel="1" x14ac:dyDescent="0.25">
      <c r="B284" s="465"/>
      <c r="C284" s="273"/>
      <c r="D284" s="273"/>
      <c r="E284" s="273"/>
      <c r="F284" s="274" t="s">
        <v>202</v>
      </c>
      <c r="G284" s="101">
        <f>SUM('2. NCCF CAD'!G284,'3. NCCF USD'!G284,'4. NCCF EUR'!G284,'5. NCCF GBP'!G284,'6. NCCF Autres (inclus)'!G284)</f>
        <v>0</v>
      </c>
      <c r="H284" s="388">
        <f>SUM('2. NCCF CAD'!H284,'3. NCCF USD'!H284,'4. NCCF EUR'!H284,'5. NCCF GBP'!H284,'6. NCCF Autres (inclus)'!H284)</f>
        <v>0</v>
      </c>
      <c r="I284" s="392">
        <f>SUM('2. NCCF CAD'!I284,'3. NCCF USD'!I284,'4. NCCF EUR'!I284,'5. NCCF GBP'!I284,'6. NCCF Autres (inclus)'!I284)</f>
        <v>0</v>
      </c>
      <c r="J284" s="392">
        <f>SUM('2. NCCF CAD'!J284,'3. NCCF USD'!J284,'4. NCCF EUR'!J284,'5. NCCF GBP'!J284,'6. NCCF Autres (inclus)'!J284)</f>
        <v>0</v>
      </c>
      <c r="K284" s="396">
        <f>SUM('2. NCCF CAD'!K284,'3. NCCF USD'!K284,'4. NCCF EUR'!K284,'5. NCCF GBP'!K284,'6. NCCF Autres (inclus)'!K284)</f>
        <v>0</v>
      </c>
      <c r="L284" s="391">
        <f>SUM('2. NCCF CAD'!L284,'3. NCCF USD'!L284,'4. NCCF EUR'!L284,'5. NCCF GBP'!L284,'6. NCCF Autres (inclus)'!L284)</f>
        <v>0</v>
      </c>
      <c r="M284" s="392">
        <f>SUM('2. NCCF CAD'!M284,'3. NCCF USD'!M284,'4. NCCF EUR'!M284,'5. NCCF GBP'!M284,'6. NCCF Autres (inclus)'!M284)</f>
        <v>0</v>
      </c>
      <c r="N284" s="392">
        <f>SUM('2. NCCF CAD'!N284,'3. NCCF USD'!N284,'4. NCCF EUR'!N284,'5. NCCF GBP'!N284,'6. NCCF Autres (inclus)'!N284)</f>
        <v>0</v>
      </c>
      <c r="O284" s="392">
        <f>SUM('2. NCCF CAD'!O284,'3. NCCF USD'!O284,'4. NCCF EUR'!O284,'5. NCCF GBP'!O284,'6. NCCF Autres (inclus)'!O284)</f>
        <v>0</v>
      </c>
      <c r="P284" s="33"/>
      <c r="Q284" s="33"/>
      <c r="R284" s="33"/>
      <c r="S284" s="33"/>
      <c r="T284" s="33"/>
      <c r="U284" s="33"/>
      <c r="V284" s="35"/>
      <c r="W284" s="35"/>
      <c r="Y284" s="236"/>
    </row>
    <row r="285" spans="2:25" outlineLevel="1" x14ac:dyDescent="0.25">
      <c r="B285" s="465"/>
      <c r="C285" s="273"/>
      <c r="D285" s="273"/>
      <c r="E285" s="273"/>
      <c r="F285" s="274" t="s">
        <v>203</v>
      </c>
      <c r="G285" s="101">
        <f>SUM('2. NCCF CAD'!G285,'3. NCCF USD'!G285,'4. NCCF EUR'!G285,'5. NCCF GBP'!G285,'6. NCCF Autres (inclus)'!G285)</f>
        <v>0</v>
      </c>
      <c r="H285" s="388">
        <f>SUM('2. NCCF CAD'!H285,'3. NCCF USD'!H285,'4. NCCF EUR'!H285,'5. NCCF GBP'!H285,'6. NCCF Autres (inclus)'!H285)</f>
        <v>0</v>
      </c>
      <c r="I285" s="392">
        <f>SUM('2. NCCF CAD'!I285,'3. NCCF USD'!I285,'4. NCCF EUR'!I285,'5. NCCF GBP'!I285,'6. NCCF Autres (inclus)'!I285)</f>
        <v>0</v>
      </c>
      <c r="J285" s="392">
        <f>SUM('2. NCCF CAD'!J285,'3. NCCF USD'!J285,'4. NCCF EUR'!J285,'5. NCCF GBP'!J285,'6. NCCF Autres (inclus)'!J285)</f>
        <v>0</v>
      </c>
      <c r="K285" s="396">
        <f>SUM('2. NCCF CAD'!K285,'3. NCCF USD'!K285,'4. NCCF EUR'!K285,'5. NCCF GBP'!K285,'6. NCCF Autres (inclus)'!K285)</f>
        <v>0</v>
      </c>
      <c r="L285" s="391">
        <f>SUM('2. NCCF CAD'!L285,'3. NCCF USD'!L285,'4. NCCF EUR'!L285,'5. NCCF GBP'!L285,'6. NCCF Autres (inclus)'!L285)</f>
        <v>0</v>
      </c>
      <c r="M285" s="392">
        <f>SUM('2. NCCF CAD'!M285,'3. NCCF USD'!M285,'4. NCCF EUR'!M285,'5. NCCF GBP'!M285,'6. NCCF Autres (inclus)'!M285)</f>
        <v>0</v>
      </c>
      <c r="N285" s="392">
        <f>SUM('2. NCCF CAD'!N285,'3. NCCF USD'!N285,'4. NCCF EUR'!N285,'5. NCCF GBP'!N285,'6. NCCF Autres (inclus)'!N285)</f>
        <v>0</v>
      </c>
      <c r="O285" s="98">
        <f>SUM('2. NCCF CAD'!O285,'3. NCCF USD'!O285,'4. NCCF EUR'!O285,'5. NCCF GBP'!O285,'6. NCCF Autres (inclus)'!O285)</f>
        <v>0</v>
      </c>
      <c r="P285" s="98">
        <f>SUM('2. NCCF CAD'!P285,'3. NCCF USD'!P285,'4. NCCF EUR'!P285,'5. NCCF GBP'!P285,'6. NCCF Autres (inclus)'!P285)</f>
        <v>0</v>
      </c>
      <c r="Q285" s="98">
        <f>SUM('2. NCCF CAD'!Q285,'3. NCCF USD'!Q285,'4. NCCF EUR'!Q285,'5. NCCF GBP'!Q285,'6. NCCF Autres (inclus)'!Q285)</f>
        <v>0</v>
      </c>
      <c r="R285" s="98">
        <f>SUM('2. NCCF CAD'!R285,'3. NCCF USD'!R285,'4. NCCF EUR'!R285,'5. NCCF GBP'!R285,'6. NCCF Autres (inclus)'!R285)</f>
        <v>0</v>
      </c>
      <c r="S285" s="98">
        <f>SUM('2. NCCF CAD'!S285,'3. NCCF USD'!S285,'4. NCCF EUR'!S285,'5. NCCF GBP'!S285,'6. NCCF Autres (inclus)'!S285)</f>
        <v>0</v>
      </c>
      <c r="T285" s="33"/>
      <c r="U285" s="33"/>
      <c r="V285" s="35"/>
      <c r="W285" s="35"/>
      <c r="Y285" s="236"/>
    </row>
    <row r="286" spans="2:25" outlineLevel="1" x14ac:dyDescent="0.25">
      <c r="B286" s="465"/>
      <c r="C286" s="273"/>
      <c r="D286" s="273"/>
      <c r="E286" s="273"/>
      <c r="F286" s="274" t="s">
        <v>204</v>
      </c>
      <c r="G286" s="101">
        <f>SUM('2. NCCF CAD'!G286,'3. NCCF USD'!G286,'4. NCCF EUR'!G286,'5. NCCF GBP'!G286,'6. NCCF Autres (inclus)'!G286)</f>
        <v>0</v>
      </c>
      <c r="H286" s="388">
        <f>SUM('2. NCCF CAD'!H286,'3. NCCF USD'!H286,'4. NCCF EUR'!H286,'5. NCCF GBP'!H286,'6. NCCF Autres (inclus)'!H286)</f>
        <v>0</v>
      </c>
      <c r="I286" s="392">
        <f>SUM('2. NCCF CAD'!I286,'3. NCCF USD'!I286,'4. NCCF EUR'!I286,'5. NCCF GBP'!I286,'6. NCCF Autres (inclus)'!I286)</f>
        <v>0</v>
      </c>
      <c r="J286" s="392">
        <f>SUM('2. NCCF CAD'!J286,'3. NCCF USD'!J286,'4. NCCF EUR'!J286,'5. NCCF GBP'!J286,'6. NCCF Autres (inclus)'!J286)</f>
        <v>0</v>
      </c>
      <c r="K286" s="396">
        <f>SUM('2. NCCF CAD'!K286,'3. NCCF USD'!K286,'4. NCCF EUR'!K286,'5. NCCF GBP'!K286,'6. NCCF Autres (inclus)'!K286)</f>
        <v>0</v>
      </c>
      <c r="L286" s="391">
        <f>SUM('2. NCCF CAD'!L286,'3. NCCF USD'!L286,'4. NCCF EUR'!L286,'5. NCCF GBP'!L286,'6. NCCF Autres (inclus)'!L286)</f>
        <v>0</v>
      </c>
      <c r="M286" s="392">
        <f>SUM('2. NCCF CAD'!M286,'3. NCCF USD'!M286,'4. NCCF EUR'!M286,'5. NCCF GBP'!M286,'6. NCCF Autres (inclus)'!M286)</f>
        <v>0</v>
      </c>
      <c r="N286" s="392">
        <f>SUM('2. NCCF CAD'!N286,'3. NCCF USD'!N286,'4. NCCF EUR'!N286,'5. NCCF GBP'!N286,'6. NCCF Autres (inclus)'!N286)</f>
        <v>0</v>
      </c>
      <c r="O286" s="98">
        <f>SUM('2. NCCF CAD'!O286,'3. NCCF USD'!O286,'4. NCCF EUR'!O286,'5. NCCF GBP'!O286,'6. NCCF Autres (inclus)'!O286)</f>
        <v>0</v>
      </c>
      <c r="P286" s="98">
        <f>SUM('2. NCCF CAD'!P286,'3. NCCF USD'!P286,'4. NCCF EUR'!P286,'5. NCCF GBP'!P286,'6. NCCF Autres (inclus)'!P286)</f>
        <v>0</v>
      </c>
      <c r="Q286" s="98">
        <f>SUM('2. NCCF CAD'!Q286,'3. NCCF USD'!Q286,'4. NCCF EUR'!Q286,'5. NCCF GBP'!Q286,'6. NCCF Autres (inclus)'!Q286)</f>
        <v>0</v>
      </c>
      <c r="R286" s="98">
        <f>SUM('2. NCCF CAD'!R286,'3. NCCF USD'!R286,'4. NCCF EUR'!R286,'5. NCCF GBP'!R286,'6. NCCF Autres (inclus)'!R286)</f>
        <v>0</v>
      </c>
      <c r="S286" s="98">
        <f>SUM('2. NCCF CAD'!S286,'3. NCCF USD'!S286,'4. NCCF EUR'!S286,'5. NCCF GBP'!S286,'6. NCCF Autres (inclus)'!S286)</f>
        <v>0</v>
      </c>
      <c r="T286" s="98">
        <f>SUM('2. NCCF CAD'!T286,'3. NCCF USD'!T286,'4. NCCF EUR'!T286,'5. NCCF GBP'!T286,'6. NCCF Autres (inclus)'!T286)</f>
        <v>0</v>
      </c>
      <c r="U286" s="98">
        <f>SUM('2. NCCF CAD'!U286,'3. NCCF USD'!U286,'4. NCCF EUR'!U286,'5. NCCF GBP'!U286,'6. NCCF Autres (inclus)'!U286)</f>
        <v>0</v>
      </c>
      <c r="V286" s="106">
        <f>SUM('2. NCCF CAD'!V286,'3. NCCF USD'!V286,'4. NCCF EUR'!V286,'5. NCCF GBP'!V286,'6. NCCF Autres (inclus)'!V286)</f>
        <v>0</v>
      </c>
      <c r="W286" s="39">
        <f>SUM('2. NCCF CAD'!W286,'3. NCCF USD'!W286,'4. NCCF EUR'!W286,'5. NCCF GBP'!W286,'6. NCCF Autres (inclus)'!W286)</f>
        <v>0</v>
      </c>
      <c r="Y286" s="236"/>
    </row>
    <row r="287" spans="2:25" outlineLevel="1" x14ac:dyDescent="0.25">
      <c r="B287" s="465"/>
      <c r="C287" s="273"/>
      <c r="D287" s="273"/>
      <c r="E287" s="273"/>
      <c r="F287" s="274" t="s">
        <v>205</v>
      </c>
      <c r="G287" s="101">
        <f>SUM('2. NCCF CAD'!G287,'3. NCCF USD'!G287,'4. NCCF EUR'!G287,'5. NCCF GBP'!G287,'6. NCCF Autres (inclus)'!G287)</f>
        <v>0</v>
      </c>
      <c r="H287" s="388">
        <f>SUM('2. NCCF CAD'!H287,'3. NCCF USD'!H287,'4. NCCF EUR'!H287,'5. NCCF GBP'!H287,'6. NCCF Autres (inclus)'!H287)</f>
        <v>0</v>
      </c>
      <c r="I287" s="392">
        <f>SUM('2. NCCF CAD'!I287,'3. NCCF USD'!I287,'4. NCCF EUR'!I287,'5. NCCF GBP'!I287,'6. NCCF Autres (inclus)'!I287)</f>
        <v>0</v>
      </c>
      <c r="J287" s="392">
        <f>SUM('2. NCCF CAD'!J287,'3. NCCF USD'!J287,'4. NCCF EUR'!J287,'5. NCCF GBP'!J287,'6. NCCF Autres (inclus)'!J287)</f>
        <v>0</v>
      </c>
      <c r="K287" s="396">
        <f>SUM('2. NCCF CAD'!K287,'3. NCCF USD'!K287,'4. NCCF EUR'!K287,'5. NCCF GBP'!K287,'6. NCCF Autres (inclus)'!K287)</f>
        <v>0</v>
      </c>
      <c r="L287" s="105">
        <f>SUM('2. NCCF CAD'!L287,'3. NCCF USD'!L287,'4. NCCF EUR'!L287,'5. NCCF GBP'!L287,'6. NCCF Autres (inclus)'!L287)</f>
        <v>0</v>
      </c>
      <c r="M287" s="392">
        <f>SUM('2. NCCF CAD'!M287,'3. NCCF USD'!M287,'4. NCCF EUR'!M287,'5. NCCF GBP'!M287,'6. NCCF Autres (inclus)'!M287)</f>
        <v>0</v>
      </c>
      <c r="N287" s="98">
        <f>SUM('2. NCCF CAD'!N287,'3. NCCF USD'!N287,'4. NCCF EUR'!N287,'5. NCCF GBP'!N287,'6. NCCF Autres (inclus)'!N287)</f>
        <v>0</v>
      </c>
      <c r="O287" s="98">
        <f>SUM('2. NCCF CAD'!O287,'3. NCCF USD'!O287,'4. NCCF EUR'!O287,'5. NCCF GBP'!O287,'6. NCCF Autres (inclus)'!O287)</f>
        <v>0</v>
      </c>
      <c r="P287" s="98">
        <f>SUM('2. NCCF CAD'!P287,'3. NCCF USD'!P287,'4. NCCF EUR'!P287,'5. NCCF GBP'!P287,'6. NCCF Autres (inclus)'!P287)</f>
        <v>0</v>
      </c>
      <c r="Q287" s="98">
        <f>SUM('2. NCCF CAD'!Q287,'3. NCCF USD'!Q287,'4. NCCF EUR'!Q287,'5. NCCF GBP'!Q287,'6. NCCF Autres (inclus)'!Q287)</f>
        <v>0</v>
      </c>
      <c r="R287" s="98">
        <f>SUM('2. NCCF CAD'!R287,'3. NCCF USD'!R287,'4. NCCF EUR'!R287,'5. NCCF GBP'!R287,'6. NCCF Autres (inclus)'!R287)</f>
        <v>0</v>
      </c>
      <c r="S287" s="98">
        <f>SUM('2. NCCF CAD'!S287,'3. NCCF USD'!S287,'4. NCCF EUR'!S287,'5. NCCF GBP'!S287,'6. NCCF Autres (inclus)'!S287)</f>
        <v>0</v>
      </c>
      <c r="T287" s="98">
        <f>SUM('2. NCCF CAD'!T287,'3. NCCF USD'!T287,'4. NCCF EUR'!T287,'5. NCCF GBP'!T287,'6. NCCF Autres (inclus)'!T287)</f>
        <v>0</v>
      </c>
      <c r="U287" s="98">
        <f>SUM('2. NCCF CAD'!U287,'3. NCCF USD'!U287,'4. NCCF EUR'!U287,'5. NCCF GBP'!U287,'6. NCCF Autres (inclus)'!U287)</f>
        <v>0</v>
      </c>
      <c r="V287" s="106">
        <f>SUM('2. NCCF CAD'!V287,'3. NCCF USD'!V287,'4. NCCF EUR'!V287,'5. NCCF GBP'!V287,'6. NCCF Autres (inclus)'!V287)</f>
        <v>0</v>
      </c>
      <c r="W287" s="39">
        <f>SUM('2. NCCF CAD'!W287,'3. NCCF USD'!W287,'4. NCCF EUR'!W287,'5. NCCF GBP'!W287,'6. NCCF Autres (inclus)'!W287)</f>
        <v>0</v>
      </c>
      <c r="Y287" s="236"/>
    </row>
    <row r="288" spans="2:25" x14ac:dyDescent="0.25">
      <c r="B288" s="465"/>
      <c r="C288" s="273"/>
      <c r="D288" s="273"/>
      <c r="E288" s="273" t="s">
        <v>206</v>
      </c>
      <c r="F288" s="275"/>
      <c r="G288" s="367">
        <f t="shared" ref="G288:W288" si="61">SUBTOTAL(9,G289:G294)</f>
        <v>0</v>
      </c>
      <c r="H288" s="364">
        <f t="shared" si="61"/>
        <v>0</v>
      </c>
      <c r="I288" s="364">
        <f t="shared" si="61"/>
        <v>0</v>
      </c>
      <c r="J288" s="364">
        <f t="shared" si="61"/>
        <v>0</v>
      </c>
      <c r="K288" s="364">
        <f t="shared" si="61"/>
        <v>0</v>
      </c>
      <c r="L288" s="30">
        <f t="shared" si="61"/>
        <v>0</v>
      </c>
      <c r="M288" s="31">
        <f t="shared" si="61"/>
        <v>0</v>
      </c>
      <c r="N288" s="31">
        <f t="shared" si="61"/>
        <v>0</v>
      </c>
      <c r="O288" s="31">
        <f t="shared" si="61"/>
        <v>0</v>
      </c>
      <c r="P288" s="31">
        <f t="shared" si="61"/>
        <v>0</v>
      </c>
      <c r="Q288" s="31">
        <f t="shared" si="61"/>
        <v>0</v>
      </c>
      <c r="R288" s="31">
        <f t="shared" si="61"/>
        <v>0</v>
      </c>
      <c r="S288" s="31">
        <f t="shared" si="61"/>
        <v>0</v>
      </c>
      <c r="T288" s="31">
        <f t="shared" si="61"/>
        <v>0</v>
      </c>
      <c r="U288" s="31">
        <f t="shared" si="61"/>
        <v>0</v>
      </c>
      <c r="V288" s="365">
        <f t="shared" si="61"/>
        <v>0</v>
      </c>
      <c r="W288" s="365">
        <f t="shared" si="61"/>
        <v>0</v>
      </c>
      <c r="Y288" s="238"/>
    </row>
    <row r="289" spans="2:25" outlineLevel="1" x14ac:dyDescent="0.25">
      <c r="B289" s="465"/>
      <c r="C289" s="273"/>
      <c r="D289" s="273"/>
      <c r="E289" s="272"/>
      <c r="F289" s="274" t="s">
        <v>207</v>
      </c>
      <c r="G289" s="101">
        <f>SUM('2. NCCF CAD'!G289,'3. NCCF USD'!G289,'4. NCCF EUR'!G289,'5. NCCF GBP'!G289,'6. NCCF Autres (inclus)'!G289)</f>
        <v>0</v>
      </c>
      <c r="H289" s="388">
        <f>SUM('2. NCCF CAD'!H289,'3. NCCF USD'!H289,'4. NCCF EUR'!H289,'5. NCCF GBP'!H289,'6. NCCF Autres (inclus)'!H289)</f>
        <v>0</v>
      </c>
      <c r="I289" s="392">
        <f>SUM('2. NCCF CAD'!I289,'3. NCCF USD'!I289,'4. NCCF EUR'!I289,'5. NCCF GBP'!I289,'6. NCCF Autres (inclus)'!I289)</f>
        <v>0</v>
      </c>
      <c r="J289" s="392">
        <f>SUM('2. NCCF CAD'!J289,'3. NCCF USD'!J289,'4. NCCF EUR'!J289,'5. NCCF GBP'!J289,'6. NCCF Autres (inclus)'!J289)</f>
        <v>0</v>
      </c>
      <c r="K289" s="396">
        <f>SUM('2. NCCF CAD'!K289,'3. NCCF USD'!K289,'4. NCCF EUR'!K289,'5. NCCF GBP'!K289,'6. NCCF Autres (inclus)'!K289)</f>
        <v>0</v>
      </c>
      <c r="L289" s="391">
        <f>SUM('2. NCCF CAD'!L289,'3. NCCF USD'!L289,'4. NCCF EUR'!L289,'5. NCCF GBP'!L289,'6. NCCF Autres (inclus)'!L289)</f>
        <v>0</v>
      </c>
      <c r="M289" s="33"/>
      <c r="N289" s="33"/>
      <c r="O289" s="33"/>
      <c r="P289" s="33"/>
      <c r="Q289" s="33"/>
      <c r="R289" s="33"/>
      <c r="S289" s="33"/>
      <c r="T289" s="33"/>
      <c r="U289" s="33"/>
      <c r="V289" s="35"/>
      <c r="W289" s="35"/>
      <c r="Y289" s="236"/>
    </row>
    <row r="290" spans="2:25" outlineLevel="1" x14ac:dyDescent="0.25">
      <c r="B290" s="465"/>
      <c r="C290" s="273"/>
      <c r="D290" s="273"/>
      <c r="E290" s="272"/>
      <c r="F290" s="274" t="s">
        <v>208</v>
      </c>
      <c r="G290" s="101">
        <f>SUM('2. NCCF CAD'!G290,'3. NCCF USD'!G290,'4. NCCF EUR'!G290,'5. NCCF GBP'!G290,'6. NCCF Autres (inclus)'!G290)</f>
        <v>0</v>
      </c>
      <c r="H290" s="388">
        <f>SUM('2. NCCF CAD'!H290,'3. NCCF USD'!H290,'4. NCCF EUR'!H290,'5. NCCF GBP'!H290,'6. NCCF Autres (inclus)'!H290)</f>
        <v>0</v>
      </c>
      <c r="I290" s="392">
        <f>SUM('2. NCCF CAD'!I290,'3. NCCF USD'!I290,'4. NCCF EUR'!I290,'5. NCCF GBP'!I290,'6. NCCF Autres (inclus)'!I290)</f>
        <v>0</v>
      </c>
      <c r="J290" s="392">
        <f>SUM('2. NCCF CAD'!J290,'3. NCCF USD'!J290,'4. NCCF EUR'!J290,'5. NCCF GBP'!J290,'6. NCCF Autres (inclus)'!J290)</f>
        <v>0</v>
      </c>
      <c r="K290" s="396">
        <f>SUM('2. NCCF CAD'!K290,'3. NCCF USD'!K290,'4. NCCF EUR'!K290,'5. NCCF GBP'!K290,'6. NCCF Autres (inclus)'!K290)</f>
        <v>0</v>
      </c>
      <c r="L290" s="391">
        <f>SUM('2. NCCF CAD'!L290,'3. NCCF USD'!L290,'4. NCCF EUR'!L290,'5. NCCF GBP'!L290,'6. NCCF Autres (inclus)'!L290)</f>
        <v>0</v>
      </c>
      <c r="M290" s="392">
        <f>SUM('2. NCCF CAD'!M290,'3. NCCF USD'!M290,'4. NCCF EUR'!M290,'5. NCCF GBP'!M290,'6. NCCF Autres (inclus)'!M290)</f>
        <v>0</v>
      </c>
      <c r="N290" s="33"/>
      <c r="O290" s="33"/>
      <c r="P290" s="33"/>
      <c r="Q290" s="33"/>
      <c r="R290" s="33"/>
      <c r="S290" s="33"/>
      <c r="T290" s="33"/>
      <c r="U290" s="33"/>
      <c r="V290" s="35"/>
      <c r="W290" s="35"/>
      <c r="Y290" s="236"/>
    </row>
    <row r="291" spans="2:25" outlineLevel="1" x14ac:dyDescent="0.25">
      <c r="B291" s="465"/>
      <c r="C291" s="273"/>
      <c r="D291" s="273"/>
      <c r="E291" s="272"/>
      <c r="F291" s="274" t="s">
        <v>209</v>
      </c>
      <c r="G291" s="101">
        <f>SUM('2. NCCF CAD'!G291,'3. NCCF USD'!G291,'4. NCCF EUR'!G291,'5. NCCF GBP'!G291,'6. NCCF Autres (inclus)'!G291)</f>
        <v>0</v>
      </c>
      <c r="H291" s="388">
        <f>SUM('2. NCCF CAD'!H291,'3. NCCF USD'!H291,'4. NCCF EUR'!H291,'5. NCCF GBP'!H291,'6. NCCF Autres (inclus)'!H291)</f>
        <v>0</v>
      </c>
      <c r="I291" s="392">
        <f>SUM('2. NCCF CAD'!I291,'3. NCCF USD'!I291,'4. NCCF EUR'!I291,'5. NCCF GBP'!I291,'6. NCCF Autres (inclus)'!I291)</f>
        <v>0</v>
      </c>
      <c r="J291" s="392">
        <f>SUM('2. NCCF CAD'!J291,'3. NCCF USD'!J291,'4. NCCF EUR'!J291,'5. NCCF GBP'!J291,'6. NCCF Autres (inclus)'!J291)</f>
        <v>0</v>
      </c>
      <c r="K291" s="396">
        <f>SUM('2. NCCF CAD'!K291,'3. NCCF USD'!K291,'4. NCCF EUR'!K291,'5. NCCF GBP'!K291,'6. NCCF Autres (inclus)'!K291)</f>
        <v>0</v>
      </c>
      <c r="L291" s="391">
        <f>SUM('2. NCCF CAD'!L291,'3. NCCF USD'!L291,'4. NCCF EUR'!L291,'5. NCCF GBP'!L291,'6. NCCF Autres (inclus)'!L291)</f>
        <v>0</v>
      </c>
      <c r="M291" s="392">
        <f>SUM('2. NCCF CAD'!M291,'3. NCCF USD'!M291,'4. NCCF EUR'!M291,'5. NCCF GBP'!M291,'6. NCCF Autres (inclus)'!M291)</f>
        <v>0</v>
      </c>
      <c r="N291" s="392">
        <f>SUM('2. NCCF CAD'!N291,'3. NCCF USD'!N291,'4. NCCF EUR'!N291,'5. NCCF GBP'!N291,'6. NCCF Autres (inclus)'!N291)</f>
        <v>0</v>
      </c>
      <c r="O291" s="392">
        <f>SUM('2. NCCF CAD'!O291,'3. NCCF USD'!O291,'4. NCCF EUR'!O291,'5. NCCF GBP'!O291,'6. NCCF Autres (inclus)'!O291)</f>
        <v>0</v>
      </c>
      <c r="P291" s="33"/>
      <c r="Q291" s="33"/>
      <c r="R291" s="33"/>
      <c r="S291" s="33"/>
      <c r="T291" s="33"/>
      <c r="U291" s="33"/>
      <c r="V291" s="35"/>
      <c r="W291" s="35"/>
      <c r="Y291" s="236"/>
    </row>
    <row r="292" spans="2:25" outlineLevel="1" x14ac:dyDescent="0.25">
      <c r="B292" s="465"/>
      <c r="C292" s="273"/>
      <c r="D292" s="273"/>
      <c r="E292" s="272"/>
      <c r="F292" s="274" t="s">
        <v>210</v>
      </c>
      <c r="G292" s="101">
        <f>SUM('2. NCCF CAD'!G292,'3. NCCF USD'!G292,'4. NCCF EUR'!G292,'5. NCCF GBP'!G292,'6. NCCF Autres (inclus)'!G292)</f>
        <v>0</v>
      </c>
      <c r="H292" s="388">
        <f>SUM('2. NCCF CAD'!H292,'3. NCCF USD'!H292,'4. NCCF EUR'!H292,'5. NCCF GBP'!H292,'6. NCCF Autres (inclus)'!H292)</f>
        <v>0</v>
      </c>
      <c r="I292" s="392">
        <f>SUM('2. NCCF CAD'!I292,'3. NCCF USD'!I292,'4. NCCF EUR'!I292,'5. NCCF GBP'!I292,'6. NCCF Autres (inclus)'!I292)</f>
        <v>0</v>
      </c>
      <c r="J292" s="392">
        <f>SUM('2. NCCF CAD'!J292,'3. NCCF USD'!J292,'4. NCCF EUR'!J292,'5. NCCF GBP'!J292,'6. NCCF Autres (inclus)'!J292)</f>
        <v>0</v>
      </c>
      <c r="K292" s="396">
        <f>SUM('2. NCCF CAD'!K292,'3. NCCF USD'!K292,'4. NCCF EUR'!K292,'5. NCCF GBP'!K292,'6. NCCF Autres (inclus)'!K292)</f>
        <v>0</v>
      </c>
      <c r="L292" s="391">
        <f>SUM('2. NCCF CAD'!L292,'3. NCCF USD'!L292,'4. NCCF EUR'!L292,'5. NCCF GBP'!L292,'6. NCCF Autres (inclus)'!L292)</f>
        <v>0</v>
      </c>
      <c r="M292" s="392">
        <f>SUM('2. NCCF CAD'!M292,'3. NCCF USD'!M292,'4. NCCF EUR'!M292,'5. NCCF GBP'!M292,'6. NCCF Autres (inclus)'!M292)</f>
        <v>0</v>
      </c>
      <c r="N292" s="392">
        <f>SUM('2. NCCF CAD'!N292,'3. NCCF USD'!N292,'4. NCCF EUR'!N292,'5. NCCF GBP'!N292,'6. NCCF Autres (inclus)'!N292)</f>
        <v>0</v>
      </c>
      <c r="O292" s="98">
        <f>SUM('2. NCCF CAD'!O292,'3. NCCF USD'!O292,'4. NCCF EUR'!O292,'5. NCCF GBP'!O292,'6. NCCF Autres (inclus)'!O292)</f>
        <v>0</v>
      </c>
      <c r="P292" s="98">
        <f>SUM('2. NCCF CAD'!P292,'3. NCCF USD'!P292,'4. NCCF EUR'!P292,'5. NCCF GBP'!P292,'6. NCCF Autres (inclus)'!P292)</f>
        <v>0</v>
      </c>
      <c r="Q292" s="98">
        <f>SUM('2. NCCF CAD'!Q292,'3. NCCF USD'!Q292,'4. NCCF EUR'!Q292,'5. NCCF GBP'!Q292,'6. NCCF Autres (inclus)'!Q292)</f>
        <v>0</v>
      </c>
      <c r="R292" s="98">
        <f>SUM('2. NCCF CAD'!R292,'3. NCCF USD'!R292,'4. NCCF EUR'!R292,'5. NCCF GBP'!R292,'6. NCCF Autres (inclus)'!R292)</f>
        <v>0</v>
      </c>
      <c r="S292" s="98">
        <f>SUM('2. NCCF CAD'!S292,'3. NCCF USD'!S292,'4. NCCF EUR'!S292,'5. NCCF GBP'!S292,'6. NCCF Autres (inclus)'!S292)</f>
        <v>0</v>
      </c>
      <c r="T292" s="33"/>
      <c r="U292" s="33"/>
      <c r="V292" s="35"/>
      <c r="W292" s="35"/>
      <c r="Y292" s="236"/>
    </row>
    <row r="293" spans="2:25" outlineLevel="1" x14ac:dyDescent="0.25">
      <c r="B293" s="465"/>
      <c r="C293" s="273"/>
      <c r="D293" s="273"/>
      <c r="E293" s="272"/>
      <c r="F293" s="274" t="s">
        <v>211</v>
      </c>
      <c r="G293" s="101">
        <f>SUM('2. NCCF CAD'!G293,'3. NCCF USD'!G293,'4. NCCF EUR'!G293,'5. NCCF GBP'!G293,'6. NCCF Autres (inclus)'!G293)</f>
        <v>0</v>
      </c>
      <c r="H293" s="388">
        <f>SUM('2. NCCF CAD'!H293,'3. NCCF USD'!H293,'4. NCCF EUR'!H293,'5. NCCF GBP'!H293,'6. NCCF Autres (inclus)'!H293)</f>
        <v>0</v>
      </c>
      <c r="I293" s="392">
        <f>SUM('2. NCCF CAD'!I293,'3. NCCF USD'!I293,'4. NCCF EUR'!I293,'5. NCCF GBP'!I293,'6. NCCF Autres (inclus)'!I293)</f>
        <v>0</v>
      </c>
      <c r="J293" s="392">
        <f>SUM('2. NCCF CAD'!J293,'3. NCCF USD'!J293,'4. NCCF EUR'!J293,'5. NCCF GBP'!J293,'6. NCCF Autres (inclus)'!J293)</f>
        <v>0</v>
      </c>
      <c r="K293" s="396">
        <f>SUM('2. NCCF CAD'!K293,'3. NCCF USD'!K293,'4. NCCF EUR'!K293,'5. NCCF GBP'!K293,'6. NCCF Autres (inclus)'!K293)</f>
        <v>0</v>
      </c>
      <c r="L293" s="391">
        <f>SUM('2. NCCF CAD'!L293,'3. NCCF USD'!L293,'4. NCCF EUR'!L293,'5. NCCF GBP'!L293,'6. NCCF Autres (inclus)'!L293)</f>
        <v>0</v>
      </c>
      <c r="M293" s="392">
        <f>SUM('2. NCCF CAD'!M293,'3. NCCF USD'!M293,'4. NCCF EUR'!M293,'5. NCCF GBP'!M293,'6. NCCF Autres (inclus)'!M293)</f>
        <v>0</v>
      </c>
      <c r="N293" s="392">
        <f>SUM('2. NCCF CAD'!N293,'3. NCCF USD'!N293,'4. NCCF EUR'!N293,'5. NCCF GBP'!N293,'6. NCCF Autres (inclus)'!N293)</f>
        <v>0</v>
      </c>
      <c r="O293" s="98">
        <f>SUM('2. NCCF CAD'!O293,'3. NCCF USD'!O293,'4. NCCF EUR'!O293,'5. NCCF GBP'!O293,'6. NCCF Autres (inclus)'!O293)</f>
        <v>0</v>
      </c>
      <c r="P293" s="98">
        <f>SUM('2. NCCF CAD'!P293,'3. NCCF USD'!P293,'4. NCCF EUR'!P293,'5. NCCF GBP'!P293,'6. NCCF Autres (inclus)'!P293)</f>
        <v>0</v>
      </c>
      <c r="Q293" s="98">
        <f>SUM('2. NCCF CAD'!Q293,'3. NCCF USD'!Q293,'4. NCCF EUR'!Q293,'5. NCCF GBP'!Q293,'6. NCCF Autres (inclus)'!Q293)</f>
        <v>0</v>
      </c>
      <c r="R293" s="98">
        <f>SUM('2. NCCF CAD'!R293,'3. NCCF USD'!R293,'4. NCCF EUR'!R293,'5. NCCF GBP'!R293,'6. NCCF Autres (inclus)'!R293)</f>
        <v>0</v>
      </c>
      <c r="S293" s="98">
        <f>SUM('2. NCCF CAD'!S293,'3. NCCF USD'!S293,'4. NCCF EUR'!S293,'5. NCCF GBP'!S293,'6. NCCF Autres (inclus)'!S293)</f>
        <v>0</v>
      </c>
      <c r="T293" s="98">
        <f>SUM('2. NCCF CAD'!T293,'3. NCCF USD'!T293,'4. NCCF EUR'!T293,'5. NCCF GBP'!T293,'6. NCCF Autres (inclus)'!T293)</f>
        <v>0</v>
      </c>
      <c r="U293" s="98">
        <f>SUM('2. NCCF CAD'!U293,'3. NCCF USD'!U293,'4. NCCF EUR'!U293,'5. NCCF GBP'!U293,'6. NCCF Autres (inclus)'!U293)</f>
        <v>0</v>
      </c>
      <c r="V293" s="106">
        <f>SUM('2. NCCF CAD'!V293,'3. NCCF USD'!V293,'4. NCCF EUR'!V293,'5. NCCF GBP'!V293,'6. NCCF Autres (inclus)'!V293)</f>
        <v>0</v>
      </c>
      <c r="W293" s="39">
        <f>SUM('2. NCCF CAD'!W293,'3. NCCF USD'!W293,'4. NCCF EUR'!W293,'5. NCCF GBP'!W293,'6. NCCF Autres (inclus)'!W293)</f>
        <v>0</v>
      </c>
      <c r="Y293" s="236"/>
    </row>
    <row r="294" spans="2:25" outlineLevel="1" x14ac:dyDescent="0.25">
      <c r="B294" s="465"/>
      <c r="C294" s="273"/>
      <c r="D294" s="273"/>
      <c r="E294" s="272"/>
      <c r="F294" s="274" t="s">
        <v>212</v>
      </c>
      <c r="G294" s="101">
        <f>SUM('2. NCCF CAD'!G294,'3. NCCF USD'!G294,'4. NCCF EUR'!G294,'5. NCCF GBP'!G294,'6. NCCF Autres (inclus)'!G294)</f>
        <v>0</v>
      </c>
      <c r="H294" s="388">
        <f>SUM('2. NCCF CAD'!H294,'3. NCCF USD'!H294,'4. NCCF EUR'!H294,'5. NCCF GBP'!H294,'6. NCCF Autres (inclus)'!H294)</f>
        <v>0</v>
      </c>
      <c r="I294" s="392">
        <f>SUM('2. NCCF CAD'!I294,'3. NCCF USD'!I294,'4. NCCF EUR'!I294,'5. NCCF GBP'!I294,'6. NCCF Autres (inclus)'!I294)</f>
        <v>0</v>
      </c>
      <c r="J294" s="392">
        <f>SUM('2. NCCF CAD'!J294,'3. NCCF USD'!J294,'4. NCCF EUR'!J294,'5. NCCF GBP'!J294,'6. NCCF Autres (inclus)'!J294)</f>
        <v>0</v>
      </c>
      <c r="K294" s="396">
        <f>SUM('2. NCCF CAD'!K294,'3. NCCF USD'!K294,'4. NCCF EUR'!K294,'5. NCCF GBP'!K294,'6. NCCF Autres (inclus)'!K294)</f>
        <v>0</v>
      </c>
      <c r="L294" s="105">
        <f>SUM('2. NCCF CAD'!L294,'3. NCCF USD'!L294,'4. NCCF EUR'!L294,'5. NCCF GBP'!L294,'6. NCCF Autres (inclus)'!L294)</f>
        <v>0</v>
      </c>
      <c r="M294" s="392">
        <f>SUM('2. NCCF CAD'!M294,'3. NCCF USD'!M294,'4. NCCF EUR'!M294,'5. NCCF GBP'!M294,'6. NCCF Autres (inclus)'!M294)</f>
        <v>0</v>
      </c>
      <c r="N294" s="98">
        <f>SUM('2. NCCF CAD'!N294,'3. NCCF USD'!N294,'4. NCCF EUR'!N294,'5. NCCF GBP'!N294,'6. NCCF Autres (inclus)'!N294)</f>
        <v>0</v>
      </c>
      <c r="O294" s="98">
        <f>SUM('2. NCCF CAD'!O294,'3. NCCF USD'!O294,'4. NCCF EUR'!O294,'5. NCCF GBP'!O294,'6. NCCF Autres (inclus)'!O294)</f>
        <v>0</v>
      </c>
      <c r="P294" s="98">
        <f>SUM('2. NCCF CAD'!P294,'3. NCCF USD'!P294,'4. NCCF EUR'!P294,'5. NCCF GBP'!P294,'6. NCCF Autres (inclus)'!P294)</f>
        <v>0</v>
      </c>
      <c r="Q294" s="98">
        <f>SUM('2. NCCF CAD'!Q294,'3. NCCF USD'!Q294,'4. NCCF EUR'!Q294,'5. NCCF GBP'!Q294,'6. NCCF Autres (inclus)'!Q294)</f>
        <v>0</v>
      </c>
      <c r="R294" s="98">
        <f>SUM('2. NCCF CAD'!R294,'3. NCCF USD'!R294,'4. NCCF EUR'!R294,'5. NCCF GBP'!R294,'6. NCCF Autres (inclus)'!R294)</f>
        <v>0</v>
      </c>
      <c r="S294" s="98">
        <f>SUM('2. NCCF CAD'!S294,'3. NCCF USD'!S294,'4. NCCF EUR'!S294,'5. NCCF GBP'!S294,'6. NCCF Autres (inclus)'!S294)</f>
        <v>0</v>
      </c>
      <c r="T294" s="98">
        <f>SUM('2. NCCF CAD'!T294,'3. NCCF USD'!T294,'4. NCCF EUR'!T294,'5. NCCF GBP'!T294,'6. NCCF Autres (inclus)'!T294)</f>
        <v>0</v>
      </c>
      <c r="U294" s="98">
        <f>SUM('2. NCCF CAD'!U294,'3. NCCF USD'!U294,'4. NCCF EUR'!U294,'5. NCCF GBP'!U294,'6. NCCF Autres (inclus)'!U294)</f>
        <v>0</v>
      </c>
      <c r="V294" s="106">
        <f>SUM('2. NCCF CAD'!V294,'3. NCCF USD'!V294,'4. NCCF EUR'!V294,'5. NCCF GBP'!V294,'6. NCCF Autres (inclus)'!V294)</f>
        <v>0</v>
      </c>
      <c r="W294" s="39">
        <f>SUM('2. NCCF CAD'!W294,'3. NCCF USD'!W294,'4. NCCF EUR'!W294,'5. NCCF GBP'!W294,'6. NCCF Autres (inclus)'!W294)</f>
        <v>0</v>
      </c>
      <c r="Y294" s="236"/>
    </row>
    <row r="295" spans="2:25" x14ac:dyDescent="0.25">
      <c r="B295" s="479"/>
      <c r="C295" s="275"/>
      <c r="D295" s="276" t="s">
        <v>213</v>
      </c>
      <c r="E295" s="273"/>
      <c r="F295" s="273"/>
      <c r="G295" s="367">
        <f t="shared" ref="G295:W295" si="62">SUBTOTAL(9,G296:G297)</f>
        <v>0</v>
      </c>
      <c r="H295" s="368">
        <f t="shared" si="62"/>
        <v>0</v>
      </c>
      <c r="I295" s="369">
        <f t="shared" si="62"/>
        <v>0</v>
      </c>
      <c r="J295" s="369">
        <f t="shared" si="62"/>
        <v>0</v>
      </c>
      <c r="K295" s="370">
        <f t="shared" si="62"/>
        <v>0</v>
      </c>
      <c r="L295" s="364">
        <f t="shared" si="62"/>
        <v>0</v>
      </c>
      <c r="M295" s="364">
        <f t="shared" si="62"/>
        <v>0</v>
      </c>
      <c r="N295" s="364">
        <f t="shared" si="62"/>
        <v>0</v>
      </c>
      <c r="O295" s="364">
        <f t="shared" si="62"/>
        <v>0</v>
      </c>
      <c r="P295" s="364">
        <f t="shared" si="62"/>
        <v>0</v>
      </c>
      <c r="Q295" s="364">
        <f t="shared" si="62"/>
        <v>0</v>
      </c>
      <c r="R295" s="364">
        <f t="shared" si="62"/>
        <v>0</v>
      </c>
      <c r="S295" s="364">
        <f t="shared" si="62"/>
        <v>0</v>
      </c>
      <c r="T295" s="364">
        <f t="shared" si="62"/>
        <v>0</v>
      </c>
      <c r="U295" s="364">
        <f t="shared" si="62"/>
        <v>0</v>
      </c>
      <c r="V295" s="364">
        <f t="shared" si="62"/>
        <v>0</v>
      </c>
      <c r="W295" s="366">
        <f t="shared" si="62"/>
        <v>0</v>
      </c>
      <c r="Y295" s="238"/>
    </row>
    <row r="296" spans="2:25" outlineLevel="1" x14ac:dyDescent="0.25">
      <c r="B296" s="479"/>
      <c r="C296" s="275"/>
      <c r="D296" s="276"/>
      <c r="E296" s="273"/>
      <c r="F296" s="274" t="s">
        <v>214</v>
      </c>
      <c r="G296" s="101">
        <f>SUM('2. NCCF CAD'!G296,'3. NCCF USD'!G296,'4. NCCF EUR'!G296,'5. NCCF GBP'!G296,'6. NCCF Autres (inclus)'!G296)</f>
        <v>0</v>
      </c>
      <c r="H296" s="388">
        <f>SUM('2. NCCF CAD'!H296,'3. NCCF USD'!H296,'4. NCCF EUR'!H296,'5. NCCF GBP'!H296,'6. NCCF Autres (inclus)'!H296)</f>
        <v>0</v>
      </c>
      <c r="I296" s="392">
        <f>SUM('2. NCCF CAD'!I296,'3. NCCF USD'!I296,'4. NCCF EUR'!I296,'5. NCCF GBP'!I296,'6. NCCF Autres (inclus)'!I296)</f>
        <v>0</v>
      </c>
      <c r="J296" s="392">
        <f>SUM('2. NCCF CAD'!J296,'3. NCCF USD'!J296,'4. NCCF EUR'!J296,'5. NCCF GBP'!J296,'6. NCCF Autres (inclus)'!J296)</f>
        <v>0</v>
      </c>
      <c r="K296" s="396">
        <f>SUM('2. NCCF CAD'!K296,'3. NCCF USD'!K296,'4. NCCF EUR'!K296,'5. NCCF GBP'!K296,'6. NCCF Autres (inclus)'!K296)</f>
        <v>0</v>
      </c>
      <c r="L296" s="105">
        <f>SUM('2. NCCF CAD'!L296,'3. NCCF USD'!L296,'4. NCCF EUR'!L296,'5. NCCF GBP'!L296,'6. NCCF Autres (inclus)'!L296)</f>
        <v>0</v>
      </c>
      <c r="M296" s="104">
        <f>SUM('2. NCCF CAD'!M296,'3. NCCF USD'!M296,'4. NCCF EUR'!M296,'5. NCCF GBP'!M296,'6. NCCF Autres (inclus)'!M296)</f>
        <v>0</v>
      </c>
      <c r="N296" s="98">
        <f>SUM('2. NCCF CAD'!N296,'3. NCCF USD'!N296,'4. NCCF EUR'!N296,'5. NCCF GBP'!N296,'6. NCCF Autres (inclus)'!N296)</f>
        <v>0</v>
      </c>
      <c r="O296" s="98">
        <f>SUM('2. NCCF CAD'!O296,'3. NCCF USD'!O296,'4. NCCF EUR'!O296,'5. NCCF GBP'!O296,'6. NCCF Autres (inclus)'!O296)</f>
        <v>0</v>
      </c>
      <c r="P296" s="98">
        <f>SUM('2. NCCF CAD'!P296,'3. NCCF USD'!P296,'4. NCCF EUR'!P296,'5. NCCF GBP'!P296,'6. NCCF Autres (inclus)'!P296)</f>
        <v>0</v>
      </c>
      <c r="Q296" s="98">
        <f>SUM('2. NCCF CAD'!Q296,'3. NCCF USD'!Q296,'4. NCCF EUR'!Q296,'5. NCCF GBP'!Q296,'6. NCCF Autres (inclus)'!Q296)</f>
        <v>0</v>
      </c>
      <c r="R296" s="98">
        <f>SUM('2. NCCF CAD'!R296,'3. NCCF USD'!R296,'4. NCCF EUR'!R296,'5. NCCF GBP'!R296,'6. NCCF Autres (inclus)'!R296)</f>
        <v>0</v>
      </c>
      <c r="S296" s="98">
        <f>SUM('2. NCCF CAD'!S296,'3. NCCF USD'!S296,'4. NCCF EUR'!S296,'5. NCCF GBP'!S296,'6. NCCF Autres (inclus)'!S296)</f>
        <v>0</v>
      </c>
      <c r="T296" s="98">
        <f>SUM('2. NCCF CAD'!T296,'3. NCCF USD'!T296,'4. NCCF EUR'!T296,'5. NCCF GBP'!T296,'6. NCCF Autres (inclus)'!T296)</f>
        <v>0</v>
      </c>
      <c r="U296" s="102">
        <f>SUM('2. NCCF CAD'!U296,'3. NCCF USD'!U296,'4. NCCF EUR'!U296,'5. NCCF GBP'!U296,'6. NCCF Autres (inclus)'!U296)</f>
        <v>0</v>
      </c>
      <c r="V296" s="106">
        <f>SUM('2. NCCF CAD'!V296,'3. NCCF USD'!V296,'4. NCCF EUR'!V296,'5. NCCF GBP'!V296,'6. NCCF Autres (inclus)'!V296)</f>
        <v>0</v>
      </c>
      <c r="W296" s="39">
        <f>SUM('2. NCCF CAD'!W296,'3. NCCF USD'!W296,'4. NCCF EUR'!W296,'5. NCCF GBP'!W296,'6. NCCF Autres (inclus)'!W296)</f>
        <v>0</v>
      </c>
      <c r="Y296" s="236"/>
    </row>
    <row r="297" spans="2:25" outlineLevel="1" x14ac:dyDescent="0.25">
      <c r="B297" s="479"/>
      <c r="C297" s="275"/>
      <c r="D297" s="276"/>
      <c r="E297" s="273"/>
      <c r="F297" s="274" t="s">
        <v>215</v>
      </c>
      <c r="G297" s="101">
        <f>SUM('2. NCCF CAD'!G297,'3. NCCF USD'!G297,'4. NCCF EUR'!G297,'5. NCCF GBP'!G297,'6. NCCF Autres (inclus)'!G297)</f>
        <v>0</v>
      </c>
      <c r="H297" s="109">
        <f>SUM('2. NCCF CAD'!H297,'3. NCCF USD'!H297,'4. NCCF EUR'!H297,'5. NCCF GBP'!H297,'6. NCCF Autres (inclus)'!H297)</f>
        <v>0</v>
      </c>
      <c r="I297" s="110">
        <f>SUM('2. NCCF CAD'!I297,'3. NCCF USD'!I297,'4. NCCF EUR'!I297,'5. NCCF GBP'!I297,'6. NCCF Autres (inclus)'!I297)</f>
        <v>0</v>
      </c>
      <c r="J297" s="110">
        <f>SUM('2. NCCF CAD'!J297,'3. NCCF USD'!J297,'4. NCCF EUR'!J297,'5. NCCF GBP'!J297,'6. NCCF Autres (inclus)'!J297)</f>
        <v>0</v>
      </c>
      <c r="K297" s="217">
        <f>SUM('2. NCCF CAD'!K297,'3. NCCF USD'!K297,'4. NCCF EUR'!K297,'5. NCCF GBP'!K297,'6. NCCF Autres (inclus)'!K297)</f>
        <v>0</v>
      </c>
      <c r="L297" s="105">
        <f>SUM('2. NCCF CAD'!L297,'3. NCCF USD'!L297,'4. NCCF EUR'!L297,'5. NCCF GBP'!L297,'6. NCCF Autres (inclus)'!L297)</f>
        <v>0</v>
      </c>
      <c r="M297" s="104">
        <f>SUM('2. NCCF CAD'!M297,'3. NCCF USD'!M297,'4. NCCF EUR'!M297,'5. NCCF GBP'!M297,'6. NCCF Autres (inclus)'!M297)</f>
        <v>0</v>
      </c>
      <c r="N297" s="98">
        <f>SUM('2. NCCF CAD'!N297,'3. NCCF USD'!N297,'4. NCCF EUR'!N297,'5. NCCF GBP'!N297,'6. NCCF Autres (inclus)'!N297)</f>
        <v>0</v>
      </c>
      <c r="O297" s="98">
        <f>SUM('2. NCCF CAD'!O297,'3. NCCF USD'!O297,'4. NCCF EUR'!O297,'5. NCCF GBP'!O297,'6. NCCF Autres (inclus)'!O297)</f>
        <v>0</v>
      </c>
      <c r="P297" s="98">
        <f>SUM('2. NCCF CAD'!P297,'3. NCCF USD'!P297,'4. NCCF EUR'!P297,'5. NCCF GBP'!P297,'6. NCCF Autres (inclus)'!P297)</f>
        <v>0</v>
      </c>
      <c r="Q297" s="98">
        <f>SUM('2. NCCF CAD'!Q297,'3. NCCF USD'!Q297,'4. NCCF EUR'!Q297,'5. NCCF GBP'!Q297,'6. NCCF Autres (inclus)'!Q297)</f>
        <v>0</v>
      </c>
      <c r="R297" s="98">
        <f>SUM('2. NCCF CAD'!R297,'3. NCCF USD'!R297,'4. NCCF EUR'!R297,'5. NCCF GBP'!R297,'6. NCCF Autres (inclus)'!R297)</f>
        <v>0</v>
      </c>
      <c r="S297" s="98">
        <f>SUM('2. NCCF CAD'!S297,'3. NCCF USD'!S297,'4. NCCF EUR'!S297,'5. NCCF GBP'!S297,'6. NCCF Autres (inclus)'!S297)</f>
        <v>0</v>
      </c>
      <c r="T297" s="98">
        <f>SUM('2. NCCF CAD'!T297,'3. NCCF USD'!T297,'4. NCCF EUR'!T297,'5. NCCF GBP'!T297,'6. NCCF Autres (inclus)'!T297)</f>
        <v>0</v>
      </c>
      <c r="U297" s="102">
        <f>SUM('2. NCCF CAD'!U297,'3. NCCF USD'!U297,'4. NCCF EUR'!U297,'5. NCCF GBP'!U297,'6. NCCF Autres (inclus)'!U297)</f>
        <v>0</v>
      </c>
      <c r="V297" s="106">
        <f>SUM('2. NCCF CAD'!V297,'3. NCCF USD'!V297,'4. NCCF EUR'!V297,'5. NCCF GBP'!V297,'6. NCCF Autres (inclus)'!V297)</f>
        <v>0</v>
      </c>
      <c r="W297" s="39">
        <f>SUM('2. NCCF CAD'!W297,'3. NCCF USD'!W297,'4. NCCF EUR'!W297,'5. NCCF GBP'!W297,'6. NCCF Autres (inclus)'!W297)</f>
        <v>0</v>
      </c>
      <c r="Y297" s="236"/>
    </row>
    <row r="298" spans="2:25" x14ac:dyDescent="0.25">
      <c r="B298" s="479"/>
      <c r="C298" s="275"/>
      <c r="D298" s="276" t="s">
        <v>216</v>
      </c>
      <c r="E298" s="275"/>
      <c r="F298" s="273"/>
      <c r="G298" s="52"/>
      <c r="H298" s="32"/>
      <c r="I298" s="486"/>
      <c r="J298" s="486"/>
      <c r="K298" s="486"/>
      <c r="L298" s="487"/>
      <c r="M298" s="32"/>
      <c r="N298" s="486"/>
      <c r="O298" s="486"/>
      <c r="P298" s="486"/>
      <c r="Q298" s="486"/>
      <c r="R298" s="486"/>
      <c r="S298" s="486"/>
      <c r="T298" s="486"/>
      <c r="U298" s="486"/>
      <c r="V298" s="488"/>
      <c r="W298" s="488"/>
      <c r="X298" s="86"/>
      <c r="Y298" s="353"/>
    </row>
    <row r="299" spans="2:25" x14ac:dyDescent="0.25">
      <c r="B299" s="479"/>
      <c r="C299" s="275"/>
      <c r="D299" s="276"/>
      <c r="E299" s="275" t="s">
        <v>217</v>
      </c>
      <c r="F299" s="273"/>
      <c r="G299" s="367">
        <f>SUBTOTAL(9,G300:G302)</f>
        <v>0</v>
      </c>
      <c r="H299" s="368"/>
      <c r="I299" s="369"/>
      <c r="J299" s="369"/>
      <c r="K299" s="370"/>
      <c r="L299" s="364"/>
      <c r="M299" s="364"/>
      <c r="N299" s="364"/>
      <c r="O299" s="364"/>
      <c r="P299" s="364"/>
      <c r="Q299" s="364"/>
      <c r="R299" s="364"/>
      <c r="S299" s="364"/>
      <c r="T299" s="364"/>
      <c r="U299" s="364"/>
      <c r="V299" s="364"/>
      <c r="W299" s="366"/>
      <c r="X299" s="86"/>
      <c r="Y299" s="354"/>
    </row>
    <row r="300" spans="2:25" outlineLevel="1" x14ac:dyDescent="0.25">
      <c r="B300" s="479"/>
      <c r="C300" s="275"/>
      <c r="D300" s="275"/>
      <c r="E300" s="275"/>
      <c r="F300" s="274" t="s">
        <v>218</v>
      </c>
      <c r="G300" s="101">
        <f>SUM('2. NCCF CAD'!G300,'3. NCCF USD'!G300,'4. NCCF EUR'!G300,'5. NCCF GBP'!G300,'6. NCCF Autres (inclus)'!G300)</f>
        <v>0</v>
      </c>
      <c r="H300" s="33"/>
      <c r="I300" s="33"/>
      <c r="J300" s="33"/>
      <c r="K300" s="33"/>
      <c r="L300" s="34"/>
      <c r="M300" s="33"/>
      <c r="N300" s="33"/>
      <c r="O300" s="33"/>
      <c r="P300" s="33"/>
      <c r="Q300" s="33"/>
      <c r="R300" s="33"/>
      <c r="S300" s="33"/>
      <c r="T300" s="33"/>
      <c r="U300" s="33"/>
      <c r="V300" s="35"/>
      <c r="W300" s="35"/>
      <c r="X300" s="87"/>
      <c r="Y300" s="236"/>
    </row>
    <row r="301" spans="2:25" outlineLevel="1" x14ac:dyDescent="0.25">
      <c r="B301" s="479"/>
      <c r="C301" s="275"/>
      <c r="D301" s="275"/>
      <c r="E301" s="275"/>
      <c r="F301" s="274" t="s">
        <v>219</v>
      </c>
      <c r="G301" s="101">
        <f>SUM('2. NCCF CAD'!G301,'3. NCCF USD'!G301,'4. NCCF EUR'!G301,'5. NCCF GBP'!G301,'6. NCCF Autres (inclus)'!G301)</f>
        <v>0</v>
      </c>
      <c r="H301" s="33"/>
      <c r="I301" s="33"/>
      <c r="J301" s="33"/>
      <c r="K301" s="33"/>
      <c r="L301" s="34"/>
      <c r="M301" s="33"/>
      <c r="N301" s="33"/>
      <c r="O301" s="33"/>
      <c r="P301" s="33"/>
      <c r="Q301" s="33"/>
      <c r="R301" s="33"/>
      <c r="S301" s="33"/>
      <c r="T301" s="33"/>
      <c r="U301" s="33"/>
      <c r="V301" s="35"/>
      <c r="W301" s="35"/>
      <c r="X301" s="87"/>
      <c r="Y301" s="236"/>
    </row>
    <row r="302" spans="2:25" outlineLevel="1" x14ac:dyDescent="0.25">
      <c r="B302" s="479"/>
      <c r="C302" s="275"/>
      <c r="D302" s="275"/>
      <c r="E302" s="275"/>
      <c r="F302" s="274" t="s">
        <v>220</v>
      </c>
      <c r="G302" s="101">
        <f>SUM('2. NCCF CAD'!G302,'3. NCCF USD'!G302,'4. NCCF EUR'!G302,'5. NCCF GBP'!G302,'6. NCCF Autres (inclus)'!G302)</f>
        <v>0</v>
      </c>
      <c r="H302" s="33"/>
      <c r="I302" s="33"/>
      <c r="J302" s="33"/>
      <c r="K302" s="33"/>
      <c r="L302" s="34"/>
      <c r="M302" s="33"/>
      <c r="N302" s="33"/>
      <c r="O302" s="33"/>
      <c r="P302" s="33"/>
      <c r="Q302" s="33"/>
      <c r="R302" s="33"/>
      <c r="S302" s="33"/>
      <c r="T302" s="33"/>
      <c r="U302" s="33"/>
      <c r="V302" s="35"/>
      <c r="W302" s="35"/>
      <c r="Y302" s="236"/>
    </row>
    <row r="303" spans="2:25" x14ac:dyDescent="0.25">
      <c r="B303" s="479"/>
      <c r="C303" s="275"/>
      <c r="D303" s="276"/>
      <c r="E303" s="275" t="s">
        <v>221</v>
      </c>
      <c r="F303" s="273"/>
      <c r="G303" s="367">
        <f>SUBTOTAL(9,G304:G307)</f>
        <v>0</v>
      </c>
      <c r="H303" s="368"/>
      <c r="I303" s="369"/>
      <c r="J303" s="369"/>
      <c r="K303" s="370"/>
      <c r="L303" s="364"/>
      <c r="M303" s="364"/>
      <c r="N303" s="364"/>
      <c r="O303" s="364"/>
      <c r="P303" s="364"/>
      <c r="Q303" s="364"/>
      <c r="R303" s="364"/>
      <c r="S303" s="364"/>
      <c r="T303" s="364"/>
      <c r="U303" s="364"/>
      <c r="V303" s="364"/>
      <c r="W303" s="366"/>
      <c r="Y303" s="238"/>
    </row>
    <row r="304" spans="2:25" outlineLevel="1" x14ac:dyDescent="0.25">
      <c r="B304" s="479"/>
      <c r="C304" s="275"/>
      <c r="D304" s="275"/>
      <c r="E304" s="275"/>
      <c r="F304" s="274" t="s">
        <v>222</v>
      </c>
      <c r="G304" s="101">
        <f>SUM('2. NCCF CAD'!G304,'3. NCCF USD'!G304,'4. NCCF EUR'!G304,'5. NCCF GBP'!G304,'6. NCCF Autres (inclus)'!G304)</f>
        <v>0</v>
      </c>
      <c r="H304" s="33"/>
      <c r="I304" s="33"/>
      <c r="J304" s="33"/>
      <c r="K304" s="33"/>
      <c r="L304" s="34"/>
      <c r="M304" s="33"/>
      <c r="N304" s="33"/>
      <c r="O304" s="33"/>
      <c r="P304" s="33"/>
      <c r="Q304" s="33"/>
      <c r="R304" s="33"/>
      <c r="S304" s="33"/>
      <c r="T304" s="33"/>
      <c r="U304" s="33"/>
      <c r="V304" s="35"/>
      <c r="W304" s="35"/>
      <c r="Y304" s="236"/>
    </row>
    <row r="305" spans="2:25" outlineLevel="1" x14ac:dyDescent="0.25">
      <c r="B305" s="465"/>
      <c r="C305" s="273"/>
      <c r="D305" s="273"/>
      <c r="E305" s="275"/>
      <c r="F305" s="274" t="s">
        <v>223</v>
      </c>
      <c r="G305" s="101">
        <f>SUM('2. NCCF CAD'!G305,'3. NCCF USD'!G305,'4. NCCF EUR'!G305,'5. NCCF GBP'!G305,'6. NCCF Autres (inclus)'!G305)</f>
        <v>0</v>
      </c>
      <c r="H305" s="33"/>
      <c r="I305" s="33"/>
      <c r="J305" s="33"/>
      <c r="K305" s="33"/>
      <c r="L305" s="34"/>
      <c r="M305" s="33"/>
      <c r="N305" s="33"/>
      <c r="O305" s="33"/>
      <c r="P305" s="33"/>
      <c r="Q305" s="33"/>
      <c r="R305" s="33"/>
      <c r="S305" s="33"/>
      <c r="T305" s="33"/>
      <c r="U305" s="33"/>
      <c r="V305" s="35"/>
      <c r="W305" s="35"/>
      <c r="Y305" s="236"/>
    </row>
    <row r="306" spans="2:25" outlineLevel="1" x14ac:dyDescent="0.25">
      <c r="B306" s="465"/>
      <c r="C306" s="273"/>
      <c r="D306" s="273"/>
      <c r="E306" s="275"/>
      <c r="F306" s="274" t="s">
        <v>224</v>
      </c>
      <c r="G306" s="101">
        <f>SUM('2. NCCF CAD'!G306,'3. NCCF USD'!G306,'4. NCCF EUR'!G306,'5. NCCF GBP'!G306,'6. NCCF Autres (inclus)'!G306)</f>
        <v>0</v>
      </c>
      <c r="H306" s="33"/>
      <c r="I306" s="33"/>
      <c r="J306" s="33"/>
      <c r="K306" s="33"/>
      <c r="L306" s="34"/>
      <c r="M306" s="33"/>
      <c r="N306" s="33"/>
      <c r="O306" s="33"/>
      <c r="P306" s="33"/>
      <c r="Q306" s="33"/>
      <c r="R306" s="33"/>
      <c r="S306" s="33"/>
      <c r="T306" s="33"/>
      <c r="U306" s="33"/>
      <c r="V306" s="35"/>
      <c r="W306" s="35"/>
      <c r="Y306" s="236"/>
    </row>
    <row r="307" spans="2:25" outlineLevel="1" x14ac:dyDescent="0.25">
      <c r="B307" s="465"/>
      <c r="C307" s="273"/>
      <c r="D307" s="273"/>
      <c r="E307" s="275"/>
      <c r="F307" s="274" t="s">
        <v>225</v>
      </c>
      <c r="G307" s="101">
        <f>SUM('2. NCCF CAD'!G307,'3. NCCF USD'!G307,'4. NCCF EUR'!G307,'5. NCCF GBP'!G307,'6. NCCF Autres (inclus)'!G307)</f>
        <v>0</v>
      </c>
      <c r="H307" s="33"/>
      <c r="I307" s="33"/>
      <c r="J307" s="33"/>
      <c r="K307" s="35"/>
      <c r="L307" s="33"/>
      <c r="M307" s="33"/>
      <c r="N307" s="33"/>
      <c r="O307" s="33"/>
      <c r="P307" s="33"/>
      <c r="Q307" s="33"/>
      <c r="R307" s="33"/>
      <c r="S307" s="33"/>
      <c r="T307" s="33"/>
      <c r="U307" s="33"/>
      <c r="V307" s="35"/>
      <c r="W307" s="35"/>
      <c r="Y307" s="236"/>
    </row>
    <row r="308" spans="2:25" outlineLevel="1" x14ac:dyDescent="0.25">
      <c r="B308" s="465"/>
      <c r="C308" s="273"/>
      <c r="D308" s="273"/>
      <c r="E308" s="434" t="s">
        <v>226</v>
      </c>
      <c r="F308" s="273"/>
      <c r="G308" s="367">
        <f>SUBTOTAL(9,G309)</f>
        <v>0</v>
      </c>
      <c r="H308" s="33">
        <f t="shared" ref="H308:W308" si="63">SUBTOTAL(9,H309)</f>
        <v>0</v>
      </c>
      <c r="I308" s="33">
        <f t="shared" si="63"/>
        <v>0</v>
      </c>
      <c r="J308" s="33">
        <f t="shared" si="63"/>
        <v>0</v>
      </c>
      <c r="K308" s="35">
        <f t="shared" si="63"/>
        <v>0</v>
      </c>
      <c r="L308" s="33">
        <f t="shared" si="63"/>
        <v>0</v>
      </c>
      <c r="M308" s="33">
        <f t="shared" si="63"/>
        <v>0</v>
      </c>
      <c r="N308" s="33">
        <f t="shared" si="63"/>
        <v>0</v>
      </c>
      <c r="O308" s="33">
        <f t="shared" si="63"/>
        <v>0</v>
      </c>
      <c r="P308" s="33">
        <f t="shared" si="63"/>
        <v>0</v>
      </c>
      <c r="Q308" s="33">
        <f t="shared" si="63"/>
        <v>0</v>
      </c>
      <c r="R308" s="33">
        <f t="shared" si="63"/>
        <v>0</v>
      </c>
      <c r="S308" s="33">
        <f t="shared" si="63"/>
        <v>0</v>
      </c>
      <c r="T308" s="33">
        <f t="shared" si="63"/>
        <v>0</v>
      </c>
      <c r="U308" s="33">
        <f t="shared" si="63"/>
        <v>0</v>
      </c>
      <c r="V308" s="35">
        <f t="shared" si="63"/>
        <v>0</v>
      </c>
      <c r="W308" s="35">
        <f t="shared" si="63"/>
        <v>0</v>
      </c>
      <c r="Y308" s="238"/>
    </row>
    <row r="309" spans="2:25" outlineLevel="1" x14ac:dyDescent="0.25">
      <c r="B309" s="465"/>
      <c r="C309" s="273"/>
      <c r="D309" s="273"/>
      <c r="E309" s="273"/>
      <c r="F309" s="435" t="s">
        <v>227</v>
      </c>
      <c r="G309" s="101">
        <f>SUM('2. NCCF CAD'!G309,'3. NCCF USD'!G309,'4. NCCF EUR'!G309,'5. NCCF GBP'!G309,'6. NCCF Autres (inclus)'!G309)</f>
        <v>0</v>
      </c>
      <c r="H309" s="102">
        <f>SUM('2. NCCF CAD'!H309,'3. NCCF USD'!H309,'4. NCCF EUR'!H309,'5. NCCF GBP'!H309,'6. NCCF Autres (inclus)'!H309)</f>
        <v>0</v>
      </c>
      <c r="I309" s="98">
        <f>SUM('2. NCCF CAD'!I309,'3. NCCF USD'!I309,'4. NCCF EUR'!I309,'5. NCCF GBP'!I309,'6. NCCF Autres (inclus)'!I309)</f>
        <v>0</v>
      </c>
      <c r="J309" s="98">
        <f>SUM('2. NCCF CAD'!J309,'3. NCCF USD'!J309,'4. NCCF EUR'!J309,'5. NCCF GBP'!J309,'6. NCCF Autres (inclus)'!J309)</f>
        <v>0</v>
      </c>
      <c r="K309" s="106">
        <f>SUM('2. NCCF CAD'!K309,'3. NCCF USD'!K309,'4. NCCF EUR'!K309,'5. NCCF GBP'!K309,'6. NCCF Autres (inclus)'!K309)</f>
        <v>0</v>
      </c>
      <c r="L309" s="102">
        <f>SUM('2. NCCF CAD'!L309,'3. NCCF USD'!L309,'4. NCCF EUR'!L309,'5. NCCF GBP'!L309,'6. NCCF Autres (inclus)'!L309)</f>
        <v>0</v>
      </c>
      <c r="M309" s="104">
        <f>SUM('2. NCCF CAD'!M309,'3. NCCF USD'!M309,'4. NCCF EUR'!M309,'5. NCCF GBP'!M309,'6. NCCF Autres (inclus)'!M309)</f>
        <v>0</v>
      </c>
      <c r="N309" s="98">
        <f>SUM('2. NCCF CAD'!N309,'3. NCCF USD'!N309,'4. NCCF EUR'!N309,'5. NCCF GBP'!N309,'6. NCCF Autres (inclus)'!N309)</f>
        <v>0</v>
      </c>
      <c r="O309" s="98">
        <f>SUM('2. NCCF CAD'!O309,'3. NCCF USD'!O309,'4. NCCF EUR'!O309,'5. NCCF GBP'!O309,'6. NCCF Autres (inclus)'!O309)</f>
        <v>0</v>
      </c>
      <c r="P309" s="98">
        <f>SUM('2. NCCF CAD'!P309,'3. NCCF USD'!P309,'4. NCCF EUR'!P309,'5. NCCF GBP'!P309,'6. NCCF Autres (inclus)'!P309)</f>
        <v>0</v>
      </c>
      <c r="Q309" s="98">
        <f>SUM('2. NCCF CAD'!Q309,'3. NCCF USD'!Q309,'4. NCCF EUR'!Q309,'5. NCCF GBP'!Q309,'6. NCCF Autres (inclus)'!Q309)</f>
        <v>0</v>
      </c>
      <c r="R309" s="98">
        <f>SUM('2. NCCF CAD'!R309,'3. NCCF USD'!R309,'4. NCCF EUR'!R309,'5. NCCF GBP'!R309,'6. NCCF Autres (inclus)'!R309)</f>
        <v>0</v>
      </c>
      <c r="S309" s="98">
        <f>SUM('2. NCCF CAD'!S309,'3. NCCF USD'!S309,'4. NCCF EUR'!S309,'5. NCCF GBP'!S309,'6. NCCF Autres (inclus)'!S309)</f>
        <v>0</v>
      </c>
      <c r="T309" s="98">
        <f>SUM('2. NCCF CAD'!T309,'3. NCCF USD'!T309,'4. NCCF EUR'!T309,'5. NCCF GBP'!T309,'6. NCCF Autres (inclus)'!T309)</f>
        <v>0</v>
      </c>
      <c r="U309" s="102">
        <f>SUM('2. NCCF CAD'!U309,'3. NCCF USD'!U309,'4. NCCF EUR'!U309,'5. NCCF GBP'!U309,'6. NCCF Autres (inclus)'!U309)</f>
        <v>0</v>
      </c>
      <c r="V309" s="106">
        <f>SUM('2. NCCF CAD'!V309,'3. NCCF USD'!V309,'4. NCCF EUR'!V309,'5. NCCF GBP'!V309,'6. NCCF Autres (inclus)'!V309)</f>
        <v>0</v>
      </c>
      <c r="W309" s="39">
        <f>SUM('2. NCCF CAD'!W309,'3. NCCF USD'!W309,'4. NCCF EUR'!W309,'5. NCCF GBP'!W309,'6. NCCF Autres (inclus)'!W309)</f>
        <v>0</v>
      </c>
      <c r="Y309" s="236"/>
    </row>
    <row r="310" spans="2:25" outlineLevel="1" x14ac:dyDescent="0.25">
      <c r="B310" s="465"/>
      <c r="C310" s="273"/>
      <c r="D310" s="273"/>
      <c r="E310" s="275" t="s">
        <v>228</v>
      </c>
      <c r="F310" s="273"/>
      <c r="G310" s="367">
        <f>SUBTOTAL(9,G311:G313)</f>
        <v>0</v>
      </c>
      <c r="H310" s="377">
        <f t="shared" ref="H310:W310" si="64">SUBTOTAL(9,H311:H313)</f>
        <v>0</v>
      </c>
      <c r="I310" s="378">
        <f t="shared" si="64"/>
        <v>0</v>
      </c>
      <c r="J310" s="378">
        <f t="shared" si="64"/>
        <v>0</v>
      </c>
      <c r="K310" s="379">
        <f t="shared" si="64"/>
        <v>0</v>
      </c>
      <c r="L310" s="380">
        <f t="shared" si="64"/>
        <v>0</v>
      </c>
      <c r="M310" s="380">
        <f t="shared" si="64"/>
        <v>0</v>
      </c>
      <c r="N310" s="380">
        <f t="shared" si="64"/>
        <v>0</v>
      </c>
      <c r="O310" s="380">
        <f t="shared" si="64"/>
        <v>0</v>
      </c>
      <c r="P310" s="380">
        <f t="shared" si="64"/>
        <v>0</v>
      </c>
      <c r="Q310" s="380">
        <f t="shared" si="64"/>
        <v>0</v>
      </c>
      <c r="R310" s="380">
        <f t="shared" si="64"/>
        <v>0</v>
      </c>
      <c r="S310" s="380">
        <f t="shared" si="64"/>
        <v>0</v>
      </c>
      <c r="T310" s="380">
        <f t="shared" si="64"/>
        <v>0</v>
      </c>
      <c r="U310" s="380">
        <f t="shared" si="64"/>
        <v>0</v>
      </c>
      <c r="V310" s="381">
        <f t="shared" si="64"/>
        <v>0</v>
      </c>
      <c r="W310" s="381">
        <f t="shared" si="64"/>
        <v>0</v>
      </c>
      <c r="Y310" s="238"/>
    </row>
    <row r="311" spans="2:25" outlineLevel="1" x14ac:dyDescent="0.25">
      <c r="B311" s="465"/>
      <c r="C311" s="273"/>
      <c r="D311" s="273"/>
      <c r="E311" s="275"/>
      <c r="F311" s="359" t="s">
        <v>229</v>
      </c>
      <c r="G311" s="101">
        <f>SUM('2. NCCF CAD'!G311,'3. NCCF USD'!G311,'4. NCCF EUR'!G311,'5. NCCF GBP'!G311,'6. NCCF Autres (inclus)'!G311)</f>
        <v>0</v>
      </c>
      <c r="H311" s="102">
        <f>SUM('2. NCCF CAD'!H311,'3. NCCF USD'!H311,'4. NCCF EUR'!H311,'5. NCCF GBP'!H311,'6. NCCF Autres (inclus)'!H311)</f>
        <v>0</v>
      </c>
      <c r="I311" s="98">
        <f>SUM('2. NCCF CAD'!I311,'3. NCCF USD'!I311,'4. NCCF EUR'!I311,'5. NCCF GBP'!I311,'6. NCCF Autres (inclus)'!I311)</f>
        <v>0</v>
      </c>
      <c r="J311" s="98">
        <f>SUM('2. NCCF CAD'!J311,'3. NCCF USD'!J311,'4. NCCF EUR'!J311,'5. NCCF GBP'!J311,'6. NCCF Autres (inclus)'!J311)</f>
        <v>0</v>
      </c>
      <c r="K311" s="106">
        <f>SUM('2. NCCF CAD'!K311,'3. NCCF USD'!K311,'4. NCCF EUR'!K311,'5. NCCF GBP'!K311,'6. NCCF Autres (inclus)'!K311)</f>
        <v>0</v>
      </c>
      <c r="L311" s="102">
        <f>SUM('2. NCCF CAD'!L311,'3. NCCF USD'!L311,'4. NCCF EUR'!L311,'5. NCCF GBP'!L311,'6. NCCF Autres (inclus)'!L311)</f>
        <v>0</v>
      </c>
      <c r="M311" s="104">
        <f>SUM('2. NCCF CAD'!M311,'3. NCCF USD'!M311,'4. NCCF EUR'!M311,'5. NCCF GBP'!M311,'6. NCCF Autres (inclus)'!M311)</f>
        <v>0</v>
      </c>
      <c r="N311" s="98">
        <f>SUM('2. NCCF CAD'!N311,'3. NCCF USD'!N311,'4. NCCF EUR'!N311,'5. NCCF GBP'!N311,'6. NCCF Autres (inclus)'!N311)</f>
        <v>0</v>
      </c>
      <c r="O311" s="98">
        <f>SUM('2. NCCF CAD'!O311,'3. NCCF USD'!O311,'4. NCCF EUR'!O311,'5. NCCF GBP'!O311,'6. NCCF Autres (inclus)'!O311)</f>
        <v>0</v>
      </c>
      <c r="P311" s="98">
        <f>SUM('2. NCCF CAD'!P311,'3. NCCF USD'!P311,'4. NCCF EUR'!P311,'5. NCCF GBP'!P311,'6. NCCF Autres (inclus)'!P311)</f>
        <v>0</v>
      </c>
      <c r="Q311" s="98">
        <f>SUM('2. NCCF CAD'!Q311,'3. NCCF USD'!Q311,'4. NCCF EUR'!Q311,'5. NCCF GBP'!Q311,'6. NCCF Autres (inclus)'!Q311)</f>
        <v>0</v>
      </c>
      <c r="R311" s="98">
        <f>SUM('2. NCCF CAD'!R311,'3. NCCF USD'!R311,'4. NCCF EUR'!R311,'5. NCCF GBP'!R311,'6. NCCF Autres (inclus)'!R311)</f>
        <v>0</v>
      </c>
      <c r="S311" s="98">
        <f>SUM('2. NCCF CAD'!S311,'3. NCCF USD'!S311,'4. NCCF EUR'!S311,'5. NCCF GBP'!S311,'6. NCCF Autres (inclus)'!S311)</f>
        <v>0</v>
      </c>
      <c r="T311" s="98">
        <f>SUM('2. NCCF CAD'!T311,'3. NCCF USD'!T311,'4. NCCF EUR'!T311,'5. NCCF GBP'!T311,'6. NCCF Autres (inclus)'!T311)</f>
        <v>0</v>
      </c>
      <c r="U311" s="102">
        <f>SUM('2. NCCF CAD'!U311,'3. NCCF USD'!U311,'4. NCCF EUR'!U311,'5. NCCF GBP'!U311,'6. NCCF Autres (inclus)'!U311)</f>
        <v>0</v>
      </c>
      <c r="V311" s="106">
        <f>SUM('2. NCCF CAD'!V311,'3. NCCF USD'!V311,'4. NCCF EUR'!V311,'5. NCCF GBP'!V311,'6. NCCF Autres (inclus)'!V311)</f>
        <v>0</v>
      </c>
      <c r="W311" s="39">
        <f>SUM('2. NCCF CAD'!W311,'3. NCCF USD'!W311,'4. NCCF EUR'!W311,'5. NCCF GBP'!W311,'6. NCCF Autres (inclus)'!W311)</f>
        <v>0</v>
      </c>
      <c r="Y311" s="236"/>
    </row>
    <row r="312" spans="2:25" outlineLevel="1" x14ac:dyDescent="0.25">
      <c r="B312" s="465"/>
      <c r="C312" s="273"/>
      <c r="D312" s="273"/>
      <c r="E312" s="275"/>
      <c r="F312" s="359" t="s">
        <v>230</v>
      </c>
      <c r="G312" s="101">
        <f>SUM('2. NCCF CAD'!G312,'3. NCCF USD'!G312,'4. NCCF EUR'!G312,'5. NCCF GBP'!G312,'6. NCCF Autres (inclus)'!G312)</f>
        <v>0</v>
      </c>
      <c r="H312" s="102">
        <f>SUM('2. NCCF CAD'!H312,'3. NCCF USD'!H312,'4. NCCF EUR'!H312,'5. NCCF GBP'!H312,'6. NCCF Autres (inclus)'!H312)</f>
        <v>0</v>
      </c>
      <c r="I312" s="98">
        <f>SUM('2. NCCF CAD'!I312,'3. NCCF USD'!I312,'4. NCCF EUR'!I312,'5. NCCF GBP'!I312,'6. NCCF Autres (inclus)'!I312)</f>
        <v>0</v>
      </c>
      <c r="J312" s="98">
        <f>SUM('2. NCCF CAD'!J312,'3. NCCF USD'!J312,'4. NCCF EUR'!J312,'5. NCCF GBP'!J312,'6. NCCF Autres (inclus)'!J312)</f>
        <v>0</v>
      </c>
      <c r="K312" s="106">
        <f>SUM('2. NCCF CAD'!K312,'3. NCCF USD'!K312,'4. NCCF EUR'!K312,'5. NCCF GBP'!K312,'6. NCCF Autres (inclus)'!K312)</f>
        <v>0</v>
      </c>
      <c r="L312" s="102">
        <f>SUM('2. NCCF CAD'!L312,'3. NCCF USD'!L312,'4. NCCF EUR'!L312,'5. NCCF GBP'!L312,'6. NCCF Autres (inclus)'!L312)</f>
        <v>0</v>
      </c>
      <c r="M312" s="104">
        <f>SUM('2. NCCF CAD'!M312,'3. NCCF USD'!M312,'4. NCCF EUR'!M312,'5. NCCF GBP'!M312,'6. NCCF Autres (inclus)'!M312)</f>
        <v>0</v>
      </c>
      <c r="N312" s="98">
        <f>SUM('2. NCCF CAD'!N312,'3. NCCF USD'!N312,'4. NCCF EUR'!N312,'5. NCCF GBP'!N312,'6. NCCF Autres (inclus)'!N312)</f>
        <v>0</v>
      </c>
      <c r="O312" s="98">
        <f>SUM('2. NCCF CAD'!O312,'3. NCCF USD'!O312,'4. NCCF EUR'!O312,'5. NCCF GBP'!O312,'6. NCCF Autres (inclus)'!O312)</f>
        <v>0</v>
      </c>
      <c r="P312" s="98">
        <f>SUM('2. NCCF CAD'!P312,'3. NCCF USD'!P312,'4. NCCF EUR'!P312,'5. NCCF GBP'!P312,'6. NCCF Autres (inclus)'!P312)</f>
        <v>0</v>
      </c>
      <c r="Q312" s="98">
        <f>SUM('2. NCCF CAD'!Q312,'3. NCCF USD'!Q312,'4. NCCF EUR'!Q312,'5. NCCF GBP'!Q312,'6. NCCF Autres (inclus)'!Q312)</f>
        <v>0</v>
      </c>
      <c r="R312" s="98">
        <f>SUM('2. NCCF CAD'!R312,'3. NCCF USD'!R312,'4. NCCF EUR'!R312,'5. NCCF GBP'!R312,'6. NCCF Autres (inclus)'!R312)</f>
        <v>0</v>
      </c>
      <c r="S312" s="98">
        <f>SUM('2. NCCF CAD'!S312,'3. NCCF USD'!S312,'4. NCCF EUR'!S312,'5. NCCF GBP'!S312,'6. NCCF Autres (inclus)'!S312)</f>
        <v>0</v>
      </c>
      <c r="T312" s="98">
        <f>SUM('2. NCCF CAD'!T312,'3. NCCF USD'!T312,'4. NCCF EUR'!T312,'5. NCCF GBP'!T312,'6. NCCF Autres (inclus)'!T312)</f>
        <v>0</v>
      </c>
      <c r="U312" s="102">
        <f>SUM('2. NCCF CAD'!U312,'3. NCCF USD'!U312,'4. NCCF EUR'!U312,'5. NCCF GBP'!U312,'6. NCCF Autres (inclus)'!U312)</f>
        <v>0</v>
      </c>
      <c r="V312" s="106">
        <f>SUM('2. NCCF CAD'!V312,'3. NCCF USD'!V312,'4. NCCF EUR'!V312,'5. NCCF GBP'!V312,'6. NCCF Autres (inclus)'!V312)</f>
        <v>0</v>
      </c>
      <c r="W312" s="39">
        <f>SUM('2. NCCF CAD'!W312,'3. NCCF USD'!W312,'4. NCCF EUR'!W312,'5. NCCF GBP'!W312,'6. NCCF Autres (inclus)'!W312)</f>
        <v>0</v>
      </c>
      <c r="Y312" s="236"/>
    </row>
    <row r="313" spans="2:25" outlineLevel="1" x14ac:dyDescent="0.25">
      <c r="B313" s="465"/>
      <c r="C313" s="273"/>
      <c r="D313" s="273"/>
      <c r="E313" s="275"/>
      <c r="F313" s="359" t="s">
        <v>231</v>
      </c>
      <c r="G313" s="101">
        <f>SUM('2. NCCF CAD'!G313,'3. NCCF USD'!G313,'4. NCCF EUR'!G313,'5. NCCF GBP'!G313,'6. NCCF Autres (inclus)'!G313)</f>
        <v>0</v>
      </c>
      <c r="H313" s="102">
        <f>SUM('2. NCCF CAD'!H313,'3. NCCF USD'!H313,'4. NCCF EUR'!H313,'5. NCCF GBP'!H313,'6. NCCF Autres (inclus)'!H313)</f>
        <v>0</v>
      </c>
      <c r="I313" s="98">
        <f>SUM('2. NCCF CAD'!I313,'3. NCCF USD'!I313,'4. NCCF EUR'!I313,'5. NCCF GBP'!I313,'6. NCCF Autres (inclus)'!I313)</f>
        <v>0</v>
      </c>
      <c r="J313" s="98">
        <f>SUM('2. NCCF CAD'!J313,'3. NCCF USD'!J313,'4. NCCF EUR'!J313,'5. NCCF GBP'!J313,'6. NCCF Autres (inclus)'!J313)</f>
        <v>0</v>
      </c>
      <c r="K313" s="106">
        <f>SUM('2. NCCF CAD'!K313,'3. NCCF USD'!K313,'4. NCCF EUR'!K313,'5. NCCF GBP'!K313,'6. NCCF Autres (inclus)'!K313)</f>
        <v>0</v>
      </c>
      <c r="L313" s="102">
        <f>SUM('2. NCCF CAD'!L313,'3. NCCF USD'!L313,'4. NCCF EUR'!L313,'5. NCCF GBP'!L313,'6. NCCF Autres (inclus)'!L313)</f>
        <v>0</v>
      </c>
      <c r="M313" s="104">
        <f>SUM('2. NCCF CAD'!M313,'3. NCCF USD'!M313,'4. NCCF EUR'!M313,'5. NCCF GBP'!M313,'6. NCCF Autres (inclus)'!M313)</f>
        <v>0</v>
      </c>
      <c r="N313" s="98">
        <f>SUM('2. NCCF CAD'!N313,'3. NCCF USD'!N313,'4. NCCF EUR'!N313,'5. NCCF GBP'!N313,'6. NCCF Autres (inclus)'!N313)</f>
        <v>0</v>
      </c>
      <c r="O313" s="98">
        <f>SUM('2. NCCF CAD'!O313,'3. NCCF USD'!O313,'4. NCCF EUR'!O313,'5. NCCF GBP'!O313,'6. NCCF Autres (inclus)'!O313)</f>
        <v>0</v>
      </c>
      <c r="P313" s="98">
        <f>SUM('2. NCCF CAD'!P313,'3. NCCF USD'!P313,'4. NCCF EUR'!P313,'5. NCCF GBP'!P313,'6. NCCF Autres (inclus)'!P313)</f>
        <v>0</v>
      </c>
      <c r="Q313" s="98">
        <f>SUM('2. NCCF CAD'!Q313,'3. NCCF USD'!Q313,'4. NCCF EUR'!Q313,'5. NCCF GBP'!Q313,'6. NCCF Autres (inclus)'!Q313)</f>
        <v>0</v>
      </c>
      <c r="R313" s="98">
        <f>SUM('2. NCCF CAD'!R313,'3. NCCF USD'!R313,'4. NCCF EUR'!R313,'5. NCCF GBP'!R313,'6. NCCF Autres (inclus)'!R313)</f>
        <v>0</v>
      </c>
      <c r="S313" s="98">
        <f>SUM('2. NCCF CAD'!S313,'3. NCCF USD'!S313,'4. NCCF EUR'!S313,'5. NCCF GBP'!S313,'6. NCCF Autres (inclus)'!S313)</f>
        <v>0</v>
      </c>
      <c r="T313" s="98">
        <f>SUM('2. NCCF CAD'!T313,'3. NCCF USD'!T313,'4. NCCF EUR'!T313,'5. NCCF GBP'!T313,'6. NCCF Autres (inclus)'!T313)</f>
        <v>0</v>
      </c>
      <c r="U313" s="102">
        <f>SUM('2. NCCF CAD'!U313,'3. NCCF USD'!U313,'4. NCCF EUR'!U313,'5. NCCF GBP'!U313,'6. NCCF Autres (inclus)'!U313)</f>
        <v>0</v>
      </c>
      <c r="V313" s="106">
        <f>SUM('2. NCCF CAD'!V313,'3. NCCF USD'!V313,'4. NCCF EUR'!V313,'5. NCCF GBP'!V313,'6. NCCF Autres (inclus)'!V313)</f>
        <v>0</v>
      </c>
      <c r="W313" s="39">
        <f>SUM('2. NCCF CAD'!W313,'3. NCCF USD'!W313,'4. NCCF EUR'!W313,'5. NCCF GBP'!W313,'6. NCCF Autres (inclus)'!W313)</f>
        <v>0</v>
      </c>
      <c r="Y313" s="236"/>
    </row>
    <row r="314" spans="2:25" x14ac:dyDescent="0.25">
      <c r="B314" s="465"/>
      <c r="C314" s="273"/>
      <c r="D314" s="273"/>
      <c r="E314" s="275" t="s">
        <v>232</v>
      </c>
      <c r="F314" s="273"/>
      <c r="G314" s="367">
        <f t="shared" ref="G314:W314" si="65">SUBTOTAL(9,G315:G317)</f>
        <v>0</v>
      </c>
      <c r="H314" s="377">
        <f t="shared" si="65"/>
        <v>0</v>
      </c>
      <c r="I314" s="378">
        <f t="shared" si="65"/>
        <v>0</v>
      </c>
      <c r="J314" s="378">
        <f t="shared" si="65"/>
        <v>0</v>
      </c>
      <c r="K314" s="379">
        <f t="shared" si="65"/>
        <v>0</v>
      </c>
      <c r="L314" s="380">
        <f t="shared" si="65"/>
        <v>0</v>
      </c>
      <c r="M314" s="380">
        <f t="shared" si="65"/>
        <v>0</v>
      </c>
      <c r="N314" s="380">
        <f t="shared" si="65"/>
        <v>0</v>
      </c>
      <c r="O314" s="380">
        <f t="shared" si="65"/>
        <v>0</v>
      </c>
      <c r="P314" s="380">
        <f t="shared" si="65"/>
        <v>0</v>
      </c>
      <c r="Q314" s="380">
        <f t="shared" si="65"/>
        <v>0</v>
      </c>
      <c r="R314" s="380">
        <f t="shared" si="65"/>
        <v>0</v>
      </c>
      <c r="S314" s="380">
        <f t="shared" si="65"/>
        <v>0</v>
      </c>
      <c r="T314" s="380">
        <f t="shared" si="65"/>
        <v>0</v>
      </c>
      <c r="U314" s="380">
        <f t="shared" si="65"/>
        <v>0</v>
      </c>
      <c r="V314" s="381">
        <f t="shared" si="65"/>
        <v>0</v>
      </c>
      <c r="W314" s="381">
        <f t="shared" si="65"/>
        <v>0</v>
      </c>
      <c r="Y314" s="238"/>
    </row>
    <row r="315" spans="2:25" outlineLevel="1" x14ac:dyDescent="0.25">
      <c r="B315" s="465"/>
      <c r="C315" s="273"/>
      <c r="D315" s="273"/>
      <c r="E315" s="275"/>
      <c r="F315" s="277" t="s">
        <v>233</v>
      </c>
      <c r="G315" s="101">
        <f>SUM('2. NCCF CAD'!G315,'3. NCCF USD'!G315,'4. NCCF EUR'!G315,'5. NCCF GBP'!G315,'6. NCCF Autres (inclus)'!G315)</f>
        <v>0</v>
      </c>
      <c r="H315" s="102">
        <f>SUM('2. NCCF CAD'!H315,'3. NCCF USD'!H315,'4. NCCF EUR'!H315,'5. NCCF GBP'!H315,'6. NCCF Autres (inclus)'!H315)</f>
        <v>0</v>
      </c>
      <c r="I315" s="98">
        <f>SUM('2. NCCF CAD'!I315,'3. NCCF USD'!I315,'4. NCCF EUR'!I315,'5. NCCF GBP'!I315,'6. NCCF Autres (inclus)'!I315)</f>
        <v>0</v>
      </c>
      <c r="J315" s="98">
        <f>SUM('2. NCCF CAD'!J315,'3. NCCF USD'!J315,'4. NCCF EUR'!J315,'5. NCCF GBP'!J315,'6. NCCF Autres (inclus)'!J315)</f>
        <v>0</v>
      </c>
      <c r="K315" s="106">
        <f>SUM('2. NCCF CAD'!K315,'3. NCCF USD'!K315,'4. NCCF EUR'!K315,'5. NCCF GBP'!K315,'6. NCCF Autres (inclus)'!K315)</f>
        <v>0</v>
      </c>
      <c r="L315" s="102">
        <f>SUM('2. NCCF CAD'!L315,'3. NCCF USD'!L315,'4. NCCF EUR'!L315,'5. NCCF GBP'!L315,'6. NCCF Autres (inclus)'!L315)</f>
        <v>0</v>
      </c>
      <c r="M315" s="104">
        <f>SUM('2. NCCF CAD'!M315,'3. NCCF USD'!M315,'4. NCCF EUR'!M315,'5. NCCF GBP'!M315,'6. NCCF Autres (inclus)'!M315)</f>
        <v>0</v>
      </c>
      <c r="N315" s="98">
        <f>SUM('2. NCCF CAD'!N315,'3. NCCF USD'!N315,'4. NCCF EUR'!N315,'5. NCCF GBP'!N315,'6. NCCF Autres (inclus)'!N315)</f>
        <v>0</v>
      </c>
      <c r="O315" s="98">
        <f>SUM('2. NCCF CAD'!O315,'3. NCCF USD'!O315,'4. NCCF EUR'!O315,'5. NCCF GBP'!O315,'6. NCCF Autres (inclus)'!O315)</f>
        <v>0</v>
      </c>
      <c r="P315" s="98">
        <f>SUM('2. NCCF CAD'!P315,'3. NCCF USD'!P315,'4. NCCF EUR'!P315,'5. NCCF GBP'!P315,'6. NCCF Autres (inclus)'!P315)</f>
        <v>0</v>
      </c>
      <c r="Q315" s="98">
        <f>SUM('2. NCCF CAD'!Q315,'3. NCCF USD'!Q315,'4. NCCF EUR'!Q315,'5. NCCF GBP'!Q315,'6. NCCF Autres (inclus)'!Q315)</f>
        <v>0</v>
      </c>
      <c r="R315" s="98">
        <f>SUM('2. NCCF CAD'!R315,'3. NCCF USD'!R315,'4. NCCF EUR'!R315,'5. NCCF GBP'!R315,'6. NCCF Autres (inclus)'!R315)</f>
        <v>0</v>
      </c>
      <c r="S315" s="98">
        <f>SUM('2. NCCF CAD'!S315,'3. NCCF USD'!S315,'4. NCCF EUR'!S315,'5. NCCF GBP'!S315,'6. NCCF Autres (inclus)'!S315)</f>
        <v>0</v>
      </c>
      <c r="T315" s="98">
        <f>SUM('2. NCCF CAD'!T315,'3. NCCF USD'!T315,'4. NCCF EUR'!T315,'5. NCCF GBP'!T315,'6. NCCF Autres (inclus)'!T315)</f>
        <v>0</v>
      </c>
      <c r="U315" s="102">
        <f>SUM('2. NCCF CAD'!U315,'3. NCCF USD'!U315,'4. NCCF EUR'!U315,'5. NCCF GBP'!U315,'6. NCCF Autres (inclus)'!U315)</f>
        <v>0</v>
      </c>
      <c r="V315" s="106">
        <f>SUM('2. NCCF CAD'!V315,'3. NCCF USD'!V315,'4. NCCF EUR'!V315,'5. NCCF GBP'!V315,'6. NCCF Autres (inclus)'!V315)</f>
        <v>0</v>
      </c>
      <c r="W315" s="39">
        <f>SUM('2. NCCF CAD'!W315,'3. NCCF USD'!W315,'4. NCCF EUR'!W315,'5. NCCF GBP'!W315,'6. NCCF Autres (inclus)'!W315)</f>
        <v>0</v>
      </c>
      <c r="Y315" s="236"/>
    </row>
    <row r="316" spans="2:25" ht="12.75" customHeight="1" outlineLevel="1" x14ac:dyDescent="0.25">
      <c r="B316" s="295"/>
      <c r="C316" s="273"/>
      <c r="D316" s="273"/>
      <c r="E316" s="273"/>
      <c r="F316" s="274" t="s">
        <v>234</v>
      </c>
      <c r="G316" s="101">
        <f>SUM('2. NCCF CAD'!G316,'3. NCCF USD'!G316,'4. NCCF EUR'!G316,'5. NCCF GBP'!G316,'6. NCCF Autres (inclus)'!G316)</f>
        <v>0</v>
      </c>
      <c r="H316" s="102">
        <f>SUM('2. NCCF CAD'!H316,'3. NCCF USD'!H316,'4. NCCF EUR'!H316,'5. NCCF GBP'!H316,'6. NCCF Autres (inclus)'!H316)</f>
        <v>0</v>
      </c>
      <c r="I316" s="98">
        <f>SUM('2. NCCF CAD'!I316,'3. NCCF USD'!I316,'4. NCCF EUR'!I316,'5. NCCF GBP'!I316,'6. NCCF Autres (inclus)'!I316)</f>
        <v>0</v>
      </c>
      <c r="J316" s="98">
        <f>SUM('2. NCCF CAD'!J316,'3. NCCF USD'!J316,'4. NCCF EUR'!J316,'5. NCCF GBP'!J316,'6. NCCF Autres (inclus)'!J316)</f>
        <v>0</v>
      </c>
      <c r="K316" s="104">
        <f>SUM('2. NCCF CAD'!K316,'3. NCCF USD'!K316,'4. NCCF EUR'!K316,'5. NCCF GBP'!K316,'6. NCCF Autres (inclus)'!K316)</f>
        <v>0</v>
      </c>
      <c r="L316" s="105">
        <f>SUM('2. NCCF CAD'!L316,'3. NCCF USD'!L316,'4. NCCF EUR'!L316,'5. NCCF GBP'!L316,'6. NCCF Autres (inclus)'!L316)</f>
        <v>0</v>
      </c>
      <c r="M316" s="104">
        <f>SUM('2. NCCF CAD'!M316,'3. NCCF USD'!M316,'4. NCCF EUR'!M316,'5. NCCF GBP'!M316,'6. NCCF Autres (inclus)'!M316)</f>
        <v>0</v>
      </c>
      <c r="N316" s="98">
        <f>SUM('2. NCCF CAD'!N316,'3. NCCF USD'!N316,'4. NCCF EUR'!N316,'5. NCCF GBP'!N316,'6. NCCF Autres (inclus)'!N316)</f>
        <v>0</v>
      </c>
      <c r="O316" s="98">
        <f>SUM('2. NCCF CAD'!O316,'3. NCCF USD'!O316,'4. NCCF EUR'!O316,'5. NCCF GBP'!O316,'6. NCCF Autres (inclus)'!O316)</f>
        <v>0</v>
      </c>
      <c r="P316" s="98">
        <f>SUM('2. NCCF CAD'!P316,'3. NCCF USD'!P316,'4. NCCF EUR'!P316,'5. NCCF GBP'!P316,'6. NCCF Autres (inclus)'!P316)</f>
        <v>0</v>
      </c>
      <c r="Q316" s="98">
        <f>SUM('2. NCCF CAD'!Q316,'3. NCCF USD'!Q316,'4. NCCF EUR'!Q316,'5. NCCF GBP'!Q316,'6. NCCF Autres (inclus)'!Q316)</f>
        <v>0</v>
      </c>
      <c r="R316" s="98">
        <f>SUM('2. NCCF CAD'!R316,'3. NCCF USD'!R316,'4. NCCF EUR'!R316,'5. NCCF GBP'!R316,'6. NCCF Autres (inclus)'!R316)</f>
        <v>0</v>
      </c>
      <c r="S316" s="98">
        <f>SUM('2. NCCF CAD'!S316,'3. NCCF USD'!S316,'4. NCCF EUR'!S316,'5. NCCF GBP'!S316,'6. NCCF Autres (inclus)'!S316)</f>
        <v>0</v>
      </c>
      <c r="T316" s="98">
        <f>SUM('2. NCCF CAD'!T316,'3. NCCF USD'!T316,'4. NCCF EUR'!T316,'5. NCCF GBP'!T316,'6. NCCF Autres (inclus)'!T316)</f>
        <v>0</v>
      </c>
      <c r="U316" s="102">
        <f>SUM('2. NCCF CAD'!U316,'3. NCCF USD'!U316,'4. NCCF EUR'!U316,'5. NCCF GBP'!U316,'6. NCCF Autres (inclus)'!U316)</f>
        <v>0</v>
      </c>
      <c r="V316" s="106">
        <f>SUM('2. NCCF CAD'!V316,'3. NCCF USD'!V316,'4. NCCF EUR'!V316,'5. NCCF GBP'!V316,'6. NCCF Autres (inclus)'!V316)</f>
        <v>0</v>
      </c>
      <c r="W316" s="39">
        <f>SUM('2. NCCF CAD'!W316,'3. NCCF USD'!W316,'4. NCCF EUR'!W316,'5. NCCF GBP'!W316,'6. NCCF Autres (inclus)'!W316)</f>
        <v>0</v>
      </c>
      <c r="Y316" s="236"/>
    </row>
    <row r="317" spans="2:25" ht="12.75" customHeight="1" outlineLevel="1" x14ac:dyDescent="0.25">
      <c r="B317" s="295"/>
      <c r="C317" s="273"/>
      <c r="D317" s="273"/>
      <c r="E317" s="273"/>
      <c r="F317" s="274" t="s">
        <v>235</v>
      </c>
      <c r="G317" s="101">
        <f>SUM('2. NCCF CAD'!G317,'3. NCCF USD'!G317,'4. NCCF EUR'!G317,'5. NCCF GBP'!G317,'6. NCCF Autres (inclus)'!G317)</f>
        <v>0</v>
      </c>
      <c r="H317" s="102">
        <f>SUM('2. NCCF CAD'!H317,'3. NCCF USD'!H317,'4. NCCF EUR'!H317,'5. NCCF GBP'!H317,'6. NCCF Autres (inclus)'!H317)</f>
        <v>0</v>
      </c>
      <c r="I317" s="98">
        <f>SUM('2. NCCF CAD'!I317,'3. NCCF USD'!I317,'4. NCCF EUR'!I317,'5. NCCF GBP'!I317,'6. NCCF Autres (inclus)'!I317)</f>
        <v>0</v>
      </c>
      <c r="J317" s="98">
        <f>SUM('2. NCCF CAD'!J317,'3. NCCF USD'!J317,'4. NCCF EUR'!J317,'5. NCCF GBP'!J317,'6. NCCF Autres (inclus)'!J317)</f>
        <v>0</v>
      </c>
      <c r="K317" s="104">
        <f>SUM('2. NCCF CAD'!K317,'3. NCCF USD'!K317,'4. NCCF EUR'!K317,'5. NCCF GBP'!K317,'6. NCCF Autres (inclus)'!K317)</f>
        <v>0</v>
      </c>
      <c r="L317" s="105">
        <f>SUM('2. NCCF CAD'!L317,'3. NCCF USD'!L317,'4. NCCF EUR'!L317,'5. NCCF GBP'!L317,'6. NCCF Autres (inclus)'!L317)</f>
        <v>0</v>
      </c>
      <c r="M317" s="104">
        <f>SUM('2. NCCF CAD'!M317,'3. NCCF USD'!M317,'4. NCCF EUR'!M317,'5. NCCF GBP'!M317,'6. NCCF Autres (inclus)'!M317)</f>
        <v>0</v>
      </c>
      <c r="N317" s="98">
        <f>SUM('2. NCCF CAD'!N317,'3. NCCF USD'!N317,'4. NCCF EUR'!N317,'5. NCCF GBP'!N317,'6. NCCF Autres (inclus)'!N317)</f>
        <v>0</v>
      </c>
      <c r="O317" s="98">
        <f>SUM('2. NCCF CAD'!O317,'3. NCCF USD'!O317,'4. NCCF EUR'!O317,'5. NCCF GBP'!O317,'6. NCCF Autres (inclus)'!O317)</f>
        <v>0</v>
      </c>
      <c r="P317" s="98">
        <f>SUM('2. NCCF CAD'!P317,'3. NCCF USD'!P317,'4. NCCF EUR'!P317,'5. NCCF GBP'!P317,'6. NCCF Autres (inclus)'!P317)</f>
        <v>0</v>
      </c>
      <c r="Q317" s="98">
        <f>SUM('2. NCCF CAD'!Q317,'3. NCCF USD'!Q317,'4. NCCF EUR'!Q317,'5. NCCF GBP'!Q317,'6. NCCF Autres (inclus)'!Q317)</f>
        <v>0</v>
      </c>
      <c r="R317" s="98">
        <f>SUM('2. NCCF CAD'!R317,'3. NCCF USD'!R317,'4. NCCF EUR'!R317,'5. NCCF GBP'!R317,'6. NCCF Autres (inclus)'!R317)</f>
        <v>0</v>
      </c>
      <c r="S317" s="98">
        <f>SUM('2. NCCF CAD'!S317,'3. NCCF USD'!S317,'4. NCCF EUR'!S317,'5. NCCF GBP'!S317,'6. NCCF Autres (inclus)'!S317)</f>
        <v>0</v>
      </c>
      <c r="T317" s="98">
        <f>SUM('2. NCCF CAD'!T317,'3. NCCF USD'!T317,'4. NCCF EUR'!T317,'5. NCCF GBP'!T317,'6. NCCF Autres (inclus)'!T317)</f>
        <v>0</v>
      </c>
      <c r="U317" s="102">
        <f>SUM('2. NCCF CAD'!U317,'3. NCCF USD'!U317,'4. NCCF EUR'!U317,'5. NCCF GBP'!U317,'6. NCCF Autres (inclus)'!U317)</f>
        <v>0</v>
      </c>
      <c r="V317" s="106">
        <f>SUM('2. NCCF CAD'!V317,'3. NCCF USD'!V317,'4. NCCF EUR'!V317,'5. NCCF GBP'!V317,'6. NCCF Autres (inclus)'!V317)</f>
        <v>0</v>
      </c>
      <c r="W317" s="39">
        <f>SUM('2. NCCF CAD'!W317,'3. NCCF USD'!W317,'4. NCCF EUR'!W317,'5. NCCF GBP'!W317,'6. NCCF Autres (inclus)'!W317)</f>
        <v>0</v>
      </c>
      <c r="Y317" s="236"/>
    </row>
    <row r="318" spans="2:25" x14ac:dyDescent="0.25">
      <c r="B318" s="465"/>
      <c r="C318" s="273"/>
      <c r="D318" s="272" t="s">
        <v>236</v>
      </c>
      <c r="E318" s="275"/>
      <c r="F318" s="275"/>
      <c r="G318" s="367">
        <f t="shared" ref="G318:W318" si="66">SUBTOTAL(9,G324:G325)</f>
        <v>0</v>
      </c>
      <c r="H318" s="368">
        <f t="shared" si="66"/>
        <v>0</v>
      </c>
      <c r="I318" s="369">
        <f t="shared" si="66"/>
        <v>0</v>
      </c>
      <c r="J318" s="369">
        <f t="shared" si="66"/>
        <v>0</v>
      </c>
      <c r="K318" s="370">
        <f t="shared" si="66"/>
        <v>0</v>
      </c>
      <c r="L318" s="364">
        <f t="shared" si="66"/>
        <v>0</v>
      </c>
      <c r="M318" s="364">
        <f t="shared" si="66"/>
        <v>0</v>
      </c>
      <c r="N318" s="364">
        <f t="shared" si="66"/>
        <v>0</v>
      </c>
      <c r="O318" s="364">
        <f t="shared" si="66"/>
        <v>0</v>
      </c>
      <c r="P318" s="364">
        <f t="shared" si="66"/>
        <v>0</v>
      </c>
      <c r="Q318" s="364">
        <f t="shared" si="66"/>
        <v>0</v>
      </c>
      <c r="R318" s="364">
        <f t="shared" si="66"/>
        <v>0</v>
      </c>
      <c r="S318" s="364">
        <f t="shared" si="66"/>
        <v>0</v>
      </c>
      <c r="T318" s="364">
        <f t="shared" si="66"/>
        <v>0</v>
      </c>
      <c r="U318" s="364">
        <f t="shared" si="66"/>
        <v>0</v>
      </c>
      <c r="V318" s="365">
        <f t="shared" si="66"/>
        <v>0</v>
      </c>
      <c r="W318" s="365">
        <f t="shared" si="66"/>
        <v>0</v>
      </c>
      <c r="Y318" s="353"/>
    </row>
    <row r="319" spans="2:25" x14ac:dyDescent="0.25">
      <c r="B319" s="479"/>
      <c r="C319" s="272"/>
      <c r="D319" s="272"/>
      <c r="E319" s="273" t="s">
        <v>237</v>
      </c>
      <c r="F319" s="273"/>
      <c r="G319" s="367">
        <f>SUBTOTAL(9,G320:G322)</f>
        <v>0</v>
      </c>
      <c r="H319" s="368">
        <f>SUBTOTAL(9,H320:H322)</f>
        <v>0</v>
      </c>
      <c r="I319" s="369">
        <f>SUBTOTAL(9,I320:I322)</f>
        <v>0</v>
      </c>
      <c r="J319" s="369">
        <f>SUBTOTAL(9,J320:J322)</f>
        <v>0</v>
      </c>
      <c r="K319" s="370">
        <f>SUBTOTAL(9,K320:K322)</f>
        <v>0</v>
      </c>
      <c r="L319" s="364">
        <f>SUBTOTAL(9,L321:L322)</f>
        <v>0</v>
      </c>
      <c r="M319" s="364">
        <f>SUBTOTAL(9,M322)</f>
        <v>0</v>
      </c>
      <c r="N319" s="364"/>
      <c r="O319" s="364"/>
      <c r="P319" s="364"/>
      <c r="Q319" s="364"/>
      <c r="R319" s="364"/>
      <c r="S319" s="364"/>
      <c r="T319" s="364"/>
      <c r="U319" s="364"/>
      <c r="V319" s="364"/>
      <c r="W319" s="366"/>
      <c r="Y319" s="354"/>
    </row>
    <row r="320" spans="2:25" outlineLevel="1" x14ac:dyDescent="0.25">
      <c r="B320" s="479"/>
      <c r="C320" s="272"/>
      <c r="D320" s="272"/>
      <c r="E320" s="273"/>
      <c r="F320" s="274" t="s">
        <v>238</v>
      </c>
      <c r="G320" s="101">
        <f>SUM('2. NCCF CAD'!G320,'3. NCCF USD'!G320,'4. NCCF EUR'!G320,'5. NCCF GBP'!G320,'6. NCCF Autres (inclus)'!G320)</f>
        <v>0</v>
      </c>
      <c r="H320" s="102">
        <f>SUM('2. NCCF CAD'!H320,'3. NCCF USD'!H320,'4. NCCF EUR'!H320,'5. NCCF GBP'!H320,'6. NCCF Autres (inclus)'!H320)</f>
        <v>0</v>
      </c>
      <c r="I320" s="98">
        <f>SUM('2. NCCF CAD'!I320,'3. NCCF USD'!I320,'4. NCCF EUR'!I320,'5. NCCF GBP'!I320,'6. NCCF Autres (inclus)'!I320)</f>
        <v>0</v>
      </c>
      <c r="J320" s="98">
        <f>SUM('2. NCCF CAD'!J320,'3. NCCF USD'!J320,'4. NCCF EUR'!J320,'5. NCCF GBP'!J320,'6. NCCF Autres (inclus)'!J320)</f>
        <v>0</v>
      </c>
      <c r="K320" s="104">
        <f>SUM('2. NCCF CAD'!K320,'3. NCCF USD'!K320,'4. NCCF EUR'!K320,'5. NCCF GBP'!K320,'6. NCCF Autres (inclus)'!K320)</f>
        <v>0</v>
      </c>
      <c r="L320" s="34"/>
      <c r="M320" s="33"/>
      <c r="N320" s="33"/>
      <c r="O320" s="33"/>
      <c r="P320" s="33"/>
      <c r="Q320" s="33"/>
      <c r="R320" s="33"/>
      <c r="S320" s="33"/>
      <c r="T320" s="33"/>
      <c r="U320" s="33"/>
      <c r="V320" s="35"/>
      <c r="W320" s="35"/>
      <c r="Y320" s="236"/>
    </row>
    <row r="321" spans="2:25" outlineLevel="1" x14ac:dyDescent="0.25">
      <c r="B321" s="479"/>
      <c r="C321" s="272"/>
      <c r="D321" s="272"/>
      <c r="E321" s="273"/>
      <c r="F321" s="274" t="s">
        <v>239</v>
      </c>
      <c r="G321" s="101">
        <f>SUM('2. NCCF CAD'!G321,'3. NCCF USD'!G321,'4. NCCF EUR'!G321,'5. NCCF GBP'!G321,'6. NCCF Autres (inclus)'!G321)</f>
        <v>0</v>
      </c>
      <c r="H321" s="102">
        <f>SUM('2. NCCF CAD'!H321,'3. NCCF USD'!H321,'4. NCCF EUR'!H321,'5. NCCF GBP'!H321,'6. NCCF Autres (inclus)'!H321)</f>
        <v>0</v>
      </c>
      <c r="I321" s="98">
        <f>SUM('2. NCCF CAD'!I321,'3. NCCF USD'!I321,'4. NCCF EUR'!I321,'5. NCCF GBP'!I321,'6. NCCF Autres (inclus)'!I321)</f>
        <v>0</v>
      </c>
      <c r="J321" s="98">
        <f>SUM('2. NCCF CAD'!J321,'3. NCCF USD'!J321,'4. NCCF EUR'!J321,'5. NCCF GBP'!J321,'6. NCCF Autres (inclus)'!J321)</f>
        <v>0</v>
      </c>
      <c r="K321" s="104">
        <f>SUM('2. NCCF CAD'!K321,'3. NCCF USD'!K321,'4. NCCF EUR'!K321,'5. NCCF GBP'!K321,'6. NCCF Autres (inclus)'!K321)</f>
        <v>0</v>
      </c>
      <c r="L321" s="391">
        <f>SUM('2. NCCF CAD'!L321,'3. NCCF USD'!L321,'4. NCCF EUR'!L321,'5. NCCF GBP'!L321,'6. NCCF Autres (inclus)'!L321)</f>
        <v>0</v>
      </c>
      <c r="M321" s="33"/>
      <c r="N321" s="33"/>
      <c r="O321" s="33"/>
      <c r="P321" s="33"/>
      <c r="Q321" s="33"/>
      <c r="R321" s="33"/>
      <c r="S321" s="33"/>
      <c r="T321" s="33"/>
      <c r="U321" s="33"/>
      <c r="V321" s="35"/>
      <c r="W321" s="35"/>
      <c r="Y321" s="236"/>
    </row>
    <row r="322" spans="2:25" outlineLevel="1" x14ac:dyDescent="0.25">
      <c r="B322" s="479"/>
      <c r="C322" s="272"/>
      <c r="D322" s="272"/>
      <c r="E322" s="273"/>
      <c r="F322" s="274" t="s">
        <v>240</v>
      </c>
      <c r="G322" s="101">
        <f>SUM('2. NCCF CAD'!G322,'3. NCCF USD'!G322,'4. NCCF EUR'!G322,'5. NCCF GBP'!G322,'6. NCCF Autres (inclus)'!G322)</f>
        <v>0</v>
      </c>
      <c r="H322" s="102">
        <f>SUM('2. NCCF CAD'!H322,'3. NCCF USD'!H322,'4. NCCF EUR'!H322,'5. NCCF GBP'!H322,'6. NCCF Autres (inclus)'!H322)</f>
        <v>0</v>
      </c>
      <c r="I322" s="98">
        <f>SUM('2. NCCF CAD'!I322,'3. NCCF USD'!I322,'4. NCCF EUR'!I322,'5. NCCF GBP'!I322,'6. NCCF Autres (inclus)'!I322)</f>
        <v>0</v>
      </c>
      <c r="J322" s="98">
        <f>SUM('2. NCCF CAD'!J322,'3. NCCF USD'!J322,'4. NCCF EUR'!J322,'5. NCCF GBP'!J322,'6. NCCF Autres (inclus)'!J322)</f>
        <v>0</v>
      </c>
      <c r="K322" s="104">
        <f>SUM('2. NCCF CAD'!K322,'3. NCCF USD'!K322,'4. NCCF EUR'!K322,'5. NCCF GBP'!K322,'6. NCCF Autres (inclus)'!K322)</f>
        <v>0</v>
      </c>
      <c r="L322" s="400">
        <f>SUM('2. NCCF CAD'!L322,'3. NCCF USD'!L322,'4. NCCF EUR'!L322,'5. NCCF GBP'!L322,'6. NCCF Autres (inclus)'!L322)</f>
        <v>0</v>
      </c>
      <c r="M322" s="392">
        <f>SUM('2. NCCF CAD'!M322,'3. NCCF USD'!M322,'4. NCCF EUR'!M322,'5. NCCF GBP'!M322,'6. NCCF Autres (inclus)'!M322)</f>
        <v>0</v>
      </c>
      <c r="N322" s="33"/>
      <c r="O322" s="33"/>
      <c r="P322" s="33"/>
      <c r="Q322" s="33"/>
      <c r="R322" s="33"/>
      <c r="S322" s="33"/>
      <c r="T322" s="33"/>
      <c r="U322" s="33"/>
      <c r="V322" s="35"/>
      <c r="W322" s="35"/>
      <c r="Y322" s="236"/>
    </row>
    <row r="323" spans="2:25" x14ac:dyDescent="0.25">
      <c r="B323" s="479"/>
      <c r="C323" s="272"/>
      <c r="D323" s="272"/>
      <c r="E323" s="273" t="s">
        <v>241</v>
      </c>
      <c r="F323" s="273"/>
      <c r="G323" s="367">
        <f t="shared" ref="G323:W323" si="67">SUBTOTAL(9,G324:G325)</f>
        <v>0</v>
      </c>
      <c r="H323" s="368">
        <f t="shared" si="67"/>
        <v>0</v>
      </c>
      <c r="I323" s="369">
        <f t="shared" si="67"/>
        <v>0</v>
      </c>
      <c r="J323" s="369">
        <f t="shared" si="67"/>
        <v>0</v>
      </c>
      <c r="K323" s="370">
        <f t="shared" si="67"/>
        <v>0</v>
      </c>
      <c r="L323" s="364">
        <f t="shared" si="67"/>
        <v>0</v>
      </c>
      <c r="M323" s="364">
        <f t="shared" si="67"/>
        <v>0</v>
      </c>
      <c r="N323" s="364">
        <f t="shared" si="67"/>
        <v>0</v>
      </c>
      <c r="O323" s="364">
        <f t="shared" si="67"/>
        <v>0</v>
      </c>
      <c r="P323" s="364">
        <f t="shared" si="67"/>
        <v>0</v>
      </c>
      <c r="Q323" s="364">
        <f t="shared" si="67"/>
        <v>0</v>
      </c>
      <c r="R323" s="364">
        <f t="shared" si="67"/>
        <v>0</v>
      </c>
      <c r="S323" s="364">
        <f t="shared" si="67"/>
        <v>0</v>
      </c>
      <c r="T323" s="364">
        <f t="shared" si="67"/>
        <v>0</v>
      </c>
      <c r="U323" s="364">
        <f t="shared" si="67"/>
        <v>0</v>
      </c>
      <c r="V323" s="364">
        <f t="shared" si="67"/>
        <v>0</v>
      </c>
      <c r="W323" s="366">
        <f t="shared" si="67"/>
        <v>0</v>
      </c>
      <c r="Y323" s="238"/>
    </row>
    <row r="324" spans="2:25" outlineLevel="1" x14ac:dyDescent="0.25">
      <c r="B324" s="465"/>
      <c r="C324" s="273"/>
      <c r="D324" s="272"/>
      <c r="E324" s="275"/>
      <c r="F324" s="274" t="s">
        <v>242</v>
      </c>
      <c r="G324" s="394">
        <f>SUM('2. NCCF CAD'!G324,'3. NCCF USD'!G324,'4. NCCF EUR'!G324,'5. NCCF GBP'!G324,'6. NCCF Autres (inclus)'!G324)</f>
        <v>0</v>
      </c>
      <c r="H324" s="421">
        <f>SUM('2. NCCF CAD'!H324,'3. NCCF USD'!H324,'4. NCCF EUR'!H324,'5. NCCF GBP'!H324,'6. NCCF Autres (inclus)'!H324)</f>
        <v>0</v>
      </c>
      <c r="I324" s="389">
        <f>SUM('2. NCCF CAD'!I324,'3. NCCF USD'!I324,'4. NCCF EUR'!I324,'5. NCCF GBP'!I324,'6. NCCF Autres (inclus)'!I324)</f>
        <v>0</v>
      </c>
      <c r="J324" s="389">
        <f>SUM('2. NCCF CAD'!J324,'3. NCCF USD'!J324,'4. NCCF EUR'!J324,'5. NCCF GBP'!J324,'6. NCCF Autres (inclus)'!J324)</f>
        <v>0</v>
      </c>
      <c r="K324" s="390">
        <f>SUM('2. NCCF CAD'!K324,'3. NCCF USD'!K324,'4. NCCF EUR'!K324,'5. NCCF GBP'!K324,'6. NCCF Autres (inclus)'!K324)</f>
        <v>0</v>
      </c>
      <c r="L324" s="388">
        <f>SUM('2. NCCF CAD'!L324,'3. NCCF USD'!L324,'4. NCCF EUR'!L324,'5. NCCF GBP'!L324,'6. NCCF Autres (inclus)'!L324)</f>
        <v>0</v>
      </c>
      <c r="M324" s="396">
        <f>SUM('2. NCCF CAD'!M324,'3. NCCF USD'!M324,'4. NCCF EUR'!M324,'5. NCCF GBP'!M324,'6. NCCF Autres (inclus)'!M324)</f>
        <v>0</v>
      </c>
      <c r="N324" s="392">
        <f>SUM('2. NCCF CAD'!N324,'3. NCCF USD'!N324,'4. NCCF EUR'!N324,'5. NCCF GBP'!N324,'6. NCCF Autres (inclus)'!N324)</f>
        <v>0</v>
      </c>
      <c r="O324" s="392">
        <f>SUM('2. NCCF CAD'!O324,'3. NCCF USD'!O324,'4. NCCF EUR'!O324,'5. NCCF GBP'!O324,'6. NCCF Autres (inclus)'!O324)</f>
        <v>0</v>
      </c>
      <c r="P324" s="392">
        <f>SUM('2. NCCF CAD'!P324,'3. NCCF USD'!P324,'4. NCCF EUR'!P324,'5. NCCF GBP'!P324,'6. NCCF Autres (inclus)'!P324)</f>
        <v>0</v>
      </c>
      <c r="Q324" s="392">
        <f>SUM('2. NCCF CAD'!Q324,'3. NCCF USD'!Q324,'4. NCCF EUR'!Q324,'5. NCCF GBP'!Q324,'6. NCCF Autres (inclus)'!Q324)</f>
        <v>0</v>
      </c>
      <c r="R324" s="392">
        <f>SUM('2. NCCF CAD'!R324,'3. NCCF USD'!R324,'4. NCCF EUR'!R324,'5. NCCF GBP'!R324,'6. NCCF Autres (inclus)'!R324)</f>
        <v>0</v>
      </c>
      <c r="S324" s="392">
        <f>SUM('2. NCCF CAD'!S324,'3. NCCF USD'!S324,'4. NCCF EUR'!S324,'5. NCCF GBP'!S324,'6. NCCF Autres (inclus)'!S324)</f>
        <v>0</v>
      </c>
      <c r="T324" s="392">
        <f>SUM('2. NCCF CAD'!T324,'3. NCCF USD'!T324,'4. NCCF EUR'!T324,'5. NCCF GBP'!T324,'6. NCCF Autres (inclus)'!T324)</f>
        <v>0</v>
      </c>
      <c r="U324" s="392">
        <f>SUM('2. NCCF CAD'!U324,'3. NCCF USD'!U324,'4. NCCF EUR'!U324,'5. NCCF GBP'!U324,'6. NCCF Autres (inclus)'!U324)</f>
        <v>0</v>
      </c>
      <c r="V324" s="399">
        <f>SUM('2. NCCF CAD'!V324,'3. NCCF USD'!V324,'4. NCCF EUR'!V324,'5. NCCF GBP'!V324,'6. NCCF Autres (inclus)'!V324)</f>
        <v>0</v>
      </c>
      <c r="W324" s="409">
        <f>SUM('2. NCCF CAD'!W324,'3. NCCF USD'!W324,'4. NCCF EUR'!W324,'5. NCCF GBP'!W324,'6. NCCF Autres (inclus)'!W324)</f>
        <v>0</v>
      </c>
      <c r="Y324" s="236"/>
    </row>
    <row r="325" spans="2:25" outlineLevel="1" x14ac:dyDescent="0.25">
      <c r="B325" s="465"/>
      <c r="C325" s="273"/>
      <c r="D325" s="272"/>
      <c r="E325" s="275"/>
      <c r="F325" s="277" t="s">
        <v>243</v>
      </c>
      <c r="G325" s="101">
        <f>SUM('2. NCCF CAD'!G325,'3. NCCF USD'!G325,'4. NCCF EUR'!G325,'5. NCCF GBP'!G325,'6. NCCF Autres (inclus)'!G325)</f>
        <v>0</v>
      </c>
      <c r="H325" s="102">
        <f>SUM('2. NCCF CAD'!H325,'3. NCCF USD'!H325,'4. NCCF EUR'!H325,'5. NCCF GBP'!H325,'6. NCCF Autres (inclus)'!H325)</f>
        <v>0</v>
      </c>
      <c r="I325" s="98">
        <f>SUM('2. NCCF CAD'!I325,'3. NCCF USD'!I325,'4. NCCF EUR'!I325,'5. NCCF GBP'!I325,'6. NCCF Autres (inclus)'!I325)</f>
        <v>0</v>
      </c>
      <c r="J325" s="98">
        <f>SUM('2. NCCF CAD'!J325,'3. NCCF USD'!J325,'4. NCCF EUR'!J325,'5. NCCF GBP'!J325,'6. NCCF Autres (inclus)'!J325)</f>
        <v>0</v>
      </c>
      <c r="K325" s="104">
        <f>SUM('2. NCCF CAD'!K325,'3. NCCF USD'!K325,'4. NCCF EUR'!K325,'5. NCCF GBP'!K325,'6. NCCF Autres (inclus)'!K325)</f>
        <v>0</v>
      </c>
      <c r="L325" s="105">
        <f>SUM('2. NCCF CAD'!L325,'3. NCCF USD'!L325,'4. NCCF EUR'!L325,'5. NCCF GBP'!L325,'6. NCCF Autres (inclus)'!L325)</f>
        <v>0</v>
      </c>
      <c r="M325" s="104">
        <f>SUM('2. NCCF CAD'!M325,'3. NCCF USD'!M325,'4. NCCF EUR'!M325,'5. NCCF GBP'!M325,'6. NCCF Autres (inclus)'!M325)</f>
        <v>0</v>
      </c>
      <c r="N325" s="98">
        <f>SUM('2. NCCF CAD'!N325,'3. NCCF USD'!N325,'4. NCCF EUR'!N325,'5. NCCF GBP'!N325,'6. NCCF Autres (inclus)'!N325)</f>
        <v>0</v>
      </c>
      <c r="O325" s="98">
        <f>SUM('2. NCCF CAD'!O325,'3. NCCF USD'!O325,'4. NCCF EUR'!O325,'5. NCCF GBP'!O325,'6. NCCF Autres (inclus)'!O325)</f>
        <v>0</v>
      </c>
      <c r="P325" s="98">
        <f>SUM('2. NCCF CAD'!P325,'3. NCCF USD'!P325,'4. NCCF EUR'!P325,'5. NCCF GBP'!P325,'6. NCCF Autres (inclus)'!P325)</f>
        <v>0</v>
      </c>
      <c r="Q325" s="98">
        <f>SUM('2. NCCF CAD'!Q325,'3. NCCF USD'!Q325,'4. NCCF EUR'!Q325,'5. NCCF GBP'!Q325,'6. NCCF Autres (inclus)'!Q325)</f>
        <v>0</v>
      </c>
      <c r="R325" s="98">
        <f>SUM('2. NCCF CAD'!R325,'3. NCCF USD'!R325,'4. NCCF EUR'!R325,'5. NCCF GBP'!R325,'6. NCCF Autres (inclus)'!R325)</f>
        <v>0</v>
      </c>
      <c r="S325" s="98">
        <f>SUM('2. NCCF CAD'!S325,'3. NCCF USD'!S325,'4. NCCF EUR'!S325,'5. NCCF GBP'!S325,'6. NCCF Autres (inclus)'!S325)</f>
        <v>0</v>
      </c>
      <c r="T325" s="98">
        <f>SUM('2. NCCF CAD'!T325,'3. NCCF USD'!T325,'4. NCCF EUR'!T325,'5. NCCF GBP'!T325,'6. NCCF Autres (inclus)'!T325)</f>
        <v>0</v>
      </c>
      <c r="U325" s="102">
        <f>SUM('2. NCCF CAD'!U325,'3. NCCF USD'!U325,'4. NCCF EUR'!U325,'5. NCCF GBP'!U325,'6. NCCF Autres (inclus)'!U325)</f>
        <v>0</v>
      </c>
      <c r="V325" s="106">
        <f>SUM('2. NCCF CAD'!V325,'3. NCCF USD'!V325,'4. NCCF EUR'!V325,'5. NCCF GBP'!V325,'6. NCCF Autres (inclus)'!V325)</f>
        <v>0</v>
      </c>
      <c r="W325" s="39">
        <f>SUM('2. NCCF CAD'!W325,'3. NCCF USD'!W325,'4. NCCF EUR'!W325,'5. NCCF GBP'!W325,'6. NCCF Autres (inclus)'!W325)</f>
        <v>0</v>
      </c>
      <c r="Y325" s="236"/>
    </row>
    <row r="326" spans="2:25" x14ac:dyDescent="0.25">
      <c r="B326" s="479"/>
      <c r="C326" s="272" t="s">
        <v>244</v>
      </c>
      <c r="D326" s="275"/>
      <c r="E326" s="273"/>
      <c r="F326" s="273"/>
      <c r="G326" s="52"/>
      <c r="H326" s="33"/>
      <c r="I326" s="33"/>
      <c r="J326" s="33"/>
      <c r="K326" s="33"/>
      <c r="L326" s="34"/>
      <c r="M326" s="33"/>
      <c r="N326" s="33"/>
      <c r="O326" s="33"/>
      <c r="P326" s="33"/>
      <c r="Q326" s="33"/>
      <c r="R326" s="33"/>
      <c r="S326" s="33"/>
      <c r="T326" s="33"/>
      <c r="U326" s="33"/>
      <c r="V326" s="35"/>
      <c r="W326" s="35"/>
      <c r="Y326" s="353"/>
    </row>
    <row r="327" spans="2:25" x14ac:dyDescent="0.25">
      <c r="B327" s="479"/>
      <c r="C327" s="272"/>
      <c r="D327" s="272" t="s">
        <v>245</v>
      </c>
      <c r="E327" s="273"/>
      <c r="F327" s="273"/>
      <c r="G327" s="52">
        <f t="shared" ref="G327:W327" si="68">SUBTOTAL(9,G328:G333)</f>
        <v>0</v>
      </c>
      <c r="H327" s="33">
        <f t="shared" si="68"/>
        <v>0</v>
      </c>
      <c r="I327" s="33">
        <f t="shared" si="68"/>
        <v>0</v>
      </c>
      <c r="J327" s="33">
        <f t="shared" si="68"/>
        <v>0</v>
      </c>
      <c r="K327" s="33">
        <f t="shared" si="68"/>
        <v>0</v>
      </c>
      <c r="L327" s="34">
        <f t="shared" si="68"/>
        <v>0</v>
      </c>
      <c r="M327" s="33">
        <f t="shared" si="68"/>
        <v>0</v>
      </c>
      <c r="N327" s="33">
        <f t="shared" si="68"/>
        <v>0</v>
      </c>
      <c r="O327" s="33">
        <f t="shared" si="68"/>
        <v>0</v>
      </c>
      <c r="P327" s="33">
        <f t="shared" si="68"/>
        <v>0</v>
      </c>
      <c r="Q327" s="33">
        <f t="shared" si="68"/>
        <v>0</v>
      </c>
      <c r="R327" s="33">
        <f t="shared" si="68"/>
        <v>0</v>
      </c>
      <c r="S327" s="33">
        <f t="shared" si="68"/>
        <v>0</v>
      </c>
      <c r="T327" s="33">
        <f t="shared" si="68"/>
        <v>0</v>
      </c>
      <c r="U327" s="33">
        <f t="shared" si="68"/>
        <v>0</v>
      </c>
      <c r="V327" s="35">
        <f t="shared" si="68"/>
        <v>0</v>
      </c>
      <c r="W327" s="35">
        <f t="shared" si="68"/>
        <v>0</v>
      </c>
      <c r="Y327" s="354"/>
    </row>
    <row r="328" spans="2:25" outlineLevel="1" x14ac:dyDescent="0.25">
      <c r="B328" s="465"/>
      <c r="C328" s="273"/>
      <c r="D328" s="272"/>
      <c r="E328" s="275"/>
      <c r="F328" s="277" t="s">
        <v>246</v>
      </c>
      <c r="G328" s="101">
        <f>SUM('2. NCCF CAD'!G328,'3. NCCF USD'!G328,'4. NCCF EUR'!G328,'5. NCCF GBP'!G328,'6. NCCF Autres (inclus)'!G328)</f>
        <v>0</v>
      </c>
      <c r="H328" s="102">
        <f>SUM('2. NCCF CAD'!H328,'3. NCCF USD'!H328,'4. NCCF EUR'!H328,'5. NCCF GBP'!H328,'6. NCCF Autres (inclus)'!H328)</f>
        <v>0</v>
      </c>
      <c r="I328" s="98">
        <f>SUM('2. NCCF CAD'!I328,'3. NCCF USD'!I328,'4. NCCF EUR'!I328,'5. NCCF GBP'!I328,'6. NCCF Autres (inclus)'!I328)</f>
        <v>0</v>
      </c>
      <c r="J328" s="98">
        <f>SUM('2. NCCF CAD'!J328,'3. NCCF USD'!J328,'4. NCCF EUR'!J328,'5. NCCF GBP'!J328,'6. NCCF Autres (inclus)'!J328)</f>
        <v>0</v>
      </c>
      <c r="K328" s="104">
        <f>SUM('2. NCCF CAD'!K328,'3. NCCF USD'!K328,'4. NCCF EUR'!K328,'5. NCCF GBP'!K328,'6. NCCF Autres (inclus)'!K328)</f>
        <v>0</v>
      </c>
      <c r="L328" s="105">
        <f>SUM('2. NCCF CAD'!L328,'3. NCCF USD'!L328,'4. NCCF EUR'!L328,'5. NCCF GBP'!L328,'6. NCCF Autres (inclus)'!L328)</f>
        <v>0</v>
      </c>
      <c r="M328" s="104">
        <f>SUM('2. NCCF CAD'!M328,'3. NCCF USD'!M328,'4. NCCF EUR'!M328,'5. NCCF GBP'!M328,'6. NCCF Autres (inclus)'!M328)</f>
        <v>0</v>
      </c>
      <c r="N328" s="98">
        <f>SUM('2. NCCF CAD'!N328,'3. NCCF USD'!N328,'4. NCCF EUR'!N328,'5. NCCF GBP'!N328,'6. NCCF Autres (inclus)'!N328)</f>
        <v>0</v>
      </c>
      <c r="O328" s="98">
        <f>SUM('2. NCCF CAD'!O328,'3. NCCF USD'!O328,'4. NCCF EUR'!O328,'5. NCCF GBP'!O328,'6. NCCF Autres (inclus)'!O328)</f>
        <v>0</v>
      </c>
      <c r="P328" s="98">
        <f>SUM('2. NCCF CAD'!P328,'3. NCCF USD'!P328,'4. NCCF EUR'!P328,'5. NCCF GBP'!P328,'6. NCCF Autres (inclus)'!P328)</f>
        <v>0</v>
      </c>
      <c r="Q328" s="98">
        <f>SUM('2. NCCF CAD'!Q328,'3. NCCF USD'!Q328,'4. NCCF EUR'!Q328,'5. NCCF GBP'!Q328,'6. NCCF Autres (inclus)'!Q328)</f>
        <v>0</v>
      </c>
      <c r="R328" s="98">
        <f>SUM('2. NCCF CAD'!R328,'3. NCCF USD'!R328,'4. NCCF EUR'!R328,'5. NCCF GBP'!R328,'6. NCCF Autres (inclus)'!R328)</f>
        <v>0</v>
      </c>
      <c r="S328" s="98">
        <f>SUM('2. NCCF CAD'!S328,'3. NCCF USD'!S328,'4. NCCF EUR'!S328,'5. NCCF GBP'!S328,'6. NCCF Autres (inclus)'!S328)</f>
        <v>0</v>
      </c>
      <c r="T328" s="98">
        <f>SUM('2. NCCF CAD'!T328,'3. NCCF USD'!T328,'4. NCCF EUR'!T328,'5. NCCF GBP'!T328,'6. NCCF Autres (inclus)'!T328)</f>
        <v>0</v>
      </c>
      <c r="U328" s="102">
        <f>SUM('2. NCCF CAD'!U328,'3. NCCF USD'!U328,'4. NCCF EUR'!U328,'5. NCCF GBP'!U328,'6. NCCF Autres (inclus)'!U328)</f>
        <v>0</v>
      </c>
      <c r="V328" s="106">
        <f>SUM('2. NCCF CAD'!V328,'3. NCCF USD'!V328,'4. NCCF EUR'!V328,'5. NCCF GBP'!V328,'6. NCCF Autres (inclus)'!V328)</f>
        <v>0</v>
      </c>
      <c r="W328" s="39">
        <f>SUM('2. NCCF CAD'!W328,'3. NCCF USD'!W328,'4. NCCF EUR'!W328,'5. NCCF GBP'!W328,'6. NCCF Autres (inclus)'!W328)</f>
        <v>0</v>
      </c>
      <c r="Y328" s="236"/>
    </row>
    <row r="329" spans="2:25" outlineLevel="1" x14ac:dyDescent="0.25">
      <c r="B329" s="479"/>
      <c r="C329" s="273"/>
      <c r="D329" s="273"/>
      <c r="E329" s="275"/>
      <c r="F329" s="274" t="s">
        <v>247</v>
      </c>
      <c r="G329" s="101">
        <f>SUM('2. NCCF CAD'!G329,'3. NCCF USD'!G329,'4. NCCF EUR'!G329,'5. NCCF GBP'!G329,'6. NCCF Autres (inclus)'!G329)</f>
        <v>0</v>
      </c>
      <c r="H329" s="102">
        <f>SUM('2. NCCF CAD'!H329,'3. NCCF USD'!H329,'4. NCCF EUR'!H329,'5. NCCF GBP'!H329,'6. NCCF Autres (inclus)'!H329)</f>
        <v>0</v>
      </c>
      <c r="I329" s="98">
        <f>SUM('2. NCCF CAD'!I329,'3. NCCF USD'!I329,'4. NCCF EUR'!I329,'5. NCCF GBP'!I329,'6. NCCF Autres (inclus)'!I329)</f>
        <v>0</v>
      </c>
      <c r="J329" s="98">
        <f>SUM('2. NCCF CAD'!J329,'3. NCCF USD'!J329,'4. NCCF EUR'!J329,'5. NCCF GBP'!J329,'6. NCCF Autres (inclus)'!J329)</f>
        <v>0</v>
      </c>
      <c r="K329" s="104">
        <f>SUM('2. NCCF CAD'!K329,'3. NCCF USD'!K329,'4. NCCF EUR'!K329,'5. NCCF GBP'!K329,'6. NCCF Autres (inclus)'!K329)</f>
        <v>0</v>
      </c>
      <c r="L329" s="105">
        <f>SUM('2. NCCF CAD'!L329,'3. NCCF USD'!L329,'4. NCCF EUR'!L329,'5. NCCF GBP'!L329,'6. NCCF Autres (inclus)'!L329)</f>
        <v>0</v>
      </c>
      <c r="M329" s="104">
        <f>SUM('2. NCCF CAD'!M329,'3. NCCF USD'!M329,'4. NCCF EUR'!M329,'5. NCCF GBP'!M329,'6. NCCF Autres (inclus)'!M329)</f>
        <v>0</v>
      </c>
      <c r="N329" s="98">
        <f>SUM('2. NCCF CAD'!N329,'3. NCCF USD'!N329,'4. NCCF EUR'!N329,'5. NCCF GBP'!N329,'6. NCCF Autres (inclus)'!N329)</f>
        <v>0</v>
      </c>
      <c r="O329" s="98">
        <f>SUM('2. NCCF CAD'!O329,'3. NCCF USD'!O329,'4. NCCF EUR'!O329,'5. NCCF GBP'!O329,'6. NCCF Autres (inclus)'!O329)</f>
        <v>0</v>
      </c>
      <c r="P329" s="98">
        <f>SUM('2. NCCF CAD'!P329,'3. NCCF USD'!P329,'4. NCCF EUR'!P329,'5. NCCF GBP'!P329,'6. NCCF Autres (inclus)'!P329)</f>
        <v>0</v>
      </c>
      <c r="Q329" s="98">
        <f>SUM('2. NCCF CAD'!Q329,'3. NCCF USD'!Q329,'4. NCCF EUR'!Q329,'5. NCCF GBP'!Q329,'6. NCCF Autres (inclus)'!Q329)</f>
        <v>0</v>
      </c>
      <c r="R329" s="98">
        <f>SUM('2. NCCF CAD'!R329,'3. NCCF USD'!R329,'4. NCCF EUR'!R329,'5. NCCF GBP'!R329,'6. NCCF Autres (inclus)'!R329)</f>
        <v>0</v>
      </c>
      <c r="S329" s="98">
        <f>SUM('2. NCCF CAD'!S329,'3. NCCF USD'!S329,'4. NCCF EUR'!S329,'5. NCCF GBP'!S329,'6. NCCF Autres (inclus)'!S329)</f>
        <v>0</v>
      </c>
      <c r="T329" s="98">
        <f>SUM('2. NCCF CAD'!T329,'3. NCCF USD'!T329,'4. NCCF EUR'!T329,'5. NCCF GBP'!T329,'6. NCCF Autres (inclus)'!T329)</f>
        <v>0</v>
      </c>
      <c r="U329" s="102">
        <f>SUM('2. NCCF CAD'!U329,'3. NCCF USD'!U329,'4. NCCF EUR'!U329,'5. NCCF GBP'!U329,'6. NCCF Autres (inclus)'!U329)</f>
        <v>0</v>
      </c>
      <c r="V329" s="106">
        <f>SUM('2. NCCF CAD'!V329,'3. NCCF USD'!V329,'4. NCCF EUR'!V329,'5. NCCF GBP'!V329,'6. NCCF Autres (inclus)'!V329)</f>
        <v>0</v>
      </c>
      <c r="W329" s="39">
        <f>SUM('2. NCCF CAD'!W329,'3. NCCF USD'!W329,'4. NCCF EUR'!W329,'5. NCCF GBP'!W329,'6. NCCF Autres (inclus)'!W329)</f>
        <v>0</v>
      </c>
      <c r="Y329" s="236"/>
    </row>
    <row r="330" spans="2:25" outlineLevel="1" x14ac:dyDescent="0.25">
      <c r="B330" s="479"/>
      <c r="C330" s="273"/>
      <c r="D330" s="273"/>
      <c r="E330" s="275"/>
      <c r="F330" s="274" t="s">
        <v>248</v>
      </c>
      <c r="G330" s="101">
        <f>SUM('2. NCCF CAD'!G330,'3. NCCF USD'!G330,'4. NCCF EUR'!G330,'5. NCCF GBP'!G330,'6. NCCF Autres (inclus)'!G330)</f>
        <v>0</v>
      </c>
      <c r="H330" s="102">
        <f>SUM('2. NCCF CAD'!H330,'3. NCCF USD'!H330,'4. NCCF EUR'!H330,'5. NCCF GBP'!H330,'6. NCCF Autres (inclus)'!H330)</f>
        <v>0</v>
      </c>
      <c r="I330" s="98">
        <f>SUM('2. NCCF CAD'!I330,'3. NCCF USD'!I330,'4. NCCF EUR'!I330,'5. NCCF GBP'!I330,'6. NCCF Autres (inclus)'!I330)</f>
        <v>0</v>
      </c>
      <c r="J330" s="98">
        <f>SUM('2. NCCF CAD'!J330,'3. NCCF USD'!J330,'4. NCCF EUR'!J330,'5. NCCF GBP'!J330,'6. NCCF Autres (inclus)'!J330)</f>
        <v>0</v>
      </c>
      <c r="K330" s="104">
        <f>SUM('2. NCCF CAD'!K330,'3. NCCF USD'!K330,'4. NCCF EUR'!K330,'5. NCCF GBP'!K330,'6. NCCF Autres (inclus)'!K330)</f>
        <v>0</v>
      </c>
      <c r="L330" s="105">
        <f>SUM('2. NCCF CAD'!L330,'3. NCCF USD'!L330,'4. NCCF EUR'!L330,'5. NCCF GBP'!L330,'6. NCCF Autres (inclus)'!L330)</f>
        <v>0</v>
      </c>
      <c r="M330" s="104">
        <f>SUM('2. NCCF CAD'!M330,'3. NCCF USD'!M330,'4. NCCF EUR'!M330,'5. NCCF GBP'!M330,'6. NCCF Autres (inclus)'!M330)</f>
        <v>0</v>
      </c>
      <c r="N330" s="98">
        <f>SUM('2. NCCF CAD'!N330,'3. NCCF USD'!N330,'4. NCCF EUR'!N330,'5. NCCF GBP'!N330,'6. NCCF Autres (inclus)'!N330)</f>
        <v>0</v>
      </c>
      <c r="O330" s="98">
        <f>SUM('2. NCCF CAD'!O330,'3. NCCF USD'!O330,'4. NCCF EUR'!O330,'5. NCCF GBP'!O330,'6. NCCF Autres (inclus)'!O330)</f>
        <v>0</v>
      </c>
      <c r="P330" s="98">
        <f>SUM('2. NCCF CAD'!P330,'3. NCCF USD'!P330,'4. NCCF EUR'!P330,'5. NCCF GBP'!P330,'6. NCCF Autres (inclus)'!P330)</f>
        <v>0</v>
      </c>
      <c r="Q330" s="98">
        <f>SUM('2. NCCF CAD'!Q330,'3. NCCF USD'!Q330,'4. NCCF EUR'!Q330,'5. NCCF GBP'!Q330,'6. NCCF Autres (inclus)'!Q330)</f>
        <v>0</v>
      </c>
      <c r="R330" s="98">
        <f>SUM('2. NCCF CAD'!R330,'3. NCCF USD'!R330,'4. NCCF EUR'!R330,'5. NCCF GBP'!R330,'6. NCCF Autres (inclus)'!R330)</f>
        <v>0</v>
      </c>
      <c r="S330" s="98">
        <f>SUM('2. NCCF CAD'!S330,'3. NCCF USD'!S330,'4. NCCF EUR'!S330,'5. NCCF GBP'!S330,'6. NCCF Autres (inclus)'!S330)</f>
        <v>0</v>
      </c>
      <c r="T330" s="98">
        <f>SUM('2. NCCF CAD'!T330,'3. NCCF USD'!T330,'4. NCCF EUR'!T330,'5. NCCF GBP'!T330,'6. NCCF Autres (inclus)'!T330)</f>
        <v>0</v>
      </c>
      <c r="U330" s="102">
        <f>SUM('2. NCCF CAD'!U330,'3. NCCF USD'!U330,'4. NCCF EUR'!U330,'5. NCCF GBP'!U330,'6. NCCF Autres (inclus)'!U330)</f>
        <v>0</v>
      </c>
      <c r="V330" s="106">
        <f>SUM('2. NCCF CAD'!V330,'3. NCCF USD'!V330,'4. NCCF EUR'!V330,'5. NCCF GBP'!V330,'6. NCCF Autres (inclus)'!V330)</f>
        <v>0</v>
      </c>
      <c r="W330" s="39">
        <f>SUM('2. NCCF CAD'!W330,'3. NCCF USD'!W330,'4. NCCF EUR'!W330,'5. NCCF GBP'!W330,'6. NCCF Autres (inclus)'!W330)</f>
        <v>0</v>
      </c>
      <c r="Y330" s="236"/>
    </row>
    <row r="331" spans="2:25" outlineLevel="1" x14ac:dyDescent="0.25">
      <c r="B331" s="479"/>
      <c r="C331" s="273"/>
      <c r="D331" s="273"/>
      <c r="E331" s="275"/>
      <c r="F331" s="274" t="s">
        <v>249</v>
      </c>
      <c r="G331" s="101">
        <f>SUM('2. NCCF CAD'!G331,'3. NCCF USD'!G331,'4. NCCF EUR'!G331,'5. NCCF GBP'!G331,'6. NCCF Autres (inclus)'!G331)</f>
        <v>0</v>
      </c>
      <c r="H331" s="102">
        <f>SUM('2. NCCF CAD'!H331,'3. NCCF USD'!H331,'4. NCCF EUR'!H331,'5. NCCF GBP'!H331,'6. NCCF Autres (inclus)'!H331)</f>
        <v>0</v>
      </c>
      <c r="I331" s="98">
        <f>SUM('2. NCCF CAD'!I331,'3. NCCF USD'!I331,'4. NCCF EUR'!I331,'5. NCCF GBP'!I331,'6. NCCF Autres (inclus)'!I331)</f>
        <v>0</v>
      </c>
      <c r="J331" s="98">
        <f>SUM('2. NCCF CAD'!J331,'3. NCCF USD'!J331,'4. NCCF EUR'!J331,'5. NCCF GBP'!J331,'6. NCCF Autres (inclus)'!J331)</f>
        <v>0</v>
      </c>
      <c r="K331" s="104">
        <f>SUM('2. NCCF CAD'!K331,'3. NCCF USD'!K331,'4. NCCF EUR'!K331,'5. NCCF GBP'!K331,'6. NCCF Autres (inclus)'!K331)</f>
        <v>0</v>
      </c>
      <c r="L331" s="105">
        <f>SUM('2. NCCF CAD'!L331,'3. NCCF USD'!L331,'4. NCCF EUR'!L331,'5. NCCF GBP'!L331,'6. NCCF Autres (inclus)'!L331)</f>
        <v>0</v>
      </c>
      <c r="M331" s="104">
        <f>SUM('2. NCCF CAD'!M331,'3. NCCF USD'!M331,'4. NCCF EUR'!M331,'5. NCCF GBP'!M331,'6. NCCF Autres (inclus)'!M331)</f>
        <v>0</v>
      </c>
      <c r="N331" s="98">
        <f>SUM('2. NCCF CAD'!N331,'3. NCCF USD'!N331,'4. NCCF EUR'!N331,'5. NCCF GBP'!N331,'6. NCCF Autres (inclus)'!N331)</f>
        <v>0</v>
      </c>
      <c r="O331" s="98">
        <f>SUM('2. NCCF CAD'!O331,'3. NCCF USD'!O331,'4. NCCF EUR'!O331,'5. NCCF GBP'!O331,'6. NCCF Autres (inclus)'!O331)</f>
        <v>0</v>
      </c>
      <c r="P331" s="98">
        <f>SUM('2. NCCF CAD'!P331,'3. NCCF USD'!P331,'4. NCCF EUR'!P331,'5. NCCF GBP'!P331,'6. NCCF Autres (inclus)'!P331)</f>
        <v>0</v>
      </c>
      <c r="Q331" s="98">
        <f>SUM('2. NCCF CAD'!Q331,'3. NCCF USD'!Q331,'4. NCCF EUR'!Q331,'5. NCCF GBP'!Q331,'6. NCCF Autres (inclus)'!Q331)</f>
        <v>0</v>
      </c>
      <c r="R331" s="98">
        <f>SUM('2. NCCF CAD'!R331,'3. NCCF USD'!R331,'4. NCCF EUR'!R331,'5. NCCF GBP'!R331,'6. NCCF Autres (inclus)'!R331)</f>
        <v>0</v>
      </c>
      <c r="S331" s="98">
        <f>SUM('2. NCCF CAD'!S331,'3. NCCF USD'!S331,'4. NCCF EUR'!S331,'5. NCCF GBP'!S331,'6. NCCF Autres (inclus)'!S331)</f>
        <v>0</v>
      </c>
      <c r="T331" s="98">
        <f>SUM('2. NCCF CAD'!T331,'3. NCCF USD'!T331,'4. NCCF EUR'!T331,'5. NCCF GBP'!T331,'6. NCCF Autres (inclus)'!T331)</f>
        <v>0</v>
      </c>
      <c r="U331" s="102">
        <f>SUM('2. NCCF CAD'!U331,'3. NCCF USD'!U331,'4. NCCF EUR'!U331,'5. NCCF GBP'!U331,'6. NCCF Autres (inclus)'!U331)</f>
        <v>0</v>
      </c>
      <c r="V331" s="106">
        <f>SUM('2. NCCF CAD'!V331,'3. NCCF USD'!V331,'4. NCCF EUR'!V331,'5. NCCF GBP'!V331,'6. NCCF Autres (inclus)'!V331)</f>
        <v>0</v>
      </c>
      <c r="W331" s="39">
        <f>SUM('2. NCCF CAD'!W331,'3. NCCF USD'!W331,'4. NCCF EUR'!W331,'5. NCCF GBP'!W331,'6. NCCF Autres (inclus)'!W331)</f>
        <v>0</v>
      </c>
      <c r="Y331" s="236"/>
    </row>
    <row r="332" spans="2:25" outlineLevel="1" x14ac:dyDescent="0.25">
      <c r="B332" s="479"/>
      <c r="C332" s="273"/>
      <c r="D332" s="273"/>
      <c r="E332" s="275"/>
      <c r="F332" s="274" t="s">
        <v>250</v>
      </c>
      <c r="G332" s="101">
        <f>SUM('2. NCCF CAD'!G332,'3. NCCF USD'!G332,'4. NCCF EUR'!G332,'5. NCCF GBP'!G332,'6. NCCF Autres (inclus)'!G332)</f>
        <v>0</v>
      </c>
      <c r="H332" s="102">
        <f>SUM('2. NCCF CAD'!H332,'3. NCCF USD'!H332,'4. NCCF EUR'!H332,'5. NCCF GBP'!H332,'6. NCCF Autres (inclus)'!H332)</f>
        <v>0</v>
      </c>
      <c r="I332" s="98">
        <f>SUM('2. NCCF CAD'!I332,'3. NCCF USD'!I332,'4. NCCF EUR'!I332,'5. NCCF GBP'!I332,'6. NCCF Autres (inclus)'!I332)</f>
        <v>0</v>
      </c>
      <c r="J332" s="98">
        <f>SUM('2. NCCF CAD'!J332,'3. NCCF USD'!J332,'4. NCCF EUR'!J332,'5. NCCF GBP'!J332,'6. NCCF Autres (inclus)'!J332)</f>
        <v>0</v>
      </c>
      <c r="K332" s="104">
        <f>SUM('2. NCCF CAD'!K332,'3. NCCF USD'!K332,'4. NCCF EUR'!K332,'5. NCCF GBP'!K332,'6. NCCF Autres (inclus)'!K332)</f>
        <v>0</v>
      </c>
      <c r="L332" s="105">
        <f>SUM('2. NCCF CAD'!L332,'3. NCCF USD'!L332,'4. NCCF EUR'!L332,'5. NCCF GBP'!L332,'6. NCCF Autres (inclus)'!L332)</f>
        <v>0</v>
      </c>
      <c r="M332" s="104">
        <f>SUM('2. NCCF CAD'!M332,'3. NCCF USD'!M332,'4. NCCF EUR'!M332,'5. NCCF GBP'!M332,'6. NCCF Autres (inclus)'!M332)</f>
        <v>0</v>
      </c>
      <c r="N332" s="98">
        <f>SUM('2. NCCF CAD'!N332,'3. NCCF USD'!N332,'4. NCCF EUR'!N332,'5. NCCF GBP'!N332,'6. NCCF Autres (inclus)'!N332)</f>
        <v>0</v>
      </c>
      <c r="O332" s="98">
        <f>SUM('2. NCCF CAD'!O332,'3. NCCF USD'!O332,'4. NCCF EUR'!O332,'5. NCCF GBP'!O332,'6. NCCF Autres (inclus)'!O332)</f>
        <v>0</v>
      </c>
      <c r="P332" s="98">
        <f>SUM('2. NCCF CAD'!P332,'3. NCCF USD'!P332,'4. NCCF EUR'!P332,'5. NCCF GBP'!P332,'6. NCCF Autres (inclus)'!P332)</f>
        <v>0</v>
      </c>
      <c r="Q332" s="98">
        <f>SUM('2. NCCF CAD'!Q332,'3. NCCF USD'!Q332,'4. NCCF EUR'!Q332,'5. NCCF GBP'!Q332,'6. NCCF Autres (inclus)'!Q332)</f>
        <v>0</v>
      </c>
      <c r="R332" s="98">
        <f>SUM('2. NCCF CAD'!R332,'3. NCCF USD'!R332,'4. NCCF EUR'!R332,'5. NCCF GBP'!R332,'6. NCCF Autres (inclus)'!R332)</f>
        <v>0</v>
      </c>
      <c r="S332" s="98">
        <f>SUM('2. NCCF CAD'!S332,'3. NCCF USD'!S332,'4. NCCF EUR'!S332,'5. NCCF GBP'!S332,'6. NCCF Autres (inclus)'!S332)</f>
        <v>0</v>
      </c>
      <c r="T332" s="98">
        <f>SUM('2. NCCF CAD'!T332,'3. NCCF USD'!T332,'4. NCCF EUR'!T332,'5. NCCF GBP'!T332,'6. NCCF Autres (inclus)'!T332)</f>
        <v>0</v>
      </c>
      <c r="U332" s="102">
        <f>SUM('2. NCCF CAD'!U332,'3. NCCF USD'!U332,'4. NCCF EUR'!U332,'5. NCCF GBP'!U332,'6. NCCF Autres (inclus)'!U332)</f>
        <v>0</v>
      </c>
      <c r="V332" s="106">
        <f>SUM('2. NCCF CAD'!V332,'3. NCCF USD'!V332,'4. NCCF EUR'!V332,'5. NCCF GBP'!V332,'6. NCCF Autres (inclus)'!V332)</f>
        <v>0</v>
      </c>
      <c r="W332" s="39">
        <f>SUM('2. NCCF CAD'!W332,'3. NCCF USD'!W332,'4. NCCF EUR'!W332,'5. NCCF GBP'!W332,'6. NCCF Autres (inclus)'!W332)</f>
        <v>0</v>
      </c>
      <c r="Y332" s="236"/>
    </row>
    <row r="333" spans="2:25" outlineLevel="1" x14ac:dyDescent="0.25">
      <c r="B333" s="479"/>
      <c r="C333" s="275"/>
      <c r="D333" s="275"/>
      <c r="E333" s="275"/>
      <c r="F333" s="274" t="s">
        <v>251</v>
      </c>
      <c r="G333" s="101">
        <f>SUM('2. NCCF CAD'!G333,'3. NCCF USD'!G333,'4. NCCF EUR'!G333,'5. NCCF GBP'!G333,'6. NCCF Autres (inclus)'!G333)</f>
        <v>0</v>
      </c>
      <c r="H333" s="102">
        <f>SUM('2. NCCF CAD'!H333,'3. NCCF USD'!H333,'4. NCCF EUR'!H333,'5. NCCF GBP'!H333,'6. NCCF Autres (inclus)'!H333)</f>
        <v>0</v>
      </c>
      <c r="I333" s="98">
        <f>SUM('2. NCCF CAD'!I333,'3. NCCF USD'!I333,'4. NCCF EUR'!I333,'5. NCCF GBP'!I333,'6. NCCF Autres (inclus)'!I333)</f>
        <v>0</v>
      </c>
      <c r="J333" s="98">
        <f>SUM('2. NCCF CAD'!J333,'3. NCCF USD'!J333,'4. NCCF EUR'!J333,'5. NCCF GBP'!J333,'6. NCCF Autres (inclus)'!J333)</f>
        <v>0</v>
      </c>
      <c r="K333" s="104">
        <f>SUM('2. NCCF CAD'!K333,'3. NCCF USD'!K333,'4. NCCF EUR'!K333,'5. NCCF GBP'!K333,'6. NCCF Autres (inclus)'!K333)</f>
        <v>0</v>
      </c>
      <c r="L333" s="105">
        <f>SUM('2. NCCF CAD'!L333,'3. NCCF USD'!L333,'4. NCCF EUR'!L333,'5. NCCF GBP'!L333,'6. NCCF Autres (inclus)'!L333)</f>
        <v>0</v>
      </c>
      <c r="M333" s="104">
        <f>SUM('2. NCCF CAD'!M333,'3. NCCF USD'!M333,'4. NCCF EUR'!M333,'5. NCCF GBP'!M333,'6. NCCF Autres (inclus)'!M333)</f>
        <v>0</v>
      </c>
      <c r="N333" s="98">
        <f>SUM('2. NCCF CAD'!N333,'3. NCCF USD'!N333,'4. NCCF EUR'!N333,'5. NCCF GBP'!N333,'6. NCCF Autres (inclus)'!N333)</f>
        <v>0</v>
      </c>
      <c r="O333" s="98">
        <f>SUM('2. NCCF CAD'!O333,'3. NCCF USD'!O333,'4. NCCF EUR'!O333,'5. NCCF GBP'!O333,'6. NCCF Autres (inclus)'!O333)</f>
        <v>0</v>
      </c>
      <c r="P333" s="98">
        <f>SUM('2. NCCF CAD'!P333,'3. NCCF USD'!P333,'4. NCCF EUR'!P333,'5. NCCF GBP'!P333,'6. NCCF Autres (inclus)'!P333)</f>
        <v>0</v>
      </c>
      <c r="Q333" s="98">
        <f>SUM('2. NCCF CAD'!Q333,'3. NCCF USD'!Q333,'4. NCCF EUR'!Q333,'5. NCCF GBP'!Q333,'6. NCCF Autres (inclus)'!Q333)</f>
        <v>0</v>
      </c>
      <c r="R333" s="98">
        <f>SUM('2. NCCF CAD'!R333,'3. NCCF USD'!R333,'4. NCCF EUR'!R333,'5. NCCF GBP'!R333,'6. NCCF Autres (inclus)'!R333)</f>
        <v>0</v>
      </c>
      <c r="S333" s="98">
        <f>SUM('2. NCCF CAD'!S333,'3. NCCF USD'!S333,'4. NCCF EUR'!S333,'5. NCCF GBP'!S333,'6. NCCF Autres (inclus)'!S333)</f>
        <v>0</v>
      </c>
      <c r="T333" s="98">
        <f>SUM('2. NCCF CAD'!T333,'3. NCCF USD'!T333,'4. NCCF EUR'!T333,'5. NCCF GBP'!T333,'6. NCCF Autres (inclus)'!T333)</f>
        <v>0</v>
      </c>
      <c r="U333" s="102">
        <f>SUM('2. NCCF CAD'!U333,'3. NCCF USD'!U333,'4. NCCF EUR'!U333,'5. NCCF GBP'!U333,'6. NCCF Autres (inclus)'!U333)</f>
        <v>0</v>
      </c>
      <c r="V333" s="106">
        <f>SUM('2. NCCF CAD'!V333,'3. NCCF USD'!V333,'4. NCCF EUR'!V333,'5. NCCF GBP'!V333,'6. NCCF Autres (inclus)'!V333)</f>
        <v>0</v>
      </c>
      <c r="W333" s="39">
        <f>SUM('2. NCCF CAD'!W333,'3. NCCF USD'!W333,'4. NCCF EUR'!W333,'5. NCCF GBP'!W333,'6. NCCF Autres (inclus)'!W333)</f>
        <v>0</v>
      </c>
      <c r="Y333" s="236"/>
    </row>
    <row r="334" spans="2:25" x14ac:dyDescent="0.25">
      <c r="B334" s="479"/>
      <c r="C334" s="273"/>
      <c r="D334" s="272" t="s">
        <v>252</v>
      </c>
      <c r="E334" s="275"/>
      <c r="F334" s="273"/>
      <c r="G334" s="52">
        <f t="shared" ref="G334:W334" si="69">SUBTOTAL(9,G335:G339)</f>
        <v>0</v>
      </c>
      <c r="H334" s="33">
        <f t="shared" si="69"/>
        <v>0</v>
      </c>
      <c r="I334" s="33">
        <f t="shared" si="69"/>
        <v>0</v>
      </c>
      <c r="J334" s="33">
        <f t="shared" si="69"/>
        <v>0</v>
      </c>
      <c r="K334" s="33">
        <f t="shared" si="69"/>
        <v>0</v>
      </c>
      <c r="L334" s="34">
        <f t="shared" si="69"/>
        <v>0</v>
      </c>
      <c r="M334" s="33">
        <f t="shared" si="69"/>
        <v>0</v>
      </c>
      <c r="N334" s="33">
        <f t="shared" si="69"/>
        <v>0</v>
      </c>
      <c r="O334" s="33">
        <f t="shared" si="69"/>
        <v>0</v>
      </c>
      <c r="P334" s="33">
        <f t="shared" si="69"/>
        <v>0</v>
      </c>
      <c r="Q334" s="33">
        <f t="shared" si="69"/>
        <v>0</v>
      </c>
      <c r="R334" s="33">
        <f t="shared" si="69"/>
        <v>0</v>
      </c>
      <c r="S334" s="33">
        <f t="shared" si="69"/>
        <v>0</v>
      </c>
      <c r="T334" s="33">
        <f t="shared" si="69"/>
        <v>0</v>
      </c>
      <c r="U334" s="33">
        <f t="shared" si="69"/>
        <v>0</v>
      </c>
      <c r="V334" s="35">
        <f t="shared" si="69"/>
        <v>0</v>
      </c>
      <c r="W334" s="35">
        <f t="shared" si="69"/>
        <v>0</v>
      </c>
      <c r="Y334" s="238"/>
    </row>
    <row r="335" spans="2:25" outlineLevel="1" x14ac:dyDescent="0.25">
      <c r="B335" s="479"/>
      <c r="C335" s="273"/>
      <c r="D335" s="273"/>
      <c r="E335" s="272"/>
      <c r="F335" s="274" t="s">
        <v>253</v>
      </c>
      <c r="G335" s="101">
        <f>SUM('2. NCCF CAD'!G335,'3. NCCF USD'!G335,'4. NCCF EUR'!G335,'5. NCCF GBP'!G335,'6. NCCF Autres (inclus)'!G335)</f>
        <v>0</v>
      </c>
      <c r="H335" s="102">
        <f>SUM('2. NCCF CAD'!H335,'3. NCCF USD'!H335,'4. NCCF EUR'!H335,'5. NCCF GBP'!H335,'6. NCCF Autres (inclus)'!H335)</f>
        <v>0</v>
      </c>
      <c r="I335" s="98">
        <f>SUM('2. NCCF CAD'!I335,'3. NCCF USD'!I335,'4. NCCF EUR'!I335,'5. NCCF GBP'!I335,'6. NCCF Autres (inclus)'!I335)</f>
        <v>0</v>
      </c>
      <c r="J335" s="98">
        <f>SUM('2. NCCF CAD'!J335,'3. NCCF USD'!J335,'4. NCCF EUR'!J335,'5. NCCF GBP'!J335,'6. NCCF Autres (inclus)'!J335)</f>
        <v>0</v>
      </c>
      <c r="K335" s="104">
        <f>SUM('2. NCCF CAD'!K335,'3. NCCF USD'!K335,'4. NCCF EUR'!K335,'5. NCCF GBP'!K335,'6. NCCF Autres (inclus)'!K335)</f>
        <v>0</v>
      </c>
      <c r="L335" s="105">
        <f>SUM('2. NCCF CAD'!L335,'3. NCCF USD'!L335,'4. NCCF EUR'!L335,'5. NCCF GBP'!L335,'6. NCCF Autres (inclus)'!L335)</f>
        <v>0</v>
      </c>
      <c r="M335" s="104">
        <f>SUM('2. NCCF CAD'!M335,'3. NCCF USD'!M335,'4. NCCF EUR'!M335,'5. NCCF GBP'!M335,'6. NCCF Autres (inclus)'!M335)</f>
        <v>0</v>
      </c>
      <c r="N335" s="98">
        <f>SUM('2. NCCF CAD'!N335,'3. NCCF USD'!N335,'4. NCCF EUR'!N335,'5. NCCF GBP'!N335,'6. NCCF Autres (inclus)'!N335)</f>
        <v>0</v>
      </c>
      <c r="O335" s="98">
        <f>SUM('2. NCCF CAD'!O335,'3. NCCF USD'!O335,'4. NCCF EUR'!O335,'5. NCCF GBP'!O335,'6. NCCF Autres (inclus)'!O335)</f>
        <v>0</v>
      </c>
      <c r="P335" s="98">
        <f>SUM('2. NCCF CAD'!P335,'3. NCCF USD'!P335,'4. NCCF EUR'!P335,'5. NCCF GBP'!P335,'6. NCCF Autres (inclus)'!P335)</f>
        <v>0</v>
      </c>
      <c r="Q335" s="98">
        <f>SUM('2. NCCF CAD'!Q335,'3. NCCF USD'!Q335,'4. NCCF EUR'!Q335,'5. NCCF GBP'!Q335,'6. NCCF Autres (inclus)'!Q335)</f>
        <v>0</v>
      </c>
      <c r="R335" s="98">
        <f>SUM('2. NCCF CAD'!R335,'3. NCCF USD'!R335,'4. NCCF EUR'!R335,'5. NCCF GBP'!R335,'6. NCCF Autres (inclus)'!R335)</f>
        <v>0</v>
      </c>
      <c r="S335" s="98">
        <f>SUM('2. NCCF CAD'!S335,'3. NCCF USD'!S335,'4. NCCF EUR'!S335,'5. NCCF GBP'!S335,'6. NCCF Autres (inclus)'!S335)</f>
        <v>0</v>
      </c>
      <c r="T335" s="98">
        <f>SUM('2. NCCF CAD'!T335,'3. NCCF USD'!T335,'4. NCCF EUR'!T335,'5. NCCF GBP'!T335,'6. NCCF Autres (inclus)'!T335)</f>
        <v>0</v>
      </c>
      <c r="U335" s="102">
        <f>SUM('2. NCCF CAD'!U335,'3. NCCF USD'!U335,'4. NCCF EUR'!U335,'5. NCCF GBP'!U335,'6. NCCF Autres (inclus)'!U335)</f>
        <v>0</v>
      </c>
      <c r="V335" s="106">
        <f>SUM('2. NCCF CAD'!V335,'3. NCCF USD'!V335,'4. NCCF EUR'!V335,'5. NCCF GBP'!V335,'6. NCCF Autres (inclus)'!V335)</f>
        <v>0</v>
      </c>
      <c r="W335" s="39">
        <f>SUM('2. NCCF CAD'!W335,'3. NCCF USD'!W335,'4. NCCF EUR'!W335,'5. NCCF GBP'!W335,'6. NCCF Autres (inclus)'!W335)</f>
        <v>0</v>
      </c>
      <c r="Y335" s="236"/>
    </row>
    <row r="336" spans="2:25" outlineLevel="1" x14ac:dyDescent="0.25">
      <c r="B336" s="479"/>
      <c r="C336" s="273"/>
      <c r="D336" s="273"/>
      <c r="E336" s="273"/>
      <c r="F336" s="274" t="s">
        <v>254</v>
      </c>
      <c r="G336" s="101">
        <f>SUM('2. NCCF CAD'!G336,'3. NCCF USD'!G336,'4. NCCF EUR'!G336,'5. NCCF GBP'!G336,'6. NCCF Autres (inclus)'!G336)</f>
        <v>0</v>
      </c>
      <c r="H336" s="102">
        <f>SUM('2. NCCF CAD'!H336,'3. NCCF USD'!H336,'4. NCCF EUR'!H336,'5. NCCF GBP'!H336,'6. NCCF Autres (inclus)'!H336)</f>
        <v>0</v>
      </c>
      <c r="I336" s="98">
        <f>SUM('2. NCCF CAD'!I336,'3. NCCF USD'!I336,'4. NCCF EUR'!I336,'5. NCCF GBP'!I336,'6. NCCF Autres (inclus)'!I336)</f>
        <v>0</v>
      </c>
      <c r="J336" s="98">
        <f>SUM('2. NCCF CAD'!J336,'3. NCCF USD'!J336,'4. NCCF EUR'!J336,'5. NCCF GBP'!J336,'6. NCCF Autres (inclus)'!J336)</f>
        <v>0</v>
      </c>
      <c r="K336" s="104">
        <f>SUM('2. NCCF CAD'!K336,'3. NCCF USD'!K336,'4. NCCF EUR'!K336,'5. NCCF GBP'!K336,'6. NCCF Autres (inclus)'!K336)</f>
        <v>0</v>
      </c>
      <c r="L336" s="105">
        <f>SUM('2. NCCF CAD'!L336,'3. NCCF USD'!L336,'4. NCCF EUR'!L336,'5. NCCF GBP'!L336,'6. NCCF Autres (inclus)'!L336)</f>
        <v>0</v>
      </c>
      <c r="M336" s="104">
        <f>SUM('2. NCCF CAD'!M336,'3. NCCF USD'!M336,'4. NCCF EUR'!M336,'5. NCCF GBP'!M336,'6. NCCF Autres (inclus)'!M336)</f>
        <v>0</v>
      </c>
      <c r="N336" s="98">
        <f>SUM('2. NCCF CAD'!N336,'3. NCCF USD'!N336,'4. NCCF EUR'!N336,'5. NCCF GBP'!N336,'6. NCCF Autres (inclus)'!N336)</f>
        <v>0</v>
      </c>
      <c r="O336" s="98">
        <f>SUM('2. NCCF CAD'!O336,'3. NCCF USD'!O336,'4. NCCF EUR'!O336,'5. NCCF GBP'!O336,'6. NCCF Autres (inclus)'!O336)</f>
        <v>0</v>
      </c>
      <c r="P336" s="98">
        <f>SUM('2. NCCF CAD'!P336,'3. NCCF USD'!P336,'4. NCCF EUR'!P336,'5. NCCF GBP'!P336,'6. NCCF Autres (inclus)'!P336)</f>
        <v>0</v>
      </c>
      <c r="Q336" s="98">
        <f>SUM('2. NCCF CAD'!Q336,'3. NCCF USD'!Q336,'4. NCCF EUR'!Q336,'5. NCCF GBP'!Q336,'6. NCCF Autres (inclus)'!Q336)</f>
        <v>0</v>
      </c>
      <c r="R336" s="98">
        <f>SUM('2. NCCF CAD'!R336,'3. NCCF USD'!R336,'4. NCCF EUR'!R336,'5. NCCF GBP'!R336,'6. NCCF Autres (inclus)'!R336)</f>
        <v>0</v>
      </c>
      <c r="S336" s="98">
        <f>SUM('2. NCCF CAD'!S336,'3. NCCF USD'!S336,'4. NCCF EUR'!S336,'5. NCCF GBP'!S336,'6. NCCF Autres (inclus)'!S336)</f>
        <v>0</v>
      </c>
      <c r="T336" s="98">
        <f>SUM('2. NCCF CAD'!T336,'3. NCCF USD'!T336,'4. NCCF EUR'!T336,'5. NCCF GBP'!T336,'6. NCCF Autres (inclus)'!T336)</f>
        <v>0</v>
      </c>
      <c r="U336" s="102">
        <f>SUM('2. NCCF CAD'!U336,'3. NCCF USD'!U336,'4. NCCF EUR'!U336,'5. NCCF GBP'!U336,'6. NCCF Autres (inclus)'!U336)</f>
        <v>0</v>
      </c>
      <c r="V336" s="106">
        <f>SUM('2. NCCF CAD'!V336,'3. NCCF USD'!V336,'4. NCCF EUR'!V336,'5. NCCF GBP'!V336,'6. NCCF Autres (inclus)'!V336)</f>
        <v>0</v>
      </c>
      <c r="W336" s="39">
        <f>SUM('2. NCCF CAD'!W336,'3. NCCF USD'!W336,'4. NCCF EUR'!W336,'5. NCCF GBP'!W336,'6. NCCF Autres (inclus)'!W336)</f>
        <v>0</v>
      </c>
      <c r="Y336" s="236"/>
    </row>
    <row r="337" spans="2:25" outlineLevel="1" x14ac:dyDescent="0.25">
      <c r="B337" s="479"/>
      <c r="C337" s="273"/>
      <c r="D337" s="273"/>
      <c r="E337" s="273"/>
      <c r="F337" s="274" t="s">
        <v>255</v>
      </c>
      <c r="G337" s="101">
        <f>SUM('2. NCCF CAD'!G337,'3. NCCF USD'!G337,'4. NCCF EUR'!G337,'5. NCCF GBP'!G337,'6. NCCF Autres (inclus)'!G337)</f>
        <v>0</v>
      </c>
      <c r="H337" s="102">
        <f>SUM('2. NCCF CAD'!H337,'3. NCCF USD'!H337,'4. NCCF EUR'!H337,'5. NCCF GBP'!H337,'6. NCCF Autres (inclus)'!H337)</f>
        <v>0</v>
      </c>
      <c r="I337" s="98">
        <f>SUM('2. NCCF CAD'!I337,'3. NCCF USD'!I337,'4. NCCF EUR'!I337,'5. NCCF GBP'!I337,'6. NCCF Autres (inclus)'!I337)</f>
        <v>0</v>
      </c>
      <c r="J337" s="98">
        <f>SUM('2. NCCF CAD'!J337,'3. NCCF USD'!J337,'4. NCCF EUR'!J337,'5. NCCF GBP'!J337,'6. NCCF Autres (inclus)'!J337)</f>
        <v>0</v>
      </c>
      <c r="K337" s="104">
        <f>SUM('2. NCCF CAD'!K337,'3. NCCF USD'!K337,'4. NCCF EUR'!K337,'5. NCCF GBP'!K337,'6. NCCF Autres (inclus)'!K337)</f>
        <v>0</v>
      </c>
      <c r="L337" s="105">
        <f>SUM('2. NCCF CAD'!L337,'3. NCCF USD'!L337,'4. NCCF EUR'!L337,'5. NCCF GBP'!L337,'6. NCCF Autres (inclus)'!L337)</f>
        <v>0</v>
      </c>
      <c r="M337" s="104">
        <f>SUM('2. NCCF CAD'!M337,'3. NCCF USD'!M337,'4. NCCF EUR'!M337,'5. NCCF GBP'!M337,'6. NCCF Autres (inclus)'!M337)</f>
        <v>0</v>
      </c>
      <c r="N337" s="98">
        <f>SUM('2. NCCF CAD'!N337,'3. NCCF USD'!N337,'4. NCCF EUR'!N337,'5. NCCF GBP'!N337,'6. NCCF Autres (inclus)'!N337)</f>
        <v>0</v>
      </c>
      <c r="O337" s="98">
        <f>SUM('2. NCCF CAD'!O337,'3. NCCF USD'!O337,'4. NCCF EUR'!O337,'5. NCCF GBP'!O337,'6. NCCF Autres (inclus)'!O337)</f>
        <v>0</v>
      </c>
      <c r="P337" s="98">
        <f>SUM('2. NCCF CAD'!P337,'3. NCCF USD'!P337,'4. NCCF EUR'!P337,'5. NCCF GBP'!P337,'6. NCCF Autres (inclus)'!P337)</f>
        <v>0</v>
      </c>
      <c r="Q337" s="98">
        <f>SUM('2. NCCF CAD'!Q337,'3. NCCF USD'!Q337,'4. NCCF EUR'!Q337,'5. NCCF GBP'!Q337,'6. NCCF Autres (inclus)'!Q337)</f>
        <v>0</v>
      </c>
      <c r="R337" s="98">
        <f>SUM('2. NCCF CAD'!R337,'3. NCCF USD'!R337,'4. NCCF EUR'!R337,'5. NCCF GBP'!R337,'6. NCCF Autres (inclus)'!R337)</f>
        <v>0</v>
      </c>
      <c r="S337" s="98">
        <f>SUM('2. NCCF CAD'!S337,'3. NCCF USD'!S337,'4. NCCF EUR'!S337,'5. NCCF GBP'!S337,'6. NCCF Autres (inclus)'!S337)</f>
        <v>0</v>
      </c>
      <c r="T337" s="98">
        <f>SUM('2. NCCF CAD'!T337,'3. NCCF USD'!T337,'4. NCCF EUR'!T337,'5. NCCF GBP'!T337,'6. NCCF Autres (inclus)'!T337)</f>
        <v>0</v>
      </c>
      <c r="U337" s="102">
        <f>SUM('2. NCCF CAD'!U337,'3. NCCF USD'!U337,'4. NCCF EUR'!U337,'5. NCCF GBP'!U337,'6. NCCF Autres (inclus)'!U337)</f>
        <v>0</v>
      </c>
      <c r="V337" s="106">
        <f>SUM('2. NCCF CAD'!V337,'3. NCCF USD'!V337,'4. NCCF EUR'!V337,'5. NCCF GBP'!V337,'6. NCCF Autres (inclus)'!V337)</f>
        <v>0</v>
      </c>
      <c r="W337" s="39">
        <f>SUM('2. NCCF CAD'!W337,'3. NCCF USD'!W337,'4. NCCF EUR'!W337,'5. NCCF GBP'!W337,'6. NCCF Autres (inclus)'!W337)</f>
        <v>0</v>
      </c>
      <c r="Y337" s="236"/>
    </row>
    <row r="338" spans="2:25" outlineLevel="1" x14ac:dyDescent="0.25">
      <c r="B338" s="479"/>
      <c r="C338" s="273"/>
      <c r="D338" s="273"/>
      <c r="E338" s="273"/>
      <c r="F338" s="274" t="s">
        <v>256</v>
      </c>
      <c r="G338" s="101">
        <f>SUM('2. NCCF CAD'!G338,'3. NCCF USD'!G338,'4. NCCF EUR'!G338,'5. NCCF GBP'!G338,'6. NCCF Autres (inclus)'!G338)</f>
        <v>0</v>
      </c>
      <c r="H338" s="102">
        <f>SUM('2. NCCF CAD'!H338,'3. NCCF USD'!H338,'4. NCCF EUR'!H338,'5. NCCF GBP'!H338,'6. NCCF Autres (inclus)'!H338)</f>
        <v>0</v>
      </c>
      <c r="I338" s="98">
        <f>SUM('2. NCCF CAD'!I338,'3. NCCF USD'!I338,'4. NCCF EUR'!I338,'5. NCCF GBP'!I338,'6. NCCF Autres (inclus)'!I338)</f>
        <v>0</v>
      </c>
      <c r="J338" s="98">
        <f>SUM('2. NCCF CAD'!J338,'3. NCCF USD'!J338,'4. NCCF EUR'!J338,'5. NCCF GBP'!J338,'6. NCCF Autres (inclus)'!J338)</f>
        <v>0</v>
      </c>
      <c r="K338" s="104">
        <f>SUM('2. NCCF CAD'!K338,'3. NCCF USD'!K338,'4. NCCF EUR'!K338,'5. NCCF GBP'!K338,'6. NCCF Autres (inclus)'!K338)</f>
        <v>0</v>
      </c>
      <c r="L338" s="105">
        <f>SUM('2. NCCF CAD'!L338,'3. NCCF USD'!L338,'4. NCCF EUR'!L338,'5. NCCF GBP'!L338,'6. NCCF Autres (inclus)'!L338)</f>
        <v>0</v>
      </c>
      <c r="M338" s="104">
        <f>SUM('2. NCCF CAD'!M338,'3. NCCF USD'!M338,'4. NCCF EUR'!M338,'5. NCCF GBP'!M338,'6. NCCF Autres (inclus)'!M338)</f>
        <v>0</v>
      </c>
      <c r="N338" s="98">
        <f>SUM('2. NCCF CAD'!N338,'3. NCCF USD'!N338,'4. NCCF EUR'!N338,'5. NCCF GBP'!N338,'6. NCCF Autres (inclus)'!N338)</f>
        <v>0</v>
      </c>
      <c r="O338" s="98">
        <f>SUM('2. NCCF CAD'!O338,'3. NCCF USD'!O338,'4. NCCF EUR'!O338,'5. NCCF GBP'!O338,'6. NCCF Autres (inclus)'!O338)</f>
        <v>0</v>
      </c>
      <c r="P338" s="98">
        <f>SUM('2. NCCF CAD'!P338,'3. NCCF USD'!P338,'4. NCCF EUR'!P338,'5. NCCF GBP'!P338,'6. NCCF Autres (inclus)'!P338)</f>
        <v>0</v>
      </c>
      <c r="Q338" s="98">
        <f>SUM('2. NCCF CAD'!Q338,'3. NCCF USD'!Q338,'4. NCCF EUR'!Q338,'5. NCCF GBP'!Q338,'6. NCCF Autres (inclus)'!Q338)</f>
        <v>0</v>
      </c>
      <c r="R338" s="98">
        <f>SUM('2. NCCF CAD'!R338,'3. NCCF USD'!R338,'4. NCCF EUR'!R338,'5. NCCF GBP'!R338,'6. NCCF Autres (inclus)'!R338)</f>
        <v>0</v>
      </c>
      <c r="S338" s="98">
        <f>SUM('2. NCCF CAD'!S338,'3. NCCF USD'!S338,'4. NCCF EUR'!S338,'5. NCCF GBP'!S338,'6. NCCF Autres (inclus)'!S338)</f>
        <v>0</v>
      </c>
      <c r="T338" s="98">
        <f>SUM('2. NCCF CAD'!T338,'3. NCCF USD'!T338,'4. NCCF EUR'!T338,'5. NCCF GBP'!T338,'6. NCCF Autres (inclus)'!T338)</f>
        <v>0</v>
      </c>
      <c r="U338" s="102">
        <f>SUM('2. NCCF CAD'!U338,'3. NCCF USD'!U338,'4. NCCF EUR'!U338,'5. NCCF GBP'!U338,'6. NCCF Autres (inclus)'!U338)</f>
        <v>0</v>
      </c>
      <c r="V338" s="106">
        <f>SUM('2. NCCF CAD'!V338,'3. NCCF USD'!V338,'4. NCCF EUR'!V338,'5. NCCF GBP'!V338,'6. NCCF Autres (inclus)'!V338)</f>
        <v>0</v>
      </c>
      <c r="W338" s="39">
        <f>SUM('2. NCCF CAD'!W338,'3. NCCF USD'!W338,'4. NCCF EUR'!W338,'5. NCCF GBP'!W338,'6. NCCF Autres (inclus)'!W338)</f>
        <v>0</v>
      </c>
      <c r="Y338" s="236"/>
    </row>
    <row r="339" spans="2:25" outlineLevel="1" x14ac:dyDescent="0.25">
      <c r="B339" s="479"/>
      <c r="C339" s="273"/>
      <c r="D339" s="273"/>
      <c r="E339" s="273"/>
      <c r="F339" s="274" t="s">
        <v>257</v>
      </c>
      <c r="G339" s="101">
        <f>SUM('2. NCCF CAD'!G339,'3. NCCF USD'!G339,'4. NCCF EUR'!G339,'5. NCCF GBP'!G339,'6. NCCF Autres (inclus)'!G339)</f>
        <v>0</v>
      </c>
      <c r="H339" s="102">
        <f>SUM('2. NCCF CAD'!H339,'3. NCCF USD'!H339,'4. NCCF EUR'!H339,'5. NCCF GBP'!H339,'6. NCCF Autres (inclus)'!H339)</f>
        <v>0</v>
      </c>
      <c r="I339" s="98">
        <f>SUM('2. NCCF CAD'!I339,'3. NCCF USD'!I339,'4. NCCF EUR'!I339,'5. NCCF GBP'!I339,'6. NCCF Autres (inclus)'!I339)</f>
        <v>0</v>
      </c>
      <c r="J339" s="98">
        <f>SUM('2. NCCF CAD'!J339,'3. NCCF USD'!J339,'4. NCCF EUR'!J339,'5. NCCF GBP'!J339,'6. NCCF Autres (inclus)'!J339)</f>
        <v>0</v>
      </c>
      <c r="K339" s="104">
        <f>SUM('2. NCCF CAD'!K339,'3. NCCF USD'!K339,'4. NCCF EUR'!K339,'5. NCCF GBP'!K339,'6. NCCF Autres (inclus)'!K339)</f>
        <v>0</v>
      </c>
      <c r="L339" s="105">
        <f>SUM('2. NCCF CAD'!L339,'3. NCCF USD'!L339,'4. NCCF EUR'!L339,'5. NCCF GBP'!L339,'6. NCCF Autres (inclus)'!L339)</f>
        <v>0</v>
      </c>
      <c r="M339" s="104">
        <f>SUM('2. NCCF CAD'!M339,'3. NCCF USD'!M339,'4. NCCF EUR'!M339,'5. NCCF GBP'!M339,'6. NCCF Autres (inclus)'!M339)</f>
        <v>0</v>
      </c>
      <c r="N339" s="98">
        <f>SUM('2. NCCF CAD'!N339,'3. NCCF USD'!N339,'4. NCCF EUR'!N339,'5. NCCF GBP'!N339,'6. NCCF Autres (inclus)'!N339)</f>
        <v>0</v>
      </c>
      <c r="O339" s="98">
        <f>SUM('2. NCCF CAD'!O339,'3. NCCF USD'!O339,'4. NCCF EUR'!O339,'5. NCCF GBP'!O339,'6. NCCF Autres (inclus)'!O339)</f>
        <v>0</v>
      </c>
      <c r="P339" s="98">
        <f>SUM('2. NCCF CAD'!P339,'3. NCCF USD'!P339,'4. NCCF EUR'!P339,'5. NCCF GBP'!P339,'6. NCCF Autres (inclus)'!P339)</f>
        <v>0</v>
      </c>
      <c r="Q339" s="98">
        <f>SUM('2. NCCF CAD'!Q339,'3. NCCF USD'!Q339,'4. NCCF EUR'!Q339,'5. NCCF GBP'!Q339,'6. NCCF Autres (inclus)'!Q339)</f>
        <v>0</v>
      </c>
      <c r="R339" s="98">
        <f>SUM('2. NCCF CAD'!R339,'3. NCCF USD'!R339,'4. NCCF EUR'!R339,'5. NCCF GBP'!R339,'6. NCCF Autres (inclus)'!R339)</f>
        <v>0</v>
      </c>
      <c r="S339" s="98">
        <f>SUM('2. NCCF CAD'!S339,'3. NCCF USD'!S339,'4. NCCF EUR'!S339,'5. NCCF GBP'!S339,'6. NCCF Autres (inclus)'!S339)</f>
        <v>0</v>
      </c>
      <c r="T339" s="98">
        <f>SUM('2. NCCF CAD'!T339,'3. NCCF USD'!T339,'4. NCCF EUR'!T339,'5. NCCF GBP'!T339,'6. NCCF Autres (inclus)'!T339)</f>
        <v>0</v>
      </c>
      <c r="U339" s="102">
        <f>SUM('2. NCCF CAD'!U339,'3. NCCF USD'!U339,'4. NCCF EUR'!U339,'5. NCCF GBP'!U339,'6. NCCF Autres (inclus)'!U339)</f>
        <v>0</v>
      </c>
      <c r="V339" s="106">
        <f>SUM('2. NCCF CAD'!V339,'3. NCCF USD'!V339,'4. NCCF EUR'!V339,'5. NCCF GBP'!V339,'6. NCCF Autres (inclus)'!V339)</f>
        <v>0</v>
      </c>
      <c r="W339" s="39">
        <f>SUM('2. NCCF CAD'!W339,'3. NCCF USD'!W339,'4. NCCF EUR'!W339,'5. NCCF GBP'!W339,'6. NCCF Autres (inclus)'!W339)</f>
        <v>0</v>
      </c>
      <c r="Y339" s="236"/>
    </row>
    <row r="340" spans="2:25" x14ac:dyDescent="0.25">
      <c r="B340" s="465"/>
      <c r="C340" s="272" t="s">
        <v>258</v>
      </c>
      <c r="D340" s="275"/>
      <c r="E340" s="275"/>
      <c r="F340" s="273"/>
      <c r="G340" s="52"/>
      <c r="H340" s="33"/>
      <c r="I340" s="33"/>
      <c r="J340" s="33"/>
      <c r="K340" s="33"/>
      <c r="L340" s="34"/>
      <c r="M340" s="33"/>
      <c r="N340" s="33"/>
      <c r="O340" s="33"/>
      <c r="P340" s="33"/>
      <c r="Q340" s="33"/>
      <c r="R340" s="33"/>
      <c r="S340" s="33"/>
      <c r="T340" s="33"/>
      <c r="U340" s="33"/>
      <c r="V340" s="35"/>
      <c r="W340" s="365"/>
      <c r="Y340" s="353"/>
    </row>
    <row r="341" spans="2:25" x14ac:dyDescent="0.25">
      <c r="B341" s="465"/>
      <c r="C341" s="272"/>
      <c r="D341" s="276" t="s">
        <v>20</v>
      </c>
      <c r="E341" s="273"/>
      <c r="F341" s="273"/>
      <c r="G341" s="367"/>
      <c r="H341" s="369"/>
      <c r="I341" s="369"/>
      <c r="J341" s="369"/>
      <c r="K341" s="369"/>
      <c r="L341" s="363"/>
      <c r="M341" s="364"/>
      <c r="N341" s="364"/>
      <c r="O341" s="364"/>
      <c r="P341" s="364"/>
      <c r="Q341" s="364"/>
      <c r="R341" s="364"/>
      <c r="S341" s="364"/>
      <c r="T341" s="364"/>
      <c r="U341" s="364"/>
      <c r="V341" s="365"/>
      <c r="W341" s="365"/>
      <c r="Y341" s="237"/>
    </row>
    <row r="342" spans="2:25" x14ac:dyDescent="0.25">
      <c r="B342" s="465"/>
      <c r="C342" s="272"/>
      <c r="D342" s="272"/>
      <c r="E342" s="273" t="s">
        <v>21</v>
      </c>
      <c r="F342" s="273"/>
      <c r="G342" s="367">
        <f t="shared" ref="G342:W342" si="70">SUBTOTAL(9,G343:G346)</f>
        <v>0</v>
      </c>
      <c r="H342" s="368">
        <f t="shared" si="70"/>
        <v>0</v>
      </c>
      <c r="I342" s="369">
        <f t="shared" si="70"/>
        <v>0</v>
      </c>
      <c r="J342" s="369">
        <f t="shared" si="70"/>
        <v>0</v>
      </c>
      <c r="K342" s="370">
        <f t="shared" si="70"/>
        <v>0</v>
      </c>
      <c r="L342" s="364">
        <f t="shared" si="70"/>
        <v>0</v>
      </c>
      <c r="M342" s="364">
        <f t="shared" si="70"/>
        <v>0</v>
      </c>
      <c r="N342" s="364">
        <f t="shared" si="70"/>
        <v>0</v>
      </c>
      <c r="O342" s="364">
        <f t="shared" si="70"/>
        <v>0</v>
      </c>
      <c r="P342" s="364">
        <f t="shared" si="70"/>
        <v>0</v>
      </c>
      <c r="Q342" s="364">
        <f t="shared" si="70"/>
        <v>0</v>
      </c>
      <c r="R342" s="364">
        <f t="shared" si="70"/>
        <v>0</v>
      </c>
      <c r="S342" s="364">
        <f t="shared" si="70"/>
        <v>0</v>
      </c>
      <c r="T342" s="364">
        <f t="shared" si="70"/>
        <v>0</v>
      </c>
      <c r="U342" s="364">
        <f t="shared" si="70"/>
        <v>0</v>
      </c>
      <c r="V342" s="364">
        <f t="shared" si="70"/>
        <v>0</v>
      </c>
      <c r="W342" s="366">
        <f t="shared" si="70"/>
        <v>0</v>
      </c>
      <c r="Y342" s="354"/>
    </row>
    <row r="343" spans="2:25" outlineLevel="1" x14ac:dyDescent="0.25">
      <c r="B343" s="465"/>
      <c r="C343" s="272"/>
      <c r="D343" s="272"/>
      <c r="E343" s="273"/>
      <c r="F343" s="274" t="s">
        <v>22</v>
      </c>
      <c r="G343" s="394">
        <f>SUM('2. NCCF CAD'!G343,'3. NCCF USD'!G343,'4. NCCF EUR'!G343,'5. NCCF GBP'!G343,'6. NCCF Autres (inclus)'!G343)</f>
        <v>0</v>
      </c>
      <c r="H343" s="395">
        <f>SUM('2. NCCF CAD'!H343,'3. NCCF USD'!H343,'4. NCCF EUR'!H343,'5. NCCF GBP'!H343,'6. NCCF Autres (inclus)'!H343)</f>
        <v>0</v>
      </c>
      <c r="I343" s="389">
        <f>SUM('2. NCCF CAD'!I343,'3. NCCF USD'!I343,'4. NCCF EUR'!I343,'5. NCCF GBP'!I343,'6. NCCF Autres (inclus)'!I343)</f>
        <v>0</v>
      </c>
      <c r="J343" s="389">
        <f>SUM('2. NCCF CAD'!J343,'3. NCCF USD'!J343,'4. NCCF EUR'!J343,'5. NCCF GBP'!J343,'6. NCCF Autres (inclus)'!J343)</f>
        <v>0</v>
      </c>
      <c r="K343" s="436">
        <f>SUM('2. NCCF CAD'!K343,'3. NCCF USD'!K343,'4. NCCF EUR'!K343,'5. NCCF GBP'!K343,'6. NCCF Autres (inclus)'!K343)</f>
        <v>0</v>
      </c>
      <c r="L343" s="391">
        <f>SUM('2. NCCF CAD'!L343,'3. NCCF USD'!L343,'4. NCCF EUR'!L343,'5. NCCF GBP'!L343,'6. NCCF Autres (inclus)'!L343)</f>
        <v>0</v>
      </c>
      <c r="M343" s="396">
        <f>SUM('2. NCCF CAD'!M343,'3. NCCF USD'!M343,'4. NCCF EUR'!M343,'5. NCCF GBP'!M343,'6. NCCF Autres (inclus)'!M343)</f>
        <v>0</v>
      </c>
      <c r="N343" s="392">
        <f>SUM('2. NCCF CAD'!N343,'3. NCCF USD'!N343,'4. NCCF EUR'!N343,'5. NCCF GBP'!N343,'6. NCCF Autres (inclus)'!N343)</f>
        <v>0</v>
      </c>
      <c r="O343" s="392">
        <f>SUM('2. NCCF CAD'!O343,'3. NCCF USD'!O343,'4. NCCF EUR'!O343,'5. NCCF GBP'!O343,'6. NCCF Autres (inclus)'!O343)</f>
        <v>0</v>
      </c>
      <c r="P343" s="392">
        <f>SUM('2. NCCF CAD'!P343,'3. NCCF USD'!P343,'4. NCCF EUR'!P343,'5. NCCF GBP'!P343,'6. NCCF Autres (inclus)'!P343)</f>
        <v>0</v>
      </c>
      <c r="Q343" s="392">
        <f>SUM('2. NCCF CAD'!Q343,'3. NCCF USD'!Q343,'4. NCCF EUR'!Q343,'5. NCCF GBP'!Q343,'6. NCCF Autres (inclus)'!Q343)</f>
        <v>0</v>
      </c>
      <c r="R343" s="392">
        <f>SUM('2. NCCF CAD'!R343,'3. NCCF USD'!R343,'4. NCCF EUR'!R343,'5. NCCF GBP'!R343,'6. NCCF Autres (inclus)'!R343)</f>
        <v>0</v>
      </c>
      <c r="S343" s="392">
        <f>SUM('2. NCCF CAD'!S343,'3. NCCF USD'!S343,'4. NCCF EUR'!S343,'5. NCCF GBP'!S343,'6. NCCF Autres (inclus)'!S343)</f>
        <v>0</v>
      </c>
      <c r="T343" s="392">
        <f>SUM('2. NCCF CAD'!T343,'3. NCCF USD'!T343,'4. NCCF EUR'!T343,'5. NCCF GBP'!T343,'6. NCCF Autres (inclus)'!T343)</f>
        <v>0</v>
      </c>
      <c r="U343" s="388">
        <f>SUM('2. NCCF CAD'!U343,'3. NCCF USD'!U343,'4. NCCF EUR'!U343,'5. NCCF GBP'!U343,'6. NCCF Autres (inclus)'!U343)</f>
        <v>0</v>
      </c>
      <c r="V343" s="393">
        <f>SUM('2. NCCF CAD'!V343,'3. NCCF USD'!V343,'4. NCCF EUR'!V343,'5. NCCF GBP'!V343,'6. NCCF Autres (inclus)'!V343)</f>
        <v>0</v>
      </c>
      <c r="W343" s="420">
        <f>SUM('2. NCCF CAD'!W343,'3. NCCF USD'!W343,'4. NCCF EUR'!W343,'5. NCCF GBP'!W343,'6. NCCF Autres (inclus)'!W343)</f>
        <v>0</v>
      </c>
      <c r="Y343" s="236"/>
    </row>
    <row r="344" spans="2:25" outlineLevel="1" x14ac:dyDescent="0.25">
      <c r="B344" s="465"/>
      <c r="C344" s="272"/>
      <c r="D344" s="272"/>
      <c r="E344" s="273"/>
      <c r="F344" s="274" t="s">
        <v>23</v>
      </c>
      <c r="G344" s="394">
        <f>SUM('2. NCCF CAD'!G344,'3. NCCF USD'!G344,'4. NCCF EUR'!G344,'5. NCCF GBP'!G344,'6. NCCF Autres (inclus)'!G344)</f>
        <v>0</v>
      </c>
      <c r="H344" s="395">
        <f>SUM('2. NCCF CAD'!H344,'3. NCCF USD'!H344,'4. NCCF EUR'!H344,'5. NCCF GBP'!H344,'6. NCCF Autres (inclus)'!H344)</f>
        <v>0</v>
      </c>
      <c r="I344" s="389">
        <f>SUM('2. NCCF CAD'!I344,'3. NCCF USD'!I344,'4. NCCF EUR'!I344,'5. NCCF GBP'!I344,'6. NCCF Autres (inclus)'!I344)</f>
        <v>0</v>
      </c>
      <c r="J344" s="389">
        <f>SUM('2. NCCF CAD'!J344,'3. NCCF USD'!J344,'4. NCCF EUR'!J344,'5. NCCF GBP'!J344,'6. NCCF Autres (inclus)'!J344)</f>
        <v>0</v>
      </c>
      <c r="K344" s="436">
        <f>SUM('2. NCCF CAD'!K344,'3. NCCF USD'!K344,'4. NCCF EUR'!K344,'5. NCCF GBP'!K344,'6. NCCF Autres (inclus)'!K344)</f>
        <v>0</v>
      </c>
      <c r="L344" s="391">
        <f>SUM('2. NCCF CAD'!L344,'3. NCCF USD'!L344,'4. NCCF EUR'!L344,'5. NCCF GBP'!L344,'6. NCCF Autres (inclus)'!L344)</f>
        <v>0</v>
      </c>
      <c r="M344" s="396">
        <f>SUM('2. NCCF CAD'!M344,'3. NCCF USD'!M344,'4. NCCF EUR'!M344,'5. NCCF GBP'!M344,'6. NCCF Autres (inclus)'!M344)</f>
        <v>0</v>
      </c>
      <c r="N344" s="392">
        <f>SUM('2. NCCF CAD'!N344,'3. NCCF USD'!N344,'4. NCCF EUR'!N344,'5. NCCF GBP'!N344,'6. NCCF Autres (inclus)'!N344)</f>
        <v>0</v>
      </c>
      <c r="O344" s="392">
        <f>SUM('2. NCCF CAD'!O344,'3. NCCF USD'!O344,'4. NCCF EUR'!O344,'5. NCCF GBP'!O344,'6. NCCF Autres (inclus)'!O344)</f>
        <v>0</v>
      </c>
      <c r="P344" s="392">
        <f>SUM('2. NCCF CAD'!P344,'3. NCCF USD'!P344,'4. NCCF EUR'!P344,'5. NCCF GBP'!P344,'6. NCCF Autres (inclus)'!P344)</f>
        <v>0</v>
      </c>
      <c r="Q344" s="392">
        <f>SUM('2. NCCF CAD'!Q344,'3. NCCF USD'!Q344,'4. NCCF EUR'!Q344,'5. NCCF GBP'!Q344,'6. NCCF Autres (inclus)'!Q344)</f>
        <v>0</v>
      </c>
      <c r="R344" s="392">
        <f>SUM('2. NCCF CAD'!R344,'3. NCCF USD'!R344,'4. NCCF EUR'!R344,'5. NCCF GBP'!R344,'6. NCCF Autres (inclus)'!R344)</f>
        <v>0</v>
      </c>
      <c r="S344" s="392">
        <f>SUM('2. NCCF CAD'!S344,'3. NCCF USD'!S344,'4. NCCF EUR'!S344,'5. NCCF GBP'!S344,'6. NCCF Autres (inclus)'!S344)</f>
        <v>0</v>
      </c>
      <c r="T344" s="392">
        <f>SUM('2. NCCF CAD'!T344,'3. NCCF USD'!T344,'4. NCCF EUR'!T344,'5. NCCF GBP'!T344,'6. NCCF Autres (inclus)'!T344)</f>
        <v>0</v>
      </c>
      <c r="U344" s="388">
        <f>SUM('2. NCCF CAD'!U344,'3. NCCF USD'!U344,'4. NCCF EUR'!U344,'5. NCCF GBP'!U344,'6. NCCF Autres (inclus)'!U344)</f>
        <v>0</v>
      </c>
      <c r="V344" s="393">
        <f>SUM('2. NCCF CAD'!V344,'3. NCCF USD'!V344,'4. NCCF EUR'!V344,'5. NCCF GBP'!V344,'6. NCCF Autres (inclus)'!V344)</f>
        <v>0</v>
      </c>
      <c r="W344" s="420">
        <f>SUM('2. NCCF CAD'!W344,'3. NCCF USD'!W344,'4. NCCF EUR'!W344,'5. NCCF GBP'!W344,'6. NCCF Autres (inclus)'!W344)</f>
        <v>0</v>
      </c>
      <c r="Y344" s="236"/>
    </row>
    <row r="345" spans="2:25" outlineLevel="1" x14ac:dyDescent="0.25">
      <c r="B345" s="465"/>
      <c r="C345" s="272"/>
      <c r="D345" s="272"/>
      <c r="E345" s="273"/>
      <c r="F345" s="274" t="s">
        <v>24</v>
      </c>
      <c r="G345" s="394">
        <f>SUM('2. NCCF CAD'!G345,'3. NCCF USD'!G345,'4. NCCF EUR'!G345,'5. NCCF GBP'!G345,'6. NCCF Autres (inclus)'!G345)</f>
        <v>0</v>
      </c>
      <c r="H345" s="395">
        <f>SUM('2. NCCF CAD'!H345,'3. NCCF USD'!H345,'4. NCCF EUR'!H345,'5. NCCF GBP'!H345,'6. NCCF Autres (inclus)'!H345)</f>
        <v>0</v>
      </c>
      <c r="I345" s="389">
        <f>SUM('2. NCCF CAD'!I345,'3. NCCF USD'!I345,'4. NCCF EUR'!I345,'5. NCCF GBP'!I345,'6. NCCF Autres (inclus)'!I345)</f>
        <v>0</v>
      </c>
      <c r="J345" s="389">
        <f>SUM('2. NCCF CAD'!J345,'3. NCCF USD'!J345,'4. NCCF EUR'!J345,'5. NCCF GBP'!J345,'6. NCCF Autres (inclus)'!J345)</f>
        <v>0</v>
      </c>
      <c r="K345" s="436">
        <f>SUM('2. NCCF CAD'!K345,'3. NCCF USD'!K345,'4. NCCF EUR'!K345,'5. NCCF GBP'!K345,'6. NCCF Autres (inclus)'!K345)</f>
        <v>0</v>
      </c>
      <c r="L345" s="391">
        <f>SUM('2. NCCF CAD'!L345,'3. NCCF USD'!L345,'4. NCCF EUR'!L345,'5. NCCF GBP'!L345,'6. NCCF Autres (inclus)'!L345)</f>
        <v>0</v>
      </c>
      <c r="M345" s="396">
        <f>SUM('2. NCCF CAD'!M345,'3. NCCF USD'!M345,'4. NCCF EUR'!M345,'5. NCCF GBP'!M345,'6. NCCF Autres (inclus)'!M345)</f>
        <v>0</v>
      </c>
      <c r="N345" s="392">
        <f>SUM('2. NCCF CAD'!N345,'3. NCCF USD'!N345,'4. NCCF EUR'!N345,'5. NCCF GBP'!N345,'6. NCCF Autres (inclus)'!N345)</f>
        <v>0</v>
      </c>
      <c r="O345" s="392">
        <f>SUM('2. NCCF CAD'!O345,'3. NCCF USD'!O345,'4. NCCF EUR'!O345,'5. NCCF GBP'!O345,'6. NCCF Autres (inclus)'!O345)</f>
        <v>0</v>
      </c>
      <c r="P345" s="392">
        <f>SUM('2. NCCF CAD'!P345,'3. NCCF USD'!P345,'4. NCCF EUR'!P345,'5. NCCF GBP'!P345,'6. NCCF Autres (inclus)'!P345)</f>
        <v>0</v>
      </c>
      <c r="Q345" s="392">
        <f>SUM('2. NCCF CAD'!Q345,'3. NCCF USD'!Q345,'4. NCCF EUR'!Q345,'5. NCCF GBP'!Q345,'6. NCCF Autres (inclus)'!Q345)</f>
        <v>0</v>
      </c>
      <c r="R345" s="392">
        <f>SUM('2. NCCF CAD'!R345,'3. NCCF USD'!R345,'4. NCCF EUR'!R345,'5. NCCF GBP'!R345,'6. NCCF Autres (inclus)'!R345)</f>
        <v>0</v>
      </c>
      <c r="S345" s="392">
        <f>SUM('2. NCCF CAD'!S345,'3. NCCF USD'!S345,'4. NCCF EUR'!S345,'5. NCCF GBP'!S345,'6. NCCF Autres (inclus)'!S345)</f>
        <v>0</v>
      </c>
      <c r="T345" s="392">
        <f>SUM('2. NCCF CAD'!T345,'3. NCCF USD'!T345,'4. NCCF EUR'!T345,'5. NCCF GBP'!T345,'6. NCCF Autres (inclus)'!T345)</f>
        <v>0</v>
      </c>
      <c r="U345" s="388">
        <f>SUM('2. NCCF CAD'!U345,'3. NCCF USD'!U345,'4. NCCF EUR'!U345,'5. NCCF GBP'!U345,'6. NCCF Autres (inclus)'!U345)</f>
        <v>0</v>
      </c>
      <c r="V345" s="393">
        <f>SUM('2. NCCF CAD'!V345,'3. NCCF USD'!V345,'4. NCCF EUR'!V345,'5. NCCF GBP'!V345,'6. NCCF Autres (inclus)'!V345)</f>
        <v>0</v>
      </c>
      <c r="W345" s="420">
        <f>SUM('2. NCCF CAD'!W345,'3. NCCF USD'!W345,'4. NCCF EUR'!W345,'5. NCCF GBP'!W345,'6. NCCF Autres (inclus)'!W345)</f>
        <v>0</v>
      </c>
      <c r="Y345" s="236"/>
    </row>
    <row r="346" spans="2:25" outlineLevel="1" x14ac:dyDescent="0.25">
      <c r="B346" s="465"/>
      <c r="C346" s="272"/>
      <c r="D346" s="272"/>
      <c r="E346" s="273"/>
      <c r="F346" s="274" t="s">
        <v>25</v>
      </c>
      <c r="G346" s="394">
        <f>SUM('2. NCCF CAD'!G346,'3. NCCF USD'!G346,'4. NCCF EUR'!G346,'5. NCCF GBP'!G346,'6. NCCF Autres (inclus)'!G346)</f>
        <v>0</v>
      </c>
      <c r="H346" s="395">
        <f>SUM('2. NCCF CAD'!H346,'3. NCCF USD'!H346,'4. NCCF EUR'!H346,'5. NCCF GBP'!H346,'6. NCCF Autres (inclus)'!H346)</f>
        <v>0</v>
      </c>
      <c r="I346" s="389">
        <f>SUM('2. NCCF CAD'!I346,'3. NCCF USD'!I346,'4. NCCF EUR'!I346,'5. NCCF GBP'!I346,'6. NCCF Autres (inclus)'!I346)</f>
        <v>0</v>
      </c>
      <c r="J346" s="389">
        <f>SUM('2. NCCF CAD'!J346,'3. NCCF USD'!J346,'4. NCCF EUR'!J346,'5. NCCF GBP'!J346,'6. NCCF Autres (inclus)'!J346)</f>
        <v>0</v>
      </c>
      <c r="K346" s="436">
        <f>SUM('2. NCCF CAD'!K346,'3. NCCF USD'!K346,'4. NCCF EUR'!K346,'5. NCCF GBP'!K346,'6. NCCF Autres (inclus)'!K346)</f>
        <v>0</v>
      </c>
      <c r="L346" s="391">
        <f>SUM('2. NCCF CAD'!L346,'3. NCCF USD'!L346,'4. NCCF EUR'!L346,'5. NCCF GBP'!L346,'6. NCCF Autres (inclus)'!L346)</f>
        <v>0</v>
      </c>
      <c r="M346" s="396">
        <f>SUM('2. NCCF CAD'!M346,'3. NCCF USD'!M346,'4. NCCF EUR'!M346,'5. NCCF GBP'!M346,'6. NCCF Autres (inclus)'!M346)</f>
        <v>0</v>
      </c>
      <c r="N346" s="392">
        <f>SUM('2. NCCF CAD'!N346,'3. NCCF USD'!N346,'4. NCCF EUR'!N346,'5. NCCF GBP'!N346,'6. NCCF Autres (inclus)'!N346)</f>
        <v>0</v>
      </c>
      <c r="O346" s="392">
        <f>SUM('2. NCCF CAD'!O346,'3. NCCF USD'!O346,'4. NCCF EUR'!O346,'5. NCCF GBP'!O346,'6. NCCF Autres (inclus)'!O346)</f>
        <v>0</v>
      </c>
      <c r="P346" s="392">
        <f>SUM('2. NCCF CAD'!P346,'3. NCCF USD'!P346,'4. NCCF EUR'!P346,'5. NCCF GBP'!P346,'6. NCCF Autres (inclus)'!P346)</f>
        <v>0</v>
      </c>
      <c r="Q346" s="392">
        <f>SUM('2. NCCF CAD'!Q346,'3. NCCF USD'!Q346,'4. NCCF EUR'!Q346,'5. NCCF GBP'!Q346,'6. NCCF Autres (inclus)'!Q346)</f>
        <v>0</v>
      </c>
      <c r="R346" s="392">
        <f>SUM('2. NCCF CAD'!R346,'3. NCCF USD'!R346,'4. NCCF EUR'!R346,'5. NCCF GBP'!R346,'6. NCCF Autres (inclus)'!R346)</f>
        <v>0</v>
      </c>
      <c r="S346" s="392">
        <f>SUM('2. NCCF CAD'!S346,'3. NCCF USD'!S346,'4. NCCF EUR'!S346,'5. NCCF GBP'!S346,'6. NCCF Autres (inclus)'!S346)</f>
        <v>0</v>
      </c>
      <c r="T346" s="392">
        <f>SUM('2. NCCF CAD'!T346,'3. NCCF USD'!T346,'4. NCCF EUR'!T346,'5. NCCF GBP'!T346,'6. NCCF Autres (inclus)'!T346)</f>
        <v>0</v>
      </c>
      <c r="U346" s="388">
        <f>SUM('2. NCCF CAD'!U346,'3. NCCF USD'!U346,'4. NCCF EUR'!U346,'5. NCCF GBP'!U346,'6. NCCF Autres (inclus)'!U346)</f>
        <v>0</v>
      </c>
      <c r="V346" s="393">
        <f>SUM('2. NCCF CAD'!V346,'3. NCCF USD'!V346,'4. NCCF EUR'!V346,'5. NCCF GBP'!V346,'6. NCCF Autres (inclus)'!V346)</f>
        <v>0</v>
      </c>
      <c r="W346" s="420">
        <f>SUM('2. NCCF CAD'!W346,'3. NCCF USD'!W346,'4. NCCF EUR'!W346,'5. NCCF GBP'!W346,'6. NCCF Autres (inclus)'!W346)</f>
        <v>0</v>
      </c>
      <c r="Y346" s="236"/>
    </row>
    <row r="347" spans="2:25" x14ac:dyDescent="0.25">
      <c r="B347" s="465"/>
      <c r="C347" s="272"/>
      <c r="D347" s="272"/>
      <c r="E347" s="273" t="s">
        <v>26</v>
      </c>
      <c r="F347" s="273"/>
      <c r="G347" s="367">
        <f t="shared" ref="G347:W347" si="71">SUBTOTAL(9,G348:G351)</f>
        <v>0</v>
      </c>
      <c r="H347" s="368">
        <f t="shared" si="71"/>
        <v>0</v>
      </c>
      <c r="I347" s="369">
        <f t="shared" si="71"/>
        <v>0</v>
      </c>
      <c r="J347" s="369">
        <f t="shared" si="71"/>
        <v>0</v>
      </c>
      <c r="K347" s="370">
        <f t="shared" si="71"/>
        <v>0</v>
      </c>
      <c r="L347" s="364">
        <f t="shared" si="71"/>
        <v>0</v>
      </c>
      <c r="M347" s="364">
        <f t="shared" si="71"/>
        <v>0</v>
      </c>
      <c r="N347" s="364">
        <f t="shared" si="71"/>
        <v>0</v>
      </c>
      <c r="O347" s="364">
        <f t="shared" si="71"/>
        <v>0</v>
      </c>
      <c r="P347" s="364">
        <f t="shared" si="71"/>
        <v>0</v>
      </c>
      <c r="Q347" s="364">
        <f t="shared" si="71"/>
        <v>0</v>
      </c>
      <c r="R347" s="364">
        <f t="shared" si="71"/>
        <v>0</v>
      </c>
      <c r="S347" s="364">
        <f t="shared" si="71"/>
        <v>0</v>
      </c>
      <c r="T347" s="364">
        <f t="shared" si="71"/>
        <v>0</v>
      </c>
      <c r="U347" s="364">
        <f t="shared" si="71"/>
        <v>0</v>
      </c>
      <c r="V347" s="364">
        <f t="shared" si="71"/>
        <v>0</v>
      </c>
      <c r="W347" s="366">
        <f t="shared" si="71"/>
        <v>0</v>
      </c>
      <c r="Y347" s="238"/>
    </row>
    <row r="348" spans="2:25" outlineLevel="1" x14ac:dyDescent="0.25">
      <c r="B348" s="465"/>
      <c r="C348" s="272"/>
      <c r="D348" s="272"/>
      <c r="E348" s="273"/>
      <c r="F348" s="274" t="s">
        <v>27</v>
      </c>
      <c r="G348" s="394">
        <f>SUM('2. NCCF CAD'!G348,'3. NCCF USD'!G348,'4. NCCF EUR'!G348,'5. NCCF GBP'!G348,'6. NCCF Autres (inclus)'!G348)</f>
        <v>0</v>
      </c>
      <c r="H348" s="395">
        <f>SUM('2. NCCF CAD'!H348,'3. NCCF USD'!H348,'4. NCCF EUR'!H348,'5. NCCF GBP'!H348,'6. NCCF Autres (inclus)'!H348)</f>
        <v>0</v>
      </c>
      <c r="I348" s="389">
        <f>SUM('2. NCCF CAD'!I348,'3. NCCF USD'!I348,'4. NCCF EUR'!I348,'5. NCCF GBP'!I348,'6. NCCF Autres (inclus)'!I348)</f>
        <v>0</v>
      </c>
      <c r="J348" s="389">
        <f>SUM('2. NCCF CAD'!J348,'3. NCCF USD'!J348,'4. NCCF EUR'!J348,'5. NCCF GBP'!J348,'6. NCCF Autres (inclus)'!J348)</f>
        <v>0</v>
      </c>
      <c r="K348" s="436">
        <f>SUM('2. NCCF CAD'!K348,'3. NCCF USD'!K348,'4. NCCF EUR'!K348,'5. NCCF GBP'!K348,'6. NCCF Autres (inclus)'!K348)</f>
        <v>0</v>
      </c>
      <c r="L348" s="391">
        <f>SUM('2. NCCF CAD'!L348,'3. NCCF USD'!L348,'4. NCCF EUR'!L348,'5. NCCF GBP'!L348,'6. NCCF Autres (inclus)'!L348)</f>
        <v>0</v>
      </c>
      <c r="M348" s="396">
        <f>SUM('2. NCCF CAD'!M348,'3. NCCF USD'!M348,'4. NCCF EUR'!M348,'5. NCCF GBP'!M348,'6. NCCF Autres (inclus)'!M348)</f>
        <v>0</v>
      </c>
      <c r="N348" s="392">
        <f>SUM('2. NCCF CAD'!N348,'3. NCCF USD'!N348,'4. NCCF EUR'!N348,'5. NCCF GBP'!N348,'6. NCCF Autres (inclus)'!N348)</f>
        <v>0</v>
      </c>
      <c r="O348" s="392">
        <f>SUM('2. NCCF CAD'!O348,'3. NCCF USD'!O348,'4. NCCF EUR'!O348,'5. NCCF GBP'!O348,'6. NCCF Autres (inclus)'!O348)</f>
        <v>0</v>
      </c>
      <c r="P348" s="392">
        <f>SUM('2. NCCF CAD'!P348,'3. NCCF USD'!P348,'4. NCCF EUR'!P348,'5. NCCF GBP'!P348,'6. NCCF Autres (inclus)'!P348)</f>
        <v>0</v>
      </c>
      <c r="Q348" s="392">
        <f>SUM('2. NCCF CAD'!Q348,'3. NCCF USD'!Q348,'4. NCCF EUR'!Q348,'5. NCCF GBP'!Q348,'6. NCCF Autres (inclus)'!Q348)</f>
        <v>0</v>
      </c>
      <c r="R348" s="392">
        <f>SUM('2. NCCF CAD'!R348,'3. NCCF USD'!R348,'4. NCCF EUR'!R348,'5. NCCF GBP'!R348,'6. NCCF Autres (inclus)'!R348)</f>
        <v>0</v>
      </c>
      <c r="S348" s="392">
        <f>SUM('2. NCCF CAD'!S348,'3. NCCF USD'!S348,'4. NCCF EUR'!S348,'5. NCCF GBP'!S348,'6. NCCF Autres (inclus)'!S348)</f>
        <v>0</v>
      </c>
      <c r="T348" s="392">
        <f>SUM('2. NCCF CAD'!T348,'3. NCCF USD'!T348,'4. NCCF EUR'!T348,'5. NCCF GBP'!T348,'6. NCCF Autres (inclus)'!T348)</f>
        <v>0</v>
      </c>
      <c r="U348" s="388">
        <f>SUM('2. NCCF CAD'!U348,'3. NCCF USD'!U348,'4. NCCF EUR'!U348,'5. NCCF GBP'!U348,'6. NCCF Autres (inclus)'!U348)</f>
        <v>0</v>
      </c>
      <c r="V348" s="393">
        <f>SUM('2. NCCF CAD'!V348,'3. NCCF USD'!V348,'4. NCCF EUR'!V348,'5. NCCF GBP'!V348,'6. NCCF Autres (inclus)'!V348)</f>
        <v>0</v>
      </c>
      <c r="W348" s="420">
        <f>SUM('2. NCCF CAD'!W348,'3. NCCF USD'!W348,'4. NCCF EUR'!W348,'5. NCCF GBP'!W348,'6. NCCF Autres (inclus)'!W348)</f>
        <v>0</v>
      </c>
      <c r="Y348" s="236"/>
    </row>
    <row r="349" spans="2:25" outlineLevel="1" x14ac:dyDescent="0.25">
      <c r="B349" s="465"/>
      <c r="C349" s="272"/>
      <c r="D349" s="272"/>
      <c r="E349" s="273"/>
      <c r="F349" s="274" t="s">
        <v>28</v>
      </c>
      <c r="G349" s="394">
        <f>SUM('2. NCCF CAD'!G349,'3. NCCF USD'!G349,'4. NCCF EUR'!G349,'5. NCCF GBP'!G349,'6. NCCF Autres (inclus)'!G349)</f>
        <v>0</v>
      </c>
      <c r="H349" s="395">
        <f>SUM('2. NCCF CAD'!H349,'3. NCCF USD'!H349,'4. NCCF EUR'!H349,'5. NCCF GBP'!H349,'6. NCCF Autres (inclus)'!H349)</f>
        <v>0</v>
      </c>
      <c r="I349" s="389">
        <f>SUM('2. NCCF CAD'!I349,'3. NCCF USD'!I349,'4. NCCF EUR'!I349,'5. NCCF GBP'!I349,'6. NCCF Autres (inclus)'!I349)</f>
        <v>0</v>
      </c>
      <c r="J349" s="389">
        <f>SUM('2. NCCF CAD'!J349,'3. NCCF USD'!J349,'4. NCCF EUR'!J349,'5. NCCF GBP'!J349,'6. NCCF Autres (inclus)'!J349)</f>
        <v>0</v>
      </c>
      <c r="K349" s="436">
        <f>SUM('2. NCCF CAD'!K349,'3. NCCF USD'!K349,'4. NCCF EUR'!K349,'5. NCCF GBP'!K349,'6. NCCF Autres (inclus)'!K349)</f>
        <v>0</v>
      </c>
      <c r="L349" s="391">
        <f>SUM('2. NCCF CAD'!L349,'3. NCCF USD'!L349,'4. NCCF EUR'!L349,'5. NCCF GBP'!L349,'6. NCCF Autres (inclus)'!L349)</f>
        <v>0</v>
      </c>
      <c r="M349" s="396">
        <f>SUM('2. NCCF CAD'!M349,'3. NCCF USD'!M349,'4. NCCF EUR'!M349,'5. NCCF GBP'!M349,'6. NCCF Autres (inclus)'!M349)</f>
        <v>0</v>
      </c>
      <c r="N349" s="392">
        <f>SUM('2. NCCF CAD'!N349,'3. NCCF USD'!N349,'4. NCCF EUR'!N349,'5. NCCF GBP'!N349,'6. NCCF Autres (inclus)'!N349)</f>
        <v>0</v>
      </c>
      <c r="O349" s="392">
        <f>SUM('2. NCCF CAD'!O349,'3. NCCF USD'!O349,'4. NCCF EUR'!O349,'5. NCCF GBP'!O349,'6. NCCF Autres (inclus)'!O349)</f>
        <v>0</v>
      </c>
      <c r="P349" s="392">
        <f>SUM('2. NCCF CAD'!P349,'3. NCCF USD'!P349,'4. NCCF EUR'!P349,'5. NCCF GBP'!P349,'6. NCCF Autres (inclus)'!P349)</f>
        <v>0</v>
      </c>
      <c r="Q349" s="392">
        <f>SUM('2. NCCF CAD'!Q349,'3. NCCF USD'!Q349,'4. NCCF EUR'!Q349,'5. NCCF GBP'!Q349,'6. NCCF Autres (inclus)'!Q349)</f>
        <v>0</v>
      </c>
      <c r="R349" s="392">
        <f>SUM('2. NCCF CAD'!R349,'3. NCCF USD'!R349,'4. NCCF EUR'!R349,'5. NCCF GBP'!R349,'6. NCCF Autres (inclus)'!R349)</f>
        <v>0</v>
      </c>
      <c r="S349" s="392">
        <f>SUM('2. NCCF CAD'!S349,'3. NCCF USD'!S349,'4. NCCF EUR'!S349,'5. NCCF GBP'!S349,'6. NCCF Autres (inclus)'!S349)</f>
        <v>0</v>
      </c>
      <c r="T349" s="392">
        <f>SUM('2. NCCF CAD'!T349,'3. NCCF USD'!T349,'4. NCCF EUR'!T349,'5. NCCF GBP'!T349,'6. NCCF Autres (inclus)'!T349)</f>
        <v>0</v>
      </c>
      <c r="U349" s="388">
        <f>SUM('2. NCCF CAD'!U349,'3. NCCF USD'!U349,'4. NCCF EUR'!U349,'5. NCCF GBP'!U349,'6. NCCF Autres (inclus)'!U349)</f>
        <v>0</v>
      </c>
      <c r="V349" s="393">
        <f>SUM('2. NCCF CAD'!V349,'3. NCCF USD'!V349,'4. NCCF EUR'!V349,'5. NCCF GBP'!V349,'6. NCCF Autres (inclus)'!V349)</f>
        <v>0</v>
      </c>
      <c r="W349" s="420">
        <f>SUM('2. NCCF CAD'!W349,'3. NCCF USD'!W349,'4. NCCF EUR'!W349,'5. NCCF GBP'!W349,'6. NCCF Autres (inclus)'!W349)</f>
        <v>0</v>
      </c>
      <c r="Y349" s="236"/>
    </row>
    <row r="350" spans="2:25" outlineLevel="1" x14ac:dyDescent="0.25">
      <c r="B350" s="465"/>
      <c r="C350" s="272"/>
      <c r="D350" s="272"/>
      <c r="E350" s="273"/>
      <c r="F350" s="274" t="s">
        <v>29</v>
      </c>
      <c r="G350" s="394">
        <f>SUM('2. NCCF CAD'!G350,'3. NCCF USD'!G350,'4. NCCF EUR'!G350,'5. NCCF GBP'!G350,'6. NCCF Autres (inclus)'!G350)</f>
        <v>0</v>
      </c>
      <c r="H350" s="395">
        <f>SUM('2. NCCF CAD'!H350,'3. NCCF USD'!H350,'4. NCCF EUR'!H350,'5. NCCF GBP'!H350,'6. NCCF Autres (inclus)'!H350)</f>
        <v>0</v>
      </c>
      <c r="I350" s="389">
        <f>SUM('2. NCCF CAD'!I350,'3. NCCF USD'!I350,'4. NCCF EUR'!I350,'5. NCCF GBP'!I350,'6. NCCF Autres (inclus)'!I350)</f>
        <v>0</v>
      </c>
      <c r="J350" s="389">
        <f>SUM('2. NCCF CAD'!J350,'3. NCCF USD'!J350,'4. NCCF EUR'!J350,'5. NCCF GBP'!J350,'6. NCCF Autres (inclus)'!J350)</f>
        <v>0</v>
      </c>
      <c r="K350" s="436">
        <f>SUM('2. NCCF CAD'!K350,'3. NCCF USD'!K350,'4. NCCF EUR'!K350,'5. NCCF GBP'!K350,'6. NCCF Autres (inclus)'!K350)</f>
        <v>0</v>
      </c>
      <c r="L350" s="391">
        <f>SUM('2. NCCF CAD'!L350,'3. NCCF USD'!L350,'4. NCCF EUR'!L350,'5. NCCF GBP'!L350,'6. NCCF Autres (inclus)'!L350)</f>
        <v>0</v>
      </c>
      <c r="M350" s="396">
        <f>SUM('2. NCCF CAD'!M350,'3. NCCF USD'!M350,'4. NCCF EUR'!M350,'5. NCCF GBP'!M350,'6. NCCF Autres (inclus)'!M350)</f>
        <v>0</v>
      </c>
      <c r="N350" s="392">
        <f>SUM('2. NCCF CAD'!N350,'3. NCCF USD'!N350,'4. NCCF EUR'!N350,'5. NCCF GBP'!N350,'6. NCCF Autres (inclus)'!N350)</f>
        <v>0</v>
      </c>
      <c r="O350" s="392">
        <f>SUM('2. NCCF CAD'!O350,'3. NCCF USD'!O350,'4. NCCF EUR'!O350,'5. NCCF GBP'!O350,'6. NCCF Autres (inclus)'!O350)</f>
        <v>0</v>
      </c>
      <c r="P350" s="392">
        <f>SUM('2. NCCF CAD'!P350,'3. NCCF USD'!P350,'4. NCCF EUR'!P350,'5. NCCF GBP'!P350,'6. NCCF Autres (inclus)'!P350)</f>
        <v>0</v>
      </c>
      <c r="Q350" s="392">
        <f>SUM('2. NCCF CAD'!Q350,'3. NCCF USD'!Q350,'4. NCCF EUR'!Q350,'5. NCCF GBP'!Q350,'6. NCCF Autres (inclus)'!Q350)</f>
        <v>0</v>
      </c>
      <c r="R350" s="392">
        <f>SUM('2. NCCF CAD'!R350,'3. NCCF USD'!R350,'4. NCCF EUR'!R350,'5. NCCF GBP'!R350,'6. NCCF Autres (inclus)'!R350)</f>
        <v>0</v>
      </c>
      <c r="S350" s="392">
        <f>SUM('2. NCCF CAD'!S350,'3. NCCF USD'!S350,'4. NCCF EUR'!S350,'5. NCCF GBP'!S350,'6. NCCF Autres (inclus)'!S350)</f>
        <v>0</v>
      </c>
      <c r="T350" s="392">
        <f>SUM('2. NCCF CAD'!T350,'3. NCCF USD'!T350,'4. NCCF EUR'!T350,'5. NCCF GBP'!T350,'6. NCCF Autres (inclus)'!T350)</f>
        <v>0</v>
      </c>
      <c r="U350" s="388">
        <f>SUM('2. NCCF CAD'!U350,'3. NCCF USD'!U350,'4. NCCF EUR'!U350,'5. NCCF GBP'!U350,'6. NCCF Autres (inclus)'!U350)</f>
        <v>0</v>
      </c>
      <c r="V350" s="393">
        <f>SUM('2. NCCF CAD'!V350,'3. NCCF USD'!V350,'4. NCCF EUR'!V350,'5. NCCF GBP'!V350,'6. NCCF Autres (inclus)'!V350)</f>
        <v>0</v>
      </c>
      <c r="W350" s="420">
        <f>SUM('2. NCCF CAD'!W350,'3. NCCF USD'!W350,'4. NCCF EUR'!W350,'5. NCCF GBP'!W350,'6. NCCF Autres (inclus)'!W350)</f>
        <v>0</v>
      </c>
      <c r="Y350" s="236"/>
    </row>
    <row r="351" spans="2:25" outlineLevel="1" x14ac:dyDescent="0.25">
      <c r="B351" s="465"/>
      <c r="C351" s="272"/>
      <c r="D351" s="272"/>
      <c r="E351" s="273"/>
      <c r="F351" s="274" t="s">
        <v>30</v>
      </c>
      <c r="G351" s="394">
        <f>SUM('2. NCCF CAD'!G351,'3. NCCF USD'!G351,'4. NCCF EUR'!G351,'5. NCCF GBP'!G351,'6. NCCF Autres (inclus)'!G351)</f>
        <v>0</v>
      </c>
      <c r="H351" s="395">
        <f>SUM('2. NCCF CAD'!H351,'3. NCCF USD'!H351,'4. NCCF EUR'!H351,'5. NCCF GBP'!H351,'6. NCCF Autres (inclus)'!H351)</f>
        <v>0</v>
      </c>
      <c r="I351" s="389">
        <f>SUM('2. NCCF CAD'!I351,'3. NCCF USD'!I351,'4. NCCF EUR'!I351,'5. NCCF GBP'!I351,'6. NCCF Autres (inclus)'!I351)</f>
        <v>0</v>
      </c>
      <c r="J351" s="389">
        <f>SUM('2. NCCF CAD'!J351,'3. NCCF USD'!J351,'4. NCCF EUR'!J351,'5. NCCF GBP'!J351,'6. NCCF Autres (inclus)'!J351)</f>
        <v>0</v>
      </c>
      <c r="K351" s="436">
        <f>SUM('2. NCCF CAD'!K351,'3. NCCF USD'!K351,'4. NCCF EUR'!K351,'5. NCCF GBP'!K351,'6. NCCF Autres (inclus)'!K351)</f>
        <v>0</v>
      </c>
      <c r="L351" s="391">
        <f>SUM('2. NCCF CAD'!L351,'3. NCCF USD'!L351,'4. NCCF EUR'!L351,'5. NCCF GBP'!L351,'6. NCCF Autres (inclus)'!L351)</f>
        <v>0</v>
      </c>
      <c r="M351" s="396">
        <f>SUM('2. NCCF CAD'!M351,'3. NCCF USD'!M351,'4. NCCF EUR'!M351,'5. NCCF GBP'!M351,'6. NCCF Autres (inclus)'!M351)</f>
        <v>0</v>
      </c>
      <c r="N351" s="392">
        <f>SUM('2. NCCF CAD'!N351,'3. NCCF USD'!N351,'4. NCCF EUR'!N351,'5. NCCF GBP'!N351,'6. NCCF Autres (inclus)'!N351)</f>
        <v>0</v>
      </c>
      <c r="O351" s="392">
        <f>SUM('2. NCCF CAD'!O351,'3. NCCF USD'!O351,'4. NCCF EUR'!O351,'5. NCCF GBP'!O351,'6. NCCF Autres (inclus)'!O351)</f>
        <v>0</v>
      </c>
      <c r="P351" s="392">
        <f>SUM('2. NCCF CAD'!P351,'3. NCCF USD'!P351,'4. NCCF EUR'!P351,'5. NCCF GBP'!P351,'6. NCCF Autres (inclus)'!P351)</f>
        <v>0</v>
      </c>
      <c r="Q351" s="392">
        <f>SUM('2. NCCF CAD'!Q351,'3. NCCF USD'!Q351,'4. NCCF EUR'!Q351,'5. NCCF GBP'!Q351,'6. NCCF Autres (inclus)'!Q351)</f>
        <v>0</v>
      </c>
      <c r="R351" s="392">
        <f>SUM('2. NCCF CAD'!R351,'3. NCCF USD'!R351,'4. NCCF EUR'!R351,'5. NCCF GBP'!R351,'6. NCCF Autres (inclus)'!R351)</f>
        <v>0</v>
      </c>
      <c r="S351" s="392">
        <f>SUM('2. NCCF CAD'!S351,'3. NCCF USD'!S351,'4. NCCF EUR'!S351,'5. NCCF GBP'!S351,'6. NCCF Autres (inclus)'!S351)</f>
        <v>0</v>
      </c>
      <c r="T351" s="392">
        <f>SUM('2. NCCF CAD'!T351,'3. NCCF USD'!T351,'4. NCCF EUR'!T351,'5. NCCF GBP'!T351,'6. NCCF Autres (inclus)'!T351)</f>
        <v>0</v>
      </c>
      <c r="U351" s="388">
        <f>SUM('2. NCCF CAD'!U351,'3. NCCF USD'!U351,'4. NCCF EUR'!U351,'5. NCCF GBP'!U351,'6. NCCF Autres (inclus)'!U351)</f>
        <v>0</v>
      </c>
      <c r="V351" s="393">
        <f>SUM('2. NCCF CAD'!V351,'3. NCCF USD'!V351,'4. NCCF EUR'!V351,'5. NCCF GBP'!V351,'6. NCCF Autres (inclus)'!V351)</f>
        <v>0</v>
      </c>
      <c r="W351" s="420">
        <f>SUM('2. NCCF CAD'!W351,'3. NCCF USD'!W351,'4. NCCF EUR'!W351,'5. NCCF GBP'!W351,'6. NCCF Autres (inclus)'!W351)</f>
        <v>0</v>
      </c>
      <c r="Y351" s="236"/>
    </row>
    <row r="352" spans="2:25" x14ac:dyDescent="0.25">
      <c r="B352" s="465"/>
      <c r="C352" s="272"/>
      <c r="D352" s="272"/>
      <c r="E352" s="273" t="s">
        <v>31</v>
      </c>
      <c r="F352" s="273"/>
      <c r="G352" s="367">
        <f t="shared" ref="G352:W352" si="72">SUBTOTAL(9,G353:G356)</f>
        <v>0</v>
      </c>
      <c r="H352" s="368">
        <f t="shared" si="72"/>
        <v>0</v>
      </c>
      <c r="I352" s="369">
        <f t="shared" si="72"/>
        <v>0</v>
      </c>
      <c r="J352" s="369">
        <f t="shared" si="72"/>
        <v>0</v>
      </c>
      <c r="K352" s="370">
        <f t="shared" si="72"/>
        <v>0</v>
      </c>
      <c r="L352" s="364">
        <f t="shared" si="72"/>
        <v>0</v>
      </c>
      <c r="M352" s="364">
        <f t="shared" si="72"/>
        <v>0</v>
      </c>
      <c r="N352" s="364">
        <f t="shared" si="72"/>
        <v>0</v>
      </c>
      <c r="O352" s="364">
        <f t="shared" si="72"/>
        <v>0</v>
      </c>
      <c r="P352" s="364">
        <f t="shared" si="72"/>
        <v>0</v>
      </c>
      <c r="Q352" s="364">
        <f t="shared" si="72"/>
        <v>0</v>
      </c>
      <c r="R352" s="364">
        <f t="shared" si="72"/>
        <v>0</v>
      </c>
      <c r="S352" s="364">
        <f t="shared" si="72"/>
        <v>0</v>
      </c>
      <c r="T352" s="364">
        <f t="shared" si="72"/>
        <v>0</v>
      </c>
      <c r="U352" s="364">
        <f t="shared" si="72"/>
        <v>0</v>
      </c>
      <c r="V352" s="364">
        <f t="shared" si="72"/>
        <v>0</v>
      </c>
      <c r="W352" s="366">
        <f t="shared" si="72"/>
        <v>0</v>
      </c>
      <c r="Y352" s="238"/>
    </row>
    <row r="353" spans="2:25" outlineLevel="1" x14ac:dyDescent="0.25">
      <c r="B353" s="465"/>
      <c r="C353" s="272"/>
      <c r="D353" s="272"/>
      <c r="E353" s="273"/>
      <c r="F353" s="274" t="s">
        <v>32</v>
      </c>
      <c r="G353" s="394">
        <f>SUM('2. NCCF CAD'!G353,'3. NCCF USD'!G353,'4. NCCF EUR'!G353,'5. NCCF GBP'!G353,'6. NCCF Autres (inclus)'!G353)</f>
        <v>0</v>
      </c>
      <c r="H353" s="395">
        <f>SUM('2. NCCF CAD'!H353,'3. NCCF USD'!H353,'4. NCCF EUR'!H353,'5. NCCF GBP'!H353,'6. NCCF Autres (inclus)'!H353)</f>
        <v>0</v>
      </c>
      <c r="I353" s="389">
        <f>SUM('2. NCCF CAD'!I353,'3. NCCF USD'!I353,'4. NCCF EUR'!I353,'5. NCCF GBP'!I353,'6. NCCF Autres (inclus)'!I353)</f>
        <v>0</v>
      </c>
      <c r="J353" s="389">
        <f>SUM('2. NCCF CAD'!J353,'3. NCCF USD'!J353,'4. NCCF EUR'!J353,'5. NCCF GBP'!J353,'6. NCCF Autres (inclus)'!J353)</f>
        <v>0</v>
      </c>
      <c r="K353" s="436">
        <f>SUM('2. NCCF CAD'!K353,'3. NCCF USD'!K353,'4. NCCF EUR'!K353,'5. NCCF GBP'!K353,'6. NCCF Autres (inclus)'!K353)</f>
        <v>0</v>
      </c>
      <c r="L353" s="391">
        <f>SUM('2. NCCF CAD'!L353,'3. NCCF USD'!L353,'4. NCCF EUR'!L353,'5. NCCF GBP'!L353,'6. NCCF Autres (inclus)'!L353)</f>
        <v>0</v>
      </c>
      <c r="M353" s="396">
        <f>SUM('2. NCCF CAD'!M353,'3. NCCF USD'!M353,'4. NCCF EUR'!M353,'5. NCCF GBP'!M353,'6. NCCF Autres (inclus)'!M353)</f>
        <v>0</v>
      </c>
      <c r="N353" s="392">
        <f>SUM('2. NCCF CAD'!N353,'3. NCCF USD'!N353,'4. NCCF EUR'!N353,'5. NCCF GBP'!N353,'6. NCCF Autres (inclus)'!N353)</f>
        <v>0</v>
      </c>
      <c r="O353" s="392">
        <f>SUM('2. NCCF CAD'!O353,'3. NCCF USD'!O353,'4. NCCF EUR'!O353,'5. NCCF GBP'!O353,'6. NCCF Autres (inclus)'!O353)</f>
        <v>0</v>
      </c>
      <c r="P353" s="392">
        <f>SUM('2. NCCF CAD'!P353,'3. NCCF USD'!P353,'4. NCCF EUR'!P353,'5. NCCF GBP'!P353,'6. NCCF Autres (inclus)'!P353)</f>
        <v>0</v>
      </c>
      <c r="Q353" s="392">
        <f>SUM('2. NCCF CAD'!Q353,'3. NCCF USD'!Q353,'4. NCCF EUR'!Q353,'5. NCCF GBP'!Q353,'6. NCCF Autres (inclus)'!Q353)</f>
        <v>0</v>
      </c>
      <c r="R353" s="392">
        <f>SUM('2. NCCF CAD'!R353,'3. NCCF USD'!R353,'4. NCCF EUR'!R353,'5. NCCF GBP'!R353,'6. NCCF Autres (inclus)'!R353)</f>
        <v>0</v>
      </c>
      <c r="S353" s="392">
        <f>SUM('2. NCCF CAD'!S353,'3. NCCF USD'!S353,'4. NCCF EUR'!S353,'5. NCCF GBP'!S353,'6. NCCF Autres (inclus)'!S353)</f>
        <v>0</v>
      </c>
      <c r="T353" s="392">
        <f>SUM('2. NCCF CAD'!T353,'3. NCCF USD'!T353,'4. NCCF EUR'!T353,'5. NCCF GBP'!T353,'6. NCCF Autres (inclus)'!T353)</f>
        <v>0</v>
      </c>
      <c r="U353" s="388">
        <f>SUM('2. NCCF CAD'!U353,'3. NCCF USD'!U353,'4. NCCF EUR'!U353,'5. NCCF GBP'!U353,'6. NCCF Autres (inclus)'!U353)</f>
        <v>0</v>
      </c>
      <c r="V353" s="393">
        <f>SUM('2. NCCF CAD'!V353,'3. NCCF USD'!V353,'4. NCCF EUR'!V353,'5. NCCF GBP'!V353,'6. NCCF Autres (inclus)'!V353)</f>
        <v>0</v>
      </c>
      <c r="W353" s="420">
        <f>SUM('2. NCCF CAD'!W353,'3. NCCF USD'!W353,'4. NCCF EUR'!W353,'5. NCCF GBP'!W353,'6. NCCF Autres (inclus)'!W353)</f>
        <v>0</v>
      </c>
      <c r="Y353" s="236"/>
    </row>
    <row r="354" spans="2:25" outlineLevel="1" x14ac:dyDescent="0.25">
      <c r="B354" s="465"/>
      <c r="C354" s="272"/>
      <c r="D354" s="272"/>
      <c r="E354" s="273"/>
      <c r="F354" s="274" t="s">
        <v>33</v>
      </c>
      <c r="G354" s="394">
        <f>SUM('2. NCCF CAD'!G354,'3. NCCF USD'!G354,'4. NCCF EUR'!G354,'5. NCCF GBP'!G354,'6. NCCF Autres (inclus)'!G354)</f>
        <v>0</v>
      </c>
      <c r="H354" s="395">
        <f>SUM('2. NCCF CAD'!H354,'3. NCCF USD'!H354,'4. NCCF EUR'!H354,'5. NCCF GBP'!H354,'6. NCCF Autres (inclus)'!H354)</f>
        <v>0</v>
      </c>
      <c r="I354" s="389">
        <f>SUM('2. NCCF CAD'!I354,'3. NCCF USD'!I354,'4. NCCF EUR'!I354,'5. NCCF GBP'!I354,'6. NCCF Autres (inclus)'!I354)</f>
        <v>0</v>
      </c>
      <c r="J354" s="389">
        <f>SUM('2. NCCF CAD'!J354,'3. NCCF USD'!J354,'4. NCCF EUR'!J354,'5. NCCF GBP'!J354,'6. NCCF Autres (inclus)'!J354)</f>
        <v>0</v>
      </c>
      <c r="K354" s="436">
        <f>SUM('2. NCCF CAD'!K354,'3. NCCF USD'!K354,'4. NCCF EUR'!K354,'5. NCCF GBP'!K354,'6. NCCF Autres (inclus)'!K354)</f>
        <v>0</v>
      </c>
      <c r="L354" s="391">
        <f>SUM('2. NCCF CAD'!L354,'3. NCCF USD'!L354,'4. NCCF EUR'!L354,'5. NCCF GBP'!L354,'6. NCCF Autres (inclus)'!L354)</f>
        <v>0</v>
      </c>
      <c r="M354" s="396">
        <f>SUM('2. NCCF CAD'!M354,'3. NCCF USD'!M354,'4. NCCF EUR'!M354,'5. NCCF GBP'!M354,'6. NCCF Autres (inclus)'!M354)</f>
        <v>0</v>
      </c>
      <c r="N354" s="392">
        <f>SUM('2. NCCF CAD'!N354,'3. NCCF USD'!N354,'4. NCCF EUR'!N354,'5. NCCF GBP'!N354,'6. NCCF Autres (inclus)'!N354)</f>
        <v>0</v>
      </c>
      <c r="O354" s="392">
        <f>SUM('2. NCCF CAD'!O354,'3. NCCF USD'!O354,'4. NCCF EUR'!O354,'5. NCCF GBP'!O354,'6. NCCF Autres (inclus)'!O354)</f>
        <v>0</v>
      </c>
      <c r="P354" s="392">
        <f>SUM('2. NCCF CAD'!P354,'3. NCCF USD'!P354,'4. NCCF EUR'!P354,'5. NCCF GBP'!P354,'6. NCCF Autres (inclus)'!P354)</f>
        <v>0</v>
      </c>
      <c r="Q354" s="392">
        <f>SUM('2. NCCF CAD'!Q354,'3. NCCF USD'!Q354,'4. NCCF EUR'!Q354,'5. NCCF GBP'!Q354,'6. NCCF Autres (inclus)'!Q354)</f>
        <v>0</v>
      </c>
      <c r="R354" s="392">
        <f>SUM('2. NCCF CAD'!R354,'3. NCCF USD'!R354,'4. NCCF EUR'!R354,'5. NCCF GBP'!R354,'6. NCCF Autres (inclus)'!R354)</f>
        <v>0</v>
      </c>
      <c r="S354" s="392">
        <f>SUM('2. NCCF CAD'!S354,'3. NCCF USD'!S354,'4. NCCF EUR'!S354,'5. NCCF GBP'!S354,'6. NCCF Autres (inclus)'!S354)</f>
        <v>0</v>
      </c>
      <c r="T354" s="392">
        <f>SUM('2. NCCF CAD'!T354,'3. NCCF USD'!T354,'4. NCCF EUR'!T354,'5. NCCF GBP'!T354,'6. NCCF Autres (inclus)'!T354)</f>
        <v>0</v>
      </c>
      <c r="U354" s="388">
        <f>SUM('2. NCCF CAD'!U354,'3. NCCF USD'!U354,'4. NCCF EUR'!U354,'5. NCCF GBP'!U354,'6. NCCF Autres (inclus)'!U354)</f>
        <v>0</v>
      </c>
      <c r="V354" s="393">
        <f>SUM('2. NCCF CAD'!V354,'3. NCCF USD'!V354,'4. NCCF EUR'!V354,'5. NCCF GBP'!V354,'6. NCCF Autres (inclus)'!V354)</f>
        <v>0</v>
      </c>
      <c r="W354" s="420">
        <f>SUM('2. NCCF CAD'!W354,'3. NCCF USD'!W354,'4. NCCF EUR'!W354,'5. NCCF GBP'!W354,'6. NCCF Autres (inclus)'!W354)</f>
        <v>0</v>
      </c>
      <c r="Y354" s="236"/>
    </row>
    <row r="355" spans="2:25" outlineLevel="1" x14ac:dyDescent="0.25">
      <c r="B355" s="465"/>
      <c r="C355" s="272"/>
      <c r="D355" s="272"/>
      <c r="E355" s="273"/>
      <c r="F355" s="274" t="s">
        <v>34</v>
      </c>
      <c r="G355" s="394">
        <f>SUM('2. NCCF CAD'!G355,'3. NCCF USD'!G355,'4. NCCF EUR'!G355,'5. NCCF GBP'!G355,'6. NCCF Autres (inclus)'!G355)</f>
        <v>0</v>
      </c>
      <c r="H355" s="395">
        <f>SUM('2. NCCF CAD'!H355,'3. NCCF USD'!H355,'4. NCCF EUR'!H355,'5. NCCF GBP'!H355,'6. NCCF Autres (inclus)'!H355)</f>
        <v>0</v>
      </c>
      <c r="I355" s="389">
        <f>SUM('2. NCCF CAD'!I355,'3. NCCF USD'!I355,'4. NCCF EUR'!I355,'5. NCCF GBP'!I355,'6. NCCF Autres (inclus)'!I355)</f>
        <v>0</v>
      </c>
      <c r="J355" s="389">
        <f>SUM('2. NCCF CAD'!J355,'3. NCCF USD'!J355,'4. NCCF EUR'!J355,'5. NCCF GBP'!J355,'6. NCCF Autres (inclus)'!J355)</f>
        <v>0</v>
      </c>
      <c r="K355" s="436">
        <f>SUM('2. NCCF CAD'!K355,'3. NCCF USD'!K355,'4. NCCF EUR'!K355,'5. NCCF GBP'!K355,'6. NCCF Autres (inclus)'!K355)</f>
        <v>0</v>
      </c>
      <c r="L355" s="391">
        <f>SUM('2. NCCF CAD'!L355,'3. NCCF USD'!L355,'4. NCCF EUR'!L355,'5. NCCF GBP'!L355,'6. NCCF Autres (inclus)'!L355)</f>
        <v>0</v>
      </c>
      <c r="M355" s="396">
        <f>SUM('2. NCCF CAD'!M355,'3. NCCF USD'!M355,'4. NCCF EUR'!M355,'5. NCCF GBP'!M355,'6. NCCF Autres (inclus)'!M355)</f>
        <v>0</v>
      </c>
      <c r="N355" s="392">
        <f>SUM('2. NCCF CAD'!N355,'3. NCCF USD'!N355,'4. NCCF EUR'!N355,'5. NCCF GBP'!N355,'6. NCCF Autres (inclus)'!N355)</f>
        <v>0</v>
      </c>
      <c r="O355" s="392">
        <f>SUM('2. NCCF CAD'!O355,'3. NCCF USD'!O355,'4. NCCF EUR'!O355,'5. NCCF GBP'!O355,'6. NCCF Autres (inclus)'!O355)</f>
        <v>0</v>
      </c>
      <c r="P355" s="392">
        <f>SUM('2. NCCF CAD'!P355,'3. NCCF USD'!P355,'4. NCCF EUR'!P355,'5. NCCF GBP'!P355,'6. NCCF Autres (inclus)'!P355)</f>
        <v>0</v>
      </c>
      <c r="Q355" s="392">
        <f>SUM('2. NCCF CAD'!Q355,'3. NCCF USD'!Q355,'4. NCCF EUR'!Q355,'5. NCCF GBP'!Q355,'6. NCCF Autres (inclus)'!Q355)</f>
        <v>0</v>
      </c>
      <c r="R355" s="392">
        <f>SUM('2. NCCF CAD'!R355,'3. NCCF USD'!R355,'4. NCCF EUR'!R355,'5. NCCF GBP'!R355,'6. NCCF Autres (inclus)'!R355)</f>
        <v>0</v>
      </c>
      <c r="S355" s="392">
        <f>SUM('2. NCCF CAD'!S355,'3. NCCF USD'!S355,'4. NCCF EUR'!S355,'5. NCCF GBP'!S355,'6. NCCF Autres (inclus)'!S355)</f>
        <v>0</v>
      </c>
      <c r="T355" s="392">
        <f>SUM('2. NCCF CAD'!T355,'3. NCCF USD'!T355,'4. NCCF EUR'!T355,'5. NCCF GBP'!T355,'6. NCCF Autres (inclus)'!T355)</f>
        <v>0</v>
      </c>
      <c r="U355" s="388">
        <f>SUM('2. NCCF CAD'!U355,'3. NCCF USD'!U355,'4. NCCF EUR'!U355,'5. NCCF GBP'!U355,'6. NCCF Autres (inclus)'!U355)</f>
        <v>0</v>
      </c>
      <c r="V355" s="393">
        <f>SUM('2. NCCF CAD'!V355,'3. NCCF USD'!V355,'4. NCCF EUR'!V355,'5. NCCF GBP'!V355,'6. NCCF Autres (inclus)'!V355)</f>
        <v>0</v>
      </c>
      <c r="W355" s="420">
        <f>SUM('2. NCCF CAD'!W355,'3. NCCF USD'!W355,'4. NCCF EUR'!W355,'5. NCCF GBP'!W355,'6. NCCF Autres (inclus)'!W355)</f>
        <v>0</v>
      </c>
      <c r="Y355" s="236"/>
    </row>
    <row r="356" spans="2:25" outlineLevel="1" x14ac:dyDescent="0.25">
      <c r="B356" s="465"/>
      <c r="C356" s="272"/>
      <c r="D356" s="272"/>
      <c r="E356" s="273"/>
      <c r="F356" s="274" t="s">
        <v>35</v>
      </c>
      <c r="G356" s="394">
        <f>SUM('2. NCCF CAD'!G356,'3. NCCF USD'!G356,'4. NCCF EUR'!G356,'5. NCCF GBP'!G356,'6. NCCF Autres (inclus)'!G356)</f>
        <v>0</v>
      </c>
      <c r="H356" s="395">
        <f>SUM('2. NCCF CAD'!H356,'3. NCCF USD'!H356,'4. NCCF EUR'!H356,'5. NCCF GBP'!H356,'6. NCCF Autres (inclus)'!H356)</f>
        <v>0</v>
      </c>
      <c r="I356" s="389">
        <f>SUM('2. NCCF CAD'!I356,'3. NCCF USD'!I356,'4. NCCF EUR'!I356,'5. NCCF GBP'!I356,'6. NCCF Autres (inclus)'!I356)</f>
        <v>0</v>
      </c>
      <c r="J356" s="389">
        <f>SUM('2. NCCF CAD'!J356,'3. NCCF USD'!J356,'4. NCCF EUR'!J356,'5. NCCF GBP'!J356,'6. NCCF Autres (inclus)'!J356)</f>
        <v>0</v>
      </c>
      <c r="K356" s="436">
        <f>SUM('2. NCCF CAD'!K356,'3. NCCF USD'!K356,'4. NCCF EUR'!K356,'5. NCCF GBP'!K356,'6. NCCF Autres (inclus)'!K356)</f>
        <v>0</v>
      </c>
      <c r="L356" s="391">
        <f>SUM('2. NCCF CAD'!L356,'3. NCCF USD'!L356,'4. NCCF EUR'!L356,'5. NCCF GBP'!L356,'6. NCCF Autres (inclus)'!L356)</f>
        <v>0</v>
      </c>
      <c r="M356" s="396">
        <f>SUM('2. NCCF CAD'!M356,'3. NCCF USD'!M356,'4. NCCF EUR'!M356,'5. NCCF GBP'!M356,'6. NCCF Autres (inclus)'!M356)</f>
        <v>0</v>
      </c>
      <c r="N356" s="392">
        <f>SUM('2. NCCF CAD'!N356,'3. NCCF USD'!N356,'4. NCCF EUR'!N356,'5. NCCF GBP'!N356,'6. NCCF Autres (inclus)'!N356)</f>
        <v>0</v>
      </c>
      <c r="O356" s="392">
        <f>SUM('2. NCCF CAD'!O356,'3. NCCF USD'!O356,'4. NCCF EUR'!O356,'5. NCCF GBP'!O356,'6. NCCF Autres (inclus)'!O356)</f>
        <v>0</v>
      </c>
      <c r="P356" s="392">
        <f>SUM('2. NCCF CAD'!P356,'3. NCCF USD'!P356,'4. NCCF EUR'!P356,'5. NCCF GBP'!P356,'6. NCCF Autres (inclus)'!P356)</f>
        <v>0</v>
      </c>
      <c r="Q356" s="392">
        <f>SUM('2. NCCF CAD'!Q356,'3. NCCF USD'!Q356,'4. NCCF EUR'!Q356,'5. NCCF GBP'!Q356,'6. NCCF Autres (inclus)'!Q356)</f>
        <v>0</v>
      </c>
      <c r="R356" s="392">
        <f>SUM('2. NCCF CAD'!R356,'3. NCCF USD'!R356,'4. NCCF EUR'!R356,'5. NCCF GBP'!R356,'6. NCCF Autres (inclus)'!R356)</f>
        <v>0</v>
      </c>
      <c r="S356" s="392">
        <f>SUM('2. NCCF CAD'!S356,'3. NCCF USD'!S356,'4. NCCF EUR'!S356,'5. NCCF GBP'!S356,'6. NCCF Autres (inclus)'!S356)</f>
        <v>0</v>
      </c>
      <c r="T356" s="392">
        <f>SUM('2. NCCF CAD'!T356,'3. NCCF USD'!T356,'4. NCCF EUR'!T356,'5. NCCF GBP'!T356,'6. NCCF Autres (inclus)'!T356)</f>
        <v>0</v>
      </c>
      <c r="U356" s="388">
        <f>SUM('2. NCCF CAD'!U356,'3. NCCF USD'!U356,'4. NCCF EUR'!U356,'5. NCCF GBP'!U356,'6. NCCF Autres (inclus)'!U356)</f>
        <v>0</v>
      </c>
      <c r="V356" s="393">
        <f>SUM('2. NCCF CAD'!V356,'3. NCCF USD'!V356,'4. NCCF EUR'!V356,'5. NCCF GBP'!V356,'6. NCCF Autres (inclus)'!V356)</f>
        <v>0</v>
      </c>
      <c r="W356" s="420">
        <f>SUM('2. NCCF CAD'!W356,'3. NCCF USD'!W356,'4. NCCF EUR'!W356,'5. NCCF GBP'!W356,'6. NCCF Autres (inclus)'!W356)</f>
        <v>0</v>
      </c>
      <c r="Y356" s="236"/>
    </row>
    <row r="357" spans="2:25" x14ac:dyDescent="0.25">
      <c r="B357" s="465"/>
      <c r="C357" s="272"/>
      <c r="D357" s="272" t="s">
        <v>36</v>
      </c>
      <c r="E357" s="273"/>
      <c r="F357" s="273"/>
      <c r="G357" s="367"/>
      <c r="H357" s="369"/>
      <c r="I357" s="369"/>
      <c r="J357" s="369"/>
      <c r="K357" s="369"/>
      <c r="L357" s="363"/>
      <c r="M357" s="364"/>
      <c r="N357" s="364"/>
      <c r="O357" s="364"/>
      <c r="P357" s="364"/>
      <c r="Q357" s="364"/>
      <c r="R357" s="364"/>
      <c r="S357" s="364"/>
      <c r="T357" s="364"/>
      <c r="U357" s="364"/>
      <c r="V357" s="365"/>
      <c r="W357" s="365"/>
      <c r="Y357" s="353"/>
    </row>
    <row r="358" spans="2:25" x14ac:dyDescent="0.25">
      <c r="B358" s="465"/>
      <c r="C358" s="272"/>
      <c r="D358" s="272"/>
      <c r="E358" s="275" t="s">
        <v>37</v>
      </c>
      <c r="F358" s="273"/>
      <c r="G358" s="367">
        <f t="shared" ref="G358:W358" si="73">SUBTOTAL(9,G359:G361)</f>
        <v>0</v>
      </c>
      <c r="H358" s="368">
        <f t="shared" si="73"/>
        <v>0</v>
      </c>
      <c r="I358" s="369">
        <f t="shared" si="73"/>
        <v>0</v>
      </c>
      <c r="J358" s="369">
        <f t="shared" si="73"/>
        <v>0</v>
      </c>
      <c r="K358" s="370">
        <f t="shared" si="73"/>
        <v>0</v>
      </c>
      <c r="L358" s="364">
        <f t="shared" si="73"/>
        <v>0</v>
      </c>
      <c r="M358" s="364">
        <f t="shared" si="73"/>
        <v>0</v>
      </c>
      <c r="N358" s="364">
        <f t="shared" si="73"/>
        <v>0</v>
      </c>
      <c r="O358" s="364">
        <f t="shared" si="73"/>
        <v>0</v>
      </c>
      <c r="P358" s="364">
        <f t="shared" si="73"/>
        <v>0</v>
      </c>
      <c r="Q358" s="364">
        <f t="shared" si="73"/>
        <v>0</v>
      </c>
      <c r="R358" s="364">
        <f t="shared" si="73"/>
        <v>0</v>
      </c>
      <c r="S358" s="364">
        <f t="shared" si="73"/>
        <v>0</v>
      </c>
      <c r="T358" s="364">
        <f t="shared" si="73"/>
        <v>0</v>
      </c>
      <c r="U358" s="364">
        <f t="shared" si="73"/>
        <v>0</v>
      </c>
      <c r="V358" s="364">
        <f t="shared" si="73"/>
        <v>0</v>
      </c>
      <c r="W358" s="366">
        <f t="shared" si="73"/>
        <v>0</v>
      </c>
      <c r="Y358" s="354"/>
    </row>
    <row r="359" spans="2:25" outlineLevel="1" x14ac:dyDescent="0.25">
      <c r="B359" s="465"/>
      <c r="C359" s="272"/>
      <c r="D359" s="272"/>
      <c r="E359" s="275"/>
      <c r="F359" s="274" t="s">
        <v>38</v>
      </c>
      <c r="G359" s="394">
        <f>SUM('2. NCCF CAD'!G359,'3. NCCF USD'!G359,'4. NCCF EUR'!G359,'5. NCCF GBP'!G359,'6. NCCF Autres (inclus)'!G359)</f>
        <v>0</v>
      </c>
      <c r="H359" s="395">
        <f>SUM('2. NCCF CAD'!H359,'3. NCCF USD'!H359,'4. NCCF EUR'!H359,'5. NCCF GBP'!H359,'6. NCCF Autres (inclus)'!H359)</f>
        <v>0</v>
      </c>
      <c r="I359" s="389">
        <f>SUM('2. NCCF CAD'!I359,'3. NCCF USD'!I359,'4. NCCF EUR'!I359,'5. NCCF GBP'!I359,'6. NCCF Autres (inclus)'!I359)</f>
        <v>0</v>
      </c>
      <c r="J359" s="389">
        <f>SUM('2. NCCF CAD'!J359,'3. NCCF USD'!J359,'4. NCCF EUR'!J359,'5. NCCF GBP'!J359,'6. NCCF Autres (inclus)'!J359)</f>
        <v>0</v>
      </c>
      <c r="K359" s="436">
        <f>SUM('2. NCCF CAD'!K359,'3. NCCF USD'!K359,'4. NCCF EUR'!K359,'5. NCCF GBP'!K359,'6. NCCF Autres (inclus)'!K359)</f>
        <v>0</v>
      </c>
      <c r="L359" s="391">
        <f>SUM('2. NCCF CAD'!L359,'3. NCCF USD'!L359,'4. NCCF EUR'!L359,'5. NCCF GBP'!L359,'6. NCCF Autres (inclus)'!L359)</f>
        <v>0</v>
      </c>
      <c r="M359" s="396">
        <f>SUM('2. NCCF CAD'!M359,'3. NCCF USD'!M359,'4. NCCF EUR'!M359,'5. NCCF GBP'!M359,'6. NCCF Autres (inclus)'!M359)</f>
        <v>0</v>
      </c>
      <c r="N359" s="392">
        <f>SUM('2. NCCF CAD'!N359,'3. NCCF USD'!N359,'4. NCCF EUR'!N359,'5. NCCF GBP'!N359,'6. NCCF Autres (inclus)'!N359)</f>
        <v>0</v>
      </c>
      <c r="O359" s="392">
        <f>SUM('2. NCCF CAD'!O359,'3. NCCF USD'!O359,'4. NCCF EUR'!O359,'5. NCCF GBP'!O359,'6. NCCF Autres (inclus)'!O359)</f>
        <v>0</v>
      </c>
      <c r="P359" s="392">
        <f>SUM('2. NCCF CAD'!P359,'3. NCCF USD'!P359,'4. NCCF EUR'!P359,'5. NCCF GBP'!P359,'6. NCCF Autres (inclus)'!P359)</f>
        <v>0</v>
      </c>
      <c r="Q359" s="392">
        <f>SUM('2. NCCF CAD'!Q359,'3. NCCF USD'!Q359,'4. NCCF EUR'!Q359,'5. NCCF GBP'!Q359,'6. NCCF Autres (inclus)'!Q359)</f>
        <v>0</v>
      </c>
      <c r="R359" s="392">
        <f>SUM('2. NCCF CAD'!R359,'3. NCCF USD'!R359,'4. NCCF EUR'!R359,'5. NCCF GBP'!R359,'6. NCCF Autres (inclus)'!R359)</f>
        <v>0</v>
      </c>
      <c r="S359" s="392">
        <f>SUM('2. NCCF CAD'!S359,'3. NCCF USD'!S359,'4. NCCF EUR'!S359,'5. NCCF GBP'!S359,'6. NCCF Autres (inclus)'!S359)</f>
        <v>0</v>
      </c>
      <c r="T359" s="392">
        <f>SUM('2. NCCF CAD'!T359,'3. NCCF USD'!T359,'4. NCCF EUR'!T359,'5. NCCF GBP'!T359,'6. NCCF Autres (inclus)'!T359)</f>
        <v>0</v>
      </c>
      <c r="U359" s="388">
        <f>SUM('2. NCCF CAD'!U359,'3. NCCF USD'!U359,'4. NCCF EUR'!U359,'5. NCCF GBP'!U359,'6. NCCF Autres (inclus)'!U359)</f>
        <v>0</v>
      </c>
      <c r="V359" s="393">
        <f>SUM('2. NCCF CAD'!V359,'3. NCCF USD'!V359,'4. NCCF EUR'!V359,'5. NCCF GBP'!V359,'6. NCCF Autres (inclus)'!V359)</f>
        <v>0</v>
      </c>
      <c r="W359" s="420">
        <f>SUM('2. NCCF CAD'!W359,'3. NCCF USD'!W359,'4. NCCF EUR'!W359,'5. NCCF GBP'!W359,'6. NCCF Autres (inclus)'!W359)</f>
        <v>0</v>
      </c>
      <c r="Y359" s="236"/>
    </row>
    <row r="360" spans="2:25" outlineLevel="1" x14ac:dyDescent="0.25">
      <c r="B360" s="465"/>
      <c r="C360" s="272"/>
      <c r="D360" s="272"/>
      <c r="E360" s="273"/>
      <c r="F360" s="274" t="s">
        <v>39</v>
      </c>
      <c r="G360" s="394">
        <f>SUM('2. NCCF CAD'!G360,'3. NCCF USD'!G360,'4. NCCF EUR'!G360,'5. NCCF GBP'!G360,'6. NCCF Autres (inclus)'!G360)</f>
        <v>0</v>
      </c>
      <c r="H360" s="395">
        <f>SUM('2. NCCF CAD'!H360,'3. NCCF USD'!H360,'4. NCCF EUR'!H360,'5. NCCF GBP'!H360,'6. NCCF Autres (inclus)'!H360)</f>
        <v>0</v>
      </c>
      <c r="I360" s="389">
        <f>SUM('2. NCCF CAD'!I360,'3. NCCF USD'!I360,'4. NCCF EUR'!I360,'5. NCCF GBP'!I360,'6. NCCF Autres (inclus)'!I360)</f>
        <v>0</v>
      </c>
      <c r="J360" s="389">
        <f>SUM('2. NCCF CAD'!J360,'3. NCCF USD'!J360,'4. NCCF EUR'!J360,'5. NCCF GBP'!J360,'6. NCCF Autres (inclus)'!J360)</f>
        <v>0</v>
      </c>
      <c r="K360" s="436">
        <f>SUM('2. NCCF CAD'!K360,'3. NCCF USD'!K360,'4. NCCF EUR'!K360,'5. NCCF GBP'!K360,'6. NCCF Autres (inclus)'!K360)</f>
        <v>0</v>
      </c>
      <c r="L360" s="391">
        <f>SUM('2. NCCF CAD'!L360,'3. NCCF USD'!L360,'4. NCCF EUR'!L360,'5. NCCF GBP'!L360,'6. NCCF Autres (inclus)'!L360)</f>
        <v>0</v>
      </c>
      <c r="M360" s="396">
        <f>SUM('2. NCCF CAD'!M360,'3. NCCF USD'!M360,'4. NCCF EUR'!M360,'5. NCCF GBP'!M360,'6. NCCF Autres (inclus)'!M360)</f>
        <v>0</v>
      </c>
      <c r="N360" s="392">
        <f>SUM('2. NCCF CAD'!N360,'3. NCCF USD'!N360,'4. NCCF EUR'!N360,'5. NCCF GBP'!N360,'6. NCCF Autres (inclus)'!N360)</f>
        <v>0</v>
      </c>
      <c r="O360" s="392">
        <f>SUM('2. NCCF CAD'!O360,'3. NCCF USD'!O360,'4. NCCF EUR'!O360,'5. NCCF GBP'!O360,'6. NCCF Autres (inclus)'!O360)</f>
        <v>0</v>
      </c>
      <c r="P360" s="392">
        <f>SUM('2. NCCF CAD'!P360,'3. NCCF USD'!P360,'4. NCCF EUR'!P360,'5. NCCF GBP'!P360,'6. NCCF Autres (inclus)'!P360)</f>
        <v>0</v>
      </c>
      <c r="Q360" s="392">
        <f>SUM('2. NCCF CAD'!Q360,'3. NCCF USD'!Q360,'4. NCCF EUR'!Q360,'5. NCCF GBP'!Q360,'6. NCCF Autres (inclus)'!Q360)</f>
        <v>0</v>
      </c>
      <c r="R360" s="392">
        <f>SUM('2. NCCF CAD'!R360,'3. NCCF USD'!R360,'4. NCCF EUR'!R360,'5. NCCF GBP'!R360,'6. NCCF Autres (inclus)'!R360)</f>
        <v>0</v>
      </c>
      <c r="S360" s="392">
        <f>SUM('2. NCCF CAD'!S360,'3. NCCF USD'!S360,'4. NCCF EUR'!S360,'5. NCCF GBP'!S360,'6. NCCF Autres (inclus)'!S360)</f>
        <v>0</v>
      </c>
      <c r="T360" s="392">
        <f>SUM('2. NCCF CAD'!T360,'3. NCCF USD'!T360,'4. NCCF EUR'!T360,'5. NCCF GBP'!T360,'6. NCCF Autres (inclus)'!T360)</f>
        <v>0</v>
      </c>
      <c r="U360" s="388">
        <f>SUM('2. NCCF CAD'!U360,'3. NCCF USD'!U360,'4. NCCF EUR'!U360,'5. NCCF GBP'!U360,'6. NCCF Autres (inclus)'!U360)</f>
        <v>0</v>
      </c>
      <c r="V360" s="393">
        <f>SUM('2. NCCF CAD'!V360,'3. NCCF USD'!V360,'4. NCCF EUR'!V360,'5. NCCF GBP'!V360,'6. NCCF Autres (inclus)'!V360)</f>
        <v>0</v>
      </c>
      <c r="W360" s="420">
        <f>SUM('2. NCCF CAD'!W360,'3. NCCF USD'!W360,'4. NCCF EUR'!W360,'5. NCCF GBP'!W360,'6. NCCF Autres (inclus)'!W360)</f>
        <v>0</v>
      </c>
      <c r="Y360" s="236"/>
    </row>
    <row r="361" spans="2:25" outlineLevel="1" x14ac:dyDescent="0.25">
      <c r="B361" s="465"/>
      <c r="C361" s="272"/>
      <c r="D361" s="272"/>
      <c r="E361" s="273"/>
      <c r="F361" s="274" t="s">
        <v>40</v>
      </c>
      <c r="G361" s="394">
        <f>SUM('2. NCCF CAD'!G361,'3. NCCF USD'!G361,'4. NCCF EUR'!G361,'5. NCCF GBP'!G361,'6. NCCF Autres (inclus)'!G361)</f>
        <v>0</v>
      </c>
      <c r="H361" s="395">
        <f>SUM('2. NCCF CAD'!H361,'3. NCCF USD'!H361,'4. NCCF EUR'!H361,'5. NCCF GBP'!H361,'6. NCCF Autres (inclus)'!H361)</f>
        <v>0</v>
      </c>
      <c r="I361" s="389">
        <f>SUM('2. NCCF CAD'!I361,'3. NCCF USD'!I361,'4. NCCF EUR'!I361,'5. NCCF GBP'!I361,'6. NCCF Autres (inclus)'!I361)</f>
        <v>0</v>
      </c>
      <c r="J361" s="389">
        <f>SUM('2. NCCF CAD'!J361,'3. NCCF USD'!J361,'4. NCCF EUR'!J361,'5. NCCF GBP'!J361,'6. NCCF Autres (inclus)'!J361)</f>
        <v>0</v>
      </c>
      <c r="K361" s="436">
        <f>SUM('2. NCCF CAD'!K361,'3. NCCF USD'!K361,'4. NCCF EUR'!K361,'5. NCCF GBP'!K361,'6. NCCF Autres (inclus)'!K361)</f>
        <v>0</v>
      </c>
      <c r="L361" s="391">
        <f>SUM('2. NCCF CAD'!L361,'3. NCCF USD'!L361,'4. NCCF EUR'!L361,'5. NCCF GBP'!L361,'6. NCCF Autres (inclus)'!L361)</f>
        <v>0</v>
      </c>
      <c r="M361" s="396">
        <f>SUM('2. NCCF CAD'!M361,'3. NCCF USD'!M361,'4. NCCF EUR'!M361,'5. NCCF GBP'!M361,'6. NCCF Autres (inclus)'!M361)</f>
        <v>0</v>
      </c>
      <c r="N361" s="392">
        <f>SUM('2. NCCF CAD'!N361,'3. NCCF USD'!N361,'4. NCCF EUR'!N361,'5. NCCF GBP'!N361,'6. NCCF Autres (inclus)'!N361)</f>
        <v>0</v>
      </c>
      <c r="O361" s="392">
        <f>SUM('2. NCCF CAD'!O361,'3. NCCF USD'!O361,'4. NCCF EUR'!O361,'5. NCCF GBP'!O361,'6. NCCF Autres (inclus)'!O361)</f>
        <v>0</v>
      </c>
      <c r="P361" s="392">
        <f>SUM('2. NCCF CAD'!P361,'3. NCCF USD'!P361,'4. NCCF EUR'!P361,'5. NCCF GBP'!P361,'6. NCCF Autres (inclus)'!P361)</f>
        <v>0</v>
      </c>
      <c r="Q361" s="392">
        <f>SUM('2. NCCF CAD'!Q361,'3. NCCF USD'!Q361,'4. NCCF EUR'!Q361,'5. NCCF GBP'!Q361,'6. NCCF Autres (inclus)'!Q361)</f>
        <v>0</v>
      </c>
      <c r="R361" s="392">
        <f>SUM('2. NCCF CAD'!R361,'3. NCCF USD'!R361,'4. NCCF EUR'!R361,'5. NCCF GBP'!R361,'6. NCCF Autres (inclus)'!R361)</f>
        <v>0</v>
      </c>
      <c r="S361" s="392">
        <f>SUM('2. NCCF CAD'!S361,'3. NCCF USD'!S361,'4. NCCF EUR'!S361,'5. NCCF GBP'!S361,'6. NCCF Autres (inclus)'!S361)</f>
        <v>0</v>
      </c>
      <c r="T361" s="392">
        <f>SUM('2. NCCF CAD'!T361,'3. NCCF USD'!T361,'4. NCCF EUR'!T361,'5. NCCF GBP'!T361,'6. NCCF Autres (inclus)'!T361)</f>
        <v>0</v>
      </c>
      <c r="U361" s="388">
        <f>SUM('2. NCCF CAD'!U361,'3. NCCF USD'!U361,'4. NCCF EUR'!U361,'5. NCCF GBP'!U361,'6. NCCF Autres (inclus)'!U361)</f>
        <v>0</v>
      </c>
      <c r="V361" s="393">
        <f>SUM('2. NCCF CAD'!V361,'3. NCCF USD'!V361,'4. NCCF EUR'!V361,'5. NCCF GBP'!V361,'6. NCCF Autres (inclus)'!V361)</f>
        <v>0</v>
      </c>
      <c r="W361" s="420">
        <f>SUM('2. NCCF CAD'!W361,'3. NCCF USD'!W361,'4. NCCF EUR'!W361,'5. NCCF GBP'!W361,'6. NCCF Autres (inclus)'!W361)</f>
        <v>0</v>
      </c>
      <c r="Y361" s="236"/>
    </row>
    <row r="362" spans="2:25" x14ac:dyDescent="0.25">
      <c r="B362" s="465"/>
      <c r="C362" s="272"/>
      <c r="D362" s="272"/>
      <c r="E362" s="273" t="s">
        <v>41</v>
      </c>
      <c r="F362" s="273"/>
      <c r="G362" s="367">
        <f t="shared" ref="G362:W362" si="74">SUBTOTAL(9,G363:G365)</f>
        <v>0</v>
      </c>
      <c r="H362" s="368">
        <f t="shared" si="74"/>
        <v>0</v>
      </c>
      <c r="I362" s="369">
        <f t="shared" si="74"/>
        <v>0</v>
      </c>
      <c r="J362" s="369">
        <f t="shared" si="74"/>
        <v>0</v>
      </c>
      <c r="K362" s="370">
        <f t="shared" si="74"/>
        <v>0</v>
      </c>
      <c r="L362" s="364">
        <f t="shared" si="74"/>
        <v>0</v>
      </c>
      <c r="M362" s="364">
        <f t="shared" si="74"/>
        <v>0</v>
      </c>
      <c r="N362" s="364">
        <f t="shared" si="74"/>
        <v>0</v>
      </c>
      <c r="O362" s="364">
        <f t="shared" si="74"/>
        <v>0</v>
      </c>
      <c r="P362" s="364">
        <f t="shared" si="74"/>
        <v>0</v>
      </c>
      <c r="Q362" s="364">
        <f t="shared" si="74"/>
        <v>0</v>
      </c>
      <c r="R362" s="364">
        <f t="shared" si="74"/>
        <v>0</v>
      </c>
      <c r="S362" s="364">
        <f t="shared" si="74"/>
        <v>0</v>
      </c>
      <c r="T362" s="364">
        <f t="shared" si="74"/>
        <v>0</v>
      </c>
      <c r="U362" s="364">
        <f t="shared" si="74"/>
        <v>0</v>
      </c>
      <c r="V362" s="364">
        <f t="shared" si="74"/>
        <v>0</v>
      </c>
      <c r="W362" s="366">
        <f t="shared" si="74"/>
        <v>0</v>
      </c>
      <c r="Y362" s="238"/>
    </row>
    <row r="363" spans="2:25" outlineLevel="1" x14ac:dyDescent="0.25">
      <c r="B363" s="465"/>
      <c r="C363" s="272"/>
      <c r="D363" s="272"/>
      <c r="E363" s="273"/>
      <c r="F363" s="274" t="s">
        <v>42</v>
      </c>
      <c r="G363" s="101">
        <f>SUM('2. NCCF CAD'!G363,'3. NCCF USD'!G363,'4. NCCF EUR'!G363,'5. NCCF GBP'!G363,'6. NCCF Autres (inclus)'!G363)</f>
        <v>0</v>
      </c>
      <c r="H363" s="388">
        <f>SUM('2. NCCF CAD'!H363,'3. NCCF USD'!H363,'4. NCCF EUR'!H363,'5. NCCF GBP'!H363,'6. NCCF Autres (inclus)'!H363)</f>
        <v>0</v>
      </c>
      <c r="I363" s="392">
        <f>SUM('2. NCCF CAD'!I363,'3. NCCF USD'!I363,'4. NCCF EUR'!I363,'5. NCCF GBP'!I363,'6. NCCF Autres (inclus)'!I363)</f>
        <v>0</v>
      </c>
      <c r="J363" s="392">
        <f>SUM('2. NCCF CAD'!J363,'3. NCCF USD'!J363,'4. NCCF EUR'!J363,'5. NCCF GBP'!J363,'6. NCCF Autres (inclus)'!J363)</f>
        <v>0</v>
      </c>
      <c r="K363" s="396">
        <f>SUM('2. NCCF CAD'!K363,'3. NCCF USD'!K363,'4. NCCF EUR'!K363,'5. NCCF GBP'!K363,'6. NCCF Autres (inclus)'!K363)</f>
        <v>0</v>
      </c>
      <c r="L363" s="391">
        <f>SUM('2. NCCF CAD'!L363,'3. NCCF USD'!L363,'4. NCCF EUR'!L363,'5. NCCF GBP'!L363,'6. NCCF Autres (inclus)'!L363)</f>
        <v>0</v>
      </c>
      <c r="M363" s="392">
        <f>SUM('2. NCCF CAD'!M363,'3. NCCF USD'!M363,'4. NCCF EUR'!M363,'5. NCCF GBP'!M363,'6. NCCF Autres (inclus)'!M363)</f>
        <v>0</v>
      </c>
      <c r="N363" s="392">
        <f>SUM('2. NCCF CAD'!N363,'3. NCCF USD'!N363,'4. NCCF EUR'!N363,'5. NCCF GBP'!N363,'6. NCCF Autres (inclus)'!N363)</f>
        <v>0</v>
      </c>
      <c r="O363" s="98">
        <f>SUM('2. NCCF CAD'!O363,'3. NCCF USD'!O363,'4. NCCF EUR'!O363,'5. NCCF GBP'!O363,'6. NCCF Autres (inclus)'!O363)</f>
        <v>0</v>
      </c>
      <c r="P363" s="98">
        <f>SUM('2. NCCF CAD'!P363,'3. NCCF USD'!P363,'4. NCCF EUR'!P363,'5. NCCF GBP'!P363,'6. NCCF Autres (inclus)'!P363)</f>
        <v>0</v>
      </c>
      <c r="Q363" s="98">
        <f>SUM('2. NCCF CAD'!Q363,'3. NCCF USD'!Q363,'4. NCCF EUR'!Q363,'5. NCCF GBP'!Q363,'6. NCCF Autres (inclus)'!Q363)</f>
        <v>0</v>
      </c>
      <c r="R363" s="98">
        <f>SUM('2. NCCF CAD'!R363,'3. NCCF USD'!R363,'4. NCCF EUR'!R363,'5. NCCF GBP'!R363,'6. NCCF Autres (inclus)'!R363)</f>
        <v>0</v>
      </c>
      <c r="S363" s="98">
        <f>SUM('2. NCCF CAD'!S363,'3. NCCF USD'!S363,'4. NCCF EUR'!S363,'5. NCCF GBP'!S363,'6. NCCF Autres (inclus)'!S363)</f>
        <v>0</v>
      </c>
      <c r="T363" s="98">
        <f>SUM('2. NCCF CAD'!T363,'3. NCCF USD'!T363,'4. NCCF EUR'!T363,'5. NCCF GBP'!T363,'6. NCCF Autres (inclus)'!T363)</f>
        <v>0</v>
      </c>
      <c r="U363" s="102">
        <f>SUM('2. NCCF CAD'!U363,'3. NCCF USD'!U363,'4. NCCF EUR'!U363,'5. NCCF GBP'!U363,'6. NCCF Autres (inclus)'!U363)</f>
        <v>0</v>
      </c>
      <c r="V363" s="106">
        <f>SUM('2. NCCF CAD'!V363,'3. NCCF USD'!V363,'4. NCCF EUR'!V363,'5. NCCF GBP'!V363,'6. NCCF Autres (inclus)'!V363)</f>
        <v>0</v>
      </c>
      <c r="W363" s="39">
        <f>SUM('2. NCCF CAD'!W363,'3. NCCF USD'!W363,'4. NCCF EUR'!W363,'5. NCCF GBP'!W363,'6. NCCF Autres (inclus)'!W363)</f>
        <v>0</v>
      </c>
      <c r="Y363" s="236"/>
    </row>
    <row r="364" spans="2:25" outlineLevel="1" x14ac:dyDescent="0.25">
      <c r="B364" s="465"/>
      <c r="C364" s="272"/>
      <c r="D364" s="272"/>
      <c r="E364" s="273"/>
      <c r="F364" s="274" t="s">
        <v>43</v>
      </c>
      <c r="G364" s="101">
        <f>SUM('2. NCCF CAD'!G364,'3. NCCF USD'!G364,'4. NCCF EUR'!G364,'5. NCCF GBP'!G364,'6. NCCF Autres (inclus)'!G364)</f>
        <v>0</v>
      </c>
      <c r="H364" s="388">
        <f>SUM('2. NCCF CAD'!H364,'3. NCCF USD'!H364,'4. NCCF EUR'!H364,'5. NCCF GBP'!H364,'6. NCCF Autres (inclus)'!H364)</f>
        <v>0</v>
      </c>
      <c r="I364" s="392">
        <f>SUM('2. NCCF CAD'!I364,'3. NCCF USD'!I364,'4. NCCF EUR'!I364,'5. NCCF GBP'!I364,'6. NCCF Autres (inclus)'!I364)</f>
        <v>0</v>
      </c>
      <c r="J364" s="392">
        <f>SUM('2. NCCF CAD'!J364,'3. NCCF USD'!J364,'4. NCCF EUR'!J364,'5. NCCF GBP'!J364,'6. NCCF Autres (inclus)'!J364)</f>
        <v>0</v>
      </c>
      <c r="K364" s="396">
        <f>SUM('2. NCCF CAD'!K364,'3. NCCF USD'!K364,'4. NCCF EUR'!K364,'5. NCCF GBP'!K364,'6. NCCF Autres (inclus)'!K364)</f>
        <v>0</v>
      </c>
      <c r="L364" s="105">
        <f>SUM('2. NCCF CAD'!L364,'3. NCCF USD'!L364,'4. NCCF EUR'!L364,'5. NCCF GBP'!L364,'6. NCCF Autres (inclus)'!L364)</f>
        <v>0</v>
      </c>
      <c r="M364" s="392">
        <f>SUM('2. NCCF CAD'!M364,'3. NCCF USD'!M364,'4. NCCF EUR'!M364,'5. NCCF GBP'!M364,'6. NCCF Autres (inclus)'!M364)</f>
        <v>0</v>
      </c>
      <c r="N364" s="98">
        <f>SUM('2. NCCF CAD'!N364,'3. NCCF USD'!N364,'4. NCCF EUR'!N364,'5. NCCF GBP'!N364,'6. NCCF Autres (inclus)'!N364)</f>
        <v>0</v>
      </c>
      <c r="O364" s="98">
        <f>SUM('2. NCCF CAD'!O364,'3. NCCF USD'!O364,'4. NCCF EUR'!O364,'5. NCCF GBP'!O364,'6. NCCF Autres (inclus)'!O364)</f>
        <v>0</v>
      </c>
      <c r="P364" s="98">
        <f>SUM('2. NCCF CAD'!P364,'3. NCCF USD'!P364,'4. NCCF EUR'!P364,'5. NCCF GBP'!P364,'6. NCCF Autres (inclus)'!P364)</f>
        <v>0</v>
      </c>
      <c r="Q364" s="98">
        <f>SUM('2. NCCF CAD'!Q364,'3. NCCF USD'!Q364,'4. NCCF EUR'!Q364,'5. NCCF GBP'!Q364,'6. NCCF Autres (inclus)'!Q364)</f>
        <v>0</v>
      </c>
      <c r="R364" s="98">
        <f>SUM('2. NCCF CAD'!R364,'3. NCCF USD'!R364,'4. NCCF EUR'!R364,'5. NCCF GBP'!R364,'6. NCCF Autres (inclus)'!R364)</f>
        <v>0</v>
      </c>
      <c r="S364" s="98">
        <f>SUM('2. NCCF CAD'!S364,'3. NCCF USD'!S364,'4. NCCF EUR'!S364,'5. NCCF GBP'!S364,'6. NCCF Autres (inclus)'!S364)</f>
        <v>0</v>
      </c>
      <c r="T364" s="98">
        <f>SUM('2. NCCF CAD'!T364,'3. NCCF USD'!T364,'4. NCCF EUR'!T364,'5. NCCF GBP'!T364,'6. NCCF Autres (inclus)'!T364)</f>
        <v>0</v>
      </c>
      <c r="U364" s="102">
        <f>SUM('2. NCCF CAD'!U364,'3. NCCF USD'!U364,'4. NCCF EUR'!U364,'5. NCCF GBP'!U364,'6. NCCF Autres (inclus)'!U364)</f>
        <v>0</v>
      </c>
      <c r="V364" s="106">
        <f>SUM('2. NCCF CAD'!V364,'3. NCCF USD'!V364,'4. NCCF EUR'!V364,'5. NCCF GBP'!V364,'6. NCCF Autres (inclus)'!V364)</f>
        <v>0</v>
      </c>
      <c r="W364" s="39">
        <f>SUM('2. NCCF CAD'!W364,'3. NCCF USD'!W364,'4. NCCF EUR'!W364,'5. NCCF GBP'!W364,'6. NCCF Autres (inclus)'!W364)</f>
        <v>0</v>
      </c>
      <c r="Y364" s="236"/>
    </row>
    <row r="365" spans="2:25" outlineLevel="1" x14ac:dyDescent="0.25">
      <c r="B365" s="465"/>
      <c r="C365" s="272"/>
      <c r="D365" s="272"/>
      <c r="E365" s="273"/>
      <c r="F365" s="274" t="s">
        <v>44</v>
      </c>
      <c r="G365" s="394">
        <f>SUM('2. NCCF CAD'!G365,'3. NCCF USD'!G365,'4. NCCF EUR'!G365,'5. NCCF GBP'!G365,'6. NCCF Autres (inclus)'!G365)</f>
        <v>0</v>
      </c>
      <c r="H365" s="395">
        <f>SUM('2. NCCF CAD'!H365,'3. NCCF USD'!H365,'4. NCCF EUR'!H365,'5. NCCF GBP'!H365,'6. NCCF Autres (inclus)'!H365)</f>
        <v>0</v>
      </c>
      <c r="I365" s="389">
        <f>SUM('2. NCCF CAD'!I365,'3. NCCF USD'!I365,'4. NCCF EUR'!I365,'5. NCCF GBP'!I365,'6. NCCF Autres (inclus)'!I365)</f>
        <v>0</v>
      </c>
      <c r="J365" s="389">
        <f>SUM('2. NCCF CAD'!J365,'3. NCCF USD'!J365,'4. NCCF EUR'!J365,'5. NCCF GBP'!J365,'6. NCCF Autres (inclus)'!J365)</f>
        <v>0</v>
      </c>
      <c r="K365" s="436">
        <f>SUM('2. NCCF CAD'!K365,'3. NCCF USD'!K365,'4. NCCF EUR'!K365,'5. NCCF GBP'!K365,'6. NCCF Autres (inclus)'!K365)</f>
        <v>0</v>
      </c>
      <c r="L365" s="391">
        <f>SUM('2. NCCF CAD'!L365,'3. NCCF USD'!L365,'4. NCCF EUR'!L365,'5. NCCF GBP'!L365,'6. NCCF Autres (inclus)'!L365)</f>
        <v>0</v>
      </c>
      <c r="M365" s="396">
        <f>SUM('2. NCCF CAD'!M365,'3. NCCF USD'!M365,'4. NCCF EUR'!M365,'5. NCCF GBP'!M365,'6. NCCF Autres (inclus)'!M365)</f>
        <v>0</v>
      </c>
      <c r="N365" s="392">
        <f>SUM('2. NCCF CAD'!N365,'3. NCCF USD'!N365,'4. NCCF EUR'!N365,'5. NCCF GBP'!N365,'6. NCCF Autres (inclus)'!N365)</f>
        <v>0</v>
      </c>
      <c r="O365" s="392">
        <f>SUM('2. NCCF CAD'!O365,'3. NCCF USD'!O365,'4. NCCF EUR'!O365,'5. NCCF GBP'!O365,'6. NCCF Autres (inclus)'!O365)</f>
        <v>0</v>
      </c>
      <c r="P365" s="392">
        <f>SUM('2. NCCF CAD'!P365,'3. NCCF USD'!P365,'4. NCCF EUR'!P365,'5. NCCF GBP'!P365,'6. NCCF Autres (inclus)'!P365)</f>
        <v>0</v>
      </c>
      <c r="Q365" s="392">
        <f>SUM('2. NCCF CAD'!Q365,'3. NCCF USD'!Q365,'4. NCCF EUR'!Q365,'5. NCCF GBP'!Q365,'6. NCCF Autres (inclus)'!Q365)</f>
        <v>0</v>
      </c>
      <c r="R365" s="392">
        <f>SUM('2. NCCF CAD'!R365,'3. NCCF USD'!R365,'4. NCCF EUR'!R365,'5. NCCF GBP'!R365,'6. NCCF Autres (inclus)'!R365)</f>
        <v>0</v>
      </c>
      <c r="S365" s="392">
        <f>SUM('2. NCCF CAD'!S365,'3. NCCF USD'!S365,'4. NCCF EUR'!S365,'5. NCCF GBP'!S365,'6. NCCF Autres (inclus)'!S365)</f>
        <v>0</v>
      </c>
      <c r="T365" s="392">
        <f>SUM('2. NCCF CAD'!T365,'3. NCCF USD'!T365,'4. NCCF EUR'!T365,'5. NCCF GBP'!T365,'6. NCCF Autres (inclus)'!T365)</f>
        <v>0</v>
      </c>
      <c r="U365" s="388">
        <f>SUM('2. NCCF CAD'!U365,'3. NCCF USD'!U365,'4. NCCF EUR'!U365,'5. NCCF GBP'!U365,'6. NCCF Autres (inclus)'!U365)</f>
        <v>0</v>
      </c>
      <c r="V365" s="393">
        <f>SUM('2. NCCF CAD'!V365,'3. NCCF USD'!V365,'4. NCCF EUR'!V365,'5. NCCF GBP'!V365,'6. NCCF Autres (inclus)'!V365)</f>
        <v>0</v>
      </c>
      <c r="W365" s="420">
        <f>SUM('2. NCCF CAD'!W365,'3. NCCF USD'!W365,'4. NCCF EUR'!W365,'5. NCCF GBP'!W365,'6. NCCF Autres (inclus)'!W365)</f>
        <v>0</v>
      </c>
      <c r="Y365" s="236"/>
    </row>
    <row r="366" spans="2:25" x14ac:dyDescent="0.25">
      <c r="B366" s="465"/>
      <c r="C366" s="272"/>
      <c r="D366" s="272"/>
      <c r="E366" s="273" t="s">
        <v>45</v>
      </c>
      <c r="F366" s="273"/>
      <c r="G366" s="367">
        <f t="shared" ref="G366:W366" si="75">SUBTOTAL(9,G367:G369)</f>
        <v>0</v>
      </c>
      <c r="H366" s="368">
        <f t="shared" si="75"/>
        <v>0</v>
      </c>
      <c r="I366" s="369">
        <f t="shared" si="75"/>
        <v>0</v>
      </c>
      <c r="J366" s="369">
        <f t="shared" si="75"/>
        <v>0</v>
      </c>
      <c r="K366" s="370">
        <f t="shared" si="75"/>
        <v>0</v>
      </c>
      <c r="L366" s="364">
        <f t="shared" si="75"/>
        <v>0</v>
      </c>
      <c r="M366" s="364">
        <f t="shared" si="75"/>
        <v>0</v>
      </c>
      <c r="N366" s="364">
        <f t="shared" si="75"/>
        <v>0</v>
      </c>
      <c r="O366" s="364">
        <f t="shared" si="75"/>
        <v>0</v>
      </c>
      <c r="P366" s="364">
        <f t="shared" si="75"/>
        <v>0</v>
      </c>
      <c r="Q366" s="364">
        <f t="shared" si="75"/>
        <v>0</v>
      </c>
      <c r="R366" s="364">
        <f t="shared" si="75"/>
        <v>0</v>
      </c>
      <c r="S366" s="364">
        <f t="shared" si="75"/>
        <v>0</v>
      </c>
      <c r="T366" s="364">
        <f t="shared" si="75"/>
        <v>0</v>
      </c>
      <c r="U366" s="364">
        <f t="shared" si="75"/>
        <v>0</v>
      </c>
      <c r="V366" s="364">
        <f t="shared" si="75"/>
        <v>0</v>
      </c>
      <c r="W366" s="366">
        <f t="shared" si="75"/>
        <v>0</v>
      </c>
      <c r="Y366" s="238"/>
    </row>
    <row r="367" spans="2:25" outlineLevel="1" x14ac:dyDescent="0.25">
      <c r="B367" s="465"/>
      <c r="C367" s="272"/>
      <c r="D367" s="272"/>
      <c r="E367" s="273"/>
      <c r="F367" s="274" t="s">
        <v>46</v>
      </c>
      <c r="G367" s="394">
        <f>SUM('2. NCCF CAD'!G367,'3. NCCF USD'!G367,'4. NCCF EUR'!G367,'5. NCCF GBP'!G367,'6. NCCF Autres (inclus)'!G367)</f>
        <v>0</v>
      </c>
      <c r="H367" s="395">
        <f>SUM('2. NCCF CAD'!H367,'3. NCCF USD'!H367,'4. NCCF EUR'!H367,'5. NCCF GBP'!H367,'6. NCCF Autres (inclus)'!H367)</f>
        <v>0</v>
      </c>
      <c r="I367" s="389">
        <f>SUM('2. NCCF CAD'!I367,'3. NCCF USD'!I367,'4. NCCF EUR'!I367,'5. NCCF GBP'!I367,'6. NCCF Autres (inclus)'!I367)</f>
        <v>0</v>
      </c>
      <c r="J367" s="389">
        <f>SUM('2. NCCF CAD'!J367,'3. NCCF USD'!J367,'4. NCCF EUR'!J367,'5. NCCF GBP'!J367,'6. NCCF Autres (inclus)'!J367)</f>
        <v>0</v>
      </c>
      <c r="K367" s="436">
        <f>SUM('2. NCCF CAD'!K367,'3. NCCF USD'!K367,'4. NCCF EUR'!K367,'5. NCCF GBP'!K367,'6. NCCF Autres (inclus)'!K367)</f>
        <v>0</v>
      </c>
      <c r="L367" s="391">
        <f>SUM('2. NCCF CAD'!L367,'3. NCCF USD'!L367,'4. NCCF EUR'!L367,'5. NCCF GBP'!L367,'6. NCCF Autres (inclus)'!L367)</f>
        <v>0</v>
      </c>
      <c r="M367" s="396">
        <f>SUM('2. NCCF CAD'!M367,'3. NCCF USD'!M367,'4. NCCF EUR'!M367,'5. NCCF GBP'!M367,'6. NCCF Autres (inclus)'!M367)</f>
        <v>0</v>
      </c>
      <c r="N367" s="392">
        <f>SUM('2. NCCF CAD'!N367,'3. NCCF USD'!N367,'4. NCCF EUR'!N367,'5. NCCF GBP'!N367,'6. NCCF Autres (inclus)'!N367)</f>
        <v>0</v>
      </c>
      <c r="O367" s="392">
        <f>SUM('2. NCCF CAD'!O367,'3. NCCF USD'!O367,'4. NCCF EUR'!O367,'5. NCCF GBP'!O367,'6. NCCF Autres (inclus)'!O367)</f>
        <v>0</v>
      </c>
      <c r="P367" s="392">
        <f>SUM('2. NCCF CAD'!P367,'3. NCCF USD'!P367,'4. NCCF EUR'!P367,'5. NCCF GBP'!P367,'6. NCCF Autres (inclus)'!P367)</f>
        <v>0</v>
      </c>
      <c r="Q367" s="392">
        <f>SUM('2. NCCF CAD'!Q367,'3. NCCF USD'!Q367,'4. NCCF EUR'!Q367,'5. NCCF GBP'!Q367,'6. NCCF Autres (inclus)'!Q367)</f>
        <v>0</v>
      </c>
      <c r="R367" s="392">
        <f>SUM('2. NCCF CAD'!R367,'3. NCCF USD'!R367,'4. NCCF EUR'!R367,'5. NCCF GBP'!R367,'6. NCCF Autres (inclus)'!R367)</f>
        <v>0</v>
      </c>
      <c r="S367" s="392">
        <f>SUM('2. NCCF CAD'!S367,'3. NCCF USD'!S367,'4. NCCF EUR'!S367,'5. NCCF GBP'!S367,'6. NCCF Autres (inclus)'!S367)</f>
        <v>0</v>
      </c>
      <c r="T367" s="392">
        <f>SUM('2. NCCF CAD'!T367,'3. NCCF USD'!T367,'4. NCCF EUR'!T367,'5. NCCF GBP'!T367,'6. NCCF Autres (inclus)'!T367)</f>
        <v>0</v>
      </c>
      <c r="U367" s="388">
        <f>SUM('2. NCCF CAD'!U367,'3. NCCF USD'!U367,'4. NCCF EUR'!U367,'5. NCCF GBP'!U367,'6. NCCF Autres (inclus)'!U367)</f>
        <v>0</v>
      </c>
      <c r="V367" s="393">
        <f>SUM('2. NCCF CAD'!V367,'3. NCCF USD'!V367,'4. NCCF EUR'!V367,'5. NCCF GBP'!V367,'6. NCCF Autres (inclus)'!V367)</f>
        <v>0</v>
      </c>
      <c r="W367" s="420">
        <f>SUM('2. NCCF CAD'!W367,'3. NCCF USD'!W367,'4. NCCF EUR'!W367,'5. NCCF GBP'!W367,'6. NCCF Autres (inclus)'!W367)</f>
        <v>0</v>
      </c>
      <c r="Y367" s="236"/>
    </row>
    <row r="368" spans="2:25" outlineLevel="1" x14ac:dyDescent="0.25">
      <c r="B368" s="465"/>
      <c r="C368" s="272"/>
      <c r="D368" s="272"/>
      <c r="E368" s="273"/>
      <c r="F368" s="274" t="s">
        <v>47</v>
      </c>
      <c r="G368" s="394">
        <f>SUM('2. NCCF CAD'!G368,'3. NCCF USD'!G368,'4. NCCF EUR'!G368,'5. NCCF GBP'!G368,'6. NCCF Autres (inclus)'!G368)</f>
        <v>0</v>
      </c>
      <c r="H368" s="395">
        <f>SUM('2. NCCF CAD'!H368,'3. NCCF USD'!H368,'4. NCCF EUR'!H368,'5. NCCF GBP'!H368,'6. NCCF Autres (inclus)'!H368)</f>
        <v>0</v>
      </c>
      <c r="I368" s="389">
        <f>SUM('2. NCCF CAD'!I368,'3. NCCF USD'!I368,'4. NCCF EUR'!I368,'5. NCCF GBP'!I368,'6. NCCF Autres (inclus)'!I368)</f>
        <v>0</v>
      </c>
      <c r="J368" s="389">
        <f>SUM('2. NCCF CAD'!J368,'3. NCCF USD'!J368,'4. NCCF EUR'!J368,'5. NCCF GBP'!J368,'6. NCCF Autres (inclus)'!J368)</f>
        <v>0</v>
      </c>
      <c r="K368" s="436">
        <f>SUM('2. NCCF CAD'!K368,'3. NCCF USD'!K368,'4. NCCF EUR'!K368,'5. NCCF GBP'!K368,'6. NCCF Autres (inclus)'!K368)</f>
        <v>0</v>
      </c>
      <c r="L368" s="391">
        <f>SUM('2. NCCF CAD'!L368,'3. NCCF USD'!L368,'4. NCCF EUR'!L368,'5. NCCF GBP'!L368,'6. NCCF Autres (inclus)'!L368)</f>
        <v>0</v>
      </c>
      <c r="M368" s="396">
        <f>SUM('2. NCCF CAD'!M368,'3. NCCF USD'!M368,'4. NCCF EUR'!M368,'5. NCCF GBP'!M368,'6. NCCF Autres (inclus)'!M368)</f>
        <v>0</v>
      </c>
      <c r="N368" s="392">
        <f>SUM('2. NCCF CAD'!N368,'3. NCCF USD'!N368,'4. NCCF EUR'!N368,'5. NCCF GBP'!N368,'6. NCCF Autres (inclus)'!N368)</f>
        <v>0</v>
      </c>
      <c r="O368" s="392">
        <f>SUM('2. NCCF CAD'!O368,'3. NCCF USD'!O368,'4. NCCF EUR'!O368,'5. NCCF GBP'!O368,'6. NCCF Autres (inclus)'!O368)</f>
        <v>0</v>
      </c>
      <c r="P368" s="392">
        <f>SUM('2. NCCF CAD'!P368,'3. NCCF USD'!P368,'4. NCCF EUR'!P368,'5. NCCF GBP'!P368,'6. NCCF Autres (inclus)'!P368)</f>
        <v>0</v>
      </c>
      <c r="Q368" s="392">
        <f>SUM('2. NCCF CAD'!Q368,'3. NCCF USD'!Q368,'4. NCCF EUR'!Q368,'5. NCCF GBP'!Q368,'6. NCCF Autres (inclus)'!Q368)</f>
        <v>0</v>
      </c>
      <c r="R368" s="392">
        <f>SUM('2. NCCF CAD'!R368,'3. NCCF USD'!R368,'4. NCCF EUR'!R368,'5. NCCF GBP'!R368,'6. NCCF Autres (inclus)'!R368)</f>
        <v>0</v>
      </c>
      <c r="S368" s="392">
        <f>SUM('2. NCCF CAD'!S368,'3. NCCF USD'!S368,'4. NCCF EUR'!S368,'5. NCCF GBP'!S368,'6. NCCF Autres (inclus)'!S368)</f>
        <v>0</v>
      </c>
      <c r="T368" s="392">
        <f>SUM('2. NCCF CAD'!T368,'3. NCCF USD'!T368,'4. NCCF EUR'!T368,'5. NCCF GBP'!T368,'6. NCCF Autres (inclus)'!T368)</f>
        <v>0</v>
      </c>
      <c r="U368" s="388">
        <f>SUM('2. NCCF CAD'!U368,'3. NCCF USD'!U368,'4. NCCF EUR'!U368,'5. NCCF GBP'!U368,'6. NCCF Autres (inclus)'!U368)</f>
        <v>0</v>
      </c>
      <c r="V368" s="393">
        <f>SUM('2. NCCF CAD'!V368,'3. NCCF USD'!V368,'4. NCCF EUR'!V368,'5. NCCF GBP'!V368,'6. NCCF Autres (inclus)'!V368)</f>
        <v>0</v>
      </c>
      <c r="W368" s="420">
        <f>SUM('2. NCCF CAD'!W368,'3. NCCF USD'!W368,'4. NCCF EUR'!W368,'5. NCCF GBP'!W368,'6. NCCF Autres (inclus)'!W368)</f>
        <v>0</v>
      </c>
      <c r="Y368" s="236"/>
    </row>
    <row r="369" spans="2:25" outlineLevel="1" x14ac:dyDescent="0.25">
      <c r="B369" s="465"/>
      <c r="C369" s="272"/>
      <c r="D369" s="272"/>
      <c r="E369" s="273"/>
      <c r="F369" s="274" t="s">
        <v>48</v>
      </c>
      <c r="G369" s="394">
        <f>SUM('2. NCCF CAD'!G369,'3. NCCF USD'!G369,'4. NCCF EUR'!G369,'5. NCCF GBP'!G369,'6. NCCF Autres (inclus)'!G369)</f>
        <v>0</v>
      </c>
      <c r="H369" s="395">
        <f>SUM('2. NCCF CAD'!H369,'3. NCCF USD'!H369,'4. NCCF EUR'!H369,'5. NCCF GBP'!H369,'6. NCCF Autres (inclus)'!H369)</f>
        <v>0</v>
      </c>
      <c r="I369" s="389">
        <f>SUM('2. NCCF CAD'!I369,'3. NCCF USD'!I369,'4. NCCF EUR'!I369,'5. NCCF GBP'!I369,'6. NCCF Autres (inclus)'!I369)</f>
        <v>0</v>
      </c>
      <c r="J369" s="389">
        <f>SUM('2. NCCF CAD'!J369,'3. NCCF USD'!J369,'4. NCCF EUR'!J369,'5. NCCF GBP'!J369,'6. NCCF Autres (inclus)'!J369)</f>
        <v>0</v>
      </c>
      <c r="K369" s="436">
        <f>SUM('2. NCCF CAD'!K369,'3. NCCF USD'!K369,'4. NCCF EUR'!K369,'5. NCCF GBP'!K369,'6. NCCF Autres (inclus)'!K369)</f>
        <v>0</v>
      </c>
      <c r="L369" s="391">
        <f>SUM('2. NCCF CAD'!L369,'3. NCCF USD'!L369,'4. NCCF EUR'!L369,'5. NCCF GBP'!L369,'6. NCCF Autres (inclus)'!L369)</f>
        <v>0</v>
      </c>
      <c r="M369" s="396">
        <f>SUM('2. NCCF CAD'!M369,'3. NCCF USD'!M369,'4. NCCF EUR'!M369,'5. NCCF GBP'!M369,'6. NCCF Autres (inclus)'!M369)</f>
        <v>0</v>
      </c>
      <c r="N369" s="392">
        <f>SUM('2. NCCF CAD'!N369,'3. NCCF USD'!N369,'4. NCCF EUR'!N369,'5. NCCF GBP'!N369,'6. NCCF Autres (inclus)'!N369)</f>
        <v>0</v>
      </c>
      <c r="O369" s="392">
        <f>SUM('2. NCCF CAD'!O369,'3. NCCF USD'!O369,'4. NCCF EUR'!O369,'5. NCCF GBP'!O369,'6. NCCF Autres (inclus)'!O369)</f>
        <v>0</v>
      </c>
      <c r="P369" s="392">
        <f>SUM('2. NCCF CAD'!P369,'3. NCCF USD'!P369,'4. NCCF EUR'!P369,'5. NCCF GBP'!P369,'6. NCCF Autres (inclus)'!P369)</f>
        <v>0</v>
      </c>
      <c r="Q369" s="392">
        <f>SUM('2. NCCF CAD'!Q369,'3. NCCF USD'!Q369,'4. NCCF EUR'!Q369,'5. NCCF GBP'!Q369,'6. NCCF Autres (inclus)'!Q369)</f>
        <v>0</v>
      </c>
      <c r="R369" s="392">
        <f>SUM('2. NCCF CAD'!R369,'3. NCCF USD'!R369,'4. NCCF EUR'!R369,'5. NCCF GBP'!R369,'6. NCCF Autres (inclus)'!R369)</f>
        <v>0</v>
      </c>
      <c r="S369" s="392">
        <f>SUM('2. NCCF CAD'!S369,'3. NCCF USD'!S369,'4. NCCF EUR'!S369,'5. NCCF GBP'!S369,'6. NCCF Autres (inclus)'!S369)</f>
        <v>0</v>
      </c>
      <c r="T369" s="392">
        <f>SUM('2. NCCF CAD'!T369,'3. NCCF USD'!T369,'4. NCCF EUR'!T369,'5. NCCF GBP'!T369,'6. NCCF Autres (inclus)'!T369)</f>
        <v>0</v>
      </c>
      <c r="U369" s="388">
        <f>SUM('2. NCCF CAD'!U369,'3. NCCF USD'!U369,'4. NCCF EUR'!U369,'5. NCCF GBP'!U369,'6. NCCF Autres (inclus)'!U369)</f>
        <v>0</v>
      </c>
      <c r="V369" s="393">
        <f>SUM('2. NCCF CAD'!V369,'3. NCCF USD'!V369,'4. NCCF EUR'!V369,'5. NCCF GBP'!V369,'6. NCCF Autres (inclus)'!V369)</f>
        <v>0</v>
      </c>
      <c r="W369" s="420">
        <f>SUM('2. NCCF CAD'!W369,'3. NCCF USD'!W369,'4. NCCF EUR'!W369,'5. NCCF GBP'!W369,'6. NCCF Autres (inclus)'!W369)</f>
        <v>0</v>
      </c>
      <c r="Y369" s="236"/>
    </row>
    <row r="370" spans="2:25" x14ac:dyDescent="0.25">
      <c r="B370" s="465"/>
      <c r="C370" s="272"/>
      <c r="D370" s="272" t="s">
        <v>49</v>
      </c>
      <c r="E370" s="273"/>
      <c r="F370" s="273"/>
      <c r="G370" s="367"/>
      <c r="H370" s="369"/>
      <c r="I370" s="369"/>
      <c r="J370" s="369"/>
      <c r="K370" s="369"/>
      <c r="L370" s="363"/>
      <c r="M370" s="364"/>
      <c r="N370" s="364"/>
      <c r="O370" s="364"/>
      <c r="P370" s="364"/>
      <c r="Q370" s="364"/>
      <c r="R370" s="364"/>
      <c r="S370" s="364"/>
      <c r="T370" s="364"/>
      <c r="U370" s="364"/>
      <c r="V370" s="365"/>
      <c r="W370" s="365"/>
      <c r="Y370" s="353"/>
    </row>
    <row r="371" spans="2:25" x14ac:dyDescent="0.25">
      <c r="B371" s="465"/>
      <c r="C371" s="272"/>
      <c r="D371" s="272"/>
      <c r="E371" s="273" t="s">
        <v>50</v>
      </c>
      <c r="F371" s="273"/>
      <c r="G371" s="367">
        <f t="shared" ref="G371:W371" si="76">SUBTOTAL(9,G372:G373)</f>
        <v>0</v>
      </c>
      <c r="H371" s="368">
        <f t="shared" si="76"/>
        <v>0</v>
      </c>
      <c r="I371" s="369">
        <f t="shared" si="76"/>
        <v>0</v>
      </c>
      <c r="J371" s="369">
        <f t="shared" si="76"/>
        <v>0</v>
      </c>
      <c r="K371" s="370">
        <f t="shared" si="76"/>
        <v>0</v>
      </c>
      <c r="L371" s="364">
        <f t="shared" si="76"/>
        <v>0</v>
      </c>
      <c r="M371" s="364">
        <f t="shared" si="76"/>
        <v>0</v>
      </c>
      <c r="N371" s="364">
        <f t="shared" si="76"/>
        <v>0</v>
      </c>
      <c r="O371" s="364">
        <f t="shared" si="76"/>
        <v>0</v>
      </c>
      <c r="P371" s="364">
        <f t="shared" si="76"/>
        <v>0</v>
      </c>
      <c r="Q371" s="364">
        <f t="shared" si="76"/>
        <v>0</v>
      </c>
      <c r="R371" s="364">
        <f t="shared" si="76"/>
        <v>0</v>
      </c>
      <c r="S371" s="364">
        <f t="shared" si="76"/>
        <v>0</v>
      </c>
      <c r="T371" s="364">
        <f t="shared" si="76"/>
        <v>0</v>
      </c>
      <c r="U371" s="364">
        <f t="shared" si="76"/>
        <v>0</v>
      </c>
      <c r="V371" s="364">
        <f t="shared" si="76"/>
        <v>0</v>
      </c>
      <c r="W371" s="366">
        <f t="shared" si="76"/>
        <v>0</v>
      </c>
      <c r="Y371" s="354"/>
    </row>
    <row r="372" spans="2:25" outlineLevel="1" x14ac:dyDescent="0.25">
      <c r="B372" s="465"/>
      <c r="C372" s="272"/>
      <c r="D372" s="272"/>
      <c r="E372" s="273"/>
      <c r="F372" s="274" t="s">
        <v>51</v>
      </c>
      <c r="G372" s="394">
        <f>SUM('2. NCCF CAD'!G372,'3. NCCF USD'!G372,'4. NCCF EUR'!G372,'5. NCCF GBP'!G372,'6. NCCF Autres (inclus)'!G372)</f>
        <v>0</v>
      </c>
      <c r="H372" s="395">
        <f>SUM('2. NCCF CAD'!H372,'3. NCCF USD'!H372,'4. NCCF EUR'!H372,'5. NCCF GBP'!H372,'6. NCCF Autres (inclus)'!H372)</f>
        <v>0</v>
      </c>
      <c r="I372" s="389">
        <f>SUM('2. NCCF CAD'!I372,'3. NCCF USD'!I372,'4. NCCF EUR'!I372,'5. NCCF GBP'!I372,'6. NCCF Autres (inclus)'!I372)</f>
        <v>0</v>
      </c>
      <c r="J372" s="389">
        <f>SUM('2. NCCF CAD'!J372,'3. NCCF USD'!J372,'4. NCCF EUR'!J372,'5. NCCF GBP'!J372,'6. NCCF Autres (inclus)'!J372)</f>
        <v>0</v>
      </c>
      <c r="K372" s="436">
        <f>SUM('2. NCCF CAD'!K372,'3. NCCF USD'!K372,'4. NCCF EUR'!K372,'5. NCCF GBP'!K372,'6. NCCF Autres (inclus)'!K372)</f>
        <v>0</v>
      </c>
      <c r="L372" s="391">
        <f>SUM('2. NCCF CAD'!L372,'3. NCCF USD'!L372,'4. NCCF EUR'!L372,'5. NCCF GBP'!L372,'6. NCCF Autres (inclus)'!L372)</f>
        <v>0</v>
      </c>
      <c r="M372" s="396">
        <f>SUM('2. NCCF CAD'!M372,'3. NCCF USD'!M372,'4. NCCF EUR'!M372,'5. NCCF GBP'!M372,'6. NCCF Autres (inclus)'!M372)</f>
        <v>0</v>
      </c>
      <c r="N372" s="392">
        <f>SUM('2. NCCF CAD'!N372,'3. NCCF USD'!N372,'4. NCCF EUR'!N372,'5. NCCF GBP'!N372,'6. NCCF Autres (inclus)'!N372)</f>
        <v>0</v>
      </c>
      <c r="O372" s="392">
        <f>SUM('2. NCCF CAD'!O372,'3. NCCF USD'!O372,'4. NCCF EUR'!O372,'5. NCCF GBP'!O372,'6. NCCF Autres (inclus)'!O372)</f>
        <v>0</v>
      </c>
      <c r="P372" s="392">
        <f>SUM('2. NCCF CAD'!P372,'3. NCCF USD'!P372,'4. NCCF EUR'!P372,'5. NCCF GBP'!P372,'6. NCCF Autres (inclus)'!P372)</f>
        <v>0</v>
      </c>
      <c r="Q372" s="392">
        <f>SUM('2. NCCF CAD'!Q372,'3. NCCF USD'!Q372,'4. NCCF EUR'!Q372,'5. NCCF GBP'!Q372,'6. NCCF Autres (inclus)'!Q372)</f>
        <v>0</v>
      </c>
      <c r="R372" s="392">
        <f>SUM('2. NCCF CAD'!R372,'3. NCCF USD'!R372,'4. NCCF EUR'!R372,'5. NCCF GBP'!R372,'6. NCCF Autres (inclus)'!R372)</f>
        <v>0</v>
      </c>
      <c r="S372" s="392">
        <f>SUM('2. NCCF CAD'!S372,'3. NCCF USD'!S372,'4. NCCF EUR'!S372,'5. NCCF GBP'!S372,'6. NCCF Autres (inclus)'!S372)</f>
        <v>0</v>
      </c>
      <c r="T372" s="392">
        <f>SUM('2. NCCF CAD'!T372,'3. NCCF USD'!T372,'4. NCCF EUR'!T372,'5. NCCF GBP'!T372,'6. NCCF Autres (inclus)'!T372)</f>
        <v>0</v>
      </c>
      <c r="U372" s="388">
        <f>SUM('2. NCCF CAD'!U372,'3. NCCF USD'!U372,'4. NCCF EUR'!U372,'5. NCCF GBP'!U372,'6. NCCF Autres (inclus)'!U372)</f>
        <v>0</v>
      </c>
      <c r="V372" s="393">
        <f>SUM('2. NCCF CAD'!V372,'3. NCCF USD'!V372,'4. NCCF EUR'!V372,'5. NCCF GBP'!V372,'6. NCCF Autres (inclus)'!V372)</f>
        <v>0</v>
      </c>
      <c r="W372" s="420">
        <f>SUM('2. NCCF CAD'!W372,'3. NCCF USD'!W372,'4. NCCF EUR'!W372,'5. NCCF GBP'!W372,'6. NCCF Autres (inclus)'!W372)</f>
        <v>0</v>
      </c>
      <c r="Y372" s="236"/>
    </row>
    <row r="373" spans="2:25" outlineLevel="1" x14ac:dyDescent="0.25">
      <c r="B373" s="465"/>
      <c r="C373" s="272"/>
      <c r="D373" s="272"/>
      <c r="E373" s="273"/>
      <c r="F373" s="274" t="s">
        <v>52</v>
      </c>
      <c r="G373" s="394">
        <f>SUM('2. NCCF CAD'!G373,'3. NCCF USD'!G373,'4. NCCF EUR'!G373,'5. NCCF GBP'!G373,'6. NCCF Autres (inclus)'!G373)</f>
        <v>0</v>
      </c>
      <c r="H373" s="395">
        <f>SUM('2. NCCF CAD'!H373,'3. NCCF USD'!H373,'4. NCCF EUR'!H373,'5. NCCF GBP'!H373,'6. NCCF Autres (inclus)'!H373)</f>
        <v>0</v>
      </c>
      <c r="I373" s="389">
        <f>SUM('2. NCCF CAD'!I373,'3. NCCF USD'!I373,'4. NCCF EUR'!I373,'5. NCCF GBP'!I373,'6. NCCF Autres (inclus)'!I373)</f>
        <v>0</v>
      </c>
      <c r="J373" s="389">
        <f>SUM('2. NCCF CAD'!J373,'3. NCCF USD'!J373,'4. NCCF EUR'!J373,'5. NCCF GBP'!J373,'6. NCCF Autres (inclus)'!J373)</f>
        <v>0</v>
      </c>
      <c r="K373" s="436">
        <f>SUM('2. NCCF CAD'!K373,'3. NCCF USD'!K373,'4. NCCF EUR'!K373,'5. NCCF GBP'!K373,'6. NCCF Autres (inclus)'!K373)</f>
        <v>0</v>
      </c>
      <c r="L373" s="391">
        <f>SUM('2. NCCF CAD'!L373,'3. NCCF USD'!L373,'4. NCCF EUR'!L373,'5. NCCF GBP'!L373,'6. NCCF Autres (inclus)'!L373)</f>
        <v>0</v>
      </c>
      <c r="M373" s="396">
        <f>SUM('2. NCCF CAD'!M373,'3. NCCF USD'!M373,'4. NCCF EUR'!M373,'5. NCCF GBP'!M373,'6. NCCF Autres (inclus)'!M373)</f>
        <v>0</v>
      </c>
      <c r="N373" s="392">
        <f>SUM('2. NCCF CAD'!N373,'3. NCCF USD'!N373,'4. NCCF EUR'!N373,'5. NCCF GBP'!N373,'6. NCCF Autres (inclus)'!N373)</f>
        <v>0</v>
      </c>
      <c r="O373" s="392">
        <f>SUM('2. NCCF CAD'!O373,'3. NCCF USD'!O373,'4. NCCF EUR'!O373,'5. NCCF GBP'!O373,'6. NCCF Autres (inclus)'!O373)</f>
        <v>0</v>
      </c>
      <c r="P373" s="392">
        <f>SUM('2. NCCF CAD'!P373,'3. NCCF USD'!P373,'4. NCCF EUR'!P373,'5. NCCF GBP'!P373,'6. NCCF Autres (inclus)'!P373)</f>
        <v>0</v>
      </c>
      <c r="Q373" s="392">
        <f>SUM('2. NCCF CAD'!Q373,'3. NCCF USD'!Q373,'4. NCCF EUR'!Q373,'5. NCCF GBP'!Q373,'6. NCCF Autres (inclus)'!Q373)</f>
        <v>0</v>
      </c>
      <c r="R373" s="392">
        <f>SUM('2. NCCF CAD'!R373,'3. NCCF USD'!R373,'4. NCCF EUR'!R373,'5. NCCF GBP'!R373,'6. NCCF Autres (inclus)'!R373)</f>
        <v>0</v>
      </c>
      <c r="S373" s="392">
        <f>SUM('2. NCCF CAD'!S373,'3. NCCF USD'!S373,'4. NCCF EUR'!S373,'5. NCCF GBP'!S373,'6. NCCF Autres (inclus)'!S373)</f>
        <v>0</v>
      </c>
      <c r="T373" s="392">
        <f>SUM('2. NCCF CAD'!T373,'3. NCCF USD'!T373,'4. NCCF EUR'!T373,'5. NCCF GBP'!T373,'6. NCCF Autres (inclus)'!T373)</f>
        <v>0</v>
      </c>
      <c r="U373" s="388">
        <f>SUM('2. NCCF CAD'!U373,'3. NCCF USD'!U373,'4. NCCF EUR'!U373,'5. NCCF GBP'!U373,'6. NCCF Autres (inclus)'!U373)</f>
        <v>0</v>
      </c>
      <c r="V373" s="393">
        <f>SUM('2. NCCF CAD'!V373,'3. NCCF USD'!V373,'4. NCCF EUR'!V373,'5. NCCF GBP'!V373,'6. NCCF Autres (inclus)'!V373)</f>
        <v>0</v>
      </c>
      <c r="W373" s="420">
        <f>SUM('2. NCCF CAD'!W373,'3. NCCF USD'!W373,'4. NCCF EUR'!W373,'5. NCCF GBP'!W373,'6. NCCF Autres (inclus)'!W373)</f>
        <v>0</v>
      </c>
      <c r="Y373" s="236"/>
    </row>
    <row r="374" spans="2:25" x14ac:dyDescent="0.25">
      <c r="B374" s="465"/>
      <c r="C374" s="272"/>
      <c r="D374" s="272"/>
      <c r="E374" s="273" t="s">
        <v>53</v>
      </c>
      <c r="F374" s="273"/>
      <c r="G374" s="367">
        <f t="shared" ref="G374:W374" si="77">SUBTOTAL(9,G375:G377)</f>
        <v>0</v>
      </c>
      <c r="H374" s="368">
        <f t="shared" si="77"/>
        <v>0</v>
      </c>
      <c r="I374" s="369">
        <f t="shared" si="77"/>
        <v>0</v>
      </c>
      <c r="J374" s="369">
        <f t="shared" si="77"/>
        <v>0</v>
      </c>
      <c r="K374" s="370">
        <f t="shared" si="77"/>
        <v>0</v>
      </c>
      <c r="L374" s="364">
        <f t="shared" si="77"/>
        <v>0</v>
      </c>
      <c r="M374" s="364">
        <f t="shared" si="77"/>
        <v>0</v>
      </c>
      <c r="N374" s="364">
        <f t="shared" si="77"/>
        <v>0</v>
      </c>
      <c r="O374" s="364">
        <f t="shared" si="77"/>
        <v>0</v>
      </c>
      <c r="P374" s="364">
        <f t="shared" si="77"/>
        <v>0</v>
      </c>
      <c r="Q374" s="364">
        <f t="shared" si="77"/>
        <v>0</v>
      </c>
      <c r="R374" s="364">
        <f t="shared" si="77"/>
        <v>0</v>
      </c>
      <c r="S374" s="364">
        <f t="shared" si="77"/>
        <v>0</v>
      </c>
      <c r="T374" s="364">
        <f t="shared" si="77"/>
        <v>0</v>
      </c>
      <c r="U374" s="364">
        <f t="shared" si="77"/>
        <v>0</v>
      </c>
      <c r="V374" s="364">
        <f t="shared" si="77"/>
        <v>0</v>
      </c>
      <c r="W374" s="366">
        <f t="shared" si="77"/>
        <v>0</v>
      </c>
      <c r="Y374" s="238"/>
    </row>
    <row r="375" spans="2:25" outlineLevel="1" x14ac:dyDescent="0.25">
      <c r="B375" s="465"/>
      <c r="C375" s="272"/>
      <c r="D375" s="272"/>
      <c r="E375" s="273"/>
      <c r="F375" s="274" t="s">
        <v>54</v>
      </c>
      <c r="G375" s="394">
        <f>SUM('2. NCCF CAD'!G375,'3. NCCF USD'!G375,'4. NCCF EUR'!G375,'5. NCCF GBP'!G375,'6. NCCF Autres (inclus)'!G375)</f>
        <v>0</v>
      </c>
      <c r="H375" s="395">
        <f>SUM('2. NCCF CAD'!H375,'3. NCCF USD'!H375,'4. NCCF EUR'!H375,'5. NCCF GBP'!H375,'6. NCCF Autres (inclus)'!H375)</f>
        <v>0</v>
      </c>
      <c r="I375" s="389">
        <f>SUM('2. NCCF CAD'!I375,'3. NCCF USD'!I375,'4. NCCF EUR'!I375,'5. NCCF GBP'!I375,'6. NCCF Autres (inclus)'!I375)</f>
        <v>0</v>
      </c>
      <c r="J375" s="389">
        <f>SUM('2. NCCF CAD'!J375,'3. NCCF USD'!J375,'4. NCCF EUR'!J375,'5. NCCF GBP'!J375,'6. NCCF Autres (inclus)'!J375)</f>
        <v>0</v>
      </c>
      <c r="K375" s="436">
        <f>SUM('2. NCCF CAD'!K375,'3. NCCF USD'!K375,'4. NCCF EUR'!K375,'5. NCCF GBP'!K375,'6. NCCF Autres (inclus)'!K375)</f>
        <v>0</v>
      </c>
      <c r="L375" s="391">
        <f>SUM('2. NCCF CAD'!L375,'3. NCCF USD'!L375,'4. NCCF EUR'!L375,'5. NCCF GBP'!L375,'6. NCCF Autres (inclus)'!L375)</f>
        <v>0</v>
      </c>
      <c r="M375" s="396">
        <f>SUM('2. NCCF CAD'!M375,'3. NCCF USD'!M375,'4. NCCF EUR'!M375,'5. NCCF GBP'!M375,'6. NCCF Autres (inclus)'!M375)</f>
        <v>0</v>
      </c>
      <c r="N375" s="392">
        <f>SUM('2. NCCF CAD'!N375,'3. NCCF USD'!N375,'4. NCCF EUR'!N375,'5. NCCF GBP'!N375,'6. NCCF Autres (inclus)'!N375)</f>
        <v>0</v>
      </c>
      <c r="O375" s="392">
        <f>SUM('2. NCCF CAD'!O375,'3. NCCF USD'!O375,'4. NCCF EUR'!O375,'5. NCCF GBP'!O375,'6. NCCF Autres (inclus)'!O375)</f>
        <v>0</v>
      </c>
      <c r="P375" s="392">
        <f>SUM('2. NCCF CAD'!P375,'3. NCCF USD'!P375,'4. NCCF EUR'!P375,'5. NCCF GBP'!P375,'6. NCCF Autres (inclus)'!P375)</f>
        <v>0</v>
      </c>
      <c r="Q375" s="392">
        <f>SUM('2. NCCF CAD'!Q375,'3. NCCF USD'!Q375,'4. NCCF EUR'!Q375,'5. NCCF GBP'!Q375,'6. NCCF Autres (inclus)'!Q375)</f>
        <v>0</v>
      </c>
      <c r="R375" s="392">
        <f>SUM('2. NCCF CAD'!R375,'3. NCCF USD'!R375,'4. NCCF EUR'!R375,'5. NCCF GBP'!R375,'6. NCCF Autres (inclus)'!R375)</f>
        <v>0</v>
      </c>
      <c r="S375" s="392">
        <f>SUM('2. NCCF CAD'!S375,'3. NCCF USD'!S375,'4. NCCF EUR'!S375,'5. NCCF GBP'!S375,'6. NCCF Autres (inclus)'!S375)</f>
        <v>0</v>
      </c>
      <c r="T375" s="392">
        <f>SUM('2. NCCF CAD'!T375,'3. NCCF USD'!T375,'4. NCCF EUR'!T375,'5. NCCF GBP'!T375,'6. NCCF Autres (inclus)'!T375)</f>
        <v>0</v>
      </c>
      <c r="U375" s="388">
        <f>SUM('2. NCCF CAD'!U375,'3. NCCF USD'!U375,'4. NCCF EUR'!U375,'5. NCCF GBP'!U375,'6. NCCF Autres (inclus)'!U375)</f>
        <v>0</v>
      </c>
      <c r="V375" s="393">
        <f>SUM('2. NCCF CAD'!V375,'3. NCCF USD'!V375,'4. NCCF EUR'!V375,'5. NCCF GBP'!V375,'6. NCCF Autres (inclus)'!V375)</f>
        <v>0</v>
      </c>
      <c r="W375" s="420">
        <f>SUM('2. NCCF CAD'!W375,'3. NCCF USD'!W375,'4. NCCF EUR'!W375,'5. NCCF GBP'!W375,'6. NCCF Autres (inclus)'!W375)</f>
        <v>0</v>
      </c>
      <c r="Y375" s="236"/>
    </row>
    <row r="376" spans="2:25" outlineLevel="1" x14ac:dyDescent="0.25">
      <c r="B376" s="465"/>
      <c r="C376" s="272"/>
      <c r="D376" s="272"/>
      <c r="E376" s="273"/>
      <c r="F376" s="274" t="s">
        <v>55</v>
      </c>
      <c r="G376" s="394">
        <f>SUM('2. NCCF CAD'!G376,'3. NCCF USD'!G376,'4. NCCF EUR'!G376,'5. NCCF GBP'!G376,'6. NCCF Autres (inclus)'!G376)</f>
        <v>0</v>
      </c>
      <c r="H376" s="395">
        <f>SUM('2. NCCF CAD'!H376,'3. NCCF USD'!H376,'4. NCCF EUR'!H376,'5. NCCF GBP'!H376,'6. NCCF Autres (inclus)'!H376)</f>
        <v>0</v>
      </c>
      <c r="I376" s="389">
        <f>SUM('2. NCCF CAD'!I376,'3. NCCF USD'!I376,'4. NCCF EUR'!I376,'5. NCCF GBP'!I376,'6. NCCF Autres (inclus)'!I376)</f>
        <v>0</v>
      </c>
      <c r="J376" s="389">
        <f>SUM('2. NCCF CAD'!J376,'3. NCCF USD'!J376,'4. NCCF EUR'!J376,'5. NCCF GBP'!J376,'6. NCCF Autres (inclus)'!J376)</f>
        <v>0</v>
      </c>
      <c r="K376" s="436">
        <f>SUM('2. NCCF CAD'!K376,'3. NCCF USD'!K376,'4. NCCF EUR'!K376,'5. NCCF GBP'!K376,'6. NCCF Autres (inclus)'!K376)</f>
        <v>0</v>
      </c>
      <c r="L376" s="391">
        <f>SUM('2. NCCF CAD'!L376,'3. NCCF USD'!L376,'4. NCCF EUR'!L376,'5. NCCF GBP'!L376,'6. NCCF Autres (inclus)'!L376)</f>
        <v>0</v>
      </c>
      <c r="M376" s="396">
        <f>SUM('2. NCCF CAD'!M376,'3. NCCF USD'!M376,'4. NCCF EUR'!M376,'5. NCCF GBP'!M376,'6. NCCF Autres (inclus)'!M376)</f>
        <v>0</v>
      </c>
      <c r="N376" s="392">
        <f>SUM('2. NCCF CAD'!N376,'3. NCCF USD'!N376,'4. NCCF EUR'!N376,'5. NCCF GBP'!N376,'6. NCCF Autres (inclus)'!N376)</f>
        <v>0</v>
      </c>
      <c r="O376" s="392">
        <f>SUM('2. NCCF CAD'!O376,'3. NCCF USD'!O376,'4. NCCF EUR'!O376,'5. NCCF GBP'!O376,'6. NCCF Autres (inclus)'!O376)</f>
        <v>0</v>
      </c>
      <c r="P376" s="392">
        <f>SUM('2. NCCF CAD'!P376,'3. NCCF USD'!P376,'4. NCCF EUR'!P376,'5. NCCF GBP'!P376,'6. NCCF Autres (inclus)'!P376)</f>
        <v>0</v>
      </c>
      <c r="Q376" s="392">
        <f>SUM('2. NCCF CAD'!Q376,'3. NCCF USD'!Q376,'4. NCCF EUR'!Q376,'5. NCCF GBP'!Q376,'6. NCCF Autres (inclus)'!Q376)</f>
        <v>0</v>
      </c>
      <c r="R376" s="392">
        <f>SUM('2. NCCF CAD'!R376,'3. NCCF USD'!R376,'4. NCCF EUR'!R376,'5. NCCF GBP'!R376,'6. NCCF Autres (inclus)'!R376)</f>
        <v>0</v>
      </c>
      <c r="S376" s="392">
        <f>SUM('2. NCCF CAD'!S376,'3. NCCF USD'!S376,'4. NCCF EUR'!S376,'5. NCCF GBP'!S376,'6. NCCF Autres (inclus)'!S376)</f>
        <v>0</v>
      </c>
      <c r="T376" s="392">
        <f>SUM('2. NCCF CAD'!T376,'3. NCCF USD'!T376,'4. NCCF EUR'!T376,'5. NCCF GBP'!T376,'6. NCCF Autres (inclus)'!T376)</f>
        <v>0</v>
      </c>
      <c r="U376" s="388">
        <f>SUM('2. NCCF CAD'!U376,'3. NCCF USD'!U376,'4. NCCF EUR'!U376,'5. NCCF GBP'!U376,'6. NCCF Autres (inclus)'!U376)</f>
        <v>0</v>
      </c>
      <c r="V376" s="393">
        <f>SUM('2. NCCF CAD'!V376,'3. NCCF USD'!V376,'4. NCCF EUR'!V376,'5. NCCF GBP'!V376,'6. NCCF Autres (inclus)'!V376)</f>
        <v>0</v>
      </c>
      <c r="W376" s="420">
        <f>SUM('2. NCCF CAD'!W376,'3. NCCF USD'!W376,'4. NCCF EUR'!W376,'5. NCCF GBP'!W376,'6. NCCF Autres (inclus)'!W376)</f>
        <v>0</v>
      </c>
      <c r="Y376" s="236"/>
    </row>
    <row r="377" spans="2:25" outlineLevel="1" x14ac:dyDescent="0.25">
      <c r="B377" s="465"/>
      <c r="C377" s="272"/>
      <c r="D377" s="272"/>
      <c r="E377" s="273"/>
      <c r="F377" s="274" t="s">
        <v>56</v>
      </c>
      <c r="G377" s="394">
        <f>SUM('2. NCCF CAD'!G377,'3. NCCF USD'!G377,'4. NCCF EUR'!G377,'5. NCCF GBP'!G377,'6. NCCF Autres (inclus)'!G377)</f>
        <v>0</v>
      </c>
      <c r="H377" s="395">
        <f>SUM('2. NCCF CAD'!H377,'3. NCCF USD'!H377,'4. NCCF EUR'!H377,'5. NCCF GBP'!H377,'6. NCCF Autres (inclus)'!H377)</f>
        <v>0</v>
      </c>
      <c r="I377" s="389">
        <f>SUM('2. NCCF CAD'!I377,'3. NCCF USD'!I377,'4. NCCF EUR'!I377,'5. NCCF GBP'!I377,'6. NCCF Autres (inclus)'!I377)</f>
        <v>0</v>
      </c>
      <c r="J377" s="389">
        <f>SUM('2. NCCF CAD'!J377,'3. NCCF USD'!J377,'4. NCCF EUR'!J377,'5. NCCF GBP'!J377,'6. NCCF Autres (inclus)'!J377)</f>
        <v>0</v>
      </c>
      <c r="K377" s="436">
        <f>SUM('2. NCCF CAD'!K377,'3. NCCF USD'!K377,'4. NCCF EUR'!K377,'5. NCCF GBP'!K377,'6. NCCF Autres (inclus)'!K377)</f>
        <v>0</v>
      </c>
      <c r="L377" s="391">
        <f>SUM('2. NCCF CAD'!L377,'3. NCCF USD'!L377,'4. NCCF EUR'!L377,'5. NCCF GBP'!L377,'6. NCCF Autres (inclus)'!L377)</f>
        <v>0</v>
      </c>
      <c r="M377" s="396">
        <f>SUM('2. NCCF CAD'!M377,'3. NCCF USD'!M377,'4. NCCF EUR'!M377,'5. NCCF GBP'!M377,'6. NCCF Autres (inclus)'!M377)</f>
        <v>0</v>
      </c>
      <c r="N377" s="392">
        <f>SUM('2. NCCF CAD'!N377,'3. NCCF USD'!N377,'4. NCCF EUR'!N377,'5. NCCF GBP'!N377,'6. NCCF Autres (inclus)'!N377)</f>
        <v>0</v>
      </c>
      <c r="O377" s="392">
        <f>SUM('2. NCCF CAD'!O377,'3. NCCF USD'!O377,'4. NCCF EUR'!O377,'5. NCCF GBP'!O377,'6. NCCF Autres (inclus)'!O377)</f>
        <v>0</v>
      </c>
      <c r="P377" s="392">
        <f>SUM('2. NCCF CAD'!P377,'3. NCCF USD'!P377,'4. NCCF EUR'!P377,'5. NCCF GBP'!P377,'6. NCCF Autres (inclus)'!P377)</f>
        <v>0</v>
      </c>
      <c r="Q377" s="392">
        <f>SUM('2. NCCF CAD'!Q377,'3. NCCF USD'!Q377,'4. NCCF EUR'!Q377,'5. NCCF GBP'!Q377,'6. NCCF Autres (inclus)'!Q377)</f>
        <v>0</v>
      </c>
      <c r="R377" s="392">
        <f>SUM('2. NCCF CAD'!R377,'3. NCCF USD'!R377,'4. NCCF EUR'!R377,'5. NCCF GBP'!R377,'6. NCCF Autres (inclus)'!R377)</f>
        <v>0</v>
      </c>
      <c r="S377" s="392">
        <f>SUM('2. NCCF CAD'!S377,'3. NCCF USD'!S377,'4. NCCF EUR'!S377,'5. NCCF GBP'!S377,'6. NCCF Autres (inclus)'!S377)</f>
        <v>0</v>
      </c>
      <c r="T377" s="392">
        <f>SUM('2. NCCF CAD'!T377,'3. NCCF USD'!T377,'4. NCCF EUR'!T377,'5. NCCF GBP'!T377,'6. NCCF Autres (inclus)'!T377)</f>
        <v>0</v>
      </c>
      <c r="U377" s="388">
        <f>SUM('2. NCCF CAD'!U377,'3. NCCF USD'!U377,'4. NCCF EUR'!U377,'5. NCCF GBP'!U377,'6. NCCF Autres (inclus)'!U377)</f>
        <v>0</v>
      </c>
      <c r="V377" s="393">
        <f>SUM('2. NCCF CAD'!V377,'3. NCCF USD'!V377,'4. NCCF EUR'!V377,'5. NCCF GBP'!V377,'6. NCCF Autres (inclus)'!V377)</f>
        <v>0</v>
      </c>
      <c r="W377" s="420">
        <f>SUM('2. NCCF CAD'!W377,'3. NCCF USD'!W377,'4. NCCF EUR'!W377,'5. NCCF GBP'!W377,'6. NCCF Autres (inclus)'!W377)</f>
        <v>0</v>
      </c>
      <c r="Y377" s="236"/>
    </row>
    <row r="378" spans="2:25" x14ac:dyDescent="0.25">
      <c r="B378" s="465"/>
      <c r="C378" s="272"/>
      <c r="D378" s="272"/>
      <c r="E378" s="273" t="s">
        <v>57</v>
      </c>
      <c r="F378" s="273"/>
      <c r="G378" s="367">
        <f t="shared" ref="G378:W378" si="78">SUBTOTAL(9,G379:G380)</f>
        <v>0</v>
      </c>
      <c r="H378" s="368">
        <f t="shared" si="78"/>
        <v>0</v>
      </c>
      <c r="I378" s="369">
        <f t="shared" si="78"/>
        <v>0</v>
      </c>
      <c r="J378" s="369">
        <f t="shared" si="78"/>
        <v>0</v>
      </c>
      <c r="K378" s="370">
        <f t="shared" si="78"/>
        <v>0</v>
      </c>
      <c r="L378" s="364">
        <f t="shared" si="78"/>
        <v>0</v>
      </c>
      <c r="M378" s="364">
        <f t="shared" si="78"/>
        <v>0</v>
      </c>
      <c r="N378" s="364">
        <f t="shared" si="78"/>
        <v>0</v>
      </c>
      <c r="O378" s="364">
        <f t="shared" si="78"/>
        <v>0</v>
      </c>
      <c r="P378" s="364">
        <f t="shared" si="78"/>
        <v>0</v>
      </c>
      <c r="Q378" s="364">
        <f t="shared" si="78"/>
        <v>0</v>
      </c>
      <c r="R378" s="364">
        <f t="shared" si="78"/>
        <v>0</v>
      </c>
      <c r="S378" s="364">
        <f t="shared" si="78"/>
        <v>0</v>
      </c>
      <c r="T378" s="364">
        <f t="shared" si="78"/>
        <v>0</v>
      </c>
      <c r="U378" s="364">
        <f t="shared" si="78"/>
        <v>0</v>
      </c>
      <c r="V378" s="364">
        <f t="shared" si="78"/>
        <v>0</v>
      </c>
      <c r="W378" s="366">
        <f t="shared" si="78"/>
        <v>0</v>
      </c>
      <c r="Y378" s="238"/>
    </row>
    <row r="379" spans="2:25" outlineLevel="1" x14ac:dyDescent="0.25">
      <c r="B379" s="465"/>
      <c r="C379" s="272"/>
      <c r="D379" s="272"/>
      <c r="E379" s="273"/>
      <c r="F379" s="274" t="s">
        <v>58</v>
      </c>
      <c r="G379" s="394">
        <f>SUM('2. NCCF CAD'!G379,'3. NCCF USD'!G379,'4. NCCF EUR'!G379,'5. NCCF GBP'!G379,'6. NCCF Autres (inclus)'!G379)</f>
        <v>0</v>
      </c>
      <c r="H379" s="395">
        <f>SUM('2. NCCF CAD'!H379,'3. NCCF USD'!H379,'4. NCCF EUR'!H379,'5. NCCF GBP'!H379,'6. NCCF Autres (inclus)'!H379)</f>
        <v>0</v>
      </c>
      <c r="I379" s="389">
        <f>SUM('2. NCCF CAD'!I379,'3. NCCF USD'!I379,'4. NCCF EUR'!I379,'5. NCCF GBP'!I379,'6. NCCF Autres (inclus)'!I379)</f>
        <v>0</v>
      </c>
      <c r="J379" s="389">
        <f>SUM('2. NCCF CAD'!J379,'3. NCCF USD'!J379,'4. NCCF EUR'!J379,'5. NCCF GBP'!J379,'6. NCCF Autres (inclus)'!J379)</f>
        <v>0</v>
      </c>
      <c r="K379" s="436">
        <f>SUM('2. NCCF CAD'!K379,'3. NCCF USD'!K379,'4. NCCF EUR'!K379,'5. NCCF GBP'!K379,'6. NCCF Autres (inclus)'!K379)</f>
        <v>0</v>
      </c>
      <c r="L379" s="391">
        <f>SUM('2. NCCF CAD'!L379,'3. NCCF USD'!L379,'4. NCCF EUR'!L379,'5. NCCF GBP'!L379,'6. NCCF Autres (inclus)'!L379)</f>
        <v>0</v>
      </c>
      <c r="M379" s="396">
        <f>SUM('2. NCCF CAD'!M379,'3. NCCF USD'!M379,'4. NCCF EUR'!M379,'5. NCCF GBP'!M379,'6. NCCF Autres (inclus)'!M379)</f>
        <v>0</v>
      </c>
      <c r="N379" s="392">
        <f>SUM('2. NCCF CAD'!N379,'3. NCCF USD'!N379,'4. NCCF EUR'!N379,'5. NCCF GBP'!N379,'6. NCCF Autres (inclus)'!N379)</f>
        <v>0</v>
      </c>
      <c r="O379" s="392">
        <f>SUM('2. NCCF CAD'!O379,'3. NCCF USD'!O379,'4. NCCF EUR'!O379,'5. NCCF GBP'!O379,'6. NCCF Autres (inclus)'!O379)</f>
        <v>0</v>
      </c>
      <c r="P379" s="392">
        <f>SUM('2. NCCF CAD'!P379,'3. NCCF USD'!P379,'4. NCCF EUR'!P379,'5. NCCF GBP'!P379,'6. NCCF Autres (inclus)'!P379)</f>
        <v>0</v>
      </c>
      <c r="Q379" s="392">
        <f>SUM('2. NCCF CAD'!Q379,'3. NCCF USD'!Q379,'4. NCCF EUR'!Q379,'5. NCCF GBP'!Q379,'6. NCCF Autres (inclus)'!Q379)</f>
        <v>0</v>
      </c>
      <c r="R379" s="392">
        <f>SUM('2. NCCF CAD'!R379,'3. NCCF USD'!R379,'4. NCCF EUR'!R379,'5. NCCF GBP'!R379,'6. NCCF Autres (inclus)'!R379)</f>
        <v>0</v>
      </c>
      <c r="S379" s="392">
        <f>SUM('2. NCCF CAD'!S379,'3. NCCF USD'!S379,'4. NCCF EUR'!S379,'5. NCCF GBP'!S379,'6. NCCF Autres (inclus)'!S379)</f>
        <v>0</v>
      </c>
      <c r="T379" s="392">
        <f>SUM('2. NCCF CAD'!T379,'3. NCCF USD'!T379,'4. NCCF EUR'!T379,'5. NCCF GBP'!T379,'6. NCCF Autres (inclus)'!T379)</f>
        <v>0</v>
      </c>
      <c r="U379" s="388">
        <f>SUM('2. NCCF CAD'!U379,'3. NCCF USD'!U379,'4. NCCF EUR'!U379,'5. NCCF GBP'!U379,'6. NCCF Autres (inclus)'!U379)</f>
        <v>0</v>
      </c>
      <c r="V379" s="393">
        <f>SUM('2. NCCF CAD'!V379,'3. NCCF USD'!V379,'4. NCCF EUR'!V379,'5. NCCF GBP'!V379,'6. NCCF Autres (inclus)'!V379)</f>
        <v>0</v>
      </c>
      <c r="W379" s="420">
        <f>SUM('2. NCCF CAD'!W379,'3. NCCF USD'!W379,'4. NCCF EUR'!W379,'5. NCCF GBP'!W379,'6. NCCF Autres (inclus)'!W379)</f>
        <v>0</v>
      </c>
      <c r="Y379" s="236"/>
    </row>
    <row r="380" spans="2:25" outlineLevel="1" x14ac:dyDescent="0.25">
      <c r="B380" s="465"/>
      <c r="C380" s="272"/>
      <c r="D380" s="272"/>
      <c r="E380" s="273"/>
      <c r="F380" s="274" t="s">
        <v>59</v>
      </c>
      <c r="G380" s="394">
        <f>SUM('2. NCCF CAD'!G380,'3. NCCF USD'!G380,'4. NCCF EUR'!G380,'5. NCCF GBP'!G380,'6. NCCF Autres (inclus)'!G380)</f>
        <v>0</v>
      </c>
      <c r="H380" s="395">
        <f>SUM('2. NCCF CAD'!H380,'3. NCCF USD'!H380,'4. NCCF EUR'!H380,'5. NCCF GBP'!H380,'6. NCCF Autres (inclus)'!H380)</f>
        <v>0</v>
      </c>
      <c r="I380" s="389">
        <f>SUM('2. NCCF CAD'!I380,'3. NCCF USD'!I380,'4. NCCF EUR'!I380,'5. NCCF GBP'!I380,'6. NCCF Autres (inclus)'!I380)</f>
        <v>0</v>
      </c>
      <c r="J380" s="389">
        <f>SUM('2. NCCF CAD'!J380,'3. NCCF USD'!J380,'4. NCCF EUR'!J380,'5. NCCF GBP'!J380,'6. NCCF Autres (inclus)'!J380)</f>
        <v>0</v>
      </c>
      <c r="K380" s="436">
        <f>SUM('2. NCCF CAD'!K380,'3. NCCF USD'!K380,'4. NCCF EUR'!K380,'5. NCCF GBP'!K380,'6. NCCF Autres (inclus)'!K380)</f>
        <v>0</v>
      </c>
      <c r="L380" s="391">
        <f>SUM('2. NCCF CAD'!L380,'3. NCCF USD'!L380,'4. NCCF EUR'!L380,'5. NCCF GBP'!L380,'6. NCCF Autres (inclus)'!L380)</f>
        <v>0</v>
      </c>
      <c r="M380" s="396">
        <f>SUM('2. NCCF CAD'!M380,'3. NCCF USD'!M380,'4. NCCF EUR'!M380,'5. NCCF GBP'!M380,'6. NCCF Autres (inclus)'!M380)</f>
        <v>0</v>
      </c>
      <c r="N380" s="392">
        <f>SUM('2. NCCF CAD'!N380,'3. NCCF USD'!N380,'4. NCCF EUR'!N380,'5. NCCF GBP'!N380,'6. NCCF Autres (inclus)'!N380)</f>
        <v>0</v>
      </c>
      <c r="O380" s="392">
        <f>SUM('2. NCCF CAD'!O380,'3. NCCF USD'!O380,'4. NCCF EUR'!O380,'5. NCCF GBP'!O380,'6. NCCF Autres (inclus)'!O380)</f>
        <v>0</v>
      </c>
      <c r="P380" s="392">
        <f>SUM('2. NCCF CAD'!P380,'3. NCCF USD'!P380,'4. NCCF EUR'!P380,'5. NCCF GBP'!P380,'6. NCCF Autres (inclus)'!P380)</f>
        <v>0</v>
      </c>
      <c r="Q380" s="392">
        <f>SUM('2. NCCF CAD'!Q380,'3. NCCF USD'!Q380,'4. NCCF EUR'!Q380,'5. NCCF GBP'!Q380,'6. NCCF Autres (inclus)'!Q380)</f>
        <v>0</v>
      </c>
      <c r="R380" s="392">
        <f>SUM('2. NCCF CAD'!R380,'3. NCCF USD'!R380,'4. NCCF EUR'!R380,'5. NCCF GBP'!R380,'6. NCCF Autres (inclus)'!R380)</f>
        <v>0</v>
      </c>
      <c r="S380" s="392">
        <f>SUM('2. NCCF CAD'!S380,'3. NCCF USD'!S380,'4. NCCF EUR'!S380,'5. NCCF GBP'!S380,'6. NCCF Autres (inclus)'!S380)</f>
        <v>0</v>
      </c>
      <c r="T380" s="392">
        <f>SUM('2. NCCF CAD'!T380,'3. NCCF USD'!T380,'4. NCCF EUR'!T380,'5. NCCF GBP'!T380,'6. NCCF Autres (inclus)'!T380)</f>
        <v>0</v>
      </c>
      <c r="U380" s="388">
        <f>SUM('2. NCCF CAD'!U380,'3. NCCF USD'!U380,'4. NCCF EUR'!U380,'5. NCCF GBP'!U380,'6. NCCF Autres (inclus)'!U380)</f>
        <v>0</v>
      </c>
      <c r="V380" s="393">
        <f>SUM('2. NCCF CAD'!V380,'3. NCCF USD'!V380,'4. NCCF EUR'!V380,'5. NCCF GBP'!V380,'6. NCCF Autres (inclus)'!V380)</f>
        <v>0</v>
      </c>
      <c r="W380" s="420">
        <f>SUM('2. NCCF CAD'!W380,'3. NCCF USD'!W380,'4. NCCF EUR'!W380,'5. NCCF GBP'!W380,'6. NCCF Autres (inclus)'!W380)</f>
        <v>0</v>
      </c>
      <c r="Y380" s="236"/>
    </row>
    <row r="381" spans="2:25" x14ac:dyDescent="0.25">
      <c r="B381" s="465"/>
      <c r="C381" s="272"/>
      <c r="D381" s="272"/>
      <c r="E381" s="273" t="s">
        <v>60</v>
      </c>
      <c r="F381" s="273"/>
      <c r="G381" s="367">
        <f t="shared" ref="G381:W381" si="79">SUBTOTAL(9,G382:G384)</f>
        <v>0</v>
      </c>
      <c r="H381" s="368">
        <f t="shared" si="79"/>
        <v>0</v>
      </c>
      <c r="I381" s="369">
        <f t="shared" si="79"/>
        <v>0</v>
      </c>
      <c r="J381" s="369">
        <f t="shared" si="79"/>
        <v>0</v>
      </c>
      <c r="K381" s="370">
        <f t="shared" si="79"/>
        <v>0</v>
      </c>
      <c r="L381" s="364">
        <f t="shared" si="79"/>
        <v>0</v>
      </c>
      <c r="M381" s="364">
        <f t="shared" si="79"/>
        <v>0</v>
      </c>
      <c r="N381" s="364">
        <f t="shared" si="79"/>
        <v>0</v>
      </c>
      <c r="O381" s="364">
        <f t="shared" si="79"/>
        <v>0</v>
      </c>
      <c r="P381" s="364">
        <f t="shared" si="79"/>
        <v>0</v>
      </c>
      <c r="Q381" s="364">
        <f t="shared" si="79"/>
        <v>0</v>
      </c>
      <c r="R381" s="364">
        <f t="shared" si="79"/>
        <v>0</v>
      </c>
      <c r="S381" s="364">
        <f t="shared" si="79"/>
        <v>0</v>
      </c>
      <c r="T381" s="364">
        <f t="shared" si="79"/>
        <v>0</v>
      </c>
      <c r="U381" s="364">
        <f t="shared" si="79"/>
        <v>0</v>
      </c>
      <c r="V381" s="364">
        <f t="shared" si="79"/>
        <v>0</v>
      </c>
      <c r="W381" s="366">
        <f t="shared" si="79"/>
        <v>0</v>
      </c>
      <c r="Y381" s="238"/>
    </row>
    <row r="382" spans="2:25" outlineLevel="1" x14ac:dyDescent="0.25">
      <c r="B382" s="465"/>
      <c r="C382" s="272"/>
      <c r="D382" s="272"/>
      <c r="E382" s="273"/>
      <c r="F382" s="274" t="s">
        <v>61</v>
      </c>
      <c r="G382" s="394">
        <f>SUM('2. NCCF CAD'!G382,'3. NCCF USD'!G382,'4. NCCF EUR'!G382,'5. NCCF GBP'!G382,'6. NCCF Autres (inclus)'!G382)</f>
        <v>0</v>
      </c>
      <c r="H382" s="395">
        <f>SUM('2. NCCF CAD'!H382,'3. NCCF USD'!H382,'4. NCCF EUR'!H382,'5. NCCF GBP'!H382,'6. NCCF Autres (inclus)'!H382)</f>
        <v>0</v>
      </c>
      <c r="I382" s="389">
        <f>SUM('2. NCCF CAD'!I382,'3. NCCF USD'!I382,'4. NCCF EUR'!I382,'5. NCCF GBP'!I382,'6. NCCF Autres (inclus)'!I382)</f>
        <v>0</v>
      </c>
      <c r="J382" s="389">
        <f>SUM('2. NCCF CAD'!J382,'3. NCCF USD'!J382,'4. NCCF EUR'!J382,'5. NCCF GBP'!J382,'6. NCCF Autres (inclus)'!J382)</f>
        <v>0</v>
      </c>
      <c r="K382" s="436">
        <f>SUM('2. NCCF CAD'!K382,'3. NCCF USD'!K382,'4. NCCF EUR'!K382,'5. NCCF GBP'!K382,'6. NCCF Autres (inclus)'!K382)</f>
        <v>0</v>
      </c>
      <c r="L382" s="391">
        <f>SUM('2. NCCF CAD'!L382,'3. NCCF USD'!L382,'4. NCCF EUR'!L382,'5. NCCF GBP'!L382,'6. NCCF Autres (inclus)'!L382)</f>
        <v>0</v>
      </c>
      <c r="M382" s="396">
        <f>SUM('2. NCCF CAD'!M382,'3. NCCF USD'!M382,'4. NCCF EUR'!M382,'5. NCCF GBP'!M382,'6. NCCF Autres (inclus)'!M382)</f>
        <v>0</v>
      </c>
      <c r="N382" s="392">
        <f>SUM('2. NCCF CAD'!N382,'3. NCCF USD'!N382,'4. NCCF EUR'!N382,'5. NCCF GBP'!N382,'6. NCCF Autres (inclus)'!N382)</f>
        <v>0</v>
      </c>
      <c r="O382" s="392">
        <f>SUM('2. NCCF CAD'!O382,'3. NCCF USD'!O382,'4. NCCF EUR'!O382,'5. NCCF GBP'!O382,'6. NCCF Autres (inclus)'!O382)</f>
        <v>0</v>
      </c>
      <c r="P382" s="392">
        <f>SUM('2. NCCF CAD'!P382,'3. NCCF USD'!P382,'4. NCCF EUR'!P382,'5. NCCF GBP'!P382,'6. NCCF Autres (inclus)'!P382)</f>
        <v>0</v>
      </c>
      <c r="Q382" s="392">
        <f>SUM('2. NCCF CAD'!Q382,'3. NCCF USD'!Q382,'4. NCCF EUR'!Q382,'5. NCCF GBP'!Q382,'6. NCCF Autres (inclus)'!Q382)</f>
        <v>0</v>
      </c>
      <c r="R382" s="392">
        <f>SUM('2. NCCF CAD'!R382,'3. NCCF USD'!R382,'4. NCCF EUR'!R382,'5. NCCF GBP'!R382,'6. NCCF Autres (inclus)'!R382)</f>
        <v>0</v>
      </c>
      <c r="S382" s="392">
        <f>SUM('2. NCCF CAD'!S382,'3. NCCF USD'!S382,'4. NCCF EUR'!S382,'5. NCCF GBP'!S382,'6. NCCF Autres (inclus)'!S382)</f>
        <v>0</v>
      </c>
      <c r="T382" s="392">
        <f>SUM('2. NCCF CAD'!T382,'3. NCCF USD'!T382,'4. NCCF EUR'!T382,'5. NCCF GBP'!T382,'6. NCCF Autres (inclus)'!T382)</f>
        <v>0</v>
      </c>
      <c r="U382" s="388">
        <f>SUM('2. NCCF CAD'!U382,'3. NCCF USD'!U382,'4. NCCF EUR'!U382,'5. NCCF GBP'!U382,'6. NCCF Autres (inclus)'!U382)</f>
        <v>0</v>
      </c>
      <c r="V382" s="393">
        <f>SUM('2. NCCF CAD'!V382,'3. NCCF USD'!V382,'4. NCCF EUR'!V382,'5. NCCF GBP'!V382,'6. NCCF Autres (inclus)'!V382)</f>
        <v>0</v>
      </c>
      <c r="W382" s="420">
        <f>SUM('2. NCCF CAD'!W382,'3. NCCF USD'!W382,'4. NCCF EUR'!W382,'5. NCCF GBP'!W382,'6. NCCF Autres (inclus)'!W382)</f>
        <v>0</v>
      </c>
      <c r="Y382" s="236"/>
    </row>
    <row r="383" spans="2:25" outlineLevel="1" x14ac:dyDescent="0.25">
      <c r="B383" s="465"/>
      <c r="C383" s="272"/>
      <c r="D383" s="272"/>
      <c r="E383" s="273"/>
      <c r="F383" s="274" t="s">
        <v>62</v>
      </c>
      <c r="G383" s="394">
        <f>SUM('2. NCCF CAD'!G383,'3. NCCF USD'!G383,'4. NCCF EUR'!G383,'5. NCCF GBP'!G383,'6. NCCF Autres (inclus)'!G383)</f>
        <v>0</v>
      </c>
      <c r="H383" s="395">
        <f>SUM('2. NCCF CAD'!H383,'3. NCCF USD'!H383,'4. NCCF EUR'!H383,'5. NCCF GBP'!H383,'6. NCCF Autres (inclus)'!H383)</f>
        <v>0</v>
      </c>
      <c r="I383" s="389">
        <f>SUM('2. NCCF CAD'!I383,'3. NCCF USD'!I383,'4. NCCF EUR'!I383,'5. NCCF GBP'!I383,'6. NCCF Autres (inclus)'!I383)</f>
        <v>0</v>
      </c>
      <c r="J383" s="389">
        <f>SUM('2. NCCF CAD'!J383,'3. NCCF USD'!J383,'4. NCCF EUR'!J383,'5. NCCF GBP'!J383,'6. NCCF Autres (inclus)'!J383)</f>
        <v>0</v>
      </c>
      <c r="K383" s="436">
        <f>SUM('2. NCCF CAD'!K383,'3. NCCF USD'!K383,'4. NCCF EUR'!K383,'5. NCCF GBP'!K383,'6. NCCF Autres (inclus)'!K383)</f>
        <v>0</v>
      </c>
      <c r="L383" s="391">
        <f>SUM('2. NCCF CAD'!L383,'3. NCCF USD'!L383,'4. NCCF EUR'!L383,'5. NCCF GBP'!L383,'6. NCCF Autres (inclus)'!L383)</f>
        <v>0</v>
      </c>
      <c r="M383" s="396">
        <f>SUM('2. NCCF CAD'!M383,'3. NCCF USD'!M383,'4. NCCF EUR'!M383,'5. NCCF GBP'!M383,'6. NCCF Autres (inclus)'!M383)</f>
        <v>0</v>
      </c>
      <c r="N383" s="392">
        <f>SUM('2. NCCF CAD'!N383,'3. NCCF USD'!N383,'4. NCCF EUR'!N383,'5. NCCF GBP'!N383,'6. NCCF Autres (inclus)'!N383)</f>
        <v>0</v>
      </c>
      <c r="O383" s="392">
        <f>SUM('2. NCCF CAD'!O383,'3. NCCF USD'!O383,'4. NCCF EUR'!O383,'5. NCCF GBP'!O383,'6. NCCF Autres (inclus)'!O383)</f>
        <v>0</v>
      </c>
      <c r="P383" s="392">
        <f>SUM('2. NCCF CAD'!P383,'3. NCCF USD'!P383,'4. NCCF EUR'!P383,'5. NCCF GBP'!P383,'6. NCCF Autres (inclus)'!P383)</f>
        <v>0</v>
      </c>
      <c r="Q383" s="392">
        <f>SUM('2. NCCF CAD'!Q383,'3. NCCF USD'!Q383,'4. NCCF EUR'!Q383,'5. NCCF GBP'!Q383,'6. NCCF Autres (inclus)'!Q383)</f>
        <v>0</v>
      </c>
      <c r="R383" s="392">
        <f>SUM('2. NCCF CAD'!R383,'3. NCCF USD'!R383,'4. NCCF EUR'!R383,'5. NCCF GBP'!R383,'6. NCCF Autres (inclus)'!R383)</f>
        <v>0</v>
      </c>
      <c r="S383" s="392">
        <f>SUM('2. NCCF CAD'!S383,'3. NCCF USD'!S383,'4. NCCF EUR'!S383,'5. NCCF GBP'!S383,'6. NCCF Autres (inclus)'!S383)</f>
        <v>0</v>
      </c>
      <c r="T383" s="392">
        <f>SUM('2. NCCF CAD'!T383,'3. NCCF USD'!T383,'4. NCCF EUR'!T383,'5. NCCF GBP'!T383,'6. NCCF Autres (inclus)'!T383)</f>
        <v>0</v>
      </c>
      <c r="U383" s="388">
        <f>SUM('2. NCCF CAD'!U383,'3. NCCF USD'!U383,'4. NCCF EUR'!U383,'5. NCCF GBP'!U383,'6. NCCF Autres (inclus)'!U383)</f>
        <v>0</v>
      </c>
      <c r="V383" s="393">
        <f>SUM('2. NCCF CAD'!V383,'3. NCCF USD'!V383,'4. NCCF EUR'!V383,'5. NCCF GBP'!V383,'6. NCCF Autres (inclus)'!V383)</f>
        <v>0</v>
      </c>
      <c r="W383" s="420">
        <f>SUM('2. NCCF CAD'!W383,'3. NCCF USD'!W383,'4. NCCF EUR'!W383,'5. NCCF GBP'!W383,'6. NCCF Autres (inclus)'!W383)</f>
        <v>0</v>
      </c>
      <c r="Y383" s="236"/>
    </row>
    <row r="384" spans="2:25" outlineLevel="1" x14ac:dyDescent="0.25">
      <c r="B384" s="465"/>
      <c r="C384" s="272"/>
      <c r="D384" s="272"/>
      <c r="E384" s="273"/>
      <c r="F384" s="274" t="s">
        <v>63</v>
      </c>
      <c r="G384" s="394">
        <f>SUM('2. NCCF CAD'!G384,'3. NCCF USD'!G384,'4. NCCF EUR'!G384,'5. NCCF GBP'!G384,'6. NCCF Autres (inclus)'!G384)</f>
        <v>0</v>
      </c>
      <c r="H384" s="395">
        <f>SUM('2. NCCF CAD'!H384,'3. NCCF USD'!H384,'4. NCCF EUR'!H384,'5. NCCF GBP'!H384,'6. NCCF Autres (inclus)'!H384)</f>
        <v>0</v>
      </c>
      <c r="I384" s="389">
        <f>SUM('2. NCCF CAD'!I384,'3. NCCF USD'!I384,'4. NCCF EUR'!I384,'5. NCCF GBP'!I384,'6. NCCF Autres (inclus)'!I384)</f>
        <v>0</v>
      </c>
      <c r="J384" s="389">
        <f>SUM('2. NCCF CAD'!J384,'3. NCCF USD'!J384,'4. NCCF EUR'!J384,'5. NCCF GBP'!J384,'6. NCCF Autres (inclus)'!J384)</f>
        <v>0</v>
      </c>
      <c r="K384" s="436">
        <f>SUM('2. NCCF CAD'!K384,'3. NCCF USD'!K384,'4. NCCF EUR'!K384,'5. NCCF GBP'!K384,'6. NCCF Autres (inclus)'!K384)</f>
        <v>0</v>
      </c>
      <c r="L384" s="391">
        <f>SUM('2. NCCF CAD'!L384,'3. NCCF USD'!L384,'4. NCCF EUR'!L384,'5. NCCF GBP'!L384,'6. NCCF Autres (inclus)'!L384)</f>
        <v>0</v>
      </c>
      <c r="M384" s="396">
        <f>SUM('2. NCCF CAD'!M384,'3. NCCF USD'!M384,'4. NCCF EUR'!M384,'5. NCCF GBP'!M384,'6. NCCF Autres (inclus)'!M384)</f>
        <v>0</v>
      </c>
      <c r="N384" s="392">
        <f>SUM('2. NCCF CAD'!N384,'3. NCCF USD'!N384,'4. NCCF EUR'!N384,'5. NCCF GBP'!N384,'6. NCCF Autres (inclus)'!N384)</f>
        <v>0</v>
      </c>
      <c r="O384" s="392">
        <f>SUM('2. NCCF CAD'!O384,'3. NCCF USD'!O384,'4. NCCF EUR'!O384,'5. NCCF GBP'!O384,'6. NCCF Autres (inclus)'!O384)</f>
        <v>0</v>
      </c>
      <c r="P384" s="392">
        <f>SUM('2. NCCF CAD'!P384,'3. NCCF USD'!P384,'4. NCCF EUR'!P384,'5. NCCF GBP'!P384,'6. NCCF Autres (inclus)'!P384)</f>
        <v>0</v>
      </c>
      <c r="Q384" s="392">
        <f>SUM('2. NCCF CAD'!Q384,'3. NCCF USD'!Q384,'4. NCCF EUR'!Q384,'5. NCCF GBP'!Q384,'6. NCCF Autres (inclus)'!Q384)</f>
        <v>0</v>
      </c>
      <c r="R384" s="392">
        <f>SUM('2. NCCF CAD'!R384,'3. NCCF USD'!R384,'4. NCCF EUR'!R384,'5. NCCF GBP'!R384,'6. NCCF Autres (inclus)'!R384)</f>
        <v>0</v>
      </c>
      <c r="S384" s="392">
        <f>SUM('2. NCCF CAD'!S384,'3. NCCF USD'!S384,'4. NCCF EUR'!S384,'5. NCCF GBP'!S384,'6. NCCF Autres (inclus)'!S384)</f>
        <v>0</v>
      </c>
      <c r="T384" s="392">
        <f>SUM('2. NCCF CAD'!T384,'3. NCCF USD'!T384,'4. NCCF EUR'!T384,'5. NCCF GBP'!T384,'6. NCCF Autres (inclus)'!T384)</f>
        <v>0</v>
      </c>
      <c r="U384" s="388">
        <f>SUM('2. NCCF CAD'!U384,'3. NCCF USD'!U384,'4. NCCF EUR'!U384,'5. NCCF GBP'!U384,'6. NCCF Autres (inclus)'!U384)</f>
        <v>0</v>
      </c>
      <c r="V384" s="393">
        <f>SUM('2. NCCF CAD'!V384,'3. NCCF USD'!V384,'4. NCCF EUR'!V384,'5. NCCF GBP'!V384,'6. NCCF Autres (inclus)'!V384)</f>
        <v>0</v>
      </c>
      <c r="W384" s="420">
        <f>SUM('2. NCCF CAD'!W384,'3. NCCF USD'!W384,'4. NCCF EUR'!W384,'5. NCCF GBP'!W384,'6. NCCF Autres (inclus)'!W384)</f>
        <v>0</v>
      </c>
      <c r="Y384" s="236"/>
    </row>
    <row r="385" spans="2:25" x14ac:dyDescent="0.25">
      <c r="B385" s="465"/>
      <c r="C385" s="272"/>
      <c r="D385" s="272"/>
      <c r="E385" s="273" t="s">
        <v>64</v>
      </c>
      <c r="F385" s="273"/>
      <c r="G385" s="367">
        <f t="shared" ref="G385:W385" si="80">SUBTOTAL(9,G386:G387)</f>
        <v>0</v>
      </c>
      <c r="H385" s="368">
        <f t="shared" si="80"/>
        <v>0</v>
      </c>
      <c r="I385" s="369">
        <f t="shared" si="80"/>
        <v>0</v>
      </c>
      <c r="J385" s="369">
        <f t="shared" si="80"/>
        <v>0</v>
      </c>
      <c r="K385" s="370">
        <f t="shared" si="80"/>
        <v>0</v>
      </c>
      <c r="L385" s="364">
        <f t="shared" si="80"/>
        <v>0</v>
      </c>
      <c r="M385" s="364">
        <f t="shared" si="80"/>
        <v>0</v>
      </c>
      <c r="N385" s="364">
        <f t="shared" si="80"/>
        <v>0</v>
      </c>
      <c r="O385" s="364">
        <f t="shared" si="80"/>
        <v>0</v>
      </c>
      <c r="P385" s="364">
        <f t="shared" si="80"/>
        <v>0</v>
      </c>
      <c r="Q385" s="364">
        <f t="shared" si="80"/>
        <v>0</v>
      </c>
      <c r="R385" s="364">
        <f t="shared" si="80"/>
        <v>0</v>
      </c>
      <c r="S385" s="364">
        <f t="shared" si="80"/>
        <v>0</v>
      </c>
      <c r="T385" s="364">
        <f t="shared" si="80"/>
        <v>0</v>
      </c>
      <c r="U385" s="364">
        <f t="shared" si="80"/>
        <v>0</v>
      </c>
      <c r="V385" s="364">
        <f t="shared" si="80"/>
        <v>0</v>
      </c>
      <c r="W385" s="366">
        <f t="shared" si="80"/>
        <v>0</v>
      </c>
      <c r="Y385" s="238"/>
    </row>
    <row r="386" spans="2:25" outlineLevel="1" x14ac:dyDescent="0.25">
      <c r="B386" s="465"/>
      <c r="C386" s="272"/>
      <c r="D386" s="272"/>
      <c r="E386" s="273"/>
      <c r="F386" s="274" t="s">
        <v>65</v>
      </c>
      <c r="G386" s="394">
        <f>SUM('2. NCCF CAD'!G386,'3. NCCF USD'!G386,'4. NCCF EUR'!G386,'5. NCCF GBP'!G386,'6. NCCF Autres (inclus)'!G386)</f>
        <v>0</v>
      </c>
      <c r="H386" s="395">
        <f>SUM('2. NCCF CAD'!H386,'3. NCCF USD'!H386,'4. NCCF EUR'!H386,'5. NCCF GBP'!H386,'6. NCCF Autres (inclus)'!H386)</f>
        <v>0</v>
      </c>
      <c r="I386" s="389">
        <f>SUM('2. NCCF CAD'!I386,'3. NCCF USD'!I386,'4. NCCF EUR'!I386,'5. NCCF GBP'!I386,'6. NCCF Autres (inclus)'!I386)</f>
        <v>0</v>
      </c>
      <c r="J386" s="389">
        <f>SUM('2. NCCF CAD'!J386,'3. NCCF USD'!J386,'4. NCCF EUR'!J386,'5. NCCF GBP'!J386,'6. NCCF Autres (inclus)'!J386)</f>
        <v>0</v>
      </c>
      <c r="K386" s="436">
        <f>SUM('2. NCCF CAD'!K386,'3. NCCF USD'!K386,'4. NCCF EUR'!K386,'5. NCCF GBP'!K386,'6. NCCF Autres (inclus)'!K386)</f>
        <v>0</v>
      </c>
      <c r="L386" s="391">
        <f>SUM('2. NCCF CAD'!L386,'3. NCCF USD'!L386,'4. NCCF EUR'!L386,'5. NCCF GBP'!L386,'6. NCCF Autres (inclus)'!L386)</f>
        <v>0</v>
      </c>
      <c r="M386" s="396">
        <f>SUM('2. NCCF CAD'!M386,'3. NCCF USD'!M386,'4. NCCF EUR'!M386,'5. NCCF GBP'!M386,'6. NCCF Autres (inclus)'!M386)</f>
        <v>0</v>
      </c>
      <c r="N386" s="392">
        <f>SUM('2. NCCF CAD'!N386,'3. NCCF USD'!N386,'4. NCCF EUR'!N386,'5. NCCF GBP'!N386,'6. NCCF Autres (inclus)'!N386)</f>
        <v>0</v>
      </c>
      <c r="O386" s="392">
        <f>SUM('2. NCCF CAD'!O386,'3. NCCF USD'!O386,'4. NCCF EUR'!O386,'5. NCCF GBP'!O386,'6. NCCF Autres (inclus)'!O386)</f>
        <v>0</v>
      </c>
      <c r="P386" s="392">
        <f>SUM('2. NCCF CAD'!P386,'3. NCCF USD'!P386,'4. NCCF EUR'!P386,'5. NCCF GBP'!P386,'6. NCCF Autres (inclus)'!P386)</f>
        <v>0</v>
      </c>
      <c r="Q386" s="392">
        <f>SUM('2. NCCF CAD'!Q386,'3. NCCF USD'!Q386,'4. NCCF EUR'!Q386,'5. NCCF GBP'!Q386,'6. NCCF Autres (inclus)'!Q386)</f>
        <v>0</v>
      </c>
      <c r="R386" s="392">
        <f>SUM('2. NCCF CAD'!R386,'3. NCCF USD'!R386,'4. NCCF EUR'!R386,'5. NCCF GBP'!R386,'6. NCCF Autres (inclus)'!R386)</f>
        <v>0</v>
      </c>
      <c r="S386" s="392">
        <f>SUM('2. NCCF CAD'!S386,'3. NCCF USD'!S386,'4. NCCF EUR'!S386,'5. NCCF GBP'!S386,'6. NCCF Autres (inclus)'!S386)</f>
        <v>0</v>
      </c>
      <c r="T386" s="392">
        <f>SUM('2. NCCF CAD'!T386,'3. NCCF USD'!T386,'4. NCCF EUR'!T386,'5. NCCF GBP'!T386,'6. NCCF Autres (inclus)'!T386)</f>
        <v>0</v>
      </c>
      <c r="U386" s="388">
        <f>SUM('2. NCCF CAD'!U386,'3. NCCF USD'!U386,'4. NCCF EUR'!U386,'5. NCCF GBP'!U386,'6. NCCF Autres (inclus)'!U386)</f>
        <v>0</v>
      </c>
      <c r="V386" s="393">
        <f>SUM('2. NCCF CAD'!V386,'3. NCCF USD'!V386,'4. NCCF EUR'!V386,'5. NCCF GBP'!V386,'6. NCCF Autres (inclus)'!V386)</f>
        <v>0</v>
      </c>
      <c r="W386" s="420">
        <f>SUM('2. NCCF CAD'!W386,'3. NCCF USD'!W386,'4. NCCF EUR'!W386,'5. NCCF GBP'!W386,'6. NCCF Autres (inclus)'!W386)</f>
        <v>0</v>
      </c>
      <c r="Y386" s="236"/>
    </row>
    <row r="387" spans="2:25" outlineLevel="1" x14ac:dyDescent="0.25">
      <c r="B387" s="465"/>
      <c r="C387" s="272"/>
      <c r="D387" s="272"/>
      <c r="E387" s="273"/>
      <c r="F387" s="274" t="s">
        <v>66</v>
      </c>
      <c r="G387" s="394">
        <f>SUM('2. NCCF CAD'!G387,'3. NCCF USD'!G387,'4. NCCF EUR'!G387,'5. NCCF GBP'!G387,'6. NCCF Autres (inclus)'!G387)</f>
        <v>0</v>
      </c>
      <c r="H387" s="395">
        <f>SUM('2. NCCF CAD'!H387,'3. NCCF USD'!H387,'4. NCCF EUR'!H387,'5. NCCF GBP'!H387,'6. NCCF Autres (inclus)'!H387)</f>
        <v>0</v>
      </c>
      <c r="I387" s="389">
        <f>SUM('2. NCCF CAD'!I387,'3. NCCF USD'!I387,'4. NCCF EUR'!I387,'5. NCCF GBP'!I387,'6. NCCF Autres (inclus)'!I387)</f>
        <v>0</v>
      </c>
      <c r="J387" s="389">
        <f>SUM('2. NCCF CAD'!J387,'3. NCCF USD'!J387,'4. NCCF EUR'!J387,'5. NCCF GBP'!J387,'6. NCCF Autres (inclus)'!J387)</f>
        <v>0</v>
      </c>
      <c r="K387" s="436">
        <f>SUM('2. NCCF CAD'!K387,'3. NCCF USD'!K387,'4. NCCF EUR'!K387,'5. NCCF GBP'!K387,'6. NCCF Autres (inclus)'!K387)</f>
        <v>0</v>
      </c>
      <c r="L387" s="391">
        <f>SUM('2. NCCF CAD'!L387,'3. NCCF USD'!L387,'4. NCCF EUR'!L387,'5. NCCF GBP'!L387,'6. NCCF Autres (inclus)'!L387)</f>
        <v>0</v>
      </c>
      <c r="M387" s="396">
        <f>SUM('2. NCCF CAD'!M387,'3. NCCF USD'!M387,'4. NCCF EUR'!M387,'5. NCCF GBP'!M387,'6. NCCF Autres (inclus)'!M387)</f>
        <v>0</v>
      </c>
      <c r="N387" s="392">
        <f>SUM('2. NCCF CAD'!N387,'3. NCCF USD'!N387,'4. NCCF EUR'!N387,'5. NCCF GBP'!N387,'6. NCCF Autres (inclus)'!N387)</f>
        <v>0</v>
      </c>
      <c r="O387" s="392">
        <f>SUM('2. NCCF CAD'!O387,'3. NCCF USD'!O387,'4. NCCF EUR'!O387,'5. NCCF GBP'!O387,'6. NCCF Autres (inclus)'!O387)</f>
        <v>0</v>
      </c>
      <c r="P387" s="392">
        <f>SUM('2. NCCF CAD'!P387,'3. NCCF USD'!P387,'4. NCCF EUR'!P387,'5. NCCF GBP'!P387,'6. NCCF Autres (inclus)'!P387)</f>
        <v>0</v>
      </c>
      <c r="Q387" s="392">
        <f>SUM('2. NCCF CAD'!Q387,'3. NCCF USD'!Q387,'4. NCCF EUR'!Q387,'5. NCCF GBP'!Q387,'6. NCCF Autres (inclus)'!Q387)</f>
        <v>0</v>
      </c>
      <c r="R387" s="392">
        <f>SUM('2. NCCF CAD'!R387,'3. NCCF USD'!R387,'4. NCCF EUR'!R387,'5. NCCF GBP'!R387,'6. NCCF Autres (inclus)'!R387)</f>
        <v>0</v>
      </c>
      <c r="S387" s="392">
        <f>SUM('2. NCCF CAD'!S387,'3. NCCF USD'!S387,'4. NCCF EUR'!S387,'5. NCCF GBP'!S387,'6. NCCF Autres (inclus)'!S387)</f>
        <v>0</v>
      </c>
      <c r="T387" s="392">
        <f>SUM('2. NCCF CAD'!T387,'3. NCCF USD'!T387,'4. NCCF EUR'!T387,'5. NCCF GBP'!T387,'6. NCCF Autres (inclus)'!T387)</f>
        <v>0</v>
      </c>
      <c r="U387" s="388">
        <f>SUM('2. NCCF CAD'!U387,'3. NCCF USD'!U387,'4. NCCF EUR'!U387,'5. NCCF GBP'!U387,'6. NCCF Autres (inclus)'!U387)</f>
        <v>0</v>
      </c>
      <c r="V387" s="393">
        <f>SUM('2. NCCF CAD'!V387,'3. NCCF USD'!V387,'4. NCCF EUR'!V387,'5. NCCF GBP'!V387,'6. NCCF Autres (inclus)'!V387)</f>
        <v>0</v>
      </c>
      <c r="W387" s="420">
        <f>SUM('2. NCCF CAD'!W387,'3. NCCF USD'!W387,'4. NCCF EUR'!W387,'5. NCCF GBP'!W387,'6. NCCF Autres (inclus)'!W387)</f>
        <v>0</v>
      </c>
      <c r="Y387" s="236"/>
    </row>
    <row r="388" spans="2:25" x14ac:dyDescent="0.25">
      <c r="B388" s="465"/>
      <c r="C388" s="272"/>
      <c r="D388" s="272"/>
      <c r="E388" s="273" t="s">
        <v>67</v>
      </c>
      <c r="F388" s="273"/>
      <c r="G388" s="367">
        <f t="shared" ref="G388:W388" si="81">SUBTOTAL(9,G389:G391)</f>
        <v>0</v>
      </c>
      <c r="H388" s="368">
        <f t="shared" si="81"/>
        <v>0</v>
      </c>
      <c r="I388" s="369">
        <f t="shared" si="81"/>
        <v>0</v>
      </c>
      <c r="J388" s="369">
        <f t="shared" si="81"/>
        <v>0</v>
      </c>
      <c r="K388" s="370">
        <f t="shared" si="81"/>
        <v>0</v>
      </c>
      <c r="L388" s="364">
        <f t="shared" si="81"/>
        <v>0</v>
      </c>
      <c r="M388" s="364">
        <f t="shared" si="81"/>
        <v>0</v>
      </c>
      <c r="N388" s="364">
        <f t="shared" si="81"/>
        <v>0</v>
      </c>
      <c r="O388" s="364">
        <f t="shared" si="81"/>
        <v>0</v>
      </c>
      <c r="P388" s="364">
        <f t="shared" si="81"/>
        <v>0</v>
      </c>
      <c r="Q388" s="364">
        <f t="shared" si="81"/>
        <v>0</v>
      </c>
      <c r="R388" s="364">
        <f t="shared" si="81"/>
        <v>0</v>
      </c>
      <c r="S388" s="364">
        <f t="shared" si="81"/>
        <v>0</v>
      </c>
      <c r="T388" s="364">
        <f t="shared" si="81"/>
        <v>0</v>
      </c>
      <c r="U388" s="364">
        <f t="shared" si="81"/>
        <v>0</v>
      </c>
      <c r="V388" s="364">
        <f t="shared" si="81"/>
        <v>0</v>
      </c>
      <c r="W388" s="366">
        <f t="shared" si="81"/>
        <v>0</v>
      </c>
      <c r="Y388" s="238"/>
    </row>
    <row r="389" spans="2:25" outlineLevel="1" x14ac:dyDescent="0.25">
      <c r="B389" s="465"/>
      <c r="C389" s="272"/>
      <c r="D389" s="272"/>
      <c r="E389" s="273"/>
      <c r="F389" s="274" t="s">
        <v>68</v>
      </c>
      <c r="G389" s="394">
        <f>SUM('2. NCCF CAD'!G389,'3. NCCF USD'!G389,'4. NCCF EUR'!G389,'5. NCCF GBP'!G389,'6. NCCF Autres (inclus)'!G389)</f>
        <v>0</v>
      </c>
      <c r="H389" s="395">
        <f>SUM('2. NCCF CAD'!H389,'3. NCCF USD'!H389,'4. NCCF EUR'!H389,'5. NCCF GBP'!H389,'6. NCCF Autres (inclus)'!H389)</f>
        <v>0</v>
      </c>
      <c r="I389" s="389">
        <f>SUM('2. NCCF CAD'!I389,'3. NCCF USD'!I389,'4. NCCF EUR'!I389,'5. NCCF GBP'!I389,'6. NCCF Autres (inclus)'!I389)</f>
        <v>0</v>
      </c>
      <c r="J389" s="389">
        <f>SUM('2. NCCF CAD'!J389,'3. NCCF USD'!J389,'4. NCCF EUR'!J389,'5. NCCF GBP'!J389,'6. NCCF Autres (inclus)'!J389)</f>
        <v>0</v>
      </c>
      <c r="K389" s="436">
        <f>SUM('2. NCCF CAD'!K389,'3. NCCF USD'!K389,'4. NCCF EUR'!K389,'5. NCCF GBP'!K389,'6. NCCF Autres (inclus)'!K389)</f>
        <v>0</v>
      </c>
      <c r="L389" s="391">
        <f>SUM('2. NCCF CAD'!L389,'3. NCCF USD'!L389,'4. NCCF EUR'!L389,'5. NCCF GBP'!L389,'6. NCCF Autres (inclus)'!L389)</f>
        <v>0</v>
      </c>
      <c r="M389" s="396">
        <f>SUM('2. NCCF CAD'!M389,'3. NCCF USD'!M389,'4. NCCF EUR'!M389,'5. NCCF GBP'!M389,'6. NCCF Autres (inclus)'!M389)</f>
        <v>0</v>
      </c>
      <c r="N389" s="392">
        <f>SUM('2. NCCF CAD'!N389,'3. NCCF USD'!N389,'4. NCCF EUR'!N389,'5. NCCF GBP'!N389,'6. NCCF Autres (inclus)'!N389)</f>
        <v>0</v>
      </c>
      <c r="O389" s="392">
        <f>SUM('2. NCCF CAD'!O389,'3. NCCF USD'!O389,'4. NCCF EUR'!O389,'5. NCCF GBP'!O389,'6. NCCF Autres (inclus)'!O389)</f>
        <v>0</v>
      </c>
      <c r="P389" s="392">
        <f>SUM('2. NCCF CAD'!P389,'3. NCCF USD'!P389,'4. NCCF EUR'!P389,'5. NCCF GBP'!P389,'6. NCCF Autres (inclus)'!P389)</f>
        <v>0</v>
      </c>
      <c r="Q389" s="392">
        <f>SUM('2. NCCF CAD'!Q389,'3. NCCF USD'!Q389,'4. NCCF EUR'!Q389,'5. NCCF GBP'!Q389,'6. NCCF Autres (inclus)'!Q389)</f>
        <v>0</v>
      </c>
      <c r="R389" s="392">
        <f>SUM('2. NCCF CAD'!R389,'3. NCCF USD'!R389,'4. NCCF EUR'!R389,'5. NCCF GBP'!R389,'6. NCCF Autres (inclus)'!R389)</f>
        <v>0</v>
      </c>
      <c r="S389" s="392">
        <f>SUM('2. NCCF CAD'!S389,'3. NCCF USD'!S389,'4. NCCF EUR'!S389,'5. NCCF GBP'!S389,'6. NCCF Autres (inclus)'!S389)</f>
        <v>0</v>
      </c>
      <c r="T389" s="392">
        <f>SUM('2. NCCF CAD'!T389,'3. NCCF USD'!T389,'4. NCCF EUR'!T389,'5. NCCF GBP'!T389,'6. NCCF Autres (inclus)'!T389)</f>
        <v>0</v>
      </c>
      <c r="U389" s="388">
        <f>SUM('2. NCCF CAD'!U389,'3. NCCF USD'!U389,'4. NCCF EUR'!U389,'5. NCCF GBP'!U389,'6. NCCF Autres (inclus)'!U389)</f>
        <v>0</v>
      </c>
      <c r="V389" s="393">
        <f>SUM('2. NCCF CAD'!V389,'3. NCCF USD'!V389,'4. NCCF EUR'!V389,'5. NCCF GBP'!V389,'6. NCCF Autres (inclus)'!V389)</f>
        <v>0</v>
      </c>
      <c r="W389" s="420">
        <f>SUM('2. NCCF CAD'!W389,'3. NCCF USD'!W389,'4. NCCF EUR'!W389,'5. NCCF GBP'!W389,'6. NCCF Autres (inclus)'!W389)</f>
        <v>0</v>
      </c>
      <c r="Y389" s="236"/>
    </row>
    <row r="390" spans="2:25" outlineLevel="1" x14ac:dyDescent="0.25">
      <c r="B390" s="465"/>
      <c r="C390" s="272"/>
      <c r="D390" s="272"/>
      <c r="E390" s="273"/>
      <c r="F390" s="274" t="s">
        <v>69</v>
      </c>
      <c r="G390" s="394">
        <f>SUM('2. NCCF CAD'!G390,'3. NCCF USD'!G390,'4. NCCF EUR'!G390,'5. NCCF GBP'!G390,'6. NCCF Autres (inclus)'!G390)</f>
        <v>0</v>
      </c>
      <c r="H390" s="395">
        <f>SUM('2. NCCF CAD'!H390,'3. NCCF USD'!H390,'4. NCCF EUR'!H390,'5. NCCF GBP'!H390,'6. NCCF Autres (inclus)'!H390)</f>
        <v>0</v>
      </c>
      <c r="I390" s="389">
        <f>SUM('2. NCCF CAD'!I390,'3. NCCF USD'!I390,'4. NCCF EUR'!I390,'5. NCCF GBP'!I390,'6. NCCF Autres (inclus)'!I390)</f>
        <v>0</v>
      </c>
      <c r="J390" s="389">
        <f>SUM('2. NCCF CAD'!J390,'3. NCCF USD'!J390,'4. NCCF EUR'!J390,'5. NCCF GBP'!J390,'6. NCCF Autres (inclus)'!J390)</f>
        <v>0</v>
      </c>
      <c r="K390" s="436">
        <f>SUM('2. NCCF CAD'!K390,'3. NCCF USD'!K390,'4. NCCF EUR'!K390,'5. NCCF GBP'!K390,'6. NCCF Autres (inclus)'!K390)</f>
        <v>0</v>
      </c>
      <c r="L390" s="391">
        <f>SUM('2. NCCF CAD'!L390,'3. NCCF USD'!L390,'4. NCCF EUR'!L390,'5. NCCF GBP'!L390,'6. NCCF Autres (inclus)'!L390)</f>
        <v>0</v>
      </c>
      <c r="M390" s="396">
        <f>SUM('2. NCCF CAD'!M390,'3. NCCF USD'!M390,'4. NCCF EUR'!M390,'5. NCCF GBP'!M390,'6. NCCF Autres (inclus)'!M390)</f>
        <v>0</v>
      </c>
      <c r="N390" s="392">
        <f>SUM('2. NCCF CAD'!N390,'3. NCCF USD'!N390,'4. NCCF EUR'!N390,'5. NCCF GBP'!N390,'6. NCCF Autres (inclus)'!N390)</f>
        <v>0</v>
      </c>
      <c r="O390" s="392">
        <f>SUM('2. NCCF CAD'!O390,'3. NCCF USD'!O390,'4. NCCF EUR'!O390,'5. NCCF GBP'!O390,'6. NCCF Autres (inclus)'!O390)</f>
        <v>0</v>
      </c>
      <c r="P390" s="392">
        <f>SUM('2. NCCF CAD'!P390,'3. NCCF USD'!P390,'4. NCCF EUR'!P390,'5. NCCF GBP'!P390,'6. NCCF Autres (inclus)'!P390)</f>
        <v>0</v>
      </c>
      <c r="Q390" s="392">
        <f>SUM('2. NCCF CAD'!Q390,'3. NCCF USD'!Q390,'4. NCCF EUR'!Q390,'5. NCCF GBP'!Q390,'6. NCCF Autres (inclus)'!Q390)</f>
        <v>0</v>
      </c>
      <c r="R390" s="392">
        <f>SUM('2. NCCF CAD'!R390,'3. NCCF USD'!R390,'4. NCCF EUR'!R390,'5. NCCF GBP'!R390,'6. NCCF Autres (inclus)'!R390)</f>
        <v>0</v>
      </c>
      <c r="S390" s="392">
        <f>SUM('2. NCCF CAD'!S390,'3. NCCF USD'!S390,'4. NCCF EUR'!S390,'5. NCCF GBP'!S390,'6. NCCF Autres (inclus)'!S390)</f>
        <v>0</v>
      </c>
      <c r="T390" s="392">
        <f>SUM('2. NCCF CAD'!T390,'3. NCCF USD'!T390,'4. NCCF EUR'!T390,'5. NCCF GBP'!T390,'6. NCCF Autres (inclus)'!T390)</f>
        <v>0</v>
      </c>
      <c r="U390" s="388">
        <f>SUM('2. NCCF CAD'!U390,'3. NCCF USD'!U390,'4. NCCF EUR'!U390,'5. NCCF GBP'!U390,'6. NCCF Autres (inclus)'!U390)</f>
        <v>0</v>
      </c>
      <c r="V390" s="393">
        <f>SUM('2. NCCF CAD'!V390,'3. NCCF USD'!V390,'4. NCCF EUR'!V390,'5. NCCF GBP'!V390,'6. NCCF Autres (inclus)'!V390)</f>
        <v>0</v>
      </c>
      <c r="W390" s="420">
        <f>SUM('2. NCCF CAD'!W390,'3. NCCF USD'!W390,'4. NCCF EUR'!W390,'5. NCCF GBP'!W390,'6. NCCF Autres (inclus)'!W390)</f>
        <v>0</v>
      </c>
      <c r="Y390" s="236"/>
    </row>
    <row r="391" spans="2:25" outlineLevel="1" x14ac:dyDescent="0.25">
      <c r="B391" s="465"/>
      <c r="C391" s="272"/>
      <c r="D391" s="272"/>
      <c r="E391" s="273"/>
      <c r="F391" s="274" t="s">
        <v>70</v>
      </c>
      <c r="G391" s="394">
        <f>SUM('2. NCCF CAD'!G391,'3. NCCF USD'!G391,'4. NCCF EUR'!G391,'5. NCCF GBP'!G391,'6. NCCF Autres (inclus)'!G391)</f>
        <v>0</v>
      </c>
      <c r="H391" s="395">
        <f>SUM('2. NCCF CAD'!H391,'3. NCCF USD'!H391,'4. NCCF EUR'!H391,'5. NCCF GBP'!H391,'6. NCCF Autres (inclus)'!H391)</f>
        <v>0</v>
      </c>
      <c r="I391" s="389">
        <f>SUM('2. NCCF CAD'!I391,'3. NCCF USD'!I391,'4. NCCF EUR'!I391,'5. NCCF GBP'!I391,'6. NCCF Autres (inclus)'!I391)</f>
        <v>0</v>
      </c>
      <c r="J391" s="389">
        <f>SUM('2. NCCF CAD'!J391,'3. NCCF USD'!J391,'4. NCCF EUR'!J391,'5. NCCF GBP'!J391,'6. NCCF Autres (inclus)'!J391)</f>
        <v>0</v>
      </c>
      <c r="K391" s="436">
        <f>SUM('2. NCCF CAD'!K391,'3. NCCF USD'!K391,'4. NCCF EUR'!K391,'5. NCCF GBP'!K391,'6. NCCF Autres (inclus)'!K391)</f>
        <v>0</v>
      </c>
      <c r="L391" s="391">
        <f>SUM('2. NCCF CAD'!L391,'3. NCCF USD'!L391,'4. NCCF EUR'!L391,'5. NCCF GBP'!L391,'6. NCCF Autres (inclus)'!L391)</f>
        <v>0</v>
      </c>
      <c r="M391" s="392">
        <f>SUM('2. NCCF CAD'!M391,'3. NCCF USD'!M391,'4. NCCF EUR'!M391,'5. NCCF GBP'!M391,'6. NCCF Autres (inclus)'!M391)</f>
        <v>0</v>
      </c>
      <c r="N391" s="392">
        <f>SUM('2. NCCF CAD'!N391,'3. NCCF USD'!N391,'4. NCCF EUR'!N391,'5. NCCF GBP'!N391,'6. NCCF Autres (inclus)'!N391)</f>
        <v>0</v>
      </c>
      <c r="O391" s="392">
        <f>SUM('2. NCCF CAD'!O391,'3. NCCF USD'!O391,'4. NCCF EUR'!O391,'5. NCCF GBP'!O391,'6. NCCF Autres (inclus)'!O391)</f>
        <v>0</v>
      </c>
      <c r="P391" s="392">
        <f>SUM('2. NCCF CAD'!P391,'3. NCCF USD'!P391,'4. NCCF EUR'!P391,'5. NCCF GBP'!P391,'6. NCCF Autres (inclus)'!P391)</f>
        <v>0</v>
      </c>
      <c r="Q391" s="392">
        <f>SUM('2. NCCF CAD'!Q391,'3. NCCF USD'!Q391,'4. NCCF EUR'!Q391,'5. NCCF GBP'!Q391,'6. NCCF Autres (inclus)'!Q391)</f>
        <v>0</v>
      </c>
      <c r="R391" s="392">
        <f>SUM('2. NCCF CAD'!R391,'3. NCCF USD'!R391,'4. NCCF EUR'!R391,'5. NCCF GBP'!R391,'6. NCCF Autres (inclus)'!R391)</f>
        <v>0</v>
      </c>
      <c r="S391" s="392">
        <f>SUM('2. NCCF CAD'!S391,'3. NCCF USD'!S391,'4. NCCF EUR'!S391,'5. NCCF GBP'!S391,'6. NCCF Autres (inclus)'!S391)</f>
        <v>0</v>
      </c>
      <c r="T391" s="392">
        <f>SUM('2. NCCF CAD'!T391,'3. NCCF USD'!T391,'4. NCCF EUR'!T391,'5. NCCF GBP'!T391,'6. NCCF Autres (inclus)'!T391)</f>
        <v>0</v>
      </c>
      <c r="U391" s="392">
        <f>SUM('2. NCCF CAD'!U391,'3. NCCF USD'!U391,'4. NCCF EUR'!U391,'5. NCCF GBP'!U391,'6. NCCF Autres (inclus)'!U391)</f>
        <v>0</v>
      </c>
      <c r="V391" s="393">
        <f>SUM('2. NCCF CAD'!V391,'3. NCCF USD'!V391,'4. NCCF EUR'!V391,'5. NCCF GBP'!V391,'6. NCCF Autres (inclus)'!V391)</f>
        <v>0</v>
      </c>
      <c r="W391" s="420">
        <f>SUM('2. NCCF CAD'!W391,'3. NCCF USD'!W391,'4. NCCF EUR'!W391,'5. NCCF GBP'!W391,'6. NCCF Autres (inclus)'!W391)</f>
        <v>0</v>
      </c>
      <c r="Y391" s="236"/>
    </row>
    <row r="392" spans="2:25" x14ac:dyDescent="0.25">
      <c r="B392" s="465"/>
      <c r="C392" s="272"/>
      <c r="D392" s="272" t="s">
        <v>71</v>
      </c>
      <c r="E392" s="273"/>
      <c r="F392" s="273"/>
      <c r="G392" s="367"/>
      <c r="H392" s="369"/>
      <c r="I392" s="369"/>
      <c r="J392" s="369"/>
      <c r="K392" s="369"/>
      <c r="L392" s="363"/>
      <c r="M392" s="364"/>
      <c r="N392" s="364"/>
      <c r="O392" s="364"/>
      <c r="P392" s="364"/>
      <c r="Q392" s="364"/>
      <c r="R392" s="364"/>
      <c r="S392" s="364"/>
      <c r="T392" s="364"/>
      <c r="U392" s="364"/>
      <c r="V392" s="365"/>
      <c r="W392" s="365"/>
      <c r="Y392" s="353"/>
    </row>
    <row r="393" spans="2:25" x14ac:dyDescent="0.25">
      <c r="B393" s="465"/>
      <c r="C393" s="272"/>
      <c r="D393" s="272"/>
      <c r="E393" s="273" t="s">
        <v>72</v>
      </c>
      <c r="F393" s="273"/>
      <c r="G393" s="367">
        <f t="shared" ref="G393:W393" si="82">SUBTOTAL(9,G394:G395)</f>
        <v>0</v>
      </c>
      <c r="H393" s="368">
        <f t="shared" si="82"/>
        <v>0</v>
      </c>
      <c r="I393" s="369">
        <f t="shared" si="82"/>
        <v>0</v>
      </c>
      <c r="J393" s="369">
        <f t="shared" si="82"/>
        <v>0</v>
      </c>
      <c r="K393" s="370">
        <f t="shared" si="82"/>
        <v>0</v>
      </c>
      <c r="L393" s="364">
        <f t="shared" si="82"/>
        <v>0</v>
      </c>
      <c r="M393" s="364">
        <f t="shared" si="82"/>
        <v>0</v>
      </c>
      <c r="N393" s="364">
        <f t="shared" si="82"/>
        <v>0</v>
      </c>
      <c r="O393" s="364">
        <f t="shared" si="82"/>
        <v>0</v>
      </c>
      <c r="P393" s="364">
        <f t="shared" si="82"/>
        <v>0</v>
      </c>
      <c r="Q393" s="364">
        <f t="shared" si="82"/>
        <v>0</v>
      </c>
      <c r="R393" s="364">
        <f t="shared" si="82"/>
        <v>0</v>
      </c>
      <c r="S393" s="364">
        <f t="shared" si="82"/>
        <v>0</v>
      </c>
      <c r="T393" s="364">
        <f t="shared" si="82"/>
        <v>0</v>
      </c>
      <c r="U393" s="364">
        <f t="shared" si="82"/>
        <v>0</v>
      </c>
      <c r="V393" s="364">
        <f t="shared" si="82"/>
        <v>0</v>
      </c>
      <c r="W393" s="366">
        <f t="shared" si="82"/>
        <v>0</v>
      </c>
      <c r="Y393" s="354"/>
    </row>
    <row r="394" spans="2:25" outlineLevel="1" x14ac:dyDescent="0.25">
      <c r="B394" s="465"/>
      <c r="C394" s="272"/>
      <c r="D394" s="272"/>
      <c r="E394" s="273"/>
      <c r="F394" s="274" t="s">
        <v>73</v>
      </c>
      <c r="G394" s="394">
        <f>SUM('2. NCCF CAD'!G394,'3. NCCF USD'!G394,'4. NCCF EUR'!G394,'5. NCCF GBP'!G394,'6. NCCF Autres (inclus)'!G394)</f>
        <v>0</v>
      </c>
      <c r="H394" s="395">
        <f>SUM('2. NCCF CAD'!H394,'3. NCCF USD'!H394,'4. NCCF EUR'!H394,'5. NCCF GBP'!H394,'6. NCCF Autres (inclus)'!H394)</f>
        <v>0</v>
      </c>
      <c r="I394" s="389">
        <f>SUM('2. NCCF CAD'!I394,'3. NCCF USD'!I394,'4. NCCF EUR'!I394,'5. NCCF GBP'!I394,'6. NCCF Autres (inclus)'!I394)</f>
        <v>0</v>
      </c>
      <c r="J394" s="389">
        <f>SUM('2. NCCF CAD'!J394,'3. NCCF USD'!J394,'4. NCCF EUR'!J394,'5. NCCF GBP'!J394,'6. NCCF Autres (inclus)'!J394)</f>
        <v>0</v>
      </c>
      <c r="K394" s="436">
        <f>SUM('2. NCCF CAD'!K394,'3. NCCF USD'!K394,'4. NCCF EUR'!K394,'5. NCCF GBP'!K394,'6. NCCF Autres (inclus)'!K394)</f>
        <v>0</v>
      </c>
      <c r="L394" s="391">
        <f>SUM('2. NCCF CAD'!L394,'3. NCCF USD'!L394,'4. NCCF EUR'!L394,'5. NCCF GBP'!L394,'6. NCCF Autres (inclus)'!L394)</f>
        <v>0</v>
      </c>
      <c r="M394" s="396">
        <f>SUM('2. NCCF CAD'!M394,'3. NCCF USD'!M394,'4. NCCF EUR'!M394,'5. NCCF GBP'!M394,'6. NCCF Autres (inclus)'!M394)</f>
        <v>0</v>
      </c>
      <c r="N394" s="392">
        <f>SUM('2. NCCF CAD'!N394,'3. NCCF USD'!N394,'4. NCCF EUR'!N394,'5. NCCF GBP'!N394,'6. NCCF Autres (inclus)'!N394)</f>
        <v>0</v>
      </c>
      <c r="O394" s="392">
        <f>SUM('2. NCCF CAD'!O394,'3. NCCF USD'!O394,'4. NCCF EUR'!O394,'5. NCCF GBP'!O394,'6. NCCF Autres (inclus)'!O394)</f>
        <v>0</v>
      </c>
      <c r="P394" s="392">
        <f>SUM('2. NCCF CAD'!P394,'3. NCCF USD'!P394,'4. NCCF EUR'!P394,'5. NCCF GBP'!P394,'6. NCCF Autres (inclus)'!P394)</f>
        <v>0</v>
      </c>
      <c r="Q394" s="392">
        <f>SUM('2. NCCF CAD'!Q394,'3. NCCF USD'!Q394,'4. NCCF EUR'!Q394,'5. NCCF GBP'!Q394,'6. NCCF Autres (inclus)'!Q394)</f>
        <v>0</v>
      </c>
      <c r="R394" s="392">
        <f>SUM('2. NCCF CAD'!R394,'3. NCCF USD'!R394,'4. NCCF EUR'!R394,'5. NCCF GBP'!R394,'6. NCCF Autres (inclus)'!R394)</f>
        <v>0</v>
      </c>
      <c r="S394" s="392">
        <f>SUM('2. NCCF CAD'!S394,'3. NCCF USD'!S394,'4. NCCF EUR'!S394,'5. NCCF GBP'!S394,'6. NCCF Autres (inclus)'!S394)</f>
        <v>0</v>
      </c>
      <c r="T394" s="392">
        <f>SUM('2. NCCF CAD'!T394,'3. NCCF USD'!T394,'4. NCCF EUR'!T394,'5. NCCF GBP'!T394,'6. NCCF Autres (inclus)'!T394)</f>
        <v>0</v>
      </c>
      <c r="U394" s="388">
        <f>SUM('2. NCCF CAD'!U394,'3. NCCF USD'!U394,'4. NCCF EUR'!U394,'5. NCCF GBP'!U394,'6. NCCF Autres (inclus)'!U394)</f>
        <v>0</v>
      </c>
      <c r="V394" s="393">
        <f>SUM('2. NCCF CAD'!V394,'3. NCCF USD'!V394,'4. NCCF EUR'!V394,'5. NCCF GBP'!V394,'6. NCCF Autres (inclus)'!V394)</f>
        <v>0</v>
      </c>
      <c r="W394" s="420">
        <f>SUM('2. NCCF CAD'!W394,'3. NCCF USD'!W394,'4. NCCF EUR'!W394,'5. NCCF GBP'!W394,'6. NCCF Autres (inclus)'!W394)</f>
        <v>0</v>
      </c>
      <c r="Y394" s="236"/>
    </row>
    <row r="395" spans="2:25" outlineLevel="1" x14ac:dyDescent="0.25">
      <c r="B395" s="465"/>
      <c r="C395" s="272"/>
      <c r="D395" s="272"/>
      <c r="E395" s="273"/>
      <c r="F395" s="274" t="s">
        <v>74</v>
      </c>
      <c r="G395" s="394">
        <f>SUM('2. NCCF CAD'!G395,'3. NCCF USD'!G395,'4. NCCF EUR'!G395,'5. NCCF GBP'!G395,'6. NCCF Autres (inclus)'!G395)</f>
        <v>0</v>
      </c>
      <c r="H395" s="395">
        <f>SUM('2. NCCF CAD'!H395,'3. NCCF USD'!H395,'4. NCCF EUR'!H395,'5. NCCF GBP'!H395,'6. NCCF Autres (inclus)'!H395)</f>
        <v>0</v>
      </c>
      <c r="I395" s="389">
        <f>SUM('2. NCCF CAD'!I395,'3. NCCF USD'!I395,'4. NCCF EUR'!I395,'5. NCCF GBP'!I395,'6. NCCF Autres (inclus)'!I395)</f>
        <v>0</v>
      </c>
      <c r="J395" s="389">
        <f>SUM('2. NCCF CAD'!J395,'3. NCCF USD'!J395,'4. NCCF EUR'!J395,'5. NCCF GBP'!J395,'6. NCCF Autres (inclus)'!J395)</f>
        <v>0</v>
      </c>
      <c r="K395" s="436">
        <f>SUM('2. NCCF CAD'!K395,'3. NCCF USD'!K395,'4. NCCF EUR'!K395,'5. NCCF GBP'!K395,'6. NCCF Autres (inclus)'!K395)</f>
        <v>0</v>
      </c>
      <c r="L395" s="391">
        <f>SUM('2. NCCF CAD'!L395,'3. NCCF USD'!L395,'4. NCCF EUR'!L395,'5. NCCF GBP'!L395,'6. NCCF Autres (inclus)'!L395)</f>
        <v>0</v>
      </c>
      <c r="M395" s="396">
        <f>SUM('2. NCCF CAD'!M395,'3. NCCF USD'!M395,'4. NCCF EUR'!M395,'5. NCCF GBP'!M395,'6. NCCF Autres (inclus)'!M395)</f>
        <v>0</v>
      </c>
      <c r="N395" s="392">
        <f>SUM('2. NCCF CAD'!N395,'3. NCCF USD'!N395,'4. NCCF EUR'!N395,'5. NCCF GBP'!N395,'6. NCCF Autres (inclus)'!N395)</f>
        <v>0</v>
      </c>
      <c r="O395" s="392">
        <f>SUM('2. NCCF CAD'!O395,'3. NCCF USD'!O395,'4. NCCF EUR'!O395,'5. NCCF GBP'!O395,'6. NCCF Autres (inclus)'!O395)</f>
        <v>0</v>
      </c>
      <c r="P395" s="392">
        <f>SUM('2. NCCF CAD'!P395,'3. NCCF USD'!P395,'4. NCCF EUR'!P395,'5. NCCF GBP'!P395,'6. NCCF Autres (inclus)'!P395)</f>
        <v>0</v>
      </c>
      <c r="Q395" s="392">
        <f>SUM('2. NCCF CAD'!Q395,'3. NCCF USD'!Q395,'4. NCCF EUR'!Q395,'5. NCCF GBP'!Q395,'6. NCCF Autres (inclus)'!Q395)</f>
        <v>0</v>
      </c>
      <c r="R395" s="392">
        <f>SUM('2. NCCF CAD'!R395,'3. NCCF USD'!R395,'4. NCCF EUR'!R395,'5. NCCF GBP'!R395,'6. NCCF Autres (inclus)'!R395)</f>
        <v>0</v>
      </c>
      <c r="S395" s="392">
        <f>SUM('2. NCCF CAD'!S395,'3. NCCF USD'!S395,'4. NCCF EUR'!S395,'5. NCCF GBP'!S395,'6. NCCF Autres (inclus)'!S395)</f>
        <v>0</v>
      </c>
      <c r="T395" s="392">
        <f>SUM('2. NCCF CAD'!T395,'3. NCCF USD'!T395,'4. NCCF EUR'!T395,'5. NCCF GBP'!T395,'6. NCCF Autres (inclus)'!T395)</f>
        <v>0</v>
      </c>
      <c r="U395" s="388">
        <f>SUM('2. NCCF CAD'!U395,'3. NCCF USD'!U395,'4. NCCF EUR'!U395,'5. NCCF GBP'!U395,'6. NCCF Autres (inclus)'!U395)</f>
        <v>0</v>
      </c>
      <c r="V395" s="393">
        <f>SUM('2. NCCF CAD'!V395,'3. NCCF USD'!V395,'4. NCCF EUR'!V395,'5. NCCF GBP'!V395,'6. NCCF Autres (inclus)'!V395)</f>
        <v>0</v>
      </c>
      <c r="W395" s="420">
        <f>SUM('2. NCCF CAD'!W395,'3. NCCF USD'!W395,'4. NCCF EUR'!W395,'5. NCCF GBP'!W395,'6. NCCF Autres (inclus)'!W395)</f>
        <v>0</v>
      </c>
      <c r="Y395" s="236"/>
    </row>
    <row r="396" spans="2:25" x14ac:dyDescent="0.25">
      <c r="B396" s="465"/>
      <c r="C396" s="272"/>
      <c r="D396" s="272"/>
      <c r="E396" s="273" t="s">
        <v>75</v>
      </c>
      <c r="F396" s="273"/>
      <c r="G396" s="367">
        <f t="shared" ref="G396:W396" si="83">SUBTOTAL(9,G397:G398)</f>
        <v>0</v>
      </c>
      <c r="H396" s="368">
        <f t="shared" si="83"/>
        <v>0</v>
      </c>
      <c r="I396" s="369">
        <f t="shared" si="83"/>
        <v>0</v>
      </c>
      <c r="J396" s="369">
        <f t="shared" si="83"/>
        <v>0</v>
      </c>
      <c r="K396" s="370">
        <f t="shared" si="83"/>
        <v>0</v>
      </c>
      <c r="L396" s="364">
        <f t="shared" si="83"/>
        <v>0</v>
      </c>
      <c r="M396" s="364">
        <f t="shared" si="83"/>
        <v>0</v>
      </c>
      <c r="N396" s="364">
        <f t="shared" si="83"/>
        <v>0</v>
      </c>
      <c r="O396" s="364">
        <f t="shared" si="83"/>
        <v>0</v>
      </c>
      <c r="P396" s="364">
        <f t="shared" si="83"/>
        <v>0</v>
      </c>
      <c r="Q396" s="364">
        <f t="shared" si="83"/>
        <v>0</v>
      </c>
      <c r="R396" s="364">
        <f t="shared" si="83"/>
        <v>0</v>
      </c>
      <c r="S396" s="364">
        <f t="shared" si="83"/>
        <v>0</v>
      </c>
      <c r="T396" s="364">
        <f t="shared" si="83"/>
        <v>0</v>
      </c>
      <c r="U396" s="364">
        <f t="shared" si="83"/>
        <v>0</v>
      </c>
      <c r="V396" s="364">
        <f t="shared" si="83"/>
        <v>0</v>
      </c>
      <c r="W396" s="366">
        <f t="shared" si="83"/>
        <v>0</v>
      </c>
      <c r="Y396" s="238"/>
    </row>
    <row r="397" spans="2:25" outlineLevel="1" x14ac:dyDescent="0.25">
      <c r="B397" s="465"/>
      <c r="C397" s="272"/>
      <c r="D397" s="272"/>
      <c r="E397" s="273"/>
      <c r="F397" s="274" t="s">
        <v>76</v>
      </c>
      <c r="G397" s="394">
        <f>SUM('2. NCCF CAD'!G397,'3. NCCF USD'!G397,'4. NCCF EUR'!G397,'5. NCCF GBP'!G397,'6. NCCF Autres (inclus)'!G397)</f>
        <v>0</v>
      </c>
      <c r="H397" s="395">
        <f>SUM('2. NCCF CAD'!H397,'3. NCCF USD'!H397,'4. NCCF EUR'!H397,'5. NCCF GBP'!H397,'6. NCCF Autres (inclus)'!H397)</f>
        <v>0</v>
      </c>
      <c r="I397" s="389">
        <f>SUM('2. NCCF CAD'!I397,'3. NCCF USD'!I397,'4. NCCF EUR'!I397,'5. NCCF GBP'!I397,'6. NCCF Autres (inclus)'!I397)</f>
        <v>0</v>
      </c>
      <c r="J397" s="389">
        <f>SUM('2. NCCF CAD'!J397,'3. NCCF USD'!J397,'4. NCCF EUR'!J397,'5. NCCF GBP'!J397,'6. NCCF Autres (inclus)'!J397)</f>
        <v>0</v>
      </c>
      <c r="K397" s="436">
        <f>SUM('2. NCCF CAD'!K397,'3. NCCF USD'!K397,'4. NCCF EUR'!K397,'5. NCCF GBP'!K397,'6. NCCF Autres (inclus)'!K397)</f>
        <v>0</v>
      </c>
      <c r="L397" s="391">
        <f>SUM('2. NCCF CAD'!L397,'3. NCCF USD'!L397,'4. NCCF EUR'!L397,'5. NCCF GBP'!L397,'6. NCCF Autres (inclus)'!L397)</f>
        <v>0</v>
      </c>
      <c r="M397" s="396">
        <f>SUM('2. NCCF CAD'!M397,'3. NCCF USD'!M397,'4. NCCF EUR'!M397,'5. NCCF GBP'!M397,'6. NCCF Autres (inclus)'!M397)</f>
        <v>0</v>
      </c>
      <c r="N397" s="392">
        <f>SUM('2. NCCF CAD'!N397,'3. NCCF USD'!N397,'4. NCCF EUR'!N397,'5. NCCF GBP'!N397,'6. NCCF Autres (inclus)'!N397)</f>
        <v>0</v>
      </c>
      <c r="O397" s="392">
        <f>SUM('2. NCCF CAD'!O397,'3. NCCF USD'!O397,'4. NCCF EUR'!O397,'5. NCCF GBP'!O397,'6. NCCF Autres (inclus)'!O397)</f>
        <v>0</v>
      </c>
      <c r="P397" s="392">
        <f>SUM('2. NCCF CAD'!P397,'3. NCCF USD'!P397,'4. NCCF EUR'!P397,'5. NCCF GBP'!P397,'6. NCCF Autres (inclus)'!P397)</f>
        <v>0</v>
      </c>
      <c r="Q397" s="392">
        <f>SUM('2. NCCF CAD'!Q397,'3. NCCF USD'!Q397,'4. NCCF EUR'!Q397,'5. NCCF GBP'!Q397,'6. NCCF Autres (inclus)'!Q397)</f>
        <v>0</v>
      </c>
      <c r="R397" s="392">
        <f>SUM('2. NCCF CAD'!R397,'3. NCCF USD'!R397,'4. NCCF EUR'!R397,'5. NCCF GBP'!R397,'6. NCCF Autres (inclus)'!R397)</f>
        <v>0</v>
      </c>
      <c r="S397" s="392">
        <f>SUM('2. NCCF CAD'!S397,'3. NCCF USD'!S397,'4. NCCF EUR'!S397,'5. NCCF GBP'!S397,'6. NCCF Autres (inclus)'!S397)</f>
        <v>0</v>
      </c>
      <c r="T397" s="392">
        <f>SUM('2. NCCF CAD'!T397,'3. NCCF USD'!T397,'4. NCCF EUR'!T397,'5. NCCF GBP'!T397,'6. NCCF Autres (inclus)'!T397)</f>
        <v>0</v>
      </c>
      <c r="U397" s="388">
        <f>SUM('2. NCCF CAD'!U397,'3. NCCF USD'!U397,'4. NCCF EUR'!U397,'5. NCCF GBP'!U397,'6. NCCF Autres (inclus)'!U397)</f>
        <v>0</v>
      </c>
      <c r="V397" s="393">
        <f>SUM('2. NCCF CAD'!V397,'3. NCCF USD'!V397,'4. NCCF EUR'!V397,'5. NCCF GBP'!V397,'6. NCCF Autres (inclus)'!V397)</f>
        <v>0</v>
      </c>
      <c r="W397" s="420">
        <f>SUM('2. NCCF CAD'!W397,'3. NCCF USD'!W397,'4. NCCF EUR'!W397,'5. NCCF GBP'!W397,'6. NCCF Autres (inclus)'!W397)</f>
        <v>0</v>
      </c>
      <c r="Y397" s="236"/>
    </row>
    <row r="398" spans="2:25" outlineLevel="1" x14ac:dyDescent="0.25">
      <c r="B398" s="465"/>
      <c r="C398" s="272"/>
      <c r="D398" s="272"/>
      <c r="E398" s="273"/>
      <c r="F398" s="274" t="s">
        <v>77</v>
      </c>
      <c r="G398" s="394">
        <f>SUM('2. NCCF CAD'!G398,'3. NCCF USD'!G398,'4. NCCF EUR'!G398,'5. NCCF GBP'!G398,'6. NCCF Autres (inclus)'!G398)</f>
        <v>0</v>
      </c>
      <c r="H398" s="395">
        <f>SUM('2. NCCF CAD'!H398,'3. NCCF USD'!H398,'4. NCCF EUR'!H398,'5. NCCF GBP'!H398,'6. NCCF Autres (inclus)'!H398)</f>
        <v>0</v>
      </c>
      <c r="I398" s="389">
        <f>SUM('2. NCCF CAD'!I398,'3. NCCF USD'!I398,'4. NCCF EUR'!I398,'5. NCCF GBP'!I398,'6. NCCF Autres (inclus)'!I398)</f>
        <v>0</v>
      </c>
      <c r="J398" s="389">
        <f>SUM('2. NCCF CAD'!J398,'3. NCCF USD'!J398,'4. NCCF EUR'!J398,'5. NCCF GBP'!J398,'6. NCCF Autres (inclus)'!J398)</f>
        <v>0</v>
      </c>
      <c r="K398" s="436">
        <f>SUM('2. NCCF CAD'!K398,'3. NCCF USD'!K398,'4. NCCF EUR'!K398,'5. NCCF GBP'!K398,'6. NCCF Autres (inclus)'!K398)</f>
        <v>0</v>
      </c>
      <c r="L398" s="391">
        <f>SUM('2. NCCF CAD'!L398,'3. NCCF USD'!L398,'4. NCCF EUR'!L398,'5. NCCF GBP'!L398,'6. NCCF Autres (inclus)'!L398)</f>
        <v>0</v>
      </c>
      <c r="M398" s="396">
        <f>SUM('2. NCCF CAD'!M398,'3. NCCF USD'!M398,'4. NCCF EUR'!M398,'5. NCCF GBP'!M398,'6. NCCF Autres (inclus)'!M398)</f>
        <v>0</v>
      </c>
      <c r="N398" s="392">
        <f>SUM('2. NCCF CAD'!N398,'3. NCCF USD'!N398,'4. NCCF EUR'!N398,'5. NCCF GBP'!N398,'6. NCCF Autres (inclus)'!N398)</f>
        <v>0</v>
      </c>
      <c r="O398" s="392">
        <f>SUM('2. NCCF CAD'!O398,'3. NCCF USD'!O398,'4. NCCF EUR'!O398,'5. NCCF GBP'!O398,'6. NCCF Autres (inclus)'!O398)</f>
        <v>0</v>
      </c>
      <c r="P398" s="392">
        <f>SUM('2. NCCF CAD'!P398,'3. NCCF USD'!P398,'4. NCCF EUR'!P398,'5. NCCF GBP'!P398,'6. NCCF Autres (inclus)'!P398)</f>
        <v>0</v>
      </c>
      <c r="Q398" s="392">
        <f>SUM('2. NCCF CAD'!Q398,'3. NCCF USD'!Q398,'4. NCCF EUR'!Q398,'5. NCCF GBP'!Q398,'6. NCCF Autres (inclus)'!Q398)</f>
        <v>0</v>
      </c>
      <c r="R398" s="392">
        <f>SUM('2. NCCF CAD'!R398,'3. NCCF USD'!R398,'4. NCCF EUR'!R398,'5. NCCF GBP'!R398,'6. NCCF Autres (inclus)'!R398)</f>
        <v>0</v>
      </c>
      <c r="S398" s="392">
        <f>SUM('2. NCCF CAD'!S398,'3. NCCF USD'!S398,'4. NCCF EUR'!S398,'5. NCCF GBP'!S398,'6. NCCF Autres (inclus)'!S398)</f>
        <v>0</v>
      </c>
      <c r="T398" s="392">
        <f>SUM('2. NCCF CAD'!T398,'3. NCCF USD'!T398,'4. NCCF EUR'!T398,'5. NCCF GBP'!T398,'6. NCCF Autres (inclus)'!T398)</f>
        <v>0</v>
      </c>
      <c r="U398" s="388">
        <f>SUM('2. NCCF CAD'!U398,'3. NCCF USD'!U398,'4. NCCF EUR'!U398,'5. NCCF GBP'!U398,'6. NCCF Autres (inclus)'!U398)</f>
        <v>0</v>
      </c>
      <c r="V398" s="393">
        <f>SUM('2. NCCF CAD'!V398,'3. NCCF USD'!V398,'4. NCCF EUR'!V398,'5. NCCF GBP'!V398,'6. NCCF Autres (inclus)'!V398)</f>
        <v>0</v>
      </c>
      <c r="W398" s="420">
        <f>SUM('2. NCCF CAD'!W398,'3. NCCF USD'!W398,'4. NCCF EUR'!W398,'5. NCCF GBP'!W398,'6. NCCF Autres (inclus)'!W398)</f>
        <v>0</v>
      </c>
      <c r="Y398" s="236"/>
    </row>
    <row r="399" spans="2:25" x14ac:dyDescent="0.25">
      <c r="B399" s="465"/>
      <c r="C399" s="272"/>
      <c r="D399" s="272"/>
      <c r="E399" s="273" t="s">
        <v>78</v>
      </c>
      <c r="F399" s="273"/>
      <c r="G399" s="367">
        <f t="shared" ref="G399:W399" si="84">SUBTOTAL(9,G400:G401)</f>
        <v>0</v>
      </c>
      <c r="H399" s="368">
        <f t="shared" si="84"/>
        <v>0</v>
      </c>
      <c r="I399" s="369">
        <f t="shared" si="84"/>
        <v>0</v>
      </c>
      <c r="J399" s="369">
        <f t="shared" si="84"/>
        <v>0</v>
      </c>
      <c r="K399" s="370">
        <f t="shared" si="84"/>
        <v>0</v>
      </c>
      <c r="L399" s="364">
        <f t="shared" si="84"/>
        <v>0</v>
      </c>
      <c r="M399" s="364">
        <f t="shared" si="84"/>
        <v>0</v>
      </c>
      <c r="N399" s="364">
        <f t="shared" si="84"/>
        <v>0</v>
      </c>
      <c r="O399" s="364">
        <f t="shared" si="84"/>
        <v>0</v>
      </c>
      <c r="P399" s="364">
        <f t="shared" si="84"/>
        <v>0</v>
      </c>
      <c r="Q399" s="364">
        <f t="shared" si="84"/>
        <v>0</v>
      </c>
      <c r="R399" s="364">
        <f t="shared" si="84"/>
        <v>0</v>
      </c>
      <c r="S399" s="364">
        <f t="shared" si="84"/>
        <v>0</v>
      </c>
      <c r="T399" s="364">
        <f t="shared" si="84"/>
        <v>0</v>
      </c>
      <c r="U399" s="364">
        <f t="shared" si="84"/>
        <v>0</v>
      </c>
      <c r="V399" s="364">
        <f t="shared" si="84"/>
        <v>0</v>
      </c>
      <c r="W399" s="366">
        <f t="shared" si="84"/>
        <v>0</v>
      </c>
      <c r="Y399" s="238"/>
    </row>
    <row r="400" spans="2:25" outlineLevel="1" x14ac:dyDescent="0.25">
      <c r="B400" s="465"/>
      <c r="C400" s="272"/>
      <c r="D400" s="272"/>
      <c r="E400" s="273"/>
      <c r="F400" s="274" t="s">
        <v>79</v>
      </c>
      <c r="G400" s="394">
        <f>SUM('2. NCCF CAD'!G400,'3. NCCF USD'!G400,'4. NCCF EUR'!G400,'5. NCCF GBP'!G400,'6. NCCF Autres (inclus)'!G400)</f>
        <v>0</v>
      </c>
      <c r="H400" s="395">
        <f>SUM('2. NCCF CAD'!H400,'3. NCCF USD'!H400,'4. NCCF EUR'!H400,'5. NCCF GBP'!H400,'6. NCCF Autres (inclus)'!H400)</f>
        <v>0</v>
      </c>
      <c r="I400" s="389">
        <f>SUM('2. NCCF CAD'!I400,'3. NCCF USD'!I400,'4. NCCF EUR'!I400,'5. NCCF GBP'!I400,'6. NCCF Autres (inclus)'!I400)</f>
        <v>0</v>
      </c>
      <c r="J400" s="389">
        <f>SUM('2. NCCF CAD'!J400,'3. NCCF USD'!J400,'4. NCCF EUR'!J400,'5. NCCF GBP'!J400,'6. NCCF Autres (inclus)'!J400)</f>
        <v>0</v>
      </c>
      <c r="K400" s="436">
        <f>SUM('2. NCCF CAD'!K400,'3. NCCF USD'!K400,'4. NCCF EUR'!K400,'5. NCCF GBP'!K400,'6. NCCF Autres (inclus)'!K400)</f>
        <v>0</v>
      </c>
      <c r="L400" s="391">
        <f>SUM('2. NCCF CAD'!L400,'3. NCCF USD'!L400,'4. NCCF EUR'!L400,'5. NCCF GBP'!L400,'6. NCCF Autres (inclus)'!L400)</f>
        <v>0</v>
      </c>
      <c r="M400" s="396">
        <f>SUM('2. NCCF CAD'!M400,'3. NCCF USD'!M400,'4. NCCF EUR'!M400,'5. NCCF GBP'!M400,'6. NCCF Autres (inclus)'!M400)</f>
        <v>0</v>
      </c>
      <c r="N400" s="392">
        <f>SUM('2. NCCF CAD'!N400,'3. NCCF USD'!N400,'4. NCCF EUR'!N400,'5. NCCF GBP'!N400,'6. NCCF Autres (inclus)'!N400)</f>
        <v>0</v>
      </c>
      <c r="O400" s="392">
        <f>SUM('2. NCCF CAD'!O400,'3. NCCF USD'!O400,'4. NCCF EUR'!O400,'5. NCCF GBP'!O400,'6. NCCF Autres (inclus)'!O400)</f>
        <v>0</v>
      </c>
      <c r="P400" s="392">
        <f>SUM('2. NCCF CAD'!P400,'3. NCCF USD'!P400,'4. NCCF EUR'!P400,'5. NCCF GBP'!P400,'6. NCCF Autres (inclus)'!P400)</f>
        <v>0</v>
      </c>
      <c r="Q400" s="392">
        <f>SUM('2. NCCF CAD'!Q400,'3. NCCF USD'!Q400,'4. NCCF EUR'!Q400,'5. NCCF GBP'!Q400,'6. NCCF Autres (inclus)'!Q400)</f>
        <v>0</v>
      </c>
      <c r="R400" s="392">
        <f>SUM('2. NCCF CAD'!R400,'3. NCCF USD'!R400,'4. NCCF EUR'!R400,'5. NCCF GBP'!R400,'6. NCCF Autres (inclus)'!R400)</f>
        <v>0</v>
      </c>
      <c r="S400" s="392">
        <f>SUM('2. NCCF CAD'!S400,'3. NCCF USD'!S400,'4. NCCF EUR'!S400,'5. NCCF GBP'!S400,'6. NCCF Autres (inclus)'!S400)</f>
        <v>0</v>
      </c>
      <c r="T400" s="392">
        <f>SUM('2. NCCF CAD'!T400,'3. NCCF USD'!T400,'4. NCCF EUR'!T400,'5. NCCF GBP'!T400,'6. NCCF Autres (inclus)'!T400)</f>
        <v>0</v>
      </c>
      <c r="U400" s="388">
        <f>SUM('2. NCCF CAD'!U400,'3. NCCF USD'!U400,'4. NCCF EUR'!U400,'5. NCCF GBP'!U400,'6. NCCF Autres (inclus)'!U400)</f>
        <v>0</v>
      </c>
      <c r="V400" s="393">
        <f>SUM('2. NCCF CAD'!V400,'3. NCCF USD'!V400,'4. NCCF EUR'!V400,'5. NCCF GBP'!V400,'6. NCCF Autres (inclus)'!V400)</f>
        <v>0</v>
      </c>
      <c r="W400" s="420">
        <f>SUM('2. NCCF CAD'!W400,'3. NCCF USD'!W400,'4. NCCF EUR'!W400,'5. NCCF GBP'!W400,'6. NCCF Autres (inclus)'!W400)</f>
        <v>0</v>
      </c>
      <c r="Y400" s="236"/>
    </row>
    <row r="401" spans="2:25" outlineLevel="1" x14ac:dyDescent="0.25">
      <c r="B401" s="465"/>
      <c r="C401" s="272"/>
      <c r="D401" s="272"/>
      <c r="E401" s="273"/>
      <c r="F401" s="274" t="s">
        <v>80</v>
      </c>
      <c r="G401" s="394">
        <f>SUM('2. NCCF CAD'!G401,'3. NCCF USD'!G401,'4. NCCF EUR'!G401,'5. NCCF GBP'!G401,'6. NCCF Autres (inclus)'!G401)</f>
        <v>0</v>
      </c>
      <c r="H401" s="395">
        <f>SUM('2. NCCF CAD'!H401,'3. NCCF USD'!H401,'4. NCCF EUR'!H401,'5. NCCF GBP'!H401,'6. NCCF Autres (inclus)'!H401)</f>
        <v>0</v>
      </c>
      <c r="I401" s="389">
        <f>SUM('2. NCCF CAD'!I401,'3. NCCF USD'!I401,'4. NCCF EUR'!I401,'5. NCCF GBP'!I401,'6. NCCF Autres (inclus)'!I401)</f>
        <v>0</v>
      </c>
      <c r="J401" s="389">
        <f>SUM('2. NCCF CAD'!J401,'3. NCCF USD'!J401,'4. NCCF EUR'!J401,'5. NCCF GBP'!J401,'6. NCCF Autres (inclus)'!J401)</f>
        <v>0</v>
      </c>
      <c r="K401" s="436">
        <f>SUM('2. NCCF CAD'!K401,'3. NCCF USD'!K401,'4. NCCF EUR'!K401,'5. NCCF GBP'!K401,'6. NCCF Autres (inclus)'!K401)</f>
        <v>0</v>
      </c>
      <c r="L401" s="391">
        <f>SUM('2. NCCF CAD'!L401,'3. NCCF USD'!L401,'4. NCCF EUR'!L401,'5. NCCF GBP'!L401,'6. NCCF Autres (inclus)'!L401)</f>
        <v>0</v>
      </c>
      <c r="M401" s="396">
        <f>SUM('2. NCCF CAD'!M401,'3. NCCF USD'!M401,'4. NCCF EUR'!M401,'5. NCCF GBP'!M401,'6. NCCF Autres (inclus)'!M401)</f>
        <v>0</v>
      </c>
      <c r="N401" s="392">
        <f>SUM('2. NCCF CAD'!N401,'3. NCCF USD'!N401,'4. NCCF EUR'!N401,'5. NCCF GBP'!N401,'6. NCCF Autres (inclus)'!N401)</f>
        <v>0</v>
      </c>
      <c r="O401" s="392">
        <f>SUM('2. NCCF CAD'!O401,'3. NCCF USD'!O401,'4. NCCF EUR'!O401,'5. NCCF GBP'!O401,'6. NCCF Autres (inclus)'!O401)</f>
        <v>0</v>
      </c>
      <c r="P401" s="392">
        <f>SUM('2. NCCF CAD'!P401,'3. NCCF USD'!P401,'4. NCCF EUR'!P401,'5. NCCF GBP'!P401,'6. NCCF Autres (inclus)'!P401)</f>
        <v>0</v>
      </c>
      <c r="Q401" s="392">
        <f>SUM('2. NCCF CAD'!Q401,'3. NCCF USD'!Q401,'4. NCCF EUR'!Q401,'5. NCCF GBP'!Q401,'6. NCCF Autres (inclus)'!Q401)</f>
        <v>0</v>
      </c>
      <c r="R401" s="392">
        <f>SUM('2. NCCF CAD'!R401,'3. NCCF USD'!R401,'4. NCCF EUR'!R401,'5. NCCF GBP'!R401,'6. NCCF Autres (inclus)'!R401)</f>
        <v>0</v>
      </c>
      <c r="S401" s="392">
        <f>SUM('2. NCCF CAD'!S401,'3. NCCF USD'!S401,'4. NCCF EUR'!S401,'5. NCCF GBP'!S401,'6. NCCF Autres (inclus)'!S401)</f>
        <v>0</v>
      </c>
      <c r="T401" s="392">
        <f>SUM('2. NCCF CAD'!T401,'3. NCCF USD'!T401,'4. NCCF EUR'!T401,'5. NCCF GBP'!T401,'6. NCCF Autres (inclus)'!T401)</f>
        <v>0</v>
      </c>
      <c r="U401" s="388">
        <f>SUM('2. NCCF CAD'!U401,'3. NCCF USD'!U401,'4. NCCF EUR'!U401,'5. NCCF GBP'!U401,'6. NCCF Autres (inclus)'!U401)</f>
        <v>0</v>
      </c>
      <c r="V401" s="393">
        <f>SUM('2. NCCF CAD'!V401,'3. NCCF USD'!V401,'4. NCCF EUR'!V401,'5. NCCF GBP'!V401,'6. NCCF Autres (inclus)'!V401)</f>
        <v>0</v>
      </c>
      <c r="W401" s="420">
        <f>SUM('2. NCCF CAD'!W401,'3. NCCF USD'!W401,'4. NCCF EUR'!W401,'5. NCCF GBP'!W401,'6. NCCF Autres (inclus)'!W401)</f>
        <v>0</v>
      </c>
      <c r="Y401" s="236"/>
    </row>
    <row r="402" spans="2:25" x14ac:dyDescent="0.25">
      <c r="B402" s="465"/>
      <c r="C402" s="272"/>
      <c r="D402" s="272"/>
      <c r="E402" s="273" t="s">
        <v>81</v>
      </c>
      <c r="F402" s="273"/>
      <c r="G402" s="367">
        <f t="shared" ref="G402:W402" si="85">SUBTOTAL(9,G403:G404)</f>
        <v>0</v>
      </c>
      <c r="H402" s="368">
        <f t="shared" si="85"/>
        <v>0</v>
      </c>
      <c r="I402" s="369">
        <f t="shared" si="85"/>
        <v>0</v>
      </c>
      <c r="J402" s="369">
        <f t="shared" si="85"/>
        <v>0</v>
      </c>
      <c r="K402" s="370">
        <f t="shared" si="85"/>
        <v>0</v>
      </c>
      <c r="L402" s="364">
        <f t="shared" si="85"/>
        <v>0</v>
      </c>
      <c r="M402" s="364">
        <f t="shared" si="85"/>
        <v>0</v>
      </c>
      <c r="N402" s="364">
        <f t="shared" si="85"/>
        <v>0</v>
      </c>
      <c r="O402" s="364">
        <f t="shared" si="85"/>
        <v>0</v>
      </c>
      <c r="P402" s="364">
        <f t="shared" si="85"/>
        <v>0</v>
      </c>
      <c r="Q402" s="364">
        <f t="shared" si="85"/>
        <v>0</v>
      </c>
      <c r="R402" s="364">
        <f t="shared" si="85"/>
        <v>0</v>
      </c>
      <c r="S402" s="364">
        <f t="shared" si="85"/>
        <v>0</v>
      </c>
      <c r="T402" s="364">
        <f t="shared" si="85"/>
        <v>0</v>
      </c>
      <c r="U402" s="364">
        <f t="shared" si="85"/>
        <v>0</v>
      </c>
      <c r="V402" s="364">
        <f t="shared" si="85"/>
        <v>0</v>
      </c>
      <c r="W402" s="366">
        <f t="shared" si="85"/>
        <v>0</v>
      </c>
      <c r="Y402" s="238"/>
    </row>
    <row r="403" spans="2:25" outlineLevel="1" x14ac:dyDescent="0.25">
      <c r="B403" s="465"/>
      <c r="C403" s="272"/>
      <c r="D403" s="272"/>
      <c r="E403" s="273"/>
      <c r="F403" s="274" t="s">
        <v>82</v>
      </c>
      <c r="G403" s="394">
        <f>SUM('2. NCCF CAD'!G403,'3. NCCF USD'!G403,'4. NCCF EUR'!G403,'5. NCCF GBP'!G403,'6. NCCF Autres (inclus)'!G403)</f>
        <v>0</v>
      </c>
      <c r="H403" s="395">
        <f>SUM('2. NCCF CAD'!H403,'3. NCCF USD'!H403,'4. NCCF EUR'!H403,'5. NCCF GBP'!H403,'6. NCCF Autres (inclus)'!H403)</f>
        <v>0</v>
      </c>
      <c r="I403" s="389">
        <f>SUM('2. NCCF CAD'!I403,'3. NCCF USD'!I403,'4. NCCF EUR'!I403,'5. NCCF GBP'!I403,'6. NCCF Autres (inclus)'!I403)</f>
        <v>0</v>
      </c>
      <c r="J403" s="389">
        <f>SUM('2. NCCF CAD'!J403,'3. NCCF USD'!J403,'4. NCCF EUR'!J403,'5. NCCF GBP'!J403,'6. NCCF Autres (inclus)'!J403)</f>
        <v>0</v>
      </c>
      <c r="K403" s="436">
        <f>SUM('2. NCCF CAD'!K403,'3. NCCF USD'!K403,'4. NCCF EUR'!K403,'5. NCCF GBP'!K403,'6. NCCF Autres (inclus)'!K403)</f>
        <v>0</v>
      </c>
      <c r="L403" s="391">
        <f>SUM('2. NCCF CAD'!L403,'3. NCCF USD'!L403,'4. NCCF EUR'!L403,'5. NCCF GBP'!L403,'6. NCCF Autres (inclus)'!L403)</f>
        <v>0</v>
      </c>
      <c r="M403" s="396">
        <f>SUM('2. NCCF CAD'!M403,'3. NCCF USD'!M403,'4. NCCF EUR'!M403,'5. NCCF GBP'!M403,'6. NCCF Autres (inclus)'!M403)</f>
        <v>0</v>
      </c>
      <c r="N403" s="392">
        <f>SUM('2. NCCF CAD'!N403,'3. NCCF USD'!N403,'4. NCCF EUR'!N403,'5. NCCF GBP'!N403,'6. NCCF Autres (inclus)'!N403)</f>
        <v>0</v>
      </c>
      <c r="O403" s="392">
        <f>SUM('2. NCCF CAD'!O403,'3. NCCF USD'!O403,'4. NCCF EUR'!O403,'5. NCCF GBP'!O403,'6. NCCF Autres (inclus)'!O403)</f>
        <v>0</v>
      </c>
      <c r="P403" s="392">
        <f>SUM('2. NCCF CAD'!P403,'3. NCCF USD'!P403,'4. NCCF EUR'!P403,'5. NCCF GBP'!P403,'6. NCCF Autres (inclus)'!P403)</f>
        <v>0</v>
      </c>
      <c r="Q403" s="392">
        <f>SUM('2. NCCF CAD'!Q403,'3. NCCF USD'!Q403,'4. NCCF EUR'!Q403,'5. NCCF GBP'!Q403,'6. NCCF Autres (inclus)'!Q403)</f>
        <v>0</v>
      </c>
      <c r="R403" s="392">
        <f>SUM('2. NCCF CAD'!R403,'3. NCCF USD'!R403,'4. NCCF EUR'!R403,'5. NCCF GBP'!R403,'6. NCCF Autres (inclus)'!R403)</f>
        <v>0</v>
      </c>
      <c r="S403" s="392">
        <f>SUM('2. NCCF CAD'!S403,'3. NCCF USD'!S403,'4. NCCF EUR'!S403,'5. NCCF GBP'!S403,'6. NCCF Autres (inclus)'!S403)</f>
        <v>0</v>
      </c>
      <c r="T403" s="392">
        <f>SUM('2. NCCF CAD'!T403,'3. NCCF USD'!T403,'4. NCCF EUR'!T403,'5. NCCF GBP'!T403,'6. NCCF Autres (inclus)'!T403)</f>
        <v>0</v>
      </c>
      <c r="U403" s="388">
        <f>SUM('2. NCCF CAD'!U403,'3. NCCF USD'!U403,'4. NCCF EUR'!U403,'5. NCCF GBP'!U403,'6. NCCF Autres (inclus)'!U403)</f>
        <v>0</v>
      </c>
      <c r="V403" s="393">
        <f>SUM('2. NCCF CAD'!V403,'3. NCCF USD'!V403,'4. NCCF EUR'!V403,'5. NCCF GBP'!V403,'6. NCCF Autres (inclus)'!V403)</f>
        <v>0</v>
      </c>
      <c r="W403" s="420">
        <f>SUM('2. NCCF CAD'!W403,'3. NCCF USD'!W403,'4. NCCF EUR'!W403,'5. NCCF GBP'!W403,'6. NCCF Autres (inclus)'!W403)</f>
        <v>0</v>
      </c>
      <c r="Y403" s="236"/>
    </row>
    <row r="404" spans="2:25" outlineLevel="1" x14ac:dyDescent="0.25">
      <c r="B404" s="465"/>
      <c r="C404" s="272"/>
      <c r="D404" s="272"/>
      <c r="E404" s="273"/>
      <c r="F404" s="274" t="s">
        <v>83</v>
      </c>
      <c r="G404" s="394">
        <f>SUM('2. NCCF CAD'!G404,'3. NCCF USD'!G404,'4. NCCF EUR'!G404,'5. NCCF GBP'!G404,'6. NCCF Autres (inclus)'!G404)</f>
        <v>0</v>
      </c>
      <c r="H404" s="395">
        <f>SUM('2. NCCF CAD'!H404,'3. NCCF USD'!H404,'4. NCCF EUR'!H404,'5. NCCF GBP'!H404,'6. NCCF Autres (inclus)'!H404)</f>
        <v>0</v>
      </c>
      <c r="I404" s="389">
        <f>SUM('2. NCCF CAD'!I404,'3. NCCF USD'!I404,'4. NCCF EUR'!I404,'5. NCCF GBP'!I404,'6. NCCF Autres (inclus)'!I404)</f>
        <v>0</v>
      </c>
      <c r="J404" s="389">
        <f>SUM('2. NCCF CAD'!J404,'3. NCCF USD'!J404,'4. NCCF EUR'!J404,'5. NCCF GBP'!J404,'6. NCCF Autres (inclus)'!J404)</f>
        <v>0</v>
      </c>
      <c r="K404" s="436">
        <f>SUM('2. NCCF CAD'!K404,'3. NCCF USD'!K404,'4. NCCF EUR'!K404,'5. NCCF GBP'!K404,'6. NCCF Autres (inclus)'!K404)</f>
        <v>0</v>
      </c>
      <c r="L404" s="391">
        <f>SUM('2. NCCF CAD'!L404,'3. NCCF USD'!L404,'4. NCCF EUR'!L404,'5. NCCF GBP'!L404,'6. NCCF Autres (inclus)'!L404)</f>
        <v>0</v>
      </c>
      <c r="M404" s="396">
        <f>SUM('2. NCCF CAD'!M404,'3. NCCF USD'!M404,'4. NCCF EUR'!M404,'5. NCCF GBP'!M404,'6. NCCF Autres (inclus)'!M404)</f>
        <v>0</v>
      </c>
      <c r="N404" s="392">
        <f>SUM('2. NCCF CAD'!N404,'3. NCCF USD'!N404,'4. NCCF EUR'!N404,'5. NCCF GBP'!N404,'6. NCCF Autres (inclus)'!N404)</f>
        <v>0</v>
      </c>
      <c r="O404" s="392">
        <f>SUM('2. NCCF CAD'!O404,'3. NCCF USD'!O404,'4. NCCF EUR'!O404,'5. NCCF GBP'!O404,'6. NCCF Autres (inclus)'!O404)</f>
        <v>0</v>
      </c>
      <c r="P404" s="392">
        <f>SUM('2. NCCF CAD'!P404,'3. NCCF USD'!P404,'4. NCCF EUR'!P404,'5. NCCF GBP'!P404,'6. NCCF Autres (inclus)'!P404)</f>
        <v>0</v>
      </c>
      <c r="Q404" s="392">
        <f>SUM('2. NCCF CAD'!Q404,'3. NCCF USD'!Q404,'4. NCCF EUR'!Q404,'5. NCCF GBP'!Q404,'6. NCCF Autres (inclus)'!Q404)</f>
        <v>0</v>
      </c>
      <c r="R404" s="392">
        <f>SUM('2. NCCF CAD'!R404,'3. NCCF USD'!R404,'4. NCCF EUR'!R404,'5. NCCF GBP'!R404,'6. NCCF Autres (inclus)'!R404)</f>
        <v>0</v>
      </c>
      <c r="S404" s="392">
        <f>SUM('2. NCCF CAD'!S404,'3. NCCF USD'!S404,'4. NCCF EUR'!S404,'5. NCCF GBP'!S404,'6. NCCF Autres (inclus)'!S404)</f>
        <v>0</v>
      </c>
      <c r="T404" s="392">
        <f>SUM('2. NCCF CAD'!T404,'3. NCCF USD'!T404,'4. NCCF EUR'!T404,'5. NCCF GBP'!T404,'6. NCCF Autres (inclus)'!T404)</f>
        <v>0</v>
      </c>
      <c r="U404" s="388">
        <f>SUM('2. NCCF CAD'!U404,'3. NCCF USD'!U404,'4. NCCF EUR'!U404,'5. NCCF GBP'!U404,'6. NCCF Autres (inclus)'!U404)</f>
        <v>0</v>
      </c>
      <c r="V404" s="393">
        <f>SUM('2. NCCF CAD'!V404,'3. NCCF USD'!V404,'4. NCCF EUR'!V404,'5. NCCF GBP'!V404,'6. NCCF Autres (inclus)'!V404)</f>
        <v>0</v>
      </c>
      <c r="W404" s="420">
        <f>SUM('2. NCCF CAD'!W404,'3. NCCF USD'!W404,'4. NCCF EUR'!W404,'5. NCCF GBP'!W404,'6. NCCF Autres (inclus)'!W404)</f>
        <v>0</v>
      </c>
      <c r="Y404" s="236"/>
    </row>
    <row r="405" spans="2:25" x14ac:dyDescent="0.25">
      <c r="B405" s="465"/>
      <c r="C405" s="272"/>
      <c r="D405" s="272"/>
      <c r="E405" s="273" t="s">
        <v>84</v>
      </c>
      <c r="F405" s="273"/>
      <c r="G405" s="367">
        <f t="shared" ref="G405:W405" si="86">SUBTOTAL(9,G406:G407)</f>
        <v>0</v>
      </c>
      <c r="H405" s="368">
        <f t="shared" si="86"/>
        <v>0</v>
      </c>
      <c r="I405" s="369">
        <f t="shared" si="86"/>
        <v>0</v>
      </c>
      <c r="J405" s="369">
        <f t="shared" si="86"/>
        <v>0</v>
      </c>
      <c r="K405" s="370">
        <f t="shared" si="86"/>
        <v>0</v>
      </c>
      <c r="L405" s="364">
        <f t="shared" si="86"/>
        <v>0</v>
      </c>
      <c r="M405" s="364">
        <f t="shared" si="86"/>
        <v>0</v>
      </c>
      <c r="N405" s="364">
        <f t="shared" si="86"/>
        <v>0</v>
      </c>
      <c r="O405" s="364">
        <f t="shared" si="86"/>
        <v>0</v>
      </c>
      <c r="P405" s="364">
        <f t="shared" si="86"/>
        <v>0</v>
      </c>
      <c r="Q405" s="364">
        <f t="shared" si="86"/>
        <v>0</v>
      </c>
      <c r="R405" s="364">
        <f t="shared" si="86"/>
        <v>0</v>
      </c>
      <c r="S405" s="364">
        <f t="shared" si="86"/>
        <v>0</v>
      </c>
      <c r="T405" s="364">
        <f t="shared" si="86"/>
        <v>0</v>
      </c>
      <c r="U405" s="364">
        <f t="shared" si="86"/>
        <v>0</v>
      </c>
      <c r="V405" s="364">
        <f t="shared" si="86"/>
        <v>0</v>
      </c>
      <c r="W405" s="366">
        <f t="shared" si="86"/>
        <v>0</v>
      </c>
      <c r="Y405" s="238"/>
    </row>
    <row r="406" spans="2:25" outlineLevel="1" x14ac:dyDescent="0.25">
      <c r="B406" s="465"/>
      <c r="C406" s="272"/>
      <c r="D406" s="272"/>
      <c r="E406" s="273"/>
      <c r="F406" s="274" t="s">
        <v>85</v>
      </c>
      <c r="G406" s="394">
        <f>SUM('2. NCCF CAD'!G406,'3. NCCF USD'!G406,'4. NCCF EUR'!G406,'5. NCCF GBP'!G406,'6. NCCF Autres (inclus)'!G406)</f>
        <v>0</v>
      </c>
      <c r="H406" s="395">
        <f>SUM('2. NCCF CAD'!H406,'3. NCCF USD'!H406,'4. NCCF EUR'!H406,'5. NCCF GBP'!H406,'6. NCCF Autres (inclus)'!H406)</f>
        <v>0</v>
      </c>
      <c r="I406" s="389">
        <f>SUM('2. NCCF CAD'!I406,'3. NCCF USD'!I406,'4. NCCF EUR'!I406,'5. NCCF GBP'!I406,'6. NCCF Autres (inclus)'!I406)</f>
        <v>0</v>
      </c>
      <c r="J406" s="389">
        <f>SUM('2. NCCF CAD'!J406,'3. NCCF USD'!J406,'4. NCCF EUR'!J406,'5. NCCF GBP'!J406,'6. NCCF Autres (inclus)'!J406)</f>
        <v>0</v>
      </c>
      <c r="K406" s="436">
        <f>SUM('2. NCCF CAD'!K406,'3. NCCF USD'!K406,'4. NCCF EUR'!K406,'5. NCCF GBP'!K406,'6. NCCF Autres (inclus)'!K406)</f>
        <v>0</v>
      </c>
      <c r="L406" s="391">
        <f>SUM('2. NCCF CAD'!L406,'3. NCCF USD'!L406,'4. NCCF EUR'!L406,'5. NCCF GBP'!L406,'6. NCCF Autres (inclus)'!L406)</f>
        <v>0</v>
      </c>
      <c r="M406" s="396">
        <f>SUM('2. NCCF CAD'!M406,'3. NCCF USD'!M406,'4. NCCF EUR'!M406,'5. NCCF GBP'!M406,'6. NCCF Autres (inclus)'!M406)</f>
        <v>0</v>
      </c>
      <c r="N406" s="392">
        <f>SUM('2. NCCF CAD'!N406,'3. NCCF USD'!N406,'4. NCCF EUR'!N406,'5. NCCF GBP'!N406,'6. NCCF Autres (inclus)'!N406)</f>
        <v>0</v>
      </c>
      <c r="O406" s="392">
        <f>SUM('2. NCCF CAD'!O406,'3. NCCF USD'!O406,'4. NCCF EUR'!O406,'5. NCCF GBP'!O406,'6. NCCF Autres (inclus)'!O406)</f>
        <v>0</v>
      </c>
      <c r="P406" s="392">
        <f>SUM('2. NCCF CAD'!P406,'3. NCCF USD'!P406,'4. NCCF EUR'!P406,'5. NCCF GBP'!P406,'6. NCCF Autres (inclus)'!P406)</f>
        <v>0</v>
      </c>
      <c r="Q406" s="392">
        <f>SUM('2. NCCF CAD'!Q406,'3. NCCF USD'!Q406,'4. NCCF EUR'!Q406,'5. NCCF GBP'!Q406,'6. NCCF Autres (inclus)'!Q406)</f>
        <v>0</v>
      </c>
      <c r="R406" s="392">
        <f>SUM('2. NCCF CAD'!R406,'3. NCCF USD'!R406,'4. NCCF EUR'!R406,'5. NCCF GBP'!R406,'6. NCCF Autres (inclus)'!R406)</f>
        <v>0</v>
      </c>
      <c r="S406" s="392">
        <f>SUM('2. NCCF CAD'!S406,'3. NCCF USD'!S406,'4. NCCF EUR'!S406,'5. NCCF GBP'!S406,'6. NCCF Autres (inclus)'!S406)</f>
        <v>0</v>
      </c>
      <c r="T406" s="392">
        <f>SUM('2. NCCF CAD'!T406,'3. NCCF USD'!T406,'4. NCCF EUR'!T406,'5. NCCF GBP'!T406,'6. NCCF Autres (inclus)'!T406)</f>
        <v>0</v>
      </c>
      <c r="U406" s="388">
        <f>SUM('2. NCCF CAD'!U406,'3. NCCF USD'!U406,'4. NCCF EUR'!U406,'5. NCCF GBP'!U406,'6. NCCF Autres (inclus)'!U406)</f>
        <v>0</v>
      </c>
      <c r="V406" s="393">
        <f>SUM('2. NCCF CAD'!V406,'3. NCCF USD'!V406,'4. NCCF EUR'!V406,'5. NCCF GBP'!V406,'6. NCCF Autres (inclus)'!V406)</f>
        <v>0</v>
      </c>
      <c r="W406" s="420">
        <f>SUM('2. NCCF CAD'!W406,'3. NCCF USD'!W406,'4. NCCF EUR'!W406,'5. NCCF GBP'!W406,'6. NCCF Autres (inclus)'!W406)</f>
        <v>0</v>
      </c>
      <c r="Y406" s="236"/>
    </row>
    <row r="407" spans="2:25" outlineLevel="1" x14ac:dyDescent="0.25">
      <c r="B407" s="465"/>
      <c r="C407" s="272"/>
      <c r="D407" s="272"/>
      <c r="E407" s="273"/>
      <c r="F407" s="274" t="s">
        <v>86</v>
      </c>
      <c r="G407" s="394">
        <f>SUM('2. NCCF CAD'!G407,'3. NCCF USD'!G407,'4. NCCF EUR'!G407,'5. NCCF GBP'!G407,'6. NCCF Autres (inclus)'!G407)</f>
        <v>0</v>
      </c>
      <c r="H407" s="395">
        <f>SUM('2. NCCF CAD'!H407,'3. NCCF USD'!H407,'4. NCCF EUR'!H407,'5. NCCF GBP'!H407,'6. NCCF Autres (inclus)'!H407)</f>
        <v>0</v>
      </c>
      <c r="I407" s="389">
        <f>SUM('2. NCCF CAD'!I407,'3. NCCF USD'!I407,'4. NCCF EUR'!I407,'5. NCCF GBP'!I407,'6. NCCF Autres (inclus)'!I407)</f>
        <v>0</v>
      </c>
      <c r="J407" s="389">
        <f>SUM('2. NCCF CAD'!J407,'3. NCCF USD'!J407,'4. NCCF EUR'!J407,'5. NCCF GBP'!J407,'6. NCCF Autres (inclus)'!J407)</f>
        <v>0</v>
      </c>
      <c r="K407" s="436">
        <f>SUM('2. NCCF CAD'!K407,'3. NCCF USD'!K407,'4. NCCF EUR'!K407,'5. NCCF GBP'!K407,'6. NCCF Autres (inclus)'!K407)</f>
        <v>0</v>
      </c>
      <c r="L407" s="391">
        <f>SUM('2. NCCF CAD'!L407,'3. NCCF USD'!L407,'4. NCCF EUR'!L407,'5. NCCF GBP'!L407,'6. NCCF Autres (inclus)'!L407)</f>
        <v>0</v>
      </c>
      <c r="M407" s="396">
        <f>SUM('2. NCCF CAD'!M407,'3. NCCF USD'!M407,'4. NCCF EUR'!M407,'5. NCCF GBP'!M407,'6. NCCF Autres (inclus)'!M407)</f>
        <v>0</v>
      </c>
      <c r="N407" s="392">
        <f>SUM('2. NCCF CAD'!N407,'3. NCCF USD'!N407,'4. NCCF EUR'!N407,'5. NCCF GBP'!N407,'6. NCCF Autres (inclus)'!N407)</f>
        <v>0</v>
      </c>
      <c r="O407" s="392">
        <f>SUM('2. NCCF CAD'!O407,'3. NCCF USD'!O407,'4. NCCF EUR'!O407,'5. NCCF GBP'!O407,'6. NCCF Autres (inclus)'!O407)</f>
        <v>0</v>
      </c>
      <c r="P407" s="392">
        <f>SUM('2. NCCF CAD'!P407,'3. NCCF USD'!P407,'4. NCCF EUR'!P407,'5. NCCF GBP'!P407,'6. NCCF Autres (inclus)'!P407)</f>
        <v>0</v>
      </c>
      <c r="Q407" s="392">
        <f>SUM('2. NCCF CAD'!Q407,'3. NCCF USD'!Q407,'4. NCCF EUR'!Q407,'5. NCCF GBP'!Q407,'6. NCCF Autres (inclus)'!Q407)</f>
        <v>0</v>
      </c>
      <c r="R407" s="392">
        <f>SUM('2. NCCF CAD'!R407,'3. NCCF USD'!R407,'4. NCCF EUR'!R407,'5. NCCF GBP'!R407,'6. NCCF Autres (inclus)'!R407)</f>
        <v>0</v>
      </c>
      <c r="S407" s="392">
        <f>SUM('2. NCCF CAD'!S407,'3. NCCF USD'!S407,'4. NCCF EUR'!S407,'5. NCCF GBP'!S407,'6. NCCF Autres (inclus)'!S407)</f>
        <v>0</v>
      </c>
      <c r="T407" s="392">
        <f>SUM('2. NCCF CAD'!T407,'3. NCCF USD'!T407,'4. NCCF EUR'!T407,'5. NCCF GBP'!T407,'6. NCCF Autres (inclus)'!T407)</f>
        <v>0</v>
      </c>
      <c r="U407" s="388">
        <f>SUM('2. NCCF CAD'!U407,'3. NCCF USD'!U407,'4. NCCF EUR'!U407,'5. NCCF GBP'!U407,'6. NCCF Autres (inclus)'!U407)</f>
        <v>0</v>
      </c>
      <c r="V407" s="393">
        <f>SUM('2. NCCF CAD'!V407,'3. NCCF USD'!V407,'4. NCCF EUR'!V407,'5. NCCF GBP'!V407,'6. NCCF Autres (inclus)'!V407)</f>
        <v>0</v>
      </c>
      <c r="W407" s="420">
        <f>SUM('2. NCCF CAD'!W407,'3. NCCF USD'!W407,'4. NCCF EUR'!W407,'5. NCCF GBP'!W407,'6. NCCF Autres (inclus)'!W407)</f>
        <v>0</v>
      </c>
      <c r="Y407" s="236"/>
    </row>
    <row r="408" spans="2:25" x14ac:dyDescent="0.25">
      <c r="B408" s="465"/>
      <c r="C408" s="272"/>
      <c r="D408" s="272"/>
      <c r="E408" s="273" t="s">
        <v>87</v>
      </c>
      <c r="F408" s="273"/>
      <c r="G408" s="367">
        <f t="shared" ref="G408:W408" si="87">SUBTOTAL(9,G409:G410)</f>
        <v>0</v>
      </c>
      <c r="H408" s="368">
        <f t="shared" si="87"/>
        <v>0</v>
      </c>
      <c r="I408" s="369">
        <f t="shared" si="87"/>
        <v>0</v>
      </c>
      <c r="J408" s="369">
        <f t="shared" si="87"/>
        <v>0</v>
      </c>
      <c r="K408" s="370">
        <f t="shared" si="87"/>
        <v>0</v>
      </c>
      <c r="L408" s="364">
        <f t="shared" si="87"/>
        <v>0</v>
      </c>
      <c r="M408" s="364">
        <f t="shared" si="87"/>
        <v>0</v>
      </c>
      <c r="N408" s="364">
        <f t="shared" si="87"/>
        <v>0</v>
      </c>
      <c r="O408" s="364">
        <f t="shared" si="87"/>
        <v>0</v>
      </c>
      <c r="P408" s="364">
        <f t="shared" si="87"/>
        <v>0</v>
      </c>
      <c r="Q408" s="364">
        <f t="shared" si="87"/>
        <v>0</v>
      </c>
      <c r="R408" s="364">
        <f t="shared" si="87"/>
        <v>0</v>
      </c>
      <c r="S408" s="364">
        <f t="shared" si="87"/>
        <v>0</v>
      </c>
      <c r="T408" s="364">
        <f t="shared" si="87"/>
        <v>0</v>
      </c>
      <c r="U408" s="364">
        <f t="shared" si="87"/>
        <v>0</v>
      </c>
      <c r="V408" s="364">
        <f t="shared" si="87"/>
        <v>0</v>
      </c>
      <c r="W408" s="366">
        <f t="shared" si="87"/>
        <v>0</v>
      </c>
      <c r="Y408" s="238"/>
    </row>
    <row r="409" spans="2:25" outlineLevel="1" x14ac:dyDescent="0.25">
      <c r="B409" s="465"/>
      <c r="C409" s="272"/>
      <c r="D409" s="272"/>
      <c r="E409" s="273"/>
      <c r="F409" s="274" t="s">
        <v>88</v>
      </c>
      <c r="G409" s="394">
        <f>SUM('2. NCCF CAD'!G409,'3. NCCF USD'!G409,'4. NCCF EUR'!G409,'5. NCCF GBP'!G409,'6. NCCF Autres (inclus)'!G409)</f>
        <v>0</v>
      </c>
      <c r="H409" s="395">
        <f>SUM('2. NCCF CAD'!H409,'3. NCCF USD'!H409,'4. NCCF EUR'!H409,'5. NCCF GBP'!H409,'6. NCCF Autres (inclus)'!H409)</f>
        <v>0</v>
      </c>
      <c r="I409" s="389">
        <f>SUM('2. NCCF CAD'!I409,'3. NCCF USD'!I409,'4. NCCF EUR'!I409,'5. NCCF GBP'!I409,'6. NCCF Autres (inclus)'!I409)</f>
        <v>0</v>
      </c>
      <c r="J409" s="389">
        <f>SUM('2. NCCF CAD'!J409,'3. NCCF USD'!J409,'4. NCCF EUR'!J409,'5. NCCF GBP'!J409,'6. NCCF Autres (inclus)'!J409)</f>
        <v>0</v>
      </c>
      <c r="K409" s="436">
        <f>SUM('2. NCCF CAD'!K409,'3. NCCF USD'!K409,'4. NCCF EUR'!K409,'5. NCCF GBP'!K409,'6. NCCF Autres (inclus)'!K409)</f>
        <v>0</v>
      </c>
      <c r="L409" s="391">
        <f>SUM('2. NCCF CAD'!L409,'3. NCCF USD'!L409,'4. NCCF EUR'!L409,'5. NCCF GBP'!L409,'6. NCCF Autres (inclus)'!L409)</f>
        <v>0</v>
      </c>
      <c r="M409" s="396">
        <f>SUM('2. NCCF CAD'!M409,'3. NCCF USD'!M409,'4. NCCF EUR'!M409,'5. NCCF GBP'!M409,'6. NCCF Autres (inclus)'!M409)</f>
        <v>0</v>
      </c>
      <c r="N409" s="392">
        <f>SUM('2. NCCF CAD'!N409,'3. NCCF USD'!N409,'4. NCCF EUR'!N409,'5. NCCF GBP'!N409,'6. NCCF Autres (inclus)'!N409)</f>
        <v>0</v>
      </c>
      <c r="O409" s="392">
        <f>SUM('2. NCCF CAD'!O409,'3. NCCF USD'!O409,'4. NCCF EUR'!O409,'5. NCCF GBP'!O409,'6. NCCF Autres (inclus)'!O409)</f>
        <v>0</v>
      </c>
      <c r="P409" s="392">
        <f>SUM('2. NCCF CAD'!P409,'3. NCCF USD'!P409,'4. NCCF EUR'!P409,'5. NCCF GBP'!P409,'6. NCCF Autres (inclus)'!P409)</f>
        <v>0</v>
      </c>
      <c r="Q409" s="392">
        <f>SUM('2. NCCF CAD'!Q409,'3. NCCF USD'!Q409,'4. NCCF EUR'!Q409,'5. NCCF GBP'!Q409,'6. NCCF Autres (inclus)'!Q409)</f>
        <v>0</v>
      </c>
      <c r="R409" s="392">
        <f>SUM('2. NCCF CAD'!R409,'3. NCCF USD'!R409,'4. NCCF EUR'!R409,'5. NCCF GBP'!R409,'6. NCCF Autres (inclus)'!R409)</f>
        <v>0</v>
      </c>
      <c r="S409" s="392">
        <f>SUM('2. NCCF CAD'!S409,'3. NCCF USD'!S409,'4. NCCF EUR'!S409,'5. NCCF GBP'!S409,'6. NCCF Autres (inclus)'!S409)</f>
        <v>0</v>
      </c>
      <c r="T409" s="392">
        <f>SUM('2. NCCF CAD'!T409,'3. NCCF USD'!T409,'4. NCCF EUR'!T409,'5. NCCF GBP'!T409,'6. NCCF Autres (inclus)'!T409)</f>
        <v>0</v>
      </c>
      <c r="U409" s="388">
        <f>SUM('2. NCCF CAD'!U409,'3. NCCF USD'!U409,'4. NCCF EUR'!U409,'5. NCCF GBP'!U409,'6. NCCF Autres (inclus)'!U409)</f>
        <v>0</v>
      </c>
      <c r="V409" s="393">
        <f>SUM('2. NCCF CAD'!V409,'3. NCCF USD'!V409,'4. NCCF EUR'!V409,'5. NCCF GBP'!V409,'6. NCCF Autres (inclus)'!V409)</f>
        <v>0</v>
      </c>
      <c r="W409" s="420">
        <f>SUM('2. NCCF CAD'!W409,'3. NCCF USD'!W409,'4. NCCF EUR'!W409,'5. NCCF GBP'!W409,'6. NCCF Autres (inclus)'!W409)</f>
        <v>0</v>
      </c>
      <c r="Y409" s="236"/>
    </row>
    <row r="410" spans="2:25" outlineLevel="1" x14ac:dyDescent="0.25">
      <c r="B410" s="465"/>
      <c r="C410" s="272"/>
      <c r="D410" s="272"/>
      <c r="E410" s="273"/>
      <c r="F410" s="274" t="s">
        <v>89</v>
      </c>
      <c r="G410" s="394">
        <f>SUM('2. NCCF CAD'!G410,'3. NCCF USD'!G410,'4. NCCF EUR'!G410,'5. NCCF GBP'!G410,'6. NCCF Autres (inclus)'!G410)</f>
        <v>0</v>
      </c>
      <c r="H410" s="395">
        <f>SUM('2. NCCF CAD'!H410,'3. NCCF USD'!H410,'4. NCCF EUR'!H410,'5. NCCF GBP'!H410,'6. NCCF Autres (inclus)'!H410)</f>
        <v>0</v>
      </c>
      <c r="I410" s="389">
        <f>SUM('2. NCCF CAD'!I410,'3. NCCF USD'!I410,'4. NCCF EUR'!I410,'5. NCCF GBP'!I410,'6. NCCF Autres (inclus)'!I410)</f>
        <v>0</v>
      </c>
      <c r="J410" s="389">
        <f>SUM('2. NCCF CAD'!J410,'3. NCCF USD'!J410,'4. NCCF EUR'!J410,'5. NCCF GBP'!J410,'6. NCCF Autres (inclus)'!J410)</f>
        <v>0</v>
      </c>
      <c r="K410" s="436">
        <f>SUM('2. NCCF CAD'!K410,'3. NCCF USD'!K410,'4. NCCF EUR'!K410,'5. NCCF GBP'!K410,'6. NCCF Autres (inclus)'!K410)</f>
        <v>0</v>
      </c>
      <c r="L410" s="391">
        <f>SUM('2. NCCF CAD'!L410,'3. NCCF USD'!L410,'4. NCCF EUR'!L410,'5. NCCF GBP'!L410,'6. NCCF Autres (inclus)'!L410)</f>
        <v>0</v>
      </c>
      <c r="M410" s="396">
        <f>SUM('2. NCCF CAD'!M410,'3. NCCF USD'!M410,'4. NCCF EUR'!M410,'5. NCCF GBP'!M410,'6. NCCF Autres (inclus)'!M410)</f>
        <v>0</v>
      </c>
      <c r="N410" s="392">
        <f>SUM('2. NCCF CAD'!N410,'3. NCCF USD'!N410,'4. NCCF EUR'!N410,'5. NCCF GBP'!N410,'6. NCCF Autres (inclus)'!N410)</f>
        <v>0</v>
      </c>
      <c r="O410" s="392">
        <f>SUM('2. NCCF CAD'!O410,'3. NCCF USD'!O410,'4. NCCF EUR'!O410,'5. NCCF GBP'!O410,'6. NCCF Autres (inclus)'!O410)</f>
        <v>0</v>
      </c>
      <c r="P410" s="392">
        <f>SUM('2. NCCF CAD'!P410,'3. NCCF USD'!P410,'4. NCCF EUR'!P410,'5. NCCF GBP'!P410,'6. NCCF Autres (inclus)'!P410)</f>
        <v>0</v>
      </c>
      <c r="Q410" s="392">
        <f>SUM('2. NCCF CAD'!Q410,'3. NCCF USD'!Q410,'4. NCCF EUR'!Q410,'5. NCCF GBP'!Q410,'6. NCCF Autres (inclus)'!Q410)</f>
        <v>0</v>
      </c>
      <c r="R410" s="392">
        <f>SUM('2. NCCF CAD'!R410,'3. NCCF USD'!R410,'4. NCCF EUR'!R410,'5. NCCF GBP'!R410,'6. NCCF Autres (inclus)'!R410)</f>
        <v>0</v>
      </c>
      <c r="S410" s="392">
        <f>SUM('2. NCCF CAD'!S410,'3. NCCF USD'!S410,'4. NCCF EUR'!S410,'5. NCCF GBP'!S410,'6. NCCF Autres (inclus)'!S410)</f>
        <v>0</v>
      </c>
      <c r="T410" s="392">
        <f>SUM('2. NCCF CAD'!T410,'3. NCCF USD'!T410,'4. NCCF EUR'!T410,'5. NCCF GBP'!T410,'6. NCCF Autres (inclus)'!T410)</f>
        <v>0</v>
      </c>
      <c r="U410" s="388">
        <f>SUM('2. NCCF CAD'!U410,'3. NCCF USD'!U410,'4. NCCF EUR'!U410,'5. NCCF GBP'!U410,'6. NCCF Autres (inclus)'!U410)</f>
        <v>0</v>
      </c>
      <c r="V410" s="393">
        <f>SUM('2. NCCF CAD'!V410,'3. NCCF USD'!V410,'4. NCCF EUR'!V410,'5. NCCF GBP'!V410,'6. NCCF Autres (inclus)'!V410)</f>
        <v>0</v>
      </c>
      <c r="W410" s="420">
        <f>SUM('2. NCCF CAD'!W410,'3. NCCF USD'!W410,'4. NCCF EUR'!W410,'5. NCCF GBP'!W410,'6. NCCF Autres (inclus)'!W410)</f>
        <v>0</v>
      </c>
      <c r="Y410" s="236"/>
    </row>
    <row r="411" spans="2:25" x14ac:dyDescent="0.25">
      <c r="B411" s="465"/>
      <c r="C411" s="272"/>
      <c r="D411" s="272" t="s">
        <v>90</v>
      </c>
      <c r="E411" s="273"/>
      <c r="F411" s="273"/>
      <c r="G411" s="367">
        <f t="shared" ref="G411:W411" si="88">SUBTOTAL(9,G412:G414)</f>
        <v>0</v>
      </c>
      <c r="H411" s="369">
        <f t="shared" si="88"/>
        <v>0</v>
      </c>
      <c r="I411" s="369">
        <f t="shared" si="88"/>
        <v>0</v>
      </c>
      <c r="J411" s="369">
        <f t="shared" si="88"/>
        <v>0</v>
      </c>
      <c r="K411" s="369">
        <f t="shared" si="88"/>
        <v>0</v>
      </c>
      <c r="L411" s="363">
        <f t="shared" si="88"/>
        <v>0</v>
      </c>
      <c r="M411" s="364">
        <f t="shared" si="88"/>
        <v>0</v>
      </c>
      <c r="N411" s="364">
        <f t="shared" si="88"/>
        <v>0</v>
      </c>
      <c r="O411" s="364">
        <f t="shared" si="88"/>
        <v>0</v>
      </c>
      <c r="P411" s="364">
        <f t="shared" si="88"/>
        <v>0</v>
      </c>
      <c r="Q411" s="364">
        <f t="shared" si="88"/>
        <v>0</v>
      </c>
      <c r="R411" s="364">
        <f t="shared" si="88"/>
        <v>0</v>
      </c>
      <c r="S411" s="364">
        <f t="shared" si="88"/>
        <v>0</v>
      </c>
      <c r="T411" s="364">
        <f t="shared" si="88"/>
        <v>0</v>
      </c>
      <c r="U411" s="364">
        <f t="shared" si="88"/>
        <v>0</v>
      </c>
      <c r="V411" s="365">
        <f t="shared" si="88"/>
        <v>0</v>
      </c>
      <c r="W411" s="365">
        <f t="shared" si="88"/>
        <v>0</v>
      </c>
      <c r="Y411" s="238"/>
    </row>
    <row r="412" spans="2:25" outlineLevel="1" x14ac:dyDescent="0.25">
      <c r="B412" s="465"/>
      <c r="C412" s="272"/>
      <c r="D412" s="272"/>
      <c r="E412" s="273"/>
      <c r="F412" s="274" t="s">
        <v>91</v>
      </c>
      <c r="G412" s="394">
        <f>SUM('2. NCCF CAD'!G412,'3. NCCF USD'!G412,'4. NCCF EUR'!G412,'5. NCCF GBP'!G412,'6. NCCF Autres (inclus)'!G412)</f>
        <v>0</v>
      </c>
      <c r="H412" s="395">
        <f>SUM('2. NCCF CAD'!H412,'3. NCCF USD'!H412,'4. NCCF EUR'!H412,'5. NCCF GBP'!H412,'6. NCCF Autres (inclus)'!H412)</f>
        <v>0</v>
      </c>
      <c r="I412" s="389">
        <f>SUM('2. NCCF CAD'!I412,'3. NCCF USD'!I412,'4. NCCF EUR'!I412,'5. NCCF GBP'!I412,'6. NCCF Autres (inclus)'!I412)</f>
        <v>0</v>
      </c>
      <c r="J412" s="389">
        <f>SUM('2. NCCF CAD'!J412,'3. NCCF USD'!J412,'4. NCCF EUR'!J412,'5. NCCF GBP'!J412,'6. NCCF Autres (inclus)'!J412)</f>
        <v>0</v>
      </c>
      <c r="K412" s="436">
        <f>SUM('2. NCCF CAD'!K412,'3. NCCF USD'!K412,'4. NCCF EUR'!K412,'5. NCCF GBP'!K412,'6. NCCF Autres (inclus)'!K412)</f>
        <v>0</v>
      </c>
      <c r="L412" s="391">
        <f>SUM('2. NCCF CAD'!L412,'3. NCCF USD'!L412,'4. NCCF EUR'!L412,'5. NCCF GBP'!L412,'6. NCCF Autres (inclus)'!L412)</f>
        <v>0</v>
      </c>
      <c r="M412" s="396">
        <f>SUM('2. NCCF CAD'!M412,'3. NCCF USD'!M412,'4. NCCF EUR'!M412,'5. NCCF GBP'!M412,'6. NCCF Autres (inclus)'!M412)</f>
        <v>0</v>
      </c>
      <c r="N412" s="392">
        <f>SUM('2. NCCF CAD'!N412,'3. NCCF USD'!N412,'4. NCCF EUR'!N412,'5. NCCF GBP'!N412,'6. NCCF Autres (inclus)'!N412)</f>
        <v>0</v>
      </c>
      <c r="O412" s="392">
        <f>SUM('2. NCCF CAD'!O412,'3. NCCF USD'!O412,'4. NCCF EUR'!O412,'5. NCCF GBP'!O412,'6. NCCF Autres (inclus)'!O412)</f>
        <v>0</v>
      </c>
      <c r="P412" s="392">
        <f>SUM('2. NCCF CAD'!P412,'3. NCCF USD'!P412,'4. NCCF EUR'!P412,'5. NCCF GBP'!P412,'6. NCCF Autres (inclus)'!P412)</f>
        <v>0</v>
      </c>
      <c r="Q412" s="392">
        <f>SUM('2. NCCF CAD'!Q412,'3. NCCF USD'!Q412,'4. NCCF EUR'!Q412,'5. NCCF GBP'!Q412,'6. NCCF Autres (inclus)'!Q412)</f>
        <v>0</v>
      </c>
      <c r="R412" s="392">
        <f>SUM('2. NCCF CAD'!R412,'3. NCCF USD'!R412,'4. NCCF EUR'!R412,'5. NCCF GBP'!R412,'6. NCCF Autres (inclus)'!R412)</f>
        <v>0</v>
      </c>
      <c r="S412" s="392">
        <f>SUM('2. NCCF CAD'!S412,'3. NCCF USD'!S412,'4. NCCF EUR'!S412,'5. NCCF GBP'!S412,'6. NCCF Autres (inclus)'!S412)</f>
        <v>0</v>
      </c>
      <c r="T412" s="392">
        <f>SUM('2. NCCF CAD'!T412,'3. NCCF USD'!T412,'4. NCCF EUR'!T412,'5. NCCF GBP'!T412,'6. NCCF Autres (inclus)'!T412)</f>
        <v>0</v>
      </c>
      <c r="U412" s="388">
        <f>SUM('2. NCCF CAD'!U412,'3. NCCF USD'!U412,'4. NCCF EUR'!U412,'5. NCCF GBP'!U412,'6. NCCF Autres (inclus)'!U412)</f>
        <v>0</v>
      </c>
      <c r="V412" s="393">
        <f>SUM('2. NCCF CAD'!V412,'3. NCCF USD'!V412,'4. NCCF EUR'!V412,'5. NCCF GBP'!V412,'6. NCCF Autres (inclus)'!V412)</f>
        <v>0</v>
      </c>
      <c r="W412" s="420">
        <f>SUM('2. NCCF CAD'!W412,'3. NCCF USD'!W412,'4. NCCF EUR'!W412,'5. NCCF GBP'!W412,'6. NCCF Autres (inclus)'!W412)</f>
        <v>0</v>
      </c>
      <c r="Y412" s="236"/>
    </row>
    <row r="413" spans="2:25" outlineLevel="1" x14ac:dyDescent="0.25">
      <c r="B413" s="465"/>
      <c r="C413" s="272"/>
      <c r="D413" s="272"/>
      <c r="E413" s="273"/>
      <c r="F413" s="274" t="s">
        <v>92</v>
      </c>
      <c r="G413" s="394">
        <f>SUM('2. NCCF CAD'!G413,'3. NCCF USD'!G413,'4. NCCF EUR'!G413,'5. NCCF GBP'!G413,'6. NCCF Autres (inclus)'!G413)</f>
        <v>0</v>
      </c>
      <c r="H413" s="395">
        <f>SUM('2. NCCF CAD'!H413,'3. NCCF USD'!H413,'4. NCCF EUR'!H413,'5. NCCF GBP'!H413,'6. NCCF Autres (inclus)'!H413)</f>
        <v>0</v>
      </c>
      <c r="I413" s="389">
        <f>SUM('2. NCCF CAD'!I413,'3. NCCF USD'!I413,'4. NCCF EUR'!I413,'5. NCCF GBP'!I413,'6. NCCF Autres (inclus)'!I413)</f>
        <v>0</v>
      </c>
      <c r="J413" s="389">
        <f>SUM('2. NCCF CAD'!J413,'3. NCCF USD'!J413,'4. NCCF EUR'!J413,'5. NCCF GBP'!J413,'6. NCCF Autres (inclus)'!J413)</f>
        <v>0</v>
      </c>
      <c r="K413" s="436">
        <f>SUM('2. NCCF CAD'!K413,'3. NCCF USD'!K413,'4. NCCF EUR'!K413,'5. NCCF GBP'!K413,'6. NCCF Autres (inclus)'!K413)</f>
        <v>0</v>
      </c>
      <c r="L413" s="391">
        <f>SUM('2. NCCF CAD'!L413,'3. NCCF USD'!L413,'4. NCCF EUR'!L413,'5. NCCF GBP'!L413,'6. NCCF Autres (inclus)'!L413)</f>
        <v>0</v>
      </c>
      <c r="M413" s="396">
        <f>SUM('2. NCCF CAD'!M413,'3. NCCF USD'!M413,'4. NCCF EUR'!M413,'5. NCCF GBP'!M413,'6. NCCF Autres (inclus)'!M413)</f>
        <v>0</v>
      </c>
      <c r="N413" s="392">
        <f>SUM('2. NCCF CAD'!N413,'3. NCCF USD'!N413,'4. NCCF EUR'!N413,'5. NCCF GBP'!N413,'6. NCCF Autres (inclus)'!N413)</f>
        <v>0</v>
      </c>
      <c r="O413" s="392">
        <f>SUM('2. NCCF CAD'!O413,'3. NCCF USD'!O413,'4. NCCF EUR'!O413,'5. NCCF GBP'!O413,'6. NCCF Autres (inclus)'!O413)</f>
        <v>0</v>
      </c>
      <c r="P413" s="392">
        <f>SUM('2. NCCF CAD'!P413,'3. NCCF USD'!P413,'4. NCCF EUR'!P413,'5. NCCF GBP'!P413,'6. NCCF Autres (inclus)'!P413)</f>
        <v>0</v>
      </c>
      <c r="Q413" s="392">
        <f>SUM('2. NCCF CAD'!Q413,'3. NCCF USD'!Q413,'4. NCCF EUR'!Q413,'5. NCCF GBP'!Q413,'6. NCCF Autres (inclus)'!Q413)</f>
        <v>0</v>
      </c>
      <c r="R413" s="392">
        <f>SUM('2. NCCF CAD'!R413,'3. NCCF USD'!R413,'4. NCCF EUR'!R413,'5. NCCF GBP'!R413,'6. NCCF Autres (inclus)'!R413)</f>
        <v>0</v>
      </c>
      <c r="S413" s="392">
        <f>SUM('2. NCCF CAD'!S413,'3. NCCF USD'!S413,'4. NCCF EUR'!S413,'5. NCCF GBP'!S413,'6. NCCF Autres (inclus)'!S413)</f>
        <v>0</v>
      </c>
      <c r="T413" s="392">
        <f>SUM('2. NCCF CAD'!T413,'3. NCCF USD'!T413,'4. NCCF EUR'!T413,'5. NCCF GBP'!T413,'6. NCCF Autres (inclus)'!T413)</f>
        <v>0</v>
      </c>
      <c r="U413" s="388">
        <f>SUM('2. NCCF CAD'!U413,'3. NCCF USD'!U413,'4. NCCF EUR'!U413,'5. NCCF GBP'!U413,'6. NCCF Autres (inclus)'!U413)</f>
        <v>0</v>
      </c>
      <c r="V413" s="393">
        <f>SUM('2. NCCF CAD'!V413,'3. NCCF USD'!V413,'4. NCCF EUR'!V413,'5. NCCF GBP'!V413,'6. NCCF Autres (inclus)'!V413)</f>
        <v>0</v>
      </c>
      <c r="W413" s="420">
        <f>SUM('2. NCCF CAD'!W413,'3. NCCF USD'!W413,'4. NCCF EUR'!W413,'5. NCCF GBP'!W413,'6. NCCF Autres (inclus)'!W413)</f>
        <v>0</v>
      </c>
      <c r="Y413" s="236"/>
    </row>
    <row r="414" spans="2:25" outlineLevel="1" x14ac:dyDescent="0.25">
      <c r="B414" s="465"/>
      <c r="C414" s="272"/>
      <c r="D414" s="272"/>
      <c r="E414" s="273"/>
      <c r="F414" s="274" t="s">
        <v>93</v>
      </c>
      <c r="G414" s="394">
        <f>SUM('2. NCCF CAD'!G414,'3. NCCF USD'!G414,'4. NCCF EUR'!G414,'5. NCCF GBP'!G414,'6. NCCF Autres (inclus)'!G414)</f>
        <v>0</v>
      </c>
      <c r="H414" s="395">
        <f>SUM('2. NCCF CAD'!H414,'3. NCCF USD'!H414,'4. NCCF EUR'!H414,'5. NCCF GBP'!H414,'6. NCCF Autres (inclus)'!H414)</f>
        <v>0</v>
      </c>
      <c r="I414" s="389">
        <f>SUM('2. NCCF CAD'!I414,'3. NCCF USD'!I414,'4. NCCF EUR'!I414,'5. NCCF GBP'!I414,'6. NCCF Autres (inclus)'!I414)</f>
        <v>0</v>
      </c>
      <c r="J414" s="389">
        <f>SUM('2. NCCF CAD'!J414,'3. NCCF USD'!J414,'4. NCCF EUR'!J414,'5. NCCF GBP'!J414,'6. NCCF Autres (inclus)'!J414)</f>
        <v>0</v>
      </c>
      <c r="K414" s="436">
        <f>SUM('2. NCCF CAD'!K414,'3. NCCF USD'!K414,'4. NCCF EUR'!K414,'5. NCCF GBP'!K414,'6. NCCF Autres (inclus)'!K414)</f>
        <v>0</v>
      </c>
      <c r="L414" s="391">
        <f>SUM('2. NCCF CAD'!L414,'3. NCCF USD'!L414,'4. NCCF EUR'!L414,'5. NCCF GBP'!L414,'6. NCCF Autres (inclus)'!L414)</f>
        <v>0</v>
      </c>
      <c r="M414" s="396">
        <f>SUM('2. NCCF CAD'!M414,'3. NCCF USD'!M414,'4. NCCF EUR'!M414,'5. NCCF GBP'!M414,'6. NCCF Autres (inclus)'!M414)</f>
        <v>0</v>
      </c>
      <c r="N414" s="392">
        <f>SUM('2. NCCF CAD'!N414,'3. NCCF USD'!N414,'4. NCCF EUR'!N414,'5. NCCF GBP'!N414,'6. NCCF Autres (inclus)'!N414)</f>
        <v>0</v>
      </c>
      <c r="O414" s="392">
        <f>SUM('2. NCCF CAD'!O414,'3. NCCF USD'!O414,'4. NCCF EUR'!O414,'5. NCCF GBP'!O414,'6. NCCF Autres (inclus)'!O414)</f>
        <v>0</v>
      </c>
      <c r="P414" s="392">
        <f>SUM('2. NCCF CAD'!P414,'3. NCCF USD'!P414,'4. NCCF EUR'!P414,'5. NCCF GBP'!P414,'6. NCCF Autres (inclus)'!P414)</f>
        <v>0</v>
      </c>
      <c r="Q414" s="392">
        <f>SUM('2. NCCF CAD'!Q414,'3. NCCF USD'!Q414,'4. NCCF EUR'!Q414,'5. NCCF GBP'!Q414,'6. NCCF Autres (inclus)'!Q414)</f>
        <v>0</v>
      </c>
      <c r="R414" s="392">
        <f>SUM('2. NCCF CAD'!R414,'3. NCCF USD'!R414,'4. NCCF EUR'!R414,'5. NCCF GBP'!R414,'6. NCCF Autres (inclus)'!R414)</f>
        <v>0</v>
      </c>
      <c r="S414" s="392">
        <f>SUM('2. NCCF CAD'!S414,'3. NCCF USD'!S414,'4. NCCF EUR'!S414,'5. NCCF GBP'!S414,'6. NCCF Autres (inclus)'!S414)</f>
        <v>0</v>
      </c>
      <c r="T414" s="392">
        <f>SUM('2. NCCF CAD'!T414,'3. NCCF USD'!T414,'4. NCCF EUR'!T414,'5. NCCF GBP'!T414,'6. NCCF Autres (inclus)'!T414)</f>
        <v>0</v>
      </c>
      <c r="U414" s="388">
        <f>SUM('2. NCCF CAD'!U414,'3. NCCF USD'!U414,'4. NCCF EUR'!U414,'5. NCCF GBP'!U414,'6. NCCF Autres (inclus)'!U414)</f>
        <v>0</v>
      </c>
      <c r="V414" s="393">
        <f>SUM('2. NCCF CAD'!V414,'3. NCCF USD'!V414,'4. NCCF EUR'!V414,'5. NCCF GBP'!V414,'6. NCCF Autres (inclus)'!V414)</f>
        <v>0</v>
      </c>
      <c r="W414" s="420">
        <f>SUM('2. NCCF CAD'!W414,'3. NCCF USD'!W414,'4. NCCF EUR'!W414,'5. NCCF GBP'!W414,'6. NCCF Autres (inclus)'!W414)</f>
        <v>0</v>
      </c>
      <c r="Y414" s="236"/>
    </row>
    <row r="415" spans="2:25" x14ac:dyDescent="0.25">
      <c r="B415" s="465"/>
      <c r="C415" s="275"/>
      <c r="D415" s="272" t="s">
        <v>94</v>
      </c>
      <c r="E415" s="273"/>
      <c r="F415" s="273"/>
      <c r="G415" s="367">
        <f t="shared" ref="G415:W415" si="89">SUBTOTAL(9,G416:G417)</f>
        <v>0</v>
      </c>
      <c r="H415" s="369">
        <f t="shared" si="89"/>
        <v>0</v>
      </c>
      <c r="I415" s="369">
        <f t="shared" si="89"/>
        <v>0</v>
      </c>
      <c r="J415" s="369">
        <f t="shared" si="89"/>
        <v>0</v>
      </c>
      <c r="K415" s="369">
        <f t="shared" si="89"/>
        <v>0</v>
      </c>
      <c r="L415" s="363">
        <f t="shared" si="89"/>
        <v>0</v>
      </c>
      <c r="M415" s="364">
        <f t="shared" si="89"/>
        <v>0</v>
      </c>
      <c r="N415" s="364">
        <f t="shared" si="89"/>
        <v>0</v>
      </c>
      <c r="O415" s="364">
        <f t="shared" si="89"/>
        <v>0</v>
      </c>
      <c r="P415" s="364">
        <f t="shared" si="89"/>
        <v>0</v>
      </c>
      <c r="Q415" s="364">
        <f t="shared" si="89"/>
        <v>0</v>
      </c>
      <c r="R415" s="364">
        <f t="shared" si="89"/>
        <v>0</v>
      </c>
      <c r="S415" s="364">
        <f t="shared" si="89"/>
        <v>0</v>
      </c>
      <c r="T415" s="364">
        <f t="shared" si="89"/>
        <v>0</v>
      </c>
      <c r="U415" s="364">
        <f t="shared" si="89"/>
        <v>0</v>
      </c>
      <c r="V415" s="365">
        <f t="shared" si="89"/>
        <v>0</v>
      </c>
      <c r="W415" s="365">
        <f t="shared" si="89"/>
        <v>0</v>
      </c>
      <c r="Y415" s="238"/>
    </row>
    <row r="416" spans="2:25" outlineLevel="1" x14ac:dyDescent="0.25">
      <c r="B416" s="465"/>
      <c r="C416" s="272"/>
      <c r="D416" s="272"/>
      <c r="E416" s="273"/>
      <c r="F416" s="274" t="s">
        <v>95</v>
      </c>
      <c r="G416" s="394">
        <f>SUM('2. NCCF CAD'!G416,'3. NCCF USD'!G416,'4. NCCF EUR'!G416,'5. NCCF GBP'!G416,'6. NCCF Autres (inclus)'!G416)</f>
        <v>0</v>
      </c>
      <c r="H416" s="395">
        <f>SUM('2. NCCF CAD'!H416,'3. NCCF USD'!H416,'4. NCCF EUR'!H416,'5. NCCF GBP'!H416,'6. NCCF Autres (inclus)'!H416)</f>
        <v>0</v>
      </c>
      <c r="I416" s="389">
        <f>SUM('2. NCCF CAD'!I416,'3. NCCF USD'!I416,'4. NCCF EUR'!I416,'5. NCCF GBP'!I416,'6. NCCF Autres (inclus)'!I416)</f>
        <v>0</v>
      </c>
      <c r="J416" s="389">
        <f>SUM('2. NCCF CAD'!J416,'3. NCCF USD'!J416,'4. NCCF EUR'!J416,'5. NCCF GBP'!J416,'6. NCCF Autres (inclus)'!J416)</f>
        <v>0</v>
      </c>
      <c r="K416" s="436">
        <f>SUM('2. NCCF CAD'!K416,'3. NCCF USD'!K416,'4. NCCF EUR'!K416,'5. NCCF GBP'!K416,'6. NCCF Autres (inclus)'!K416)</f>
        <v>0</v>
      </c>
      <c r="L416" s="391">
        <f>SUM('2. NCCF CAD'!L416,'3. NCCF USD'!L416,'4. NCCF EUR'!L416,'5. NCCF GBP'!L416,'6. NCCF Autres (inclus)'!L416)</f>
        <v>0</v>
      </c>
      <c r="M416" s="396">
        <f>SUM('2. NCCF CAD'!M416,'3. NCCF USD'!M416,'4. NCCF EUR'!M416,'5. NCCF GBP'!M416,'6. NCCF Autres (inclus)'!M416)</f>
        <v>0</v>
      </c>
      <c r="N416" s="392">
        <f>SUM('2. NCCF CAD'!N416,'3. NCCF USD'!N416,'4. NCCF EUR'!N416,'5. NCCF GBP'!N416,'6. NCCF Autres (inclus)'!N416)</f>
        <v>0</v>
      </c>
      <c r="O416" s="392">
        <f>SUM('2. NCCF CAD'!O416,'3. NCCF USD'!O416,'4. NCCF EUR'!O416,'5. NCCF GBP'!O416,'6. NCCF Autres (inclus)'!O416)</f>
        <v>0</v>
      </c>
      <c r="P416" s="392">
        <f>SUM('2. NCCF CAD'!P416,'3. NCCF USD'!P416,'4. NCCF EUR'!P416,'5. NCCF GBP'!P416,'6. NCCF Autres (inclus)'!P416)</f>
        <v>0</v>
      </c>
      <c r="Q416" s="392">
        <f>SUM('2. NCCF CAD'!Q416,'3. NCCF USD'!Q416,'4. NCCF EUR'!Q416,'5. NCCF GBP'!Q416,'6. NCCF Autres (inclus)'!Q416)</f>
        <v>0</v>
      </c>
      <c r="R416" s="392">
        <f>SUM('2. NCCF CAD'!R416,'3. NCCF USD'!R416,'4. NCCF EUR'!R416,'5. NCCF GBP'!R416,'6. NCCF Autres (inclus)'!R416)</f>
        <v>0</v>
      </c>
      <c r="S416" s="392">
        <f>SUM('2. NCCF CAD'!S416,'3. NCCF USD'!S416,'4. NCCF EUR'!S416,'5. NCCF GBP'!S416,'6. NCCF Autres (inclus)'!S416)</f>
        <v>0</v>
      </c>
      <c r="T416" s="392">
        <f>SUM('2. NCCF CAD'!T416,'3. NCCF USD'!T416,'4. NCCF EUR'!T416,'5. NCCF GBP'!T416,'6. NCCF Autres (inclus)'!T416)</f>
        <v>0</v>
      </c>
      <c r="U416" s="388">
        <f>SUM('2. NCCF CAD'!U416,'3. NCCF USD'!U416,'4. NCCF EUR'!U416,'5. NCCF GBP'!U416,'6. NCCF Autres (inclus)'!U416)</f>
        <v>0</v>
      </c>
      <c r="V416" s="393">
        <f>SUM('2. NCCF CAD'!V416,'3. NCCF USD'!V416,'4. NCCF EUR'!V416,'5. NCCF GBP'!V416,'6. NCCF Autres (inclus)'!V416)</f>
        <v>0</v>
      </c>
      <c r="W416" s="420">
        <f>SUM('2. NCCF CAD'!W416,'3. NCCF USD'!W416,'4. NCCF EUR'!W416,'5. NCCF GBP'!W416,'6. NCCF Autres (inclus)'!W416)</f>
        <v>0</v>
      </c>
      <c r="Y416" s="236"/>
    </row>
    <row r="417" spans="2:25" outlineLevel="1" x14ac:dyDescent="0.25">
      <c r="B417" s="465"/>
      <c r="C417" s="272"/>
      <c r="D417" s="272"/>
      <c r="E417" s="273"/>
      <c r="F417" s="274" t="s">
        <v>96</v>
      </c>
      <c r="G417" s="394">
        <f>SUM('2. NCCF CAD'!G417,'3. NCCF USD'!G417,'4. NCCF EUR'!G417,'5. NCCF GBP'!G417,'6. NCCF Autres (inclus)'!G417)</f>
        <v>0</v>
      </c>
      <c r="H417" s="395">
        <f>SUM('2. NCCF CAD'!H417,'3. NCCF USD'!H417,'4. NCCF EUR'!H417,'5. NCCF GBP'!H417,'6. NCCF Autres (inclus)'!H417)</f>
        <v>0</v>
      </c>
      <c r="I417" s="389">
        <f>SUM('2. NCCF CAD'!I417,'3. NCCF USD'!I417,'4. NCCF EUR'!I417,'5. NCCF GBP'!I417,'6. NCCF Autres (inclus)'!I417)</f>
        <v>0</v>
      </c>
      <c r="J417" s="389">
        <f>SUM('2. NCCF CAD'!J417,'3. NCCF USD'!J417,'4. NCCF EUR'!J417,'5. NCCF GBP'!J417,'6. NCCF Autres (inclus)'!J417)</f>
        <v>0</v>
      </c>
      <c r="K417" s="436">
        <f>SUM('2. NCCF CAD'!K417,'3. NCCF USD'!K417,'4. NCCF EUR'!K417,'5. NCCF GBP'!K417,'6. NCCF Autres (inclus)'!K417)</f>
        <v>0</v>
      </c>
      <c r="L417" s="391">
        <f>SUM('2. NCCF CAD'!L417,'3. NCCF USD'!L417,'4. NCCF EUR'!L417,'5. NCCF GBP'!L417,'6. NCCF Autres (inclus)'!L417)</f>
        <v>0</v>
      </c>
      <c r="M417" s="396">
        <f>SUM('2. NCCF CAD'!M417,'3. NCCF USD'!M417,'4. NCCF EUR'!M417,'5. NCCF GBP'!M417,'6. NCCF Autres (inclus)'!M417)</f>
        <v>0</v>
      </c>
      <c r="N417" s="392">
        <f>SUM('2. NCCF CAD'!N417,'3. NCCF USD'!N417,'4. NCCF EUR'!N417,'5. NCCF GBP'!N417,'6. NCCF Autres (inclus)'!N417)</f>
        <v>0</v>
      </c>
      <c r="O417" s="392">
        <f>SUM('2. NCCF CAD'!O417,'3. NCCF USD'!O417,'4. NCCF EUR'!O417,'5. NCCF GBP'!O417,'6. NCCF Autres (inclus)'!O417)</f>
        <v>0</v>
      </c>
      <c r="P417" s="392">
        <f>SUM('2. NCCF CAD'!P417,'3. NCCF USD'!P417,'4. NCCF EUR'!P417,'5. NCCF GBP'!P417,'6. NCCF Autres (inclus)'!P417)</f>
        <v>0</v>
      </c>
      <c r="Q417" s="392">
        <f>SUM('2. NCCF CAD'!Q417,'3. NCCF USD'!Q417,'4. NCCF EUR'!Q417,'5. NCCF GBP'!Q417,'6. NCCF Autres (inclus)'!Q417)</f>
        <v>0</v>
      </c>
      <c r="R417" s="392">
        <f>SUM('2. NCCF CAD'!R417,'3. NCCF USD'!R417,'4. NCCF EUR'!R417,'5. NCCF GBP'!R417,'6. NCCF Autres (inclus)'!R417)</f>
        <v>0</v>
      </c>
      <c r="S417" s="392">
        <f>SUM('2. NCCF CAD'!S417,'3. NCCF USD'!S417,'4. NCCF EUR'!S417,'5. NCCF GBP'!S417,'6. NCCF Autres (inclus)'!S417)</f>
        <v>0</v>
      </c>
      <c r="T417" s="392">
        <f>SUM('2. NCCF CAD'!T417,'3. NCCF USD'!T417,'4. NCCF EUR'!T417,'5. NCCF GBP'!T417,'6. NCCF Autres (inclus)'!T417)</f>
        <v>0</v>
      </c>
      <c r="U417" s="388">
        <f>SUM('2. NCCF CAD'!U417,'3. NCCF USD'!U417,'4. NCCF EUR'!U417,'5. NCCF GBP'!U417,'6. NCCF Autres (inclus)'!U417)</f>
        <v>0</v>
      </c>
      <c r="V417" s="393">
        <f>SUM('2. NCCF CAD'!V417,'3. NCCF USD'!V417,'4. NCCF EUR'!V417,'5. NCCF GBP'!V417,'6. NCCF Autres (inclus)'!V417)</f>
        <v>0</v>
      </c>
      <c r="W417" s="420">
        <f>SUM('2. NCCF CAD'!W417,'3. NCCF USD'!W417,'4. NCCF EUR'!W417,'5. NCCF GBP'!W417,'6. NCCF Autres (inclus)'!W417)</f>
        <v>0</v>
      </c>
      <c r="Y417" s="236"/>
    </row>
    <row r="418" spans="2:25" x14ac:dyDescent="0.25">
      <c r="B418" s="465"/>
      <c r="C418" s="272" t="s">
        <v>259</v>
      </c>
      <c r="D418" s="275"/>
      <c r="E418" s="275"/>
      <c r="F418" s="273"/>
      <c r="G418" s="367"/>
      <c r="H418" s="369"/>
      <c r="I418" s="369"/>
      <c r="J418" s="369"/>
      <c r="K418" s="369"/>
      <c r="L418" s="363"/>
      <c r="M418" s="364"/>
      <c r="N418" s="364"/>
      <c r="O418" s="364"/>
      <c r="P418" s="364"/>
      <c r="Q418" s="364"/>
      <c r="R418" s="364"/>
      <c r="S418" s="364"/>
      <c r="T418" s="364"/>
      <c r="U418" s="364"/>
      <c r="V418" s="365"/>
      <c r="W418" s="365"/>
      <c r="Y418" s="353"/>
    </row>
    <row r="419" spans="2:25" x14ac:dyDescent="0.25">
      <c r="B419" s="465"/>
      <c r="C419" s="272"/>
      <c r="D419" s="276" t="s">
        <v>20</v>
      </c>
      <c r="E419" s="273"/>
      <c r="F419" s="273"/>
      <c r="G419" s="367"/>
      <c r="H419" s="369"/>
      <c r="I419" s="369"/>
      <c r="J419" s="369"/>
      <c r="K419" s="369"/>
      <c r="L419" s="363"/>
      <c r="M419" s="364"/>
      <c r="N419" s="364"/>
      <c r="O419" s="364"/>
      <c r="P419" s="364"/>
      <c r="Q419" s="364"/>
      <c r="R419" s="364"/>
      <c r="S419" s="364"/>
      <c r="T419" s="364"/>
      <c r="U419" s="364"/>
      <c r="V419" s="365"/>
      <c r="W419" s="365"/>
      <c r="Y419" s="237"/>
    </row>
    <row r="420" spans="2:25" x14ac:dyDescent="0.25">
      <c r="B420" s="465"/>
      <c r="C420" s="272"/>
      <c r="D420" s="272"/>
      <c r="E420" s="273" t="s">
        <v>21</v>
      </c>
      <c r="F420" s="273"/>
      <c r="G420" s="367">
        <f t="shared" ref="G420:W420" si="90">SUBTOTAL(9,G421:G424)</f>
        <v>0</v>
      </c>
      <c r="H420" s="368">
        <f t="shared" si="90"/>
        <v>0</v>
      </c>
      <c r="I420" s="369">
        <f t="shared" si="90"/>
        <v>0</v>
      </c>
      <c r="J420" s="369">
        <f t="shared" si="90"/>
        <v>0</v>
      </c>
      <c r="K420" s="370">
        <f t="shared" si="90"/>
        <v>0</v>
      </c>
      <c r="L420" s="364">
        <f t="shared" si="90"/>
        <v>0</v>
      </c>
      <c r="M420" s="364">
        <f t="shared" si="90"/>
        <v>0</v>
      </c>
      <c r="N420" s="364">
        <f t="shared" si="90"/>
        <v>0</v>
      </c>
      <c r="O420" s="364">
        <f t="shared" si="90"/>
        <v>0</v>
      </c>
      <c r="P420" s="364">
        <f t="shared" si="90"/>
        <v>0</v>
      </c>
      <c r="Q420" s="364">
        <f t="shared" si="90"/>
        <v>0</v>
      </c>
      <c r="R420" s="364">
        <f t="shared" si="90"/>
        <v>0</v>
      </c>
      <c r="S420" s="364">
        <f t="shared" si="90"/>
        <v>0</v>
      </c>
      <c r="T420" s="364">
        <f t="shared" si="90"/>
        <v>0</v>
      </c>
      <c r="U420" s="364">
        <f t="shared" si="90"/>
        <v>0</v>
      </c>
      <c r="V420" s="364">
        <f t="shared" si="90"/>
        <v>0</v>
      </c>
      <c r="W420" s="366">
        <f t="shared" si="90"/>
        <v>0</v>
      </c>
      <c r="Y420" s="354"/>
    </row>
    <row r="421" spans="2:25" outlineLevel="1" x14ac:dyDescent="0.25">
      <c r="B421" s="465"/>
      <c r="C421" s="272"/>
      <c r="D421" s="272"/>
      <c r="E421" s="273"/>
      <c r="F421" s="274" t="s">
        <v>22</v>
      </c>
      <c r="G421" s="394">
        <f>SUM('2. NCCF CAD'!G421,'3. NCCF USD'!G421,'4. NCCF EUR'!G421,'5. NCCF GBP'!G421,'6. NCCF Autres (inclus)'!G421)</f>
        <v>0</v>
      </c>
      <c r="H421" s="395">
        <f>SUM('2. NCCF CAD'!H421,'3. NCCF USD'!H421,'4. NCCF EUR'!H421,'5. NCCF GBP'!H421,'6. NCCF Autres (inclus)'!H421)</f>
        <v>0</v>
      </c>
      <c r="I421" s="389">
        <f>SUM('2. NCCF CAD'!I421,'3. NCCF USD'!I421,'4. NCCF EUR'!I421,'5. NCCF GBP'!I421,'6. NCCF Autres (inclus)'!I421)</f>
        <v>0</v>
      </c>
      <c r="J421" s="389">
        <f>SUM('2. NCCF CAD'!J421,'3. NCCF USD'!J421,'4. NCCF EUR'!J421,'5. NCCF GBP'!J421,'6. NCCF Autres (inclus)'!J421)</f>
        <v>0</v>
      </c>
      <c r="K421" s="436">
        <f>SUM('2. NCCF CAD'!K421,'3. NCCF USD'!K421,'4. NCCF EUR'!K421,'5. NCCF GBP'!K421,'6. NCCF Autres (inclus)'!K421)</f>
        <v>0</v>
      </c>
      <c r="L421" s="391">
        <f>SUM('2. NCCF CAD'!L421,'3. NCCF USD'!L421,'4. NCCF EUR'!L421,'5. NCCF GBP'!L421,'6. NCCF Autres (inclus)'!L421)</f>
        <v>0</v>
      </c>
      <c r="M421" s="396">
        <f>SUM('2. NCCF CAD'!M421,'3. NCCF USD'!M421,'4. NCCF EUR'!M421,'5. NCCF GBP'!M421,'6. NCCF Autres (inclus)'!M421)</f>
        <v>0</v>
      </c>
      <c r="N421" s="392">
        <f>SUM('2. NCCF CAD'!N421,'3. NCCF USD'!N421,'4. NCCF EUR'!N421,'5. NCCF GBP'!N421,'6. NCCF Autres (inclus)'!N421)</f>
        <v>0</v>
      </c>
      <c r="O421" s="392">
        <f>SUM('2. NCCF CAD'!O421,'3. NCCF USD'!O421,'4. NCCF EUR'!O421,'5. NCCF GBP'!O421,'6. NCCF Autres (inclus)'!O421)</f>
        <v>0</v>
      </c>
      <c r="P421" s="392">
        <f>SUM('2. NCCF CAD'!P421,'3. NCCF USD'!P421,'4. NCCF EUR'!P421,'5. NCCF GBP'!P421,'6. NCCF Autres (inclus)'!P421)</f>
        <v>0</v>
      </c>
      <c r="Q421" s="392">
        <f>SUM('2. NCCF CAD'!Q421,'3. NCCF USD'!Q421,'4. NCCF EUR'!Q421,'5. NCCF GBP'!Q421,'6. NCCF Autres (inclus)'!Q421)</f>
        <v>0</v>
      </c>
      <c r="R421" s="392">
        <f>SUM('2. NCCF CAD'!R421,'3. NCCF USD'!R421,'4. NCCF EUR'!R421,'5. NCCF GBP'!R421,'6. NCCF Autres (inclus)'!R421)</f>
        <v>0</v>
      </c>
      <c r="S421" s="392">
        <f>SUM('2. NCCF CAD'!S421,'3. NCCF USD'!S421,'4. NCCF EUR'!S421,'5. NCCF GBP'!S421,'6. NCCF Autres (inclus)'!S421)</f>
        <v>0</v>
      </c>
      <c r="T421" s="392">
        <f>SUM('2. NCCF CAD'!T421,'3. NCCF USD'!T421,'4. NCCF EUR'!T421,'5. NCCF GBP'!T421,'6. NCCF Autres (inclus)'!T421)</f>
        <v>0</v>
      </c>
      <c r="U421" s="388">
        <f>SUM('2. NCCF CAD'!U421,'3. NCCF USD'!U421,'4. NCCF EUR'!U421,'5. NCCF GBP'!U421,'6. NCCF Autres (inclus)'!U421)</f>
        <v>0</v>
      </c>
      <c r="V421" s="393">
        <f>SUM('2. NCCF CAD'!V421,'3. NCCF USD'!V421,'4. NCCF EUR'!V421,'5. NCCF GBP'!V421,'6. NCCF Autres (inclus)'!V421)</f>
        <v>0</v>
      </c>
      <c r="W421" s="420">
        <f>SUM('2. NCCF CAD'!W421,'3. NCCF USD'!W421,'4. NCCF EUR'!W421,'5. NCCF GBP'!W421,'6. NCCF Autres (inclus)'!W421)</f>
        <v>0</v>
      </c>
      <c r="Y421" s="236"/>
    </row>
    <row r="422" spans="2:25" outlineLevel="1" x14ac:dyDescent="0.25">
      <c r="B422" s="465"/>
      <c r="C422" s="272"/>
      <c r="D422" s="272"/>
      <c r="E422" s="273"/>
      <c r="F422" s="274" t="s">
        <v>23</v>
      </c>
      <c r="G422" s="394">
        <f>SUM('2. NCCF CAD'!G422,'3. NCCF USD'!G422,'4. NCCF EUR'!G422,'5. NCCF GBP'!G422,'6. NCCF Autres (inclus)'!G422)</f>
        <v>0</v>
      </c>
      <c r="H422" s="395">
        <f>SUM('2. NCCF CAD'!H422,'3. NCCF USD'!H422,'4. NCCF EUR'!H422,'5. NCCF GBP'!H422,'6. NCCF Autres (inclus)'!H422)</f>
        <v>0</v>
      </c>
      <c r="I422" s="389">
        <f>SUM('2. NCCF CAD'!I422,'3. NCCF USD'!I422,'4. NCCF EUR'!I422,'5. NCCF GBP'!I422,'6. NCCF Autres (inclus)'!I422)</f>
        <v>0</v>
      </c>
      <c r="J422" s="389">
        <f>SUM('2. NCCF CAD'!J422,'3. NCCF USD'!J422,'4. NCCF EUR'!J422,'5. NCCF GBP'!J422,'6. NCCF Autres (inclus)'!J422)</f>
        <v>0</v>
      </c>
      <c r="K422" s="436">
        <f>SUM('2. NCCF CAD'!K422,'3. NCCF USD'!K422,'4. NCCF EUR'!K422,'5. NCCF GBP'!K422,'6. NCCF Autres (inclus)'!K422)</f>
        <v>0</v>
      </c>
      <c r="L422" s="391">
        <f>SUM('2. NCCF CAD'!L422,'3. NCCF USD'!L422,'4. NCCF EUR'!L422,'5. NCCF GBP'!L422,'6. NCCF Autres (inclus)'!L422)</f>
        <v>0</v>
      </c>
      <c r="M422" s="396">
        <f>SUM('2. NCCF CAD'!M422,'3. NCCF USD'!M422,'4. NCCF EUR'!M422,'5. NCCF GBP'!M422,'6. NCCF Autres (inclus)'!M422)</f>
        <v>0</v>
      </c>
      <c r="N422" s="392">
        <f>SUM('2. NCCF CAD'!N422,'3. NCCF USD'!N422,'4. NCCF EUR'!N422,'5. NCCF GBP'!N422,'6. NCCF Autres (inclus)'!N422)</f>
        <v>0</v>
      </c>
      <c r="O422" s="392">
        <f>SUM('2. NCCF CAD'!O422,'3. NCCF USD'!O422,'4. NCCF EUR'!O422,'5. NCCF GBP'!O422,'6. NCCF Autres (inclus)'!O422)</f>
        <v>0</v>
      </c>
      <c r="P422" s="392">
        <f>SUM('2. NCCF CAD'!P422,'3. NCCF USD'!P422,'4. NCCF EUR'!P422,'5. NCCF GBP'!P422,'6. NCCF Autres (inclus)'!P422)</f>
        <v>0</v>
      </c>
      <c r="Q422" s="392">
        <f>SUM('2. NCCF CAD'!Q422,'3. NCCF USD'!Q422,'4. NCCF EUR'!Q422,'5. NCCF GBP'!Q422,'6. NCCF Autres (inclus)'!Q422)</f>
        <v>0</v>
      </c>
      <c r="R422" s="392">
        <f>SUM('2. NCCF CAD'!R422,'3. NCCF USD'!R422,'4. NCCF EUR'!R422,'5. NCCF GBP'!R422,'6. NCCF Autres (inclus)'!R422)</f>
        <v>0</v>
      </c>
      <c r="S422" s="392">
        <f>SUM('2. NCCF CAD'!S422,'3. NCCF USD'!S422,'4. NCCF EUR'!S422,'5. NCCF GBP'!S422,'6. NCCF Autres (inclus)'!S422)</f>
        <v>0</v>
      </c>
      <c r="T422" s="392">
        <f>SUM('2. NCCF CAD'!T422,'3. NCCF USD'!T422,'4. NCCF EUR'!T422,'5. NCCF GBP'!T422,'6. NCCF Autres (inclus)'!T422)</f>
        <v>0</v>
      </c>
      <c r="U422" s="388">
        <f>SUM('2. NCCF CAD'!U422,'3. NCCF USD'!U422,'4. NCCF EUR'!U422,'5. NCCF GBP'!U422,'6. NCCF Autres (inclus)'!U422)</f>
        <v>0</v>
      </c>
      <c r="V422" s="393">
        <f>SUM('2. NCCF CAD'!V422,'3. NCCF USD'!V422,'4. NCCF EUR'!V422,'5. NCCF GBP'!V422,'6. NCCF Autres (inclus)'!V422)</f>
        <v>0</v>
      </c>
      <c r="W422" s="420">
        <f>SUM('2. NCCF CAD'!W422,'3. NCCF USD'!W422,'4. NCCF EUR'!W422,'5. NCCF GBP'!W422,'6. NCCF Autres (inclus)'!W422)</f>
        <v>0</v>
      </c>
      <c r="Y422" s="236"/>
    </row>
    <row r="423" spans="2:25" outlineLevel="1" x14ac:dyDescent="0.25">
      <c r="B423" s="465"/>
      <c r="C423" s="272"/>
      <c r="D423" s="272"/>
      <c r="E423" s="273"/>
      <c r="F423" s="274" t="s">
        <v>24</v>
      </c>
      <c r="G423" s="394">
        <f>SUM('2. NCCF CAD'!G423,'3. NCCF USD'!G423,'4. NCCF EUR'!G423,'5. NCCF GBP'!G423,'6. NCCF Autres (inclus)'!G423)</f>
        <v>0</v>
      </c>
      <c r="H423" s="395">
        <f>SUM('2. NCCF CAD'!H423,'3. NCCF USD'!H423,'4. NCCF EUR'!H423,'5. NCCF GBP'!H423,'6. NCCF Autres (inclus)'!H423)</f>
        <v>0</v>
      </c>
      <c r="I423" s="389">
        <f>SUM('2. NCCF CAD'!I423,'3. NCCF USD'!I423,'4. NCCF EUR'!I423,'5. NCCF GBP'!I423,'6. NCCF Autres (inclus)'!I423)</f>
        <v>0</v>
      </c>
      <c r="J423" s="389">
        <f>SUM('2. NCCF CAD'!J423,'3. NCCF USD'!J423,'4. NCCF EUR'!J423,'5. NCCF GBP'!J423,'6. NCCF Autres (inclus)'!J423)</f>
        <v>0</v>
      </c>
      <c r="K423" s="436">
        <f>SUM('2. NCCF CAD'!K423,'3. NCCF USD'!K423,'4. NCCF EUR'!K423,'5. NCCF GBP'!K423,'6. NCCF Autres (inclus)'!K423)</f>
        <v>0</v>
      </c>
      <c r="L423" s="391">
        <f>SUM('2. NCCF CAD'!L423,'3. NCCF USD'!L423,'4. NCCF EUR'!L423,'5. NCCF GBP'!L423,'6. NCCF Autres (inclus)'!L423)</f>
        <v>0</v>
      </c>
      <c r="M423" s="396">
        <f>SUM('2. NCCF CAD'!M423,'3. NCCF USD'!M423,'4. NCCF EUR'!M423,'5. NCCF GBP'!M423,'6. NCCF Autres (inclus)'!M423)</f>
        <v>0</v>
      </c>
      <c r="N423" s="392">
        <f>SUM('2. NCCF CAD'!N423,'3. NCCF USD'!N423,'4. NCCF EUR'!N423,'5. NCCF GBP'!N423,'6. NCCF Autres (inclus)'!N423)</f>
        <v>0</v>
      </c>
      <c r="O423" s="392">
        <f>SUM('2. NCCF CAD'!O423,'3. NCCF USD'!O423,'4. NCCF EUR'!O423,'5. NCCF GBP'!O423,'6. NCCF Autres (inclus)'!O423)</f>
        <v>0</v>
      </c>
      <c r="P423" s="392">
        <f>SUM('2. NCCF CAD'!P423,'3. NCCF USD'!P423,'4. NCCF EUR'!P423,'5. NCCF GBP'!P423,'6. NCCF Autres (inclus)'!P423)</f>
        <v>0</v>
      </c>
      <c r="Q423" s="392">
        <f>SUM('2. NCCF CAD'!Q423,'3. NCCF USD'!Q423,'4. NCCF EUR'!Q423,'5. NCCF GBP'!Q423,'6. NCCF Autres (inclus)'!Q423)</f>
        <v>0</v>
      </c>
      <c r="R423" s="392">
        <f>SUM('2. NCCF CAD'!R423,'3. NCCF USD'!R423,'4. NCCF EUR'!R423,'5. NCCF GBP'!R423,'6. NCCF Autres (inclus)'!R423)</f>
        <v>0</v>
      </c>
      <c r="S423" s="392">
        <f>SUM('2. NCCF CAD'!S423,'3. NCCF USD'!S423,'4. NCCF EUR'!S423,'5. NCCF GBP'!S423,'6. NCCF Autres (inclus)'!S423)</f>
        <v>0</v>
      </c>
      <c r="T423" s="392">
        <f>SUM('2. NCCF CAD'!T423,'3. NCCF USD'!T423,'4. NCCF EUR'!T423,'5. NCCF GBP'!T423,'6. NCCF Autres (inclus)'!T423)</f>
        <v>0</v>
      </c>
      <c r="U423" s="388">
        <f>SUM('2. NCCF CAD'!U423,'3. NCCF USD'!U423,'4. NCCF EUR'!U423,'5. NCCF GBP'!U423,'6. NCCF Autres (inclus)'!U423)</f>
        <v>0</v>
      </c>
      <c r="V423" s="393">
        <f>SUM('2. NCCF CAD'!V423,'3. NCCF USD'!V423,'4. NCCF EUR'!V423,'5. NCCF GBP'!V423,'6. NCCF Autres (inclus)'!V423)</f>
        <v>0</v>
      </c>
      <c r="W423" s="420">
        <f>SUM('2. NCCF CAD'!W423,'3. NCCF USD'!W423,'4. NCCF EUR'!W423,'5. NCCF GBP'!W423,'6. NCCF Autres (inclus)'!W423)</f>
        <v>0</v>
      </c>
      <c r="Y423" s="236"/>
    </row>
    <row r="424" spans="2:25" outlineLevel="1" x14ac:dyDescent="0.25">
      <c r="B424" s="465"/>
      <c r="C424" s="272"/>
      <c r="D424" s="272"/>
      <c r="E424" s="273"/>
      <c r="F424" s="274" t="s">
        <v>25</v>
      </c>
      <c r="G424" s="394">
        <f>SUM('2. NCCF CAD'!G424,'3. NCCF USD'!G424,'4. NCCF EUR'!G424,'5. NCCF GBP'!G424,'6. NCCF Autres (inclus)'!G424)</f>
        <v>0</v>
      </c>
      <c r="H424" s="395">
        <f>SUM('2. NCCF CAD'!H424,'3. NCCF USD'!H424,'4. NCCF EUR'!H424,'5. NCCF GBP'!H424,'6. NCCF Autres (inclus)'!H424)</f>
        <v>0</v>
      </c>
      <c r="I424" s="389">
        <f>SUM('2. NCCF CAD'!I424,'3. NCCF USD'!I424,'4. NCCF EUR'!I424,'5. NCCF GBP'!I424,'6. NCCF Autres (inclus)'!I424)</f>
        <v>0</v>
      </c>
      <c r="J424" s="389">
        <f>SUM('2. NCCF CAD'!J424,'3. NCCF USD'!J424,'4. NCCF EUR'!J424,'5. NCCF GBP'!J424,'6. NCCF Autres (inclus)'!J424)</f>
        <v>0</v>
      </c>
      <c r="K424" s="436">
        <f>SUM('2. NCCF CAD'!K424,'3. NCCF USD'!K424,'4. NCCF EUR'!K424,'5. NCCF GBP'!K424,'6. NCCF Autres (inclus)'!K424)</f>
        <v>0</v>
      </c>
      <c r="L424" s="391">
        <f>SUM('2. NCCF CAD'!L424,'3. NCCF USD'!L424,'4. NCCF EUR'!L424,'5. NCCF GBP'!L424,'6. NCCF Autres (inclus)'!L424)</f>
        <v>0</v>
      </c>
      <c r="M424" s="396">
        <f>SUM('2. NCCF CAD'!M424,'3. NCCF USD'!M424,'4. NCCF EUR'!M424,'5. NCCF GBP'!M424,'6. NCCF Autres (inclus)'!M424)</f>
        <v>0</v>
      </c>
      <c r="N424" s="392">
        <f>SUM('2. NCCF CAD'!N424,'3. NCCF USD'!N424,'4. NCCF EUR'!N424,'5. NCCF GBP'!N424,'6. NCCF Autres (inclus)'!N424)</f>
        <v>0</v>
      </c>
      <c r="O424" s="392">
        <f>SUM('2. NCCF CAD'!O424,'3. NCCF USD'!O424,'4. NCCF EUR'!O424,'5. NCCF GBP'!O424,'6. NCCF Autres (inclus)'!O424)</f>
        <v>0</v>
      </c>
      <c r="P424" s="392">
        <f>SUM('2. NCCF CAD'!P424,'3. NCCF USD'!P424,'4. NCCF EUR'!P424,'5. NCCF GBP'!P424,'6. NCCF Autres (inclus)'!P424)</f>
        <v>0</v>
      </c>
      <c r="Q424" s="392">
        <f>SUM('2. NCCF CAD'!Q424,'3. NCCF USD'!Q424,'4. NCCF EUR'!Q424,'5. NCCF GBP'!Q424,'6. NCCF Autres (inclus)'!Q424)</f>
        <v>0</v>
      </c>
      <c r="R424" s="392">
        <f>SUM('2. NCCF CAD'!R424,'3. NCCF USD'!R424,'4. NCCF EUR'!R424,'5. NCCF GBP'!R424,'6. NCCF Autres (inclus)'!R424)</f>
        <v>0</v>
      </c>
      <c r="S424" s="392">
        <f>SUM('2. NCCF CAD'!S424,'3. NCCF USD'!S424,'4. NCCF EUR'!S424,'5. NCCF GBP'!S424,'6. NCCF Autres (inclus)'!S424)</f>
        <v>0</v>
      </c>
      <c r="T424" s="392">
        <f>SUM('2. NCCF CAD'!T424,'3. NCCF USD'!T424,'4. NCCF EUR'!T424,'5. NCCF GBP'!T424,'6. NCCF Autres (inclus)'!T424)</f>
        <v>0</v>
      </c>
      <c r="U424" s="388">
        <f>SUM('2. NCCF CAD'!U424,'3. NCCF USD'!U424,'4. NCCF EUR'!U424,'5. NCCF GBP'!U424,'6. NCCF Autres (inclus)'!U424)</f>
        <v>0</v>
      </c>
      <c r="V424" s="393">
        <f>SUM('2. NCCF CAD'!V424,'3. NCCF USD'!V424,'4. NCCF EUR'!V424,'5. NCCF GBP'!V424,'6. NCCF Autres (inclus)'!V424)</f>
        <v>0</v>
      </c>
      <c r="W424" s="420">
        <f>SUM('2. NCCF CAD'!W424,'3. NCCF USD'!W424,'4. NCCF EUR'!W424,'5. NCCF GBP'!W424,'6. NCCF Autres (inclus)'!W424)</f>
        <v>0</v>
      </c>
      <c r="Y424" s="236"/>
    </row>
    <row r="425" spans="2:25" x14ac:dyDescent="0.25">
      <c r="B425" s="465"/>
      <c r="C425" s="272"/>
      <c r="D425" s="272"/>
      <c r="E425" s="273" t="s">
        <v>26</v>
      </c>
      <c r="F425" s="273"/>
      <c r="G425" s="367">
        <f t="shared" ref="G425:W425" si="91">SUBTOTAL(9,G426:G429)</f>
        <v>0</v>
      </c>
      <c r="H425" s="368">
        <f t="shared" si="91"/>
        <v>0</v>
      </c>
      <c r="I425" s="369">
        <f t="shared" si="91"/>
        <v>0</v>
      </c>
      <c r="J425" s="369">
        <f t="shared" si="91"/>
        <v>0</v>
      </c>
      <c r="K425" s="370">
        <f t="shared" si="91"/>
        <v>0</v>
      </c>
      <c r="L425" s="364">
        <f t="shared" si="91"/>
        <v>0</v>
      </c>
      <c r="M425" s="364">
        <f t="shared" si="91"/>
        <v>0</v>
      </c>
      <c r="N425" s="364">
        <f t="shared" si="91"/>
        <v>0</v>
      </c>
      <c r="O425" s="364">
        <f t="shared" si="91"/>
        <v>0</v>
      </c>
      <c r="P425" s="364">
        <f t="shared" si="91"/>
        <v>0</v>
      </c>
      <c r="Q425" s="364">
        <f t="shared" si="91"/>
        <v>0</v>
      </c>
      <c r="R425" s="364">
        <f t="shared" si="91"/>
        <v>0</v>
      </c>
      <c r="S425" s="364">
        <f t="shared" si="91"/>
        <v>0</v>
      </c>
      <c r="T425" s="364">
        <f t="shared" si="91"/>
        <v>0</v>
      </c>
      <c r="U425" s="364">
        <f t="shared" si="91"/>
        <v>0</v>
      </c>
      <c r="V425" s="364">
        <f t="shared" si="91"/>
        <v>0</v>
      </c>
      <c r="W425" s="366">
        <f t="shared" si="91"/>
        <v>0</v>
      </c>
      <c r="Y425" s="238"/>
    </row>
    <row r="426" spans="2:25" outlineLevel="1" x14ac:dyDescent="0.25">
      <c r="B426" s="465"/>
      <c r="C426" s="272"/>
      <c r="D426" s="272"/>
      <c r="E426" s="273"/>
      <c r="F426" s="274" t="s">
        <v>27</v>
      </c>
      <c r="G426" s="394">
        <f>SUM('2. NCCF CAD'!G426,'3. NCCF USD'!G426,'4. NCCF EUR'!G426,'5. NCCF GBP'!G426,'6. NCCF Autres (inclus)'!G426)</f>
        <v>0</v>
      </c>
      <c r="H426" s="395">
        <f>SUM('2. NCCF CAD'!H426,'3. NCCF USD'!H426,'4. NCCF EUR'!H426,'5. NCCF GBP'!H426,'6. NCCF Autres (inclus)'!H426)</f>
        <v>0</v>
      </c>
      <c r="I426" s="389">
        <f>SUM('2. NCCF CAD'!I426,'3. NCCF USD'!I426,'4. NCCF EUR'!I426,'5. NCCF GBP'!I426,'6. NCCF Autres (inclus)'!I426)</f>
        <v>0</v>
      </c>
      <c r="J426" s="389">
        <f>SUM('2. NCCF CAD'!J426,'3. NCCF USD'!J426,'4. NCCF EUR'!J426,'5. NCCF GBP'!J426,'6. NCCF Autres (inclus)'!J426)</f>
        <v>0</v>
      </c>
      <c r="K426" s="436">
        <f>SUM('2. NCCF CAD'!K426,'3. NCCF USD'!K426,'4. NCCF EUR'!K426,'5. NCCF GBP'!K426,'6. NCCF Autres (inclus)'!K426)</f>
        <v>0</v>
      </c>
      <c r="L426" s="391">
        <f>SUM('2. NCCF CAD'!L426,'3. NCCF USD'!L426,'4. NCCF EUR'!L426,'5. NCCF GBP'!L426,'6. NCCF Autres (inclus)'!L426)</f>
        <v>0</v>
      </c>
      <c r="M426" s="396">
        <f>SUM('2. NCCF CAD'!M426,'3. NCCF USD'!M426,'4. NCCF EUR'!M426,'5. NCCF GBP'!M426,'6. NCCF Autres (inclus)'!M426)</f>
        <v>0</v>
      </c>
      <c r="N426" s="392">
        <f>SUM('2. NCCF CAD'!N426,'3. NCCF USD'!N426,'4. NCCF EUR'!N426,'5. NCCF GBP'!N426,'6. NCCF Autres (inclus)'!N426)</f>
        <v>0</v>
      </c>
      <c r="O426" s="392">
        <f>SUM('2. NCCF CAD'!O426,'3. NCCF USD'!O426,'4. NCCF EUR'!O426,'5. NCCF GBP'!O426,'6. NCCF Autres (inclus)'!O426)</f>
        <v>0</v>
      </c>
      <c r="P426" s="392">
        <f>SUM('2. NCCF CAD'!P426,'3. NCCF USD'!P426,'4. NCCF EUR'!P426,'5. NCCF GBP'!P426,'6. NCCF Autres (inclus)'!P426)</f>
        <v>0</v>
      </c>
      <c r="Q426" s="392">
        <f>SUM('2. NCCF CAD'!Q426,'3. NCCF USD'!Q426,'4. NCCF EUR'!Q426,'5. NCCF GBP'!Q426,'6. NCCF Autres (inclus)'!Q426)</f>
        <v>0</v>
      </c>
      <c r="R426" s="392">
        <f>SUM('2. NCCF CAD'!R426,'3. NCCF USD'!R426,'4. NCCF EUR'!R426,'5. NCCF GBP'!R426,'6. NCCF Autres (inclus)'!R426)</f>
        <v>0</v>
      </c>
      <c r="S426" s="392">
        <f>SUM('2. NCCF CAD'!S426,'3. NCCF USD'!S426,'4. NCCF EUR'!S426,'5. NCCF GBP'!S426,'6. NCCF Autres (inclus)'!S426)</f>
        <v>0</v>
      </c>
      <c r="T426" s="392">
        <f>SUM('2. NCCF CAD'!T426,'3. NCCF USD'!T426,'4. NCCF EUR'!T426,'5. NCCF GBP'!T426,'6. NCCF Autres (inclus)'!T426)</f>
        <v>0</v>
      </c>
      <c r="U426" s="388">
        <f>SUM('2. NCCF CAD'!U426,'3. NCCF USD'!U426,'4. NCCF EUR'!U426,'5. NCCF GBP'!U426,'6. NCCF Autres (inclus)'!U426)</f>
        <v>0</v>
      </c>
      <c r="V426" s="393">
        <f>SUM('2. NCCF CAD'!V426,'3. NCCF USD'!V426,'4. NCCF EUR'!V426,'5. NCCF GBP'!V426,'6. NCCF Autres (inclus)'!V426)</f>
        <v>0</v>
      </c>
      <c r="W426" s="420">
        <f>SUM('2. NCCF CAD'!W426,'3. NCCF USD'!W426,'4. NCCF EUR'!W426,'5. NCCF GBP'!W426,'6. NCCF Autres (inclus)'!W426)</f>
        <v>0</v>
      </c>
      <c r="Y426" s="236"/>
    </row>
    <row r="427" spans="2:25" outlineLevel="1" x14ac:dyDescent="0.25">
      <c r="B427" s="465"/>
      <c r="C427" s="272"/>
      <c r="D427" s="272"/>
      <c r="E427" s="273"/>
      <c r="F427" s="274" t="s">
        <v>28</v>
      </c>
      <c r="G427" s="394">
        <f>SUM('2. NCCF CAD'!G427,'3. NCCF USD'!G427,'4. NCCF EUR'!G427,'5. NCCF GBP'!G427,'6. NCCF Autres (inclus)'!G427)</f>
        <v>0</v>
      </c>
      <c r="H427" s="395">
        <f>SUM('2. NCCF CAD'!H427,'3. NCCF USD'!H427,'4. NCCF EUR'!H427,'5. NCCF GBP'!H427,'6. NCCF Autres (inclus)'!H427)</f>
        <v>0</v>
      </c>
      <c r="I427" s="389">
        <f>SUM('2. NCCF CAD'!I427,'3. NCCF USD'!I427,'4. NCCF EUR'!I427,'5. NCCF GBP'!I427,'6. NCCF Autres (inclus)'!I427)</f>
        <v>0</v>
      </c>
      <c r="J427" s="389">
        <f>SUM('2. NCCF CAD'!J427,'3. NCCF USD'!J427,'4. NCCF EUR'!J427,'5. NCCF GBP'!J427,'6. NCCF Autres (inclus)'!J427)</f>
        <v>0</v>
      </c>
      <c r="K427" s="436">
        <f>SUM('2. NCCF CAD'!K427,'3. NCCF USD'!K427,'4. NCCF EUR'!K427,'5. NCCF GBP'!K427,'6. NCCF Autres (inclus)'!K427)</f>
        <v>0</v>
      </c>
      <c r="L427" s="391">
        <f>SUM('2. NCCF CAD'!L427,'3. NCCF USD'!L427,'4. NCCF EUR'!L427,'5. NCCF GBP'!L427,'6. NCCF Autres (inclus)'!L427)</f>
        <v>0</v>
      </c>
      <c r="M427" s="396">
        <f>SUM('2. NCCF CAD'!M427,'3. NCCF USD'!M427,'4. NCCF EUR'!M427,'5. NCCF GBP'!M427,'6. NCCF Autres (inclus)'!M427)</f>
        <v>0</v>
      </c>
      <c r="N427" s="392">
        <f>SUM('2. NCCF CAD'!N427,'3. NCCF USD'!N427,'4. NCCF EUR'!N427,'5. NCCF GBP'!N427,'6. NCCF Autres (inclus)'!N427)</f>
        <v>0</v>
      </c>
      <c r="O427" s="392">
        <f>SUM('2. NCCF CAD'!O427,'3. NCCF USD'!O427,'4. NCCF EUR'!O427,'5. NCCF GBP'!O427,'6. NCCF Autres (inclus)'!O427)</f>
        <v>0</v>
      </c>
      <c r="P427" s="392">
        <f>SUM('2. NCCF CAD'!P427,'3. NCCF USD'!P427,'4. NCCF EUR'!P427,'5. NCCF GBP'!P427,'6. NCCF Autres (inclus)'!P427)</f>
        <v>0</v>
      </c>
      <c r="Q427" s="392">
        <f>SUM('2. NCCF CAD'!Q427,'3. NCCF USD'!Q427,'4. NCCF EUR'!Q427,'5. NCCF GBP'!Q427,'6. NCCF Autres (inclus)'!Q427)</f>
        <v>0</v>
      </c>
      <c r="R427" s="392">
        <f>SUM('2. NCCF CAD'!R427,'3. NCCF USD'!R427,'4. NCCF EUR'!R427,'5. NCCF GBP'!R427,'6. NCCF Autres (inclus)'!R427)</f>
        <v>0</v>
      </c>
      <c r="S427" s="392">
        <f>SUM('2. NCCF CAD'!S427,'3. NCCF USD'!S427,'4. NCCF EUR'!S427,'5. NCCF GBP'!S427,'6. NCCF Autres (inclus)'!S427)</f>
        <v>0</v>
      </c>
      <c r="T427" s="392">
        <f>SUM('2. NCCF CAD'!T427,'3. NCCF USD'!T427,'4. NCCF EUR'!T427,'5. NCCF GBP'!T427,'6. NCCF Autres (inclus)'!T427)</f>
        <v>0</v>
      </c>
      <c r="U427" s="388">
        <f>SUM('2. NCCF CAD'!U427,'3. NCCF USD'!U427,'4. NCCF EUR'!U427,'5. NCCF GBP'!U427,'6. NCCF Autres (inclus)'!U427)</f>
        <v>0</v>
      </c>
      <c r="V427" s="393">
        <f>SUM('2. NCCF CAD'!V427,'3. NCCF USD'!V427,'4. NCCF EUR'!V427,'5. NCCF GBP'!V427,'6. NCCF Autres (inclus)'!V427)</f>
        <v>0</v>
      </c>
      <c r="W427" s="420">
        <f>SUM('2. NCCF CAD'!W427,'3. NCCF USD'!W427,'4. NCCF EUR'!W427,'5. NCCF GBP'!W427,'6. NCCF Autres (inclus)'!W427)</f>
        <v>0</v>
      </c>
      <c r="Y427" s="236"/>
    </row>
    <row r="428" spans="2:25" outlineLevel="1" x14ac:dyDescent="0.25">
      <c r="B428" s="465"/>
      <c r="C428" s="272"/>
      <c r="D428" s="272"/>
      <c r="E428" s="273"/>
      <c r="F428" s="274" t="s">
        <v>29</v>
      </c>
      <c r="G428" s="394">
        <f>SUM('2. NCCF CAD'!G428,'3. NCCF USD'!G428,'4. NCCF EUR'!G428,'5. NCCF GBP'!G428,'6. NCCF Autres (inclus)'!G428)</f>
        <v>0</v>
      </c>
      <c r="H428" s="395">
        <f>SUM('2. NCCF CAD'!H428,'3. NCCF USD'!H428,'4. NCCF EUR'!H428,'5. NCCF GBP'!H428,'6. NCCF Autres (inclus)'!H428)</f>
        <v>0</v>
      </c>
      <c r="I428" s="389">
        <f>SUM('2. NCCF CAD'!I428,'3. NCCF USD'!I428,'4. NCCF EUR'!I428,'5. NCCF GBP'!I428,'6. NCCF Autres (inclus)'!I428)</f>
        <v>0</v>
      </c>
      <c r="J428" s="389">
        <f>SUM('2. NCCF CAD'!J428,'3. NCCF USD'!J428,'4. NCCF EUR'!J428,'5. NCCF GBP'!J428,'6. NCCF Autres (inclus)'!J428)</f>
        <v>0</v>
      </c>
      <c r="K428" s="436">
        <f>SUM('2. NCCF CAD'!K428,'3. NCCF USD'!K428,'4. NCCF EUR'!K428,'5. NCCF GBP'!K428,'6. NCCF Autres (inclus)'!K428)</f>
        <v>0</v>
      </c>
      <c r="L428" s="391">
        <f>SUM('2. NCCF CAD'!L428,'3. NCCF USD'!L428,'4. NCCF EUR'!L428,'5. NCCF GBP'!L428,'6. NCCF Autres (inclus)'!L428)</f>
        <v>0</v>
      </c>
      <c r="M428" s="396">
        <f>SUM('2. NCCF CAD'!M428,'3. NCCF USD'!M428,'4. NCCF EUR'!M428,'5. NCCF GBP'!M428,'6. NCCF Autres (inclus)'!M428)</f>
        <v>0</v>
      </c>
      <c r="N428" s="392">
        <f>SUM('2. NCCF CAD'!N428,'3. NCCF USD'!N428,'4. NCCF EUR'!N428,'5. NCCF GBP'!N428,'6. NCCF Autres (inclus)'!N428)</f>
        <v>0</v>
      </c>
      <c r="O428" s="392">
        <f>SUM('2. NCCF CAD'!O428,'3. NCCF USD'!O428,'4. NCCF EUR'!O428,'5. NCCF GBP'!O428,'6. NCCF Autres (inclus)'!O428)</f>
        <v>0</v>
      </c>
      <c r="P428" s="392">
        <f>SUM('2. NCCF CAD'!P428,'3. NCCF USD'!P428,'4. NCCF EUR'!P428,'5. NCCF GBP'!P428,'6. NCCF Autres (inclus)'!P428)</f>
        <v>0</v>
      </c>
      <c r="Q428" s="392">
        <f>SUM('2. NCCF CAD'!Q428,'3. NCCF USD'!Q428,'4. NCCF EUR'!Q428,'5. NCCF GBP'!Q428,'6. NCCF Autres (inclus)'!Q428)</f>
        <v>0</v>
      </c>
      <c r="R428" s="392">
        <f>SUM('2. NCCF CAD'!R428,'3. NCCF USD'!R428,'4. NCCF EUR'!R428,'5. NCCF GBP'!R428,'6. NCCF Autres (inclus)'!R428)</f>
        <v>0</v>
      </c>
      <c r="S428" s="392">
        <f>SUM('2. NCCF CAD'!S428,'3. NCCF USD'!S428,'4. NCCF EUR'!S428,'5. NCCF GBP'!S428,'6. NCCF Autres (inclus)'!S428)</f>
        <v>0</v>
      </c>
      <c r="T428" s="392">
        <f>SUM('2. NCCF CAD'!T428,'3. NCCF USD'!T428,'4. NCCF EUR'!T428,'5. NCCF GBP'!T428,'6. NCCF Autres (inclus)'!T428)</f>
        <v>0</v>
      </c>
      <c r="U428" s="388">
        <f>SUM('2. NCCF CAD'!U428,'3. NCCF USD'!U428,'4. NCCF EUR'!U428,'5. NCCF GBP'!U428,'6. NCCF Autres (inclus)'!U428)</f>
        <v>0</v>
      </c>
      <c r="V428" s="393">
        <f>SUM('2. NCCF CAD'!V428,'3. NCCF USD'!V428,'4. NCCF EUR'!V428,'5. NCCF GBP'!V428,'6. NCCF Autres (inclus)'!V428)</f>
        <v>0</v>
      </c>
      <c r="W428" s="420">
        <f>SUM('2. NCCF CAD'!W428,'3. NCCF USD'!W428,'4. NCCF EUR'!W428,'5. NCCF GBP'!W428,'6. NCCF Autres (inclus)'!W428)</f>
        <v>0</v>
      </c>
      <c r="Y428" s="236"/>
    </row>
    <row r="429" spans="2:25" outlineLevel="1" x14ac:dyDescent="0.25">
      <c r="B429" s="465"/>
      <c r="C429" s="272"/>
      <c r="D429" s="272"/>
      <c r="E429" s="273"/>
      <c r="F429" s="274" t="s">
        <v>30</v>
      </c>
      <c r="G429" s="394">
        <f>SUM('2. NCCF CAD'!G429,'3. NCCF USD'!G429,'4. NCCF EUR'!G429,'5. NCCF GBP'!G429,'6. NCCF Autres (inclus)'!G429)</f>
        <v>0</v>
      </c>
      <c r="H429" s="395">
        <f>SUM('2. NCCF CAD'!H429,'3. NCCF USD'!H429,'4. NCCF EUR'!H429,'5. NCCF GBP'!H429,'6. NCCF Autres (inclus)'!H429)</f>
        <v>0</v>
      </c>
      <c r="I429" s="389">
        <f>SUM('2. NCCF CAD'!I429,'3. NCCF USD'!I429,'4. NCCF EUR'!I429,'5. NCCF GBP'!I429,'6. NCCF Autres (inclus)'!I429)</f>
        <v>0</v>
      </c>
      <c r="J429" s="389">
        <f>SUM('2. NCCF CAD'!J429,'3. NCCF USD'!J429,'4. NCCF EUR'!J429,'5. NCCF GBP'!J429,'6. NCCF Autres (inclus)'!J429)</f>
        <v>0</v>
      </c>
      <c r="K429" s="436">
        <f>SUM('2. NCCF CAD'!K429,'3. NCCF USD'!K429,'4. NCCF EUR'!K429,'5. NCCF GBP'!K429,'6. NCCF Autres (inclus)'!K429)</f>
        <v>0</v>
      </c>
      <c r="L429" s="391">
        <f>SUM('2. NCCF CAD'!L429,'3. NCCF USD'!L429,'4. NCCF EUR'!L429,'5. NCCF GBP'!L429,'6. NCCF Autres (inclus)'!L429)</f>
        <v>0</v>
      </c>
      <c r="M429" s="396">
        <f>SUM('2. NCCF CAD'!M429,'3. NCCF USD'!M429,'4. NCCF EUR'!M429,'5. NCCF GBP'!M429,'6. NCCF Autres (inclus)'!M429)</f>
        <v>0</v>
      </c>
      <c r="N429" s="392">
        <f>SUM('2. NCCF CAD'!N429,'3. NCCF USD'!N429,'4. NCCF EUR'!N429,'5. NCCF GBP'!N429,'6. NCCF Autres (inclus)'!N429)</f>
        <v>0</v>
      </c>
      <c r="O429" s="392">
        <f>SUM('2. NCCF CAD'!O429,'3. NCCF USD'!O429,'4. NCCF EUR'!O429,'5. NCCF GBP'!O429,'6. NCCF Autres (inclus)'!O429)</f>
        <v>0</v>
      </c>
      <c r="P429" s="392">
        <f>SUM('2. NCCF CAD'!P429,'3. NCCF USD'!P429,'4. NCCF EUR'!P429,'5. NCCF GBP'!P429,'6. NCCF Autres (inclus)'!P429)</f>
        <v>0</v>
      </c>
      <c r="Q429" s="392">
        <f>SUM('2. NCCF CAD'!Q429,'3. NCCF USD'!Q429,'4. NCCF EUR'!Q429,'5. NCCF GBP'!Q429,'6. NCCF Autres (inclus)'!Q429)</f>
        <v>0</v>
      </c>
      <c r="R429" s="392">
        <f>SUM('2. NCCF CAD'!R429,'3. NCCF USD'!R429,'4. NCCF EUR'!R429,'5. NCCF GBP'!R429,'6. NCCF Autres (inclus)'!R429)</f>
        <v>0</v>
      </c>
      <c r="S429" s="392">
        <f>SUM('2. NCCF CAD'!S429,'3. NCCF USD'!S429,'4. NCCF EUR'!S429,'5. NCCF GBP'!S429,'6. NCCF Autres (inclus)'!S429)</f>
        <v>0</v>
      </c>
      <c r="T429" s="392">
        <f>SUM('2. NCCF CAD'!T429,'3. NCCF USD'!T429,'4. NCCF EUR'!T429,'5. NCCF GBP'!T429,'6. NCCF Autres (inclus)'!T429)</f>
        <v>0</v>
      </c>
      <c r="U429" s="388">
        <f>SUM('2. NCCF CAD'!U429,'3. NCCF USD'!U429,'4. NCCF EUR'!U429,'5. NCCF GBP'!U429,'6. NCCF Autres (inclus)'!U429)</f>
        <v>0</v>
      </c>
      <c r="V429" s="393">
        <f>SUM('2. NCCF CAD'!V429,'3. NCCF USD'!V429,'4. NCCF EUR'!V429,'5. NCCF GBP'!V429,'6. NCCF Autres (inclus)'!V429)</f>
        <v>0</v>
      </c>
      <c r="W429" s="420">
        <f>SUM('2. NCCF CAD'!W429,'3. NCCF USD'!W429,'4. NCCF EUR'!W429,'5. NCCF GBP'!W429,'6. NCCF Autres (inclus)'!W429)</f>
        <v>0</v>
      </c>
      <c r="Y429" s="236"/>
    </row>
    <row r="430" spans="2:25" x14ac:dyDescent="0.25">
      <c r="B430" s="465"/>
      <c r="C430" s="272"/>
      <c r="D430" s="272"/>
      <c r="E430" s="273" t="s">
        <v>31</v>
      </c>
      <c r="F430" s="273"/>
      <c r="G430" s="367">
        <f t="shared" ref="G430:W430" si="92">SUBTOTAL(9,G431:G434)</f>
        <v>0</v>
      </c>
      <c r="H430" s="368">
        <f t="shared" si="92"/>
        <v>0</v>
      </c>
      <c r="I430" s="369">
        <f t="shared" si="92"/>
        <v>0</v>
      </c>
      <c r="J430" s="369">
        <f t="shared" si="92"/>
        <v>0</v>
      </c>
      <c r="K430" s="370">
        <f t="shared" si="92"/>
        <v>0</v>
      </c>
      <c r="L430" s="364">
        <f t="shared" si="92"/>
        <v>0</v>
      </c>
      <c r="M430" s="364">
        <f t="shared" si="92"/>
        <v>0</v>
      </c>
      <c r="N430" s="364">
        <f t="shared" si="92"/>
        <v>0</v>
      </c>
      <c r="O430" s="364">
        <f t="shared" si="92"/>
        <v>0</v>
      </c>
      <c r="P430" s="364">
        <f t="shared" si="92"/>
        <v>0</v>
      </c>
      <c r="Q430" s="364">
        <f t="shared" si="92"/>
        <v>0</v>
      </c>
      <c r="R430" s="364">
        <f t="shared" si="92"/>
        <v>0</v>
      </c>
      <c r="S430" s="364">
        <f t="shared" si="92"/>
        <v>0</v>
      </c>
      <c r="T430" s="364">
        <f t="shared" si="92"/>
        <v>0</v>
      </c>
      <c r="U430" s="364">
        <f t="shared" si="92"/>
        <v>0</v>
      </c>
      <c r="V430" s="364">
        <f t="shared" si="92"/>
        <v>0</v>
      </c>
      <c r="W430" s="366">
        <f t="shared" si="92"/>
        <v>0</v>
      </c>
      <c r="Y430" s="238"/>
    </row>
    <row r="431" spans="2:25" outlineLevel="1" x14ac:dyDescent="0.25">
      <c r="B431" s="465"/>
      <c r="C431" s="272"/>
      <c r="D431" s="272"/>
      <c r="E431" s="273"/>
      <c r="F431" s="274" t="s">
        <v>32</v>
      </c>
      <c r="G431" s="394">
        <f>SUM('2. NCCF CAD'!G431,'3. NCCF USD'!G431,'4. NCCF EUR'!G431,'5. NCCF GBP'!G431,'6. NCCF Autres (inclus)'!G431)</f>
        <v>0</v>
      </c>
      <c r="H431" s="395">
        <f>SUM('2. NCCF CAD'!H431,'3. NCCF USD'!H431,'4. NCCF EUR'!H431,'5. NCCF GBP'!H431,'6. NCCF Autres (inclus)'!H431)</f>
        <v>0</v>
      </c>
      <c r="I431" s="389">
        <f>SUM('2. NCCF CAD'!I431,'3. NCCF USD'!I431,'4. NCCF EUR'!I431,'5. NCCF GBP'!I431,'6. NCCF Autres (inclus)'!I431)</f>
        <v>0</v>
      </c>
      <c r="J431" s="389">
        <f>SUM('2. NCCF CAD'!J431,'3. NCCF USD'!J431,'4. NCCF EUR'!J431,'5. NCCF GBP'!J431,'6. NCCF Autres (inclus)'!J431)</f>
        <v>0</v>
      </c>
      <c r="K431" s="436">
        <f>SUM('2. NCCF CAD'!K431,'3. NCCF USD'!K431,'4. NCCF EUR'!K431,'5. NCCF GBP'!K431,'6. NCCF Autres (inclus)'!K431)</f>
        <v>0</v>
      </c>
      <c r="L431" s="391">
        <f>SUM('2. NCCF CAD'!L431,'3. NCCF USD'!L431,'4. NCCF EUR'!L431,'5. NCCF GBP'!L431,'6. NCCF Autres (inclus)'!L431)</f>
        <v>0</v>
      </c>
      <c r="M431" s="396">
        <f>SUM('2. NCCF CAD'!M431,'3. NCCF USD'!M431,'4. NCCF EUR'!M431,'5. NCCF GBP'!M431,'6. NCCF Autres (inclus)'!M431)</f>
        <v>0</v>
      </c>
      <c r="N431" s="392">
        <f>SUM('2. NCCF CAD'!N431,'3. NCCF USD'!N431,'4. NCCF EUR'!N431,'5. NCCF GBP'!N431,'6. NCCF Autres (inclus)'!N431)</f>
        <v>0</v>
      </c>
      <c r="O431" s="392">
        <f>SUM('2. NCCF CAD'!O431,'3. NCCF USD'!O431,'4. NCCF EUR'!O431,'5. NCCF GBP'!O431,'6. NCCF Autres (inclus)'!O431)</f>
        <v>0</v>
      </c>
      <c r="P431" s="392">
        <f>SUM('2. NCCF CAD'!P431,'3. NCCF USD'!P431,'4. NCCF EUR'!P431,'5. NCCF GBP'!P431,'6. NCCF Autres (inclus)'!P431)</f>
        <v>0</v>
      </c>
      <c r="Q431" s="392">
        <f>SUM('2. NCCF CAD'!Q431,'3. NCCF USD'!Q431,'4. NCCF EUR'!Q431,'5. NCCF GBP'!Q431,'6. NCCF Autres (inclus)'!Q431)</f>
        <v>0</v>
      </c>
      <c r="R431" s="392">
        <f>SUM('2. NCCF CAD'!R431,'3. NCCF USD'!R431,'4. NCCF EUR'!R431,'5. NCCF GBP'!R431,'6. NCCF Autres (inclus)'!R431)</f>
        <v>0</v>
      </c>
      <c r="S431" s="392">
        <f>SUM('2. NCCF CAD'!S431,'3. NCCF USD'!S431,'4. NCCF EUR'!S431,'5. NCCF GBP'!S431,'6. NCCF Autres (inclus)'!S431)</f>
        <v>0</v>
      </c>
      <c r="T431" s="392">
        <f>SUM('2. NCCF CAD'!T431,'3. NCCF USD'!T431,'4. NCCF EUR'!T431,'5. NCCF GBP'!T431,'6. NCCF Autres (inclus)'!T431)</f>
        <v>0</v>
      </c>
      <c r="U431" s="388">
        <f>SUM('2. NCCF CAD'!U431,'3. NCCF USD'!U431,'4. NCCF EUR'!U431,'5. NCCF GBP'!U431,'6. NCCF Autres (inclus)'!U431)</f>
        <v>0</v>
      </c>
      <c r="V431" s="393">
        <f>SUM('2. NCCF CAD'!V431,'3. NCCF USD'!V431,'4. NCCF EUR'!V431,'5. NCCF GBP'!V431,'6. NCCF Autres (inclus)'!V431)</f>
        <v>0</v>
      </c>
      <c r="W431" s="420">
        <f>SUM('2. NCCF CAD'!W431,'3. NCCF USD'!W431,'4. NCCF EUR'!W431,'5. NCCF GBP'!W431,'6. NCCF Autres (inclus)'!W431)</f>
        <v>0</v>
      </c>
      <c r="Y431" s="236"/>
    </row>
    <row r="432" spans="2:25" outlineLevel="1" x14ac:dyDescent="0.25">
      <c r="B432" s="465"/>
      <c r="C432" s="272"/>
      <c r="D432" s="272"/>
      <c r="E432" s="273"/>
      <c r="F432" s="274" t="s">
        <v>33</v>
      </c>
      <c r="G432" s="394">
        <f>SUM('2. NCCF CAD'!G432,'3. NCCF USD'!G432,'4. NCCF EUR'!G432,'5. NCCF GBP'!G432,'6. NCCF Autres (inclus)'!G432)</f>
        <v>0</v>
      </c>
      <c r="H432" s="395">
        <f>SUM('2. NCCF CAD'!H432,'3. NCCF USD'!H432,'4. NCCF EUR'!H432,'5. NCCF GBP'!H432,'6. NCCF Autres (inclus)'!H432)</f>
        <v>0</v>
      </c>
      <c r="I432" s="389">
        <f>SUM('2. NCCF CAD'!I432,'3. NCCF USD'!I432,'4. NCCF EUR'!I432,'5. NCCF GBP'!I432,'6. NCCF Autres (inclus)'!I432)</f>
        <v>0</v>
      </c>
      <c r="J432" s="389">
        <f>SUM('2. NCCF CAD'!J432,'3. NCCF USD'!J432,'4. NCCF EUR'!J432,'5. NCCF GBP'!J432,'6. NCCF Autres (inclus)'!J432)</f>
        <v>0</v>
      </c>
      <c r="K432" s="436">
        <f>SUM('2. NCCF CAD'!K432,'3. NCCF USD'!K432,'4. NCCF EUR'!K432,'5. NCCF GBP'!K432,'6. NCCF Autres (inclus)'!K432)</f>
        <v>0</v>
      </c>
      <c r="L432" s="391">
        <f>SUM('2. NCCF CAD'!L432,'3. NCCF USD'!L432,'4. NCCF EUR'!L432,'5. NCCF GBP'!L432,'6. NCCF Autres (inclus)'!L432)</f>
        <v>0</v>
      </c>
      <c r="M432" s="396">
        <f>SUM('2. NCCF CAD'!M432,'3. NCCF USD'!M432,'4. NCCF EUR'!M432,'5. NCCF GBP'!M432,'6. NCCF Autres (inclus)'!M432)</f>
        <v>0</v>
      </c>
      <c r="N432" s="392">
        <f>SUM('2. NCCF CAD'!N432,'3. NCCF USD'!N432,'4. NCCF EUR'!N432,'5. NCCF GBP'!N432,'6. NCCF Autres (inclus)'!N432)</f>
        <v>0</v>
      </c>
      <c r="O432" s="392">
        <f>SUM('2. NCCF CAD'!O432,'3. NCCF USD'!O432,'4. NCCF EUR'!O432,'5. NCCF GBP'!O432,'6. NCCF Autres (inclus)'!O432)</f>
        <v>0</v>
      </c>
      <c r="P432" s="392">
        <f>SUM('2. NCCF CAD'!P432,'3. NCCF USD'!P432,'4. NCCF EUR'!P432,'5. NCCF GBP'!P432,'6. NCCF Autres (inclus)'!P432)</f>
        <v>0</v>
      </c>
      <c r="Q432" s="392">
        <f>SUM('2. NCCF CAD'!Q432,'3. NCCF USD'!Q432,'4. NCCF EUR'!Q432,'5. NCCF GBP'!Q432,'6. NCCF Autres (inclus)'!Q432)</f>
        <v>0</v>
      </c>
      <c r="R432" s="392">
        <f>SUM('2. NCCF CAD'!R432,'3. NCCF USD'!R432,'4. NCCF EUR'!R432,'5. NCCF GBP'!R432,'6. NCCF Autres (inclus)'!R432)</f>
        <v>0</v>
      </c>
      <c r="S432" s="392">
        <f>SUM('2. NCCF CAD'!S432,'3. NCCF USD'!S432,'4. NCCF EUR'!S432,'5. NCCF GBP'!S432,'6. NCCF Autres (inclus)'!S432)</f>
        <v>0</v>
      </c>
      <c r="T432" s="392">
        <f>SUM('2. NCCF CAD'!T432,'3. NCCF USD'!T432,'4. NCCF EUR'!T432,'5. NCCF GBP'!T432,'6. NCCF Autres (inclus)'!T432)</f>
        <v>0</v>
      </c>
      <c r="U432" s="388">
        <f>SUM('2. NCCF CAD'!U432,'3. NCCF USD'!U432,'4. NCCF EUR'!U432,'5. NCCF GBP'!U432,'6. NCCF Autres (inclus)'!U432)</f>
        <v>0</v>
      </c>
      <c r="V432" s="393">
        <f>SUM('2. NCCF CAD'!V432,'3. NCCF USD'!V432,'4. NCCF EUR'!V432,'5. NCCF GBP'!V432,'6. NCCF Autres (inclus)'!V432)</f>
        <v>0</v>
      </c>
      <c r="W432" s="420">
        <f>SUM('2. NCCF CAD'!W432,'3. NCCF USD'!W432,'4. NCCF EUR'!W432,'5. NCCF GBP'!W432,'6. NCCF Autres (inclus)'!W432)</f>
        <v>0</v>
      </c>
      <c r="Y432" s="236"/>
    </row>
    <row r="433" spans="2:25" outlineLevel="1" x14ac:dyDescent="0.25">
      <c r="B433" s="465"/>
      <c r="C433" s="272"/>
      <c r="D433" s="272"/>
      <c r="E433" s="273"/>
      <c r="F433" s="274" t="s">
        <v>34</v>
      </c>
      <c r="G433" s="394">
        <f>SUM('2. NCCF CAD'!G433,'3. NCCF USD'!G433,'4. NCCF EUR'!G433,'5. NCCF GBP'!G433,'6. NCCF Autres (inclus)'!G433)</f>
        <v>0</v>
      </c>
      <c r="H433" s="395">
        <f>SUM('2. NCCF CAD'!H433,'3. NCCF USD'!H433,'4. NCCF EUR'!H433,'5. NCCF GBP'!H433,'6. NCCF Autres (inclus)'!H433)</f>
        <v>0</v>
      </c>
      <c r="I433" s="389">
        <f>SUM('2. NCCF CAD'!I433,'3. NCCF USD'!I433,'4. NCCF EUR'!I433,'5. NCCF GBP'!I433,'6. NCCF Autres (inclus)'!I433)</f>
        <v>0</v>
      </c>
      <c r="J433" s="389">
        <f>SUM('2. NCCF CAD'!J433,'3. NCCF USD'!J433,'4. NCCF EUR'!J433,'5. NCCF GBP'!J433,'6. NCCF Autres (inclus)'!J433)</f>
        <v>0</v>
      </c>
      <c r="K433" s="436">
        <f>SUM('2. NCCF CAD'!K433,'3. NCCF USD'!K433,'4. NCCF EUR'!K433,'5. NCCF GBP'!K433,'6. NCCF Autres (inclus)'!K433)</f>
        <v>0</v>
      </c>
      <c r="L433" s="391">
        <f>SUM('2. NCCF CAD'!L433,'3. NCCF USD'!L433,'4. NCCF EUR'!L433,'5. NCCF GBP'!L433,'6. NCCF Autres (inclus)'!L433)</f>
        <v>0</v>
      </c>
      <c r="M433" s="396">
        <f>SUM('2. NCCF CAD'!M433,'3. NCCF USD'!M433,'4. NCCF EUR'!M433,'5. NCCF GBP'!M433,'6. NCCF Autres (inclus)'!M433)</f>
        <v>0</v>
      </c>
      <c r="N433" s="392">
        <f>SUM('2. NCCF CAD'!N433,'3. NCCF USD'!N433,'4. NCCF EUR'!N433,'5. NCCF GBP'!N433,'6. NCCF Autres (inclus)'!N433)</f>
        <v>0</v>
      </c>
      <c r="O433" s="392">
        <f>SUM('2. NCCF CAD'!O433,'3. NCCF USD'!O433,'4. NCCF EUR'!O433,'5. NCCF GBP'!O433,'6. NCCF Autres (inclus)'!O433)</f>
        <v>0</v>
      </c>
      <c r="P433" s="392">
        <f>SUM('2. NCCF CAD'!P433,'3. NCCF USD'!P433,'4. NCCF EUR'!P433,'5. NCCF GBP'!P433,'6. NCCF Autres (inclus)'!P433)</f>
        <v>0</v>
      </c>
      <c r="Q433" s="392">
        <f>SUM('2. NCCF CAD'!Q433,'3. NCCF USD'!Q433,'4. NCCF EUR'!Q433,'5. NCCF GBP'!Q433,'6. NCCF Autres (inclus)'!Q433)</f>
        <v>0</v>
      </c>
      <c r="R433" s="392">
        <f>SUM('2. NCCF CAD'!R433,'3. NCCF USD'!R433,'4. NCCF EUR'!R433,'5. NCCF GBP'!R433,'6. NCCF Autres (inclus)'!R433)</f>
        <v>0</v>
      </c>
      <c r="S433" s="392">
        <f>SUM('2. NCCF CAD'!S433,'3. NCCF USD'!S433,'4. NCCF EUR'!S433,'5. NCCF GBP'!S433,'6. NCCF Autres (inclus)'!S433)</f>
        <v>0</v>
      </c>
      <c r="T433" s="392">
        <f>SUM('2. NCCF CAD'!T433,'3. NCCF USD'!T433,'4. NCCF EUR'!T433,'5. NCCF GBP'!T433,'6. NCCF Autres (inclus)'!T433)</f>
        <v>0</v>
      </c>
      <c r="U433" s="388">
        <f>SUM('2. NCCF CAD'!U433,'3. NCCF USD'!U433,'4. NCCF EUR'!U433,'5. NCCF GBP'!U433,'6. NCCF Autres (inclus)'!U433)</f>
        <v>0</v>
      </c>
      <c r="V433" s="393">
        <f>SUM('2. NCCF CAD'!V433,'3. NCCF USD'!V433,'4. NCCF EUR'!V433,'5. NCCF GBP'!V433,'6. NCCF Autres (inclus)'!V433)</f>
        <v>0</v>
      </c>
      <c r="W433" s="420">
        <f>SUM('2. NCCF CAD'!W433,'3. NCCF USD'!W433,'4. NCCF EUR'!W433,'5. NCCF GBP'!W433,'6. NCCF Autres (inclus)'!W433)</f>
        <v>0</v>
      </c>
      <c r="Y433" s="236"/>
    </row>
    <row r="434" spans="2:25" outlineLevel="1" x14ac:dyDescent="0.25">
      <c r="B434" s="465"/>
      <c r="C434" s="272"/>
      <c r="D434" s="272"/>
      <c r="E434" s="273"/>
      <c r="F434" s="274" t="s">
        <v>35</v>
      </c>
      <c r="G434" s="394">
        <f>SUM('2. NCCF CAD'!G434,'3. NCCF USD'!G434,'4. NCCF EUR'!G434,'5. NCCF GBP'!G434,'6. NCCF Autres (inclus)'!G434)</f>
        <v>0</v>
      </c>
      <c r="H434" s="395">
        <f>SUM('2. NCCF CAD'!H434,'3. NCCF USD'!H434,'4. NCCF EUR'!H434,'5. NCCF GBP'!H434,'6. NCCF Autres (inclus)'!H434)</f>
        <v>0</v>
      </c>
      <c r="I434" s="389">
        <f>SUM('2. NCCF CAD'!I434,'3. NCCF USD'!I434,'4. NCCF EUR'!I434,'5. NCCF GBP'!I434,'6. NCCF Autres (inclus)'!I434)</f>
        <v>0</v>
      </c>
      <c r="J434" s="389">
        <f>SUM('2. NCCF CAD'!J434,'3. NCCF USD'!J434,'4. NCCF EUR'!J434,'5. NCCF GBP'!J434,'6. NCCF Autres (inclus)'!J434)</f>
        <v>0</v>
      </c>
      <c r="K434" s="436">
        <f>SUM('2. NCCF CAD'!K434,'3. NCCF USD'!K434,'4. NCCF EUR'!K434,'5. NCCF GBP'!K434,'6. NCCF Autres (inclus)'!K434)</f>
        <v>0</v>
      </c>
      <c r="L434" s="391">
        <f>SUM('2. NCCF CAD'!L434,'3. NCCF USD'!L434,'4. NCCF EUR'!L434,'5. NCCF GBP'!L434,'6. NCCF Autres (inclus)'!L434)</f>
        <v>0</v>
      </c>
      <c r="M434" s="396">
        <f>SUM('2. NCCF CAD'!M434,'3. NCCF USD'!M434,'4. NCCF EUR'!M434,'5. NCCF GBP'!M434,'6. NCCF Autres (inclus)'!M434)</f>
        <v>0</v>
      </c>
      <c r="N434" s="392">
        <f>SUM('2. NCCF CAD'!N434,'3. NCCF USD'!N434,'4. NCCF EUR'!N434,'5. NCCF GBP'!N434,'6. NCCF Autres (inclus)'!N434)</f>
        <v>0</v>
      </c>
      <c r="O434" s="392">
        <f>SUM('2. NCCF CAD'!O434,'3. NCCF USD'!O434,'4. NCCF EUR'!O434,'5. NCCF GBP'!O434,'6. NCCF Autres (inclus)'!O434)</f>
        <v>0</v>
      </c>
      <c r="P434" s="392">
        <f>SUM('2. NCCF CAD'!P434,'3. NCCF USD'!P434,'4. NCCF EUR'!P434,'5. NCCF GBP'!P434,'6. NCCF Autres (inclus)'!P434)</f>
        <v>0</v>
      </c>
      <c r="Q434" s="392">
        <f>SUM('2. NCCF CAD'!Q434,'3. NCCF USD'!Q434,'4. NCCF EUR'!Q434,'5. NCCF GBP'!Q434,'6. NCCF Autres (inclus)'!Q434)</f>
        <v>0</v>
      </c>
      <c r="R434" s="392">
        <f>SUM('2. NCCF CAD'!R434,'3. NCCF USD'!R434,'4. NCCF EUR'!R434,'5. NCCF GBP'!R434,'6. NCCF Autres (inclus)'!R434)</f>
        <v>0</v>
      </c>
      <c r="S434" s="392">
        <f>SUM('2. NCCF CAD'!S434,'3. NCCF USD'!S434,'4. NCCF EUR'!S434,'5. NCCF GBP'!S434,'6. NCCF Autres (inclus)'!S434)</f>
        <v>0</v>
      </c>
      <c r="T434" s="392">
        <f>SUM('2. NCCF CAD'!T434,'3. NCCF USD'!T434,'4. NCCF EUR'!T434,'5. NCCF GBP'!T434,'6. NCCF Autres (inclus)'!T434)</f>
        <v>0</v>
      </c>
      <c r="U434" s="388">
        <f>SUM('2. NCCF CAD'!U434,'3. NCCF USD'!U434,'4. NCCF EUR'!U434,'5. NCCF GBP'!U434,'6. NCCF Autres (inclus)'!U434)</f>
        <v>0</v>
      </c>
      <c r="V434" s="393">
        <f>SUM('2. NCCF CAD'!V434,'3. NCCF USD'!V434,'4. NCCF EUR'!V434,'5. NCCF GBP'!V434,'6. NCCF Autres (inclus)'!V434)</f>
        <v>0</v>
      </c>
      <c r="W434" s="420">
        <f>SUM('2. NCCF CAD'!W434,'3. NCCF USD'!W434,'4. NCCF EUR'!W434,'5. NCCF GBP'!W434,'6. NCCF Autres (inclus)'!W434)</f>
        <v>0</v>
      </c>
      <c r="Y434" s="236"/>
    </row>
    <row r="435" spans="2:25" x14ac:dyDescent="0.25">
      <c r="B435" s="465"/>
      <c r="C435" s="272"/>
      <c r="D435" s="272" t="s">
        <v>36</v>
      </c>
      <c r="E435" s="273"/>
      <c r="F435" s="273"/>
      <c r="G435" s="367"/>
      <c r="H435" s="369"/>
      <c r="I435" s="369"/>
      <c r="J435" s="369"/>
      <c r="K435" s="369"/>
      <c r="L435" s="363"/>
      <c r="M435" s="364"/>
      <c r="N435" s="364"/>
      <c r="O435" s="364"/>
      <c r="P435" s="364"/>
      <c r="Q435" s="364"/>
      <c r="R435" s="364"/>
      <c r="S435" s="364"/>
      <c r="T435" s="364"/>
      <c r="U435" s="364"/>
      <c r="V435" s="365"/>
      <c r="W435" s="365"/>
      <c r="Y435" s="353"/>
    </row>
    <row r="436" spans="2:25" x14ac:dyDescent="0.25">
      <c r="B436" s="465"/>
      <c r="C436" s="272"/>
      <c r="D436" s="272"/>
      <c r="E436" s="275" t="s">
        <v>37</v>
      </c>
      <c r="F436" s="273"/>
      <c r="G436" s="367">
        <f t="shared" ref="G436:W436" si="93">SUBTOTAL(9,G437:G439)</f>
        <v>0</v>
      </c>
      <c r="H436" s="368">
        <f t="shared" si="93"/>
        <v>0</v>
      </c>
      <c r="I436" s="369">
        <f t="shared" si="93"/>
        <v>0</v>
      </c>
      <c r="J436" s="369">
        <f t="shared" si="93"/>
        <v>0</v>
      </c>
      <c r="K436" s="370">
        <f t="shared" si="93"/>
        <v>0</v>
      </c>
      <c r="L436" s="364">
        <f t="shared" si="93"/>
        <v>0</v>
      </c>
      <c r="M436" s="364">
        <f t="shared" si="93"/>
        <v>0</v>
      </c>
      <c r="N436" s="364">
        <f t="shared" si="93"/>
        <v>0</v>
      </c>
      <c r="O436" s="364">
        <f t="shared" si="93"/>
        <v>0</v>
      </c>
      <c r="P436" s="364">
        <f t="shared" si="93"/>
        <v>0</v>
      </c>
      <c r="Q436" s="364">
        <f t="shared" si="93"/>
        <v>0</v>
      </c>
      <c r="R436" s="364">
        <f t="shared" si="93"/>
        <v>0</v>
      </c>
      <c r="S436" s="364">
        <f t="shared" si="93"/>
        <v>0</v>
      </c>
      <c r="T436" s="364">
        <f t="shared" si="93"/>
        <v>0</v>
      </c>
      <c r="U436" s="364">
        <f t="shared" si="93"/>
        <v>0</v>
      </c>
      <c r="V436" s="364">
        <f t="shared" si="93"/>
        <v>0</v>
      </c>
      <c r="W436" s="366">
        <f t="shared" si="93"/>
        <v>0</v>
      </c>
      <c r="Y436" s="354"/>
    </row>
    <row r="437" spans="2:25" outlineLevel="1" x14ac:dyDescent="0.25">
      <c r="B437" s="465"/>
      <c r="C437" s="272"/>
      <c r="D437" s="272"/>
      <c r="E437" s="275"/>
      <c r="F437" s="274" t="s">
        <v>38</v>
      </c>
      <c r="G437" s="394">
        <f>SUM('2. NCCF CAD'!G437,'3. NCCF USD'!G437,'4. NCCF EUR'!G437,'5. NCCF GBP'!G437,'6. NCCF Autres (inclus)'!G437)</f>
        <v>0</v>
      </c>
      <c r="H437" s="395">
        <f>SUM('2. NCCF CAD'!H437,'3. NCCF USD'!H437,'4. NCCF EUR'!H437,'5. NCCF GBP'!H437,'6. NCCF Autres (inclus)'!H437)</f>
        <v>0</v>
      </c>
      <c r="I437" s="389">
        <f>SUM('2. NCCF CAD'!I437,'3. NCCF USD'!I437,'4. NCCF EUR'!I437,'5. NCCF GBP'!I437,'6. NCCF Autres (inclus)'!I437)</f>
        <v>0</v>
      </c>
      <c r="J437" s="389">
        <f>SUM('2. NCCF CAD'!J437,'3. NCCF USD'!J437,'4. NCCF EUR'!J437,'5. NCCF GBP'!J437,'6. NCCF Autres (inclus)'!J437)</f>
        <v>0</v>
      </c>
      <c r="K437" s="436">
        <f>SUM('2. NCCF CAD'!K437,'3. NCCF USD'!K437,'4. NCCF EUR'!K437,'5. NCCF GBP'!K437,'6. NCCF Autres (inclus)'!K437)</f>
        <v>0</v>
      </c>
      <c r="L437" s="391">
        <f>SUM('2. NCCF CAD'!L437,'3. NCCF USD'!L437,'4. NCCF EUR'!L437,'5. NCCF GBP'!L437,'6. NCCF Autres (inclus)'!L437)</f>
        <v>0</v>
      </c>
      <c r="M437" s="396">
        <f>SUM('2. NCCF CAD'!M437,'3. NCCF USD'!M437,'4. NCCF EUR'!M437,'5. NCCF GBP'!M437,'6. NCCF Autres (inclus)'!M437)</f>
        <v>0</v>
      </c>
      <c r="N437" s="392">
        <f>SUM('2. NCCF CAD'!N437,'3. NCCF USD'!N437,'4. NCCF EUR'!N437,'5. NCCF GBP'!N437,'6. NCCF Autres (inclus)'!N437)</f>
        <v>0</v>
      </c>
      <c r="O437" s="392">
        <f>SUM('2. NCCF CAD'!O437,'3. NCCF USD'!O437,'4. NCCF EUR'!O437,'5. NCCF GBP'!O437,'6. NCCF Autres (inclus)'!O437)</f>
        <v>0</v>
      </c>
      <c r="P437" s="392">
        <f>SUM('2. NCCF CAD'!P437,'3. NCCF USD'!P437,'4. NCCF EUR'!P437,'5. NCCF GBP'!P437,'6. NCCF Autres (inclus)'!P437)</f>
        <v>0</v>
      </c>
      <c r="Q437" s="392">
        <f>SUM('2. NCCF CAD'!Q437,'3. NCCF USD'!Q437,'4. NCCF EUR'!Q437,'5. NCCF GBP'!Q437,'6. NCCF Autres (inclus)'!Q437)</f>
        <v>0</v>
      </c>
      <c r="R437" s="392">
        <f>SUM('2. NCCF CAD'!R437,'3. NCCF USD'!R437,'4. NCCF EUR'!R437,'5. NCCF GBP'!R437,'6. NCCF Autres (inclus)'!R437)</f>
        <v>0</v>
      </c>
      <c r="S437" s="392">
        <f>SUM('2. NCCF CAD'!S437,'3. NCCF USD'!S437,'4. NCCF EUR'!S437,'5. NCCF GBP'!S437,'6. NCCF Autres (inclus)'!S437)</f>
        <v>0</v>
      </c>
      <c r="T437" s="392">
        <f>SUM('2. NCCF CAD'!T437,'3. NCCF USD'!T437,'4. NCCF EUR'!T437,'5. NCCF GBP'!T437,'6. NCCF Autres (inclus)'!T437)</f>
        <v>0</v>
      </c>
      <c r="U437" s="388">
        <f>SUM('2. NCCF CAD'!U437,'3. NCCF USD'!U437,'4. NCCF EUR'!U437,'5. NCCF GBP'!U437,'6. NCCF Autres (inclus)'!U437)</f>
        <v>0</v>
      </c>
      <c r="V437" s="393">
        <f>SUM('2. NCCF CAD'!V437,'3. NCCF USD'!V437,'4. NCCF EUR'!V437,'5. NCCF GBP'!V437,'6. NCCF Autres (inclus)'!V437)</f>
        <v>0</v>
      </c>
      <c r="W437" s="420">
        <f>SUM('2. NCCF CAD'!W437,'3. NCCF USD'!W437,'4. NCCF EUR'!W437,'5. NCCF GBP'!W437,'6. NCCF Autres (inclus)'!W437)</f>
        <v>0</v>
      </c>
      <c r="Y437" s="236"/>
    </row>
    <row r="438" spans="2:25" outlineLevel="1" x14ac:dyDescent="0.25">
      <c r="B438" s="465"/>
      <c r="C438" s="272"/>
      <c r="D438" s="272"/>
      <c r="E438" s="273"/>
      <c r="F438" s="274" t="s">
        <v>39</v>
      </c>
      <c r="G438" s="394">
        <f>SUM('2. NCCF CAD'!G438,'3. NCCF USD'!G438,'4. NCCF EUR'!G438,'5. NCCF GBP'!G438,'6. NCCF Autres (inclus)'!G438)</f>
        <v>0</v>
      </c>
      <c r="H438" s="395">
        <f>SUM('2. NCCF CAD'!H438,'3. NCCF USD'!H438,'4. NCCF EUR'!H438,'5. NCCF GBP'!H438,'6. NCCF Autres (inclus)'!H438)</f>
        <v>0</v>
      </c>
      <c r="I438" s="389">
        <f>SUM('2. NCCF CAD'!I438,'3. NCCF USD'!I438,'4. NCCF EUR'!I438,'5. NCCF GBP'!I438,'6. NCCF Autres (inclus)'!I438)</f>
        <v>0</v>
      </c>
      <c r="J438" s="389">
        <f>SUM('2. NCCF CAD'!J438,'3. NCCF USD'!J438,'4. NCCF EUR'!J438,'5. NCCF GBP'!J438,'6. NCCF Autres (inclus)'!J438)</f>
        <v>0</v>
      </c>
      <c r="K438" s="436">
        <f>SUM('2. NCCF CAD'!K438,'3. NCCF USD'!K438,'4. NCCF EUR'!K438,'5. NCCF GBP'!K438,'6. NCCF Autres (inclus)'!K438)</f>
        <v>0</v>
      </c>
      <c r="L438" s="391">
        <f>SUM('2. NCCF CAD'!L438,'3. NCCF USD'!L438,'4. NCCF EUR'!L438,'5. NCCF GBP'!L438,'6. NCCF Autres (inclus)'!L438)</f>
        <v>0</v>
      </c>
      <c r="M438" s="396">
        <f>SUM('2. NCCF CAD'!M438,'3. NCCF USD'!M438,'4. NCCF EUR'!M438,'5. NCCF GBP'!M438,'6. NCCF Autres (inclus)'!M438)</f>
        <v>0</v>
      </c>
      <c r="N438" s="392">
        <f>SUM('2. NCCF CAD'!N438,'3. NCCF USD'!N438,'4. NCCF EUR'!N438,'5. NCCF GBP'!N438,'6. NCCF Autres (inclus)'!N438)</f>
        <v>0</v>
      </c>
      <c r="O438" s="392">
        <f>SUM('2. NCCF CAD'!O438,'3. NCCF USD'!O438,'4. NCCF EUR'!O438,'5. NCCF GBP'!O438,'6. NCCF Autres (inclus)'!O438)</f>
        <v>0</v>
      </c>
      <c r="P438" s="392">
        <f>SUM('2. NCCF CAD'!P438,'3. NCCF USD'!P438,'4. NCCF EUR'!P438,'5. NCCF GBP'!P438,'6. NCCF Autres (inclus)'!P438)</f>
        <v>0</v>
      </c>
      <c r="Q438" s="392">
        <f>SUM('2. NCCF CAD'!Q438,'3. NCCF USD'!Q438,'4. NCCF EUR'!Q438,'5. NCCF GBP'!Q438,'6. NCCF Autres (inclus)'!Q438)</f>
        <v>0</v>
      </c>
      <c r="R438" s="392">
        <f>SUM('2. NCCF CAD'!R438,'3. NCCF USD'!R438,'4. NCCF EUR'!R438,'5. NCCF GBP'!R438,'6. NCCF Autres (inclus)'!R438)</f>
        <v>0</v>
      </c>
      <c r="S438" s="392">
        <f>SUM('2. NCCF CAD'!S438,'3. NCCF USD'!S438,'4. NCCF EUR'!S438,'5. NCCF GBP'!S438,'6. NCCF Autres (inclus)'!S438)</f>
        <v>0</v>
      </c>
      <c r="T438" s="392">
        <f>SUM('2. NCCF CAD'!T438,'3. NCCF USD'!T438,'4. NCCF EUR'!T438,'5. NCCF GBP'!T438,'6. NCCF Autres (inclus)'!T438)</f>
        <v>0</v>
      </c>
      <c r="U438" s="388">
        <f>SUM('2. NCCF CAD'!U438,'3. NCCF USD'!U438,'4. NCCF EUR'!U438,'5. NCCF GBP'!U438,'6. NCCF Autres (inclus)'!U438)</f>
        <v>0</v>
      </c>
      <c r="V438" s="393">
        <f>SUM('2. NCCF CAD'!V438,'3. NCCF USD'!V438,'4. NCCF EUR'!V438,'5. NCCF GBP'!V438,'6. NCCF Autres (inclus)'!V438)</f>
        <v>0</v>
      </c>
      <c r="W438" s="420">
        <f>SUM('2. NCCF CAD'!W438,'3. NCCF USD'!W438,'4. NCCF EUR'!W438,'5. NCCF GBP'!W438,'6. NCCF Autres (inclus)'!W438)</f>
        <v>0</v>
      </c>
      <c r="Y438" s="236"/>
    </row>
    <row r="439" spans="2:25" outlineLevel="1" x14ac:dyDescent="0.25">
      <c r="B439" s="465"/>
      <c r="C439" s="272"/>
      <c r="D439" s="272"/>
      <c r="E439" s="273"/>
      <c r="F439" s="274" t="s">
        <v>40</v>
      </c>
      <c r="G439" s="394">
        <f>SUM('2. NCCF CAD'!G439,'3. NCCF USD'!G439,'4. NCCF EUR'!G439,'5. NCCF GBP'!G439,'6. NCCF Autres (inclus)'!G439)</f>
        <v>0</v>
      </c>
      <c r="H439" s="395">
        <f>SUM('2. NCCF CAD'!H439,'3. NCCF USD'!H439,'4. NCCF EUR'!H439,'5. NCCF GBP'!H439,'6. NCCF Autres (inclus)'!H439)</f>
        <v>0</v>
      </c>
      <c r="I439" s="389">
        <f>SUM('2. NCCF CAD'!I439,'3. NCCF USD'!I439,'4. NCCF EUR'!I439,'5. NCCF GBP'!I439,'6. NCCF Autres (inclus)'!I439)</f>
        <v>0</v>
      </c>
      <c r="J439" s="389">
        <f>SUM('2. NCCF CAD'!J439,'3. NCCF USD'!J439,'4. NCCF EUR'!J439,'5. NCCF GBP'!J439,'6. NCCF Autres (inclus)'!J439)</f>
        <v>0</v>
      </c>
      <c r="K439" s="436">
        <f>SUM('2. NCCF CAD'!K439,'3. NCCF USD'!K439,'4. NCCF EUR'!K439,'5. NCCF GBP'!K439,'6. NCCF Autres (inclus)'!K439)</f>
        <v>0</v>
      </c>
      <c r="L439" s="391">
        <f>SUM('2. NCCF CAD'!L439,'3. NCCF USD'!L439,'4. NCCF EUR'!L439,'5. NCCF GBP'!L439,'6. NCCF Autres (inclus)'!L439)</f>
        <v>0</v>
      </c>
      <c r="M439" s="396">
        <f>SUM('2. NCCF CAD'!M439,'3. NCCF USD'!M439,'4. NCCF EUR'!M439,'5. NCCF GBP'!M439,'6. NCCF Autres (inclus)'!M439)</f>
        <v>0</v>
      </c>
      <c r="N439" s="392">
        <f>SUM('2. NCCF CAD'!N439,'3. NCCF USD'!N439,'4. NCCF EUR'!N439,'5. NCCF GBP'!N439,'6. NCCF Autres (inclus)'!N439)</f>
        <v>0</v>
      </c>
      <c r="O439" s="392">
        <f>SUM('2. NCCF CAD'!O439,'3. NCCF USD'!O439,'4. NCCF EUR'!O439,'5. NCCF GBP'!O439,'6. NCCF Autres (inclus)'!O439)</f>
        <v>0</v>
      </c>
      <c r="P439" s="392">
        <f>SUM('2. NCCF CAD'!P439,'3. NCCF USD'!P439,'4. NCCF EUR'!P439,'5. NCCF GBP'!P439,'6. NCCF Autres (inclus)'!P439)</f>
        <v>0</v>
      </c>
      <c r="Q439" s="392">
        <f>SUM('2. NCCF CAD'!Q439,'3. NCCF USD'!Q439,'4. NCCF EUR'!Q439,'5. NCCF GBP'!Q439,'6. NCCF Autres (inclus)'!Q439)</f>
        <v>0</v>
      </c>
      <c r="R439" s="392">
        <f>SUM('2. NCCF CAD'!R439,'3. NCCF USD'!R439,'4. NCCF EUR'!R439,'5. NCCF GBP'!R439,'6. NCCF Autres (inclus)'!R439)</f>
        <v>0</v>
      </c>
      <c r="S439" s="392">
        <f>SUM('2. NCCF CAD'!S439,'3. NCCF USD'!S439,'4. NCCF EUR'!S439,'5. NCCF GBP'!S439,'6. NCCF Autres (inclus)'!S439)</f>
        <v>0</v>
      </c>
      <c r="T439" s="392">
        <f>SUM('2. NCCF CAD'!T439,'3. NCCF USD'!T439,'4. NCCF EUR'!T439,'5. NCCF GBP'!T439,'6. NCCF Autres (inclus)'!T439)</f>
        <v>0</v>
      </c>
      <c r="U439" s="388">
        <f>SUM('2. NCCF CAD'!U439,'3. NCCF USD'!U439,'4. NCCF EUR'!U439,'5. NCCF GBP'!U439,'6. NCCF Autres (inclus)'!U439)</f>
        <v>0</v>
      </c>
      <c r="V439" s="393">
        <f>SUM('2. NCCF CAD'!V439,'3. NCCF USD'!V439,'4. NCCF EUR'!V439,'5. NCCF GBP'!V439,'6. NCCF Autres (inclus)'!V439)</f>
        <v>0</v>
      </c>
      <c r="W439" s="420">
        <f>SUM('2. NCCF CAD'!W439,'3. NCCF USD'!W439,'4. NCCF EUR'!W439,'5. NCCF GBP'!W439,'6. NCCF Autres (inclus)'!W439)</f>
        <v>0</v>
      </c>
      <c r="Y439" s="236"/>
    </row>
    <row r="440" spans="2:25" x14ac:dyDescent="0.25">
      <c r="B440" s="465"/>
      <c r="C440" s="272"/>
      <c r="D440" s="272"/>
      <c r="E440" s="273" t="s">
        <v>41</v>
      </c>
      <c r="F440" s="273"/>
      <c r="G440" s="367">
        <f t="shared" ref="G440:W440" si="94">SUBTOTAL(9,G441:G443)</f>
        <v>0</v>
      </c>
      <c r="H440" s="368">
        <f t="shared" si="94"/>
        <v>0</v>
      </c>
      <c r="I440" s="369">
        <f t="shared" si="94"/>
        <v>0</v>
      </c>
      <c r="J440" s="369">
        <f t="shared" si="94"/>
        <v>0</v>
      </c>
      <c r="K440" s="370">
        <f t="shared" si="94"/>
        <v>0</v>
      </c>
      <c r="L440" s="364">
        <f t="shared" si="94"/>
        <v>0</v>
      </c>
      <c r="M440" s="364">
        <f t="shared" si="94"/>
        <v>0</v>
      </c>
      <c r="N440" s="364">
        <f t="shared" si="94"/>
        <v>0</v>
      </c>
      <c r="O440" s="364">
        <f t="shared" si="94"/>
        <v>0</v>
      </c>
      <c r="P440" s="364">
        <f t="shared" si="94"/>
        <v>0</v>
      </c>
      <c r="Q440" s="364">
        <f t="shared" si="94"/>
        <v>0</v>
      </c>
      <c r="R440" s="364">
        <f t="shared" si="94"/>
        <v>0</v>
      </c>
      <c r="S440" s="364">
        <f t="shared" si="94"/>
        <v>0</v>
      </c>
      <c r="T440" s="364">
        <f t="shared" si="94"/>
        <v>0</v>
      </c>
      <c r="U440" s="364">
        <f t="shared" si="94"/>
        <v>0</v>
      </c>
      <c r="V440" s="364">
        <f t="shared" si="94"/>
        <v>0</v>
      </c>
      <c r="W440" s="366">
        <f t="shared" si="94"/>
        <v>0</v>
      </c>
      <c r="Y440" s="238"/>
    </row>
    <row r="441" spans="2:25" outlineLevel="1" x14ac:dyDescent="0.25">
      <c r="B441" s="465"/>
      <c r="C441" s="272"/>
      <c r="D441" s="272"/>
      <c r="E441" s="273"/>
      <c r="F441" s="274" t="s">
        <v>42</v>
      </c>
      <c r="G441" s="394">
        <f>SUM('2. NCCF CAD'!G441,'3. NCCF USD'!G441,'4. NCCF EUR'!G441,'5. NCCF GBP'!G441,'6. NCCF Autres (inclus)'!G441)</f>
        <v>0</v>
      </c>
      <c r="H441" s="395">
        <f>SUM('2. NCCF CAD'!H441,'3. NCCF USD'!H441,'4. NCCF EUR'!H441,'5. NCCF GBP'!H441,'6. NCCF Autres (inclus)'!H441)</f>
        <v>0</v>
      </c>
      <c r="I441" s="389">
        <f>SUM('2. NCCF CAD'!I441,'3. NCCF USD'!I441,'4. NCCF EUR'!I441,'5. NCCF GBP'!I441,'6. NCCF Autres (inclus)'!I441)</f>
        <v>0</v>
      </c>
      <c r="J441" s="389">
        <f>SUM('2. NCCF CAD'!J441,'3. NCCF USD'!J441,'4. NCCF EUR'!J441,'5. NCCF GBP'!J441,'6. NCCF Autres (inclus)'!J441)</f>
        <v>0</v>
      </c>
      <c r="K441" s="436">
        <f>SUM('2. NCCF CAD'!K441,'3. NCCF USD'!K441,'4. NCCF EUR'!K441,'5. NCCF GBP'!K441,'6. NCCF Autres (inclus)'!K441)</f>
        <v>0</v>
      </c>
      <c r="L441" s="391">
        <f>SUM('2. NCCF CAD'!L441,'3. NCCF USD'!L441,'4. NCCF EUR'!L441,'5. NCCF GBP'!L441,'6. NCCF Autres (inclus)'!L441)</f>
        <v>0</v>
      </c>
      <c r="M441" s="396">
        <f>SUM('2. NCCF CAD'!M441,'3. NCCF USD'!M441,'4. NCCF EUR'!M441,'5. NCCF GBP'!M441,'6. NCCF Autres (inclus)'!M441)</f>
        <v>0</v>
      </c>
      <c r="N441" s="392">
        <f>SUM('2. NCCF CAD'!N441,'3. NCCF USD'!N441,'4. NCCF EUR'!N441,'5. NCCF GBP'!N441,'6. NCCF Autres (inclus)'!N441)</f>
        <v>0</v>
      </c>
      <c r="O441" s="392">
        <f>SUM('2. NCCF CAD'!O441,'3. NCCF USD'!O441,'4. NCCF EUR'!O441,'5. NCCF GBP'!O441,'6. NCCF Autres (inclus)'!O441)</f>
        <v>0</v>
      </c>
      <c r="P441" s="392">
        <f>SUM('2. NCCF CAD'!P441,'3. NCCF USD'!P441,'4. NCCF EUR'!P441,'5. NCCF GBP'!P441,'6. NCCF Autres (inclus)'!P441)</f>
        <v>0</v>
      </c>
      <c r="Q441" s="392">
        <f>SUM('2. NCCF CAD'!Q441,'3. NCCF USD'!Q441,'4. NCCF EUR'!Q441,'5. NCCF GBP'!Q441,'6. NCCF Autres (inclus)'!Q441)</f>
        <v>0</v>
      </c>
      <c r="R441" s="392">
        <f>SUM('2. NCCF CAD'!R441,'3. NCCF USD'!R441,'4. NCCF EUR'!R441,'5. NCCF GBP'!R441,'6. NCCF Autres (inclus)'!R441)</f>
        <v>0</v>
      </c>
      <c r="S441" s="392">
        <f>SUM('2. NCCF CAD'!S441,'3. NCCF USD'!S441,'4. NCCF EUR'!S441,'5. NCCF GBP'!S441,'6. NCCF Autres (inclus)'!S441)</f>
        <v>0</v>
      </c>
      <c r="T441" s="392">
        <f>SUM('2. NCCF CAD'!T441,'3. NCCF USD'!T441,'4. NCCF EUR'!T441,'5. NCCF GBP'!T441,'6. NCCF Autres (inclus)'!T441)</f>
        <v>0</v>
      </c>
      <c r="U441" s="388">
        <f>SUM('2. NCCF CAD'!U441,'3. NCCF USD'!U441,'4. NCCF EUR'!U441,'5. NCCF GBP'!U441,'6. NCCF Autres (inclus)'!U441)</f>
        <v>0</v>
      </c>
      <c r="V441" s="393">
        <f>SUM('2. NCCF CAD'!V441,'3. NCCF USD'!V441,'4. NCCF EUR'!V441,'5. NCCF GBP'!V441,'6. NCCF Autres (inclus)'!V441)</f>
        <v>0</v>
      </c>
      <c r="W441" s="420">
        <f>SUM('2. NCCF CAD'!W441,'3. NCCF USD'!W441,'4. NCCF EUR'!W441,'5. NCCF GBP'!W441,'6. NCCF Autres (inclus)'!W441)</f>
        <v>0</v>
      </c>
      <c r="Y441" s="236"/>
    </row>
    <row r="442" spans="2:25" outlineLevel="1" x14ac:dyDescent="0.25">
      <c r="B442" s="465"/>
      <c r="C442" s="272"/>
      <c r="D442" s="272"/>
      <c r="E442" s="273"/>
      <c r="F442" s="274" t="s">
        <v>43</v>
      </c>
      <c r="G442" s="394">
        <f>SUM('2. NCCF CAD'!G442,'3. NCCF USD'!G442,'4. NCCF EUR'!G442,'5. NCCF GBP'!G442,'6. NCCF Autres (inclus)'!G442)</f>
        <v>0</v>
      </c>
      <c r="H442" s="395">
        <f>SUM('2. NCCF CAD'!H442,'3. NCCF USD'!H442,'4. NCCF EUR'!H442,'5. NCCF GBP'!H442,'6. NCCF Autres (inclus)'!H442)</f>
        <v>0</v>
      </c>
      <c r="I442" s="389">
        <f>SUM('2. NCCF CAD'!I442,'3. NCCF USD'!I442,'4. NCCF EUR'!I442,'5. NCCF GBP'!I442,'6. NCCF Autres (inclus)'!I442)</f>
        <v>0</v>
      </c>
      <c r="J442" s="389">
        <f>SUM('2. NCCF CAD'!J442,'3. NCCF USD'!J442,'4. NCCF EUR'!J442,'5. NCCF GBP'!J442,'6. NCCF Autres (inclus)'!J442)</f>
        <v>0</v>
      </c>
      <c r="K442" s="436">
        <f>SUM('2. NCCF CAD'!K442,'3. NCCF USD'!K442,'4. NCCF EUR'!K442,'5. NCCF GBP'!K442,'6. NCCF Autres (inclus)'!K442)</f>
        <v>0</v>
      </c>
      <c r="L442" s="391">
        <f>SUM('2. NCCF CAD'!L442,'3. NCCF USD'!L442,'4. NCCF EUR'!L442,'5. NCCF GBP'!L442,'6. NCCF Autres (inclus)'!L442)</f>
        <v>0</v>
      </c>
      <c r="M442" s="396">
        <f>SUM('2. NCCF CAD'!M442,'3. NCCF USD'!M442,'4. NCCF EUR'!M442,'5. NCCF GBP'!M442,'6. NCCF Autres (inclus)'!M442)</f>
        <v>0</v>
      </c>
      <c r="N442" s="392">
        <f>SUM('2. NCCF CAD'!N442,'3. NCCF USD'!N442,'4. NCCF EUR'!N442,'5. NCCF GBP'!N442,'6. NCCF Autres (inclus)'!N442)</f>
        <v>0</v>
      </c>
      <c r="O442" s="392">
        <f>SUM('2. NCCF CAD'!O442,'3. NCCF USD'!O442,'4. NCCF EUR'!O442,'5. NCCF GBP'!O442,'6. NCCF Autres (inclus)'!O442)</f>
        <v>0</v>
      </c>
      <c r="P442" s="392">
        <f>SUM('2. NCCF CAD'!P442,'3. NCCF USD'!P442,'4. NCCF EUR'!P442,'5. NCCF GBP'!P442,'6. NCCF Autres (inclus)'!P442)</f>
        <v>0</v>
      </c>
      <c r="Q442" s="392">
        <f>SUM('2. NCCF CAD'!Q442,'3. NCCF USD'!Q442,'4. NCCF EUR'!Q442,'5. NCCF GBP'!Q442,'6. NCCF Autres (inclus)'!Q442)</f>
        <v>0</v>
      </c>
      <c r="R442" s="392">
        <f>SUM('2. NCCF CAD'!R442,'3. NCCF USD'!R442,'4. NCCF EUR'!R442,'5. NCCF GBP'!R442,'6. NCCF Autres (inclus)'!R442)</f>
        <v>0</v>
      </c>
      <c r="S442" s="392">
        <f>SUM('2. NCCF CAD'!S442,'3. NCCF USD'!S442,'4. NCCF EUR'!S442,'5. NCCF GBP'!S442,'6. NCCF Autres (inclus)'!S442)</f>
        <v>0</v>
      </c>
      <c r="T442" s="392">
        <f>SUM('2. NCCF CAD'!T442,'3. NCCF USD'!T442,'4. NCCF EUR'!T442,'5. NCCF GBP'!T442,'6. NCCF Autres (inclus)'!T442)</f>
        <v>0</v>
      </c>
      <c r="U442" s="388">
        <f>SUM('2. NCCF CAD'!U442,'3. NCCF USD'!U442,'4. NCCF EUR'!U442,'5. NCCF GBP'!U442,'6. NCCF Autres (inclus)'!U442)</f>
        <v>0</v>
      </c>
      <c r="V442" s="393">
        <f>SUM('2. NCCF CAD'!V442,'3. NCCF USD'!V442,'4. NCCF EUR'!V442,'5. NCCF GBP'!V442,'6. NCCF Autres (inclus)'!V442)</f>
        <v>0</v>
      </c>
      <c r="W442" s="420">
        <f>SUM('2. NCCF CAD'!W442,'3. NCCF USD'!W442,'4. NCCF EUR'!W442,'5. NCCF GBP'!W442,'6. NCCF Autres (inclus)'!W442)</f>
        <v>0</v>
      </c>
      <c r="Y442" s="236"/>
    </row>
    <row r="443" spans="2:25" outlineLevel="1" x14ac:dyDescent="0.25">
      <c r="B443" s="465"/>
      <c r="C443" s="272"/>
      <c r="D443" s="272"/>
      <c r="E443" s="273"/>
      <c r="F443" s="274" t="s">
        <v>44</v>
      </c>
      <c r="G443" s="394">
        <f>SUM('2. NCCF CAD'!G443,'3. NCCF USD'!G443,'4. NCCF EUR'!G443,'5. NCCF GBP'!G443,'6. NCCF Autres (inclus)'!G443)</f>
        <v>0</v>
      </c>
      <c r="H443" s="395">
        <f>SUM('2. NCCF CAD'!H443,'3. NCCF USD'!H443,'4. NCCF EUR'!H443,'5. NCCF GBP'!H443,'6. NCCF Autres (inclus)'!H443)</f>
        <v>0</v>
      </c>
      <c r="I443" s="389">
        <f>SUM('2. NCCF CAD'!I443,'3. NCCF USD'!I443,'4. NCCF EUR'!I443,'5. NCCF GBP'!I443,'6. NCCF Autres (inclus)'!I443)</f>
        <v>0</v>
      </c>
      <c r="J443" s="389">
        <f>SUM('2. NCCF CAD'!J443,'3. NCCF USD'!J443,'4. NCCF EUR'!J443,'5. NCCF GBP'!J443,'6. NCCF Autres (inclus)'!J443)</f>
        <v>0</v>
      </c>
      <c r="K443" s="436">
        <f>SUM('2. NCCF CAD'!K443,'3. NCCF USD'!K443,'4. NCCF EUR'!K443,'5. NCCF GBP'!K443,'6. NCCF Autres (inclus)'!K443)</f>
        <v>0</v>
      </c>
      <c r="L443" s="391">
        <f>SUM('2. NCCF CAD'!L443,'3. NCCF USD'!L443,'4. NCCF EUR'!L443,'5. NCCF GBP'!L443,'6. NCCF Autres (inclus)'!L443)</f>
        <v>0</v>
      </c>
      <c r="M443" s="396">
        <f>SUM('2. NCCF CAD'!M443,'3. NCCF USD'!M443,'4. NCCF EUR'!M443,'5. NCCF GBP'!M443,'6. NCCF Autres (inclus)'!M443)</f>
        <v>0</v>
      </c>
      <c r="N443" s="392">
        <f>SUM('2. NCCF CAD'!N443,'3. NCCF USD'!N443,'4. NCCF EUR'!N443,'5. NCCF GBP'!N443,'6. NCCF Autres (inclus)'!N443)</f>
        <v>0</v>
      </c>
      <c r="O443" s="392">
        <f>SUM('2. NCCF CAD'!O443,'3. NCCF USD'!O443,'4. NCCF EUR'!O443,'5. NCCF GBP'!O443,'6. NCCF Autres (inclus)'!O443)</f>
        <v>0</v>
      </c>
      <c r="P443" s="392">
        <f>SUM('2. NCCF CAD'!P443,'3. NCCF USD'!P443,'4. NCCF EUR'!P443,'5. NCCF GBP'!P443,'6. NCCF Autres (inclus)'!P443)</f>
        <v>0</v>
      </c>
      <c r="Q443" s="392">
        <f>SUM('2. NCCF CAD'!Q443,'3. NCCF USD'!Q443,'4. NCCF EUR'!Q443,'5. NCCF GBP'!Q443,'6. NCCF Autres (inclus)'!Q443)</f>
        <v>0</v>
      </c>
      <c r="R443" s="392">
        <f>SUM('2. NCCF CAD'!R443,'3. NCCF USD'!R443,'4. NCCF EUR'!R443,'5. NCCF GBP'!R443,'6. NCCF Autres (inclus)'!R443)</f>
        <v>0</v>
      </c>
      <c r="S443" s="392">
        <f>SUM('2. NCCF CAD'!S443,'3. NCCF USD'!S443,'4. NCCF EUR'!S443,'5. NCCF GBP'!S443,'6. NCCF Autres (inclus)'!S443)</f>
        <v>0</v>
      </c>
      <c r="T443" s="392">
        <f>SUM('2. NCCF CAD'!T443,'3. NCCF USD'!T443,'4. NCCF EUR'!T443,'5. NCCF GBP'!T443,'6. NCCF Autres (inclus)'!T443)</f>
        <v>0</v>
      </c>
      <c r="U443" s="388">
        <f>SUM('2. NCCF CAD'!U443,'3. NCCF USD'!U443,'4. NCCF EUR'!U443,'5. NCCF GBP'!U443,'6. NCCF Autres (inclus)'!U443)</f>
        <v>0</v>
      </c>
      <c r="V443" s="393">
        <f>SUM('2. NCCF CAD'!V443,'3. NCCF USD'!V443,'4. NCCF EUR'!V443,'5. NCCF GBP'!V443,'6. NCCF Autres (inclus)'!V443)</f>
        <v>0</v>
      </c>
      <c r="W443" s="420">
        <f>SUM('2. NCCF CAD'!W443,'3. NCCF USD'!W443,'4. NCCF EUR'!W443,'5. NCCF GBP'!W443,'6. NCCF Autres (inclus)'!W443)</f>
        <v>0</v>
      </c>
      <c r="Y443" s="236"/>
    </row>
    <row r="444" spans="2:25" x14ac:dyDescent="0.25">
      <c r="B444" s="465"/>
      <c r="C444" s="272"/>
      <c r="D444" s="272"/>
      <c r="E444" s="273" t="s">
        <v>45</v>
      </c>
      <c r="F444" s="273"/>
      <c r="G444" s="367">
        <f t="shared" ref="G444:W444" si="95">SUBTOTAL(9,G445:G447)</f>
        <v>0</v>
      </c>
      <c r="H444" s="368">
        <f t="shared" si="95"/>
        <v>0</v>
      </c>
      <c r="I444" s="369">
        <f t="shared" si="95"/>
        <v>0</v>
      </c>
      <c r="J444" s="369">
        <f t="shared" si="95"/>
        <v>0</v>
      </c>
      <c r="K444" s="370">
        <f t="shared" si="95"/>
        <v>0</v>
      </c>
      <c r="L444" s="364">
        <f t="shared" si="95"/>
        <v>0</v>
      </c>
      <c r="M444" s="364">
        <f t="shared" si="95"/>
        <v>0</v>
      </c>
      <c r="N444" s="364">
        <f t="shared" si="95"/>
        <v>0</v>
      </c>
      <c r="O444" s="364">
        <f t="shared" si="95"/>
        <v>0</v>
      </c>
      <c r="P444" s="364">
        <f t="shared" si="95"/>
        <v>0</v>
      </c>
      <c r="Q444" s="364">
        <f t="shared" si="95"/>
        <v>0</v>
      </c>
      <c r="R444" s="364">
        <f t="shared" si="95"/>
        <v>0</v>
      </c>
      <c r="S444" s="364">
        <f t="shared" si="95"/>
        <v>0</v>
      </c>
      <c r="T444" s="364">
        <f t="shared" si="95"/>
        <v>0</v>
      </c>
      <c r="U444" s="364">
        <f t="shared" si="95"/>
        <v>0</v>
      </c>
      <c r="V444" s="364">
        <f t="shared" si="95"/>
        <v>0</v>
      </c>
      <c r="W444" s="366">
        <f t="shared" si="95"/>
        <v>0</v>
      </c>
      <c r="Y444" s="238"/>
    </row>
    <row r="445" spans="2:25" outlineLevel="1" x14ac:dyDescent="0.25">
      <c r="B445" s="465"/>
      <c r="C445" s="272"/>
      <c r="D445" s="272"/>
      <c r="E445" s="273"/>
      <c r="F445" s="274" t="s">
        <v>46</v>
      </c>
      <c r="G445" s="101">
        <f>SUM('2. NCCF CAD'!G445,'3. NCCF USD'!G445,'4. NCCF EUR'!G445,'5. NCCF GBP'!G445,'6. NCCF Autres (inclus)'!G445)</f>
        <v>0</v>
      </c>
      <c r="H445" s="388">
        <f>SUM('2. NCCF CAD'!H445,'3. NCCF USD'!H445,'4. NCCF EUR'!H445,'5. NCCF GBP'!H445,'6. NCCF Autres (inclus)'!H445)</f>
        <v>0</v>
      </c>
      <c r="I445" s="392">
        <f>SUM('2. NCCF CAD'!I445,'3. NCCF USD'!I445,'4. NCCF EUR'!I445,'5. NCCF GBP'!I445,'6. NCCF Autres (inclus)'!I445)</f>
        <v>0</v>
      </c>
      <c r="J445" s="392">
        <f>SUM('2. NCCF CAD'!J445,'3. NCCF USD'!J445,'4. NCCF EUR'!J445,'5. NCCF GBP'!J445,'6. NCCF Autres (inclus)'!J445)</f>
        <v>0</v>
      </c>
      <c r="K445" s="396">
        <f>SUM('2. NCCF CAD'!K445,'3. NCCF USD'!K445,'4. NCCF EUR'!K445,'5. NCCF GBP'!K445,'6. NCCF Autres (inclus)'!K445)</f>
        <v>0</v>
      </c>
      <c r="L445" s="391">
        <f>SUM('2. NCCF CAD'!L445,'3. NCCF USD'!L445,'4. NCCF EUR'!L445,'5. NCCF GBP'!L445,'6. NCCF Autres (inclus)'!L445)</f>
        <v>0</v>
      </c>
      <c r="M445" s="392">
        <f>SUM('2. NCCF CAD'!M445,'3. NCCF USD'!M445,'4. NCCF EUR'!M445,'5. NCCF GBP'!M445,'6. NCCF Autres (inclus)'!M445)</f>
        <v>0</v>
      </c>
      <c r="N445" s="392">
        <f>SUM('2. NCCF CAD'!N445,'3. NCCF USD'!N445,'4. NCCF EUR'!N445,'5. NCCF GBP'!N445,'6. NCCF Autres (inclus)'!N445)</f>
        <v>0</v>
      </c>
      <c r="O445" s="98">
        <f>SUM('2. NCCF CAD'!O445,'3. NCCF USD'!O445,'4. NCCF EUR'!O445,'5. NCCF GBP'!O445,'6. NCCF Autres (inclus)'!O445)</f>
        <v>0</v>
      </c>
      <c r="P445" s="98">
        <f>SUM('2. NCCF CAD'!P445,'3. NCCF USD'!P445,'4. NCCF EUR'!P445,'5. NCCF GBP'!P445,'6. NCCF Autres (inclus)'!P445)</f>
        <v>0</v>
      </c>
      <c r="Q445" s="98">
        <f>SUM('2. NCCF CAD'!Q445,'3. NCCF USD'!Q445,'4. NCCF EUR'!Q445,'5. NCCF GBP'!Q445,'6. NCCF Autres (inclus)'!Q445)</f>
        <v>0</v>
      </c>
      <c r="R445" s="98">
        <f>SUM('2. NCCF CAD'!R445,'3. NCCF USD'!R445,'4. NCCF EUR'!R445,'5. NCCF GBP'!R445,'6. NCCF Autres (inclus)'!R445)</f>
        <v>0</v>
      </c>
      <c r="S445" s="98">
        <f>SUM('2. NCCF CAD'!S445,'3. NCCF USD'!S445,'4. NCCF EUR'!S445,'5. NCCF GBP'!S445,'6. NCCF Autres (inclus)'!S445)</f>
        <v>0</v>
      </c>
      <c r="T445" s="98">
        <f>SUM('2. NCCF CAD'!T445,'3. NCCF USD'!T445,'4. NCCF EUR'!T445,'5. NCCF GBP'!T445,'6. NCCF Autres (inclus)'!T445)</f>
        <v>0</v>
      </c>
      <c r="U445" s="102">
        <f>SUM('2. NCCF CAD'!U445,'3. NCCF USD'!U445,'4. NCCF EUR'!U445,'5. NCCF GBP'!U445,'6. NCCF Autres (inclus)'!U445)</f>
        <v>0</v>
      </c>
      <c r="V445" s="106">
        <f>SUM('2. NCCF CAD'!V445,'3. NCCF USD'!V445,'4. NCCF EUR'!V445,'5. NCCF GBP'!V445,'6. NCCF Autres (inclus)'!V445)</f>
        <v>0</v>
      </c>
      <c r="W445" s="39">
        <f>SUM('2. NCCF CAD'!W445,'3. NCCF USD'!W445,'4. NCCF EUR'!W445,'5. NCCF GBP'!W445,'6. NCCF Autres (inclus)'!W445)</f>
        <v>0</v>
      </c>
      <c r="Y445" s="236"/>
    </row>
    <row r="446" spans="2:25" outlineLevel="1" x14ac:dyDescent="0.25">
      <c r="B446" s="465"/>
      <c r="C446" s="272"/>
      <c r="D446" s="272"/>
      <c r="E446" s="273"/>
      <c r="F446" s="274" t="s">
        <v>47</v>
      </c>
      <c r="G446" s="101">
        <f>SUM('2. NCCF CAD'!G446,'3. NCCF USD'!G446,'4. NCCF EUR'!G446,'5. NCCF GBP'!G446,'6. NCCF Autres (inclus)'!G446)</f>
        <v>0</v>
      </c>
      <c r="H446" s="388">
        <f>SUM('2. NCCF CAD'!H446,'3. NCCF USD'!H446,'4. NCCF EUR'!H446,'5. NCCF GBP'!H446,'6. NCCF Autres (inclus)'!H446)</f>
        <v>0</v>
      </c>
      <c r="I446" s="392">
        <f>SUM('2. NCCF CAD'!I446,'3. NCCF USD'!I446,'4. NCCF EUR'!I446,'5. NCCF GBP'!I446,'6. NCCF Autres (inclus)'!I446)</f>
        <v>0</v>
      </c>
      <c r="J446" s="392">
        <f>SUM('2. NCCF CAD'!J446,'3. NCCF USD'!J446,'4. NCCF EUR'!J446,'5. NCCF GBP'!J446,'6. NCCF Autres (inclus)'!J446)</f>
        <v>0</v>
      </c>
      <c r="K446" s="396">
        <f>SUM('2. NCCF CAD'!K446,'3. NCCF USD'!K446,'4. NCCF EUR'!K446,'5. NCCF GBP'!K446,'6. NCCF Autres (inclus)'!K446)</f>
        <v>0</v>
      </c>
      <c r="L446" s="105">
        <f>SUM('2. NCCF CAD'!L446,'3. NCCF USD'!L446,'4. NCCF EUR'!L446,'5. NCCF GBP'!L446,'6. NCCF Autres (inclus)'!L446)</f>
        <v>0</v>
      </c>
      <c r="M446" s="392">
        <f>SUM('2. NCCF CAD'!M446,'3. NCCF USD'!M446,'4. NCCF EUR'!M446,'5. NCCF GBP'!M446,'6. NCCF Autres (inclus)'!M446)</f>
        <v>0</v>
      </c>
      <c r="N446" s="98">
        <f>SUM('2. NCCF CAD'!N446,'3. NCCF USD'!N446,'4. NCCF EUR'!N446,'5. NCCF GBP'!N446,'6. NCCF Autres (inclus)'!N446)</f>
        <v>0</v>
      </c>
      <c r="O446" s="98">
        <f>SUM('2. NCCF CAD'!O446,'3. NCCF USD'!O446,'4. NCCF EUR'!O446,'5. NCCF GBP'!O446,'6. NCCF Autres (inclus)'!O446)</f>
        <v>0</v>
      </c>
      <c r="P446" s="98">
        <f>SUM('2. NCCF CAD'!P446,'3. NCCF USD'!P446,'4. NCCF EUR'!P446,'5. NCCF GBP'!P446,'6. NCCF Autres (inclus)'!P446)</f>
        <v>0</v>
      </c>
      <c r="Q446" s="98">
        <f>SUM('2. NCCF CAD'!Q446,'3. NCCF USD'!Q446,'4. NCCF EUR'!Q446,'5. NCCF GBP'!Q446,'6. NCCF Autres (inclus)'!Q446)</f>
        <v>0</v>
      </c>
      <c r="R446" s="98">
        <f>SUM('2. NCCF CAD'!R446,'3. NCCF USD'!R446,'4. NCCF EUR'!R446,'5. NCCF GBP'!R446,'6. NCCF Autres (inclus)'!R446)</f>
        <v>0</v>
      </c>
      <c r="S446" s="98">
        <f>SUM('2. NCCF CAD'!S446,'3. NCCF USD'!S446,'4. NCCF EUR'!S446,'5. NCCF GBP'!S446,'6. NCCF Autres (inclus)'!S446)</f>
        <v>0</v>
      </c>
      <c r="T446" s="98">
        <f>SUM('2. NCCF CAD'!T446,'3. NCCF USD'!T446,'4. NCCF EUR'!T446,'5. NCCF GBP'!T446,'6. NCCF Autres (inclus)'!T446)</f>
        <v>0</v>
      </c>
      <c r="U446" s="102">
        <f>SUM('2. NCCF CAD'!U446,'3. NCCF USD'!U446,'4. NCCF EUR'!U446,'5. NCCF GBP'!U446,'6. NCCF Autres (inclus)'!U446)</f>
        <v>0</v>
      </c>
      <c r="V446" s="106">
        <f>SUM('2. NCCF CAD'!V446,'3. NCCF USD'!V446,'4. NCCF EUR'!V446,'5. NCCF GBP'!V446,'6. NCCF Autres (inclus)'!V446)</f>
        <v>0</v>
      </c>
      <c r="W446" s="39">
        <f>SUM('2. NCCF CAD'!W446,'3. NCCF USD'!W446,'4. NCCF EUR'!W446,'5. NCCF GBP'!W446,'6. NCCF Autres (inclus)'!W446)</f>
        <v>0</v>
      </c>
      <c r="Y446" s="236"/>
    </row>
    <row r="447" spans="2:25" outlineLevel="1" x14ac:dyDescent="0.25">
      <c r="B447" s="465"/>
      <c r="C447" s="272"/>
      <c r="D447" s="272"/>
      <c r="E447" s="273"/>
      <c r="F447" s="274" t="s">
        <v>48</v>
      </c>
      <c r="G447" s="394">
        <f>SUM('2. NCCF CAD'!G447,'3. NCCF USD'!G447,'4. NCCF EUR'!G447,'5. NCCF GBP'!G447,'6. NCCF Autres (inclus)'!G447)</f>
        <v>0</v>
      </c>
      <c r="H447" s="395">
        <f>SUM('2. NCCF CAD'!H447,'3. NCCF USD'!H447,'4. NCCF EUR'!H447,'5. NCCF GBP'!H447,'6. NCCF Autres (inclus)'!H447)</f>
        <v>0</v>
      </c>
      <c r="I447" s="389">
        <f>SUM('2. NCCF CAD'!I447,'3. NCCF USD'!I447,'4. NCCF EUR'!I447,'5. NCCF GBP'!I447,'6. NCCF Autres (inclus)'!I447)</f>
        <v>0</v>
      </c>
      <c r="J447" s="389">
        <f>SUM('2. NCCF CAD'!J447,'3. NCCF USD'!J447,'4. NCCF EUR'!J447,'5. NCCF GBP'!J447,'6. NCCF Autres (inclus)'!J447)</f>
        <v>0</v>
      </c>
      <c r="K447" s="436">
        <f>SUM('2. NCCF CAD'!K447,'3. NCCF USD'!K447,'4. NCCF EUR'!K447,'5. NCCF GBP'!K447,'6. NCCF Autres (inclus)'!K447)</f>
        <v>0</v>
      </c>
      <c r="L447" s="391">
        <f>SUM('2. NCCF CAD'!L447,'3. NCCF USD'!L447,'4. NCCF EUR'!L447,'5. NCCF GBP'!L447,'6. NCCF Autres (inclus)'!L447)</f>
        <v>0</v>
      </c>
      <c r="M447" s="396">
        <f>SUM('2. NCCF CAD'!M447,'3. NCCF USD'!M447,'4. NCCF EUR'!M447,'5. NCCF GBP'!M447,'6. NCCF Autres (inclus)'!M447)</f>
        <v>0</v>
      </c>
      <c r="N447" s="392">
        <f>SUM('2. NCCF CAD'!N447,'3. NCCF USD'!N447,'4. NCCF EUR'!N447,'5. NCCF GBP'!N447,'6. NCCF Autres (inclus)'!N447)</f>
        <v>0</v>
      </c>
      <c r="O447" s="392">
        <f>SUM('2. NCCF CAD'!O447,'3. NCCF USD'!O447,'4. NCCF EUR'!O447,'5. NCCF GBP'!O447,'6. NCCF Autres (inclus)'!O447)</f>
        <v>0</v>
      </c>
      <c r="P447" s="392">
        <f>SUM('2. NCCF CAD'!P447,'3. NCCF USD'!P447,'4. NCCF EUR'!P447,'5. NCCF GBP'!P447,'6. NCCF Autres (inclus)'!P447)</f>
        <v>0</v>
      </c>
      <c r="Q447" s="392">
        <f>SUM('2. NCCF CAD'!Q447,'3. NCCF USD'!Q447,'4. NCCF EUR'!Q447,'5. NCCF GBP'!Q447,'6. NCCF Autres (inclus)'!Q447)</f>
        <v>0</v>
      </c>
      <c r="R447" s="392">
        <f>SUM('2. NCCF CAD'!R447,'3. NCCF USD'!R447,'4. NCCF EUR'!R447,'5. NCCF GBP'!R447,'6. NCCF Autres (inclus)'!R447)</f>
        <v>0</v>
      </c>
      <c r="S447" s="392">
        <f>SUM('2. NCCF CAD'!S447,'3. NCCF USD'!S447,'4. NCCF EUR'!S447,'5. NCCF GBP'!S447,'6. NCCF Autres (inclus)'!S447)</f>
        <v>0</v>
      </c>
      <c r="T447" s="392">
        <f>SUM('2. NCCF CAD'!T447,'3. NCCF USD'!T447,'4. NCCF EUR'!T447,'5. NCCF GBP'!T447,'6. NCCF Autres (inclus)'!T447)</f>
        <v>0</v>
      </c>
      <c r="U447" s="388">
        <f>SUM('2. NCCF CAD'!U447,'3. NCCF USD'!U447,'4. NCCF EUR'!U447,'5. NCCF GBP'!U447,'6. NCCF Autres (inclus)'!U447)</f>
        <v>0</v>
      </c>
      <c r="V447" s="393">
        <f>SUM('2. NCCF CAD'!V447,'3. NCCF USD'!V447,'4. NCCF EUR'!V447,'5. NCCF GBP'!V447,'6. NCCF Autres (inclus)'!V447)</f>
        <v>0</v>
      </c>
      <c r="W447" s="420">
        <f>SUM('2. NCCF CAD'!W447,'3. NCCF USD'!W447,'4. NCCF EUR'!W447,'5. NCCF GBP'!W447,'6. NCCF Autres (inclus)'!W447)</f>
        <v>0</v>
      </c>
      <c r="Y447" s="236"/>
    </row>
    <row r="448" spans="2:25" x14ac:dyDescent="0.25">
      <c r="B448" s="465"/>
      <c r="C448" s="272"/>
      <c r="D448" s="272" t="s">
        <v>49</v>
      </c>
      <c r="E448" s="273"/>
      <c r="F448" s="273"/>
      <c r="G448" s="367"/>
      <c r="H448" s="369"/>
      <c r="I448" s="369"/>
      <c r="J448" s="369"/>
      <c r="K448" s="369"/>
      <c r="L448" s="363"/>
      <c r="M448" s="364"/>
      <c r="N448" s="364"/>
      <c r="O448" s="364"/>
      <c r="P448" s="364"/>
      <c r="Q448" s="364"/>
      <c r="R448" s="364"/>
      <c r="S448" s="364"/>
      <c r="T448" s="364"/>
      <c r="U448" s="364"/>
      <c r="V448" s="365"/>
      <c r="W448" s="365"/>
      <c r="Y448" s="353"/>
    </row>
    <row r="449" spans="2:25" x14ac:dyDescent="0.25">
      <c r="B449" s="465"/>
      <c r="C449" s="272"/>
      <c r="D449" s="272"/>
      <c r="E449" s="273" t="s">
        <v>50</v>
      </c>
      <c r="F449" s="273"/>
      <c r="G449" s="367">
        <f t="shared" ref="G449:W449" si="96">SUBTOTAL(9,G450:G451)</f>
        <v>0</v>
      </c>
      <c r="H449" s="368">
        <f t="shared" si="96"/>
        <v>0</v>
      </c>
      <c r="I449" s="369">
        <f t="shared" si="96"/>
        <v>0</v>
      </c>
      <c r="J449" s="369">
        <f t="shared" si="96"/>
        <v>0</v>
      </c>
      <c r="K449" s="370">
        <f t="shared" si="96"/>
        <v>0</v>
      </c>
      <c r="L449" s="364">
        <f t="shared" si="96"/>
        <v>0</v>
      </c>
      <c r="M449" s="364">
        <f t="shared" si="96"/>
        <v>0</v>
      </c>
      <c r="N449" s="364">
        <f t="shared" si="96"/>
        <v>0</v>
      </c>
      <c r="O449" s="364">
        <f t="shared" si="96"/>
        <v>0</v>
      </c>
      <c r="P449" s="364">
        <f t="shared" si="96"/>
        <v>0</v>
      </c>
      <c r="Q449" s="364">
        <f t="shared" si="96"/>
        <v>0</v>
      </c>
      <c r="R449" s="364">
        <f t="shared" si="96"/>
        <v>0</v>
      </c>
      <c r="S449" s="364">
        <f t="shared" si="96"/>
        <v>0</v>
      </c>
      <c r="T449" s="364">
        <f t="shared" si="96"/>
        <v>0</v>
      </c>
      <c r="U449" s="364">
        <f t="shared" si="96"/>
        <v>0</v>
      </c>
      <c r="V449" s="364">
        <f t="shared" si="96"/>
        <v>0</v>
      </c>
      <c r="W449" s="366">
        <f t="shared" si="96"/>
        <v>0</v>
      </c>
      <c r="Y449" s="354"/>
    </row>
    <row r="450" spans="2:25" outlineLevel="1" x14ac:dyDescent="0.25">
      <c r="B450" s="465"/>
      <c r="C450" s="272"/>
      <c r="D450" s="272"/>
      <c r="E450" s="273"/>
      <c r="F450" s="274" t="s">
        <v>51</v>
      </c>
      <c r="G450" s="394">
        <f>SUM('2. NCCF CAD'!G450,'3. NCCF USD'!G450,'4. NCCF EUR'!G450,'5. NCCF GBP'!G450,'6. NCCF Autres (inclus)'!G450)</f>
        <v>0</v>
      </c>
      <c r="H450" s="395">
        <f>SUM('2. NCCF CAD'!H450,'3. NCCF USD'!H450,'4. NCCF EUR'!H450,'5. NCCF GBP'!H450,'6. NCCF Autres (inclus)'!H450)</f>
        <v>0</v>
      </c>
      <c r="I450" s="389">
        <f>SUM('2. NCCF CAD'!I450,'3. NCCF USD'!I450,'4. NCCF EUR'!I450,'5. NCCF GBP'!I450,'6. NCCF Autres (inclus)'!I450)</f>
        <v>0</v>
      </c>
      <c r="J450" s="389">
        <f>SUM('2. NCCF CAD'!J450,'3. NCCF USD'!J450,'4. NCCF EUR'!J450,'5. NCCF GBP'!J450,'6. NCCF Autres (inclus)'!J450)</f>
        <v>0</v>
      </c>
      <c r="K450" s="436">
        <f>SUM('2. NCCF CAD'!K450,'3. NCCF USD'!K450,'4. NCCF EUR'!K450,'5. NCCF GBP'!K450,'6. NCCF Autres (inclus)'!K450)</f>
        <v>0</v>
      </c>
      <c r="L450" s="391">
        <f>SUM('2. NCCF CAD'!L450,'3. NCCF USD'!L450,'4. NCCF EUR'!L450,'5. NCCF GBP'!L450,'6. NCCF Autres (inclus)'!L450)</f>
        <v>0</v>
      </c>
      <c r="M450" s="396">
        <f>SUM('2. NCCF CAD'!M450,'3. NCCF USD'!M450,'4. NCCF EUR'!M450,'5. NCCF GBP'!M450,'6. NCCF Autres (inclus)'!M450)</f>
        <v>0</v>
      </c>
      <c r="N450" s="392">
        <f>SUM('2. NCCF CAD'!N450,'3. NCCF USD'!N450,'4. NCCF EUR'!N450,'5. NCCF GBP'!N450,'6. NCCF Autres (inclus)'!N450)</f>
        <v>0</v>
      </c>
      <c r="O450" s="392">
        <f>SUM('2. NCCF CAD'!O450,'3. NCCF USD'!O450,'4. NCCF EUR'!O450,'5. NCCF GBP'!O450,'6. NCCF Autres (inclus)'!O450)</f>
        <v>0</v>
      </c>
      <c r="P450" s="392">
        <f>SUM('2. NCCF CAD'!P450,'3. NCCF USD'!P450,'4. NCCF EUR'!P450,'5. NCCF GBP'!P450,'6. NCCF Autres (inclus)'!P450)</f>
        <v>0</v>
      </c>
      <c r="Q450" s="392">
        <f>SUM('2. NCCF CAD'!Q450,'3. NCCF USD'!Q450,'4. NCCF EUR'!Q450,'5. NCCF GBP'!Q450,'6. NCCF Autres (inclus)'!Q450)</f>
        <v>0</v>
      </c>
      <c r="R450" s="392">
        <f>SUM('2. NCCF CAD'!R450,'3. NCCF USD'!R450,'4. NCCF EUR'!R450,'5. NCCF GBP'!R450,'6. NCCF Autres (inclus)'!R450)</f>
        <v>0</v>
      </c>
      <c r="S450" s="392">
        <f>SUM('2. NCCF CAD'!S450,'3. NCCF USD'!S450,'4. NCCF EUR'!S450,'5. NCCF GBP'!S450,'6. NCCF Autres (inclus)'!S450)</f>
        <v>0</v>
      </c>
      <c r="T450" s="392">
        <f>SUM('2. NCCF CAD'!T450,'3. NCCF USD'!T450,'4. NCCF EUR'!T450,'5. NCCF GBP'!T450,'6. NCCF Autres (inclus)'!T450)</f>
        <v>0</v>
      </c>
      <c r="U450" s="388">
        <f>SUM('2. NCCF CAD'!U450,'3. NCCF USD'!U450,'4. NCCF EUR'!U450,'5. NCCF GBP'!U450,'6. NCCF Autres (inclus)'!U450)</f>
        <v>0</v>
      </c>
      <c r="V450" s="393">
        <f>SUM('2. NCCF CAD'!V450,'3. NCCF USD'!V450,'4. NCCF EUR'!V450,'5. NCCF GBP'!V450,'6. NCCF Autres (inclus)'!V450)</f>
        <v>0</v>
      </c>
      <c r="W450" s="420">
        <f>SUM('2. NCCF CAD'!W450,'3. NCCF USD'!W450,'4. NCCF EUR'!W450,'5. NCCF GBP'!W450,'6. NCCF Autres (inclus)'!W450)</f>
        <v>0</v>
      </c>
      <c r="Y450" s="236"/>
    </row>
    <row r="451" spans="2:25" outlineLevel="1" x14ac:dyDescent="0.25">
      <c r="B451" s="465"/>
      <c r="C451" s="272"/>
      <c r="D451" s="272"/>
      <c r="E451" s="273"/>
      <c r="F451" s="274" t="s">
        <v>52</v>
      </c>
      <c r="G451" s="394">
        <f>SUM('2. NCCF CAD'!G451,'3. NCCF USD'!G451,'4. NCCF EUR'!G451,'5. NCCF GBP'!G451,'6. NCCF Autres (inclus)'!G451)</f>
        <v>0</v>
      </c>
      <c r="H451" s="395">
        <f>SUM('2. NCCF CAD'!H451,'3. NCCF USD'!H451,'4. NCCF EUR'!H451,'5. NCCF GBP'!H451,'6. NCCF Autres (inclus)'!H451)</f>
        <v>0</v>
      </c>
      <c r="I451" s="389">
        <f>SUM('2. NCCF CAD'!I451,'3. NCCF USD'!I451,'4. NCCF EUR'!I451,'5. NCCF GBP'!I451,'6. NCCF Autres (inclus)'!I451)</f>
        <v>0</v>
      </c>
      <c r="J451" s="389">
        <f>SUM('2. NCCF CAD'!J451,'3. NCCF USD'!J451,'4. NCCF EUR'!J451,'5. NCCF GBP'!J451,'6. NCCF Autres (inclus)'!J451)</f>
        <v>0</v>
      </c>
      <c r="K451" s="436">
        <f>SUM('2. NCCF CAD'!K451,'3. NCCF USD'!K451,'4. NCCF EUR'!K451,'5. NCCF GBP'!K451,'6. NCCF Autres (inclus)'!K451)</f>
        <v>0</v>
      </c>
      <c r="L451" s="391">
        <f>SUM('2. NCCF CAD'!L451,'3. NCCF USD'!L451,'4. NCCF EUR'!L451,'5. NCCF GBP'!L451,'6. NCCF Autres (inclus)'!L451)</f>
        <v>0</v>
      </c>
      <c r="M451" s="396">
        <f>SUM('2. NCCF CAD'!M451,'3. NCCF USD'!M451,'4. NCCF EUR'!M451,'5. NCCF GBP'!M451,'6. NCCF Autres (inclus)'!M451)</f>
        <v>0</v>
      </c>
      <c r="N451" s="392">
        <f>SUM('2. NCCF CAD'!N451,'3. NCCF USD'!N451,'4. NCCF EUR'!N451,'5. NCCF GBP'!N451,'6. NCCF Autres (inclus)'!N451)</f>
        <v>0</v>
      </c>
      <c r="O451" s="392">
        <f>SUM('2. NCCF CAD'!O451,'3. NCCF USD'!O451,'4. NCCF EUR'!O451,'5. NCCF GBP'!O451,'6. NCCF Autres (inclus)'!O451)</f>
        <v>0</v>
      </c>
      <c r="P451" s="392">
        <f>SUM('2. NCCF CAD'!P451,'3. NCCF USD'!P451,'4. NCCF EUR'!P451,'5. NCCF GBP'!P451,'6. NCCF Autres (inclus)'!P451)</f>
        <v>0</v>
      </c>
      <c r="Q451" s="392">
        <f>SUM('2. NCCF CAD'!Q451,'3. NCCF USD'!Q451,'4. NCCF EUR'!Q451,'5. NCCF GBP'!Q451,'6. NCCF Autres (inclus)'!Q451)</f>
        <v>0</v>
      </c>
      <c r="R451" s="392">
        <f>SUM('2. NCCF CAD'!R451,'3. NCCF USD'!R451,'4. NCCF EUR'!R451,'5. NCCF GBP'!R451,'6. NCCF Autres (inclus)'!R451)</f>
        <v>0</v>
      </c>
      <c r="S451" s="392">
        <f>SUM('2. NCCF CAD'!S451,'3. NCCF USD'!S451,'4. NCCF EUR'!S451,'5. NCCF GBP'!S451,'6. NCCF Autres (inclus)'!S451)</f>
        <v>0</v>
      </c>
      <c r="T451" s="392">
        <f>SUM('2. NCCF CAD'!T451,'3. NCCF USD'!T451,'4. NCCF EUR'!T451,'5. NCCF GBP'!T451,'6. NCCF Autres (inclus)'!T451)</f>
        <v>0</v>
      </c>
      <c r="U451" s="388">
        <f>SUM('2. NCCF CAD'!U451,'3. NCCF USD'!U451,'4. NCCF EUR'!U451,'5. NCCF GBP'!U451,'6. NCCF Autres (inclus)'!U451)</f>
        <v>0</v>
      </c>
      <c r="V451" s="393">
        <f>SUM('2. NCCF CAD'!V451,'3. NCCF USD'!V451,'4. NCCF EUR'!V451,'5. NCCF GBP'!V451,'6. NCCF Autres (inclus)'!V451)</f>
        <v>0</v>
      </c>
      <c r="W451" s="420">
        <f>SUM('2. NCCF CAD'!W451,'3. NCCF USD'!W451,'4. NCCF EUR'!W451,'5. NCCF GBP'!W451,'6. NCCF Autres (inclus)'!W451)</f>
        <v>0</v>
      </c>
      <c r="Y451" s="236"/>
    </row>
    <row r="452" spans="2:25" x14ac:dyDescent="0.25">
      <c r="B452" s="465"/>
      <c r="C452" s="272"/>
      <c r="D452" s="272"/>
      <c r="E452" s="273" t="s">
        <v>53</v>
      </c>
      <c r="F452" s="273"/>
      <c r="G452" s="367">
        <f t="shared" ref="G452:W452" si="97">SUBTOTAL(9,G453:G455)</f>
        <v>0</v>
      </c>
      <c r="H452" s="368">
        <f t="shared" si="97"/>
        <v>0</v>
      </c>
      <c r="I452" s="369">
        <f t="shared" si="97"/>
        <v>0</v>
      </c>
      <c r="J452" s="369">
        <f t="shared" si="97"/>
        <v>0</v>
      </c>
      <c r="K452" s="370">
        <f t="shared" si="97"/>
        <v>0</v>
      </c>
      <c r="L452" s="364">
        <f t="shared" si="97"/>
        <v>0</v>
      </c>
      <c r="M452" s="364">
        <f t="shared" si="97"/>
        <v>0</v>
      </c>
      <c r="N452" s="364">
        <f t="shared" si="97"/>
        <v>0</v>
      </c>
      <c r="O452" s="364">
        <f t="shared" si="97"/>
        <v>0</v>
      </c>
      <c r="P452" s="364">
        <f t="shared" si="97"/>
        <v>0</v>
      </c>
      <c r="Q452" s="364">
        <f t="shared" si="97"/>
        <v>0</v>
      </c>
      <c r="R452" s="364">
        <f t="shared" si="97"/>
        <v>0</v>
      </c>
      <c r="S452" s="364">
        <f t="shared" si="97"/>
        <v>0</v>
      </c>
      <c r="T452" s="364">
        <f t="shared" si="97"/>
        <v>0</v>
      </c>
      <c r="U452" s="364">
        <f t="shared" si="97"/>
        <v>0</v>
      </c>
      <c r="V452" s="364">
        <f t="shared" si="97"/>
        <v>0</v>
      </c>
      <c r="W452" s="366">
        <f t="shared" si="97"/>
        <v>0</v>
      </c>
      <c r="Y452" s="238"/>
    </row>
    <row r="453" spans="2:25" outlineLevel="1" x14ac:dyDescent="0.25">
      <c r="B453" s="465"/>
      <c r="C453" s="272"/>
      <c r="D453" s="272"/>
      <c r="E453" s="273"/>
      <c r="F453" s="274" t="s">
        <v>54</v>
      </c>
      <c r="G453" s="394">
        <f>SUM('2. NCCF CAD'!G453,'3. NCCF USD'!G453,'4. NCCF EUR'!G453,'5. NCCF GBP'!G453,'6. NCCF Autres (inclus)'!G453)</f>
        <v>0</v>
      </c>
      <c r="H453" s="395">
        <f>SUM('2. NCCF CAD'!H453,'3. NCCF USD'!H453,'4. NCCF EUR'!H453,'5. NCCF GBP'!H453,'6. NCCF Autres (inclus)'!H453)</f>
        <v>0</v>
      </c>
      <c r="I453" s="389">
        <f>SUM('2. NCCF CAD'!I453,'3. NCCF USD'!I453,'4. NCCF EUR'!I453,'5. NCCF GBP'!I453,'6. NCCF Autres (inclus)'!I453)</f>
        <v>0</v>
      </c>
      <c r="J453" s="389">
        <f>SUM('2. NCCF CAD'!J453,'3. NCCF USD'!J453,'4. NCCF EUR'!J453,'5. NCCF GBP'!J453,'6. NCCF Autres (inclus)'!J453)</f>
        <v>0</v>
      </c>
      <c r="K453" s="436">
        <f>SUM('2. NCCF CAD'!K453,'3. NCCF USD'!K453,'4. NCCF EUR'!K453,'5. NCCF GBP'!K453,'6. NCCF Autres (inclus)'!K453)</f>
        <v>0</v>
      </c>
      <c r="L453" s="391">
        <f>SUM('2. NCCF CAD'!L453,'3. NCCF USD'!L453,'4. NCCF EUR'!L453,'5. NCCF GBP'!L453,'6. NCCF Autres (inclus)'!L453)</f>
        <v>0</v>
      </c>
      <c r="M453" s="396">
        <f>SUM('2. NCCF CAD'!M453,'3. NCCF USD'!M453,'4. NCCF EUR'!M453,'5. NCCF GBP'!M453,'6. NCCF Autres (inclus)'!M453)</f>
        <v>0</v>
      </c>
      <c r="N453" s="392">
        <f>SUM('2. NCCF CAD'!N453,'3. NCCF USD'!N453,'4. NCCF EUR'!N453,'5. NCCF GBP'!N453,'6. NCCF Autres (inclus)'!N453)</f>
        <v>0</v>
      </c>
      <c r="O453" s="392">
        <f>SUM('2. NCCF CAD'!O453,'3. NCCF USD'!O453,'4. NCCF EUR'!O453,'5. NCCF GBP'!O453,'6. NCCF Autres (inclus)'!O453)</f>
        <v>0</v>
      </c>
      <c r="P453" s="392">
        <f>SUM('2. NCCF CAD'!P453,'3. NCCF USD'!P453,'4. NCCF EUR'!P453,'5. NCCF GBP'!P453,'6. NCCF Autres (inclus)'!P453)</f>
        <v>0</v>
      </c>
      <c r="Q453" s="392">
        <f>SUM('2. NCCF CAD'!Q453,'3. NCCF USD'!Q453,'4. NCCF EUR'!Q453,'5. NCCF GBP'!Q453,'6. NCCF Autres (inclus)'!Q453)</f>
        <v>0</v>
      </c>
      <c r="R453" s="392">
        <f>SUM('2. NCCF CAD'!R453,'3. NCCF USD'!R453,'4. NCCF EUR'!R453,'5. NCCF GBP'!R453,'6. NCCF Autres (inclus)'!R453)</f>
        <v>0</v>
      </c>
      <c r="S453" s="392">
        <f>SUM('2. NCCF CAD'!S453,'3. NCCF USD'!S453,'4. NCCF EUR'!S453,'5. NCCF GBP'!S453,'6. NCCF Autres (inclus)'!S453)</f>
        <v>0</v>
      </c>
      <c r="T453" s="392">
        <f>SUM('2. NCCF CAD'!T453,'3. NCCF USD'!T453,'4. NCCF EUR'!T453,'5. NCCF GBP'!T453,'6. NCCF Autres (inclus)'!T453)</f>
        <v>0</v>
      </c>
      <c r="U453" s="388">
        <f>SUM('2. NCCF CAD'!U453,'3. NCCF USD'!U453,'4. NCCF EUR'!U453,'5. NCCF GBP'!U453,'6. NCCF Autres (inclus)'!U453)</f>
        <v>0</v>
      </c>
      <c r="V453" s="393">
        <f>SUM('2. NCCF CAD'!V453,'3. NCCF USD'!V453,'4. NCCF EUR'!V453,'5. NCCF GBP'!V453,'6. NCCF Autres (inclus)'!V453)</f>
        <v>0</v>
      </c>
      <c r="W453" s="420">
        <f>SUM('2. NCCF CAD'!W453,'3. NCCF USD'!W453,'4. NCCF EUR'!W453,'5. NCCF GBP'!W453,'6. NCCF Autres (inclus)'!W453)</f>
        <v>0</v>
      </c>
      <c r="Y453" s="236"/>
    </row>
    <row r="454" spans="2:25" outlineLevel="1" x14ac:dyDescent="0.25">
      <c r="B454" s="465"/>
      <c r="C454" s="272"/>
      <c r="D454" s="272"/>
      <c r="E454" s="273"/>
      <c r="F454" s="274" t="s">
        <v>55</v>
      </c>
      <c r="G454" s="394">
        <f>SUM('2. NCCF CAD'!G454,'3. NCCF USD'!G454,'4. NCCF EUR'!G454,'5. NCCF GBP'!G454,'6. NCCF Autres (inclus)'!G454)</f>
        <v>0</v>
      </c>
      <c r="H454" s="395">
        <f>SUM('2. NCCF CAD'!H454,'3. NCCF USD'!H454,'4. NCCF EUR'!H454,'5. NCCF GBP'!H454,'6. NCCF Autres (inclus)'!H454)</f>
        <v>0</v>
      </c>
      <c r="I454" s="389">
        <f>SUM('2. NCCF CAD'!I454,'3. NCCF USD'!I454,'4. NCCF EUR'!I454,'5. NCCF GBP'!I454,'6. NCCF Autres (inclus)'!I454)</f>
        <v>0</v>
      </c>
      <c r="J454" s="389">
        <f>SUM('2. NCCF CAD'!J454,'3. NCCF USD'!J454,'4. NCCF EUR'!J454,'5. NCCF GBP'!J454,'6. NCCF Autres (inclus)'!J454)</f>
        <v>0</v>
      </c>
      <c r="K454" s="436">
        <f>SUM('2. NCCF CAD'!K454,'3. NCCF USD'!K454,'4. NCCF EUR'!K454,'5. NCCF GBP'!K454,'6. NCCF Autres (inclus)'!K454)</f>
        <v>0</v>
      </c>
      <c r="L454" s="391">
        <f>SUM('2. NCCF CAD'!L454,'3. NCCF USD'!L454,'4. NCCF EUR'!L454,'5. NCCF GBP'!L454,'6. NCCF Autres (inclus)'!L454)</f>
        <v>0</v>
      </c>
      <c r="M454" s="396">
        <f>SUM('2. NCCF CAD'!M454,'3. NCCF USD'!M454,'4. NCCF EUR'!M454,'5. NCCF GBP'!M454,'6. NCCF Autres (inclus)'!M454)</f>
        <v>0</v>
      </c>
      <c r="N454" s="392">
        <f>SUM('2. NCCF CAD'!N454,'3. NCCF USD'!N454,'4. NCCF EUR'!N454,'5. NCCF GBP'!N454,'6. NCCF Autres (inclus)'!N454)</f>
        <v>0</v>
      </c>
      <c r="O454" s="392">
        <f>SUM('2. NCCF CAD'!O454,'3. NCCF USD'!O454,'4. NCCF EUR'!O454,'5. NCCF GBP'!O454,'6. NCCF Autres (inclus)'!O454)</f>
        <v>0</v>
      </c>
      <c r="P454" s="392">
        <f>SUM('2. NCCF CAD'!P454,'3. NCCF USD'!P454,'4. NCCF EUR'!P454,'5. NCCF GBP'!P454,'6. NCCF Autres (inclus)'!P454)</f>
        <v>0</v>
      </c>
      <c r="Q454" s="392">
        <f>SUM('2. NCCF CAD'!Q454,'3. NCCF USD'!Q454,'4. NCCF EUR'!Q454,'5. NCCF GBP'!Q454,'6. NCCF Autres (inclus)'!Q454)</f>
        <v>0</v>
      </c>
      <c r="R454" s="392">
        <f>SUM('2. NCCF CAD'!R454,'3. NCCF USD'!R454,'4. NCCF EUR'!R454,'5. NCCF GBP'!R454,'6. NCCF Autres (inclus)'!R454)</f>
        <v>0</v>
      </c>
      <c r="S454" s="392">
        <f>SUM('2. NCCF CAD'!S454,'3. NCCF USD'!S454,'4. NCCF EUR'!S454,'5. NCCF GBP'!S454,'6. NCCF Autres (inclus)'!S454)</f>
        <v>0</v>
      </c>
      <c r="T454" s="392">
        <f>SUM('2. NCCF CAD'!T454,'3. NCCF USD'!T454,'4. NCCF EUR'!T454,'5. NCCF GBP'!T454,'6. NCCF Autres (inclus)'!T454)</f>
        <v>0</v>
      </c>
      <c r="U454" s="388">
        <f>SUM('2. NCCF CAD'!U454,'3. NCCF USD'!U454,'4. NCCF EUR'!U454,'5. NCCF GBP'!U454,'6. NCCF Autres (inclus)'!U454)</f>
        <v>0</v>
      </c>
      <c r="V454" s="393">
        <f>SUM('2. NCCF CAD'!V454,'3. NCCF USD'!V454,'4. NCCF EUR'!V454,'5. NCCF GBP'!V454,'6. NCCF Autres (inclus)'!V454)</f>
        <v>0</v>
      </c>
      <c r="W454" s="420">
        <f>SUM('2. NCCF CAD'!W454,'3. NCCF USD'!W454,'4. NCCF EUR'!W454,'5. NCCF GBP'!W454,'6. NCCF Autres (inclus)'!W454)</f>
        <v>0</v>
      </c>
      <c r="Y454" s="236"/>
    </row>
    <row r="455" spans="2:25" outlineLevel="1" x14ac:dyDescent="0.25">
      <c r="B455" s="465"/>
      <c r="C455" s="272"/>
      <c r="D455" s="272"/>
      <c r="E455" s="273"/>
      <c r="F455" s="274" t="s">
        <v>56</v>
      </c>
      <c r="G455" s="394">
        <f>SUM('2. NCCF CAD'!G455,'3. NCCF USD'!G455,'4. NCCF EUR'!G455,'5. NCCF GBP'!G455,'6. NCCF Autres (inclus)'!G455)</f>
        <v>0</v>
      </c>
      <c r="H455" s="395">
        <f>SUM('2. NCCF CAD'!H455,'3. NCCF USD'!H455,'4. NCCF EUR'!H455,'5. NCCF GBP'!H455,'6. NCCF Autres (inclus)'!H455)</f>
        <v>0</v>
      </c>
      <c r="I455" s="389">
        <f>SUM('2. NCCF CAD'!I455,'3. NCCF USD'!I455,'4. NCCF EUR'!I455,'5. NCCF GBP'!I455,'6. NCCF Autres (inclus)'!I455)</f>
        <v>0</v>
      </c>
      <c r="J455" s="389">
        <f>SUM('2. NCCF CAD'!J455,'3. NCCF USD'!J455,'4. NCCF EUR'!J455,'5. NCCF GBP'!J455,'6. NCCF Autres (inclus)'!J455)</f>
        <v>0</v>
      </c>
      <c r="K455" s="436">
        <f>SUM('2. NCCF CAD'!K455,'3. NCCF USD'!K455,'4. NCCF EUR'!K455,'5. NCCF GBP'!K455,'6. NCCF Autres (inclus)'!K455)</f>
        <v>0</v>
      </c>
      <c r="L455" s="391">
        <f>SUM('2. NCCF CAD'!L455,'3. NCCF USD'!L455,'4. NCCF EUR'!L455,'5. NCCF GBP'!L455,'6. NCCF Autres (inclus)'!L455)</f>
        <v>0</v>
      </c>
      <c r="M455" s="396">
        <f>SUM('2. NCCF CAD'!M455,'3. NCCF USD'!M455,'4. NCCF EUR'!M455,'5. NCCF GBP'!M455,'6. NCCF Autres (inclus)'!M455)</f>
        <v>0</v>
      </c>
      <c r="N455" s="392">
        <f>SUM('2. NCCF CAD'!N455,'3. NCCF USD'!N455,'4. NCCF EUR'!N455,'5. NCCF GBP'!N455,'6. NCCF Autres (inclus)'!N455)</f>
        <v>0</v>
      </c>
      <c r="O455" s="392">
        <f>SUM('2. NCCF CAD'!O455,'3. NCCF USD'!O455,'4. NCCF EUR'!O455,'5. NCCF GBP'!O455,'6. NCCF Autres (inclus)'!O455)</f>
        <v>0</v>
      </c>
      <c r="P455" s="392">
        <f>SUM('2. NCCF CAD'!P455,'3. NCCF USD'!P455,'4. NCCF EUR'!P455,'5. NCCF GBP'!P455,'6. NCCF Autres (inclus)'!P455)</f>
        <v>0</v>
      </c>
      <c r="Q455" s="392">
        <f>SUM('2. NCCF CAD'!Q455,'3. NCCF USD'!Q455,'4. NCCF EUR'!Q455,'5. NCCF GBP'!Q455,'6. NCCF Autres (inclus)'!Q455)</f>
        <v>0</v>
      </c>
      <c r="R455" s="392">
        <f>SUM('2. NCCF CAD'!R455,'3. NCCF USD'!R455,'4. NCCF EUR'!R455,'5. NCCF GBP'!R455,'6. NCCF Autres (inclus)'!R455)</f>
        <v>0</v>
      </c>
      <c r="S455" s="392">
        <f>SUM('2. NCCF CAD'!S455,'3. NCCF USD'!S455,'4. NCCF EUR'!S455,'5. NCCF GBP'!S455,'6. NCCF Autres (inclus)'!S455)</f>
        <v>0</v>
      </c>
      <c r="T455" s="392">
        <f>SUM('2. NCCF CAD'!T455,'3. NCCF USD'!T455,'4. NCCF EUR'!T455,'5. NCCF GBP'!T455,'6. NCCF Autres (inclus)'!T455)</f>
        <v>0</v>
      </c>
      <c r="U455" s="388">
        <f>SUM('2. NCCF CAD'!U455,'3. NCCF USD'!U455,'4. NCCF EUR'!U455,'5. NCCF GBP'!U455,'6. NCCF Autres (inclus)'!U455)</f>
        <v>0</v>
      </c>
      <c r="V455" s="393">
        <f>SUM('2. NCCF CAD'!V455,'3. NCCF USD'!V455,'4. NCCF EUR'!V455,'5. NCCF GBP'!V455,'6. NCCF Autres (inclus)'!V455)</f>
        <v>0</v>
      </c>
      <c r="W455" s="420">
        <f>SUM('2. NCCF CAD'!W455,'3. NCCF USD'!W455,'4. NCCF EUR'!W455,'5. NCCF GBP'!W455,'6. NCCF Autres (inclus)'!W455)</f>
        <v>0</v>
      </c>
      <c r="Y455" s="236"/>
    </row>
    <row r="456" spans="2:25" x14ac:dyDescent="0.25">
      <c r="B456" s="465"/>
      <c r="C456" s="272"/>
      <c r="D456" s="272"/>
      <c r="E456" s="273" t="s">
        <v>57</v>
      </c>
      <c r="F456" s="273"/>
      <c r="G456" s="367">
        <f t="shared" ref="G456:W456" si="98">SUBTOTAL(9,G457:G458)</f>
        <v>0</v>
      </c>
      <c r="H456" s="368">
        <f t="shared" si="98"/>
        <v>0</v>
      </c>
      <c r="I456" s="369">
        <f t="shared" si="98"/>
        <v>0</v>
      </c>
      <c r="J456" s="369">
        <f t="shared" si="98"/>
        <v>0</v>
      </c>
      <c r="K456" s="370">
        <f t="shared" si="98"/>
        <v>0</v>
      </c>
      <c r="L456" s="364">
        <f t="shared" si="98"/>
        <v>0</v>
      </c>
      <c r="M456" s="364">
        <f t="shared" si="98"/>
        <v>0</v>
      </c>
      <c r="N456" s="364">
        <f t="shared" si="98"/>
        <v>0</v>
      </c>
      <c r="O456" s="364">
        <f t="shared" si="98"/>
        <v>0</v>
      </c>
      <c r="P456" s="364">
        <f t="shared" si="98"/>
        <v>0</v>
      </c>
      <c r="Q456" s="364">
        <f t="shared" si="98"/>
        <v>0</v>
      </c>
      <c r="R456" s="364">
        <f t="shared" si="98"/>
        <v>0</v>
      </c>
      <c r="S456" s="364">
        <f t="shared" si="98"/>
        <v>0</v>
      </c>
      <c r="T456" s="364">
        <f t="shared" si="98"/>
        <v>0</v>
      </c>
      <c r="U456" s="364">
        <f t="shared" si="98"/>
        <v>0</v>
      </c>
      <c r="V456" s="364">
        <f t="shared" si="98"/>
        <v>0</v>
      </c>
      <c r="W456" s="366">
        <f t="shared" si="98"/>
        <v>0</v>
      </c>
      <c r="Y456" s="238"/>
    </row>
    <row r="457" spans="2:25" outlineLevel="1" x14ac:dyDescent="0.25">
      <c r="B457" s="465"/>
      <c r="C457" s="272"/>
      <c r="D457" s="272"/>
      <c r="E457" s="273"/>
      <c r="F457" s="274" t="s">
        <v>58</v>
      </c>
      <c r="G457" s="394">
        <f>SUM('2. NCCF CAD'!G457,'3. NCCF USD'!G457,'4. NCCF EUR'!G457,'5. NCCF GBP'!G457,'6. NCCF Autres (inclus)'!G457)</f>
        <v>0</v>
      </c>
      <c r="H457" s="395">
        <f>SUM('2. NCCF CAD'!H457,'3. NCCF USD'!H457,'4. NCCF EUR'!H457,'5. NCCF GBP'!H457,'6. NCCF Autres (inclus)'!H457)</f>
        <v>0</v>
      </c>
      <c r="I457" s="389">
        <f>SUM('2. NCCF CAD'!I457,'3. NCCF USD'!I457,'4. NCCF EUR'!I457,'5. NCCF GBP'!I457,'6. NCCF Autres (inclus)'!I457)</f>
        <v>0</v>
      </c>
      <c r="J457" s="389">
        <f>SUM('2. NCCF CAD'!J457,'3. NCCF USD'!J457,'4. NCCF EUR'!J457,'5. NCCF GBP'!J457,'6. NCCF Autres (inclus)'!J457)</f>
        <v>0</v>
      </c>
      <c r="K457" s="436">
        <f>SUM('2. NCCF CAD'!K457,'3. NCCF USD'!K457,'4. NCCF EUR'!K457,'5. NCCF GBP'!K457,'6. NCCF Autres (inclus)'!K457)</f>
        <v>0</v>
      </c>
      <c r="L457" s="391">
        <f>SUM('2. NCCF CAD'!L457,'3. NCCF USD'!L457,'4. NCCF EUR'!L457,'5. NCCF GBP'!L457,'6. NCCF Autres (inclus)'!L457)</f>
        <v>0</v>
      </c>
      <c r="M457" s="396">
        <f>SUM('2. NCCF CAD'!M457,'3. NCCF USD'!M457,'4. NCCF EUR'!M457,'5. NCCF GBP'!M457,'6. NCCF Autres (inclus)'!M457)</f>
        <v>0</v>
      </c>
      <c r="N457" s="392">
        <f>SUM('2. NCCF CAD'!N457,'3. NCCF USD'!N457,'4. NCCF EUR'!N457,'5. NCCF GBP'!N457,'6. NCCF Autres (inclus)'!N457)</f>
        <v>0</v>
      </c>
      <c r="O457" s="392">
        <f>SUM('2. NCCF CAD'!O457,'3. NCCF USD'!O457,'4. NCCF EUR'!O457,'5. NCCF GBP'!O457,'6. NCCF Autres (inclus)'!O457)</f>
        <v>0</v>
      </c>
      <c r="P457" s="392">
        <f>SUM('2. NCCF CAD'!P457,'3. NCCF USD'!P457,'4. NCCF EUR'!P457,'5. NCCF GBP'!P457,'6. NCCF Autres (inclus)'!P457)</f>
        <v>0</v>
      </c>
      <c r="Q457" s="392">
        <f>SUM('2. NCCF CAD'!Q457,'3. NCCF USD'!Q457,'4. NCCF EUR'!Q457,'5. NCCF GBP'!Q457,'6. NCCF Autres (inclus)'!Q457)</f>
        <v>0</v>
      </c>
      <c r="R457" s="392">
        <f>SUM('2. NCCF CAD'!R457,'3. NCCF USD'!R457,'4. NCCF EUR'!R457,'5. NCCF GBP'!R457,'6. NCCF Autres (inclus)'!R457)</f>
        <v>0</v>
      </c>
      <c r="S457" s="392">
        <f>SUM('2. NCCF CAD'!S457,'3. NCCF USD'!S457,'4. NCCF EUR'!S457,'5. NCCF GBP'!S457,'6. NCCF Autres (inclus)'!S457)</f>
        <v>0</v>
      </c>
      <c r="T457" s="392">
        <f>SUM('2. NCCF CAD'!T457,'3. NCCF USD'!T457,'4. NCCF EUR'!T457,'5. NCCF GBP'!T457,'6. NCCF Autres (inclus)'!T457)</f>
        <v>0</v>
      </c>
      <c r="U457" s="388">
        <f>SUM('2. NCCF CAD'!U457,'3. NCCF USD'!U457,'4. NCCF EUR'!U457,'5. NCCF GBP'!U457,'6. NCCF Autres (inclus)'!U457)</f>
        <v>0</v>
      </c>
      <c r="V457" s="393">
        <f>SUM('2. NCCF CAD'!V457,'3. NCCF USD'!V457,'4. NCCF EUR'!V457,'5. NCCF GBP'!V457,'6. NCCF Autres (inclus)'!V457)</f>
        <v>0</v>
      </c>
      <c r="W457" s="420">
        <f>SUM('2. NCCF CAD'!W457,'3. NCCF USD'!W457,'4. NCCF EUR'!W457,'5. NCCF GBP'!W457,'6. NCCF Autres (inclus)'!W457)</f>
        <v>0</v>
      </c>
      <c r="Y457" s="236"/>
    </row>
    <row r="458" spans="2:25" outlineLevel="1" x14ac:dyDescent="0.25">
      <c r="B458" s="465"/>
      <c r="C458" s="272"/>
      <c r="D458" s="272"/>
      <c r="E458" s="273"/>
      <c r="F458" s="274" t="s">
        <v>59</v>
      </c>
      <c r="G458" s="394">
        <f>SUM('2. NCCF CAD'!G458,'3. NCCF USD'!G458,'4. NCCF EUR'!G458,'5. NCCF GBP'!G458,'6. NCCF Autres (inclus)'!G458)</f>
        <v>0</v>
      </c>
      <c r="H458" s="395">
        <f>SUM('2. NCCF CAD'!H458,'3. NCCF USD'!H458,'4. NCCF EUR'!H458,'5. NCCF GBP'!H458,'6. NCCF Autres (inclus)'!H458)</f>
        <v>0</v>
      </c>
      <c r="I458" s="389">
        <f>SUM('2. NCCF CAD'!I458,'3. NCCF USD'!I458,'4. NCCF EUR'!I458,'5. NCCF GBP'!I458,'6. NCCF Autres (inclus)'!I458)</f>
        <v>0</v>
      </c>
      <c r="J458" s="389">
        <f>SUM('2. NCCF CAD'!J458,'3. NCCF USD'!J458,'4. NCCF EUR'!J458,'5. NCCF GBP'!J458,'6. NCCF Autres (inclus)'!J458)</f>
        <v>0</v>
      </c>
      <c r="K458" s="436">
        <f>SUM('2. NCCF CAD'!K458,'3. NCCF USD'!K458,'4. NCCF EUR'!K458,'5. NCCF GBP'!K458,'6. NCCF Autres (inclus)'!K458)</f>
        <v>0</v>
      </c>
      <c r="L458" s="391">
        <f>SUM('2. NCCF CAD'!L458,'3. NCCF USD'!L458,'4. NCCF EUR'!L458,'5. NCCF GBP'!L458,'6. NCCF Autres (inclus)'!L458)</f>
        <v>0</v>
      </c>
      <c r="M458" s="396">
        <f>SUM('2. NCCF CAD'!M458,'3. NCCF USD'!M458,'4. NCCF EUR'!M458,'5. NCCF GBP'!M458,'6. NCCF Autres (inclus)'!M458)</f>
        <v>0</v>
      </c>
      <c r="N458" s="392">
        <f>SUM('2. NCCF CAD'!N458,'3. NCCF USD'!N458,'4. NCCF EUR'!N458,'5. NCCF GBP'!N458,'6. NCCF Autres (inclus)'!N458)</f>
        <v>0</v>
      </c>
      <c r="O458" s="392">
        <f>SUM('2. NCCF CAD'!O458,'3. NCCF USD'!O458,'4. NCCF EUR'!O458,'5. NCCF GBP'!O458,'6. NCCF Autres (inclus)'!O458)</f>
        <v>0</v>
      </c>
      <c r="P458" s="392">
        <f>SUM('2. NCCF CAD'!P458,'3. NCCF USD'!P458,'4. NCCF EUR'!P458,'5. NCCF GBP'!P458,'6. NCCF Autres (inclus)'!P458)</f>
        <v>0</v>
      </c>
      <c r="Q458" s="392">
        <f>SUM('2. NCCF CAD'!Q458,'3. NCCF USD'!Q458,'4. NCCF EUR'!Q458,'5. NCCF GBP'!Q458,'6. NCCF Autres (inclus)'!Q458)</f>
        <v>0</v>
      </c>
      <c r="R458" s="392">
        <f>SUM('2. NCCF CAD'!R458,'3. NCCF USD'!R458,'4. NCCF EUR'!R458,'5. NCCF GBP'!R458,'6. NCCF Autres (inclus)'!R458)</f>
        <v>0</v>
      </c>
      <c r="S458" s="392">
        <f>SUM('2. NCCF CAD'!S458,'3. NCCF USD'!S458,'4. NCCF EUR'!S458,'5. NCCF GBP'!S458,'6. NCCF Autres (inclus)'!S458)</f>
        <v>0</v>
      </c>
      <c r="T458" s="392">
        <f>SUM('2. NCCF CAD'!T458,'3. NCCF USD'!T458,'4. NCCF EUR'!T458,'5. NCCF GBP'!T458,'6. NCCF Autres (inclus)'!T458)</f>
        <v>0</v>
      </c>
      <c r="U458" s="388">
        <f>SUM('2. NCCF CAD'!U458,'3. NCCF USD'!U458,'4. NCCF EUR'!U458,'5. NCCF GBP'!U458,'6. NCCF Autres (inclus)'!U458)</f>
        <v>0</v>
      </c>
      <c r="V458" s="393">
        <f>SUM('2. NCCF CAD'!V458,'3. NCCF USD'!V458,'4. NCCF EUR'!V458,'5. NCCF GBP'!V458,'6. NCCF Autres (inclus)'!V458)</f>
        <v>0</v>
      </c>
      <c r="W458" s="420">
        <f>SUM('2. NCCF CAD'!W458,'3. NCCF USD'!W458,'4. NCCF EUR'!W458,'5. NCCF GBP'!W458,'6. NCCF Autres (inclus)'!W458)</f>
        <v>0</v>
      </c>
      <c r="Y458" s="236"/>
    </row>
    <row r="459" spans="2:25" x14ac:dyDescent="0.25">
      <c r="B459" s="465"/>
      <c r="C459" s="272"/>
      <c r="D459" s="272"/>
      <c r="E459" s="273" t="s">
        <v>60</v>
      </c>
      <c r="F459" s="273"/>
      <c r="G459" s="367">
        <f t="shared" ref="G459:W459" si="99">SUBTOTAL(9,G460:G462)</f>
        <v>0</v>
      </c>
      <c r="H459" s="368">
        <f t="shared" si="99"/>
        <v>0</v>
      </c>
      <c r="I459" s="369">
        <f t="shared" si="99"/>
        <v>0</v>
      </c>
      <c r="J459" s="369">
        <f t="shared" si="99"/>
        <v>0</v>
      </c>
      <c r="K459" s="370">
        <f t="shared" si="99"/>
        <v>0</v>
      </c>
      <c r="L459" s="364">
        <f t="shared" si="99"/>
        <v>0</v>
      </c>
      <c r="M459" s="364">
        <f t="shared" si="99"/>
        <v>0</v>
      </c>
      <c r="N459" s="364">
        <f t="shared" si="99"/>
        <v>0</v>
      </c>
      <c r="O459" s="364">
        <f t="shared" si="99"/>
        <v>0</v>
      </c>
      <c r="P459" s="364">
        <f t="shared" si="99"/>
        <v>0</v>
      </c>
      <c r="Q459" s="364">
        <f t="shared" si="99"/>
        <v>0</v>
      </c>
      <c r="R459" s="364">
        <f t="shared" si="99"/>
        <v>0</v>
      </c>
      <c r="S459" s="364">
        <f t="shared" si="99"/>
        <v>0</v>
      </c>
      <c r="T459" s="364">
        <f t="shared" si="99"/>
        <v>0</v>
      </c>
      <c r="U459" s="364">
        <f t="shared" si="99"/>
        <v>0</v>
      </c>
      <c r="V459" s="364">
        <f t="shared" si="99"/>
        <v>0</v>
      </c>
      <c r="W459" s="366">
        <f t="shared" si="99"/>
        <v>0</v>
      </c>
      <c r="Y459" s="238"/>
    </row>
    <row r="460" spans="2:25" outlineLevel="1" x14ac:dyDescent="0.25">
      <c r="B460" s="465"/>
      <c r="C460" s="272"/>
      <c r="D460" s="272"/>
      <c r="E460" s="273"/>
      <c r="F460" s="274" t="s">
        <v>61</v>
      </c>
      <c r="G460" s="394">
        <f>SUM('2. NCCF CAD'!G460,'3. NCCF USD'!G460,'4. NCCF EUR'!G460,'5. NCCF GBP'!G460,'6. NCCF Autres (inclus)'!G460)</f>
        <v>0</v>
      </c>
      <c r="H460" s="395">
        <f>SUM('2. NCCF CAD'!H460,'3. NCCF USD'!H460,'4. NCCF EUR'!H460,'5. NCCF GBP'!H460,'6. NCCF Autres (inclus)'!H460)</f>
        <v>0</v>
      </c>
      <c r="I460" s="389">
        <f>SUM('2. NCCF CAD'!I460,'3. NCCF USD'!I460,'4. NCCF EUR'!I460,'5. NCCF GBP'!I460,'6. NCCF Autres (inclus)'!I460)</f>
        <v>0</v>
      </c>
      <c r="J460" s="389">
        <f>SUM('2. NCCF CAD'!J460,'3. NCCF USD'!J460,'4. NCCF EUR'!J460,'5. NCCF GBP'!J460,'6. NCCF Autres (inclus)'!J460)</f>
        <v>0</v>
      </c>
      <c r="K460" s="436">
        <f>SUM('2. NCCF CAD'!K460,'3. NCCF USD'!K460,'4. NCCF EUR'!K460,'5. NCCF GBP'!K460,'6. NCCF Autres (inclus)'!K460)</f>
        <v>0</v>
      </c>
      <c r="L460" s="391">
        <f>SUM('2. NCCF CAD'!L460,'3. NCCF USD'!L460,'4. NCCF EUR'!L460,'5. NCCF GBP'!L460,'6. NCCF Autres (inclus)'!L460)</f>
        <v>0</v>
      </c>
      <c r="M460" s="396">
        <f>SUM('2. NCCF CAD'!M460,'3. NCCF USD'!M460,'4. NCCF EUR'!M460,'5. NCCF GBP'!M460,'6. NCCF Autres (inclus)'!M460)</f>
        <v>0</v>
      </c>
      <c r="N460" s="392">
        <f>SUM('2. NCCF CAD'!N460,'3. NCCF USD'!N460,'4. NCCF EUR'!N460,'5. NCCF GBP'!N460,'6. NCCF Autres (inclus)'!N460)</f>
        <v>0</v>
      </c>
      <c r="O460" s="392">
        <f>SUM('2. NCCF CAD'!O460,'3. NCCF USD'!O460,'4. NCCF EUR'!O460,'5. NCCF GBP'!O460,'6. NCCF Autres (inclus)'!O460)</f>
        <v>0</v>
      </c>
      <c r="P460" s="392">
        <f>SUM('2. NCCF CAD'!P460,'3. NCCF USD'!P460,'4. NCCF EUR'!P460,'5. NCCF GBP'!P460,'6. NCCF Autres (inclus)'!P460)</f>
        <v>0</v>
      </c>
      <c r="Q460" s="392">
        <f>SUM('2. NCCF CAD'!Q460,'3. NCCF USD'!Q460,'4. NCCF EUR'!Q460,'5. NCCF GBP'!Q460,'6. NCCF Autres (inclus)'!Q460)</f>
        <v>0</v>
      </c>
      <c r="R460" s="392">
        <f>SUM('2. NCCF CAD'!R460,'3. NCCF USD'!R460,'4. NCCF EUR'!R460,'5. NCCF GBP'!R460,'6. NCCF Autres (inclus)'!R460)</f>
        <v>0</v>
      </c>
      <c r="S460" s="392">
        <f>SUM('2. NCCF CAD'!S460,'3. NCCF USD'!S460,'4. NCCF EUR'!S460,'5. NCCF GBP'!S460,'6. NCCF Autres (inclus)'!S460)</f>
        <v>0</v>
      </c>
      <c r="T460" s="392">
        <f>SUM('2. NCCF CAD'!T460,'3. NCCF USD'!T460,'4. NCCF EUR'!T460,'5. NCCF GBP'!T460,'6. NCCF Autres (inclus)'!T460)</f>
        <v>0</v>
      </c>
      <c r="U460" s="388">
        <f>SUM('2. NCCF CAD'!U460,'3. NCCF USD'!U460,'4. NCCF EUR'!U460,'5. NCCF GBP'!U460,'6. NCCF Autres (inclus)'!U460)</f>
        <v>0</v>
      </c>
      <c r="V460" s="393">
        <f>SUM('2. NCCF CAD'!V460,'3. NCCF USD'!V460,'4. NCCF EUR'!V460,'5. NCCF GBP'!V460,'6. NCCF Autres (inclus)'!V460)</f>
        <v>0</v>
      </c>
      <c r="W460" s="420">
        <f>SUM('2. NCCF CAD'!W460,'3. NCCF USD'!W460,'4. NCCF EUR'!W460,'5. NCCF GBP'!W460,'6. NCCF Autres (inclus)'!W460)</f>
        <v>0</v>
      </c>
      <c r="Y460" s="236"/>
    </row>
    <row r="461" spans="2:25" outlineLevel="1" x14ac:dyDescent="0.25">
      <c r="B461" s="465"/>
      <c r="C461" s="272"/>
      <c r="D461" s="272"/>
      <c r="E461" s="273"/>
      <c r="F461" s="274" t="s">
        <v>62</v>
      </c>
      <c r="G461" s="394">
        <f>SUM('2. NCCF CAD'!G461,'3. NCCF USD'!G461,'4. NCCF EUR'!G461,'5. NCCF GBP'!G461,'6. NCCF Autres (inclus)'!G461)</f>
        <v>0</v>
      </c>
      <c r="H461" s="395">
        <f>SUM('2. NCCF CAD'!H461,'3. NCCF USD'!H461,'4. NCCF EUR'!H461,'5. NCCF GBP'!H461,'6. NCCF Autres (inclus)'!H461)</f>
        <v>0</v>
      </c>
      <c r="I461" s="389">
        <f>SUM('2. NCCF CAD'!I461,'3. NCCF USD'!I461,'4. NCCF EUR'!I461,'5. NCCF GBP'!I461,'6. NCCF Autres (inclus)'!I461)</f>
        <v>0</v>
      </c>
      <c r="J461" s="389">
        <f>SUM('2. NCCF CAD'!J461,'3. NCCF USD'!J461,'4. NCCF EUR'!J461,'5. NCCF GBP'!J461,'6. NCCF Autres (inclus)'!J461)</f>
        <v>0</v>
      </c>
      <c r="K461" s="436">
        <f>SUM('2. NCCF CAD'!K461,'3. NCCF USD'!K461,'4. NCCF EUR'!K461,'5. NCCF GBP'!K461,'6. NCCF Autres (inclus)'!K461)</f>
        <v>0</v>
      </c>
      <c r="L461" s="391">
        <f>SUM('2. NCCF CAD'!L461,'3. NCCF USD'!L461,'4. NCCF EUR'!L461,'5. NCCF GBP'!L461,'6. NCCF Autres (inclus)'!L461)</f>
        <v>0</v>
      </c>
      <c r="M461" s="396">
        <f>SUM('2. NCCF CAD'!M461,'3. NCCF USD'!M461,'4. NCCF EUR'!M461,'5. NCCF GBP'!M461,'6. NCCF Autres (inclus)'!M461)</f>
        <v>0</v>
      </c>
      <c r="N461" s="392">
        <f>SUM('2. NCCF CAD'!N461,'3. NCCF USD'!N461,'4. NCCF EUR'!N461,'5. NCCF GBP'!N461,'6. NCCF Autres (inclus)'!N461)</f>
        <v>0</v>
      </c>
      <c r="O461" s="392">
        <f>SUM('2. NCCF CAD'!O461,'3. NCCF USD'!O461,'4. NCCF EUR'!O461,'5. NCCF GBP'!O461,'6. NCCF Autres (inclus)'!O461)</f>
        <v>0</v>
      </c>
      <c r="P461" s="392">
        <f>SUM('2. NCCF CAD'!P461,'3. NCCF USD'!P461,'4. NCCF EUR'!P461,'5. NCCF GBP'!P461,'6. NCCF Autres (inclus)'!P461)</f>
        <v>0</v>
      </c>
      <c r="Q461" s="392">
        <f>SUM('2. NCCF CAD'!Q461,'3. NCCF USD'!Q461,'4. NCCF EUR'!Q461,'5. NCCF GBP'!Q461,'6. NCCF Autres (inclus)'!Q461)</f>
        <v>0</v>
      </c>
      <c r="R461" s="392">
        <f>SUM('2. NCCF CAD'!R461,'3. NCCF USD'!R461,'4. NCCF EUR'!R461,'5. NCCF GBP'!R461,'6. NCCF Autres (inclus)'!R461)</f>
        <v>0</v>
      </c>
      <c r="S461" s="392">
        <f>SUM('2. NCCF CAD'!S461,'3. NCCF USD'!S461,'4. NCCF EUR'!S461,'5. NCCF GBP'!S461,'6. NCCF Autres (inclus)'!S461)</f>
        <v>0</v>
      </c>
      <c r="T461" s="392">
        <f>SUM('2. NCCF CAD'!T461,'3. NCCF USD'!T461,'4. NCCF EUR'!T461,'5. NCCF GBP'!T461,'6. NCCF Autres (inclus)'!T461)</f>
        <v>0</v>
      </c>
      <c r="U461" s="388">
        <f>SUM('2. NCCF CAD'!U461,'3. NCCF USD'!U461,'4. NCCF EUR'!U461,'5. NCCF GBP'!U461,'6. NCCF Autres (inclus)'!U461)</f>
        <v>0</v>
      </c>
      <c r="V461" s="393">
        <f>SUM('2. NCCF CAD'!V461,'3. NCCF USD'!V461,'4. NCCF EUR'!V461,'5. NCCF GBP'!V461,'6. NCCF Autres (inclus)'!V461)</f>
        <v>0</v>
      </c>
      <c r="W461" s="420">
        <f>SUM('2. NCCF CAD'!W461,'3. NCCF USD'!W461,'4. NCCF EUR'!W461,'5. NCCF GBP'!W461,'6. NCCF Autres (inclus)'!W461)</f>
        <v>0</v>
      </c>
      <c r="Y461" s="236"/>
    </row>
    <row r="462" spans="2:25" outlineLevel="1" x14ac:dyDescent="0.25">
      <c r="B462" s="465"/>
      <c r="C462" s="272"/>
      <c r="D462" s="272"/>
      <c r="E462" s="273"/>
      <c r="F462" s="274" t="s">
        <v>63</v>
      </c>
      <c r="G462" s="394">
        <f>SUM('2. NCCF CAD'!G462,'3. NCCF USD'!G462,'4. NCCF EUR'!G462,'5. NCCF GBP'!G462,'6. NCCF Autres (inclus)'!G462)</f>
        <v>0</v>
      </c>
      <c r="H462" s="395">
        <f>SUM('2. NCCF CAD'!H462,'3. NCCF USD'!H462,'4. NCCF EUR'!H462,'5. NCCF GBP'!H462,'6. NCCF Autres (inclus)'!H462)</f>
        <v>0</v>
      </c>
      <c r="I462" s="389">
        <f>SUM('2. NCCF CAD'!I462,'3. NCCF USD'!I462,'4. NCCF EUR'!I462,'5. NCCF GBP'!I462,'6. NCCF Autres (inclus)'!I462)</f>
        <v>0</v>
      </c>
      <c r="J462" s="389">
        <f>SUM('2. NCCF CAD'!J462,'3. NCCF USD'!J462,'4. NCCF EUR'!J462,'5. NCCF GBP'!J462,'6. NCCF Autres (inclus)'!J462)</f>
        <v>0</v>
      </c>
      <c r="K462" s="436">
        <f>SUM('2. NCCF CAD'!K462,'3. NCCF USD'!K462,'4. NCCF EUR'!K462,'5. NCCF GBP'!K462,'6. NCCF Autres (inclus)'!K462)</f>
        <v>0</v>
      </c>
      <c r="L462" s="391">
        <f>SUM('2. NCCF CAD'!L462,'3. NCCF USD'!L462,'4. NCCF EUR'!L462,'5. NCCF GBP'!L462,'6. NCCF Autres (inclus)'!L462)</f>
        <v>0</v>
      </c>
      <c r="M462" s="396">
        <f>SUM('2. NCCF CAD'!M462,'3. NCCF USD'!M462,'4. NCCF EUR'!M462,'5. NCCF GBP'!M462,'6. NCCF Autres (inclus)'!M462)</f>
        <v>0</v>
      </c>
      <c r="N462" s="392">
        <f>SUM('2. NCCF CAD'!N462,'3. NCCF USD'!N462,'4. NCCF EUR'!N462,'5. NCCF GBP'!N462,'6. NCCF Autres (inclus)'!N462)</f>
        <v>0</v>
      </c>
      <c r="O462" s="392">
        <f>SUM('2. NCCF CAD'!O462,'3. NCCF USD'!O462,'4. NCCF EUR'!O462,'5. NCCF GBP'!O462,'6. NCCF Autres (inclus)'!O462)</f>
        <v>0</v>
      </c>
      <c r="P462" s="392">
        <f>SUM('2. NCCF CAD'!P462,'3. NCCF USD'!P462,'4. NCCF EUR'!P462,'5. NCCF GBP'!P462,'6. NCCF Autres (inclus)'!P462)</f>
        <v>0</v>
      </c>
      <c r="Q462" s="392">
        <f>SUM('2. NCCF CAD'!Q462,'3. NCCF USD'!Q462,'4. NCCF EUR'!Q462,'5. NCCF GBP'!Q462,'6. NCCF Autres (inclus)'!Q462)</f>
        <v>0</v>
      </c>
      <c r="R462" s="392">
        <f>SUM('2. NCCF CAD'!R462,'3. NCCF USD'!R462,'4. NCCF EUR'!R462,'5. NCCF GBP'!R462,'6. NCCF Autres (inclus)'!R462)</f>
        <v>0</v>
      </c>
      <c r="S462" s="392">
        <f>SUM('2. NCCF CAD'!S462,'3. NCCF USD'!S462,'4. NCCF EUR'!S462,'5. NCCF GBP'!S462,'6. NCCF Autres (inclus)'!S462)</f>
        <v>0</v>
      </c>
      <c r="T462" s="392">
        <f>SUM('2. NCCF CAD'!T462,'3. NCCF USD'!T462,'4. NCCF EUR'!T462,'5. NCCF GBP'!T462,'6. NCCF Autres (inclus)'!T462)</f>
        <v>0</v>
      </c>
      <c r="U462" s="388">
        <f>SUM('2. NCCF CAD'!U462,'3. NCCF USD'!U462,'4. NCCF EUR'!U462,'5. NCCF GBP'!U462,'6. NCCF Autres (inclus)'!U462)</f>
        <v>0</v>
      </c>
      <c r="V462" s="393">
        <f>SUM('2. NCCF CAD'!V462,'3. NCCF USD'!V462,'4. NCCF EUR'!V462,'5. NCCF GBP'!V462,'6. NCCF Autres (inclus)'!V462)</f>
        <v>0</v>
      </c>
      <c r="W462" s="420">
        <f>SUM('2. NCCF CAD'!W462,'3. NCCF USD'!W462,'4. NCCF EUR'!W462,'5. NCCF GBP'!W462,'6. NCCF Autres (inclus)'!W462)</f>
        <v>0</v>
      </c>
      <c r="Y462" s="236"/>
    </row>
    <row r="463" spans="2:25" x14ac:dyDescent="0.25">
      <c r="B463" s="465"/>
      <c r="C463" s="272"/>
      <c r="D463" s="272"/>
      <c r="E463" s="273" t="s">
        <v>64</v>
      </c>
      <c r="F463" s="273"/>
      <c r="G463" s="367">
        <f t="shared" ref="G463:W463" si="100">SUBTOTAL(9,G464:G465)</f>
        <v>0</v>
      </c>
      <c r="H463" s="368">
        <f t="shared" si="100"/>
        <v>0</v>
      </c>
      <c r="I463" s="369">
        <f t="shared" si="100"/>
        <v>0</v>
      </c>
      <c r="J463" s="369">
        <f t="shared" si="100"/>
        <v>0</v>
      </c>
      <c r="K463" s="370">
        <f t="shared" si="100"/>
        <v>0</v>
      </c>
      <c r="L463" s="364">
        <f t="shared" si="100"/>
        <v>0</v>
      </c>
      <c r="M463" s="364">
        <f t="shared" si="100"/>
        <v>0</v>
      </c>
      <c r="N463" s="364">
        <f t="shared" si="100"/>
        <v>0</v>
      </c>
      <c r="O463" s="364">
        <f t="shared" si="100"/>
        <v>0</v>
      </c>
      <c r="P463" s="364">
        <f t="shared" si="100"/>
        <v>0</v>
      </c>
      <c r="Q463" s="364">
        <f t="shared" si="100"/>
        <v>0</v>
      </c>
      <c r="R463" s="364">
        <f t="shared" si="100"/>
        <v>0</v>
      </c>
      <c r="S463" s="364">
        <f t="shared" si="100"/>
        <v>0</v>
      </c>
      <c r="T463" s="364">
        <f t="shared" si="100"/>
        <v>0</v>
      </c>
      <c r="U463" s="364">
        <f t="shared" si="100"/>
        <v>0</v>
      </c>
      <c r="V463" s="364">
        <f t="shared" si="100"/>
        <v>0</v>
      </c>
      <c r="W463" s="366">
        <f t="shared" si="100"/>
        <v>0</v>
      </c>
      <c r="Y463" s="238"/>
    </row>
    <row r="464" spans="2:25" outlineLevel="1" x14ac:dyDescent="0.25">
      <c r="B464" s="465"/>
      <c r="C464" s="272"/>
      <c r="D464" s="272"/>
      <c r="E464" s="273"/>
      <c r="F464" s="274" t="s">
        <v>65</v>
      </c>
      <c r="G464" s="394">
        <f>SUM('2. NCCF CAD'!G464,'3. NCCF USD'!G464,'4. NCCF EUR'!G464,'5. NCCF GBP'!G464,'6. NCCF Autres (inclus)'!G464)</f>
        <v>0</v>
      </c>
      <c r="H464" s="395">
        <f>SUM('2. NCCF CAD'!H464,'3. NCCF USD'!H464,'4. NCCF EUR'!H464,'5. NCCF GBP'!H464,'6. NCCF Autres (inclus)'!H464)</f>
        <v>0</v>
      </c>
      <c r="I464" s="389">
        <f>SUM('2. NCCF CAD'!I464,'3. NCCF USD'!I464,'4. NCCF EUR'!I464,'5. NCCF GBP'!I464,'6. NCCF Autres (inclus)'!I464)</f>
        <v>0</v>
      </c>
      <c r="J464" s="389">
        <f>SUM('2. NCCF CAD'!J464,'3. NCCF USD'!J464,'4. NCCF EUR'!J464,'5. NCCF GBP'!J464,'6. NCCF Autres (inclus)'!J464)</f>
        <v>0</v>
      </c>
      <c r="K464" s="436">
        <f>SUM('2. NCCF CAD'!K464,'3. NCCF USD'!K464,'4. NCCF EUR'!K464,'5. NCCF GBP'!K464,'6. NCCF Autres (inclus)'!K464)</f>
        <v>0</v>
      </c>
      <c r="L464" s="391">
        <f>SUM('2. NCCF CAD'!L464,'3. NCCF USD'!L464,'4. NCCF EUR'!L464,'5. NCCF GBP'!L464,'6. NCCF Autres (inclus)'!L464)</f>
        <v>0</v>
      </c>
      <c r="M464" s="396">
        <f>SUM('2. NCCF CAD'!M464,'3. NCCF USD'!M464,'4. NCCF EUR'!M464,'5. NCCF GBP'!M464,'6. NCCF Autres (inclus)'!M464)</f>
        <v>0</v>
      </c>
      <c r="N464" s="392">
        <f>SUM('2. NCCF CAD'!N464,'3. NCCF USD'!N464,'4. NCCF EUR'!N464,'5. NCCF GBP'!N464,'6. NCCF Autres (inclus)'!N464)</f>
        <v>0</v>
      </c>
      <c r="O464" s="392">
        <f>SUM('2. NCCF CAD'!O464,'3. NCCF USD'!O464,'4. NCCF EUR'!O464,'5. NCCF GBP'!O464,'6. NCCF Autres (inclus)'!O464)</f>
        <v>0</v>
      </c>
      <c r="P464" s="392">
        <f>SUM('2. NCCF CAD'!P464,'3. NCCF USD'!P464,'4. NCCF EUR'!P464,'5. NCCF GBP'!P464,'6. NCCF Autres (inclus)'!P464)</f>
        <v>0</v>
      </c>
      <c r="Q464" s="392">
        <f>SUM('2. NCCF CAD'!Q464,'3. NCCF USD'!Q464,'4. NCCF EUR'!Q464,'5. NCCF GBP'!Q464,'6. NCCF Autres (inclus)'!Q464)</f>
        <v>0</v>
      </c>
      <c r="R464" s="392">
        <f>SUM('2. NCCF CAD'!R464,'3. NCCF USD'!R464,'4. NCCF EUR'!R464,'5. NCCF GBP'!R464,'6. NCCF Autres (inclus)'!R464)</f>
        <v>0</v>
      </c>
      <c r="S464" s="392">
        <f>SUM('2. NCCF CAD'!S464,'3. NCCF USD'!S464,'4. NCCF EUR'!S464,'5. NCCF GBP'!S464,'6. NCCF Autres (inclus)'!S464)</f>
        <v>0</v>
      </c>
      <c r="T464" s="392">
        <f>SUM('2. NCCF CAD'!T464,'3. NCCF USD'!T464,'4. NCCF EUR'!T464,'5. NCCF GBP'!T464,'6. NCCF Autres (inclus)'!T464)</f>
        <v>0</v>
      </c>
      <c r="U464" s="388">
        <f>SUM('2. NCCF CAD'!U464,'3. NCCF USD'!U464,'4. NCCF EUR'!U464,'5. NCCF GBP'!U464,'6. NCCF Autres (inclus)'!U464)</f>
        <v>0</v>
      </c>
      <c r="V464" s="393">
        <f>SUM('2. NCCF CAD'!V464,'3. NCCF USD'!V464,'4. NCCF EUR'!V464,'5. NCCF GBP'!V464,'6. NCCF Autres (inclus)'!V464)</f>
        <v>0</v>
      </c>
      <c r="W464" s="420">
        <f>SUM('2. NCCF CAD'!W464,'3. NCCF USD'!W464,'4. NCCF EUR'!W464,'5. NCCF GBP'!W464,'6. NCCF Autres (inclus)'!W464)</f>
        <v>0</v>
      </c>
      <c r="Y464" s="236"/>
    </row>
    <row r="465" spans="2:25" outlineLevel="1" x14ac:dyDescent="0.25">
      <c r="B465" s="465"/>
      <c r="C465" s="272"/>
      <c r="D465" s="272"/>
      <c r="E465" s="273"/>
      <c r="F465" s="274" t="s">
        <v>66</v>
      </c>
      <c r="G465" s="394">
        <f>SUM('2. NCCF CAD'!G465,'3. NCCF USD'!G465,'4. NCCF EUR'!G465,'5. NCCF GBP'!G465,'6. NCCF Autres (inclus)'!G465)</f>
        <v>0</v>
      </c>
      <c r="H465" s="395">
        <f>SUM('2. NCCF CAD'!H465,'3. NCCF USD'!H465,'4. NCCF EUR'!H465,'5. NCCF GBP'!H465,'6. NCCF Autres (inclus)'!H465)</f>
        <v>0</v>
      </c>
      <c r="I465" s="389">
        <f>SUM('2. NCCF CAD'!I465,'3. NCCF USD'!I465,'4. NCCF EUR'!I465,'5. NCCF GBP'!I465,'6. NCCF Autres (inclus)'!I465)</f>
        <v>0</v>
      </c>
      <c r="J465" s="389">
        <f>SUM('2. NCCF CAD'!J465,'3. NCCF USD'!J465,'4. NCCF EUR'!J465,'5. NCCF GBP'!J465,'6. NCCF Autres (inclus)'!J465)</f>
        <v>0</v>
      </c>
      <c r="K465" s="436">
        <f>SUM('2. NCCF CAD'!K465,'3. NCCF USD'!K465,'4. NCCF EUR'!K465,'5. NCCF GBP'!K465,'6. NCCF Autres (inclus)'!K465)</f>
        <v>0</v>
      </c>
      <c r="L465" s="391">
        <f>SUM('2. NCCF CAD'!L465,'3. NCCF USD'!L465,'4. NCCF EUR'!L465,'5. NCCF GBP'!L465,'6. NCCF Autres (inclus)'!L465)</f>
        <v>0</v>
      </c>
      <c r="M465" s="396">
        <f>SUM('2. NCCF CAD'!M465,'3. NCCF USD'!M465,'4. NCCF EUR'!M465,'5. NCCF GBP'!M465,'6. NCCF Autres (inclus)'!M465)</f>
        <v>0</v>
      </c>
      <c r="N465" s="392">
        <f>SUM('2. NCCF CAD'!N465,'3. NCCF USD'!N465,'4. NCCF EUR'!N465,'5. NCCF GBP'!N465,'6. NCCF Autres (inclus)'!N465)</f>
        <v>0</v>
      </c>
      <c r="O465" s="392">
        <f>SUM('2. NCCF CAD'!O465,'3. NCCF USD'!O465,'4. NCCF EUR'!O465,'5. NCCF GBP'!O465,'6. NCCF Autres (inclus)'!O465)</f>
        <v>0</v>
      </c>
      <c r="P465" s="392">
        <f>SUM('2. NCCF CAD'!P465,'3. NCCF USD'!P465,'4. NCCF EUR'!P465,'5. NCCF GBP'!P465,'6. NCCF Autres (inclus)'!P465)</f>
        <v>0</v>
      </c>
      <c r="Q465" s="392">
        <f>SUM('2. NCCF CAD'!Q465,'3. NCCF USD'!Q465,'4. NCCF EUR'!Q465,'5. NCCF GBP'!Q465,'6. NCCF Autres (inclus)'!Q465)</f>
        <v>0</v>
      </c>
      <c r="R465" s="392">
        <f>SUM('2. NCCF CAD'!R465,'3. NCCF USD'!R465,'4. NCCF EUR'!R465,'5. NCCF GBP'!R465,'6. NCCF Autres (inclus)'!R465)</f>
        <v>0</v>
      </c>
      <c r="S465" s="392">
        <f>SUM('2. NCCF CAD'!S465,'3. NCCF USD'!S465,'4. NCCF EUR'!S465,'5. NCCF GBP'!S465,'6. NCCF Autres (inclus)'!S465)</f>
        <v>0</v>
      </c>
      <c r="T465" s="392">
        <f>SUM('2. NCCF CAD'!T465,'3. NCCF USD'!T465,'4. NCCF EUR'!T465,'5. NCCF GBP'!T465,'6. NCCF Autres (inclus)'!T465)</f>
        <v>0</v>
      </c>
      <c r="U465" s="388">
        <f>SUM('2. NCCF CAD'!U465,'3. NCCF USD'!U465,'4. NCCF EUR'!U465,'5. NCCF GBP'!U465,'6. NCCF Autres (inclus)'!U465)</f>
        <v>0</v>
      </c>
      <c r="V465" s="393">
        <f>SUM('2. NCCF CAD'!V465,'3. NCCF USD'!V465,'4. NCCF EUR'!V465,'5. NCCF GBP'!V465,'6. NCCF Autres (inclus)'!V465)</f>
        <v>0</v>
      </c>
      <c r="W465" s="420">
        <f>SUM('2. NCCF CAD'!W465,'3. NCCF USD'!W465,'4. NCCF EUR'!W465,'5. NCCF GBP'!W465,'6. NCCF Autres (inclus)'!W465)</f>
        <v>0</v>
      </c>
      <c r="Y465" s="236"/>
    </row>
    <row r="466" spans="2:25" x14ac:dyDescent="0.25">
      <c r="B466" s="465"/>
      <c r="C466" s="272"/>
      <c r="D466" s="272"/>
      <c r="E466" s="273" t="s">
        <v>67</v>
      </c>
      <c r="F466" s="273"/>
      <c r="G466" s="367">
        <f t="shared" ref="G466:W466" si="101">SUBTOTAL(9,G467:G469)</f>
        <v>0</v>
      </c>
      <c r="H466" s="368">
        <f t="shared" si="101"/>
        <v>0</v>
      </c>
      <c r="I466" s="369">
        <f t="shared" si="101"/>
        <v>0</v>
      </c>
      <c r="J466" s="369">
        <f t="shared" si="101"/>
        <v>0</v>
      </c>
      <c r="K466" s="370">
        <f t="shared" si="101"/>
        <v>0</v>
      </c>
      <c r="L466" s="364">
        <f t="shared" si="101"/>
        <v>0</v>
      </c>
      <c r="M466" s="364">
        <f t="shared" si="101"/>
        <v>0</v>
      </c>
      <c r="N466" s="364">
        <f t="shared" si="101"/>
        <v>0</v>
      </c>
      <c r="O466" s="364">
        <f t="shared" si="101"/>
        <v>0</v>
      </c>
      <c r="P466" s="364">
        <f t="shared" si="101"/>
        <v>0</v>
      </c>
      <c r="Q466" s="364">
        <f t="shared" si="101"/>
        <v>0</v>
      </c>
      <c r="R466" s="364">
        <f t="shared" si="101"/>
        <v>0</v>
      </c>
      <c r="S466" s="364">
        <f t="shared" si="101"/>
        <v>0</v>
      </c>
      <c r="T466" s="364">
        <f t="shared" si="101"/>
        <v>0</v>
      </c>
      <c r="U466" s="364">
        <f t="shared" si="101"/>
        <v>0</v>
      </c>
      <c r="V466" s="364">
        <f t="shared" si="101"/>
        <v>0</v>
      </c>
      <c r="W466" s="366">
        <f t="shared" si="101"/>
        <v>0</v>
      </c>
      <c r="Y466" s="238"/>
    </row>
    <row r="467" spans="2:25" outlineLevel="1" x14ac:dyDescent="0.25">
      <c r="B467" s="465"/>
      <c r="C467" s="272"/>
      <c r="D467" s="272"/>
      <c r="E467" s="273"/>
      <c r="F467" s="274" t="s">
        <v>68</v>
      </c>
      <c r="G467" s="394">
        <f>SUM('2. NCCF CAD'!G467,'3. NCCF USD'!G467,'4. NCCF EUR'!G467,'5. NCCF GBP'!G467,'6. NCCF Autres (inclus)'!G467)</f>
        <v>0</v>
      </c>
      <c r="H467" s="395">
        <f>SUM('2. NCCF CAD'!H467,'3. NCCF USD'!H467,'4. NCCF EUR'!H467,'5. NCCF GBP'!H467,'6. NCCF Autres (inclus)'!H467)</f>
        <v>0</v>
      </c>
      <c r="I467" s="389">
        <f>SUM('2. NCCF CAD'!I467,'3. NCCF USD'!I467,'4. NCCF EUR'!I467,'5. NCCF GBP'!I467,'6. NCCF Autres (inclus)'!I467)</f>
        <v>0</v>
      </c>
      <c r="J467" s="389">
        <f>SUM('2. NCCF CAD'!J467,'3. NCCF USD'!J467,'4. NCCF EUR'!J467,'5. NCCF GBP'!J467,'6. NCCF Autres (inclus)'!J467)</f>
        <v>0</v>
      </c>
      <c r="K467" s="436">
        <f>SUM('2. NCCF CAD'!K467,'3. NCCF USD'!K467,'4. NCCF EUR'!K467,'5. NCCF GBP'!K467,'6. NCCF Autres (inclus)'!K467)</f>
        <v>0</v>
      </c>
      <c r="L467" s="391">
        <f>SUM('2. NCCF CAD'!L467,'3. NCCF USD'!L467,'4. NCCF EUR'!L467,'5. NCCF GBP'!L467,'6. NCCF Autres (inclus)'!L467)</f>
        <v>0</v>
      </c>
      <c r="M467" s="396">
        <f>SUM('2. NCCF CAD'!M467,'3. NCCF USD'!M467,'4. NCCF EUR'!M467,'5. NCCF GBP'!M467,'6. NCCF Autres (inclus)'!M467)</f>
        <v>0</v>
      </c>
      <c r="N467" s="392">
        <f>SUM('2. NCCF CAD'!N467,'3. NCCF USD'!N467,'4. NCCF EUR'!N467,'5. NCCF GBP'!N467,'6. NCCF Autres (inclus)'!N467)</f>
        <v>0</v>
      </c>
      <c r="O467" s="392">
        <f>SUM('2. NCCF CAD'!O467,'3. NCCF USD'!O467,'4. NCCF EUR'!O467,'5. NCCF GBP'!O467,'6. NCCF Autres (inclus)'!O467)</f>
        <v>0</v>
      </c>
      <c r="P467" s="392">
        <f>SUM('2. NCCF CAD'!P467,'3. NCCF USD'!P467,'4. NCCF EUR'!P467,'5. NCCF GBP'!P467,'6. NCCF Autres (inclus)'!P467)</f>
        <v>0</v>
      </c>
      <c r="Q467" s="392">
        <f>SUM('2. NCCF CAD'!Q467,'3. NCCF USD'!Q467,'4. NCCF EUR'!Q467,'5. NCCF GBP'!Q467,'6. NCCF Autres (inclus)'!Q467)</f>
        <v>0</v>
      </c>
      <c r="R467" s="392">
        <f>SUM('2. NCCF CAD'!R467,'3. NCCF USD'!R467,'4. NCCF EUR'!R467,'5. NCCF GBP'!R467,'6. NCCF Autres (inclus)'!R467)</f>
        <v>0</v>
      </c>
      <c r="S467" s="392">
        <f>SUM('2. NCCF CAD'!S467,'3. NCCF USD'!S467,'4. NCCF EUR'!S467,'5. NCCF GBP'!S467,'6. NCCF Autres (inclus)'!S467)</f>
        <v>0</v>
      </c>
      <c r="T467" s="392">
        <f>SUM('2. NCCF CAD'!T467,'3. NCCF USD'!T467,'4. NCCF EUR'!T467,'5. NCCF GBP'!T467,'6. NCCF Autres (inclus)'!T467)</f>
        <v>0</v>
      </c>
      <c r="U467" s="388">
        <f>SUM('2. NCCF CAD'!U467,'3. NCCF USD'!U467,'4. NCCF EUR'!U467,'5. NCCF GBP'!U467,'6. NCCF Autres (inclus)'!U467)</f>
        <v>0</v>
      </c>
      <c r="V467" s="393">
        <f>SUM('2. NCCF CAD'!V467,'3. NCCF USD'!V467,'4. NCCF EUR'!V467,'5. NCCF GBP'!V467,'6. NCCF Autres (inclus)'!V467)</f>
        <v>0</v>
      </c>
      <c r="W467" s="420">
        <f>SUM('2. NCCF CAD'!W467,'3. NCCF USD'!W467,'4. NCCF EUR'!W467,'5. NCCF GBP'!W467,'6. NCCF Autres (inclus)'!W467)</f>
        <v>0</v>
      </c>
      <c r="Y467" s="236"/>
    </row>
    <row r="468" spans="2:25" outlineLevel="1" x14ac:dyDescent="0.25">
      <c r="B468" s="465"/>
      <c r="C468" s="272"/>
      <c r="D468" s="272"/>
      <c r="E468" s="273"/>
      <c r="F468" s="274" t="s">
        <v>69</v>
      </c>
      <c r="G468" s="394">
        <f>SUM('2. NCCF CAD'!G468,'3. NCCF USD'!G468,'4. NCCF EUR'!G468,'5. NCCF GBP'!G468,'6. NCCF Autres (inclus)'!G468)</f>
        <v>0</v>
      </c>
      <c r="H468" s="395">
        <f>SUM('2. NCCF CAD'!H468,'3. NCCF USD'!H468,'4. NCCF EUR'!H468,'5. NCCF GBP'!H468,'6. NCCF Autres (inclus)'!H468)</f>
        <v>0</v>
      </c>
      <c r="I468" s="389">
        <f>SUM('2. NCCF CAD'!I468,'3. NCCF USD'!I468,'4. NCCF EUR'!I468,'5. NCCF GBP'!I468,'6. NCCF Autres (inclus)'!I468)</f>
        <v>0</v>
      </c>
      <c r="J468" s="389">
        <f>SUM('2. NCCF CAD'!J468,'3. NCCF USD'!J468,'4. NCCF EUR'!J468,'5. NCCF GBP'!J468,'6. NCCF Autres (inclus)'!J468)</f>
        <v>0</v>
      </c>
      <c r="K468" s="436">
        <f>SUM('2. NCCF CAD'!K468,'3. NCCF USD'!K468,'4. NCCF EUR'!K468,'5. NCCF GBP'!K468,'6. NCCF Autres (inclus)'!K468)</f>
        <v>0</v>
      </c>
      <c r="L468" s="391">
        <f>SUM('2. NCCF CAD'!L468,'3. NCCF USD'!L468,'4. NCCF EUR'!L468,'5. NCCF GBP'!L468,'6. NCCF Autres (inclus)'!L468)</f>
        <v>0</v>
      </c>
      <c r="M468" s="396">
        <f>SUM('2. NCCF CAD'!M468,'3. NCCF USD'!M468,'4. NCCF EUR'!M468,'5. NCCF GBP'!M468,'6. NCCF Autres (inclus)'!M468)</f>
        <v>0</v>
      </c>
      <c r="N468" s="392">
        <f>SUM('2. NCCF CAD'!N468,'3. NCCF USD'!N468,'4. NCCF EUR'!N468,'5. NCCF GBP'!N468,'6. NCCF Autres (inclus)'!N468)</f>
        <v>0</v>
      </c>
      <c r="O468" s="392">
        <f>SUM('2. NCCF CAD'!O468,'3. NCCF USD'!O468,'4. NCCF EUR'!O468,'5. NCCF GBP'!O468,'6. NCCF Autres (inclus)'!O468)</f>
        <v>0</v>
      </c>
      <c r="P468" s="392">
        <f>SUM('2. NCCF CAD'!P468,'3. NCCF USD'!P468,'4. NCCF EUR'!P468,'5. NCCF GBP'!P468,'6. NCCF Autres (inclus)'!P468)</f>
        <v>0</v>
      </c>
      <c r="Q468" s="392">
        <f>SUM('2. NCCF CAD'!Q468,'3. NCCF USD'!Q468,'4. NCCF EUR'!Q468,'5. NCCF GBP'!Q468,'6. NCCF Autres (inclus)'!Q468)</f>
        <v>0</v>
      </c>
      <c r="R468" s="392">
        <f>SUM('2. NCCF CAD'!R468,'3. NCCF USD'!R468,'4. NCCF EUR'!R468,'5. NCCF GBP'!R468,'6. NCCF Autres (inclus)'!R468)</f>
        <v>0</v>
      </c>
      <c r="S468" s="392">
        <f>SUM('2. NCCF CAD'!S468,'3. NCCF USD'!S468,'4. NCCF EUR'!S468,'5. NCCF GBP'!S468,'6. NCCF Autres (inclus)'!S468)</f>
        <v>0</v>
      </c>
      <c r="T468" s="392">
        <f>SUM('2. NCCF CAD'!T468,'3. NCCF USD'!T468,'4. NCCF EUR'!T468,'5. NCCF GBP'!T468,'6. NCCF Autres (inclus)'!T468)</f>
        <v>0</v>
      </c>
      <c r="U468" s="388">
        <f>SUM('2. NCCF CAD'!U468,'3. NCCF USD'!U468,'4. NCCF EUR'!U468,'5. NCCF GBP'!U468,'6. NCCF Autres (inclus)'!U468)</f>
        <v>0</v>
      </c>
      <c r="V468" s="393">
        <f>SUM('2. NCCF CAD'!V468,'3. NCCF USD'!V468,'4. NCCF EUR'!V468,'5. NCCF GBP'!V468,'6. NCCF Autres (inclus)'!V468)</f>
        <v>0</v>
      </c>
      <c r="W468" s="420">
        <f>SUM('2. NCCF CAD'!W468,'3. NCCF USD'!W468,'4. NCCF EUR'!W468,'5. NCCF GBP'!W468,'6. NCCF Autres (inclus)'!W468)</f>
        <v>0</v>
      </c>
      <c r="Y468" s="236"/>
    </row>
    <row r="469" spans="2:25" outlineLevel="1" x14ac:dyDescent="0.25">
      <c r="B469" s="465"/>
      <c r="C469" s="272"/>
      <c r="D469" s="272"/>
      <c r="E469" s="273"/>
      <c r="F469" s="274" t="s">
        <v>70</v>
      </c>
      <c r="G469" s="394">
        <f>SUM('2. NCCF CAD'!G469,'3. NCCF USD'!G469,'4. NCCF EUR'!G469,'5. NCCF GBP'!G469,'6. NCCF Autres (inclus)'!G469)</f>
        <v>0</v>
      </c>
      <c r="H469" s="395">
        <f>SUM('2. NCCF CAD'!H469,'3. NCCF USD'!H469,'4. NCCF EUR'!H469,'5. NCCF GBP'!H469,'6. NCCF Autres (inclus)'!H469)</f>
        <v>0</v>
      </c>
      <c r="I469" s="389">
        <f>SUM('2. NCCF CAD'!I469,'3. NCCF USD'!I469,'4. NCCF EUR'!I469,'5. NCCF GBP'!I469,'6. NCCF Autres (inclus)'!I469)</f>
        <v>0</v>
      </c>
      <c r="J469" s="389">
        <f>SUM('2. NCCF CAD'!J469,'3. NCCF USD'!J469,'4. NCCF EUR'!J469,'5. NCCF GBP'!J469,'6. NCCF Autres (inclus)'!J469)</f>
        <v>0</v>
      </c>
      <c r="K469" s="436">
        <f>SUM('2. NCCF CAD'!K469,'3. NCCF USD'!K469,'4. NCCF EUR'!K469,'5. NCCF GBP'!K469,'6. NCCF Autres (inclus)'!K469)</f>
        <v>0</v>
      </c>
      <c r="L469" s="391">
        <f>SUM('2. NCCF CAD'!L469,'3. NCCF USD'!L469,'4. NCCF EUR'!L469,'5. NCCF GBP'!L469,'6. NCCF Autres (inclus)'!L469)</f>
        <v>0</v>
      </c>
      <c r="M469" s="396">
        <f>SUM('2. NCCF CAD'!M469,'3. NCCF USD'!M469,'4. NCCF EUR'!M469,'5. NCCF GBP'!M469,'6. NCCF Autres (inclus)'!M469)</f>
        <v>0</v>
      </c>
      <c r="N469" s="392">
        <f>SUM('2. NCCF CAD'!N469,'3. NCCF USD'!N469,'4. NCCF EUR'!N469,'5. NCCF GBP'!N469,'6. NCCF Autres (inclus)'!N469)</f>
        <v>0</v>
      </c>
      <c r="O469" s="392">
        <f>SUM('2. NCCF CAD'!O469,'3. NCCF USD'!O469,'4. NCCF EUR'!O469,'5. NCCF GBP'!O469,'6. NCCF Autres (inclus)'!O469)</f>
        <v>0</v>
      </c>
      <c r="P469" s="392">
        <f>SUM('2. NCCF CAD'!P469,'3. NCCF USD'!P469,'4. NCCF EUR'!P469,'5. NCCF GBP'!P469,'6. NCCF Autres (inclus)'!P469)</f>
        <v>0</v>
      </c>
      <c r="Q469" s="392">
        <f>SUM('2. NCCF CAD'!Q469,'3. NCCF USD'!Q469,'4. NCCF EUR'!Q469,'5. NCCF GBP'!Q469,'6. NCCF Autres (inclus)'!Q469)</f>
        <v>0</v>
      </c>
      <c r="R469" s="392">
        <f>SUM('2. NCCF CAD'!R469,'3. NCCF USD'!R469,'4. NCCF EUR'!R469,'5. NCCF GBP'!R469,'6. NCCF Autres (inclus)'!R469)</f>
        <v>0</v>
      </c>
      <c r="S469" s="392">
        <f>SUM('2. NCCF CAD'!S469,'3. NCCF USD'!S469,'4. NCCF EUR'!S469,'5. NCCF GBP'!S469,'6. NCCF Autres (inclus)'!S469)</f>
        <v>0</v>
      </c>
      <c r="T469" s="392">
        <f>SUM('2. NCCF CAD'!T469,'3. NCCF USD'!T469,'4. NCCF EUR'!T469,'5. NCCF GBP'!T469,'6. NCCF Autres (inclus)'!T469)</f>
        <v>0</v>
      </c>
      <c r="U469" s="388">
        <f>SUM('2. NCCF CAD'!U469,'3. NCCF USD'!U469,'4. NCCF EUR'!U469,'5. NCCF GBP'!U469,'6. NCCF Autres (inclus)'!U469)</f>
        <v>0</v>
      </c>
      <c r="V469" s="393">
        <f>SUM('2. NCCF CAD'!V469,'3. NCCF USD'!V469,'4. NCCF EUR'!V469,'5. NCCF GBP'!V469,'6. NCCF Autres (inclus)'!V469)</f>
        <v>0</v>
      </c>
      <c r="W469" s="420">
        <f>SUM('2. NCCF CAD'!W469,'3. NCCF USD'!W469,'4. NCCF EUR'!W469,'5. NCCF GBP'!W469,'6. NCCF Autres (inclus)'!W469)</f>
        <v>0</v>
      </c>
      <c r="Y469" s="236"/>
    </row>
    <row r="470" spans="2:25" x14ac:dyDescent="0.25">
      <c r="B470" s="465"/>
      <c r="C470" s="272"/>
      <c r="D470" s="272" t="s">
        <v>71</v>
      </c>
      <c r="E470" s="273"/>
      <c r="F470" s="273"/>
      <c r="G470" s="367"/>
      <c r="H470" s="369"/>
      <c r="I470" s="369"/>
      <c r="J470" s="369"/>
      <c r="K470" s="369"/>
      <c r="L470" s="363"/>
      <c r="M470" s="364"/>
      <c r="N470" s="364"/>
      <c r="O470" s="364"/>
      <c r="P470" s="364"/>
      <c r="Q470" s="364"/>
      <c r="R470" s="364"/>
      <c r="S470" s="364"/>
      <c r="T470" s="364"/>
      <c r="U470" s="364"/>
      <c r="V470" s="365"/>
      <c r="W470" s="365"/>
      <c r="Y470" s="353"/>
    </row>
    <row r="471" spans="2:25" x14ac:dyDescent="0.25">
      <c r="B471" s="465"/>
      <c r="C471" s="272"/>
      <c r="D471" s="272"/>
      <c r="E471" s="273" t="s">
        <v>72</v>
      </c>
      <c r="F471" s="273"/>
      <c r="G471" s="367">
        <f t="shared" ref="G471:W471" si="102">SUBTOTAL(9,G472:G473)</f>
        <v>0</v>
      </c>
      <c r="H471" s="368">
        <f t="shared" si="102"/>
        <v>0</v>
      </c>
      <c r="I471" s="369">
        <f t="shared" si="102"/>
        <v>0</v>
      </c>
      <c r="J471" s="369">
        <f t="shared" si="102"/>
        <v>0</v>
      </c>
      <c r="K471" s="370">
        <f t="shared" si="102"/>
        <v>0</v>
      </c>
      <c r="L471" s="364">
        <f t="shared" si="102"/>
        <v>0</v>
      </c>
      <c r="M471" s="364">
        <f t="shared" si="102"/>
        <v>0</v>
      </c>
      <c r="N471" s="364">
        <f t="shared" si="102"/>
        <v>0</v>
      </c>
      <c r="O471" s="364">
        <f t="shared" si="102"/>
        <v>0</v>
      </c>
      <c r="P471" s="364">
        <f t="shared" si="102"/>
        <v>0</v>
      </c>
      <c r="Q471" s="364">
        <f t="shared" si="102"/>
        <v>0</v>
      </c>
      <c r="R471" s="364">
        <f t="shared" si="102"/>
        <v>0</v>
      </c>
      <c r="S471" s="364">
        <f t="shared" si="102"/>
        <v>0</v>
      </c>
      <c r="T471" s="364">
        <f t="shared" si="102"/>
        <v>0</v>
      </c>
      <c r="U471" s="364">
        <f t="shared" si="102"/>
        <v>0</v>
      </c>
      <c r="V471" s="364">
        <f t="shared" si="102"/>
        <v>0</v>
      </c>
      <c r="W471" s="366">
        <f t="shared" si="102"/>
        <v>0</v>
      </c>
      <c r="Y471" s="354"/>
    </row>
    <row r="472" spans="2:25" outlineLevel="1" x14ac:dyDescent="0.25">
      <c r="B472" s="465"/>
      <c r="C472" s="272"/>
      <c r="D472" s="272"/>
      <c r="E472" s="273"/>
      <c r="F472" s="274" t="s">
        <v>73</v>
      </c>
      <c r="G472" s="394">
        <f>SUM('2. NCCF CAD'!G472,'3. NCCF USD'!G472,'4. NCCF EUR'!G472,'5. NCCF GBP'!G472,'6. NCCF Autres (inclus)'!G472)</f>
        <v>0</v>
      </c>
      <c r="H472" s="395">
        <f>SUM('2. NCCF CAD'!H472,'3. NCCF USD'!H472,'4. NCCF EUR'!H472,'5. NCCF GBP'!H472,'6. NCCF Autres (inclus)'!H472)</f>
        <v>0</v>
      </c>
      <c r="I472" s="389">
        <f>SUM('2. NCCF CAD'!I472,'3. NCCF USD'!I472,'4. NCCF EUR'!I472,'5. NCCF GBP'!I472,'6. NCCF Autres (inclus)'!I472)</f>
        <v>0</v>
      </c>
      <c r="J472" s="389">
        <f>SUM('2. NCCF CAD'!J472,'3. NCCF USD'!J472,'4. NCCF EUR'!J472,'5. NCCF GBP'!J472,'6. NCCF Autres (inclus)'!J472)</f>
        <v>0</v>
      </c>
      <c r="K472" s="436">
        <f>SUM('2. NCCF CAD'!K472,'3. NCCF USD'!K472,'4. NCCF EUR'!K472,'5. NCCF GBP'!K472,'6. NCCF Autres (inclus)'!K472)</f>
        <v>0</v>
      </c>
      <c r="L472" s="400">
        <f>SUM('2. NCCF CAD'!L472,'3. NCCF USD'!L472,'4. NCCF EUR'!L472,'5. NCCF GBP'!L472,'6. NCCF Autres (inclus)'!L472)</f>
        <v>0</v>
      </c>
      <c r="M472" s="392">
        <f>SUM('2. NCCF CAD'!M472,'3. NCCF USD'!M472,'4. NCCF EUR'!M472,'5. NCCF GBP'!M472,'6. NCCF Autres (inclus)'!M472)</f>
        <v>0</v>
      </c>
      <c r="N472" s="392">
        <f>SUM('2. NCCF CAD'!N472,'3. NCCF USD'!N472,'4. NCCF EUR'!N472,'5. NCCF GBP'!N472,'6. NCCF Autres (inclus)'!N472)</f>
        <v>0</v>
      </c>
      <c r="O472" s="392">
        <f>SUM('2. NCCF CAD'!O472,'3. NCCF USD'!O472,'4. NCCF EUR'!O472,'5. NCCF GBP'!O472,'6. NCCF Autres (inclus)'!O472)</f>
        <v>0</v>
      </c>
      <c r="P472" s="392">
        <f>SUM('2. NCCF CAD'!P472,'3. NCCF USD'!P472,'4. NCCF EUR'!P472,'5. NCCF GBP'!P472,'6. NCCF Autres (inclus)'!P472)</f>
        <v>0</v>
      </c>
      <c r="Q472" s="392">
        <f>SUM('2. NCCF CAD'!Q472,'3. NCCF USD'!Q472,'4. NCCF EUR'!Q472,'5. NCCF GBP'!Q472,'6. NCCF Autres (inclus)'!Q472)</f>
        <v>0</v>
      </c>
      <c r="R472" s="392">
        <f>SUM('2. NCCF CAD'!R472,'3. NCCF USD'!R472,'4. NCCF EUR'!R472,'5. NCCF GBP'!R472,'6. NCCF Autres (inclus)'!R472)</f>
        <v>0</v>
      </c>
      <c r="S472" s="392">
        <f>SUM('2. NCCF CAD'!S472,'3. NCCF USD'!S472,'4. NCCF EUR'!S472,'5. NCCF GBP'!S472,'6. NCCF Autres (inclus)'!S472)</f>
        <v>0</v>
      </c>
      <c r="T472" s="392">
        <f>SUM('2. NCCF CAD'!T472,'3. NCCF USD'!T472,'4. NCCF EUR'!T472,'5. NCCF GBP'!T472,'6. NCCF Autres (inclus)'!T472)</f>
        <v>0</v>
      </c>
      <c r="U472" s="388">
        <f>SUM('2. NCCF CAD'!U472,'3. NCCF USD'!U472,'4. NCCF EUR'!U472,'5. NCCF GBP'!U472,'6. NCCF Autres (inclus)'!U472)</f>
        <v>0</v>
      </c>
      <c r="V472" s="393">
        <f>SUM('2. NCCF CAD'!V472,'3. NCCF USD'!V472,'4. NCCF EUR'!V472,'5. NCCF GBP'!V472,'6. NCCF Autres (inclus)'!V472)</f>
        <v>0</v>
      </c>
      <c r="W472" s="420">
        <f>SUM('2. NCCF CAD'!W472,'3. NCCF USD'!W472,'4. NCCF EUR'!W472,'5. NCCF GBP'!W472,'6. NCCF Autres (inclus)'!W472)</f>
        <v>0</v>
      </c>
      <c r="Y472" s="236"/>
    </row>
    <row r="473" spans="2:25" outlineLevel="1" x14ac:dyDescent="0.25">
      <c r="B473" s="465"/>
      <c r="C473" s="272"/>
      <c r="D473" s="272"/>
      <c r="E473" s="273"/>
      <c r="F473" s="274" t="s">
        <v>74</v>
      </c>
      <c r="G473" s="394">
        <f>SUM('2. NCCF CAD'!G473,'3. NCCF USD'!G473,'4. NCCF EUR'!G473,'5. NCCF GBP'!G473,'6. NCCF Autres (inclus)'!G473)</f>
        <v>0</v>
      </c>
      <c r="H473" s="395">
        <f>SUM('2. NCCF CAD'!H473,'3. NCCF USD'!H473,'4. NCCF EUR'!H473,'5. NCCF GBP'!H473,'6. NCCF Autres (inclus)'!H473)</f>
        <v>0</v>
      </c>
      <c r="I473" s="389">
        <f>SUM('2. NCCF CAD'!I473,'3. NCCF USD'!I473,'4. NCCF EUR'!I473,'5. NCCF GBP'!I473,'6. NCCF Autres (inclus)'!I473)</f>
        <v>0</v>
      </c>
      <c r="J473" s="389">
        <f>SUM('2. NCCF CAD'!J473,'3. NCCF USD'!J473,'4. NCCF EUR'!J473,'5. NCCF GBP'!J473,'6. NCCF Autres (inclus)'!J473)</f>
        <v>0</v>
      </c>
      <c r="K473" s="436">
        <f>SUM('2. NCCF CAD'!K473,'3. NCCF USD'!K473,'4. NCCF EUR'!K473,'5. NCCF GBP'!K473,'6. NCCF Autres (inclus)'!K473)</f>
        <v>0</v>
      </c>
      <c r="L473" s="400">
        <f>SUM('2. NCCF CAD'!L473,'3. NCCF USD'!L473,'4. NCCF EUR'!L473,'5. NCCF GBP'!L473,'6. NCCF Autres (inclus)'!L473)</f>
        <v>0</v>
      </c>
      <c r="M473" s="392">
        <f>SUM('2. NCCF CAD'!M473,'3. NCCF USD'!M473,'4. NCCF EUR'!M473,'5. NCCF GBP'!M473,'6. NCCF Autres (inclus)'!M473)</f>
        <v>0</v>
      </c>
      <c r="N473" s="392">
        <f>SUM('2. NCCF CAD'!N473,'3. NCCF USD'!N473,'4. NCCF EUR'!N473,'5. NCCF GBP'!N473,'6. NCCF Autres (inclus)'!N473)</f>
        <v>0</v>
      </c>
      <c r="O473" s="392">
        <f>SUM('2. NCCF CAD'!O473,'3. NCCF USD'!O473,'4. NCCF EUR'!O473,'5. NCCF GBP'!O473,'6. NCCF Autres (inclus)'!O473)</f>
        <v>0</v>
      </c>
      <c r="P473" s="392">
        <f>SUM('2. NCCF CAD'!P473,'3. NCCF USD'!P473,'4. NCCF EUR'!P473,'5. NCCF GBP'!P473,'6. NCCF Autres (inclus)'!P473)</f>
        <v>0</v>
      </c>
      <c r="Q473" s="392">
        <f>SUM('2. NCCF CAD'!Q473,'3. NCCF USD'!Q473,'4. NCCF EUR'!Q473,'5. NCCF GBP'!Q473,'6. NCCF Autres (inclus)'!Q473)</f>
        <v>0</v>
      </c>
      <c r="R473" s="392">
        <f>SUM('2. NCCF CAD'!R473,'3. NCCF USD'!R473,'4. NCCF EUR'!R473,'5. NCCF GBP'!R473,'6. NCCF Autres (inclus)'!R473)</f>
        <v>0</v>
      </c>
      <c r="S473" s="392">
        <f>SUM('2. NCCF CAD'!S473,'3. NCCF USD'!S473,'4. NCCF EUR'!S473,'5. NCCF GBP'!S473,'6. NCCF Autres (inclus)'!S473)</f>
        <v>0</v>
      </c>
      <c r="T473" s="392">
        <f>SUM('2. NCCF CAD'!T473,'3. NCCF USD'!T473,'4. NCCF EUR'!T473,'5. NCCF GBP'!T473,'6. NCCF Autres (inclus)'!T473)</f>
        <v>0</v>
      </c>
      <c r="U473" s="388">
        <f>SUM('2. NCCF CAD'!U473,'3. NCCF USD'!U473,'4. NCCF EUR'!U473,'5. NCCF GBP'!U473,'6. NCCF Autres (inclus)'!U473)</f>
        <v>0</v>
      </c>
      <c r="V473" s="393">
        <f>SUM('2. NCCF CAD'!V473,'3. NCCF USD'!V473,'4. NCCF EUR'!V473,'5. NCCF GBP'!V473,'6. NCCF Autres (inclus)'!V473)</f>
        <v>0</v>
      </c>
      <c r="W473" s="420">
        <f>SUM('2. NCCF CAD'!W473,'3. NCCF USD'!W473,'4. NCCF EUR'!W473,'5. NCCF GBP'!W473,'6. NCCF Autres (inclus)'!W473)</f>
        <v>0</v>
      </c>
      <c r="Y473" s="236"/>
    </row>
    <row r="474" spans="2:25" x14ac:dyDescent="0.25">
      <c r="B474" s="465"/>
      <c r="C474" s="272"/>
      <c r="D474" s="272"/>
      <c r="E474" s="273" t="s">
        <v>75</v>
      </c>
      <c r="F474" s="273"/>
      <c r="G474" s="367">
        <f t="shared" ref="G474:W474" si="103">SUBTOTAL(9,G475:G476)</f>
        <v>0</v>
      </c>
      <c r="H474" s="368">
        <f t="shared" si="103"/>
        <v>0</v>
      </c>
      <c r="I474" s="369">
        <f t="shared" si="103"/>
        <v>0</v>
      </c>
      <c r="J474" s="369">
        <f t="shared" si="103"/>
        <v>0</v>
      </c>
      <c r="K474" s="370">
        <f t="shared" si="103"/>
        <v>0</v>
      </c>
      <c r="L474" s="364">
        <f t="shared" si="103"/>
        <v>0</v>
      </c>
      <c r="M474" s="364">
        <f t="shared" si="103"/>
        <v>0</v>
      </c>
      <c r="N474" s="364">
        <f t="shared" si="103"/>
        <v>0</v>
      </c>
      <c r="O474" s="364">
        <f t="shared" si="103"/>
        <v>0</v>
      </c>
      <c r="P474" s="364">
        <f t="shared" si="103"/>
        <v>0</v>
      </c>
      <c r="Q474" s="364">
        <f t="shared" si="103"/>
        <v>0</v>
      </c>
      <c r="R474" s="364">
        <f t="shared" si="103"/>
        <v>0</v>
      </c>
      <c r="S474" s="364">
        <f t="shared" si="103"/>
        <v>0</v>
      </c>
      <c r="T474" s="364">
        <f t="shared" si="103"/>
        <v>0</v>
      </c>
      <c r="U474" s="364">
        <f t="shared" si="103"/>
        <v>0</v>
      </c>
      <c r="V474" s="364">
        <f t="shared" si="103"/>
        <v>0</v>
      </c>
      <c r="W474" s="366">
        <f t="shared" si="103"/>
        <v>0</v>
      </c>
      <c r="Y474" s="238"/>
    </row>
    <row r="475" spans="2:25" outlineLevel="1" x14ac:dyDescent="0.25">
      <c r="B475" s="465"/>
      <c r="C475" s="272"/>
      <c r="D475" s="272"/>
      <c r="E475" s="273"/>
      <c r="F475" s="274" t="s">
        <v>76</v>
      </c>
      <c r="G475" s="394">
        <f>SUM('2. NCCF CAD'!G475,'3. NCCF USD'!G475,'4. NCCF EUR'!G475,'5. NCCF GBP'!G475,'6. NCCF Autres (inclus)'!G475)</f>
        <v>0</v>
      </c>
      <c r="H475" s="395">
        <f>SUM('2. NCCF CAD'!H475,'3. NCCF USD'!H475,'4. NCCF EUR'!H475,'5. NCCF GBP'!H475,'6. NCCF Autres (inclus)'!H475)</f>
        <v>0</v>
      </c>
      <c r="I475" s="389">
        <f>SUM('2. NCCF CAD'!I475,'3. NCCF USD'!I475,'4. NCCF EUR'!I475,'5. NCCF GBP'!I475,'6. NCCF Autres (inclus)'!I475)</f>
        <v>0</v>
      </c>
      <c r="J475" s="389">
        <f>SUM('2. NCCF CAD'!J475,'3. NCCF USD'!J475,'4. NCCF EUR'!J475,'5. NCCF GBP'!J475,'6. NCCF Autres (inclus)'!J475)</f>
        <v>0</v>
      </c>
      <c r="K475" s="436">
        <f>SUM('2. NCCF CAD'!K475,'3. NCCF USD'!K475,'4. NCCF EUR'!K475,'5. NCCF GBP'!K475,'6. NCCF Autres (inclus)'!K475)</f>
        <v>0</v>
      </c>
      <c r="L475" s="400">
        <f>SUM('2. NCCF CAD'!L475,'3. NCCF USD'!L475,'4. NCCF EUR'!L475,'5. NCCF GBP'!L475,'6. NCCF Autres (inclus)'!L475)</f>
        <v>0</v>
      </c>
      <c r="M475" s="392">
        <f>SUM('2. NCCF CAD'!M475,'3. NCCF USD'!M475,'4. NCCF EUR'!M475,'5. NCCF GBP'!M475,'6. NCCF Autres (inclus)'!M475)</f>
        <v>0</v>
      </c>
      <c r="N475" s="392">
        <f>SUM('2. NCCF CAD'!N475,'3. NCCF USD'!N475,'4. NCCF EUR'!N475,'5. NCCF GBP'!N475,'6. NCCF Autres (inclus)'!N475)</f>
        <v>0</v>
      </c>
      <c r="O475" s="392">
        <f>SUM('2. NCCF CAD'!O475,'3. NCCF USD'!O475,'4. NCCF EUR'!O475,'5. NCCF GBP'!O475,'6. NCCF Autres (inclus)'!O475)</f>
        <v>0</v>
      </c>
      <c r="P475" s="392">
        <f>SUM('2. NCCF CAD'!P475,'3. NCCF USD'!P475,'4. NCCF EUR'!P475,'5. NCCF GBP'!P475,'6. NCCF Autres (inclus)'!P475)</f>
        <v>0</v>
      </c>
      <c r="Q475" s="392">
        <f>SUM('2. NCCF CAD'!Q475,'3. NCCF USD'!Q475,'4. NCCF EUR'!Q475,'5. NCCF GBP'!Q475,'6. NCCF Autres (inclus)'!Q475)</f>
        <v>0</v>
      </c>
      <c r="R475" s="392">
        <f>SUM('2. NCCF CAD'!R475,'3. NCCF USD'!R475,'4. NCCF EUR'!R475,'5. NCCF GBP'!R475,'6. NCCF Autres (inclus)'!R475)</f>
        <v>0</v>
      </c>
      <c r="S475" s="392">
        <f>SUM('2. NCCF CAD'!S475,'3. NCCF USD'!S475,'4. NCCF EUR'!S475,'5. NCCF GBP'!S475,'6. NCCF Autres (inclus)'!S475)</f>
        <v>0</v>
      </c>
      <c r="T475" s="392">
        <f>SUM('2. NCCF CAD'!T475,'3. NCCF USD'!T475,'4. NCCF EUR'!T475,'5. NCCF GBP'!T475,'6. NCCF Autres (inclus)'!T475)</f>
        <v>0</v>
      </c>
      <c r="U475" s="388">
        <f>SUM('2. NCCF CAD'!U475,'3. NCCF USD'!U475,'4. NCCF EUR'!U475,'5. NCCF GBP'!U475,'6. NCCF Autres (inclus)'!U475)</f>
        <v>0</v>
      </c>
      <c r="V475" s="393">
        <f>SUM('2. NCCF CAD'!V475,'3. NCCF USD'!V475,'4. NCCF EUR'!V475,'5. NCCF GBP'!V475,'6. NCCF Autres (inclus)'!V475)</f>
        <v>0</v>
      </c>
      <c r="W475" s="420">
        <f>SUM('2. NCCF CAD'!W475,'3. NCCF USD'!W475,'4. NCCF EUR'!W475,'5. NCCF GBP'!W475,'6. NCCF Autres (inclus)'!W475)</f>
        <v>0</v>
      </c>
      <c r="Y475" s="236"/>
    </row>
    <row r="476" spans="2:25" outlineLevel="1" x14ac:dyDescent="0.25">
      <c r="B476" s="465"/>
      <c r="C476" s="272"/>
      <c r="D476" s="272"/>
      <c r="E476" s="273"/>
      <c r="F476" s="274" t="s">
        <v>77</v>
      </c>
      <c r="G476" s="394">
        <f>SUM('2. NCCF CAD'!G476,'3. NCCF USD'!G476,'4. NCCF EUR'!G476,'5. NCCF GBP'!G476,'6. NCCF Autres (inclus)'!G476)</f>
        <v>0</v>
      </c>
      <c r="H476" s="395">
        <f>SUM('2. NCCF CAD'!H476,'3. NCCF USD'!H476,'4. NCCF EUR'!H476,'5. NCCF GBP'!H476,'6. NCCF Autres (inclus)'!H476)</f>
        <v>0</v>
      </c>
      <c r="I476" s="389">
        <f>SUM('2. NCCF CAD'!I476,'3. NCCF USD'!I476,'4. NCCF EUR'!I476,'5. NCCF GBP'!I476,'6. NCCF Autres (inclus)'!I476)</f>
        <v>0</v>
      </c>
      <c r="J476" s="389">
        <f>SUM('2. NCCF CAD'!J476,'3. NCCF USD'!J476,'4. NCCF EUR'!J476,'5. NCCF GBP'!J476,'6. NCCF Autres (inclus)'!J476)</f>
        <v>0</v>
      </c>
      <c r="K476" s="436">
        <f>SUM('2. NCCF CAD'!K476,'3. NCCF USD'!K476,'4. NCCF EUR'!K476,'5. NCCF GBP'!K476,'6. NCCF Autres (inclus)'!K476)</f>
        <v>0</v>
      </c>
      <c r="L476" s="400">
        <f>SUM('2. NCCF CAD'!L476,'3. NCCF USD'!L476,'4. NCCF EUR'!L476,'5. NCCF GBP'!L476,'6. NCCF Autres (inclus)'!L476)</f>
        <v>0</v>
      </c>
      <c r="M476" s="392">
        <f>SUM('2. NCCF CAD'!M476,'3. NCCF USD'!M476,'4. NCCF EUR'!M476,'5. NCCF GBP'!M476,'6. NCCF Autres (inclus)'!M476)</f>
        <v>0</v>
      </c>
      <c r="N476" s="392">
        <f>SUM('2. NCCF CAD'!N476,'3. NCCF USD'!N476,'4. NCCF EUR'!N476,'5. NCCF GBP'!N476,'6. NCCF Autres (inclus)'!N476)</f>
        <v>0</v>
      </c>
      <c r="O476" s="392">
        <f>SUM('2. NCCF CAD'!O476,'3. NCCF USD'!O476,'4. NCCF EUR'!O476,'5. NCCF GBP'!O476,'6. NCCF Autres (inclus)'!O476)</f>
        <v>0</v>
      </c>
      <c r="P476" s="392">
        <f>SUM('2. NCCF CAD'!P476,'3. NCCF USD'!P476,'4. NCCF EUR'!P476,'5. NCCF GBP'!P476,'6. NCCF Autres (inclus)'!P476)</f>
        <v>0</v>
      </c>
      <c r="Q476" s="392">
        <f>SUM('2. NCCF CAD'!Q476,'3. NCCF USD'!Q476,'4. NCCF EUR'!Q476,'5. NCCF GBP'!Q476,'6. NCCF Autres (inclus)'!Q476)</f>
        <v>0</v>
      </c>
      <c r="R476" s="392">
        <f>SUM('2. NCCF CAD'!R476,'3. NCCF USD'!R476,'4. NCCF EUR'!R476,'5. NCCF GBP'!R476,'6. NCCF Autres (inclus)'!R476)</f>
        <v>0</v>
      </c>
      <c r="S476" s="392">
        <f>SUM('2. NCCF CAD'!S476,'3. NCCF USD'!S476,'4. NCCF EUR'!S476,'5. NCCF GBP'!S476,'6. NCCF Autres (inclus)'!S476)</f>
        <v>0</v>
      </c>
      <c r="T476" s="392">
        <f>SUM('2. NCCF CAD'!T476,'3. NCCF USD'!T476,'4. NCCF EUR'!T476,'5. NCCF GBP'!T476,'6. NCCF Autres (inclus)'!T476)</f>
        <v>0</v>
      </c>
      <c r="U476" s="388">
        <f>SUM('2. NCCF CAD'!U476,'3. NCCF USD'!U476,'4. NCCF EUR'!U476,'5. NCCF GBP'!U476,'6. NCCF Autres (inclus)'!U476)</f>
        <v>0</v>
      </c>
      <c r="V476" s="393">
        <f>SUM('2. NCCF CAD'!V476,'3. NCCF USD'!V476,'4. NCCF EUR'!V476,'5. NCCF GBP'!V476,'6. NCCF Autres (inclus)'!V476)</f>
        <v>0</v>
      </c>
      <c r="W476" s="420">
        <f>SUM('2. NCCF CAD'!W476,'3. NCCF USD'!W476,'4. NCCF EUR'!W476,'5. NCCF GBP'!W476,'6. NCCF Autres (inclus)'!W476)</f>
        <v>0</v>
      </c>
      <c r="Y476" s="236"/>
    </row>
    <row r="477" spans="2:25" x14ac:dyDescent="0.25">
      <c r="B477" s="465"/>
      <c r="C477" s="272"/>
      <c r="D477" s="272"/>
      <c r="E477" s="273" t="s">
        <v>78</v>
      </c>
      <c r="F477" s="273"/>
      <c r="G477" s="367">
        <f t="shared" ref="G477:W477" si="104">SUBTOTAL(9,G478:G479)</f>
        <v>0</v>
      </c>
      <c r="H477" s="368">
        <f t="shared" si="104"/>
        <v>0</v>
      </c>
      <c r="I477" s="369">
        <f t="shared" si="104"/>
        <v>0</v>
      </c>
      <c r="J477" s="369">
        <f t="shared" si="104"/>
        <v>0</v>
      </c>
      <c r="K477" s="370">
        <f t="shared" si="104"/>
        <v>0</v>
      </c>
      <c r="L477" s="364">
        <f t="shared" si="104"/>
        <v>0</v>
      </c>
      <c r="M477" s="364">
        <f t="shared" si="104"/>
        <v>0</v>
      </c>
      <c r="N477" s="364">
        <f t="shared" si="104"/>
        <v>0</v>
      </c>
      <c r="O477" s="364">
        <f t="shared" si="104"/>
        <v>0</v>
      </c>
      <c r="P477" s="364">
        <f t="shared" si="104"/>
        <v>0</v>
      </c>
      <c r="Q477" s="364">
        <f t="shared" si="104"/>
        <v>0</v>
      </c>
      <c r="R477" s="364">
        <f t="shared" si="104"/>
        <v>0</v>
      </c>
      <c r="S477" s="364">
        <f t="shared" si="104"/>
        <v>0</v>
      </c>
      <c r="T477" s="364">
        <f t="shared" si="104"/>
        <v>0</v>
      </c>
      <c r="U477" s="364">
        <f t="shared" si="104"/>
        <v>0</v>
      </c>
      <c r="V477" s="364">
        <f t="shared" si="104"/>
        <v>0</v>
      </c>
      <c r="W477" s="366">
        <f t="shared" si="104"/>
        <v>0</v>
      </c>
      <c r="Y477" s="238"/>
    </row>
    <row r="478" spans="2:25" outlineLevel="1" x14ac:dyDescent="0.25">
      <c r="B478" s="465"/>
      <c r="C478" s="272"/>
      <c r="D478" s="272"/>
      <c r="E478" s="273"/>
      <c r="F478" s="274" t="s">
        <v>79</v>
      </c>
      <c r="G478" s="394">
        <f>SUM('2. NCCF CAD'!G478,'3. NCCF USD'!G478,'4. NCCF EUR'!G478,'5. NCCF GBP'!G478,'6. NCCF Autres (inclus)'!G478)</f>
        <v>0</v>
      </c>
      <c r="H478" s="395">
        <f>SUM('2. NCCF CAD'!H478,'3. NCCF USD'!H478,'4. NCCF EUR'!H478,'5. NCCF GBP'!H478,'6. NCCF Autres (inclus)'!H478)</f>
        <v>0</v>
      </c>
      <c r="I478" s="389">
        <f>SUM('2. NCCF CAD'!I478,'3. NCCF USD'!I478,'4. NCCF EUR'!I478,'5. NCCF GBP'!I478,'6. NCCF Autres (inclus)'!I478)</f>
        <v>0</v>
      </c>
      <c r="J478" s="389">
        <f>SUM('2. NCCF CAD'!J478,'3. NCCF USD'!J478,'4. NCCF EUR'!J478,'5. NCCF GBP'!J478,'6. NCCF Autres (inclus)'!J478)</f>
        <v>0</v>
      </c>
      <c r="K478" s="436">
        <f>SUM('2. NCCF CAD'!K478,'3. NCCF USD'!K478,'4. NCCF EUR'!K478,'5. NCCF GBP'!K478,'6. NCCF Autres (inclus)'!K478)</f>
        <v>0</v>
      </c>
      <c r="L478" s="400">
        <f>SUM('2. NCCF CAD'!L478,'3. NCCF USD'!L478,'4. NCCF EUR'!L478,'5. NCCF GBP'!L478,'6. NCCF Autres (inclus)'!L478)</f>
        <v>0</v>
      </c>
      <c r="M478" s="392">
        <f>SUM('2. NCCF CAD'!M478,'3. NCCF USD'!M478,'4. NCCF EUR'!M478,'5. NCCF GBP'!M478,'6. NCCF Autres (inclus)'!M478)</f>
        <v>0</v>
      </c>
      <c r="N478" s="392">
        <f>SUM('2. NCCF CAD'!N478,'3. NCCF USD'!N478,'4. NCCF EUR'!N478,'5. NCCF GBP'!N478,'6. NCCF Autres (inclus)'!N478)</f>
        <v>0</v>
      </c>
      <c r="O478" s="392">
        <f>SUM('2. NCCF CAD'!O478,'3. NCCF USD'!O478,'4. NCCF EUR'!O478,'5. NCCF GBP'!O478,'6. NCCF Autres (inclus)'!O478)</f>
        <v>0</v>
      </c>
      <c r="P478" s="392">
        <f>SUM('2. NCCF CAD'!P478,'3. NCCF USD'!P478,'4. NCCF EUR'!P478,'5. NCCF GBP'!P478,'6. NCCF Autres (inclus)'!P478)</f>
        <v>0</v>
      </c>
      <c r="Q478" s="392">
        <f>SUM('2. NCCF CAD'!Q478,'3. NCCF USD'!Q478,'4. NCCF EUR'!Q478,'5. NCCF GBP'!Q478,'6. NCCF Autres (inclus)'!Q478)</f>
        <v>0</v>
      </c>
      <c r="R478" s="392">
        <f>SUM('2. NCCF CAD'!R478,'3. NCCF USD'!R478,'4. NCCF EUR'!R478,'5. NCCF GBP'!R478,'6. NCCF Autres (inclus)'!R478)</f>
        <v>0</v>
      </c>
      <c r="S478" s="392">
        <f>SUM('2. NCCF CAD'!S478,'3. NCCF USD'!S478,'4. NCCF EUR'!S478,'5. NCCF GBP'!S478,'6. NCCF Autres (inclus)'!S478)</f>
        <v>0</v>
      </c>
      <c r="T478" s="392">
        <f>SUM('2. NCCF CAD'!T478,'3. NCCF USD'!T478,'4. NCCF EUR'!T478,'5. NCCF GBP'!T478,'6. NCCF Autres (inclus)'!T478)</f>
        <v>0</v>
      </c>
      <c r="U478" s="388">
        <f>SUM('2. NCCF CAD'!U478,'3. NCCF USD'!U478,'4. NCCF EUR'!U478,'5. NCCF GBP'!U478,'6. NCCF Autres (inclus)'!U478)</f>
        <v>0</v>
      </c>
      <c r="V478" s="393">
        <f>SUM('2. NCCF CAD'!V478,'3. NCCF USD'!V478,'4. NCCF EUR'!V478,'5. NCCF GBP'!V478,'6. NCCF Autres (inclus)'!V478)</f>
        <v>0</v>
      </c>
      <c r="W478" s="420">
        <f>SUM('2. NCCF CAD'!W478,'3. NCCF USD'!W478,'4. NCCF EUR'!W478,'5. NCCF GBP'!W478,'6. NCCF Autres (inclus)'!W478)</f>
        <v>0</v>
      </c>
      <c r="Y478" s="236"/>
    </row>
    <row r="479" spans="2:25" outlineLevel="1" x14ac:dyDescent="0.25">
      <c r="B479" s="465"/>
      <c r="C479" s="272"/>
      <c r="D479" s="272"/>
      <c r="E479" s="273"/>
      <c r="F479" s="274" t="s">
        <v>80</v>
      </c>
      <c r="G479" s="394">
        <f>SUM('2. NCCF CAD'!G479,'3. NCCF USD'!G479,'4. NCCF EUR'!G479,'5. NCCF GBP'!G479,'6. NCCF Autres (inclus)'!G479)</f>
        <v>0</v>
      </c>
      <c r="H479" s="395">
        <f>SUM('2. NCCF CAD'!H479,'3. NCCF USD'!H479,'4. NCCF EUR'!H479,'5. NCCF GBP'!H479,'6. NCCF Autres (inclus)'!H479)</f>
        <v>0</v>
      </c>
      <c r="I479" s="389">
        <f>SUM('2. NCCF CAD'!I479,'3. NCCF USD'!I479,'4. NCCF EUR'!I479,'5. NCCF GBP'!I479,'6. NCCF Autres (inclus)'!I479)</f>
        <v>0</v>
      </c>
      <c r="J479" s="389">
        <f>SUM('2. NCCF CAD'!J479,'3. NCCF USD'!J479,'4. NCCF EUR'!J479,'5. NCCF GBP'!J479,'6. NCCF Autres (inclus)'!J479)</f>
        <v>0</v>
      </c>
      <c r="K479" s="436">
        <f>SUM('2. NCCF CAD'!K479,'3. NCCF USD'!K479,'4. NCCF EUR'!K479,'5. NCCF GBP'!K479,'6. NCCF Autres (inclus)'!K479)</f>
        <v>0</v>
      </c>
      <c r="L479" s="391">
        <f>SUM('2. NCCF CAD'!L479,'3. NCCF USD'!L479,'4. NCCF EUR'!L479,'5. NCCF GBP'!L479,'6. NCCF Autres (inclus)'!L479)</f>
        <v>0</v>
      </c>
      <c r="M479" s="410">
        <f>SUM('2. NCCF CAD'!M479,'3. NCCF USD'!M479,'4. NCCF EUR'!M479,'5. NCCF GBP'!M479,'6. NCCF Autres (inclus)'!M479)</f>
        <v>0</v>
      </c>
      <c r="N479" s="412">
        <f>SUM('2. NCCF CAD'!N479,'3. NCCF USD'!N479,'4. NCCF EUR'!N479,'5. NCCF GBP'!N479,'6. NCCF Autres (inclus)'!N479)</f>
        <v>0</v>
      </c>
      <c r="O479" s="412">
        <f>SUM('2. NCCF CAD'!O479,'3. NCCF USD'!O479,'4. NCCF EUR'!O479,'5. NCCF GBP'!O479,'6. NCCF Autres (inclus)'!O479)</f>
        <v>0</v>
      </c>
      <c r="P479" s="412">
        <f>SUM('2. NCCF CAD'!P479,'3. NCCF USD'!P479,'4. NCCF EUR'!P479,'5. NCCF GBP'!P479,'6. NCCF Autres (inclus)'!P479)</f>
        <v>0</v>
      </c>
      <c r="Q479" s="412">
        <f>SUM('2. NCCF CAD'!Q479,'3. NCCF USD'!Q479,'4. NCCF EUR'!Q479,'5. NCCF GBP'!Q479,'6. NCCF Autres (inclus)'!Q479)</f>
        <v>0</v>
      </c>
      <c r="R479" s="412">
        <f>SUM('2. NCCF CAD'!R479,'3. NCCF USD'!R479,'4. NCCF EUR'!R479,'5. NCCF GBP'!R479,'6. NCCF Autres (inclus)'!R479)</f>
        <v>0</v>
      </c>
      <c r="S479" s="412">
        <f>SUM('2. NCCF CAD'!S479,'3. NCCF USD'!S479,'4. NCCF EUR'!S479,'5. NCCF GBP'!S479,'6. NCCF Autres (inclus)'!S479)</f>
        <v>0</v>
      </c>
      <c r="T479" s="412">
        <f>SUM('2. NCCF CAD'!T479,'3. NCCF USD'!T479,'4. NCCF EUR'!T479,'5. NCCF GBP'!T479,'6. NCCF Autres (inclus)'!T479)</f>
        <v>0</v>
      </c>
      <c r="U479" s="388">
        <f>SUM('2. NCCF CAD'!U479,'3. NCCF USD'!U479,'4. NCCF EUR'!U479,'5. NCCF GBP'!U479,'6. NCCF Autres (inclus)'!U479)</f>
        <v>0</v>
      </c>
      <c r="V479" s="393">
        <f>SUM('2. NCCF CAD'!V479,'3. NCCF USD'!V479,'4. NCCF EUR'!V479,'5. NCCF GBP'!V479,'6. NCCF Autres (inclus)'!V479)</f>
        <v>0</v>
      </c>
      <c r="W479" s="420">
        <f>SUM('2. NCCF CAD'!W479,'3. NCCF USD'!W479,'4. NCCF EUR'!W479,'5. NCCF GBP'!W479,'6. NCCF Autres (inclus)'!W479)</f>
        <v>0</v>
      </c>
      <c r="Y479" s="236"/>
    </row>
    <row r="480" spans="2:25" x14ac:dyDescent="0.25">
      <c r="B480" s="465"/>
      <c r="C480" s="272"/>
      <c r="D480" s="272"/>
      <c r="E480" s="273" t="s">
        <v>81</v>
      </c>
      <c r="F480" s="273"/>
      <c r="G480" s="367">
        <f t="shared" ref="G480:W480" si="105">SUBTOTAL(9,G481:G482)</f>
        <v>0</v>
      </c>
      <c r="H480" s="368">
        <f t="shared" si="105"/>
        <v>0</v>
      </c>
      <c r="I480" s="369">
        <f t="shared" si="105"/>
        <v>0</v>
      </c>
      <c r="J480" s="369">
        <f t="shared" si="105"/>
        <v>0</v>
      </c>
      <c r="K480" s="370">
        <f t="shared" si="105"/>
        <v>0</v>
      </c>
      <c r="L480" s="364">
        <f t="shared" si="105"/>
        <v>0</v>
      </c>
      <c r="M480" s="364">
        <f t="shared" si="105"/>
        <v>0</v>
      </c>
      <c r="N480" s="364">
        <f t="shared" si="105"/>
        <v>0</v>
      </c>
      <c r="O480" s="364">
        <f t="shared" si="105"/>
        <v>0</v>
      </c>
      <c r="P480" s="364">
        <f t="shared" si="105"/>
        <v>0</v>
      </c>
      <c r="Q480" s="364">
        <f t="shared" si="105"/>
        <v>0</v>
      </c>
      <c r="R480" s="364">
        <f t="shared" si="105"/>
        <v>0</v>
      </c>
      <c r="S480" s="364">
        <f t="shared" si="105"/>
        <v>0</v>
      </c>
      <c r="T480" s="364">
        <f t="shared" si="105"/>
        <v>0</v>
      </c>
      <c r="U480" s="364">
        <f t="shared" si="105"/>
        <v>0</v>
      </c>
      <c r="V480" s="364">
        <f t="shared" si="105"/>
        <v>0</v>
      </c>
      <c r="W480" s="366">
        <f t="shared" si="105"/>
        <v>0</v>
      </c>
      <c r="Y480" s="238"/>
    </row>
    <row r="481" spans="2:25" outlineLevel="1" x14ac:dyDescent="0.25">
      <c r="B481" s="465"/>
      <c r="C481" s="272"/>
      <c r="D481" s="272"/>
      <c r="E481" s="273"/>
      <c r="F481" s="274" t="s">
        <v>82</v>
      </c>
      <c r="G481" s="394">
        <f>SUM('2. NCCF CAD'!G481,'3. NCCF USD'!G481,'4. NCCF EUR'!G481,'5. NCCF GBP'!G481,'6. NCCF Autres (inclus)'!G481)</f>
        <v>0</v>
      </c>
      <c r="H481" s="395">
        <f>SUM('2. NCCF CAD'!H481,'3. NCCF USD'!H481,'4. NCCF EUR'!H481,'5. NCCF GBP'!H481,'6. NCCF Autres (inclus)'!H481)</f>
        <v>0</v>
      </c>
      <c r="I481" s="389">
        <f>SUM('2. NCCF CAD'!I481,'3. NCCF USD'!I481,'4. NCCF EUR'!I481,'5. NCCF GBP'!I481,'6. NCCF Autres (inclus)'!I481)</f>
        <v>0</v>
      </c>
      <c r="J481" s="389">
        <f>SUM('2. NCCF CAD'!J481,'3. NCCF USD'!J481,'4. NCCF EUR'!J481,'5. NCCF GBP'!J481,'6. NCCF Autres (inclus)'!J481)</f>
        <v>0</v>
      </c>
      <c r="K481" s="436">
        <f>SUM('2. NCCF CAD'!K481,'3. NCCF USD'!K481,'4. NCCF EUR'!K481,'5. NCCF GBP'!K481,'6. NCCF Autres (inclus)'!K481)</f>
        <v>0</v>
      </c>
      <c r="L481" s="391">
        <f>SUM('2. NCCF CAD'!L481,'3. NCCF USD'!L481,'4. NCCF EUR'!L481,'5. NCCF GBP'!L481,'6. NCCF Autres (inclus)'!L481)</f>
        <v>0</v>
      </c>
      <c r="M481" s="396">
        <f>SUM('2. NCCF CAD'!M481,'3. NCCF USD'!M481,'4. NCCF EUR'!M481,'5. NCCF GBP'!M481,'6. NCCF Autres (inclus)'!M481)</f>
        <v>0</v>
      </c>
      <c r="N481" s="392">
        <f>SUM('2. NCCF CAD'!N481,'3. NCCF USD'!N481,'4. NCCF EUR'!N481,'5. NCCF GBP'!N481,'6. NCCF Autres (inclus)'!N481)</f>
        <v>0</v>
      </c>
      <c r="O481" s="392">
        <f>SUM('2. NCCF CAD'!O481,'3. NCCF USD'!O481,'4. NCCF EUR'!O481,'5. NCCF GBP'!O481,'6. NCCF Autres (inclus)'!O481)</f>
        <v>0</v>
      </c>
      <c r="P481" s="392">
        <f>SUM('2. NCCF CAD'!P481,'3. NCCF USD'!P481,'4. NCCF EUR'!P481,'5. NCCF GBP'!P481,'6. NCCF Autres (inclus)'!P481)</f>
        <v>0</v>
      </c>
      <c r="Q481" s="392">
        <f>SUM('2. NCCF CAD'!Q481,'3. NCCF USD'!Q481,'4. NCCF EUR'!Q481,'5. NCCF GBP'!Q481,'6. NCCF Autres (inclus)'!Q481)</f>
        <v>0</v>
      </c>
      <c r="R481" s="392">
        <f>SUM('2. NCCF CAD'!R481,'3. NCCF USD'!R481,'4. NCCF EUR'!R481,'5. NCCF GBP'!R481,'6. NCCF Autres (inclus)'!R481)</f>
        <v>0</v>
      </c>
      <c r="S481" s="392">
        <f>SUM('2. NCCF CAD'!S481,'3. NCCF USD'!S481,'4. NCCF EUR'!S481,'5. NCCF GBP'!S481,'6. NCCF Autres (inclus)'!S481)</f>
        <v>0</v>
      </c>
      <c r="T481" s="392">
        <f>SUM('2. NCCF CAD'!T481,'3. NCCF USD'!T481,'4. NCCF EUR'!T481,'5. NCCF GBP'!T481,'6. NCCF Autres (inclus)'!T481)</f>
        <v>0</v>
      </c>
      <c r="U481" s="388">
        <f>SUM('2. NCCF CAD'!U481,'3. NCCF USD'!U481,'4. NCCF EUR'!U481,'5. NCCF GBP'!U481,'6. NCCF Autres (inclus)'!U481)</f>
        <v>0</v>
      </c>
      <c r="V481" s="393">
        <f>SUM('2. NCCF CAD'!V481,'3. NCCF USD'!V481,'4. NCCF EUR'!V481,'5. NCCF GBP'!V481,'6. NCCF Autres (inclus)'!V481)</f>
        <v>0</v>
      </c>
      <c r="W481" s="420">
        <f>SUM('2. NCCF CAD'!W481,'3. NCCF USD'!W481,'4. NCCF EUR'!W481,'5. NCCF GBP'!W481,'6. NCCF Autres (inclus)'!W481)</f>
        <v>0</v>
      </c>
      <c r="Y481" s="236"/>
    </row>
    <row r="482" spans="2:25" outlineLevel="1" x14ac:dyDescent="0.25">
      <c r="B482" s="465"/>
      <c r="C482" s="272"/>
      <c r="D482" s="272"/>
      <c r="E482" s="273"/>
      <c r="F482" s="274" t="s">
        <v>83</v>
      </c>
      <c r="G482" s="394">
        <f>SUM('2. NCCF CAD'!G482,'3. NCCF USD'!G482,'4. NCCF EUR'!G482,'5. NCCF GBP'!G482,'6. NCCF Autres (inclus)'!G482)</f>
        <v>0</v>
      </c>
      <c r="H482" s="395">
        <f>SUM('2. NCCF CAD'!H482,'3. NCCF USD'!H482,'4. NCCF EUR'!H482,'5. NCCF GBP'!H482,'6. NCCF Autres (inclus)'!H482)</f>
        <v>0</v>
      </c>
      <c r="I482" s="389">
        <f>SUM('2. NCCF CAD'!I482,'3. NCCF USD'!I482,'4. NCCF EUR'!I482,'5. NCCF GBP'!I482,'6. NCCF Autres (inclus)'!I482)</f>
        <v>0</v>
      </c>
      <c r="J482" s="389">
        <f>SUM('2. NCCF CAD'!J482,'3. NCCF USD'!J482,'4. NCCF EUR'!J482,'5. NCCF GBP'!J482,'6. NCCF Autres (inclus)'!J482)</f>
        <v>0</v>
      </c>
      <c r="K482" s="436">
        <f>SUM('2. NCCF CAD'!K482,'3. NCCF USD'!K482,'4. NCCF EUR'!K482,'5. NCCF GBP'!K482,'6. NCCF Autres (inclus)'!K482)</f>
        <v>0</v>
      </c>
      <c r="L482" s="391">
        <f>SUM('2. NCCF CAD'!L482,'3. NCCF USD'!L482,'4. NCCF EUR'!L482,'5. NCCF GBP'!L482,'6. NCCF Autres (inclus)'!L482)</f>
        <v>0</v>
      </c>
      <c r="M482" s="396">
        <f>SUM('2. NCCF CAD'!M482,'3. NCCF USD'!M482,'4. NCCF EUR'!M482,'5. NCCF GBP'!M482,'6. NCCF Autres (inclus)'!M482)</f>
        <v>0</v>
      </c>
      <c r="N482" s="392">
        <f>SUM('2. NCCF CAD'!N482,'3. NCCF USD'!N482,'4. NCCF EUR'!N482,'5. NCCF GBP'!N482,'6. NCCF Autres (inclus)'!N482)</f>
        <v>0</v>
      </c>
      <c r="O482" s="392">
        <f>SUM('2. NCCF CAD'!O482,'3. NCCF USD'!O482,'4. NCCF EUR'!O482,'5. NCCF GBP'!O482,'6. NCCF Autres (inclus)'!O482)</f>
        <v>0</v>
      </c>
      <c r="P482" s="392">
        <f>SUM('2. NCCF CAD'!P482,'3. NCCF USD'!P482,'4. NCCF EUR'!P482,'5. NCCF GBP'!P482,'6. NCCF Autres (inclus)'!P482)</f>
        <v>0</v>
      </c>
      <c r="Q482" s="392">
        <f>SUM('2. NCCF CAD'!Q482,'3. NCCF USD'!Q482,'4. NCCF EUR'!Q482,'5. NCCF GBP'!Q482,'6. NCCF Autres (inclus)'!Q482)</f>
        <v>0</v>
      </c>
      <c r="R482" s="392">
        <f>SUM('2. NCCF CAD'!R482,'3. NCCF USD'!R482,'4. NCCF EUR'!R482,'5. NCCF GBP'!R482,'6. NCCF Autres (inclus)'!R482)</f>
        <v>0</v>
      </c>
      <c r="S482" s="392">
        <f>SUM('2. NCCF CAD'!S482,'3. NCCF USD'!S482,'4. NCCF EUR'!S482,'5. NCCF GBP'!S482,'6. NCCF Autres (inclus)'!S482)</f>
        <v>0</v>
      </c>
      <c r="T482" s="392">
        <f>SUM('2. NCCF CAD'!T482,'3. NCCF USD'!T482,'4. NCCF EUR'!T482,'5. NCCF GBP'!T482,'6. NCCF Autres (inclus)'!T482)</f>
        <v>0</v>
      </c>
      <c r="U482" s="388">
        <f>SUM('2. NCCF CAD'!U482,'3. NCCF USD'!U482,'4. NCCF EUR'!U482,'5. NCCF GBP'!U482,'6. NCCF Autres (inclus)'!U482)</f>
        <v>0</v>
      </c>
      <c r="V482" s="393">
        <f>SUM('2. NCCF CAD'!V482,'3. NCCF USD'!V482,'4. NCCF EUR'!V482,'5. NCCF GBP'!V482,'6. NCCF Autres (inclus)'!V482)</f>
        <v>0</v>
      </c>
      <c r="W482" s="420">
        <f>SUM('2. NCCF CAD'!W482,'3. NCCF USD'!W482,'4. NCCF EUR'!W482,'5. NCCF GBP'!W482,'6. NCCF Autres (inclus)'!W482)</f>
        <v>0</v>
      </c>
      <c r="Y482" s="236"/>
    </row>
    <row r="483" spans="2:25" x14ac:dyDescent="0.25">
      <c r="B483" s="465"/>
      <c r="C483" s="272"/>
      <c r="D483" s="272"/>
      <c r="E483" s="273" t="s">
        <v>84</v>
      </c>
      <c r="F483" s="273"/>
      <c r="G483" s="367">
        <f t="shared" ref="G483:W483" si="106">SUBTOTAL(9,G484:G485)</f>
        <v>0</v>
      </c>
      <c r="H483" s="368">
        <f t="shared" si="106"/>
        <v>0</v>
      </c>
      <c r="I483" s="369">
        <f t="shared" si="106"/>
        <v>0</v>
      </c>
      <c r="J483" s="369">
        <f t="shared" si="106"/>
        <v>0</v>
      </c>
      <c r="K483" s="370">
        <f t="shared" si="106"/>
        <v>0</v>
      </c>
      <c r="L483" s="364">
        <f t="shared" si="106"/>
        <v>0</v>
      </c>
      <c r="M483" s="364">
        <f t="shared" si="106"/>
        <v>0</v>
      </c>
      <c r="N483" s="364">
        <f t="shared" si="106"/>
        <v>0</v>
      </c>
      <c r="O483" s="364">
        <f t="shared" si="106"/>
        <v>0</v>
      </c>
      <c r="P483" s="364">
        <f t="shared" si="106"/>
        <v>0</v>
      </c>
      <c r="Q483" s="364">
        <f t="shared" si="106"/>
        <v>0</v>
      </c>
      <c r="R483" s="364">
        <f t="shared" si="106"/>
        <v>0</v>
      </c>
      <c r="S483" s="364">
        <f t="shared" si="106"/>
        <v>0</v>
      </c>
      <c r="T483" s="364">
        <f t="shared" si="106"/>
        <v>0</v>
      </c>
      <c r="U483" s="364">
        <f t="shared" si="106"/>
        <v>0</v>
      </c>
      <c r="V483" s="364">
        <f t="shared" si="106"/>
        <v>0</v>
      </c>
      <c r="W483" s="366">
        <f t="shared" si="106"/>
        <v>0</v>
      </c>
      <c r="Y483" s="238"/>
    </row>
    <row r="484" spans="2:25" outlineLevel="1" x14ac:dyDescent="0.25">
      <c r="B484" s="465"/>
      <c r="C484" s="272"/>
      <c r="D484" s="272"/>
      <c r="E484" s="273"/>
      <c r="F484" s="274" t="s">
        <v>85</v>
      </c>
      <c r="G484" s="394">
        <f>SUM('2. NCCF CAD'!G484,'3. NCCF USD'!G484,'4. NCCF EUR'!G484,'5. NCCF GBP'!G484,'6. NCCF Autres (inclus)'!G484)</f>
        <v>0</v>
      </c>
      <c r="H484" s="395">
        <f>SUM('2. NCCF CAD'!H484,'3. NCCF USD'!H484,'4. NCCF EUR'!H484,'5. NCCF GBP'!H484,'6. NCCF Autres (inclus)'!H484)</f>
        <v>0</v>
      </c>
      <c r="I484" s="389">
        <f>SUM('2. NCCF CAD'!I484,'3. NCCF USD'!I484,'4. NCCF EUR'!I484,'5. NCCF GBP'!I484,'6. NCCF Autres (inclus)'!I484)</f>
        <v>0</v>
      </c>
      <c r="J484" s="389">
        <f>SUM('2. NCCF CAD'!J484,'3. NCCF USD'!J484,'4. NCCF EUR'!J484,'5. NCCF GBP'!J484,'6. NCCF Autres (inclus)'!J484)</f>
        <v>0</v>
      </c>
      <c r="K484" s="436">
        <f>SUM('2. NCCF CAD'!K484,'3. NCCF USD'!K484,'4. NCCF EUR'!K484,'5. NCCF GBP'!K484,'6. NCCF Autres (inclus)'!K484)</f>
        <v>0</v>
      </c>
      <c r="L484" s="391">
        <f>SUM('2. NCCF CAD'!L484,'3. NCCF USD'!L484,'4. NCCF EUR'!L484,'5. NCCF GBP'!L484,'6. NCCF Autres (inclus)'!L484)</f>
        <v>0</v>
      </c>
      <c r="M484" s="396">
        <f>SUM('2. NCCF CAD'!M484,'3. NCCF USD'!M484,'4. NCCF EUR'!M484,'5. NCCF GBP'!M484,'6. NCCF Autres (inclus)'!M484)</f>
        <v>0</v>
      </c>
      <c r="N484" s="392">
        <f>SUM('2. NCCF CAD'!N484,'3. NCCF USD'!N484,'4. NCCF EUR'!N484,'5. NCCF GBP'!N484,'6. NCCF Autres (inclus)'!N484)</f>
        <v>0</v>
      </c>
      <c r="O484" s="392">
        <f>SUM('2. NCCF CAD'!O484,'3. NCCF USD'!O484,'4. NCCF EUR'!O484,'5. NCCF GBP'!O484,'6. NCCF Autres (inclus)'!O484)</f>
        <v>0</v>
      </c>
      <c r="P484" s="392">
        <f>SUM('2. NCCF CAD'!P484,'3. NCCF USD'!P484,'4. NCCF EUR'!P484,'5. NCCF GBP'!P484,'6. NCCF Autres (inclus)'!P484)</f>
        <v>0</v>
      </c>
      <c r="Q484" s="392">
        <f>SUM('2. NCCF CAD'!Q484,'3. NCCF USD'!Q484,'4. NCCF EUR'!Q484,'5. NCCF GBP'!Q484,'6. NCCF Autres (inclus)'!Q484)</f>
        <v>0</v>
      </c>
      <c r="R484" s="392">
        <f>SUM('2. NCCF CAD'!R484,'3. NCCF USD'!R484,'4. NCCF EUR'!R484,'5. NCCF GBP'!R484,'6. NCCF Autres (inclus)'!R484)</f>
        <v>0</v>
      </c>
      <c r="S484" s="392">
        <f>SUM('2. NCCF CAD'!S484,'3. NCCF USD'!S484,'4. NCCF EUR'!S484,'5. NCCF GBP'!S484,'6. NCCF Autres (inclus)'!S484)</f>
        <v>0</v>
      </c>
      <c r="T484" s="392">
        <f>SUM('2. NCCF CAD'!T484,'3. NCCF USD'!T484,'4. NCCF EUR'!T484,'5. NCCF GBP'!T484,'6. NCCF Autres (inclus)'!T484)</f>
        <v>0</v>
      </c>
      <c r="U484" s="388">
        <f>SUM('2. NCCF CAD'!U484,'3. NCCF USD'!U484,'4. NCCF EUR'!U484,'5. NCCF GBP'!U484,'6. NCCF Autres (inclus)'!U484)</f>
        <v>0</v>
      </c>
      <c r="V484" s="393">
        <f>SUM('2. NCCF CAD'!V484,'3. NCCF USD'!V484,'4. NCCF EUR'!V484,'5. NCCF GBP'!V484,'6. NCCF Autres (inclus)'!V484)</f>
        <v>0</v>
      </c>
      <c r="W484" s="420">
        <f>SUM('2. NCCF CAD'!W484,'3. NCCF USD'!W484,'4. NCCF EUR'!W484,'5. NCCF GBP'!W484,'6. NCCF Autres (inclus)'!W484)</f>
        <v>0</v>
      </c>
      <c r="Y484" s="236"/>
    </row>
    <row r="485" spans="2:25" outlineLevel="1" x14ac:dyDescent="0.25">
      <c r="B485" s="465"/>
      <c r="C485" s="272"/>
      <c r="D485" s="272"/>
      <c r="E485" s="273"/>
      <c r="F485" s="274" t="s">
        <v>86</v>
      </c>
      <c r="G485" s="394">
        <f>SUM('2. NCCF CAD'!G485,'3. NCCF USD'!G485,'4. NCCF EUR'!G485,'5. NCCF GBP'!G485,'6. NCCF Autres (inclus)'!G485)</f>
        <v>0</v>
      </c>
      <c r="H485" s="395">
        <f>SUM('2. NCCF CAD'!H485,'3. NCCF USD'!H485,'4. NCCF EUR'!H485,'5. NCCF GBP'!H485,'6. NCCF Autres (inclus)'!H485)</f>
        <v>0</v>
      </c>
      <c r="I485" s="389">
        <f>SUM('2. NCCF CAD'!I485,'3. NCCF USD'!I485,'4. NCCF EUR'!I485,'5. NCCF GBP'!I485,'6. NCCF Autres (inclus)'!I485)</f>
        <v>0</v>
      </c>
      <c r="J485" s="389">
        <f>SUM('2. NCCF CAD'!J485,'3. NCCF USD'!J485,'4. NCCF EUR'!J485,'5. NCCF GBP'!J485,'6. NCCF Autres (inclus)'!J485)</f>
        <v>0</v>
      </c>
      <c r="K485" s="436">
        <f>SUM('2. NCCF CAD'!K485,'3. NCCF USD'!K485,'4. NCCF EUR'!K485,'5. NCCF GBP'!K485,'6. NCCF Autres (inclus)'!K485)</f>
        <v>0</v>
      </c>
      <c r="L485" s="391">
        <f>SUM('2. NCCF CAD'!L485,'3. NCCF USD'!L485,'4. NCCF EUR'!L485,'5. NCCF GBP'!L485,'6. NCCF Autres (inclus)'!L485)</f>
        <v>0</v>
      </c>
      <c r="M485" s="396">
        <f>SUM('2. NCCF CAD'!M485,'3. NCCF USD'!M485,'4. NCCF EUR'!M485,'5. NCCF GBP'!M485,'6. NCCF Autres (inclus)'!M485)</f>
        <v>0</v>
      </c>
      <c r="N485" s="392">
        <f>SUM('2. NCCF CAD'!N485,'3. NCCF USD'!N485,'4. NCCF EUR'!N485,'5. NCCF GBP'!N485,'6. NCCF Autres (inclus)'!N485)</f>
        <v>0</v>
      </c>
      <c r="O485" s="392">
        <f>SUM('2. NCCF CAD'!O485,'3. NCCF USD'!O485,'4. NCCF EUR'!O485,'5. NCCF GBP'!O485,'6. NCCF Autres (inclus)'!O485)</f>
        <v>0</v>
      </c>
      <c r="P485" s="392">
        <f>SUM('2. NCCF CAD'!P485,'3. NCCF USD'!P485,'4. NCCF EUR'!P485,'5. NCCF GBP'!P485,'6. NCCF Autres (inclus)'!P485)</f>
        <v>0</v>
      </c>
      <c r="Q485" s="392">
        <f>SUM('2. NCCF CAD'!Q485,'3. NCCF USD'!Q485,'4. NCCF EUR'!Q485,'5. NCCF GBP'!Q485,'6. NCCF Autres (inclus)'!Q485)</f>
        <v>0</v>
      </c>
      <c r="R485" s="392">
        <f>SUM('2. NCCF CAD'!R485,'3. NCCF USD'!R485,'4. NCCF EUR'!R485,'5. NCCF GBP'!R485,'6. NCCF Autres (inclus)'!R485)</f>
        <v>0</v>
      </c>
      <c r="S485" s="392">
        <f>SUM('2. NCCF CAD'!S485,'3. NCCF USD'!S485,'4. NCCF EUR'!S485,'5. NCCF GBP'!S485,'6. NCCF Autres (inclus)'!S485)</f>
        <v>0</v>
      </c>
      <c r="T485" s="392">
        <f>SUM('2. NCCF CAD'!T485,'3. NCCF USD'!T485,'4. NCCF EUR'!T485,'5. NCCF GBP'!T485,'6. NCCF Autres (inclus)'!T485)</f>
        <v>0</v>
      </c>
      <c r="U485" s="388">
        <f>SUM('2. NCCF CAD'!U485,'3. NCCF USD'!U485,'4. NCCF EUR'!U485,'5. NCCF GBP'!U485,'6. NCCF Autres (inclus)'!U485)</f>
        <v>0</v>
      </c>
      <c r="V485" s="393">
        <f>SUM('2. NCCF CAD'!V485,'3. NCCF USD'!V485,'4. NCCF EUR'!V485,'5. NCCF GBP'!V485,'6. NCCF Autres (inclus)'!V485)</f>
        <v>0</v>
      </c>
      <c r="W485" s="420">
        <f>SUM('2. NCCF CAD'!W485,'3. NCCF USD'!W485,'4. NCCF EUR'!W485,'5. NCCF GBP'!W485,'6. NCCF Autres (inclus)'!W485)</f>
        <v>0</v>
      </c>
      <c r="Y485" s="236"/>
    </row>
    <row r="486" spans="2:25" x14ac:dyDescent="0.25">
      <c r="B486" s="465"/>
      <c r="C486" s="272"/>
      <c r="D486" s="272"/>
      <c r="E486" s="273" t="s">
        <v>87</v>
      </c>
      <c r="F486" s="273"/>
      <c r="G486" s="367">
        <f t="shared" ref="G486:W486" si="107">SUBTOTAL(9,G487:G488)</f>
        <v>0</v>
      </c>
      <c r="H486" s="368">
        <f t="shared" si="107"/>
        <v>0</v>
      </c>
      <c r="I486" s="369">
        <f t="shared" si="107"/>
        <v>0</v>
      </c>
      <c r="J486" s="369">
        <f t="shared" si="107"/>
        <v>0</v>
      </c>
      <c r="K486" s="370">
        <f t="shared" si="107"/>
        <v>0</v>
      </c>
      <c r="L486" s="364">
        <f t="shared" si="107"/>
        <v>0</v>
      </c>
      <c r="M486" s="364">
        <f t="shared" si="107"/>
        <v>0</v>
      </c>
      <c r="N486" s="364">
        <f t="shared" si="107"/>
        <v>0</v>
      </c>
      <c r="O486" s="364">
        <f t="shared" si="107"/>
        <v>0</v>
      </c>
      <c r="P486" s="364">
        <f t="shared" si="107"/>
        <v>0</v>
      </c>
      <c r="Q486" s="364">
        <f t="shared" si="107"/>
        <v>0</v>
      </c>
      <c r="R486" s="364">
        <f t="shared" si="107"/>
        <v>0</v>
      </c>
      <c r="S486" s="364">
        <f t="shared" si="107"/>
        <v>0</v>
      </c>
      <c r="T486" s="364">
        <f t="shared" si="107"/>
        <v>0</v>
      </c>
      <c r="U486" s="364">
        <f t="shared" si="107"/>
        <v>0</v>
      </c>
      <c r="V486" s="364">
        <f t="shared" si="107"/>
        <v>0</v>
      </c>
      <c r="W486" s="366">
        <f t="shared" si="107"/>
        <v>0</v>
      </c>
      <c r="Y486" s="238"/>
    </row>
    <row r="487" spans="2:25" outlineLevel="1" x14ac:dyDescent="0.25">
      <c r="B487" s="465"/>
      <c r="C487" s="272"/>
      <c r="D487" s="272"/>
      <c r="E487" s="273"/>
      <c r="F487" s="274" t="s">
        <v>88</v>
      </c>
      <c r="G487" s="394">
        <f>SUM('2. NCCF CAD'!G487,'3. NCCF USD'!G487,'4. NCCF EUR'!G487,'5. NCCF GBP'!G487,'6. NCCF Autres (inclus)'!G487)</f>
        <v>0</v>
      </c>
      <c r="H487" s="395">
        <f>SUM('2. NCCF CAD'!H487,'3. NCCF USD'!H487,'4. NCCF EUR'!H487,'5. NCCF GBP'!H487,'6. NCCF Autres (inclus)'!H487)</f>
        <v>0</v>
      </c>
      <c r="I487" s="389">
        <f>SUM('2. NCCF CAD'!I487,'3. NCCF USD'!I487,'4. NCCF EUR'!I487,'5. NCCF GBP'!I487,'6. NCCF Autres (inclus)'!I487)</f>
        <v>0</v>
      </c>
      <c r="J487" s="389">
        <f>SUM('2. NCCF CAD'!J487,'3. NCCF USD'!J487,'4. NCCF EUR'!J487,'5. NCCF GBP'!J487,'6. NCCF Autres (inclus)'!J487)</f>
        <v>0</v>
      </c>
      <c r="K487" s="436">
        <f>SUM('2. NCCF CAD'!K487,'3. NCCF USD'!K487,'4. NCCF EUR'!K487,'5. NCCF GBP'!K487,'6. NCCF Autres (inclus)'!K487)</f>
        <v>0</v>
      </c>
      <c r="L487" s="391">
        <f>SUM('2. NCCF CAD'!L487,'3. NCCF USD'!L487,'4. NCCF EUR'!L487,'5. NCCF GBP'!L487,'6. NCCF Autres (inclus)'!L487)</f>
        <v>0</v>
      </c>
      <c r="M487" s="396">
        <f>SUM('2. NCCF CAD'!M487,'3. NCCF USD'!M487,'4. NCCF EUR'!M487,'5. NCCF GBP'!M487,'6. NCCF Autres (inclus)'!M487)</f>
        <v>0</v>
      </c>
      <c r="N487" s="392">
        <f>SUM('2. NCCF CAD'!N487,'3. NCCF USD'!N487,'4. NCCF EUR'!N487,'5. NCCF GBP'!N487,'6. NCCF Autres (inclus)'!N487)</f>
        <v>0</v>
      </c>
      <c r="O487" s="392">
        <f>SUM('2. NCCF CAD'!O487,'3. NCCF USD'!O487,'4. NCCF EUR'!O487,'5. NCCF GBP'!O487,'6. NCCF Autres (inclus)'!O487)</f>
        <v>0</v>
      </c>
      <c r="P487" s="392">
        <f>SUM('2. NCCF CAD'!P487,'3. NCCF USD'!P487,'4. NCCF EUR'!P487,'5. NCCF GBP'!P487,'6. NCCF Autres (inclus)'!P487)</f>
        <v>0</v>
      </c>
      <c r="Q487" s="392">
        <f>SUM('2. NCCF CAD'!Q487,'3. NCCF USD'!Q487,'4. NCCF EUR'!Q487,'5. NCCF GBP'!Q487,'6. NCCF Autres (inclus)'!Q487)</f>
        <v>0</v>
      </c>
      <c r="R487" s="392">
        <f>SUM('2. NCCF CAD'!R487,'3. NCCF USD'!R487,'4. NCCF EUR'!R487,'5. NCCF GBP'!R487,'6. NCCF Autres (inclus)'!R487)</f>
        <v>0</v>
      </c>
      <c r="S487" s="392">
        <f>SUM('2. NCCF CAD'!S487,'3. NCCF USD'!S487,'4. NCCF EUR'!S487,'5. NCCF GBP'!S487,'6. NCCF Autres (inclus)'!S487)</f>
        <v>0</v>
      </c>
      <c r="T487" s="392">
        <f>SUM('2. NCCF CAD'!T487,'3. NCCF USD'!T487,'4. NCCF EUR'!T487,'5. NCCF GBP'!T487,'6. NCCF Autres (inclus)'!T487)</f>
        <v>0</v>
      </c>
      <c r="U487" s="388">
        <f>SUM('2. NCCF CAD'!U487,'3. NCCF USD'!U487,'4. NCCF EUR'!U487,'5. NCCF GBP'!U487,'6. NCCF Autres (inclus)'!U487)</f>
        <v>0</v>
      </c>
      <c r="V487" s="393">
        <f>SUM('2. NCCF CAD'!V487,'3. NCCF USD'!V487,'4. NCCF EUR'!V487,'5. NCCF GBP'!V487,'6. NCCF Autres (inclus)'!V487)</f>
        <v>0</v>
      </c>
      <c r="W487" s="420">
        <f>SUM('2. NCCF CAD'!W487,'3. NCCF USD'!W487,'4. NCCF EUR'!W487,'5. NCCF GBP'!W487,'6. NCCF Autres (inclus)'!W487)</f>
        <v>0</v>
      </c>
      <c r="Y487" s="236"/>
    </row>
    <row r="488" spans="2:25" outlineLevel="1" x14ac:dyDescent="0.25">
      <c r="B488" s="465"/>
      <c r="C488" s="272"/>
      <c r="D488" s="272"/>
      <c r="E488" s="273"/>
      <c r="F488" s="274" t="s">
        <v>89</v>
      </c>
      <c r="G488" s="394">
        <f>SUM('2. NCCF CAD'!G488,'3. NCCF USD'!G488,'4. NCCF EUR'!G488,'5. NCCF GBP'!G488,'6. NCCF Autres (inclus)'!G488)</f>
        <v>0</v>
      </c>
      <c r="H488" s="395">
        <f>SUM('2. NCCF CAD'!H488,'3. NCCF USD'!H488,'4. NCCF EUR'!H488,'5. NCCF GBP'!H488,'6. NCCF Autres (inclus)'!H488)</f>
        <v>0</v>
      </c>
      <c r="I488" s="389">
        <f>SUM('2. NCCF CAD'!I488,'3. NCCF USD'!I488,'4. NCCF EUR'!I488,'5. NCCF GBP'!I488,'6. NCCF Autres (inclus)'!I488)</f>
        <v>0</v>
      </c>
      <c r="J488" s="389">
        <f>SUM('2. NCCF CAD'!J488,'3. NCCF USD'!J488,'4. NCCF EUR'!J488,'5. NCCF GBP'!J488,'6. NCCF Autres (inclus)'!J488)</f>
        <v>0</v>
      </c>
      <c r="K488" s="436">
        <f>SUM('2. NCCF CAD'!K488,'3. NCCF USD'!K488,'4. NCCF EUR'!K488,'5. NCCF GBP'!K488,'6. NCCF Autres (inclus)'!K488)</f>
        <v>0</v>
      </c>
      <c r="L488" s="391">
        <f>SUM('2. NCCF CAD'!L488,'3. NCCF USD'!L488,'4. NCCF EUR'!L488,'5. NCCF GBP'!L488,'6. NCCF Autres (inclus)'!L488)</f>
        <v>0</v>
      </c>
      <c r="M488" s="396">
        <f>SUM('2. NCCF CAD'!M488,'3. NCCF USD'!M488,'4. NCCF EUR'!M488,'5. NCCF GBP'!M488,'6. NCCF Autres (inclus)'!M488)</f>
        <v>0</v>
      </c>
      <c r="N488" s="392">
        <f>SUM('2. NCCF CAD'!N488,'3. NCCF USD'!N488,'4. NCCF EUR'!N488,'5. NCCF GBP'!N488,'6. NCCF Autres (inclus)'!N488)</f>
        <v>0</v>
      </c>
      <c r="O488" s="392">
        <f>SUM('2. NCCF CAD'!O488,'3. NCCF USD'!O488,'4. NCCF EUR'!O488,'5. NCCF GBP'!O488,'6. NCCF Autres (inclus)'!O488)</f>
        <v>0</v>
      </c>
      <c r="P488" s="392">
        <f>SUM('2. NCCF CAD'!P488,'3. NCCF USD'!P488,'4. NCCF EUR'!P488,'5. NCCF GBP'!P488,'6. NCCF Autres (inclus)'!P488)</f>
        <v>0</v>
      </c>
      <c r="Q488" s="392">
        <f>SUM('2. NCCF CAD'!Q488,'3. NCCF USD'!Q488,'4. NCCF EUR'!Q488,'5. NCCF GBP'!Q488,'6. NCCF Autres (inclus)'!Q488)</f>
        <v>0</v>
      </c>
      <c r="R488" s="392">
        <f>SUM('2. NCCF CAD'!R488,'3. NCCF USD'!R488,'4. NCCF EUR'!R488,'5. NCCF GBP'!R488,'6. NCCF Autres (inclus)'!R488)</f>
        <v>0</v>
      </c>
      <c r="S488" s="392">
        <f>SUM('2. NCCF CAD'!S488,'3. NCCF USD'!S488,'4. NCCF EUR'!S488,'5. NCCF GBP'!S488,'6. NCCF Autres (inclus)'!S488)</f>
        <v>0</v>
      </c>
      <c r="T488" s="392">
        <f>SUM('2. NCCF CAD'!T488,'3. NCCF USD'!T488,'4. NCCF EUR'!T488,'5. NCCF GBP'!T488,'6. NCCF Autres (inclus)'!T488)</f>
        <v>0</v>
      </c>
      <c r="U488" s="388">
        <f>SUM('2. NCCF CAD'!U488,'3. NCCF USD'!U488,'4. NCCF EUR'!U488,'5. NCCF GBP'!U488,'6. NCCF Autres (inclus)'!U488)</f>
        <v>0</v>
      </c>
      <c r="V488" s="393">
        <f>SUM('2. NCCF CAD'!V488,'3. NCCF USD'!V488,'4. NCCF EUR'!V488,'5. NCCF GBP'!V488,'6. NCCF Autres (inclus)'!V488)</f>
        <v>0</v>
      </c>
      <c r="W488" s="420">
        <f>SUM('2. NCCF CAD'!W488,'3. NCCF USD'!W488,'4. NCCF EUR'!W488,'5. NCCF GBP'!W488,'6. NCCF Autres (inclus)'!W488)</f>
        <v>0</v>
      </c>
      <c r="Y488" s="236"/>
    </row>
    <row r="489" spans="2:25" x14ac:dyDescent="0.25">
      <c r="B489" s="465"/>
      <c r="C489" s="272"/>
      <c r="D489" s="272" t="s">
        <v>90</v>
      </c>
      <c r="E489" s="273"/>
      <c r="F489" s="273"/>
      <c r="G489" s="367">
        <f>SUBTOTAL(9,G490:G492)</f>
        <v>0</v>
      </c>
      <c r="H489" s="369"/>
      <c r="I489" s="369"/>
      <c r="J489" s="369"/>
      <c r="K489" s="369"/>
      <c r="L489" s="363"/>
      <c r="M489" s="364"/>
      <c r="N489" s="364"/>
      <c r="O489" s="364"/>
      <c r="P489" s="364"/>
      <c r="Q489" s="364"/>
      <c r="R489" s="364"/>
      <c r="S489" s="364"/>
      <c r="T489" s="364"/>
      <c r="U489" s="364"/>
      <c r="V489" s="365"/>
      <c r="W489" s="365"/>
      <c r="Y489" s="238"/>
    </row>
    <row r="490" spans="2:25" outlineLevel="1" x14ac:dyDescent="0.25">
      <c r="B490" s="465"/>
      <c r="C490" s="272"/>
      <c r="D490" s="272"/>
      <c r="E490" s="273"/>
      <c r="F490" s="274" t="s">
        <v>91</v>
      </c>
      <c r="G490" s="394">
        <f>SUM('2. NCCF CAD'!G490,'3. NCCF USD'!G490,'4. NCCF EUR'!G490,'5. NCCF GBP'!G490,'6. NCCF Autres (inclus)'!G490)</f>
        <v>0</v>
      </c>
      <c r="H490" s="368"/>
      <c r="I490" s="369"/>
      <c r="J490" s="369"/>
      <c r="K490" s="370"/>
      <c r="L490" s="363"/>
      <c r="M490" s="364"/>
      <c r="N490" s="364"/>
      <c r="O490" s="364"/>
      <c r="P490" s="364"/>
      <c r="Q490" s="364"/>
      <c r="R490" s="364"/>
      <c r="S490" s="364"/>
      <c r="T490" s="364"/>
      <c r="U490" s="364"/>
      <c r="V490" s="365"/>
      <c r="W490" s="366"/>
      <c r="Y490" s="236"/>
    </row>
    <row r="491" spans="2:25" outlineLevel="1" x14ac:dyDescent="0.25">
      <c r="B491" s="465"/>
      <c r="C491" s="272"/>
      <c r="D491" s="272"/>
      <c r="E491" s="273"/>
      <c r="F491" s="274" t="s">
        <v>92</v>
      </c>
      <c r="G491" s="394">
        <f>SUM('2. NCCF CAD'!G491,'3. NCCF USD'!G491,'4. NCCF EUR'!G491,'5. NCCF GBP'!G491,'6. NCCF Autres (inclus)'!G491)</f>
        <v>0</v>
      </c>
      <c r="H491" s="368"/>
      <c r="I491" s="369"/>
      <c r="J491" s="369"/>
      <c r="K491" s="370"/>
      <c r="L491" s="363"/>
      <c r="M491" s="364"/>
      <c r="N491" s="364"/>
      <c r="O491" s="364"/>
      <c r="P491" s="364"/>
      <c r="Q491" s="364"/>
      <c r="R491" s="364"/>
      <c r="S491" s="364"/>
      <c r="T491" s="364"/>
      <c r="U491" s="364"/>
      <c r="V491" s="365"/>
      <c r="W491" s="366"/>
      <c r="Y491" s="236"/>
    </row>
    <row r="492" spans="2:25" outlineLevel="1" x14ac:dyDescent="0.25">
      <c r="B492" s="465"/>
      <c r="C492" s="272"/>
      <c r="D492" s="272"/>
      <c r="E492" s="273"/>
      <c r="F492" s="274" t="s">
        <v>93</v>
      </c>
      <c r="G492" s="394">
        <f>SUM('2. NCCF CAD'!G492,'3. NCCF USD'!G492,'4. NCCF EUR'!G492,'5. NCCF GBP'!G492,'6. NCCF Autres (inclus)'!G492)</f>
        <v>0</v>
      </c>
      <c r="H492" s="368"/>
      <c r="I492" s="369"/>
      <c r="J492" s="369"/>
      <c r="K492" s="370"/>
      <c r="L492" s="363"/>
      <c r="M492" s="364"/>
      <c r="N492" s="364"/>
      <c r="O492" s="364"/>
      <c r="P492" s="364"/>
      <c r="Q492" s="364"/>
      <c r="R492" s="364"/>
      <c r="S492" s="364"/>
      <c r="T492" s="364"/>
      <c r="U492" s="364"/>
      <c r="V492" s="365"/>
      <c r="W492" s="366"/>
      <c r="Y492" s="236"/>
    </row>
    <row r="493" spans="2:25" ht="13.5" customHeight="1" x14ac:dyDescent="0.25">
      <c r="B493" s="465"/>
      <c r="C493" s="275"/>
      <c r="D493" s="272" t="s">
        <v>94</v>
      </c>
      <c r="E493" s="273"/>
      <c r="F493" s="273"/>
      <c r="G493" s="367">
        <f t="shared" ref="G493:W493" si="108">SUBTOTAL(9,G494:G495)</f>
        <v>0</v>
      </c>
      <c r="H493" s="369">
        <f t="shared" si="108"/>
        <v>0</v>
      </c>
      <c r="I493" s="369">
        <f t="shared" si="108"/>
        <v>0</v>
      </c>
      <c r="J493" s="369">
        <f t="shared" si="108"/>
        <v>0</v>
      </c>
      <c r="K493" s="369">
        <f t="shared" si="108"/>
        <v>0</v>
      </c>
      <c r="L493" s="363">
        <f t="shared" si="108"/>
        <v>0</v>
      </c>
      <c r="M493" s="364">
        <f t="shared" si="108"/>
        <v>0</v>
      </c>
      <c r="N493" s="364">
        <f t="shared" si="108"/>
        <v>0</v>
      </c>
      <c r="O493" s="364">
        <f t="shared" si="108"/>
        <v>0</v>
      </c>
      <c r="P493" s="364">
        <f t="shared" si="108"/>
        <v>0</v>
      </c>
      <c r="Q493" s="364">
        <f t="shared" si="108"/>
        <v>0</v>
      </c>
      <c r="R493" s="364">
        <f t="shared" si="108"/>
        <v>0</v>
      </c>
      <c r="S493" s="364">
        <f t="shared" si="108"/>
        <v>0</v>
      </c>
      <c r="T493" s="364">
        <f t="shared" si="108"/>
        <v>0</v>
      </c>
      <c r="U493" s="364">
        <f t="shared" si="108"/>
        <v>0</v>
      </c>
      <c r="V493" s="365">
        <f t="shared" si="108"/>
        <v>0</v>
      </c>
      <c r="W493" s="365">
        <f t="shared" si="108"/>
        <v>0</v>
      </c>
      <c r="Y493" s="238"/>
    </row>
    <row r="494" spans="2:25" outlineLevel="1" x14ac:dyDescent="0.25">
      <c r="B494" s="465"/>
      <c r="C494" s="272"/>
      <c r="D494" s="272"/>
      <c r="E494" s="273"/>
      <c r="F494" s="274" t="s">
        <v>95</v>
      </c>
      <c r="G494" s="394">
        <f>SUM('2. NCCF CAD'!G494,'3. NCCF USD'!G494,'4. NCCF EUR'!G494,'5. NCCF GBP'!G494,'6. NCCF Autres (inclus)'!G494)</f>
        <v>0</v>
      </c>
      <c r="H494" s="395">
        <f>SUM('2. NCCF CAD'!H494,'3. NCCF USD'!H494,'4. NCCF EUR'!H494,'5. NCCF GBP'!H494,'6. NCCF Autres (inclus)'!H494)</f>
        <v>0</v>
      </c>
      <c r="I494" s="389">
        <f>SUM('2. NCCF CAD'!I494,'3. NCCF USD'!I494,'4. NCCF EUR'!I494,'5. NCCF GBP'!I494,'6. NCCF Autres (inclus)'!I494)</f>
        <v>0</v>
      </c>
      <c r="J494" s="389">
        <f>SUM('2. NCCF CAD'!J494,'3. NCCF USD'!J494,'4. NCCF EUR'!J494,'5. NCCF GBP'!J494,'6. NCCF Autres (inclus)'!J494)</f>
        <v>0</v>
      </c>
      <c r="K494" s="436">
        <f>SUM('2. NCCF CAD'!K494,'3. NCCF USD'!K494,'4. NCCF EUR'!K494,'5. NCCF GBP'!K494,'6. NCCF Autres (inclus)'!K494)</f>
        <v>0</v>
      </c>
      <c r="L494" s="391">
        <f>SUM('2. NCCF CAD'!L494,'3. NCCF USD'!L494,'4. NCCF EUR'!L494,'5. NCCF GBP'!L494,'6. NCCF Autres (inclus)'!L494)</f>
        <v>0</v>
      </c>
      <c r="M494" s="396">
        <f>SUM('2. NCCF CAD'!M494,'3. NCCF USD'!M494,'4. NCCF EUR'!M494,'5. NCCF GBP'!M494,'6. NCCF Autres (inclus)'!M494)</f>
        <v>0</v>
      </c>
      <c r="N494" s="392">
        <f>SUM('2. NCCF CAD'!N494,'3. NCCF USD'!N494,'4. NCCF EUR'!N494,'5. NCCF GBP'!N494,'6. NCCF Autres (inclus)'!N494)</f>
        <v>0</v>
      </c>
      <c r="O494" s="392">
        <f>SUM('2. NCCF CAD'!O494,'3. NCCF USD'!O494,'4. NCCF EUR'!O494,'5. NCCF GBP'!O494,'6. NCCF Autres (inclus)'!O494)</f>
        <v>0</v>
      </c>
      <c r="P494" s="392">
        <f>SUM('2. NCCF CAD'!P494,'3. NCCF USD'!P494,'4. NCCF EUR'!P494,'5. NCCF GBP'!P494,'6. NCCF Autres (inclus)'!P494)</f>
        <v>0</v>
      </c>
      <c r="Q494" s="392">
        <f>SUM('2. NCCF CAD'!Q494,'3. NCCF USD'!Q494,'4. NCCF EUR'!Q494,'5. NCCF GBP'!Q494,'6. NCCF Autres (inclus)'!Q494)</f>
        <v>0</v>
      </c>
      <c r="R494" s="392">
        <f>SUM('2. NCCF CAD'!R494,'3. NCCF USD'!R494,'4. NCCF EUR'!R494,'5. NCCF GBP'!R494,'6. NCCF Autres (inclus)'!R494)</f>
        <v>0</v>
      </c>
      <c r="S494" s="392">
        <f>SUM('2. NCCF CAD'!S494,'3. NCCF USD'!S494,'4. NCCF EUR'!S494,'5. NCCF GBP'!S494,'6. NCCF Autres (inclus)'!S494)</f>
        <v>0</v>
      </c>
      <c r="T494" s="392">
        <f>SUM('2. NCCF CAD'!T494,'3. NCCF USD'!T494,'4. NCCF EUR'!T494,'5. NCCF GBP'!T494,'6. NCCF Autres (inclus)'!T494)</f>
        <v>0</v>
      </c>
      <c r="U494" s="388">
        <f>SUM('2. NCCF CAD'!U494,'3. NCCF USD'!U494,'4. NCCF EUR'!U494,'5. NCCF GBP'!U494,'6. NCCF Autres (inclus)'!U494)</f>
        <v>0</v>
      </c>
      <c r="V494" s="393">
        <f>SUM('2. NCCF CAD'!V494,'3. NCCF USD'!V494,'4. NCCF EUR'!V494,'5. NCCF GBP'!V494,'6. NCCF Autres (inclus)'!V494)</f>
        <v>0</v>
      </c>
      <c r="W494" s="420">
        <f>SUM('2. NCCF CAD'!W494,'3. NCCF USD'!W494,'4. NCCF EUR'!W494,'5. NCCF GBP'!W494,'6. NCCF Autres (inclus)'!W494)</f>
        <v>0</v>
      </c>
      <c r="Y494" s="236"/>
    </row>
    <row r="495" spans="2:25" outlineLevel="1" x14ac:dyDescent="0.25">
      <c r="B495" s="465"/>
      <c r="C495" s="272"/>
      <c r="D495" s="272"/>
      <c r="E495" s="273"/>
      <c r="F495" s="274" t="s">
        <v>96</v>
      </c>
      <c r="G495" s="394">
        <f>SUM('2. NCCF CAD'!G495,'3. NCCF USD'!G495,'4. NCCF EUR'!G495,'5. NCCF GBP'!G495,'6. NCCF Autres (inclus)'!G495)</f>
        <v>0</v>
      </c>
      <c r="H495" s="395">
        <f>SUM('2. NCCF CAD'!H495,'3. NCCF USD'!H495,'4. NCCF EUR'!H495,'5. NCCF GBP'!H495,'6. NCCF Autres (inclus)'!H495)</f>
        <v>0</v>
      </c>
      <c r="I495" s="389">
        <f>SUM('2. NCCF CAD'!I495,'3. NCCF USD'!I495,'4. NCCF EUR'!I495,'5. NCCF GBP'!I495,'6. NCCF Autres (inclus)'!I495)</f>
        <v>0</v>
      </c>
      <c r="J495" s="389">
        <f>SUM('2. NCCF CAD'!J495,'3. NCCF USD'!J495,'4. NCCF EUR'!J495,'5. NCCF GBP'!J495,'6. NCCF Autres (inclus)'!J495)</f>
        <v>0</v>
      </c>
      <c r="K495" s="436">
        <f>SUM('2. NCCF CAD'!K495,'3. NCCF USD'!K495,'4. NCCF EUR'!K495,'5. NCCF GBP'!K495,'6. NCCF Autres (inclus)'!K495)</f>
        <v>0</v>
      </c>
      <c r="L495" s="391">
        <f>SUM('2. NCCF CAD'!L495,'3. NCCF USD'!L495,'4. NCCF EUR'!L495,'5. NCCF GBP'!L495,'6. NCCF Autres (inclus)'!L495)</f>
        <v>0</v>
      </c>
      <c r="M495" s="396">
        <f>SUM('2. NCCF CAD'!M495,'3. NCCF USD'!M495,'4. NCCF EUR'!M495,'5. NCCF GBP'!M495,'6. NCCF Autres (inclus)'!M495)</f>
        <v>0</v>
      </c>
      <c r="N495" s="392">
        <f>SUM('2. NCCF CAD'!N495,'3. NCCF USD'!N495,'4. NCCF EUR'!N495,'5. NCCF GBP'!N495,'6. NCCF Autres (inclus)'!N495)</f>
        <v>0</v>
      </c>
      <c r="O495" s="392">
        <f>SUM('2. NCCF CAD'!O495,'3. NCCF USD'!O495,'4. NCCF EUR'!O495,'5. NCCF GBP'!O495,'6. NCCF Autres (inclus)'!O495)</f>
        <v>0</v>
      </c>
      <c r="P495" s="392">
        <f>SUM('2. NCCF CAD'!P495,'3. NCCF USD'!P495,'4. NCCF EUR'!P495,'5. NCCF GBP'!P495,'6. NCCF Autres (inclus)'!P495)</f>
        <v>0</v>
      </c>
      <c r="Q495" s="392">
        <f>SUM('2. NCCF CAD'!Q495,'3. NCCF USD'!Q495,'4. NCCF EUR'!Q495,'5. NCCF GBP'!Q495,'6. NCCF Autres (inclus)'!Q495)</f>
        <v>0</v>
      </c>
      <c r="R495" s="392">
        <f>SUM('2. NCCF CAD'!R495,'3. NCCF USD'!R495,'4. NCCF EUR'!R495,'5. NCCF GBP'!R495,'6. NCCF Autres (inclus)'!R495)</f>
        <v>0</v>
      </c>
      <c r="S495" s="392">
        <f>SUM('2. NCCF CAD'!S495,'3. NCCF USD'!S495,'4. NCCF EUR'!S495,'5. NCCF GBP'!S495,'6. NCCF Autres (inclus)'!S495)</f>
        <v>0</v>
      </c>
      <c r="T495" s="392">
        <f>SUM('2. NCCF CAD'!T495,'3. NCCF USD'!T495,'4. NCCF EUR'!T495,'5. NCCF GBP'!T495,'6. NCCF Autres (inclus)'!T495)</f>
        <v>0</v>
      </c>
      <c r="U495" s="388">
        <f>SUM('2. NCCF CAD'!U495,'3. NCCF USD'!U495,'4. NCCF EUR'!U495,'5. NCCF GBP'!U495,'6. NCCF Autres (inclus)'!U495)</f>
        <v>0</v>
      </c>
      <c r="V495" s="393">
        <f>SUM('2. NCCF CAD'!V495,'3. NCCF USD'!V495,'4. NCCF EUR'!V495,'5. NCCF GBP'!V495,'6. NCCF Autres (inclus)'!V495)</f>
        <v>0</v>
      </c>
      <c r="W495" s="420">
        <f>SUM('2. NCCF CAD'!W495,'3. NCCF USD'!W495,'4. NCCF EUR'!W495,'5. NCCF GBP'!W495,'6. NCCF Autres (inclus)'!W495)</f>
        <v>0</v>
      </c>
      <c r="Y495" s="236"/>
    </row>
    <row r="496" spans="2:25" x14ac:dyDescent="0.25">
      <c r="B496" s="465"/>
      <c r="C496" s="272" t="s">
        <v>260</v>
      </c>
      <c r="D496" s="272"/>
      <c r="E496" s="273"/>
      <c r="F496" s="275"/>
      <c r="G496" s="367"/>
      <c r="H496" s="369"/>
      <c r="I496" s="369"/>
      <c r="J496" s="369"/>
      <c r="K496" s="369"/>
      <c r="L496" s="363"/>
      <c r="M496" s="364"/>
      <c r="N496" s="364"/>
      <c r="O496" s="364"/>
      <c r="P496" s="364"/>
      <c r="Q496" s="364"/>
      <c r="R496" s="364"/>
      <c r="S496" s="364"/>
      <c r="T496" s="364"/>
      <c r="U496" s="364"/>
      <c r="V496" s="365"/>
      <c r="W496" s="365"/>
      <c r="Y496" s="353"/>
    </row>
    <row r="497" spans="2:25" x14ac:dyDescent="0.25">
      <c r="B497" s="465"/>
      <c r="C497" s="272"/>
      <c r="D497" s="272" t="s">
        <v>261</v>
      </c>
      <c r="E497" s="273"/>
      <c r="F497" s="275"/>
      <c r="G497" s="367">
        <f t="shared" ref="G497:W497" si="109">SUBTOTAL(9,G498:G499)</f>
        <v>0</v>
      </c>
      <c r="H497" s="368">
        <f t="shared" si="109"/>
        <v>0</v>
      </c>
      <c r="I497" s="369">
        <f t="shared" si="109"/>
        <v>0</v>
      </c>
      <c r="J497" s="369">
        <f t="shared" si="109"/>
        <v>0</v>
      </c>
      <c r="K497" s="370">
        <f t="shared" si="109"/>
        <v>0</v>
      </c>
      <c r="L497" s="364">
        <f t="shared" si="109"/>
        <v>0</v>
      </c>
      <c r="M497" s="364">
        <f t="shared" si="109"/>
        <v>0</v>
      </c>
      <c r="N497" s="364">
        <f t="shared" si="109"/>
        <v>0</v>
      </c>
      <c r="O497" s="364">
        <f t="shared" si="109"/>
        <v>0</v>
      </c>
      <c r="P497" s="364">
        <f t="shared" si="109"/>
        <v>0</v>
      </c>
      <c r="Q497" s="364">
        <f t="shared" si="109"/>
        <v>0</v>
      </c>
      <c r="R497" s="364">
        <f t="shared" si="109"/>
        <v>0</v>
      </c>
      <c r="S497" s="364">
        <f t="shared" si="109"/>
        <v>0</v>
      </c>
      <c r="T497" s="364">
        <f t="shared" si="109"/>
        <v>0</v>
      </c>
      <c r="U497" s="364">
        <f t="shared" si="109"/>
        <v>0</v>
      </c>
      <c r="V497" s="364">
        <f t="shared" si="109"/>
        <v>0</v>
      </c>
      <c r="W497" s="366">
        <f t="shared" si="109"/>
        <v>0</v>
      </c>
      <c r="Y497" s="354"/>
    </row>
    <row r="498" spans="2:25" outlineLevel="1" x14ac:dyDescent="0.25">
      <c r="B498" s="465"/>
      <c r="C498" s="273"/>
      <c r="D498" s="273"/>
      <c r="E498" s="273"/>
      <c r="F498" s="278" t="s">
        <v>262</v>
      </c>
      <c r="G498" s="402">
        <f>SUM('2. NCCF CAD'!G498,'3. NCCF USD'!G498,'4. NCCF EUR'!G498,'5. NCCF GBP'!G498,'6. NCCF Autres (inclus)'!G498)</f>
        <v>0</v>
      </c>
      <c r="H498" s="395">
        <f>SUM('2. NCCF CAD'!H498,'3. NCCF USD'!H498,'4. NCCF EUR'!H498,'5. NCCF GBP'!H498,'6. NCCF Autres (inclus)'!H498)</f>
        <v>0</v>
      </c>
      <c r="I498" s="389">
        <f>SUM('2. NCCF CAD'!I498,'3. NCCF USD'!I498,'4. NCCF EUR'!I498,'5. NCCF GBP'!I498,'6. NCCF Autres (inclus)'!I498)</f>
        <v>0</v>
      </c>
      <c r="J498" s="389">
        <f>SUM('2. NCCF CAD'!J498,'3. NCCF USD'!J498,'4. NCCF EUR'!J498,'5. NCCF GBP'!J498,'6. NCCF Autres (inclus)'!J498)</f>
        <v>0</v>
      </c>
      <c r="K498" s="436">
        <f>SUM('2. NCCF CAD'!K498,'3. NCCF USD'!K498,'4. NCCF EUR'!K498,'5. NCCF GBP'!K498,'6. NCCF Autres (inclus)'!K498)</f>
        <v>0</v>
      </c>
      <c r="L498" s="391">
        <f>SUM('2. NCCF CAD'!L498,'3. NCCF USD'!L498,'4. NCCF EUR'!L498,'5. NCCF GBP'!L498,'6. NCCF Autres (inclus)'!L498)</f>
        <v>0</v>
      </c>
      <c r="M498" s="396">
        <f>SUM('2. NCCF CAD'!M498,'3. NCCF USD'!M498,'4. NCCF EUR'!M498,'5. NCCF GBP'!M498,'6. NCCF Autres (inclus)'!M498)</f>
        <v>0</v>
      </c>
      <c r="N498" s="392">
        <f>SUM('2. NCCF CAD'!N498,'3. NCCF USD'!N498,'4. NCCF EUR'!N498,'5. NCCF GBP'!N498,'6. NCCF Autres (inclus)'!N498)</f>
        <v>0</v>
      </c>
      <c r="O498" s="392">
        <f>SUM('2. NCCF CAD'!O498,'3. NCCF USD'!O498,'4. NCCF EUR'!O498,'5. NCCF GBP'!O498,'6. NCCF Autres (inclus)'!O498)</f>
        <v>0</v>
      </c>
      <c r="P498" s="392">
        <f>SUM('2. NCCF CAD'!P498,'3. NCCF USD'!P498,'4. NCCF EUR'!P498,'5. NCCF GBP'!P498,'6. NCCF Autres (inclus)'!P498)</f>
        <v>0</v>
      </c>
      <c r="Q498" s="392">
        <f>SUM('2. NCCF CAD'!Q498,'3. NCCF USD'!Q498,'4. NCCF EUR'!Q498,'5. NCCF GBP'!Q498,'6. NCCF Autres (inclus)'!Q498)</f>
        <v>0</v>
      </c>
      <c r="R498" s="392">
        <f>SUM('2. NCCF CAD'!R498,'3. NCCF USD'!R498,'4. NCCF EUR'!R498,'5. NCCF GBP'!R498,'6. NCCF Autres (inclus)'!R498)</f>
        <v>0</v>
      </c>
      <c r="S498" s="392">
        <f>SUM('2. NCCF CAD'!S498,'3. NCCF USD'!S498,'4. NCCF EUR'!S498,'5. NCCF GBP'!S498,'6. NCCF Autres (inclus)'!S498)</f>
        <v>0</v>
      </c>
      <c r="T498" s="388">
        <f>SUM('2. NCCF CAD'!T498,'3. NCCF USD'!T498,'4. NCCF EUR'!T498,'5. NCCF GBP'!T498,'6. NCCF Autres (inclus)'!T498)</f>
        <v>0</v>
      </c>
      <c r="U498" s="392">
        <f>SUM('2. NCCF CAD'!U498,'3. NCCF USD'!U498,'4. NCCF EUR'!U498,'5. NCCF GBP'!U498,'6. NCCF Autres (inclus)'!U498)</f>
        <v>0</v>
      </c>
      <c r="V498" s="393">
        <f>SUM('2. NCCF CAD'!V498,'3. NCCF USD'!V498,'4. NCCF EUR'!V498,'5. NCCF GBP'!V498,'6. NCCF Autres (inclus)'!V498)</f>
        <v>0</v>
      </c>
      <c r="W498" s="420">
        <f>SUM('2. NCCF CAD'!W498,'3. NCCF USD'!W498,'4. NCCF EUR'!W498,'5. NCCF GBP'!W498,'6. NCCF Autres (inclus)'!W498)</f>
        <v>0</v>
      </c>
      <c r="Y498" s="236"/>
    </row>
    <row r="499" spans="2:25" outlineLevel="1" x14ac:dyDescent="0.25">
      <c r="B499" s="465"/>
      <c r="C499" s="273"/>
      <c r="D499" s="273"/>
      <c r="E499" s="273"/>
      <c r="F499" s="274" t="s">
        <v>263</v>
      </c>
      <c r="G499" s="394">
        <f>SUM('2. NCCF CAD'!G499,'3. NCCF USD'!G499,'4. NCCF EUR'!G499,'5. NCCF GBP'!G499,'6. NCCF Autres (inclus)'!G499)</f>
        <v>0</v>
      </c>
      <c r="H499" s="395">
        <f>SUM('2. NCCF CAD'!H499,'3. NCCF USD'!H499,'4. NCCF EUR'!H499,'5. NCCF GBP'!H499,'6. NCCF Autres (inclus)'!H499)</f>
        <v>0</v>
      </c>
      <c r="I499" s="389">
        <f>SUM('2. NCCF CAD'!I499,'3. NCCF USD'!I499,'4. NCCF EUR'!I499,'5. NCCF GBP'!I499,'6. NCCF Autres (inclus)'!I499)</f>
        <v>0</v>
      </c>
      <c r="J499" s="389">
        <f>SUM('2. NCCF CAD'!J499,'3. NCCF USD'!J499,'4. NCCF EUR'!J499,'5. NCCF GBP'!J499,'6. NCCF Autres (inclus)'!J499)</f>
        <v>0</v>
      </c>
      <c r="K499" s="436">
        <f>SUM('2. NCCF CAD'!K499,'3. NCCF USD'!K499,'4. NCCF EUR'!K499,'5. NCCF GBP'!K499,'6. NCCF Autres (inclus)'!K499)</f>
        <v>0</v>
      </c>
      <c r="L499" s="391">
        <f>SUM('2. NCCF CAD'!L499,'3. NCCF USD'!L499,'4. NCCF EUR'!L499,'5. NCCF GBP'!L499,'6. NCCF Autres (inclus)'!L499)</f>
        <v>0</v>
      </c>
      <c r="M499" s="396">
        <f>SUM('2. NCCF CAD'!M499,'3. NCCF USD'!M499,'4. NCCF EUR'!M499,'5. NCCF GBP'!M499,'6. NCCF Autres (inclus)'!M499)</f>
        <v>0</v>
      </c>
      <c r="N499" s="392">
        <f>SUM('2. NCCF CAD'!N499,'3. NCCF USD'!N499,'4. NCCF EUR'!N499,'5. NCCF GBP'!N499,'6. NCCF Autres (inclus)'!N499)</f>
        <v>0</v>
      </c>
      <c r="O499" s="392">
        <f>SUM('2. NCCF CAD'!O499,'3. NCCF USD'!O499,'4. NCCF EUR'!O499,'5. NCCF GBP'!O499,'6. NCCF Autres (inclus)'!O499)</f>
        <v>0</v>
      </c>
      <c r="P499" s="392">
        <f>SUM('2. NCCF CAD'!P499,'3. NCCF USD'!P499,'4. NCCF EUR'!P499,'5. NCCF GBP'!P499,'6. NCCF Autres (inclus)'!P499)</f>
        <v>0</v>
      </c>
      <c r="Q499" s="392">
        <f>SUM('2. NCCF CAD'!Q499,'3. NCCF USD'!Q499,'4. NCCF EUR'!Q499,'5. NCCF GBP'!Q499,'6. NCCF Autres (inclus)'!Q499)</f>
        <v>0</v>
      </c>
      <c r="R499" s="392">
        <f>SUM('2. NCCF CAD'!R499,'3. NCCF USD'!R499,'4. NCCF EUR'!R499,'5. NCCF GBP'!R499,'6. NCCF Autres (inclus)'!R499)</f>
        <v>0</v>
      </c>
      <c r="S499" s="392">
        <f>SUM('2. NCCF CAD'!S499,'3. NCCF USD'!S499,'4. NCCF EUR'!S499,'5. NCCF GBP'!S499,'6. NCCF Autres (inclus)'!S499)</f>
        <v>0</v>
      </c>
      <c r="T499" s="388">
        <f>SUM('2. NCCF CAD'!T499,'3. NCCF USD'!T499,'4. NCCF EUR'!T499,'5. NCCF GBP'!T499,'6. NCCF Autres (inclus)'!T499)</f>
        <v>0</v>
      </c>
      <c r="U499" s="392">
        <f>SUM('2. NCCF CAD'!U499,'3. NCCF USD'!U499,'4. NCCF EUR'!U499,'5. NCCF GBP'!U499,'6. NCCF Autres (inclus)'!U499)</f>
        <v>0</v>
      </c>
      <c r="V499" s="393">
        <f>SUM('2. NCCF CAD'!V499,'3. NCCF USD'!V499,'4. NCCF EUR'!V499,'5. NCCF GBP'!V499,'6. NCCF Autres (inclus)'!V499)</f>
        <v>0</v>
      </c>
      <c r="W499" s="420">
        <f>SUM('2. NCCF CAD'!W499,'3. NCCF USD'!W499,'4. NCCF EUR'!W499,'5. NCCF GBP'!W499,'6. NCCF Autres (inclus)'!W499)</f>
        <v>0</v>
      </c>
      <c r="Y499" s="236"/>
    </row>
    <row r="500" spans="2:25" x14ac:dyDescent="0.25">
      <c r="B500" s="465"/>
      <c r="C500" s="273"/>
      <c r="D500" s="272" t="s">
        <v>264</v>
      </c>
      <c r="E500" s="273"/>
      <c r="F500" s="273"/>
      <c r="G500" s="367">
        <f t="shared" ref="G500:W500" si="110">SUBTOTAL(9,G501:G503)</f>
        <v>0</v>
      </c>
      <c r="H500" s="368">
        <f t="shared" si="110"/>
        <v>0</v>
      </c>
      <c r="I500" s="369">
        <f t="shared" si="110"/>
        <v>0</v>
      </c>
      <c r="J500" s="369">
        <f t="shared" si="110"/>
        <v>0</v>
      </c>
      <c r="K500" s="370">
        <f t="shared" si="110"/>
        <v>0</v>
      </c>
      <c r="L500" s="364">
        <f t="shared" si="110"/>
        <v>0</v>
      </c>
      <c r="M500" s="364">
        <f t="shared" si="110"/>
        <v>0</v>
      </c>
      <c r="N500" s="364">
        <f t="shared" si="110"/>
        <v>0</v>
      </c>
      <c r="O500" s="364">
        <f t="shared" si="110"/>
        <v>0</v>
      </c>
      <c r="P500" s="364">
        <f t="shared" si="110"/>
        <v>0</v>
      </c>
      <c r="Q500" s="364">
        <f t="shared" si="110"/>
        <v>0</v>
      </c>
      <c r="R500" s="364">
        <f t="shared" si="110"/>
        <v>0</v>
      </c>
      <c r="S500" s="364">
        <f t="shared" si="110"/>
        <v>0</v>
      </c>
      <c r="T500" s="364">
        <f t="shared" si="110"/>
        <v>0</v>
      </c>
      <c r="U500" s="364">
        <f t="shared" si="110"/>
        <v>0</v>
      </c>
      <c r="V500" s="364">
        <f t="shared" si="110"/>
        <v>0</v>
      </c>
      <c r="W500" s="366">
        <f t="shared" si="110"/>
        <v>0</v>
      </c>
      <c r="Y500" s="238"/>
    </row>
    <row r="501" spans="2:25" outlineLevel="1" x14ac:dyDescent="0.25">
      <c r="B501" s="465"/>
      <c r="C501" s="273"/>
      <c r="D501" s="273"/>
      <c r="E501" s="275"/>
      <c r="F501" s="274" t="s">
        <v>265</v>
      </c>
      <c r="G501" s="394">
        <f>SUM('2. NCCF CAD'!G501,'3. NCCF USD'!G501,'4. NCCF EUR'!G501,'5. NCCF GBP'!G501,'6. NCCF Autres (inclus)'!G501)</f>
        <v>0</v>
      </c>
      <c r="H501" s="395">
        <f>SUM('2. NCCF CAD'!H501,'3. NCCF USD'!H501,'4. NCCF EUR'!H501,'5. NCCF GBP'!H501,'6. NCCF Autres (inclus)'!H501)</f>
        <v>0</v>
      </c>
      <c r="I501" s="389">
        <f>SUM('2. NCCF CAD'!I501,'3. NCCF USD'!I501,'4. NCCF EUR'!I501,'5. NCCF GBP'!I501,'6. NCCF Autres (inclus)'!I501)</f>
        <v>0</v>
      </c>
      <c r="J501" s="389">
        <f>SUM('2. NCCF CAD'!J501,'3. NCCF USD'!J501,'4. NCCF EUR'!J501,'5. NCCF GBP'!J501,'6. NCCF Autres (inclus)'!J501)</f>
        <v>0</v>
      </c>
      <c r="K501" s="436">
        <f>SUM('2. NCCF CAD'!K501,'3. NCCF USD'!K501,'4. NCCF EUR'!K501,'5. NCCF GBP'!K501,'6. NCCF Autres (inclus)'!K501)</f>
        <v>0</v>
      </c>
      <c r="L501" s="391">
        <f>SUM('2. NCCF CAD'!L501,'3. NCCF USD'!L501,'4. NCCF EUR'!L501,'5. NCCF GBP'!L501,'6. NCCF Autres (inclus)'!L501)</f>
        <v>0</v>
      </c>
      <c r="M501" s="396">
        <f>SUM('2. NCCF CAD'!M501,'3. NCCF USD'!M501,'4. NCCF EUR'!M501,'5. NCCF GBP'!M501,'6. NCCF Autres (inclus)'!M501)</f>
        <v>0</v>
      </c>
      <c r="N501" s="392">
        <f>SUM('2. NCCF CAD'!N501,'3. NCCF USD'!N501,'4. NCCF EUR'!N501,'5. NCCF GBP'!N501,'6. NCCF Autres (inclus)'!N501)</f>
        <v>0</v>
      </c>
      <c r="O501" s="392">
        <f>SUM('2. NCCF CAD'!O501,'3. NCCF USD'!O501,'4. NCCF EUR'!O501,'5. NCCF GBP'!O501,'6. NCCF Autres (inclus)'!O501)</f>
        <v>0</v>
      </c>
      <c r="P501" s="392">
        <f>SUM('2. NCCF CAD'!P501,'3. NCCF USD'!P501,'4. NCCF EUR'!P501,'5. NCCF GBP'!P501,'6. NCCF Autres (inclus)'!P501)</f>
        <v>0</v>
      </c>
      <c r="Q501" s="392">
        <f>SUM('2. NCCF CAD'!Q501,'3. NCCF USD'!Q501,'4. NCCF EUR'!Q501,'5. NCCF GBP'!Q501,'6. NCCF Autres (inclus)'!Q501)</f>
        <v>0</v>
      </c>
      <c r="R501" s="392">
        <f>SUM('2. NCCF CAD'!R501,'3. NCCF USD'!R501,'4. NCCF EUR'!R501,'5. NCCF GBP'!R501,'6. NCCF Autres (inclus)'!R501)</f>
        <v>0</v>
      </c>
      <c r="S501" s="392">
        <f>SUM('2. NCCF CAD'!S501,'3. NCCF USD'!S501,'4. NCCF EUR'!S501,'5. NCCF GBP'!S501,'6. NCCF Autres (inclus)'!S501)</f>
        <v>0</v>
      </c>
      <c r="T501" s="388">
        <f>SUM('2. NCCF CAD'!T501,'3. NCCF USD'!T501,'4. NCCF EUR'!T501,'5. NCCF GBP'!T501,'6. NCCF Autres (inclus)'!T501)</f>
        <v>0</v>
      </c>
      <c r="U501" s="392">
        <f>SUM('2. NCCF CAD'!U501,'3. NCCF USD'!U501,'4. NCCF EUR'!U501,'5. NCCF GBP'!U501,'6. NCCF Autres (inclus)'!U501)</f>
        <v>0</v>
      </c>
      <c r="V501" s="393">
        <f>SUM('2. NCCF CAD'!V501,'3. NCCF USD'!V501,'4. NCCF EUR'!V501,'5. NCCF GBP'!V501,'6. NCCF Autres (inclus)'!V501)</f>
        <v>0</v>
      </c>
      <c r="W501" s="420">
        <f>SUM('2. NCCF CAD'!W501,'3. NCCF USD'!W501,'4. NCCF EUR'!W501,'5. NCCF GBP'!W501,'6. NCCF Autres (inclus)'!W501)</f>
        <v>0</v>
      </c>
      <c r="Y501" s="236"/>
    </row>
    <row r="502" spans="2:25" outlineLevel="1" x14ac:dyDescent="0.25">
      <c r="B502" s="465"/>
      <c r="C502" s="273"/>
      <c r="D502" s="273"/>
      <c r="E502" s="275"/>
      <c r="F502" s="274" t="s">
        <v>266</v>
      </c>
      <c r="G502" s="394">
        <f>SUM('2. NCCF CAD'!G502,'3. NCCF USD'!G502,'4. NCCF EUR'!G502,'5. NCCF GBP'!G502,'6. NCCF Autres (inclus)'!G502)</f>
        <v>0</v>
      </c>
      <c r="H502" s="395">
        <f>SUM('2. NCCF CAD'!H502,'3. NCCF USD'!H502,'4. NCCF EUR'!H502,'5. NCCF GBP'!H502,'6. NCCF Autres (inclus)'!H502)</f>
        <v>0</v>
      </c>
      <c r="I502" s="389">
        <f>SUM('2. NCCF CAD'!I502,'3. NCCF USD'!I502,'4. NCCF EUR'!I502,'5. NCCF GBP'!I502,'6. NCCF Autres (inclus)'!I502)</f>
        <v>0</v>
      </c>
      <c r="J502" s="389">
        <f>SUM('2. NCCF CAD'!J502,'3. NCCF USD'!J502,'4. NCCF EUR'!J502,'5. NCCF GBP'!J502,'6. NCCF Autres (inclus)'!J502)</f>
        <v>0</v>
      </c>
      <c r="K502" s="436">
        <f>SUM('2. NCCF CAD'!K502,'3. NCCF USD'!K502,'4. NCCF EUR'!K502,'5. NCCF GBP'!K502,'6. NCCF Autres (inclus)'!K502)</f>
        <v>0</v>
      </c>
      <c r="L502" s="391">
        <f>SUM('2. NCCF CAD'!L502,'3. NCCF USD'!L502,'4. NCCF EUR'!L502,'5. NCCF GBP'!L502,'6. NCCF Autres (inclus)'!L502)</f>
        <v>0</v>
      </c>
      <c r="M502" s="396">
        <f>SUM('2. NCCF CAD'!M502,'3. NCCF USD'!M502,'4. NCCF EUR'!M502,'5. NCCF GBP'!M502,'6. NCCF Autres (inclus)'!M502)</f>
        <v>0</v>
      </c>
      <c r="N502" s="392">
        <f>SUM('2. NCCF CAD'!N502,'3. NCCF USD'!N502,'4. NCCF EUR'!N502,'5. NCCF GBP'!N502,'6. NCCF Autres (inclus)'!N502)</f>
        <v>0</v>
      </c>
      <c r="O502" s="392">
        <f>SUM('2. NCCF CAD'!O502,'3. NCCF USD'!O502,'4. NCCF EUR'!O502,'5. NCCF GBP'!O502,'6. NCCF Autres (inclus)'!O502)</f>
        <v>0</v>
      </c>
      <c r="P502" s="392">
        <f>SUM('2. NCCF CAD'!P502,'3. NCCF USD'!P502,'4. NCCF EUR'!P502,'5. NCCF GBP'!P502,'6. NCCF Autres (inclus)'!P502)</f>
        <v>0</v>
      </c>
      <c r="Q502" s="392">
        <f>SUM('2. NCCF CAD'!Q502,'3. NCCF USD'!Q502,'4. NCCF EUR'!Q502,'5. NCCF GBP'!Q502,'6. NCCF Autres (inclus)'!Q502)</f>
        <v>0</v>
      </c>
      <c r="R502" s="392">
        <f>SUM('2. NCCF CAD'!R502,'3. NCCF USD'!R502,'4. NCCF EUR'!R502,'5. NCCF GBP'!R502,'6. NCCF Autres (inclus)'!R502)</f>
        <v>0</v>
      </c>
      <c r="S502" s="392">
        <f>SUM('2. NCCF CAD'!S502,'3. NCCF USD'!S502,'4. NCCF EUR'!S502,'5. NCCF GBP'!S502,'6. NCCF Autres (inclus)'!S502)</f>
        <v>0</v>
      </c>
      <c r="T502" s="388">
        <f>SUM('2. NCCF CAD'!T502,'3. NCCF USD'!T502,'4. NCCF EUR'!T502,'5. NCCF GBP'!T502,'6. NCCF Autres (inclus)'!T502)</f>
        <v>0</v>
      </c>
      <c r="U502" s="392">
        <f>SUM('2. NCCF CAD'!U502,'3. NCCF USD'!U502,'4. NCCF EUR'!U502,'5. NCCF GBP'!U502,'6. NCCF Autres (inclus)'!U502)</f>
        <v>0</v>
      </c>
      <c r="V502" s="393">
        <f>SUM('2. NCCF CAD'!V502,'3. NCCF USD'!V502,'4. NCCF EUR'!V502,'5. NCCF GBP'!V502,'6. NCCF Autres (inclus)'!V502)</f>
        <v>0</v>
      </c>
      <c r="W502" s="420">
        <f>SUM('2. NCCF CAD'!W502,'3. NCCF USD'!W502,'4. NCCF EUR'!W502,'5. NCCF GBP'!W502,'6. NCCF Autres (inclus)'!W502)</f>
        <v>0</v>
      </c>
      <c r="Y502" s="236"/>
    </row>
    <row r="503" spans="2:25" outlineLevel="1" x14ac:dyDescent="0.25">
      <c r="B503" s="465"/>
      <c r="C503" s="273"/>
      <c r="D503" s="273"/>
      <c r="E503" s="275"/>
      <c r="F503" s="274" t="s">
        <v>264</v>
      </c>
      <c r="G503" s="394">
        <f>SUM('2. NCCF CAD'!G503,'3. NCCF USD'!G503,'4. NCCF EUR'!G503,'5. NCCF GBP'!G503,'6. NCCF Autres (inclus)'!G503)</f>
        <v>0</v>
      </c>
      <c r="H503" s="368"/>
      <c r="I503" s="369"/>
      <c r="J503" s="369"/>
      <c r="K503" s="370"/>
      <c r="L503" s="364"/>
      <c r="M503" s="364"/>
      <c r="N503" s="364"/>
      <c r="O503" s="364"/>
      <c r="P503" s="364"/>
      <c r="Q503" s="364"/>
      <c r="R503" s="364"/>
      <c r="S503" s="364"/>
      <c r="T503" s="364"/>
      <c r="U503" s="364"/>
      <c r="V503" s="364"/>
      <c r="W503" s="366"/>
      <c r="Y503" s="236"/>
    </row>
    <row r="504" spans="2:25" x14ac:dyDescent="0.25">
      <c r="B504" s="465"/>
      <c r="C504" s="273"/>
      <c r="D504" s="272" t="s">
        <v>267</v>
      </c>
      <c r="E504" s="275"/>
      <c r="F504" s="273"/>
      <c r="G504" s="367">
        <f>SUBTOTAL(9,G505:G507)</f>
        <v>0</v>
      </c>
      <c r="H504" s="369"/>
      <c r="I504" s="369"/>
      <c r="J504" s="369"/>
      <c r="K504" s="369"/>
      <c r="L504" s="363"/>
      <c r="M504" s="364"/>
      <c r="N504" s="364"/>
      <c r="O504" s="364"/>
      <c r="P504" s="364"/>
      <c r="Q504" s="364"/>
      <c r="R504" s="364"/>
      <c r="S504" s="364"/>
      <c r="T504" s="364"/>
      <c r="U504" s="364"/>
      <c r="V504" s="365"/>
      <c r="W504" s="365"/>
      <c r="Y504" s="238"/>
    </row>
    <row r="505" spans="2:25" outlineLevel="1" x14ac:dyDescent="0.25">
      <c r="B505" s="465"/>
      <c r="C505" s="273"/>
      <c r="D505" s="272"/>
      <c r="E505" s="275"/>
      <c r="F505" s="274" t="s">
        <v>268</v>
      </c>
      <c r="G505" s="394">
        <f>SUM('2. NCCF CAD'!G505,'3. NCCF USD'!G505,'4. NCCF EUR'!G505,'5. NCCF GBP'!G505,'6. NCCF Autres (inclus)'!G505)</f>
        <v>0</v>
      </c>
      <c r="H505" s="369"/>
      <c r="I505" s="369"/>
      <c r="J505" s="369"/>
      <c r="K505" s="369"/>
      <c r="L505" s="363"/>
      <c r="M505" s="364"/>
      <c r="N505" s="364"/>
      <c r="O505" s="364"/>
      <c r="P505" s="364"/>
      <c r="Q505" s="364"/>
      <c r="R505" s="364"/>
      <c r="S505" s="364"/>
      <c r="T505" s="364"/>
      <c r="U505" s="364"/>
      <c r="V505" s="365"/>
      <c r="W505" s="365"/>
      <c r="Y505" s="236"/>
    </row>
    <row r="506" spans="2:25" outlineLevel="1" x14ac:dyDescent="0.25">
      <c r="B506" s="465"/>
      <c r="C506" s="273"/>
      <c r="D506" s="273"/>
      <c r="E506" s="275"/>
      <c r="F506" s="274" t="s">
        <v>269</v>
      </c>
      <c r="G506" s="394">
        <f>SUM('2. NCCF CAD'!G506,'3. NCCF USD'!G506,'4. NCCF EUR'!G506,'5. NCCF GBP'!G506,'6. NCCF Autres (inclus)'!G506)</f>
        <v>0</v>
      </c>
      <c r="H506" s="369"/>
      <c r="I506" s="369"/>
      <c r="J506" s="369"/>
      <c r="K506" s="369"/>
      <c r="L506" s="363"/>
      <c r="M506" s="364"/>
      <c r="N506" s="364"/>
      <c r="O506" s="364"/>
      <c r="P506" s="364"/>
      <c r="Q506" s="364"/>
      <c r="R506" s="364"/>
      <c r="S506" s="364"/>
      <c r="T506" s="364"/>
      <c r="U506" s="364"/>
      <c r="V506" s="365"/>
      <c r="W506" s="365"/>
      <c r="Y506" s="236"/>
    </row>
    <row r="507" spans="2:25" outlineLevel="1" x14ac:dyDescent="0.25">
      <c r="B507" s="465"/>
      <c r="C507" s="273"/>
      <c r="D507" s="273"/>
      <c r="E507" s="275"/>
      <c r="F507" s="274" t="s">
        <v>270</v>
      </c>
      <c r="G507" s="394">
        <f>SUM('2. NCCF CAD'!G507,'3. NCCF USD'!G507,'4. NCCF EUR'!G507,'5. NCCF GBP'!G507,'6. NCCF Autres (inclus)'!G507)</f>
        <v>0</v>
      </c>
      <c r="H507" s="369"/>
      <c r="I507" s="369"/>
      <c r="J507" s="369"/>
      <c r="K507" s="369"/>
      <c r="L507" s="363"/>
      <c r="M507" s="364"/>
      <c r="N507" s="364"/>
      <c r="O507" s="364"/>
      <c r="P507" s="364"/>
      <c r="Q507" s="364"/>
      <c r="R507" s="364"/>
      <c r="S507" s="364"/>
      <c r="T507" s="364"/>
      <c r="U507" s="364"/>
      <c r="V507" s="365"/>
      <c r="W507" s="365"/>
      <c r="Y507" s="236"/>
    </row>
    <row r="508" spans="2:25" x14ac:dyDescent="0.25">
      <c r="B508" s="465"/>
      <c r="C508" s="273"/>
      <c r="D508" s="272" t="s">
        <v>260</v>
      </c>
      <c r="E508" s="275"/>
      <c r="F508" s="273"/>
      <c r="G508" s="367">
        <f>SUBTOTAL(9,G509)</f>
        <v>0</v>
      </c>
      <c r="H508" s="369"/>
      <c r="I508" s="369"/>
      <c r="J508" s="369"/>
      <c r="K508" s="369"/>
      <c r="L508" s="363"/>
      <c r="M508" s="364"/>
      <c r="N508" s="364"/>
      <c r="O508" s="364"/>
      <c r="P508" s="364"/>
      <c r="Q508" s="364"/>
      <c r="R508" s="364"/>
      <c r="S508" s="364"/>
      <c r="T508" s="364"/>
      <c r="U508" s="364"/>
      <c r="V508" s="365"/>
      <c r="W508" s="365"/>
      <c r="Y508" s="238"/>
    </row>
    <row r="509" spans="2:25" outlineLevel="1" x14ac:dyDescent="0.25">
      <c r="B509" s="465"/>
      <c r="C509" s="273"/>
      <c r="D509" s="272"/>
      <c r="E509" s="275"/>
      <c r="F509" s="274" t="s">
        <v>260</v>
      </c>
      <c r="G509" s="394">
        <f>SUM('2. NCCF CAD'!G509,'3. NCCF USD'!G509,'4. NCCF EUR'!G509,'5. NCCF GBP'!G509,'6. NCCF Autres (inclus)'!G509)</f>
        <v>0</v>
      </c>
      <c r="H509" s="369"/>
      <c r="I509" s="369"/>
      <c r="J509" s="369"/>
      <c r="K509" s="369"/>
      <c r="L509" s="363"/>
      <c r="M509" s="364"/>
      <c r="N509" s="364"/>
      <c r="O509" s="364"/>
      <c r="P509" s="364"/>
      <c r="Q509" s="364"/>
      <c r="R509" s="364"/>
      <c r="S509" s="364"/>
      <c r="T509" s="364"/>
      <c r="U509" s="364"/>
      <c r="V509" s="365"/>
      <c r="W509" s="365"/>
      <c r="Y509" s="236"/>
    </row>
    <row r="510" spans="2:25" outlineLevel="1" x14ac:dyDescent="0.25">
      <c r="B510" s="465"/>
      <c r="C510" s="273"/>
      <c r="D510" s="272"/>
      <c r="E510" s="275"/>
      <c r="F510" s="273"/>
      <c r="G510" s="367"/>
      <c r="H510" s="368"/>
      <c r="I510" s="369"/>
      <c r="J510" s="369"/>
      <c r="K510" s="370"/>
      <c r="L510" s="364"/>
      <c r="M510" s="364"/>
      <c r="N510" s="364"/>
      <c r="O510" s="364"/>
      <c r="P510" s="364"/>
      <c r="Q510" s="364"/>
      <c r="R510" s="364"/>
      <c r="S510" s="364"/>
      <c r="T510" s="364"/>
      <c r="U510" s="364"/>
      <c r="V510" s="364"/>
      <c r="W510" s="366"/>
      <c r="Y510" s="353"/>
    </row>
    <row r="511" spans="2:25" outlineLevel="1" x14ac:dyDescent="0.25">
      <c r="B511" s="465"/>
      <c r="C511" s="272" t="s">
        <v>271</v>
      </c>
      <c r="D511" s="272"/>
      <c r="E511" s="275"/>
      <c r="F511" s="273"/>
      <c r="G511" s="367">
        <f>SUBTOTAL(9,G512:G514)</f>
        <v>0</v>
      </c>
      <c r="H511" s="368">
        <f t="shared" ref="H511:W511" si="111">SUBTOTAL(9,H512:H514)</f>
        <v>0</v>
      </c>
      <c r="I511" s="369">
        <f t="shared" si="111"/>
        <v>0</v>
      </c>
      <c r="J511" s="369">
        <f t="shared" si="111"/>
        <v>0</v>
      </c>
      <c r="K511" s="370">
        <f t="shared" si="111"/>
        <v>0</v>
      </c>
      <c r="L511" s="364">
        <f t="shared" si="111"/>
        <v>0</v>
      </c>
      <c r="M511" s="364">
        <f t="shared" si="111"/>
        <v>0</v>
      </c>
      <c r="N511" s="364">
        <f t="shared" si="111"/>
        <v>0</v>
      </c>
      <c r="O511" s="364">
        <f t="shared" si="111"/>
        <v>0</v>
      </c>
      <c r="P511" s="364">
        <f t="shared" si="111"/>
        <v>0</v>
      </c>
      <c r="Q511" s="364">
        <f t="shared" si="111"/>
        <v>0</v>
      </c>
      <c r="R511" s="364">
        <f t="shared" si="111"/>
        <v>0</v>
      </c>
      <c r="S511" s="364">
        <f t="shared" si="111"/>
        <v>0</v>
      </c>
      <c r="T511" s="364">
        <f t="shared" si="111"/>
        <v>0</v>
      </c>
      <c r="U511" s="364">
        <f t="shared" si="111"/>
        <v>0</v>
      </c>
      <c r="V511" s="364">
        <f t="shared" si="111"/>
        <v>0</v>
      </c>
      <c r="W511" s="366">
        <f t="shared" si="111"/>
        <v>0</v>
      </c>
      <c r="Y511" s="354"/>
    </row>
    <row r="512" spans="2:25" outlineLevel="1" x14ac:dyDescent="0.25">
      <c r="B512" s="465"/>
      <c r="C512" s="273"/>
      <c r="D512" s="272"/>
      <c r="E512" s="275"/>
      <c r="F512" s="274" t="s">
        <v>591</v>
      </c>
      <c r="G512" s="394">
        <f>SUM('2. NCCF CAD'!G512,'3. NCCF USD'!G512,'4. NCCF EUR'!G512,'5. NCCF GBP'!G512,'6. NCCF Autres (inclus)'!G512)</f>
        <v>0</v>
      </c>
      <c r="H512" s="421">
        <f>SUM('2. NCCF CAD'!H512,'3. NCCF USD'!H512,'4. NCCF EUR'!H512,'5. NCCF GBP'!H512,'6. NCCF Autres (inclus)'!H512)</f>
        <v>0</v>
      </c>
      <c r="I512" s="389">
        <f>SUM('2. NCCF CAD'!I512,'3. NCCF USD'!I512,'4. NCCF EUR'!I512,'5. NCCF GBP'!I512,'6. NCCF Autres (inclus)'!I512)</f>
        <v>0</v>
      </c>
      <c r="J512" s="389">
        <f>SUM('2. NCCF CAD'!J512,'3. NCCF USD'!J512,'4. NCCF EUR'!J512,'5. NCCF GBP'!J512,'6. NCCF Autres (inclus)'!J512)</f>
        <v>0</v>
      </c>
      <c r="K512" s="390">
        <f>SUM('2. NCCF CAD'!K512,'3. NCCF USD'!K512,'4. NCCF EUR'!K512,'5. NCCF GBP'!K512,'6. NCCF Autres (inclus)'!K512)</f>
        <v>0</v>
      </c>
      <c r="L512" s="388">
        <f>SUM('2. NCCF CAD'!L512,'3. NCCF USD'!L512,'4. NCCF EUR'!L512,'5. NCCF GBP'!L512,'6. NCCF Autres (inclus)'!L512)</f>
        <v>0</v>
      </c>
      <c r="M512" s="396">
        <f>SUM('2. NCCF CAD'!M512,'3. NCCF USD'!M512,'4. NCCF EUR'!M512,'5. NCCF GBP'!M512,'6. NCCF Autres (inclus)'!M512)</f>
        <v>0</v>
      </c>
      <c r="N512" s="392">
        <f>SUM('2. NCCF CAD'!N512,'3. NCCF USD'!N512,'4. NCCF EUR'!N512,'5. NCCF GBP'!N512,'6. NCCF Autres (inclus)'!N512)</f>
        <v>0</v>
      </c>
      <c r="O512" s="392">
        <f>SUM('2. NCCF CAD'!O512,'3. NCCF USD'!O512,'4. NCCF EUR'!O512,'5. NCCF GBP'!O512,'6. NCCF Autres (inclus)'!O512)</f>
        <v>0</v>
      </c>
      <c r="P512" s="392">
        <f>SUM('2. NCCF CAD'!P512,'3. NCCF USD'!P512,'4. NCCF EUR'!P512,'5. NCCF GBP'!P512,'6. NCCF Autres (inclus)'!P512)</f>
        <v>0</v>
      </c>
      <c r="Q512" s="392">
        <f>SUM('2. NCCF CAD'!Q512,'3. NCCF USD'!Q512,'4. NCCF EUR'!Q512,'5. NCCF GBP'!Q512,'6. NCCF Autres (inclus)'!Q512)</f>
        <v>0</v>
      </c>
      <c r="R512" s="392">
        <f>SUM('2. NCCF CAD'!R512,'3. NCCF USD'!R512,'4. NCCF EUR'!R512,'5. NCCF GBP'!R512,'6. NCCF Autres (inclus)'!R512)</f>
        <v>0</v>
      </c>
      <c r="S512" s="392">
        <f>SUM('2. NCCF CAD'!S512,'3. NCCF USD'!S512,'4. NCCF EUR'!S512,'5. NCCF GBP'!S512,'6. NCCF Autres (inclus)'!S512)</f>
        <v>0</v>
      </c>
      <c r="T512" s="392">
        <f>SUM('2. NCCF CAD'!T512,'3. NCCF USD'!T512,'4. NCCF EUR'!T512,'5. NCCF GBP'!T512,'6. NCCF Autres (inclus)'!T512)</f>
        <v>0</v>
      </c>
      <c r="U512" s="392">
        <f>SUM('2. NCCF CAD'!U512,'3. NCCF USD'!U512,'4. NCCF EUR'!U512,'5. NCCF GBP'!U512,'6. NCCF Autres (inclus)'!U512)</f>
        <v>0</v>
      </c>
      <c r="V512" s="399">
        <f>SUM('2. NCCF CAD'!V512,'3. NCCF USD'!V512,'4. NCCF EUR'!V512,'5. NCCF GBP'!V512,'6. NCCF Autres (inclus)'!V512)</f>
        <v>0</v>
      </c>
      <c r="W512" s="409">
        <f>SUM('2. NCCF CAD'!W512,'3. NCCF USD'!W512,'4. NCCF EUR'!W512,'5. NCCF GBP'!W512,'6. NCCF Autres (inclus)'!W512)</f>
        <v>0</v>
      </c>
      <c r="Y512" s="236"/>
    </row>
    <row r="513" spans="1:25" outlineLevel="1" x14ac:dyDescent="0.25">
      <c r="B513" s="465"/>
      <c r="C513" s="273"/>
      <c r="D513" s="272"/>
      <c r="E513" s="275"/>
      <c r="F513" s="274" t="s">
        <v>592</v>
      </c>
      <c r="G513" s="394">
        <f>SUM('2. NCCF CAD'!G513,'3. NCCF USD'!G513,'4. NCCF EUR'!G513,'5. NCCF GBP'!G513,'6. NCCF Autres (inclus)'!G513)</f>
        <v>0</v>
      </c>
      <c r="H513" s="421">
        <f>SUM('2. NCCF CAD'!H513,'3. NCCF USD'!H513,'4. NCCF EUR'!H513,'5. NCCF GBP'!H513,'6. NCCF Autres (inclus)'!H513)</f>
        <v>0</v>
      </c>
      <c r="I513" s="389">
        <f>SUM('2. NCCF CAD'!I513,'3. NCCF USD'!I513,'4. NCCF EUR'!I513,'5. NCCF GBP'!I513,'6. NCCF Autres (inclus)'!I513)</f>
        <v>0</v>
      </c>
      <c r="J513" s="389">
        <f>SUM('2. NCCF CAD'!J513,'3. NCCF USD'!J513,'4. NCCF EUR'!J513,'5. NCCF GBP'!J513,'6. NCCF Autres (inclus)'!J513)</f>
        <v>0</v>
      </c>
      <c r="K513" s="390">
        <f>SUM('2. NCCF CAD'!K513,'3. NCCF USD'!K513,'4. NCCF EUR'!K513,'5. NCCF GBP'!K513,'6. NCCF Autres (inclus)'!K513)</f>
        <v>0</v>
      </c>
      <c r="L513" s="388">
        <f>SUM('2. NCCF CAD'!L513,'3. NCCF USD'!L513,'4. NCCF EUR'!L513,'5. NCCF GBP'!L513,'6. NCCF Autres (inclus)'!L513)</f>
        <v>0</v>
      </c>
      <c r="M513" s="396">
        <f>SUM('2. NCCF CAD'!M513,'3. NCCF USD'!M513,'4. NCCF EUR'!M513,'5. NCCF GBP'!M513,'6. NCCF Autres (inclus)'!M513)</f>
        <v>0</v>
      </c>
      <c r="N513" s="392">
        <f>SUM('2. NCCF CAD'!N513,'3. NCCF USD'!N513,'4. NCCF EUR'!N513,'5. NCCF GBP'!N513,'6. NCCF Autres (inclus)'!N513)</f>
        <v>0</v>
      </c>
      <c r="O513" s="392">
        <f>SUM('2. NCCF CAD'!O513,'3. NCCF USD'!O513,'4. NCCF EUR'!O513,'5. NCCF GBP'!O513,'6. NCCF Autres (inclus)'!O513)</f>
        <v>0</v>
      </c>
      <c r="P513" s="392">
        <f>SUM('2. NCCF CAD'!P513,'3. NCCF USD'!P513,'4. NCCF EUR'!P513,'5. NCCF GBP'!P513,'6. NCCF Autres (inclus)'!P513)</f>
        <v>0</v>
      </c>
      <c r="Q513" s="392">
        <f>SUM('2. NCCF CAD'!Q513,'3. NCCF USD'!Q513,'4. NCCF EUR'!Q513,'5. NCCF GBP'!Q513,'6. NCCF Autres (inclus)'!Q513)</f>
        <v>0</v>
      </c>
      <c r="R513" s="392">
        <f>SUM('2. NCCF CAD'!R513,'3. NCCF USD'!R513,'4. NCCF EUR'!R513,'5. NCCF GBP'!R513,'6. NCCF Autres (inclus)'!R513)</f>
        <v>0</v>
      </c>
      <c r="S513" s="392">
        <f>SUM('2. NCCF CAD'!S513,'3. NCCF USD'!S513,'4. NCCF EUR'!S513,'5. NCCF GBP'!S513,'6. NCCF Autres (inclus)'!S513)</f>
        <v>0</v>
      </c>
      <c r="T513" s="392">
        <f>SUM('2. NCCF CAD'!T513,'3. NCCF USD'!T513,'4. NCCF EUR'!T513,'5. NCCF GBP'!T513,'6. NCCF Autres (inclus)'!T513)</f>
        <v>0</v>
      </c>
      <c r="U513" s="392">
        <f>SUM('2. NCCF CAD'!U513,'3. NCCF USD'!U513,'4. NCCF EUR'!U513,'5. NCCF GBP'!U513,'6. NCCF Autres (inclus)'!U513)</f>
        <v>0</v>
      </c>
      <c r="V513" s="399">
        <f>SUM('2. NCCF CAD'!V513,'3. NCCF USD'!V513,'4. NCCF EUR'!V513,'5. NCCF GBP'!V513,'6. NCCF Autres (inclus)'!V513)</f>
        <v>0</v>
      </c>
      <c r="W513" s="409">
        <f>SUM('2. NCCF CAD'!W513,'3. NCCF USD'!W513,'4. NCCF EUR'!W513,'5. NCCF GBP'!W513,'6. NCCF Autres (inclus)'!W513)</f>
        <v>0</v>
      </c>
      <c r="Y513" s="236"/>
    </row>
    <row r="514" spans="1:25" outlineLevel="1" x14ac:dyDescent="0.25">
      <c r="B514" s="465"/>
      <c r="C514" s="273"/>
      <c r="D514" s="272"/>
      <c r="E514" s="275"/>
      <c r="F514" s="274" t="s">
        <v>593</v>
      </c>
      <c r="G514" s="394">
        <f>SUM('2. NCCF CAD'!G514,'3. NCCF USD'!G514,'4. NCCF EUR'!G514,'5. NCCF GBP'!G514,'6. NCCF Autres (inclus)'!G514)</f>
        <v>0</v>
      </c>
      <c r="H514" s="421">
        <f>SUM('2. NCCF CAD'!H514,'3. NCCF USD'!H514,'4. NCCF EUR'!H514,'5. NCCF GBP'!H514,'6. NCCF Autres (inclus)'!H514)</f>
        <v>0</v>
      </c>
      <c r="I514" s="389">
        <f>SUM('2. NCCF CAD'!I514,'3. NCCF USD'!I514,'4. NCCF EUR'!I514,'5. NCCF GBP'!I514,'6. NCCF Autres (inclus)'!I514)</f>
        <v>0</v>
      </c>
      <c r="J514" s="389">
        <f>SUM('2. NCCF CAD'!J514,'3. NCCF USD'!J514,'4. NCCF EUR'!J514,'5. NCCF GBP'!J514,'6. NCCF Autres (inclus)'!J514)</f>
        <v>0</v>
      </c>
      <c r="K514" s="390">
        <f>SUM('2. NCCF CAD'!K514,'3. NCCF USD'!K514,'4. NCCF EUR'!K514,'5. NCCF GBP'!K514,'6. NCCF Autres (inclus)'!K514)</f>
        <v>0</v>
      </c>
      <c r="L514" s="388">
        <f>SUM('2. NCCF CAD'!L514,'3. NCCF USD'!L514,'4. NCCF EUR'!L514,'5. NCCF GBP'!L514,'6. NCCF Autres (inclus)'!L514)</f>
        <v>0</v>
      </c>
      <c r="M514" s="396">
        <f>SUM('2. NCCF CAD'!M514,'3. NCCF USD'!M514,'4. NCCF EUR'!M514,'5. NCCF GBP'!M514,'6. NCCF Autres (inclus)'!M514)</f>
        <v>0</v>
      </c>
      <c r="N514" s="392">
        <f>SUM('2. NCCF CAD'!N514,'3. NCCF USD'!N514,'4. NCCF EUR'!N514,'5. NCCF GBP'!N514,'6. NCCF Autres (inclus)'!N514)</f>
        <v>0</v>
      </c>
      <c r="O514" s="392">
        <f>SUM('2. NCCF CAD'!O514,'3. NCCF USD'!O514,'4. NCCF EUR'!O514,'5. NCCF GBP'!O514,'6. NCCF Autres (inclus)'!O514)</f>
        <v>0</v>
      </c>
      <c r="P514" s="392">
        <f>SUM('2. NCCF CAD'!P514,'3. NCCF USD'!P514,'4. NCCF EUR'!P514,'5. NCCF GBP'!P514,'6. NCCF Autres (inclus)'!P514)</f>
        <v>0</v>
      </c>
      <c r="Q514" s="392">
        <f>SUM('2. NCCF CAD'!Q514,'3. NCCF USD'!Q514,'4. NCCF EUR'!Q514,'5. NCCF GBP'!Q514,'6. NCCF Autres (inclus)'!Q514)</f>
        <v>0</v>
      </c>
      <c r="R514" s="392">
        <f>SUM('2. NCCF CAD'!R514,'3. NCCF USD'!R514,'4. NCCF EUR'!R514,'5. NCCF GBP'!R514,'6. NCCF Autres (inclus)'!R514)</f>
        <v>0</v>
      </c>
      <c r="S514" s="392">
        <f>SUM('2. NCCF CAD'!S514,'3. NCCF USD'!S514,'4. NCCF EUR'!S514,'5. NCCF GBP'!S514,'6. NCCF Autres (inclus)'!S514)</f>
        <v>0</v>
      </c>
      <c r="T514" s="392">
        <f>SUM('2. NCCF CAD'!T514,'3. NCCF USD'!T514,'4. NCCF EUR'!T514,'5. NCCF GBP'!T514,'6. NCCF Autres (inclus)'!T514)</f>
        <v>0</v>
      </c>
      <c r="U514" s="392">
        <f>SUM('2. NCCF CAD'!U514,'3. NCCF USD'!U514,'4. NCCF EUR'!U514,'5. NCCF GBP'!U514,'6. NCCF Autres (inclus)'!U514)</f>
        <v>0</v>
      </c>
      <c r="V514" s="399">
        <f>SUM('2. NCCF CAD'!V514,'3. NCCF USD'!V514,'4. NCCF EUR'!V514,'5. NCCF GBP'!V514,'6. NCCF Autres (inclus)'!V514)</f>
        <v>0</v>
      </c>
      <c r="W514" s="409">
        <f>SUM('2. NCCF CAD'!W514,'3. NCCF USD'!W514,'4. NCCF EUR'!W514,'5. NCCF GBP'!W514,'6. NCCF Autres (inclus)'!W514)</f>
        <v>0</v>
      </c>
      <c r="Y514" s="236"/>
    </row>
    <row r="515" spans="1:25" x14ac:dyDescent="0.25">
      <c r="B515" s="295"/>
      <c r="C515" s="273"/>
      <c r="D515" s="273"/>
      <c r="E515" s="273"/>
      <c r="F515" s="273"/>
      <c r="G515" s="52"/>
      <c r="H515" s="53"/>
      <c r="I515" s="53"/>
      <c r="J515" s="53"/>
      <c r="K515" s="53"/>
      <c r="L515" s="34"/>
      <c r="M515" s="33"/>
      <c r="N515" s="33"/>
      <c r="O515" s="33"/>
      <c r="P515" s="33"/>
      <c r="Q515" s="33"/>
      <c r="R515" s="33"/>
      <c r="S515" s="33"/>
      <c r="T515" s="33"/>
      <c r="U515" s="33"/>
      <c r="V515" s="35"/>
      <c r="W515" s="35"/>
      <c r="Y515" s="238"/>
    </row>
    <row r="516" spans="1:25" x14ac:dyDescent="0.25">
      <c r="B516" s="300" t="s">
        <v>272</v>
      </c>
      <c r="C516" s="491"/>
      <c r="D516" s="491"/>
      <c r="E516" s="491"/>
      <c r="F516" s="491"/>
      <c r="G516" s="37">
        <f t="shared" ref="G516:W516" si="112">SUBTOTAL(9,G236:G515)</f>
        <v>0</v>
      </c>
      <c r="H516" s="36">
        <f t="shared" si="112"/>
        <v>0</v>
      </c>
      <c r="I516" s="36">
        <f t="shared" si="112"/>
        <v>0</v>
      </c>
      <c r="J516" s="36">
        <f t="shared" si="112"/>
        <v>0</v>
      </c>
      <c r="K516" s="36">
        <f t="shared" si="112"/>
        <v>0</v>
      </c>
      <c r="L516" s="38">
        <f t="shared" si="112"/>
        <v>0</v>
      </c>
      <c r="M516" s="36">
        <f t="shared" si="112"/>
        <v>0</v>
      </c>
      <c r="N516" s="36">
        <f t="shared" si="112"/>
        <v>0</v>
      </c>
      <c r="O516" s="36">
        <f t="shared" si="112"/>
        <v>0</v>
      </c>
      <c r="P516" s="36">
        <f t="shared" si="112"/>
        <v>0</v>
      </c>
      <c r="Q516" s="36">
        <f t="shared" si="112"/>
        <v>0</v>
      </c>
      <c r="R516" s="36">
        <f t="shared" si="112"/>
        <v>0</v>
      </c>
      <c r="S516" s="36">
        <f t="shared" si="112"/>
        <v>0</v>
      </c>
      <c r="T516" s="36">
        <f t="shared" si="112"/>
        <v>0</v>
      </c>
      <c r="U516" s="36">
        <f t="shared" si="112"/>
        <v>0</v>
      </c>
      <c r="V516" s="39">
        <f t="shared" si="112"/>
        <v>0</v>
      </c>
      <c r="W516" s="39">
        <f t="shared" si="112"/>
        <v>0</v>
      </c>
      <c r="Y516" s="238"/>
    </row>
    <row r="517" spans="1:25" x14ac:dyDescent="0.25">
      <c r="B517" s="295"/>
      <c r="C517" s="273"/>
      <c r="D517" s="273"/>
      <c r="E517" s="273"/>
      <c r="F517" s="273"/>
      <c r="G517" s="367"/>
      <c r="H517" s="33"/>
      <c r="I517" s="33"/>
      <c r="J517" s="33"/>
      <c r="K517" s="33"/>
      <c r="L517" s="34"/>
      <c r="M517" s="33"/>
      <c r="N517" s="33"/>
      <c r="O517" s="33"/>
      <c r="P517" s="33"/>
      <c r="Q517" s="33"/>
      <c r="R517" s="33"/>
      <c r="S517" s="33"/>
      <c r="T517" s="33"/>
      <c r="U517" s="33"/>
      <c r="V517" s="35"/>
      <c r="W517" s="35"/>
      <c r="Y517" s="238"/>
    </row>
    <row r="518" spans="1:25" x14ac:dyDescent="0.25">
      <c r="B518" s="300" t="s">
        <v>273</v>
      </c>
      <c r="C518" s="491"/>
      <c r="D518" s="491"/>
      <c r="E518" s="491"/>
      <c r="F518" s="491"/>
      <c r="G518" s="101">
        <f>SUM('2. NCCF CAD'!G518,'3. NCCF USD'!G518,'4. NCCF EUR'!G518,'5. NCCF GBP'!G518,'6. NCCF Autres (inclus)'!G518)</f>
        <v>0</v>
      </c>
      <c r="H518" s="53"/>
      <c r="I518" s="53"/>
      <c r="J518" s="53"/>
      <c r="K518" s="53"/>
      <c r="L518" s="34"/>
      <c r="M518" s="33"/>
      <c r="N518" s="33"/>
      <c r="O518" s="33"/>
      <c r="P518" s="33"/>
      <c r="Q518" s="33"/>
      <c r="R518" s="33"/>
      <c r="S518" s="33"/>
      <c r="T518" s="33"/>
      <c r="U518" s="33"/>
      <c r="V518" s="35"/>
      <c r="W518" s="35"/>
      <c r="Y518" s="236"/>
    </row>
    <row r="519" spans="1:25" x14ac:dyDescent="0.25">
      <c r="B519" s="465"/>
      <c r="C519" s="273"/>
      <c r="D519" s="273"/>
      <c r="E519" s="273"/>
      <c r="F519" s="273"/>
      <c r="G519" s="52"/>
      <c r="H519" s="53"/>
      <c r="I519" s="53"/>
      <c r="J519" s="53"/>
      <c r="K519" s="53"/>
      <c r="L519" s="34"/>
      <c r="M519" s="33"/>
      <c r="N519" s="33"/>
      <c r="O519" s="33"/>
      <c r="P519" s="33"/>
      <c r="Q519" s="33"/>
      <c r="R519" s="33"/>
      <c r="S519" s="33"/>
      <c r="T519" s="33"/>
      <c r="U519" s="33"/>
      <c r="V519" s="35"/>
      <c r="W519" s="35"/>
      <c r="Y519" s="238"/>
    </row>
    <row r="520" spans="1:25" s="79" customFormat="1" ht="16.2" thickBot="1" x14ac:dyDescent="0.3">
      <c r="A520" s="51"/>
      <c r="B520" s="279" t="s">
        <v>274</v>
      </c>
      <c r="C520" s="483"/>
      <c r="D520" s="483"/>
      <c r="E520" s="483"/>
      <c r="F520" s="483"/>
      <c r="G520" s="54">
        <f t="shared" ref="G520:W520" si="113">SUM(G516:G519)</f>
        <v>0</v>
      </c>
      <c r="H520" s="55">
        <f t="shared" si="113"/>
        <v>0</v>
      </c>
      <c r="I520" s="55">
        <f t="shared" si="113"/>
        <v>0</v>
      </c>
      <c r="J520" s="55">
        <f t="shared" si="113"/>
        <v>0</v>
      </c>
      <c r="K520" s="55">
        <f t="shared" si="113"/>
        <v>0</v>
      </c>
      <c r="L520" s="56">
        <f t="shared" si="113"/>
        <v>0</v>
      </c>
      <c r="M520" s="57">
        <f t="shared" si="113"/>
        <v>0</v>
      </c>
      <c r="N520" s="57">
        <f t="shared" si="113"/>
        <v>0</v>
      </c>
      <c r="O520" s="57">
        <f t="shared" si="113"/>
        <v>0</v>
      </c>
      <c r="P520" s="57">
        <f t="shared" si="113"/>
        <v>0</v>
      </c>
      <c r="Q520" s="57">
        <f t="shared" si="113"/>
        <v>0</v>
      </c>
      <c r="R520" s="57">
        <f t="shared" si="113"/>
        <v>0</v>
      </c>
      <c r="S520" s="57">
        <f t="shared" si="113"/>
        <v>0</v>
      </c>
      <c r="T520" s="57">
        <f t="shared" si="113"/>
        <v>0</v>
      </c>
      <c r="U520" s="57">
        <f t="shared" si="113"/>
        <v>0</v>
      </c>
      <c r="V520" s="58">
        <f t="shared" si="113"/>
        <v>0</v>
      </c>
      <c r="W520" s="58">
        <f t="shared" si="113"/>
        <v>0</v>
      </c>
      <c r="X520" s="51"/>
      <c r="Y520" s="357"/>
    </row>
    <row r="521" spans="1:25" ht="13.8" thickBot="1" x14ac:dyDescent="0.3">
      <c r="G521" s="78"/>
      <c r="H521" s="78"/>
      <c r="I521" s="78"/>
      <c r="J521" s="78"/>
      <c r="K521" s="78"/>
      <c r="L521" s="78"/>
      <c r="M521" s="78"/>
      <c r="N521" s="78"/>
      <c r="O521" s="78"/>
      <c r="P521" s="78"/>
      <c r="Q521" s="78"/>
      <c r="R521" s="78"/>
      <c r="S521" s="78"/>
      <c r="T521" s="78"/>
      <c r="U521" s="78"/>
      <c r="V521" s="78"/>
      <c r="W521" s="78"/>
      <c r="Y521"/>
    </row>
    <row r="522" spans="1:25" s="79" customFormat="1" ht="16.2" thickBot="1" x14ac:dyDescent="0.3">
      <c r="A522" s="51"/>
      <c r="B522" s="433" t="s">
        <v>275</v>
      </c>
      <c r="C522" s="475"/>
      <c r="D522" s="475"/>
      <c r="E522" s="475"/>
      <c r="F522" s="475"/>
      <c r="G522" s="490"/>
      <c r="H522" s="480"/>
      <c r="I522" s="480"/>
      <c r="J522" s="480"/>
      <c r="K522" s="480"/>
      <c r="L522" s="480"/>
      <c r="M522" s="481"/>
      <c r="N522" s="480"/>
      <c r="O522" s="480"/>
      <c r="P522" s="480"/>
      <c r="Q522" s="480"/>
      <c r="R522" s="480"/>
      <c r="S522" s="480"/>
      <c r="T522" s="480"/>
      <c r="U522" s="480"/>
      <c r="V522" s="480"/>
      <c r="W522" s="482"/>
      <c r="X522" s="51"/>
      <c r="Y522" s="507"/>
    </row>
    <row r="523" spans="1:25" s="79" customFormat="1" ht="12.75" customHeight="1" x14ac:dyDescent="0.25">
      <c r="A523" s="51"/>
      <c r="B523" s="361"/>
      <c r="C523" s="272" t="s">
        <v>276</v>
      </c>
      <c r="D523" s="272"/>
      <c r="E523" s="275"/>
      <c r="F523" s="492"/>
      <c r="G523" s="369"/>
      <c r="H523" s="363"/>
      <c r="I523" s="364"/>
      <c r="J523" s="364"/>
      <c r="K523" s="364"/>
      <c r="L523" s="363"/>
      <c r="M523" s="31"/>
      <c r="N523" s="364"/>
      <c r="O523" s="364"/>
      <c r="P523" s="364"/>
      <c r="Q523" s="364"/>
      <c r="R523" s="364"/>
      <c r="S523" s="364"/>
      <c r="T523" s="364"/>
      <c r="U523" s="364"/>
      <c r="V523" s="364"/>
      <c r="W523" s="366"/>
      <c r="X523" s="51"/>
      <c r="Y523" s="237"/>
    </row>
    <row r="524" spans="1:25" s="79" customFormat="1" ht="12.75" customHeight="1" x14ac:dyDescent="0.25">
      <c r="A524" s="51"/>
      <c r="B524" s="295"/>
      <c r="C524" s="273"/>
      <c r="D524" s="272" t="s">
        <v>277</v>
      </c>
      <c r="E524" s="272"/>
      <c r="F524" s="360"/>
      <c r="G524" s="369">
        <f t="shared" ref="G524:W524" si="114">SUBTOTAL(9,G525:G532)</f>
        <v>0</v>
      </c>
      <c r="H524" s="363">
        <f t="shared" si="114"/>
        <v>0</v>
      </c>
      <c r="I524" s="364">
        <f t="shared" si="114"/>
        <v>0</v>
      </c>
      <c r="J524" s="364">
        <f t="shared" si="114"/>
        <v>0</v>
      </c>
      <c r="K524" s="364">
        <f t="shared" si="114"/>
        <v>0</v>
      </c>
      <c r="L524" s="363">
        <f t="shared" si="114"/>
        <v>0</v>
      </c>
      <c r="M524" s="31">
        <f t="shared" si="114"/>
        <v>0</v>
      </c>
      <c r="N524" s="364">
        <f t="shared" si="114"/>
        <v>0</v>
      </c>
      <c r="O524" s="364">
        <f t="shared" si="114"/>
        <v>0</v>
      </c>
      <c r="P524" s="364">
        <f t="shared" si="114"/>
        <v>0</v>
      </c>
      <c r="Q524" s="364">
        <f t="shared" si="114"/>
        <v>0</v>
      </c>
      <c r="R524" s="364">
        <f t="shared" si="114"/>
        <v>0</v>
      </c>
      <c r="S524" s="364">
        <f t="shared" si="114"/>
        <v>0</v>
      </c>
      <c r="T524" s="364">
        <f t="shared" si="114"/>
        <v>0</v>
      </c>
      <c r="U524" s="364">
        <f t="shared" si="114"/>
        <v>0</v>
      </c>
      <c r="V524" s="364">
        <f t="shared" si="114"/>
        <v>0</v>
      </c>
      <c r="W524" s="366">
        <f t="shared" si="114"/>
        <v>0</v>
      </c>
      <c r="X524" s="51"/>
      <c r="Y524" s="354"/>
    </row>
    <row r="525" spans="1:25" s="79" customFormat="1" ht="12.75" customHeight="1" outlineLevel="1" x14ac:dyDescent="0.25">
      <c r="A525" s="51"/>
      <c r="B525" s="295"/>
      <c r="C525" s="273"/>
      <c r="D525" s="273"/>
      <c r="E525" s="273"/>
      <c r="F525" s="274" t="s">
        <v>278</v>
      </c>
      <c r="G525" s="437">
        <f>SUM('2. NCCF CAD'!G525,'3. NCCF USD'!G525,'4. NCCF EUR'!G525,'5. NCCF GBP'!G525,'6. NCCF Autres (inclus)'!G525)</f>
        <v>0</v>
      </c>
      <c r="H525" s="421">
        <f>SUM('2. NCCF CAD'!H525,'3. NCCF USD'!H525,'4. NCCF EUR'!H525,'5. NCCF GBP'!H525,'6. NCCF Autres (inclus)'!H525)</f>
        <v>0</v>
      </c>
      <c r="I525" s="389">
        <f>SUM('2. NCCF CAD'!I525,'3. NCCF USD'!I525,'4. NCCF EUR'!I525,'5. NCCF GBP'!I525,'6. NCCF Autres (inclus)'!I525)</f>
        <v>0</v>
      </c>
      <c r="J525" s="389">
        <f>SUM('2. NCCF CAD'!J525,'3. NCCF USD'!J525,'4. NCCF EUR'!J525,'5. NCCF GBP'!J525,'6. NCCF Autres (inclus)'!J525)</f>
        <v>0</v>
      </c>
      <c r="K525" s="390">
        <f>SUM('2. NCCF CAD'!K525,'3. NCCF USD'!K525,'4. NCCF EUR'!K525,'5. NCCF GBP'!K525,'6. NCCF Autres (inclus)'!K525)</f>
        <v>0</v>
      </c>
      <c r="L525" s="391">
        <f>SUM('2. NCCF CAD'!L525,'3. NCCF USD'!L525,'4. NCCF EUR'!L525,'5. NCCF GBP'!L525,'6. NCCF Autres (inclus)'!L525)</f>
        <v>0</v>
      </c>
      <c r="M525" s="396">
        <f>SUM('2. NCCF CAD'!M525,'3. NCCF USD'!M525,'4. NCCF EUR'!M525,'5. NCCF GBP'!M525,'6. NCCF Autres (inclus)'!M525)</f>
        <v>0</v>
      </c>
      <c r="N525" s="392">
        <f>SUM('2. NCCF CAD'!N525,'3. NCCF USD'!N525,'4. NCCF EUR'!N525,'5. NCCF GBP'!N525,'6. NCCF Autres (inclus)'!N525)</f>
        <v>0</v>
      </c>
      <c r="O525" s="392">
        <f>SUM('2. NCCF CAD'!O525,'3. NCCF USD'!O525,'4. NCCF EUR'!O525,'5. NCCF GBP'!O525,'6. NCCF Autres (inclus)'!O525)</f>
        <v>0</v>
      </c>
      <c r="P525" s="392">
        <f>SUM('2. NCCF CAD'!P525,'3. NCCF USD'!P525,'4. NCCF EUR'!P525,'5. NCCF GBP'!P525,'6. NCCF Autres (inclus)'!P525)</f>
        <v>0</v>
      </c>
      <c r="Q525" s="392">
        <f>SUM('2. NCCF CAD'!Q525,'3. NCCF USD'!Q525,'4. NCCF EUR'!Q525,'5. NCCF GBP'!Q525,'6. NCCF Autres (inclus)'!Q525)</f>
        <v>0</v>
      </c>
      <c r="R525" s="392">
        <f>SUM('2. NCCF CAD'!R525,'3. NCCF USD'!R525,'4. NCCF EUR'!R525,'5. NCCF GBP'!R525,'6. NCCF Autres (inclus)'!R525)</f>
        <v>0</v>
      </c>
      <c r="S525" s="392">
        <f>SUM('2. NCCF CAD'!S525,'3. NCCF USD'!S525,'4. NCCF EUR'!S525,'5. NCCF GBP'!S525,'6. NCCF Autres (inclus)'!S525)</f>
        <v>0</v>
      </c>
      <c r="T525" s="392">
        <f>SUM('2. NCCF CAD'!T525,'3. NCCF USD'!T525,'4. NCCF EUR'!T525,'5. NCCF GBP'!T525,'6. NCCF Autres (inclus)'!T525)</f>
        <v>0</v>
      </c>
      <c r="U525" s="392">
        <f>SUM('2. NCCF CAD'!U525,'3. NCCF USD'!U525,'4. NCCF EUR'!U525,'5. NCCF GBP'!U525,'6. NCCF Autres (inclus)'!U525)</f>
        <v>0</v>
      </c>
      <c r="V525" s="399">
        <f>SUM('2. NCCF CAD'!V525,'3. NCCF USD'!V525,'4. NCCF EUR'!V525,'5. NCCF GBP'!V525,'6. NCCF Autres (inclus)'!V525)</f>
        <v>0</v>
      </c>
      <c r="W525" s="409">
        <f>SUM('2. NCCF CAD'!W525,'3. NCCF USD'!W525,'4. NCCF EUR'!W525,'5. NCCF GBP'!W525,'6. NCCF Autres (inclus)'!W525)</f>
        <v>0</v>
      </c>
      <c r="X525" s="51"/>
      <c r="Y525" s="236"/>
    </row>
    <row r="526" spans="1:25" s="79" customFormat="1" ht="12.75" customHeight="1" outlineLevel="1" x14ac:dyDescent="0.25">
      <c r="A526" s="51"/>
      <c r="B526" s="295"/>
      <c r="C526" s="273"/>
      <c r="D526" s="273"/>
      <c r="E526" s="273"/>
      <c r="F526" s="274" t="s">
        <v>279</v>
      </c>
      <c r="G526" s="437">
        <f>SUM('2. NCCF CAD'!G526,'3. NCCF USD'!G526,'4. NCCF EUR'!G526,'5. NCCF GBP'!G526,'6. NCCF Autres (inclus)'!G526)</f>
        <v>0</v>
      </c>
      <c r="H526" s="421">
        <f>SUM('2. NCCF CAD'!H526,'3. NCCF USD'!H526,'4. NCCF EUR'!H526,'5. NCCF GBP'!H526,'6. NCCF Autres (inclus)'!H526)</f>
        <v>0</v>
      </c>
      <c r="I526" s="389">
        <f>SUM('2. NCCF CAD'!I526,'3. NCCF USD'!I526,'4. NCCF EUR'!I526,'5. NCCF GBP'!I526,'6. NCCF Autres (inclus)'!I526)</f>
        <v>0</v>
      </c>
      <c r="J526" s="389">
        <f>SUM('2. NCCF CAD'!J526,'3. NCCF USD'!J526,'4. NCCF EUR'!J526,'5. NCCF GBP'!J526,'6. NCCF Autres (inclus)'!J526)</f>
        <v>0</v>
      </c>
      <c r="K526" s="390">
        <f>SUM('2. NCCF CAD'!K526,'3. NCCF USD'!K526,'4. NCCF EUR'!K526,'5. NCCF GBP'!K526,'6. NCCF Autres (inclus)'!K526)</f>
        <v>0</v>
      </c>
      <c r="L526" s="388">
        <f>SUM('2. NCCF CAD'!L526,'3. NCCF USD'!L526,'4. NCCF EUR'!L526,'5. NCCF GBP'!L526,'6. NCCF Autres (inclus)'!L526)</f>
        <v>0</v>
      </c>
      <c r="M526" s="396">
        <f>SUM('2. NCCF CAD'!M526,'3. NCCF USD'!M526,'4. NCCF EUR'!M526,'5. NCCF GBP'!M526,'6. NCCF Autres (inclus)'!M526)</f>
        <v>0</v>
      </c>
      <c r="N526" s="392">
        <f>SUM('2. NCCF CAD'!N526,'3. NCCF USD'!N526,'4. NCCF EUR'!N526,'5. NCCF GBP'!N526,'6. NCCF Autres (inclus)'!N526)</f>
        <v>0</v>
      </c>
      <c r="O526" s="392">
        <f>SUM('2. NCCF CAD'!O526,'3. NCCF USD'!O526,'4. NCCF EUR'!O526,'5. NCCF GBP'!O526,'6. NCCF Autres (inclus)'!O526)</f>
        <v>0</v>
      </c>
      <c r="P526" s="392">
        <f>SUM('2. NCCF CAD'!P526,'3. NCCF USD'!P526,'4. NCCF EUR'!P526,'5. NCCF GBP'!P526,'6. NCCF Autres (inclus)'!P526)</f>
        <v>0</v>
      </c>
      <c r="Q526" s="392">
        <f>SUM('2. NCCF CAD'!Q526,'3. NCCF USD'!Q526,'4. NCCF EUR'!Q526,'5. NCCF GBP'!Q526,'6. NCCF Autres (inclus)'!Q526)</f>
        <v>0</v>
      </c>
      <c r="R526" s="392">
        <f>SUM('2. NCCF CAD'!R526,'3. NCCF USD'!R526,'4. NCCF EUR'!R526,'5. NCCF GBP'!R526,'6. NCCF Autres (inclus)'!R526)</f>
        <v>0</v>
      </c>
      <c r="S526" s="392">
        <f>SUM('2. NCCF CAD'!S526,'3. NCCF USD'!S526,'4. NCCF EUR'!S526,'5. NCCF GBP'!S526,'6. NCCF Autres (inclus)'!S526)</f>
        <v>0</v>
      </c>
      <c r="T526" s="392">
        <f>SUM('2. NCCF CAD'!T526,'3. NCCF USD'!T526,'4. NCCF EUR'!T526,'5. NCCF GBP'!T526,'6. NCCF Autres (inclus)'!T526)</f>
        <v>0</v>
      </c>
      <c r="U526" s="392">
        <f>SUM('2. NCCF CAD'!U526,'3. NCCF USD'!U526,'4. NCCF EUR'!U526,'5. NCCF GBP'!U526,'6. NCCF Autres (inclus)'!U526)</f>
        <v>0</v>
      </c>
      <c r="V526" s="399">
        <f>SUM('2. NCCF CAD'!V526,'3. NCCF USD'!V526,'4. NCCF EUR'!V526,'5. NCCF GBP'!V526,'6. NCCF Autres (inclus)'!V526)</f>
        <v>0</v>
      </c>
      <c r="W526" s="409">
        <f>SUM('2. NCCF CAD'!W526,'3. NCCF USD'!W526,'4. NCCF EUR'!W526,'5. NCCF GBP'!W526,'6. NCCF Autres (inclus)'!W526)</f>
        <v>0</v>
      </c>
      <c r="X526" s="51"/>
      <c r="Y526" s="236"/>
    </row>
    <row r="527" spans="1:25" s="79" customFormat="1" ht="12.75" customHeight="1" outlineLevel="1" x14ac:dyDescent="0.25">
      <c r="A527" s="51"/>
      <c r="B527" s="295"/>
      <c r="C527" s="273"/>
      <c r="D527" s="273"/>
      <c r="E527" s="273"/>
      <c r="F527" s="274" t="s">
        <v>280</v>
      </c>
      <c r="G527" s="437">
        <f>SUM('2. NCCF CAD'!G527,'3. NCCF USD'!G527,'4. NCCF EUR'!G527,'5. NCCF GBP'!G527,'6. NCCF Autres (inclus)'!G527)</f>
        <v>0</v>
      </c>
      <c r="H527" s="421">
        <f>SUM('2. NCCF CAD'!H527,'3. NCCF USD'!H527,'4. NCCF EUR'!H527,'5. NCCF GBP'!H527,'6. NCCF Autres (inclus)'!H527)</f>
        <v>0</v>
      </c>
      <c r="I527" s="389">
        <f>SUM('2. NCCF CAD'!I527,'3. NCCF USD'!I527,'4. NCCF EUR'!I527,'5. NCCF GBP'!I527,'6. NCCF Autres (inclus)'!I527)</f>
        <v>0</v>
      </c>
      <c r="J527" s="389">
        <f>SUM('2. NCCF CAD'!J527,'3. NCCF USD'!J527,'4. NCCF EUR'!J527,'5. NCCF GBP'!J527,'6. NCCF Autres (inclus)'!J527)</f>
        <v>0</v>
      </c>
      <c r="K527" s="390">
        <f>SUM('2. NCCF CAD'!K527,'3. NCCF USD'!K527,'4. NCCF EUR'!K527,'5. NCCF GBP'!K527,'6. NCCF Autres (inclus)'!K527)</f>
        <v>0</v>
      </c>
      <c r="L527" s="388">
        <f>SUM('2. NCCF CAD'!L527,'3. NCCF USD'!L527,'4. NCCF EUR'!L527,'5. NCCF GBP'!L527,'6. NCCF Autres (inclus)'!L527)</f>
        <v>0</v>
      </c>
      <c r="M527" s="396">
        <f>SUM('2. NCCF CAD'!M527,'3. NCCF USD'!M527,'4. NCCF EUR'!M527,'5. NCCF GBP'!M527,'6. NCCF Autres (inclus)'!M527)</f>
        <v>0</v>
      </c>
      <c r="N527" s="392">
        <f>SUM('2. NCCF CAD'!N527,'3. NCCF USD'!N527,'4. NCCF EUR'!N527,'5. NCCF GBP'!N527,'6. NCCF Autres (inclus)'!N527)</f>
        <v>0</v>
      </c>
      <c r="O527" s="392">
        <f>SUM('2. NCCF CAD'!O527,'3. NCCF USD'!O527,'4. NCCF EUR'!O527,'5. NCCF GBP'!O527,'6. NCCF Autres (inclus)'!O527)</f>
        <v>0</v>
      </c>
      <c r="P527" s="392">
        <f>SUM('2. NCCF CAD'!P527,'3. NCCF USD'!P527,'4. NCCF EUR'!P527,'5. NCCF GBP'!P527,'6. NCCF Autres (inclus)'!P527)</f>
        <v>0</v>
      </c>
      <c r="Q527" s="392">
        <f>SUM('2. NCCF CAD'!Q527,'3. NCCF USD'!Q527,'4. NCCF EUR'!Q527,'5. NCCF GBP'!Q527,'6. NCCF Autres (inclus)'!Q527)</f>
        <v>0</v>
      </c>
      <c r="R527" s="392">
        <f>SUM('2. NCCF CAD'!R527,'3. NCCF USD'!R527,'4. NCCF EUR'!R527,'5. NCCF GBP'!R527,'6. NCCF Autres (inclus)'!R527)</f>
        <v>0</v>
      </c>
      <c r="S527" s="392">
        <f>SUM('2. NCCF CAD'!S527,'3. NCCF USD'!S527,'4. NCCF EUR'!S527,'5. NCCF GBP'!S527,'6. NCCF Autres (inclus)'!S527)</f>
        <v>0</v>
      </c>
      <c r="T527" s="392">
        <f>SUM('2. NCCF CAD'!T527,'3. NCCF USD'!T527,'4. NCCF EUR'!T527,'5. NCCF GBP'!T527,'6. NCCF Autres (inclus)'!T527)</f>
        <v>0</v>
      </c>
      <c r="U527" s="392">
        <f>SUM('2. NCCF CAD'!U527,'3. NCCF USD'!U527,'4. NCCF EUR'!U527,'5. NCCF GBP'!U527,'6. NCCF Autres (inclus)'!U527)</f>
        <v>0</v>
      </c>
      <c r="V527" s="399">
        <f>SUM('2. NCCF CAD'!V527,'3. NCCF USD'!V527,'4. NCCF EUR'!V527,'5. NCCF GBP'!V527,'6. NCCF Autres (inclus)'!V527)</f>
        <v>0</v>
      </c>
      <c r="W527" s="409">
        <f>SUM('2. NCCF CAD'!W527,'3. NCCF USD'!W527,'4. NCCF EUR'!W527,'5. NCCF GBP'!W527,'6. NCCF Autres (inclus)'!W527)</f>
        <v>0</v>
      </c>
      <c r="X527" s="51"/>
      <c r="Y527" s="236"/>
    </row>
    <row r="528" spans="1:25" s="79" customFormat="1" ht="12.75" customHeight="1" outlineLevel="1" x14ac:dyDescent="0.25">
      <c r="A528" s="51"/>
      <c r="B528" s="295"/>
      <c r="C528" s="273"/>
      <c r="D528" s="273"/>
      <c r="E528" s="273"/>
      <c r="F528" s="274" t="s">
        <v>281</v>
      </c>
      <c r="G528" s="437">
        <f>SUM('2. NCCF CAD'!G528,'3. NCCF USD'!G528,'4. NCCF EUR'!G528,'5. NCCF GBP'!G528,'6. NCCF Autres (inclus)'!G528)</f>
        <v>0</v>
      </c>
      <c r="H528" s="421">
        <f>SUM('2. NCCF CAD'!H528,'3. NCCF USD'!H528,'4. NCCF EUR'!H528,'5. NCCF GBP'!H528,'6. NCCF Autres (inclus)'!H528)</f>
        <v>0</v>
      </c>
      <c r="I528" s="389">
        <f>SUM('2. NCCF CAD'!I528,'3. NCCF USD'!I528,'4. NCCF EUR'!I528,'5. NCCF GBP'!I528,'6. NCCF Autres (inclus)'!I528)</f>
        <v>0</v>
      </c>
      <c r="J528" s="389">
        <f>SUM('2. NCCF CAD'!J528,'3. NCCF USD'!J528,'4. NCCF EUR'!J528,'5. NCCF GBP'!J528,'6. NCCF Autres (inclus)'!J528)</f>
        <v>0</v>
      </c>
      <c r="K528" s="390">
        <f>SUM('2. NCCF CAD'!K528,'3. NCCF USD'!K528,'4. NCCF EUR'!K528,'5. NCCF GBP'!K528,'6. NCCF Autres (inclus)'!K528)</f>
        <v>0</v>
      </c>
      <c r="L528" s="388">
        <f>SUM('2. NCCF CAD'!L528,'3. NCCF USD'!L528,'4. NCCF EUR'!L528,'5. NCCF GBP'!L528,'6. NCCF Autres (inclus)'!L528)</f>
        <v>0</v>
      </c>
      <c r="M528" s="396">
        <f>SUM('2. NCCF CAD'!M528,'3. NCCF USD'!M528,'4. NCCF EUR'!M528,'5. NCCF GBP'!M528,'6. NCCF Autres (inclus)'!M528)</f>
        <v>0</v>
      </c>
      <c r="N528" s="392">
        <f>SUM('2. NCCF CAD'!N528,'3. NCCF USD'!N528,'4. NCCF EUR'!N528,'5. NCCF GBP'!N528,'6. NCCF Autres (inclus)'!N528)</f>
        <v>0</v>
      </c>
      <c r="O528" s="392">
        <f>SUM('2. NCCF CAD'!O528,'3. NCCF USD'!O528,'4. NCCF EUR'!O528,'5. NCCF GBP'!O528,'6. NCCF Autres (inclus)'!O528)</f>
        <v>0</v>
      </c>
      <c r="P528" s="392">
        <f>SUM('2. NCCF CAD'!P528,'3. NCCF USD'!P528,'4. NCCF EUR'!P528,'5. NCCF GBP'!P528,'6. NCCF Autres (inclus)'!P528)</f>
        <v>0</v>
      </c>
      <c r="Q528" s="392">
        <f>SUM('2. NCCF CAD'!Q528,'3. NCCF USD'!Q528,'4. NCCF EUR'!Q528,'5. NCCF GBP'!Q528,'6. NCCF Autres (inclus)'!Q528)</f>
        <v>0</v>
      </c>
      <c r="R528" s="392">
        <f>SUM('2. NCCF CAD'!R528,'3. NCCF USD'!R528,'4. NCCF EUR'!R528,'5. NCCF GBP'!R528,'6. NCCF Autres (inclus)'!R528)</f>
        <v>0</v>
      </c>
      <c r="S528" s="392">
        <f>SUM('2. NCCF CAD'!S528,'3. NCCF USD'!S528,'4. NCCF EUR'!S528,'5. NCCF GBP'!S528,'6. NCCF Autres (inclus)'!S528)</f>
        <v>0</v>
      </c>
      <c r="T528" s="392">
        <f>SUM('2. NCCF CAD'!T528,'3. NCCF USD'!T528,'4. NCCF EUR'!T528,'5. NCCF GBP'!T528,'6. NCCF Autres (inclus)'!T528)</f>
        <v>0</v>
      </c>
      <c r="U528" s="392">
        <f>SUM('2. NCCF CAD'!U528,'3. NCCF USD'!U528,'4. NCCF EUR'!U528,'5. NCCF GBP'!U528,'6. NCCF Autres (inclus)'!U528)</f>
        <v>0</v>
      </c>
      <c r="V528" s="399">
        <f>SUM('2. NCCF CAD'!V528,'3. NCCF USD'!V528,'4. NCCF EUR'!V528,'5. NCCF GBP'!V528,'6. NCCF Autres (inclus)'!V528)</f>
        <v>0</v>
      </c>
      <c r="W528" s="409">
        <f>SUM('2. NCCF CAD'!W528,'3. NCCF USD'!W528,'4. NCCF EUR'!W528,'5. NCCF GBP'!W528,'6. NCCF Autres (inclus)'!W528)</f>
        <v>0</v>
      </c>
      <c r="X528" s="51"/>
      <c r="Y528" s="236"/>
    </row>
    <row r="529" spans="1:25" s="79" customFormat="1" ht="12.75" customHeight="1" outlineLevel="1" x14ac:dyDescent="0.25">
      <c r="A529" s="51"/>
      <c r="B529" s="295"/>
      <c r="C529" s="273"/>
      <c r="D529" s="273"/>
      <c r="E529" s="273"/>
      <c r="F529" s="274" t="s">
        <v>282</v>
      </c>
      <c r="G529" s="437">
        <f>SUM('2. NCCF CAD'!G529,'3. NCCF USD'!G529,'4. NCCF EUR'!G529,'5. NCCF GBP'!G529,'6. NCCF Autres (inclus)'!G529)</f>
        <v>0</v>
      </c>
      <c r="H529" s="421">
        <f>SUM('2. NCCF CAD'!H529,'3. NCCF USD'!H529,'4. NCCF EUR'!H529,'5. NCCF GBP'!H529,'6. NCCF Autres (inclus)'!H529)</f>
        <v>0</v>
      </c>
      <c r="I529" s="389">
        <f>SUM('2. NCCF CAD'!I529,'3. NCCF USD'!I529,'4. NCCF EUR'!I529,'5. NCCF GBP'!I529,'6. NCCF Autres (inclus)'!I529)</f>
        <v>0</v>
      </c>
      <c r="J529" s="389">
        <f>SUM('2. NCCF CAD'!J529,'3. NCCF USD'!J529,'4. NCCF EUR'!J529,'5. NCCF GBP'!J529,'6. NCCF Autres (inclus)'!J529)</f>
        <v>0</v>
      </c>
      <c r="K529" s="390">
        <f>SUM('2. NCCF CAD'!K529,'3. NCCF USD'!K529,'4. NCCF EUR'!K529,'5. NCCF GBP'!K529,'6. NCCF Autres (inclus)'!K529)</f>
        <v>0</v>
      </c>
      <c r="L529" s="388">
        <f>SUM('2. NCCF CAD'!L529,'3. NCCF USD'!L529,'4. NCCF EUR'!L529,'5. NCCF GBP'!L529,'6. NCCF Autres (inclus)'!L529)</f>
        <v>0</v>
      </c>
      <c r="M529" s="396">
        <f>SUM('2. NCCF CAD'!M529,'3. NCCF USD'!M529,'4. NCCF EUR'!M529,'5. NCCF GBP'!M529,'6. NCCF Autres (inclus)'!M529)</f>
        <v>0</v>
      </c>
      <c r="N529" s="392">
        <f>SUM('2. NCCF CAD'!N529,'3. NCCF USD'!N529,'4. NCCF EUR'!N529,'5. NCCF GBP'!N529,'6. NCCF Autres (inclus)'!N529)</f>
        <v>0</v>
      </c>
      <c r="O529" s="392">
        <f>SUM('2. NCCF CAD'!O529,'3. NCCF USD'!O529,'4. NCCF EUR'!O529,'5. NCCF GBP'!O529,'6. NCCF Autres (inclus)'!O529)</f>
        <v>0</v>
      </c>
      <c r="P529" s="392">
        <f>SUM('2. NCCF CAD'!P529,'3. NCCF USD'!P529,'4. NCCF EUR'!P529,'5. NCCF GBP'!P529,'6. NCCF Autres (inclus)'!P529)</f>
        <v>0</v>
      </c>
      <c r="Q529" s="392">
        <f>SUM('2. NCCF CAD'!Q529,'3. NCCF USD'!Q529,'4. NCCF EUR'!Q529,'5. NCCF GBP'!Q529,'6. NCCF Autres (inclus)'!Q529)</f>
        <v>0</v>
      </c>
      <c r="R529" s="392">
        <f>SUM('2. NCCF CAD'!R529,'3. NCCF USD'!R529,'4. NCCF EUR'!R529,'5. NCCF GBP'!R529,'6. NCCF Autres (inclus)'!R529)</f>
        <v>0</v>
      </c>
      <c r="S529" s="392">
        <f>SUM('2. NCCF CAD'!S529,'3. NCCF USD'!S529,'4. NCCF EUR'!S529,'5. NCCF GBP'!S529,'6. NCCF Autres (inclus)'!S529)</f>
        <v>0</v>
      </c>
      <c r="T529" s="392">
        <f>SUM('2. NCCF CAD'!T529,'3. NCCF USD'!T529,'4. NCCF EUR'!T529,'5. NCCF GBP'!T529,'6. NCCF Autres (inclus)'!T529)</f>
        <v>0</v>
      </c>
      <c r="U529" s="392">
        <f>SUM('2. NCCF CAD'!U529,'3. NCCF USD'!U529,'4. NCCF EUR'!U529,'5. NCCF GBP'!U529,'6. NCCF Autres (inclus)'!U529)</f>
        <v>0</v>
      </c>
      <c r="V529" s="399">
        <f>SUM('2. NCCF CAD'!V529,'3. NCCF USD'!V529,'4. NCCF EUR'!V529,'5. NCCF GBP'!V529,'6. NCCF Autres (inclus)'!V529)</f>
        <v>0</v>
      </c>
      <c r="W529" s="409">
        <f>SUM('2. NCCF CAD'!W529,'3. NCCF USD'!W529,'4. NCCF EUR'!W529,'5. NCCF GBP'!W529,'6. NCCF Autres (inclus)'!W529)</f>
        <v>0</v>
      </c>
      <c r="X529" s="51"/>
      <c r="Y529" s="236"/>
    </row>
    <row r="530" spans="1:25" s="79" customFormat="1" ht="12.75" customHeight="1" outlineLevel="1" x14ac:dyDescent="0.25">
      <c r="A530" s="51"/>
      <c r="B530" s="295"/>
      <c r="C530" s="273"/>
      <c r="D530" s="273"/>
      <c r="E530" s="273"/>
      <c r="F530" s="274" t="s">
        <v>283</v>
      </c>
      <c r="G530" s="437">
        <f>SUM('2. NCCF CAD'!G530,'3. NCCF USD'!G530,'4. NCCF EUR'!G530,'5. NCCF GBP'!G530,'6. NCCF Autres (inclus)'!G530)</f>
        <v>0</v>
      </c>
      <c r="H530" s="421">
        <f>SUM('2. NCCF CAD'!H530,'3. NCCF USD'!H530,'4. NCCF EUR'!H530,'5. NCCF GBP'!H530,'6. NCCF Autres (inclus)'!H530)</f>
        <v>0</v>
      </c>
      <c r="I530" s="389">
        <f>SUM('2. NCCF CAD'!I530,'3. NCCF USD'!I530,'4. NCCF EUR'!I530,'5. NCCF GBP'!I530,'6. NCCF Autres (inclus)'!I530)</f>
        <v>0</v>
      </c>
      <c r="J530" s="389">
        <f>SUM('2. NCCF CAD'!J530,'3. NCCF USD'!J530,'4. NCCF EUR'!J530,'5. NCCF GBP'!J530,'6. NCCF Autres (inclus)'!J530)</f>
        <v>0</v>
      </c>
      <c r="K530" s="390">
        <f>SUM('2. NCCF CAD'!K530,'3. NCCF USD'!K530,'4. NCCF EUR'!K530,'5. NCCF GBP'!K530,'6. NCCF Autres (inclus)'!K530)</f>
        <v>0</v>
      </c>
      <c r="L530" s="388">
        <f>SUM('2. NCCF CAD'!L530,'3. NCCF USD'!L530,'4. NCCF EUR'!L530,'5. NCCF GBP'!L530,'6. NCCF Autres (inclus)'!L530)</f>
        <v>0</v>
      </c>
      <c r="M530" s="396">
        <f>SUM('2. NCCF CAD'!M530,'3. NCCF USD'!M530,'4. NCCF EUR'!M530,'5. NCCF GBP'!M530,'6. NCCF Autres (inclus)'!M530)</f>
        <v>0</v>
      </c>
      <c r="N530" s="392">
        <f>SUM('2. NCCF CAD'!N530,'3. NCCF USD'!N530,'4. NCCF EUR'!N530,'5. NCCF GBP'!N530,'6. NCCF Autres (inclus)'!N530)</f>
        <v>0</v>
      </c>
      <c r="O530" s="392">
        <f>SUM('2. NCCF CAD'!O530,'3. NCCF USD'!O530,'4. NCCF EUR'!O530,'5. NCCF GBP'!O530,'6. NCCF Autres (inclus)'!O530)</f>
        <v>0</v>
      </c>
      <c r="P530" s="392">
        <f>SUM('2. NCCF CAD'!P530,'3. NCCF USD'!P530,'4. NCCF EUR'!P530,'5. NCCF GBP'!P530,'6. NCCF Autres (inclus)'!P530)</f>
        <v>0</v>
      </c>
      <c r="Q530" s="392">
        <f>SUM('2. NCCF CAD'!Q530,'3. NCCF USD'!Q530,'4. NCCF EUR'!Q530,'5. NCCF GBP'!Q530,'6. NCCF Autres (inclus)'!Q530)</f>
        <v>0</v>
      </c>
      <c r="R530" s="392">
        <f>SUM('2. NCCF CAD'!R530,'3. NCCF USD'!R530,'4. NCCF EUR'!R530,'5. NCCF GBP'!R530,'6. NCCF Autres (inclus)'!R530)</f>
        <v>0</v>
      </c>
      <c r="S530" s="392">
        <f>SUM('2. NCCF CAD'!S530,'3. NCCF USD'!S530,'4. NCCF EUR'!S530,'5. NCCF GBP'!S530,'6. NCCF Autres (inclus)'!S530)</f>
        <v>0</v>
      </c>
      <c r="T530" s="392">
        <f>SUM('2. NCCF CAD'!T530,'3. NCCF USD'!T530,'4. NCCF EUR'!T530,'5. NCCF GBP'!T530,'6. NCCF Autres (inclus)'!T530)</f>
        <v>0</v>
      </c>
      <c r="U530" s="392">
        <f>SUM('2. NCCF CAD'!U530,'3. NCCF USD'!U530,'4. NCCF EUR'!U530,'5. NCCF GBP'!U530,'6. NCCF Autres (inclus)'!U530)</f>
        <v>0</v>
      </c>
      <c r="V530" s="399">
        <f>SUM('2. NCCF CAD'!V530,'3. NCCF USD'!V530,'4. NCCF EUR'!V530,'5. NCCF GBP'!V530,'6. NCCF Autres (inclus)'!V530)</f>
        <v>0</v>
      </c>
      <c r="W530" s="409">
        <f>SUM('2. NCCF CAD'!W530,'3. NCCF USD'!W530,'4. NCCF EUR'!W530,'5. NCCF GBP'!W530,'6. NCCF Autres (inclus)'!W530)</f>
        <v>0</v>
      </c>
      <c r="X530" s="51"/>
      <c r="Y530" s="236"/>
    </row>
    <row r="531" spans="1:25" s="79" customFormat="1" ht="12.75" customHeight="1" outlineLevel="1" x14ac:dyDescent="0.25">
      <c r="A531" s="51"/>
      <c r="B531" s="295"/>
      <c r="C531" s="273"/>
      <c r="D531" s="273"/>
      <c r="E531" s="273"/>
      <c r="F531" s="274" t="s">
        <v>284</v>
      </c>
      <c r="G531" s="402">
        <f>SUM('2. NCCF CAD'!G531,'3. NCCF USD'!G531,'4. NCCF EUR'!G531,'5. NCCF GBP'!G531,'6. NCCF Autres (inclus)'!G531)</f>
        <v>0</v>
      </c>
      <c r="H531" s="395">
        <f>SUM('2. NCCF CAD'!H531,'3. NCCF USD'!H531,'4. NCCF EUR'!H531,'5. NCCF GBP'!H531,'6. NCCF Autres (inclus)'!H531)</f>
        <v>0</v>
      </c>
      <c r="I531" s="389">
        <f>SUM('2. NCCF CAD'!I531,'3. NCCF USD'!I531,'4. NCCF EUR'!I531,'5. NCCF GBP'!I531,'6. NCCF Autres (inclus)'!I531)</f>
        <v>0</v>
      </c>
      <c r="J531" s="389">
        <f>SUM('2. NCCF CAD'!J531,'3. NCCF USD'!J531,'4. NCCF EUR'!J531,'5. NCCF GBP'!J531,'6. NCCF Autres (inclus)'!J531)</f>
        <v>0</v>
      </c>
      <c r="K531" s="390">
        <f>SUM('2. NCCF CAD'!K531,'3. NCCF USD'!K531,'4. NCCF EUR'!K531,'5. NCCF GBP'!K531,'6. NCCF Autres (inclus)'!K531)</f>
        <v>0</v>
      </c>
      <c r="L531" s="388">
        <f>SUM('2. NCCF CAD'!L531,'3. NCCF USD'!L531,'4. NCCF EUR'!L531,'5. NCCF GBP'!L531,'6. NCCF Autres (inclus)'!L531)</f>
        <v>0</v>
      </c>
      <c r="M531" s="396">
        <f>SUM('2. NCCF CAD'!M531,'3. NCCF USD'!M531,'4. NCCF EUR'!M531,'5. NCCF GBP'!M531,'6. NCCF Autres (inclus)'!M531)</f>
        <v>0</v>
      </c>
      <c r="N531" s="392">
        <f>SUM('2. NCCF CAD'!N531,'3. NCCF USD'!N531,'4. NCCF EUR'!N531,'5. NCCF GBP'!N531,'6. NCCF Autres (inclus)'!N531)</f>
        <v>0</v>
      </c>
      <c r="O531" s="392">
        <f>SUM('2. NCCF CAD'!O531,'3. NCCF USD'!O531,'4. NCCF EUR'!O531,'5. NCCF GBP'!O531,'6. NCCF Autres (inclus)'!O531)</f>
        <v>0</v>
      </c>
      <c r="P531" s="392">
        <f>SUM('2. NCCF CAD'!P531,'3. NCCF USD'!P531,'4. NCCF EUR'!P531,'5. NCCF GBP'!P531,'6. NCCF Autres (inclus)'!P531)</f>
        <v>0</v>
      </c>
      <c r="Q531" s="392">
        <f>SUM('2. NCCF CAD'!Q531,'3. NCCF USD'!Q531,'4. NCCF EUR'!Q531,'5. NCCF GBP'!Q531,'6. NCCF Autres (inclus)'!Q531)</f>
        <v>0</v>
      </c>
      <c r="R531" s="392">
        <f>SUM('2. NCCF CAD'!R531,'3. NCCF USD'!R531,'4. NCCF EUR'!R531,'5. NCCF GBP'!R531,'6. NCCF Autres (inclus)'!R531)</f>
        <v>0</v>
      </c>
      <c r="S531" s="392">
        <f>SUM('2. NCCF CAD'!S531,'3. NCCF USD'!S531,'4. NCCF EUR'!S531,'5. NCCF GBP'!S531,'6. NCCF Autres (inclus)'!S531)</f>
        <v>0</v>
      </c>
      <c r="T531" s="392">
        <f>SUM('2. NCCF CAD'!T531,'3. NCCF USD'!T531,'4. NCCF EUR'!T531,'5. NCCF GBP'!T531,'6. NCCF Autres (inclus)'!T531)</f>
        <v>0</v>
      </c>
      <c r="U531" s="392">
        <f>SUM('2. NCCF CAD'!U531,'3. NCCF USD'!U531,'4. NCCF EUR'!U531,'5. NCCF GBP'!U531,'6. NCCF Autres (inclus)'!U531)</f>
        <v>0</v>
      </c>
      <c r="V531" s="399">
        <f>SUM('2. NCCF CAD'!V531,'3. NCCF USD'!V531,'4. NCCF EUR'!V531,'5. NCCF GBP'!V531,'6. NCCF Autres (inclus)'!V531)</f>
        <v>0</v>
      </c>
      <c r="W531" s="409">
        <f>SUM('2. NCCF CAD'!W531,'3. NCCF USD'!W531,'4. NCCF EUR'!W531,'5. NCCF GBP'!W531,'6. NCCF Autres (inclus)'!W531)</f>
        <v>0</v>
      </c>
      <c r="X531" s="51"/>
      <c r="Y531" s="236"/>
    </row>
    <row r="532" spans="1:25" s="79" customFormat="1" ht="12.75" customHeight="1" outlineLevel="1" x14ac:dyDescent="0.25">
      <c r="A532" s="51"/>
      <c r="B532" s="295"/>
      <c r="C532" s="273"/>
      <c r="D532" s="273"/>
      <c r="E532" s="273"/>
      <c r="F532" s="274" t="s">
        <v>285</v>
      </c>
      <c r="G532" s="394">
        <f>SUM('2. NCCF CAD'!G532,'3. NCCF USD'!G532,'4. NCCF EUR'!G532,'5. NCCF GBP'!G532,'6. NCCF Autres (inclus)'!G532)</f>
        <v>0</v>
      </c>
      <c r="H532" s="395">
        <f>SUM('2. NCCF CAD'!H532,'3. NCCF USD'!H532,'4. NCCF EUR'!H532,'5. NCCF GBP'!H532,'6. NCCF Autres (inclus)'!H532)</f>
        <v>0</v>
      </c>
      <c r="I532" s="389">
        <f>SUM('2. NCCF CAD'!I532,'3. NCCF USD'!I532,'4. NCCF EUR'!I532,'5. NCCF GBP'!I532,'6. NCCF Autres (inclus)'!I532)</f>
        <v>0</v>
      </c>
      <c r="J532" s="389">
        <f>SUM('2. NCCF CAD'!J532,'3. NCCF USD'!J532,'4. NCCF EUR'!J532,'5. NCCF GBP'!J532,'6. NCCF Autres (inclus)'!J532)</f>
        <v>0</v>
      </c>
      <c r="K532" s="390">
        <f>SUM('2. NCCF CAD'!K532,'3. NCCF USD'!K532,'4. NCCF EUR'!K532,'5. NCCF GBP'!K532,'6. NCCF Autres (inclus)'!K532)</f>
        <v>0</v>
      </c>
      <c r="L532" s="388">
        <f>SUM('2. NCCF CAD'!L532,'3. NCCF USD'!L532,'4. NCCF EUR'!L532,'5. NCCF GBP'!L532,'6. NCCF Autres (inclus)'!L532)</f>
        <v>0</v>
      </c>
      <c r="M532" s="396">
        <f>SUM('2. NCCF CAD'!M532,'3. NCCF USD'!M532,'4. NCCF EUR'!M532,'5. NCCF GBP'!M532,'6. NCCF Autres (inclus)'!M532)</f>
        <v>0</v>
      </c>
      <c r="N532" s="392">
        <f>SUM('2. NCCF CAD'!N532,'3. NCCF USD'!N532,'4. NCCF EUR'!N532,'5. NCCF GBP'!N532,'6. NCCF Autres (inclus)'!N532)</f>
        <v>0</v>
      </c>
      <c r="O532" s="392">
        <f>SUM('2. NCCF CAD'!O532,'3. NCCF USD'!O532,'4. NCCF EUR'!O532,'5. NCCF GBP'!O532,'6. NCCF Autres (inclus)'!O532)</f>
        <v>0</v>
      </c>
      <c r="P532" s="392">
        <f>SUM('2. NCCF CAD'!P532,'3. NCCF USD'!P532,'4. NCCF EUR'!P532,'5. NCCF GBP'!P532,'6. NCCF Autres (inclus)'!P532)</f>
        <v>0</v>
      </c>
      <c r="Q532" s="392">
        <f>SUM('2. NCCF CAD'!Q532,'3. NCCF USD'!Q532,'4. NCCF EUR'!Q532,'5. NCCF GBP'!Q532,'6. NCCF Autres (inclus)'!Q532)</f>
        <v>0</v>
      </c>
      <c r="R532" s="392">
        <f>SUM('2. NCCF CAD'!R532,'3. NCCF USD'!R532,'4. NCCF EUR'!R532,'5. NCCF GBP'!R532,'6. NCCF Autres (inclus)'!R532)</f>
        <v>0</v>
      </c>
      <c r="S532" s="392">
        <f>SUM('2. NCCF CAD'!S532,'3. NCCF USD'!S532,'4. NCCF EUR'!S532,'5. NCCF GBP'!S532,'6. NCCF Autres (inclus)'!S532)</f>
        <v>0</v>
      </c>
      <c r="T532" s="392">
        <f>SUM('2. NCCF CAD'!T532,'3. NCCF USD'!T532,'4. NCCF EUR'!T532,'5. NCCF GBP'!T532,'6. NCCF Autres (inclus)'!T532)</f>
        <v>0</v>
      </c>
      <c r="U532" s="392">
        <f>SUM('2. NCCF CAD'!U532,'3. NCCF USD'!U532,'4. NCCF EUR'!U532,'5. NCCF GBP'!U532,'6. NCCF Autres (inclus)'!U532)</f>
        <v>0</v>
      </c>
      <c r="V532" s="399">
        <f>SUM('2. NCCF CAD'!V532,'3. NCCF USD'!V532,'4. NCCF EUR'!V532,'5. NCCF GBP'!V532,'6. NCCF Autres (inclus)'!V532)</f>
        <v>0</v>
      </c>
      <c r="W532" s="409">
        <f>SUM('2. NCCF CAD'!W532,'3. NCCF USD'!W532,'4. NCCF EUR'!W532,'5. NCCF GBP'!W532,'6. NCCF Autres (inclus)'!W532)</f>
        <v>0</v>
      </c>
      <c r="X532" s="51"/>
      <c r="Y532" s="236"/>
    </row>
    <row r="533" spans="1:25" s="79" customFormat="1" ht="12.75" customHeight="1" x14ac:dyDescent="0.25">
      <c r="A533" s="51"/>
      <c r="B533" s="295"/>
      <c r="C533" s="273"/>
      <c r="D533" s="272" t="s">
        <v>286</v>
      </c>
      <c r="E533" s="272"/>
      <c r="F533" s="272"/>
      <c r="G533" s="367">
        <f t="shared" ref="G533:W533" si="115">SUBTOTAL(9,G534:G539)</f>
        <v>0</v>
      </c>
      <c r="H533" s="364">
        <f t="shared" si="115"/>
        <v>0</v>
      </c>
      <c r="I533" s="364">
        <f t="shared" si="115"/>
        <v>0</v>
      </c>
      <c r="J533" s="364">
        <f t="shared" si="115"/>
        <v>0</v>
      </c>
      <c r="K533" s="365">
        <f t="shared" si="115"/>
        <v>0</v>
      </c>
      <c r="L533" s="364">
        <f t="shared" si="115"/>
        <v>0</v>
      </c>
      <c r="M533" s="31">
        <f t="shared" si="115"/>
        <v>0</v>
      </c>
      <c r="N533" s="364">
        <f t="shared" si="115"/>
        <v>0</v>
      </c>
      <c r="O533" s="364">
        <f t="shared" si="115"/>
        <v>0</v>
      </c>
      <c r="P533" s="364">
        <f t="shared" si="115"/>
        <v>0</v>
      </c>
      <c r="Q533" s="364">
        <f t="shared" si="115"/>
        <v>0</v>
      </c>
      <c r="R533" s="364">
        <f t="shared" si="115"/>
        <v>0</v>
      </c>
      <c r="S533" s="364">
        <f t="shared" si="115"/>
        <v>0</v>
      </c>
      <c r="T533" s="364">
        <f t="shared" si="115"/>
        <v>0</v>
      </c>
      <c r="U533" s="364">
        <f t="shared" si="115"/>
        <v>0</v>
      </c>
      <c r="V533" s="364">
        <f t="shared" si="115"/>
        <v>0</v>
      </c>
      <c r="W533" s="366">
        <f t="shared" si="115"/>
        <v>0</v>
      </c>
      <c r="X533" s="51"/>
      <c r="Y533" s="238"/>
    </row>
    <row r="534" spans="1:25" s="79" customFormat="1" ht="12.75" customHeight="1" outlineLevel="2" x14ac:dyDescent="0.25">
      <c r="A534" s="51"/>
      <c r="B534" s="438"/>
      <c r="C534" s="273"/>
      <c r="D534" s="273"/>
      <c r="E534" s="273"/>
      <c r="F534" s="274" t="s">
        <v>287</v>
      </c>
      <c r="G534" s="402">
        <f>SUM('2. NCCF CAD'!G534,'3. NCCF USD'!G534,'4. NCCF EUR'!G534,'5. NCCF GBP'!G534,'6. NCCF Autres (inclus)'!G534)</f>
        <v>0</v>
      </c>
      <c r="H534" s="395">
        <f>SUM('2. NCCF CAD'!H534,'3. NCCF USD'!H534,'4. NCCF EUR'!H534,'5. NCCF GBP'!H534,'6. NCCF Autres (inclus)'!H534)</f>
        <v>0</v>
      </c>
      <c r="I534" s="389">
        <f>SUM('2. NCCF CAD'!I534,'3. NCCF USD'!I534,'4. NCCF EUR'!I534,'5. NCCF GBP'!I534,'6. NCCF Autres (inclus)'!I534)</f>
        <v>0</v>
      </c>
      <c r="J534" s="389">
        <f>SUM('2. NCCF CAD'!J534,'3. NCCF USD'!J534,'4. NCCF EUR'!J534,'5. NCCF GBP'!J534,'6. NCCF Autres (inclus)'!J534)</f>
        <v>0</v>
      </c>
      <c r="K534" s="390">
        <f>SUM('2. NCCF CAD'!K534,'3. NCCF USD'!K534,'4. NCCF EUR'!K534,'5. NCCF GBP'!K534,'6. NCCF Autres (inclus)'!K534)</f>
        <v>0</v>
      </c>
      <c r="L534" s="388">
        <f>SUM('2. NCCF CAD'!L534,'3. NCCF USD'!L534,'4. NCCF EUR'!L534,'5. NCCF GBP'!L534,'6. NCCF Autres (inclus)'!L534)</f>
        <v>0</v>
      </c>
      <c r="M534" s="396">
        <f>SUM('2. NCCF CAD'!M534,'3. NCCF USD'!M534,'4. NCCF EUR'!M534,'5. NCCF GBP'!M534,'6. NCCF Autres (inclus)'!M534)</f>
        <v>0</v>
      </c>
      <c r="N534" s="392">
        <f>SUM('2. NCCF CAD'!N534,'3. NCCF USD'!N534,'4. NCCF EUR'!N534,'5. NCCF GBP'!N534,'6. NCCF Autres (inclus)'!N534)</f>
        <v>0</v>
      </c>
      <c r="O534" s="392">
        <f>SUM('2. NCCF CAD'!O534,'3. NCCF USD'!O534,'4. NCCF EUR'!O534,'5. NCCF GBP'!O534,'6. NCCF Autres (inclus)'!O534)</f>
        <v>0</v>
      </c>
      <c r="P534" s="392">
        <f>SUM('2. NCCF CAD'!P534,'3. NCCF USD'!P534,'4. NCCF EUR'!P534,'5. NCCF GBP'!P534,'6. NCCF Autres (inclus)'!P534)</f>
        <v>0</v>
      </c>
      <c r="Q534" s="392">
        <f>SUM('2. NCCF CAD'!Q534,'3. NCCF USD'!Q534,'4. NCCF EUR'!Q534,'5. NCCF GBP'!Q534,'6. NCCF Autres (inclus)'!Q534)</f>
        <v>0</v>
      </c>
      <c r="R534" s="392">
        <f>SUM('2. NCCF CAD'!R534,'3. NCCF USD'!R534,'4. NCCF EUR'!R534,'5. NCCF GBP'!R534,'6. NCCF Autres (inclus)'!R534)</f>
        <v>0</v>
      </c>
      <c r="S534" s="392">
        <f>SUM('2. NCCF CAD'!S534,'3. NCCF USD'!S534,'4. NCCF EUR'!S534,'5. NCCF GBP'!S534,'6. NCCF Autres (inclus)'!S534)</f>
        <v>0</v>
      </c>
      <c r="T534" s="392">
        <f>SUM('2. NCCF CAD'!T534,'3. NCCF USD'!T534,'4. NCCF EUR'!T534,'5. NCCF GBP'!T534,'6. NCCF Autres (inclus)'!T534)</f>
        <v>0</v>
      </c>
      <c r="U534" s="392">
        <f>SUM('2. NCCF CAD'!U534,'3. NCCF USD'!U534,'4. NCCF EUR'!U534,'5. NCCF GBP'!U534,'6. NCCF Autres (inclus)'!U534)</f>
        <v>0</v>
      </c>
      <c r="V534" s="399">
        <f>SUM('2. NCCF CAD'!V534,'3. NCCF USD'!V534,'4. NCCF EUR'!V534,'5. NCCF GBP'!V534,'6. NCCF Autres (inclus)'!V534)</f>
        <v>0</v>
      </c>
      <c r="W534" s="409">
        <f>SUM('2. NCCF CAD'!W534,'3. NCCF USD'!W534,'4. NCCF EUR'!W534,'5. NCCF GBP'!W534,'6. NCCF Autres (inclus)'!W534)</f>
        <v>0</v>
      </c>
      <c r="X534" s="51"/>
      <c r="Y534" s="236"/>
    </row>
    <row r="535" spans="1:25" s="79" customFormat="1" ht="12.75" customHeight="1" outlineLevel="2" x14ac:dyDescent="0.25">
      <c r="A535" s="51"/>
      <c r="B535" s="438"/>
      <c r="C535" s="273"/>
      <c r="D535" s="273"/>
      <c r="E535" s="273"/>
      <c r="F535" s="274" t="s">
        <v>288</v>
      </c>
      <c r="G535" s="402">
        <f>SUM('2. NCCF CAD'!G535,'3. NCCF USD'!G535,'4. NCCF EUR'!G535,'5. NCCF GBP'!G535,'6. NCCF Autres (inclus)'!G535)</f>
        <v>0</v>
      </c>
      <c r="H535" s="395">
        <f>SUM('2. NCCF CAD'!H535,'3. NCCF USD'!H535,'4. NCCF EUR'!H535,'5. NCCF GBP'!H535,'6. NCCF Autres (inclus)'!H535)</f>
        <v>0</v>
      </c>
      <c r="I535" s="389">
        <f>SUM('2. NCCF CAD'!I535,'3. NCCF USD'!I535,'4. NCCF EUR'!I535,'5. NCCF GBP'!I535,'6. NCCF Autres (inclus)'!I535)</f>
        <v>0</v>
      </c>
      <c r="J535" s="389">
        <f>SUM('2. NCCF CAD'!J535,'3. NCCF USD'!J535,'4. NCCF EUR'!J535,'5. NCCF GBP'!J535,'6. NCCF Autres (inclus)'!J535)</f>
        <v>0</v>
      </c>
      <c r="K535" s="390">
        <f>SUM('2. NCCF CAD'!K535,'3. NCCF USD'!K535,'4. NCCF EUR'!K535,'5. NCCF GBP'!K535,'6. NCCF Autres (inclus)'!K535)</f>
        <v>0</v>
      </c>
      <c r="L535" s="388">
        <f>SUM('2. NCCF CAD'!L535,'3. NCCF USD'!L535,'4. NCCF EUR'!L535,'5. NCCF GBP'!L535,'6. NCCF Autres (inclus)'!L535)</f>
        <v>0</v>
      </c>
      <c r="M535" s="396">
        <f>SUM('2. NCCF CAD'!M535,'3. NCCF USD'!M535,'4. NCCF EUR'!M535,'5. NCCF GBP'!M535,'6. NCCF Autres (inclus)'!M535)</f>
        <v>0</v>
      </c>
      <c r="N535" s="392">
        <f>SUM('2. NCCF CAD'!N535,'3. NCCF USD'!N535,'4. NCCF EUR'!N535,'5. NCCF GBP'!N535,'6. NCCF Autres (inclus)'!N535)</f>
        <v>0</v>
      </c>
      <c r="O535" s="392">
        <f>SUM('2. NCCF CAD'!O535,'3. NCCF USD'!O535,'4. NCCF EUR'!O535,'5. NCCF GBP'!O535,'6. NCCF Autres (inclus)'!O535)</f>
        <v>0</v>
      </c>
      <c r="P535" s="392">
        <f>SUM('2. NCCF CAD'!P535,'3. NCCF USD'!P535,'4. NCCF EUR'!P535,'5. NCCF GBP'!P535,'6. NCCF Autres (inclus)'!P535)</f>
        <v>0</v>
      </c>
      <c r="Q535" s="392">
        <f>SUM('2. NCCF CAD'!Q535,'3. NCCF USD'!Q535,'4. NCCF EUR'!Q535,'5. NCCF GBP'!Q535,'6. NCCF Autres (inclus)'!Q535)</f>
        <v>0</v>
      </c>
      <c r="R535" s="392">
        <f>SUM('2. NCCF CAD'!R535,'3. NCCF USD'!R535,'4. NCCF EUR'!R535,'5. NCCF GBP'!R535,'6. NCCF Autres (inclus)'!R535)</f>
        <v>0</v>
      </c>
      <c r="S535" s="392">
        <f>SUM('2. NCCF CAD'!S535,'3. NCCF USD'!S535,'4. NCCF EUR'!S535,'5. NCCF GBP'!S535,'6. NCCF Autres (inclus)'!S535)</f>
        <v>0</v>
      </c>
      <c r="T535" s="392">
        <f>SUM('2. NCCF CAD'!T535,'3. NCCF USD'!T535,'4. NCCF EUR'!T535,'5. NCCF GBP'!T535,'6. NCCF Autres (inclus)'!T535)</f>
        <v>0</v>
      </c>
      <c r="U535" s="392">
        <f>SUM('2. NCCF CAD'!U535,'3. NCCF USD'!U535,'4. NCCF EUR'!U535,'5. NCCF GBP'!U535,'6. NCCF Autres (inclus)'!U535)</f>
        <v>0</v>
      </c>
      <c r="V535" s="399">
        <f>SUM('2. NCCF CAD'!V535,'3. NCCF USD'!V535,'4. NCCF EUR'!V535,'5. NCCF GBP'!V535,'6. NCCF Autres (inclus)'!V535)</f>
        <v>0</v>
      </c>
      <c r="W535" s="409">
        <f>SUM('2. NCCF CAD'!W535,'3. NCCF USD'!W535,'4. NCCF EUR'!W535,'5. NCCF GBP'!W535,'6. NCCF Autres (inclus)'!W535)</f>
        <v>0</v>
      </c>
      <c r="X535" s="51"/>
      <c r="Y535" s="236"/>
    </row>
    <row r="536" spans="1:25" s="79" customFormat="1" ht="12.75" customHeight="1" outlineLevel="2" x14ac:dyDescent="0.25">
      <c r="A536" s="51"/>
      <c r="B536" s="438"/>
      <c r="C536" s="273"/>
      <c r="D536" s="273"/>
      <c r="E536" s="273"/>
      <c r="F536" s="274" t="s">
        <v>289</v>
      </c>
      <c r="G536" s="402">
        <f>SUM('2. NCCF CAD'!G536,'3. NCCF USD'!G536,'4. NCCF EUR'!G536,'5. NCCF GBP'!G536,'6. NCCF Autres (inclus)'!G536)</f>
        <v>0</v>
      </c>
      <c r="H536" s="395">
        <f>SUM('2. NCCF CAD'!H536,'3. NCCF USD'!H536,'4. NCCF EUR'!H536,'5. NCCF GBP'!H536,'6. NCCF Autres (inclus)'!H536)</f>
        <v>0</v>
      </c>
      <c r="I536" s="389">
        <f>SUM('2. NCCF CAD'!I536,'3. NCCF USD'!I536,'4. NCCF EUR'!I536,'5. NCCF GBP'!I536,'6. NCCF Autres (inclus)'!I536)</f>
        <v>0</v>
      </c>
      <c r="J536" s="389">
        <f>SUM('2. NCCF CAD'!J536,'3. NCCF USD'!J536,'4. NCCF EUR'!J536,'5. NCCF GBP'!J536,'6. NCCF Autres (inclus)'!J536)</f>
        <v>0</v>
      </c>
      <c r="K536" s="390">
        <f>SUM('2. NCCF CAD'!K536,'3. NCCF USD'!K536,'4. NCCF EUR'!K536,'5. NCCF GBP'!K536,'6. NCCF Autres (inclus)'!K536)</f>
        <v>0</v>
      </c>
      <c r="L536" s="388">
        <f>SUM('2. NCCF CAD'!L536,'3. NCCF USD'!L536,'4. NCCF EUR'!L536,'5. NCCF GBP'!L536,'6. NCCF Autres (inclus)'!L536)</f>
        <v>0</v>
      </c>
      <c r="M536" s="396">
        <f>SUM('2. NCCF CAD'!M536,'3. NCCF USD'!M536,'4. NCCF EUR'!M536,'5. NCCF GBP'!M536,'6. NCCF Autres (inclus)'!M536)</f>
        <v>0</v>
      </c>
      <c r="N536" s="392">
        <f>SUM('2. NCCF CAD'!N536,'3. NCCF USD'!N536,'4. NCCF EUR'!N536,'5. NCCF GBP'!N536,'6. NCCF Autres (inclus)'!N536)</f>
        <v>0</v>
      </c>
      <c r="O536" s="392">
        <f>SUM('2. NCCF CAD'!O536,'3. NCCF USD'!O536,'4. NCCF EUR'!O536,'5. NCCF GBP'!O536,'6. NCCF Autres (inclus)'!O536)</f>
        <v>0</v>
      </c>
      <c r="P536" s="392">
        <f>SUM('2. NCCF CAD'!P536,'3. NCCF USD'!P536,'4. NCCF EUR'!P536,'5. NCCF GBP'!P536,'6. NCCF Autres (inclus)'!P536)</f>
        <v>0</v>
      </c>
      <c r="Q536" s="392">
        <f>SUM('2. NCCF CAD'!Q536,'3. NCCF USD'!Q536,'4. NCCF EUR'!Q536,'5. NCCF GBP'!Q536,'6. NCCF Autres (inclus)'!Q536)</f>
        <v>0</v>
      </c>
      <c r="R536" s="392">
        <f>SUM('2. NCCF CAD'!R536,'3. NCCF USD'!R536,'4. NCCF EUR'!R536,'5. NCCF GBP'!R536,'6. NCCF Autres (inclus)'!R536)</f>
        <v>0</v>
      </c>
      <c r="S536" s="392">
        <f>SUM('2. NCCF CAD'!S536,'3. NCCF USD'!S536,'4. NCCF EUR'!S536,'5. NCCF GBP'!S536,'6. NCCF Autres (inclus)'!S536)</f>
        <v>0</v>
      </c>
      <c r="T536" s="392">
        <f>SUM('2. NCCF CAD'!T536,'3. NCCF USD'!T536,'4. NCCF EUR'!T536,'5. NCCF GBP'!T536,'6. NCCF Autres (inclus)'!T536)</f>
        <v>0</v>
      </c>
      <c r="U536" s="392">
        <f>SUM('2. NCCF CAD'!U536,'3. NCCF USD'!U536,'4. NCCF EUR'!U536,'5. NCCF GBP'!U536,'6. NCCF Autres (inclus)'!U536)</f>
        <v>0</v>
      </c>
      <c r="V536" s="399">
        <f>SUM('2. NCCF CAD'!V536,'3. NCCF USD'!V536,'4. NCCF EUR'!V536,'5. NCCF GBP'!V536,'6. NCCF Autres (inclus)'!V536)</f>
        <v>0</v>
      </c>
      <c r="W536" s="409">
        <f>SUM('2. NCCF CAD'!W536,'3. NCCF USD'!W536,'4. NCCF EUR'!W536,'5. NCCF GBP'!W536,'6. NCCF Autres (inclus)'!W536)</f>
        <v>0</v>
      </c>
      <c r="X536" s="51"/>
      <c r="Y536" s="236"/>
    </row>
    <row r="537" spans="1:25" s="79" customFormat="1" ht="12.75" customHeight="1" outlineLevel="2" x14ac:dyDescent="0.25">
      <c r="A537" s="51"/>
      <c r="B537" s="438"/>
      <c r="C537" s="273"/>
      <c r="D537" s="273"/>
      <c r="E537" s="273"/>
      <c r="F537" s="274" t="s">
        <v>290</v>
      </c>
      <c r="G537" s="402">
        <f>SUM('2. NCCF CAD'!G537,'3. NCCF USD'!G537,'4. NCCF EUR'!G537,'5. NCCF GBP'!G537,'6. NCCF Autres (inclus)'!G537)</f>
        <v>0</v>
      </c>
      <c r="H537" s="395">
        <f>SUM('2. NCCF CAD'!H537,'3. NCCF USD'!H537,'4. NCCF EUR'!H537,'5. NCCF GBP'!H537,'6. NCCF Autres (inclus)'!H537)</f>
        <v>0</v>
      </c>
      <c r="I537" s="389">
        <f>SUM('2. NCCF CAD'!I537,'3. NCCF USD'!I537,'4. NCCF EUR'!I537,'5. NCCF GBP'!I537,'6. NCCF Autres (inclus)'!I537)</f>
        <v>0</v>
      </c>
      <c r="J537" s="389">
        <f>SUM('2. NCCF CAD'!J537,'3. NCCF USD'!J537,'4. NCCF EUR'!J537,'5. NCCF GBP'!J537,'6. NCCF Autres (inclus)'!J537)</f>
        <v>0</v>
      </c>
      <c r="K537" s="390">
        <f>SUM('2. NCCF CAD'!K537,'3. NCCF USD'!K537,'4. NCCF EUR'!K537,'5. NCCF GBP'!K537,'6. NCCF Autres (inclus)'!K537)</f>
        <v>0</v>
      </c>
      <c r="L537" s="388">
        <f>SUM('2. NCCF CAD'!L537,'3. NCCF USD'!L537,'4. NCCF EUR'!L537,'5. NCCF GBP'!L537,'6. NCCF Autres (inclus)'!L537)</f>
        <v>0</v>
      </c>
      <c r="M537" s="396">
        <f>SUM('2. NCCF CAD'!M537,'3. NCCF USD'!M537,'4. NCCF EUR'!M537,'5. NCCF GBP'!M537,'6. NCCF Autres (inclus)'!M537)</f>
        <v>0</v>
      </c>
      <c r="N537" s="392">
        <f>SUM('2. NCCF CAD'!N537,'3. NCCF USD'!N537,'4. NCCF EUR'!N537,'5. NCCF GBP'!N537,'6. NCCF Autres (inclus)'!N537)</f>
        <v>0</v>
      </c>
      <c r="O537" s="392">
        <f>SUM('2. NCCF CAD'!O537,'3. NCCF USD'!O537,'4. NCCF EUR'!O537,'5. NCCF GBP'!O537,'6. NCCF Autres (inclus)'!O537)</f>
        <v>0</v>
      </c>
      <c r="P537" s="392">
        <f>SUM('2. NCCF CAD'!P537,'3. NCCF USD'!P537,'4. NCCF EUR'!P537,'5. NCCF GBP'!P537,'6. NCCF Autres (inclus)'!P537)</f>
        <v>0</v>
      </c>
      <c r="Q537" s="392">
        <f>SUM('2. NCCF CAD'!Q537,'3. NCCF USD'!Q537,'4. NCCF EUR'!Q537,'5. NCCF GBP'!Q537,'6. NCCF Autres (inclus)'!Q537)</f>
        <v>0</v>
      </c>
      <c r="R537" s="392">
        <f>SUM('2. NCCF CAD'!R537,'3. NCCF USD'!R537,'4. NCCF EUR'!R537,'5. NCCF GBP'!R537,'6. NCCF Autres (inclus)'!R537)</f>
        <v>0</v>
      </c>
      <c r="S537" s="392">
        <f>SUM('2. NCCF CAD'!S537,'3. NCCF USD'!S537,'4. NCCF EUR'!S537,'5. NCCF GBP'!S537,'6. NCCF Autres (inclus)'!S537)</f>
        <v>0</v>
      </c>
      <c r="T537" s="392">
        <f>SUM('2. NCCF CAD'!T537,'3. NCCF USD'!T537,'4. NCCF EUR'!T537,'5. NCCF GBP'!T537,'6. NCCF Autres (inclus)'!T537)</f>
        <v>0</v>
      </c>
      <c r="U537" s="392">
        <f>SUM('2. NCCF CAD'!U537,'3. NCCF USD'!U537,'4. NCCF EUR'!U537,'5. NCCF GBP'!U537,'6. NCCF Autres (inclus)'!U537)</f>
        <v>0</v>
      </c>
      <c r="V537" s="399">
        <f>SUM('2. NCCF CAD'!V537,'3. NCCF USD'!V537,'4. NCCF EUR'!V537,'5. NCCF GBP'!V537,'6. NCCF Autres (inclus)'!V537)</f>
        <v>0</v>
      </c>
      <c r="W537" s="409">
        <f>SUM('2. NCCF CAD'!W537,'3. NCCF USD'!W537,'4. NCCF EUR'!W537,'5. NCCF GBP'!W537,'6. NCCF Autres (inclus)'!W537)</f>
        <v>0</v>
      </c>
      <c r="X537" s="51"/>
      <c r="Y537" s="236"/>
    </row>
    <row r="538" spans="1:25" s="79" customFormat="1" ht="12.75" customHeight="1" outlineLevel="2" x14ac:dyDescent="0.25">
      <c r="A538" s="51"/>
      <c r="B538" s="438"/>
      <c r="C538" s="273"/>
      <c r="D538" s="273"/>
      <c r="E538" s="273"/>
      <c r="F538" s="274" t="s">
        <v>291</v>
      </c>
      <c r="G538" s="402">
        <f>SUM('2. NCCF CAD'!G538,'3. NCCF USD'!G538,'4. NCCF EUR'!G538,'5. NCCF GBP'!G538,'6. NCCF Autres (inclus)'!G538)</f>
        <v>0</v>
      </c>
      <c r="H538" s="395">
        <f>SUM('2. NCCF CAD'!H538,'3. NCCF USD'!H538,'4. NCCF EUR'!H538,'5. NCCF GBP'!H538,'6. NCCF Autres (inclus)'!H538)</f>
        <v>0</v>
      </c>
      <c r="I538" s="389">
        <f>SUM('2. NCCF CAD'!I538,'3. NCCF USD'!I538,'4. NCCF EUR'!I538,'5. NCCF GBP'!I538,'6. NCCF Autres (inclus)'!I538)</f>
        <v>0</v>
      </c>
      <c r="J538" s="389">
        <f>SUM('2. NCCF CAD'!J538,'3. NCCF USD'!J538,'4. NCCF EUR'!J538,'5. NCCF GBP'!J538,'6. NCCF Autres (inclus)'!J538)</f>
        <v>0</v>
      </c>
      <c r="K538" s="390">
        <f>SUM('2. NCCF CAD'!K538,'3. NCCF USD'!K538,'4. NCCF EUR'!K538,'5. NCCF GBP'!K538,'6. NCCF Autres (inclus)'!K538)</f>
        <v>0</v>
      </c>
      <c r="L538" s="388">
        <f>SUM('2. NCCF CAD'!L538,'3. NCCF USD'!L538,'4. NCCF EUR'!L538,'5. NCCF GBP'!L538,'6. NCCF Autres (inclus)'!L538)</f>
        <v>0</v>
      </c>
      <c r="M538" s="396">
        <f>SUM('2. NCCF CAD'!M538,'3. NCCF USD'!M538,'4. NCCF EUR'!M538,'5. NCCF GBP'!M538,'6. NCCF Autres (inclus)'!M538)</f>
        <v>0</v>
      </c>
      <c r="N538" s="392">
        <f>SUM('2. NCCF CAD'!N538,'3. NCCF USD'!N538,'4. NCCF EUR'!N538,'5. NCCF GBP'!N538,'6. NCCF Autres (inclus)'!N538)</f>
        <v>0</v>
      </c>
      <c r="O538" s="392">
        <f>SUM('2. NCCF CAD'!O538,'3. NCCF USD'!O538,'4. NCCF EUR'!O538,'5. NCCF GBP'!O538,'6. NCCF Autres (inclus)'!O538)</f>
        <v>0</v>
      </c>
      <c r="P538" s="392">
        <f>SUM('2. NCCF CAD'!P538,'3. NCCF USD'!P538,'4. NCCF EUR'!P538,'5. NCCF GBP'!P538,'6. NCCF Autres (inclus)'!P538)</f>
        <v>0</v>
      </c>
      <c r="Q538" s="392">
        <f>SUM('2. NCCF CAD'!Q538,'3. NCCF USD'!Q538,'4. NCCF EUR'!Q538,'5. NCCF GBP'!Q538,'6. NCCF Autres (inclus)'!Q538)</f>
        <v>0</v>
      </c>
      <c r="R538" s="392">
        <f>SUM('2. NCCF CAD'!R538,'3. NCCF USD'!R538,'4. NCCF EUR'!R538,'5. NCCF GBP'!R538,'6. NCCF Autres (inclus)'!R538)</f>
        <v>0</v>
      </c>
      <c r="S538" s="392">
        <f>SUM('2. NCCF CAD'!S538,'3. NCCF USD'!S538,'4. NCCF EUR'!S538,'5. NCCF GBP'!S538,'6. NCCF Autres (inclus)'!S538)</f>
        <v>0</v>
      </c>
      <c r="T538" s="392">
        <f>SUM('2. NCCF CAD'!T538,'3. NCCF USD'!T538,'4. NCCF EUR'!T538,'5. NCCF GBP'!T538,'6. NCCF Autres (inclus)'!T538)</f>
        <v>0</v>
      </c>
      <c r="U538" s="392">
        <f>SUM('2. NCCF CAD'!U538,'3. NCCF USD'!U538,'4. NCCF EUR'!U538,'5. NCCF GBP'!U538,'6. NCCF Autres (inclus)'!U538)</f>
        <v>0</v>
      </c>
      <c r="V538" s="399">
        <f>SUM('2. NCCF CAD'!V538,'3. NCCF USD'!V538,'4. NCCF EUR'!V538,'5. NCCF GBP'!V538,'6. NCCF Autres (inclus)'!V538)</f>
        <v>0</v>
      </c>
      <c r="W538" s="409">
        <f>SUM('2. NCCF CAD'!W538,'3. NCCF USD'!W538,'4. NCCF EUR'!W538,'5. NCCF GBP'!W538,'6. NCCF Autres (inclus)'!W538)</f>
        <v>0</v>
      </c>
      <c r="X538" s="51"/>
      <c r="Y538" s="236"/>
    </row>
    <row r="539" spans="1:25" s="79" customFormat="1" ht="12.75" customHeight="1" outlineLevel="2" x14ac:dyDescent="0.25">
      <c r="A539" s="51"/>
      <c r="B539" s="438"/>
      <c r="C539" s="273"/>
      <c r="D539" s="273"/>
      <c r="E539" s="273"/>
      <c r="F539" s="274" t="s">
        <v>292</v>
      </c>
      <c r="G539" s="394">
        <f>SUM('2. NCCF CAD'!G539,'3. NCCF USD'!G539,'4. NCCF EUR'!G539,'5. NCCF GBP'!G539,'6. NCCF Autres (inclus)'!G539)</f>
        <v>0</v>
      </c>
      <c r="H539" s="395">
        <f>SUM('2. NCCF CAD'!H539,'3. NCCF USD'!H539,'4. NCCF EUR'!H539,'5. NCCF GBP'!H539,'6. NCCF Autres (inclus)'!H539)</f>
        <v>0</v>
      </c>
      <c r="I539" s="389">
        <f>SUM('2. NCCF CAD'!I539,'3. NCCF USD'!I539,'4. NCCF EUR'!I539,'5. NCCF GBP'!I539,'6. NCCF Autres (inclus)'!I539)</f>
        <v>0</v>
      </c>
      <c r="J539" s="389">
        <f>SUM('2. NCCF CAD'!J539,'3. NCCF USD'!J539,'4. NCCF EUR'!J539,'5. NCCF GBP'!J539,'6. NCCF Autres (inclus)'!J539)</f>
        <v>0</v>
      </c>
      <c r="K539" s="390">
        <f>SUM('2. NCCF CAD'!K539,'3. NCCF USD'!K539,'4. NCCF EUR'!K539,'5. NCCF GBP'!K539,'6. NCCF Autres (inclus)'!K539)</f>
        <v>0</v>
      </c>
      <c r="L539" s="388">
        <f>SUM('2. NCCF CAD'!L539,'3. NCCF USD'!L539,'4. NCCF EUR'!L539,'5. NCCF GBP'!L539,'6. NCCF Autres (inclus)'!L539)</f>
        <v>0</v>
      </c>
      <c r="M539" s="396">
        <f>SUM('2. NCCF CAD'!M539,'3. NCCF USD'!M539,'4. NCCF EUR'!M539,'5. NCCF GBP'!M539,'6. NCCF Autres (inclus)'!M539)</f>
        <v>0</v>
      </c>
      <c r="N539" s="392">
        <f>SUM('2. NCCF CAD'!N539,'3. NCCF USD'!N539,'4. NCCF EUR'!N539,'5. NCCF GBP'!N539,'6. NCCF Autres (inclus)'!N539)</f>
        <v>0</v>
      </c>
      <c r="O539" s="392">
        <f>SUM('2. NCCF CAD'!O539,'3. NCCF USD'!O539,'4. NCCF EUR'!O539,'5. NCCF GBP'!O539,'6. NCCF Autres (inclus)'!O539)</f>
        <v>0</v>
      </c>
      <c r="P539" s="392">
        <f>SUM('2. NCCF CAD'!P539,'3. NCCF USD'!P539,'4. NCCF EUR'!P539,'5. NCCF GBP'!P539,'6. NCCF Autres (inclus)'!P539)</f>
        <v>0</v>
      </c>
      <c r="Q539" s="392">
        <f>SUM('2. NCCF CAD'!Q539,'3. NCCF USD'!Q539,'4. NCCF EUR'!Q539,'5. NCCF GBP'!Q539,'6. NCCF Autres (inclus)'!Q539)</f>
        <v>0</v>
      </c>
      <c r="R539" s="392">
        <f>SUM('2. NCCF CAD'!R539,'3. NCCF USD'!R539,'4. NCCF EUR'!R539,'5. NCCF GBP'!R539,'6. NCCF Autres (inclus)'!R539)</f>
        <v>0</v>
      </c>
      <c r="S539" s="392">
        <f>SUM('2. NCCF CAD'!S539,'3. NCCF USD'!S539,'4. NCCF EUR'!S539,'5. NCCF GBP'!S539,'6. NCCF Autres (inclus)'!S539)</f>
        <v>0</v>
      </c>
      <c r="T539" s="392">
        <f>SUM('2. NCCF CAD'!T539,'3. NCCF USD'!T539,'4. NCCF EUR'!T539,'5. NCCF GBP'!T539,'6. NCCF Autres (inclus)'!T539)</f>
        <v>0</v>
      </c>
      <c r="U539" s="392">
        <f>SUM('2. NCCF CAD'!U539,'3. NCCF USD'!U539,'4. NCCF EUR'!U539,'5. NCCF GBP'!U539,'6. NCCF Autres (inclus)'!U539)</f>
        <v>0</v>
      </c>
      <c r="V539" s="399">
        <f>SUM('2. NCCF CAD'!V539,'3. NCCF USD'!V539,'4. NCCF EUR'!V539,'5. NCCF GBP'!V539,'6. NCCF Autres (inclus)'!V539)</f>
        <v>0</v>
      </c>
      <c r="W539" s="409">
        <f>SUM('2. NCCF CAD'!W539,'3. NCCF USD'!W539,'4. NCCF EUR'!W539,'5. NCCF GBP'!W539,'6. NCCF Autres (inclus)'!W539)</f>
        <v>0</v>
      </c>
      <c r="X539" s="51"/>
      <c r="Y539" s="236"/>
    </row>
    <row r="540" spans="1:25" s="79" customFormat="1" ht="12.75" customHeight="1" outlineLevel="2" x14ac:dyDescent="0.25">
      <c r="A540" s="51"/>
      <c r="B540" s="295"/>
      <c r="C540" s="273"/>
      <c r="D540" s="272" t="s">
        <v>293</v>
      </c>
      <c r="E540" s="272"/>
      <c r="F540" s="360"/>
      <c r="G540" s="367">
        <f t="shared" ref="G540:W540" si="116">SUBTOTAL(9,G541:G542)</f>
        <v>0</v>
      </c>
      <c r="H540" s="364">
        <f t="shared" si="116"/>
        <v>0</v>
      </c>
      <c r="I540" s="364">
        <f t="shared" si="116"/>
        <v>0</v>
      </c>
      <c r="J540" s="364">
        <f t="shared" si="116"/>
        <v>0</v>
      </c>
      <c r="K540" s="365">
        <f t="shared" si="116"/>
        <v>0</v>
      </c>
      <c r="L540" s="364">
        <f t="shared" si="116"/>
        <v>0</v>
      </c>
      <c r="M540" s="31">
        <f t="shared" si="116"/>
        <v>0</v>
      </c>
      <c r="N540" s="364">
        <f t="shared" si="116"/>
        <v>0</v>
      </c>
      <c r="O540" s="364">
        <f t="shared" si="116"/>
        <v>0</v>
      </c>
      <c r="P540" s="364">
        <f t="shared" si="116"/>
        <v>0</v>
      </c>
      <c r="Q540" s="364">
        <f t="shared" si="116"/>
        <v>0</v>
      </c>
      <c r="R540" s="364">
        <f t="shared" si="116"/>
        <v>0</v>
      </c>
      <c r="S540" s="364">
        <f t="shared" si="116"/>
        <v>0</v>
      </c>
      <c r="T540" s="364">
        <f t="shared" si="116"/>
        <v>0</v>
      </c>
      <c r="U540" s="364">
        <f t="shared" si="116"/>
        <v>0</v>
      </c>
      <c r="V540" s="364">
        <f t="shared" si="116"/>
        <v>0</v>
      </c>
      <c r="W540" s="366">
        <f t="shared" si="116"/>
        <v>0</v>
      </c>
      <c r="X540" s="51"/>
      <c r="Y540" s="238"/>
    </row>
    <row r="541" spans="1:25" s="79" customFormat="1" ht="12.75" customHeight="1" outlineLevel="2" x14ac:dyDescent="0.25">
      <c r="A541" s="51"/>
      <c r="B541" s="438"/>
      <c r="C541" s="273"/>
      <c r="D541" s="273"/>
      <c r="E541" s="273"/>
      <c r="F541" s="274" t="s">
        <v>294</v>
      </c>
      <c r="G541" s="402">
        <f>SUM('2. NCCF CAD'!G541,'3. NCCF USD'!G541,'4. NCCF EUR'!G541,'5. NCCF GBP'!G541,'6. NCCF Autres (inclus)'!G541)</f>
        <v>0</v>
      </c>
      <c r="H541" s="395">
        <f>SUM('2. NCCF CAD'!H541,'3. NCCF USD'!H541,'4. NCCF EUR'!H541,'5. NCCF GBP'!H541,'6. NCCF Autres (inclus)'!H541)</f>
        <v>0</v>
      </c>
      <c r="I541" s="389">
        <f>SUM('2. NCCF CAD'!I541,'3. NCCF USD'!I541,'4. NCCF EUR'!I541,'5. NCCF GBP'!I541,'6. NCCF Autres (inclus)'!I541)</f>
        <v>0</v>
      </c>
      <c r="J541" s="389">
        <f>SUM('2. NCCF CAD'!J541,'3. NCCF USD'!J541,'4. NCCF EUR'!J541,'5. NCCF GBP'!J541,'6. NCCF Autres (inclus)'!J541)</f>
        <v>0</v>
      </c>
      <c r="K541" s="390">
        <f>SUM('2. NCCF CAD'!K541,'3. NCCF USD'!K541,'4. NCCF EUR'!K541,'5. NCCF GBP'!K541,'6. NCCF Autres (inclus)'!K541)</f>
        <v>0</v>
      </c>
      <c r="L541" s="388">
        <f>SUM('2. NCCF CAD'!L541,'3. NCCF USD'!L541,'4. NCCF EUR'!L541,'5. NCCF GBP'!L541,'6. NCCF Autres (inclus)'!L541)</f>
        <v>0</v>
      </c>
      <c r="M541" s="396">
        <f>SUM('2. NCCF CAD'!M541,'3. NCCF USD'!M541,'4. NCCF EUR'!M541,'5. NCCF GBP'!M541,'6. NCCF Autres (inclus)'!M541)</f>
        <v>0</v>
      </c>
      <c r="N541" s="392">
        <f>SUM('2. NCCF CAD'!N541,'3. NCCF USD'!N541,'4. NCCF EUR'!N541,'5. NCCF GBP'!N541,'6. NCCF Autres (inclus)'!N541)</f>
        <v>0</v>
      </c>
      <c r="O541" s="392">
        <f>SUM('2. NCCF CAD'!O541,'3. NCCF USD'!O541,'4. NCCF EUR'!O541,'5. NCCF GBP'!O541,'6. NCCF Autres (inclus)'!O541)</f>
        <v>0</v>
      </c>
      <c r="P541" s="392">
        <f>SUM('2. NCCF CAD'!P541,'3. NCCF USD'!P541,'4. NCCF EUR'!P541,'5. NCCF GBP'!P541,'6. NCCF Autres (inclus)'!P541)</f>
        <v>0</v>
      </c>
      <c r="Q541" s="392">
        <f>SUM('2. NCCF CAD'!Q541,'3. NCCF USD'!Q541,'4. NCCF EUR'!Q541,'5. NCCF GBP'!Q541,'6. NCCF Autres (inclus)'!Q541)</f>
        <v>0</v>
      </c>
      <c r="R541" s="392">
        <f>SUM('2. NCCF CAD'!R541,'3. NCCF USD'!R541,'4. NCCF EUR'!R541,'5. NCCF GBP'!R541,'6. NCCF Autres (inclus)'!R541)</f>
        <v>0</v>
      </c>
      <c r="S541" s="392">
        <f>SUM('2. NCCF CAD'!S541,'3. NCCF USD'!S541,'4. NCCF EUR'!S541,'5. NCCF GBP'!S541,'6. NCCF Autres (inclus)'!S541)</f>
        <v>0</v>
      </c>
      <c r="T541" s="392">
        <f>SUM('2. NCCF CAD'!T541,'3. NCCF USD'!T541,'4. NCCF EUR'!T541,'5. NCCF GBP'!T541,'6. NCCF Autres (inclus)'!T541)</f>
        <v>0</v>
      </c>
      <c r="U541" s="392">
        <f>SUM('2. NCCF CAD'!U541,'3. NCCF USD'!U541,'4. NCCF EUR'!U541,'5. NCCF GBP'!U541,'6. NCCF Autres (inclus)'!U541)</f>
        <v>0</v>
      </c>
      <c r="V541" s="399">
        <f>SUM('2. NCCF CAD'!V541,'3. NCCF USD'!V541,'4. NCCF EUR'!V541,'5. NCCF GBP'!V541,'6. NCCF Autres (inclus)'!V541)</f>
        <v>0</v>
      </c>
      <c r="W541" s="409">
        <f>SUM('2. NCCF CAD'!W541,'3. NCCF USD'!W541,'4. NCCF EUR'!W541,'5. NCCF GBP'!W541,'6. NCCF Autres (inclus)'!W541)</f>
        <v>0</v>
      </c>
      <c r="X541" s="51"/>
      <c r="Y541" s="236"/>
    </row>
    <row r="542" spans="1:25" s="79" customFormat="1" ht="12.75" customHeight="1" outlineLevel="2" x14ac:dyDescent="0.25">
      <c r="A542" s="51"/>
      <c r="B542" s="438"/>
      <c r="C542" s="273"/>
      <c r="D542" s="273"/>
      <c r="E542" s="273"/>
      <c r="F542" s="274" t="s">
        <v>295</v>
      </c>
      <c r="G542" s="394">
        <f>SUM('2. NCCF CAD'!G542,'3. NCCF USD'!G542,'4. NCCF EUR'!G542,'5. NCCF GBP'!G542,'6. NCCF Autres (inclus)'!G542)</f>
        <v>0</v>
      </c>
      <c r="H542" s="395">
        <f>SUM('2. NCCF CAD'!H542,'3. NCCF USD'!H542,'4. NCCF EUR'!H542,'5. NCCF GBP'!H542,'6. NCCF Autres (inclus)'!H542)</f>
        <v>0</v>
      </c>
      <c r="I542" s="389">
        <f>SUM('2. NCCF CAD'!I542,'3. NCCF USD'!I542,'4. NCCF EUR'!I542,'5. NCCF GBP'!I542,'6. NCCF Autres (inclus)'!I542)</f>
        <v>0</v>
      </c>
      <c r="J542" s="389">
        <f>SUM('2. NCCF CAD'!J542,'3. NCCF USD'!J542,'4. NCCF EUR'!J542,'5. NCCF GBP'!J542,'6. NCCF Autres (inclus)'!J542)</f>
        <v>0</v>
      </c>
      <c r="K542" s="390">
        <f>SUM('2. NCCF CAD'!K542,'3. NCCF USD'!K542,'4. NCCF EUR'!K542,'5. NCCF GBP'!K542,'6. NCCF Autres (inclus)'!K542)</f>
        <v>0</v>
      </c>
      <c r="L542" s="388">
        <f>SUM('2. NCCF CAD'!L542,'3. NCCF USD'!L542,'4. NCCF EUR'!L542,'5. NCCF GBP'!L542,'6. NCCF Autres (inclus)'!L542)</f>
        <v>0</v>
      </c>
      <c r="M542" s="396">
        <f>SUM('2. NCCF CAD'!M542,'3. NCCF USD'!M542,'4. NCCF EUR'!M542,'5. NCCF GBP'!M542,'6. NCCF Autres (inclus)'!M542)</f>
        <v>0</v>
      </c>
      <c r="N542" s="392">
        <f>SUM('2. NCCF CAD'!N542,'3. NCCF USD'!N542,'4. NCCF EUR'!N542,'5. NCCF GBP'!N542,'6. NCCF Autres (inclus)'!N542)</f>
        <v>0</v>
      </c>
      <c r="O542" s="392">
        <f>SUM('2. NCCF CAD'!O542,'3. NCCF USD'!O542,'4. NCCF EUR'!O542,'5. NCCF GBP'!O542,'6. NCCF Autres (inclus)'!O542)</f>
        <v>0</v>
      </c>
      <c r="P542" s="392">
        <f>SUM('2. NCCF CAD'!P542,'3. NCCF USD'!P542,'4. NCCF EUR'!P542,'5. NCCF GBP'!P542,'6. NCCF Autres (inclus)'!P542)</f>
        <v>0</v>
      </c>
      <c r="Q542" s="392">
        <f>SUM('2. NCCF CAD'!Q542,'3. NCCF USD'!Q542,'4. NCCF EUR'!Q542,'5. NCCF GBP'!Q542,'6. NCCF Autres (inclus)'!Q542)</f>
        <v>0</v>
      </c>
      <c r="R542" s="392">
        <f>SUM('2. NCCF CAD'!R542,'3. NCCF USD'!R542,'4. NCCF EUR'!R542,'5. NCCF GBP'!R542,'6. NCCF Autres (inclus)'!R542)</f>
        <v>0</v>
      </c>
      <c r="S542" s="392">
        <f>SUM('2. NCCF CAD'!S542,'3. NCCF USD'!S542,'4. NCCF EUR'!S542,'5. NCCF GBP'!S542,'6. NCCF Autres (inclus)'!S542)</f>
        <v>0</v>
      </c>
      <c r="T542" s="392">
        <f>SUM('2. NCCF CAD'!T542,'3. NCCF USD'!T542,'4. NCCF EUR'!T542,'5. NCCF GBP'!T542,'6. NCCF Autres (inclus)'!T542)</f>
        <v>0</v>
      </c>
      <c r="U542" s="392">
        <f>SUM('2. NCCF CAD'!U542,'3. NCCF USD'!U542,'4. NCCF EUR'!U542,'5. NCCF GBP'!U542,'6. NCCF Autres (inclus)'!U542)</f>
        <v>0</v>
      </c>
      <c r="V542" s="399">
        <f>SUM('2. NCCF CAD'!V542,'3. NCCF USD'!V542,'4. NCCF EUR'!V542,'5. NCCF GBP'!V542,'6. NCCF Autres (inclus)'!V542)</f>
        <v>0</v>
      </c>
      <c r="W542" s="409">
        <f>SUM('2. NCCF CAD'!W542,'3. NCCF USD'!W542,'4. NCCF EUR'!W542,'5. NCCF GBP'!W542,'6. NCCF Autres (inclus)'!W542)</f>
        <v>0</v>
      </c>
      <c r="X542" s="51"/>
      <c r="Y542" s="236"/>
    </row>
    <row r="543" spans="1:25" s="79" customFormat="1" ht="12.75" customHeight="1" x14ac:dyDescent="0.25">
      <c r="A543" s="51"/>
      <c r="B543" s="295"/>
      <c r="C543" s="273"/>
      <c r="D543" s="272" t="s">
        <v>296</v>
      </c>
      <c r="E543" s="272"/>
      <c r="F543" s="272"/>
      <c r="G543" s="367">
        <f t="shared" ref="G543:W543" si="117">SUBTOTAL(9,G544:G548)</f>
        <v>0</v>
      </c>
      <c r="H543" s="364">
        <f t="shared" si="117"/>
        <v>0</v>
      </c>
      <c r="I543" s="364">
        <f t="shared" si="117"/>
        <v>0</v>
      </c>
      <c r="J543" s="364">
        <f t="shared" si="117"/>
        <v>0</v>
      </c>
      <c r="K543" s="365">
        <f t="shared" si="117"/>
        <v>0</v>
      </c>
      <c r="L543" s="364">
        <f t="shared" si="117"/>
        <v>0</v>
      </c>
      <c r="M543" s="31">
        <f t="shared" si="117"/>
        <v>0</v>
      </c>
      <c r="N543" s="364">
        <f t="shared" si="117"/>
        <v>0</v>
      </c>
      <c r="O543" s="364">
        <f t="shared" si="117"/>
        <v>0</v>
      </c>
      <c r="P543" s="364">
        <f t="shared" si="117"/>
        <v>0</v>
      </c>
      <c r="Q543" s="364">
        <f t="shared" si="117"/>
        <v>0</v>
      </c>
      <c r="R543" s="364">
        <f t="shared" si="117"/>
        <v>0</v>
      </c>
      <c r="S543" s="364">
        <f t="shared" si="117"/>
        <v>0</v>
      </c>
      <c r="T543" s="364">
        <f t="shared" si="117"/>
        <v>0</v>
      </c>
      <c r="U543" s="364">
        <f t="shared" si="117"/>
        <v>0</v>
      </c>
      <c r="V543" s="364">
        <f t="shared" si="117"/>
        <v>0</v>
      </c>
      <c r="W543" s="366">
        <f t="shared" si="117"/>
        <v>0</v>
      </c>
      <c r="X543" s="51"/>
      <c r="Y543" s="238"/>
    </row>
    <row r="544" spans="1:25" s="79" customFormat="1" ht="12.75" customHeight="1" outlineLevel="1" x14ac:dyDescent="0.25">
      <c r="A544" s="51"/>
      <c r="B544" s="438"/>
      <c r="C544" s="273"/>
      <c r="D544" s="273"/>
      <c r="E544" s="273"/>
      <c r="F544" s="274" t="s">
        <v>297</v>
      </c>
      <c r="G544" s="402">
        <f>SUM('2. NCCF CAD'!G544,'3. NCCF USD'!G544,'4. NCCF EUR'!G544,'5. NCCF GBP'!G544,'6. NCCF Autres (inclus)'!G544)</f>
        <v>0</v>
      </c>
      <c r="H544" s="395">
        <f>SUM('2. NCCF CAD'!H544,'3. NCCF USD'!H544,'4. NCCF EUR'!H544,'5. NCCF GBP'!H544,'6. NCCF Autres (inclus)'!H544)</f>
        <v>0</v>
      </c>
      <c r="I544" s="389">
        <f>SUM('2. NCCF CAD'!I544,'3. NCCF USD'!I544,'4. NCCF EUR'!I544,'5. NCCF GBP'!I544,'6. NCCF Autres (inclus)'!I544)</f>
        <v>0</v>
      </c>
      <c r="J544" s="389">
        <f>SUM('2. NCCF CAD'!J544,'3. NCCF USD'!J544,'4. NCCF EUR'!J544,'5. NCCF GBP'!J544,'6. NCCF Autres (inclus)'!J544)</f>
        <v>0</v>
      </c>
      <c r="K544" s="390">
        <f>SUM('2. NCCF CAD'!K544,'3. NCCF USD'!K544,'4. NCCF EUR'!K544,'5. NCCF GBP'!K544,'6. NCCF Autres (inclus)'!K544)</f>
        <v>0</v>
      </c>
      <c r="L544" s="388">
        <f>SUM('2. NCCF CAD'!L544,'3. NCCF USD'!L544,'4. NCCF EUR'!L544,'5. NCCF GBP'!L544,'6. NCCF Autres (inclus)'!L544)</f>
        <v>0</v>
      </c>
      <c r="M544" s="396">
        <f>SUM('2. NCCF CAD'!M544,'3. NCCF USD'!M544,'4. NCCF EUR'!M544,'5. NCCF GBP'!M544,'6. NCCF Autres (inclus)'!M544)</f>
        <v>0</v>
      </c>
      <c r="N544" s="392">
        <f>SUM('2. NCCF CAD'!N544,'3. NCCF USD'!N544,'4. NCCF EUR'!N544,'5. NCCF GBP'!N544,'6. NCCF Autres (inclus)'!N544)</f>
        <v>0</v>
      </c>
      <c r="O544" s="392">
        <f>SUM('2. NCCF CAD'!O544,'3. NCCF USD'!O544,'4. NCCF EUR'!O544,'5. NCCF GBP'!O544,'6. NCCF Autres (inclus)'!O544)</f>
        <v>0</v>
      </c>
      <c r="P544" s="392">
        <f>SUM('2. NCCF CAD'!P544,'3. NCCF USD'!P544,'4. NCCF EUR'!P544,'5. NCCF GBP'!P544,'6. NCCF Autres (inclus)'!P544)</f>
        <v>0</v>
      </c>
      <c r="Q544" s="392">
        <f>SUM('2. NCCF CAD'!Q544,'3. NCCF USD'!Q544,'4. NCCF EUR'!Q544,'5. NCCF GBP'!Q544,'6. NCCF Autres (inclus)'!Q544)</f>
        <v>0</v>
      </c>
      <c r="R544" s="392">
        <f>SUM('2. NCCF CAD'!R544,'3. NCCF USD'!R544,'4. NCCF EUR'!R544,'5. NCCF GBP'!R544,'6. NCCF Autres (inclus)'!R544)</f>
        <v>0</v>
      </c>
      <c r="S544" s="392">
        <f>SUM('2. NCCF CAD'!S544,'3. NCCF USD'!S544,'4. NCCF EUR'!S544,'5. NCCF GBP'!S544,'6. NCCF Autres (inclus)'!S544)</f>
        <v>0</v>
      </c>
      <c r="T544" s="392">
        <f>SUM('2. NCCF CAD'!T544,'3. NCCF USD'!T544,'4. NCCF EUR'!T544,'5. NCCF GBP'!T544,'6. NCCF Autres (inclus)'!T544)</f>
        <v>0</v>
      </c>
      <c r="U544" s="392">
        <f>SUM('2. NCCF CAD'!U544,'3. NCCF USD'!U544,'4. NCCF EUR'!U544,'5. NCCF GBP'!U544,'6. NCCF Autres (inclus)'!U544)</f>
        <v>0</v>
      </c>
      <c r="V544" s="399">
        <f>SUM('2. NCCF CAD'!V544,'3. NCCF USD'!V544,'4. NCCF EUR'!V544,'5. NCCF GBP'!V544,'6. NCCF Autres (inclus)'!V544)</f>
        <v>0</v>
      </c>
      <c r="W544" s="409">
        <f>SUM('2. NCCF CAD'!W544,'3. NCCF USD'!W544,'4. NCCF EUR'!W544,'5. NCCF GBP'!W544,'6. NCCF Autres (inclus)'!W544)</f>
        <v>0</v>
      </c>
      <c r="X544" s="51"/>
      <c r="Y544" s="236"/>
    </row>
    <row r="545" spans="1:25" s="79" customFormat="1" ht="12.75" customHeight="1" outlineLevel="1" x14ac:dyDescent="0.25">
      <c r="A545" s="51"/>
      <c r="B545" s="438"/>
      <c r="C545" s="273"/>
      <c r="D545" s="273"/>
      <c r="E545" s="273"/>
      <c r="F545" s="274" t="s">
        <v>298</v>
      </c>
      <c r="G545" s="402">
        <f>SUM('2. NCCF CAD'!G545,'3. NCCF USD'!G545,'4. NCCF EUR'!G545,'5. NCCF GBP'!G545,'6. NCCF Autres (inclus)'!G545)</f>
        <v>0</v>
      </c>
      <c r="H545" s="395">
        <f>SUM('2. NCCF CAD'!H545,'3. NCCF USD'!H545,'4. NCCF EUR'!H545,'5. NCCF GBP'!H545,'6. NCCF Autres (inclus)'!H545)</f>
        <v>0</v>
      </c>
      <c r="I545" s="389">
        <f>SUM('2. NCCF CAD'!I545,'3. NCCF USD'!I545,'4. NCCF EUR'!I545,'5. NCCF GBP'!I545,'6. NCCF Autres (inclus)'!I545)</f>
        <v>0</v>
      </c>
      <c r="J545" s="389">
        <f>SUM('2. NCCF CAD'!J545,'3. NCCF USD'!J545,'4. NCCF EUR'!J545,'5. NCCF GBP'!J545,'6. NCCF Autres (inclus)'!J545)</f>
        <v>0</v>
      </c>
      <c r="K545" s="390">
        <f>SUM('2. NCCF CAD'!K545,'3. NCCF USD'!K545,'4. NCCF EUR'!K545,'5. NCCF GBP'!K545,'6. NCCF Autres (inclus)'!K545)</f>
        <v>0</v>
      </c>
      <c r="L545" s="388">
        <f>SUM('2. NCCF CAD'!L545,'3. NCCF USD'!L545,'4. NCCF EUR'!L545,'5. NCCF GBP'!L545,'6. NCCF Autres (inclus)'!L545)</f>
        <v>0</v>
      </c>
      <c r="M545" s="396">
        <f>SUM('2. NCCF CAD'!M545,'3. NCCF USD'!M545,'4. NCCF EUR'!M545,'5. NCCF GBP'!M545,'6. NCCF Autres (inclus)'!M545)</f>
        <v>0</v>
      </c>
      <c r="N545" s="392">
        <f>SUM('2. NCCF CAD'!N545,'3. NCCF USD'!N545,'4. NCCF EUR'!N545,'5. NCCF GBP'!N545,'6. NCCF Autres (inclus)'!N545)</f>
        <v>0</v>
      </c>
      <c r="O545" s="392">
        <f>SUM('2. NCCF CAD'!O545,'3. NCCF USD'!O545,'4. NCCF EUR'!O545,'5. NCCF GBP'!O545,'6. NCCF Autres (inclus)'!O545)</f>
        <v>0</v>
      </c>
      <c r="P545" s="392">
        <f>SUM('2. NCCF CAD'!P545,'3. NCCF USD'!P545,'4. NCCF EUR'!P545,'5. NCCF GBP'!P545,'6. NCCF Autres (inclus)'!P545)</f>
        <v>0</v>
      </c>
      <c r="Q545" s="392">
        <f>SUM('2. NCCF CAD'!Q545,'3. NCCF USD'!Q545,'4. NCCF EUR'!Q545,'5. NCCF GBP'!Q545,'6. NCCF Autres (inclus)'!Q545)</f>
        <v>0</v>
      </c>
      <c r="R545" s="392">
        <f>SUM('2. NCCF CAD'!R545,'3. NCCF USD'!R545,'4. NCCF EUR'!R545,'5. NCCF GBP'!R545,'6. NCCF Autres (inclus)'!R545)</f>
        <v>0</v>
      </c>
      <c r="S545" s="392">
        <f>SUM('2. NCCF CAD'!S545,'3. NCCF USD'!S545,'4. NCCF EUR'!S545,'5. NCCF GBP'!S545,'6. NCCF Autres (inclus)'!S545)</f>
        <v>0</v>
      </c>
      <c r="T545" s="392">
        <f>SUM('2. NCCF CAD'!T545,'3. NCCF USD'!T545,'4. NCCF EUR'!T545,'5. NCCF GBP'!T545,'6. NCCF Autres (inclus)'!T545)</f>
        <v>0</v>
      </c>
      <c r="U545" s="392">
        <f>SUM('2. NCCF CAD'!U545,'3. NCCF USD'!U545,'4. NCCF EUR'!U545,'5. NCCF GBP'!U545,'6. NCCF Autres (inclus)'!U545)</f>
        <v>0</v>
      </c>
      <c r="V545" s="399">
        <f>SUM('2. NCCF CAD'!V545,'3. NCCF USD'!V545,'4. NCCF EUR'!V545,'5. NCCF GBP'!V545,'6. NCCF Autres (inclus)'!V545)</f>
        <v>0</v>
      </c>
      <c r="W545" s="409">
        <f>SUM('2. NCCF CAD'!W545,'3. NCCF USD'!W545,'4. NCCF EUR'!W545,'5. NCCF GBP'!W545,'6. NCCF Autres (inclus)'!W545)</f>
        <v>0</v>
      </c>
      <c r="X545" s="51"/>
      <c r="Y545" s="236"/>
    </row>
    <row r="546" spans="1:25" s="79" customFormat="1" ht="12.75" customHeight="1" outlineLevel="1" x14ac:dyDescent="0.25">
      <c r="A546" s="51"/>
      <c r="B546" s="438"/>
      <c r="C546" s="273"/>
      <c r="D546" s="273"/>
      <c r="E546" s="273"/>
      <c r="F546" s="274" t="s">
        <v>299</v>
      </c>
      <c r="G546" s="402">
        <f>SUM('2. NCCF CAD'!G546,'3. NCCF USD'!G546,'4. NCCF EUR'!G546,'5. NCCF GBP'!G546,'6. NCCF Autres (inclus)'!G546)</f>
        <v>0</v>
      </c>
      <c r="H546" s="395">
        <f>SUM('2. NCCF CAD'!H546,'3. NCCF USD'!H546,'4. NCCF EUR'!H546,'5. NCCF GBP'!H546,'6. NCCF Autres (inclus)'!H546)</f>
        <v>0</v>
      </c>
      <c r="I546" s="389">
        <f>SUM('2. NCCF CAD'!I546,'3. NCCF USD'!I546,'4. NCCF EUR'!I546,'5. NCCF GBP'!I546,'6. NCCF Autres (inclus)'!I546)</f>
        <v>0</v>
      </c>
      <c r="J546" s="389">
        <f>SUM('2. NCCF CAD'!J546,'3. NCCF USD'!J546,'4. NCCF EUR'!J546,'5. NCCF GBP'!J546,'6. NCCF Autres (inclus)'!J546)</f>
        <v>0</v>
      </c>
      <c r="K546" s="390">
        <f>SUM('2. NCCF CAD'!K546,'3. NCCF USD'!K546,'4. NCCF EUR'!K546,'5. NCCF GBP'!K546,'6. NCCF Autres (inclus)'!K546)</f>
        <v>0</v>
      </c>
      <c r="L546" s="388">
        <f>SUM('2. NCCF CAD'!L546,'3. NCCF USD'!L546,'4. NCCF EUR'!L546,'5. NCCF GBP'!L546,'6. NCCF Autres (inclus)'!L546)</f>
        <v>0</v>
      </c>
      <c r="M546" s="396">
        <f>SUM('2. NCCF CAD'!M546,'3. NCCF USD'!M546,'4. NCCF EUR'!M546,'5. NCCF GBP'!M546,'6. NCCF Autres (inclus)'!M546)</f>
        <v>0</v>
      </c>
      <c r="N546" s="392">
        <f>SUM('2. NCCF CAD'!N546,'3. NCCF USD'!N546,'4. NCCF EUR'!N546,'5. NCCF GBP'!N546,'6. NCCF Autres (inclus)'!N546)</f>
        <v>0</v>
      </c>
      <c r="O546" s="392">
        <f>SUM('2. NCCF CAD'!O546,'3. NCCF USD'!O546,'4. NCCF EUR'!O546,'5. NCCF GBP'!O546,'6. NCCF Autres (inclus)'!O546)</f>
        <v>0</v>
      </c>
      <c r="P546" s="392">
        <f>SUM('2. NCCF CAD'!P546,'3. NCCF USD'!P546,'4. NCCF EUR'!P546,'5. NCCF GBP'!P546,'6. NCCF Autres (inclus)'!P546)</f>
        <v>0</v>
      </c>
      <c r="Q546" s="392">
        <f>SUM('2. NCCF CAD'!Q546,'3. NCCF USD'!Q546,'4. NCCF EUR'!Q546,'5. NCCF GBP'!Q546,'6. NCCF Autres (inclus)'!Q546)</f>
        <v>0</v>
      </c>
      <c r="R546" s="392">
        <f>SUM('2. NCCF CAD'!R546,'3. NCCF USD'!R546,'4. NCCF EUR'!R546,'5. NCCF GBP'!R546,'6. NCCF Autres (inclus)'!R546)</f>
        <v>0</v>
      </c>
      <c r="S546" s="392">
        <f>SUM('2. NCCF CAD'!S546,'3. NCCF USD'!S546,'4. NCCF EUR'!S546,'5. NCCF GBP'!S546,'6. NCCF Autres (inclus)'!S546)</f>
        <v>0</v>
      </c>
      <c r="T546" s="392">
        <f>SUM('2. NCCF CAD'!T546,'3. NCCF USD'!T546,'4. NCCF EUR'!T546,'5. NCCF GBP'!T546,'6. NCCF Autres (inclus)'!T546)</f>
        <v>0</v>
      </c>
      <c r="U546" s="392">
        <f>SUM('2. NCCF CAD'!U546,'3. NCCF USD'!U546,'4. NCCF EUR'!U546,'5. NCCF GBP'!U546,'6. NCCF Autres (inclus)'!U546)</f>
        <v>0</v>
      </c>
      <c r="V546" s="399">
        <f>SUM('2. NCCF CAD'!V546,'3. NCCF USD'!V546,'4. NCCF EUR'!V546,'5. NCCF GBP'!V546,'6. NCCF Autres (inclus)'!V546)</f>
        <v>0</v>
      </c>
      <c r="W546" s="409">
        <f>SUM('2. NCCF CAD'!W546,'3. NCCF USD'!W546,'4. NCCF EUR'!W546,'5. NCCF GBP'!W546,'6. NCCF Autres (inclus)'!W546)</f>
        <v>0</v>
      </c>
      <c r="X546" s="51"/>
      <c r="Y546" s="236"/>
    </row>
    <row r="547" spans="1:25" s="79" customFormat="1" ht="12.75" customHeight="1" outlineLevel="1" x14ac:dyDescent="0.25">
      <c r="A547" s="51"/>
      <c r="B547" s="438"/>
      <c r="C547" s="273"/>
      <c r="D547" s="273"/>
      <c r="E547" s="273"/>
      <c r="F547" s="274" t="s">
        <v>300</v>
      </c>
      <c r="G547" s="402">
        <f>SUM('2. NCCF CAD'!G547,'3. NCCF USD'!G547,'4. NCCF EUR'!G547,'5. NCCF GBP'!G547,'6. NCCF Autres (inclus)'!G547)</f>
        <v>0</v>
      </c>
      <c r="H547" s="395">
        <f>SUM('2. NCCF CAD'!H547,'3. NCCF USD'!H547,'4. NCCF EUR'!H547,'5. NCCF GBP'!H547,'6. NCCF Autres (inclus)'!H547)</f>
        <v>0</v>
      </c>
      <c r="I547" s="389">
        <f>SUM('2. NCCF CAD'!I547,'3. NCCF USD'!I547,'4. NCCF EUR'!I547,'5. NCCF GBP'!I547,'6. NCCF Autres (inclus)'!I547)</f>
        <v>0</v>
      </c>
      <c r="J547" s="389">
        <f>SUM('2. NCCF CAD'!J547,'3. NCCF USD'!J547,'4. NCCF EUR'!J547,'5. NCCF GBP'!J547,'6. NCCF Autres (inclus)'!J547)</f>
        <v>0</v>
      </c>
      <c r="K547" s="390">
        <f>SUM('2. NCCF CAD'!K547,'3. NCCF USD'!K547,'4. NCCF EUR'!K547,'5. NCCF GBP'!K547,'6. NCCF Autres (inclus)'!K547)</f>
        <v>0</v>
      </c>
      <c r="L547" s="388">
        <f>SUM('2. NCCF CAD'!L547,'3. NCCF USD'!L547,'4. NCCF EUR'!L547,'5. NCCF GBP'!L547,'6. NCCF Autres (inclus)'!L547)</f>
        <v>0</v>
      </c>
      <c r="M547" s="396">
        <f>SUM('2. NCCF CAD'!M547,'3. NCCF USD'!M547,'4. NCCF EUR'!M547,'5. NCCF GBP'!M547,'6. NCCF Autres (inclus)'!M547)</f>
        <v>0</v>
      </c>
      <c r="N547" s="392">
        <f>SUM('2. NCCF CAD'!N547,'3. NCCF USD'!N547,'4. NCCF EUR'!N547,'5. NCCF GBP'!N547,'6. NCCF Autres (inclus)'!N547)</f>
        <v>0</v>
      </c>
      <c r="O547" s="392">
        <f>SUM('2. NCCF CAD'!O547,'3. NCCF USD'!O547,'4. NCCF EUR'!O547,'5. NCCF GBP'!O547,'6. NCCF Autres (inclus)'!O547)</f>
        <v>0</v>
      </c>
      <c r="P547" s="392">
        <f>SUM('2. NCCF CAD'!P547,'3. NCCF USD'!P547,'4. NCCF EUR'!P547,'5. NCCF GBP'!P547,'6. NCCF Autres (inclus)'!P547)</f>
        <v>0</v>
      </c>
      <c r="Q547" s="392">
        <f>SUM('2. NCCF CAD'!Q547,'3. NCCF USD'!Q547,'4. NCCF EUR'!Q547,'5. NCCF GBP'!Q547,'6. NCCF Autres (inclus)'!Q547)</f>
        <v>0</v>
      </c>
      <c r="R547" s="392">
        <f>SUM('2. NCCF CAD'!R547,'3. NCCF USD'!R547,'4. NCCF EUR'!R547,'5. NCCF GBP'!R547,'6. NCCF Autres (inclus)'!R547)</f>
        <v>0</v>
      </c>
      <c r="S547" s="392">
        <f>SUM('2. NCCF CAD'!S547,'3. NCCF USD'!S547,'4. NCCF EUR'!S547,'5. NCCF GBP'!S547,'6. NCCF Autres (inclus)'!S547)</f>
        <v>0</v>
      </c>
      <c r="T547" s="392">
        <f>SUM('2. NCCF CAD'!T547,'3. NCCF USD'!T547,'4. NCCF EUR'!T547,'5. NCCF GBP'!T547,'6. NCCF Autres (inclus)'!T547)</f>
        <v>0</v>
      </c>
      <c r="U547" s="392">
        <f>SUM('2. NCCF CAD'!U547,'3. NCCF USD'!U547,'4. NCCF EUR'!U547,'5. NCCF GBP'!U547,'6. NCCF Autres (inclus)'!U547)</f>
        <v>0</v>
      </c>
      <c r="V547" s="399">
        <f>SUM('2. NCCF CAD'!V547,'3. NCCF USD'!V547,'4. NCCF EUR'!V547,'5. NCCF GBP'!V547,'6. NCCF Autres (inclus)'!V547)</f>
        <v>0</v>
      </c>
      <c r="W547" s="409">
        <f>SUM('2. NCCF CAD'!W547,'3. NCCF USD'!W547,'4. NCCF EUR'!W547,'5. NCCF GBP'!W547,'6. NCCF Autres (inclus)'!W547)</f>
        <v>0</v>
      </c>
      <c r="X547" s="51"/>
      <c r="Y547" s="236"/>
    </row>
    <row r="548" spans="1:25" s="79" customFormat="1" ht="12.75" customHeight="1" outlineLevel="1" x14ac:dyDescent="0.25">
      <c r="A548" s="51"/>
      <c r="B548" s="438"/>
      <c r="C548" s="273"/>
      <c r="D548" s="273"/>
      <c r="E548" s="273"/>
      <c r="F548" s="274" t="s">
        <v>301</v>
      </c>
      <c r="G548" s="394">
        <f>SUM('2. NCCF CAD'!G548,'3. NCCF USD'!G548,'4. NCCF EUR'!G548,'5. NCCF GBP'!G548,'6. NCCF Autres (inclus)'!G548)</f>
        <v>0</v>
      </c>
      <c r="H548" s="395">
        <f>SUM('2. NCCF CAD'!H548,'3. NCCF USD'!H548,'4. NCCF EUR'!H548,'5. NCCF GBP'!H548,'6. NCCF Autres (inclus)'!H548)</f>
        <v>0</v>
      </c>
      <c r="I548" s="389">
        <f>SUM('2. NCCF CAD'!I548,'3. NCCF USD'!I548,'4. NCCF EUR'!I548,'5. NCCF GBP'!I548,'6. NCCF Autres (inclus)'!I548)</f>
        <v>0</v>
      </c>
      <c r="J548" s="389">
        <f>SUM('2. NCCF CAD'!J548,'3. NCCF USD'!J548,'4. NCCF EUR'!J548,'5. NCCF GBP'!J548,'6. NCCF Autres (inclus)'!J548)</f>
        <v>0</v>
      </c>
      <c r="K548" s="390">
        <f>SUM('2. NCCF CAD'!K548,'3. NCCF USD'!K548,'4. NCCF EUR'!K548,'5. NCCF GBP'!K548,'6. NCCF Autres (inclus)'!K548)</f>
        <v>0</v>
      </c>
      <c r="L548" s="388">
        <f>SUM('2. NCCF CAD'!L548,'3. NCCF USD'!L548,'4. NCCF EUR'!L548,'5. NCCF GBP'!L548,'6. NCCF Autres (inclus)'!L548)</f>
        <v>0</v>
      </c>
      <c r="M548" s="396">
        <f>SUM('2. NCCF CAD'!M548,'3. NCCF USD'!M548,'4. NCCF EUR'!M548,'5. NCCF GBP'!M548,'6. NCCF Autres (inclus)'!M548)</f>
        <v>0</v>
      </c>
      <c r="N548" s="392">
        <f>SUM('2. NCCF CAD'!N548,'3. NCCF USD'!N548,'4. NCCF EUR'!N548,'5. NCCF GBP'!N548,'6. NCCF Autres (inclus)'!N548)</f>
        <v>0</v>
      </c>
      <c r="O548" s="392">
        <f>SUM('2. NCCF CAD'!O548,'3. NCCF USD'!O548,'4. NCCF EUR'!O548,'5. NCCF GBP'!O548,'6. NCCF Autres (inclus)'!O548)</f>
        <v>0</v>
      </c>
      <c r="P548" s="392">
        <f>SUM('2. NCCF CAD'!P548,'3. NCCF USD'!P548,'4. NCCF EUR'!P548,'5. NCCF GBP'!P548,'6. NCCF Autres (inclus)'!P548)</f>
        <v>0</v>
      </c>
      <c r="Q548" s="392">
        <f>SUM('2. NCCF CAD'!Q548,'3. NCCF USD'!Q548,'4. NCCF EUR'!Q548,'5. NCCF GBP'!Q548,'6. NCCF Autres (inclus)'!Q548)</f>
        <v>0</v>
      </c>
      <c r="R548" s="392">
        <f>SUM('2. NCCF CAD'!R548,'3. NCCF USD'!R548,'4. NCCF EUR'!R548,'5. NCCF GBP'!R548,'6. NCCF Autres (inclus)'!R548)</f>
        <v>0</v>
      </c>
      <c r="S548" s="392">
        <f>SUM('2. NCCF CAD'!S548,'3. NCCF USD'!S548,'4. NCCF EUR'!S548,'5. NCCF GBP'!S548,'6. NCCF Autres (inclus)'!S548)</f>
        <v>0</v>
      </c>
      <c r="T548" s="392">
        <f>SUM('2. NCCF CAD'!T548,'3. NCCF USD'!T548,'4. NCCF EUR'!T548,'5. NCCF GBP'!T548,'6. NCCF Autres (inclus)'!T548)</f>
        <v>0</v>
      </c>
      <c r="U548" s="392">
        <f>SUM('2. NCCF CAD'!U548,'3. NCCF USD'!U548,'4. NCCF EUR'!U548,'5. NCCF GBP'!U548,'6. NCCF Autres (inclus)'!U548)</f>
        <v>0</v>
      </c>
      <c r="V548" s="399">
        <f>SUM('2. NCCF CAD'!V548,'3. NCCF USD'!V548,'4. NCCF EUR'!V548,'5. NCCF GBP'!V548,'6. NCCF Autres (inclus)'!V548)</f>
        <v>0</v>
      </c>
      <c r="W548" s="409">
        <f>SUM('2. NCCF CAD'!W548,'3. NCCF USD'!W548,'4. NCCF EUR'!W548,'5. NCCF GBP'!W548,'6. NCCF Autres (inclus)'!W548)</f>
        <v>0</v>
      </c>
      <c r="X548" s="51"/>
      <c r="Y548" s="236"/>
    </row>
    <row r="549" spans="1:25" s="79" customFormat="1" ht="12.75" customHeight="1" x14ac:dyDescent="0.25">
      <c r="A549" s="51"/>
      <c r="B549" s="295"/>
      <c r="C549" s="273"/>
      <c r="D549" s="272" t="s">
        <v>302</v>
      </c>
      <c r="E549" s="272"/>
      <c r="F549" s="272"/>
      <c r="G549" s="367">
        <f t="shared" ref="G549:W549" si="118">SUBTOTAL(9,G550:G551)</f>
        <v>0</v>
      </c>
      <c r="H549" s="364">
        <f t="shared" si="118"/>
        <v>0</v>
      </c>
      <c r="I549" s="364">
        <f t="shared" si="118"/>
        <v>0</v>
      </c>
      <c r="J549" s="364">
        <f t="shared" si="118"/>
        <v>0</v>
      </c>
      <c r="K549" s="365">
        <f t="shared" si="118"/>
        <v>0</v>
      </c>
      <c r="L549" s="364">
        <f t="shared" si="118"/>
        <v>0</v>
      </c>
      <c r="M549" s="31">
        <f t="shared" si="118"/>
        <v>0</v>
      </c>
      <c r="N549" s="364">
        <f t="shared" si="118"/>
        <v>0</v>
      </c>
      <c r="O549" s="364">
        <f t="shared" si="118"/>
        <v>0</v>
      </c>
      <c r="P549" s="364">
        <f t="shared" si="118"/>
        <v>0</v>
      </c>
      <c r="Q549" s="364">
        <f t="shared" si="118"/>
        <v>0</v>
      </c>
      <c r="R549" s="364">
        <f t="shared" si="118"/>
        <v>0</v>
      </c>
      <c r="S549" s="364">
        <f t="shared" si="118"/>
        <v>0</v>
      </c>
      <c r="T549" s="364">
        <f t="shared" si="118"/>
        <v>0</v>
      </c>
      <c r="U549" s="364">
        <f t="shared" si="118"/>
        <v>0</v>
      </c>
      <c r="V549" s="364">
        <f t="shared" si="118"/>
        <v>0</v>
      </c>
      <c r="W549" s="366">
        <f t="shared" si="118"/>
        <v>0</v>
      </c>
      <c r="X549" s="51"/>
      <c r="Y549" s="238"/>
    </row>
    <row r="550" spans="1:25" s="79" customFormat="1" ht="12.75" customHeight="1" outlineLevel="1" x14ac:dyDescent="0.25">
      <c r="A550" s="51"/>
      <c r="B550" s="295"/>
      <c r="C550" s="273"/>
      <c r="D550" s="273"/>
      <c r="E550" s="273"/>
      <c r="F550" s="274" t="s">
        <v>303</v>
      </c>
      <c r="G550" s="402">
        <f>SUM('2. NCCF CAD'!G550,'3. NCCF USD'!G550,'4. NCCF EUR'!G550,'5. NCCF GBP'!G550,'6. NCCF Autres (inclus)'!G550)</f>
        <v>0</v>
      </c>
      <c r="H550" s="395">
        <f>SUM('2. NCCF CAD'!H550,'3. NCCF USD'!H550,'4. NCCF EUR'!H550,'5. NCCF GBP'!H550,'6. NCCF Autres (inclus)'!H550)</f>
        <v>0</v>
      </c>
      <c r="I550" s="389">
        <f>SUM('2. NCCF CAD'!I550,'3. NCCF USD'!I550,'4. NCCF EUR'!I550,'5. NCCF GBP'!I550,'6. NCCF Autres (inclus)'!I550)</f>
        <v>0</v>
      </c>
      <c r="J550" s="389">
        <f>SUM('2. NCCF CAD'!J550,'3. NCCF USD'!J550,'4. NCCF EUR'!J550,'5. NCCF GBP'!J550,'6. NCCF Autres (inclus)'!J550)</f>
        <v>0</v>
      </c>
      <c r="K550" s="390">
        <f>SUM('2. NCCF CAD'!K550,'3. NCCF USD'!K550,'4. NCCF EUR'!K550,'5. NCCF GBP'!K550,'6. NCCF Autres (inclus)'!K550)</f>
        <v>0</v>
      </c>
      <c r="L550" s="388">
        <f>SUM('2. NCCF CAD'!L550,'3. NCCF USD'!L550,'4. NCCF EUR'!L550,'5. NCCF GBP'!L550,'6. NCCF Autres (inclus)'!L550)</f>
        <v>0</v>
      </c>
      <c r="M550" s="396">
        <f>SUM('2. NCCF CAD'!M550,'3. NCCF USD'!M550,'4. NCCF EUR'!M550,'5. NCCF GBP'!M550,'6. NCCF Autres (inclus)'!M550)</f>
        <v>0</v>
      </c>
      <c r="N550" s="392">
        <f>SUM('2. NCCF CAD'!N550,'3. NCCF USD'!N550,'4. NCCF EUR'!N550,'5. NCCF GBP'!N550,'6. NCCF Autres (inclus)'!N550)</f>
        <v>0</v>
      </c>
      <c r="O550" s="392">
        <f>SUM('2. NCCF CAD'!O550,'3. NCCF USD'!O550,'4. NCCF EUR'!O550,'5. NCCF GBP'!O550,'6. NCCF Autres (inclus)'!O550)</f>
        <v>0</v>
      </c>
      <c r="P550" s="392">
        <f>SUM('2. NCCF CAD'!P550,'3. NCCF USD'!P550,'4. NCCF EUR'!P550,'5. NCCF GBP'!P550,'6. NCCF Autres (inclus)'!P550)</f>
        <v>0</v>
      </c>
      <c r="Q550" s="392">
        <f>SUM('2. NCCF CAD'!Q550,'3. NCCF USD'!Q550,'4. NCCF EUR'!Q550,'5. NCCF GBP'!Q550,'6. NCCF Autres (inclus)'!Q550)</f>
        <v>0</v>
      </c>
      <c r="R550" s="392">
        <f>SUM('2. NCCF CAD'!R550,'3. NCCF USD'!R550,'4. NCCF EUR'!R550,'5. NCCF GBP'!R550,'6. NCCF Autres (inclus)'!R550)</f>
        <v>0</v>
      </c>
      <c r="S550" s="392">
        <f>SUM('2. NCCF CAD'!S550,'3. NCCF USD'!S550,'4. NCCF EUR'!S550,'5. NCCF GBP'!S550,'6. NCCF Autres (inclus)'!S550)</f>
        <v>0</v>
      </c>
      <c r="T550" s="392">
        <f>SUM('2. NCCF CAD'!T550,'3. NCCF USD'!T550,'4. NCCF EUR'!T550,'5. NCCF GBP'!T550,'6. NCCF Autres (inclus)'!T550)</f>
        <v>0</v>
      </c>
      <c r="U550" s="392">
        <f>SUM('2. NCCF CAD'!U550,'3. NCCF USD'!U550,'4. NCCF EUR'!U550,'5. NCCF GBP'!U550,'6. NCCF Autres (inclus)'!U550)</f>
        <v>0</v>
      </c>
      <c r="V550" s="399">
        <f>SUM('2. NCCF CAD'!V550,'3. NCCF USD'!V550,'4. NCCF EUR'!V550,'5. NCCF GBP'!V550,'6. NCCF Autres (inclus)'!V550)</f>
        <v>0</v>
      </c>
      <c r="W550" s="409">
        <f>SUM('2. NCCF CAD'!W550,'3. NCCF USD'!W550,'4. NCCF EUR'!W550,'5. NCCF GBP'!W550,'6. NCCF Autres (inclus)'!W550)</f>
        <v>0</v>
      </c>
      <c r="X550" s="51"/>
      <c r="Y550" s="236"/>
    </row>
    <row r="551" spans="1:25" s="79" customFormat="1" ht="12.75" customHeight="1" outlineLevel="1" x14ac:dyDescent="0.25">
      <c r="A551" s="51"/>
      <c r="B551" s="295"/>
      <c r="C551" s="273"/>
      <c r="D551" s="273"/>
      <c r="E551" s="273"/>
      <c r="F551" s="274" t="s">
        <v>304</v>
      </c>
      <c r="G551" s="394">
        <f>SUM('2. NCCF CAD'!G551,'3. NCCF USD'!G551,'4. NCCF EUR'!G551,'5. NCCF GBP'!G551,'6. NCCF Autres (inclus)'!G551)</f>
        <v>0</v>
      </c>
      <c r="H551" s="395">
        <f>SUM('2. NCCF CAD'!H551,'3. NCCF USD'!H551,'4. NCCF EUR'!H551,'5. NCCF GBP'!H551,'6. NCCF Autres (inclus)'!H551)</f>
        <v>0</v>
      </c>
      <c r="I551" s="389">
        <f>SUM('2. NCCF CAD'!I551,'3. NCCF USD'!I551,'4. NCCF EUR'!I551,'5. NCCF GBP'!I551,'6. NCCF Autres (inclus)'!I551)</f>
        <v>0</v>
      </c>
      <c r="J551" s="389">
        <f>SUM('2. NCCF CAD'!J551,'3. NCCF USD'!J551,'4. NCCF EUR'!J551,'5. NCCF GBP'!J551,'6. NCCF Autres (inclus)'!J551)</f>
        <v>0</v>
      </c>
      <c r="K551" s="390">
        <f>SUM('2. NCCF CAD'!K551,'3. NCCF USD'!K551,'4. NCCF EUR'!K551,'5. NCCF GBP'!K551,'6. NCCF Autres (inclus)'!K551)</f>
        <v>0</v>
      </c>
      <c r="L551" s="388">
        <f>SUM('2. NCCF CAD'!L551,'3. NCCF USD'!L551,'4. NCCF EUR'!L551,'5. NCCF GBP'!L551,'6. NCCF Autres (inclus)'!L551)</f>
        <v>0</v>
      </c>
      <c r="M551" s="396">
        <f>SUM('2. NCCF CAD'!M551,'3. NCCF USD'!M551,'4. NCCF EUR'!M551,'5. NCCF GBP'!M551,'6. NCCF Autres (inclus)'!M551)</f>
        <v>0</v>
      </c>
      <c r="N551" s="392">
        <f>SUM('2. NCCF CAD'!N551,'3. NCCF USD'!N551,'4. NCCF EUR'!N551,'5. NCCF GBP'!N551,'6. NCCF Autres (inclus)'!N551)</f>
        <v>0</v>
      </c>
      <c r="O551" s="392">
        <f>SUM('2. NCCF CAD'!O551,'3. NCCF USD'!O551,'4. NCCF EUR'!O551,'5. NCCF GBP'!O551,'6. NCCF Autres (inclus)'!O551)</f>
        <v>0</v>
      </c>
      <c r="P551" s="392">
        <f>SUM('2. NCCF CAD'!P551,'3. NCCF USD'!P551,'4. NCCF EUR'!P551,'5. NCCF GBP'!P551,'6. NCCF Autres (inclus)'!P551)</f>
        <v>0</v>
      </c>
      <c r="Q551" s="392">
        <f>SUM('2. NCCF CAD'!Q551,'3. NCCF USD'!Q551,'4. NCCF EUR'!Q551,'5. NCCF GBP'!Q551,'6. NCCF Autres (inclus)'!Q551)</f>
        <v>0</v>
      </c>
      <c r="R551" s="392">
        <f>SUM('2. NCCF CAD'!R551,'3. NCCF USD'!R551,'4. NCCF EUR'!R551,'5. NCCF GBP'!R551,'6. NCCF Autres (inclus)'!R551)</f>
        <v>0</v>
      </c>
      <c r="S551" s="392">
        <f>SUM('2. NCCF CAD'!S551,'3. NCCF USD'!S551,'4. NCCF EUR'!S551,'5. NCCF GBP'!S551,'6. NCCF Autres (inclus)'!S551)</f>
        <v>0</v>
      </c>
      <c r="T551" s="392">
        <f>SUM('2. NCCF CAD'!T551,'3. NCCF USD'!T551,'4. NCCF EUR'!T551,'5. NCCF GBP'!T551,'6. NCCF Autres (inclus)'!T551)</f>
        <v>0</v>
      </c>
      <c r="U551" s="392">
        <f>SUM('2. NCCF CAD'!U551,'3. NCCF USD'!U551,'4. NCCF EUR'!U551,'5. NCCF GBP'!U551,'6. NCCF Autres (inclus)'!U551)</f>
        <v>0</v>
      </c>
      <c r="V551" s="399">
        <f>SUM('2. NCCF CAD'!V551,'3. NCCF USD'!V551,'4. NCCF EUR'!V551,'5. NCCF GBP'!V551,'6. NCCF Autres (inclus)'!V551)</f>
        <v>0</v>
      </c>
      <c r="W551" s="409">
        <f>SUM('2. NCCF CAD'!W551,'3. NCCF USD'!W551,'4. NCCF EUR'!W551,'5. NCCF GBP'!W551,'6. NCCF Autres (inclus)'!W551)</f>
        <v>0</v>
      </c>
      <c r="X551" s="51"/>
      <c r="Y551" s="236"/>
    </row>
    <row r="552" spans="1:25" s="79" customFormat="1" ht="12.75" customHeight="1" x14ac:dyDescent="0.25">
      <c r="A552" s="51"/>
      <c r="B552" s="295"/>
      <c r="C552" s="273"/>
      <c r="D552" s="272" t="s">
        <v>305</v>
      </c>
      <c r="E552" s="272"/>
      <c r="F552" s="272"/>
      <c r="G552" s="367">
        <f t="shared" ref="G552:W552" si="119">SUBTOTAL(9,G553:G559)</f>
        <v>0</v>
      </c>
      <c r="H552" s="364">
        <f t="shared" si="119"/>
        <v>0</v>
      </c>
      <c r="I552" s="364">
        <f t="shared" si="119"/>
        <v>0</v>
      </c>
      <c r="J552" s="364">
        <f t="shared" si="119"/>
        <v>0</v>
      </c>
      <c r="K552" s="365">
        <f t="shared" si="119"/>
        <v>0</v>
      </c>
      <c r="L552" s="364">
        <f t="shared" si="119"/>
        <v>0</v>
      </c>
      <c r="M552" s="31">
        <f t="shared" si="119"/>
        <v>0</v>
      </c>
      <c r="N552" s="364">
        <f t="shared" si="119"/>
        <v>0</v>
      </c>
      <c r="O552" s="364">
        <f t="shared" si="119"/>
        <v>0</v>
      </c>
      <c r="P552" s="364">
        <f t="shared" si="119"/>
        <v>0</v>
      </c>
      <c r="Q552" s="364">
        <f t="shared" si="119"/>
        <v>0</v>
      </c>
      <c r="R552" s="364">
        <f t="shared" si="119"/>
        <v>0</v>
      </c>
      <c r="S552" s="364">
        <f t="shared" si="119"/>
        <v>0</v>
      </c>
      <c r="T552" s="364">
        <f t="shared" si="119"/>
        <v>0</v>
      </c>
      <c r="U552" s="364">
        <f t="shared" si="119"/>
        <v>0</v>
      </c>
      <c r="V552" s="364">
        <f t="shared" si="119"/>
        <v>0</v>
      </c>
      <c r="W552" s="366">
        <f t="shared" si="119"/>
        <v>0</v>
      </c>
      <c r="X552" s="51"/>
      <c r="Y552" s="238"/>
    </row>
    <row r="553" spans="1:25" s="79" customFormat="1" ht="12.75" customHeight="1" outlineLevel="1" x14ac:dyDescent="0.25">
      <c r="A553" s="51"/>
      <c r="B553" s="295"/>
      <c r="C553" s="273"/>
      <c r="D553" s="273"/>
      <c r="E553" s="273"/>
      <c r="F553" s="274" t="s">
        <v>306</v>
      </c>
      <c r="G553" s="402">
        <f>SUM('2. NCCF CAD'!G553,'3. NCCF USD'!G553,'4. NCCF EUR'!G553,'5. NCCF GBP'!G553,'6. NCCF Autres (inclus)'!G553)</f>
        <v>0</v>
      </c>
      <c r="H553" s="395">
        <f>SUM('2. NCCF CAD'!H553,'3. NCCF USD'!H553,'4. NCCF EUR'!H553,'5. NCCF GBP'!H553,'6. NCCF Autres (inclus)'!H553)</f>
        <v>0</v>
      </c>
      <c r="I553" s="389">
        <f>SUM('2. NCCF CAD'!I553,'3. NCCF USD'!I553,'4. NCCF EUR'!I553,'5. NCCF GBP'!I553,'6. NCCF Autres (inclus)'!I553)</f>
        <v>0</v>
      </c>
      <c r="J553" s="389">
        <f>SUM('2. NCCF CAD'!J553,'3. NCCF USD'!J553,'4. NCCF EUR'!J553,'5. NCCF GBP'!J553,'6. NCCF Autres (inclus)'!J553)</f>
        <v>0</v>
      </c>
      <c r="K553" s="390">
        <f>SUM('2. NCCF CAD'!K553,'3. NCCF USD'!K553,'4. NCCF EUR'!K553,'5. NCCF GBP'!K553,'6. NCCF Autres (inclus)'!K553)</f>
        <v>0</v>
      </c>
      <c r="L553" s="388">
        <f>SUM('2. NCCF CAD'!L553,'3. NCCF USD'!L553,'4. NCCF EUR'!L553,'5. NCCF GBP'!L553,'6. NCCF Autres (inclus)'!L553)</f>
        <v>0</v>
      </c>
      <c r="M553" s="396">
        <f>SUM('2. NCCF CAD'!M553,'3. NCCF USD'!M553,'4. NCCF EUR'!M553,'5. NCCF GBP'!M553,'6. NCCF Autres (inclus)'!M553)</f>
        <v>0</v>
      </c>
      <c r="N553" s="392">
        <f>SUM('2. NCCF CAD'!N553,'3. NCCF USD'!N553,'4. NCCF EUR'!N553,'5. NCCF GBP'!N553,'6. NCCF Autres (inclus)'!N553)</f>
        <v>0</v>
      </c>
      <c r="O553" s="392">
        <f>SUM('2. NCCF CAD'!O553,'3. NCCF USD'!O553,'4. NCCF EUR'!O553,'5. NCCF GBP'!O553,'6. NCCF Autres (inclus)'!O553)</f>
        <v>0</v>
      </c>
      <c r="P553" s="392">
        <f>SUM('2. NCCF CAD'!P553,'3. NCCF USD'!P553,'4. NCCF EUR'!P553,'5. NCCF GBP'!P553,'6. NCCF Autres (inclus)'!P553)</f>
        <v>0</v>
      </c>
      <c r="Q553" s="392">
        <f>SUM('2. NCCF CAD'!Q553,'3. NCCF USD'!Q553,'4. NCCF EUR'!Q553,'5. NCCF GBP'!Q553,'6. NCCF Autres (inclus)'!Q553)</f>
        <v>0</v>
      </c>
      <c r="R553" s="392">
        <f>SUM('2. NCCF CAD'!R553,'3. NCCF USD'!R553,'4. NCCF EUR'!R553,'5. NCCF GBP'!R553,'6. NCCF Autres (inclus)'!R553)</f>
        <v>0</v>
      </c>
      <c r="S553" s="392">
        <f>SUM('2. NCCF CAD'!S553,'3. NCCF USD'!S553,'4. NCCF EUR'!S553,'5. NCCF GBP'!S553,'6. NCCF Autres (inclus)'!S553)</f>
        <v>0</v>
      </c>
      <c r="T553" s="392">
        <f>SUM('2. NCCF CAD'!T553,'3. NCCF USD'!T553,'4. NCCF EUR'!T553,'5. NCCF GBP'!T553,'6. NCCF Autres (inclus)'!T553)</f>
        <v>0</v>
      </c>
      <c r="U553" s="392">
        <f>SUM('2. NCCF CAD'!U553,'3. NCCF USD'!U553,'4. NCCF EUR'!U553,'5. NCCF GBP'!U553,'6. NCCF Autres (inclus)'!U553)</f>
        <v>0</v>
      </c>
      <c r="V553" s="399">
        <f>SUM('2. NCCF CAD'!V553,'3. NCCF USD'!V553,'4. NCCF EUR'!V553,'5. NCCF GBP'!V553,'6. NCCF Autres (inclus)'!V553)</f>
        <v>0</v>
      </c>
      <c r="W553" s="409">
        <f>SUM('2. NCCF CAD'!W553,'3. NCCF USD'!W553,'4. NCCF EUR'!W553,'5. NCCF GBP'!W553,'6. NCCF Autres (inclus)'!W553)</f>
        <v>0</v>
      </c>
      <c r="X553" s="51"/>
      <c r="Y553" s="236"/>
    </row>
    <row r="554" spans="1:25" s="79" customFormat="1" ht="12.75" customHeight="1" outlineLevel="1" x14ac:dyDescent="0.25">
      <c r="A554" s="51"/>
      <c r="B554" s="295"/>
      <c r="C554" s="273"/>
      <c r="D554" s="273"/>
      <c r="E554" s="273"/>
      <c r="F554" s="274" t="s">
        <v>307</v>
      </c>
      <c r="G554" s="402">
        <f>SUM('2. NCCF CAD'!G554,'3. NCCF USD'!G554,'4. NCCF EUR'!G554,'5. NCCF GBP'!G554,'6. NCCF Autres (inclus)'!G554)</f>
        <v>0</v>
      </c>
      <c r="H554" s="395">
        <f>SUM('2. NCCF CAD'!H554,'3. NCCF USD'!H554,'4. NCCF EUR'!H554,'5. NCCF GBP'!H554,'6. NCCF Autres (inclus)'!H554)</f>
        <v>0</v>
      </c>
      <c r="I554" s="389">
        <f>SUM('2. NCCF CAD'!I554,'3. NCCF USD'!I554,'4. NCCF EUR'!I554,'5. NCCF GBP'!I554,'6. NCCF Autres (inclus)'!I554)</f>
        <v>0</v>
      </c>
      <c r="J554" s="389">
        <f>SUM('2. NCCF CAD'!J554,'3. NCCF USD'!J554,'4. NCCF EUR'!J554,'5. NCCF GBP'!J554,'6. NCCF Autres (inclus)'!J554)</f>
        <v>0</v>
      </c>
      <c r="K554" s="390">
        <f>SUM('2. NCCF CAD'!K554,'3. NCCF USD'!K554,'4. NCCF EUR'!K554,'5. NCCF GBP'!K554,'6. NCCF Autres (inclus)'!K554)</f>
        <v>0</v>
      </c>
      <c r="L554" s="388">
        <f>SUM('2. NCCF CAD'!L554,'3. NCCF USD'!L554,'4. NCCF EUR'!L554,'5. NCCF GBP'!L554,'6. NCCF Autres (inclus)'!L554)</f>
        <v>0</v>
      </c>
      <c r="M554" s="396">
        <f>SUM('2. NCCF CAD'!M554,'3. NCCF USD'!M554,'4. NCCF EUR'!M554,'5. NCCF GBP'!M554,'6. NCCF Autres (inclus)'!M554)</f>
        <v>0</v>
      </c>
      <c r="N554" s="392">
        <f>SUM('2. NCCF CAD'!N554,'3. NCCF USD'!N554,'4. NCCF EUR'!N554,'5. NCCF GBP'!N554,'6. NCCF Autres (inclus)'!N554)</f>
        <v>0</v>
      </c>
      <c r="O554" s="392">
        <f>SUM('2. NCCF CAD'!O554,'3. NCCF USD'!O554,'4. NCCF EUR'!O554,'5. NCCF GBP'!O554,'6. NCCF Autres (inclus)'!O554)</f>
        <v>0</v>
      </c>
      <c r="P554" s="392">
        <f>SUM('2. NCCF CAD'!P554,'3. NCCF USD'!P554,'4. NCCF EUR'!P554,'5. NCCF GBP'!P554,'6. NCCF Autres (inclus)'!P554)</f>
        <v>0</v>
      </c>
      <c r="Q554" s="392">
        <f>SUM('2. NCCF CAD'!Q554,'3. NCCF USD'!Q554,'4. NCCF EUR'!Q554,'5. NCCF GBP'!Q554,'6. NCCF Autres (inclus)'!Q554)</f>
        <v>0</v>
      </c>
      <c r="R554" s="392">
        <f>SUM('2. NCCF CAD'!R554,'3. NCCF USD'!R554,'4. NCCF EUR'!R554,'5. NCCF GBP'!R554,'6. NCCF Autres (inclus)'!R554)</f>
        <v>0</v>
      </c>
      <c r="S554" s="392">
        <f>SUM('2. NCCF CAD'!S554,'3. NCCF USD'!S554,'4. NCCF EUR'!S554,'5. NCCF GBP'!S554,'6. NCCF Autres (inclus)'!S554)</f>
        <v>0</v>
      </c>
      <c r="T554" s="392">
        <f>SUM('2. NCCF CAD'!T554,'3. NCCF USD'!T554,'4. NCCF EUR'!T554,'5. NCCF GBP'!T554,'6. NCCF Autres (inclus)'!T554)</f>
        <v>0</v>
      </c>
      <c r="U554" s="392">
        <f>SUM('2. NCCF CAD'!U554,'3. NCCF USD'!U554,'4. NCCF EUR'!U554,'5. NCCF GBP'!U554,'6. NCCF Autres (inclus)'!U554)</f>
        <v>0</v>
      </c>
      <c r="V554" s="399">
        <f>SUM('2. NCCF CAD'!V554,'3. NCCF USD'!V554,'4. NCCF EUR'!V554,'5. NCCF GBP'!V554,'6. NCCF Autres (inclus)'!V554)</f>
        <v>0</v>
      </c>
      <c r="W554" s="409">
        <f>SUM('2. NCCF CAD'!W554,'3. NCCF USD'!W554,'4. NCCF EUR'!W554,'5. NCCF GBP'!W554,'6. NCCF Autres (inclus)'!W554)</f>
        <v>0</v>
      </c>
      <c r="X554" s="51"/>
      <c r="Y554" s="236"/>
    </row>
    <row r="555" spans="1:25" s="79" customFormat="1" ht="12.75" customHeight="1" outlineLevel="1" x14ac:dyDescent="0.25">
      <c r="A555" s="51"/>
      <c r="B555" s="295"/>
      <c r="C555" s="273"/>
      <c r="D555" s="273"/>
      <c r="E555" s="273"/>
      <c r="F555" s="274" t="s">
        <v>308</v>
      </c>
      <c r="G555" s="402">
        <f>SUM('2. NCCF CAD'!G555,'3. NCCF USD'!G555,'4. NCCF EUR'!G555,'5. NCCF GBP'!G555,'6. NCCF Autres (inclus)'!G555)</f>
        <v>0</v>
      </c>
      <c r="H555" s="395">
        <f>SUM('2. NCCF CAD'!H555,'3. NCCF USD'!H555,'4. NCCF EUR'!H555,'5. NCCF GBP'!H555,'6. NCCF Autres (inclus)'!H555)</f>
        <v>0</v>
      </c>
      <c r="I555" s="389">
        <f>SUM('2. NCCF CAD'!I555,'3. NCCF USD'!I555,'4. NCCF EUR'!I555,'5. NCCF GBP'!I555,'6. NCCF Autres (inclus)'!I555)</f>
        <v>0</v>
      </c>
      <c r="J555" s="389">
        <f>SUM('2. NCCF CAD'!J555,'3. NCCF USD'!J555,'4. NCCF EUR'!J555,'5. NCCF GBP'!J555,'6. NCCF Autres (inclus)'!J555)</f>
        <v>0</v>
      </c>
      <c r="K555" s="390">
        <f>SUM('2. NCCF CAD'!K555,'3. NCCF USD'!K555,'4. NCCF EUR'!K555,'5. NCCF GBP'!K555,'6. NCCF Autres (inclus)'!K555)</f>
        <v>0</v>
      </c>
      <c r="L555" s="388">
        <f>SUM('2. NCCF CAD'!L555,'3. NCCF USD'!L555,'4. NCCF EUR'!L555,'5. NCCF GBP'!L555,'6. NCCF Autres (inclus)'!L555)</f>
        <v>0</v>
      </c>
      <c r="M555" s="396">
        <f>SUM('2. NCCF CAD'!M555,'3. NCCF USD'!M555,'4. NCCF EUR'!M555,'5. NCCF GBP'!M555,'6. NCCF Autres (inclus)'!M555)</f>
        <v>0</v>
      </c>
      <c r="N555" s="392">
        <f>SUM('2. NCCF CAD'!N555,'3. NCCF USD'!N555,'4. NCCF EUR'!N555,'5. NCCF GBP'!N555,'6. NCCF Autres (inclus)'!N555)</f>
        <v>0</v>
      </c>
      <c r="O555" s="392">
        <f>SUM('2. NCCF CAD'!O555,'3. NCCF USD'!O555,'4. NCCF EUR'!O555,'5. NCCF GBP'!O555,'6. NCCF Autres (inclus)'!O555)</f>
        <v>0</v>
      </c>
      <c r="P555" s="392">
        <f>SUM('2. NCCF CAD'!P555,'3. NCCF USD'!P555,'4. NCCF EUR'!P555,'5. NCCF GBP'!P555,'6. NCCF Autres (inclus)'!P555)</f>
        <v>0</v>
      </c>
      <c r="Q555" s="392">
        <f>SUM('2. NCCF CAD'!Q555,'3. NCCF USD'!Q555,'4. NCCF EUR'!Q555,'5. NCCF GBP'!Q555,'6. NCCF Autres (inclus)'!Q555)</f>
        <v>0</v>
      </c>
      <c r="R555" s="392">
        <f>SUM('2. NCCF CAD'!R555,'3. NCCF USD'!R555,'4. NCCF EUR'!R555,'5. NCCF GBP'!R555,'6. NCCF Autres (inclus)'!R555)</f>
        <v>0</v>
      </c>
      <c r="S555" s="392">
        <f>SUM('2. NCCF CAD'!S555,'3. NCCF USD'!S555,'4. NCCF EUR'!S555,'5. NCCF GBP'!S555,'6. NCCF Autres (inclus)'!S555)</f>
        <v>0</v>
      </c>
      <c r="T555" s="392">
        <f>SUM('2. NCCF CAD'!T555,'3. NCCF USD'!T555,'4. NCCF EUR'!T555,'5. NCCF GBP'!T555,'6. NCCF Autres (inclus)'!T555)</f>
        <v>0</v>
      </c>
      <c r="U555" s="392">
        <f>SUM('2. NCCF CAD'!U555,'3. NCCF USD'!U555,'4. NCCF EUR'!U555,'5. NCCF GBP'!U555,'6. NCCF Autres (inclus)'!U555)</f>
        <v>0</v>
      </c>
      <c r="V555" s="399">
        <f>SUM('2. NCCF CAD'!V555,'3. NCCF USD'!V555,'4. NCCF EUR'!V555,'5. NCCF GBP'!V555,'6. NCCF Autres (inclus)'!V555)</f>
        <v>0</v>
      </c>
      <c r="W555" s="409">
        <f>SUM('2. NCCF CAD'!W555,'3. NCCF USD'!W555,'4. NCCF EUR'!W555,'5. NCCF GBP'!W555,'6. NCCF Autres (inclus)'!W555)</f>
        <v>0</v>
      </c>
      <c r="X555" s="51"/>
      <c r="Y555" s="236"/>
    </row>
    <row r="556" spans="1:25" s="79" customFormat="1" ht="12.75" customHeight="1" outlineLevel="1" x14ac:dyDescent="0.25">
      <c r="A556" s="51"/>
      <c r="B556" s="295"/>
      <c r="C556" s="273"/>
      <c r="D556" s="273"/>
      <c r="E556" s="273"/>
      <c r="F556" s="274" t="s">
        <v>309</v>
      </c>
      <c r="G556" s="402">
        <f>SUM('2. NCCF CAD'!G556,'3. NCCF USD'!G556,'4. NCCF EUR'!G556,'5. NCCF GBP'!G556,'6. NCCF Autres (inclus)'!G556)</f>
        <v>0</v>
      </c>
      <c r="H556" s="395">
        <f>SUM('2. NCCF CAD'!H556,'3. NCCF USD'!H556,'4. NCCF EUR'!H556,'5. NCCF GBP'!H556,'6. NCCF Autres (inclus)'!H556)</f>
        <v>0</v>
      </c>
      <c r="I556" s="389">
        <f>SUM('2. NCCF CAD'!I556,'3. NCCF USD'!I556,'4. NCCF EUR'!I556,'5. NCCF GBP'!I556,'6. NCCF Autres (inclus)'!I556)</f>
        <v>0</v>
      </c>
      <c r="J556" s="389">
        <f>SUM('2. NCCF CAD'!J556,'3. NCCF USD'!J556,'4. NCCF EUR'!J556,'5. NCCF GBP'!J556,'6. NCCF Autres (inclus)'!J556)</f>
        <v>0</v>
      </c>
      <c r="K556" s="390">
        <f>SUM('2. NCCF CAD'!K556,'3. NCCF USD'!K556,'4. NCCF EUR'!K556,'5. NCCF GBP'!K556,'6. NCCF Autres (inclus)'!K556)</f>
        <v>0</v>
      </c>
      <c r="L556" s="388">
        <f>SUM('2. NCCF CAD'!L556,'3. NCCF USD'!L556,'4. NCCF EUR'!L556,'5. NCCF GBP'!L556,'6. NCCF Autres (inclus)'!L556)</f>
        <v>0</v>
      </c>
      <c r="M556" s="396">
        <f>SUM('2. NCCF CAD'!M556,'3. NCCF USD'!M556,'4. NCCF EUR'!M556,'5. NCCF GBP'!M556,'6. NCCF Autres (inclus)'!M556)</f>
        <v>0</v>
      </c>
      <c r="N556" s="392">
        <f>SUM('2. NCCF CAD'!N556,'3. NCCF USD'!N556,'4. NCCF EUR'!N556,'5. NCCF GBP'!N556,'6. NCCF Autres (inclus)'!N556)</f>
        <v>0</v>
      </c>
      <c r="O556" s="392">
        <f>SUM('2. NCCF CAD'!O556,'3. NCCF USD'!O556,'4. NCCF EUR'!O556,'5. NCCF GBP'!O556,'6. NCCF Autres (inclus)'!O556)</f>
        <v>0</v>
      </c>
      <c r="P556" s="392">
        <f>SUM('2. NCCF CAD'!P556,'3. NCCF USD'!P556,'4. NCCF EUR'!P556,'5. NCCF GBP'!P556,'6. NCCF Autres (inclus)'!P556)</f>
        <v>0</v>
      </c>
      <c r="Q556" s="392">
        <f>SUM('2. NCCF CAD'!Q556,'3. NCCF USD'!Q556,'4. NCCF EUR'!Q556,'5. NCCF GBP'!Q556,'6. NCCF Autres (inclus)'!Q556)</f>
        <v>0</v>
      </c>
      <c r="R556" s="392">
        <f>SUM('2. NCCF CAD'!R556,'3. NCCF USD'!R556,'4. NCCF EUR'!R556,'5. NCCF GBP'!R556,'6. NCCF Autres (inclus)'!R556)</f>
        <v>0</v>
      </c>
      <c r="S556" s="392">
        <f>SUM('2. NCCF CAD'!S556,'3. NCCF USD'!S556,'4. NCCF EUR'!S556,'5. NCCF GBP'!S556,'6. NCCF Autres (inclus)'!S556)</f>
        <v>0</v>
      </c>
      <c r="T556" s="392">
        <f>SUM('2. NCCF CAD'!T556,'3. NCCF USD'!T556,'4. NCCF EUR'!T556,'5. NCCF GBP'!T556,'6. NCCF Autres (inclus)'!T556)</f>
        <v>0</v>
      </c>
      <c r="U556" s="392">
        <f>SUM('2. NCCF CAD'!U556,'3. NCCF USD'!U556,'4. NCCF EUR'!U556,'5. NCCF GBP'!U556,'6. NCCF Autres (inclus)'!U556)</f>
        <v>0</v>
      </c>
      <c r="V556" s="399">
        <f>SUM('2. NCCF CAD'!V556,'3. NCCF USD'!V556,'4. NCCF EUR'!V556,'5. NCCF GBP'!V556,'6. NCCF Autres (inclus)'!V556)</f>
        <v>0</v>
      </c>
      <c r="W556" s="409">
        <f>SUM('2. NCCF CAD'!W556,'3. NCCF USD'!W556,'4. NCCF EUR'!W556,'5. NCCF GBP'!W556,'6. NCCF Autres (inclus)'!W556)</f>
        <v>0</v>
      </c>
      <c r="X556" s="51"/>
      <c r="Y556" s="236"/>
    </row>
    <row r="557" spans="1:25" s="79" customFormat="1" ht="12.75" customHeight="1" outlineLevel="1" x14ac:dyDescent="0.25">
      <c r="A557" s="51"/>
      <c r="B557" s="295"/>
      <c r="C557" s="273"/>
      <c r="D557" s="273"/>
      <c r="E557" s="273"/>
      <c r="F557" s="274" t="s">
        <v>310</v>
      </c>
      <c r="G557" s="402">
        <f>SUM('2. NCCF CAD'!G557,'3. NCCF USD'!G557,'4. NCCF EUR'!G557,'5. NCCF GBP'!G557,'6. NCCF Autres (inclus)'!G557)</f>
        <v>0</v>
      </c>
      <c r="H557" s="395">
        <f>SUM('2. NCCF CAD'!H557,'3. NCCF USD'!H557,'4. NCCF EUR'!H557,'5. NCCF GBP'!H557,'6. NCCF Autres (inclus)'!H557)</f>
        <v>0</v>
      </c>
      <c r="I557" s="389">
        <f>SUM('2. NCCF CAD'!I557,'3. NCCF USD'!I557,'4. NCCF EUR'!I557,'5. NCCF GBP'!I557,'6. NCCF Autres (inclus)'!I557)</f>
        <v>0</v>
      </c>
      <c r="J557" s="389">
        <f>SUM('2. NCCF CAD'!J557,'3. NCCF USD'!J557,'4. NCCF EUR'!J557,'5. NCCF GBP'!J557,'6. NCCF Autres (inclus)'!J557)</f>
        <v>0</v>
      </c>
      <c r="K557" s="390">
        <f>SUM('2. NCCF CAD'!K557,'3. NCCF USD'!K557,'4. NCCF EUR'!K557,'5. NCCF GBP'!K557,'6. NCCF Autres (inclus)'!K557)</f>
        <v>0</v>
      </c>
      <c r="L557" s="388">
        <f>SUM('2. NCCF CAD'!L557,'3. NCCF USD'!L557,'4. NCCF EUR'!L557,'5. NCCF GBP'!L557,'6. NCCF Autres (inclus)'!L557)</f>
        <v>0</v>
      </c>
      <c r="M557" s="396">
        <f>SUM('2. NCCF CAD'!M557,'3. NCCF USD'!M557,'4. NCCF EUR'!M557,'5. NCCF GBP'!M557,'6. NCCF Autres (inclus)'!M557)</f>
        <v>0</v>
      </c>
      <c r="N557" s="392">
        <f>SUM('2. NCCF CAD'!N557,'3. NCCF USD'!N557,'4. NCCF EUR'!N557,'5. NCCF GBP'!N557,'6. NCCF Autres (inclus)'!N557)</f>
        <v>0</v>
      </c>
      <c r="O557" s="392">
        <f>SUM('2. NCCF CAD'!O557,'3. NCCF USD'!O557,'4. NCCF EUR'!O557,'5. NCCF GBP'!O557,'6. NCCF Autres (inclus)'!O557)</f>
        <v>0</v>
      </c>
      <c r="P557" s="392">
        <f>SUM('2. NCCF CAD'!P557,'3. NCCF USD'!P557,'4. NCCF EUR'!P557,'5. NCCF GBP'!P557,'6. NCCF Autres (inclus)'!P557)</f>
        <v>0</v>
      </c>
      <c r="Q557" s="392">
        <f>SUM('2. NCCF CAD'!Q557,'3. NCCF USD'!Q557,'4. NCCF EUR'!Q557,'5. NCCF GBP'!Q557,'6. NCCF Autres (inclus)'!Q557)</f>
        <v>0</v>
      </c>
      <c r="R557" s="392">
        <f>SUM('2. NCCF CAD'!R557,'3. NCCF USD'!R557,'4. NCCF EUR'!R557,'5. NCCF GBP'!R557,'6. NCCF Autres (inclus)'!R557)</f>
        <v>0</v>
      </c>
      <c r="S557" s="392">
        <f>SUM('2. NCCF CAD'!S557,'3. NCCF USD'!S557,'4. NCCF EUR'!S557,'5. NCCF GBP'!S557,'6. NCCF Autres (inclus)'!S557)</f>
        <v>0</v>
      </c>
      <c r="T557" s="392">
        <f>SUM('2. NCCF CAD'!T557,'3. NCCF USD'!T557,'4. NCCF EUR'!T557,'5. NCCF GBP'!T557,'6. NCCF Autres (inclus)'!T557)</f>
        <v>0</v>
      </c>
      <c r="U557" s="392">
        <f>SUM('2. NCCF CAD'!U557,'3. NCCF USD'!U557,'4. NCCF EUR'!U557,'5. NCCF GBP'!U557,'6. NCCF Autres (inclus)'!U557)</f>
        <v>0</v>
      </c>
      <c r="V557" s="399">
        <f>SUM('2. NCCF CAD'!V557,'3. NCCF USD'!V557,'4. NCCF EUR'!V557,'5. NCCF GBP'!V557,'6. NCCF Autres (inclus)'!V557)</f>
        <v>0</v>
      </c>
      <c r="W557" s="409">
        <f>SUM('2. NCCF CAD'!W557,'3. NCCF USD'!W557,'4. NCCF EUR'!W557,'5. NCCF GBP'!W557,'6. NCCF Autres (inclus)'!W557)</f>
        <v>0</v>
      </c>
      <c r="X557" s="51"/>
      <c r="Y557" s="236"/>
    </row>
    <row r="558" spans="1:25" s="79" customFormat="1" ht="12.75" customHeight="1" outlineLevel="1" x14ac:dyDescent="0.25">
      <c r="A558" s="51"/>
      <c r="B558" s="295"/>
      <c r="C558" s="273"/>
      <c r="D558" s="273"/>
      <c r="E558" s="273"/>
      <c r="F558" s="274" t="s">
        <v>311</v>
      </c>
      <c r="G558" s="402">
        <f>SUM('2. NCCF CAD'!G558,'3. NCCF USD'!G558,'4. NCCF EUR'!G558,'5. NCCF GBP'!G558,'6. NCCF Autres (inclus)'!G558)</f>
        <v>0</v>
      </c>
      <c r="H558" s="395">
        <f>SUM('2. NCCF CAD'!H558,'3. NCCF USD'!H558,'4. NCCF EUR'!H558,'5. NCCF GBP'!H558,'6. NCCF Autres (inclus)'!H558)</f>
        <v>0</v>
      </c>
      <c r="I558" s="389">
        <f>SUM('2. NCCF CAD'!I558,'3. NCCF USD'!I558,'4. NCCF EUR'!I558,'5. NCCF GBP'!I558,'6. NCCF Autres (inclus)'!I558)</f>
        <v>0</v>
      </c>
      <c r="J558" s="389">
        <f>SUM('2. NCCF CAD'!J558,'3. NCCF USD'!J558,'4. NCCF EUR'!J558,'5. NCCF GBP'!J558,'6. NCCF Autres (inclus)'!J558)</f>
        <v>0</v>
      </c>
      <c r="K558" s="390">
        <f>SUM('2. NCCF CAD'!K558,'3. NCCF USD'!K558,'4. NCCF EUR'!K558,'5. NCCF GBP'!K558,'6. NCCF Autres (inclus)'!K558)</f>
        <v>0</v>
      </c>
      <c r="L558" s="388">
        <f>SUM('2. NCCF CAD'!L558,'3. NCCF USD'!L558,'4. NCCF EUR'!L558,'5. NCCF GBP'!L558,'6. NCCF Autres (inclus)'!L558)</f>
        <v>0</v>
      </c>
      <c r="M558" s="396">
        <f>SUM('2. NCCF CAD'!M558,'3. NCCF USD'!M558,'4. NCCF EUR'!M558,'5. NCCF GBP'!M558,'6. NCCF Autres (inclus)'!M558)</f>
        <v>0</v>
      </c>
      <c r="N558" s="392">
        <f>SUM('2. NCCF CAD'!N558,'3. NCCF USD'!N558,'4. NCCF EUR'!N558,'5. NCCF GBP'!N558,'6. NCCF Autres (inclus)'!N558)</f>
        <v>0</v>
      </c>
      <c r="O558" s="392">
        <f>SUM('2. NCCF CAD'!O558,'3. NCCF USD'!O558,'4. NCCF EUR'!O558,'5. NCCF GBP'!O558,'6. NCCF Autres (inclus)'!O558)</f>
        <v>0</v>
      </c>
      <c r="P558" s="392">
        <f>SUM('2. NCCF CAD'!P558,'3. NCCF USD'!P558,'4. NCCF EUR'!P558,'5. NCCF GBP'!P558,'6. NCCF Autres (inclus)'!P558)</f>
        <v>0</v>
      </c>
      <c r="Q558" s="392">
        <f>SUM('2. NCCF CAD'!Q558,'3. NCCF USD'!Q558,'4. NCCF EUR'!Q558,'5. NCCF GBP'!Q558,'6. NCCF Autres (inclus)'!Q558)</f>
        <v>0</v>
      </c>
      <c r="R558" s="392">
        <f>SUM('2. NCCF CAD'!R558,'3. NCCF USD'!R558,'4. NCCF EUR'!R558,'5. NCCF GBP'!R558,'6. NCCF Autres (inclus)'!R558)</f>
        <v>0</v>
      </c>
      <c r="S558" s="392">
        <f>SUM('2. NCCF CAD'!S558,'3. NCCF USD'!S558,'4. NCCF EUR'!S558,'5. NCCF GBP'!S558,'6. NCCF Autres (inclus)'!S558)</f>
        <v>0</v>
      </c>
      <c r="T558" s="392">
        <f>SUM('2. NCCF CAD'!T558,'3. NCCF USD'!T558,'4. NCCF EUR'!T558,'5. NCCF GBP'!T558,'6. NCCF Autres (inclus)'!T558)</f>
        <v>0</v>
      </c>
      <c r="U558" s="392">
        <f>SUM('2. NCCF CAD'!U558,'3. NCCF USD'!U558,'4. NCCF EUR'!U558,'5. NCCF GBP'!U558,'6. NCCF Autres (inclus)'!U558)</f>
        <v>0</v>
      </c>
      <c r="V558" s="399">
        <f>SUM('2. NCCF CAD'!V558,'3. NCCF USD'!V558,'4. NCCF EUR'!V558,'5. NCCF GBP'!V558,'6. NCCF Autres (inclus)'!V558)</f>
        <v>0</v>
      </c>
      <c r="W558" s="409">
        <f>SUM('2. NCCF CAD'!W558,'3. NCCF USD'!W558,'4. NCCF EUR'!W558,'5. NCCF GBP'!W558,'6. NCCF Autres (inclus)'!W558)</f>
        <v>0</v>
      </c>
      <c r="X558" s="51"/>
      <c r="Y558" s="236"/>
    </row>
    <row r="559" spans="1:25" s="79" customFormat="1" ht="12.75" customHeight="1" outlineLevel="1" x14ac:dyDescent="0.25">
      <c r="A559" s="51"/>
      <c r="B559" s="295"/>
      <c r="C559" s="273"/>
      <c r="D559" s="273"/>
      <c r="E559" s="273"/>
      <c r="F559" s="274" t="s">
        <v>312</v>
      </c>
      <c r="G559" s="394">
        <f>SUM('2. NCCF CAD'!G559,'3. NCCF USD'!G559,'4. NCCF EUR'!G559,'5. NCCF GBP'!G559,'6. NCCF Autres (inclus)'!G559)</f>
        <v>0</v>
      </c>
      <c r="H559" s="395">
        <f>SUM('2. NCCF CAD'!H559,'3. NCCF USD'!H559,'4. NCCF EUR'!H559,'5. NCCF GBP'!H559,'6. NCCF Autres (inclus)'!H559)</f>
        <v>0</v>
      </c>
      <c r="I559" s="389">
        <f>SUM('2. NCCF CAD'!I559,'3. NCCF USD'!I559,'4. NCCF EUR'!I559,'5. NCCF GBP'!I559,'6. NCCF Autres (inclus)'!I559)</f>
        <v>0</v>
      </c>
      <c r="J559" s="389">
        <f>SUM('2. NCCF CAD'!J559,'3. NCCF USD'!J559,'4. NCCF EUR'!J559,'5. NCCF GBP'!J559,'6. NCCF Autres (inclus)'!J559)</f>
        <v>0</v>
      </c>
      <c r="K559" s="390">
        <f>SUM('2. NCCF CAD'!K559,'3. NCCF USD'!K559,'4. NCCF EUR'!K559,'5. NCCF GBP'!K559,'6. NCCF Autres (inclus)'!K559)</f>
        <v>0</v>
      </c>
      <c r="L559" s="388">
        <f>SUM('2. NCCF CAD'!L559,'3. NCCF USD'!L559,'4. NCCF EUR'!L559,'5. NCCF GBP'!L559,'6. NCCF Autres (inclus)'!L559)</f>
        <v>0</v>
      </c>
      <c r="M559" s="396">
        <f>SUM('2. NCCF CAD'!M559,'3. NCCF USD'!M559,'4. NCCF EUR'!M559,'5. NCCF GBP'!M559,'6. NCCF Autres (inclus)'!M559)</f>
        <v>0</v>
      </c>
      <c r="N559" s="392">
        <f>SUM('2. NCCF CAD'!N559,'3. NCCF USD'!N559,'4. NCCF EUR'!N559,'5. NCCF GBP'!N559,'6. NCCF Autres (inclus)'!N559)</f>
        <v>0</v>
      </c>
      <c r="O559" s="392">
        <f>SUM('2. NCCF CAD'!O559,'3. NCCF USD'!O559,'4. NCCF EUR'!O559,'5. NCCF GBP'!O559,'6. NCCF Autres (inclus)'!O559)</f>
        <v>0</v>
      </c>
      <c r="P559" s="392">
        <f>SUM('2. NCCF CAD'!P559,'3. NCCF USD'!P559,'4. NCCF EUR'!P559,'5. NCCF GBP'!P559,'6. NCCF Autres (inclus)'!P559)</f>
        <v>0</v>
      </c>
      <c r="Q559" s="392">
        <f>SUM('2. NCCF CAD'!Q559,'3. NCCF USD'!Q559,'4. NCCF EUR'!Q559,'5. NCCF GBP'!Q559,'6. NCCF Autres (inclus)'!Q559)</f>
        <v>0</v>
      </c>
      <c r="R559" s="392">
        <f>SUM('2. NCCF CAD'!R559,'3. NCCF USD'!R559,'4. NCCF EUR'!R559,'5. NCCF GBP'!R559,'6. NCCF Autres (inclus)'!R559)</f>
        <v>0</v>
      </c>
      <c r="S559" s="392">
        <f>SUM('2. NCCF CAD'!S559,'3. NCCF USD'!S559,'4. NCCF EUR'!S559,'5. NCCF GBP'!S559,'6. NCCF Autres (inclus)'!S559)</f>
        <v>0</v>
      </c>
      <c r="T559" s="392">
        <f>SUM('2. NCCF CAD'!T559,'3. NCCF USD'!T559,'4. NCCF EUR'!T559,'5. NCCF GBP'!T559,'6. NCCF Autres (inclus)'!T559)</f>
        <v>0</v>
      </c>
      <c r="U559" s="392">
        <f>SUM('2. NCCF CAD'!U559,'3. NCCF USD'!U559,'4. NCCF EUR'!U559,'5. NCCF GBP'!U559,'6. NCCF Autres (inclus)'!U559)</f>
        <v>0</v>
      </c>
      <c r="V559" s="399">
        <f>SUM('2. NCCF CAD'!V559,'3. NCCF USD'!V559,'4. NCCF EUR'!V559,'5. NCCF GBP'!V559,'6. NCCF Autres (inclus)'!V559)</f>
        <v>0</v>
      </c>
      <c r="W559" s="409">
        <f>SUM('2. NCCF CAD'!W559,'3. NCCF USD'!W559,'4. NCCF EUR'!W559,'5. NCCF GBP'!W559,'6. NCCF Autres (inclus)'!W559)</f>
        <v>0</v>
      </c>
      <c r="X559" s="51"/>
      <c r="Y559" s="236"/>
    </row>
    <row r="560" spans="1:25" s="79" customFormat="1" ht="12.75" customHeight="1" x14ac:dyDescent="0.25">
      <c r="A560" s="51"/>
      <c r="B560" s="295"/>
      <c r="C560" s="273"/>
      <c r="D560" s="272" t="s">
        <v>313</v>
      </c>
      <c r="E560" s="272"/>
      <c r="F560" s="272"/>
      <c r="G560" s="367">
        <f t="shared" ref="G560:W560" si="120">SUBTOTAL(9,G561:G562)</f>
        <v>0</v>
      </c>
      <c r="H560" s="364">
        <f t="shared" si="120"/>
        <v>0</v>
      </c>
      <c r="I560" s="364">
        <f t="shared" si="120"/>
        <v>0</v>
      </c>
      <c r="J560" s="364">
        <f t="shared" si="120"/>
        <v>0</v>
      </c>
      <c r="K560" s="365">
        <f t="shared" si="120"/>
        <v>0</v>
      </c>
      <c r="L560" s="364">
        <f t="shared" si="120"/>
        <v>0</v>
      </c>
      <c r="M560" s="31">
        <f t="shared" si="120"/>
        <v>0</v>
      </c>
      <c r="N560" s="364">
        <f t="shared" si="120"/>
        <v>0</v>
      </c>
      <c r="O560" s="364">
        <f t="shared" si="120"/>
        <v>0</v>
      </c>
      <c r="P560" s="364">
        <f t="shared" si="120"/>
        <v>0</v>
      </c>
      <c r="Q560" s="364">
        <f t="shared" si="120"/>
        <v>0</v>
      </c>
      <c r="R560" s="364">
        <f t="shared" si="120"/>
        <v>0</v>
      </c>
      <c r="S560" s="364">
        <f t="shared" si="120"/>
        <v>0</v>
      </c>
      <c r="T560" s="364">
        <f t="shared" si="120"/>
        <v>0</v>
      </c>
      <c r="U560" s="364">
        <f t="shared" si="120"/>
        <v>0</v>
      </c>
      <c r="V560" s="364">
        <f t="shared" si="120"/>
        <v>0</v>
      </c>
      <c r="W560" s="366">
        <f t="shared" si="120"/>
        <v>0</v>
      </c>
      <c r="X560" s="51"/>
      <c r="Y560" s="238"/>
    </row>
    <row r="561" spans="1:25" s="79" customFormat="1" ht="12.75" customHeight="1" outlineLevel="1" x14ac:dyDescent="0.25">
      <c r="A561" s="51"/>
      <c r="B561" s="295"/>
      <c r="C561" s="273"/>
      <c r="D561" s="273"/>
      <c r="E561" s="273"/>
      <c r="F561" s="274" t="s">
        <v>314</v>
      </c>
      <c r="G561" s="402">
        <f>SUM('2. NCCF CAD'!G561,'3. NCCF USD'!G561,'4. NCCF EUR'!G561,'5. NCCF GBP'!G561,'6. NCCF Autres (inclus)'!G561)</f>
        <v>0</v>
      </c>
      <c r="H561" s="395">
        <f>SUM('2. NCCF CAD'!H561,'3. NCCF USD'!H561,'4. NCCF EUR'!H561,'5. NCCF GBP'!H561,'6. NCCF Autres (inclus)'!H561)</f>
        <v>0</v>
      </c>
      <c r="I561" s="389">
        <f>SUM('2. NCCF CAD'!I561,'3. NCCF USD'!I561,'4. NCCF EUR'!I561,'5. NCCF GBP'!I561,'6. NCCF Autres (inclus)'!I561)</f>
        <v>0</v>
      </c>
      <c r="J561" s="389">
        <f>SUM('2. NCCF CAD'!J561,'3. NCCF USD'!J561,'4. NCCF EUR'!J561,'5. NCCF GBP'!J561,'6. NCCF Autres (inclus)'!J561)</f>
        <v>0</v>
      </c>
      <c r="K561" s="390">
        <f>SUM('2. NCCF CAD'!K561,'3. NCCF USD'!K561,'4. NCCF EUR'!K561,'5. NCCF GBP'!K561,'6. NCCF Autres (inclus)'!K561)</f>
        <v>0</v>
      </c>
      <c r="L561" s="388">
        <f>SUM('2. NCCF CAD'!L561,'3. NCCF USD'!L561,'4. NCCF EUR'!L561,'5. NCCF GBP'!L561,'6. NCCF Autres (inclus)'!L561)</f>
        <v>0</v>
      </c>
      <c r="M561" s="396">
        <f>SUM('2. NCCF CAD'!M561,'3. NCCF USD'!M561,'4. NCCF EUR'!M561,'5. NCCF GBP'!M561,'6. NCCF Autres (inclus)'!M561)</f>
        <v>0</v>
      </c>
      <c r="N561" s="392">
        <f>SUM('2. NCCF CAD'!N561,'3. NCCF USD'!N561,'4. NCCF EUR'!N561,'5. NCCF GBP'!N561,'6. NCCF Autres (inclus)'!N561)</f>
        <v>0</v>
      </c>
      <c r="O561" s="392">
        <f>SUM('2. NCCF CAD'!O561,'3. NCCF USD'!O561,'4. NCCF EUR'!O561,'5. NCCF GBP'!O561,'6. NCCF Autres (inclus)'!O561)</f>
        <v>0</v>
      </c>
      <c r="P561" s="392">
        <f>SUM('2. NCCF CAD'!P561,'3. NCCF USD'!P561,'4. NCCF EUR'!P561,'5. NCCF GBP'!P561,'6. NCCF Autres (inclus)'!P561)</f>
        <v>0</v>
      </c>
      <c r="Q561" s="392">
        <f>SUM('2. NCCF CAD'!Q561,'3. NCCF USD'!Q561,'4. NCCF EUR'!Q561,'5. NCCF GBP'!Q561,'6. NCCF Autres (inclus)'!Q561)</f>
        <v>0</v>
      </c>
      <c r="R561" s="392">
        <f>SUM('2. NCCF CAD'!R561,'3. NCCF USD'!R561,'4. NCCF EUR'!R561,'5. NCCF GBP'!R561,'6. NCCF Autres (inclus)'!R561)</f>
        <v>0</v>
      </c>
      <c r="S561" s="392">
        <f>SUM('2. NCCF CAD'!S561,'3. NCCF USD'!S561,'4. NCCF EUR'!S561,'5. NCCF GBP'!S561,'6. NCCF Autres (inclus)'!S561)</f>
        <v>0</v>
      </c>
      <c r="T561" s="392">
        <f>SUM('2. NCCF CAD'!T561,'3. NCCF USD'!T561,'4. NCCF EUR'!T561,'5. NCCF GBP'!T561,'6. NCCF Autres (inclus)'!T561)</f>
        <v>0</v>
      </c>
      <c r="U561" s="392">
        <f>SUM('2. NCCF CAD'!U561,'3. NCCF USD'!U561,'4. NCCF EUR'!U561,'5. NCCF GBP'!U561,'6. NCCF Autres (inclus)'!U561)</f>
        <v>0</v>
      </c>
      <c r="V561" s="399">
        <f>SUM('2. NCCF CAD'!V561,'3. NCCF USD'!V561,'4. NCCF EUR'!V561,'5. NCCF GBP'!V561,'6. NCCF Autres (inclus)'!V561)</f>
        <v>0</v>
      </c>
      <c r="W561" s="409">
        <f>SUM('2. NCCF CAD'!W561,'3. NCCF USD'!W561,'4. NCCF EUR'!W561,'5. NCCF GBP'!W561,'6. NCCF Autres (inclus)'!W561)</f>
        <v>0</v>
      </c>
      <c r="X561" s="51"/>
      <c r="Y561" s="236"/>
    </row>
    <row r="562" spans="1:25" s="79" customFormat="1" ht="12.75" customHeight="1" outlineLevel="1" x14ac:dyDescent="0.25">
      <c r="A562" s="51"/>
      <c r="B562" s="295"/>
      <c r="C562" s="273"/>
      <c r="D562" s="273"/>
      <c r="E562" s="273"/>
      <c r="F562" s="274" t="s">
        <v>315</v>
      </c>
      <c r="G562" s="394">
        <f>SUM('2. NCCF CAD'!G562,'3. NCCF USD'!G562,'4. NCCF EUR'!G562,'5. NCCF GBP'!G562,'6. NCCF Autres (inclus)'!G562)</f>
        <v>0</v>
      </c>
      <c r="H562" s="395">
        <f>SUM('2. NCCF CAD'!H562,'3. NCCF USD'!H562,'4. NCCF EUR'!H562,'5. NCCF GBP'!H562,'6. NCCF Autres (inclus)'!H562)</f>
        <v>0</v>
      </c>
      <c r="I562" s="389">
        <f>SUM('2. NCCF CAD'!I562,'3. NCCF USD'!I562,'4. NCCF EUR'!I562,'5. NCCF GBP'!I562,'6. NCCF Autres (inclus)'!I562)</f>
        <v>0</v>
      </c>
      <c r="J562" s="389">
        <f>SUM('2. NCCF CAD'!J562,'3. NCCF USD'!J562,'4. NCCF EUR'!J562,'5. NCCF GBP'!J562,'6. NCCF Autres (inclus)'!J562)</f>
        <v>0</v>
      </c>
      <c r="K562" s="390">
        <f>SUM('2. NCCF CAD'!K562,'3. NCCF USD'!K562,'4. NCCF EUR'!K562,'5. NCCF GBP'!K562,'6. NCCF Autres (inclus)'!K562)</f>
        <v>0</v>
      </c>
      <c r="L562" s="388">
        <f>SUM('2. NCCF CAD'!L562,'3. NCCF USD'!L562,'4. NCCF EUR'!L562,'5. NCCF GBP'!L562,'6. NCCF Autres (inclus)'!L562)</f>
        <v>0</v>
      </c>
      <c r="M562" s="396">
        <f>SUM('2. NCCF CAD'!M562,'3. NCCF USD'!M562,'4. NCCF EUR'!M562,'5. NCCF GBP'!M562,'6. NCCF Autres (inclus)'!M562)</f>
        <v>0</v>
      </c>
      <c r="N562" s="392">
        <f>SUM('2. NCCF CAD'!N562,'3. NCCF USD'!N562,'4. NCCF EUR'!N562,'5. NCCF GBP'!N562,'6. NCCF Autres (inclus)'!N562)</f>
        <v>0</v>
      </c>
      <c r="O562" s="392">
        <f>SUM('2. NCCF CAD'!O562,'3. NCCF USD'!O562,'4. NCCF EUR'!O562,'5. NCCF GBP'!O562,'6. NCCF Autres (inclus)'!O562)</f>
        <v>0</v>
      </c>
      <c r="P562" s="392">
        <f>SUM('2. NCCF CAD'!P562,'3. NCCF USD'!P562,'4. NCCF EUR'!P562,'5. NCCF GBP'!P562,'6. NCCF Autres (inclus)'!P562)</f>
        <v>0</v>
      </c>
      <c r="Q562" s="392">
        <f>SUM('2. NCCF CAD'!Q562,'3. NCCF USD'!Q562,'4. NCCF EUR'!Q562,'5. NCCF GBP'!Q562,'6. NCCF Autres (inclus)'!Q562)</f>
        <v>0</v>
      </c>
      <c r="R562" s="392">
        <f>SUM('2. NCCF CAD'!R562,'3. NCCF USD'!R562,'4. NCCF EUR'!R562,'5. NCCF GBP'!R562,'6. NCCF Autres (inclus)'!R562)</f>
        <v>0</v>
      </c>
      <c r="S562" s="392">
        <f>SUM('2. NCCF CAD'!S562,'3. NCCF USD'!S562,'4. NCCF EUR'!S562,'5. NCCF GBP'!S562,'6. NCCF Autres (inclus)'!S562)</f>
        <v>0</v>
      </c>
      <c r="T562" s="392">
        <f>SUM('2. NCCF CAD'!T562,'3. NCCF USD'!T562,'4. NCCF EUR'!T562,'5. NCCF GBP'!T562,'6. NCCF Autres (inclus)'!T562)</f>
        <v>0</v>
      </c>
      <c r="U562" s="392">
        <f>SUM('2. NCCF CAD'!U562,'3. NCCF USD'!U562,'4. NCCF EUR'!U562,'5. NCCF GBP'!U562,'6. NCCF Autres (inclus)'!U562)</f>
        <v>0</v>
      </c>
      <c r="V562" s="399">
        <f>SUM('2. NCCF CAD'!V562,'3. NCCF USD'!V562,'4. NCCF EUR'!V562,'5. NCCF GBP'!V562,'6. NCCF Autres (inclus)'!V562)</f>
        <v>0</v>
      </c>
      <c r="W562" s="409">
        <f>SUM('2. NCCF CAD'!W562,'3. NCCF USD'!W562,'4. NCCF EUR'!W562,'5. NCCF GBP'!W562,'6. NCCF Autres (inclus)'!W562)</f>
        <v>0</v>
      </c>
      <c r="X562" s="51"/>
      <c r="Y562" s="236"/>
    </row>
    <row r="563" spans="1:25" s="79" customFormat="1" ht="12.75" customHeight="1" x14ac:dyDescent="0.25">
      <c r="A563" s="51"/>
      <c r="B563" s="295"/>
      <c r="C563" s="273"/>
      <c r="D563" s="272" t="s">
        <v>316</v>
      </c>
      <c r="E563" s="273"/>
      <c r="F563" s="273"/>
      <c r="G563" s="367">
        <f t="shared" ref="G563:W563" si="121">SUBTOTAL(9,G564)</f>
        <v>0</v>
      </c>
      <c r="H563" s="364">
        <f t="shared" si="121"/>
        <v>0</v>
      </c>
      <c r="I563" s="364">
        <f t="shared" si="121"/>
        <v>0</v>
      </c>
      <c r="J563" s="364">
        <f t="shared" si="121"/>
        <v>0</v>
      </c>
      <c r="K563" s="365">
        <f t="shared" si="121"/>
        <v>0</v>
      </c>
      <c r="L563" s="364">
        <f t="shared" si="121"/>
        <v>0</v>
      </c>
      <c r="M563" s="31">
        <f t="shared" si="121"/>
        <v>0</v>
      </c>
      <c r="N563" s="364">
        <f t="shared" si="121"/>
        <v>0</v>
      </c>
      <c r="O563" s="364">
        <f t="shared" si="121"/>
        <v>0</v>
      </c>
      <c r="P563" s="364">
        <f t="shared" si="121"/>
        <v>0</v>
      </c>
      <c r="Q563" s="364">
        <f t="shared" si="121"/>
        <v>0</v>
      </c>
      <c r="R563" s="364">
        <f t="shared" si="121"/>
        <v>0</v>
      </c>
      <c r="S563" s="364">
        <f t="shared" si="121"/>
        <v>0</v>
      </c>
      <c r="T563" s="364">
        <f t="shared" si="121"/>
        <v>0</v>
      </c>
      <c r="U563" s="364">
        <f t="shared" si="121"/>
        <v>0</v>
      </c>
      <c r="V563" s="364">
        <f t="shared" si="121"/>
        <v>0</v>
      </c>
      <c r="W563" s="366">
        <f t="shared" si="121"/>
        <v>0</v>
      </c>
      <c r="X563" s="51"/>
      <c r="Y563" s="238"/>
    </row>
    <row r="564" spans="1:25" s="79" customFormat="1" ht="12.75" customHeight="1" outlineLevel="1" x14ac:dyDescent="0.25">
      <c r="A564" s="51"/>
      <c r="B564" s="295"/>
      <c r="C564" s="273"/>
      <c r="D564" s="273"/>
      <c r="E564" s="273"/>
      <c r="F564" s="274" t="s">
        <v>317</v>
      </c>
      <c r="G564" s="394">
        <f>SUM('2. NCCF CAD'!G564,'3. NCCF USD'!G564,'4. NCCF EUR'!G564,'5. NCCF GBP'!G564,'6. NCCF Autres (inclus)'!G564)</f>
        <v>0</v>
      </c>
      <c r="H564" s="395">
        <f>SUM('2. NCCF CAD'!H564,'3. NCCF USD'!H564,'4. NCCF EUR'!H564,'5. NCCF GBP'!H564,'6. NCCF Autres (inclus)'!H564)</f>
        <v>0</v>
      </c>
      <c r="I564" s="389">
        <f>SUM('2. NCCF CAD'!I564,'3. NCCF USD'!I564,'4. NCCF EUR'!I564,'5. NCCF GBP'!I564,'6. NCCF Autres (inclus)'!I564)</f>
        <v>0</v>
      </c>
      <c r="J564" s="389">
        <f>SUM('2. NCCF CAD'!J564,'3. NCCF USD'!J564,'4. NCCF EUR'!J564,'5. NCCF GBP'!J564,'6. NCCF Autres (inclus)'!J564)</f>
        <v>0</v>
      </c>
      <c r="K564" s="390">
        <f>SUM('2. NCCF CAD'!K564,'3. NCCF USD'!K564,'4. NCCF EUR'!K564,'5. NCCF GBP'!K564,'6. NCCF Autres (inclus)'!K564)</f>
        <v>0</v>
      </c>
      <c r="L564" s="388">
        <f>SUM('2. NCCF CAD'!L564,'3. NCCF USD'!L564,'4. NCCF EUR'!L564,'5. NCCF GBP'!L564,'6. NCCF Autres (inclus)'!L564)</f>
        <v>0</v>
      </c>
      <c r="M564" s="396">
        <f>SUM('2. NCCF CAD'!M564,'3. NCCF USD'!M564,'4. NCCF EUR'!M564,'5. NCCF GBP'!M564,'6. NCCF Autres (inclus)'!M564)</f>
        <v>0</v>
      </c>
      <c r="N564" s="392">
        <f>SUM('2. NCCF CAD'!N564,'3. NCCF USD'!N564,'4. NCCF EUR'!N564,'5. NCCF GBP'!N564,'6. NCCF Autres (inclus)'!N564)</f>
        <v>0</v>
      </c>
      <c r="O564" s="392">
        <f>SUM('2. NCCF CAD'!O564,'3. NCCF USD'!O564,'4. NCCF EUR'!O564,'5. NCCF GBP'!O564,'6. NCCF Autres (inclus)'!O564)</f>
        <v>0</v>
      </c>
      <c r="P564" s="392">
        <f>SUM('2. NCCF CAD'!P564,'3. NCCF USD'!P564,'4. NCCF EUR'!P564,'5. NCCF GBP'!P564,'6. NCCF Autres (inclus)'!P564)</f>
        <v>0</v>
      </c>
      <c r="Q564" s="392">
        <f>SUM('2. NCCF CAD'!Q564,'3. NCCF USD'!Q564,'4. NCCF EUR'!Q564,'5. NCCF GBP'!Q564,'6. NCCF Autres (inclus)'!Q564)</f>
        <v>0</v>
      </c>
      <c r="R564" s="392">
        <f>SUM('2. NCCF CAD'!R564,'3. NCCF USD'!R564,'4. NCCF EUR'!R564,'5. NCCF GBP'!R564,'6. NCCF Autres (inclus)'!R564)</f>
        <v>0</v>
      </c>
      <c r="S564" s="392">
        <f>SUM('2. NCCF CAD'!S564,'3. NCCF USD'!S564,'4. NCCF EUR'!S564,'5. NCCF GBP'!S564,'6. NCCF Autres (inclus)'!S564)</f>
        <v>0</v>
      </c>
      <c r="T564" s="392">
        <f>SUM('2. NCCF CAD'!T564,'3. NCCF USD'!T564,'4. NCCF EUR'!T564,'5. NCCF GBP'!T564,'6. NCCF Autres (inclus)'!T564)</f>
        <v>0</v>
      </c>
      <c r="U564" s="392">
        <f>SUM('2. NCCF CAD'!U564,'3. NCCF USD'!U564,'4. NCCF EUR'!U564,'5. NCCF GBP'!U564,'6. NCCF Autres (inclus)'!U564)</f>
        <v>0</v>
      </c>
      <c r="V564" s="399">
        <f>SUM('2. NCCF CAD'!V564,'3. NCCF USD'!V564,'4. NCCF EUR'!V564,'5. NCCF GBP'!V564,'6. NCCF Autres (inclus)'!V564)</f>
        <v>0</v>
      </c>
      <c r="W564" s="409">
        <f>SUM('2. NCCF CAD'!W564,'3. NCCF USD'!W564,'4. NCCF EUR'!W564,'5. NCCF GBP'!W564,'6. NCCF Autres (inclus)'!W564)</f>
        <v>0</v>
      </c>
      <c r="X564" s="51"/>
      <c r="Y564" s="236"/>
    </row>
    <row r="565" spans="1:25" outlineLevel="1" x14ac:dyDescent="0.25">
      <c r="B565" s="465"/>
      <c r="C565" s="273"/>
      <c r="D565" s="272"/>
      <c r="E565" s="275"/>
      <c r="F565" s="273"/>
      <c r="G565" s="367"/>
      <c r="H565" s="368"/>
      <c r="I565" s="369"/>
      <c r="J565" s="369"/>
      <c r="K565" s="370"/>
      <c r="L565" s="364"/>
      <c r="M565" s="364"/>
      <c r="N565" s="364"/>
      <c r="O565" s="364"/>
      <c r="P565" s="364"/>
      <c r="Q565" s="364"/>
      <c r="R565" s="364"/>
      <c r="S565" s="364"/>
      <c r="T565" s="364"/>
      <c r="U565" s="364"/>
      <c r="V565" s="364"/>
      <c r="W565" s="366"/>
      <c r="Y565" s="353"/>
    </row>
    <row r="566" spans="1:25" outlineLevel="1" x14ac:dyDescent="0.25">
      <c r="B566" s="465"/>
      <c r="C566" s="272" t="s">
        <v>318</v>
      </c>
      <c r="D566" s="272"/>
      <c r="E566" s="275"/>
      <c r="F566" s="273"/>
      <c r="G566" s="367">
        <f>SUBTOTAL(9,G567:G569)</f>
        <v>0</v>
      </c>
      <c r="H566" s="368">
        <f t="shared" ref="H566:W566" si="122">SUBTOTAL(9,H567:H569)</f>
        <v>0</v>
      </c>
      <c r="I566" s="369">
        <f t="shared" si="122"/>
        <v>0</v>
      </c>
      <c r="J566" s="369">
        <f t="shared" si="122"/>
        <v>0</v>
      </c>
      <c r="K566" s="370">
        <f t="shared" si="122"/>
        <v>0</v>
      </c>
      <c r="L566" s="364">
        <f t="shared" si="122"/>
        <v>0</v>
      </c>
      <c r="M566" s="364">
        <f t="shared" si="122"/>
        <v>0</v>
      </c>
      <c r="N566" s="364">
        <f t="shared" si="122"/>
        <v>0</v>
      </c>
      <c r="O566" s="364">
        <f t="shared" si="122"/>
        <v>0</v>
      </c>
      <c r="P566" s="364">
        <f t="shared" si="122"/>
        <v>0</v>
      </c>
      <c r="Q566" s="364">
        <f t="shared" si="122"/>
        <v>0</v>
      </c>
      <c r="R566" s="364">
        <f t="shared" si="122"/>
        <v>0</v>
      </c>
      <c r="S566" s="364">
        <f t="shared" si="122"/>
        <v>0</v>
      </c>
      <c r="T566" s="364">
        <f t="shared" si="122"/>
        <v>0</v>
      </c>
      <c r="U566" s="364">
        <f t="shared" si="122"/>
        <v>0</v>
      </c>
      <c r="V566" s="364">
        <f t="shared" si="122"/>
        <v>0</v>
      </c>
      <c r="W566" s="366">
        <f t="shared" si="122"/>
        <v>0</v>
      </c>
      <c r="Y566" s="354"/>
    </row>
    <row r="567" spans="1:25" outlineLevel="1" x14ac:dyDescent="0.25">
      <c r="B567" s="465"/>
      <c r="C567" s="273"/>
      <c r="D567" s="272"/>
      <c r="E567" s="275"/>
      <c r="F567" s="359" t="s">
        <v>150</v>
      </c>
      <c r="G567" s="394">
        <f>SUM('2. NCCF CAD'!G567,'3. NCCF USD'!G567,'4. NCCF EUR'!G567,'5. NCCF GBP'!G567,'6. NCCF Autres (inclus)'!G567)</f>
        <v>0</v>
      </c>
      <c r="H567" s="421">
        <f>SUM('2. NCCF CAD'!H567,'3. NCCF USD'!H567,'4. NCCF EUR'!H567,'5. NCCF GBP'!H567,'6. NCCF Autres (inclus)'!H567)</f>
        <v>0</v>
      </c>
      <c r="I567" s="389">
        <f>SUM('2. NCCF CAD'!I567,'3. NCCF USD'!I567,'4. NCCF EUR'!I567,'5. NCCF GBP'!I567,'6. NCCF Autres (inclus)'!I567)</f>
        <v>0</v>
      </c>
      <c r="J567" s="389">
        <f>SUM('2. NCCF CAD'!J567,'3. NCCF USD'!J567,'4. NCCF EUR'!J567,'5. NCCF GBP'!J567,'6. NCCF Autres (inclus)'!J567)</f>
        <v>0</v>
      </c>
      <c r="K567" s="390">
        <f>SUM('2. NCCF CAD'!K567,'3. NCCF USD'!K567,'4. NCCF EUR'!K567,'5. NCCF GBP'!K567,'6. NCCF Autres (inclus)'!K567)</f>
        <v>0</v>
      </c>
      <c r="L567" s="388">
        <f>SUM('2. NCCF CAD'!L567,'3. NCCF USD'!L567,'4. NCCF EUR'!L567,'5. NCCF GBP'!L567,'6. NCCF Autres (inclus)'!L567)</f>
        <v>0</v>
      </c>
      <c r="M567" s="396">
        <f>SUM('2. NCCF CAD'!M567,'3. NCCF USD'!M567,'4. NCCF EUR'!M567,'5. NCCF GBP'!M567,'6. NCCF Autres (inclus)'!M567)</f>
        <v>0</v>
      </c>
      <c r="N567" s="392">
        <f>SUM('2. NCCF CAD'!N567,'3. NCCF USD'!N567,'4. NCCF EUR'!N567,'5. NCCF GBP'!N567,'6. NCCF Autres (inclus)'!N567)</f>
        <v>0</v>
      </c>
      <c r="O567" s="392">
        <f>SUM('2. NCCF CAD'!O567,'3. NCCF USD'!O567,'4. NCCF EUR'!O567,'5. NCCF GBP'!O567,'6. NCCF Autres (inclus)'!O567)</f>
        <v>0</v>
      </c>
      <c r="P567" s="392">
        <f>SUM('2. NCCF CAD'!P567,'3. NCCF USD'!P567,'4. NCCF EUR'!P567,'5. NCCF GBP'!P567,'6. NCCF Autres (inclus)'!P567)</f>
        <v>0</v>
      </c>
      <c r="Q567" s="392">
        <f>SUM('2. NCCF CAD'!Q567,'3. NCCF USD'!Q567,'4. NCCF EUR'!Q567,'5. NCCF GBP'!Q567,'6. NCCF Autres (inclus)'!Q567)</f>
        <v>0</v>
      </c>
      <c r="R567" s="392">
        <f>SUM('2. NCCF CAD'!R567,'3. NCCF USD'!R567,'4. NCCF EUR'!R567,'5. NCCF GBP'!R567,'6. NCCF Autres (inclus)'!R567)</f>
        <v>0</v>
      </c>
      <c r="S567" s="392">
        <f>SUM('2. NCCF CAD'!S567,'3. NCCF USD'!S567,'4. NCCF EUR'!S567,'5. NCCF GBP'!S567,'6. NCCF Autres (inclus)'!S567)</f>
        <v>0</v>
      </c>
      <c r="T567" s="392">
        <f>SUM('2. NCCF CAD'!T567,'3. NCCF USD'!T567,'4. NCCF EUR'!T567,'5. NCCF GBP'!T567,'6. NCCF Autres (inclus)'!T567)</f>
        <v>0</v>
      </c>
      <c r="U567" s="392">
        <f>SUM('2. NCCF CAD'!U567,'3. NCCF USD'!U567,'4. NCCF EUR'!U567,'5. NCCF GBP'!U567,'6. NCCF Autres (inclus)'!U567)</f>
        <v>0</v>
      </c>
      <c r="V567" s="399">
        <f>SUM('2. NCCF CAD'!V567,'3. NCCF USD'!V567,'4. NCCF EUR'!V567,'5. NCCF GBP'!V567,'6. NCCF Autres (inclus)'!V567)</f>
        <v>0</v>
      </c>
      <c r="W567" s="409">
        <f>SUM('2. NCCF CAD'!W567,'3. NCCF USD'!W567,'4. NCCF EUR'!W567,'5. NCCF GBP'!W567,'6. NCCF Autres (inclus)'!W567)</f>
        <v>0</v>
      </c>
      <c r="Y567" s="236"/>
    </row>
    <row r="568" spans="1:25" outlineLevel="1" x14ac:dyDescent="0.25">
      <c r="B568" s="465"/>
      <c r="C568" s="273"/>
      <c r="D568" s="272"/>
      <c r="E568" s="275"/>
      <c r="F568" s="359" t="s">
        <v>151</v>
      </c>
      <c r="G568" s="394">
        <f>SUM('2. NCCF CAD'!G568,'3. NCCF USD'!G568,'4. NCCF EUR'!G568,'5. NCCF GBP'!G568,'6. NCCF Autres (inclus)'!G568)</f>
        <v>0</v>
      </c>
      <c r="H568" s="421">
        <f>SUM('2. NCCF CAD'!H568,'3. NCCF USD'!H568,'4. NCCF EUR'!H568,'5. NCCF GBP'!H568,'6. NCCF Autres (inclus)'!H568)</f>
        <v>0</v>
      </c>
      <c r="I568" s="389">
        <f>SUM('2. NCCF CAD'!I568,'3. NCCF USD'!I568,'4. NCCF EUR'!I568,'5. NCCF GBP'!I568,'6. NCCF Autres (inclus)'!I568)</f>
        <v>0</v>
      </c>
      <c r="J568" s="389">
        <f>SUM('2. NCCF CAD'!J568,'3. NCCF USD'!J568,'4. NCCF EUR'!J568,'5. NCCF GBP'!J568,'6. NCCF Autres (inclus)'!J568)</f>
        <v>0</v>
      </c>
      <c r="K568" s="390">
        <f>SUM('2. NCCF CAD'!K568,'3. NCCF USD'!K568,'4. NCCF EUR'!K568,'5. NCCF GBP'!K568,'6. NCCF Autres (inclus)'!K568)</f>
        <v>0</v>
      </c>
      <c r="L568" s="388">
        <f>SUM('2. NCCF CAD'!L568,'3. NCCF USD'!L568,'4. NCCF EUR'!L568,'5. NCCF GBP'!L568,'6. NCCF Autres (inclus)'!L568)</f>
        <v>0</v>
      </c>
      <c r="M568" s="396">
        <f>SUM('2. NCCF CAD'!M568,'3. NCCF USD'!M568,'4. NCCF EUR'!M568,'5. NCCF GBP'!M568,'6. NCCF Autres (inclus)'!M568)</f>
        <v>0</v>
      </c>
      <c r="N568" s="392">
        <f>SUM('2. NCCF CAD'!N568,'3. NCCF USD'!N568,'4. NCCF EUR'!N568,'5. NCCF GBP'!N568,'6. NCCF Autres (inclus)'!N568)</f>
        <v>0</v>
      </c>
      <c r="O568" s="392">
        <f>SUM('2. NCCF CAD'!O568,'3. NCCF USD'!O568,'4. NCCF EUR'!O568,'5. NCCF GBP'!O568,'6. NCCF Autres (inclus)'!O568)</f>
        <v>0</v>
      </c>
      <c r="P568" s="392">
        <f>SUM('2. NCCF CAD'!P568,'3. NCCF USD'!P568,'4. NCCF EUR'!P568,'5. NCCF GBP'!P568,'6. NCCF Autres (inclus)'!P568)</f>
        <v>0</v>
      </c>
      <c r="Q568" s="392">
        <f>SUM('2. NCCF CAD'!Q568,'3. NCCF USD'!Q568,'4. NCCF EUR'!Q568,'5. NCCF GBP'!Q568,'6. NCCF Autres (inclus)'!Q568)</f>
        <v>0</v>
      </c>
      <c r="R568" s="392">
        <f>SUM('2. NCCF CAD'!R568,'3. NCCF USD'!R568,'4. NCCF EUR'!R568,'5. NCCF GBP'!R568,'6. NCCF Autres (inclus)'!R568)</f>
        <v>0</v>
      </c>
      <c r="S568" s="392">
        <f>SUM('2. NCCF CAD'!S568,'3. NCCF USD'!S568,'4. NCCF EUR'!S568,'5. NCCF GBP'!S568,'6. NCCF Autres (inclus)'!S568)</f>
        <v>0</v>
      </c>
      <c r="T568" s="392">
        <f>SUM('2. NCCF CAD'!T568,'3. NCCF USD'!T568,'4. NCCF EUR'!T568,'5. NCCF GBP'!T568,'6. NCCF Autres (inclus)'!T568)</f>
        <v>0</v>
      </c>
      <c r="U568" s="392">
        <f>SUM('2. NCCF CAD'!U568,'3. NCCF USD'!U568,'4. NCCF EUR'!U568,'5. NCCF GBP'!U568,'6. NCCF Autres (inclus)'!U568)</f>
        <v>0</v>
      </c>
      <c r="V568" s="399">
        <f>SUM('2. NCCF CAD'!V568,'3. NCCF USD'!V568,'4. NCCF EUR'!V568,'5. NCCF GBP'!V568,'6. NCCF Autres (inclus)'!V568)</f>
        <v>0</v>
      </c>
      <c r="W568" s="409">
        <f>SUM('2. NCCF CAD'!W568,'3. NCCF USD'!W568,'4. NCCF EUR'!W568,'5. NCCF GBP'!W568,'6. NCCF Autres (inclus)'!W568)</f>
        <v>0</v>
      </c>
      <c r="Y568" s="236"/>
    </row>
    <row r="569" spans="1:25" outlineLevel="1" x14ac:dyDescent="0.25">
      <c r="B569" s="465"/>
      <c r="C569" s="273"/>
      <c r="D569" s="272"/>
      <c r="E569" s="275"/>
      <c r="F569" s="359" t="s">
        <v>152</v>
      </c>
      <c r="G569" s="394">
        <f>SUM('2. NCCF CAD'!G569,'3. NCCF USD'!G569,'4. NCCF EUR'!G569,'5. NCCF GBP'!G569,'6. NCCF Autres (inclus)'!G569)</f>
        <v>0</v>
      </c>
      <c r="H569" s="421">
        <f>SUM('2. NCCF CAD'!H569,'3. NCCF USD'!H569,'4. NCCF EUR'!H569,'5. NCCF GBP'!H569,'6. NCCF Autres (inclus)'!H569)</f>
        <v>0</v>
      </c>
      <c r="I569" s="389">
        <f>SUM('2. NCCF CAD'!I569,'3. NCCF USD'!I569,'4. NCCF EUR'!I569,'5. NCCF GBP'!I569,'6. NCCF Autres (inclus)'!I569)</f>
        <v>0</v>
      </c>
      <c r="J569" s="389">
        <f>SUM('2. NCCF CAD'!J569,'3. NCCF USD'!J569,'4. NCCF EUR'!J569,'5. NCCF GBP'!J569,'6. NCCF Autres (inclus)'!J569)</f>
        <v>0</v>
      </c>
      <c r="K569" s="390">
        <f>SUM('2. NCCF CAD'!K569,'3. NCCF USD'!K569,'4. NCCF EUR'!K569,'5. NCCF GBP'!K569,'6. NCCF Autres (inclus)'!K569)</f>
        <v>0</v>
      </c>
      <c r="L569" s="388">
        <f>SUM('2. NCCF CAD'!L569,'3. NCCF USD'!L569,'4. NCCF EUR'!L569,'5. NCCF GBP'!L569,'6. NCCF Autres (inclus)'!L569)</f>
        <v>0</v>
      </c>
      <c r="M569" s="396">
        <f>SUM('2. NCCF CAD'!M569,'3. NCCF USD'!M569,'4. NCCF EUR'!M569,'5. NCCF GBP'!M569,'6. NCCF Autres (inclus)'!M569)</f>
        <v>0</v>
      </c>
      <c r="N569" s="392">
        <f>SUM('2. NCCF CAD'!N569,'3. NCCF USD'!N569,'4. NCCF EUR'!N569,'5. NCCF GBP'!N569,'6. NCCF Autres (inclus)'!N569)</f>
        <v>0</v>
      </c>
      <c r="O569" s="392">
        <f>SUM('2. NCCF CAD'!O569,'3. NCCF USD'!O569,'4. NCCF EUR'!O569,'5. NCCF GBP'!O569,'6. NCCF Autres (inclus)'!O569)</f>
        <v>0</v>
      </c>
      <c r="P569" s="392">
        <f>SUM('2. NCCF CAD'!P569,'3. NCCF USD'!P569,'4. NCCF EUR'!P569,'5. NCCF GBP'!P569,'6. NCCF Autres (inclus)'!P569)</f>
        <v>0</v>
      </c>
      <c r="Q569" s="392">
        <f>SUM('2. NCCF CAD'!Q569,'3. NCCF USD'!Q569,'4. NCCF EUR'!Q569,'5. NCCF GBP'!Q569,'6. NCCF Autres (inclus)'!Q569)</f>
        <v>0</v>
      </c>
      <c r="R569" s="392">
        <f>SUM('2. NCCF CAD'!R569,'3. NCCF USD'!R569,'4. NCCF EUR'!R569,'5. NCCF GBP'!R569,'6. NCCF Autres (inclus)'!R569)</f>
        <v>0</v>
      </c>
      <c r="S569" s="392">
        <f>SUM('2. NCCF CAD'!S569,'3. NCCF USD'!S569,'4. NCCF EUR'!S569,'5. NCCF GBP'!S569,'6. NCCF Autres (inclus)'!S569)</f>
        <v>0</v>
      </c>
      <c r="T569" s="392">
        <f>SUM('2. NCCF CAD'!T569,'3. NCCF USD'!T569,'4. NCCF EUR'!T569,'5. NCCF GBP'!T569,'6. NCCF Autres (inclus)'!T569)</f>
        <v>0</v>
      </c>
      <c r="U569" s="392">
        <f>SUM('2. NCCF CAD'!U569,'3. NCCF USD'!U569,'4. NCCF EUR'!U569,'5. NCCF GBP'!U569,'6. NCCF Autres (inclus)'!U569)</f>
        <v>0</v>
      </c>
      <c r="V569" s="399">
        <f>SUM('2. NCCF CAD'!V569,'3. NCCF USD'!V569,'4. NCCF EUR'!V569,'5. NCCF GBP'!V569,'6. NCCF Autres (inclus)'!V569)</f>
        <v>0</v>
      </c>
      <c r="W569" s="409">
        <f>SUM('2. NCCF CAD'!W569,'3. NCCF USD'!W569,'4. NCCF EUR'!W569,'5. NCCF GBP'!W569,'6. NCCF Autres (inclus)'!W569)</f>
        <v>0</v>
      </c>
      <c r="Y569" s="236"/>
    </row>
    <row r="570" spans="1:25" s="79" customFormat="1" ht="12.75" customHeight="1" x14ac:dyDescent="0.25">
      <c r="A570" s="51"/>
      <c r="B570" s="295"/>
      <c r="C570" s="273"/>
      <c r="D570" s="273"/>
      <c r="E570" s="273"/>
      <c r="F570" s="273"/>
      <c r="G570" s="367"/>
      <c r="H570" s="364"/>
      <c r="I570" s="364"/>
      <c r="J570" s="364"/>
      <c r="K570" s="365"/>
      <c r="L570" s="364"/>
      <c r="M570" s="31"/>
      <c r="N570" s="364"/>
      <c r="O570" s="364"/>
      <c r="P570" s="364"/>
      <c r="Q570" s="364"/>
      <c r="R570" s="364"/>
      <c r="S570" s="364"/>
      <c r="T570" s="364"/>
      <c r="U570" s="364"/>
      <c r="V570" s="364"/>
      <c r="W570" s="366"/>
      <c r="X570" s="51"/>
      <c r="Y570" s="353"/>
    </row>
    <row r="571" spans="1:25" s="79" customFormat="1" ht="16.2" thickBot="1" x14ac:dyDescent="0.3">
      <c r="A571" s="51"/>
      <c r="B571" s="279" t="s">
        <v>319</v>
      </c>
      <c r="C571" s="483"/>
      <c r="D571" s="483"/>
      <c r="E571" s="483"/>
      <c r="F571" s="483"/>
      <c r="G571" s="372">
        <f t="shared" ref="G571:W571" si="123">SUBTOTAL(9,G523:G570)</f>
        <v>0</v>
      </c>
      <c r="H571" s="382">
        <f t="shared" si="123"/>
        <v>0</v>
      </c>
      <c r="I571" s="383">
        <f t="shared" si="123"/>
        <v>0</v>
      </c>
      <c r="J571" s="383">
        <f t="shared" si="123"/>
        <v>0</v>
      </c>
      <c r="K571" s="384">
        <f t="shared" si="123"/>
        <v>0</v>
      </c>
      <c r="L571" s="385">
        <f t="shared" si="123"/>
        <v>0</v>
      </c>
      <c r="M571" s="386">
        <f t="shared" si="123"/>
        <v>0</v>
      </c>
      <c r="N571" s="387">
        <f t="shared" si="123"/>
        <v>0</v>
      </c>
      <c r="O571" s="387">
        <f t="shared" si="123"/>
        <v>0</v>
      </c>
      <c r="P571" s="387">
        <f t="shared" si="123"/>
        <v>0</v>
      </c>
      <c r="Q571" s="387">
        <f t="shared" si="123"/>
        <v>0</v>
      </c>
      <c r="R571" s="387">
        <f t="shared" si="123"/>
        <v>0</v>
      </c>
      <c r="S571" s="387">
        <f t="shared" si="123"/>
        <v>0</v>
      </c>
      <c r="T571" s="387">
        <f t="shared" si="123"/>
        <v>0</v>
      </c>
      <c r="U571" s="387">
        <f t="shared" si="123"/>
        <v>0</v>
      </c>
      <c r="V571" s="374">
        <f t="shared" si="123"/>
        <v>0</v>
      </c>
      <c r="W571" s="376">
        <f t="shared" si="123"/>
        <v>0</v>
      </c>
      <c r="X571" s="51"/>
      <c r="Y571" s="355"/>
    </row>
    <row r="572" spans="1:25" ht="13.8" thickBot="1" x14ac:dyDescent="0.3">
      <c r="B572" s="51"/>
      <c r="G572" s="493"/>
      <c r="H572" s="493"/>
      <c r="I572" s="493"/>
      <c r="J572" s="493"/>
      <c r="K572" s="493"/>
      <c r="L572" s="493"/>
      <c r="M572" s="42"/>
      <c r="N572" s="493"/>
      <c r="O572" s="493"/>
      <c r="P572" s="493"/>
      <c r="Q572" s="493"/>
      <c r="R572" s="493"/>
      <c r="S572" s="493"/>
      <c r="T572" s="493"/>
      <c r="U572" s="493"/>
      <c r="V572" s="493"/>
      <c r="W572" s="493"/>
      <c r="Y572"/>
    </row>
    <row r="573" spans="1:25" s="79" customFormat="1" ht="16.2" thickBot="1" x14ac:dyDescent="0.3">
      <c r="A573" s="51"/>
      <c r="B573" s="433" t="s">
        <v>320</v>
      </c>
      <c r="C573" s="475"/>
      <c r="D573" s="475"/>
      <c r="E573" s="475"/>
      <c r="F573" s="475"/>
      <c r="G573" s="494"/>
      <c r="H573" s="494"/>
      <c r="I573" s="494"/>
      <c r="J573" s="494"/>
      <c r="K573" s="494"/>
      <c r="L573" s="494"/>
      <c r="M573" s="494"/>
      <c r="N573" s="494"/>
      <c r="O573" s="494"/>
      <c r="P573" s="494"/>
      <c r="Q573" s="494"/>
      <c r="R573" s="494"/>
      <c r="S573" s="494"/>
      <c r="T573" s="494"/>
      <c r="U573" s="494"/>
      <c r="V573" s="494"/>
      <c r="W573" s="495"/>
      <c r="X573" s="51"/>
      <c r="Y573" s="520"/>
    </row>
    <row r="574" spans="1:25" x14ac:dyDescent="0.25">
      <c r="B574" s="295"/>
      <c r="C574" s="272" t="s">
        <v>321</v>
      </c>
      <c r="D574" s="273"/>
      <c r="E574" s="273"/>
      <c r="F574" s="273"/>
      <c r="G574" s="40"/>
      <c r="H574" s="33"/>
      <c r="I574" s="33"/>
      <c r="J574" s="33"/>
      <c r="K574" s="33"/>
      <c r="L574" s="34"/>
      <c r="M574" s="33"/>
      <c r="N574" s="33"/>
      <c r="O574" s="33"/>
      <c r="P574" s="33"/>
      <c r="Q574" s="33"/>
      <c r="R574" s="33"/>
      <c r="S574" s="33"/>
      <c r="T574" s="33"/>
      <c r="U574" s="33"/>
      <c r="V574" s="35"/>
      <c r="W574" s="35"/>
      <c r="Y574" s="237"/>
    </row>
    <row r="575" spans="1:25" x14ac:dyDescent="0.25">
      <c r="B575" s="465"/>
      <c r="C575" s="272"/>
      <c r="D575" s="276" t="s">
        <v>20</v>
      </c>
      <c r="E575" s="273"/>
      <c r="F575" s="273"/>
      <c r="G575" s="367"/>
      <c r="H575" s="368"/>
      <c r="I575" s="369"/>
      <c r="J575" s="369"/>
      <c r="K575" s="369"/>
      <c r="L575" s="363"/>
      <c r="M575" s="364"/>
      <c r="N575" s="364"/>
      <c r="O575" s="364"/>
      <c r="P575" s="364"/>
      <c r="Q575" s="364"/>
      <c r="R575" s="364"/>
      <c r="S575" s="364"/>
      <c r="T575" s="364"/>
      <c r="U575" s="364"/>
      <c r="V575" s="365"/>
      <c r="W575" s="365"/>
      <c r="Y575" s="237"/>
    </row>
    <row r="576" spans="1:25" x14ac:dyDescent="0.25">
      <c r="B576" s="465"/>
      <c r="C576" s="272"/>
      <c r="D576" s="272"/>
      <c r="E576" s="273" t="s">
        <v>21</v>
      </c>
      <c r="F576" s="273"/>
      <c r="G576" s="367">
        <f t="shared" ref="G576:W576" si="124">SUBTOTAL(9,G577:G580)</f>
        <v>0</v>
      </c>
      <c r="H576" s="368">
        <f t="shared" si="124"/>
        <v>0</v>
      </c>
      <c r="I576" s="369">
        <f t="shared" si="124"/>
        <v>0</v>
      </c>
      <c r="J576" s="369">
        <f t="shared" si="124"/>
        <v>0</v>
      </c>
      <c r="K576" s="370">
        <f t="shared" si="124"/>
        <v>0</v>
      </c>
      <c r="L576" s="364">
        <f t="shared" si="124"/>
        <v>0</v>
      </c>
      <c r="M576" s="364">
        <f t="shared" si="124"/>
        <v>0</v>
      </c>
      <c r="N576" s="364">
        <f t="shared" si="124"/>
        <v>0</v>
      </c>
      <c r="O576" s="364">
        <f t="shared" si="124"/>
        <v>0</v>
      </c>
      <c r="P576" s="364">
        <f t="shared" si="124"/>
        <v>0</v>
      </c>
      <c r="Q576" s="364">
        <f t="shared" si="124"/>
        <v>0</v>
      </c>
      <c r="R576" s="364">
        <f t="shared" si="124"/>
        <v>0</v>
      </c>
      <c r="S576" s="364">
        <f t="shared" si="124"/>
        <v>0</v>
      </c>
      <c r="T576" s="364">
        <f t="shared" si="124"/>
        <v>0</v>
      </c>
      <c r="U576" s="364">
        <f t="shared" si="124"/>
        <v>0</v>
      </c>
      <c r="V576" s="364">
        <f t="shared" si="124"/>
        <v>0</v>
      </c>
      <c r="W576" s="366">
        <f t="shared" si="124"/>
        <v>0</v>
      </c>
      <c r="Y576" s="354"/>
    </row>
    <row r="577" spans="2:25" outlineLevel="1" x14ac:dyDescent="0.25">
      <c r="B577" s="465"/>
      <c r="C577" s="272"/>
      <c r="D577" s="272"/>
      <c r="E577" s="273"/>
      <c r="F577" s="274" t="s">
        <v>22</v>
      </c>
      <c r="G577" s="394">
        <f>SUM('2. NCCF CAD'!G577,'3. NCCF USD'!G577,'4. NCCF EUR'!G577,'5. NCCF GBP'!G577,'6. NCCF Autres (inclus)'!G577)</f>
        <v>0</v>
      </c>
      <c r="H577" s="421">
        <f>SUM('2. NCCF CAD'!H577,'3. NCCF USD'!H577,'4. NCCF EUR'!H577,'5. NCCF GBP'!H577,'6. NCCF Autres (inclus)'!H577)</f>
        <v>0</v>
      </c>
      <c r="I577" s="389">
        <f>SUM('2. NCCF CAD'!I577,'3. NCCF USD'!I577,'4. NCCF EUR'!I577,'5. NCCF GBP'!I577,'6. NCCF Autres (inclus)'!I577)</f>
        <v>0</v>
      </c>
      <c r="J577" s="389">
        <f>SUM('2. NCCF CAD'!J577,'3. NCCF USD'!J577,'4. NCCF EUR'!J577,'5. NCCF GBP'!J577,'6. NCCF Autres (inclus)'!J577)</f>
        <v>0</v>
      </c>
      <c r="K577" s="436">
        <f>SUM('2. NCCF CAD'!K577,'3. NCCF USD'!K577,'4. NCCF EUR'!K577,'5. NCCF GBP'!K577,'6. NCCF Autres (inclus)'!K577)</f>
        <v>0</v>
      </c>
      <c r="L577" s="391">
        <f>SUM('2. NCCF CAD'!L577,'3. NCCF USD'!L577,'4. NCCF EUR'!L577,'5. NCCF GBP'!L577,'6. NCCF Autres (inclus)'!L577)</f>
        <v>0</v>
      </c>
      <c r="M577" s="392">
        <f>SUM('2. NCCF CAD'!M577,'3. NCCF USD'!M577,'4. NCCF EUR'!M577,'5. NCCF GBP'!M577,'6. NCCF Autres (inclus)'!M577)</f>
        <v>0</v>
      </c>
      <c r="N577" s="392">
        <f>SUM('2. NCCF CAD'!N577,'3. NCCF USD'!N577,'4. NCCF EUR'!N577,'5. NCCF GBP'!N577,'6. NCCF Autres (inclus)'!N577)</f>
        <v>0</v>
      </c>
      <c r="O577" s="392">
        <f>SUM('2. NCCF CAD'!O577,'3. NCCF USD'!O577,'4. NCCF EUR'!O577,'5. NCCF GBP'!O577,'6. NCCF Autres (inclus)'!O577)</f>
        <v>0</v>
      </c>
      <c r="P577" s="392">
        <f>SUM('2. NCCF CAD'!P577,'3. NCCF USD'!P577,'4. NCCF EUR'!P577,'5. NCCF GBP'!P577,'6. NCCF Autres (inclus)'!P577)</f>
        <v>0</v>
      </c>
      <c r="Q577" s="392">
        <f>SUM('2. NCCF CAD'!Q577,'3. NCCF USD'!Q577,'4. NCCF EUR'!Q577,'5. NCCF GBP'!Q577,'6. NCCF Autres (inclus)'!Q577)</f>
        <v>0</v>
      </c>
      <c r="R577" s="392">
        <f>SUM('2. NCCF CAD'!R577,'3. NCCF USD'!R577,'4. NCCF EUR'!R577,'5. NCCF GBP'!R577,'6. NCCF Autres (inclus)'!R577)</f>
        <v>0</v>
      </c>
      <c r="S577" s="392">
        <f>SUM('2. NCCF CAD'!S577,'3. NCCF USD'!S577,'4. NCCF EUR'!S577,'5. NCCF GBP'!S577,'6. NCCF Autres (inclus)'!S577)</f>
        <v>0</v>
      </c>
      <c r="T577" s="392">
        <f>SUM('2. NCCF CAD'!T577,'3. NCCF USD'!T577,'4. NCCF EUR'!T577,'5. NCCF GBP'!T577,'6. NCCF Autres (inclus)'!T577)</f>
        <v>0</v>
      </c>
      <c r="U577" s="392">
        <f>SUM('2. NCCF CAD'!U577,'3. NCCF USD'!U577,'4. NCCF EUR'!U577,'5. NCCF GBP'!U577,'6. NCCF Autres (inclus)'!U577)</f>
        <v>0</v>
      </c>
      <c r="V577" s="393">
        <f>SUM('2. NCCF CAD'!V577,'3. NCCF USD'!V577,'4. NCCF EUR'!V577,'5. NCCF GBP'!V577,'6. NCCF Autres (inclus)'!V577)</f>
        <v>0</v>
      </c>
      <c r="W577" s="420">
        <f>SUM('2. NCCF CAD'!W577,'3. NCCF USD'!W577,'4. NCCF EUR'!W577,'5. NCCF GBP'!W577,'6. NCCF Autres (inclus)'!W577)</f>
        <v>0</v>
      </c>
      <c r="Y577" s="236"/>
    </row>
    <row r="578" spans="2:25" outlineLevel="1" x14ac:dyDescent="0.25">
      <c r="B578" s="465"/>
      <c r="C578" s="272"/>
      <c r="D578" s="272"/>
      <c r="E578" s="273"/>
      <c r="F578" s="274" t="s">
        <v>23</v>
      </c>
      <c r="G578" s="394">
        <f>SUM('2. NCCF CAD'!G578,'3. NCCF USD'!G578,'4. NCCF EUR'!G578,'5. NCCF GBP'!G578,'6. NCCF Autres (inclus)'!G578)</f>
        <v>0</v>
      </c>
      <c r="H578" s="421">
        <f>SUM('2. NCCF CAD'!H578,'3. NCCF USD'!H578,'4. NCCF EUR'!H578,'5. NCCF GBP'!H578,'6. NCCF Autres (inclus)'!H578)</f>
        <v>0</v>
      </c>
      <c r="I578" s="389">
        <f>SUM('2. NCCF CAD'!I578,'3. NCCF USD'!I578,'4. NCCF EUR'!I578,'5. NCCF GBP'!I578,'6. NCCF Autres (inclus)'!I578)</f>
        <v>0</v>
      </c>
      <c r="J578" s="389">
        <f>SUM('2. NCCF CAD'!J578,'3. NCCF USD'!J578,'4. NCCF EUR'!J578,'5. NCCF GBP'!J578,'6. NCCF Autres (inclus)'!J578)</f>
        <v>0</v>
      </c>
      <c r="K578" s="436">
        <f>SUM('2. NCCF CAD'!K578,'3. NCCF USD'!K578,'4. NCCF EUR'!K578,'5. NCCF GBP'!K578,'6. NCCF Autres (inclus)'!K578)</f>
        <v>0</v>
      </c>
      <c r="L578" s="391">
        <f>SUM('2. NCCF CAD'!L578,'3. NCCF USD'!L578,'4. NCCF EUR'!L578,'5. NCCF GBP'!L578,'6. NCCF Autres (inclus)'!L578)</f>
        <v>0</v>
      </c>
      <c r="M578" s="392">
        <f>SUM('2. NCCF CAD'!M578,'3. NCCF USD'!M578,'4. NCCF EUR'!M578,'5. NCCF GBP'!M578,'6. NCCF Autres (inclus)'!M578)</f>
        <v>0</v>
      </c>
      <c r="N578" s="392">
        <f>SUM('2. NCCF CAD'!N578,'3. NCCF USD'!N578,'4. NCCF EUR'!N578,'5. NCCF GBP'!N578,'6. NCCF Autres (inclus)'!N578)</f>
        <v>0</v>
      </c>
      <c r="O578" s="392">
        <f>SUM('2. NCCF CAD'!O578,'3. NCCF USD'!O578,'4. NCCF EUR'!O578,'5. NCCF GBP'!O578,'6. NCCF Autres (inclus)'!O578)</f>
        <v>0</v>
      </c>
      <c r="P578" s="392">
        <f>SUM('2. NCCF CAD'!P578,'3. NCCF USD'!P578,'4. NCCF EUR'!P578,'5. NCCF GBP'!P578,'6. NCCF Autres (inclus)'!P578)</f>
        <v>0</v>
      </c>
      <c r="Q578" s="392">
        <f>SUM('2. NCCF CAD'!Q578,'3. NCCF USD'!Q578,'4. NCCF EUR'!Q578,'5. NCCF GBP'!Q578,'6. NCCF Autres (inclus)'!Q578)</f>
        <v>0</v>
      </c>
      <c r="R578" s="392">
        <f>SUM('2. NCCF CAD'!R578,'3. NCCF USD'!R578,'4. NCCF EUR'!R578,'5. NCCF GBP'!R578,'6. NCCF Autres (inclus)'!R578)</f>
        <v>0</v>
      </c>
      <c r="S578" s="392">
        <f>SUM('2. NCCF CAD'!S578,'3. NCCF USD'!S578,'4. NCCF EUR'!S578,'5. NCCF GBP'!S578,'6. NCCF Autres (inclus)'!S578)</f>
        <v>0</v>
      </c>
      <c r="T578" s="392">
        <f>SUM('2. NCCF CAD'!T578,'3. NCCF USD'!T578,'4. NCCF EUR'!T578,'5. NCCF GBP'!T578,'6. NCCF Autres (inclus)'!T578)</f>
        <v>0</v>
      </c>
      <c r="U578" s="392">
        <f>SUM('2. NCCF CAD'!U578,'3. NCCF USD'!U578,'4. NCCF EUR'!U578,'5. NCCF GBP'!U578,'6. NCCF Autres (inclus)'!U578)</f>
        <v>0</v>
      </c>
      <c r="V578" s="393">
        <f>SUM('2. NCCF CAD'!V578,'3. NCCF USD'!V578,'4. NCCF EUR'!V578,'5. NCCF GBP'!V578,'6. NCCF Autres (inclus)'!V578)</f>
        <v>0</v>
      </c>
      <c r="W578" s="420">
        <f>SUM('2. NCCF CAD'!W578,'3. NCCF USD'!W578,'4. NCCF EUR'!W578,'5. NCCF GBP'!W578,'6. NCCF Autres (inclus)'!W578)</f>
        <v>0</v>
      </c>
      <c r="Y578" s="236"/>
    </row>
    <row r="579" spans="2:25" outlineLevel="1" x14ac:dyDescent="0.25">
      <c r="B579" s="465"/>
      <c r="C579" s="272"/>
      <c r="D579" s="272"/>
      <c r="E579" s="273"/>
      <c r="F579" s="274" t="s">
        <v>24</v>
      </c>
      <c r="G579" s="394">
        <f>SUM('2. NCCF CAD'!G579,'3. NCCF USD'!G579,'4. NCCF EUR'!G579,'5. NCCF GBP'!G579,'6. NCCF Autres (inclus)'!G579)</f>
        <v>0</v>
      </c>
      <c r="H579" s="421">
        <f>SUM('2. NCCF CAD'!H579,'3. NCCF USD'!H579,'4. NCCF EUR'!H579,'5. NCCF GBP'!H579,'6. NCCF Autres (inclus)'!H579)</f>
        <v>0</v>
      </c>
      <c r="I579" s="389">
        <f>SUM('2. NCCF CAD'!I579,'3. NCCF USD'!I579,'4. NCCF EUR'!I579,'5. NCCF GBP'!I579,'6. NCCF Autres (inclus)'!I579)</f>
        <v>0</v>
      </c>
      <c r="J579" s="389">
        <f>SUM('2. NCCF CAD'!J579,'3. NCCF USD'!J579,'4. NCCF EUR'!J579,'5. NCCF GBP'!J579,'6. NCCF Autres (inclus)'!J579)</f>
        <v>0</v>
      </c>
      <c r="K579" s="436">
        <f>SUM('2. NCCF CAD'!K579,'3. NCCF USD'!K579,'4. NCCF EUR'!K579,'5. NCCF GBP'!K579,'6. NCCF Autres (inclus)'!K579)</f>
        <v>0</v>
      </c>
      <c r="L579" s="391">
        <f>SUM('2. NCCF CAD'!L579,'3. NCCF USD'!L579,'4. NCCF EUR'!L579,'5. NCCF GBP'!L579,'6. NCCF Autres (inclus)'!L579)</f>
        <v>0</v>
      </c>
      <c r="M579" s="392">
        <f>SUM('2. NCCF CAD'!M579,'3. NCCF USD'!M579,'4. NCCF EUR'!M579,'5. NCCF GBP'!M579,'6. NCCF Autres (inclus)'!M579)</f>
        <v>0</v>
      </c>
      <c r="N579" s="392">
        <f>SUM('2. NCCF CAD'!N579,'3. NCCF USD'!N579,'4. NCCF EUR'!N579,'5. NCCF GBP'!N579,'6. NCCF Autres (inclus)'!N579)</f>
        <v>0</v>
      </c>
      <c r="O579" s="392">
        <f>SUM('2. NCCF CAD'!O579,'3. NCCF USD'!O579,'4. NCCF EUR'!O579,'5. NCCF GBP'!O579,'6. NCCF Autres (inclus)'!O579)</f>
        <v>0</v>
      </c>
      <c r="P579" s="392">
        <f>SUM('2. NCCF CAD'!P579,'3. NCCF USD'!P579,'4. NCCF EUR'!P579,'5. NCCF GBP'!P579,'6. NCCF Autres (inclus)'!P579)</f>
        <v>0</v>
      </c>
      <c r="Q579" s="392">
        <f>SUM('2. NCCF CAD'!Q579,'3. NCCF USD'!Q579,'4. NCCF EUR'!Q579,'5. NCCF GBP'!Q579,'6. NCCF Autres (inclus)'!Q579)</f>
        <v>0</v>
      </c>
      <c r="R579" s="392">
        <f>SUM('2. NCCF CAD'!R579,'3. NCCF USD'!R579,'4. NCCF EUR'!R579,'5. NCCF GBP'!R579,'6. NCCF Autres (inclus)'!R579)</f>
        <v>0</v>
      </c>
      <c r="S579" s="392">
        <f>SUM('2. NCCF CAD'!S579,'3. NCCF USD'!S579,'4. NCCF EUR'!S579,'5. NCCF GBP'!S579,'6. NCCF Autres (inclus)'!S579)</f>
        <v>0</v>
      </c>
      <c r="T579" s="392">
        <f>SUM('2. NCCF CAD'!T579,'3. NCCF USD'!T579,'4. NCCF EUR'!T579,'5. NCCF GBP'!T579,'6. NCCF Autres (inclus)'!T579)</f>
        <v>0</v>
      </c>
      <c r="U579" s="392">
        <f>SUM('2. NCCF CAD'!U579,'3. NCCF USD'!U579,'4. NCCF EUR'!U579,'5. NCCF GBP'!U579,'6. NCCF Autres (inclus)'!U579)</f>
        <v>0</v>
      </c>
      <c r="V579" s="393">
        <f>SUM('2. NCCF CAD'!V579,'3. NCCF USD'!V579,'4. NCCF EUR'!V579,'5. NCCF GBP'!V579,'6. NCCF Autres (inclus)'!V579)</f>
        <v>0</v>
      </c>
      <c r="W579" s="420">
        <f>SUM('2. NCCF CAD'!W579,'3. NCCF USD'!W579,'4. NCCF EUR'!W579,'5. NCCF GBP'!W579,'6. NCCF Autres (inclus)'!W579)</f>
        <v>0</v>
      </c>
      <c r="Y579" s="236"/>
    </row>
    <row r="580" spans="2:25" outlineLevel="1" x14ac:dyDescent="0.25">
      <c r="B580" s="465"/>
      <c r="C580" s="272"/>
      <c r="D580" s="272"/>
      <c r="E580" s="273"/>
      <c r="F580" s="274" t="s">
        <v>25</v>
      </c>
      <c r="G580" s="394">
        <f>SUM('2. NCCF CAD'!G580,'3. NCCF USD'!G580,'4. NCCF EUR'!G580,'5. NCCF GBP'!G580,'6. NCCF Autres (inclus)'!G580)</f>
        <v>0</v>
      </c>
      <c r="H580" s="421">
        <f>SUM('2. NCCF CAD'!H580,'3. NCCF USD'!H580,'4. NCCF EUR'!H580,'5. NCCF GBP'!H580,'6. NCCF Autres (inclus)'!H580)</f>
        <v>0</v>
      </c>
      <c r="I580" s="389">
        <f>SUM('2. NCCF CAD'!I580,'3. NCCF USD'!I580,'4. NCCF EUR'!I580,'5. NCCF GBP'!I580,'6. NCCF Autres (inclus)'!I580)</f>
        <v>0</v>
      </c>
      <c r="J580" s="389">
        <f>SUM('2. NCCF CAD'!J580,'3. NCCF USD'!J580,'4. NCCF EUR'!J580,'5. NCCF GBP'!J580,'6. NCCF Autres (inclus)'!J580)</f>
        <v>0</v>
      </c>
      <c r="K580" s="436">
        <f>SUM('2. NCCF CAD'!K580,'3. NCCF USD'!K580,'4. NCCF EUR'!K580,'5. NCCF GBP'!K580,'6. NCCF Autres (inclus)'!K580)</f>
        <v>0</v>
      </c>
      <c r="L580" s="391">
        <f>SUM('2. NCCF CAD'!L580,'3. NCCF USD'!L580,'4. NCCF EUR'!L580,'5. NCCF GBP'!L580,'6. NCCF Autres (inclus)'!L580)</f>
        <v>0</v>
      </c>
      <c r="M580" s="392">
        <f>SUM('2. NCCF CAD'!M580,'3. NCCF USD'!M580,'4. NCCF EUR'!M580,'5. NCCF GBP'!M580,'6. NCCF Autres (inclus)'!M580)</f>
        <v>0</v>
      </c>
      <c r="N580" s="392">
        <f>SUM('2. NCCF CAD'!N580,'3. NCCF USD'!N580,'4. NCCF EUR'!N580,'5. NCCF GBP'!N580,'6. NCCF Autres (inclus)'!N580)</f>
        <v>0</v>
      </c>
      <c r="O580" s="392">
        <f>SUM('2. NCCF CAD'!O580,'3. NCCF USD'!O580,'4. NCCF EUR'!O580,'5. NCCF GBP'!O580,'6. NCCF Autres (inclus)'!O580)</f>
        <v>0</v>
      </c>
      <c r="P580" s="392">
        <f>SUM('2. NCCF CAD'!P580,'3. NCCF USD'!P580,'4. NCCF EUR'!P580,'5. NCCF GBP'!P580,'6. NCCF Autres (inclus)'!P580)</f>
        <v>0</v>
      </c>
      <c r="Q580" s="392">
        <f>SUM('2. NCCF CAD'!Q580,'3. NCCF USD'!Q580,'4. NCCF EUR'!Q580,'5. NCCF GBP'!Q580,'6. NCCF Autres (inclus)'!Q580)</f>
        <v>0</v>
      </c>
      <c r="R580" s="392">
        <f>SUM('2. NCCF CAD'!R580,'3. NCCF USD'!R580,'4. NCCF EUR'!R580,'5. NCCF GBP'!R580,'6. NCCF Autres (inclus)'!R580)</f>
        <v>0</v>
      </c>
      <c r="S580" s="392">
        <f>SUM('2. NCCF CAD'!S580,'3. NCCF USD'!S580,'4. NCCF EUR'!S580,'5. NCCF GBP'!S580,'6. NCCF Autres (inclus)'!S580)</f>
        <v>0</v>
      </c>
      <c r="T580" s="392">
        <f>SUM('2. NCCF CAD'!T580,'3. NCCF USD'!T580,'4. NCCF EUR'!T580,'5. NCCF GBP'!T580,'6. NCCF Autres (inclus)'!T580)</f>
        <v>0</v>
      </c>
      <c r="U580" s="392">
        <f>SUM('2. NCCF CAD'!U580,'3. NCCF USD'!U580,'4. NCCF EUR'!U580,'5. NCCF GBP'!U580,'6. NCCF Autres (inclus)'!U580)</f>
        <v>0</v>
      </c>
      <c r="V580" s="393">
        <f>SUM('2. NCCF CAD'!V580,'3. NCCF USD'!V580,'4. NCCF EUR'!V580,'5. NCCF GBP'!V580,'6. NCCF Autres (inclus)'!V580)</f>
        <v>0</v>
      </c>
      <c r="W580" s="420">
        <f>SUM('2. NCCF CAD'!W580,'3. NCCF USD'!W580,'4. NCCF EUR'!W580,'5. NCCF GBP'!W580,'6. NCCF Autres (inclus)'!W580)</f>
        <v>0</v>
      </c>
      <c r="Y580" s="236"/>
    </row>
    <row r="581" spans="2:25" x14ac:dyDescent="0.25">
      <c r="B581" s="465"/>
      <c r="C581" s="272"/>
      <c r="D581" s="272"/>
      <c r="E581" s="273" t="s">
        <v>26</v>
      </c>
      <c r="F581" s="273"/>
      <c r="G581" s="367">
        <f t="shared" ref="G581:W581" si="125">SUBTOTAL(9,G582:G585)</f>
        <v>0</v>
      </c>
      <c r="H581" s="368">
        <f t="shared" si="125"/>
        <v>0</v>
      </c>
      <c r="I581" s="369">
        <f t="shared" si="125"/>
        <v>0</v>
      </c>
      <c r="J581" s="369">
        <f t="shared" si="125"/>
        <v>0</v>
      </c>
      <c r="K581" s="370">
        <f t="shared" si="125"/>
        <v>0</v>
      </c>
      <c r="L581" s="364">
        <f t="shared" si="125"/>
        <v>0</v>
      </c>
      <c r="M581" s="364">
        <f t="shared" si="125"/>
        <v>0</v>
      </c>
      <c r="N581" s="364">
        <f t="shared" si="125"/>
        <v>0</v>
      </c>
      <c r="O581" s="364">
        <f t="shared" si="125"/>
        <v>0</v>
      </c>
      <c r="P581" s="364">
        <f t="shared" si="125"/>
        <v>0</v>
      </c>
      <c r="Q581" s="364">
        <f t="shared" si="125"/>
        <v>0</v>
      </c>
      <c r="R581" s="364">
        <f t="shared" si="125"/>
        <v>0</v>
      </c>
      <c r="S581" s="364">
        <f t="shared" si="125"/>
        <v>0</v>
      </c>
      <c r="T581" s="364">
        <f t="shared" si="125"/>
        <v>0</v>
      </c>
      <c r="U581" s="364">
        <f t="shared" si="125"/>
        <v>0</v>
      </c>
      <c r="V581" s="364">
        <f t="shared" si="125"/>
        <v>0</v>
      </c>
      <c r="W581" s="366">
        <f t="shared" si="125"/>
        <v>0</v>
      </c>
      <c r="Y581" s="238"/>
    </row>
    <row r="582" spans="2:25" outlineLevel="1" x14ac:dyDescent="0.25">
      <c r="B582" s="465"/>
      <c r="C582" s="272"/>
      <c r="D582" s="272"/>
      <c r="E582" s="273"/>
      <c r="F582" s="274" t="s">
        <v>27</v>
      </c>
      <c r="G582" s="394">
        <f>SUM('2. NCCF CAD'!G582,'3. NCCF USD'!G582,'4. NCCF EUR'!G582,'5. NCCF GBP'!G582,'6. NCCF Autres (inclus)'!G582)</f>
        <v>0</v>
      </c>
      <c r="H582" s="421">
        <f>SUM('2. NCCF CAD'!H582,'3. NCCF USD'!H582,'4. NCCF EUR'!H582,'5. NCCF GBP'!H582,'6. NCCF Autres (inclus)'!H582)</f>
        <v>0</v>
      </c>
      <c r="I582" s="389">
        <f>SUM('2. NCCF CAD'!I582,'3. NCCF USD'!I582,'4. NCCF EUR'!I582,'5. NCCF GBP'!I582,'6. NCCF Autres (inclus)'!I582)</f>
        <v>0</v>
      </c>
      <c r="J582" s="389">
        <f>SUM('2. NCCF CAD'!J582,'3. NCCF USD'!J582,'4. NCCF EUR'!J582,'5. NCCF GBP'!J582,'6. NCCF Autres (inclus)'!J582)</f>
        <v>0</v>
      </c>
      <c r="K582" s="436">
        <f>SUM('2. NCCF CAD'!K582,'3. NCCF USD'!K582,'4. NCCF EUR'!K582,'5. NCCF GBP'!K582,'6. NCCF Autres (inclus)'!K582)</f>
        <v>0</v>
      </c>
      <c r="L582" s="391">
        <f>SUM('2. NCCF CAD'!L582,'3. NCCF USD'!L582,'4. NCCF EUR'!L582,'5. NCCF GBP'!L582,'6. NCCF Autres (inclus)'!L582)</f>
        <v>0</v>
      </c>
      <c r="M582" s="392">
        <f>SUM('2. NCCF CAD'!M582,'3. NCCF USD'!M582,'4. NCCF EUR'!M582,'5. NCCF GBP'!M582,'6. NCCF Autres (inclus)'!M582)</f>
        <v>0</v>
      </c>
      <c r="N582" s="392">
        <f>SUM('2. NCCF CAD'!N582,'3. NCCF USD'!N582,'4. NCCF EUR'!N582,'5. NCCF GBP'!N582,'6. NCCF Autres (inclus)'!N582)</f>
        <v>0</v>
      </c>
      <c r="O582" s="392">
        <f>SUM('2. NCCF CAD'!O582,'3. NCCF USD'!O582,'4. NCCF EUR'!O582,'5. NCCF GBP'!O582,'6. NCCF Autres (inclus)'!O582)</f>
        <v>0</v>
      </c>
      <c r="P582" s="392">
        <f>SUM('2. NCCF CAD'!P582,'3. NCCF USD'!P582,'4. NCCF EUR'!P582,'5. NCCF GBP'!P582,'6. NCCF Autres (inclus)'!P582)</f>
        <v>0</v>
      </c>
      <c r="Q582" s="392">
        <f>SUM('2. NCCF CAD'!Q582,'3. NCCF USD'!Q582,'4. NCCF EUR'!Q582,'5. NCCF GBP'!Q582,'6. NCCF Autres (inclus)'!Q582)</f>
        <v>0</v>
      </c>
      <c r="R582" s="392">
        <f>SUM('2. NCCF CAD'!R582,'3. NCCF USD'!R582,'4. NCCF EUR'!R582,'5. NCCF GBP'!R582,'6. NCCF Autres (inclus)'!R582)</f>
        <v>0</v>
      </c>
      <c r="S582" s="392">
        <f>SUM('2. NCCF CAD'!S582,'3. NCCF USD'!S582,'4. NCCF EUR'!S582,'5. NCCF GBP'!S582,'6. NCCF Autres (inclus)'!S582)</f>
        <v>0</v>
      </c>
      <c r="T582" s="392">
        <f>SUM('2. NCCF CAD'!T582,'3. NCCF USD'!T582,'4. NCCF EUR'!T582,'5. NCCF GBP'!T582,'6. NCCF Autres (inclus)'!T582)</f>
        <v>0</v>
      </c>
      <c r="U582" s="392">
        <f>SUM('2. NCCF CAD'!U582,'3. NCCF USD'!U582,'4. NCCF EUR'!U582,'5. NCCF GBP'!U582,'6. NCCF Autres (inclus)'!U582)</f>
        <v>0</v>
      </c>
      <c r="V582" s="393">
        <f>SUM('2. NCCF CAD'!V582,'3. NCCF USD'!V582,'4. NCCF EUR'!V582,'5. NCCF GBP'!V582,'6. NCCF Autres (inclus)'!V582)</f>
        <v>0</v>
      </c>
      <c r="W582" s="420">
        <f>SUM('2. NCCF CAD'!W582,'3. NCCF USD'!W582,'4. NCCF EUR'!W582,'5. NCCF GBP'!W582,'6. NCCF Autres (inclus)'!W582)</f>
        <v>0</v>
      </c>
      <c r="Y582" s="236"/>
    </row>
    <row r="583" spans="2:25" outlineLevel="1" x14ac:dyDescent="0.25">
      <c r="B583" s="465"/>
      <c r="C583" s="272"/>
      <c r="D583" s="272"/>
      <c r="E583" s="273"/>
      <c r="F583" s="274" t="s">
        <v>28</v>
      </c>
      <c r="G583" s="394">
        <f>SUM('2. NCCF CAD'!G583,'3. NCCF USD'!G583,'4. NCCF EUR'!G583,'5. NCCF GBP'!G583,'6. NCCF Autres (inclus)'!G583)</f>
        <v>0</v>
      </c>
      <c r="H583" s="421">
        <f>SUM('2. NCCF CAD'!H583,'3. NCCF USD'!H583,'4. NCCF EUR'!H583,'5. NCCF GBP'!H583,'6. NCCF Autres (inclus)'!H583)</f>
        <v>0</v>
      </c>
      <c r="I583" s="389">
        <f>SUM('2. NCCF CAD'!I583,'3. NCCF USD'!I583,'4. NCCF EUR'!I583,'5. NCCF GBP'!I583,'6. NCCF Autres (inclus)'!I583)</f>
        <v>0</v>
      </c>
      <c r="J583" s="389">
        <f>SUM('2. NCCF CAD'!J583,'3. NCCF USD'!J583,'4. NCCF EUR'!J583,'5. NCCF GBP'!J583,'6. NCCF Autres (inclus)'!J583)</f>
        <v>0</v>
      </c>
      <c r="K583" s="436">
        <f>SUM('2. NCCF CAD'!K583,'3. NCCF USD'!K583,'4. NCCF EUR'!K583,'5. NCCF GBP'!K583,'6. NCCF Autres (inclus)'!K583)</f>
        <v>0</v>
      </c>
      <c r="L583" s="391">
        <f>SUM('2. NCCF CAD'!L583,'3. NCCF USD'!L583,'4. NCCF EUR'!L583,'5. NCCF GBP'!L583,'6. NCCF Autres (inclus)'!L583)</f>
        <v>0</v>
      </c>
      <c r="M583" s="392">
        <f>SUM('2. NCCF CAD'!M583,'3. NCCF USD'!M583,'4. NCCF EUR'!M583,'5. NCCF GBP'!M583,'6. NCCF Autres (inclus)'!M583)</f>
        <v>0</v>
      </c>
      <c r="N583" s="392">
        <f>SUM('2. NCCF CAD'!N583,'3. NCCF USD'!N583,'4. NCCF EUR'!N583,'5. NCCF GBP'!N583,'6. NCCF Autres (inclus)'!N583)</f>
        <v>0</v>
      </c>
      <c r="O583" s="392">
        <f>SUM('2. NCCF CAD'!O583,'3. NCCF USD'!O583,'4. NCCF EUR'!O583,'5. NCCF GBP'!O583,'6. NCCF Autres (inclus)'!O583)</f>
        <v>0</v>
      </c>
      <c r="P583" s="392">
        <f>SUM('2. NCCF CAD'!P583,'3. NCCF USD'!P583,'4. NCCF EUR'!P583,'5. NCCF GBP'!P583,'6. NCCF Autres (inclus)'!P583)</f>
        <v>0</v>
      </c>
      <c r="Q583" s="392">
        <f>SUM('2. NCCF CAD'!Q583,'3. NCCF USD'!Q583,'4. NCCF EUR'!Q583,'5. NCCF GBP'!Q583,'6. NCCF Autres (inclus)'!Q583)</f>
        <v>0</v>
      </c>
      <c r="R583" s="392">
        <f>SUM('2. NCCF CAD'!R583,'3. NCCF USD'!R583,'4. NCCF EUR'!R583,'5. NCCF GBP'!R583,'6. NCCF Autres (inclus)'!R583)</f>
        <v>0</v>
      </c>
      <c r="S583" s="392">
        <f>SUM('2. NCCF CAD'!S583,'3. NCCF USD'!S583,'4. NCCF EUR'!S583,'5. NCCF GBP'!S583,'6. NCCF Autres (inclus)'!S583)</f>
        <v>0</v>
      </c>
      <c r="T583" s="392">
        <f>SUM('2. NCCF CAD'!T583,'3. NCCF USD'!T583,'4. NCCF EUR'!T583,'5. NCCF GBP'!T583,'6. NCCF Autres (inclus)'!T583)</f>
        <v>0</v>
      </c>
      <c r="U583" s="392">
        <f>SUM('2. NCCF CAD'!U583,'3. NCCF USD'!U583,'4. NCCF EUR'!U583,'5. NCCF GBP'!U583,'6. NCCF Autres (inclus)'!U583)</f>
        <v>0</v>
      </c>
      <c r="V583" s="393">
        <f>SUM('2. NCCF CAD'!V583,'3. NCCF USD'!V583,'4. NCCF EUR'!V583,'5. NCCF GBP'!V583,'6. NCCF Autres (inclus)'!V583)</f>
        <v>0</v>
      </c>
      <c r="W583" s="420">
        <f>SUM('2. NCCF CAD'!W583,'3. NCCF USD'!W583,'4. NCCF EUR'!W583,'5. NCCF GBP'!W583,'6. NCCF Autres (inclus)'!W583)</f>
        <v>0</v>
      </c>
      <c r="Y583" s="236"/>
    </row>
    <row r="584" spans="2:25" outlineLevel="1" x14ac:dyDescent="0.25">
      <c r="B584" s="465"/>
      <c r="C584" s="272"/>
      <c r="D584" s="272"/>
      <c r="E584" s="273"/>
      <c r="F584" s="274" t="s">
        <v>29</v>
      </c>
      <c r="G584" s="394">
        <f>SUM('2. NCCF CAD'!G584,'3. NCCF USD'!G584,'4. NCCF EUR'!G584,'5. NCCF GBP'!G584,'6. NCCF Autres (inclus)'!G584)</f>
        <v>0</v>
      </c>
      <c r="H584" s="421">
        <f>SUM('2. NCCF CAD'!H584,'3. NCCF USD'!H584,'4. NCCF EUR'!H584,'5. NCCF GBP'!H584,'6. NCCF Autres (inclus)'!H584)</f>
        <v>0</v>
      </c>
      <c r="I584" s="389">
        <f>SUM('2. NCCF CAD'!I584,'3. NCCF USD'!I584,'4. NCCF EUR'!I584,'5. NCCF GBP'!I584,'6. NCCF Autres (inclus)'!I584)</f>
        <v>0</v>
      </c>
      <c r="J584" s="389">
        <f>SUM('2. NCCF CAD'!J584,'3. NCCF USD'!J584,'4. NCCF EUR'!J584,'5. NCCF GBP'!J584,'6. NCCF Autres (inclus)'!J584)</f>
        <v>0</v>
      </c>
      <c r="K584" s="436">
        <f>SUM('2. NCCF CAD'!K584,'3. NCCF USD'!K584,'4. NCCF EUR'!K584,'5. NCCF GBP'!K584,'6. NCCF Autres (inclus)'!K584)</f>
        <v>0</v>
      </c>
      <c r="L584" s="391">
        <f>SUM('2. NCCF CAD'!L584,'3. NCCF USD'!L584,'4. NCCF EUR'!L584,'5. NCCF GBP'!L584,'6. NCCF Autres (inclus)'!L584)</f>
        <v>0</v>
      </c>
      <c r="M584" s="413">
        <f>SUM('2. NCCF CAD'!M584,'3. NCCF USD'!M584,'4. NCCF EUR'!M584,'5. NCCF GBP'!M584,'6. NCCF Autres (inclus)'!M584)</f>
        <v>0</v>
      </c>
      <c r="N584" s="413">
        <f>SUM('2. NCCF CAD'!N584,'3. NCCF USD'!N584,'4. NCCF EUR'!N584,'5. NCCF GBP'!N584,'6. NCCF Autres (inclus)'!N584)</f>
        <v>0</v>
      </c>
      <c r="O584" s="413">
        <f>SUM('2. NCCF CAD'!O584,'3. NCCF USD'!O584,'4. NCCF EUR'!O584,'5. NCCF GBP'!O584,'6. NCCF Autres (inclus)'!O584)</f>
        <v>0</v>
      </c>
      <c r="P584" s="413">
        <f>SUM('2. NCCF CAD'!P584,'3. NCCF USD'!P584,'4. NCCF EUR'!P584,'5. NCCF GBP'!P584,'6. NCCF Autres (inclus)'!P584)</f>
        <v>0</v>
      </c>
      <c r="Q584" s="413">
        <f>SUM('2. NCCF CAD'!Q584,'3. NCCF USD'!Q584,'4. NCCF EUR'!Q584,'5. NCCF GBP'!Q584,'6. NCCF Autres (inclus)'!Q584)</f>
        <v>0</v>
      </c>
      <c r="R584" s="413">
        <f>SUM('2. NCCF CAD'!R584,'3. NCCF USD'!R584,'4. NCCF EUR'!R584,'5. NCCF GBP'!R584,'6. NCCF Autres (inclus)'!R584)</f>
        <v>0</v>
      </c>
      <c r="S584" s="413">
        <f>SUM('2. NCCF CAD'!S584,'3. NCCF USD'!S584,'4. NCCF EUR'!S584,'5. NCCF GBP'!S584,'6. NCCF Autres (inclus)'!S584)</f>
        <v>0</v>
      </c>
      <c r="T584" s="413">
        <f>SUM('2. NCCF CAD'!T584,'3. NCCF USD'!T584,'4. NCCF EUR'!T584,'5. NCCF GBP'!T584,'6. NCCF Autres (inclus)'!T584)</f>
        <v>0</v>
      </c>
      <c r="U584" s="392">
        <f>SUM('2. NCCF CAD'!U584,'3. NCCF USD'!U584,'4. NCCF EUR'!U584,'5. NCCF GBP'!U584,'6. NCCF Autres (inclus)'!U584)</f>
        <v>0</v>
      </c>
      <c r="V584" s="393">
        <f>SUM('2. NCCF CAD'!V584,'3. NCCF USD'!V584,'4. NCCF EUR'!V584,'5. NCCF GBP'!V584,'6. NCCF Autres (inclus)'!V584)</f>
        <v>0</v>
      </c>
      <c r="W584" s="420">
        <f>SUM('2. NCCF CAD'!W584,'3. NCCF USD'!W584,'4. NCCF EUR'!W584,'5. NCCF GBP'!W584,'6. NCCF Autres (inclus)'!W584)</f>
        <v>0</v>
      </c>
      <c r="Y584" s="236"/>
    </row>
    <row r="585" spans="2:25" outlineLevel="1" x14ac:dyDescent="0.25">
      <c r="B585" s="465"/>
      <c r="C585" s="272"/>
      <c r="D585" s="272"/>
      <c r="E585" s="273"/>
      <c r="F585" s="274" t="s">
        <v>30</v>
      </c>
      <c r="G585" s="394">
        <f>SUM('2. NCCF CAD'!G585,'3. NCCF USD'!G585,'4. NCCF EUR'!G585,'5. NCCF GBP'!G585,'6. NCCF Autres (inclus)'!G585)</f>
        <v>0</v>
      </c>
      <c r="H585" s="421">
        <f>SUM('2. NCCF CAD'!H585,'3. NCCF USD'!H585,'4. NCCF EUR'!H585,'5. NCCF GBP'!H585,'6. NCCF Autres (inclus)'!H585)</f>
        <v>0</v>
      </c>
      <c r="I585" s="389">
        <f>SUM('2. NCCF CAD'!I585,'3. NCCF USD'!I585,'4. NCCF EUR'!I585,'5. NCCF GBP'!I585,'6. NCCF Autres (inclus)'!I585)</f>
        <v>0</v>
      </c>
      <c r="J585" s="389">
        <f>SUM('2. NCCF CAD'!J585,'3. NCCF USD'!J585,'4. NCCF EUR'!J585,'5. NCCF GBP'!J585,'6. NCCF Autres (inclus)'!J585)</f>
        <v>0</v>
      </c>
      <c r="K585" s="436">
        <f>SUM('2. NCCF CAD'!K585,'3. NCCF USD'!K585,'4. NCCF EUR'!K585,'5. NCCF GBP'!K585,'6. NCCF Autres (inclus)'!K585)</f>
        <v>0</v>
      </c>
      <c r="L585" s="400">
        <f>SUM('2. NCCF CAD'!L585,'3. NCCF USD'!L585,'4. NCCF EUR'!L585,'5. NCCF GBP'!L585,'6. NCCF Autres (inclus)'!L585)</f>
        <v>0</v>
      </c>
      <c r="M585" s="392">
        <f>SUM('2. NCCF CAD'!M585,'3. NCCF USD'!M585,'4. NCCF EUR'!M585,'5. NCCF GBP'!M585,'6. NCCF Autres (inclus)'!M585)</f>
        <v>0</v>
      </c>
      <c r="N585" s="392">
        <f>SUM('2. NCCF CAD'!N585,'3. NCCF USD'!N585,'4. NCCF EUR'!N585,'5. NCCF GBP'!N585,'6. NCCF Autres (inclus)'!N585)</f>
        <v>0</v>
      </c>
      <c r="O585" s="392">
        <f>SUM('2. NCCF CAD'!O585,'3. NCCF USD'!O585,'4. NCCF EUR'!O585,'5. NCCF GBP'!O585,'6. NCCF Autres (inclus)'!O585)</f>
        <v>0</v>
      </c>
      <c r="P585" s="392">
        <f>SUM('2. NCCF CAD'!P585,'3. NCCF USD'!P585,'4. NCCF EUR'!P585,'5. NCCF GBP'!P585,'6. NCCF Autres (inclus)'!P585)</f>
        <v>0</v>
      </c>
      <c r="Q585" s="392">
        <f>SUM('2. NCCF CAD'!Q585,'3. NCCF USD'!Q585,'4. NCCF EUR'!Q585,'5. NCCF GBP'!Q585,'6. NCCF Autres (inclus)'!Q585)</f>
        <v>0</v>
      </c>
      <c r="R585" s="392">
        <f>SUM('2. NCCF CAD'!R585,'3. NCCF USD'!R585,'4. NCCF EUR'!R585,'5. NCCF GBP'!R585,'6. NCCF Autres (inclus)'!R585)</f>
        <v>0</v>
      </c>
      <c r="S585" s="392">
        <f>SUM('2. NCCF CAD'!S585,'3. NCCF USD'!S585,'4. NCCF EUR'!S585,'5. NCCF GBP'!S585,'6. NCCF Autres (inclus)'!S585)</f>
        <v>0</v>
      </c>
      <c r="T585" s="392">
        <f>SUM('2. NCCF CAD'!T585,'3. NCCF USD'!T585,'4. NCCF EUR'!T585,'5. NCCF GBP'!T585,'6. NCCF Autres (inclus)'!T585)</f>
        <v>0</v>
      </c>
      <c r="U585" s="388">
        <f>SUM('2. NCCF CAD'!U585,'3. NCCF USD'!U585,'4. NCCF EUR'!U585,'5. NCCF GBP'!U585,'6. NCCF Autres (inclus)'!U585)</f>
        <v>0</v>
      </c>
      <c r="V585" s="393">
        <f>SUM('2. NCCF CAD'!V585,'3. NCCF USD'!V585,'4. NCCF EUR'!V585,'5. NCCF GBP'!V585,'6. NCCF Autres (inclus)'!V585)</f>
        <v>0</v>
      </c>
      <c r="W585" s="420">
        <f>SUM('2. NCCF CAD'!W585,'3. NCCF USD'!W585,'4. NCCF EUR'!W585,'5. NCCF GBP'!W585,'6. NCCF Autres (inclus)'!W585)</f>
        <v>0</v>
      </c>
      <c r="Y585" s="236"/>
    </row>
    <row r="586" spans="2:25" x14ac:dyDescent="0.25">
      <c r="B586" s="465"/>
      <c r="C586" s="272"/>
      <c r="D586" s="272"/>
      <c r="E586" s="273" t="s">
        <v>31</v>
      </c>
      <c r="F586" s="273"/>
      <c r="G586" s="367">
        <f t="shared" ref="G586:W586" si="126">SUBTOTAL(9,G587:G590)</f>
        <v>0</v>
      </c>
      <c r="H586" s="368">
        <f t="shared" si="126"/>
        <v>0</v>
      </c>
      <c r="I586" s="369">
        <f t="shared" si="126"/>
        <v>0</v>
      </c>
      <c r="J586" s="369">
        <f t="shared" si="126"/>
        <v>0</v>
      </c>
      <c r="K586" s="370">
        <f t="shared" si="126"/>
        <v>0</v>
      </c>
      <c r="L586" s="364">
        <f t="shared" si="126"/>
        <v>0</v>
      </c>
      <c r="M586" s="364">
        <f t="shared" si="126"/>
        <v>0</v>
      </c>
      <c r="N586" s="364">
        <f t="shared" si="126"/>
        <v>0</v>
      </c>
      <c r="O586" s="364">
        <f t="shared" si="126"/>
        <v>0</v>
      </c>
      <c r="P586" s="364">
        <f t="shared" si="126"/>
        <v>0</v>
      </c>
      <c r="Q586" s="364">
        <f t="shared" si="126"/>
        <v>0</v>
      </c>
      <c r="R586" s="364">
        <f t="shared" si="126"/>
        <v>0</v>
      </c>
      <c r="S586" s="364">
        <f t="shared" si="126"/>
        <v>0</v>
      </c>
      <c r="T586" s="364">
        <f t="shared" si="126"/>
        <v>0</v>
      </c>
      <c r="U586" s="364">
        <f t="shared" si="126"/>
        <v>0</v>
      </c>
      <c r="V586" s="364">
        <f t="shared" si="126"/>
        <v>0</v>
      </c>
      <c r="W586" s="366">
        <f t="shared" si="126"/>
        <v>0</v>
      </c>
      <c r="Y586" s="238"/>
    </row>
    <row r="587" spans="2:25" ht="15" customHeight="1" outlineLevel="1" x14ac:dyDescent="0.25">
      <c r="B587" s="465"/>
      <c r="C587" s="272"/>
      <c r="D587" s="272"/>
      <c r="E587" s="273"/>
      <c r="F587" s="274" t="s">
        <v>32</v>
      </c>
      <c r="G587" s="394">
        <f>SUM('2. NCCF CAD'!G587,'3. NCCF USD'!G587,'4. NCCF EUR'!G587,'5. NCCF GBP'!G587,'6. NCCF Autres (inclus)'!G587)</f>
        <v>0</v>
      </c>
      <c r="H587" s="421">
        <f>SUM('2. NCCF CAD'!H587,'3. NCCF USD'!H587,'4. NCCF EUR'!H587,'5. NCCF GBP'!H587,'6. NCCF Autres (inclus)'!H587)</f>
        <v>0</v>
      </c>
      <c r="I587" s="389">
        <f>SUM('2. NCCF CAD'!I587,'3. NCCF USD'!I587,'4. NCCF EUR'!I587,'5. NCCF GBP'!I587,'6. NCCF Autres (inclus)'!I587)</f>
        <v>0</v>
      </c>
      <c r="J587" s="389">
        <f>SUM('2. NCCF CAD'!J587,'3. NCCF USD'!J587,'4. NCCF EUR'!J587,'5. NCCF GBP'!J587,'6. NCCF Autres (inclus)'!J587)</f>
        <v>0</v>
      </c>
      <c r="K587" s="436">
        <f>SUM('2. NCCF CAD'!K587,'3. NCCF USD'!K587,'4. NCCF EUR'!K587,'5. NCCF GBP'!K587,'6. NCCF Autres (inclus)'!K587)</f>
        <v>0</v>
      </c>
      <c r="L587" s="400">
        <f>SUM('2. NCCF CAD'!L587,'3. NCCF USD'!L587,'4. NCCF EUR'!L587,'5. NCCF GBP'!L587,'6. NCCF Autres (inclus)'!L587)</f>
        <v>0</v>
      </c>
      <c r="M587" s="392">
        <f>SUM('2. NCCF CAD'!M587,'3. NCCF USD'!M587,'4. NCCF EUR'!M587,'5. NCCF GBP'!M587,'6. NCCF Autres (inclus)'!M587)</f>
        <v>0</v>
      </c>
      <c r="N587" s="392">
        <f>SUM('2. NCCF CAD'!N587,'3. NCCF USD'!N587,'4. NCCF EUR'!N587,'5. NCCF GBP'!N587,'6. NCCF Autres (inclus)'!N587)</f>
        <v>0</v>
      </c>
      <c r="O587" s="392">
        <f>SUM('2. NCCF CAD'!O587,'3. NCCF USD'!O587,'4. NCCF EUR'!O587,'5. NCCF GBP'!O587,'6. NCCF Autres (inclus)'!O587)</f>
        <v>0</v>
      </c>
      <c r="P587" s="392">
        <f>SUM('2. NCCF CAD'!P587,'3. NCCF USD'!P587,'4. NCCF EUR'!P587,'5. NCCF GBP'!P587,'6. NCCF Autres (inclus)'!P587)</f>
        <v>0</v>
      </c>
      <c r="Q587" s="392">
        <f>SUM('2. NCCF CAD'!Q587,'3. NCCF USD'!Q587,'4. NCCF EUR'!Q587,'5. NCCF GBP'!Q587,'6. NCCF Autres (inclus)'!Q587)</f>
        <v>0</v>
      </c>
      <c r="R587" s="392">
        <f>SUM('2. NCCF CAD'!R587,'3. NCCF USD'!R587,'4. NCCF EUR'!R587,'5. NCCF GBP'!R587,'6. NCCF Autres (inclus)'!R587)</f>
        <v>0</v>
      </c>
      <c r="S587" s="392">
        <f>SUM('2. NCCF CAD'!S587,'3. NCCF USD'!S587,'4. NCCF EUR'!S587,'5. NCCF GBP'!S587,'6. NCCF Autres (inclus)'!S587)</f>
        <v>0</v>
      </c>
      <c r="T587" s="392">
        <f>SUM('2. NCCF CAD'!T587,'3. NCCF USD'!T587,'4. NCCF EUR'!T587,'5. NCCF GBP'!T587,'6. NCCF Autres (inclus)'!T587)</f>
        <v>0</v>
      </c>
      <c r="U587" s="388">
        <f>SUM('2. NCCF CAD'!U587,'3. NCCF USD'!U587,'4. NCCF EUR'!U587,'5. NCCF GBP'!U587,'6. NCCF Autres (inclus)'!U587)</f>
        <v>0</v>
      </c>
      <c r="V587" s="393">
        <f>SUM('2. NCCF CAD'!V587,'3. NCCF USD'!V587,'4. NCCF EUR'!V587,'5. NCCF GBP'!V587,'6. NCCF Autres (inclus)'!V587)</f>
        <v>0</v>
      </c>
      <c r="W587" s="420">
        <f>SUM('2. NCCF CAD'!W587,'3. NCCF USD'!W587,'4. NCCF EUR'!W587,'5. NCCF GBP'!W587,'6. NCCF Autres (inclus)'!W587)</f>
        <v>0</v>
      </c>
      <c r="Y587" s="236"/>
    </row>
    <row r="588" spans="2:25" outlineLevel="1" x14ac:dyDescent="0.25">
      <c r="B588" s="465"/>
      <c r="C588" s="272"/>
      <c r="D588" s="272"/>
      <c r="E588" s="273"/>
      <c r="F588" s="274" t="s">
        <v>33</v>
      </c>
      <c r="G588" s="394">
        <f>SUM('2. NCCF CAD'!G588,'3. NCCF USD'!G588,'4. NCCF EUR'!G588,'5. NCCF GBP'!G588,'6. NCCF Autres (inclus)'!G588)</f>
        <v>0</v>
      </c>
      <c r="H588" s="421">
        <f>SUM('2. NCCF CAD'!H588,'3. NCCF USD'!H588,'4. NCCF EUR'!H588,'5. NCCF GBP'!H588,'6. NCCF Autres (inclus)'!H588)</f>
        <v>0</v>
      </c>
      <c r="I588" s="389">
        <f>SUM('2. NCCF CAD'!I588,'3. NCCF USD'!I588,'4. NCCF EUR'!I588,'5. NCCF GBP'!I588,'6. NCCF Autres (inclus)'!I588)</f>
        <v>0</v>
      </c>
      <c r="J588" s="389">
        <f>SUM('2. NCCF CAD'!J588,'3. NCCF USD'!J588,'4. NCCF EUR'!J588,'5. NCCF GBP'!J588,'6. NCCF Autres (inclus)'!J588)</f>
        <v>0</v>
      </c>
      <c r="K588" s="436">
        <f>SUM('2. NCCF CAD'!K588,'3. NCCF USD'!K588,'4. NCCF EUR'!K588,'5. NCCF GBP'!K588,'6. NCCF Autres (inclus)'!K588)</f>
        <v>0</v>
      </c>
      <c r="L588" s="400">
        <f>SUM('2. NCCF CAD'!L588,'3. NCCF USD'!L588,'4. NCCF EUR'!L588,'5. NCCF GBP'!L588,'6. NCCF Autres (inclus)'!L588)</f>
        <v>0</v>
      </c>
      <c r="M588" s="392">
        <f>SUM('2. NCCF CAD'!M588,'3. NCCF USD'!M588,'4. NCCF EUR'!M588,'5. NCCF GBP'!M588,'6. NCCF Autres (inclus)'!M588)</f>
        <v>0</v>
      </c>
      <c r="N588" s="392">
        <f>SUM('2. NCCF CAD'!N588,'3. NCCF USD'!N588,'4. NCCF EUR'!N588,'5. NCCF GBP'!N588,'6. NCCF Autres (inclus)'!N588)</f>
        <v>0</v>
      </c>
      <c r="O588" s="392">
        <f>SUM('2. NCCF CAD'!O588,'3. NCCF USD'!O588,'4. NCCF EUR'!O588,'5. NCCF GBP'!O588,'6. NCCF Autres (inclus)'!O588)</f>
        <v>0</v>
      </c>
      <c r="P588" s="392">
        <f>SUM('2. NCCF CAD'!P588,'3. NCCF USD'!P588,'4. NCCF EUR'!P588,'5. NCCF GBP'!P588,'6. NCCF Autres (inclus)'!P588)</f>
        <v>0</v>
      </c>
      <c r="Q588" s="392">
        <f>SUM('2. NCCF CAD'!Q588,'3. NCCF USD'!Q588,'4. NCCF EUR'!Q588,'5. NCCF GBP'!Q588,'6. NCCF Autres (inclus)'!Q588)</f>
        <v>0</v>
      </c>
      <c r="R588" s="392">
        <f>SUM('2. NCCF CAD'!R588,'3. NCCF USD'!R588,'4. NCCF EUR'!R588,'5. NCCF GBP'!R588,'6. NCCF Autres (inclus)'!R588)</f>
        <v>0</v>
      </c>
      <c r="S588" s="392">
        <f>SUM('2. NCCF CAD'!S588,'3. NCCF USD'!S588,'4. NCCF EUR'!S588,'5. NCCF GBP'!S588,'6. NCCF Autres (inclus)'!S588)</f>
        <v>0</v>
      </c>
      <c r="T588" s="392">
        <f>SUM('2. NCCF CAD'!T588,'3. NCCF USD'!T588,'4. NCCF EUR'!T588,'5. NCCF GBP'!T588,'6. NCCF Autres (inclus)'!T588)</f>
        <v>0</v>
      </c>
      <c r="U588" s="388">
        <f>SUM('2. NCCF CAD'!U588,'3. NCCF USD'!U588,'4. NCCF EUR'!U588,'5. NCCF GBP'!U588,'6. NCCF Autres (inclus)'!U588)</f>
        <v>0</v>
      </c>
      <c r="V588" s="393">
        <f>SUM('2. NCCF CAD'!V588,'3. NCCF USD'!V588,'4. NCCF EUR'!V588,'5. NCCF GBP'!V588,'6. NCCF Autres (inclus)'!V588)</f>
        <v>0</v>
      </c>
      <c r="W588" s="420">
        <f>SUM('2. NCCF CAD'!W588,'3. NCCF USD'!W588,'4. NCCF EUR'!W588,'5. NCCF GBP'!W588,'6. NCCF Autres (inclus)'!W588)</f>
        <v>0</v>
      </c>
      <c r="Y588" s="236"/>
    </row>
    <row r="589" spans="2:25" outlineLevel="1" x14ac:dyDescent="0.25">
      <c r="B589" s="465"/>
      <c r="C589" s="272"/>
      <c r="D589" s="272"/>
      <c r="E589" s="273"/>
      <c r="F589" s="274" t="s">
        <v>34</v>
      </c>
      <c r="G589" s="394">
        <f>SUM('2. NCCF CAD'!G589,'3. NCCF USD'!G589,'4. NCCF EUR'!G589,'5. NCCF GBP'!G589,'6. NCCF Autres (inclus)'!G589)</f>
        <v>0</v>
      </c>
      <c r="H589" s="421">
        <f>SUM('2. NCCF CAD'!H589,'3. NCCF USD'!H589,'4. NCCF EUR'!H589,'5. NCCF GBP'!H589,'6. NCCF Autres (inclus)'!H589)</f>
        <v>0</v>
      </c>
      <c r="I589" s="389">
        <f>SUM('2. NCCF CAD'!I589,'3. NCCF USD'!I589,'4. NCCF EUR'!I589,'5. NCCF GBP'!I589,'6. NCCF Autres (inclus)'!I589)</f>
        <v>0</v>
      </c>
      <c r="J589" s="389">
        <f>SUM('2. NCCF CAD'!J589,'3. NCCF USD'!J589,'4. NCCF EUR'!J589,'5. NCCF GBP'!J589,'6. NCCF Autres (inclus)'!J589)</f>
        <v>0</v>
      </c>
      <c r="K589" s="436">
        <f>SUM('2. NCCF CAD'!K589,'3. NCCF USD'!K589,'4. NCCF EUR'!K589,'5. NCCF GBP'!K589,'6. NCCF Autres (inclus)'!K589)</f>
        <v>0</v>
      </c>
      <c r="L589" s="400">
        <f>SUM('2. NCCF CAD'!L589,'3. NCCF USD'!L589,'4. NCCF EUR'!L589,'5. NCCF GBP'!L589,'6. NCCF Autres (inclus)'!L589)</f>
        <v>0</v>
      </c>
      <c r="M589" s="392">
        <f>SUM('2. NCCF CAD'!M589,'3. NCCF USD'!M589,'4. NCCF EUR'!M589,'5. NCCF GBP'!M589,'6. NCCF Autres (inclus)'!M589)</f>
        <v>0</v>
      </c>
      <c r="N589" s="392">
        <f>SUM('2. NCCF CAD'!N589,'3. NCCF USD'!N589,'4. NCCF EUR'!N589,'5. NCCF GBP'!N589,'6. NCCF Autres (inclus)'!N589)</f>
        <v>0</v>
      </c>
      <c r="O589" s="392">
        <f>SUM('2. NCCF CAD'!O589,'3. NCCF USD'!O589,'4. NCCF EUR'!O589,'5. NCCF GBP'!O589,'6. NCCF Autres (inclus)'!O589)</f>
        <v>0</v>
      </c>
      <c r="P589" s="392">
        <f>SUM('2. NCCF CAD'!P589,'3. NCCF USD'!P589,'4. NCCF EUR'!P589,'5. NCCF GBP'!P589,'6. NCCF Autres (inclus)'!P589)</f>
        <v>0</v>
      </c>
      <c r="Q589" s="392">
        <f>SUM('2. NCCF CAD'!Q589,'3. NCCF USD'!Q589,'4. NCCF EUR'!Q589,'5. NCCF GBP'!Q589,'6. NCCF Autres (inclus)'!Q589)</f>
        <v>0</v>
      </c>
      <c r="R589" s="392">
        <f>SUM('2. NCCF CAD'!R589,'3. NCCF USD'!R589,'4. NCCF EUR'!R589,'5. NCCF GBP'!R589,'6. NCCF Autres (inclus)'!R589)</f>
        <v>0</v>
      </c>
      <c r="S589" s="392">
        <f>SUM('2. NCCF CAD'!S589,'3. NCCF USD'!S589,'4. NCCF EUR'!S589,'5. NCCF GBP'!S589,'6. NCCF Autres (inclus)'!S589)</f>
        <v>0</v>
      </c>
      <c r="T589" s="392">
        <f>SUM('2. NCCF CAD'!T589,'3. NCCF USD'!T589,'4. NCCF EUR'!T589,'5. NCCF GBP'!T589,'6. NCCF Autres (inclus)'!T589)</f>
        <v>0</v>
      </c>
      <c r="U589" s="388">
        <f>SUM('2. NCCF CAD'!U589,'3. NCCF USD'!U589,'4. NCCF EUR'!U589,'5. NCCF GBP'!U589,'6. NCCF Autres (inclus)'!U589)</f>
        <v>0</v>
      </c>
      <c r="V589" s="393">
        <f>SUM('2. NCCF CAD'!V589,'3. NCCF USD'!V589,'4. NCCF EUR'!V589,'5. NCCF GBP'!V589,'6. NCCF Autres (inclus)'!V589)</f>
        <v>0</v>
      </c>
      <c r="W589" s="420">
        <f>SUM('2. NCCF CAD'!W589,'3. NCCF USD'!W589,'4. NCCF EUR'!W589,'5. NCCF GBP'!W589,'6. NCCF Autres (inclus)'!W589)</f>
        <v>0</v>
      </c>
      <c r="Y589" s="236"/>
    </row>
    <row r="590" spans="2:25" ht="15" customHeight="1" outlineLevel="1" x14ac:dyDescent="0.25">
      <c r="B590" s="465"/>
      <c r="C590" s="272"/>
      <c r="D590" s="272"/>
      <c r="E590" s="273"/>
      <c r="F590" s="274" t="s">
        <v>35</v>
      </c>
      <c r="G590" s="394">
        <f>SUM('2. NCCF CAD'!G590,'3. NCCF USD'!G590,'4. NCCF EUR'!G590,'5. NCCF GBP'!G590,'6. NCCF Autres (inclus)'!G590)</f>
        <v>0</v>
      </c>
      <c r="H590" s="421">
        <f>SUM('2. NCCF CAD'!H590,'3. NCCF USD'!H590,'4. NCCF EUR'!H590,'5. NCCF GBP'!H590,'6. NCCF Autres (inclus)'!H590)</f>
        <v>0</v>
      </c>
      <c r="I590" s="389">
        <f>SUM('2. NCCF CAD'!I590,'3. NCCF USD'!I590,'4. NCCF EUR'!I590,'5. NCCF GBP'!I590,'6. NCCF Autres (inclus)'!I590)</f>
        <v>0</v>
      </c>
      <c r="J590" s="389">
        <f>SUM('2. NCCF CAD'!J590,'3. NCCF USD'!J590,'4. NCCF EUR'!J590,'5. NCCF GBP'!J590,'6. NCCF Autres (inclus)'!J590)</f>
        <v>0</v>
      </c>
      <c r="K590" s="436">
        <f>SUM('2. NCCF CAD'!K590,'3. NCCF USD'!K590,'4. NCCF EUR'!K590,'5. NCCF GBP'!K590,'6. NCCF Autres (inclus)'!K590)</f>
        <v>0</v>
      </c>
      <c r="L590" s="400">
        <f>SUM('2. NCCF CAD'!L590,'3. NCCF USD'!L590,'4. NCCF EUR'!L590,'5. NCCF GBP'!L590,'6. NCCF Autres (inclus)'!L590)</f>
        <v>0</v>
      </c>
      <c r="M590" s="392">
        <f>SUM('2. NCCF CAD'!M590,'3. NCCF USD'!M590,'4. NCCF EUR'!M590,'5. NCCF GBP'!M590,'6. NCCF Autres (inclus)'!M590)</f>
        <v>0</v>
      </c>
      <c r="N590" s="392">
        <f>SUM('2. NCCF CAD'!N590,'3. NCCF USD'!N590,'4. NCCF EUR'!N590,'5. NCCF GBP'!N590,'6. NCCF Autres (inclus)'!N590)</f>
        <v>0</v>
      </c>
      <c r="O590" s="392">
        <f>SUM('2. NCCF CAD'!O590,'3. NCCF USD'!O590,'4. NCCF EUR'!O590,'5. NCCF GBP'!O590,'6. NCCF Autres (inclus)'!O590)</f>
        <v>0</v>
      </c>
      <c r="P590" s="392">
        <f>SUM('2. NCCF CAD'!P590,'3. NCCF USD'!P590,'4. NCCF EUR'!P590,'5. NCCF GBP'!P590,'6. NCCF Autres (inclus)'!P590)</f>
        <v>0</v>
      </c>
      <c r="Q590" s="392">
        <f>SUM('2. NCCF CAD'!Q590,'3. NCCF USD'!Q590,'4. NCCF EUR'!Q590,'5. NCCF GBP'!Q590,'6. NCCF Autres (inclus)'!Q590)</f>
        <v>0</v>
      </c>
      <c r="R590" s="392">
        <f>SUM('2. NCCF CAD'!R590,'3. NCCF USD'!R590,'4. NCCF EUR'!R590,'5. NCCF GBP'!R590,'6. NCCF Autres (inclus)'!R590)</f>
        <v>0</v>
      </c>
      <c r="S590" s="392">
        <f>SUM('2. NCCF CAD'!S590,'3. NCCF USD'!S590,'4. NCCF EUR'!S590,'5. NCCF GBP'!S590,'6. NCCF Autres (inclus)'!S590)</f>
        <v>0</v>
      </c>
      <c r="T590" s="392">
        <f>SUM('2. NCCF CAD'!T590,'3. NCCF USD'!T590,'4. NCCF EUR'!T590,'5. NCCF GBP'!T590,'6. NCCF Autres (inclus)'!T590)</f>
        <v>0</v>
      </c>
      <c r="U590" s="388">
        <f>SUM('2. NCCF CAD'!U590,'3. NCCF USD'!U590,'4. NCCF EUR'!U590,'5. NCCF GBP'!U590,'6. NCCF Autres (inclus)'!U590)</f>
        <v>0</v>
      </c>
      <c r="V590" s="393">
        <f>SUM('2. NCCF CAD'!V590,'3. NCCF USD'!V590,'4. NCCF EUR'!V590,'5. NCCF GBP'!V590,'6. NCCF Autres (inclus)'!V590)</f>
        <v>0</v>
      </c>
      <c r="W590" s="420">
        <f>SUM('2. NCCF CAD'!W590,'3. NCCF USD'!W590,'4. NCCF EUR'!W590,'5. NCCF GBP'!W590,'6. NCCF Autres (inclus)'!W590)</f>
        <v>0</v>
      </c>
      <c r="Y590" s="236"/>
    </row>
    <row r="591" spans="2:25" x14ac:dyDescent="0.25">
      <c r="B591" s="465"/>
      <c r="C591" s="272"/>
      <c r="D591" s="272" t="s">
        <v>36</v>
      </c>
      <c r="E591" s="273"/>
      <c r="F591" s="273"/>
      <c r="G591" s="367"/>
      <c r="H591" s="368"/>
      <c r="I591" s="369"/>
      <c r="J591" s="369"/>
      <c r="K591" s="369"/>
      <c r="L591" s="363"/>
      <c r="M591" s="364"/>
      <c r="N591" s="364"/>
      <c r="O591" s="364"/>
      <c r="P591" s="364"/>
      <c r="Q591" s="364"/>
      <c r="R591" s="364"/>
      <c r="S591" s="364"/>
      <c r="T591" s="364"/>
      <c r="U591" s="364"/>
      <c r="V591" s="365"/>
      <c r="W591" s="365"/>
      <c r="Y591" s="353"/>
    </row>
    <row r="592" spans="2:25" x14ac:dyDescent="0.25">
      <c r="B592" s="465"/>
      <c r="C592" s="272"/>
      <c r="D592" s="272"/>
      <c r="E592" s="275" t="s">
        <v>37</v>
      </c>
      <c r="F592" s="273"/>
      <c r="G592" s="367">
        <f t="shared" ref="G592:W592" si="127">SUBTOTAL(9,G593:G595)</f>
        <v>0</v>
      </c>
      <c r="H592" s="368">
        <f t="shared" si="127"/>
        <v>0</v>
      </c>
      <c r="I592" s="369">
        <f t="shared" si="127"/>
        <v>0</v>
      </c>
      <c r="J592" s="369">
        <f t="shared" si="127"/>
        <v>0</v>
      </c>
      <c r="K592" s="370">
        <f t="shared" si="127"/>
        <v>0</v>
      </c>
      <c r="L592" s="364">
        <f t="shared" si="127"/>
        <v>0</v>
      </c>
      <c r="M592" s="364">
        <f t="shared" si="127"/>
        <v>0</v>
      </c>
      <c r="N592" s="364">
        <f t="shared" si="127"/>
        <v>0</v>
      </c>
      <c r="O592" s="364">
        <f t="shared" si="127"/>
        <v>0</v>
      </c>
      <c r="P592" s="364">
        <f t="shared" si="127"/>
        <v>0</v>
      </c>
      <c r="Q592" s="364">
        <f t="shared" si="127"/>
        <v>0</v>
      </c>
      <c r="R592" s="364">
        <f t="shared" si="127"/>
        <v>0</v>
      </c>
      <c r="S592" s="364">
        <f t="shared" si="127"/>
        <v>0</v>
      </c>
      <c r="T592" s="364">
        <f t="shared" si="127"/>
        <v>0</v>
      </c>
      <c r="U592" s="364">
        <f t="shared" si="127"/>
        <v>0</v>
      </c>
      <c r="V592" s="364">
        <f t="shared" si="127"/>
        <v>0</v>
      </c>
      <c r="W592" s="366">
        <f t="shared" si="127"/>
        <v>0</v>
      </c>
      <c r="Y592" s="354"/>
    </row>
    <row r="593" spans="2:25" outlineLevel="1" x14ac:dyDescent="0.25">
      <c r="B593" s="465"/>
      <c r="C593" s="272"/>
      <c r="D593" s="272"/>
      <c r="E593" s="275"/>
      <c r="F593" s="274" t="s">
        <v>38</v>
      </c>
      <c r="G593" s="394">
        <f>SUM('2. NCCF CAD'!G593,'3. NCCF USD'!G593,'4. NCCF EUR'!G593,'5. NCCF GBP'!G593,'6. NCCF Autres (inclus)'!G593)</f>
        <v>0</v>
      </c>
      <c r="H593" s="421">
        <f>SUM('2. NCCF CAD'!H593,'3. NCCF USD'!H593,'4. NCCF EUR'!H593,'5. NCCF GBP'!H593,'6. NCCF Autres (inclus)'!H593)</f>
        <v>0</v>
      </c>
      <c r="I593" s="389">
        <f>SUM('2. NCCF CAD'!I593,'3. NCCF USD'!I593,'4. NCCF EUR'!I593,'5. NCCF GBP'!I593,'6. NCCF Autres (inclus)'!I593)</f>
        <v>0</v>
      </c>
      <c r="J593" s="389">
        <f>SUM('2. NCCF CAD'!J593,'3. NCCF USD'!J593,'4. NCCF EUR'!J593,'5. NCCF GBP'!J593,'6. NCCF Autres (inclus)'!J593)</f>
        <v>0</v>
      </c>
      <c r="K593" s="436">
        <f>SUM('2. NCCF CAD'!K593,'3. NCCF USD'!K593,'4. NCCF EUR'!K593,'5. NCCF GBP'!K593,'6. NCCF Autres (inclus)'!K593)</f>
        <v>0</v>
      </c>
      <c r="L593" s="400">
        <f>SUM('2. NCCF CAD'!L593,'3. NCCF USD'!L593,'4. NCCF EUR'!L593,'5. NCCF GBP'!L593,'6. NCCF Autres (inclus)'!L593)</f>
        <v>0</v>
      </c>
      <c r="M593" s="392">
        <f>SUM('2. NCCF CAD'!M593,'3. NCCF USD'!M593,'4. NCCF EUR'!M593,'5. NCCF GBP'!M593,'6. NCCF Autres (inclus)'!M593)</f>
        <v>0</v>
      </c>
      <c r="N593" s="392">
        <f>SUM('2. NCCF CAD'!N593,'3. NCCF USD'!N593,'4. NCCF EUR'!N593,'5. NCCF GBP'!N593,'6. NCCF Autres (inclus)'!N593)</f>
        <v>0</v>
      </c>
      <c r="O593" s="392">
        <f>SUM('2. NCCF CAD'!O593,'3. NCCF USD'!O593,'4. NCCF EUR'!O593,'5. NCCF GBP'!O593,'6. NCCF Autres (inclus)'!O593)</f>
        <v>0</v>
      </c>
      <c r="P593" s="392">
        <f>SUM('2. NCCF CAD'!P593,'3. NCCF USD'!P593,'4. NCCF EUR'!P593,'5. NCCF GBP'!P593,'6. NCCF Autres (inclus)'!P593)</f>
        <v>0</v>
      </c>
      <c r="Q593" s="392">
        <f>SUM('2. NCCF CAD'!Q593,'3. NCCF USD'!Q593,'4. NCCF EUR'!Q593,'5. NCCF GBP'!Q593,'6. NCCF Autres (inclus)'!Q593)</f>
        <v>0</v>
      </c>
      <c r="R593" s="392">
        <f>SUM('2. NCCF CAD'!R593,'3. NCCF USD'!R593,'4. NCCF EUR'!R593,'5. NCCF GBP'!R593,'6. NCCF Autres (inclus)'!R593)</f>
        <v>0</v>
      </c>
      <c r="S593" s="392">
        <f>SUM('2. NCCF CAD'!S593,'3. NCCF USD'!S593,'4. NCCF EUR'!S593,'5. NCCF GBP'!S593,'6. NCCF Autres (inclus)'!S593)</f>
        <v>0</v>
      </c>
      <c r="T593" s="392">
        <f>SUM('2. NCCF CAD'!T593,'3. NCCF USD'!T593,'4. NCCF EUR'!T593,'5. NCCF GBP'!T593,'6. NCCF Autres (inclus)'!T593)</f>
        <v>0</v>
      </c>
      <c r="U593" s="388">
        <f>SUM('2. NCCF CAD'!U593,'3. NCCF USD'!U593,'4. NCCF EUR'!U593,'5. NCCF GBP'!U593,'6. NCCF Autres (inclus)'!U593)</f>
        <v>0</v>
      </c>
      <c r="V593" s="393">
        <f>SUM('2. NCCF CAD'!V593,'3. NCCF USD'!V593,'4. NCCF EUR'!V593,'5. NCCF GBP'!V593,'6. NCCF Autres (inclus)'!V593)</f>
        <v>0</v>
      </c>
      <c r="W593" s="420">
        <f>SUM('2. NCCF CAD'!W593,'3. NCCF USD'!W593,'4. NCCF EUR'!W593,'5. NCCF GBP'!W593,'6. NCCF Autres (inclus)'!W593)</f>
        <v>0</v>
      </c>
      <c r="Y593" s="236"/>
    </row>
    <row r="594" spans="2:25" outlineLevel="1" x14ac:dyDescent="0.25">
      <c r="B594" s="465"/>
      <c r="C594" s="272"/>
      <c r="D594" s="272"/>
      <c r="E594" s="273"/>
      <c r="F594" s="274" t="s">
        <v>39</v>
      </c>
      <c r="G594" s="394">
        <f>SUM('2. NCCF CAD'!G594,'3. NCCF USD'!G594,'4. NCCF EUR'!G594,'5. NCCF GBP'!G594,'6. NCCF Autres (inclus)'!G594)</f>
        <v>0</v>
      </c>
      <c r="H594" s="421">
        <f>SUM('2. NCCF CAD'!H594,'3. NCCF USD'!H594,'4. NCCF EUR'!H594,'5. NCCF GBP'!H594,'6. NCCF Autres (inclus)'!H594)</f>
        <v>0</v>
      </c>
      <c r="I594" s="389">
        <f>SUM('2. NCCF CAD'!I594,'3. NCCF USD'!I594,'4. NCCF EUR'!I594,'5. NCCF GBP'!I594,'6. NCCF Autres (inclus)'!I594)</f>
        <v>0</v>
      </c>
      <c r="J594" s="389">
        <f>SUM('2. NCCF CAD'!J594,'3. NCCF USD'!J594,'4. NCCF EUR'!J594,'5. NCCF GBP'!J594,'6. NCCF Autres (inclus)'!J594)</f>
        <v>0</v>
      </c>
      <c r="K594" s="436">
        <f>SUM('2. NCCF CAD'!K594,'3. NCCF USD'!K594,'4. NCCF EUR'!K594,'5. NCCF GBP'!K594,'6. NCCF Autres (inclus)'!K594)</f>
        <v>0</v>
      </c>
      <c r="L594" s="400">
        <f>SUM('2. NCCF CAD'!L594,'3. NCCF USD'!L594,'4. NCCF EUR'!L594,'5. NCCF GBP'!L594,'6. NCCF Autres (inclus)'!L594)</f>
        <v>0</v>
      </c>
      <c r="M594" s="392">
        <f>SUM('2. NCCF CAD'!M594,'3. NCCF USD'!M594,'4. NCCF EUR'!M594,'5. NCCF GBP'!M594,'6. NCCF Autres (inclus)'!M594)</f>
        <v>0</v>
      </c>
      <c r="N594" s="392">
        <f>SUM('2. NCCF CAD'!N594,'3. NCCF USD'!N594,'4. NCCF EUR'!N594,'5. NCCF GBP'!N594,'6. NCCF Autres (inclus)'!N594)</f>
        <v>0</v>
      </c>
      <c r="O594" s="392">
        <f>SUM('2. NCCF CAD'!O594,'3. NCCF USD'!O594,'4. NCCF EUR'!O594,'5. NCCF GBP'!O594,'6. NCCF Autres (inclus)'!O594)</f>
        <v>0</v>
      </c>
      <c r="P594" s="392">
        <f>SUM('2. NCCF CAD'!P594,'3. NCCF USD'!P594,'4. NCCF EUR'!P594,'5. NCCF GBP'!P594,'6. NCCF Autres (inclus)'!P594)</f>
        <v>0</v>
      </c>
      <c r="Q594" s="392">
        <f>SUM('2. NCCF CAD'!Q594,'3. NCCF USD'!Q594,'4. NCCF EUR'!Q594,'5. NCCF GBP'!Q594,'6. NCCF Autres (inclus)'!Q594)</f>
        <v>0</v>
      </c>
      <c r="R594" s="392">
        <f>SUM('2. NCCF CAD'!R594,'3. NCCF USD'!R594,'4. NCCF EUR'!R594,'5. NCCF GBP'!R594,'6. NCCF Autres (inclus)'!R594)</f>
        <v>0</v>
      </c>
      <c r="S594" s="392">
        <f>SUM('2. NCCF CAD'!S594,'3. NCCF USD'!S594,'4. NCCF EUR'!S594,'5. NCCF GBP'!S594,'6. NCCF Autres (inclus)'!S594)</f>
        <v>0</v>
      </c>
      <c r="T594" s="392">
        <f>SUM('2. NCCF CAD'!T594,'3. NCCF USD'!T594,'4. NCCF EUR'!T594,'5. NCCF GBP'!T594,'6. NCCF Autres (inclus)'!T594)</f>
        <v>0</v>
      </c>
      <c r="U594" s="388">
        <f>SUM('2. NCCF CAD'!U594,'3. NCCF USD'!U594,'4. NCCF EUR'!U594,'5. NCCF GBP'!U594,'6. NCCF Autres (inclus)'!U594)</f>
        <v>0</v>
      </c>
      <c r="V594" s="393">
        <f>SUM('2. NCCF CAD'!V594,'3. NCCF USD'!V594,'4. NCCF EUR'!V594,'5. NCCF GBP'!V594,'6. NCCF Autres (inclus)'!V594)</f>
        <v>0</v>
      </c>
      <c r="W594" s="420">
        <f>SUM('2. NCCF CAD'!W594,'3. NCCF USD'!W594,'4. NCCF EUR'!W594,'5. NCCF GBP'!W594,'6. NCCF Autres (inclus)'!W594)</f>
        <v>0</v>
      </c>
      <c r="Y594" s="236"/>
    </row>
    <row r="595" spans="2:25" outlineLevel="1" x14ac:dyDescent="0.25">
      <c r="B595" s="465"/>
      <c r="C595" s="272"/>
      <c r="D595" s="272"/>
      <c r="E595" s="273"/>
      <c r="F595" s="274" t="s">
        <v>40</v>
      </c>
      <c r="G595" s="394">
        <f>SUM('2. NCCF CAD'!G595,'3. NCCF USD'!G595,'4. NCCF EUR'!G595,'5. NCCF GBP'!G595,'6. NCCF Autres (inclus)'!G595)</f>
        <v>0</v>
      </c>
      <c r="H595" s="421">
        <f>SUM('2. NCCF CAD'!H595,'3. NCCF USD'!H595,'4. NCCF EUR'!H595,'5. NCCF GBP'!H595,'6. NCCF Autres (inclus)'!H595)</f>
        <v>0</v>
      </c>
      <c r="I595" s="389">
        <f>SUM('2. NCCF CAD'!I595,'3. NCCF USD'!I595,'4. NCCF EUR'!I595,'5. NCCF GBP'!I595,'6. NCCF Autres (inclus)'!I595)</f>
        <v>0</v>
      </c>
      <c r="J595" s="389">
        <f>SUM('2. NCCF CAD'!J595,'3. NCCF USD'!J595,'4. NCCF EUR'!J595,'5. NCCF GBP'!J595,'6. NCCF Autres (inclus)'!J595)</f>
        <v>0</v>
      </c>
      <c r="K595" s="436">
        <f>SUM('2. NCCF CAD'!K595,'3. NCCF USD'!K595,'4. NCCF EUR'!K595,'5. NCCF GBP'!K595,'6. NCCF Autres (inclus)'!K595)</f>
        <v>0</v>
      </c>
      <c r="L595" s="400">
        <f>SUM('2. NCCF CAD'!L595,'3. NCCF USD'!L595,'4. NCCF EUR'!L595,'5. NCCF GBP'!L595,'6. NCCF Autres (inclus)'!L595)</f>
        <v>0</v>
      </c>
      <c r="M595" s="392">
        <f>SUM('2. NCCF CAD'!M595,'3. NCCF USD'!M595,'4. NCCF EUR'!M595,'5. NCCF GBP'!M595,'6. NCCF Autres (inclus)'!M595)</f>
        <v>0</v>
      </c>
      <c r="N595" s="392">
        <f>SUM('2. NCCF CAD'!N595,'3. NCCF USD'!N595,'4. NCCF EUR'!N595,'5. NCCF GBP'!N595,'6. NCCF Autres (inclus)'!N595)</f>
        <v>0</v>
      </c>
      <c r="O595" s="392">
        <f>SUM('2. NCCF CAD'!O595,'3. NCCF USD'!O595,'4. NCCF EUR'!O595,'5. NCCF GBP'!O595,'6. NCCF Autres (inclus)'!O595)</f>
        <v>0</v>
      </c>
      <c r="P595" s="392">
        <f>SUM('2. NCCF CAD'!P595,'3. NCCF USD'!P595,'4. NCCF EUR'!P595,'5. NCCF GBP'!P595,'6. NCCF Autres (inclus)'!P595)</f>
        <v>0</v>
      </c>
      <c r="Q595" s="392">
        <f>SUM('2. NCCF CAD'!Q595,'3. NCCF USD'!Q595,'4. NCCF EUR'!Q595,'5. NCCF GBP'!Q595,'6. NCCF Autres (inclus)'!Q595)</f>
        <v>0</v>
      </c>
      <c r="R595" s="392">
        <f>SUM('2. NCCF CAD'!R595,'3. NCCF USD'!R595,'4. NCCF EUR'!R595,'5. NCCF GBP'!R595,'6. NCCF Autres (inclus)'!R595)</f>
        <v>0</v>
      </c>
      <c r="S595" s="392">
        <f>SUM('2. NCCF CAD'!S595,'3. NCCF USD'!S595,'4. NCCF EUR'!S595,'5. NCCF GBP'!S595,'6. NCCF Autres (inclus)'!S595)</f>
        <v>0</v>
      </c>
      <c r="T595" s="392">
        <f>SUM('2. NCCF CAD'!T595,'3. NCCF USD'!T595,'4. NCCF EUR'!T595,'5. NCCF GBP'!T595,'6. NCCF Autres (inclus)'!T595)</f>
        <v>0</v>
      </c>
      <c r="U595" s="388">
        <f>SUM('2. NCCF CAD'!U595,'3. NCCF USD'!U595,'4. NCCF EUR'!U595,'5. NCCF GBP'!U595,'6. NCCF Autres (inclus)'!U595)</f>
        <v>0</v>
      </c>
      <c r="V595" s="393">
        <f>SUM('2. NCCF CAD'!V595,'3. NCCF USD'!V595,'4. NCCF EUR'!V595,'5. NCCF GBP'!V595,'6. NCCF Autres (inclus)'!V595)</f>
        <v>0</v>
      </c>
      <c r="W595" s="420">
        <f>SUM('2. NCCF CAD'!W595,'3. NCCF USD'!W595,'4. NCCF EUR'!W595,'5. NCCF GBP'!W595,'6. NCCF Autres (inclus)'!W595)</f>
        <v>0</v>
      </c>
      <c r="Y595" s="236"/>
    </row>
    <row r="596" spans="2:25" x14ac:dyDescent="0.25">
      <c r="B596" s="465"/>
      <c r="C596" s="272"/>
      <c r="D596" s="272"/>
      <c r="E596" s="273" t="s">
        <v>41</v>
      </c>
      <c r="F596" s="273"/>
      <c r="G596" s="367">
        <f t="shared" ref="G596:W596" si="128">SUBTOTAL(9,G597:G599)</f>
        <v>0</v>
      </c>
      <c r="H596" s="368">
        <f t="shared" si="128"/>
        <v>0</v>
      </c>
      <c r="I596" s="369">
        <f t="shared" si="128"/>
        <v>0</v>
      </c>
      <c r="J596" s="369">
        <f t="shared" si="128"/>
        <v>0</v>
      </c>
      <c r="K596" s="370">
        <f t="shared" si="128"/>
        <v>0</v>
      </c>
      <c r="L596" s="364">
        <f t="shared" si="128"/>
        <v>0</v>
      </c>
      <c r="M596" s="364">
        <f t="shared" si="128"/>
        <v>0</v>
      </c>
      <c r="N596" s="364">
        <f t="shared" si="128"/>
        <v>0</v>
      </c>
      <c r="O596" s="364">
        <f t="shared" si="128"/>
        <v>0</v>
      </c>
      <c r="P596" s="364">
        <f t="shared" si="128"/>
        <v>0</v>
      </c>
      <c r="Q596" s="364">
        <f t="shared" si="128"/>
        <v>0</v>
      </c>
      <c r="R596" s="364">
        <f t="shared" si="128"/>
        <v>0</v>
      </c>
      <c r="S596" s="364">
        <f t="shared" si="128"/>
        <v>0</v>
      </c>
      <c r="T596" s="364">
        <f t="shared" si="128"/>
        <v>0</v>
      </c>
      <c r="U596" s="364">
        <f t="shared" si="128"/>
        <v>0</v>
      </c>
      <c r="V596" s="364">
        <f t="shared" si="128"/>
        <v>0</v>
      </c>
      <c r="W596" s="366">
        <f t="shared" si="128"/>
        <v>0</v>
      </c>
      <c r="Y596" s="238"/>
    </row>
    <row r="597" spans="2:25" outlineLevel="1" x14ac:dyDescent="0.25">
      <c r="B597" s="465"/>
      <c r="C597" s="272"/>
      <c r="D597" s="272"/>
      <c r="E597" s="273"/>
      <c r="F597" s="274" t="s">
        <v>42</v>
      </c>
      <c r="G597" s="394">
        <f>SUM('2. NCCF CAD'!G597,'3. NCCF USD'!G597,'4. NCCF EUR'!G597,'5. NCCF GBP'!G597,'6. NCCF Autres (inclus)'!G597)</f>
        <v>0</v>
      </c>
      <c r="H597" s="421">
        <f>SUM('2. NCCF CAD'!H597,'3. NCCF USD'!H597,'4. NCCF EUR'!H597,'5. NCCF GBP'!H597,'6. NCCF Autres (inclus)'!H597)</f>
        <v>0</v>
      </c>
      <c r="I597" s="389">
        <f>SUM('2. NCCF CAD'!I597,'3. NCCF USD'!I597,'4. NCCF EUR'!I597,'5. NCCF GBP'!I597,'6. NCCF Autres (inclus)'!I597)</f>
        <v>0</v>
      </c>
      <c r="J597" s="389">
        <f>SUM('2. NCCF CAD'!J597,'3. NCCF USD'!J597,'4. NCCF EUR'!J597,'5. NCCF GBP'!J597,'6. NCCF Autres (inclus)'!J597)</f>
        <v>0</v>
      </c>
      <c r="K597" s="436">
        <f>SUM('2. NCCF CAD'!K597,'3. NCCF USD'!K597,'4. NCCF EUR'!K597,'5. NCCF GBP'!K597,'6. NCCF Autres (inclus)'!K597)</f>
        <v>0</v>
      </c>
      <c r="L597" s="400">
        <f>SUM('2. NCCF CAD'!L597,'3. NCCF USD'!L597,'4. NCCF EUR'!L597,'5. NCCF GBP'!L597,'6. NCCF Autres (inclus)'!L597)</f>
        <v>0</v>
      </c>
      <c r="M597" s="392">
        <f>SUM('2. NCCF CAD'!M597,'3. NCCF USD'!M597,'4. NCCF EUR'!M597,'5. NCCF GBP'!M597,'6. NCCF Autres (inclus)'!M597)</f>
        <v>0</v>
      </c>
      <c r="N597" s="392">
        <f>SUM('2. NCCF CAD'!N597,'3. NCCF USD'!N597,'4. NCCF EUR'!N597,'5. NCCF GBP'!N597,'6. NCCF Autres (inclus)'!N597)</f>
        <v>0</v>
      </c>
      <c r="O597" s="392">
        <f>SUM('2. NCCF CAD'!O597,'3. NCCF USD'!O597,'4. NCCF EUR'!O597,'5. NCCF GBP'!O597,'6. NCCF Autres (inclus)'!O597)</f>
        <v>0</v>
      </c>
      <c r="P597" s="392">
        <f>SUM('2. NCCF CAD'!P597,'3. NCCF USD'!P597,'4. NCCF EUR'!P597,'5. NCCF GBP'!P597,'6. NCCF Autres (inclus)'!P597)</f>
        <v>0</v>
      </c>
      <c r="Q597" s="392">
        <f>SUM('2. NCCF CAD'!Q597,'3. NCCF USD'!Q597,'4. NCCF EUR'!Q597,'5. NCCF GBP'!Q597,'6. NCCF Autres (inclus)'!Q597)</f>
        <v>0</v>
      </c>
      <c r="R597" s="392">
        <f>SUM('2. NCCF CAD'!R597,'3. NCCF USD'!R597,'4. NCCF EUR'!R597,'5. NCCF GBP'!R597,'6. NCCF Autres (inclus)'!R597)</f>
        <v>0</v>
      </c>
      <c r="S597" s="392">
        <f>SUM('2. NCCF CAD'!S597,'3. NCCF USD'!S597,'4. NCCF EUR'!S597,'5. NCCF GBP'!S597,'6. NCCF Autres (inclus)'!S597)</f>
        <v>0</v>
      </c>
      <c r="T597" s="392">
        <f>SUM('2. NCCF CAD'!T597,'3. NCCF USD'!T597,'4. NCCF EUR'!T597,'5. NCCF GBP'!T597,'6. NCCF Autres (inclus)'!T597)</f>
        <v>0</v>
      </c>
      <c r="U597" s="388">
        <f>SUM('2. NCCF CAD'!U597,'3. NCCF USD'!U597,'4. NCCF EUR'!U597,'5. NCCF GBP'!U597,'6. NCCF Autres (inclus)'!U597)</f>
        <v>0</v>
      </c>
      <c r="V597" s="393">
        <f>SUM('2. NCCF CAD'!V597,'3. NCCF USD'!V597,'4. NCCF EUR'!V597,'5. NCCF GBP'!V597,'6. NCCF Autres (inclus)'!V597)</f>
        <v>0</v>
      </c>
      <c r="W597" s="420">
        <f>SUM('2. NCCF CAD'!W597,'3. NCCF USD'!W597,'4. NCCF EUR'!W597,'5. NCCF GBP'!W597,'6. NCCF Autres (inclus)'!W597)</f>
        <v>0</v>
      </c>
      <c r="Y597" s="236"/>
    </row>
    <row r="598" spans="2:25" outlineLevel="1" x14ac:dyDescent="0.25">
      <c r="B598" s="465"/>
      <c r="C598" s="272"/>
      <c r="D598" s="272"/>
      <c r="E598" s="273"/>
      <c r="F598" s="274" t="s">
        <v>43</v>
      </c>
      <c r="G598" s="394">
        <f>SUM('2. NCCF CAD'!G598,'3. NCCF USD'!G598,'4. NCCF EUR'!G598,'5. NCCF GBP'!G598,'6. NCCF Autres (inclus)'!G598)</f>
        <v>0</v>
      </c>
      <c r="H598" s="421">
        <f>SUM('2. NCCF CAD'!H598,'3. NCCF USD'!H598,'4. NCCF EUR'!H598,'5. NCCF GBP'!H598,'6. NCCF Autres (inclus)'!H598)</f>
        <v>0</v>
      </c>
      <c r="I598" s="389">
        <f>SUM('2. NCCF CAD'!I598,'3. NCCF USD'!I598,'4. NCCF EUR'!I598,'5. NCCF GBP'!I598,'6. NCCF Autres (inclus)'!I598)</f>
        <v>0</v>
      </c>
      <c r="J598" s="389">
        <f>SUM('2. NCCF CAD'!J598,'3. NCCF USD'!J598,'4. NCCF EUR'!J598,'5. NCCF GBP'!J598,'6. NCCF Autres (inclus)'!J598)</f>
        <v>0</v>
      </c>
      <c r="K598" s="436">
        <f>SUM('2. NCCF CAD'!K598,'3. NCCF USD'!K598,'4. NCCF EUR'!K598,'5. NCCF GBP'!K598,'6. NCCF Autres (inclus)'!K598)</f>
        <v>0</v>
      </c>
      <c r="L598" s="400">
        <f>SUM('2. NCCF CAD'!L598,'3. NCCF USD'!L598,'4. NCCF EUR'!L598,'5. NCCF GBP'!L598,'6. NCCF Autres (inclus)'!L598)</f>
        <v>0</v>
      </c>
      <c r="M598" s="392">
        <f>SUM('2. NCCF CAD'!M598,'3. NCCF USD'!M598,'4. NCCF EUR'!M598,'5. NCCF GBP'!M598,'6. NCCF Autres (inclus)'!M598)</f>
        <v>0</v>
      </c>
      <c r="N598" s="392">
        <f>SUM('2. NCCF CAD'!N598,'3. NCCF USD'!N598,'4. NCCF EUR'!N598,'5. NCCF GBP'!N598,'6. NCCF Autres (inclus)'!N598)</f>
        <v>0</v>
      </c>
      <c r="O598" s="392">
        <f>SUM('2. NCCF CAD'!O598,'3. NCCF USD'!O598,'4. NCCF EUR'!O598,'5. NCCF GBP'!O598,'6. NCCF Autres (inclus)'!O598)</f>
        <v>0</v>
      </c>
      <c r="P598" s="392">
        <f>SUM('2. NCCF CAD'!P598,'3. NCCF USD'!P598,'4. NCCF EUR'!P598,'5. NCCF GBP'!P598,'6. NCCF Autres (inclus)'!P598)</f>
        <v>0</v>
      </c>
      <c r="Q598" s="392">
        <f>SUM('2. NCCF CAD'!Q598,'3. NCCF USD'!Q598,'4. NCCF EUR'!Q598,'5. NCCF GBP'!Q598,'6. NCCF Autres (inclus)'!Q598)</f>
        <v>0</v>
      </c>
      <c r="R598" s="392">
        <f>SUM('2. NCCF CAD'!R598,'3. NCCF USD'!R598,'4. NCCF EUR'!R598,'5. NCCF GBP'!R598,'6. NCCF Autres (inclus)'!R598)</f>
        <v>0</v>
      </c>
      <c r="S598" s="392">
        <f>SUM('2. NCCF CAD'!S598,'3. NCCF USD'!S598,'4. NCCF EUR'!S598,'5. NCCF GBP'!S598,'6. NCCF Autres (inclus)'!S598)</f>
        <v>0</v>
      </c>
      <c r="T598" s="392">
        <f>SUM('2. NCCF CAD'!T598,'3. NCCF USD'!T598,'4. NCCF EUR'!T598,'5. NCCF GBP'!T598,'6. NCCF Autres (inclus)'!T598)</f>
        <v>0</v>
      </c>
      <c r="U598" s="388">
        <f>SUM('2. NCCF CAD'!U598,'3. NCCF USD'!U598,'4. NCCF EUR'!U598,'5. NCCF GBP'!U598,'6. NCCF Autres (inclus)'!U598)</f>
        <v>0</v>
      </c>
      <c r="V598" s="393">
        <f>SUM('2. NCCF CAD'!V598,'3. NCCF USD'!V598,'4. NCCF EUR'!V598,'5. NCCF GBP'!V598,'6. NCCF Autres (inclus)'!V598)</f>
        <v>0</v>
      </c>
      <c r="W598" s="420">
        <f>SUM('2. NCCF CAD'!W598,'3. NCCF USD'!W598,'4. NCCF EUR'!W598,'5. NCCF GBP'!W598,'6. NCCF Autres (inclus)'!W598)</f>
        <v>0</v>
      </c>
      <c r="Y598" s="236"/>
    </row>
    <row r="599" spans="2:25" outlineLevel="1" x14ac:dyDescent="0.25">
      <c r="B599" s="465"/>
      <c r="C599" s="272"/>
      <c r="D599" s="272"/>
      <c r="E599" s="273"/>
      <c r="F599" s="274" t="s">
        <v>44</v>
      </c>
      <c r="G599" s="394">
        <f>SUM('2. NCCF CAD'!G599,'3. NCCF USD'!G599,'4. NCCF EUR'!G599,'5. NCCF GBP'!G599,'6. NCCF Autres (inclus)'!G599)</f>
        <v>0</v>
      </c>
      <c r="H599" s="421">
        <f>SUM('2. NCCF CAD'!H599,'3. NCCF USD'!H599,'4. NCCF EUR'!H599,'5. NCCF GBP'!H599,'6. NCCF Autres (inclus)'!H599)</f>
        <v>0</v>
      </c>
      <c r="I599" s="389">
        <f>SUM('2. NCCF CAD'!I599,'3. NCCF USD'!I599,'4. NCCF EUR'!I599,'5. NCCF GBP'!I599,'6. NCCF Autres (inclus)'!I599)</f>
        <v>0</v>
      </c>
      <c r="J599" s="389">
        <f>SUM('2. NCCF CAD'!J599,'3. NCCF USD'!J599,'4. NCCF EUR'!J599,'5. NCCF GBP'!J599,'6. NCCF Autres (inclus)'!J599)</f>
        <v>0</v>
      </c>
      <c r="K599" s="436">
        <f>SUM('2. NCCF CAD'!K599,'3. NCCF USD'!K599,'4. NCCF EUR'!K599,'5. NCCF GBP'!K599,'6. NCCF Autres (inclus)'!K599)</f>
        <v>0</v>
      </c>
      <c r="L599" s="400">
        <f>SUM('2. NCCF CAD'!L599,'3. NCCF USD'!L599,'4. NCCF EUR'!L599,'5. NCCF GBP'!L599,'6. NCCF Autres (inclus)'!L599)</f>
        <v>0</v>
      </c>
      <c r="M599" s="392">
        <f>SUM('2. NCCF CAD'!M599,'3. NCCF USD'!M599,'4. NCCF EUR'!M599,'5. NCCF GBP'!M599,'6. NCCF Autres (inclus)'!M599)</f>
        <v>0</v>
      </c>
      <c r="N599" s="392">
        <f>SUM('2. NCCF CAD'!N599,'3. NCCF USD'!N599,'4. NCCF EUR'!N599,'5. NCCF GBP'!N599,'6. NCCF Autres (inclus)'!N599)</f>
        <v>0</v>
      </c>
      <c r="O599" s="392">
        <f>SUM('2. NCCF CAD'!O599,'3. NCCF USD'!O599,'4. NCCF EUR'!O599,'5. NCCF GBP'!O599,'6. NCCF Autres (inclus)'!O599)</f>
        <v>0</v>
      </c>
      <c r="P599" s="392">
        <f>SUM('2. NCCF CAD'!P599,'3. NCCF USD'!P599,'4. NCCF EUR'!P599,'5. NCCF GBP'!P599,'6. NCCF Autres (inclus)'!P599)</f>
        <v>0</v>
      </c>
      <c r="Q599" s="392">
        <f>SUM('2. NCCF CAD'!Q599,'3. NCCF USD'!Q599,'4. NCCF EUR'!Q599,'5. NCCF GBP'!Q599,'6. NCCF Autres (inclus)'!Q599)</f>
        <v>0</v>
      </c>
      <c r="R599" s="392">
        <f>SUM('2. NCCF CAD'!R599,'3. NCCF USD'!R599,'4. NCCF EUR'!R599,'5. NCCF GBP'!R599,'6. NCCF Autres (inclus)'!R599)</f>
        <v>0</v>
      </c>
      <c r="S599" s="392">
        <f>SUM('2. NCCF CAD'!S599,'3. NCCF USD'!S599,'4. NCCF EUR'!S599,'5. NCCF GBP'!S599,'6. NCCF Autres (inclus)'!S599)</f>
        <v>0</v>
      </c>
      <c r="T599" s="392">
        <f>SUM('2. NCCF CAD'!T599,'3. NCCF USD'!T599,'4. NCCF EUR'!T599,'5. NCCF GBP'!T599,'6. NCCF Autres (inclus)'!T599)</f>
        <v>0</v>
      </c>
      <c r="U599" s="388">
        <f>SUM('2. NCCF CAD'!U599,'3. NCCF USD'!U599,'4. NCCF EUR'!U599,'5. NCCF GBP'!U599,'6. NCCF Autres (inclus)'!U599)</f>
        <v>0</v>
      </c>
      <c r="V599" s="393">
        <f>SUM('2. NCCF CAD'!V599,'3. NCCF USD'!V599,'4. NCCF EUR'!V599,'5. NCCF GBP'!V599,'6. NCCF Autres (inclus)'!V599)</f>
        <v>0</v>
      </c>
      <c r="W599" s="420">
        <f>SUM('2. NCCF CAD'!W599,'3. NCCF USD'!W599,'4. NCCF EUR'!W599,'5. NCCF GBP'!W599,'6. NCCF Autres (inclus)'!W599)</f>
        <v>0</v>
      </c>
      <c r="Y599" s="236"/>
    </row>
    <row r="600" spans="2:25" x14ac:dyDescent="0.25">
      <c r="B600" s="465"/>
      <c r="C600" s="272"/>
      <c r="D600" s="272"/>
      <c r="E600" s="273" t="s">
        <v>45</v>
      </c>
      <c r="F600" s="273"/>
      <c r="G600" s="367">
        <f t="shared" ref="G600:W600" si="129">SUBTOTAL(9,G601:G603)</f>
        <v>0</v>
      </c>
      <c r="H600" s="368">
        <f t="shared" si="129"/>
        <v>0</v>
      </c>
      <c r="I600" s="369">
        <f t="shared" si="129"/>
        <v>0</v>
      </c>
      <c r="J600" s="369">
        <f t="shared" si="129"/>
        <v>0</v>
      </c>
      <c r="K600" s="370">
        <f t="shared" si="129"/>
        <v>0</v>
      </c>
      <c r="L600" s="364">
        <f t="shared" si="129"/>
        <v>0</v>
      </c>
      <c r="M600" s="364">
        <f t="shared" si="129"/>
        <v>0</v>
      </c>
      <c r="N600" s="364">
        <f t="shared" si="129"/>
        <v>0</v>
      </c>
      <c r="O600" s="364">
        <f t="shared" si="129"/>
        <v>0</v>
      </c>
      <c r="P600" s="364">
        <f t="shared" si="129"/>
        <v>0</v>
      </c>
      <c r="Q600" s="364">
        <f t="shared" si="129"/>
        <v>0</v>
      </c>
      <c r="R600" s="364">
        <f t="shared" si="129"/>
        <v>0</v>
      </c>
      <c r="S600" s="364">
        <f t="shared" si="129"/>
        <v>0</v>
      </c>
      <c r="T600" s="364">
        <f t="shared" si="129"/>
        <v>0</v>
      </c>
      <c r="U600" s="364">
        <f t="shared" si="129"/>
        <v>0</v>
      </c>
      <c r="V600" s="364">
        <f t="shared" si="129"/>
        <v>0</v>
      </c>
      <c r="W600" s="366">
        <f t="shared" si="129"/>
        <v>0</v>
      </c>
      <c r="Y600" s="238"/>
    </row>
    <row r="601" spans="2:25" outlineLevel="1" x14ac:dyDescent="0.25">
      <c r="B601" s="465"/>
      <c r="C601" s="272"/>
      <c r="D601" s="272"/>
      <c r="E601" s="273"/>
      <c r="F601" s="274" t="s">
        <v>46</v>
      </c>
      <c r="G601" s="394">
        <f>SUM('2. NCCF CAD'!G601,'3. NCCF USD'!G601,'4. NCCF EUR'!G601,'5. NCCF GBP'!G601,'6. NCCF Autres (inclus)'!G601)</f>
        <v>0</v>
      </c>
      <c r="H601" s="421">
        <f>SUM('2. NCCF CAD'!H601,'3. NCCF USD'!H601,'4. NCCF EUR'!H601,'5. NCCF GBP'!H601,'6. NCCF Autres (inclus)'!H601)</f>
        <v>0</v>
      </c>
      <c r="I601" s="389">
        <f>SUM('2. NCCF CAD'!I601,'3. NCCF USD'!I601,'4. NCCF EUR'!I601,'5. NCCF GBP'!I601,'6. NCCF Autres (inclus)'!I601)</f>
        <v>0</v>
      </c>
      <c r="J601" s="389">
        <f>SUM('2. NCCF CAD'!J601,'3. NCCF USD'!J601,'4. NCCF EUR'!J601,'5. NCCF GBP'!J601,'6. NCCF Autres (inclus)'!J601)</f>
        <v>0</v>
      </c>
      <c r="K601" s="436">
        <f>SUM('2. NCCF CAD'!K601,'3. NCCF USD'!K601,'4. NCCF EUR'!K601,'5. NCCF GBP'!K601,'6. NCCF Autres (inclus)'!K601)</f>
        <v>0</v>
      </c>
      <c r="L601" s="400">
        <f>SUM('2. NCCF CAD'!L601,'3. NCCF USD'!L601,'4. NCCF EUR'!L601,'5. NCCF GBP'!L601,'6. NCCF Autres (inclus)'!L601)</f>
        <v>0</v>
      </c>
      <c r="M601" s="392">
        <f>SUM('2. NCCF CAD'!M601,'3. NCCF USD'!M601,'4. NCCF EUR'!M601,'5. NCCF GBP'!M601,'6. NCCF Autres (inclus)'!M601)</f>
        <v>0</v>
      </c>
      <c r="N601" s="392">
        <f>SUM('2. NCCF CAD'!N601,'3. NCCF USD'!N601,'4. NCCF EUR'!N601,'5. NCCF GBP'!N601,'6. NCCF Autres (inclus)'!N601)</f>
        <v>0</v>
      </c>
      <c r="O601" s="392">
        <f>SUM('2. NCCF CAD'!O601,'3. NCCF USD'!O601,'4. NCCF EUR'!O601,'5. NCCF GBP'!O601,'6. NCCF Autres (inclus)'!O601)</f>
        <v>0</v>
      </c>
      <c r="P601" s="392">
        <f>SUM('2. NCCF CAD'!P601,'3. NCCF USD'!P601,'4. NCCF EUR'!P601,'5. NCCF GBP'!P601,'6. NCCF Autres (inclus)'!P601)</f>
        <v>0</v>
      </c>
      <c r="Q601" s="392">
        <f>SUM('2. NCCF CAD'!Q601,'3. NCCF USD'!Q601,'4. NCCF EUR'!Q601,'5. NCCF GBP'!Q601,'6. NCCF Autres (inclus)'!Q601)</f>
        <v>0</v>
      </c>
      <c r="R601" s="392">
        <f>SUM('2. NCCF CAD'!R601,'3. NCCF USD'!R601,'4. NCCF EUR'!R601,'5. NCCF GBP'!R601,'6. NCCF Autres (inclus)'!R601)</f>
        <v>0</v>
      </c>
      <c r="S601" s="392">
        <f>SUM('2. NCCF CAD'!S601,'3. NCCF USD'!S601,'4. NCCF EUR'!S601,'5. NCCF GBP'!S601,'6. NCCF Autres (inclus)'!S601)</f>
        <v>0</v>
      </c>
      <c r="T601" s="392">
        <f>SUM('2. NCCF CAD'!T601,'3. NCCF USD'!T601,'4. NCCF EUR'!T601,'5. NCCF GBP'!T601,'6. NCCF Autres (inclus)'!T601)</f>
        <v>0</v>
      </c>
      <c r="U601" s="388">
        <f>SUM('2. NCCF CAD'!U601,'3. NCCF USD'!U601,'4. NCCF EUR'!U601,'5. NCCF GBP'!U601,'6. NCCF Autres (inclus)'!U601)</f>
        <v>0</v>
      </c>
      <c r="V601" s="393">
        <f>SUM('2. NCCF CAD'!V601,'3. NCCF USD'!V601,'4. NCCF EUR'!V601,'5. NCCF GBP'!V601,'6. NCCF Autres (inclus)'!V601)</f>
        <v>0</v>
      </c>
      <c r="W601" s="420">
        <f>SUM('2. NCCF CAD'!W601,'3. NCCF USD'!W601,'4. NCCF EUR'!W601,'5. NCCF GBP'!W601,'6. NCCF Autres (inclus)'!W601)</f>
        <v>0</v>
      </c>
      <c r="Y601" s="236"/>
    </row>
    <row r="602" spans="2:25" outlineLevel="1" x14ac:dyDescent="0.25">
      <c r="B602" s="465"/>
      <c r="C602" s="272"/>
      <c r="D602" s="272"/>
      <c r="E602" s="273"/>
      <c r="F602" s="274" t="s">
        <v>47</v>
      </c>
      <c r="G602" s="394">
        <f>SUM('2. NCCF CAD'!G602,'3. NCCF USD'!G602,'4. NCCF EUR'!G602,'5. NCCF GBP'!G602,'6. NCCF Autres (inclus)'!G602)</f>
        <v>0</v>
      </c>
      <c r="H602" s="421">
        <f>SUM('2. NCCF CAD'!H602,'3. NCCF USD'!H602,'4. NCCF EUR'!H602,'5. NCCF GBP'!H602,'6. NCCF Autres (inclus)'!H602)</f>
        <v>0</v>
      </c>
      <c r="I602" s="389">
        <f>SUM('2. NCCF CAD'!I602,'3. NCCF USD'!I602,'4. NCCF EUR'!I602,'5. NCCF GBP'!I602,'6. NCCF Autres (inclus)'!I602)</f>
        <v>0</v>
      </c>
      <c r="J602" s="389">
        <f>SUM('2. NCCF CAD'!J602,'3. NCCF USD'!J602,'4. NCCF EUR'!J602,'5. NCCF GBP'!J602,'6. NCCF Autres (inclus)'!J602)</f>
        <v>0</v>
      </c>
      <c r="K602" s="436">
        <f>SUM('2. NCCF CAD'!K602,'3. NCCF USD'!K602,'4. NCCF EUR'!K602,'5. NCCF GBP'!K602,'6. NCCF Autres (inclus)'!K602)</f>
        <v>0</v>
      </c>
      <c r="L602" s="400">
        <f>SUM('2. NCCF CAD'!L602,'3. NCCF USD'!L602,'4. NCCF EUR'!L602,'5. NCCF GBP'!L602,'6. NCCF Autres (inclus)'!L602)</f>
        <v>0</v>
      </c>
      <c r="M602" s="392">
        <f>SUM('2. NCCF CAD'!M602,'3. NCCF USD'!M602,'4. NCCF EUR'!M602,'5. NCCF GBP'!M602,'6. NCCF Autres (inclus)'!M602)</f>
        <v>0</v>
      </c>
      <c r="N602" s="392">
        <f>SUM('2. NCCF CAD'!N602,'3. NCCF USD'!N602,'4. NCCF EUR'!N602,'5. NCCF GBP'!N602,'6. NCCF Autres (inclus)'!N602)</f>
        <v>0</v>
      </c>
      <c r="O602" s="392">
        <f>SUM('2. NCCF CAD'!O602,'3. NCCF USD'!O602,'4. NCCF EUR'!O602,'5. NCCF GBP'!O602,'6. NCCF Autres (inclus)'!O602)</f>
        <v>0</v>
      </c>
      <c r="P602" s="392">
        <f>SUM('2. NCCF CAD'!P602,'3. NCCF USD'!P602,'4. NCCF EUR'!P602,'5. NCCF GBP'!P602,'6. NCCF Autres (inclus)'!P602)</f>
        <v>0</v>
      </c>
      <c r="Q602" s="392">
        <f>SUM('2. NCCF CAD'!Q602,'3. NCCF USD'!Q602,'4. NCCF EUR'!Q602,'5. NCCF GBP'!Q602,'6. NCCF Autres (inclus)'!Q602)</f>
        <v>0</v>
      </c>
      <c r="R602" s="392">
        <f>SUM('2. NCCF CAD'!R602,'3. NCCF USD'!R602,'4. NCCF EUR'!R602,'5. NCCF GBP'!R602,'6. NCCF Autres (inclus)'!R602)</f>
        <v>0</v>
      </c>
      <c r="S602" s="392">
        <f>SUM('2. NCCF CAD'!S602,'3. NCCF USD'!S602,'4. NCCF EUR'!S602,'5. NCCF GBP'!S602,'6. NCCF Autres (inclus)'!S602)</f>
        <v>0</v>
      </c>
      <c r="T602" s="392">
        <f>SUM('2. NCCF CAD'!T602,'3. NCCF USD'!T602,'4. NCCF EUR'!T602,'5. NCCF GBP'!T602,'6. NCCF Autres (inclus)'!T602)</f>
        <v>0</v>
      </c>
      <c r="U602" s="388">
        <f>SUM('2. NCCF CAD'!U602,'3. NCCF USD'!U602,'4. NCCF EUR'!U602,'5. NCCF GBP'!U602,'6. NCCF Autres (inclus)'!U602)</f>
        <v>0</v>
      </c>
      <c r="V602" s="393">
        <f>SUM('2. NCCF CAD'!V602,'3. NCCF USD'!V602,'4. NCCF EUR'!V602,'5. NCCF GBP'!V602,'6. NCCF Autres (inclus)'!V602)</f>
        <v>0</v>
      </c>
      <c r="W602" s="420">
        <f>SUM('2. NCCF CAD'!W602,'3. NCCF USD'!W602,'4. NCCF EUR'!W602,'5. NCCF GBP'!W602,'6. NCCF Autres (inclus)'!W602)</f>
        <v>0</v>
      </c>
      <c r="Y602" s="236"/>
    </row>
    <row r="603" spans="2:25" outlineLevel="1" x14ac:dyDescent="0.25">
      <c r="B603" s="465"/>
      <c r="C603" s="272"/>
      <c r="D603" s="272"/>
      <c r="E603" s="273"/>
      <c r="F603" s="274" t="s">
        <v>48</v>
      </c>
      <c r="G603" s="394">
        <f>SUM('2. NCCF CAD'!G603,'3. NCCF USD'!G603,'4. NCCF EUR'!G603,'5. NCCF GBP'!G603,'6. NCCF Autres (inclus)'!G603)</f>
        <v>0</v>
      </c>
      <c r="H603" s="421">
        <f>SUM('2. NCCF CAD'!H603,'3. NCCF USD'!H603,'4. NCCF EUR'!H603,'5. NCCF GBP'!H603,'6. NCCF Autres (inclus)'!H603)</f>
        <v>0</v>
      </c>
      <c r="I603" s="389">
        <f>SUM('2. NCCF CAD'!I603,'3. NCCF USD'!I603,'4. NCCF EUR'!I603,'5. NCCF GBP'!I603,'6. NCCF Autres (inclus)'!I603)</f>
        <v>0</v>
      </c>
      <c r="J603" s="389">
        <f>SUM('2. NCCF CAD'!J603,'3. NCCF USD'!J603,'4. NCCF EUR'!J603,'5. NCCF GBP'!J603,'6. NCCF Autres (inclus)'!J603)</f>
        <v>0</v>
      </c>
      <c r="K603" s="436">
        <f>SUM('2. NCCF CAD'!K603,'3. NCCF USD'!K603,'4. NCCF EUR'!K603,'5. NCCF GBP'!K603,'6. NCCF Autres (inclus)'!K603)</f>
        <v>0</v>
      </c>
      <c r="L603" s="400">
        <f>SUM('2. NCCF CAD'!L603,'3. NCCF USD'!L603,'4. NCCF EUR'!L603,'5. NCCF GBP'!L603,'6. NCCF Autres (inclus)'!L603)</f>
        <v>0</v>
      </c>
      <c r="M603" s="392">
        <f>SUM('2. NCCF CAD'!M603,'3. NCCF USD'!M603,'4. NCCF EUR'!M603,'5. NCCF GBP'!M603,'6. NCCF Autres (inclus)'!M603)</f>
        <v>0</v>
      </c>
      <c r="N603" s="392">
        <f>SUM('2. NCCF CAD'!N603,'3. NCCF USD'!N603,'4. NCCF EUR'!N603,'5. NCCF GBP'!N603,'6. NCCF Autres (inclus)'!N603)</f>
        <v>0</v>
      </c>
      <c r="O603" s="392">
        <f>SUM('2. NCCF CAD'!O603,'3. NCCF USD'!O603,'4. NCCF EUR'!O603,'5. NCCF GBP'!O603,'6. NCCF Autres (inclus)'!O603)</f>
        <v>0</v>
      </c>
      <c r="P603" s="392">
        <f>SUM('2. NCCF CAD'!P603,'3. NCCF USD'!P603,'4. NCCF EUR'!P603,'5. NCCF GBP'!P603,'6. NCCF Autres (inclus)'!P603)</f>
        <v>0</v>
      </c>
      <c r="Q603" s="392">
        <f>SUM('2. NCCF CAD'!Q603,'3. NCCF USD'!Q603,'4. NCCF EUR'!Q603,'5. NCCF GBP'!Q603,'6. NCCF Autres (inclus)'!Q603)</f>
        <v>0</v>
      </c>
      <c r="R603" s="392">
        <f>SUM('2. NCCF CAD'!R603,'3. NCCF USD'!R603,'4. NCCF EUR'!R603,'5. NCCF GBP'!R603,'6. NCCF Autres (inclus)'!R603)</f>
        <v>0</v>
      </c>
      <c r="S603" s="392">
        <f>SUM('2. NCCF CAD'!S603,'3. NCCF USD'!S603,'4. NCCF EUR'!S603,'5. NCCF GBP'!S603,'6. NCCF Autres (inclus)'!S603)</f>
        <v>0</v>
      </c>
      <c r="T603" s="392">
        <f>SUM('2. NCCF CAD'!T603,'3. NCCF USD'!T603,'4. NCCF EUR'!T603,'5. NCCF GBP'!T603,'6. NCCF Autres (inclus)'!T603)</f>
        <v>0</v>
      </c>
      <c r="U603" s="388">
        <f>SUM('2. NCCF CAD'!U603,'3. NCCF USD'!U603,'4. NCCF EUR'!U603,'5. NCCF GBP'!U603,'6. NCCF Autres (inclus)'!U603)</f>
        <v>0</v>
      </c>
      <c r="V603" s="393">
        <f>SUM('2. NCCF CAD'!V603,'3. NCCF USD'!V603,'4. NCCF EUR'!V603,'5. NCCF GBP'!V603,'6. NCCF Autres (inclus)'!V603)</f>
        <v>0</v>
      </c>
      <c r="W603" s="420">
        <f>SUM('2. NCCF CAD'!W603,'3. NCCF USD'!W603,'4. NCCF EUR'!W603,'5. NCCF GBP'!W603,'6. NCCF Autres (inclus)'!W603)</f>
        <v>0</v>
      </c>
      <c r="Y603" s="236"/>
    </row>
    <row r="604" spans="2:25" x14ac:dyDescent="0.25">
      <c r="B604" s="465"/>
      <c r="C604" s="272"/>
      <c r="D604" s="272" t="s">
        <v>49</v>
      </c>
      <c r="E604" s="273"/>
      <c r="F604" s="273"/>
      <c r="G604" s="367"/>
      <c r="H604" s="368"/>
      <c r="I604" s="369"/>
      <c r="J604" s="369"/>
      <c r="K604" s="369"/>
      <c r="L604" s="363"/>
      <c r="M604" s="364"/>
      <c r="N604" s="364"/>
      <c r="O604" s="364"/>
      <c r="P604" s="364"/>
      <c r="Q604" s="364"/>
      <c r="R604" s="364"/>
      <c r="S604" s="364"/>
      <c r="T604" s="364"/>
      <c r="U604" s="364"/>
      <c r="V604" s="365"/>
      <c r="W604" s="365"/>
      <c r="Y604" s="353"/>
    </row>
    <row r="605" spans="2:25" x14ac:dyDescent="0.25">
      <c r="B605" s="465"/>
      <c r="C605" s="272"/>
      <c r="D605" s="272"/>
      <c r="E605" s="273" t="s">
        <v>50</v>
      </c>
      <c r="F605" s="273"/>
      <c r="G605" s="367">
        <f t="shared" ref="G605:W605" si="130">SUBTOTAL(9,G606:G607)</f>
        <v>0</v>
      </c>
      <c r="H605" s="368">
        <f t="shared" si="130"/>
        <v>0</v>
      </c>
      <c r="I605" s="369">
        <f t="shared" si="130"/>
        <v>0</v>
      </c>
      <c r="J605" s="369">
        <f t="shared" si="130"/>
        <v>0</v>
      </c>
      <c r="K605" s="370">
        <f t="shared" si="130"/>
        <v>0</v>
      </c>
      <c r="L605" s="364">
        <f t="shared" si="130"/>
        <v>0</v>
      </c>
      <c r="M605" s="364">
        <f t="shared" si="130"/>
        <v>0</v>
      </c>
      <c r="N605" s="364">
        <f t="shared" si="130"/>
        <v>0</v>
      </c>
      <c r="O605" s="364">
        <f t="shared" si="130"/>
        <v>0</v>
      </c>
      <c r="P605" s="364">
        <f t="shared" si="130"/>
        <v>0</v>
      </c>
      <c r="Q605" s="364">
        <f t="shared" si="130"/>
        <v>0</v>
      </c>
      <c r="R605" s="364">
        <f t="shared" si="130"/>
        <v>0</v>
      </c>
      <c r="S605" s="364">
        <f t="shared" si="130"/>
        <v>0</v>
      </c>
      <c r="T605" s="364">
        <f t="shared" si="130"/>
        <v>0</v>
      </c>
      <c r="U605" s="364">
        <f t="shared" si="130"/>
        <v>0</v>
      </c>
      <c r="V605" s="364">
        <f t="shared" si="130"/>
        <v>0</v>
      </c>
      <c r="W605" s="366">
        <f t="shared" si="130"/>
        <v>0</v>
      </c>
      <c r="Y605" s="354"/>
    </row>
    <row r="606" spans="2:25" outlineLevel="1" x14ac:dyDescent="0.25">
      <c r="B606" s="465"/>
      <c r="C606" s="272"/>
      <c r="D606" s="272"/>
      <c r="E606" s="273"/>
      <c r="F606" s="274" t="s">
        <v>51</v>
      </c>
      <c r="G606" s="394">
        <f>SUM('2. NCCF CAD'!G606,'3. NCCF USD'!G606,'4. NCCF EUR'!G606,'5. NCCF GBP'!G606,'6. NCCF Autres (inclus)'!G606)</f>
        <v>0</v>
      </c>
      <c r="H606" s="421">
        <f>SUM('2. NCCF CAD'!H606,'3. NCCF USD'!H606,'4. NCCF EUR'!H606,'5. NCCF GBP'!H606,'6. NCCF Autres (inclus)'!H606)</f>
        <v>0</v>
      </c>
      <c r="I606" s="389">
        <f>SUM('2. NCCF CAD'!I606,'3. NCCF USD'!I606,'4. NCCF EUR'!I606,'5. NCCF GBP'!I606,'6. NCCF Autres (inclus)'!I606)</f>
        <v>0</v>
      </c>
      <c r="J606" s="389">
        <f>SUM('2. NCCF CAD'!J606,'3. NCCF USD'!J606,'4. NCCF EUR'!J606,'5. NCCF GBP'!J606,'6. NCCF Autres (inclus)'!J606)</f>
        <v>0</v>
      </c>
      <c r="K606" s="436">
        <f>SUM('2. NCCF CAD'!K606,'3. NCCF USD'!K606,'4. NCCF EUR'!K606,'5. NCCF GBP'!K606,'6. NCCF Autres (inclus)'!K606)</f>
        <v>0</v>
      </c>
      <c r="L606" s="400">
        <f>SUM('2. NCCF CAD'!L606,'3. NCCF USD'!L606,'4. NCCF EUR'!L606,'5. NCCF GBP'!L606,'6. NCCF Autres (inclus)'!L606)</f>
        <v>0</v>
      </c>
      <c r="M606" s="392">
        <f>SUM('2. NCCF CAD'!M606,'3. NCCF USD'!M606,'4. NCCF EUR'!M606,'5. NCCF GBP'!M606,'6. NCCF Autres (inclus)'!M606)</f>
        <v>0</v>
      </c>
      <c r="N606" s="392">
        <f>SUM('2. NCCF CAD'!N606,'3. NCCF USD'!N606,'4. NCCF EUR'!N606,'5. NCCF GBP'!N606,'6. NCCF Autres (inclus)'!N606)</f>
        <v>0</v>
      </c>
      <c r="O606" s="392">
        <f>SUM('2. NCCF CAD'!O606,'3. NCCF USD'!O606,'4. NCCF EUR'!O606,'5. NCCF GBP'!O606,'6. NCCF Autres (inclus)'!O606)</f>
        <v>0</v>
      </c>
      <c r="P606" s="392">
        <f>SUM('2. NCCF CAD'!P606,'3. NCCF USD'!P606,'4. NCCF EUR'!P606,'5. NCCF GBP'!P606,'6. NCCF Autres (inclus)'!P606)</f>
        <v>0</v>
      </c>
      <c r="Q606" s="392">
        <f>SUM('2. NCCF CAD'!Q606,'3. NCCF USD'!Q606,'4. NCCF EUR'!Q606,'5. NCCF GBP'!Q606,'6. NCCF Autres (inclus)'!Q606)</f>
        <v>0</v>
      </c>
      <c r="R606" s="392">
        <f>SUM('2. NCCF CAD'!R606,'3. NCCF USD'!R606,'4. NCCF EUR'!R606,'5. NCCF GBP'!R606,'6. NCCF Autres (inclus)'!R606)</f>
        <v>0</v>
      </c>
      <c r="S606" s="392">
        <f>SUM('2. NCCF CAD'!S606,'3. NCCF USD'!S606,'4. NCCF EUR'!S606,'5. NCCF GBP'!S606,'6. NCCF Autres (inclus)'!S606)</f>
        <v>0</v>
      </c>
      <c r="T606" s="392">
        <f>SUM('2. NCCF CAD'!T606,'3. NCCF USD'!T606,'4. NCCF EUR'!T606,'5. NCCF GBP'!T606,'6. NCCF Autres (inclus)'!T606)</f>
        <v>0</v>
      </c>
      <c r="U606" s="388">
        <f>SUM('2. NCCF CAD'!U606,'3. NCCF USD'!U606,'4. NCCF EUR'!U606,'5. NCCF GBP'!U606,'6. NCCF Autres (inclus)'!U606)</f>
        <v>0</v>
      </c>
      <c r="V606" s="393">
        <f>SUM('2. NCCF CAD'!V606,'3. NCCF USD'!V606,'4. NCCF EUR'!V606,'5. NCCF GBP'!V606,'6. NCCF Autres (inclus)'!V606)</f>
        <v>0</v>
      </c>
      <c r="W606" s="420">
        <f>SUM('2. NCCF CAD'!W606,'3. NCCF USD'!W606,'4. NCCF EUR'!W606,'5. NCCF GBP'!W606,'6. NCCF Autres (inclus)'!W606)</f>
        <v>0</v>
      </c>
      <c r="Y606" s="236"/>
    </row>
    <row r="607" spans="2:25" outlineLevel="1" x14ac:dyDescent="0.25">
      <c r="B607" s="465"/>
      <c r="C607" s="272"/>
      <c r="D607" s="272"/>
      <c r="E607" s="273"/>
      <c r="F607" s="274" t="s">
        <v>52</v>
      </c>
      <c r="G607" s="394">
        <f>SUM('2. NCCF CAD'!G607,'3. NCCF USD'!G607,'4. NCCF EUR'!G607,'5. NCCF GBP'!G607,'6. NCCF Autres (inclus)'!G607)</f>
        <v>0</v>
      </c>
      <c r="H607" s="421">
        <f>SUM('2. NCCF CAD'!H607,'3. NCCF USD'!H607,'4. NCCF EUR'!H607,'5. NCCF GBP'!H607,'6. NCCF Autres (inclus)'!H607)</f>
        <v>0</v>
      </c>
      <c r="I607" s="389">
        <f>SUM('2. NCCF CAD'!I607,'3. NCCF USD'!I607,'4. NCCF EUR'!I607,'5. NCCF GBP'!I607,'6. NCCF Autres (inclus)'!I607)</f>
        <v>0</v>
      </c>
      <c r="J607" s="389">
        <f>SUM('2. NCCF CAD'!J607,'3. NCCF USD'!J607,'4. NCCF EUR'!J607,'5. NCCF GBP'!J607,'6. NCCF Autres (inclus)'!J607)</f>
        <v>0</v>
      </c>
      <c r="K607" s="436">
        <f>SUM('2. NCCF CAD'!K607,'3. NCCF USD'!K607,'4. NCCF EUR'!K607,'5. NCCF GBP'!K607,'6. NCCF Autres (inclus)'!K607)</f>
        <v>0</v>
      </c>
      <c r="L607" s="400">
        <f>SUM('2. NCCF CAD'!L607,'3. NCCF USD'!L607,'4. NCCF EUR'!L607,'5. NCCF GBP'!L607,'6. NCCF Autres (inclus)'!L607)</f>
        <v>0</v>
      </c>
      <c r="M607" s="392">
        <f>SUM('2. NCCF CAD'!M607,'3. NCCF USD'!M607,'4. NCCF EUR'!M607,'5. NCCF GBP'!M607,'6. NCCF Autres (inclus)'!M607)</f>
        <v>0</v>
      </c>
      <c r="N607" s="392">
        <f>SUM('2. NCCF CAD'!N607,'3. NCCF USD'!N607,'4. NCCF EUR'!N607,'5. NCCF GBP'!N607,'6. NCCF Autres (inclus)'!N607)</f>
        <v>0</v>
      </c>
      <c r="O607" s="392">
        <f>SUM('2. NCCF CAD'!O607,'3. NCCF USD'!O607,'4. NCCF EUR'!O607,'5. NCCF GBP'!O607,'6. NCCF Autres (inclus)'!O607)</f>
        <v>0</v>
      </c>
      <c r="P607" s="392">
        <f>SUM('2. NCCF CAD'!P607,'3. NCCF USD'!P607,'4. NCCF EUR'!P607,'5. NCCF GBP'!P607,'6. NCCF Autres (inclus)'!P607)</f>
        <v>0</v>
      </c>
      <c r="Q607" s="392">
        <f>SUM('2. NCCF CAD'!Q607,'3. NCCF USD'!Q607,'4. NCCF EUR'!Q607,'5. NCCF GBP'!Q607,'6. NCCF Autres (inclus)'!Q607)</f>
        <v>0</v>
      </c>
      <c r="R607" s="392">
        <f>SUM('2. NCCF CAD'!R607,'3. NCCF USD'!R607,'4. NCCF EUR'!R607,'5. NCCF GBP'!R607,'6. NCCF Autres (inclus)'!R607)</f>
        <v>0</v>
      </c>
      <c r="S607" s="392">
        <f>SUM('2. NCCF CAD'!S607,'3. NCCF USD'!S607,'4. NCCF EUR'!S607,'5. NCCF GBP'!S607,'6. NCCF Autres (inclus)'!S607)</f>
        <v>0</v>
      </c>
      <c r="T607" s="392">
        <f>SUM('2. NCCF CAD'!T607,'3. NCCF USD'!T607,'4. NCCF EUR'!T607,'5. NCCF GBP'!T607,'6. NCCF Autres (inclus)'!T607)</f>
        <v>0</v>
      </c>
      <c r="U607" s="388">
        <f>SUM('2. NCCF CAD'!U607,'3. NCCF USD'!U607,'4. NCCF EUR'!U607,'5. NCCF GBP'!U607,'6. NCCF Autres (inclus)'!U607)</f>
        <v>0</v>
      </c>
      <c r="V607" s="393">
        <f>SUM('2. NCCF CAD'!V607,'3. NCCF USD'!V607,'4. NCCF EUR'!V607,'5. NCCF GBP'!V607,'6. NCCF Autres (inclus)'!V607)</f>
        <v>0</v>
      </c>
      <c r="W607" s="420">
        <f>SUM('2. NCCF CAD'!W607,'3. NCCF USD'!W607,'4. NCCF EUR'!W607,'5. NCCF GBP'!W607,'6. NCCF Autres (inclus)'!W607)</f>
        <v>0</v>
      </c>
      <c r="Y607" s="236"/>
    </row>
    <row r="608" spans="2:25" x14ac:dyDescent="0.25">
      <c r="B608" s="465"/>
      <c r="C608" s="272"/>
      <c r="D608" s="272"/>
      <c r="E608" s="273" t="s">
        <v>53</v>
      </c>
      <c r="F608" s="273"/>
      <c r="G608" s="367">
        <f t="shared" ref="G608:W608" si="131">SUBTOTAL(9,G609:G611)</f>
        <v>0</v>
      </c>
      <c r="H608" s="368">
        <f t="shared" si="131"/>
        <v>0</v>
      </c>
      <c r="I608" s="369">
        <f t="shared" si="131"/>
        <v>0</v>
      </c>
      <c r="J608" s="369">
        <f t="shared" si="131"/>
        <v>0</v>
      </c>
      <c r="K608" s="370">
        <f t="shared" si="131"/>
        <v>0</v>
      </c>
      <c r="L608" s="364">
        <f t="shared" si="131"/>
        <v>0</v>
      </c>
      <c r="M608" s="364">
        <f t="shared" si="131"/>
        <v>0</v>
      </c>
      <c r="N608" s="364">
        <f t="shared" si="131"/>
        <v>0</v>
      </c>
      <c r="O608" s="364">
        <f t="shared" si="131"/>
        <v>0</v>
      </c>
      <c r="P608" s="364">
        <f t="shared" si="131"/>
        <v>0</v>
      </c>
      <c r="Q608" s="364">
        <f t="shared" si="131"/>
        <v>0</v>
      </c>
      <c r="R608" s="364">
        <f t="shared" si="131"/>
        <v>0</v>
      </c>
      <c r="S608" s="364">
        <f t="shared" si="131"/>
        <v>0</v>
      </c>
      <c r="T608" s="364">
        <f t="shared" si="131"/>
        <v>0</v>
      </c>
      <c r="U608" s="364">
        <f t="shared" si="131"/>
        <v>0</v>
      </c>
      <c r="V608" s="364">
        <f t="shared" si="131"/>
        <v>0</v>
      </c>
      <c r="W608" s="366">
        <f t="shared" si="131"/>
        <v>0</v>
      </c>
      <c r="Y608" s="238"/>
    </row>
    <row r="609" spans="2:25" outlineLevel="1" x14ac:dyDescent="0.25">
      <c r="B609" s="465"/>
      <c r="C609" s="272"/>
      <c r="D609" s="272"/>
      <c r="E609" s="273"/>
      <c r="F609" s="274" t="s">
        <v>54</v>
      </c>
      <c r="G609" s="394">
        <f>SUM('2. NCCF CAD'!G609,'3. NCCF USD'!G609,'4. NCCF EUR'!G609,'5. NCCF GBP'!G609,'6. NCCF Autres (inclus)'!G609)</f>
        <v>0</v>
      </c>
      <c r="H609" s="421">
        <f>SUM('2. NCCF CAD'!H609,'3. NCCF USD'!H609,'4. NCCF EUR'!H609,'5. NCCF GBP'!H609,'6. NCCF Autres (inclus)'!H609)</f>
        <v>0</v>
      </c>
      <c r="I609" s="389">
        <f>SUM('2. NCCF CAD'!I609,'3. NCCF USD'!I609,'4. NCCF EUR'!I609,'5. NCCF GBP'!I609,'6. NCCF Autres (inclus)'!I609)</f>
        <v>0</v>
      </c>
      <c r="J609" s="389">
        <f>SUM('2. NCCF CAD'!J609,'3. NCCF USD'!J609,'4. NCCF EUR'!J609,'5. NCCF GBP'!J609,'6. NCCF Autres (inclus)'!J609)</f>
        <v>0</v>
      </c>
      <c r="K609" s="436">
        <f>SUM('2. NCCF CAD'!K609,'3. NCCF USD'!K609,'4. NCCF EUR'!K609,'5. NCCF GBP'!K609,'6. NCCF Autres (inclus)'!K609)</f>
        <v>0</v>
      </c>
      <c r="L609" s="400">
        <f>SUM('2. NCCF CAD'!L609,'3. NCCF USD'!L609,'4. NCCF EUR'!L609,'5. NCCF GBP'!L609,'6. NCCF Autres (inclus)'!L609)</f>
        <v>0</v>
      </c>
      <c r="M609" s="392">
        <f>SUM('2. NCCF CAD'!M609,'3. NCCF USD'!M609,'4. NCCF EUR'!M609,'5. NCCF GBP'!M609,'6. NCCF Autres (inclus)'!M609)</f>
        <v>0</v>
      </c>
      <c r="N609" s="392">
        <f>SUM('2. NCCF CAD'!N609,'3. NCCF USD'!N609,'4. NCCF EUR'!N609,'5. NCCF GBP'!N609,'6. NCCF Autres (inclus)'!N609)</f>
        <v>0</v>
      </c>
      <c r="O609" s="392">
        <f>SUM('2. NCCF CAD'!O609,'3. NCCF USD'!O609,'4. NCCF EUR'!O609,'5. NCCF GBP'!O609,'6. NCCF Autres (inclus)'!O609)</f>
        <v>0</v>
      </c>
      <c r="P609" s="392">
        <f>SUM('2. NCCF CAD'!P609,'3. NCCF USD'!P609,'4. NCCF EUR'!P609,'5. NCCF GBP'!P609,'6. NCCF Autres (inclus)'!P609)</f>
        <v>0</v>
      </c>
      <c r="Q609" s="392">
        <f>SUM('2. NCCF CAD'!Q609,'3. NCCF USD'!Q609,'4. NCCF EUR'!Q609,'5. NCCF GBP'!Q609,'6. NCCF Autres (inclus)'!Q609)</f>
        <v>0</v>
      </c>
      <c r="R609" s="392">
        <f>SUM('2. NCCF CAD'!R609,'3. NCCF USD'!R609,'4. NCCF EUR'!R609,'5. NCCF GBP'!R609,'6. NCCF Autres (inclus)'!R609)</f>
        <v>0</v>
      </c>
      <c r="S609" s="392">
        <f>SUM('2. NCCF CAD'!S609,'3. NCCF USD'!S609,'4. NCCF EUR'!S609,'5. NCCF GBP'!S609,'6. NCCF Autres (inclus)'!S609)</f>
        <v>0</v>
      </c>
      <c r="T609" s="392">
        <f>SUM('2. NCCF CAD'!T609,'3. NCCF USD'!T609,'4. NCCF EUR'!T609,'5. NCCF GBP'!T609,'6. NCCF Autres (inclus)'!T609)</f>
        <v>0</v>
      </c>
      <c r="U609" s="388">
        <f>SUM('2. NCCF CAD'!U609,'3. NCCF USD'!U609,'4. NCCF EUR'!U609,'5. NCCF GBP'!U609,'6. NCCF Autres (inclus)'!U609)</f>
        <v>0</v>
      </c>
      <c r="V609" s="393">
        <f>SUM('2. NCCF CAD'!V609,'3. NCCF USD'!V609,'4. NCCF EUR'!V609,'5. NCCF GBP'!V609,'6. NCCF Autres (inclus)'!V609)</f>
        <v>0</v>
      </c>
      <c r="W609" s="420">
        <f>SUM('2. NCCF CAD'!W609,'3. NCCF USD'!W609,'4. NCCF EUR'!W609,'5. NCCF GBP'!W609,'6. NCCF Autres (inclus)'!W609)</f>
        <v>0</v>
      </c>
      <c r="Y609" s="236"/>
    </row>
    <row r="610" spans="2:25" outlineLevel="1" x14ac:dyDescent="0.25">
      <c r="B610" s="465"/>
      <c r="C610" s="272"/>
      <c r="D610" s="272"/>
      <c r="E610" s="273"/>
      <c r="F610" s="274" t="s">
        <v>55</v>
      </c>
      <c r="G610" s="394">
        <f>SUM('2. NCCF CAD'!G610,'3. NCCF USD'!G610,'4. NCCF EUR'!G610,'5. NCCF GBP'!G610,'6. NCCF Autres (inclus)'!G610)</f>
        <v>0</v>
      </c>
      <c r="H610" s="421">
        <f>SUM('2. NCCF CAD'!H610,'3. NCCF USD'!H610,'4. NCCF EUR'!H610,'5. NCCF GBP'!H610,'6. NCCF Autres (inclus)'!H610)</f>
        <v>0</v>
      </c>
      <c r="I610" s="389">
        <f>SUM('2. NCCF CAD'!I610,'3. NCCF USD'!I610,'4. NCCF EUR'!I610,'5. NCCF GBP'!I610,'6. NCCF Autres (inclus)'!I610)</f>
        <v>0</v>
      </c>
      <c r="J610" s="389">
        <f>SUM('2. NCCF CAD'!J610,'3. NCCF USD'!J610,'4. NCCF EUR'!J610,'5. NCCF GBP'!J610,'6. NCCF Autres (inclus)'!J610)</f>
        <v>0</v>
      </c>
      <c r="K610" s="436">
        <f>SUM('2. NCCF CAD'!K610,'3. NCCF USD'!K610,'4. NCCF EUR'!K610,'5. NCCF GBP'!K610,'6. NCCF Autres (inclus)'!K610)</f>
        <v>0</v>
      </c>
      <c r="L610" s="400">
        <f>SUM('2. NCCF CAD'!L610,'3. NCCF USD'!L610,'4. NCCF EUR'!L610,'5. NCCF GBP'!L610,'6. NCCF Autres (inclus)'!L610)</f>
        <v>0</v>
      </c>
      <c r="M610" s="392">
        <f>SUM('2. NCCF CAD'!M610,'3. NCCF USD'!M610,'4. NCCF EUR'!M610,'5. NCCF GBP'!M610,'6. NCCF Autres (inclus)'!M610)</f>
        <v>0</v>
      </c>
      <c r="N610" s="392">
        <f>SUM('2. NCCF CAD'!N610,'3. NCCF USD'!N610,'4. NCCF EUR'!N610,'5. NCCF GBP'!N610,'6. NCCF Autres (inclus)'!N610)</f>
        <v>0</v>
      </c>
      <c r="O610" s="392">
        <f>SUM('2. NCCF CAD'!O610,'3. NCCF USD'!O610,'4. NCCF EUR'!O610,'5. NCCF GBP'!O610,'6. NCCF Autres (inclus)'!O610)</f>
        <v>0</v>
      </c>
      <c r="P610" s="392">
        <f>SUM('2. NCCF CAD'!P610,'3. NCCF USD'!P610,'4. NCCF EUR'!P610,'5. NCCF GBP'!P610,'6. NCCF Autres (inclus)'!P610)</f>
        <v>0</v>
      </c>
      <c r="Q610" s="392">
        <f>SUM('2. NCCF CAD'!Q610,'3. NCCF USD'!Q610,'4. NCCF EUR'!Q610,'5. NCCF GBP'!Q610,'6. NCCF Autres (inclus)'!Q610)</f>
        <v>0</v>
      </c>
      <c r="R610" s="392">
        <f>SUM('2. NCCF CAD'!R610,'3. NCCF USD'!R610,'4. NCCF EUR'!R610,'5. NCCF GBP'!R610,'6. NCCF Autres (inclus)'!R610)</f>
        <v>0</v>
      </c>
      <c r="S610" s="392">
        <f>SUM('2. NCCF CAD'!S610,'3. NCCF USD'!S610,'4. NCCF EUR'!S610,'5. NCCF GBP'!S610,'6. NCCF Autres (inclus)'!S610)</f>
        <v>0</v>
      </c>
      <c r="T610" s="392">
        <f>SUM('2. NCCF CAD'!T610,'3. NCCF USD'!T610,'4. NCCF EUR'!T610,'5. NCCF GBP'!T610,'6. NCCF Autres (inclus)'!T610)</f>
        <v>0</v>
      </c>
      <c r="U610" s="388">
        <f>SUM('2. NCCF CAD'!U610,'3. NCCF USD'!U610,'4. NCCF EUR'!U610,'5. NCCF GBP'!U610,'6. NCCF Autres (inclus)'!U610)</f>
        <v>0</v>
      </c>
      <c r="V610" s="393">
        <f>SUM('2. NCCF CAD'!V610,'3. NCCF USD'!V610,'4. NCCF EUR'!V610,'5. NCCF GBP'!V610,'6. NCCF Autres (inclus)'!V610)</f>
        <v>0</v>
      </c>
      <c r="W610" s="420">
        <f>SUM('2. NCCF CAD'!W610,'3. NCCF USD'!W610,'4. NCCF EUR'!W610,'5. NCCF GBP'!W610,'6. NCCF Autres (inclus)'!W610)</f>
        <v>0</v>
      </c>
      <c r="Y610" s="236"/>
    </row>
    <row r="611" spans="2:25" outlineLevel="1" x14ac:dyDescent="0.25">
      <c r="B611" s="465"/>
      <c r="C611" s="272"/>
      <c r="D611" s="272"/>
      <c r="E611" s="273"/>
      <c r="F611" s="274" t="s">
        <v>56</v>
      </c>
      <c r="G611" s="394">
        <f>SUM('2. NCCF CAD'!G611,'3. NCCF USD'!G611,'4. NCCF EUR'!G611,'5. NCCF GBP'!G611,'6. NCCF Autres (inclus)'!G611)</f>
        <v>0</v>
      </c>
      <c r="H611" s="421">
        <f>SUM('2. NCCF CAD'!H611,'3. NCCF USD'!H611,'4. NCCF EUR'!H611,'5. NCCF GBP'!H611,'6. NCCF Autres (inclus)'!H611)</f>
        <v>0</v>
      </c>
      <c r="I611" s="389">
        <f>SUM('2. NCCF CAD'!I611,'3. NCCF USD'!I611,'4. NCCF EUR'!I611,'5. NCCF GBP'!I611,'6. NCCF Autres (inclus)'!I611)</f>
        <v>0</v>
      </c>
      <c r="J611" s="389">
        <f>SUM('2. NCCF CAD'!J611,'3. NCCF USD'!J611,'4. NCCF EUR'!J611,'5. NCCF GBP'!J611,'6. NCCF Autres (inclus)'!J611)</f>
        <v>0</v>
      </c>
      <c r="K611" s="436">
        <f>SUM('2. NCCF CAD'!K611,'3. NCCF USD'!K611,'4. NCCF EUR'!K611,'5. NCCF GBP'!K611,'6. NCCF Autres (inclus)'!K611)</f>
        <v>0</v>
      </c>
      <c r="L611" s="400">
        <f>SUM('2. NCCF CAD'!L611,'3. NCCF USD'!L611,'4. NCCF EUR'!L611,'5. NCCF GBP'!L611,'6. NCCF Autres (inclus)'!L611)</f>
        <v>0</v>
      </c>
      <c r="M611" s="392">
        <f>SUM('2. NCCF CAD'!M611,'3. NCCF USD'!M611,'4. NCCF EUR'!M611,'5. NCCF GBP'!M611,'6. NCCF Autres (inclus)'!M611)</f>
        <v>0</v>
      </c>
      <c r="N611" s="392">
        <f>SUM('2. NCCF CAD'!N611,'3. NCCF USD'!N611,'4. NCCF EUR'!N611,'5. NCCF GBP'!N611,'6. NCCF Autres (inclus)'!N611)</f>
        <v>0</v>
      </c>
      <c r="O611" s="392">
        <f>SUM('2. NCCF CAD'!O611,'3. NCCF USD'!O611,'4. NCCF EUR'!O611,'5. NCCF GBP'!O611,'6. NCCF Autres (inclus)'!O611)</f>
        <v>0</v>
      </c>
      <c r="P611" s="392">
        <f>SUM('2. NCCF CAD'!P611,'3. NCCF USD'!P611,'4. NCCF EUR'!P611,'5. NCCF GBP'!P611,'6. NCCF Autres (inclus)'!P611)</f>
        <v>0</v>
      </c>
      <c r="Q611" s="392">
        <f>SUM('2. NCCF CAD'!Q611,'3. NCCF USD'!Q611,'4. NCCF EUR'!Q611,'5. NCCF GBP'!Q611,'6. NCCF Autres (inclus)'!Q611)</f>
        <v>0</v>
      </c>
      <c r="R611" s="392">
        <f>SUM('2. NCCF CAD'!R611,'3. NCCF USD'!R611,'4. NCCF EUR'!R611,'5. NCCF GBP'!R611,'6. NCCF Autres (inclus)'!R611)</f>
        <v>0</v>
      </c>
      <c r="S611" s="392">
        <f>SUM('2. NCCF CAD'!S611,'3. NCCF USD'!S611,'4. NCCF EUR'!S611,'5. NCCF GBP'!S611,'6. NCCF Autres (inclus)'!S611)</f>
        <v>0</v>
      </c>
      <c r="T611" s="392">
        <f>SUM('2. NCCF CAD'!T611,'3. NCCF USD'!T611,'4. NCCF EUR'!T611,'5. NCCF GBP'!T611,'6. NCCF Autres (inclus)'!T611)</f>
        <v>0</v>
      </c>
      <c r="U611" s="388">
        <f>SUM('2. NCCF CAD'!U611,'3. NCCF USD'!U611,'4. NCCF EUR'!U611,'5. NCCF GBP'!U611,'6. NCCF Autres (inclus)'!U611)</f>
        <v>0</v>
      </c>
      <c r="V611" s="393">
        <f>SUM('2. NCCF CAD'!V611,'3. NCCF USD'!V611,'4. NCCF EUR'!V611,'5. NCCF GBP'!V611,'6. NCCF Autres (inclus)'!V611)</f>
        <v>0</v>
      </c>
      <c r="W611" s="420">
        <f>SUM('2. NCCF CAD'!W611,'3. NCCF USD'!W611,'4. NCCF EUR'!W611,'5. NCCF GBP'!W611,'6. NCCF Autres (inclus)'!W611)</f>
        <v>0</v>
      </c>
      <c r="Y611" s="236"/>
    </row>
    <row r="612" spans="2:25" x14ac:dyDescent="0.25">
      <c r="B612" s="465"/>
      <c r="C612" s="272"/>
      <c r="D612" s="272"/>
      <c r="E612" s="273" t="s">
        <v>57</v>
      </c>
      <c r="F612" s="273"/>
      <c r="G612" s="367">
        <f t="shared" ref="G612:W612" si="132">SUBTOTAL(9,G613:G614)</f>
        <v>0</v>
      </c>
      <c r="H612" s="368">
        <f t="shared" si="132"/>
        <v>0</v>
      </c>
      <c r="I612" s="369">
        <f t="shared" si="132"/>
        <v>0</v>
      </c>
      <c r="J612" s="369">
        <f t="shared" si="132"/>
        <v>0</v>
      </c>
      <c r="K612" s="370">
        <f t="shared" si="132"/>
        <v>0</v>
      </c>
      <c r="L612" s="364">
        <f t="shared" si="132"/>
        <v>0</v>
      </c>
      <c r="M612" s="364">
        <f t="shared" si="132"/>
        <v>0</v>
      </c>
      <c r="N612" s="364">
        <f t="shared" si="132"/>
        <v>0</v>
      </c>
      <c r="O612" s="364">
        <f t="shared" si="132"/>
        <v>0</v>
      </c>
      <c r="P612" s="364">
        <f t="shared" si="132"/>
        <v>0</v>
      </c>
      <c r="Q612" s="364">
        <f t="shared" si="132"/>
        <v>0</v>
      </c>
      <c r="R612" s="364">
        <f t="shared" si="132"/>
        <v>0</v>
      </c>
      <c r="S612" s="364">
        <f t="shared" si="132"/>
        <v>0</v>
      </c>
      <c r="T612" s="364">
        <f t="shared" si="132"/>
        <v>0</v>
      </c>
      <c r="U612" s="364">
        <f t="shared" si="132"/>
        <v>0</v>
      </c>
      <c r="V612" s="364">
        <f t="shared" si="132"/>
        <v>0</v>
      </c>
      <c r="W612" s="366">
        <f t="shared" si="132"/>
        <v>0</v>
      </c>
      <c r="Y612" s="238"/>
    </row>
    <row r="613" spans="2:25" outlineLevel="1" x14ac:dyDescent="0.25">
      <c r="B613" s="465"/>
      <c r="C613" s="272"/>
      <c r="D613" s="272"/>
      <c r="E613" s="273"/>
      <c r="F613" s="274" t="s">
        <v>58</v>
      </c>
      <c r="G613" s="394">
        <f>SUM('2. NCCF CAD'!G613,'3. NCCF USD'!G613,'4. NCCF EUR'!G613,'5. NCCF GBP'!G613,'6. NCCF Autres (inclus)'!G613)</f>
        <v>0</v>
      </c>
      <c r="H613" s="421">
        <f>SUM('2. NCCF CAD'!H613,'3. NCCF USD'!H613,'4. NCCF EUR'!H613,'5. NCCF GBP'!H613,'6. NCCF Autres (inclus)'!H613)</f>
        <v>0</v>
      </c>
      <c r="I613" s="389">
        <f>SUM('2. NCCF CAD'!I613,'3. NCCF USD'!I613,'4. NCCF EUR'!I613,'5. NCCF GBP'!I613,'6. NCCF Autres (inclus)'!I613)</f>
        <v>0</v>
      </c>
      <c r="J613" s="389">
        <f>SUM('2. NCCF CAD'!J613,'3. NCCF USD'!J613,'4. NCCF EUR'!J613,'5. NCCF GBP'!J613,'6. NCCF Autres (inclus)'!J613)</f>
        <v>0</v>
      </c>
      <c r="K613" s="436">
        <f>SUM('2. NCCF CAD'!K613,'3. NCCF USD'!K613,'4. NCCF EUR'!K613,'5. NCCF GBP'!K613,'6. NCCF Autres (inclus)'!K613)</f>
        <v>0</v>
      </c>
      <c r="L613" s="400">
        <f>SUM('2. NCCF CAD'!L613,'3. NCCF USD'!L613,'4. NCCF EUR'!L613,'5. NCCF GBP'!L613,'6. NCCF Autres (inclus)'!L613)</f>
        <v>0</v>
      </c>
      <c r="M613" s="392">
        <f>SUM('2. NCCF CAD'!M613,'3. NCCF USD'!M613,'4. NCCF EUR'!M613,'5. NCCF GBP'!M613,'6. NCCF Autres (inclus)'!M613)</f>
        <v>0</v>
      </c>
      <c r="N613" s="392">
        <f>SUM('2. NCCF CAD'!N613,'3. NCCF USD'!N613,'4. NCCF EUR'!N613,'5. NCCF GBP'!N613,'6. NCCF Autres (inclus)'!N613)</f>
        <v>0</v>
      </c>
      <c r="O613" s="392">
        <f>SUM('2. NCCF CAD'!O613,'3. NCCF USD'!O613,'4. NCCF EUR'!O613,'5. NCCF GBP'!O613,'6. NCCF Autres (inclus)'!O613)</f>
        <v>0</v>
      </c>
      <c r="P613" s="392">
        <f>SUM('2. NCCF CAD'!P613,'3. NCCF USD'!P613,'4. NCCF EUR'!P613,'5. NCCF GBP'!P613,'6. NCCF Autres (inclus)'!P613)</f>
        <v>0</v>
      </c>
      <c r="Q613" s="392">
        <f>SUM('2. NCCF CAD'!Q613,'3. NCCF USD'!Q613,'4. NCCF EUR'!Q613,'5. NCCF GBP'!Q613,'6. NCCF Autres (inclus)'!Q613)</f>
        <v>0</v>
      </c>
      <c r="R613" s="392">
        <f>SUM('2. NCCF CAD'!R613,'3. NCCF USD'!R613,'4. NCCF EUR'!R613,'5. NCCF GBP'!R613,'6. NCCF Autres (inclus)'!R613)</f>
        <v>0</v>
      </c>
      <c r="S613" s="392">
        <f>SUM('2. NCCF CAD'!S613,'3. NCCF USD'!S613,'4. NCCF EUR'!S613,'5. NCCF GBP'!S613,'6. NCCF Autres (inclus)'!S613)</f>
        <v>0</v>
      </c>
      <c r="T613" s="392">
        <f>SUM('2. NCCF CAD'!T613,'3. NCCF USD'!T613,'4. NCCF EUR'!T613,'5. NCCF GBP'!T613,'6. NCCF Autres (inclus)'!T613)</f>
        <v>0</v>
      </c>
      <c r="U613" s="388">
        <f>SUM('2. NCCF CAD'!U613,'3. NCCF USD'!U613,'4. NCCF EUR'!U613,'5. NCCF GBP'!U613,'6. NCCF Autres (inclus)'!U613)</f>
        <v>0</v>
      </c>
      <c r="V613" s="393">
        <f>SUM('2. NCCF CAD'!V613,'3. NCCF USD'!V613,'4. NCCF EUR'!V613,'5. NCCF GBP'!V613,'6. NCCF Autres (inclus)'!V613)</f>
        <v>0</v>
      </c>
      <c r="W613" s="420">
        <f>SUM('2. NCCF CAD'!W613,'3. NCCF USD'!W613,'4. NCCF EUR'!W613,'5. NCCF GBP'!W613,'6. NCCF Autres (inclus)'!W613)</f>
        <v>0</v>
      </c>
      <c r="Y613" s="236"/>
    </row>
    <row r="614" spans="2:25" outlineLevel="1" x14ac:dyDescent="0.25">
      <c r="B614" s="465"/>
      <c r="C614" s="272"/>
      <c r="D614" s="272"/>
      <c r="E614" s="273"/>
      <c r="F614" s="274" t="s">
        <v>59</v>
      </c>
      <c r="G614" s="394">
        <f>SUM('2. NCCF CAD'!G614,'3. NCCF USD'!G614,'4. NCCF EUR'!G614,'5. NCCF GBP'!G614,'6. NCCF Autres (inclus)'!G614)</f>
        <v>0</v>
      </c>
      <c r="H614" s="421">
        <f>SUM('2. NCCF CAD'!H614,'3. NCCF USD'!H614,'4. NCCF EUR'!H614,'5. NCCF GBP'!H614,'6. NCCF Autres (inclus)'!H614)</f>
        <v>0</v>
      </c>
      <c r="I614" s="389">
        <f>SUM('2. NCCF CAD'!I614,'3. NCCF USD'!I614,'4. NCCF EUR'!I614,'5. NCCF GBP'!I614,'6. NCCF Autres (inclus)'!I614)</f>
        <v>0</v>
      </c>
      <c r="J614" s="389">
        <f>SUM('2. NCCF CAD'!J614,'3. NCCF USD'!J614,'4. NCCF EUR'!J614,'5. NCCF GBP'!J614,'6. NCCF Autres (inclus)'!J614)</f>
        <v>0</v>
      </c>
      <c r="K614" s="436">
        <f>SUM('2. NCCF CAD'!K614,'3. NCCF USD'!K614,'4. NCCF EUR'!K614,'5. NCCF GBP'!K614,'6. NCCF Autres (inclus)'!K614)</f>
        <v>0</v>
      </c>
      <c r="L614" s="400">
        <f>SUM('2. NCCF CAD'!L614,'3. NCCF USD'!L614,'4. NCCF EUR'!L614,'5. NCCF GBP'!L614,'6. NCCF Autres (inclus)'!L614)</f>
        <v>0</v>
      </c>
      <c r="M614" s="392">
        <f>SUM('2. NCCF CAD'!M614,'3. NCCF USD'!M614,'4. NCCF EUR'!M614,'5. NCCF GBP'!M614,'6. NCCF Autres (inclus)'!M614)</f>
        <v>0</v>
      </c>
      <c r="N614" s="392">
        <f>SUM('2. NCCF CAD'!N614,'3. NCCF USD'!N614,'4. NCCF EUR'!N614,'5. NCCF GBP'!N614,'6. NCCF Autres (inclus)'!N614)</f>
        <v>0</v>
      </c>
      <c r="O614" s="392">
        <f>SUM('2. NCCF CAD'!O614,'3. NCCF USD'!O614,'4. NCCF EUR'!O614,'5. NCCF GBP'!O614,'6. NCCF Autres (inclus)'!O614)</f>
        <v>0</v>
      </c>
      <c r="P614" s="392">
        <f>SUM('2. NCCF CAD'!P614,'3. NCCF USD'!P614,'4. NCCF EUR'!P614,'5. NCCF GBP'!P614,'6. NCCF Autres (inclus)'!P614)</f>
        <v>0</v>
      </c>
      <c r="Q614" s="392">
        <f>SUM('2. NCCF CAD'!Q614,'3. NCCF USD'!Q614,'4. NCCF EUR'!Q614,'5. NCCF GBP'!Q614,'6. NCCF Autres (inclus)'!Q614)</f>
        <v>0</v>
      </c>
      <c r="R614" s="392">
        <f>SUM('2. NCCF CAD'!R614,'3. NCCF USD'!R614,'4. NCCF EUR'!R614,'5. NCCF GBP'!R614,'6. NCCF Autres (inclus)'!R614)</f>
        <v>0</v>
      </c>
      <c r="S614" s="392">
        <f>SUM('2. NCCF CAD'!S614,'3. NCCF USD'!S614,'4. NCCF EUR'!S614,'5. NCCF GBP'!S614,'6. NCCF Autres (inclus)'!S614)</f>
        <v>0</v>
      </c>
      <c r="T614" s="392">
        <f>SUM('2. NCCF CAD'!T614,'3. NCCF USD'!T614,'4. NCCF EUR'!T614,'5. NCCF GBP'!T614,'6. NCCF Autres (inclus)'!T614)</f>
        <v>0</v>
      </c>
      <c r="U614" s="388">
        <f>SUM('2. NCCF CAD'!U614,'3. NCCF USD'!U614,'4. NCCF EUR'!U614,'5. NCCF GBP'!U614,'6. NCCF Autres (inclus)'!U614)</f>
        <v>0</v>
      </c>
      <c r="V614" s="393">
        <f>SUM('2. NCCF CAD'!V614,'3. NCCF USD'!V614,'4. NCCF EUR'!V614,'5. NCCF GBP'!V614,'6. NCCF Autres (inclus)'!V614)</f>
        <v>0</v>
      </c>
      <c r="W614" s="420">
        <f>SUM('2. NCCF CAD'!W614,'3. NCCF USD'!W614,'4. NCCF EUR'!W614,'5. NCCF GBP'!W614,'6. NCCF Autres (inclus)'!W614)</f>
        <v>0</v>
      </c>
      <c r="Y614" s="236"/>
    </row>
    <row r="615" spans="2:25" x14ac:dyDescent="0.25">
      <c r="B615" s="465"/>
      <c r="C615" s="272"/>
      <c r="D615" s="272"/>
      <c r="E615" s="273" t="s">
        <v>60</v>
      </c>
      <c r="F615" s="273"/>
      <c r="G615" s="367">
        <f t="shared" ref="G615:W615" si="133">SUBTOTAL(9,G616:G618)</f>
        <v>0</v>
      </c>
      <c r="H615" s="368">
        <f t="shared" si="133"/>
        <v>0</v>
      </c>
      <c r="I615" s="369">
        <f t="shared" si="133"/>
        <v>0</v>
      </c>
      <c r="J615" s="369">
        <f t="shared" si="133"/>
        <v>0</v>
      </c>
      <c r="K615" s="370">
        <f t="shared" si="133"/>
        <v>0</v>
      </c>
      <c r="L615" s="364">
        <f t="shared" si="133"/>
        <v>0</v>
      </c>
      <c r="M615" s="364">
        <f t="shared" si="133"/>
        <v>0</v>
      </c>
      <c r="N615" s="364">
        <f t="shared" si="133"/>
        <v>0</v>
      </c>
      <c r="O615" s="364">
        <f t="shared" si="133"/>
        <v>0</v>
      </c>
      <c r="P615" s="364">
        <f t="shared" si="133"/>
        <v>0</v>
      </c>
      <c r="Q615" s="364">
        <f t="shared" si="133"/>
        <v>0</v>
      </c>
      <c r="R615" s="364">
        <f t="shared" si="133"/>
        <v>0</v>
      </c>
      <c r="S615" s="364">
        <f t="shared" si="133"/>
        <v>0</v>
      </c>
      <c r="T615" s="364">
        <f t="shared" si="133"/>
        <v>0</v>
      </c>
      <c r="U615" s="364">
        <f t="shared" si="133"/>
        <v>0</v>
      </c>
      <c r="V615" s="364">
        <f t="shared" si="133"/>
        <v>0</v>
      </c>
      <c r="W615" s="366">
        <f t="shared" si="133"/>
        <v>0</v>
      </c>
      <c r="Y615" s="238"/>
    </row>
    <row r="616" spans="2:25" outlineLevel="1" x14ac:dyDescent="0.25">
      <c r="B616" s="465"/>
      <c r="C616" s="272"/>
      <c r="D616" s="272"/>
      <c r="E616" s="273"/>
      <c r="F616" s="274" t="s">
        <v>61</v>
      </c>
      <c r="G616" s="394">
        <f>SUM('2. NCCF CAD'!G616,'3. NCCF USD'!G616,'4. NCCF EUR'!G616,'5. NCCF GBP'!G616,'6. NCCF Autres (inclus)'!G616)</f>
        <v>0</v>
      </c>
      <c r="H616" s="421">
        <f>SUM('2. NCCF CAD'!H616,'3. NCCF USD'!H616,'4. NCCF EUR'!H616,'5. NCCF GBP'!H616,'6. NCCF Autres (inclus)'!H616)</f>
        <v>0</v>
      </c>
      <c r="I616" s="389">
        <f>SUM('2. NCCF CAD'!I616,'3. NCCF USD'!I616,'4. NCCF EUR'!I616,'5. NCCF GBP'!I616,'6. NCCF Autres (inclus)'!I616)</f>
        <v>0</v>
      </c>
      <c r="J616" s="389">
        <f>SUM('2. NCCF CAD'!J616,'3. NCCF USD'!J616,'4. NCCF EUR'!J616,'5. NCCF GBP'!J616,'6. NCCF Autres (inclus)'!J616)</f>
        <v>0</v>
      </c>
      <c r="K616" s="436">
        <f>SUM('2. NCCF CAD'!K616,'3. NCCF USD'!K616,'4. NCCF EUR'!K616,'5. NCCF GBP'!K616,'6. NCCF Autres (inclus)'!K616)</f>
        <v>0</v>
      </c>
      <c r="L616" s="400">
        <f>SUM('2. NCCF CAD'!L616,'3. NCCF USD'!L616,'4. NCCF EUR'!L616,'5. NCCF GBP'!L616,'6. NCCF Autres (inclus)'!L616)</f>
        <v>0</v>
      </c>
      <c r="M616" s="392">
        <f>SUM('2. NCCF CAD'!M616,'3. NCCF USD'!M616,'4. NCCF EUR'!M616,'5. NCCF GBP'!M616,'6. NCCF Autres (inclus)'!M616)</f>
        <v>0</v>
      </c>
      <c r="N616" s="392">
        <f>SUM('2. NCCF CAD'!N616,'3. NCCF USD'!N616,'4. NCCF EUR'!N616,'5. NCCF GBP'!N616,'6. NCCF Autres (inclus)'!N616)</f>
        <v>0</v>
      </c>
      <c r="O616" s="392">
        <f>SUM('2. NCCF CAD'!O616,'3. NCCF USD'!O616,'4. NCCF EUR'!O616,'5. NCCF GBP'!O616,'6. NCCF Autres (inclus)'!O616)</f>
        <v>0</v>
      </c>
      <c r="P616" s="392">
        <f>SUM('2. NCCF CAD'!P616,'3. NCCF USD'!P616,'4. NCCF EUR'!P616,'5. NCCF GBP'!P616,'6. NCCF Autres (inclus)'!P616)</f>
        <v>0</v>
      </c>
      <c r="Q616" s="392">
        <f>SUM('2. NCCF CAD'!Q616,'3. NCCF USD'!Q616,'4. NCCF EUR'!Q616,'5. NCCF GBP'!Q616,'6. NCCF Autres (inclus)'!Q616)</f>
        <v>0</v>
      </c>
      <c r="R616" s="392">
        <f>SUM('2. NCCF CAD'!R616,'3. NCCF USD'!R616,'4. NCCF EUR'!R616,'5. NCCF GBP'!R616,'6. NCCF Autres (inclus)'!R616)</f>
        <v>0</v>
      </c>
      <c r="S616" s="392">
        <f>SUM('2. NCCF CAD'!S616,'3. NCCF USD'!S616,'4. NCCF EUR'!S616,'5. NCCF GBP'!S616,'6. NCCF Autres (inclus)'!S616)</f>
        <v>0</v>
      </c>
      <c r="T616" s="392">
        <f>SUM('2. NCCF CAD'!T616,'3. NCCF USD'!T616,'4. NCCF EUR'!T616,'5. NCCF GBP'!T616,'6. NCCF Autres (inclus)'!T616)</f>
        <v>0</v>
      </c>
      <c r="U616" s="388">
        <f>SUM('2. NCCF CAD'!U616,'3. NCCF USD'!U616,'4. NCCF EUR'!U616,'5. NCCF GBP'!U616,'6. NCCF Autres (inclus)'!U616)</f>
        <v>0</v>
      </c>
      <c r="V616" s="393">
        <f>SUM('2. NCCF CAD'!V616,'3. NCCF USD'!V616,'4. NCCF EUR'!V616,'5. NCCF GBP'!V616,'6. NCCF Autres (inclus)'!V616)</f>
        <v>0</v>
      </c>
      <c r="W616" s="420">
        <f>SUM('2. NCCF CAD'!W616,'3. NCCF USD'!W616,'4. NCCF EUR'!W616,'5. NCCF GBP'!W616,'6. NCCF Autres (inclus)'!W616)</f>
        <v>0</v>
      </c>
      <c r="Y616" s="236"/>
    </row>
    <row r="617" spans="2:25" outlineLevel="1" x14ac:dyDescent="0.25">
      <c r="B617" s="465"/>
      <c r="C617" s="272"/>
      <c r="D617" s="272"/>
      <c r="E617" s="273"/>
      <c r="F617" s="274" t="s">
        <v>62</v>
      </c>
      <c r="G617" s="394">
        <f>SUM('2. NCCF CAD'!G617,'3. NCCF USD'!G617,'4. NCCF EUR'!G617,'5. NCCF GBP'!G617,'6. NCCF Autres (inclus)'!G617)</f>
        <v>0</v>
      </c>
      <c r="H617" s="421">
        <f>SUM('2. NCCF CAD'!H617,'3. NCCF USD'!H617,'4. NCCF EUR'!H617,'5. NCCF GBP'!H617,'6. NCCF Autres (inclus)'!H617)</f>
        <v>0</v>
      </c>
      <c r="I617" s="389">
        <f>SUM('2. NCCF CAD'!I617,'3. NCCF USD'!I617,'4. NCCF EUR'!I617,'5. NCCF GBP'!I617,'6. NCCF Autres (inclus)'!I617)</f>
        <v>0</v>
      </c>
      <c r="J617" s="389">
        <f>SUM('2. NCCF CAD'!J617,'3. NCCF USD'!J617,'4. NCCF EUR'!J617,'5. NCCF GBP'!J617,'6. NCCF Autres (inclus)'!J617)</f>
        <v>0</v>
      </c>
      <c r="K617" s="436">
        <f>SUM('2. NCCF CAD'!K617,'3. NCCF USD'!K617,'4. NCCF EUR'!K617,'5. NCCF GBP'!K617,'6. NCCF Autres (inclus)'!K617)</f>
        <v>0</v>
      </c>
      <c r="L617" s="400">
        <f>SUM('2. NCCF CAD'!L617,'3. NCCF USD'!L617,'4. NCCF EUR'!L617,'5. NCCF GBP'!L617,'6. NCCF Autres (inclus)'!L617)</f>
        <v>0</v>
      </c>
      <c r="M617" s="392">
        <f>SUM('2. NCCF CAD'!M617,'3. NCCF USD'!M617,'4. NCCF EUR'!M617,'5. NCCF GBP'!M617,'6. NCCF Autres (inclus)'!M617)</f>
        <v>0</v>
      </c>
      <c r="N617" s="392">
        <f>SUM('2. NCCF CAD'!N617,'3. NCCF USD'!N617,'4. NCCF EUR'!N617,'5. NCCF GBP'!N617,'6. NCCF Autres (inclus)'!N617)</f>
        <v>0</v>
      </c>
      <c r="O617" s="392">
        <f>SUM('2. NCCF CAD'!O617,'3. NCCF USD'!O617,'4. NCCF EUR'!O617,'5. NCCF GBP'!O617,'6. NCCF Autres (inclus)'!O617)</f>
        <v>0</v>
      </c>
      <c r="P617" s="392">
        <f>SUM('2. NCCF CAD'!P617,'3. NCCF USD'!P617,'4. NCCF EUR'!P617,'5. NCCF GBP'!P617,'6. NCCF Autres (inclus)'!P617)</f>
        <v>0</v>
      </c>
      <c r="Q617" s="392">
        <f>SUM('2. NCCF CAD'!Q617,'3. NCCF USD'!Q617,'4. NCCF EUR'!Q617,'5. NCCF GBP'!Q617,'6. NCCF Autres (inclus)'!Q617)</f>
        <v>0</v>
      </c>
      <c r="R617" s="392">
        <f>SUM('2. NCCF CAD'!R617,'3. NCCF USD'!R617,'4. NCCF EUR'!R617,'5. NCCF GBP'!R617,'6. NCCF Autres (inclus)'!R617)</f>
        <v>0</v>
      </c>
      <c r="S617" s="392">
        <f>SUM('2. NCCF CAD'!S617,'3. NCCF USD'!S617,'4. NCCF EUR'!S617,'5. NCCF GBP'!S617,'6. NCCF Autres (inclus)'!S617)</f>
        <v>0</v>
      </c>
      <c r="T617" s="392">
        <f>SUM('2. NCCF CAD'!T617,'3. NCCF USD'!T617,'4. NCCF EUR'!T617,'5. NCCF GBP'!T617,'6. NCCF Autres (inclus)'!T617)</f>
        <v>0</v>
      </c>
      <c r="U617" s="388">
        <f>SUM('2. NCCF CAD'!U617,'3. NCCF USD'!U617,'4. NCCF EUR'!U617,'5. NCCF GBP'!U617,'6. NCCF Autres (inclus)'!U617)</f>
        <v>0</v>
      </c>
      <c r="V617" s="393">
        <f>SUM('2. NCCF CAD'!V617,'3. NCCF USD'!V617,'4. NCCF EUR'!V617,'5. NCCF GBP'!V617,'6. NCCF Autres (inclus)'!V617)</f>
        <v>0</v>
      </c>
      <c r="W617" s="420">
        <f>SUM('2. NCCF CAD'!W617,'3. NCCF USD'!W617,'4. NCCF EUR'!W617,'5. NCCF GBP'!W617,'6. NCCF Autres (inclus)'!W617)</f>
        <v>0</v>
      </c>
      <c r="Y617" s="236"/>
    </row>
    <row r="618" spans="2:25" outlineLevel="1" x14ac:dyDescent="0.25">
      <c r="B618" s="465"/>
      <c r="C618" s="272"/>
      <c r="D618" s="272"/>
      <c r="E618" s="273"/>
      <c r="F618" s="274" t="s">
        <v>63</v>
      </c>
      <c r="G618" s="394">
        <f>SUM('2. NCCF CAD'!G618,'3. NCCF USD'!G618,'4. NCCF EUR'!G618,'5. NCCF GBP'!G618,'6. NCCF Autres (inclus)'!G618)</f>
        <v>0</v>
      </c>
      <c r="H618" s="421">
        <f>SUM('2. NCCF CAD'!H618,'3. NCCF USD'!H618,'4. NCCF EUR'!H618,'5. NCCF GBP'!H618,'6. NCCF Autres (inclus)'!H618)</f>
        <v>0</v>
      </c>
      <c r="I618" s="389">
        <f>SUM('2. NCCF CAD'!I618,'3. NCCF USD'!I618,'4. NCCF EUR'!I618,'5. NCCF GBP'!I618,'6. NCCF Autres (inclus)'!I618)</f>
        <v>0</v>
      </c>
      <c r="J618" s="389">
        <f>SUM('2. NCCF CAD'!J618,'3. NCCF USD'!J618,'4. NCCF EUR'!J618,'5. NCCF GBP'!J618,'6. NCCF Autres (inclus)'!J618)</f>
        <v>0</v>
      </c>
      <c r="K618" s="436">
        <f>SUM('2. NCCF CAD'!K618,'3. NCCF USD'!K618,'4. NCCF EUR'!K618,'5. NCCF GBP'!K618,'6. NCCF Autres (inclus)'!K618)</f>
        <v>0</v>
      </c>
      <c r="L618" s="400">
        <f>SUM('2. NCCF CAD'!L618,'3. NCCF USD'!L618,'4. NCCF EUR'!L618,'5. NCCF GBP'!L618,'6. NCCF Autres (inclus)'!L618)</f>
        <v>0</v>
      </c>
      <c r="M618" s="392">
        <f>SUM('2. NCCF CAD'!M618,'3. NCCF USD'!M618,'4. NCCF EUR'!M618,'5. NCCF GBP'!M618,'6. NCCF Autres (inclus)'!M618)</f>
        <v>0</v>
      </c>
      <c r="N618" s="392">
        <f>SUM('2. NCCF CAD'!N618,'3. NCCF USD'!N618,'4. NCCF EUR'!N618,'5. NCCF GBP'!N618,'6. NCCF Autres (inclus)'!N618)</f>
        <v>0</v>
      </c>
      <c r="O618" s="392">
        <f>SUM('2. NCCF CAD'!O618,'3. NCCF USD'!O618,'4. NCCF EUR'!O618,'5. NCCF GBP'!O618,'6. NCCF Autres (inclus)'!O618)</f>
        <v>0</v>
      </c>
      <c r="P618" s="392">
        <f>SUM('2. NCCF CAD'!P618,'3. NCCF USD'!P618,'4. NCCF EUR'!P618,'5. NCCF GBP'!P618,'6. NCCF Autres (inclus)'!P618)</f>
        <v>0</v>
      </c>
      <c r="Q618" s="392">
        <f>SUM('2. NCCF CAD'!Q618,'3. NCCF USD'!Q618,'4. NCCF EUR'!Q618,'5. NCCF GBP'!Q618,'6. NCCF Autres (inclus)'!Q618)</f>
        <v>0</v>
      </c>
      <c r="R618" s="392">
        <f>SUM('2. NCCF CAD'!R618,'3. NCCF USD'!R618,'4. NCCF EUR'!R618,'5. NCCF GBP'!R618,'6. NCCF Autres (inclus)'!R618)</f>
        <v>0</v>
      </c>
      <c r="S618" s="392">
        <f>SUM('2. NCCF CAD'!S618,'3. NCCF USD'!S618,'4. NCCF EUR'!S618,'5. NCCF GBP'!S618,'6. NCCF Autres (inclus)'!S618)</f>
        <v>0</v>
      </c>
      <c r="T618" s="392">
        <f>SUM('2. NCCF CAD'!T618,'3. NCCF USD'!T618,'4. NCCF EUR'!T618,'5. NCCF GBP'!T618,'6. NCCF Autres (inclus)'!T618)</f>
        <v>0</v>
      </c>
      <c r="U618" s="388">
        <f>SUM('2. NCCF CAD'!U618,'3. NCCF USD'!U618,'4. NCCF EUR'!U618,'5. NCCF GBP'!U618,'6. NCCF Autres (inclus)'!U618)</f>
        <v>0</v>
      </c>
      <c r="V618" s="393">
        <f>SUM('2. NCCF CAD'!V618,'3. NCCF USD'!V618,'4. NCCF EUR'!V618,'5. NCCF GBP'!V618,'6. NCCF Autres (inclus)'!V618)</f>
        <v>0</v>
      </c>
      <c r="W618" s="420">
        <f>SUM('2. NCCF CAD'!W618,'3. NCCF USD'!W618,'4. NCCF EUR'!W618,'5. NCCF GBP'!W618,'6. NCCF Autres (inclus)'!W618)</f>
        <v>0</v>
      </c>
      <c r="Y618" s="236"/>
    </row>
    <row r="619" spans="2:25" x14ac:dyDescent="0.25">
      <c r="B619" s="465"/>
      <c r="C619" s="272"/>
      <c r="D619" s="272"/>
      <c r="E619" s="273" t="s">
        <v>64</v>
      </c>
      <c r="F619" s="273"/>
      <c r="G619" s="367">
        <f t="shared" ref="G619:W619" si="134">SUBTOTAL(9,G620:G621)</f>
        <v>0</v>
      </c>
      <c r="H619" s="368">
        <f t="shared" si="134"/>
        <v>0</v>
      </c>
      <c r="I619" s="369">
        <f t="shared" si="134"/>
        <v>0</v>
      </c>
      <c r="J619" s="369">
        <f t="shared" si="134"/>
        <v>0</v>
      </c>
      <c r="K619" s="370">
        <f t="shared" si="134"/>
        <v>0</v>
      </c>
      <c r="L619" s="364">
        <f t="shared" si="134"/>
        <v>0</v>
      </c>
      <c r="M619" s="364">
        <f t="shared" si="134"/>
        <v>0</v>
      </c>
      <c r="N619" s="364">
        <f t="shared" si="134"/>
        <v>0</v>
      </c>
      <c r="O619" s="364">
        <f t="shared" si="134"/>
        <v>0</v>
      </c>
      <c r="P619" s="364">
        <f t="shared" si="134"/>
        <v>0</v>
      </c>
      <c r="Q619" s="364">
        <f t="shared" si="134"/>
        <v>0</v>
      </c>
      <c r="R619" s="364">
        <f t="shared" si="134"/>
        <v>0</v>
      </c>
      <c r="S619" s="364">
        <f t="shared" si="134"/>
        <v>0</v>
      </c>
      <c r="T619" s="364">
        <f t="shared" si="134"/>
        <v>0</v>
      </c>
      <c r="U619" s="364">
        <f t="shared" si="134"/>
        <v>0</v>
      </c>
      <c r="V619" s="364">
        <f t="shared" si="134"/>
        <v>0</v>
      </c>
      <c r="W619" s="366">
        <f t="shared" si="134"/>
        <v>0</v>
      </c>
      <c r="Y619" s="238"/>
    </row>
    <row r="620" spans="2:25" outlineLevel="1" x14ac:dyDescent="0.25">
      <c r="B620" s="465"/>
      <c r="C620" s="272"/>
      <c r="D620" s="272"/>
      <c r="E620" s="273"/>
      <c r="F620" s="274" t="s">
        <v>65</v>
      </c>
      <c r="G620" s="394">
        <f>SUM('2. NCCF CAD'!G620,'3. NCCF USD'!G620,'4. NCCF EUR'!G620,'5. NCCF GBP'!G620,'6. NCCF Autres (inclus)'!G620)</f>
        <v>0</v>
      </c>
      <c r="H620" s="421">
        <f>SUM('2. NCCF CAD'!H620,'3. NCCF USD'!H620,'4. NCCF EUR'!H620,'5. NCCF GBP'!H620,'6. NCCF Autres (inclus)'!H620)</f>
        <v>0</v>
      </c>
      <c r="I620" s="389">
        <f>SUM('2. NCCF CAD'!I620,'3. NCCF USD'!I620,'4. NCCF EUR'!I620,'5. NCCF GBP'!I620,'6. NCCF Autres (inclus)'!I620)</f>
        <v>0</v>
      </c>
      <c r="J620" s="389">
        <f>SUM('2. NCCF CAD'!J620,'3. NCCF USD'!J620,'4. NCCF EUR'!J620,'5. NCCF GBP'!J620,'6. NCCF Autres (inclus)'!J620)</f>
        <v>0</v>
      </c>
      <c r="K620" s="436">
        <f>SUM('2. NCCF CAD'!K620,'3. NCCF USD'!K620,'4. NCCF EUR'!K620,'5. NCCF GBP'!K620,'6. NCCF Autres (inclus)'!K620)</f>
        <v>0</v>
      </c>
      <c r="L620" s="400">
        <f>SUM('2. NCCF CAD'!L620,'3. NCCF USD'!L620,'4. NCCF EUR'!L620,'5. NCCF GBP'!L620,'6. NCCF Autres (inclus)'!L620)</f>
        <v>0</v>
      </c>
      <c r="M620" s="392">
        <f>SUM('2. NCCF CAD'!M620,'3. NCCF USD'!M620,'4. NCCF EUR'!M620,'5. NCCF GBP'!M620,'6. NCCF Autres (inclus)'!M620)</f>
        <v>0</v>
      </c>
      <c r="N620" s="392">
        <f>SUM('2. NCCF CAD'!N620,'3. NCCF USD'!N620,'4. NCCF EUR'!N620,'5. NCCF GBP'!N620,'6. NCCF Autres (inclus)'!N620)</f>
        <v>0</v>
      </c>
      <c r="O620" s="392">
        <f>SUM('2. NCCF CAD'!O620,'3. NCCF USD'!O620,'4. NCCF EUR'!O620,'5. NCCF GBP'!O620,'6. NCCF Autres (inclus)'!O620)</f>
        <v>0</v>
      </c>
      <c r="P620" s="392">
        <f>SUM('2. NCCF CAD'!P620,'3. NCCF USD'!P620,'4. NCCF EUR'!P620,'5. NCCF GBP'!P620,'6. NCCF Autres (inclus)'!P620)</f>
        <v>0</v>
      </c>
      <c r="Q620" s="392">
        <f>SUM('2. NCCF CAD'!Q620,'3. NCCF USD'!Q620,'4. NCCF EUR'!Q620,'5. NCCF GBP'!Q620,'6. NCCF Autres (inclus)'!Q620)</f>
        <v>0</v>
      </c>
      <c r="R620" s="392">
        <f>SUM('2. NCCF CAD'!R620,'3. NCCF USD'!R620,'4. NCCF EUR'!R620,'5. NCCF GBP'!R620,'6. NCCF Autres (inclus)'!R620)</f>
        <v>0</v>
      </c>
      <c r="S620" s="392">
        <f>SUM('2. NCCF CAD'!S620,'3. NCCF USD'!S620,'4. NCCF EUR'!S620,'5. NCCF GBP'!S620,'6. NCCF Autres (inclus)'!S620)</f>
        <v>0</v>
      </c>
      <c r="T620" s="392">
        <f>SUM('2. NCCF CAD'!T620,'3. NCCF USD'!T620,'4. NCCF EUR'!T620,'5. NCCF GBP'!T620,'6. NCCF Autres (inclus)'!T620)</f>
        <v>0</v>
      </c>
      <c r="U620" s="388">
        <f>SUM('2. NCCF CAD'!U620,'3. NCCF USD'!U620,'4. NCCF EUR'!U620,'5. NCCF GBP'!U620,'6. NCCF Autres (inclus)'!U620)</f>
        <v>0</v>
      </c>
      <c r="V620" s="393">
        <f>SUM('2. NCCF CAD'!V620,'3. NCCF USD'!V620,'4. NCCF EUR'!V620,'5. NCCF GBP'!V620,'6. NCCF Autres (inclus)'!V620)</f>
        <v>0</v>
      </c>
      <c r="W620" s="420">
        <f>SUM('2. NCCF CAD'!W620,'3. NCCF USD'!W620,'4. NCCF EUR'!W620,'5. NCCF GBP'!W620,'6. NCCF Autres (inclus)'!W620)</f>
        <v>0</v>
      </c>
      <c r="Y620" s="236"/>
    </row>
    <row r="621" spans="2:25" outlineLevel="1" x14ac:dyDescent="0.25">
      <c r="B621" s="465"/>
      <c r="C621" s="272"/>
      <c r="D621" s="272"/>
      <c r="E621" s="273"/>
      <c r="F621" s="274" t="s">
        <v>66</v>
      </c>
      <c r="G621" s="394">
        <f>SUM('2. NCCF CAD'!G621,'3. NCCF USD'!G621,'4. NCCF EUR'!G621,'5. NCCF GBP'!G621,'6. NCCF Autres (inclus)'!G621)</f>
        <v>0</v>
      </c>
      <c r="H621" s="421">
        <f>SUM('2. NCCF CAD'!H621,'3. NCCF USD'!H621,'4. NCCF EUR'!H621,'5. NCCF GBP'!H621,'6. NCCF Autres (inclus)'!H621)</f>
        <v>0</v>
      </c>
      <c r="I621" s="389">
        <f>SUM('2. NCCF CAD'!I621,'3. NCCF USD'!I621,'4. NCCF EUR'!I621,'5. NCCF GBP'!I621,'6. NCCF Autres (inclus)'!I621)</f>
        <v>0</v>
      </c>
      <c r="J621" s="389">
        <f>SUM('2. NCCF CAD'!J621,'3. NCCF USD'!J621,'4. NCCF EUR'!J621,'5. NCCF GBP'!J621,'6. NCCF Autres (inclus)'!J621)</f>
        <v>0</v>
      </c>
      <c r="K621" s="436">
        <f>SUM('2. NCCF CAD'!K621,'3. NCCF USD'!K621,'4. NCCF EUR'!K621,'5. NCCF GBP'!K621,'6. NCCF Autres (inclus)'!K621)</f>
        <v>0</v>
      </c>
      <c r="L621" s="400">
        <f>SUM('2. NCCF CAD'!L621,'3. NCCF USD'!L621,'4. NCCF EUR'!L621,'5. NCCF GBP'!L621,'6. NCCF Autres (inclus)'!L621)</f>
        <v>0</v>
      </c>
      <c r="M621" s="392">
        <f>SUM('2. NCCF CAD'!M621,'3. NCCF USD'!M621,'4. NCCF EUR'!M621,'5. NCCF GBP'!M621,'6. NCCF Autres (inclus)'!M621)</f>
        <v>0</v>
      </c>
      <c r="N621" s="392">
        <f>SUM('2. NCCF CAD'!N621,'3. NCCF USD'!N621,'4. NCCF EUR'!N621,'5. NCCF GBP'!N621,'6. NCCF Autres (inclus)'!N621)</f>
        <v>0</v>
      </c>
      <c r="O621" s="392">
        <f>SUM('2. NCCF CAD'!O621,'3. NCCF USD'!O621,'4. NCCF EUR'!O621,'5. NCCF GBP'!O621,'6. NCCF Autres (inclus)'!O621)</f>
        <v>0</v>
      </c>
      <c r="P621" s="392">
        <f>SUM('2. NCCF CAD'!P621,'3. NCCF USD'!P621,'4. NCCF EUR'!P621,'5. NCCF GBP'!P621,'6. NCCF Autres (inclus)'!P621)</f>
        <v>0</v>
      </c>
      <c r="Q621" s="392">
        <f>SUM('2. NCCF CAD'!Q621,'3. NCCF USD'!Q621,'4. NCCF EUR'!Q621,'5. NCCF GBP'!Q621,'6. NCCF Autres (inclus)'!Q621)</f>
        <v>0</v>
      </c>
      <c r="R621" s="392">
        <f>SUM('2. NCCF CAD'!R621,'3. NCCF USD'!R621,'4. NCCF EUR'!R621,'5. NCCF GBP'!R621,'6. NCCF Autres (inclus)'!R621)</f>
        <v>0</v>
      </c>
      <c r="S621" s="392">
        <f>SUM('2. NCCF CAD'!S621,'3. NCCF USD'!S621,'4. NCCF EUR'!S621,'5. NCCF GBP'!S621,'6. NCCF Autres (inclus)'!S621)</f>
        <v>0</v>
      </c>
      <c r="T621" s="392">
        <f>SUM('2. NCCF CAD'!T621,'3. NCCF USD'!T621,'4. NCCF EUR'!T621,'5. NCCF GBP'!T621,'6. NCCF Autres (inclus)'!T621)</f>
        <v>0</v>
      </c>
      <c r="U621" s="388">
        <f>SUM('2. NCCF CAD'!U621,'3. NCCF USD'!U621,'4. NCCF EUR'!U621,'5. NCCF GBP'!U621,'6. NCCF Autres (inclus)'!U621)</f>
        <v>0</v>
      </c>
      <c r="V621" s="393">
        <f>SUM('2. NCCF CAD'!V621,'3. NCCF USD'!V621,'4. NCCF EUR'!V621,'5. NCCF GBP'!V621,'6. NCCF Autres (inclus)'!V621)</f>
        <v>0</v>
      </c>
      <c r="W621" s="420">
        <f>SUM('2. NCCF CAD'!W621,'3. NCCF USD'!W621,'4. NCCF EUR'!W621,'5. NCCF GBP'!W621,'6. NCCF Autres (inclus)'!W621)</f>
        <v>0</v>
      </c>
      <c r="Y621" s="236"/>
    </row>
    <row r="622" spans="2:25" x14ac:dyDescent="0.25">
      <c r="B622" s="465"/>
      <c r="C622" s="272"/>
      <c r="D622" s="272"/>
      <c r="E622" s="273" t="s">
        <v>67</v>
      </c>
      <c r="F622" s="273"/>
      <c r="G622" s="367">
        <f t="shared" ref="G622:W622" si="135">SUBTOTAL(9,G623:G625)</f>
        <v>0</v>
      </c>
      <c r="H622" s="368">
        <f t="shared" si="135"/>
        <v>0</v>
      </c>
      <c r="I622" s="369">
        <f t="shared" si="135"/>
        <v>0</v>
      </c>
      <c r="J622" s="369">
        <f t="shared" si="135"/>
        <v>0</v>
      </c>
      <c r="K622" s="370">
        <f t="shared" si="135"/>
        <v>0</v>
      </c>
      <c r="L622" s="364">
        <f t="shared" si="135"/>
        <v>0</v>
      </c>
      <c r="M622" s="364">
        <f t="shared" si="135"/>
        <v>0</v>
      </c>
      <c r="N622" s="364">
        <f t="shared" si="135"/>
        <v>0</v>
      </c>
      <c r="O622" s="364">
        <f t="shared" si="135"/>
        <v>0</v>
      </c>
      <c r="P622" s="364">
        <f t="shared" si="135"/>
        <v>0</v>
      </c>
      <c r="Q622" s="364">
        <f t="shared" si="135"/>
        <v>0</v>
      </c>
      <c r="R622" s="364">
        <f t="shared" si="135"/>
        <v>0</v>
      </c>
      <c r="S622" s="364">
        <f t="shared" si="135"/>
        <v>0</v>
      </c>
      <c r="T622" s="364">
        <f t="shared" si="135"/>
        <v>0</v>
      </c>
      <c r="U622" s="364">
        <f t="shared" si="135"/>
        <v>0</v>
      </c>
      <c r="V622" s="364">
        <f t="shared" si="135"/>
        <v>0</v>
      </c>
      <c r="W622" s="366">
        <f t="shared" si="135"/>
        <v>0</v>
      </c>
      <c r="Y622" s="238"/>
    </row>
    <row r="623" spans="2:25" outlineLevel="1" x14ac:dyDescent="0.25">
      <c r="B623" s="465"/>
      <c r="C623" s="272"/>
      <c r="D623" s="272"/>
      <c r="E623" s="273"/>
      <c r="F623" s="274" t="s">
        <v>68</v>
      </c>
      <c r="G623" s="394">
        <f>SUM('2. NCCF CAD'!G623,'3. NCCF USD'!G623,'4. NCCF EUR'!G623,'5. NCCF GBP'!G623,'6. NCCF Autres (inclus)'!G623)</f>
        <v>0</v>
      </c>
      <c r="H623" s="421">
        <f>SUM('2. NCCF CAD'!H623,'3. NCCF USD'!H623,'4. NCCF EUR'!H623,'5. NCCF GBP'!H623,'6. NCCF Autres (inclus)'!H623)</f>
        <v>0</v>
      </c>
      <c r="I623" s="389">
        <f>SUM('2. NCCF CAD'!I623,'3. NCCF USD'!I623,'4. NCCF EUR'!I623,'5. NCCF GBP'!I623,'6. NCCF Autres (inclus)'!I623)</f>
        <v>0</v>
      </c>
      <c r="J623" s="389">
        <f>SUM('2. NCCF CAD'!J623,'3. NCCF USD'!J623,'4. NCCF EUR'!J623,'5. NCCF GBP'!J623,'6. NCCF Autres (inclus)'!J623)</f>
        <v>0</v>
      </c>
      <c r="K623" s="436">
        <f>SUM('2. NCCF CAD'!K623,'3. NCCF USD'!K623,'4. NCCF EUR'!K623,'5. NCCF GBP'!K623,'6. NCCF Autres (inclus)'!K623)</f>
        <v>0</v>
      </c>
      <c r="L623" s="400">
        <f>SUM('2. NCCF CAD'!L623,'3. NCCF USD'!L623,'4. NCCF EUR'!L623,'5. NCCF GBP'!L623,'6. NCCF Autres (inclus)'!L623)</f>
        <v>0</v>
      </c>
      <c r="M623" s="392">
        <f>SUM('2. NCCF CAD'!M623,'3. NCCF USD'!M623,'4. NCCF EUR'!M623,'5. NCCF GBP'!M623,'6. NCCF Autres (inclus)'!M623)</f>
        <v>0</v>
      </c>
      <c r="N623" s="392">
        <f>SUM('2. NCCF CAD'!N623,'3. NCCF USD'!N623,'4. NCCF EUR'!N623,'5. NCCF GBP'!N623,'6. NCCF Autres (inclus)'!N623)</f>
        <v>0</v>
      </c>
      <c r="O623" s="392">
        <f>SUM('2. NCCF CAD'!O623,'3. NCCF USD'!O623,'4. NCCF EUR'!O623,'5. NCCF GBP'!O623,'6. NCCF Autres (inclus)'!O623)</f>
        <v>0</v>
      </c>
      <c r="P623" s="392">
        <f>SUM('2. NCCF CAD'!P623,'3. NCCF USD'!P623,'4. NCCF EUR'!P623,'5. NCCF GBP'!P623,'6. NCCF Autres (inclus)'!P623)</f>
        <v>0</v>
      </c>
      <c r="Q623" s="392">
        <f>SUM('2. NCCF CAD'!Q623,'3. NCCF USD'!Q623,'4. NCCF EUR'!Q623,'5. NCCF GBP'!Q623,'6. NCCF Autres (inclus)'!Q623)</f>
        <v>0</v>
      </c>
      <c r="R623" s="392">
        <f>SUM('2. NCCF CAD'!R623,'3. NCCF USD'!R623,'4. NCCF EUR'!R623,'5. NCCF GBP'!R623,'6. NCCF Autres (inclus)'!R623)</f>
        <v>0</v>
      </c>
      <c r="S623" s="392">
        <f>SUM('2. NCCF CAD'!S623,'3. NCCF USD'!S623,'4. NCCF EUR'!S623,'5. NCCF GBP'!S623,'6. NCCF Autres (inclus)'!S623)</f>
        <v>0</v>
      </c>
      <c r="T623" s="392">
        <f>SUM('2. NCCF CAD'!T623,'3. NCCF USD'!T623,'4. NCCF EUR'!T623,'5. NCCF GBP'!T623,'6. NCCF Autres (inclus)'!T623)</f>
        <v>0</v>
      </c>
      <c r="U623" s="388">
        <f>SUM('2. NCCF CAD'!U623,'3. NCCF USD'!U623,'4. NCCF EUR'!U623,'5. NCCF GBP'!U623,'6. NCCF Autres (inclus)'!U623)</f>
        <v>0</v>
      </c>
      <c r="V623" s="393">
        <f>SUM('2. NCCF CAD'!V623,'3. NCCF USD'!V623,'4. NCCF EUR'!V623,'5. NCCF GBP'!V623,'6. NCCF Autres (inclus)'!V623)</f>
        <v>0</v>
      </c>
      <c r="W623" s="420">
        <f>SUM('2. NCCF CAD'!W623,'3. NCCF USD'!W623,'4. NCCF EUR'!W623,'5. NCCF GBP'!W623,'6. NCCF Autres (inclus)'!W623)</f>
        <v>0</v>
      </c>
      <c r="Y623" s="236"/>
    </row>
    <row r="624" spans="2:25" outlineLevel="1" x14ac:dyDescent="0.25">
      <c r="B624" s="465"/>
      <c r="C624" s="272"/>
      <c r="D624" s="272"/>
      <c r="E624" s="273"/>
      <c r="F624" s="274" t="s">
        <v>69</v>
      </c>
      <c r="G624" s="394">
        <f>SUM('2. NCCF CAD'!G624,'3. NCCF USD'!G624,'4. NCCF EUR'!G624,'5. NCCF GBP'!G624,'6. NCCF Autres (inclus)'!G624)</f>
        <v>0</v>
      </c>
      <c r="H624" s="421">
        <f>SUM('2. NCCF CAD'!H624,'3. NCCF USD'!H624,'4. NCCF EUR'!H624,'5. NCCF GBP'!H624,'6. NCCF Autres (inclus)'!H624)</f>
        <v>0</v>
      </c>
      <c r="I624" s="389">
        <f>SUM('2. NCCF CAD'!I624,'3. NCCF USD'!I624,'4. NCCF EUR'!I624,'5. NCCF GBP'!I624,'6. NCCF Autres (inclus)'!I624)</f>
        <v>0</v>
      </c>
      <c r="J624" s="389">
        <f>SUM('2. NCCF CAD'!J624,'3. NCCF USD'!J624,'4. NCCF EUR'!J624,'5. NCCF GBP'!J624,'6. NCCF Autres (inclus)'!J624)</f>
        <v>0</v>
      </c>
      <c r="K624" s="436">
        <f>SUM('2. NCCF CAD'!K624,'3. NCCF USD'!K624,'4. NCCF EUR'!K624,'5. NCCF GBP'!K624,'6. NCCF Autres (inclus)'!K624)</f>
        <v>0</v>
      </c>
      <c r="L624" s="400">
        <f>SUM('2. NCCF CAD'!L624,'3. NCCF USD'!L624,'4. NCCF EUR'!L624,'5. NCCF GBP'!L624,'6. NCCF Autres (inclus)'!L624)</f>
        <v>0</v>
      </c>
      <c r="M624" s="392">
        <f>SUM('2. NCCF CAD'!M624,'3. NCCF USD'!M624,'4. NCCF EUR'!M624,'5. NCCF GBP'!M624,'6. NCCF Autres (inclus)'!M624)</f>
        <v>0</v>
      </c>
      <c r="N624" s="392">
        <f>SUM('2. NCCF CAD'!N624,'3. NCCF USD'!N624,'4. NCCF EUR'!N624,'5. NCCF GBP'!N624,'6. NCCF Autres (inclus)'!N624)</f>
        <v>0</v>
      </c>
      <c r="O624" s="392">
        <f>SUM('2. NCCF CAD'!O624,'3. NCCF USD'!O624,'4. NCCF EUR'!O624,'5. NCCF GBP'!O624,'6. NCCF Autres (inclus)'!O624)</f>
        <v>0</v>
      </c>
      <c r="P624" s="392">
        <f>SUM('2. NCCF CAD'!P624,'3. NCCF USD'!P624,'4. NCCF EUR'!P624,'5. NCCF GBP'!P624,'6. NCCF Autres (inclus)'!P624)</f>
        <v>0</v>
      </c>
      <c r="Q624" s="392">
        <f>SUM('2. NCCF CAD'!Q624,'3. NCCF USD'!Q624,'4. NCCF EUR'!Q624,'5. NCCF GBP'!Q624,'6. NCCF Autres (inclus)'!Q624)</f>
        <v>0</v>
      </c>
      <c r="R624" s="392">
        <f>SUM('2. NCCF CAD'!R624,'3. NCCF USD'!R624,'4. NCCF EUR'!R624,'5. NCCF GBP'!R624,'6. NCCF Autres (inclus)'!R624)</f>
        <v>0</v>
      </c>
      <c r="S624" s="392">
        <f>SUM('2. NCCF CAD'!S624,'3. NCCF USD'!S624,'4. NCCF EUR'!S624,'5. NCCF GBP'!S624,'6. NCCF Autres (inclus)'!S624)</f>
        <v>0</v>
      </c>
      <c r="T624" s="392">
        <f>SUM('2. NCCF CAD'!T624,'3. NCCF USD'!T624,'4. NCCF EUR'!T624,'5. NCCF GBP'!T624,'6. NCCF Autres (inclus)'!T624)</f>
        <v>0</v>
      </c>
      <c r="U624" s="388">
        <f>SUM('2. NCCF CAD'!U624,'3. NCCF USD'!U624,'4. NCCF EUR'!U624,'5. NCCF GBP'!U624,'6. NCCF Autres (inclus)'!U624)</f>
        <v>0</v>
      </c>
      <c r="V624" s="393">
        <f>SUM('2. NCCF CAD'!V624,'3. NCCF USD'!V624,'4. NCCF EUR'!V624,'5. NCCF GBP'!V624,'6. NCCF Autres (inclus)'!V624)</f>
        <v>0</v>
      </c>
      <c r="W624" s="420">
        <f>SUM('2. NCCF CAD'!W624,'3. NCCF USD'!W624,'4. NCCF EUR'!W624,'5. NCCF GBP'!W624,'6. NCCF Autres (inclus)'!W624)</f>
        <v>0</v>
      </c>
      <c r="Y624" s="236"/>
    </row>
    <row r="625" spans="2:25" outlineLevel="1" x14ac:dyDescent="0.25">
      <c r="B625" s="465"/>
      <c r="C625" s="272"/>
      <c r="D625" s="272"/>
      <c r="E625" s="273"/>
      <c r="F625" s="274" t="s">
        <v>70</v>
      </c>
      <c r="G625" s="394">
        <f>SUM('2. NCCF CAD'!G625,'3. NCCF USD'!G625,'4. NCCF EUR'!G625,'5. NCCF GBP'!G625,'6. NCCF Autres (inclus)'!G625)</f>
        <v>0</v>
      </c>
      <c r="H625" s="421">
        <f>SUM('2. NCCF CAD'!H625,'3. NCCF USD'!H625,'4. NCCF EUR'!H625,'5. NCCF GBP'!H625,'6. NCCF Autres (inclus)'!H625)</f>
        <v>0</v>
      </c>
      <c r="I625" s="389">
        <f>SUM('2. NCCF CAD'!I625,'3. NCCF USD'!I625,'4. NCCF EUR'!I625,'5. NCCF GBP'!I625,'6. NCCF Autres (inclus)'!I625)</f>
        <v>0</v>
      </c>
      <c r="J625" s="389">
        <f>SUM('2. NCCF CAD'!J625,'3. NCCF USD'!J625,'4. NCCF EUR'!J625,'5. NCCF GBP'!J625,'6. NCCF Autres (inclus)'!J625)</f>
        <v>0</v>
      </c>
      <c r="K625" s="436">
        <f>SUM('2. NCCF CAD'!K625,'3. NCCF USD'!K625,'4. NCCF EUR'!K625,'5. NCCF GBP'!K625,'6. NCCF Autres (inclus)'!K625)</f>
        <v>0</v>
      </c>
      <c r="L625" s="400">
        <f>SUM('2. NCCF CAD'!L625,'3. NCCF USD'!L625,'4. NCCF EUR'!L625,'5. NCCF GBP'!L625,'6. NCCF Autres (inclus)'!L625)</f>
        <v>0</v>
      </c>
      <c r="M625" s="392">
        <f>SUM('2. NCCF CAD'!M625,'3. NCCF USD'!M625,'4. NCCF EUR'!M625,'5. NCCF GBP'!M625,'6. NCCF Autres (inclus)'!M625)</f>
        <v>0</v>
      </c>
      <c r="N625" s="392">
        <f>SUM('2. NCCF CAD'!N625,'3. NCCF USD'!N625,'4. NCCF EUR'!N625,'5. NCCF GBP'!N625,'6. NCCF Autres (inclus)'!N625)</f>
        <v>0</v>
      </c>
      <c r="O625" s="392">
        <f>SUM('2. NCCF CAD'!O625,'3. NCCF USD'!O625,'4. NCCF EUR'!O625,'5. NCCF GBP'!O625,'6. NCCF Autres (inclus)'!O625)</f>
        <v>0</v>
      </c>
      <c r="P625" s="392">
        <f>SUM('2. NCCF CAD'!P625,'3. NCCF USD'!P625,'4. NCCF EUR'!P625,'5. NCCF GBP'!P625,'6. NCCF Autres (inclus)'!P625)</f>
        <v>0</v>
      </c>
      <c r="Q625" s="392">
        <f>SUM('2. NCCF CAD'!Q625,'3. NCCF USD'!Q625,'4. NCCF EUR'!Q625,'5. NCCF GBP'!Q625,'6. NCCF Autres (inclus)'!Q625)</f>
        <v>0</v>
      </c>
      <c r="R625" s="392">
        <f>SUM('2. NCCF CAD'!R625,'3. NCCF USD'!R625,'4. NCCF EUR'!R625,'5. NCCF GBP'!R625,'6. NCCF Autres (inclus)'!R625)</f>
        <v>0</v>
      </c>
      <c r="S625" s="392">
        <f>SUM('2. NCCF CAD'!S625,'3. NCCF USD'!S625,'4. NCCF EUR'!S625,'5. NCCF GBP'!S625,'6. NCCF Autres (inclus)'!S625)</f>
        <v>0</v>
      </c>
      <c r="T625" s="392">
        <f>SUM('2. NCCF CAD'!T625,'3. NCCF USD'!T625,'4. NCCF EUR'!T625,'5. NCCF GBP'!T625,'6. NCCF Autres (inclus)'!T625)</f>
        <v>0</v>
      </c>
      <c r="U625" s="388">
        <f>SUM('2. NCCF CAD'!U625,'3. NCCF USD'!U625,'4. NCCF EUR'!U625,'5. NCCF GBP'!U625,'6. NCCF Autres (inclus)'!U625)</f>
        <v>0</v>
      </c>
      <c r="V625" s="393">
        <f>SUM('2. NCCF CAD'!V625,'3. NCCF USD'!V625,'4. NCCF EUR'!V625,'5. NCCF GBP'!V625,'6. NCCF Autres (inclus)'!V625)</f>
        <v>0</v>
      </c>
      <c r="W625" s="420">
        <f>SUM('2. NCCF CAD'!W625,'3. NCCF USD'!W625,'4. NCCF EUR'!W625,'5. NCCF GBP'!W625,'6. NCCF Autres (inclus)'!W625)</f>
        <v>0</v>
      </c>
      <c r="Y625" s="236"/>
    </row>
    <row r="626" spans="2:25" x14ac:dyDescent="0.25">
      <c r="B626" s="465"/>
      <c r="C626" s="272"/>
      <c r="D626" s="272" t="s">
        <v>71</v>
      </c>
      <c r="E626" s="273"/>
      <c r="F626" s="273"/>
      <c r="G626" s="367"/>
      <c r="H626" s="368"/>
      <c r="I626" s="369"/>
      <c r="J626" s="369"/>
      <c r="K626" s="369"/>
      <c r="L626" s="363"/>
      <c r="M626" s="364"/>
      <c r="N626" s="364"/>
      <c r="O626" s="364"/>
      <c r="P626" s="364"/>
      <c r="Q626" s="364"/>
      <c r="R626" s="364"/>
      <c r="S626" s="364"/>
      <c r="T626" s="364"/>
      <c r="U626" s="364"/>
      <c r="V626" s="365"/>
      <c r="W626" s="365"/>
      <c r="Y626" s="353"/>
    </row>
    <row r="627" spans="2:25" x14ac:dyDescent="0.25">
      <c r="B627" s="465"/>
      <c r="C627" s="272"/>
      <c r="D627" s="272"/>
      <c r="E627" s="273" t="s">
        <v>72</v>
      </c>
      <c r="F627" s="273"/>
      <c r="G627" s="367">
        <f t="shared" ref="G627:W627" si="136">SUBTOTAL(9,G628:G629)</f>
        <v>0</v>
      </c>
      <c r="H627" s="368">
        <f t="shared" si="136"/>
        <v>0</v>
      </c>
      <c r="I627" s="369">
        <f t="shared" si="136"/>
        <v>0</v>
      </c>
      <c r="J627" s="369">
        <f t="shared" si="136"/>
        <v>0</v>
      </c>
      <c r="K627" s="370">
        <f t="shared" si="136"/>
        <v>0</v>
      </c>
      <c r="L627" s="364">
        <f t="shared" si="136"/>
        <v>0</v>
      </c>
      <c r="M627" s="364">
        <f t="shared" si="136"/>
        <v>0</v>
      </c>
      <c r="N627" s="364">
        <f t="shared" si="136"/>
        <v>0</v>
      </c>
      <c r="O627" s="364">
        <f t="shared" si="136"/>
        <v>0</v>
      </c>
      <c r="P627" s="364">
        <f t="shared" si="136"/>
        <v>0</v>
      </c>
      <c r="Q627" s="364">
        <f t="shared" si="136"/>
        <v>0</v>
      </c>
      <c r="R627" s="364">
        <f t="shared" si="136"/>
        <v>0</v>
      </c>
      <c r="S627" s="364">
        <f t="shared" si="136"/>
        <v>0</v>
      </c>
      <c r="T627" s="364">
        <f t="shared" si="136"/>
        <v>0</v>
      </c>
      <c r="U627" s="364">
        <f t="shared" si="136"/>
        <v>0</v>
      </c>
      <c r="V627" s="364">
        <f t="shared" si="136"/>
        <v>0</v>
      </c>
      <c r="W627" s="366">
        <f t="shared" si="136"/>
        <v>0</v>
      </c>
      <c r="Y627" s="354"/>
    </row>
    <row r="628" spans="2:25" outlineLevel="1" x14ac:dyDescent="0.25">
      <c r="B628" s="465"/>
      <c r="C628" s="272"/>
      <c r="D628" s="272"/>
      <c r="E628" s="273"/>
      <c r="F628" s="274" t="s">
        <v>73</v>
      </c>
      <c r="G628" s="394">
        <f>SUM('2. NCCF CAD'!G628,'3. NCCF USD'!G628,'4. NCCF EUR'!G628,'5. NCCF GBP'!G628,'6. NCCF Autres (inclus)'!G628)</f>
        <v>0</v>
      </c>
      <c r="H628" s="421">
        <f>SUM('2. NCCF CAD'!H628,'3. NCCF USD'!H628,'4. NCCF EUR'!H628,'5. NCCF GBP'!H628,'6. NCCF Autres (inclus)'!H628)</f>
        <v>0</v>
      </c>
      <c r="I628" s="389">
        <f>SUM('2. NCCF CAD'!I628,'3. NCCF USD'!I628,'4. NCCF EUR'!I628,'5. NCCF GBP'!I628,'6. NCCF Autres (inclus)'!I628)</f>
        <v>0</v>
      </c>
      <c r="J628" s="389">
        <f>SUM('2. NCCF CAD'!J628,'3. NCCF USD'!J628,'4. NCCF EUR'!J628,'5. NCCF GBP'!J628,'6. NCCF Autres (inclus)'!J628)</f>
        <v>0</v>
      </c>
      <c r="K628" s="436">
        <f>SUM('2. NCCF CAD'!K628,'3. NCCF USD'!K628,'4. NCCF EUR'!K628,'5. NCCF GBP'!K628,'6. NCCF Autres (inclus)'!K628)</f>
        <v>0</v>
      </c>
      <c r="L628" s="400">
        <f>SUM('2. NCCF CAD'!L628,'3. NCCF USD'!L628,'4. NCCF EUR'!L628,'5. NCCF GBP'!L628,'6. NCCF Autres (inclus)'!L628)</f>
        <v>0</v>
      </c>
      <c r="M628" s="392">
        <f>SUM('2. NCCF CAD'!M628,'3. NCCF USD'!M628,'4. NCCF EUR'!M628,'5. NCCF GBP'!M628,'6. NCCF Autres (inclus)'!M628)</f>
        <v>0</v>
      </c>
      <c r="N628" s="392">
        <f>SUM('2. NCCF CAD'!N628,'3. NCCF USD'!N628,'4. NCCF EUR'!N628,'5. NCCF GBP'!N628,'6. NCCF Autres (inclus)'!N628)</f>
        <v>0</v>
      </c>
      <c r="O628" s="392">
        <f>SUM('2. NCCF CAD'!O628,'3. NCCF USD'!O628,'4. NCCF EUR'!O628,'5. NCCF GBP'!O628,'6. NCCF Autres (inclus)'!O628)</f>
        <v>0</v>
      </c>
      <c r="P628" s="392">
        <f>SUM('2. NCCF CAD'!P628,'3. NCCF USD'!P628,'4. NCCF EUR'!P628,'5. NCCF GBP'!P628,'6. NCCF Autres (inclus)'!P628)</f>
        <v>0</v>
      </c>
      <c r="Q628" s="392">
        <f>SUM('2. NCCF CAD'!Q628,'3. NCCF USD'!Q628,'4. NCCF EUR'!Q628,'5. NCCF GBP'!Q628,'6. NCCF Autres (inclus)'!Q628)</f>
        <v>0</v>
      </c>
      <c r="R628" s="392">
        <f>SUM('2. NCCF CAD'!R628,'3. NCCF USD'!R628,'4. NCCF EUR'!R628,'5. NCCF GBP'!R628,'6. NCCF Autres (inclus)'!R628)</f>
        <v>0</v>
      </c>
      <c r="S628" s="392">
        <f>SUM('2. NCCF CAD'!S628,'3. NCCF USD'!S628,'4. NCCF EUR'!S628,'5. NCCF GBP'!S628,'6. NCCF Autres (inclus)'!S628)</f>
        <v>0</v>
      </c>
      <c r="T628" s="392">
        <f>SUM('2. NCCF CAD'!T628,'3. NCCF USD'!T628,'4. NCCF EUR'!T628,'5. NCCF GBP'!T628,'6. NCCF Autres (inclus)'!T628)</f>
        <v>0</v>
      </c>
      <c r="U628" s="388">
        <f>SUM('2. NCCF CAD'!U628,'3. NCCF USD'!U628,'4. NCCF EUR'!U628,'5. NCCF GBP'!U628,'6. NCCF Autres (inclus)'!U628)</f>
        <v>0</v>
      </c>
      <c r="V628" s="393">
        <f>SUM('2. NCCF CAD'!V628,'3. NCCF USD'!V628,'4. NCCF EUR'!V628,'5. NCCF GBP'!V628,'6. NCCF Autres (inclus)'!V628)</f>
        <v>0</v>
      </c>
      <c r="W628" s="420">
        <f>SUM('2. NCCF CAD'!W628,'3. NCCF USD'!W628,'4. NCCF EUR'!W628,'5. NCCF GBP'!W628,'6. NCCF Autres (inclus)'!W628)</f>
        <v>0</v>
      </c>
      <c r="Y628" s="236"/>
    </row>
    <row r="629" spans="2:25" outlineLevel="1" x14ac:dyDescent="0.25">
      <c r="B629" s="465"/>
      <c r="C629" s="272"/>
      <c r="D629" s="272"/>
      <c r="E629" s="273"/>
      <c r="F629" s="274" t="s">
        <v>74</v>
      </c>
      <c r="G629" s="394">
        <f>SUM('2. NCCF CAD'!G629,'3. NCCF USD'!G629,'4. NCCF EUR'!G629,'5. NCCF GBP'!G629,'6. NCCF Autres (inclus)'!G629)</f>
        <v>0</v>
      </c>
      <c r="H629" s="421">
        <f>SUM('2. NCCF CAD'!H629,'3. NCCF USD'!H629,'4. NCCF EUR'!H629,'5. NCCF GBP'!H629,'6. NCCF Autres (inclus)'!H629)</f>
        <v>0</v>
      </c>
      <c r="I629" s="389">
        <f>SUM('2. NCCF CAD'!I629,'3. NCCF USD'!I629,'4. NCCF EUR'!I629,'5. NCCF GBP'!I629,'6. NCCF Autres (inclus)'!I629)</f>
        <v>0</v>
      </c>
      <c r="J629" s="389">
        <f>SUM('2. NCCF CAD'!J629,'3. NCCF USD'!J629,'4. NCCF EUR'!J629,'5. NCCF GBP'!J629,'6. NCCF Autres (inclus)'!J629)</f>
        <v>0</v>
      </c>
      <c r="K629" s="436">
        <f>SUM('2. NCCF CAD'!K629,'3. NCCF USD'!K629,'4. NCCF EUR'!K629,'5. NCCF GBP'!K629,'6. NCCF Autres (inclus)'!K629)</f>
        <v>0</v>
      </c>
      <c r="L629" s="400">
        <f>SUM('2. NCCF CAD'!L629,'3. NCCF USD'!L629,'4. NCCF EUR'!L629,'5. NCCF GBP'!L629,'6. NCCF Autres (inclus)'!L629)</f>
        <v>0</v>
      </c>
      <c r="M629" s="392">
        <f>SUM('2. NCCF CAD'!M629,'3. NCCF USD'!M629,'4. NCCF EUR'!M629,'5. NCCF GBP'!M629,'6. NCCF Autres (inclus)'!M629)</f>
        <v>0</v>
      </c>
      <c r="N629" s="392">
        <f>SUM('2. NCCF CAD'!N629,'3. NCCF USD'!N629,'4. NCCF EUR'!N629,'5. NCCF GBP'!N629,'6. NCCF Autres (inclus)'!N629)</f>
        <v>0</v>
      </c>
      <c r="O629" s="392">
        <f>SUM('2. NCCF CAD'!O629,'3. NCCF USD'!O629,'4. NCCF EUR'!O629,'5. NCCF GBP'!O629,'6. NCCF Autres (inclus)'!O629)</f>
        <v>0</v>
      </c>
      <c r="P629" s="392">
        <f>SUM('2. NCCF CAD'!P629,'3. NCCF USD'!P629,'4. NCCF EUR'!P629,'5. NCCF GBP'!P629,'6. NCCF Autres (inclus)'!P629)</f>
        <v>0</v>
      </c>
      <c r="Q629" s="392">
        <f>SUM('2. NCCF CAD'!Q629,'3. NCCF USD'!Q629,'4. NCCF EUR'!Q629,'5. NCCF GBP'!Q629,'6. NCCF Autres (inclus)'!Q629)</f>
        <v>0</v>
      </c>
      <c r="R629" s="392">
        <f>SUM('2. NCCF CAD'!R629,'3. NCCF USD'!R629,'4. NCCF EUR'!R629,'5. NCCF GBP'!R629,'6. NCCF Autres (inclus)'!R629)</f>
        <v>0</v>
      </c>
      <c r="S629" s="392">
        <f>SUM('2. NCCF CAD'!S629,'3. NCCF USD'!S629,'4. NCCF EUR'!S629,'5. NCCF GBP'!S629,'6. NCCF Autres (inclus)'!S629)</f>
        <v>0</v>
      </c>
      <c r="T629" s="392">
        <f>SUM('2. NCCF CAD'!T629,'3. NCCF USD'!T629,'4. NCCF EUR'!T629,'5. NCCF GBP'!T629,'6. NCCF Autres (inclus)'!T629)</f>
        <v>0</v>
      </c>
      <c r="U629" s="388">
        <f>SUM('2. NCCF CAD'!U629,'3. NCCF USD'!U629,'4. NCCF EUR'!U629,'5. NCCF GBP'!U629,'6. NCCF Autres (inclus)'!U629)</f>
        <v>0</v>
      </c>
      <c r="V629" s="393">
        <f>SUM('2. NCCF CAD'!V629,'3. NCCF USD'!V629,'4. NCCF EUR'!V629,'5. NCCF GBP'!V629,'6. NCCF Autres (inclus)'!V629)</f>
        <v>0</v>
      </c>
      <c r="W629" s="420">
        <f>SUM('2. NCCF CAD'!W629,'3. NCCF USD'!W629,'4. NCCF EUR'!W629,'5. NCCF GBP'!W629,'6. NCCF Autres (inclus)'!W629)</f>
        <v>0</v>
      </c>
      <c r="Y629" s="236"/>
    </row>
    <row r="630" spans="2:25" x14ac:dyDescent="0.25">
      <c r="B630" s="465"/>
      <c r="C630" s="272"/>
      <c r="D630" s="272"/>
      <c r="E630" s="273" t="s">
        <v>75</v>
      </c>
      <c r="F630" s="273"/>
      <c r="G630" s="367">
        <f t="shared" ref="G630:W630" si="137">SUBTOTAL(9,G631:G632)</f>
        <v>0</v>
      </c>
      <c r="H630" s="368">
        <f t="shared" si="137"/>
        <v>0</v>
      </c>
      <c r="I630" s="369">
        <f t="shared" si="137"/>
        <v>0</v>
      </c>
      <c r="J630" s="369">
        <f t="shared" si="137"/>
        <v>0</v>
      </c>
      <c r="K630" s="370">
        <f t="shared" si="137"/>
        <v>0</v>
      </c>
      <c r="L630" s="364">
        <f t="shared" si="137"/>
        <v>0</v>
      </c>
      <c r="M630" s="364">
        <f t="shared" si="137"/>
        <v>0</v>
      </c>
      <c r="N630" s="364">
        <f t="shared" si="137"/>
        <v>0</v>
      </c>
      <c r="O630" s="364">
        <f t="shared" si="137"/>
        <v>0</v>
      </c>
      <c r="P630" s="364">
        <f t="shared" si="137"/>
        <v>0</v>
      </c>
      <c r="Q630" s="364">
        <f t="shared" si="137"/>
        <v>0</v>
      </c>
      <c r="R630" s="364">
        <f t="shared" si="137"/>
        <v>0</v>
      </c>
      <c r="S630" s="364">
        <f t="shared" si="137"/>
        <v>0</v>
      </c>
      <c r="T630" s="364">
        <f t="shared" si="137"/>
        <v>0</v>
      </c>
      <c r="U630" s="364">
        <f t="shared" si="137"/>
        <v>0</v>
      </c>
      <c r="V630" s="364">
        <f t="shared" si="137"/>
        <v>0</v>
      </c>
      <c r="W630" s="366">
        <f t="shared" si="137"/>
        <v>0</v>
      </c>
      <c r="Y630" s="238"/>
    </row>
    <row r="631" spans="2:25" outlineLevel="1" x14ac:dyDescent="0.25">
      <c r="B631" s="465"/>
      <c r="C631" s="272"/>
      <c r="D631" s="272"/>
      <c r="E631" s="273"/>
      <c r="F631" s="274" t="s">
        <v>76</v>
      </c>
      <c r="G631" s="394">
        <f>SUM('2. NCCF CAD'!G631,'3. NCCF USD'!G631,'4. NCCF EUR'!G631,'5. NCCF GBP'!G631,'6. NCCF Autres (inclus)'!G631)</f>
        <v>0</v>
      </c>
      <c r="H631" s="421">
        <f>SUM('2. NCCF CAD'!H631,'3. NCCF USD'!H631,'4. NCCF EUR'!H631,'5. NCCF GBP'!H631,'6. NCCF Autres (inclus)'!H631)</f>
        <v>0</v>
      </c>
      <c r="I631" s="389">
        <f>SUM('2. NCCF CAD'!I631,'3. NCCF USD'!I631,'4. NCCF EUR'!I631,'5. NCCF GBP'!I631,'6. NCCF Autres (inclus)'!I631)</f>
        <v>0</v>
      </c>
      <c r="J631" s="389">
        <f>SUM('2. NCCF CAD'!J631,'3. NCCF USD'!J631,'4. NCCF EUR'!J631,'5. NCCF GBP'!J631,'6. NCCF Autres (inclus)'!J631)</f>
        <v>0</v>
      </c>
      <c r="K631" s="436">
        <f>SUM('2. NCCF CAD'!K631,'3. NCCF USD'!K631,'4. NCCF EUR'!K631,'5. NCCF GBP'!K631,'6. NCCF Autres (inclus)'!K631)</f>
        <v>0</v>
      </c>
      <c r="L631" s="400">
        <f>SUM('2. NCCF CAD'!L631,'3. NCCF USD'!L631,'4. NCCF EUR'!L631,'5. NCCF GBP'!L631,'6. NCCF Autres (inclus)'!L631)</f>
        <v>0</v>
      </c>
      <c r="M631" s="413">
        <f>SUM('2. NCCF CAD'!M631,'3. NCCF USD'!M631,'4. NCCF EUR'!M631,'5. NCCF GBP'!M631,'6. NCCF Autres (inclus)'!M631)</f>
        <v>0</v>
      </c>
      <c r="N631" s="413">
        <f>SUM('2. NCCF CAD'!N631,'3. NCCF USD'!N631,'4. NCCF EUR'!N631,'5. NCCF GBP'!N631,'6. NCCF Autres (inclus)'!N631)</f>
        <v>0</v>
      </c>
      <c r="O631" s="413">
        <f>SUM('2. NCCF CAD'!O631,'3. NCCF USD'!O631,'4. NCCF EUR'!O631,'5. NCCF GBP'!O631,'6. NCCF Autres (inclus)'!O631)</f>
        <v>0</v>
      </c>
      <c r="P631" s="413">
        <f>SUM('2. NCCF CAD'!P631,'3. NCCF USD'!P631,'4. NCCF EUR'!P631,'5. NCCF GBP'!P631,'6. NCCF Autres (inclus)'!P631)</f>
        <v>0</v>
      </c>
      <c r="Q631" s="413">
        <f>SUM('2. NCCF CAD'!Q631,'3. NCCF USD'!Q631,'4. NCCF EUR'!Q631,'5. NCCF GBP'!Q631,'6. NCCF Autres (inclus)'!Q631)</f>
        <v>0</v>
      </c>
      <c r="R631" s="413">
        <f>SUM('2. NCCF CAD'!R631,'3. NCCF USD'!R631,'4. NCCF EUR'!R631,'5. NCCF GBP'!R631,'6. NCCF Autres (inclus)'!R631)</f>
        <v>0</v>
      </c>
      <c r="S631" s="413">
        <f>SUM('2. NCCF CAD'!S631,'3. NCCF USD'!S631,'4. NCCF EUR'!S631,'5. NCCF GBP'!S631,'6. NCCF Autres (inclus)'!S631)</f>
        <v>0</v>
      </c>
      <c r="T631" s="413">
        <f>SUM('2. NCCF CAD'!T631,'3. NCCF USD'!T631,'4. NCCF EUR'!T631,'5. NCCF GBP'!T631,'6. NCCF Autres (inclus)'!T631)</f>
        <v>0</v>
      </c>
      <c r="U631" s="388">
        <f>SUM('2. NCCF CAD'!U631,'3. NCCF USD'!U631,'4. NCCF EUR'!U631,'5. NCCF GBP'!U631,'6. NCCF Autres (inclus)'!U631)</f>
        <v>0</v>
      </c>
      <c r="V631" s="393">
        <f>SUM('2. NCCF CAD'!V631,'3. NCCF USD'!V631,'4. NCCF EUR'!V631,'5. NCCF GBP'!V631,'6. NCCF Autres (inclus)'!V631)</f>
        <v>0</v>
      </c>
      <c r="W631" s="420">
        <f>SUM('2. NCCF CAD'!W631,'3. NCCF USD'!W631,'4. NCCF EUR'!W631,'5. NCCF GBP'!W631,'6. NCCF Autres (inclus)'!W631)</f>
        <v>0</v>
      </c>
      <c r="Y631" s="236"/>
    </row>
    <row r="632" spans="2:25" outlineLevel="1" x14ac:dyDescent="0.25">
      <c r="B632" s="465"/>
      <c r="C632" s="272"/>
      <c r="D632" s="272"/>
      <c r="E632" s="273"/>
      <c r="F632" s="274" t="s">
        <v>77</v>
      </c>
      <c r="G632" s="394">
        <f>SUM('2. NCCF CAD'!G632,'3. NCCF USD'!G632,'4. NCCF EUR'!G632,'5. NCCF GBP'!G632,'6. NCCF Autres (inclus)'!G632)</f>
        <v>0</v>
      </c>
      <c r="H632" s="421">
        <f>SUM('2. NCCF CAD'!H632,'3. NCCF USD'!H632,'4. NCCF EUR'!H632,'5. NCCF GBP'!H632,'6. NCCF Autres (inclus)'!H632)</f>
        <v>0</v>
      </c>
      <c r="I632" s="389">
        <f>SUM('2. NCCF CAD'!I632,'3. NCCF USD'!I632,'4. NCCF EUR'!I632,'5. NCCF GBP'!I632,'6. NCCF Autres (inclus)'!I632)</f>
        <v>0</v>
      </c>
      <c r="J632" s="389">
        <f>SUM('2. NCCF CAD'!J632,'3. NCCF USD'!J632,'4. NCCF EUR'!J632,'5. NCCF GBP'!J632,'6. NCCF Autres (inclus)'!J632)</f>
        <v>0</v>
      </c>
      <c r="K632" s="436">
        <f>SUM('2. NCCF CAD'!K632,'3. NCCF USD'!K632,'4. NCCF EUR'!K632,'5. NCCF GBP'!K632,'6. NCCF Autres (inclus)'!K632)</f>
        <v>0</v>
      </c>
      <c r="L632" s="400">
        <f>SUM('2. NCCF CAD'!L632,'3. NCCF USD'!L632,'4. NCCF EUR'!L632,'5. NCCF GBP'!L632,'6. NCCF Autres (inclus)'!L632)</f>
        <v>0</v>
      </c>
      <c r="M632" s="392">
        <f>SUM('2. NCCF CAD'!M632,'3. NCCF USD'!M632,'4. NCCF EUR'!M632,'5. NCCF GBP'!M632,'6. NCCF Autres (inclus)'!M632)</f>
        <v>0</v>
      </c>
      <c r="N632" s="392">
        <f>SUM('2. NCCF CAD'!N632,'3. NCCF USD'!N632,'4. NCCF EUR'!N632,'5. NCCF GBP'!N632,'6. NCCF Autres (inclus)'!N632)</f>
        <v>0</v>
      </c>
      <c r="O632" s="392">
        <f>SUM('2. NCCF CAD'!O632,'3. NCCF USD'!O632,'4. NCCF EUR'!O632,'5. NCCF GBP'!O632,'6. NCCF Autres (inclus)'!O632)</f>
        <v>0</v>
      </c>
      <c r="P632" s="392">
        <f>SUM('2. NCCF CAD'!P632,'3. NCCF USD'!P632,'4. NCCF EUR'!P632,'5. NCCF GBP'!P632,'6. NCCF Autres (inclus)'!P632)</f>
        <v>0</v>
      </c>
      <c r="Q632" s="392">
        <f>SUM('2. NCCF CAD'!Q632,'3. NCCF USD'!Q632,'4. NCCF EUR'!Q632,'5. NCCF GBP'!Q632,'6. NCCF Autres (inclus)'!Q632)</f>
        <v>0</v>
      </c>
      <c r="R632" s="392">
        <f>SUM('2. NCCF CAD'!R632,'3. NCCF USD'!R632,'4. NCCF EUR'!R632,'5. NCCF GBP'!R632,'6. NCCF Autres (inclus)'!R632)</f>
        <v>0</v>
      </c>
      <c r="S632" s="392">
        <f>SUM('2. NCCF CAD'!S632,'3. NCCF USD'!S632,'4. NCCF EUR'!S632,'5. NCCF GBP'!S632,'6. NCCF Autres (inclus)'!S632)</f>
        <v>0</v>
      </c>
      <c r="T632" s="392">
        <f>SUM('2. NCCF CAD'!T632,'3. NCCF USD'!T632,'4. NCCF EUR'!T632,'5. NCCF GBP'!T632,'6. NCCF Autres (inclus)'!T632)</f>
        <v>0</v>
      </c>
      <c r="U632" s="388">
        <f>SUM('2. NCCF CAD'!U632,'3. NCCF USD'!U632,'4. NCCF EUR'!U632,'5. NCCF GBP'!U632,'6. NCCF Autres (inclus)'!U632)</f>
        <v>0</v>
      </c>
      <c r="V632" s="393">
        <f>SUM('2. NCCF CAD'!V632,'3. NCCF USD'!V632,'4. NCCF EUR'!V632,'5. NCCF GBP'!V632,'6. NCCF Autres (inclus)'!V632)</f>
        <v>0</v>
      </c>
      <c r="W632" s="420">
        <f>SUM('2. NCCF CAD'!W632,'3. NCCF USD'!W632,'4. NCCF EUR'!W632,'5. NCCF GBP'!W632,'6. NCCF Autres (inclus)'!W632)</f>
        <v>0</v>
      </c>
      <c r="Y632" s="236"/>
    </row>
    <row r="633" spans="2:25" x14ac:dyDescent="0.25">
      <c r="B633" s="465"/>
      <c r="C633" s="272"/>
      <c r="D633" s="272"/>
      <c r="E633" s="273" t="s">
        <v>78</v>
      </c>
      <c r="F633" s="273"/>
      <c r="G633" s="367">
        <f t="shared" ref="G633:W633" si="138">SUBTOTAL(9,G634:G635)</f>
        <v>0</v>
      </c>
      <c r="H633" s="368">
        <f t="shared" si="138"/>
        <v>0</v>
      </c>
      <c r="I633" s="369">
        <f t="shared" si="138"/>
        <v>0</v>
      </c>
      <c r="J633" s="369">
        <f t="shared" si="138"/>
        <v>0</v>
      </c>
      <c r="K633" s="370">
        <f t="shared" si="138"/>
        <v>0</v>
      </c>
      <c r="L633" s="364">
        <f t="shared" si="138"/>
        <v>0</v>
      </c>
      <c r="M633" s="364">
        <f t="shared" si="138"/>
        <v>0</v>
      </c>
      <c r="N633" s="364">
        <f t="shared" si="138"/>
        <v>0</v>
      </c>
      <c r="O633" s="364">
        <f t="shared" si="138"/>
        <v>0</v>
      </c>
      <c r="P633" s="364">
        <f t="shared" si="138"/>
        <v>0</v>
      </c>
      <c r="Q633" s="364">
        <f t="shared" si="138"/>
        <v>0</v>
      </c>
      <c r="R633" s="364">
        <f t="shared" si="138"/>
        <v>0</v>
      </c>
      <c r="S633" s="364">
        <f t="shared" si="138"/>
        <v>0</v>
      </c>
      <c r="T633" s="364">
        <f t="shared" si="138"/>
        <v>0</v>
      </c>
      <c r="U633" s="364">
        <f t="shared" si="138"/>
        <v>0</v>
      </c>
      <c r="V633" s="364">
        <f t="shared" si="138"/>
        <v>0</v>
      </c>
      <c r="W633" s="366">
        <f t="shared" si="138"/>
        <v>0</v>
      </c>
      <c r="Y633" s="238"/>
    </row>
    <row r="634" spans="2:25" outlineLevel="1" x14ac:dyDescent="0.25">
      <c r="B634" s="465"/>
      <c r="C634" s="272"/>
      <c r="D634" s="272"/>
      <c r="E634" s="273"/>
      <c r="F634" s="274" t="s">
        <v>79</v>
      </c>
      <c r="G634" s="394">
        <f>SUM('2. NCCF CAD'!G634,'3. NCCF USD'!G634,'4. NCCF EUR'!G634,'5. NCCF GBP'!G634,'6. NCCF Autres (inclus)'!G634)</f>
        <v>0</v>
      </c>
      <c r="H634" s="421">
        <f>SUM('2. NCCF CAD'!H634,'3. NCCF USD'!H634,'4. NCCF EUR'!H634,'5. NCCF GBP'!H634,'6. NCCF Autres (inclus)'!H634)</f>
        <v>0</v>
      </c>
      <c r="I634" s="389">
        <f>SUM('2. NCCF CAD'!I634,'3. NCCF USD'!I634,'4. NCCF EUR'!I634,'5. NCCF GBP'!I634,'6. NCCF Autres (inclus)'!I634)</f>
        <v>0</v>
      </c>
      <c r="J634" s="389">
        <f>SUM('2. NCCF CAD'!J634,'3. NCCF USD'!J634,'4. NCCF EUR'!J634,'5. NCCF GBP'!J634,'6. NCCF Autres (inclus)'!J634)</f>
        <v>0</v>
      </c>
      <c r="K634" s="436">
        <f>SUM('2. NCCF CAD'!K634,'3. NCCF USD'!K634,'4. NCCF EUR'!K634,'5. NCCF GBP'!K634,'6. NCCF Autres (inclus)'!K634)</f>
        <v>0</v>
      </c>
      <c r="L634" s="400">
        <f>SUM('2. NCCF CAD'!L634,'3. NCCF USD'!L634,'4. NCCF EUR'!L634,'5. NCCF GBP'!L634,'6. NCCF Autres (inclus)'!L634)</f>
        <v>0</v>
      </c>
      <c r="M634" s="392">
        <f>SUM('2. NCCF CAD'!M634,'3. NCCF USD'!M634,'4. NCCF EUR'!M634,'5. NCCF GBP'!M634,'6. NCCF Autres (inclus)'!M634)</f>
        <v>0</v>
      </c>
      <c r="N634" s="392">
        <f>SUM('2. NCCF CAD'!N634,'3. NCCF USD'!N634,'4. NCCF EUR'!N634,'5. NCCF GBP'!N634,'6. NCCF Autres (inclus)'!N634)</f>
        <v>0</v>
      </c>
      <c r="O634" s="392">
        <f>SUM('2. NCCF CAD'!O634,'3. NCCF USD'!O634,'4. NCCF EUR'!O634,'5. NCCF GBP'!O634,'6. NCCF Autres (inclus)'!O634)</f>
        <v>0</v>
      </c>
      <c r="P634" s="392">
        <f>SUM('2. NCCF CAD'!P634,'3. NCCF USD'!P634,'4. NCCF EUR'!P634,'5. NCCF GBP'!P634,'6. NCCF Autres (inclus)'!P634)</f>
        <v>0</v>
      </c>
      <c r="Q634" s="392">
        <f>SUM('2. NCCF CAD'!Q634,'3. NCCF USD'!Q634,'4. NCCF EUR'!Q634,'5. NCCF GBP'!Q634,'6. NCCF Autres (inclus)'!Q634)</f>
        <v>0</v>
      </c>
      <c r="R634" s="392">
        <f>SUM('2. NCCF CAD'!R634,'3. NCCF USD'!R634,'4. NCCF EUR'!R634,'5. NCCF GBP'!R634,'6. NCCF Autres (inclus)'!R634)</f>
        <v>0</v>
      </c>
      <c r="S634" s="392">
        <f>SUM('2. NCCF CAD'!S634,'3. NCCF USD'!S634,'4. NCCF EUR'!S634,'5. NCCF GBP'!S634,'6. NCCF Autres (inclus)'!S634)</f>
        <v>0</v>
      </c>
      <c r="T634" s="392">
        <f>SUM('2. NCCF CAD'!T634,'3. NCCF USD'!T634,'4. NCCF EUR'!T634,'5. NCCF GBP'!T634,'6. NCCF Autres (inclus)'!T634)</f>
        <v>0</v>
      </c>
      <c r="U634" s="388">
        <f>SUM('2. NCCF CAD'!U634,'3. NCCF USD'!U634,'4. NCCF EUR'!U634,'5. NCCF GBP'!U634,'6. NCCF Autres (inclus)'!U634)</f>
        <v>0</v>
      </c>
      <c r="V634" s="393">
        <f>SUM('2. NCCF CAD'!V634,'3. NCCF USD'!V634,'4. NCCF EUR'!V634,'5. NCCF GBP'!V634,'6. NCCF Autres (inclus)'!V634)</f>
        <v>0</v>
      </c>
      <c r="W634" s="420">
        <f>SUM('2. NCCF CAD'!W634,'3. NCCF USD'!W634,'4. NCCF EUR'!W634,'5. NCCF GBP'!W634,'6. NCCF Autres (inclus)'!W634)</f>
        <v>0</v>
      </c>
      <c r="Y634" s="236"/>
    </row>
    <row r="635" spans="2:25" outlineLevel="1" x14ac:dyDescent="0.25">
      <c r="B635" s="465"/>
      <c r="C635" s="272"/>
      <c r="D635" s="272"/>
      <c r="E635" s="273"/>
      <c r="F635" s="274" t="s">
        <v>80</v>
      </c>
      <c r="G635" s="394">
        <f>SUM('2. NCCF CAD'!G635,'3. NCCF USD'!G635,'4. NCCF EUR'!G635,'5. NCCF GBP'!G635,'6. NCCF Autres (inclus)'!G635)</f>
        <v>0</v>
      </c>
      <c r="H635" s="421">
        <f>SUM('2. NCCF CAD'!H635,'3. NCCF USD'!H635,'4. NCCF EUR'!H635,'5. NCCF GBP'!H635,'6. NCCF Autres (inclus)'!H635)</f>
        <v>0</v>
      </c>
      <c r="I635" s="389">
        <f>SUM('2. NCCF CAD'!I635,'3. NCCF USD'!I635,'4. NCCF EUR'!I635,'5. NCCF GBP'!I635,'6. NCCF Autres (inclus)'!I635)</f>
        <v>0</v>
      </c>
      <c r="J635" s="389">
        <f>SUM('2. NCCF CAD'!J635,'3. NCCF USD'!J635,'4. NCCF EUR'!J635,'5. NCCF GBP'!J635,'6. NCCF Autres (inclus)'!J635)</f>
        <v>0</v>
      </c>
      <c r="K635" s="436">
        <f>SUM('2. NCCF CAD'!K635,'3. NCCF USD'!K635,'4. NCCF EUR'!K635,'5. NCCF GBP'!K635,'6. NCCF Autres (inclus)'!K635)</f>
        <v>0</v>
      </c>
      <c r="L635" s="400">
        <f>SUM('2. NCCF CAD'!L635,'3. NCCF USD'!L635,'4. NCCF EUR'!L635,'5. NCCF GBP'!L635,'6. NCCF Autres (inclus)'!L635)</f>
        <v>0</v>
      </c>
      <c r="M635" s="392">
        <f>SUM('2. NCCF CAD'!M635,'3. NCCF USD'!M635,'4. NCCF EUR'!M635,'5. NCCF GBP'!M635,'6. NCCF Autres (inclus)'!M635)</f>
        <v>0</v>
      </c>
      <c r="N635" s="392">
        <f>SUM('2. NCCF CAD'!N635,'3. NCCF USD'!N635,'4. NCCF EUR'!N635,'5. NCCF GBP'!N635,'6. NCCF Autres (inclus)'!N635)</f>
        <v>0</v>
      </c>
      <c r="O635" s="392">
        <f>SUM('2. NCCF CAD'!O635,'3. NCCF USD'!O635,'4. NCCF EUR'!O635,'5. NCCF GBP'!O635,'6. NCCF Autres (inclus)'!O635)</f>
        <v>0</v>
      </c>
      <c r="P635" s="392">
        <f>SUM('2. NCCF CAD'!P635,'3. NCCF USD'!P635,'4. NCCF EUR'!P635,'5. NCCF GBP'!P635,'6. NCCF Autres (inclus)'!P635)</f>
        <v>0</v>
      </c>
      <c r="Q635" s="392">
        <f>SUM('2. NCCF CAD'!Q635,'3. NCCF USD'!Q635,'4. NCCF EUR'!Q635,'5. NCCF GBP'!Q635,'6. NCCF Autres (inclus)'!Q635)</f>
        <v>0</v>
      </c>
      <c r="R635" s="392">
        <f>SUM('2. NCCF CAD'!R635,'3. NCCF USD'!R635,'4. NCCF EUR'!R635,'5. NCCF GBP'!R635,'6. NCCF Autres (inclus)'!R635)</f>
        <v>0</v>
      </c>
      <c r="S635" s="392">
        <f>SUM('2. NCCF CAD'!S635,'3. NCCF USD'!S635,'4. NCCF EUR'!S635,'5. NCCF GBP'!S635,'6. NCCF Autres (inclus)'!S635)</f>
        <v>0</v>
      </c>
      <c r="T635" s="392">
        <f>SUM('2. NCCF CAD'!T635,'3. NCCF USD'!T635,'4. NCCF EUR'!T635,'5. NCCF GBP'!T635,'6. NCCF Autres (inclus)'!T635)</f>
        <v>0</v>
      </c>
      <c r="U635" s="388">
        <f>SUM('2. NCCF CAD'!U635,'3. NCCF USD'!U635,'4. NCCF EUR'!U635,'5. NCCF GBP'!U635,'6. NCCF Autres (inclus)'!U635)</f>
        <v>0</v>
      </c>
      <c r="V635" s="393">
        <f>SUM('2. NCCF CAD'!V635,'3. NCCF USD'!V635,'4. NCCF EUR'!V635,'5. NCCF GBP'!V635,'6. NCCF Autres (inclus)'!V635)</f>
        <v>0</v>
      </c>
      <c r="W635" s="420">
        <f>SUM('2. NCCF CAD'!W635,'3. NCCF USD'!W635,'4. NCCF EUR'!W635,'5. NCCF GBP'!W635,'6. NCCF Autres (inclus)'!W635)</f>
        <v>0</v>
      </c>
      <c r="Y635" s="236"/>
    </row>
    <row r="636" spans="2:25" x14ac:dyDescent="0.25">
      <c r="B636" s="465"/>
      <c r="C636" s="272"/>
      <c r="D636" s="272"/>
      <c r="E636" s="273" t="s">
        <v>81</v>
      </c>
      <c r="F636" s="273"/>
      <c r="G636" s="367">
        <f t="shared" ref="G636:W636" si="139">SUBTOTAL(9,G637:G638)</f>
        <v>0</v>
      </c>
      <c r="H636" s="368">
        <f t="shared" si="139"/>
        <v>0</v>
      </c>
      <c r="I636" s="369">
        <f t="shared" si="139"/>
        <v>0</v>
      </c>
      <c r="J636" s="369">
        <f t="shared" si="139"/>
        <v>0</v>
      </c>
      <c r="K636" s="370">
        <f t="shared" si="139"/>
        <v>0</v>
      </c>
      <c r="L636" s="364">
        <f t="shared" si="139"/>
        <v>0</v>
      </c>
      <c r="M636" s="364">
        <f t="shared" si="139"/>
        <v>0</v>
      </c>
      <c r="N636" s="364">
        <f t="shared" si="139"/>
        <v>0</v>
      </c>
      <c r="O636" s="364">
        <f t="shared" si="139"/>
        <v>0</v>
      </c>
      <c r="P636" s="364">
        <f t="shared" si="139"/>
        <v>0</v>
      </c>
      <c r="Q636" s="364">
        <f t="shared" si="139"/>
        <v>0</v>
      </c>
      <c r="R636" s="364">
        <f t="shared" si="139"/>
        <v>0</v>
      </c>
      <c r="S636" s="364">
        <f t="shared" si="139"/>
        <v>0</v>
      </c>
      <c r="T636" s="364">
        <f t="shared" si="139"/>
        <v>0</v>
      </c>
      <c r="U636" s="364">
        <f t="shared" si="139"/>
        <v>0</v>
      </c>
      <c r="V636" s="364">
        <f t="shared" si="139"/>
        <v>0</v>
      </c>
      <c r="W636" s="366">
        <f t="shared" si="139"/>
        <v>0</v>
      </c>
      <c r="Y636" s="238"/>
    </row>
    <row r="637" spans="2:25" outlineLevel="1" x14ac:dyDescent="0.25">
      <c r="B637" s="465"/>
      <c r="C637" s="272"/>
      <c r="D637" s="272"/>
      <c r="E637" s="273"/>
      <c r="F637" s="274" t="s">
        <v>82</v>
      </c>
      <c r="G637" s="394">
        <f>SUM('2. NCCF CAD'!G637,'3. NCCF USD'!G637,'4. NCCF EUR'!G637,'5. NCCF GBP'!G637,'6. NCCF Autres (inclus)'!G637)</f>
        <v>0</v>
      </c>
      <c r="H637" s="421">
        <f>SUM('2. NCCF CAD'!H637,'3. NCCF USD'!H637,'4. NCCF EUR'!H637,'5. NCCF GBP'!H637,'6. NCCF Autres (inclus)'!H637)</f>
        <v>0</v>
      </c>
      <c r="I637" s="389">
        <f>SUM('2. NCCF CAD'!I637,'3. NCCF USD'!I637,'4. NCCF EUR'!I637,'5. NCCF GBP'!I637,'6. NCCF Autres (inclus)'!I637)</f>
        <v>0</v>
      </c>
      <c r="J637" s="389">
        <f>SUM('2. NCCF CAD'!J637,'3. NCCF USD'!J637,'4. NCCF EUR'!J637,'5. NCCF GBP'!J637,'6. NCCF Autres (inclus)'!J637)</f>
        <v>0</v>
      </c>
      <c r="K637" s="436">
        <f>SUM('2. NCCF CAD'!K637,'3. NCCF USD'!K637,'4. NCCF EUR'!K637,'5. NCCF GBP'!K637,'6. NCCF Autres (inclus)'!K637)</f>
        <v>0</v>
      </c>
      <c r="L637" s="400">
        <f>SUM('2. NCCF CAD'!L637,'3. NCCF USD'!L637,'4. NCCF EUR'!L637,'5. NCCF GBP'!L637,'6. NCCF Autres (inclus)'!L637)</f>
        <v>0</v>
      </c>
      <c r="M637" s="392">
        <f>SUM('2. NCCF CAD'!M637,'3. NCCF USD'!M637,'4. NCCF EUR'!M637,'5. NCCF GBP'!M637,'6. NCCF Autres (inclus)'!M637)</f>
        <v>0</v>
      </c>
      <c r="N637" s="392">
        <f>SUM('2. NCCF CAD'!N637,'3. NCCF USD'!N637,'4. NCCF EUR'!N637,'5. NCCF GBP'!N637,'6. NCCF Autres (inclus)'!N637)</f>
        <v>0</v>
      </c>
      <c r="O637" s="392">
        <f>SUM('2. NCCF CAD'!O637,'3. NCCF USD'!O637,'4. NCCF EUR'!O637,'5. NCCF GBP'!O637,'6. NCCF Autres (inclus)'!O637)</f>
        <v>0</v>
      </c>
      <c r="P637" s="392">
        <f>SUM('2. NCCF CAD'!P637,'3. NCCF USD'!P637,'4. NCCF EUR'!P637,'5. NCCF GBP'!P637,'6. NCCF Autres (inclus)'!P637)</f>
        <v>0</v>
      </c>
      <c r="Q637" s="392">
        <f>SUM('2. NCCF CAD'!Q637,'3. NCCF USD'!Q637,'4. NCCF EUR'!Q637,'5. NCCF GBP'!Q637,'6. NCCF Autres (inclus)'!Q637)</f>
        <v>0</v>
      </c>
      <c r="R637" s="392">
        <f>SUM('2. NCCF CAD'!R637,'3. NCCF USD'!R637,'4. NCCF EUR'!R637,'5. NCCF GBP'!R637,'6. NCCF Autres (inclus)'!R637)</f>
        <v>0</v>
      </c>
      <c r="S637" s="392">
        <f>SUM('2. NCCF CAD'!S637,'3. NCCF USD'!S637,'4. NCCF EUR'!S637,'5. NCCF GBP'!S637,'6. NCCF Autres (inclus)'!S637)</f>
        <v>0</v>
      </c>
      <c r="T637" s="392">
        <f>SUM('2. NCCF CAD'!T637,'3. NCCF USD'!T637,'4. NCCF EUR'!T637,'5. NCCF GBP'!T637,'6. NCCF Autres (inclus)'!T637)</f>
        <v>0</v>
      </c>
      <c r="U637" s="388">
        <f>SUM('2. NCCF CAD'!U637,'3. NCCF USD'!U637,'4. NCCF EUR'!U637,'5. NCCF GBP'!U637,'6. NCCF Autres (inclus)'!U637)</f>
        <v>0</v>
      </c>
      <c r="V637" s="393">
        <f>SUM('2. NCCF CAD'!V637,'3. NCCF USD'!V637,'4. NCCF EUR'!V637,'5. NCCF GBP'!V637,'6. NCCF Autres (inclus)'!V637)</f>
        <v>0</v>
      </c>
      <c r="W637" s="420">
        <f>SUM('2. NCCF CAD'!W637,'3. NCCF USD'!W637,'4. NCCF EUR'!W637,'5. NCCF GBP'!W637,'6. NCCF Autres (inclus)'!W637)</f>
        <v>0</v>
      </c>
      <c r="Y637" s="236"/>
    </row>
    <row r="638" spans="2:25" outlineLevel="1" x14ac:dyDescent="0.25">
      <c r="B638" s="465"/>
      <c r="C638" s="272"/>
      <c r="D638" s="272"/>
      <c r="E638" s="273"/>
      <c r="F638" s="274" t="s">
        <v>83</v>
      </c>
      <c r="G638" s="394">
        <f>SUM('2. NCCF CAD'!G638,'3. NCCF USD'!G638,'4. NCCF EUR'!G638,'5. NCCF GBP'!G638,'6. NCCF Autres (inclus)'!G638)</f>
        <v>0</v>
      </c>
      <c r="H638" s="421">
        <f>SUM('2. NCCF CAD'!H638,'3. NCCF USD'!H638,'4. NCCF EUR'!H638,'5. NCCF GBP'!H638,'6. NCCF Autres (inclus)'!H638)</f>
        <v>0</v>
      </c>
      <c r="I638" s="389">
        <f>SUM('2. NCCF CAD'!I638,'3. NCCF USD'!I638,'4. NCCF EUR'!I638,'5. NCCF GBP'!I638,'6. NCCF Autres (inclus)'!I638)</f>
        <v>0</v>
      </c>
      <c r="J638" s="389">
        <f>SUM('2. NCCF CAD'!J638,'3. NCCF USD'!J638,'4. NCCF EUR'!J638,'5. NCCF GBP'!J638,'6. NCCF Autres (inclus)'!J638)</f>
        <v>0</v>
      </c>
      <c r="K638" s="436">
        <f>SUM('2. NCCF CAD'!K638,'3. NCCF USD'!K638,'4. NCCF EUR'!K638,'5. NCCF GBP'!K638,'6. NCCF Autres (inclus)'!K638)</f>
        <v>0</v>
      </c>
      <c r="L638" s="400">
        <f>SUM('2. NCCF CAD'!L638,'3. NCCF USD'!L638,'4. NCCF EUR'!L638,'5. NCCF GBP'!L638,'6. NCCF Autres (inclus)'!L638)</f>
        <v>0</v>
      </c>
      <c r="M638" s="392">
        <f>SUM('2. NCCF CAD'!M638,'3. NCCF USD'!M638,'4. NCCF EUR'!M638,'5. NCCF GBP'!M638,'6. NCCF Autres (inclus)'!M638)</f>
        <v>0</v>
      </c>
      <c r="N638" s="392">
        <f>SUM('2. NCCF CAD'!N638,'3. NCCF USD'!N638,'4. NCCF EUR'!N638,'5. NCCF GBP'!N638,'6. NCCF Autres (inclus)'!N638)</f>
        <v>0</v>
      </c>
      <c r="O638" s="392">
        <f>SUM('2. NCCF CAD'!O638,'3. NCCF USD'!O638,'4. NCCF EUR'!O638,'5. NCCF GBP'!O638,'6. NCCF Autres (inclus)'!O638)</f>
        <v>0</v>
      </c>
      <c r="P638" s="392">
        <f>SUM('2. NCCF CAD'!P638,'3. NCCF USD'!P638,'4. NCCF EUR'!P638,'5. NCCF GBP'!P638,'6. NCCF Autres (inclus)'!P638)</f>
        <v>0</v>
      </c>
      <c r="Q638" s="392">
        <f>SUM('2. NCCF CAD'!Q638,'3. NCCF USD'!Q638,'4. NCCF EUR'!Q638,'5. NCCF GBP'!Q638,'6. NCCF Autres (inclus)'!Q638)</f>
        <v>0</v>
      </c>
      <c r="R638" s="392">
        <f>SUM('2. NCCF CAD'!R638,'3. NCCF USD'!R638,'4. NCCF EUR'!R638,'5. NCCF GBP'!R638,'6. NCCF Autres (inclus)'!R638)</f>
        <v>0</v>
      </c>
      <c r="S638" s="392">
        <f>SUM('2. NCCF CAD'!S638,'3. NCCF USD'!S638,'4. NCCF EUR'!S638,'5. NCCF GBP'!S638,'6. NCCF Autres (inclus)'!S638)</f>
        <v>0</v>
      </c>
      <c r="T638" s="392">
        <f>SUM('2. NCCF CAD'!T638,'3. NCCF USD'!T638,'4. NCCF EUR'!T638,'5. NCCF GBP'!T638,'6. NCCF Autres (inclus)'!T638)</f>
        <v>0</v>
      </c>
      <c r="U638" s="388">
        <f>SUM('2. NCCF CAD'!U638,'3. NCCF USD'!U638,'4. NCCF EUR'!U638,'5. NCCF GBP'!U638,'6. NCCF Autres (inclus)'!U638)</f>
        <v>0</v>
      </c>
      <c r="V638" s="393">
        <f>SUM('2. NCCF CAD'!V638,'3. NCCF USD'!V638,'4. NCCF EUR'!V638,'5. NCCF GBP'!V638,'6. NCCF Autres (inclus)'!V638)</f>
        <v>0</v>
      </c>
      <c r="W638" s="420">
        <f>SUM('2. NCCF CAD'!W638,'3. NCCF USD'!W638,'4. NCCF EUR'!W638,'5. NCCF GBP'!W638,'6. NCCF Autres (inclus)'!W638)</f>
        <v>0</v>
      </c>
      <c r="Y638" s="236"/>
    </row>
    <row r="639" spans="2:25" x14ac:dyDescent="0.25">
      <c r="B639" s="465"/>
      <c r="C639" s="272"/>
      <c r="D639" s="272"/>
      <c r="E639" s="273" t="s">
        <v>84</v>
      </c>
      <c r="F639" s="273"/>
      <c r="G639" s="367">
        <f t="shared" ref="G639:W639" si="140">SUBTOTAL(9,G640:G641)</f>
        <v>0</v>
      </c>
      <c r="H639" s="368">
        <f t="shared" si="140"/>
        <v>0</v>
      </c>
      <c r="I639" s="369">
        <f t="shared" si="140"/>
        <v>0</v>
      </c>
      <c r="J639" s="369">
        <f t="shared" si="140"/>
        <v>0</v>
      </c>
      <c r="K639" s="370">
        <f t="shared" si="140"/>
        <v>0</v>
      </c>
      <c r="L639" s="364">
        <f t="shared" si="140"/>
        <v>0</v>
      </c>
      <c r="M639" s="364">
        <f t="shared" si="140"/>
        <v>0</v>
      </c>
      <c r="N639" s="364">
        <f t="shared" si="140"/>
        <v>0</v>
      </c>
      <c r="O639" s="364">
        <f t="shared" si="140"/>
        <v>0</v>
      </c>
      <c r="P639" s="364">
        <f t="shared" si="140"/>
        <v>0</v>
      </c>
      <c r="Q639" s="364">
        <f t="shared" si="140"/>
        <v>0</v>
      </c>
      <c r="R639" s="364">
        <f t="shared" si="140"/>
        <v>0</v>
      </c>
      <c r="S639" s="364">
        <f t="shared" si="140"/>
        <v>0</v>
      </c>
      <c r="T639" s="364">
        <f t="shared" si="140"/>
        <v>0</v>
      </c>
      <c r="U639" s="364">
        <f t="shared" si="140"/>
        <v>0</v>
      </c>
      <c r="V639" s="364">
        <f t="shared" si="140"/>
        <v>0</v>
      </c>
      <c r="W639" s="366">
        <f t="shared" si="140"/>
        <v>0</v>
      </c>
      <c r="Y639" s="238"/>
    </row>
    <row r="640" spans="2:25" outlineLevel="1" x14ac:dyDescent="0.25">
      <c r="B640" s="465"/>
      <c r="C640" s="272"/>
      <c r="D640" s="272"/>
      <c r="E640" s="273"/>
      <c r="F640" s="274" t="s">
        <v>85</v>
      </c>
      <c r="G640" s="394">
        <f>SUM('2. NCCF CAD'!G640,'3. NCCF USD'!G640,'4. NCCF EUR'!G640,'5. NCCF GBP'!G640,'6. NCCF Autres (inclus)'!G640)</f>
        <v>0</v>
      </c>
      <c r="H640" s="421">
        <f>SUM('2. NCCF CAD'!H640,'3. NCCF USD'!H640,'4. NCCF EUR'!H640,'5. NCCF GBP'!H640,'6. NCCF Autres (inclus)'!H640)</f>
        <v>0</v>
      </c>
      <c r="I640" s="389">
        <f>SUM('2. NCCF CAD'!I640,'3. NCCF USD'!I640,'4. NCCF EUR'!I640,'5. NCCF GBP'!I640,'6. NCCF Autres (inclus)'!I640)</f>
        <v>0</v>
      </c>
      <c r="J640" s="389">
        <f>SUM('2. NCCF CAD'!J640,'3. NCCF USD'!J640,'4. NCCF EUR'!J640,'5. NCCF GBP'!J640,'6. NCCF Autres (inclus)'!J640)</f>
        <v>0</v>
      </c>
      <c r="K640" s="436">
        <f>SUM('2. NCCF CAD'!K640,'3. NCCF USD'!K640,'4. NCCF EUR'!K640,'5. NCCF GBP'!K640,'6. NCCF Autres (inclus)'!K640)</f>
        <v>0</v>
      </c>
      <c r="L640" s="400">
        <f>SUM('2. NCCF CAD'!L640,'3. NCCF USD'!L640,'4. NCCF EUR'!L640,'5. NCCF GBP'!L640,'6. NCCF Autres (inclus)'!L640)</f>
        <v>0</v>
      </c>
      <c r="M640" s="392">
        <f>SUM('2. NCCF CAD'!M640,'3. NCCF USD'!M640,'4. NCCF EUR'!M640,'5. NCCF GBP'!M640,'6. NCCF Autres (inclus)'!M640)</f>
        <v>0</v>
      </c>
      <c r="N640" s="392">
        <f>SUM('2. NCCF CAD'!N640,'3. NCCF USD'!N640,'4. NCCF EUR'!N640,'5. NCCF GBP'!N640,'6. NCCF Autres (inclus)'!N640)</f>
        <v>0</v>
      </c>
      <c r="O640" s="392">
        <f>SUM('2. NCCF CAD'!O640,'3. NCCF USD'!O640,'4. NCCF EUR'!O640,'5. NCCF GBP'!O640,'6. NCCF Autres (inclus)'!O640)</f>
        <v>0</v>
      </c>
      <c r="P640" s="392">
        <f>SUM('2. NCCF CAD'!P640,'3. NCCF USD'!P640,'4. NCCF EUR'!P640,'5. NCCF GBP'!P640,'6. NCCF Autres (inclus)'!P640)</f>
        <v>0</v>
      </c>
      <c r="Q640" s="392">
        <f>SUM('2. NCCF CAD'!Q640,'3. NCCF USD'!Q640,'4. NCCF EUR'!Q640,'5. NCCF GBP'!Q640,'6. NCCF Autres (inclus)'!Q640)</f>
        <v>0</v>
      </c>
      <c r="R640" s="392">
        <f>SUM('2. NCCF CAD'!R640,'3. NCCF USD'!R640,'4. NCCF EUR'!R640,'5. NCCF GBP'!R640,'6. NCCF Autres (inclus)'!R640)</f>
        <v>0</v>
      </c>
      <c r="S640" s="392">
        <f>SUM('2. NCCF CAD'!S640,'3. NCCF USD'!S640,'4. NCCF EUR'!S640,'5. NCCF GBP'!S640,'6. NCCF Autres (inclus)'!S640)</f>
        <v>0</v>
      </c>
      <c r="T640" s="392">
        <f>SUM('2. NCCF CAD'!T640,'3. NCCF USD'!T640,'4. NCCF EUR'!T640,'5. NCCF GBP'!T640,'6. NCCF Autres (inclus)'!T640)</f>
        <v>0</v>
      </c>
      <c r="U640" s="388">
        <f>SUM('2. NCCF CAD'!U640,'3. NCCF USD'!U640,'4. NCCF EUR'!U640,'5. NCCF GBP'!U640,'6. NCCF Autres (inclus)'!U640)</f>
        <v>0</v>
      </c>
      <c r="V640" s="393">
        <f>SUM('2. NCCF CAD'!V640,'3. NCCF USD'!V640,'4. NCCF EUR'!V640,'5. NCCF GBP'!V640,'6. NCCF Autres (inclus)'!V640)</f>
        <v>0</v>
      </c>
      <c r="W640" s="420">
        <f>SUM('2. NCCF CAD'!W640,'3. NCCF USD'!W640,'4. NCCF EUR'!W640,'5. NCCF GBP'!W640,'6. NCCF Autres (inclus)'!W640)</f>
        <v>0</v>
      </c>
      <c r="Y640" s="236"/>
    </row>
    <row r="641" spans="2:25" outlineLevel="1" x14ac:dyDescent="0.25">
      <c r="B641" s="465"/>
      <c r="C641" s="272"/>
      <c r="D641" s="272"/>
      <c r="E641" s="273"/>
      <c r="F641" s="274" t="s">
        <v>86</v>
      </c>
      <c r="G641" s="394">
        <f>SUM('2. NCCF CAD'!G641,'3. NCCF USD'!G641,'4. NCCF EUR'!G641,'5. NCCF GBP'!G641,'6. NCCF Autres (inclus)'!G641)</f>
        <v>0</v>
      </c>
      <c r="H641" s="421">
        <f>SUM('2. NCCF CAD'!H641,'3. NCCF USD'!H641,'4. NCCF EUR'!H641,'5. NCCF GBP'!H641,'6. NCCF Autres (inclus)'!H641)</f>
        <v>0</v>
      </c>
      <c r="I641" s="389">
        <f>SUM('2. NCCF CAD'!I641,'3. NCCF USD'!I641,'4. NCCF EUR'!I641,'5. NCCF GBP'!I641,'6. NCCF Autres (inclus)'!I641)</f>
        <v>0</v>
      </c>
      <c r="J641" s="389">
        <f>SUM('2. NCCF CAD'!J641,'3. NCCF USD'!J641,'4. NCCF EUR'!J641,'5. NCCF GBP'!J641,'6. NCCF Autres (inclus)'!J641)</f>
        <v>0</v>
      </c>
      <c r="K641" s="436">
        <f>SUM('2. NCCF CAD'!K641,'3. NCCF USD'!K641,'4. NCCF EUR'!K641,'5. NCCF GBP'!K641,'6. NCCF Autres (inclus)'!K641)</f>
        <v>0</v>
      </c>
      <c r="L641" s="400">
        <f>SUM('2. NCCF CAD'!L641,'3. NCCF USD'!L641,'4. NCCF EUR'!L641,'5. NCCF GBP'!L641,'6. NCCF Autres (inclus)'!L641)</f>
        <v>0</v>
      </c>
      <c r="M641" s="412">
        <f>SUM('2. NCCF CAD'!M641,'3. NCCF USD'!M641,'4. NCCF EUR'!M641,'5. NCCF GBP'!M641,'6. NCCF Autres (inclus)'!M641)</f>
        <v>0</v>
      </c>
      <c r="N641" s="412">
        <f>SUM('2. NCCF CAD'!N641,'3. NCCF USD'!N641,'4. NCCF EUR'!N641,'5. NCCF GBP'!N641,'6. NCCF Autres (inclus)'!N641)</f>
        <v>0</v>
      </c>
      <c r="O641" s="412">
        <f>SUM('2. NCCF CAD'!O641,'3. NCCF USD'!O641,'4. NCCF EUR'!O641,'5. NCCF GBP'!O641,'6. NCCF Autres (inclus)'!O641)</f>
        <v>0</v>
      </c>
      <c r="P641" s="412">
        <f>SUM('2. NCCF CAD'!P641,'3. NCCF USD'!P641,'4. NCCF EUR'!P641,'5. NCCF GBP'!P641,'6. NCCF Autres (inclus)'!P641)</f>
        <v>0</v>
      </c>
      <c r="Q641" s="412">
        <f>SUM('2. NCCF CAD'!Q641,'3. NCCF USD'!Q641,'4. NCCF EUR'!Q641,'5. NCCF GBP'!Q641,'6. NCCF Autres (inclus)'!Q641)</f>
        <v>0</v>
      </c>
      <c r="R641" s="412">
        <f>SUM('2. NCCF CAD'!R641,'3. NCCF USD'!R641,'4. NCCF EUR'!R641,'5. NCCF GBP'!R641,'6. NCCF Autres (inclus)'!R641)</f>
        <v>0</v>
      </c>
      <c r="S641" s="412">
        <f>SUM('2. NCCF CAD'!S641,'3. NCCF USD'!S641,'4. NCCF EUR'!S641,'5. NCCF GBP'!S641,'6. NCCF Autres (inclus)'!S641)</f>
        <v>0</v>
      </c>
      <c r="T641" s="412">
        <f>SUM('2. NCCF CAD'!T641,'3. NCCF USD'!T641,'4. NCCF EUR'!T641,'5. NCCF GBP'!T641,'6. NCCF Autres (inclus)'!T641)</f>
        <v>0</v>
      </c>
      <c r="U641" s="388">
        <f>SUM('2. NCCF CAD'!U641,'3. NCCF USD'!U641,'4. NCCF EUR'!U641,'5. NCCF GBP'!U641,'6. NCCF Autres (inclus)'!U641)</f>
        <v>0</v>
      </c>
      <c r="V641" s="393">
        <f>SUM('2. NCCF CAD'!V641,'3. NCCF USD'!V641,'4. NCCF EUR'!V641,'5. NCCF GBP'!V641,'6. NCCF Autres (inclus)'!V641)</f>
        <v>0</v>
      </c>
      <c r="W641" s="420">
        <f>SUM('2. NCCF CAD'!W641,'3. NCCF USD'!W641,'4. NCCF EUR'!W641,'5. NCCF GBP'!W641,'6. NCCF Autres (inclus)'!W641)</f>
        <v>0</v>
      </c>
      <c r="Y641" s="236"/>
    </row>
    <row r="642" spans="2:25" x14ac:dyDescent="0.25">
      <c r="B642" s="465"/>
      <c r="C642" s="272"/>
      <c r="D642" s="272"/>
      <c r="E642" s="273" t="s">
        <v>87</v>
      </c>
      <c r="F642" s="273"/>
      <c r="G642" s="367">
        <f t="shared" ref="G642:W642" si="141">SUBTOTAL(9,G643:G644)</f>
        <v>0</v>
      </c>
      <c r="H642" s="368">
        <f t="shared" si="141"/>
        <v>0</v>
      </c>
      <c r="I642" s="369">
        <f t="shared" si="141"/>
        <v>0</v>
      </c>
      <c r="J642" s="369">
        <f t="shared" si="141"/>
        <v>0</v>
      </c>
      <c r="K642" s="370">
        <f t="shared" si="141"/>
        <v>0</v>
      </c>
      <c r="L642" s="364">
        <f t="shared" si="141"/>
        <v>0</v>
      </c>
      <c r="M642" s="364">
        <f t="shared" si="141"/>
        <v>0</v>
      </c>
      <c r="N642" s="364">
        <f t="shared" si="141"/>
        <v>0</v>
      </c>
      <c r="O642" s="364">
        <f t="shared" si="141"/>
        <v>0</v>
      </c>
      <c r="P642" s="364">
        <f t="shared" si="141"/>
        <v>0</v>
      </c>
      <c r="Q642" s="364">
        <f t="shared" si="141"/>
        <v>0</v>
      </c>
      <c r="R642" s="364">
        <f t="shared" si="141"/>
        <v>0</v>
      </c>
      <c r="S642" s="364">
        <f t="shared" si="141"/>
        <v>0</v>
      </c>
      <c r="T642" s="364">
        <f t="shared" si="141"/>
        <v>0</v>
      </c>
      <c r="U642" s="364">
        <f t="shared" si="141"/>
        <v>0</v>
      </c>
      <c r="V642" s="364">
        <f t="shared" si="141"/>
        <v>0</v>
      </c>
      <c r="W642" s="366">
        <f t="shared" si="141"/>
        <v>0</v>
      </c>
      <c r="Y642" s="238"/>
    </row>
    <row r="643" spans="2:25" outlineLevel="1" x14ac:dyDescent="0.25">
      <c r="B643" s="465"/>
      <c r="C643" s="272"/>
      <c r="D643" s="272"/>
      <c r="E643" s="273"/>
      <c r="F643" s="274" t="s">
        <v>88</v>
      </c>
      <c r="G643" s="394">
        <f>SUM('2. NCCF CAD'!G643,'3. NCCF USD'!G643,'4. NCCF EUR'!G643,'5. NCCF GBP'!G643,'6. NCCF Autres (inclus)'!G643)</f>
        <v>0</v>
      </c>
      <c r="H643" s="421">
        <f>SUM('2. NCCF CAD'!H643,'3. NCCF USD'!H643,'4. NCCF EUR'!H643,'5. NCCF GBP'!H643,'6. NCCF Autres (inclus)'!H643)</f>
        <v>0</v>
      </c>
      <c r="I643" s="389">
        <f>SUM('2. NCCF CAD'!I643,'3. NCCF USD'!I643,'4. NCCF EUR'!I643,'5. NCCF GBP'!I643,'6. NCCF Autres (inclus)'!I643)</f>
        <v>0</v>
      </c>
      <c r="J643" s="389">
        <f>SUM('2. NCCF CAD'!J643,'3. NCCF USD'!J643,'4. NCCF EUR'!J643,'5. NCCF GBP'!J643,'6. NCCF Autres (inclus)'!J643)</f>
        <v>0</v>
      </c>
      <c r="K643" s="436">
        <f>SUM('2. NCCF CAD'!K643,'3. NCCF USD'!K643,'4. NCCF EUR'!K643,'5. NCCF GBP'!K643,'6. NCCF Autres (inclus)'!K643)</f>
        <v>0</v>
      </c>
      <c r="L643" s="400">
        <f>SUM('2. NCCF CAD'!L643,'3. NCCF USD'!L643,'4. NCCF EUR'!L643,'5. NCCF GBP'!L643,'6. NCCF Autres (inclus)'!L643)</f>
        <v>0</v>
      </c>
      <c r="M643" s="392">
        <f>SUM('2. NCCF CAD'!M643,'3. NCCF USD'!M643,'4. NCCF EUR'!M643,'5. NCCF GBP'!M643,'6. NCCF Autres (inclus)'!M643)</f>
        <v>0</v>
      </c>
      <c r="N643" s="392">
        <f>SUM('2. NCCF CAD'!N643,'3. NCCF USD'!N643,'4. NCCF EUR'!N643,'5. NCCF GBP'!N643,'6. NCCF Autres (inclus)'!N643)</f>
        <v>0</v>
      </c>
      <c r="O643" s="392">
        <f>SUM('2. NCCF CAD'!O643,'3. NCCF USD'!O643,'4. NCCF EUR'!O643,'5. NCCF GBP'!O643,'6. NCCF Autres (inclus)'!O643)</f>
        <v>0</v>
      </c>
      <c r="P643" s="392">
        <f>SUM('2. NCCF CAD'!P643,'3. NCCF USD'!P643,'4. NCCF EUR'!P643,'5. NCCF GBP'!P643,'6. NCCF Autres (inclus)'!P643)</f>
        <v>0</v>
      </c>
      <c r="Q643" s="392">
        <f>SUM('2. NCCF CAD'!Q643,'3. NCCF USD'!Q643,'4. NCCF EUR'!Q643,'5. NCCF GBP'!Q643,'6. NCCF Autres (inclus)'!Q643)</f>
        <v>0</v>
      </c>
      <c r="R643" s="392">
        <f>SUM('2. NCCF CAD'!R643,'3. NCCF USD'!R643,'4. NCCF EUR'!R643,'5. NCCF GBP'!R643,'6. NCCF Autres (inclus)'!R643)</f>
        <v>0</v>
      </c>
      <c r="S643" s="392">
        <f>SUM('2. NCCF CAD'!S643,'3. NCCF USD'!S643,'4. NCCF EUR'!S643,'5. NCCF GBP'!S643,'6. NCCF Autres (inclus)'!S643)</f>
        <v>0</v>
      </c>
      <c r="T643" s="392">
        <f>SUM('2. NCCF CAD'!T643,'3. NCCF USD'!T643,'4. NCCF EUR'!T643,'5. NCCF GBP'!T643,'6. NCCF Autres (inclus)'!T643)</f>
        <v>0</v>
      </c>
      <c r="U643" s="388">
        <f>SUM('2. NCCF CAD'!U643,'3. NCCF USD'!U643,'4. NCCF EUR'!U643,'5. NCCF GBP'!U643,'6. NCCF Autres (inclus)'!U643)</f>
        <v>0</v>
      </c>
      <c r="V643" s="393">
        <f>SUM('2. NCCF CAD'!V643,'3. NCCF USD'!V643,'4. NCCF EUR'!V643,'5. NCCF GBP'!V643,'6. NCCF Autres (inclus)'!V643)</f>
        <v>0</v>
      </c>
      <c r="W643" s="420">
        <f>SUM('2. NCCF CAD'!W643,'3. NCCF USD'!W643,'4. NCCF EUR'!W643,'5. NCCF GBP'!W643,'6. NCCF Autres (inclus)'!W643)</f>
        <v>0</v>
      </c>
      <c r="Y643" s="236"/>
    </row>
    <row r="644" spans="2:25" outlineLevel="1" x14ac:dyDescent="0.25">
      <c r="B644" s="465"/>
      <c r="C644" s="272"/>
      <c r="D644" s="272"/>
      <c r="E644" s="273"/>
      <c r="F644" s="274" t="s">
        <v>89</v>
      </c>
      <c r="G644" s="394">
        <f>SUM('2. NCCF CAD'!G644,'3. NCCF USD'!G644,'4. NCCF EUR'!G644,'5. NCCF GBP'!G644,'6. NCCF Autres (inclus)'!G644)</f>
        <v>0</v>
      </c>
      <c r="H644" s="421">
        <f>SUM('2. NCCF CAD'!H644,'3. NCCF USD'!H644,'4. NCCF EUR'!H644,'5. NCCF GBP'!H644,'6. NCCF Autres (inclus)'!H644)</f>
        <v>0</v>
      </c>
      <c r="I644" s="389">
        <f>SUM('2. NCCF CAD'!I644,'3. NCCF USD'!I644,'4. NCCF EUR'!I644,'5. NCCF GBP'!I644,'6. NCCF Autres (inclus)'!I644)</f>
        <v>0</v>
      </c>
      <c r="J644" s="389">
        <f>SUM('2. NCCF CAD'!J644,'3. NCCF USD'!J644,'4. NCCF EUR'!J644,'5. NCCF GBP'!J644,'6. NCCF Autres (inclus)'!J644)</f>
        <v>0</v>
      </c>
      <c r="K644" s="436">
        <f>SUM('2. NCCF CAD'!K644,'3. NCCF USD'!K644,'4. NCCF EUR'!K644,'5. NCCF GBP'!K644,'6. NCCF Autres (inclus)'!K644)</f>
        <v>0</v>
      </c>
      <c r="L644" s="400">
        <f>SUM('2. NCCF CAD'!L644,'3. NCCF USD'!L644,'4. NCCF EUR'!L644,'5. NCCF GBP'!L644,'6. NCCF Autres (inclus)'!L644)</f>
        <v>0</v>
      </c>
      <c r="M644" s="392">
        <f>SUM('2. NCCF CAD'!M644,'3. NCCF USD'!M644,'4. NCCF EUR'!M644,'5. NCCF GBP'!M644,'6. NCCF Autres (inclus)'!M644)</f>
        <v>0</v>
      </c>
      <c r="N644" s="392">
        <f>SUM('2. NCCF CAD'!N644,'3. NCCF USD'!N644,'4. NCCF EUR'!N644,'5. NCCF GBP'!N644,'6. NCCF Autres (inclus)'!N644)</f>
        <v>0</v>
      </c>
      <c r="O644" s="392">
        <f>SUM('2. NCCF CAD'!O644,'3. NCCF USD'!O644,'4. NCCF EUR'!O644,'5. NCCF GBP'!O644,'6. NCCF Autres (inclus)'!O644)</f>
        <v>0</v>
      </c>
      <c r="P644" s="392">
        <f>SUM('2. NCCF CAD'!P644,'3. NCCF USD'!P644,'4. NCCF EUR'!P644,'5. NCCF GBP'!P644,'6. NCCF Autres (inclus)'!P644)</f>
        <v>0</v>
      </c>
      <c r="Q644" s="392">
        <f>SUM('2. NCCF CAD'!Q644,'3. NCCF USD'!Q644,'4. NCCF EUR'!Q644,'5. NCCF GBP'!Q644,'6. NCCF Autres (inclus)'!Q644)</f>
        <v>0</v>
      </c>
      <c r="R644" s="392">
        <f>SUM('2. NCCF CAD'!R644,'3. NCCF USD'!R644,'4. NCCF EUR'!R644,'5. NCCF GBP'!R644,'6. NCCF Autres (inclus)'!R644)</f>
        <v>0</v>
      </c>
      <c r="S644" s="392">
        <f>SUM('2. NCCF CAD'!S644,'3. NCCF USD'!S644,'4. NCCF EUR'!S644,'5. NCCF GBP'!S644,'6. NCCF Autres (inclus)'!S644)</f>
        <v>0</v>
      </c>
      <c r="T644" s="392">
        <f>SUM('2. NCCF CAD'!T644,'3. NCCF USD'!T644,'4. NCCF EUR'!T644,'5. NCCF GBP'!T644,'6. NCCF Autres (inclus)'!T644)</f>
        <v>0</v>
      </c>
      <c r="U644" s="388">
        <f>SUM('2. NCCF CAD'!U644,'3. NCCF USD'!U644,'4. NCCF EUR'!U644,'5. NCCF GBP'!U644,'6. NCCF Autres (inclus)'!U644)</f>
        <v>0</v>
      </c>
      <c r="V644" s="393">
        <f>SUM('2. NCCF CAD'!V644,'3. NCCF USD'!V644,'4. NCCF EUR'!V644,'5. NCCF GBP'!V644,'6. NCCF Autres (inclus)'!V644)</f>
        <v>0</v>
      </c>
      <c r="W644" s="420">
        <f>SUM('2. NCCF CAD'!W644,'3. NCCF USD'!W644,'4. NCCF EUR'!W644,'5. NCCF GBP'!W644,'6. NCCF Autres (inclus)'!W644)</f>
        <v>0</v>
      </c>
      <c r="Y644" s="236"/>
    </row>
    <row r="645" spans="2:25" x14ac:dyDescent="0.25">
      <c r="B645" s="465"/>
      <c r="C645" s="272"/>
      <c r="D645" s="272" t="s">
        <v>90</v>
      </c>
      <c r="E645" s="273"/>
      <c r="F645" s="273"/>
      <c r="G645" s="367">
        <f t="shared" ref="G645:W645" si="142">SUBTOTAL(9,G646:G648)</f>
        <v>0</v>
      </c>
      <c r="H645" s="368">
        <f t="shared" si="142"/>
        <v>0</v>
      </c>
      <c r="I645" s="369">
        <f t="shared" si="142"/>
        <v>0</v>
      </c>
      <c r="J645" s="369">
        <f t="shared" si="142"/>
        <v>0</v>
      </c>
      <c r="K645" s="370">
        <f t="shared" si="142"/>
        <v>0</v>
      </c>
      <c r="L645" s="364">
        <f t="shared" si="142"/>
        <v>0</v>
      </c>
      <c r="M645" s="364">
        <f t="shared" si="142"/>
        <v>0</v>
      </c>
      <c r="N645" s="364">
        <f t="shared" si="142"/>
        <v>0</v>
      </c>
      <c r="O645" s="364">
        <f t="shared" si="142"/>
        <v>0</v>
      </c>
      <c r="P645" s="364">
        <f t="shared" si="142"/>
        <v>0</v>
      </c>
      <c r="Q645" s="364">
        <f t="shared" si="142"/>
        <v>0</v>
      </c>
      <c r="R645" s="364">
        <f t="shared" si="142"/>
        <v>0</v>
      </c>
      <c r="S645" s="364">
        <f t="shared" si="142"/>
        <v>0</v>
      </c>
      <c r="T645" s="364">
        <f t="shared" si="142"/>
        <v>0</v>
      </c>
      <c r="U645" s="364">
        <f t="shared" si="142"/>
        <v>0</v>
      </c>
      <c r="V645" s="364">
        <f t="shared" si="142"/>
        <v>0</v>
      </c>
      <c r="W645" s="366">
        <f t="shared" si="142"/>
        <v>0</v>
      </c>
      <c r="Y645" s="238"/>
    </row>
    <row r="646" spans="2:25" outlineLevel="1" x14ac:dyDescent="0.25">
      <c r="B646" s="465"/>
      <c r="C646" s="272"/>
      <c r="D646" s="272"/>
      <c r="E646" s="273"/>
      <c r="F646" s="274" t="s">
        <v>91</v>
      </c>
      <c r="G646" s="394">
        <f>SUM('2. NCCF CAD'!G646,'3. NCCF USD'!G646,'4. NCCF EUR'!G646,'5. NCCF GBP'!G646,'6. NCCF Autres (inclus)'!G646)</f>
        <v>0</v>
      </c>
      <c r="H646" s="421">
        <f>SUM('2. NCCF CAD'!H646,'3. NCCF USD'!H646,'4. NCCF EUR'!H646,'5. NCCF GBP'!H646,'6. NCCF Autres (inclus)'!H646)</f>
        <v>0</v>
      </c>
      <c r="I646" s="389">
        <f>SUM('2. NCCF CAD'!I646,'3. NCCF USD'!I646,'4. NCCF EUR'!I646,'5. NCCF GBP'!I646,'6. NCCF Autres (inclus)'!I646)</f>
        <v>0</v>
      </c>
      <c r="J646" s="389">
        <f>SUM('2. NCCF CAD'!J646,'3. NCCF USD'!J646,'4. NCCF EUR'!J646,'5. NCCF GBP'!J646,'6. NCCF Autres (inclus)'!J646)</f>
        <v>0</v>
      </c>
      <c r="K646" s="436">
        <f>SUM('2. NCCF CAD'!K646,'3. NCCF USD'!K646,'4. NCCF EUR'!K646,'5. NCCF GBP'!K646,'6. NCCF Autres (inclus)'!K646)</f>
        <v>0</v>
      </c>
      <c r="L646" s="400">
        <f>SUM('2. NCCF CAD'!L646,'3. NCCF USD'!L646,'4. NCCF EUR'!L646,'5. NCCF GBP'!L646,'6. NCCF Autres (inclus)'!L646)</f>
        <v>0</v>
      </c>
      <c r="M646" s="392">
        <f>SUM('2. NCCF CAD'!M646,'3. NCCF USD'!M646,'4. NCCF EUR'!M646,'5. NCCF GBP'!M646,'6. NCCF Autres (inclus)'!M646)</f>
        <v>0</v>
      </c>
      <c r="N646" s="392">
        <f>SUM('2. NCCF CAD'!N646,'3. NCCF USD'!N646,'4. NCCF EUR'!N646,'5. NCCF GBP'!N646,'6. NCCF Autres (inclus)'!N646)</f>
        <v>0</v>
      </c>
      <c r="O646" s="392">
        <f>SUM('2. NCCF CAD'!O646,'3. NCCF USD'!O646,'4. NCCF EUR'!O646,'5. NCCF GBP'!O646,'6. NCCF Autres (inclus)'!O646)</f>
        <v>0</v>
      </c>
      <c r="P646" s="392">
        <f>SUM('2. NCCF CAD'!P646,'3. NCCF USD'!P646,'4. NCCF EUR'!P646,'5. NCCF GBP'!P646,'6. NCCF Autres (inclus)'!P646)</f>
        <v>0</v>
      </c>
      <c r="Q646" s="392">
        <f>SUM('2. NCCF CAD'!Q646,'3. NCCF USD'!Q646,'4. NCCF EUR'!Q646,'5. NCCF GBP'!Q646,'6. NCCF Autres (inclus)'!Q646)</f>
        <v>0</v>
      </c>
      <c r="R646" s="392">
        <f>SUM('2. NCCF CAD'!R646,'3. NCCF USD'!R646,'4. NCCF EUR'!R646,'5. NCCF GBP'!R646,'6. NCCF Autres (inclus)'!R646)</f>
        <v>0</v>
      </c>
      <c r="S646" s="392">
        <f>SUM('2. NCCF CAD'!S646,'3. NCCF USD'!S646,'4. NCCF EUR'!S646,'5. NCCF GBP'!S646,'6. NCCF Autres (inclus)'!S646)</f>
        <v>0</v>
      </c>
      <c r="T646" s="392">
        <f>SUM('2. NCCF CAD'!T646,'3. NCCF USD'!T646,'4. NCCF EUR'!T646,'5. NCCF GBP'!T646,'6. NCCF Autres (inclus)'!T646)</f>
        <v>0</v>
      </c>
      <c r="U646" s="388">
        <f>SUM('2. NCCF CAD'!U646,'3. NCCF USD'!U646,'4. NCCF EUR'!U646,'5. NCCF GBP'!U646,'6. NCCF Autres (inclus)'!U646)</f>
        <v>0</v>
      </c>
      <c r="V646" s="393">
        <f>SUM('2. NCCF CAD'!V646,'3. NCCF USD'!V646,'4. NCCF EUR'!V646,'5. NCCF GBP'!V646,'6. NCCF Autres (inclus)'!V646)</f>
        <v>0</v>
      </c>
      <c r="W646" s="420">
        <f>SUM('2. NCCF CAD'!W646,'3. NCCF USD'!W646,'4. NCCF EUR'!W646,'5. NCCF GBP'!W646,'6. NCCF Autres (inclus)'!W646)</f>
        <v>0</v>
      </c>
      <c r="Y646" s="236"/>
    </row>
    <row r="647" spans="2:25" outlineLevel="1" x14ac:dyDescent="0.25">
      <c r="B647" s="465"/>
      <c r="C647" s="272"/>
      <c r="D647" s="272"/>
      <c r="E647" s="273"/>
      <c r="F647" s="274" t="s">
        <v>92</v>
      </c>
      <c r="G647" s="394">
        <f>SUM('2. NCCF CAD'!G647,'3. NCCF USD'!G647,'4. NCCF EUR'!G647,'5. NCCF GBP'!G647,'6. NCCF Autres (inclus)'!G647)</f>
        <v>0</v>
      </c>
      <c r="H647" s="421">
        <f>SUM('2. NCCF CAD'!H647,'3. NCCF USD'!H647,'4. NCCF EUR'!H647,'5. NCCF GBP'!H647,'6. NCCF Autres (inclus)'!H647)</f>
        <v>0</v>
      </c>
      <c r="I647" s="389">
        <f>SUM('2. NCCF CAD'!I647,'3. NCCF USD'!I647,'4. NCCF EUR'!I647,'5. NCCF GBP'!I647,'6. NCCF Autres (inclus)'!I647)</f>
        <v>0</v>
      </c>
      <c r="J647" s="389">
        <f>SUM('2. NCCF CAD'!J647,'3. NCCF USD'!J647,'4. NCCF EUR'!J647,'5. NCCF GBP'!J647,'6. NCCF Autres (inclus)'!J647)</f>
        <v>0</v>
      </c>
      <c r="K647" s="436">
        <f>SUM('2. NCCF CAD'!K647,'3. NCCF USD'!K647,'4. NCCF EUR'!K647,'5. NCCF GBP'!K647,'6. NCCF Autres (inclus)'!K647)</f>
        <v>0</v>
      </c>
      <c r="L647" s="400">
        <f>SUM('2. NCCF CAD'!L647,'3. NCCF USD'!L647,'4. NCCF EUR'!L647,'5. NCCF GBP'!L647,'6. NCCF Autres (inclus)'!L647)</f>
        <v>0</v>
      </c>
      <c r="M647" s="392">
        <f>SUM('2. NCCF CAD'!M647,'3. NCCF USD'!M647,'4. NCCF EUR'!M647,'5. NCCF GBP'!M647,'6. NCCF Autres (inclus)'!M647)</f>
        <v>0</v>
      </c>
      <c r="N647" s="392">
        <f>SUM('2. NCCF CAD'!N647,'3. NCCF USD'!N647,'4. NCCF EUR'!N647,'5. NCCF GBP'!N647,'6. NCCF Autres (inclus)'!N647)</f>
        <v>0</v>
      </c>
      <c r="O647" s="392">
        <f>SUM('2. NCCF CAD'!O647,'3. NCCF USD'!O647,'4. NCCF EUR'!O647,'5. NCCF GBP'!O647,'6. NCCF Autres (inclus)'!O647)</f>
        <v>0</v>
      </c>
      <c r="P647" s="392">
        <f>SUM('2. NCCF CAD'!P647,'3. NCCF USD'!P647,'4. NCCF EUR'!P647,'5. NCCF GBP'!P647,'6. NCCF Autres (inclus)'!P647)</f>
        <v>0</v>
      </c>
      <c r="Q647" s="392">
        <f>SUM('2. NCCF CAD'!Q647,'3. NCCF USD'!Q647,'4. NCCF EUR'!Q647,'5. NCCF GBP'!Q647,'6. NCCF Autres (inclus)'!Q647)</f>
        <v>0</v>
      </c>
      <c r="R647" s="392">
        <f>SUM('2. NCCF CAD'!R647,'3. NCCF USD'!R647,'4. NCCF EUR'!R647,'5. NCCF GBP'!R647,'6. NCCF Autres (inclus)'!R647)</f>
        <v>0</v>
      </c>
      <c r="S647" s="392">
        <f>SUM('2. NCCF CAD'!S647,'3. NCCF USD'!S647,'4. NCCF EUR'!S647,'5. NCCF GBP'!S647,'6. NCCF Autres (inclus)'!S647)</f>
        <v>0</v>
      </c>
      <c r="T647" s="392">
        <f>SUM('2. NCCF CAD'!T647,'3. NCCF USD'!T647,'4. NCCF EUR'!T647,'5. NCCF GBP'!T647,'6. NCCF Autres (inclus)'!T647)</f>
        <v>0</v>
      </c>
      <c r="U647" s="388">
        <f>SUM('2. NCCF CAD'!U647,'3. NCCF USD'!U647,'4. NCCF EUR'!U647,'5. NCCF GBP'!U647,'6. NCCF Autres (inclus)'!U647)</f>
        <v>0</v>
      </c>
      <c r="V647" s="393">
        <f>SUM('2. NCCF CAD'!V647,'3. NCCF USD'!V647,'4. NCCF EUR'!V647,'5. NCCF GBP'!V647,'6. NCCF Autres (inclus)'!V647)</f>
        <v>0</v>
      </c>
      <c r="W647" s="420">
        <f>SUM('2. NCCF CAD'!W647,'3. NCCF USD'!W647,'4. NCCF EUR'!W647,'5. NCCF GBP'!W647,'6. NCCF Autres (inclus)'!W647)</f>
        <v>0</v>
      </c>
      <c r="Y647" s="236"/>
    </row>
    <row r="648" spans="2:25" outlineLevel="1" x14ac:dyDescent="0.25">
      <c r="B648" s="465"/>
      <c r="C648" s="272"/>
      <c r="D648" s="272"/>
      <c r="E648" s="273"/>
      <c r="F648" s="274" t="s">
        <v>93</v>
      </c>
      <c r="G648" s="394">
        <f>SUM('2. NCCF CAD'!G648,'3. NCCF USD'!G648,'4. NCCF EUR'!G648,'5. NCCF GBP'!G648,'6. NCCF Autres (inclus)'!G648)</f>
        <v>0</v>
      </c>
      <c r="H648" s="421">
        <f>SUM('2. NCCF CAD'!H648,'3. NCCF USD'!H648,'4. NCCF EUR'!H648,'5. NCCF GBP'!H648,'6. NCCF Autres (inclus)'!H648)</f>
        <v>0</v>
      </c>
      <c r="I648" s="389">
        <f>SUM('2. NCCF CAD'!I648,'3. NCCF USD'!I648,'4. NCCF EUR'!I648,'5. NCCF GBP'!I648,'6. NCCF Autres (inclus)'!I648)</f>
        <v>0</v>
      </c>
      <c r="J648" s="389">
        <f>SUM('2. NCCF CAD'!J648,'3. NCCF USD'!J648,'4. NCCF EUR'!J648,'5. NCCF GBP'!J648,'6. NCCF Autres (inclus)'!J648)</f>
        <v>0</v>
      </c>
      <c r="K648" s="436">
        <f>SUM('2. NCCF CAD'!K648,'3. NCCF USD'!K648,'4. NCCF EUR'!K648,'5. NCCF GBP'!K648,'6. NCCF Autres (inclus)'!K648)</f>
        <v>0</v>
      </c>
      <c r="L648" s="400">
        <f>SUM('2. NCCF CAD'!L648,'3. NCCF USD'!L648,'4. NCCF EUR'!L648,'5. NCCF GBP'!L648,'6. NCCF Autres (inclus)'!L648)</f>
        <v>0</v>
      </c>
      <c r="M648" s="392">
        <f>SUM('2. NCCF CAD'!M648,'3. NCCF USD'!M648,'4. NCCF EUR'!M648,'5. NCCF GBP'!M648,'6. NCCF Autres (inclus)'!M648)</f>
        <v>0</v>
      </c>
      <c r="N648" s="392">
        <f>SUM('2. NCCF CAD'!N648,'3. NCCF USD'!N648,'4. NCCF EUR'!N648,'5. NCCF GBP'!N648,'6. NCCF Autres (inclus)'!N648)</f>
        <v>0</v>
      </c>
      <c r="O648" s="392">
        <f>SUM('2. NCCF CAD'!O648,'3. NCCF USD'!O648,'4. NCCF EUR'!O648,'5. NCCF GBP'!O648,'6. NCCF Autres (inclus)'!O648)</f>
        <v>0</v>
      </c>
      <c r="P648" s="392">
        <f>SUM('2. NCCF CAD'!P648,'3. NCCF USD'!P648,'4. NCCF EUR'!P648,'5. NCCF GBP'!P648,'6. NCCF Autres (inclus)'!P648)</f>
        <v>0</v>
      </c>
      <c r="Q648" s="392">
        <f>SUM('2. NCCF CAD'!Q648,'3. NCCF USD'!Q648,'4. NCCF EUR'!Q648,'5. NCCF GBP'!Q648,'6. NCCF Autres (inclus)'!Q648)</f>
        <v>0</v>
      </c>
      <c r="R648" s="392">
        <f>SUM('2. NCCF CAD'!R648,'3. NCCF USD'!R648,'4. NCCF EUR'!R648,'5. NCCF GBP'!R648,'6. NCCF Autres (inclus)'!R648)</f>
        <v>0</v>
      </c>
      <c r="S648" s="392">
        <f>SUM('2. NCCF CAD'!S648,'3. NCCF USD'!S648,'4. NCCF EUR'!S648,'5. NCCF GBP'!S648,'6. NCCF Autres (inclus)'!S648)</f>
        <v>0</v>
      </c>
      <c r="T648" s="392">
        <f>SUM('2. NCCF CAD'!T648,'3. NCCF USD'!T648,'4. NCCF EUR'!T648,'5. NCCF GBP'!T648,'6. NCCF Autres (inclus)'!T648)</f>
        <v>0</v>
      </c>
      <c r="U648" s="388">
        <f>SUM('2. NCCF CAD'!U648,'3. NCCF USD'!U648,'4. NCCF EUR'!U648,'5. NCCF GBP'!U648,'6. NCCF Autres (inclus)'!U648)</f>
        <v>0</v>
      </c>
      <c r="V648" s="393">
        <f>SUM('2. NCCF CAD'!V648,'3. NCCF USD'!V648,'4. NCCF EUR'!V648,'5. NCCF GBP'!V648,'6. NCCF Autres (inclus)'!V648)</f>
        <v>0</v>
      </c>
      <c r="W648" s="420">
        <f>SUM('2. NCCF CAD'!W648,'3. NCCF USD'!W648,'4. NCCF EUR'!W648,'5. NCCF GBP'!W648,'6. NCCF Autres (inclus)'!W648)</f>
        <v>0</v>
      </c>
      <c r="Y648" s="236"/>
    </row>
    <row r="649" spans="2:25" x14ac:dyDescent="0.25">
      <c r="B649" s="465"/>
      <c r="C649" s="275"/>
      <c r="D649" s="272" t="s">
        <v>94</v>
      </c>
      <c r="E649" s="273"/>
      <c r="F649" s="273"/>
      <c r="G649" s="367">
        <f>SUBTOTAL(9,G650:G651)</f>
        <v>0</v>
      </c>
      <c r="H649" s="368"/>
      <c r="I649" s="369"/>
      <c r="J649" s="369"/>
      <c r="K649" s="369"/>
      <c r="L649" s="363"/>
      <c r="M649" s="364"/>
      <c r="N649" s="364"/>
      <c r="O649" s="364"/>
      <c r="P649" s="364"/>
      <c r="Q649" s="364"/>
      <c r="R649" s="364"/>
      <c r="S649" s="364"/>
      <c r="T649" s="364"/>
      <c r="U649" s="364"/>
      <c r="V649" s="365"/>
      <c r="W649" s="365"/>
      <c r="Y649" s="238"/>
    </row>
    <row r="650" spans="2:25" outlineLevel="1" x14ac:dyDescent="0.25">
      <c r="B650" s="465"/>
      <c r="C650" s="272"/>
      <c r="D650" s="272"/>
      <c r="E650" s="273"/>
      <c r="F650" s="274" t="s">
        <v>95</v>
      </c>
      <c r="G650" s="394">
        <f>SUM('2. NCCF CAD'!G650,'3. NCCF USD'!G650,'4. NCCF EUR'!G650,'5. NCCF GBP'!G650,'6. NCCF Autres (inclus)'!G650)</f>
        <v>0</v>
      </c>
      <c r="H650" s="368"/>
      <c r="I650" s="369"/>
      <c r="J650" s="369"/>
      <c r="K650" s="369"/>
      <c r="L650" s="363"/>
      <c r="M650" s="364"/>
      <c r="N650" s="364"/>
      <c r="O650" s="364"/>
      <c r="P650" s="364"/>
      <c r="Q650" s="364"/>
      <c r="R650" s="364"/>
      <c r="S650" s="364"/>
      <c r="T650" s="364"/>
      <c r="U650" s="364"/>
      <c r="V650" s="365"/>
      <c r="W650" s="35"/>
      <c r="Y650" s="236"/>
    </row>
    <row r="651" spans="2:25" outlineLevel="1" x14ac:dyDescent="0.25">
      <c r="B651" s="465"/>
      <c r="C651" s="272"/>
      <c r="D651" s="272"/>
      <c r="E651" s="273"/>
      <c r="F651" s="274" t="s">
        <v>96</v>
      </c>
      <c r="G651" s="394">
        <f>SUM('2. NCCF CAD'!G651,'3. NCCF USD'!G651,'4. NCCF EUR'!G651,'5. NCCF GBP'!G651,'6. NCCF Autres (inclus)'!G651)</f>
        <v>0</v>
      </c>
      <c r="H651" s="368"/>
      <c r="I651" s="369"/>
      <c r="J651" s="369"/>
      <c r="K651" s="369"/>
      <c r="L651" s="363"/>
      <c r="M651" s="364"/>
      <c r="N651" s="364"/>
      <c r="O651" s="364"/>
      <c r="P651" s="364"/>
      <c r="Q651" s="364"/>
      <c r="R651" s="364"/>
      <c r="S651" s="364"/>
      <c r="T651" s="364"/>
      <c r="U651" s="364"/>
      <c r="V651" s="365"/>
      <c r="W651" s="35"/>
      <c r="Y651" s="236"/>
    </row>
    <row r="652" spans="2:25" x14ac:dyDescent="0.25">
      <c r="B652" s="295"/>
      <c r="C652" s="272" t="s">
        <v>322</v>
      </c>
      <c r="D652" s="273"/>
      <c r="E652" s="273"/>
      <c r="F652" s="273"/>
      <c r="G652" s="40"/>
      <c r="H652" s="33"/>
      <c r="I652" s="33"/>
      <c r="J652" s="33"/>
      <c r="K652" s="33"/>
      <c r="L652" s="34"/>
      <c r="M652" s="33"/>
      <c r="N652" s="33"/>
      <c r="O652" s="33"/>
      <c r="P652" s="33"/>
      <c r="Q652" s="33"/>
      <c r="R652" s="33"/>
      <c r="S652" s="33"/>
      <c r="T652" s="33"/>
      <c r="U652" s="33"/>
      <c r="V652" s="35"/>
      <c r="W652" s="35"/>
      <c r="Y652" s="353"/>
    </row>
    <row r="653" spans="2:25" x14ac:dyDescent="0.25">
      <c r="B653" s="465"/>
      <c r="C653" s="272"/>
      <c r="D653" s="276" t="s">
        <v>20</v>
      </c>
      <c r="E653" s="273"/>
      <c r="F653" s="273"/>
      <c r="G653" s="367"/>
      <c r="H653" s="368"/>
      <c r="I653" s="369"/>
      <c r="J653" s="369"/>
      <c r="K653" s="369"/>
      <c r="L653" s="363"/>
      <c r="M653" s="364"/>
      <c r="N653" s="364"/>
      <c r="O653" s="364"/>
      <c r="P653" s="364"/>
      <c r="Q653" s="364"/>
      <c r="R653" s="364"/>
      <c r="S653" s="364"/>
      <c r="T653" s="364"/>
      <c r="U653" s="364"/>
      <c r="V653" s="365"/>
      <c r="W653" s="365"/>
      <c r="Y653" s="237"/>
    </row>
    <row r="654" spans="2:25" x14ac:dyDescent="0.25">
      <c r="B654" s="465"/>
      <c r="C654" s="272"/>
      <c r="D654" s="272"/>
      <c r="E654" s="273" t="s">
        <v>21</v>
      </c>
      <c r="F654" s="273"/>
      <c r="G654" s="367">
        <f t="shared" ref="G654:W654" si="143">SUBTOTAL(9,G655:G658)</f>
        <v>0</v>
      </c>
      <c r="H654" s="368">
        <f t="shared" si="143"/>
        <v>0</v>
      </c>
      <c r="I654" s="369">
        <f t="shared" si="143"/>
        <v>0</v>
      </c>
      <c r="J654" s="369">
        <f t="shared" si="143"/>
        <v>0</v>
      </c>
      <c r="K654" s="370">
        <f t="shared" si="143"/>
        <v>0</v>
      </c>
      <c r="L654" s="364">
        <f t="shared" si="143"/>
        <v>0</v>
      </c>
      <c r="M654" s="364">
        <f t="shared" si="143"/>
        <v>0</v>
      </c>
      <c r="N654" s="364">
        <f t="shared" si="143"/>
        <v>0</v>
      </c>
      <c r="O654" s="364">
        <f t="shared" si="143"/>
        <v>0</v>
      </c>
      <c r="P654" s="364">
        <f t="shared" si="143"/>
        <v>0</v>
      </c>
      <c r="Q654" s="364">
        <f t="shared" si="143"/>
        <v>0</v>
      </c>
      <c r="R654" s="364">
        <f t="shared" si="143"/>
        <v>0</v>
      </c>
      <c r="S654" s="364">
        <f t="shared" si="143"/>
        <v>0</v>
      </c>
      <c r="T654" s="364">
        <f t="shared" si="143"/>
        <v>0</v>
      </c>
      <c r="U654" s="364">
        <f t="shared" si="143"/>
        <v>0</v>
      </c>
      <c r="V654" s="364">
        <f t="shared" si="143"/>
        <v>0</v>
      </c>
      <c r="W654" s="366">
        <f t="shared" si="143"/>
        <v>0</v>
      </c>
      <c r="Y654" s="354"/>
    </row>
    <row r="655" spans="2:25" outlineLevel="1" x14ac:dyDescent="0.25">
      <c r="B655" s="465"/>
      <c r="C655" s="272"/>
      <c r="D655" s="272"/>
      <c r="E655" s="273"/>
      <c r="F655" s="274" t="s">
        <v>22</v>
      </c>
      <c r="G655" s="394">
        <f>SUM('2. NCCF CAD'!G655,'3. NCCF USD'!G655,'4. NCCF EUR'!G655,'5. NCCF GBP'!G655,'6. NCCF Autres (inclus)'!G655)</f>
        <v>0</v>
      </c>
      <c r="H655" s="421">
        <f>SUM('2. NCCF CAD'!H655,'3. NCCF USD'!H655,'4. NCCF EUR'!H655,'5. NCCF GBP'!H655,'6. NCCF Autres (inclus)'!H655)</f>
        <v>0</v>
      </c>
      <c r="I655" s="389">
        <f>SUM('2. NCCF CAD'!I655,'3. NCCF USD'!I655,'4. NCCF EUR'!I655,'5. NCCF GBP'!I655,'6. NCCF Autres (inclus)'!I655)</f>
        <v>0</v>
      </c>
      <c r="J655" s="389">
        <f>SUM('2. NCCF CAD'!J655,'3. NCCF USD'!J655,'4. NCCF EUR'!J655,'5. NCCF GBP'!J655,'6. NCCF Autres (inclus)'!J655)</f>
        <v>0</v>
      </c>
      <c r="K655" s="436">
        <f>SUM('2. NCCF CAD'!K655,'3. NCCF USD'!K655,'4. NCCF EUR'!K655,'5. NCCF GBP'!K655,'6. NCCF Autres (inclus)'!K655)</f>
        <v>0</v>
      </c>
      <c r="L655" s="400">
        <f>SUM('2. NCCF CAD'!L655,'3. NCCF USD'!L655,'4. NCCF EUR'!L655,'5. NCCF GBP'!L655,'6. NCCF Autres (inclus)'!L655)</f>
        <v>0</v>
      </c>
      <c r="M655" s="392">
        <f>SUM('2. NCCF CAD'!M655,'3. NCCF USD'!M655,'4. NCCF EUR'!M655,'5. NCCF GBP'!M655,'6. NCCF Autres (inclus)'!M655)</f>
        <v>0</v>
      </c>
      <c r="N655" s="392">
        <f>SUM('2. NCCF CAD'!N655,'3. NCCF USD'!N655,'4. NCCF EUR'!N655,'5. NCCF GBP'!N655,'6. NCCF Autres (inclus)'!N655)</f>
        <v>0</v>
      </c>
      <c r="O655" s="392">
        <f>SUM('2. NCCF CAD'!O655,'3. NCCF USD'!O655,'4. NCCF EUR'!O655,'5. NCCF GBP'!O655,'6. NCCF Autres (inclus)'!O655)</f>
        <v>0</v>
      </c>
      <c r="P655" s="392">
        <f>SUM('2. NCCF CAD'!P655,'3. NCCF USD'!P655,'4. NCCF EUR'!P655,'5. NCCF GBP'!P655,'6. NCCF Autres (inclus)'!P655)</f>
        <v>0</v>
      </c>
      <c r="Q655" s="392">
        <f>SUM('2. NCCF CAD'!Q655,'3. NCCF USD'!Q655,'4. NCCF EUR'!Q655,'5. NCCF GBP'!Q655,'6. NCCF Autres (inclus)'!Q655)</f>
        <v>0</v>
      </c>
      <c r="R655" s="392">
        <f>SUM('2. NCCF CAD'!R655,'3. NCCF USD'!R655,'4. NCCF EUR'!R655,'5. NCCF GBP'!R655,'6. NCCF Autres (inclus)'!R655)</f>
        <v>0</v>
      </c>
      <c r="S655" s="392">
        <f>SUM('2. NCCF CAD'!S655,'3. NCCF USD'!S655,'4. NCCF EUR'!S655,'5. NCCF GBP'!S655,'6. NCCF Autres (inclus)'!S655)</f>
        <v>0</v>
      </c>
      <c r="T655" s="392">
        <f>SUM('2. NCCF CAD'!T655,'3. NCCF USD'!T655,'4. NCCF EUR'!T655,'5. NCCF GBP'!T655,'6. NCCF Autres (inclus)'!T655)</f>
        <v>0</v>
      </c>
      <c r="U655" s="388">
        <f>SUM('2. NCCF CAD'!U655,'3. NCCF USD'!U655,'4. NCCF EUR'!U655,'5. NCCF GBP'!U655,'6. NCCF Autres (inclus)'!U655)</f>
        <v>0</v>
      </c>
      <c r="V655" s="393">
        <f>SUM('2. NCCF CAD'!V655,'3. NCCF USD'!V655,'4. NCCF EUR'!V655,'5. NCCF GBP'!V655,'6. NCCF Autres (inclus)'!V655)</f>
        <v>0</v>
      </c>
      <c r="W655" s="420">
        <f>SUM('2. NCCF CAD'!W655,'3. NCCF USD'!W655,'4. NCCF EUR'!W655,'5. NCCF GBP'!W655,'6. NCCF Autres (inclus)'!W655)</f>
        <v>0</v>
      </c>
      <c r="Y655" s="236"/>
    </row>
    <row r="656" spans="2:25" outlineLevel="1" x14ac:dyDescent="0.25">
      <c r="B656" s="465"/>
      <c r="C656" s="272"/>
      <c r="D656" s="272"/>
      <c r="E656" s="273"/>
      <c r="F656" s="274" t="s">
        <v>23</v>
      </c>
      <c r="G656" s="394">
        <f>SUM('2. NCCF CAD'!G656,'3. NCCF USD'!G656,'4. NCCF EUR'!G656,'5. NCCF GBP'!G656,'6. NCCF Autres (inclus)'!G656)</f>
        <v>0</v>
      </c>
      <c r="H656" s="421">
        <f>SUM('2. NCCF CAD'!H656,'3. NCCF USD'!H656,'4. NCCF EUR'!H656,'5. NCCF GBP'!H656,'6. NCCF Autres (inclus)'!H656)</f>
        <v>0</v>
      </c>
      <c r="I656" s="389">
        <f>SUM('2. NCCF CAD'!I656,'3. NCCF USD'!I656,'4. NCCF EUR'!I656,'5. NCCF GBP'!I656,'6. NCCF Autres (inclus)'!I656)</f>
        <v>0</v>
      </c>
      <c r="J656" s="389">
        <f>SUM('2. NCCF CAD'!J656,'3. NCCF USD'!J656,'4. NCCF EUR'!J656,'5. NCCF GBP'!J656,'6. NCCF Autres (inclus)'!J656)</f>
        <v>0</v>
      </c>
      <c r="K656" s="436">
        <f>SUM('2. NCCF CAD'!K656,'3. NCCF USD'!K656,'4. NCCF EUR'!K656,'5. NCCF GBP'!K656,'6. NCCF Autres (inclus)'!K656)</f>
        <v>0</v>
      </c>
      <c r="L656" s="400">
        <f>SUM('2. NCCF CAD'!L656,'3. NCCF USD'!L656,'4. NCCF EUR'!L656,'5. NCCF GBP'!L656,'6. NCCF Autres (inclus)'!L656)</f>
        <v>0</v>
      </c>
      <c r="M656" s="392">
        <f>SUM('2. NCCF CAD'!M656,'3. NCCF USD'!M656,'4. NCCF EUR'!M656,'5. NCCF GBP'!M656,'6. NCCF Autres (inclus)'!M656)</f>
        <v>0</v>
      </c>
      <c r="N656" s="392">
        <f>SUM('2. NCCF CAD'!N656,'3. NCCF USD'!N656,'4. NCCF EUR'!N656,'5. NCCF GBP'!N656,'6. NCCF Autres (inclus)'!N656)</f>
        <v>0</v>
      </c>
      <c r="O656" s="392">
        <f>SUM('2. NCCF CAD'!O656,'3. NCCF USD'!O656,'4. NCCF EUR'!O656,'5. NCCF GBP'!O656,'6. NCCF Autres (inclus)'!O656)</f>
        <v>0</v>
      </c>
      <c r="P656" s="392">
        <f>SUM('2. NCCF CAD'!P656,'3. NCCF USD'!P656,'4. NCCF EUR'!P656,'5. NCCF GBP'!P656,'6. NCCF Autres (inclus)'!P656)</f>
        <v>0</v>
      </c>
      <c r="Q656" s="392">
        <f>SUM('2. NCCF CAD'!Q656,'3. NCCF USD'!Q656,'4. NCCF EUR'!Q656,'5. NCCF GBP'!Q656,'6. NCCF Autres (inclus)'!Q656)</f>
        <v>0</v>
      </c>
      <c r="R656" s="392">
        <f>SUM('2. NCCF CAD'!R656,'3. NCCF USD'!R656,'4. NCCF EUR'!R656,'5. NCCF GBP'!R656,'6. NCCF Autres (inclus)'!R656)</f>
        <v>0</v>
      </c>
      <c r="S656" s="392">
        <f>SUM('2. NCCF CAD'!S656,'3. NCCF USD'!S656,'4. NCCF EUR'!S656,'5. NCCF GBP'!S656,'6. NCCF Autres (inclus)'!S656)</f>
        <v>0</v>
      </c>
      <c r="T656" s="392">
        <f>SUM('2. NCCF CAD'!T656,'3. NCCF USD'!T656,'4. NCCF EUR'!T656,'5. NCCF GBP'!T656,'6. NCCF Autres (inclus)'!T656)</f>
        <v>0</v>
      </c>
      <c r="U656" s="388">
        <f>SUM('2. NCCF CAD'!U656,'3. NCCF USD'!U656,'4. NCCF EUR'!U656,'5. NCCF GBP'!U656,'6. NCCF Autres (inclus)'!U656)</f>
        <v>0</v>
      </c>
      <c r="V656" s="393">
        <f>SUM('2. NCCF CAD'!V656,'3. NCCF USD'!V656,'4. NCCF EUR'!V656,'5. NCCF GBP'!V656,'6. NCCF Autres (inclus)'!V656)</f>
        <v>0</v>
      </c>
      <c r="W656" s="420">
        <f>SUM('2. NCCF CAD'!W656,'3. NCCF USD'!W656,'4. NCCF EUR'!W656,'5. NCCF GBP'!W656,'6. NCCF Autres (inclus)'!W656)</f>
        <v>0</v>
      </c>
      <c r="Y656" s="236"/>
    </row>
    <row r="657" spans="2:25" outlineLevel="1" x14ac:dyDescent="0.25">
      <c r="B657" s="465"/>
      <c r="C657" s="272"/>
      <c r="D657" s="272"/>
      <c r="E657" s="273"/>
      <c r="F657" s="274" t="s">
        <v>24</v>
      </c>
      <c r="G657" s="394">
        <f>SUM('2. NCCF CAD'!G657,'3. NCCF USD'!G657,'4. NCCF EUR'!G657,'5. NCCF GBP'!G657,'6. NCCF Autres (inclus)'!G657)</f>
        <v>0</v>
      </c>
      <c r="H657" s="421">
        <f>SUM('2. NCCF CAD'!H657,'3. NCCF USD'!H657,'4. NCCF EUR'!H657,'5. NCCF GBP'!H657,'6. NCCF Autres (inclus)'!H657)</f>
        <v>0</v>
      </c>
      <c r="I657" s="389">
        <f>SUM('2. NCCF CAD'!I657,'3. NCCF USD'!I657,'4. NCCF EUR'!I657,'5. NCCF GBP'!I657,'6. NCCF Autres (inclus)'!I657)</f>
        <v>0</v>
      </c>
      <c r="J657" s="389">
        <f>SUM('2. NCCF CAD'!J657,'3. NCCF USD'!J657,'4. NCCF EUR'!J657,'5. NCCF GBP'!J657,'6. NCCF Autres (inclus)'!J657)</f>
        <v>0</v>
      </c>
      <c r="K657" s="436">
        <f>SUM('2. NCCF CAD'!K657,'3. NCCF USD'!K657,'4. NCCF EUR'!K657,'5. NCCF GBP'!K657,'6. NCCF Autres (inclus)'!K657)</f>
        <v>0</v>
      </c>
      <c r="L657" s="400">
        <f>SUM('2. NCCF CAD'!L657,'3. NCCF USD'!L657,'4. NCCF EUR'!L657,'5. NCCF GBP'!L657,'6. NCCF Autres (inclus)'!L657)</f>
        <v>0</v>
      </c>
      <c r="M657" s="392">
        <f>SUM('2. NCCF CAD'!M657,'3. NCCF USD'!M657,'4. NCCF EUR'!M657,'5. NCCF GBP'!M657,'6. NCCF Autres (inclus)'!M657)</f>
        <v>0</v>
      </c>
      <c r="N657" s="392">
        <f>SUM('2. NCCF CAD'!N657,'3. NCCF USD'!N657,'4. NCCF EUR'!N657,'5. NCCF GBP'!N657,'6. NCCF Autres (inclus)'!N657)</f>
        <v>0</v>
      </c>
      <c r="O657" s="392">
        <f>SUM('2. NCCF CAD'!O657,'3. NCCF USD'!O657,'4. NCCF EUR'!O657,'5. NCCF GBP'!O657,'6. NCCF Autres (inclus)'!O657)</f>
        <v>0</v>
      </c>
      <c r="P657" s="392">
        <f>SUM('2. NCCF CAD'!P657,'3. NCCF USD'!P657,'4. NCCF EUR'!P657,'5. NCCF GBP'!P657,'6. NCCF Autres (inclus)'!P657)</f>
        <v>0</v>
      </c>
      <c r="Q657" s="392">
        <f>SUM('2. NCCF CAD'!Q657,'3. NCCF USD'!Q657,'4. NCCF EUR'!Q657,'5. NCCF GBP'!Q657,'6. NCCF Autres (inclus)'!Q657)</f>
        <v>0</v>
      </c>
      <c r="R657" s="392">
        <f>SUM('2. NCCF CAD'!R657,'3. NCCF USD'!R657,'4. NCCF EUR'!R657,'5. NCCF GBP'!R657,'6. NCCF Autres (inclus)'!R657)</f>
        <v>0</v>
      </c>
      <c r="S657" s="392">
        <f>SUM('2. NCCF CAD'!S657,'3. NCCF USD'!S657,'4. NCCF EUR'!S657,'5. NCCF GBP'!S657,'6. NCCF Autres (inclus)'!S657)</f>
        <v>0</v>
      </c>
      <c r="T657" s="392">
        <f>SUM('2. NCCF CAD'!T657,'3. NCCF USD'!T657,'4. NCCF EUR'!T657,'5. NCCF GBP'!T657,'6. NCCF Autres (inclus)'!T657)</f>
        <v>0</v>
      </c>
      <c r="U657" s="388">
        <f>SUM('2. NCCF CAD'!U657,'3. NCCF USD'!U657,'4. NCCF EUR'!U657,'5. NCCF GBP'!U657,'6. NCCF Autres (inclus)'!U657)</f>
        <v>0</v>
      </c>
      <c r="V657" s="393">
        <f>SUM('2. NCCF CAD'!V657,'3. NCCF USD'!V657,'4. NCCF EUR'!V657,'5. NCCF GBP'!V657,'6. NCCF Autres (inclus)'!V657)</f>
        <v>0</v>
      </c>
      <c r="W657" s="420">
        <f>SUM('2. NCCF CAD'!W657,'3. NCCF USD'!W657,'4. NCCF EUR'!W657,'5. NCCF GBP'!W657,'6. NCCF Autres (inclus)'!W657)</f>
        <v>0</v>
      </c>
      <c r="Y657" s="236"/>
    </row>
    <row r="658" spans="2:25" outlineLevel="1" x14ac:dyDescent="0.25">
      <c r="B658" s="465"/>
      <c r="C658" s="272"/>
      <c r="D658" s="272"/>
      <c r="E658" s="273"/>
      <c r="F658" s="274" t="s">
        <v>25</v>
      </c>
      <c r="G658" s="394">
        <f>SUM('2. NCCF CAD'!G658,'3. NCCF USD'!G658,'4. NCCF EUR'!G658,'5. NCCF GBP'!G658,'6. NCCF Autres (inclus)'!G658)</f>
        <v>0</v>
      </c>
      <c r="H658" s="421">
        <f>SUM('2. NCCF CAD'!H658,'3. NCCF USD'!H658,'4. NCCF EUR'!H658,'5. NCCF GBP'!H658,'6. NCCF Autres (inclus)'!H658)</f>
        <v>0</v>
      </c>
      <c r="I658" s="389">
        <f>SUM('2. NCCF CAD'!I658,'3. NCCF USD'!I658,'4. NCCF EUR'!I658,'5. NCCF GBP'!I658,'6. NCCF Autres (inclus)'!I658)</f>
        <v>0</v>
      </c>
      <c r="J658" s="389">
        <f>SUM('2. NCCF CAD'!J658,'3. NCCF USD'!J658,'4. NCCF EUR'!J658,'5. NCCF GBP'!J658,'6. NCCF Autres (inclus)'!J658)</f>
        <v>0</v>
      </c>
      <c r="K658" s="436">
        <f>SUM('2. NCCF CAD'!K658,'3. NCCF USD'!K658,'4. NCCF EUR'!K658,'5. NCCF GBP'!K658,'6. NCCF Autres (inclus)'!K658)</f>
        <v>0</v>
      </c>
      <c r="L658" s="400">
        <f>SUM('2. NCCF CAD'!L658,'3. NCCF USD'!L658,'4. NCCF EUR'!L658,'5. NCCF GBP'!L658,'6. NCCF Autres (inclus)'!L658)</f>
        <v>0</v>
      </c>
      <c r="M658" s="392">
        <f>SUM('2. NCCF CAD'!M658,'3. NCCF USD'!M658,'4. NCCF EUR'!M658,'5. NCCF GBP'!M658,'6. NCCF Autres (inclus)'!M658)</f>
        <v>0</v>
      </c>
      <c r="N658" s="392">
        <f>SUM('2. NCCF CAD'!N658,'3. NCCF USD'!N658,'4. NCCF EUR'!N658,'5. NCCF GBP'!N658,'6. NCCF Autres (inclus)'!N658)</f>
        <v>0</v>
      </c>
      <c r="O658" s="392">
        <f>SUM('2. NCCF CAD'!O658,'3. NCCF USD'!O658,'4. NCCF EUR'!O658,'5. NCCF GBP'!O658,'6. NCCF Autres (inclus)'!O658)</f>
        <v>0</v>
      </c>
      <c r="P658" s="392">
        <f>SUM('2. NCCF CAD'!P658,'3. NCCF USD'!P658,'4. NCCF EUR'!P658,'5. NCCF GBP'!P658,'6. NCCF Autres (inclus)'!P658)</f>
        <v>0</v>
      </c>
      <c r="Q658" s="392">
        <f>SUM('2. NCCF CAD'!Q658,'3. NCCF USD'!Q658,'4. NCCF EUR'!Q658,'5. NCCF GBP'!Q658,'6. NCCF Autres (inclus)'!Q658)</f>
        <v>0</v>
      </c>
      <c r="R658" s="392">
        <f>SUM('2. NCCF CAD'!R658,'3. NCCF USD'!R658,'4. NCCF EUR'!R658,'5. NCCF GBP'!R658,'6. NCCF Autres (inclus)'!R658)</f>
        <v>0</v>
      </c>
      <c r="S658" s="392">
        <f>SUM('2. NCCF CAD'!S658,'3. NCCF USD'!S658,'4. NCCF EUR'!S658,'5. NCCF GBP'!S658,'6. NCCF Autres (inclus)'!S658)</f>
        <v>0</v>
      </c>
      <c r="T658" s="392">
        <f>SUM('2. NCCF CAD'!T658,'3. NCCF USD'!T658,'4. NCCF EUR'!T658,'5. NCCF GBP'!T658,'6. NCCF Autres (inclus)'!T658)</f>
        <v>0</v>
      </c>
      <c r="U658" s="388">
        <f>SUM('2. NCCF CAD'!U658,'3. NCCF USD'!U658,'4. NCCF EUR'!U658,'5. NCCF GBP'!U658,'6. NCCF Autres (inclus)'!U658)</f>
        <v>0</v>
      </c>
      <c r="V658" s="393">
        <f>SUM('2. NCCF CAD'!V658,'3. NCCF USD'!V658,'4. NCCF EUR'!V658,'5. NCCF GBP'!V658,'6. NCCF Autres (inclus)'!V658)</f>
        <v>0</v>
      </c>
      <c r="W658" s="420">
        <f>SUM('2. NCCF CAD'!W658,'3. NCCF USD'!W658,'4. NCCF EUR'!W658,'5. NCCF GBP'!W658,'6. NCCF Autres (inclus)'!W658)</f>
        <v>0</v>
      </c>
      <c r="Y658" s="236"/>
    </row>
    <row r="659" spans="2:25" x14ac:dyDescent="0.25">
      <c r="B659" s="465"/>
      <c r="C659" s="272"/>
      <c r="D659" s="272"/>
      <c r="E659" s="273" t="s">
        <v>26</v>
      </c>
      <c r="F659" s="273"/>
      <c r="G659" s="367">
        <f t="shared" ref="G659:W659" si="144">SUBTOTAL(9,G660:G663)</f>
        <v>0</v>
      </c>
      <c r="H659" s="368">
        <f t="shared" si="144"/>
        <v>0</v>
      </c>
      <c r="I659" s="369">
        <f t="shared" si="144"/>
        <v>0</v>
      </c>
      <c r="J659" s="369">
        <f t="shared" si="144"/>
        <v>0</v>
      </c>
      <c r="K659" s="370">
        <f t="shared" si="144"/>
        <v>0</v>
      </c>
      <c r="L659" s="364">
        <f t="shared" si="144"/>
        <v>0</v>
      </c>
      <c r="M659" s="364">
        <f t="shared" si="144"/>
        <v>0</v>
      </c>
      <c r="N659" s="364">
        <f t="shared" si="144"/>
        <v>0</v>
      </c>
      <c r="O659" s="364">
        <f t="shared" si="144"/>
        <v>0</v>
      </c>
      <c r="P659" s="364">
        <f t="shared" si="144"/>
        <v>0</v>
      </c>
      <c r="Q659" s="364">
        <f t="shared" si="144"/>
        <v>0</v>
      </c>
      <c r="R659" s="364">
        <f t="shared" si="144"/>
        <v>0</v>
      </c>
      <c r="S659" s="364">
        <f t="shared" si="144"/>
        <v>0</v>
      </c>
      <c r="T659" s="364">
        <f t="shared" si="144"/>
        <v>0</v>
      </c>
      <c r="U659" s="364">
        <f t="shared" si="144"/>
        <v>0</v>
      </c>
      <c r="V659" s="364">
        <f t="shared" si="144"/>
        <v>0</v>
      </c>
      <c r="W659" s="366">
        <f t="shared" si="144"/>
        <v>0</v>
      </c>
      <c r="Y659" s="238"/>
    </row>
    <row r="660" spans="2:25" outlineLevel="1" x14ac:dyDescent="0.25">
      <c r="B660" s="465"/>
      <c r="C660" s="272"/>
      <c r="D660" s="272"/>
      <c r="E660" s="273"/>
      <c r="F660" s="274" t="s">
        <v>27</v>
      </c>
      <c r="G660" s="394">
        <f>SUM('2. NCCF CAD'!G660,'3. NCCF USD'!G660,'4. NCCF EUR'!G660,'5. NCCF GBP'!G660,'6. NCCF Autres (inclus)'!G660)</f>
        <v>0</v>
      </c>
      <c r="H660" s="421">
        <f>SUM('2. NCCF CAD'!H660,'3. NCCF USD'!H660,'4. NCCF EUR'!H660,'5. NCCF GBP'!H660,'6. NCCF Autres (inclus)'!H660)</f>
        <v>0</v>
      </c>
      <c r="I660" s="389">
        <f>SUM('2. NCCF CAD'!I660,'3. NCCF USD'!I660,'4. NCCF EUR'!I660,'5. NCCF GBP'!I660,'6. NCCF Autres (inclus)'!I660)</f>
        <v>0</v>
      </c>
      <c r="J660" s="389">
        <f>SUM('2. NCCF CAD'!J660,'3. NCCF USD'!J660,'4. NCCF EUR'!J660,'5. NCCF GBP'!J660,'6. NCCF Autres (inclus)'!J660)</f>
        <v>0</v>
      </c>
      <c r="K660" s="436">
        <f>SUM('2. NCCF CAD'!K660,'3. NCCF USD'!K660,'4. NCCF EUR'!K660,'5. NCCF GBP'!K660,'6. NCCF Autres (inclus)'!K660)</f>
        <v>0</v>
      </c>
      <c r="L660" s="400">
        <f>SUM('2. NCCF CAD'!L660,'3. NCCF USD'!L660,'4. NCCF EUR'!L660,'5. NCCF GBP'!L660,'6. NCCF Autres (inclus)'!L660)</f>
        <v>0</v>
      </c>
      <c r="M660" s="392">
        <f>SUM('2. NCCF CAD'!M660,'3. NCCF USD'!M660,'4. NCCF EUR'!M660,'5. NCCF GBP'!M660,'6. NCCF Autres (inclus)'!M660)</f>
        <v>0</v>
      </c>
      <c r="N660" s="392">
        <f>SUM('2. NCCF CAD'!N660,'3. NCCF USD'!N660,'4. NCCF EUR'!N660,'5. NCCF GBP'!N660,'6. NCCF Autres (inclus)'!N660)</f>
        <v>0</v>
      </c>
      <c r="O660" s="392">
        <f>SUM('2. NCCF CAD'!O660,'3. NCCF USD'!O660,'4. NCCF EUR'!O660,'5. NCCF GBP'!O660,'6. NCCF Autres (inclus)'!O660)</f>
        <v>0</v>
      </c>
      <c r="P660" s="392">
        <f>SUM('2. NCCF CAD'!P660,'3. NCCF USD'!P660,'4. NCCF EUR'!P660,'5. NCCF GBP'!P660,'6. NCCF Autres (inclus)'!P660)</f>
        <v>0</v>
      </c>
      <c r="Q660" s="392">
        <f>SUM('2. NCCF CAD'!Q660,'3. NCCF USD'!Q660,'4. NCCF EUR'!Q660,'5. NCCF GBP'!Q660,'6. NCCF Autres (inclus)'!Q660)</f>
        <v>0</v>
      </c>
      <c r="R660" s="392">
        <f>SUM('2. NCCF CAD'!R660,'3. NCCF USD'!R660,'4. NCCF EUR'!R660,'5. NCCF GBP'!R660,'6. NCCF Autres (inclus)'!R660)</f>
        <v>0</v>
      </c>
      <c r="S660" s="392">
        <f>SUM('2. NCCF CAD'!S660,'3. NCCF USD'!S660,'4. NCCF EUR'!S660,'5. NCCF GBP'!S660,'6. NCCF Autres (inclus)'!S660)</f>
        <v>0</v>
      </c>
      <c r="T660" s="392">
        <f>SUM('2. NCCF CAD'!T660,'3. NCCF USD'!T660,'4. NCCF EUR'!T660,'5. NCCF GBP'!T660,'6. NCCF Autres (inclus)'!T660)</f>
        <v>0</v>
      </c>
      <c r="U660" s="388">
        <f>SUM('2. NCCF CAD'!U660,'3. NCCF USD'!U660,'4. NCCF EUR'!U660,'5. NCCF GBP'!U660,'6. NCCF Autres (inclus)'!U660)</f>
        <v>0</v>
      </c>
      <c r="V660" s="393">
        <f>SUM('2. NCCF CAD'!V660,'3. NCCF USD'!V660,'4. NCCF EUR'!V660,'5. NCCF GBP'!V660,'6. NCCF Autres (inclus)'!V660)</f>
        <v>0</v>
      </c>
      <c r="W660" s="420">
        <f>SUM('2. NCCF CAD'!W660,'3. NCCF USD'!W660,'4. NCCF EUR'!W660,'5. NCCF GBP'!W660,'6. NCCF Autres (inclus)'!W660)</f>
        <v>0</v>
      </c>
      <c r="Y660" s="236"/>
    </row>
    <row r="661" spans="2:25" outlineLevel="1" x14ac:dyDescent="0.25">
      <c r="B661" s="465"/>
      <c r="C661" s="272"/>
      <c r="D661" s="272"/>
      <c r="E661" s="273"/>
      <c r="F661" s="274" t="s">
        <v>28</v>
      </c>
      <c r="G661" s="394">
        <f>SUM('2. NCCF CAD'!G661,'3. NCCF USD'!G661,'4. NCCF EUR'!G661,'5. NCCF GBP'!G661,'6. NCCF Autres (inclus)'!G661)</f>
        <v>0</v>
      </c>
      <c r="H661" s="421">
        <f>SUM('2. NCCF CAD'!H661,'3. NCCF USD'!H661,'4. NCCF EUR'!H661,'5. NCCF GBP'!H661,'6. NCCF Autres (inclus)'!H661)</f>
        <v>0</v>
      </c>
      <c r="I661" s="389">
        <f>SUM('2. NCCF CAD'!I661,'3. NCCF USD'!I661,'4. NCCF EUR'!I661,'5. NCCF GBP'!I661,'6. NCCF Autres (inclus)'!I661)</f>
        <v>0</v>
      </c>
      <c r="J661" s="389">
        <f>SUM('2. NCCF CAD'!J661,'3. NCCF USD'!J661,'4. NCCF EUR'!J661,'5. NCCF GBP'!J661,'6. NCCF Autres (inclus)'!J661)</f>
        <v>0</v>
      </c>
      <c r="K661" s="436">
        <f>SUM('2. NCCF CAD'!K661,'3. NCCF USD'!K661,'4. NCCF EUR'!K661,'5. NCCF GBP'!K661,'6. NCCF Autres (inclus)'!K661)</f>
        <v>0</v>
      </c>
      <c r="L661" s="400">
        <f>SUM('2. NCCF CAD'!L661,'3. NCCF USD'!L661,'4. NCCF EUR'!L661,'5. NCCF GBP'!L661,'6. NCCF Autres (inclus)'!L661)</f>
        <v>0</v>
      </c>
      <c r="M661" s="392">
        <f>SUM('2. NCCF CAD'!M661,'3. NCCF USD'!M661,'4. NCCF EUR'!M661,'5. NCCF GBP'!M661,'6. NCCF Autres (inclus)'!M661)</f>
        <v>0</v>
      </c>
      <c r="N661" s="392">
        <f>SUM('2. NCCF CAD'!N661,'3. NCCF USD'!N661,'4. NCCF EUR'!N661,'5. NCCF GBP'!N661,'6. NCCF Autres (inclus)'!N661)</f>
        <v>0</v>
      </c>
      <c r="O661" s="392">
        <f>SUM('2. NCCF CAD'!O661,'3. NCCF USD'!O661,'4. NCCF EUR'!O661,'5. NCCF GBP'!O661,'6. NCCF Autres (inclus)'!O661)</f>
        <v>0</v>
      </c>
      <c r="P661" s="392">
        <f>SUM('2. NCCF CAD'!P661,'3. NCCF USD'!P661,'4. NCCF EUR'!P661,'5. NCCF GBP'!P661,'6. NCCF Autres (inclus)'!P661)</f>
        <v>0</v>
      </c>
      <c r="Q661" s="392">
        <f>SUM('2. NCCF CAD'!Q661,'3. NCCF USD'!Q661,'4. NCCF EUR'!Q661,'5. NCCF GBP'!Q661,'6. NCCF Autres (inclus)'!Q661)</f>
        <v>0</v>
      </c>
      <c r="R661" s="392">
        <f>SUM('2. NCCF CAD'!R661,'3. NCCF USD'!R661,'4. NCCF EUR'!R661,'5. NCCF GBP'!R661,'6. NCCF Autres (inclus)'!R661)</f>
        <v>0</v>
      </c>
      <c r="S661" s="392">
        <f>SUM('2. NCCF CAD'!S661,'3. NCCF USD'!S661,'4. NCCF EUR'!S661,'5. NCCF GBP'!S661,'6. NCCF Autres (inclus)'!S661)</f>
        <v>0</v>
      </c>
      <c r="T661" s="392">
        <f>SUM('2. NCCF CAD'!T661,'3. NCCF USD'!T661,'4. NCCF EUR'!T661,'5. NCCF GBP'!T661,'6. NCCF Autres (inclus)'!T661)</f>
        <v>0</v>
      </c>
      <c r="U661" s="388">
        <f>SUM('2. NCCF CAD'!U661,'3. NCCF USD'!U661,'4. NCCF EUR'!U661,'5. NCCF GBP'!U661,'6. NCCF Autres (inclus)'!U661)</f>
        <v>0</v>
      </c>
      <c r="V661" s="393">
        <f>SUM('2. NCCF CAD'!V661,'3. NCCF USD'!V661,'4. NCCF EUR'!V661,'5. NCCF GBP'!V661,'6. NCCF Autres (inclus)'!V661)</f>
        <v>0</v>
      </c>
      <c r="W661" s="420">
        <f>SUM('2. NCCF CAD'!W661,'3. NCCF USD'!W661,'4. NCCF EUR'!W661,'5. NCCF GBP'!W661,'6. NCCF Autres (inclus)'!W661)</f>
        <v>0</v>
      </c>
      <c r="Y661" s="236"/>
    </row>
    <row r="662" spans="2:25" outlineLevel="1" x14ac:dyDescent="0.25">
      <c r="B662" s="465"/>
      <c r="C662" s="272"/>
      <c r="D662" s="272"/>
      <c r="E662" s="273"/>
      <c r="F662" s="274" t="s">
        <v>29</v>
      </c>
      <c r="G662" s="394">
        <f>SUM('2. NCCF CAD'!G662,'3. NCCF USD'!G662,'4. NCCF EUR'!G662,'5. NCCF GBP'!G662,'6. NCCF Autres (inclus)'!G662)</f>
        <v>0</v>
      </c>
      <c r="H662" s="421">
        <f>SUM('2. NCCF CAD'!H662,'3. NCCF USD'!H662,'4. NCCF EUR'!H662,'5. NCCF GBP'!H662,'6. NCCF Autres (inclus)'!H662)</f>
        <v>0</v>
      </c>
      <c r="I662" s="389">
        <f>SUM('2. NCCF CAD'!I662,'3. NCCF USD'!I662,'4. NCCF EUR'!I662,'5. NCCF GBP'!I662,'6. NCCF Autres (inclus)'!I662)</f>
        <v>0</v>
      </c>
      <c r="J662" s="389">
        <f>SUM('2. NCCF CAD'!J662,'3. NCCF USD'!J662,'4. NCCF EUR'!J662,'5. NCCF GBP'!J662,'6. NCCF Autres (inclus)'!J662)</f>
        <v>0</v>
      </c>
      <c r="K662" s="436">
        <f>SUM('2. NCCF CAD'!K662,'3. NCCF USD'!K662,'4. NCCF EUR'!K662,'5. NCCF GBP'!K662,'6. NCCF Autres (inclus)'!K662)</f>
        <v>0</v>
      </c>
      <c r="L662" s="400">
        <f>SUM('2. NCCF CAD'!L662,'3. NCCF USD'!L662,'4. NCCF EUR'!L662,'5. NCCF GBP'!L662,'6. NCCF Autres (inclus)'!L662)</f>
        <v>0</v>
      </c>
      <c r="M662" s="392">
        <f>SUM('2. NCCF CAD'!M662,'3. NCCF USD'!M662,'4. NCCF EUR'!M662,'5. NCCF GBP'!M662,'6. NCCF Autres (inclus)'!M662)</f>
        <v>0</v>
      </c>
      <c r="N662" s="392">
        <f>SUM('2. NCCF CAD'!N662,'3. NCCF USD'!N662,'4. NCCF EUR'!N662,'5. NCCF GBP'!N662,'6. NCCF Autres (inclus)'!N662)</f>
        <v>0</v>
      </c>
      <c r="O662" s="392">
        <f>SUM('2. NCCF CAD'!O662,'3. NCCF USD'!O662,'4. NCCF EUR'!O662,'5. NCCF GBP'!O662,'6. NCCF Autres (inclus)'!O662)</f>
        <v>0</v>
      </c>
      <c r="P662" s="392">
        <f>SUM('2. NCCF CAD'!P662,'3. NCCF USD'!P662,'4. NCCF EUR'!P662,'5. NCCF GBP'!P662,'6. NCCF Autres (inclus)'!P662)</f>
        <v>0</v>
      </c>
      <c r="Q662" s="392">
        <f>SUM('2. NCCF CAD'!Q662,'3. NCCF USD'!Q662,'4. NCCF EUR'!Q662,'5. NCCF GBP'!Q662,'6. NCCF Autres (inclus)'!Q662)</f>
        <v>0</v>
      </c>
      <c r="R662" s="392">
        <f>SUM('2. NCCF CAD'!R662,'3. NCCF USD'!R662,'4. NCCF EUR'!R662,'5. NCCF GBP'!R662,'6. NCCF Autres (inclus)'!R662)</f>
        <v>0</v>
      </c>
      <c r="S662" s="392">
        <f>SUM('2. NCCF CAD'!S662,'3. NCCF USD'!S662,'4. NCCF EUR'!S662,'5. NCCF GBP'!S662,'6. NCCF Autres (inclus)'!S662)</f>
        <v>0</v>
      </c>
      <c r="T662" s="392">
        <f>SUM('2. NCCF CAD'!T662,'3. NCCF USD'!T662,'4. NCCF EUR'!T662,'5. NCCF GBP'!T662,'6. NCCF Autres (inclus)'!T662)</f>
        <v>0</v>
      </c>
      <c r="U662" s="388">
        <f>SUM('2. NCCF CAD'!U662,'3. NCCF USD'!U662,'4. NCCF EUR'!U662,'5. NCCF GBP'!U662,'6. NCCF Autres (inclus)'!U662)</f>
        <v>0</v>
      </c>
      <c r="V662" s="393">
        <f>SUM('2. NCCF CAD'!V662,'3. NCCF USD'!V662,'4. NCCF EUR'!V662,'5. NCCF GBP'!V662,'6. NCCF Autres (inclus)'!V662)</f>
        <v>0</v>
      </c>
      <c r="W662" s="420">
        <f>SUM('2. NCCF CAD'!W662,'3. NCCF USD'!W662,'4. NCCF EUR'!W662,'5. NCCF GBP'!W662,'6. NCCF Autres (inclus)'!W662)</f>
        <v>0</v>
      </c>
      <c r="Y662" s="236"/>
    </row>
    <row r="663" spans="2:25" outlineLevel="1" x14ac:dyDescent="0.25">
      <c r="B663" s="465"/>
      <c r="C663" s="272"/>
      <c r="D663" s="272"/>
      <c r="E663" s="273"/>
      <c r="F663" s="274" t="s">
        <v>30</v>
      </c>
      <c r="G663" s="394">
        <f>SUM('2. NCCF CAD'!G663,'3. NCCF USD'!G663,'4. NCCF EUR'!G663,'5. NCCF GBP'!G663,'6. NCCF Autres (inclus)'!G663)</f>
        <v>0</v>
      </c>
      <c r="H663" s="421">
        <f>SUM('2. NCCF CAD'!H663,'3. NCCF USD'!H663,'4. NCCF EUR'!H663,'5. NCCF GBP'!H663,'6. NCCF Autres (inclus)'!H663)</f>
        <v>0</v>
      </c>
      <c r="I663" s="389">
        <f>SUM('2. NCCF CAD'!I663,'3. NCCF USD'!I663,'4. NCCF EUR'!I663,'5. NCCF GBP'!I663,'6. NCCF Autres (inclus)'!I663)</f>
        <v>0</v>
      </c>
      <c r="J663" s="389">
        <f>SUM('2. NCCF CAD'!J663,'3. NCCF USD'!J663,'4. NCCF EUR'!J663,'5. NCCF GBP'!J663,'6. NCCF Autres (inclus)'!J663)</f>
        <v>0</v>
      </c>
      <c r="K663" s="436">
        <f>SUM('2. NCCF CAD'!K663,'3. NCCF USD'!K663,'4. NCCF EUR'!K663,'5. NCCF GBP'!K663,'6. NCCF Autres (inclus)'!K663)</f>
        <v>0</v>
      </c>
      <c r="L663" s="400">
        <f>SUM('2. NCCF CAD'!L663,'3. NCCF USD'!L663,'4. NCCF EUR'!L663,'5. NCCF GBP'!L663,'6. NCCF Autres (inclus)'!L663)</f>
        <v>0</v>
      </c>
      <c r="M663" s="392">
        <f>SUM('2. NCCF CAD'!M663,'3. NCCF USD'!M663,'4. NCCF EUR'!M663,'5. NCCF GBP'!M663,'6. NCCF Autres (inclus)'!M663)</f>
        <v>0</v>
      </c>
      <c r="N663" s="392">
        <f>SUM('2. NCCF CAD'!N663,'3. NCCF USD'!N663,'4. NCCF EUR'!N663,'5. NCCF GBP'!N663,'6. NCCF Autres (inclus)'!N663)</f>
        <v>0</v>
      </c>
      <c r="O663" s="392">
        <f>SUM('2. NCCF CAD'!O663,'3. NCCF USD'!O663,'4. NCCF EUR'!O663,'5. NCCF GBP'!O663,'6. NCCF Autres (inclus)'!O663)</f>
        <v>0</v>
      </c>
      <c r="P663" s="392">
        <f>SUM('2. NCCF CAD'!P663,'3. NCCF USD'!P663,'4. NCCF EUR'!P663,'5. NCCF GBP'!P663,'6. NCCF Autres (inclus)'!P663)</f>
        <v>0</v>
      </c>
      <c r="Q663" s="392">
        <f>SUM('2. NCCF CAD'!Q663,'3. NCCF USD'!Q663,'4. NCCF EUR'!Q663,'5. NCCF GBP'!Q663,'6. NCCF Autres (inclus)'!Q663)</f>
        <v>0</v>
      </c>
      <c r="R663" s="392">
        <f>SUM('2. NCCF CAD'!R663,'3. NCCF USD'!R663,'4. NCCF EUR'!R663,'5. NCCF GBP'!R663,'6. NCCF Autres (inclus)'!R663)</f>
        <v>0</v>
      </c>
      <c r="S663" s="392">
        <f>SUM('2. NCCF CAD'!S663,'3. NCCF USD'!S663,'4. NCCF EUR'!S663,'5. NCCF GBP'!S663,'6. NCCF Autres (inclus)'!S663)</f>
        <v>0</v>
      </c>
      <c r="T663" s="392">
        <f>SUM('2. NCCF CAD'!T663,'3. NCCF USD'!T663,'4. NCCF EUR'!T663,'5. NCCF GBP'!T663,'6. NCCF Autres (inclus)'!T663)</f>
        <v>0</v>
      </c>
      <c r="U663" s="388">
        <f>SUM('2. NCCF CAD'!U663,'3. NCCF USD'!U663,'4. NCCF EUR'!U663,'5. NCCF GBP'!U663,'6. NCCF Autres (inclus)'!U663)</f>
        <v>0</v>
      </c>
      <c r="V663" s="393">
        <f>SUM('2. NCCF CAD'!V663,'3. NCCF USD'!V663,'4. NCCF EUR'!V663,'5. NCCF GBP'!V663,'6. NCCF Autres (inclus)'!V663)</f>
        <v>0</v>
      </c>
      <c r="W663" s="420">
        <f>SUM('2. NCCF CAD'!W663,'3. NCCF USD'!W663,'4. NCCF EUR'!W663,'5. NCCF GBP'!W663,'6. NCCF Autres (inclus)'!W663)</f>
        <v>0</v>
      </c>
      <c r="Y663" s="236"/>
    </row>
    <row r="664" spans="2:25" x14ac:dyDescent="0.25">
      <c r="B664" s="465"/>
      <c r="C664" s="272"/>
      <c r="D664" s="272"/>
      <c r="E664" s="273" t="s">
        <v>31</v>
      </c>
      <c r="F664" s="273"/>
      <c r="G664" s="367">
        <f t="shared" ref="G664:W664" si="145">SUBTOTAL(9,G665:G668)</f>
        <v>0</v>
      </c>
      <c r="H664" s="368">
        <f t="shared" si="145"/>
        <v>0</v>
      </c>
      <c r="I664" s="369">
        <f t="shared" si="145"/>
        <v>0</v>
      </c>
      <c r="J664" s="369">
        <f t="shared" si="145"/>
        <v>0</v>
      </c>
      <c r="K664" s="370">
        <f t="shared" si="145"/>
        <v>0</v>
      </c>
      <c r="L664" s="364">
        <f t="shared" si="145"/>
        <v>0</v>
      </c>
      <c r="M664" s="364">
        <f t="shared" si="145"/>
        <v>0</v>
      </c>
      <c r="N664" s="364">
        <f t="shared" si="145"/>
        <v>0</v>
      </c>
      <c r="O664" s="364">
        <f t="shared" si="145"/>
        <v>0</v>
      </c>
      <c r="P664" s="364">
        <f t="shared" si="145"/>
        <v>0</v>
      </c>
      <c r="Q664" s="364">
        <f t="shared" si="145"/>
        <v>0</v>
      </c>
      <c r="R664" s="364">
        <f t="shared" si="145"/>
        <v>0</v>
      </c>
      <c r="S664" s="364">
        <f t="shared" si="145"/>
        <v>0</v>
      </c>
      <c r="T664" s="364">
        <f t="shared" si="145"/>
        <v>0</v>
      </c>
      <c r="U664" s="364">
        <f t="shared" si="145"/>
        <v>0</v>
      </c>
      <c r="V664" s="364">
        <f t="shared" si="145"/>
        <v>0</v>
      </c>
      <c r="W664" s="366">
        <f t="shared" si="145"/>
        <v>0</v>
      </c>
      <c r="Y664" s="238"/>
    </row>
    <row r="665" spans="2:25" outlineLevel="1" x14ac:dyDescent="0.25">
      <c r="B665" s="465"/>
      <c r="C665" s="272"/>
      <c r="D665" s="272"/>
      <c r="E665" s="273"/>
      <c r="F665" s="274" t="s">
        <v>32</v>
      </c>
      <c r="G665" s="394">
        <f>SUM('2. NCCF CAD'!G665,'3. NCCF USD'!G665,'4. NCCF EUR'!G665,'5. NCCF GBP'!G665,'6. NCCF Autres (inclus)'!G665)</f>
        <v>0</v>
      </c>
      <c r="H665" s="421">
        <f>SUM('2. NCCF CAD'!H665,'3. NCCF USD'!H665,'4. NCCF EUR'!H665,'5. NCCF GBP'!H665,'6. NCCF Autres (inclus)'!H665)</f>
        <v>0</v>
      </c>
      <c r="I665" s="389">
        <f>SUM('2. NCCF CAD'!I665,'3. NCCF USD'!I665,'4. NCCF EUR'!I665,'5. NCCF GBP'!I665,'6. NCCF Autres (inclus)'!I665)</f>
        <v>0</v>
      </c>
      <c r="J665" s="389">
        <f>SUM('2. NCCF CAD'!J665,'3. NCCF USD'!J665,'4. NCCF EUR'!J665,'5. NCCF GBP'!J665,'6. NCCF Autres (inclus)'!J665)</f>
        <v>0</v>
      </c>
      <c r="K665" s="436">
        <f>SUM('2. NCCF CAD'!K665,'3. NCCF USD'!K665,'4. NCCF EUR'!K665,'5. NCCF GBP'!K665,'6. NCCF Autres (inclus)'!K665)</f>
        <v>0</v>
      </c>
      <c r="L665" s="400">
        <f>SUM('2. NCCF CAD'!L665,'3. NCCF USD'!L665,'4. NCCF EUR'!L665,'5. NCCF GBP'!L665,'6. NCCF Autres (inclus)'!L665)</f>
        <v>0</v>
      </c>
      <c r="M665" s="392">
        <f>SUM('2. NCCF CAD'!M665,'3. NCCF USD'!M665,'4. NCCF EUR'!M665,'5. NCCF GBP'!M665,'6. NCCF Autres (inclus)'!M665)</f>
        <v>0</v>
      </c>
      <c r="N665" s="392">
        <f>SUM('2. NCCF CAD'!N665,'3. NCCF USD'!N665,'4. NCCF EUR'!N665,'5. NCCF GBP'!N665,'6. NCCF Autres (inclus)'!N665)</f>
        <v>0</v>
      </c>
      <c r="O665" s="392">
        <f>SUM('2. NCCF CAD'!O665,'3. NCCF USD'!O665,'4. NCCF EUR'!O665,'5. NCCF GBP'!O665,'6. NCCF Autres (inclus)'!O665)</f>
        <v>0</v>
      </c>
      <c r="P665" s="392">
        <f>SUM('2. NCCF CAD'!P665,'3. NCCF USD'!P665,'4. NCCF EUR'!P665,'5. NCCF GBP'!P665,'6. NCCF Autres (inclus)'!P665)</f>
        <v>0</v>
      </c>
      <c r="Q665" s="392">
        <f>SUM('2. NCCF CAD'!Q665,'3. NCCF USD'!Q665,'4. NCCF EUR'!Q665,'5. NCCF GBP'!Q665,'6. NCCF Autres (inclus)'!Q665)</f>
        <v>0</v>
      </c>
      <c r="R665" s="392">
        <f>SUM('2. NCCF CAD'!R665,'3. NCCF USD'!R665,'4. NCCF EUR'!R665,'5. NCCF GBP'!R665,'6. NCCF Autres (inclus)'!R665)</f>
        <v>0</v>
      </c>
      <c r="S665" s="392">
        <f>SUM('2. NCCF CAD'!S665,'3. NCCF USD'!S665,'4. NCCF EUR'!S665,'5. NCCF GBP'!S665,'6. NCCF Autres (inclus)'!S665)</f>
        <v>0</v>
      </c>
      <c r="T665" s="392">
        <f>SUM('2. NCCF CAD'!T665,'3. NCCF USD'!T665,'4. NCCF EUR'!T665,'5. NCCF GBP'!T665,'6. NCCF Autres (inclus)'!T665)</f>
        <v>0</v>
      </c>
      <c r="U665" s="388">
        <f>SUM('2. NCCF CAD'!U665,'3. NCCF USD'!U665,'4. NCCF EUR'!U665,'5. NCCF GBP'!U665,'6. NCCF Autres (inclus)'!U665)</f>
        <v>0</v>
      </c>
      <c r="V665" s="393">
        <f>SUM('2. NCCF CAD'!V665,'3. NCCF USD'!V665,'4. NCCF EUR'!V665,'5. NCCF GBP'!V665,'6. NCCF Autres (inclus)'!V665)</f>
        <v>0</v>
      </c>
      <c r="W665" s="420">
        <f>SUM('2. NCCF CAD'!W665,'3. NCCF USD'!W665,'4. NCCF EUR'!W665,'5. NCCF GBP'!W665,'6. NCCF Autres (inclus)'!W665)</f>
        <v>0</v>
      </c>
      <c r="Y665" s="236"/>
    </row>
    <row r="666" spans="2:25" outlineLevel="1" x14ac:dyDescent="0.25">
      <c r="B666" s="465"/>
      <c r="C666" s="272"/>
      <c r="D666" s="272"/>
      <c r="E666" s="273"/>
      <c r="F666" s="274" t="s">
        <v>33</v>
      </c>
      <c r="G666" s="394">
        <f>SUM('2. NCCF CAD'!G666,'3. NCCF USD'!G666,'4. NCCF EUR'!G666,'5. NCCF GBP'!G666,'6. NCCF Autres (inclus)'!G666)</f>
        <v>0</v>
      </c>
      <c r="H666" s="421">
        <f>SUM('2. NCCF CAD'!H666,'3. NCCF USD'!H666,'4. NCCF EUR'!H666,'5. NCCF GBP'!H666,'6. NCCF Autres (inclus)'!H666)</f>
        <v>0</v>
      </c>
      <c r="I666" s="389">
        <f>SUM('2. NCCF CAD'!I666,'3. NCCF USD'!I666,'4. NCCF EUR'!I666,'5. NCCF GBP'!I666,'6. NCCF Autres (inclus)'!I666)</f>
        <v>0</v>
      </c>
      <c r="J666" s="389">
        <f>SUM('2. NCCF CAD'!J666,'3. NCCF USD'!J666,'4. NCCF EUR'!J666,'5. NCCF GBP'!J666,'6. NCCF Autres (inclus)'!J666)</f>
        <v>0</v>
      </c>
      <c r="K666" s="436">
        <f>SUM('2. NCCF CAD'!K666,'3. NCCF USD'!K666,'4. NCCF EUR'!K666,'5. NCCF GBP'!K666,'6. NCCF Autres (inclus)'!K666)</f>
        <v>0</v>
      </c>
      <c r="L666" s="400">
        <f>SUM('2. NCCF CAD'!L666,'3. NCCF USD'!L666,'4. NCCF EUR'!L666,'5. NCCF GBP'!L666,'6. NCCF Autres (inclus)'!L666)</f>
        <v>0</v>
      </c>
      <c r="M666" s="392">
        <f>SUM('2. NCCF CAD'!M666,'3. NCCF USD'!M666,'4. NCCF EUR'!M666,'5. NCCF GBP'!M666,'6. NCCF Autres (inclus)'!M666)</f>
        <v>0</v>
      </c>
      <c r="N666" s="392">
        <f>SUM('2. NCCF CAD'!N666,'3. NCCF USD'!N666,'4. NCCF EUR'!N666,'5. NCCF GBP'!N666,'6. NCCF Autres (inclus)'!N666)</f>
        <v>0</v>
      </c>
      <c r="O666" s="392">
        <f>SUM('2. NCCF CAD'!O666,'3. NCCF USD'!O666,'4. NCCF EUR'!O666,'5. NCCF GBP'!O666,'6. NCCF Autres (inclus)'!O666)</f>
        <v>0</v>
      </c>
      <c r="P666" s="392">
        <f>SUM('2. NCCF CAD'!P666,'3. NCCF USD'!P666,'4. NCCF EUR'!P666,'5. NCCF GBP'!P666,'6. NCCF Autres (inclus)'!P666)</f>
        <v>0</v>
      </c>
      <c r="Q666" s="392">
        <f>SUM('2. NCCF CAD'!Q666,'3. NCCF USD'!Q666,'4. NCCF EUR'!Q666,'5. NCCF GBP'!Q666,'6. NCCF Autres (inclus)'!Q666)</f>
        <v>0</v>
      </c>
      <c r="R666" s="392">
        <f>SUM('2. NCCF CAD'!R666,'3. NCCF USD'!R666,'4. NCCF EUR'!R666,'5. NCCF GBP'!R666,'6. NCCF Autres (inclus)'!R666)</f>
        <v>0</v>
      </c>
      <c r="S666" s="392">
        <f>SUM('2. NCCF CAD'!S666,'3. NCCF USD'!S666,'4. NCCF EUR'!S666,'5. NCCF GBP'!S666,'6. NCCF Autres (inclus)'!S666)</f>
        <v>0</v>
      </c>
      <c r="T666" s="392">
        <f>SUM('2. NCCF CAD'!T666,'3. NCCF USD'!T666,'4. NCCF EUR'!T666,'5. NCCF GBP'!T666,'6. NCCF Autres (inclus)'!T666)</f>
        <v>0</v>
      </c>
      <c r="U666" s="388">
        <f>SUM('2. NCCF CAD'!U666,'3. NCCF USD'!U666,'4. NCCF EUR'!U666,'5. NCCF GBP'!U666,'6. NCCF Autres (inclus)'!U666)</f>
        <v>0</v>
      </c>
      <c r="V666" s="393">
        <f>SUM('2. NCCF CAD'!V666,'3. NCCF USD'!V666,'4. NCCF EUR'!V666,'5. NCCF GBP'!V666,'6. NCCF Autres (inclus)'!V666)</f>
        <v>0</v>
      </c>
      <c r="W666" s="420">
        <f>SUM('2. NCCF CAD'!W666,'3. NCCF USD'!W666,'4. NCCF EUR'!W666,'5. NCCF GBP'!W666,'6. NCCF Autres (inclus)'!W666)</f>
        <v>0</v>
      </c>
      <c r="Y666" s="236"/>
    </row>
    <row r="667" spans="2:25" outlineLevel="1" x14ac:dyDescent="0.25">
      <c r="B667" s="465"/>
      <c r="C667" s="272"/>
      <c r="D667" s="272"/>
      <c r="E667" s="273"/>
      <c r="F667" s="274" t="s">
        <v>34</v>
      </c>
      <c r="G667" s="394">
        <f>SUM('2. NCCF CAD'!G667,'3. NCCF USD'!G667,'4. NCCF EUR'!G667,'5. NCCF GBP'!G667,'6. NCCF Autres (inclus)'!G667)</f>
        <v>0</v>
      </c>
      <c r="H667" s="421">
        <f>SUM('2. NCCF CAD'!H667,'3. NCCF USD'!H667,'4. NCCF EUR'!H667,'5. NCCF GBP'!H667,'6. NCCF Autres (inclus)'!H667)</f>
        <v>0</v>
      </c>
      <c r="I667" s="389">
        <f>SUM('2. NCCF CAD'!I667,'3. NCCF USD'!I667,'4. NCCF EUR'!I667,'5. NCCF GBP'!I667,'6. NCCF Autres (inclus)'!I667)</f>
        <v>0</v>
      </c>
      <c r="J667" s="389">
        <f>SUM('2. NCCF CAD'!J667,'3. NCCF USD'!J667,'4. NCCF EUR'!J667,'5. NCCF GBP'!J667,'6. NCCF Autres (inclus)'!J667)</f>
        <v>0</v>
      </c>
      <c r="K667" s="436">
        <f>SUM('2. NCCF CAD'!K667,'3. NCCF USD'!K667,'4. NCCF EUR'!K667,'5. NCCF GBP'!K667,'6. NCCF Autres (inclus)'!K667)</f>
        <v>0</v>
      </c>
      <c r="L667" s="400">
        <f>SUM('2. NCCF CAD'!L667,'3. NCCF USD'!L667,'4. NCCF EUR'!L667,'5. NCCF GBP'!L667,'6. NCCF Autres (inclus)'!L667)</f>
        <v>0</v>
      </c>
      <c r="M667" s="392">
        <f>SUM('2. NCCF CAD'!M667,'3. NCCF USD'!M667,'4. NCCF EUR'!M667,'5. NCCF GBP'!M667,'6. NCCF Autres (inclus)'!M667)</f>
        <v>0</v>
      </c>
      <c r="N667" s="392">
        <f>SUM('2. NCCF CAD'!N667,'3. NCCF USD'!N667,'4. NCCF EUR'!N667,'5. NCCF GBP'!N667,'6. NCCF Autres (inclus)'!N667)</f>
        <v>0</v>
      </c>
      <c r="O667" s="392">
        <f>SUM('2. NCCF CAD'!O667,'3. NCCF USD'!O667,'4. NCCF EUR'!O667,'5. NCCF GBP'!O667,'6. NCCF Autres (inclus)'!O667)</f>
        <v>0</v>
      </c>
      <c r="P667" s="392">
        <f>SUM('2. NCCF CAD'!P667,'3. NCCF USD'!P667,'4. NCCF EUR'!P667,'5. NCCF GBP'!P667,'6. NCCF Autres (inclus)'!P667)</f>
        <v>0</v>
      </c>
      <c r="Q667" s="392">
        <f>SUM('2. NCCF CAD'!Q667,'3. NCCF USD'!Q667,'4. NCCF EUR'!Q667,'5. NCCF GBP'!Q667,'6. NCCF Autres (inclus)'!Q667)</f>
        <v>0</v>
      </c>
      <c r="R667" s="392">
        <f>SUM('2. NCCF CAD'!R667,'3. NCCF USD'!R667,'4. NCCF EUR'!R667,'5. NCCF GBP'!R667,'6. NCCF Autres (inclus)'!R667)</f>
        <v>0</v>
      </c>
      <c r="S667" s="392">
        <f>SUM('2. NCCF CAD'!S667,'3. NCCF USD'!S667,'4. NCCF EUR'!S667,'5. NCCF GBP'!S667,'6. NCCF Autres (inclus)'!S667)</f>
        <v>0</v>
      </c>
      <c r="T667" s="392">
        <f>SUM('2. NCCF CAD'!T667,'3. NCCF USD'!T667,'4. NCCF EUR'!T667,'5. NCCF GBP'!T667,'6. NCCF Autres (inclus)'!T667)</f>
        <v>0</v>
      </c>
      <c r="U667" s="388">
        <f>SUM('2. NCCF CAD'!U667,'3. NCCF USD'!U667,'4. NCCF EUR'!U667,'5. NCCF GBP'!U667,'6. NCCF Autres (inclus)'!U667)</f>
        <v>0</v>
      </c>
      <c r="V667" s="393">
        <f>SUM('2. NCCF CAD'!V667,'3. NCCF USD'!V667,'4. NCCF EUR'!V667,'5. NCCF GBP'!V667,'6. NCCF Autres (inclus)'!V667)</f>
        <v>0</v>
      </c>
      <c r="W667" s="420">
        <f>SUM('2. NCCF CAD'!W667,'3. NCCF USD'!W667,'4. NCCF EUR'!W667,'5. NCCF GBP'!W667,'6. NCCF Autres (inclus)'!W667)</f>
        <v>0</v>
      </c>
      <c r="Y667" s="236"/>
    </row>
    <row r="668" spans="2:25" outlineLevel="1" x14ac:dyDescent="0.25">
      <c r="B668" s="465"/>
      <c r="C668" s="272"/>
      <c r="D668" s="272"/>
      <c r="E668" s="273"/>
      <c r="F668" s="274" t="s">
        <v>35</v>
      </c>
      <c r="G668" s="394">
        <f>SUM('2. NCCF CAD'!G668,'3. NCCF USD'!G668,'4. NCCF EUR'!G668,'5. NCCF GBP'!G668,'6. NCCF Autres (inclus)'!G668)</f>
        <v>0</v>
      </c>
      <c r="H668" s="421">
        <f>SUM('2. NCCF CAD'!H668,'3. NCCF USD'!H668,'4. NCCF EUR'!H668,'5. NCCF GBP'!H668,'6. NCCF Autres (inclus)'!H668)</f>
        <v>0</v>
      </c>
      <c r="I668" s="389">
        <f>SUM('2. NCCF CAD'!I668,'3. NCCF USD'!I668,'4. NCCF EUR'!I668,'5. NCCF GBP'!I668,'6. NCCF Autres (inclus)'!I668)</f>
        <v>0</v>
      </c>
      <c r="J668" s="389">
        <f>SUM('2. NCCF CAD'!J668,'3. NCCF USD'!J668,'4. NCCF EUR'!J668,'5. NCCF GBP'!J668,'6. NCCF Autres (inclus)'!J668)</f>
        <v>0</v>
      </c>
      <c r="K668" s="436">
        <f>SUM('2. NCCF CAD'!K668,'3. NCCF USD'!K668,'4. NCCF EUR'!K668,'5. NCCF GBP'!K668,'6. NCCF Autres (inclus)'!K668)</f>
        <v>0</v>
      </c>
      <c r="L668" s="400">
        <f>SUM('2. NCCF CAD'!L668,'3. NCCF USD'!L668,'4. NCCF EUR'!L668,'5. NCCF GBP'!L668,'6. NCCF Autres (inclus)'!L668)</f>
        <v>0</v>
      </c>
      <c r="M668" s="392">
        <f>SUM('2. NCCF CAD'!M668,'3. NCCF USD'!M668,'4. NCCF EUR'!M668,'5. NCCF GBP'!M668,'6. NCCF Autres (inclus)'!M668)</f>
        <v>0</v>
      </c>
      <c r="N668" s="392">
        <f>SUM('2. NCCF CAD'!N668,'3. NCCF USD'!N668,'4. NCCF EUR'!N668,'5. NCCF GBP'!N668,'6. NCCF Autres (inclus)'!N668)</f>
        <v>0</v>
      </c>
      <c r="O668" s="392">
        <f>SUM('2. NCCF CAD'!O668,'3. NCCF USD'!O668,'4. NCCF EUR'!O668,'5. NCCF GBP'!O668,'6. NCCF Autres (inclus)'!O668)</f>
        <v>0</v>
      </c>
      <c r="P668" s="392">
        <f>SUM('2. NCCF CAD'!P668,'3. NCCF USD'!P668,'4. NCCF EUR'!P668,'5. NCCF GBP'!P668,'6. NCCF Autres (inclus)'!P668)</f>
        <v>0</v>
      </c>
      <c r="Q668" s="392">
        <f>SUM('2. NCCF CAD'!Q668,'3. NCCF USD'!Q668,'4. NCCF EUR'!Q668,'5. NCCF GBP'!Q668,'6. NCCF Autres (inclus)'!Q668)</f>
        <v>0</v>
      </c>
      <c r="R668" s="392">
        <f>SUM('2. NCCF CAD'!R668,'3. NCCF USD'!R668,'4. NCCF EUR'!R668,'5. NCCF GBP'!R668,'6. NCCF Autres (inclus)'!R668)</f>
        <v>0</v>
      </c>
      <c r="S668" s="392">
        <f>SUM('2. NCCF CAD'!S668,'3. NCCF USD'!S668,'4. NCCF EUR'!S668,'5. NCCF GBP'!S668,'6. NCCF Autres (inclus)'!S668)</f>
        <v>0</v>
      </c>
      <c r="T668" s="392">
        <f>SUM('2. NCCF CAD'!T668,'3. NCCF USD'!T668,'4. NCCF EUR'!T668,'5. NCCF GBP'!T668,'6. NCCF Autres (inclus)'!T668)</f>
        <v>0</v>
      </c>
      <c r="U668" s="388">
        <f>SUM('2. NCCF CAD'!U668,'3. NCCF USD'!U668,'4. NCCF EUR'!U668,'5. NCCF GBP'!U668,'6. NCCF Autres (inclus)'!U668)</f>
        <v>0</v>
      </c>
      <c r="V668" s="393">
        <f>SUM('2. NCCF CAD'!V668,'3. NCCF USD'!V668,'4. NCCF EUR'!V668,'5. NCCF GBP'!V668,'6. NCCF Autres (inclus)'!V668)</f>
        <v>0</v>
      </c>
      <c r="W668" s="420">
        <f>SUM('2. NCCF CAD'!W668,'3. NCCF USD'!W668,'4. NCCF EUR'!W668,'5. NCCF GBP'!W668,'6. NCCF Autres (inclus)'!W668)</f>
        <v>0</v>
      </c>
      <c r="Y668" s="236"/>
    </row>
    <row r="669" spans="2:25" x14ac:dyDescent="0.25">
      <c r="B669" s="465"/>
      <c r="C669" s="272"/>
      <c r="D669" s="272" t="s">
        <v>36</v>
      </c>
      <c r="E669" s="273"/>
      <c r="F669" s="273"/>
      <c r="G669" s="367"/>
      <c r="H669" s="368"/>
      <c r="I669" s="369"/>
      <c r="J669" s="369"/>
      <c r="K669" s="369"/>
      <c r="L669" s="363"/>
      <c r="M669" s="364"/>
      <c r="N669" s="364"/>
      <c r="O669" s="364"/>
      <c r="P669" s="364"/>
      <c r="Q669" s="364"/>
      <c r="R669" s="364"/>
      <c r="S669" s="364"/>
      <c r="T669" s="364"/>
      <c r="U669" s="364"/>
      <c r="V669" s="365"/>
      <c r="W669" s="365"/>
      <c r="Y669" s="353"/>
    </row>
    <row r="670" spans="2:25" x14ac:dyDescent="0.25">
      <c r="B670" s="465"/>
      <c r="C670" s="272"/>
      <c r="D670" s="272"/>
      <c r="E670" s="275" t="s">
        <v>37</v>
      </c>
      <c r="F670" s="273"/>
      <c r="G670" s="367">
        <f t="shared" ref="G670:W670" si="146">SUBTOTAL(9,G671:G673)</f>
        <v>0</v>
      </c>
      <c r="H670" s="368">
        <f t="shared" si="146"/>
        <v>0</v>
      </c>
      <c r="I670" s="369">
        <f t="shared" si="146"/>
        <v>0</v>
      </c>
      <c r="J670" s="369">
        <f t="shared" si="146"/>
        <v>0</v>
      </c>
      <c r="K670" s="370">
        <f t="shared" si="146"/>
        <v>0</v>
      </c>
      <c r="L670" s="364">
        <f t="shared" si="146"/>
        <v>0</v>
      </c>
      <c r="M670" s="364">
        <f t="shared" si="146"/>
        <v>0</v>
      </c>
      <c r="N670" s="364">
        <f t="shared" si="146"/>
        <v>0</v>
      </c>
      <c r="O670" s="364">
        <f t="shared" si="146"/>
        <v>0</v>
      </c>
      <c r="P670" s="364">
        <f t="shared" si="146"/>
        <v>0</v>
      </c>
      <c r="Q670" s="364">
        <f t="shared" si="146"/>
        <v>0</v>
      </c>
      <c r="R670" s="364">
        <f t="shared" si="146"/>
        <v>0</v>
      </c>
      <c r="S670" s="364">
        <f t="shared" si="146"/>
        <v>0</v>
      </c>
      <c r="T670" s="364">
        <f t="shared" si="146"/>
        <v>0</v>
      </c>
      <c r="U670" s="364">
        <f t="shared" si="146"/>
        <v>0</v>
      </c>
      <c r="V670" s="364">
        <f t="shared" si="146"/>
        <v>0</v>
      </c>
      <c r="W670" s="366">
        <f t="shared" si="146"/>
        <v>0</v>
      </c>
      <c r="Y670" s="354"/>
    </row>
    <row r="671" spans="2:25" outlineLevel="1" x14ac:dyDescent="0.25">
      <c r="B671" s="465"/>
      <c r="C671" s="272"/>
      <c r="D671" s="272"/>
      <c r="E671" s="275"/>
      <c r="F671" s="274" t="s">
        <v>38</v>
      </c>
      <c r="G671" s="394">
        <f>SUM('2. NCCF CAD'!G671,'3. NCCF USD'!G671,'4. NCCF EUR'!G671,'5. NCCF GBP'!G671,'6. NCCF Autres (inclus)'!G671)</f>
        <v>0</v>
      </c>
      <c r="H671" s="421">
        <f>SUM('2. NCCF CAD'!H671,'3. NCCF USD'!H671,'4. NCCF EUR'!H671,'5. NCCF GBP'!H671,'6. NCCF Autres (inclus)'!H671)</f>
        <v>0</v>
      </c>
      <c r="I671" s="389">
        <f>SUM('2. NCCF CAD'!I671,'3. NCCF USD'!I671,'4. NCCF EUR'!I671,'5. NCCF GBP'!I671,'6. NCCF Autres (inclus)'!I671)</f>
        <v>0</v>
      </c>
      <c r="J671" s="389">
        <f>SUM('2. NCCF CAD'!J671,'3. NCCF USD'!J671,'4. NCCF EUR'!J671,'5. NCCF GBP'!J671,'6. NCCF Autres (inclus)'!J671)</f>
        <v>0</v>
      </c>
      <c r="K671" s="436">
        <f>SUM('2. NCCF CAD'!K671,'3. NCCF USD'!K671,'4. NCCF EUR'!K671,'5. NCCF GBP'!K671,'6. NCCF Autres (inclus)'!K671)</f>
        <v>0</v>
      </c>
      <c r="L671" s="400">
        <f>SUM('2. NCCF CAD'!L671,'3. NCCF USD'!L671,'4. NCCF EUR'!L671,'5. NCCF GBP'!L671,'6. NCCF Autres (inclus)'!L671)</f>
        <v>0</v>
      </c>
      <c r="M671" s="392">
        <f>SUM('2. NCCF CAD'!M671,'3. NCCF USD'!M671,'4. NCCF EUR'!M671,'5. NCCF GBP'!M671,'6. NCCF Autres (inclus)'!M671)</f>
        <v>0</v>
      </c>
      <c r="N671" s="392">
        <f>SUM('2. NCCF CAD'!N671,'3. NCCF USD'!N671,'4. NCCF EUR'!N671,'5. NCCF GBP'!N671,'6. NCCF Autres (inclus)'!N671)</f>
        <v>0</v>
      </c>
      <c r="O671" s="392">
        <f>SUM('2. NCCF CAD'!O671,'3. NCCF USD'!O671,'4. NCCF EUR'!O671,'5. NCCF GBP'!O671,'6. NCCF Autres (inclus)'!O671)</f>
        <v>0</v>
      </c>
      <c r="P671" s="392">
        <f>SUM('2. NCCF CAD'!P671,'3. NCCF USD'!P671,'4. NCCF EUR'!P671,'5. NCCF GBP'!P671,'6. NCCF Autres (inclus)'!P671)</f>
        <v>0</v>
      </c>
      <c r="Q671" s="392">
        <f>SUM('2. NCCF CAD'!Q671,'3. NCCF USD'!Q671,'4. NCCF EUR'!Q671,'5. NCCF GBP'!Q671,'6. NCCF Autres (inclus)'!Q671)</f>
        <v>0</v>
      </c>
      <c r="R671" s="392">
        <f>SUM('2. NCCF CAD'!R671,'3. NCCF USD'!R671,'4. NCCF EUR'!R671,'5. NCCF GBP'!R671,'6. NCCF Autres (inclus)'!R671)</f>
        <v>0</v>
      </c>
      <c r="S671" s="392">
        <f>SUM('2. NCCF CAD'!S671,'3. NCCF USD'!S671,'4. NCCF EUR'!S671,'5. NCCF GBP'!S671,'6. NCCF Autres (inclus)'!S671)</f>
        <v>0</v>
      </c>
      <c r="T671" s="392">
        <f>SUM('2. NCCF CAD'!T671,'3. NCCF USD'!T671,'4. NCCF EUR'!T671,'5. NCCF GBP'!T671,'6. NCCF Autres (inclus)'!T671)</f>
        <v>0</v>
      </c>
      <c r="U671" s="388">
        <f>SUM('2. NCCF CAD'!U671,'3. NCCF USD'!U671,'4. NCCF EUR'!U671,'5. NCCF GBP'!U671,'6. NCCF Autres (inclus)'!U671)</f>
        <v>0</v>
      </c>
      <c r="V671" s="393">
        <f>SUM('2. NCCF CAD'!V671,'3. NCCF USD'!V671,'4. NCCF EUR'!V671,'5. NCCF GBP'!V671,'6. NCCF Autres (inclus)'!V671)</f>
        <v>0</v>
      </c>
      <c r="W671" s="420">
        <f>SUM('2. NCCF CAD'!W671,'3. NCCF USD'!W671,'4. NCCF EUR'!W671,'5. NCCF GBP'!W671,'6. NCCF Autres (inclus)'!W671)</f>
        <v>0</v>
      </c>
      <c r="Y671" s="236"/>
    </row>
    <row r="672" spans="2:25" outlineLevel="1" x14ac:dyDescent="0.25">
      <c r="B672" s="465"/>
      <c r="C672" s="272"/>
      <c r="D672" s="272"/>
      <c r="E672" s="273"/>
      <c r="F672" s="274" t="s">
        <v>39</v>
      </c>
      <c r="G672" s="394">
        <f>SUM('2. NCCF CAD'!G672,'3. NCCF USD'!G672,'4. NCCF EUR'!G672,'5. NCCF GBP'!G672,'6. NCCF Autres (inclus)'!G672)</f>
        <v>0</v>
      </c>
      <c r="H672" s="421">
        <f>SUM('2. NCCF CAD'!H672,'3. NCCF USD'!H672,'4. NCCF EUR'!H672,'5. NCCF GBP'!H672,'6. NCCF Autres (inclus)'!H672)</f>
        <v>0</v>
      </c>
      <c r="I672" s="389">
        <f>SUM('2. NCCF CAD'!I672,'3. NCCF USD'!I672,'4. NCCF EUR'!I672,'5. NCCF GBP'!I672,'6. NCCF Autres (inclus)'!I672)</f>
        <v>0</v>
      </c>
      <c r="J672" s="389">
        <f>SUM('2. NCCF CAD'!J672,'3. NCCF USD'!J672,'4. NCCF EUR'!J672,'5. NCCF GBP'!J672,'6. NCCF Autres (inclus)'!J672)</f>
        <v>0</v>
      </c>
      <c r="K672" s="436">
        <f>SUM('2. NCCF CAD'!K672,'3. NCCF USD'!K672,'4. NCCF EUR'!K672,'5. NCCF GBP'!K672,'6. NCCF Autres (inclus)'!K672)</f>
        <v>0</v>
      </c>
      <c r="L672" s="400">
        <f>SUM('2. NCCF CAD'!L672,'3. NCCF USD'!L672,'4. NCCF EUR'!L672,'5. NCCF GBP'!L672,'6. NCCF Autres (inclus)'!L672)</f>
        <v>0</v>
      </c>
      <c r="M672" s="392">
        <f>SUM('2. NCCF CAD'!M672,'3. NCCF USD'!M672,'4. NCCF EUR'!M672,'5. NCCF GBP'!M672,'6. NCCF Autres (inclus)'!M672)</f>
        <v>0</v>
      </c>
      <c r="N672" s="392">
        <f>SUM('2. NCCF CAD'!N672,'3. NCCF USD'!N672,'4. NCCF EUR'!N672,'5. NCCF GBP'!N672,'6. NCCF Autres (inclus)'!N672)</f>
        <v>0</v>
      </c>
      <c r="O672" s="392">
        <f>SUM('2. NCCF CAD'!O672,'3. NCCF USD'!O672,'4. NCCF EUR'!O672,'5. NCCF GBP'!O672,'6. NCCF Autres (inclus)'!O672)</f>
        <v>0</v>
      </c>
      <c r="P672" s="392">
        <f>SUM('2. NCCF CAD'!P672,'3. NCCF USD'!P672,'4. NCCF EUR'!P672,'5. NCCF GBP'!P672,'6. NCCF Autres (inclus)'!P672)</f>
        <v>0</v>
      </c>
      <c r="Q672" s="392">
        <f>SUM('2. NCCF CAD'!Q672,'3. NCCF USD'!Q672,'4. NCCF EUR'!Q672,'5. NCCF GBP'!Q672,'6. NCCF Autres (inclus)'!Q672)</f>
        <v>0</v>
      </c>
      <c r="R672" s="392">
        <f>SUM('2. NCCF CAD'!R672,'3. NCCF USD'!R672,'4. NCCF EUR'!R672,'5. NCCF GBP'!R672,'6. NCCF Autres (inclus)'!R672)</f>
        <v>0</v>
      </c>
      <c r="S672" s="392">
        <f>SUM('2. NCCF CAD'!S672,'3. NCCF USD'!S672,'4. NCCF EUR'!S672,'5. NCCF GBP'!S672,'6. NCCF Autres (inclus)'!S672)</f>
        <v>0</v>
      </c>
      <c r="T672" s="392">
        <f>SUM('2. NCCF CAD'!T672,'3. NCCF USD'!T672,'4. NCCF EUR'!T672,'5. NCCF GBP'!T672,'6. NCCF Autres (inclus)'!T672)</f>
        <v>0</v>
      </c>
      <c r="U672" s="388">
        <f>SUM('2. NCCF CAD'!U672,'3. NCCF USD'!U672,'4. NCCF EUR'!U672,'5. NCCF GBP'!U672,'6. NCCF Autres (inclus)'!U672)</f>
        <v>0</v>
      </c>
      <c r="V672" s="393">
        <f>SUM('2. NCCF CAD'!V672,'3. NCCF USD'!V672,'4. NCCF EUR'!V672,'5. NCCF GBP'!V672,'6. NCCF Autres (inclus)'!V672)</f>
        <v>0</v>
      </c>
      <c r="W672" s="420">
        <f>SUM('2. NCCF CAD'!W672,'3. NCCF USD'!W672,'4. NCCF EUR'!W672,'5. NCCF GBP'!W672,'6. NCCF Autres (inclus)'!W672)</f>
        <v>0</v>
      </c>
      <c r="Y672" s="236"/>
    </row>
    <row r="673" spans="2:25" outlineLevel="1" x14ac:dyDescent="0.25">
      <c r="B673" s="465"/>
      <c r="C673" s="272"/>
      <c r="D673" s="272"/>
      <c r="E673" s="273"/>
      <c r="F673" s="274" t="s">
        <v>40</v>
      </c>
      <c r="G673" s="394">
        <f>SUM('2. NCCF CAD'!G673,'3. NCCF USD'!G673,'4. NCCF EUR'!G673,'5. NCCF GBP'!G673,'6. NCCF Autres (inclus)'!G673)</f>
        <v>0</v>
      </c>
      <c r="H673" s="421">
        <f>SUM('2. NCCF CAD'!H673,'3. NCCF USD'!H673,'4. NCCF EUR'!H673,'5. NCCF GBP'!H673,'6. NCCF Autres (inclus)'!H673)</f>
        <v>0</v>
      </c>
      <c r="I673" s="389">
        <f>SUM('2. NCCF CAD'!I673,'3. NCCF USD'!I673,'4. NCCF EUR'!I673,'5. NCCF GBP'!I673,'6. NCCF Autres (inclus)'!I673)</f>
        <v>0</v>
      </c>
      <c r="J673" s="389">
        <f>SUM('2. NCCF CAD'!J673,'3. NCCF USD'!J673,'4. NCCF EUR'!J673,'5. NCCF GBP'!J673,'6. NCCF Autres (inclus)'!J673)</f>
        <v>0</v>
      </c>
      <c r="K673" s="436">
        <f>SUM('2. NCCF CAD'!K673,'3. NCCF USD'!K673,'4. NCCF EUR'!K673,'5. NCCF GBP'!K673,'6. NCCF Autres (inclus)'!K673)</f>
        <v>0</v>
      </c>
      <c r="L673" s="400">
        <f>SUM('2. NCCF CAD'!L673,'3. NCCF USD'!L673,'4. NCCF EUR'!L673,'5. NCCF GBP'!L673,'6. NCCF Autres (inclus)'!L673)</f>
        <v>0</v>
      </c>
      <c r="M673" s="392">
        <f>SUM('2. NCCF CAD'!M673,'3. NCCF USD'!M673,'4. NCCF EUR'!M673,'5. NCCF GBP'!M673,'6. NCCF Autres (inclus)'!M673)</f>
        <v>0</v>
      </c>
      <c r="N673" s="392">
        <f>SUM('2. NCCF CAD'!N673,'3. NCCF USD'!N673,'4. NCCF EUR'!N673,'5. NCCF GBP'!N673,'6. NCCF Autres (inclus)'!N673)</f>
        <v>0</v>
      </c>
      <c r="O673" s="392">
        <f>SUM('2. NCCF CAD'!O673,'3. NCCF USD'!O673,'4. NCCF EUR'!O673,'5. NCCF GBP'!O673,'6. NCCF Autres (inclus)'!O673)</f>
        <v>0</v>
      </c>
      <c r="P673" s="392">
        <f>SUM('2. NCCF CAD'!P673,'3. NCCF USD'!P673,'4. NCCF EUR'!P673,'5. NCCF GBP'!P673,'6. NCCF Autres (inclus)'!P673)</f>
        <v>0</v>
      </c>
      <c r="Q673" s="392">
        <f>SUM('2. NCCF CAD'!Q673,'3. NCCF USD'!Q673,'4. NCCF EUR'!Q673,'5. NCCF GBP'!Q673,'6. NCCF Autres (inclus)'!Q673)</f>
        <v>0</v>
      </c>
      <c r="R673" s="392">
        <f>SUM('2. NCCF CAD'!R673,'3. NCCF USD'!R673,'4. NCCF EUR'!R673,'5. NCCF GBP'!R673,'6. NCCF Autres (inclus)'!R673)</f>
        <v>0</v>
      </c>
      <c r="S673" s="392">
        <f>SUM('2. NCCF CAD'!S673,'3. NCCF USD'!S673,'4. NCCF EUR'!S673,'5. NCCF GBP'!S673,'6. NCCF Autres (inclus)'!S673)</f>
        <v>0</v>
      </c>
      <c r="T673" s="392">
        <f>SUM('2. NCCF CAD'!T673,'3. NCCF USD'!T673,'4. NCCF EUR'!T673,'5. NCCF GBP'!T673,'6. NCCF Autres (inclus)'!T673)</f>
        <v>0</v>
      </c>
      <c r="U673" s="388">
        <f>SUM('2. NCCF CAD'!U673,'3. NCCF USD'!U673,'4. NCCF EUR'!U673,'5. NCCF GBP'!U673,'6. NCCF Autres (inclus)'!U673)</f>
        <v>0</v>
      </c>
      <c r="V673" s="393">
        <f>SUM('2. NCCF CAD'!V673,'3. NCCF USD'!V673,'4. NCCF EUR'!V673,'5. NCCF GBP'!V673,'6. NCCF Autres (inclus)'!V673)</f>
        <v>0</v>
      </c>
      <c r="W673" s="420">
        <f>SUM('2. NCCF CAD'!W673,'3. NCCF USD'!W673,'4. NCCF EUR'!W673,'5. NCCF GBP'!W673,'6. NCCF Autres (inclus)'!W673)</f>
        <v>0</v>
      </c>
      <c r="Y673" s="236"/>
    </row>
    <row r="674" spans="2:25" x14ac:dyDescent="0.25">
      <c r="B674" s="465"/>
      <c r="C674" s="272"/>
      <c r="D674" s="272"/>
      <c r="E674" s="273" t="s">
        <v>41</v>
      </c>
      <c r="F674" s="273"/>
      <c r="G674" s="367">
        <f t="shared" ref="G674:W674" si="147">SUBTOTAL(9,G675:G677)</f>
        <v>0</v>
      </c>
      <c r="H674" s="368">
        <f t="shared" si="147"/>
        <v>0</v>
      </c>
      <c r="I674" s="369">
        <f t="shared" si="147"/>
        <v>0</v>
      </c>
      <c r="J674" s="369">
        <f t="shared" si="147"/>
        <v>0</v>
      </c>
      <c r="K674" s="370">
        <f t="shared" si="147"/>
        <v>0</v>
      </c>
      <c r="L674" s="364">
        <f t="shared" si="147"/>
        <v>0</v>
      </c>
      <c r="M674" s="364">
        <f t="shared" si="147"/>
        <v>0</v>
      </c>
      <c r="N674" s="364">
        <f t="shared" si="147"/>
        <v>0</v>
      </c>
      <c r="O674" s="364">
        <f t="shared" si="147"/>
        <v>0</v>
      </c>
      <c r="P674" s="364">
        <f t="shared" si="147"/>
        <v>0</v>
      </c>
      <c r="Q674" s="364">
        <f t="shared" si="147"/>
        <v>0</v>
      </c>
      <c r="R674" s="364">
        <f t="shared" si="147"/>
        <v>0</v>
      </c>
      <c r="S674" s="364">
        <f t="shared" si="147"/>
        <v>0</v>
      </c>
      <c r="T674" s="364">
        <f t="shared" si="147"/>
        <v>0</v>
      </c>
      <c r="U674" s="364">
        <f t="shared" si="147"/>
        <v>0</v>
      </c>
      <c r="V674" s="364">
        <f t="shared" si="147"/>
        <v>0</v>
      </c>
      <c r="W674" s="366">
        <f t="shared" si="147"/>
        <v>0</v>
      </c>
      <c r="Y674" s="238"/>
    </row>
    <row r="675" spans="2:25" outlineLevel="1" x14ac:dyDescent="0.25">
      <c r="B675" s="465"/>
      <c r="C675" s="272"/>
      <c r="D675" s="272"/>
      <c r="E675" s="273"/>
      <c r="F675" s="274" t="s">
        <v>42</v>
      </c>
      <c r="G675" s="394">
        <f>SUM('2. NCCF CAD'!G675,'3. NCCF USD'!G675,'4. NCCF EUR'!G675,'5. NCCF GBP'!G675,'6. NCCF Autres (inclus)'!G675)</f>
        <v>0</v>
      </c>
      <c r="H675" s="421">
        <f>SUM('2. NCCF CAD'!H675,'3. NCCF USD'!H675,'4. NCCF EUR'!H675,'5. NCCF GBP'!H675,'6. NCCF Autres (inclus)'!H675)</f>
        <v>0</v>
      </c>
      <c r="I675" s="389">
        <f>SUM('2. NCCF CAD'!I675,'3. NCCF USD'!I675,'4. NCCF EUR'!I675,'5. NCCF GBP'!I675,'6. NCCF Autres (inclus)'!I675)</f>
        <v>0</v>
      </c>
      <c r="J675" s="389">
        <f>SUM('2. NCCF CAD'!J675,'3. NCCF USD'!J675,'4. NCCF EUR'!J675,'5. NCCF GBP'!J675,'6. NCCF Autres (inclus)'!J675)</f>
        <v>0</v>
      </c>
      <c r="K675" s="436">
        <f>SUM('2. NCCF CAD'!K675,'3. NCCF USD'!K675,'4. NCCF EUR'!K675,'5. NCCF GBP'!K675,'6. NCCF Autres (inclus)'!K675)</f>
        <v>0</v>
      </c>
      <c r="L675" s="400">
        <f>SUM('2. NCCF CAD'!L675,'3. NCCF USD'!L675,'4. NCCF EUR'!L675,'5. NCCF GBP'!L675,'6. NCCF Autres (inclus)'!L675)</f>
        <v>0</v>
      </c>
      <c r="M675" s="392">
        <f>SUM('2. NCCF CAD'!M675,'3. NCCF USD'!M675,'4. NCCF EUR'!M675,'5. NCCF GBP'!M675,'6. NCCF Autres (inclus)'!M675)</f>
        <v>0</v>
      </c>
      <c r="N675" s="392">
        <f>SUM('2. NCCF CAD'!N675,'3. NCCF USD'!N675,'4. NCCF EUR'!N675,'5. NCCF GBP'!N675,'6. NCCF Autres (inclus)'!N675)</f>
        <v>0</v>
      </c>
      <c r="O675" s="392">
        <f>SUM('2. NCCF CAD'!O675,'3. NCCF USD'!O675,'4. NCCF EUR'!O675,'5. NCCF GBP'!O675,'6. NCCF Autres (inclus)'!O675)</f>
        <v>0</v>
      </c>
      <c r="P675" s="392">
        <f>SUM('2. NCCF CAD'!P675,'3. NCCF USD'!P675,'4. NCCF EUR'!P675,'5. NCCF GBP'!P675,'6. NCCF Autres (inclus)'!P675)</f>
        <v>0</v>
      </c>
      <c r="Q675" s="392">
        <f>SUM('2. NCCF CAD'!Q675,'3. NCCF USD'!Q675,'4. NCCF EUR'!Q675,'5. NCCF GBP'!Q675,'6. NCCF Autres (inclus)'!Q675)</f>
        <v>0</v>
      </c>
      <c r="R675" s="392">
        <f>SUM('2. NCCF CAD'!R675,'3. NCCF USD'!R675,'4. NCCF EUR'!R675,'5. NCCF GBP'!R675,'6. NCCF Autres (inclus)'!R675)</f>
        <v>0</v>
      </c>
      <c r="S675" s="392">
        <f>SUM('2. NCCF CAD'!S675,'3. NCCF USD'!S675,'4. NCCF EUR'!S675,'5. NCCF GBP'!S675,'6. NCCF Autres (inclus)'!S675)</f>
        <v>0</v>
      </c>
      <c r="T675" s="392">
        <f>SUM('2. NCCF CAD'!T675,'3. NCCF USD'!T675,'4. NCCF EUR'!T675,'5. NCCF GBP'!T675,'6. NCCF Autres (inclus)'!T675)</f>
        <v>0</v>
      </c>
      <c r="U675" s="388">
        <f>SUM('2. NCCF CAD'!U675,'3. NCCF USD'!U675,'4. NCCF EUR'!U675,'5. NCCF GBP'!U675,'6. NCCF Autres (inclus)'!U675)</f>
        <v>0</v>
      </c>
      <c r="V675" s="393">
        <f>SUM('2. NCCF CAD'!V675,'3. NCCF USD'!V675,'4. NCCF EUR'!V675,'5. NCCF GBP'!V675,'6. NCCF Autres (inclus)'!V675)</f>
        <v>0</v>
      </c>
      <c r="W675" s="420">
        <f>SUM('2. NCCF CAD'!W675,'3. NCCF USD'!W675,'4. NCCF EUR'!W675,'5. NCCF GBP'!W675,'6. NCCF Autres (inclus)'!W675)</f>
        <v>0</v>
      </c>
      <c r="Y675" s="236"/>
    </row>
    <row r="676" spans="2:25" outlineLevel="1" x14ac:dyDescent="0.25">
      <c r="B676" s="465"/>
      <c r="C676" s="272"/>
      <c r="D676" s="272"/>
      <c r="E676" s="273"/>
      <c r="F676" s="274" t="s">
        <v>43</v>
      </c>
      <c r="G676" s="394">
        <f>SUM('2. NCCF CAD'!G676,'3. NCCF USD'!G676,'4. NCCF EUR'!G676,'5. NCCF GBP'!G676,'6. NCCF Autres (inclus)'!G676)</f>
        <v>0</v>
      </c>
      <c r="H676" s="421">
        <f>SUM('2. NCCF CAD'!H676,'3. NCCF USD'!H676,'4. NCCF EUR'!H676,'5. NCCF GBP'!H676,'6. NCCF Autres (inclus)'!H676)</f>
        <v>0</v>
      </c>
      <c r="I676" s="389">
        <f>SUM('2. NCCF CAD'!I676,'3. NCCF USD'!I676,'4. NCCF EUR'!I676,'5. NCCF GBP'!I676,'6. NCCF Autres (inclus)'!I676)</f>
        <v>0</v>
      </c>
      <c r="J676" s="389">
        <f>SUM('2. NCCF CAD'!J676,'3. NCCF USD'!J676,'4. NCCF EUR'!J676,'5. NCCF GBP'!J676,'6. NCCF Autres (inclus)'!J676)</f>
        <v>0</v>
      </c>
      <c r="K676" s="436">
        <f>SUM('2. NCCF CAD'!K676,'3. NCCF USD'!K676,'4. NCCF EUR'!K676,'5. NCCF GBP'!K676,'6. NCCF Autres (inclus)'!K676)</f>
        <v>0</v>
      </c>
      <c r="L676" s="400">
        <f>SUM('2. NCCF CAD'!L676,'3. NCCF USD'!L676,'4. NCCF EUR'!L676,'5. NCCF GBP'!L676,'6. NCCF Autres (inclus)'!L676)</f>
        <v>0</v>
      </c>
      <c r="M676" s="392">
        <f>SUM('2. NCCF CAD'!M676,'3. NCCF USD'!M676,'4. NCCF EUR'!M676,'5. NCCF GBP'!M676,'6. NCCF Autres (inclus)'!M676)</f>
        <v>0</v>
      </c>
      <c r="N676" s="392">
        <f>SUM('2. NCCF CAD'!N676,'3. NCCF USD'!N676,'4. NCCF EUR'!N676,'5. NCCF GBP'!N676,'6. NCCF Autres (inclus)'!N676)</f>
        <v>0</v>
      </c>
      <c r="O676" s="392">
        <f>SUM('2. NCCF CAD'!O676,'3. NCCF USD'!O676,'4. NCCF EUR'!O676,'5. NCCF GBP'!O676,'6. NCCF Autres (inclus)'!O676)</f>
        <v>0</v>
      </c>
      <c r="P676" s="392">
        <f>SUM('2. NCCF CAD'!P676,'3. NCCF USD'!P676,'4. NCCF EUR'!P676,'5. NCCF GBP'!P676,'6. NCCF Autres (inclus)'!P676)</f>
        <v>0</v>
      </c>
      <c r="Q676" s="392">
        <f>SUM('2. NCCF CAD'!Q676,'3. NCCF USD'!Q676,'4. NCCF EUR'!Q676,'5. NCCF GBP'!Q676,'6. NCCF Autres (inclus)'!Q676)</f>
        <v>0</v>
      </c>
      <c r="R676" s="392">
        <f>SUM('2. NCCF CAD'!R676,'3. NCCF USD'!R676,'4. NCCF EUR'!R676,'5. NCCF GBP'!R676,'6. NCCF Autres (inclus)'!R676)</f>
        <v>0</v>
      </c>
      <c r="S676" s="392">
        <f>SUM('2. NCCF CAD'!S676,'3. NCCF USD'!S676,'4. NCCF EUR'!S676,'5. NCCF GBP'!S676,'6. NCCF Autres (inclus)'!S676)</f>
        <v>0</v>
      </c>
      <c r="T676" s="392">
        <f>SUM('2. NCCF CAD'!T676,'3. NCCF USD'!T676,'4. NCCF EUR'!T676,'5. NCCF GBP'!T676,'6. NCCF Autres (inclus)'!T676)</f>
        <v>0</v>
      </c>
      <c r="U676" s="388">
        <f>SUM('2. NCCF CAD'!U676,'3. NCCF USD'!U676,'4. NCCF EUR'!U676,'5. NCCF GBP'!U676,'6. NCCF Autres (inclus)'!U676)</f>
        <v>0</v>
      </c>
      <c r="V676" s="393">
        <f>SUM('2. NCCF CAD'!V676,'3. NCCF USD'!V676,'4. NCCF EUR'!V676,'5. NCCF GBP'!V676,'6. NCCF Autres (inclus)'!V676)</f>
        <v>0</v>
      </c>
      <c r="W676" s="420">
        <f>SUM('2. NCCF CAD'!W676,'3. NCCF USD'!W676,'4. NCCF EUR'!W676,'5. NCCF GBP'!W676,'6. NCCF Autres (inclus)'!W676)</f>
        <v>0</v>
      </c>
      <c r="Y676" s="236"/>
    </row>
    <row r="677" spans="2:25" outlineLevel="1" x14ac:dyDescent="0.25">
      <c r="B677" s="465"/>
      <c r="C677" s="272"/>
      <c r="D677" s="272"/>
      <c r="E677" s="273"/>
      <c r="F677" s="274" t="s">
        <v>44</v>
      </c>
      <c r="G677" s="394">
        <f>SUM('2. NCCF CAD'!G677,'3. NCCF USD'!G677,'4. NCCF EUR'!G677,'5. NCCF GBP'!G677,'6. NCCF Autres (inclus)'!G677)</f>
        <v>0</v>
      </c>
      <c r="H677" s="421">
        <f>SUM('2. NCCF CAD'!H677,'3. NCCF USD'!H677,'4. NCCF EUR'!H677,'5. NCCF GBP'!H677,'6. NCCF Autres (inclus)'!H677)</f>
        <v>0</v>
      </c>
      <c r="I677" s="389">
        <f>SUM('2. NCCF CAD'!I677,'3. NCCF USD'!I677,'4. NCCF EUR'!I677,'5. NCCF GBP'!I677,'6. NCCF Autres (inclus)'!I677)</f>
        <v>0</v>
      </c>
      <c r="J677" s="389">
        <f>SUM('2. NCCF CAD'!J677,'3. NCCF USD'!J677,'4. NCCF EUR'!J677,'5. NCCF GBP'!J677,'6. NCCF Autres (inclus)'!J677)</f>
        <v>0</v>
      </c>
      <c r="K677" s="436">
        <f>SUM('2. NCCF CAD'!K677,'3. NCCF USD'!K677,'4. NCCF EUR'!K677,'5. NCCF GBP'!K677,'6. NCCF Autres (inclus)'!K677)</f>
        <v>0</v>
      </c>
      <c r="L677" s="400">
        <f>SUM('2. NCCF CAD'!L677,'3. NCCF USD'!L677,'4. NCCF EUR'!L677,'5. NCCF GBP'!L677,'6. NCCF Autres (inclus)'!L677)</f>
        <v>0</v>
      </c>
      <c r="M677" s="392">
        <f>SUM('2. NCCF CAD'!M677,'3. NCCF USD'!M677,'4. NCCF EUR'!M677,'5. NCCF GBP'!M677,'6. NCCF Autres (inclus)'!M677)</f>
        <v>0</v>
      </c>
      <c r="N677" s="392">
        <f>SUM('2. NCCF CAD'!N677,'3. NCCF USD'!N677,'4. NCCF EUR'!N677,'5. NCCF GBP'!N677,'6. NCCF Autres (inclus)'!N677)</f>
        <v>0</v>
      </c>
      <c r="O677" s="392">
        <f>SUM('2. NCCF CAD'!O677,'3. NCCF USD'!O677,'4. NCCF EUR'!O677,'5. NCCF GBP'!O677,'6. NCCF Autres (inclus)'!O677)</f>
        <v>0</v>
      </c>
      <c r="P677" s="392">
        <f>SUM('2. NCCF CAD'!P677,'3. NCCF USD'!P677,'4. NCCF EUR'!P677,'5. NCCF GBP'!P677,'6. NCCF Autres (inclus)'!P677)</f>
        <v>0</v>
      </c>
      <c r="Q677" s="392">
        <f>SUM('2. NCCF CAD'!Q677,'3. NCCF USD'!Q677,'4. NCCF EUR'!Q677,'5. NCCF GBP'!Q677,'6. NCCF Autres (inclus)'!Q677)</f>
        <v>0</v>
      </c>
      <c r="R677" s="392">
        <f>SUM('2. NCCF CAD'!R677,'3. NCCF USD'!R677,'4. NCCF EUR'!R677,'5. NCCF GBP'!R677,'6. NCCF Autres (inclus)'!R677)</f>
        <v>0</v>
      </c>
      <c r="S677" s="392">
        <f>SUM('2. NCCF CAD'!S677,'3. NCCF USD'!S677,'4. NCCF EUR'!S677,'5. NCCF GBP'!S677,'6. NCCF Autres (inclus)'!S677)</f>
        <v>0</v>
      </c>
      <c r="T677" s="392">
        <f>SUM('2. NCCF CAD'!T677,'3. NCCF USD'!T677,'4. NCCF EUR'!T677,'5. NCCF GBP'!T677,'6. NCCF Autres (inclus)'!T677)</f>
        <v>0</v>
      </c>
      <c r="U677" s="388">
        <f>SUM('2. NCCF CAD'!U677,'3. NCCF USD'!U677,'4. NCCF EUR'!U677,'5. NCCF GBP'!U677,'6. NCCF Autres (inclus)'!U677)</f>
        <v>0</v>
      </c>
      <c r="V677" s="393">
        <f>SUM('2. NCCF CAD'!V677,'3. NCCF USD'!V677,'4. NCCF EUR'!V677,'5. NCCF GBP'!V677,'6. NCCF Autres (inclus)'!V677)</f>
        <v>0</v>
      </c>
      <c r="W677" s="420">
        <f>SUM('2. NCCF CAD'!W677,'3. NCCF USD'!W677,'4. NCCF EUR'!W677,'5. NCCF GBP'!W677,'6. NCCF Autres (inclus)'!W677)</f>
        <v>0</v>
      </c>
      <c r="Y677" s="236"/>
    </row>
    <row r="678" spans="2:25" x14ac:dyDescent="0.25">
      <c r="B678" s="465"/>
      <c r="C678" s="272"/>
      <c r="D678" s="272"/>
      <c r="E678" s="273" t="s">
        <v>45</v>
      </c>
      <c r="F678" s="273"/>
      <c r="G678" s="367">
        <f t="shared" ref="G678:W678" si="148">SUBTOTAL(9,G679:G681)</f>
        <v>0</v>
      </c>
      <c r="H678" s="368">
        <f t="shared" si="148"/>
        <v>0</v>
      </c>
      <c r="I678" s="369">
        <f t="shared" si="148"/>
        <v>0</v>
      </c>
      <c r="J678" s="369">
        <f t="shared" si="148"/>
        <v>0</v>
      </c>
      <c r="K678" s="370">
        <f t="shared" si="148"/>
        <v>0</v>
      </c>
      <c r="L678" s="364">
        <f t="shared" si="148"/>
        <v>0</v>
      </c>
      <c r="M678" s="364">
        <f t="shared" si="148"/>
        <v>0</v>
      </c>
      <c r="N678" s="364">
        <f t="shared" si="148"/>
        <v>0</v>
      </c>
      <c r="O678" s="364">
        <f t="shared" si="148"/>
        <v>0</v>
      </c>
      <c r="P678" s="364">
        <f t="shared" si="148"/>
        <v>0</v>
      </c>
      <c r="Q678" s="364">
        <f t="shared" si="148"/>
        <v>0</v>
      </c>
      <c r="R678" s="364">
        <f t="shared" si="148"/>
        <v>0</v>
      </c>
      <c r="S678" s="364">
        <f t="shared" si="148"/>
        <v>0</v>
      </c>
      <c r="T678" s="364">
        <f t="shared" si="148"/>
        <v>0</v>
      </c>
      <c r="U678" s="364">
        <f t="shared" si="148"/>
        <v>0</v>
      </c>
      <c r="V678" s="364">
        <f t="shared" si="148"/>
        <v>0</v>
      </c>
      <c r="W678" s="366">
        <f t="shared" si="148"/>
        <v>0</v>
      </c>
      <c r="Y678" s="238"/>
    </row>
    <row r="679" spans="2:25" outlineLevel="1" x14ac:dyDescent="0.25">
      <c r="B679" s="465"/>
      <c r="C679" s="272"/>
      <c r="D679" s="272"/>
      <c r="E679" s="273"/>
      <c r="F679" s="274" t="s">
        <v>46</v>
      </c>
      <c r="G679" s="394">
        <f>SUM('2. NCCF CAD'!G679,'3. NCCF USD'!G679,'4. NCCF EUR'!G679,'5. NCCF GBP'!G679,'6. NCCF Autres (inclus)'!G679)</f>
        <v>0</v>
      </c>
      <c r="H679" s="421">
        <f>SUM('2. NCCF CAD'!H679,'3. NCCF USD'!H679,'4. NCCF EUR'!H679,'5. NCCF GBP'!H679,'6. NCCF Autres (inclus)'!H679)</f>
        <v>0</v>
      </c>
      <c r="I679" s="389">
        <f>SUM('2. NCCF CAD'!I679,'3. NCCF USD'!I679,'4. NCCF EUR'!I679,'5. NCCF GBP'!I679,'6. NCCF Autres (inclus)'!I679)</f>
        <v>0</v>
      </c>
      <c r="J679" s="389">
        <f>SUM('2. NCCF CAD'!J679,'3. NCCF USD'!J679,'4. NCCF EUR'!J679,'5. NCCF GBP'!J679,'6. NCCF Autres (inclus)'!J679)</f>
        <v>0</v>
      </c>
      <c r="K679" s="436">
        <f>SUM('2. NCCF CAD'!K679,'3. NCCF USD'!K679,'4. NCCF EUR'!K679,'5. NCCF GBP'!K679,'6. NCCF Autres (inclus)'!K679)</f>
        <v>0</v>
      </c>
      <c r="L679" s="400">
        <f>SUM('2. NCCF CAD'!L679,'3. NCCF USD'!L679,'4. NCCF EUR'!L679,'5. NCCF GBP'!L679,'6. NCCF Autres (inclus)'!L679)</f>
        <v>0</v>
      </c>
      <c r="M679" s="392">
        <f>SUM('2. NCCF CAD'!M679,'3. NCCF USD'!M679,'4. NCCF EUR'!M679,'5. NCCF GBP'!M679,'6. NCCF Autres (inclus)'!M679)</f>
        <v>0</v>
      </c>
      <c r="N679" s="392">
        <f>SUM('2. NCCF CAD'!N679,'3. NCCF USD'!N679,'4. NCCF EUR'!N679,'5. NCCF GBP'!N679,'6. NCCF Autres (inclus)'!N679)</f>
        <v>0</v>
      </c>
      <c r="O679" s="392">
        <f>SUM('2. NCCF CAD'!O679,'3. NCCF USD'!O679,'4. NCCF EUR'!O679,'5. NCCF GBP'!O679,'6. NCCF Autres (inclus)'!O679)</f>
        <v>0</v>
      </c>
      <c r="P679" s="392">
        <f>SUM('2. NCCF CAD'!P679,'3. NCCF USD'!P679,'4. NCCF EUR'!P679,'5. NCCF GBP'!P679,'6. NCCF Autres (inclus)'!P679)</f>
        <v>0</v>
      </c>
      <c r="Q679" s="392">
        <f>SUM('2. NCCF CAD'!Q679,'3. NCCF USD'!Q679,'4. NCCF EUR'!Q679,'5. NCCF GBP'!Q679,'6. NCCF Autres (inclus)'!Q679)</f>
        <v>0</v>
      </c>
      <c r="R679" s="392">
        <f>SUM('2. NCCF CAD'!R679,'3. NCCF USD'!R679,'4. NCCF EUR'!R679,'5. NCCF GBP'!R679,'6. NCCF Autres (inclus)'!R679)</f>
        <v>0</v>
      </c>
      <c r="S679" s="392">
        <f>SUM('2. NCCF CAD'!S679,'3. NCCF USD'!S679,'4. NCCF EUR'!S679,'5. NCCF GBP'!S679,'6. NCCF Autres (inclus)'!S679)</f>
        <v>0</v>
      </c>
      <c r="T679" s="392">
        <f>SUM('2. NCCF CAD'!T679,'3. NCCF USD'!T679,'4. NCCF EUR'!T679,'5. NCCF GBP'!T679,'6. NCCF Autres (inclus)'!T679)</f>
        <v>0</v>
      </c>
      <c r="U679" s="388">
        <f>SUM('2. NCCF CAD'!U679,'3. NCCF USD'!U679,'4. NCCF EUR'!U679,'5. NCCF GBP'!U679,'6. NCCF Autres (inclus)'!U679)</f>
        <v>0</v>
      </c>
      <c r="V679" s="393">
        <f>SUM('2. NCCF CAD'!V679,'3. NCCF USD'!V679,'4. NCCF EUR'!V679,'5. NCCF GBP'!V679,'6. NCCF Autres (inclus)'!V679)</f>
        <v>0</v>
      </c>
      <c r="W679" s="420">
        <f>SUM('2. NCCF CAD'!W679,'3. NCCF USD'!W679,'4. NCCF EUR'!W679,'5. NCCF GBP'!W679,'6. NCCF Autres (inclus)'!W679)</f>
        <v>0</v>
      </c>
      <c r="Y679" s="236"/>
    </row>
    <row r="680" spans="2:25" outlineLevel="1" x14ac:dyDescent="0.25">
      <c r="B680" s="465"/>
      <c r="C680" s="272"/>
      <c r="D680" s="272"/>
      <c r="E680" s="273"/>
      <c r="F680" s="274" t="s">
        <v>47</v>
      </c>
      <c r="G680" s="394">
        <f>SUM('2. NCCF CAD'!G680,'3. NCCF USD'!G680,'4. NCCF EUR'!G680,'5. NCCF GBP'!G680,'6. NCCF Autres (inclus)'!G680)</f>
        <v>0</v>
      </c>
      <c r="H680" s="421">
        <f>SUM('2. NCCF CAD'!H680,'3. NCCF USD'!H680,'4. NCCF EUR'!H680,'5. NCCF GBP'!H680,'6. NCCF Autres (inclus)'!H680)</f>
        <v>0</v>
      </c>
      <c r="I680" s="389">
        <f>SUM('2. NCCF CAD'!I680,'3. NCCF USD'!I680,'4. NCCF EUR'!I680,'5. NCCF GBP'!I680,'6. NCCF Autres (inclus)'!I680)</f>
        <v>0</v>
      </c>
      <c r="J680" s="389">
        <f>SUM('2. NCCF CAD'!J680,'3. NCCF USD'!J680,'4. NCCF EUR'!J680,'5. NCCF GBP'!J680,'6. NCCF Autres (inclus)'!J680)</f>
        <v>0</v>
      </c>
      <c r="K680" s="436">
        <f>SUM('2. NCCF CAD'!K680,'3. NCCF USD'!K680,'4. NCCF EUR'!K680,'5. NCCF GBP'!K680,'6. NCCF Autres (inclus)'!K680)</f>
        <v>0</v>
      </c>
      <c r="L680" s="400">
        <f>SUM('2. NCCF CAD'!L680,'3. NCCF USD'!L680,'4. NCCF EUR'!L680,'5. NCCF GBP'!L680,'6. NCCF Autres (inclus)'!L680)</f>
        <v>0</v>
      </c>
      <c r="M680" s="392">
        <f>SUM('2. NCCF CAD'!M680,'3. NCCF USD'!M680,'4. NCCF EUR'!M680,'5. NCCF GBP'!M680,'6. NCCF Autres (inclus)'!M680)</f>
        <v>0</v>
      </c>
      <c r="N680" s="392">
        <f>SUM('2. NCCF CAD'!N680,'3. NCCF USD'!N680,'4. NCCF EUR'!N680,'5. NCCF GBP'!N680,'6. NCCF Autres (inclus)'!N680)</f>
        <v>0</v>
      </c>
      <c r="O680" s="392">
        <f>SUM('2. NCCF CAD'!O680,'3. NCCF USD'!O680,'4. NCCF EUR'!O680,'5. NCCF GBP'!O680,'6. NCCF Autres (inclus)'!O680)</f>
        <v>0</v>
      </c>
      <c r="P680" s="392">
        <f>SUM('2. NCCF CAD'!P680,'3. NCCF USD'!P680,'4. NCCF EUR'!P680,'5. NCCF GBP'!P680,'6. NCCF Autres (inclus)'!P680)</f>
        <v>0</v>
      </c>
      <c r="Q680" s="392">
        <f>SUM('2. NCCF CAD'!Q680,'3. NCCF USD'!Q680,'4. NCCF EUR'!Q680,'5. NCCF GBP'!Q680,'6. NCCF Autres (inclus)'!Q680)</f>
        <v>0</v>
      </c>
      <c r="R680" s="392">
        <f>SUM('2. NCCF CAD'!R680,'3. NCCF USD'!R680,'4. NCCF EUR'!R680,'5. NCCF GBP'!R680,'6. NCCF Autres (inclus)'!R680)</f>
        <v>0</v>
      </c>
      <c r="S680" s="392">
        <f>SUM('2. NCCF CAD'!S680,'3. NCCF USD'!S680,'4. NCCF EUR'!S680,'5. NCCF GBP'!S680,'6. NCCF Autres (inclus)'!S680)</f>
        <v>0</v>
      </c>
      <c r="T680" s="392">
        <f>SUM('2. NCCF CAD'!T680,'3. NCCF USD'!T680,'4. NCCF EUR'!T680,'5. NCCF GBP'!T680,'6. NCCF Autres (inclus)'!T680)</f>
        <v>0</v>
      </c>
      <c r="U680" s="388">
        <f>SUM('2. NCCF CAD'!U680,'3. NCCF USD'!U680,'4. NCCF EUR'!U680,'5. NCCF GBP'!U680,'6. NCCF Autres (inclus)'!U680)</f>
        <v>0</v>
      </c>
      <c r="V680" s="393">
        <f>SUM('2. NCCF CAD'!V680,'3. NCCF USD'!V680,'4. NCCF EUR'!V680,'5. NCCF GBP'!V680,'6. NCCF Autres (inclus)'!V680)</f>
        <v>0</v>
      </c>
      <c r="W680" s="420">
        <f>SUM('2. NCCF CAD'!W680,'3. NCCF USD'!W680,'4. NCCF EUR'!W680,'5. NCCF GBP'!W680,'6. NCCF Autres (inclus)'!W680)</f>
        <v>0</v>
      </c>
      <c r="Y680" s="236"/>
    </row>
    <row r="681" spans="2:25" outlineLevel="1" x14ac:dyDescent="0.25">
      <c r="B681" s="465"/>
      <c r="C681" s="272"/>
      <c r="D681" s="272"/>
      <c r="E681" s="273"/>
      <c r="F681" s="274" t="s">
        <v>48</v>
      </c>
      <c r="G681" s="394">
        <f>SUM('2. NCCF CAD'!G681,'3. NCCF USD'!G681,'4. NCCF EUR'!G681,'5. NCCF GBP'!G681,'6. NCCF Autres (inclus)'!G681)</f>
        <v>0</v>
      </c>
      <c r="H681" s="421">
        <f>SUM('2. NCCF CAD'!H681,'3. NCCF USD'!H681,'4. NCCF EUR'!H681,'5. NCCF GBP'!H681,'6. NCCF Autres (inclus)'!H681)</f>
        <v>0</v>
      </c>
      <c r="I681" s="389">
        <f>SUM('2. NCCF CAD'!I681,'3. NCCF USD'!I681,'4. NCCF EUR'!I681,'5. NCCF GBP'!I681,'6. NCCF Autres (inclus)'!I681)</f>
        <v>0</v>
      </c>
      <c r="J681" s="389">
        <f>SUM('2. NCCF CAD'!J681,'3. NCCF USD'!J681,'4. NCCF EUR'!J681,'5. NCCF GBP'!J681,'6. NCCF Autres (inclus)'!J681)</f>
        <v>0</v>
      </c>
      <c r="K681" s="436">
        <f>SUM('2. NCCF CAD'!K681,'3. NCCF USD'!K681,'4. NCCF EUR'!K681,'5. NCCF GBP'!K681,'6. NCCF Autres (inclus)'!K681)</f>
        <v>0</v>
      </c>
      <c r="L681" s="400">
        <f>SUM('2. NCCF CAD'!L681,'3. NCCF USD'!L681,'4. NCCF EUR'!L681,'5. NCCF GBP'!L681,'6. NCCF Autres (inclus)'!L681)</f>
        <v>0</v>
      </c>
      <c r="M681" s="392">
        <f>SUM('2. NCCF CAD'!M681,'3. NCCF USD'!M681,'4. NCCF EUR'!M681,'5. NCCF GBP'!M681,'6. NCCF Autres (inclus)'!M681)</f>
        <v>0</v>
      </c>
      <c r="N681" s="392">
        <f>SUM('2. NCCF CAD'!N681,'3. NCCF USD'!N681,'4. NCCF EUR'!N681,'5. NCCF GBP'!N681,'6. NCCF Autres (inclus)'!N681)</f>
        <v>0</v>
      </c>
      <c r="O681" s="392">
        <f>SUM('2. NCCF CAD'!O681,'3. NCCF USD'!O681,'4. NCCF EUR'!O681,'5. NCCF GBP'!O681,'6. NCCF Autres (inclus)'!O681)</f>
        <v>0</v>
      </c>
      <c r="P681" s="392">
        <f>SUM('2. NCCF CAD'!P681,'3. NCCF USD'!P681,'4. NCCF EUR'!P681,'5. NCCF GBP'!P681,'6. NCCF Autres (inclus)'!P681)</f>
        <v>0</v>
      </c>
      <c r="Q681" s="392">
        <f>SUM('2. NCCF CAD'!Q681,'3. NCCF USD'!Q681,'4. NCCF EUR'!Q681,'5. NCCF GBP'!Q681,'6. NCCF Autres (inclus)'!Q681)</f>
        <v>0</v>
      </c>
      <c r="R681" s="392">
        <f>SUM('2. NCCF CAD'!R681,'3. NCCF USD'!R681,'4. NCCF EUR'!R681,'5. NCCF GBP'!R681,'6. NCCF Autres (inclus)'!R681)</f>
        <v>0</v>
      </c>
      <c r="S681" s="392">
        <f>SUM('2. NCCF CAD'!S681,'3. NCCF USD'!S681,'4. NCCF EUR'!S681,'5. NCCF GBP'!S681,'6. NCCF Autres (inclus)'!S681)</f>
        <v>0</v>
      </c>
      <c r="T681" s="392">
        <f>SUM('2. NCCF CAD'!T681,'3. NCCF USD'!T681,'4. NCCF EUR'!T681,'5. NCCF GBP'!T681,'6. NCCF Autres (inclus)'!T681)</f>
        <v>0</v>
      </c>
      <c r="U681" s="388">
        <f>SUM('2. NCCF CAD'!U681,'3. NCCF USD'!U681,'4. NCCF EUR'!U681,'5. NCCF GBP'!U681,'6. NCCF Autres (inclus)'!U681)</f>
        <v>0</v>
      </c>
      <c r="V681" s="393">
        <f>SUM('2. NCCF CAD'!V681,'3. NCCF USD'!V681,'4. NCCF EUR'!V681,'5. NCCF GBP'!V681,'6. NCCF Autres (inclus)'!V681)</f>
        <v>0</v>
      </c>
      <c r="W681" s="420">
        <f>SUM('2. NCCF CAD'!W681,'3. NCCF USD'!W681,'4. NCCF EUR'!W681,'5. NCCF GBP'!W681,'6. NCCF Autres (inclus)'!W681)</f>
        <v>0</v>
      </c>
      <c r="Y681" s="236"/>
    </row>
    <row r="682" spans="2:25" x14ac:dyDescent="0.25">
      <c r="B682" s="465"/>
      <c r="C682" s="272"/>
      <c r="D682" s="272" t="s">
        <v>49</v>
      </c>
      <c r="E682" s="273"/>
      <c r="F682" s="273"/>
      <c r="G682" s="367"/>
      <c r="H682" s="368"/>
      <c r="I682" s="369"/>
      <c r="J682" s="369"/>
      <c r="K682" s="369"/>
      <c r="L682" s="363"/>
      <c r="M682" s="364"/>
      <c r="N682" s="364"/>
      <c r="O682" s="364"/>
      <c r="P682" s="364"/>
      <c r="Q682" s="364"/>
      <c r="R682" s="364"/>
      <c r="S682" s="364"/>
      <c r="T682" s="364"/>
      <c r="U682" s="364"/>
      <c r="V682" s="365"/>
      <c r="W682" s="365"/>
      <c r="Y682" s="353"/>
    </row>
    <row r="683" spans="2:25" x14ac:dyDescent="0.25">
      <c r="B683" s="465"/>
      <c r="C683" s="272"/>
      <c r="D683" s="272"/>
      <c r="E683" s="273" t="s">
        <v>50</v>
      </c>
      <c r="F683" s="273"/>
      <c r="G683" s="367">
        <f t="shared" ref="G683:W683" si="149">SUBTOTAL(9,G684:G685)</f>
        <v>0</v>
      </c>
      <c r="H683" s="368">
        <f t="shared" si="149"/>
        <v>0</v>
      </c>
      <c r="I683" s="369">
        <f t="shared" si="149"/>
        <v>0</v>
      </c>
      <c r="J683" s="369">
        <f t="shared" si="149"/>
        <v>0</v>
      </c>
      <c r="K683" s="370">
        <f t="shared" si="149"/>
        <v>0</v>
      </c>
      <c r="L683" s="364">
        <f t="shared" si="149"/>
        <v>0</v>
      </c>
      <c r="M683" s="364">
        <f t="shared" si="149"/>
        <v>0</v>
      </c>
      <c r="N683" s="364">
        <f t="shared" si="149"/>
        <v>0</v>
      </c>
      <c r="O683" s="364">
        <f t="shared" si="149"/>
        <v>0</v>
      </c>
      <c r="P683" s="364">
        <f t="shared" si="149"/>
        <v>0</v>
      </c>
      <c r="Q683" s="364">
        <f t="shared" si="149"/>
        <v>0</v>
      </c>
      <c r="R683" s="364">
        <f t="shared" si="149"/>
        <v>0</v>
      </c>
      <c r="S683" s="364">
        <f t="shared" si="149"/>
        <v>0</v>
      </c>
      <c r="T683" s="364">
        <f t="shared" si="149"/>
        <v>0</v>
      </c>
      <c r="U683" s="364">
        <f t="shared" si="149"/>
        <v>0</v>
      </c>
      <c r="V683" s="364">
        <f t="shared" si="149"/>
        <v>0</v>
      </c>
      <c r="W683" s="366">
        <f t="shared" si="149"/>
        <v>0</v>
      </c>
      <c r="Y683" s="354"/>
    </row>
    <row r="684" spans="2:25" outlineLevel="1" x14ac:dyDescent="0.25">
      <c r="B684" s="465"/>
      <c r="C684" s="272"/>
      <c r="D684" s="272"/>
      <c r="E684" s="273"/>
      <c r="F684" s="274" t="s">
        <v>51</v>
      </c>
      <c r="G684" s="394">
        <f>SUM('2. NCCF CAD'!G684,'3. NCCF USD'!G684,'4. NCCF EUR'!G684,'5. NCCF GBP'!G684,'6. NCCF Autres (inclus)'!G684)</f>
        <v>0</v>
      </c>
      <c r="H684" s="421">
        <f>SUM('2. NCCF CAD'!H684,'3. NCCF USD'!H684,'4. NCCF EUR'!H684,'5. NCCF GBP'!H684,'6. NCCF Autres (inclus)'!H684)</f>
        <v>0</v>
      </c>
      <c r="I684" s="389">
        <f>SUM('2. NCCF CAD'!I684,'3. NCCF USD'!I684,'4. NCCF EUR'!I684,'5. NCCF GBP'!I684,'6. NCCF Autres (inclus)'!I684)</f>
        <v>0</v>
      </c>
      <c r="J684" s="389">
        <f>SUM('2. NCCF CAD'!J684,'3. NCCF USD'!J684,'4. NCCF EUR'!J684,'5. NCCF GBP'!J684,'6. NCCF Autres (inclus)'!J684)</f>
        <v>0</v>
      </c>
      <c r="K684" s="436">
        <f>SUM('2. NCCF CAD'!K684,'3. NCCF USD'!K684,'4. NCCF EUR'!K684,'5. NCCF GBP'!K684,'6. NCCF Autres (inclus)'!K684)</f>
        <v>0</v>
      </c>
      <c r="L684" s="400">
        <f>SUM('2. NCCF CAD'!L684,'3. NCCF USD'!L684,'4. NCCF EUR'!L684,'5. NCCF GBP'!L684,'6. NCCF Autres (inclus)'!L684)</f>
        <v>0</v>
      </c>
      <c r="M684" s="392">
        <f>SUM('2. NCCF CAD'!M684,'3. NCCF USD'!M684,'4. NCCF EUR'!M684,'5. NCCF GBP'!M684,'6. NCCF Autres (inclus)'!M684)</f>
        <v>0</v>
      </c>
      <c r="N684" s="392">
        <f>SUM('2. NCCF CAD'!N684,'3. NCCF USD'!N684,'4. NCCF EUR'!N684,'5. NCCF GBP'!N684,'6. NCCF Autres (inclus)'!N684)</f>
        <v>0</v>
      </c>
      <c r="O684" s="392">
        <f>SUM('2. NCCF CAD'!O684,'3. NCCF USD'!O684,'4. NCCF EUR'!O684,'5. NCCF GBP'!O684,'6. NCCF Autres (inclus)'!O684)</f>
        <v>0</v>
      </c>
      <c r="P684" s="392">
        <f>SUM('2. NCCF CAD'!P684,'3. NCCF USD'!P684,'4. NCCF EUR'!P684,'5. NCCF GBP'!P684,'6. NCCF Autres (inclus)'!P684)</f>
        <v>0</v>
      </c>
      <c r="Q684" s="392">
        <f>SUM('2. NCCF CAD'!Q684,'3. NCCF USD'!Q684,'4. NCCF EUR'!Q684,'5. NCCF GBP'!Q684,'6. NCCF Autres (inclus)'!Q684)</f>
        <v>0</v>
      </c>
      <c r="R684" s="392">
        <f>SUM('2. NCCF CAD'!R684,'3. NCCF USD'!R684,'4. NCCF EUR'!R684,'5. NCCF GBP'!R684,'6. NCCF Autres (inclus)'!R684)</f>
        <v>0</v>
      </c>
      <c r="S684" s="392">
        <f>SUM('2. NCCF CAD'!S684,'3. NCCF USD'!S684,'4. NCCF EUR'!S684,'5. NCCF GBP'!S684,'6. NCCF Autres (inclus)'!S684)</f>
        <v>0</v>
      </c>
      <c r="T684" s="392">
        <f>SUM('2. NCCF CAD'!T684,'3. NCCF USD'!T684,'4. NCCF EUR'!T684,'5. NCCF GBP'!T684,'6. NCCF Autres (inclus)'!T684)</f>
        <v>0</v>
      </c>
      <c r="U684" s="388">
        <f>SUM('2. NCCF CAD'!U684,'3. NCCF USD'!U684,'4. NCCF EUR'!U684,'5. NCCF GBP'!U684,'6. NCCF Autres (inclus)'!U684)</f>
        <v>0</v>
      </c>
      <c r="V684" s="393">
        <f>SUM('2. NCCF CAD'!V684,'3. NCCF USD'!V684,'4. NCCF EUR'!V684,'5. NCCF GBP'!V684,'6. NCCF Autres (inclus)'!V684)</f>
        <v>0</v>
      </c>
      <c r="W684" s="420">
        <f>SUM('2. NCCF CAD'!W684,'3. NCCF USD'!W684,'4. NCCF EUR'!W684,'5. NCCF GBP'!W684,'6. NCCF Autres (inclus)'!W684)</f>
        <v>0</v>
      </c>
      <c r="Y684" s="236"/>
    </row>
    <row r="685" spans="2:25" outlineLevel="1" x14ac:dyDescent="0.25">
      <c r="B685" s="465"/>
      <c r="C685" s="272"/>
      <c r="D685" s="272"/>
      <c r="E685" s="273"/>
      <c r="F685" s="274" t="s">
        <v>52</v>
      </c>
      <c r="G685" s="394">
        <f>SUM('2. NCCF CAD'!G685,'3. NCCF USD'!G685,'4. NCCF EUR'!G685,'5. NCCF GBP'!G685,'6. NCCF Autres (inclus)'!G685)</f>
        <v>0</v>
      </c>
      <c r="H685" s="421">
        <f>SUM('2. NCCF CAD'!H685,'3. NCCF USD'!H685,'4. NCCF EUR'!H685,'5. NCCF GBP'!H685,'6. NCCF Autres (inclus)'!H685)</f>
        <v>0</v>
      </c>
      <c r="I685" s="389">
        <f>SUM('2. NCCF CAD'!I685,'3. NCCF USD'!I685,'4. NCCF EUR'!I685,'5. NCCF GBP'!I685,'6. NCCF Autres (inclus)'!I685)</f>
        <v>0</v>
      </c>
      <c r="J685" s="389">
        <f>SUM('2. NCCF CAD'!J685,'3. NCCF USD'!J685,'4. NCCF EUR'!J685,'5. NCCF GBP'!J685,'6. NCCF Autres (inclus)'!J685)</f>
        <v>0</v>
      </c>
      <c r="K685" s="436">
        <f>SUM('2. NCCF CAD'!K685,'3. NCCF USD'!K685,'4. NCCF EUR'!K685,'5. NCCF GBP'!K685,'6. NCCF Autres (inclus)'!K685)</f>
        <v>0</v>
      </c>
      <c r="L685" s="400">
        <f>SUM('2. NCCF CAD'!L685,'3. NCCF USD'!L685,'4. NCCF EUR'!L685,'5. NCCF GBP'!L685,'6. NCCF Autres (inclus)'!L685)</f>
        <v>0</v>
      </c>
      <c r="M685" s="392">
        <f>SUM('2. NCCF CAD'!M685,'3. NCCF USD'!M685,'4. NCCF EUR'!M685,'5. NCCF GBP'!M685,'6. NCCF Autres (inclus)'!M685)</f>
        <v>0</v>
      </c>
      <c r="N685" s="392">
        <f>SUM('2. NCCF CAD'!N685,'3. NCCF USD'!N685,'4. NCCF EUR'!N685,'5. NCCF GBP'!N685,'6. NCCF Autres (inclus)'!N685)</f>
        <v>0</v>
      </c>
      <c r="O685" s="392">
        <f>SUM('2. NCCF CAD'!O685,'3. NCCF USD'!O685,'4. NCCF EUR'!O685,'5. NCCF GBP'!O685,'6. NCCF Autres (inclus)'!O685)</f>
        <v>0</v>
      </c>
      <c r="P685" s="392">
        <f>SUM('2. NCCF CAD'!P685,'3. NCCF USD'!P685,'4. NCCF EUR'!P685,'5. NCCF GBP'!P685,'6. NCCF Autres (inclus)'!P685)</f>
        <v>0</v>
      </c>
      <c r="Q685" s="392">
        <f>SUM('2. NCCF CAD'!Q685,'3. NCCF USD'!Q685,'4. NCCF EUR'!Q685,'5. NCCF GBP'!Q685,'6. NCCF Autres (inclus)'!Q685)</f>
        <v>0</v>
      </c>
      <c r="R685" s="392">
        <f>SUM('2. NCCF CAD'!R685,'3. NCCF USD'!R685,'4. NCCF EUR'!R685,'5. NCCF GBP'!R685,'6. NCCF Autres (inclus)'!R685)</f>
        <v>0</v>
      </c>
      <c r="S685" s="392">
        <f>SUM('2. NCCF CAD'!S685,'3. NCCF USD'!S685,'4. NCCF EUR'!S685,'5. NCCF GBP'!S685,'6. NCCF Autres (inclus)'!S685)</f>
        <v>0</v>
      </c>
      <c r="T685" s="392">
        <f>SUM('2. NCCF CAD'!T685,'3. NCCF USD'!T685,'4. NCCF EUR'!T685,'5. NCCF GBP'!T685,'6. NCCF Autres (inclus)'!T685)</f>
        <v>0</v>
      </c>
      <c r="U685" s="388">
        <f>SUM('2. NCCF CAD'!U685,'3. NCCF USD'!U685,'4. NCCF EUR'!U685,'5. NCCF GBP'!U685,'6. NCCF Autres (inclus)'!U685)</f>
        <v>0</v>
      </c>
      <c r="V685" s="393">
        <f>SUM('2. NCCF CAD'!V685,'3. NCCF USD'!V685,'4. NCCF EUR'!V685,'5. NCCF GBP'!V685,'6. NCCF Autres (inclus)'!V685)</f>
        <v>0</v>
      </c>
      <c r="W685" s="420">
        <f>SUM('2. NCCF CAD'!W685,'3. NCCF USD'!W685,'4. NCCF EUR'!W685,'5. NCCF GBP'!W685,'6. NCCF Autres (inclus)'!W685)</f>
        <v>0</v>
      </c>
      <c r="Y685" s="236"/>
    </row>
    <row r="686" spans="2:25" x14ac:dyDescent="0.25">
      <c r="B686" s="465"/>
      <c r="C686" s="272"/>
      <c r="D686" s="272"/>
      <c r="E686" s="273" t="s">
        <v>53</v>
      </c>
      <c r="F686" s="273"/>
      <c r="G686" s="367">
        <f t="shared" ref="G686:W686" si="150">SUBTOTAL(9,G687:G689)</f>
        <v>0</v>
      </c>
      <c r="H686" s="368">
        <f t="shared" si="150"/>
        <v>0</v>
      </c>
      <c r="I686" s="369">
        <f t="shared" si="150"/>
        <v>0</v>
      </c>
      <c r="J686" s="369">
        <f t="shared" si="150"/>
        <v>0</v>
      </c>
      <c r="K686" s="370">
        <f t="shared" si="150"/>
        <v>0</v>
      </c>
      <c r="L686" s="364">
        <f t="shared" si="150"/>
        <v>0</v>
      </c>
      <c r="M686" s="364">
        <f t="shared" si="150"/>
        <v>0</v>
      </c>
      <c r="N686" s="364">
        <f t="shared" si="150"/>
        <v>0</v>
      </c>
      <c r="O686" s="364">
        <f t="shared" si="150"/>
        <v>0</v>
      </c>
      <c r="P686" s="364">
        <f t="shared" si="150"/>
        <v>0</v>
      </c>
      <c r="Q686" s="364">
        <f t="shared" si="150"/>
        <v>0</v>
      </c>
      <c r="R686" s="364">
        <f t="shared" si="150"/>
        <v>0</v>
      </c>
      <c r="S686" s="364">
        <f t="shared" si="150"/>
        <v>0</v>
      </c>
      <c r="T686" s="364">
        <f t="shared" si="150"/>
        <v>0</v>
      </c>
      <c r="U686" s="364">
        <f t="shared" si="150"/>
        <v>0</v>
      </c>
      <c r="V686" s="364">
        <f t="shared" si="150"/>
        <v>0</v>
      </c>
      <c r="W686" s="366">
        <f t="shared" si="150"/>
        <v>0</v>
      </c>
      <c r="Y686" s="238"/>
    </row>
    <row r="687" spans="2:25" outlineLevel="1" x14ac:dyDescent="0.25">
      <c r="B687" s="465"/>
      <c r="C687" s="272"/>
      <c r="D687" s="272"/>
      <c r="E687" s="273"/>
      <c r="F687" s="274" t="s">
        <v>54</v>
      </c>
      <c r="G687" s="394">
        <f>SUM('2. NCCF CAD'!G687,'3. NCCF USD'!G687,'4. NCCF EUR'!G687,'5. NCCF GBP'!G687,'6. NCCF Autres (inclus)'!G687)</f>
        <v>0</v>
      </c>
      <c r="H687" s="421">
        <f>SUM('2. NCCF CAD'!H687,'3. NCCF USD'!H687,'4. NCCF EUR'!H687,'5. NCCF GBP'!H687,'6. NCCF Autres (inclus)'!H687)</f>
        <v>0</v>
      </c>
      <c r="I687" s="389">
        <f>SUM('2. NCCF CAD'!I687,'3. NCCF USD'!I687,'4. NCCF EUR'!I687,'5. NCCF GBP'!I687,'6. NCCF Autres (inclus)'!I687)</f>
        <v>0</v>
      </c>
      <c r="J687" s="389">
        <f>SUM('2. NCCF CAD'!J687,'3. NCCF USD'!J687,'4. NCCF EUR'!J687,'5. NCCF GBP'!J687,'6. NCCF Autres (inclus)'!J687)</f>
        <v>0</v>
      </c>
      <c r="K687" s="436">
        <f>SUM('2. NCCF CAD'!K687,'3. NCCF USD'!K687,'4. NCCF EUR'!K687,'5. NCCF GBP'!K687,'6. NCCF Autres (inclus)'!K687)</f>
        <v>0</v>
      </c>
      <c r="L687" s="400">
        <f>SUM('2. NCCF CAD'!L687,'3. NCCF USD'!L687,'4. NCCF EUR'!L687,'5. NCCF GBP'!L687,'6. NCCF Autres (inclus)'!L687)</f>
        <v>0</v>
      </c>
      <c r="M687" s="392">
        <f>SUM('2. NCCF CAD'!M687,'3. NCCF USD'!M687,'4. NCCF EUR'!M687,'5. NCCF GBP'!M687,'6. NCCF Autres (inclus)'!M687)</f>
        <v>0</v>
      </c>
      <c r="N687" s="392">
        <f>SUM('2. NCCF CAD'!N687,'3. NCCF USD'!N687,'4. NCCF EUR'!N687,'5. NCCF GBP'!N687,'6. NCCF Autres (inclus)'!N687)</f>
        <v>0</v>
      </c>
      <c r="O687" s="392">
        <f>SUM('2. NCCF CAD'!O687,'3. NCCF USD'!O687,'4. NCCF EUR'!O687,'5. NCCF GBP'!O687,'6. NCCF Autres (inclus)'!O687)</f>
        <v>0</v>
      </c>
      <c r="P687" s="392">
        <f>SUM('2. NCCF CAD'!P687,'3. NCCF USD'!P687,'4. NCCF EUR'!P687,'5. NCCF GBP'!P687,'6. NCCF Autres (inclus)'!P687)</f>
        <v>0</v>
      </c>
      <c r="Q687" s="392">
        <f>SUM('2. NCCF CAD'!Q687,'3. NCCF USD'!Q687,'4. NCCF EUR'!Q687,'5. NCCF GBP'!Q687,'6. NCCF Autres (inclus)'!Q687)</f>
        <v>0</v>
      </c>
      <c r="R687" s="392">
        <f>SUM('2. NCCF CAD'!R687,'3. NCCF USD'!R687,'4. NCCF EUR'!R687,'5. NCCF GBP'!R687,'6. NCCF Autres (inclus)'!R687)</f>
        <v>0</v>
      </c>
      <c r="S687" s="392">
        <f>SUM('2. NCCF CAD'!S687,'3. NCCF USD'!S687,'4. NCCF EUR'!S687,'5. NCCF GBP'!S687,'6. NCCF Autres (inclus)'!S687)</f>
        <v>0</v>
      </c>
      <c r="T687" s="392">
        <f>SUM('2. NCCF CAD'!T687,'3. NCCF USD'!T687,'4. NCCF EUR'!T687,'5. NCCF GBP'!T687,'6. NCCF Autres (inclus)'!T687)</f>
        <v>0</v>
      </c>
      <c r="U687" s="388">
        <f>SUM('2. NCCF CAD'!U687,'3. NCCF USD'!U687,'4. NCCF EUR'!U687,'5. NCCF GBP'!U687,'6. NCCF Autres (inclus)'!U687)</f>
        <v>0</v>
      </c>
      <c r="V687" s="393">
        <f>SUM('2. NCCF CAD'!V687,'3. NCCF USD'!V687,'4. NCCF EUR'!V687,'5. NCCF GBP'!V687,'6. NCCF Autres (inclus)'!V687)</f>
        <v>0</v>
      </c>
      <c r="W687" s="420">
        <f>SUM('2. NCCF CAD'!W687,'3. NCCF USD'!W687,'4. NCCF EUR'!W687,'5. NCCF GBP'!W687,'6. NCCF Autres (inclus)'!W687)</f>
        <v>0</v>
      </c>
      <c r="Y687" s="236"/>
    </row>
    <row r="688" spans="2:25" outlineLevel="1" x14ac:dyDescent="0.25">
      <c r="B688" s="465"/>
      <c r="C688" s="272"/>
      <c r="D688" s="272"/>
      <c r="E688" s="273"/>
      <c r="F688" s="274" t="s">
        <v>55</v>
      </c>
      <c r="G688" s="394">
        <f>SUM('2. NCCF CAD'!G688,'3. NCCF USD'!G688,'4. NCCF EUR'!G688,'5. NCCF GBP'!G688,'6. NCCF Autres (inclus)'!G688)</f>
        <v>0</v>
      </c>
      <c r="H688" s="421">
        <f>SUM('2. NCCF CAD'!H688,'3. NCCF USD'!H688,'4. NCCF EUR'!H688,'5. NCCF GBP'!H688,'6. NCCF Autres (inclus)'!H688)</f>
        <v>0</v>
      </c>
      <c r="I688" s="389">
        <f>SUM('2. NCCF CAD'!I688,'3. NCCF USD'!I688,'4. NCCF EUR'!I688,'5. NCCF GBP'!I688,'6. NCCF Autres (inclus)'!I688)</f>
        <v>0</v>
      </c>
      <c r="J688" s="389">
        <f>SUM('2. NCCF CAD'!J688,'3. NCCF USD'!J688,'4. NCCF EUR'!J688,'5. NCCF GBP'!J688,'6. NCCF Autres (inclus)'!J688)</f>
        <v>0</v>
      </c>
      <c r="K688" s="436">
        <f>SUM('2. NCCF CAD'!K688,'3. NCCF USD'!K688,'4. NCCF EUR'!K688,'5. NCCF GBP'!K688,'6. NCCF Autres (inclus)'!K688)</f>
        <v>0</v>
      </c>
      <c r="L688" s="400">
        <f>SUM('2. NCCF CAD'!L688,'3. NCCF USD'!L688,'4. NCCF EUR'!L688,'5. NCCF GBP'!L688,'6. NCCF Autres (inclus)'!L688)</f>
        <v>0</v>
      </c>
      <c r="M688" s="392">
        <f>SUM('2. NCCF CAD'!M688,'3. NCCF USD'!M688,'4. NCCF EUR'!M688,'5. NCCF GBP'!M688,'6. NCCF Autres (inclus)'!M688)</f>
        <v>0</v>
      </c>
      <c r="N688" s="392">
        <f>SUM('2. NCCF CAD'!N688,'3. NCCF USD'!N688,'4. NCCF EUR'!N688,'5. NCCF GBP'!N688,'6. NCCF Autres (inclus)'!N688)</f>
        <v>0</v>
      </c>
      <c r="O688" s="392">
        <f>SUM('2. NCCF CAD'!O688,'3. NCCF USD'!O688,'4. NCCF EUR'!O688,'5. NCCF GBP'!O688,'6. NCCF Autres (inclus)'!O688)</f>
        <v>0</v>
      </c>
      <c r="P688" s="392">
        <f>SUM('2. NCCF CAD'!P688,'3. NCCF USD'!P688,'4. NCCF EUR'!P688,'5. NCCF GBP'!P688,'6. NCCF Autres (inclus)'!P688)</f>
        <v>0</v>
      </c>
      <c r="Q688" s="392">
        <f>SUM('2. NCCF CAD'!Q688,'3. NCCF USD'!Q688,'4. NCCF EUR'!Q688,'5. NCCF GBP'!Q688,'6. NCCF Autres (inclus)'!Q688)</f>
        <v>0</v>
      </c>
      <c r="R688" s="392">
        <f>SUM('2. NCCF CAD'!R688,'3. NCCF USD'!R688,'4. NCCF EUR'!R688,'5. NCCF GBP'!R688,'6. NCCF Autres (inclus)'!R688)</f>
        <v>0</v>
      </c>
      <c r="S688" s="392">
        <f>SUM('2. NCCF CAD'!S688,'3. NCCF USD'!S688,'4. NCCF EUR'!S688,'5. NCCF GBP'!S688,'6. NCCF Autres (inclus)'!S688)</f>
        <v>0</v>
      </c>
      <c r="T688" s="392">
        <f>SUM('2. NCCF CAD'!T688,'3. NCCF USD'!T688,'4. NCCF EUR'!T688,'5. NCCF GBP'!T688,'6. NCCF Autres (inclus)'!T688)</f>
        <v>0</v>
      </c>
      <c r="U688" s="388">
        <f>SUM('2. NCCF CAD'!U688,'3. NCCF USD'!U688,'4. NCCF EUR'!U688,'5. NCCF GBP'!U688,'6. NCCF Autres (inclus)'!U688)</f>
        <v>0</v>
      </c>
      <c r="V688" s="393">
        <f>SUM('2. NCCF CAD'!V688,'3. NCCF USD'!V688,'4. NCCF EUR'!V688,'5. NCCF GBP'!V688,'6. NCCF Autres (inclus)'!V688)</f>
        <v>0</v>
      </c>
      <c r="W688" s="420">
        <f>SUM('2. NCCF CAD'!W688,'3. NCCF USD'!W688,'4. NCCF EUR'!W688,'5. NCCF GBP'!W688,'6. NCCF Autres (inclus)'!W688)</f>
        <v>0</v>
      </c>
      <c r="Y688" s="236"/>
    </row>
    <row r="689" spans="2:25" outlineLevel="1" x14ac:dyDescent="0.25">
      <c r="B689" s="465"/>
      <c r="C689" s="272"/>
      <c r="D689" s="272"/>
      <c r="E689" s="273"/>
      <c r="F689" s="274" t="s">
        <v>56</v>
      </c>
      <c r="G689" s="394">
        <f>SUM('2. NCCF CAD'!G689,'3. NCCF USD'!G689,'4. NCCF EUR'!G689,'5. NCCF GBP'!G689,'6. NCCF Autres (inclus)'!G689)</f>
        <v>0</v>
      </c>
      <c r="H689" s="421">
        <f>SUM('2. NCCF CAD'!H689,'3. NCCF USD'!H689,'4. NCCF EUR'!H689,'5. NCCF GBP'!H689,'6. NCCF Autres (inclus)'!H689)</f>
        <v>0</v>
      </c>
      <c r="I689" s="389">
        <f>SUM('2. NCCF CAD'!I689,'3. NCCF USD'!I689,'4. NCCF EUR'!I689,'5. NCCF GBP'!I689,'6. NCCF Autres (inclus)'!I689)</f>
        <v>0</v>
      </c>
      <c r="J689" s="389">
        <f>SUM('2. NCCF CAD'!J689,'3. NCCF USD'!J689,'4. NCCF EUR'!J689,'5. NCCF GBP'!J689,'6. NCCF Autres (inclus)'!J689)</f>
        <v>0</v>
      </c>
      <c r="K689" s="436">
        <f>SUM('2. NCCF CAD'!K689,'3. NCCF USD'!K689,'4. NCCF EUR'!K689,'5. NCCF GBP'!K689,'6. NCCF Autres (inclus)'!K689)</f>
        <v>0</v>
      </c>
      <c r="L689" s="400">
        <f>SUM('2. NCCF CAD'!L689,'3. NCCF USD'!L689,'4. NCCF EUR'!L689,'5. NCCF GBP'!L689,'6. NCCF Autres (inclus)'!L689)</f>
        <v>0</v>
      </c>
      <c r="M689" s="392">
        <f>SUM('2. NCCF CAD'!M689,'3. NCCF USD'!M689,'4. NCCF EUR'!M689,'5. NCCF GBP'!M689,'6. NCCF Autres (inclus)'!M689)</f>
        <v>0</v>
      </c>
      <c r="N689" s="392">
        <f>SUM('2. NCCF CAD'!N689,'3. NCCF USD'!N689,'4. NCCF EUR'!N689,'5. NCCF GBP'!N689,'6. NCCF Autres (inclus)'!N689)</f>
        <v>0</v>
      </c>
      <c r="O689" s="392">
        <f>SUM('2. NCCF CAD'!O689,'3. NCCF USD'!O689,'4. NCCF EUR'!O689,'5. NCCF GBP'!O689,'6. NCCF Autres (inclus)'!O689)</f>
        <v>0</v>
      </c>
      <c r="P689" s="392">
        <f>SUM('2. NCCF CAD'!P689,'3. NCCF USD'!P689,'4. NCCF EUR'!P689,'5. NCCF GBP'!P689,'6. NCCF Autres (inclus)'!P689)</f>
        <v>0</v>
      </c>
      <c r="Q689" s="392">
        <f>SUM('2. NCCF CAD'!Q689,'3. NCCF USD'!Q689,'4. NCCF EUR'!Q689,'5. NCCF GBP'!Q689,'6. NCCF Autres (inclus)'!Q689)</f>
        <v>0</v>
      </c>
      <c r="R689" s="392">
        <f>SUM('2. NCCF CAD'!R689,'3. NCCF USD'!R689,'4. NCCF EUR'!R689,'5. NCCF GBP'!R689,'6. NCCF Autres (inclus)'!R689)</f>
        <v>0</v>
      </c>
      <c r="S689" s="392">
        <f>SUM('2. NCCF CAD'!S689,'3. NCCF USD'!S689,'4. NCCF EUR'!S689,'5. NCCF GBP'!S689,'6. NCCF Autres (inclus)'!S689)</f>
        <v>0</v>
      </c>
      <c r="T689" s="392">
        <f>SUM('2. NCCF CAD'!T689,'3. NCCF USD'!T689,'4. NCCF EUR'!T689,'5. NCCF GBP'!T689,'6. NCCF Autres (inclus)'!T689)</f>
        <v>0</v>
      </c>
      <c r="U689" s="388">
        <f>SUM('2. NCCF CAD'!U689,'3. NCCF USD'!U689,'4. NCCF EUR'!U689,'5. NCCF GBP'!U689,'6. NCCF Autres (inclus)'!U689)</f>
        <v>0</v>
      </c>
      <c r="V689" s="393">
        <f>SUM('2. NCCF CAD'!V689,'3. NCCF USD'!V689,'4. NCCF EUR'!V689,'5. NCCF GBP'!V689,'6. NCCF Autres (inclus)'!V689)</f>
        <v>0</v>
      </c>
      <c r="W689" s="420">
        <f>SUM('2. NCCF CAD'!W689,'3. NCCF USD'!W689,'4. NCCF EUR'!W689,'5. NCCF GBP'!W689,'6. NCCF Autres (inclus)'!W689)</f>
        <v>0</v>
      </c>
      <c r="Y689" s="236"/>
    </row>
    <row r="690" spans="2:25" x14ac:dyDescent="0.25">
      <c r="B690" s="465"/>
      <c r="C690" s="272"/>
      <c r="D690" s="272"/>
      <c r="E690" s="273" t="s">
        <v>57</v>
      </c>
      <c r="F690" s="273"/>
      <c r="G690" s="367">
        <f t="shared" ref="G690:W690" si="151">SUBTOTAL(9,G691:G692)</f>
        <v>0</v>
      </c>
      <c r="H690" s="368">
        <f t="shared" si="151"/>
        <v>0</v>
      </c>
      <c r="I690" s="369">
        <f t="shared" si="151"/>
        <v>0</v>
      </c>
      <c r="J690" s="369">
        <f t="shared" si="151"/>
        <v>0</v>
      </c>
      <c r="K690" s="370">
        <f t="shared" si="151"/>
        <v>0</v>
      </c>
      <c r="L690" s="364">
        <f t="shared" si="151"/>
        <v>0</v>
      </c>
      <c r="M690" s="364">
        <f t="shared" si="151"/>
        <v>0</v>
      </c>
      <c r="N690" s="364">
        <f t="shared" si="151"/>
        <v>0</v>
      </c>
      <c r="O690" s="364">
        <f t="shared" si="151"/>
        <v>0</v>
      </c>
      <c r="P690" s="364">
        <f t="shared" si="151"/>
        <v>0</v>
      </c>
      <c r="Q690" s="364">
        <f t="shared" si="151"/>
        <v>0</v>
      </c>
      <c r="R690" s="364">
        <f t="shared" si="151"/>
        <v>0</v>
      </c>
      <c r="S690" s="364">
        <f t="shared" si="151"/>
        <v>0</v>
      </c>
      <c r="T690" s="364">
        <f t="shared" si="151"/>
        <v>0</v>
      </c>
      <c r="U690" s="364">
        <f t="shared" si="151"/>
        <v>0</v>
      </c>
      <c r="V690" s="364">
        <f t="shared" si="151"/>
        <v>0</v>
      </c>
      <c r="W690" s="366">
        <f t="shared" si="151"/>
        <v>0</v>
      </c>
      <c r="Y690" s="238"/>
    </row>
    <row r="691" spans="2:25" outlineLevel="1" x14ac:dyDescent="0.25">
      <c r="B691" s="465"/>
      <c r="C691" s="272"/>
      <c r="D691" s="272"/>
      <c r="E691" s="273"/>
      <c r="F691" s="274" t="s">
        <v>58</v>
      </c>
      <c r="G691" s="394">
        <f>SUM('2. NCCF CAD'!G691,'3. NCCF USD'!G691,'4. NCCF EUR'!G691,'5. NCCF GBP'!G691,'6. NCCF Autres (inclus)'!G691)</f>
        <v>0</v>
      </c>
      <c r="H691" s="421">
        <f>SUM('2. NCCF CAD'!H691,'3. NCCF USD'!H691,'4. NCCF EUR'!H691,'5. NCCF GBP'!H691,'6. NCCF Autres (inclus)'!H691)</f>
        <v>0</v>
      </c>
      <c r="I691" s="389">
        <f>SUM('2. NCCF CAD'!I691,'3. NCCF USD'!I691,'4. NCCF EUR'!I691,'5. NCCF GBP'!I691,'6. NCCF Autres (inclus)'!I691)</f>
        <v>0</v>
      </c>
      <c r="J691" s="389">
        <f>SUM('2. NCCF CAD'!J691,'3. NCCF USD'!J691,'4. NCCF EUR'!J691,'5. NCCF GBP'!J691,'6. NCCF Autres (inclus)'!J691)</f>
        <v>0</v>
      </c>
      <c r="K691" s="436">
        <f>SUM('2. NCCF CAD'!K691,'3. NCCF USD'!K691,'4. NCCF EUR'!K691,'5. NCCF GBP'!K691,'6. NCCF Autres (inclus)'!K691)</f>
        <v>0</v>
      </c>
      <c r="L691" s="400">
        <f>SUM('2. NCCF CAD'!L691,'3. NCCF USD'!L691,'4. NCCF EUR'!L691,'5. NCCF GBP'!L691,'6. NCCF Autres (inclus)'!L691)</f>
        <v>0</v>
      </c>
      <c r="M691" s="392">
        <f>SUM('2. NCCF CAD'!M691,'3. NCCF USD'!M691,'4. NCCF EUR'!M691,'5. NCCF GBP'!M691,'6. NCCF Autres (inclus)'!M691)</f>
        <v>0</v>
      </c>
      <c r="N691" s="392">
        <f>SUM('2. NCCF CAD'!N691,'3. NCCF USD'!N691,'4. NCCF EUR'!N691,'5. NCCF GBP'!N691,'6. NCCF Autres (inclus)'!N691)</f>
        <v>0</v>
      </c>
      <c r="O691" s="392">
        <f>SUM('2. NCCF CAD'!O691,'3. NCCF USD'!O691,'4. NCCF EUR'!O691,'5. NCCF GBP'!O691,'6. NCCF Autres (inclus)'!O691)</f>
        <v>0</v>
      </c>
      <c r="P691" s="392">
        <f>SUM('2. NCCF CAD'!P691,'3. NCCF USD'!P691,'4. NCCF EUR'!P691,'5. NCCF GBP'!P691,'6. NCCF Autres (inclus)'!P691)</f>
        <v>0</v>
      </c>
      <c r="Q691" s="392">
        <f>SUM('2. NCCF CAD'!Q691,'3. NCCF USD'!Q691,'4. NCCF EUR'!Q691,'5. NCCF GBP'!Q691,'6. NCCF Autres (inclus)'!Q691)</f>
        <v>0</v>
      </c>
      <c r="R691" s="392">
        <f>SUM('2. NCCF CAD'!R691,'3. NCCF USD'!R691,'4. NCCF EUR'!R691,'5. NCCF GBP'!R691,'6. NCCF Autres (inclus)'!R691)</f>
        <v>0</v>
      </c>
      <c r="S691" s="392">
        <f>SUM('2. NCCF CAD'!S691,'3. NCCF USD'!S691,'4. NCCF EUR'!S691,'5. NCCF GBP'!S691,'6. NCCF Autres (inclus)'!S691)</f>
        <v>0</v>
      </c>
      <c r="T691" s="392">
        <f>SUM('2. NCCF CAD'!T691,'3. NCCF USD'!T691,'4. NCCF EUR'!T691,'5. NCCF GBP'!T691,'6. NCCF Autres (inclus)'!T691)</f>
        <v>0</v>
      </c>
      <c r="U691" s="388">
        <f>SUM('2. NCCF CAD'!U691,'3. NCCF USD'!U691,'4. NCCF EUR'!U691,'5. NCCF GBP'!U691,'6. NCCF Autres (inclus)'!U691)</f>
        <v>0</v>
      </c>
      <c r="V691" s="393">
        <f>SUM('2. NCCF CAD'!V691,'3. NCCF USD'!V691,'4. NCCF EUR'!V691,'5. NCCF GBP'!V691,'6. NCCF Autres (inclus)'!V691)</f>
        <v>0</v>
      </c>
      <c r="W691" s="420">
        <f>SUM('2. NCCF CAD'!W691,'3. NCCF USD'!W691,'4. NCCF EUR'!W691,'5. NCCF GBP'!W691,'6. NCCF Autres (inclus)'!W691)</f>
        <v>0</v>
      </c>
      <c r="Y691" s="236"/>
    </row>
    <row r="692" spans="2:25" outlineLevel="1" x14ac:dyDescent="0.25">
      <c r="B692" s="465"/>
      <c r="C692" s="272"/>
      <c r="D692" s="272"/>
      <c r="E692" s="273"/>
      <c r="F692" s="274" t="s">
        <v>59</v>
      </c>
      <c r="G692" s="394">
        <f>SUM('2. NCCF CAD'!G692,'3. NCCF USD'!G692,'4. NCCF EUR'!G692,'5. NCCF GBP'!G692,'6. NCCF Autres (inclus)'!G692)</f>
        <v>0</v>
      </c>
      <c r="H692" s="421">
        <f>SUM('2. NCCF CAD'!H692,'3. NCCF USD'!H692,'4. NCCF EUR'!H692,'5. NCCF GBP'!H692,'6. NCCF Autres (inclus)'!H692)</f>
        <v>0</v>
      </c>
      <c r="I692" s="389">
        <f>SUM('2. NCCF CAD'!I692,'3. NCCF USD'!I692,'4. NCCF EUR'!I692,'5. NCCF GBP'!I692,'6. NCCF Autres (inclus)'!I692)</f>
        <v>0</v>
      </c>
      <c r="J692" s="389">
        <f>SUM('2. NCCF CAD'!J692,'3. NCCF USD'!J692,'4. NCCF EUR'!J692,'5. NCCF GBP'!J692,'6. NCCF Autres (inclus)'!J692)</f>
        <v>0</v>
      </c>
      <c r="K692" s="436">
        <f>SUM('2. NCCF CAD'!K692,'3. NCCF USD'!K692,'4. NCCF EUR'!K692,'5. NCCF GBP'!K692,'6. NCCF Autres (inclus)'!K692)</f>
        <v>0</v>
      </c>
      <c r="L692" s="400">
        <f>SUM('2. NCCF CAD'!L692,'3. NCCF USD'!L692,'4. NCCF EUR'!L692,'5. NCCF GBP'!L692,'6. NCCF Autres (inclus)'!L692)</f>
        <v>0</v>
      </c>
      <c r="M692" s="392">
        <f>SUM('2. NCCF CAD'!M692,'3. NCCF USD'!M692,'4. NCCF EUR'!M692,'5. NCCF GBP'!M692,'6. NCCF Autres (inclus)'!M692)</f>
        <v>0</v>
      </c>
      <c r="N692" s="392">
        <f>SUM('2. NCCF CAD'!N692,'3. NCCF USD'!N692,'4. NCCF EUR'!N692,'5. NCCF GBP'!N692,'6. NCCF Autres (inclus)'!N692)</f>
        <v>0</v>
      </c>
      <c r="O692" s="392">
        <f>SUM('2. NCCF CAD'!O692,'3. NCCF USD'!O692,'4. NCCF EUR'!O692,'5. NCCF GBP'!O692,'6. NCCF Autres (inclus)'!O692)</f>
        <v>0</v>
      </c>
      <c r="P692" s="392">
        <f>SUM('2. NCCF CAD'!P692,'3. NCCF USD'!P692,'4. NCCF EUR'!P692,'5. NCCF GBP'!P692,'6. NCCF Autres (inclus)'!P692)</f>
        <v>0</v>
      </c>
      <c r="Q692" s="392">
        <f>SUM('2. NCCF CAD'!Q692,'3. NCCF USD'!Q692,'4. NCCF EUR'!Q692,'5. NCCF GBP'!Q692,'6. NCCF Autres (inclus)'!Q692)</f>
        <v>0</v>
      </c>
      <c r="R692" s="392">
        <f>SUM('2. NCCF CAD'!R692,'3. NCCF USD'!R692,'4. NCCF EUR'!R692,'5. NCCF GBP'!R692,'6. NCCF Autres (inclus)'!R692)</f>
        <v>0</v>
      </c>
      <c r="S692" s="392">
        <f>SUM('2. NCCF CAD'!S692,'3. NCCF USD'!S692,'4. NCCF EUR'!S692,'5. NCCF GBP'!S692,'6. NCCF Autres (inclus)'!S692)</f>
        <v>0</v>
      </c>
      <c r="T692" s="392">
        <f>SUM('2. NCCF CAD'!T692,'3. NCCF USD'!T692,'4. NCCF EUR'!T692,'5. NCCF GBP'!T692,'6. NCCF Autres (inclus)'!T692)</f>
        <v>0</v>
      </c>
      <c r="U692" s="388">
        <f>SUM('2. NCCF CAD'!U692,'3. NCCF USD'!U692,'4. NCCF EUR'!U692,'5. NCCF GBP'!U692,'6. NCCF Autres (inclus)'!U692)</f>
        <v>0</v>
      </c>
      <c r="V692" s="393">
        <f>SUM('2. NCCF CAD'!V692,'3. NCCF USD'!V692,'4. NCCF EUR'!V692,'5. NCCF GBP'!V692,'6. NCCF Autres (inclus)'!V692)</f>
        <v>0</v>
      </c>
      <c r="W692" s="420">
        <f>SUM('2. NCCF CAD'!W692,'3. NCCF USD'!W692,'4. NCCF EUR'!W692,'5. NCCF GBP'!W692,'6. NCCF Autres (inclus)'!W692)</f>
        <v>0</v>
      </c>
      <c r="Y692" s="236"/>
    </row>
    <row r="693" spans="2:25" x14ac:dyDescent="0.25">
      <c r="B693" s="465"/>
      <c r="C693" s="272"/>
      <c r="D693" s="272"/>
      <c r="E693" s="273" t="s">
        <v>60</v>
      </c>
      <c r="F693" s="273"/>
      <c r="G693" s="367">
        <f t="shared" ref="G693:W693" si="152">SUBTOTAL(9,G694:G696)</f>
        <v>0</v>
      </c>
      <c r="H693" s="368">
        <f t="shared" si="152"/>
        <v>0</v>
      </c>
      <c r="I693" s="369">
        <f t="shared" si="152"/>
        <v>0</v>
      </c>
      <c r="J693" s="369">
        <f t="shared" si="152"/>
        <v>0</v>
      </c>
      <c r="K693" s="370">
        <f t="shared" si="152"/>
        <v>0</v>
      </c>
      <c r="L693" s="364">
        <f t="shared" si="152"/>
        <v>0</v>
      </c>
      <c r="M693" s="364">
        <f t="shared" si="152"/>
        <v>0</v>
      </c>
      <c r="N693" s="364">
        <f t="shared" si="152"/>
        <v>0</v>
      </c>
      <c r="O693" s="364">
        <f t="shared" si="152"/>
        <v>0</v>
      </c>
      <c r="P693" s="364">
        <f t="shared" si="152"/>
        <v>0</v>
      </c>
      <c r="Q693" s="364">
        <f t="shared" si="152"/>
        <v>0</v>
      </c>
      <c r="R693" s="364">
        <f t="shared" si="152"/>
        <v>0</v>
      </c>
      <c r="S693" s="364">
        <f t="shared" si="152"/>
        <v>0</v>
      </c>
      <c r="T693" s="364">
        <f t="shared" si="152"/>
        <v>0</v>
      </c>
      <c r="U693" s="364">
        <f t="shared" si="152"/>
        <v>0</v>
      </c>
      <c r="V693" s="364">
        <f t="shared" si="152"/>
        <v>0</v>
      </c>
      <c r="W693" s="366">
        <f t="shared" si="152"/>
        <v>0</v>
      </c>
      <c r="Y693" s="238"/>
    </row>
    <row r="694" spans="2:25" outlineLevel="1" x14ac:dyDescent="0.25">
      <c r="B694" s="465"/>
      <c r="C694" s="272"/>
      <c r="D694" s="272"/>
      <c r="E694" s="273"/>
      <c r="F694" s="274" t="s">
        <v>61</v>
      </c>
      <c r="G694" s="394">
        <f>SUM('2. NCCF CAD'!G694,'3. NCCF USD'!G694,'4. NCCF EUR'!G694,'5. NCCF GBP'!G694,'6. NCCF Autres (inclus)'!G694)</f>
        <v>0</v>
      </c>
      <c r="H694" s="421">
        <f>SUM('2. NCCF CAD'!H694,'3. NCCF USD'!H694,'4. NCCF EUR'!H694,'5. NCCF GBP'!H694,'6. NCCF Autres (inclus)'!H694)</f>
        <v>0</v>
      </c>
      <c r="I694" s="389">
        <f>SUM('2. NCCF CAD'!I694,'3. NCCF USD'!I694,'4. NCCF EUR'!I694,'5. NCCF GBP'!I694,'6. NCCF Autres (inclus)'!I694)</f>
        <v>0</v>
      </c>
      <c r="J694" s="389">
        <f>SUM('2. NCCF CAD'!J694,'3. NCCF USD'!J694,'4. NCCF EUR'!J694,'5. NCCF GBP'!J694,'6. NCCF Autres (inclus)'!J694)</f>
        <v>0</v>
      </c>
      <c r="K694" s="436">
        <f>SUM('2. NCCF CAD'!K694,'3. NCCF USD'!K694,'4. NCCF EUR'!K694,'5. NCCF GBP'!K694,'6. NCCF Autres (inclus)'!K694)</f>
        <v>0</v>
      </c>
      <c r="L694" s="400">
        <f>SUM('2. NCCF CAD'!L694,'3. NCCF USD'!L694,'4. NCCF EUR'!L694,'5. NCCF GBP'!L694,'6. NCCF Autres (inclus)'!L694)</f>
        <v>0</v>
      </c>
      <c r="M694" s="392">
        <f>SUM('2. NCCF CAD'!M694,'3. NCCF USD'!M694,'4. NCCF EUR'!M694,'5. NCCF GBP'!M694,'6. NCCF Autres (inclus)'!M694)</f>
        <v>0</v>
      </c>
      <c r="N694" s="392">
        <f>SUM('2. NCCF CAD'!N694,'3. NCCF USD'!N694,'4. NCCF EUR'!N694,'5. NCCF GBP'!N694,'6. NCCF Autres (inclus)'!N694)</f>
        <v>0</v>
      </c>
      <c r="O694" s="392">
        <f>SUM('2. NCCF CAD'!O694,'3. NCCF USD'!O694,'4. NCCF EUR'!O694,'5. NCCF GBP'!O694,'6. NCCF Autres (inclus)'!O694)</f>
        <v>0</v>
      </c>
      <c r="P694" s="392">
        <f>SUM('2. NCCF CAD'!P694,'3. NCCF USD'!P694,'4. NCCF EUR'!P694,'5. NCCF GBP'!P694,'6. NCCF Autres (inclus)'!P694)</f>
        <v>0</v>
      </c>
      <c r="Q694" s="392">
        <f>SUM('2. NCCF CAD'!Q694,'3. NCCF USD'!Q694,'4. NCCF EUR'!Q694,'5. NCCF GBP'!Q694,'6. NCCF Autres (inclus)'!Q694)</f>
        <v>0</v>
      </c>
      <c r="R694" s="392">
        <f>SUM('2. NCCF CAD'!R694,'3. NCCF USD'!R694,'4. NCCF EUR'!R694,'5. NCCF GBP'!R694,'6. NCCF Autres (inclus)'!R694)</f>
        <v>0</v>
      </c>
      <c r="S694" s="392">
        <f>SUM('2. NCCF CAD'!S694,'3. NCCF USD'!S694,'4. NCCF EUR'!S694,'5. NCCF GBP'!S694,'6. NCCF Autres (inclus)'!S694)</f>
        <v>0</v>
      </c>
      <c r="T694" s="392">
        <f>SUM('2. NCCF CAD'!T694,'3. NCCF USD'!T694,'4. NCCF EUR'!T694,'5. NCCF GBP'!T694,'6. NCCF Autres (inclus)'!T694)</f>
        <v>0</v>
      </c>
      <c r="U694" s="388">
        <f>SUM('2. NCCF CAD'!U694,'3. NCCF USD'!U694,'4. NCCF EUR'!U694,'5. NCCF GBP'!U694,'6. NCCF Autres (inclus)'!U694)</f>
        <v>0</v>
      </c>
      <c r="V694" s="393">
        <f>SUM('2. NCCF CAD'!V694,'3. NCCF USD'!V694,'4. NCCF EUR'!V694,'5. NCCF GBP'!V694,'6. NCCF Autres (inclus)'!V694)</f>
        <v>0</v>
      </c>
      <c r="W694" s="420">
        <f>SUM('2. NCCF CAD'!W694,'3. NCCF USD'!W694,'4. NCCF EUR'!W694,'5. NCCF GBP'!W694,'6. NCCF Autres (inclus)'!W694)</f>
        <v>0</v>
      </c>
      <c r="Y694" s="236"/>
    </row>
    <row r="695" spans="2:25" outlineLevel="1" x14ac:dyDescent="0.25">
      <c r="B695" s="465"/>
      <c r="C695" s="272"/>
      <c r="D695" s="272"/>
      <c r="E695" s="273"/>
      <c r="F695" s="274" t="s">
        <v>62</v>
      </c>
      <c r="G695" s="394">
        <f>SUM('2. NCCF CAD'!G695,'3. NCCF USD'!G695,'4. NCCF EUR'!G695,'5. NCCF GBP'!G695,'6. NCCF Autres (inclus)'!G695)</f>
        <v>0</v>
      </c>
      <c r="H695" s="421">
        <f>SUM('2. NCCF CAD'!H695,'3. NCCF USD'!H695,'4. NCCF EUR'!H695,'5. NCCF GBP'!H695,'6. NCCF Autres (inclus)'!H695)</f>
        <v>0</v>
      </c>
      <c r="I695" s="389">
        <f>SUM('2. NCCF CAD'!I695,'3. NCCF USD'!I695,'4. NCCF EUR'!I695,'5. NCCF GBP'!I695,'6. NCCF Autres (inclus)'!I695)</f>
        <v>0</v>
      </c>
      <c r="J695" s="389">
        <f>SUM('2. NCCF CAD'!J695,'3. NCCF USD'!J695,'4. NCCF EUR'!J695,'5. NCCF GBP'!J695,'6. NCCF Autres (inclus)'!J695)</f>
        <v>0</v>
      </c>
      <c r="K695" s="436">
        <f>SUM('2. NCCF CAD'!K695,'3. NCCF USD'!K695,'4. NCCF EUR'!K695,'5. NCCF GBP'!K695,'6. NCCF Autres (inclus)'!K695)</f>
        <v>0</v>
      </c>
      <c r="L695" s="400">
        <f>SUM('2. NCCF CAD'!L695,'3. NCCF USD'!L695,'4. NCCF EUR'!L695,'5. NCCF GBP'!L695,'6. NCCF Autres (inclus)'!L695)</f>
        <v>0</v>
      </c>
      <c r="M695" s="392">
        <f>SUM('2. NCCF CAD'!M695,'3. NCCF USD'!M695,'4. NCCF EUR'!M695,'5. NCCF GBP'!M695,'6. NCCF Autres (inclus)'!M695)</f>
        <v>0</v>
      </c>
      <c r="N695" s="392">
        <f>SUM('2. NCCF CAD'!N695,'3. NCCF USD'!N695,'4. NCCF EUR'!N695,'5. NCCF GBP'!N695,'6. NCCF Autres (inclus)'!N695)</f>
        <v>0</v>
      </c>
      <c r="O695" s="392">
        <f>SUM('2. NCCF CAD'!O695,'3. NCCF USD'!O695,'4. NCCF EUR'!O695,'5. NCCF GBP'!O695,'6. NCCF Autres (inclus)'!O695)</f>
        <v>0</v>
      </c>
      <c r="P695" s="392">
        <f>SUM('2. NCCF CAD'!P695,'3. NCCF USD'!P695,'4. NCCF EUR'!P695,'5. NCCF GBP'!P695,'6. NCCF Autres (inclus)'!P695)</f>
        <v>0</v>
      </c>
      <c r="Q695" s="392">
        <f>SUM('2. NCCF CAD'!Q695,'3. NCCF USD'!Q695,'4. NCCF EUR'!Q695,'5. NCCF GBP'!Q695,'6. NCCF Autres (inclus)'!Q695)</f>
        <v>0</v>
      </c>
      <c r="R695" s="392">
        <f>SUM('2. NCCF CAD'!R695,'3. NCCF USD'!R695,'4. NCCF EUR'!R695,'5. NCCF GBP'!R695,'6. NCCF Autres (inclus)'!R695)</f>
        <v>0</v>
      </c>
      <c r="S695" s="392">
        <f>SUM('2. NCCF CAD'!S695,'3. NCCF USD'!S695,'4. NCCF EUR'!S695,'5. NCCF GBP'!S695,'6. NCCF Autres (inclus)'!S695)</f>
        <v>0</v>
      </c>
      <c r="T695" s="392">
        <f>SUM('2. NCCF CAD'!T695,'3. NCCF USD'!T695,'4. NCCF EUR'!T695,'5. NCCF GBP'!T695,'6. NCCF Autres (inclus)'!T695)</f>
        <v>0</v>
      </c>
      <c r="U695" s="388">
        <f>SUM('2. NCCF CAD'!U695,'3. NCCF USD'!U695,'4. NCCF EUR'!U695,'5. NCCF GBP'!U695,'6. NCCF Autres (inclus)'!U695)</f>
        <v>0</v>
      </c>
      <c r="V695" s="393">
        <f>SUM('2. NCCF CAD'!V695,'3. NCCF USD'!V695,'4. NCCF EUR'!V695,'5. NCCF GBP'!V695,'6. NCCF Autres (inclus)'!V695)</f>
        <v>0</v>
      </c>
      <c r="W695" s="420">
        <f>SUM('2. NCCF CAD'!W695,'3. NCCF USD'!W695,'4. NCCF EUR'!W695,'5. NCCF GBP'!W695,'6. NCCF Autres (inclus)'!W695)</f>
        <v>0</v>
      </c>
      <c r="Y695" s="236"/>
    </row>
    <row r="696" spans="2:25" outlineLevel="1" x14ac:dyDescent="0.25">
      <c r="B696" s="465"/>
      <c r="C696" s="272"/>
      <c r="D696" s="272"/>
      <c r="E696" s="273"/>
      <c r="F696" s="274" t="s">
        <v>63</v>
      </c>
      <c r="G696" s="394">
        <f>SUM('2. NCCF CAD'!G696,'3. NCCF USD'!G696,'4. NCCF EUR'!G696,'5. NCCF GBP'!G696,'6. NCCF Autres (inclus)'!G696)</f>
        <v>0</v>
      </c>
      <c r="H696" s="421">
        <f>SUM('2. NCCF CAD'!H696,'3. NCCF USD'!H696,'4. NCCF EUR'!H696,'5. NCCF GBP'!H696,'6. NCCF Autres (inclus)'!H696)</f>
        <v>0</v>
      </c>
      <c r="I696" s="389">
        <f>SUM('2. NCCF CAD'!I696,'3. NCCF USD'!I696,'4. NCCF EUR'!I696,'5. NCCF GBP'!I696,'6. NCCF Autres (inclus)'!I696)</f>
        <v>0</v>
      </c>
      <c r="J696" s="389">
        <f>SUM('2. NCCF CAD'!J696,'3. NCCF USD'!J696,'4. NCCF EUR'!J696,'5. NCCF GBP'!J696,'6. NCCF Autres (inclus)'!J696)</f>
        <v>0</v>
      </c>
      <c r="K696" s="436">
        <f>SUM('2. NCCF CAD'!K696,'3. NCCF USD'!K696,'4. NCCF EUR'!K696,'5. NCCF GBP'!K696,'6. NCCF Autres (inclus)'!K696)</f>
        <v>0</v>
      </c>
      <c r="L696" s="400">
        <f>SUM('2. NCCF CAD'!L696,'3. NCCF USD'!L696,'4. NCCF EUR'!L696,'5. NCCF GBP'!L696,'6. NCCF Autres (inclus)'!L696)</f>
        <v>0</v>
      </c>
      <c r="M696" s="392">
        <f>SUM('2. NCCF CAD'!M696,'3. NCCF USD'!M696,'4. NCCF EUR'!M696,'5. NCCF GBP'!M696,'6. NCCF Autres (inclus)'!M696)</f>
        <v>0</v>
      </c>
      <c r="N696" s="392">
        <f>SUM('2. NCCF CAD'!N696,'3. NCCF USD'!N696,'4. NCCF EUR'!N696,'5. NCCF GBP'!N696,'6. NCCF Autres (inclus)'!N696)</f>
        <v>0</v>
      </c>
      <c r="O696" s="392">
        <f>SUM('2. NCCF CAD'!O696,'3. NCCF USD'!O696,'4. NCCF EUR'!O696,'5. NCCF GBP'!O696,'6. NCCF Autres (inclus)'!O696)</f>
        <v>0</v>
      </c>
      <c r="P696" s="392">
        <f>SUM('2. NCCF CAD'!P696,'3. NCCF USD'!P696,'4. NCCF EUR'!P696,'5. NCCF GBP'!P696,'6. NCCF Autres (inclus)'!P696)</f>
        <v>0</v>
      </c>
      <c r="Q696" s="392">
        <f>SUM('2. NCCF CAD'!Q696,'3. NCCF USD'!Q696,'4. NCCF EUR'!Q696,'5. NCCF GBP'!Q696,'6. NCCF Autres (inclus)'!Q696)</f>
        <v>0</v>
      </c>
      <c r="R696" s="392">
        <f>SUM('2. NCCF CAD'!R696,'3. NCCF USD'!R696,'4. NCCF EUR'!R696,'5. NCCF GBP'!R696,'6. NCCF Autres (inclus)'!R696)</f>
        <v>0</v>
      </c>
      <c r="S696" s="392">
        <f>SUM('2. NCCF CAD'!S696,'3. NCCF USD'!S696,'4. NCCF EUR'!S696,'5. NCCF GBP'!S696,'6. NCCF Autres (inclus)'!S696)</f>
        <v>0</v>
      </c>
      <c r="T696" s="392">
        <f>SUM('2. NCCF CAD'!T696,'3. NCCF USD'!T696,'4. NCCF EUR'!T696,'5. NCCF GBP'!T696,'6. NCCF Autres (inclus)'!T696)</f>
        <v>0</v>
      </c>
      <c r="U696" s="388">
        <f>SUM('2. NCCF CAD'!U696,'3. NCCF USD'!U696,'4. NCCF EUR'!U696,'5. NCCF GBP'!U696,'6. NCCF Autres (inclus)'!U696)</f>
        <v>0</v>
      </c>
      <c r="V696" s="393">
        <f>SUM('2. NCCF CAD'!V696,'3. NCCF USD'!V696,'4. NCCF EUR'!V696,'5. NCCF GBP'!V696,'6. NCCF Autres (inclus)'!V696)</f>
        <v>0</v>
      </c>
      <c r="W696" s="420">
        <f>SUM('2. NCCF CAD'!W696,'3. NCCF USD'!W696,'4. NCCF EUR'!W696,'5. NCCF GBP'!W696,'6. NCCF Autres (inclus)'!W696)</f>
        <v>0</v>
      </c>
      <c r="Y696" s="236"/>
    </row>
    <row r="697" spans="2:25" x14ac:dyDescent="0.25">
      <c r="B697" s="465"/>
      <c r="C697" s="272"/>
      <c r="D697" s="272"/>
      <c r="E697" s="273" t="s">
        <v>64</v>
      </c>
      <c r="F697" s="273"/>
      <c r="G697" s="367">
        <f t="shared" ref="G697:W697" si="153">SUBTOTAL(9,G698:G699)</f>
        <v>0</v>
      </c>
      <c r="H697" s="368">
        <f t="shared" si="153"/>
        <v>0</v>
      </c>
      <c r="I697" s="369">
        <f t="shared" si="153"/>
        <v>0</v>
      </c>
      <c r="J697" s="369">
        <f t="shared" si="153"/>
        <v>0</v>
      </c>
      <c r="K697" s="370">
        <f t="shared" si="153"/>
        <v>0</v>
      </c>
      <c r="L697" s="364">
        <f t="shared" si="153"/>
        <v>0</v>
      </c>
      <c r="M697" s="364">
        <f t="shared" si="153"/>
        <v>0</v>
      </c>
      <c r="N697" s="364">
        <f t="shared" si="153"/>
        <v>0</v>
      </c>
      <c r="O697" s="364">
        <f t="shared" si="153"/>
        <v>0</v>
      </c>
      <c r="P697" s="364">
        <f t="shared" si="153"/>
        <v>0</v>
      </c>
      <c r="Q697" s="364">
        <f t="shared" si="153"/>
        <v>0</v>
      </c>
      <c r="R697" s="364">
        <f t="shared" si="153"/>
        <v>0</v>
      </c>
      <c r="S697" s="364">
        <f t="shared" si="153"/>
        <v>0</v>
      </c>
      <c r="T697" s="364">
        <f t="shared" si="153"/>
        <v>0</v>
      </c>
      <c r="U697" s="364">
        <f t="shared" si="153"/>
        <v>0</v>
      </c>
      <c r="V697" s="364">
        <f t="shared" si="153"/>
        <v>0</v>
      </c>
      <c r="W697" s="366">
        <f t="shared" si="153"/>
        <v>0</v>
      </c>
      <c r="Y697" s="238"/>
    </row>
    <row r="698" spans="2:25" outlineLevel="1" x14ac:dyDescent="0.25">
      <c r="B698" s="465"/>
      <c r="C698" s="272"/>
      <c r="D698" s="272"/>
      <c r="E698" s="273"/>
      <c r="F698" s="274" t="s">
        <v>65</v>
      </c>
      <c r="G698" s="394">
        <f>SUM('2. NCCF CAD'!G698,'3. NCCF USD'!G698,'4. NCCF EUR'!G698,'5. NCCF GBP'!G698,'6. NCCF Autres (inclus)'!G698)</f>
        <v>0</v>
      </c>
      <c r="H698" s="421">
        <f>SUM('2. NCCF CAD'!H698,'3. NCCF USD'!H698,'4. NCCF EUR'!H698,'5. NCCF GBP'!H698,'6. NCCF Autres (inclus)'!H698)</f>
        <v>0</v>
      </c>
      <c r="I698" s="389">
        <f>SUM('2. NCCF CAD'!I698,'3. NCCF USD'!I698,'4. NCCF EUR'!I698,'5. NCCF GBP'!I698,'6. NCCF Autres (inclus)'!I698)</f>
        <v>0</v>
      </c>
      <c r="J698" s="389">
        <f>SUM('2. NCCF CAD'!J698,'3. NCCF USD'!J698,'4. NCCF EUR'!J698,'5. NCCF GBP'!J698,'6. NCCF Autres (inclus)'!J698)</f>
        <v>0</v>
      </c>
      <c r="K698" s="436">
        <f>SUM('2. NCCF CAD'!K698,'3. NCCF USD'!K698,'4. NCCF EUR'!K698,'5. NCCF GBP'!K698,'6. NCCF Autres (inclus)'!K698)</f>
        <v>0</v>
      </c>
      <c r="L698" s="400">
        <f>SUM('2. NCCF CAD'!L698,'3. NCCF USD'!L698,'4. NCCF EUR'!L698,'5. NCCF GBP'!L698,'6. NCCF Autres (inclus)'!L698)</f>
        <v>0</v>
      </c>
      <c r="M698" s="392">
        <f>SUM('2. NCCF CAD'!M698,'3. NCCF USD'!M698,'4. NCCF EUR'!M698,'5. NCCF GBP'!M698,'6. NCCF Autres (inclus)'!M698)</f>
        <v>0</v>
      </c>
      <c r="N698" s="392">
        <f>SUM('2. NCCF CAD'!N698,'3. NCCF USD'!N698,'4. NCCF EUR'!N698,'5. NCCF GBP'!N698,'6. NCCF Autres (inclus)'!N698)</f>
        <v>0</v>
      </c>
      <c r="O698" s="392">
        <f>SUM('2. NCCF CAD'!O698,'3. NCCF USD'!O698,'4. NCCF EUR'!O698,'5. NCCF GBP'!O698,'6. NCCF Autres (inclus)'!O698)</f>
        <v>0</v>
      </c>
      <c r="P698" s="392">
        <f>SUM('2. NCCF CAD'!P698,'3. NCCF USD'!P698,'4. NCCF EUR'!P698,'5. NCCF GBP'!P698,'6. NCCF Autres (inclus)'!P698)</f>
        <v>0</v>
      </c>
      <c r="Q698" s="392">
        <f>SUM('2. NCCF CAD'!Q698,'3. NCCF USD'!Q698,'4. NCCF EUR'!Q698,'5. NCCF GBP'!Q698,'6. NCCF Autres (inclus)'!Q698)</f>
        <v>0</v>
      </c>
      <c r="R698" s="392">
        <f>SUM('2. NCCF CAD'!R698,'3. NCCF USD'!R698,'4. NCCF EUR'!R698,'5. NCCF GBP'!R698,'6. NCCF Autres (inclus)'!R698)</f>
        <v>0</v>
      </c>
      <c r="S698" s="392">
        <f>SUM('2. NCCF CAD'!S698,'3. NCCF USD'!S698,'4. NCCF EUR'!S698,'5. NCCF GBP'!S698,'6. NCCF Autres (inclus)'!S698)</f>
        <v>0</v>
      </c>
      <c r="T698" s="392">
        <f>SUM('2. NCCF CAD'!T698,'3. NCCF USD'!T698,'4. NCCF EUR'!T698,'5. NCCF GBP'!T698,'6. NCCF Autres (inclus)'!T698)</f>
        <v>0</v>
      </c>
      <c r="U698" s="388">
        <f>SUM('2. NCCF CAD'!U698,'3. NCCF USD'!U698,'4. NCCF EUR'!U698,'5. NCCF GBP'!U698,'6. NCCF Autres (inclus)'!U698)</f>
        <v>0</v>
      </c>
      <c r="V698" s="393">
        <f>SUM('2. NCCF CAD'!V698,'3. NCCF USD'!V698,'4. NCCF EUR'!V698,'5. NCCF GBP'!V698,'6. NCCF Autres (inclus)'!V698)</f>
        <v>0</v>
      </c>
      <c r="W698" s="420">
        <f>SUM('2. NCCF CAD'!W698,'3. NCCF USD'!W698,'4. NCCF EUR'!W698,'5. NCCF GBP'!W698,'6. NCCF Autres (inclus)'!W698)</f>
        <v>0</v>
      </c>
      <c r="Y698" s="236"/>
    </row>
    <row r="699" spans="2:25" outlineLevel="1" x14ac:dyDescent="0.25">
      <c r="B699" s="465"/>
      <c r="C699" s="272"/>
      <c r="D699" s="272"/>
      <c r="E699" s="273"/>
      <c r="F699" s="274" t="s">
        <v>66</v>
      </c>
      <c r="G699" s="394">
        <f>SUM('2. NCCF CAD'!G699,'3. NCCF USD'!G699,'4. NCCF EUR'!G699,'5. NCCF GBP'!G699,'6. NCCF Autres (inclus)'!G699)</f>
        <v>0</v>
      </c>
      <c r="H699" s="421">
        <f>SUM('2. NCCF CAD'!H699,'3. NCCF USD'!H699,'4. NCCF EUR'!H699,'5. NCCF GBP'!H699,'6. NCCF Autres (inclus)'!H699)</f>
        <v>0</v>
      </c>
      <c r="I699" s="389">
        <f>SUM('2. NCCF CAD'!I699,'3. NCCF USD'!I699,'4. NCCF EUR'!I699,'5. NCCF GBP'!I699,'6. NCCF Autres (inclus)'!I699)</f>
        <v>0</v>
      </c>
      <c r="J699" s="389">
        <f>SUM('2. NCCF CAD'!J699,'3. NCCF USD'!J699,'4. NCCF EUR'!J699,'5. NCCF GBP'!J699,'6. NCCF Autres (inclus)'!J699)</f>
        <v>0</v>
      </c>
      <c r="K699" s="436">
        <f>SUM('2. NCCF CAD'!K699,'3. NCCF USD'!K699,'4. NCCF EUR'!K699,'5. NCCF GBP'!K699,'6. NCCF Autres (inclus)'!K699)</f>
        <v>0</v>
      </c>
      <c r="L699" s="400">
        <f>SUM('2. NCCF CAD'!L699,'3. NCCF USD'!L699,'4. NCCF EUR'!L699,'5. NCCF GBP'!L699,'6. NCCF Autres (inclus)'!L699)</f>
        <v>0</v>
      </c>
      <c r="M699" s="392">
        <f>SUM('2. NCCF CAD'!M699,'3. NCCF USD'!M699,'4. NCCF EUR'!M699,'5. NCCF GBP'!M699,'6. NCCF Autres (inclus)'!M699)</f>
        <v>0</v>
      </c>
      <c r="N699" s="392">
        <f>SUM('2. NCCF CAD'!N699,'3. NCCF USD'!N699,'4. NCCF EUR'!N699,'5. NCCF GBP'!N699,'6. NCCF Autres (inclus)'!N699)</f>
        <v>0</v>
      </c>
      <c r="O699" s="392">
        <f>SUM('2. NCCF CAD'!O699,'3. NCCF USD'!O699,'4. NCCF EUR'!O699,'5. NCCF GBP'!O699,'6. NCCF Autres (inclus)'!O699)</f>
        <v>0</v>
      </c>
      <c r="P699" s="392">
        <f>SUM('2. NCCF CAD'!P699,'3. NCCF USD'!P699,'4. NCCF EUR'!P699,'5. NCCF GBP'!P699,'6. NCCF Autres (inclus)'!P699)</f>
        <v>0</v>
      </c>
      <c r="Q699" s="392">
        <f>SUM('2. NCCF CAD'!Q699,'3. NCCF USD'!Q699,'4. NCCF EUR'!Q699,'5. NCCF GBP'!Q699,'6. NCCF Autres (inclus)'!Q699)</f>
        <v>0</v>
      </c>
      <c r="R699" s="392">
        <f>SUM('2. NCCF CAD'!R699,'3. NCCF USD'!R699,'4. NCCF EUR'!R699,'5. NCCF GBP'!R699,'6. NCCF Autres (inclus)'!R699)</f>
        <v>0</v>
      </c>
      <c r="S699" s="392">
        <f>SUM('2. NCCF CAD'!S699,'3. NCCF USD'!S699,'4. NCCF EUR'!S699,'5. NCCF GBP'!S699,'6. NCCF Autres (inclus)'!S699)</f>
        <v>0</v>
      </c>
      <c r="T699" s="392">
        <f>SUM('2. NCCF CAD'!T699,'3. NCCF USD'!T699,'4. NCCF EUR'!T699,'5. NCCF GBP'!T699,'6. NCCF Autres (inclus)'!T699)</f>
        <v>0</v>
      </c>
      <c r="U699" s="388">
        <f>SUM('2. NCCF CAD'!U699,'3. NCCF USD'!U699,'4. NCCF EUR'!U699,'5. NCCF GBP'!U699,'6. NCCF Autres (inclus)'!U699)</f>
        <v>0</v>
      </c>
      <c r="V699" s="393">
        <f>SUM('2. NCCF CAD'!V699,'3. NCCF USD'!V699,'4. NCCF EUR'!V699,'5. NCCF GBP'!V699,'6. NCCF Autres (inclus)'!V699)</f>
        <v>0</v>
      </c>
      <c r="W699" s="420">
        <f>SUM('2. NCCF CAD'!W699,'3. NCCF USD'!W699,'4. NCCF EUR'!W699,'5. NCCF GBP'!W699,'6. NCCF Autres (inclus)'!W699)</f>
        <v>0</v>
      </c>
      <c r="Y699" s="236"/>
    </row>
    <row r="700" spans="2:25" x14ac:dyDescent="0.25">
      <c r="B700" s="465"/>
      <c r="C700" s="272"/>
      <c r="D700" s="272"/>
      <c r="E700" s="273" t="s">
        <v>67</v>
      </c>
      <c r="F700" s="273"/>
      <c r="G700" s="367">
        <f t="shared" ref="G700:W700" si="154">SUBTOTAL(9,G701:G703)</f>
        <v>0</v>
      </c>
      <c r="H700" s="368">
        <f t="shared" si="154"/>
        <v>0</v>
      </c>
      <c r="I700" s="369">
        <f t="shared" si="154"/>
        <v>0</v>
      </c>
      <c r="J700" s="369">
        <f t="shared" si="154"/>
        <v>0</v>
      </c>
      <c r="K700" s="370">
        <f t="shared" si="154"/>
        <v>0</v>
      </c>
      <c r="L700" s="364">
        <f t="shared" si="154"/>
        <v>0</v>
      </c>
      <c r="M700" s="364">
        <f t="shared" si="154"/>
        <v>0</v>
      </c>
      <c r="N700" s="364">
        <f t="shared" si="154"/>
        <v>0</v>
      </c>
      <c r="O700" s="364">
        <f t="shared" si="154"/>
        <v>0</v>
      </c>
      <c r="P700" s="364">
        <f t="shared" si="154"/>
        <v>0</v>
      </c>
      <c r="Q700" s="364">
        <f t="shared" si="154"/>
        <v>0</v>
      </c>
      <c r="R700" s="364">
        <f t="shared" si="154"/>
        <v>0</v>
      </c>
      <c r="S700" s="364">
        <f t="shared" si="154"/>
        <v>0</v>
      </c>
      <c r="T700" s="364">
        <f t="shared" si="154"/>
        <v>0</v>
      </c>
      <c r="U700" s="364">
        <f t="shared" si="154"/>
        <v>0</v>
      </c>
      <c r="V700" s="364">
        <f t="shared" si="154"/>
        <v>0</v>
      </c>
      <c r="W700" s="366">
        <f t="shared" si="154"/>
        <v>0</v>
      </c>
      <c r="Y700" s="238"/>
    </row>
    <row r="701" spans="2:25" outlineLevel="1" x14ac:dyDescent="0.25">
      <c r="B701" s="465"/>
      <c r="C701" s="272"/>
      <c r="D701" s="272"/>
      <c r="E701" s="273"/>
      <c r="F701" s="274" t="s">
        <v>68</v>
      </c>
      <c r="G701" s="394">
        <f>SUM('2. NCCF CAD'!G701,'3. NCCF USD'!G701,'4. NCCF EUR'!G701,'5. NCCF GBP'!G701,'6. NCCF Autres (inclus)'!G701)</f>
        <v>0</v>
      </c>
      <c r="H701" s="421">
        <f>SUM('2. NCCF CAD'!H701,'3. NCCF USD'!H701,'4. NCCF EUR'!H701,'5. NCCF GBP'!H701,'6. NCCF Autres (inclus)'!H701)</f>
        <v>0</v>
      </c>
      <c r="I701" s="389">
        <f>SUM('2. NCCF CAD'!I701,'3. NCCF USD'!I701,'4. NCCF EUR'!I701,'5. NCCF GBP'!I701,'6. NCCF Autres (inclus)'!I701)</f>
        <v>0</v>
      </c>
      <c r="J701" s="389">
        <f>SUM('2. NCCF CAD'!J701,'3. NCCF USD'!J701,'4. NCCF EUR'!J701,'5. NCCF GBP'!J701,'6. NCCF Autres (inclus)'!J701)</f>
        <v>0</v>
      </c>
      <c r="K701" s="436">
        <f>SUM('2. NCCF CAD'!K701,'3. NCCF USD'!K701,'4. NCCF EUR'!K701,'5. NCCF GBP'!K701,'6. NCCF Autres (inclus)'!K701)</f>
        <v>0</v>
      </c>
      <c r="L701" s="400">
        <f>SUM('2. NCCF CAD'!L701,'3. NCCF USD'!L701,'4. NCCF EUR'!L701,'5. NCCF GBP'!L701,'6. NCCF Autres (inclus)'!L701)</f>
        <v>0</v>
      </c>
      <c r="M701" s="392">
        <f>SUM('2. NCCF CAD'!M701,'3. NCCF USD'!M701,'4. NCCF EUR'!M701,'5. NCCF GBP'!M701,'6. NCCF Autres (inclus)'!M701)</f>
        <v>0</v>
      </c>
      <c r="N701" s="392">
        <f>SUM('2. NCCF CAD'!N701,'3. NCCF USD'!N701,'4. NCCF EUR'!N701,'5. NCCF GBP'!N701,'6. NCCF Autres (inclus)'!N701)</f>
        <v>0</v>
      </c>
      <c r="O701" s="392">
        <f>SUM('2. NCCF CAD'!O701,'3. NCCF USD'!O701,'4. NCCF EUR'!O701,'5. NCCF GBP'!O701,'6. NCCF Autres (inclus)'!O701)</f>
        <v>0</v>
      </c>
      <c r="P701" s="392">
        <f>SUM('2. NCCF CAD'!P701,'3. NCCF USD'!P701,'4. NCCF EUR'!P701,'5. NCCF GBP'!P701,'6. NCCF Autres (inclus)'!P701)</f>
        <v>0</v>
      </c>
      <c r="Q701" s="392">
        <f>SUM('2. NCCF CAD'!Q701,'3. NCCF USD'!Q701,'4. NCCF EUR'!Q701,'5. NCCF GBP'!Q701,'6. NCCF Autres (inclus)'!Q701)</f>
        <v>0</v>
      </c>
      <c r="R701" s="392">
        <f>SUM('2. NCCF CAD'!R701,'3. NCCF USD'!R701,'4. NCCF EUR'!R701,'5. NCCF GBP'!R701,'6. NCCF Autres (inclus)'!R701)</f>
        <v>0</v>
      </c>
      <c r="S701" s="392">
        <f>SUM('2. NCCF CAD'!S701,'3. NCCF USD'!S701,'4. NCCF EUR'!S701,'5. NCCF GBP'!S701,'6. NCCF Autres (inclus)'!S701)</f>
        <v>0</v>
      </c>
      <c r="T701" s="392">
        <f>SUM('2. NCCF CAD'!T701,'3. NCCF USD'!T701,'4. NCCF EUR'!T701,'5. NCCF GBP'!T701,'6. NCCF Autres (inclus)'!T701)</f>
        <v>0</v>
      </c>
      <c r="U701" s="388">
        <f>SUM('2. NCCF CAD'!U701,'3. NCCF USD'!U701,'4. NCCF EUR'!U701,'5. NCCF GBP'!U701,'6. NCCF Autres (inclus)'!U701)</f>
        <v>0</v>
      </c>
      <c r="V701" s="393">
        <f>SUM('2. NCCF CAD'!V701,'3. NCCF USD'!V701,'4. NCCF EUR'!V701,'5. NCCF GBP'!V701,'6. NCCF Autres (inclus)'!V701)</f>
        <v>0</v>
      </c>
      <c r="W701" s="420">
        <f>SUM('2. NCCF CAD'!W701,'3. NCCF USD'!W701,'4. NCCF EUR'!W701,'5. NCCF GBP'!W701,'6. NCCF Autres (inclus)'!W701)</f>
        <v>0</v>
      </c>
      <c r="Y701" s="236"/>
    </row>
    <row r="702" spans="2:25" outlineLevel="1" x14ac:dyDescent="0.25">
      <c r="B702" s="465"/>
      <c r="C702" s="272"/>
      <c r="D702" s="272"/>
      <c r="E702" s="273"/>
      <c r="F702" s="274" t="s">
        <v>69</v>
      </c>
      <c r="G702" s="394">
        <f>SUM('2. NCCF CAD'!G702,'3. NCCF USD'!G702,'4. NCCF EUR'!G702,'5. NCCF GBP'!G702,'6. NCCF Autres (inclus)'!G702)</f>
        <v>0</v>
      </c>
      <c r="H702" s="421">
        <f>SUM('2. NCCF CAD'!H702,'3. NCCF USD'!H702,'4. NCCF EUR'!H702,'5. NCCF GBP'!H702,'6. NCCF Autres (inclus)'!H702)</f>
        <v>0</v>
      </c>
      <c r="I702" s="389">
        <f>SUM('2. NCCF CAD'!I702,'3. NCCF USD'!I702,'4. NCCF EUR'!I702,'5. NCCF GBP'!I702,'6. NCCF Autres (inclus)'!I702)</f>
        <v>0</v>
      </c>
      <c r="J702" s="389">
        <f>SUM('2. NCCF CAD'!J702,'3. NCCF USD'!J702,'4. NCCF EUR'!J702,'5. NCCF GBP'!J702,'6. NCCF Autres (inclus)'!J702)</f>
        <v>0</v>
      </c>
      <c r="K702" s="436">
        <f>SUM('2. NCCF CAD'!K702,'3. NCCF USD'!K702,'4. NCCF EUR'!K702,'5. NCCF GBP'!K702,'6. NCCF Autres (inclus)'!K702)</f>
        <v>0</v>
      </c>
      <c r="L702" s="400">
        <f>SUM('2. NCCF CAD'!L702,'3. NCCF USD'!L702,'4. NCCF EUR'!L702,'5. NCCF GBP'!L702,'6. NCCF Autres (inclus)'!L702)</f>
        <v>0</v>
      </c>
      <c r="M702" s="392">
        <f>SUM('2. NCCF CAD'!M702,'3. NCCF USD'!M702,'4. NCCF EUR'!M702,'5. NCCF GBP'!M702,'6. NCCF Autres (inclus)'!M702)</f>
        <v>0</v>
      </c>
      <c r="N702" s="392">
        <f>SUM('2. NCCF CAD'!N702,'3. NCCF USD'!N702,'4. NCCF EUR'!N702,'5. NCCF GBP'!N702,'6. NCCF Autres (inclus)'!N702)</f>
        <v>0</v>
      </c>
      <c r="O702" s="392">
        <f>SUM('2. NCCF CAD'!O702,'3. NCCF USD'!O702,'4. NCCF EUR'!O702,'5. NCCF GBP'!O702,'6. NCCF Autres (inclus)'!O702)</f>
        <v>0</v>
      </c>
      <c r="P702" s="392">
        <f>SUM('2. NCCF CAD'!P702,'3. NCCF USD'!P702,'4. NCCF EUR'!P702,'5. NCCF GBP'!P702,'6. NCCF Autres (inclus)'!P702)</f>
        <v>0</v>
      </c>
      <c r="Q702" s="392">
        <f>SUM('2. NCCF CAD'!Q702,'3. NCCF USD'!Q702,'4. NCCF EUR'!Q702,'5. NCCF GBP'!Q702,'6. NCCF Autres (inclus)'!Q702)</f>
        <v>0</v>
      </c>
      <c r="R702" s="392">
        <f>SUM('2. NCCF CAD'!R702,'3. NCCF USD'!R702,'4. NCCF EUR'!R702,'5. NCCF GBP'!R702,'6. NCCF Autres (inclus)'!R702)</f>
        <v>0</v>
      </c>
      <c r="S702" s="392">
        <f>SUM('2. NCCF CAD'!S702,'3. NCCF USD'!S702,'4. NCCF EUR'!S702,'5. NCCF GBP'!S702,'6. NCCF Autres (inclus)'!S702)</f>
        <v>0</v>
      </c>
      <c r="T702" s="392">
        <f>SUM('2. NCCF CAD'!T702,'3. NCCF USD'!T702,'4. NCCF EUR'!T702,'5. NCCF GBP'!T702,'6. NCCF Autres (inclus)'!T702)</f>
        <v>0</v>
      </c>
      <c r="U702" s="388">
        <f>SUM('2. NCCF CAD'!U702,'3. NCCF USD'!U702,'4. NCCF EUR'!U702,'5. NCCF GBP'!U702,'6. NCCF Autres (inclus)'!U702)</f>
        <v>0</v>
      </c>
      <c r="V702" s="393">
        <f>SUM('2. NCCF CAD'!V702,'3. NCCF USD'!V702,'4. NCCF EUR'!V702,'5. NCCF GBP'!V702,'6. NCCF Autres (inclus)'!V702)</f>
        <v>0</v>
      </c>
      <c r="W702" s="420">
        <f>SUM('2. NCCF CAD'!W702,'3. NCCF USD'!W702,'4. NCCF EUR'!W702,'5. NCCF GBP'!W702,'6. NCCF Autres (inclus)'!W702)</f>
        <v>0</v>
      </c>
      <c r="Y702" s="236"/>
    </row>
    <row r="703" spans="2:25" outlineLevel="1" x14ac:dyDescent="0.25">
      <c r="B703" s="465"/>
      <c r="C703" s="272"/>
      <c r="D703" s="272"/>
      <c r="E703" s="273"/>
      <c r="F703" s="274" t="s">
        <v>70</v>
      </c>
      <c r="G703" s="394">
        <f>SUM('2. NCCF CAD'!G703,'3. NCCF USD'!G703,'4. NCCF EUR'!G703,'5. NCCF GBP'!G703,'6. NCCF Autres (inclus)'!G703)</f>
        <v>0</v>
      </c>
      <c r="H703" s="421">
        <f>SUM('2. NCCF CAD'!H703,'3. NCCF USD'!H703,'4. NCCF EUR'!H703,'5. NCCF GBP'!H703,'6. NCCF Autres (inclus)'!H703)</f>
        <v>0</v>
      </c>
      <c r="I703" s="389">
        <f>SUM('2. NCCF CAD'!I703,'3. NCCF USD'!I703,'4. NCCF EUR'!I703,'5. NCCF GBP'!I703,'6. NCCF Autres (inclus)'!I703)</f>
        <v>0</v>
      </c>
      <c r="J703" s="389">
        <f>SUM('2. NCCF CAD'!J703,'3. NCCF USD'!J703,'4. NCCF EUR'!J703,'5. NCCF GBP'!J703,'6. NCCF Autres (inclus)'!J703)</f>
        <v>0</v>
      </c>
      <c r="K703" s="436">
        <f>SUM('2. NCCF CAD'!K703,'3. NCCF USD'!K703,'4. NCCF EUR'!K703,'5. NCCF GBP'!K703,'6. NCCF Autres (inclus)'!K703)</f>
        <v>0</v>
      </c>
      <c r="L703" s="400">
        <f>SUM('2. NCCF CAD'!L703,'3. NCCF USD'!L703,'4. NCCF EUR'!L703,'5. NCCF GBP'!L703,'6. NCCF Autres (inclus)'!L703)</f>
        <v>0</v>
      </c>
      <c r="M703" s="392">
        <f>SUM('2. NCCF CAD'!M703,'3. NCCF USD'!M703,'4. NCCF EUR'!M703,'5. NCCF GBP'!M703,'6. NCCF Autres (inclus)'!M703)</f>
        <v>0</v>
      </c>
      <c r="N703" s="392">
        <f>SUM('2. NCCF CAD'!N703,'3. NCCF USD'!N703,'4. NCCF EUR'!N703,'5. NCCF GBP'!N703,'6. NCCF Autres (inclus)'!N703)</f>
        <v>0</v>
      </c>
      <c r="O703" s="392">
        <f>SUM('2. NCCF CAD'!O703,'3. NCCF USD'!O703,'4. NCCF EUR'!O703,'5. NCCF GBP'!O703,'6. NCCF Autres (inclus)'!O703)</f>
        <v>0</v>
      </c>
      <c r="P703" s="392">
        <f>SUM('2. NCCF CAD'!P703,'3. NCCF USD'!P703,'4. NCCF EUR'!P703,'5. NCCF GBP'!P703,'6. NCCF Autres (inclus)'!P703)</f>
        <v>0</v>
      </c>
      <c r="Q703" s="392">
        <f>SUM('2. NCCF CAD'!Q703,'3. NCCF USD'!Q703,'4. NCCF EUR'!Q703,'5. NCCF GBP'!Q703,'6. NCCF Autres (inclus)'!Q703)</f>
        <v>0</v>
      </c>
      <c r="R703" s="392">
        <f>SUM('2. NCCF CAD'!R703,'3. NCCF USD'!R703,'4. NCCF EUR'!R703,'5. NCCF GBP'!R703,'6. NCCF Autres (inclus)'!R703)</f>
        <v>0</v>
      </c>
      <c r="S703" s="392">
        <f>SUM('2. NCCF CAD'!S703,'3. NCCF USD'!S703,'4. NCCF EUR'!S703,'5. NCCF GBP'!S703,'6. NCCF Autres (inclus)'!S703)</f>
        <v>0</v>
      </c>
      <c r="T703" s="392">
        <f>SUM('2. NCCF CAD'!T703,'3. NCCF USD'!T703,'4. NCCF EUR'!T703,'5. NCCF GBP'!T703,'6. NCCF Autres (inclus)'!T703)</f>
        <v>0</v>
      </c>
      <c r="U703" s="388">
        <f>SUM('2. NCCF CAD'!U703,'3. NCCF USD'!U703,'4. NCCF EUR'!U703,'5. NCCF GBP'!U703,'6. NCCF Autres (inclus)'!U703)</f>
        <v>0</v>
      </c>
      <c r="V703" s="393">
        <f>SUM('2. NCCF CAD'!V703,'3. NCCF USD'!V703,'4. NCCF EUR'!V703,'5. NCCF GBP'!V703,'6. NCCF Autres (inclus)'!V703)</f>
        <v>0</v>
      </c>
      <c r="W703" s="420">
        <f>SUM('2. NCCF CAD'!W703,'3. NCCF USD'!W703,'4. NCCF EUR'!W703,'5. NCCF GBP'!W703,'6. NCCF Autres (inclus)'!W703)</f>
        <v>0</v>
      </c>
      <c r="Y703" s="236"/>
    </row>
    <row r="704" spans="2:25" x14ac:dyDescent="0.25">
      <c r="B704" s="465"/>
      <c r="C704" s="272"/>
      <c r="D704" s="272" t="s">
        <v>71</v>
      </c>
      <c r="E704" s="273"/>
      <c r="F704" s="273"/>
      <c r="G704" s="367"/>
      <c r="H704" s="368"/>
      <c r="I704" s="369"/>
      <c r="J704" s="369"/>
      <c r="K704" s="369"/>
      <c r="L704" s="363"/>
      <c r="M704" s="364"/>
      <c r="N704" s="364"/>
      <c r="O704" s="364"/>
      <c r="P704" s="364"/>
      <c r="Q704" s="364"/>
      <c r="R704" s="364"/>
      <c r="S704" s="364"/>
      <c r="T704" s="364"/>
      <c r="U704" s="364"/>
      <c r="V704" s="365"/>
      <c r="W704" s="365"/>
      <c r="Y704" s="353"/>
    </row>
    <row r="705" spans="2:25" x14ac:dyDescent="0.25">
      <c r="B705" s="465"/>
      <c r="C705" s="272"/>
      <c r="D705" s="272"/>
      <c r="E705" s="273" t="s">
        <v>72</v>
      </c>
      <c r="F705" s="273"/>
      <c r="G705" s="367">
        <f t="shared" ref="G705:W705" si="155">SUBTOTAL(9,G706:G707)</f>
        <v>0</v>
      </c>
      <c r="H705" s="368">
        <f t="shared" si="155"/>
        <v>0</v>
      </c>
      <c r="I705" s="369">
        <f t="shared" si="155"/>
        <v>0</v>
      </c>
      <c r="J705" s="369">
        <f t="shared" si="155"/>
        <v>0</v>
      </c>
      <c r="K705" s="370">
        <f t="shared" si="155"/>
        <v>0</v>
      </c>
      <c r="L705" s="364">
        <f t="shared" si="155"/>
        <v>0</v>
      </c>
      <c r="M705" s="364">
        <f t="shared" si="155"/>
        <v>0</v>
      </c>
      <c r="N705" s="364">
        <f t="shared" si="155"/>
        <v>0</v>
      </c>
      <c r="O705" s="364">
        <f t="shared" si="155"/>
        <v>0</v>
      </c>
      <c r="P705" s="364">
        <f t="shared" si="155"/>
        <v>0</v>
      </c>
      <c r="Q705" s="364">
        <f t="shared" si="155"/>
        <v>0</v>
      </c>
      <c r="R705" s="364">
        <f t="shared" si="155"/>
        <v>0</v>
      </c>
      <c r="S705" s="364">
        <f t="shared" si="155"/>
        <v>0</v>
      </c>
      <c r="T705" s="364">
        <f t="shared" si="155"/>
        <v>0</v>
      </c>
      <c r="U705" s="364">
        <f t="shared" si="155"/>
        <v>0</v>
      </c>
      <c r="V705" s="364">
        <f t="shared" si="155"/>
        <v>0</v>
      </c>
      <c r="W705" s="366">
        <f t="shared" si="155"/>
        <v>0</v>
      </c>
      <c r="Y705" s="354"/>
    </row>
    <row r="706" spans="2:25" outlineLevel="1" x14ac:dyDescent="0.25">
      <c r="B706" s="465"/>
      <c r="C706" s="272"/>
      <c r="D706" s="272"/>
      <c r="E706" s="273"/>
      <c r="F706" s="274" t="s">
        <v>73</v>
      </c>
      <c r="G706" s="394">
        <f>SUM('2. NCCF CAD'!G706,'3. NCCF USD'!G706,'4. NCCF EUR'!G706,'5. NCCF GBP'!G706,'6. NCCF Autres (inclus)'!G706)</f>
        <v>0</v>
      </c>
      <c r="H706" s="421">
        <f>SUM('2. NCCF CAD'!H706,'3. NCCF USD'!H706,'4. NCCF EUR'!H706,'5. NCCF GBP'!H706,'6. NCCF Autres (inclus)'!H706)</f>
        <v>0</v>
      </c>
      <c r="I706" s="389">
        <f>SUM('2. NCCF CAD'!I706,'3. NCCF USD'!I706,'4. NCCF EUR'!I706,'5. NCCF GBP'!I706,'6. NCCF Autres (inclus)'!I706)</f>
        <v>0</v>
      </c>
      <c r="J706" s="389">
        <f>SUM('2. NCCF CAD'!J706,'3. NCCF USD'!J706,'4. NCCF EUR'!J706,'5. NCCF GBP'!J706,'6. NCCF Autres (inclus)'!J706)</f>
        <v>0</v>
      </c>
      <c r="K706" s="436">
        <f>SUM('2. NCCF CAD'!K706,'3. NCCF USD'!K706,'4. NCCF EUR'!K706,'5. NCCF GBP'!K706,'6. NCCF Autres (inclus)'!K706)</f>
        <v>0</v>
      </c>
      <c r="L706" s="400">
        <f>SUM('2. NCCF CAD'!L706,'3. NCCF USD'!L706,'4. NCCF EUR'!L706,'5. NCCF GBP'!L706,'6. NCCF Autres (inclus)'!L706)</f>
        <v>0</v>
      </c>
      <c r="M706" s="392">
        <f>SUM('2. NCCF CAD'!M706,'3. NCCF USD'!M706,'4. NCCF EUR'!M706,'5. NCCF GBP'!M706,'6. NCCF Autres (inclus)'!M706)</f>
        <v>0</v>
      </c>
      <c r="N706" s="392">
        <f>SUM('2. NCCF CAD'!N706,'3. NCCF USD'!N706,'4. NCCF EUR'!N706,'5. NCCF GBP'!N706,'6. NCCF Autres (inclus)'!N706)</f>
        <v>0</v>
      </c>
      <c r="O706" s="392">
        <f>SUM('2. NCCF CAD'!O706,'3. NCCF USD'!O706,'4. NCCF EUR'!O706,'5. NCCF GBP'!O706,'6. NCCF Autres (inclus)'!O706)</f>
        <v>0</v>
      </c>
      <c r="P706" s="392">
        <f>SUM('2. NCCF CAD'!P706,'3. NCCF USD'!P706,'4. NCCF EUR'!P706,'5. NCCF GBP'!P706,'6. NCCF Autres (inclus)'!P706)</f>
        <v>0</v>
      </c>
      <c r="Q706" s="392">
        <f>SUM('2. NCCF CAD'!Q706,'3. NCCF USD'!Q706,'4. NCCF EUR'!Q706,'5. NCCF GBP'!Q706,'6. NCCF Autres (inclus)'!Q706)</f>
        <v>0</v>
      </c>
      <c r="R706" s="392">
        <f>SUM('2. NCCF CAD'!R706,'3. NCCF USD'!R706,'4. NCCF EUR'!R706,'5. NCCF GBP'!R706,'6. NCCF Autres (inclus)'!R706)</f>
        <v>0</v>
      </c>
      <c r="S706" s="392">
        <f>SUM('2. NCCF CAD'!S706,'3. NCCF USD'!S706,'4. NCCF EUR'!S706,'5. NCCF GBP'!S706,'6. NCCF Autres (inclus)'!S706)</f>
        <v>0</v>
      </c>
      <c r="T706" s="392">
        <f>SUM('2. NCCF CAD'!T706,'3. NCCF USD'!T706,'4. NCCF EUR'!T706,'5. NCCF GBP'!T706,'6. NCCF Autres (inclus)'!T706)</f>
        <v>0</v>
      </c>
      <c r="U706" s="388">
        <f>SUM('2. NCCF CAD'!U706,'3. NCCF USD'!U706,'4. NCCF EUR'!U706,'5. NCCF GBP'!U706,'6. NCCF Autres (inclus)'!U706)</f>
        <v>0</v>
      </c>
      <c r="V706" s="393">
        <f>SUM('2. NCCF CAD'!V706,'3. NCCF USD'!V706,'4. NCCF EUR'!V706,'5. NCCF GBP'!V706,'6. NCCF Autres (inclus)'!V706)</f>
        <v>0</v>
      </c>
      <c r="W706" s="420">
        <f>SUM('2. NCCF CAD'!W706,'3. NCCF USD'!W706,'4. NCCF EUR'!W706,'5. NCCF GBP'!W706,'6. NCCF Autres (inclus)'!W706)</f>
        <v>0</v>
      </c>
      <c r="Y706" s="236"/>
    </row>
    <row r="707" spans="2:25" outlineLevel="1" x14ac:dyDescent="0.25">
      <c r="B707" s="465"/>
      <c r="C707" s="272"/>
      <c r="D707" s="272"/>
      <c r="E707" s="273"/>
      <c r="F707" s="274" t="s">
        <v>74</v>
      </c>
      <c r="G707" s="394">
        <f>SUM('2. NCCF CAD'!G707,'3. NCCF USD'!G707,'4. NCCF EUR'!G707,'5. NCCF GBP'!G707,'6. NCCF Autres (inclus)'!G707)</f>
        <v>0</v>
      </c>
      <c r="H707" s="421">
        <f>SUM('2. NCCF CAD'!H707,'3. NCCF USD'!H707,'4. NCCF EUR'!H707,'5. NCCF GBP'!H707,'6. NCCF Autres (inclus)'!H707)</f>
        <v>0</v>
      </c>
      <c r="I707" s="389">
        <f>SUM('2. NCCF CAD'!I707,'3. NCCF USD'!I707,'4. NCCF EUR'!I707,'5. NCCF GBP'!I707,'6. NCCF Autres (inclus)'!I707)</f>
        <v>0</v>
      </c>
      <c r="J707" s="389">
        <f>SUM('2. NCCF CAD'!J707,'3. NCCF USD'!J707,'4. NCCF EUR'!J707,'5. NCCF GBP'!J707,'6. NCCF Autres (inclus)'!J707)</f>
        <v>0</v>
      </c>
      <c r="K707" s="436">
        <f>SUM('2. NCCF CAD'!K707,'3. NCCF USD'!K707,'4. NCCF EUR'!K707,'5. NCCF GBP'!K707,'6. NCCF Autres (inclus)'!K707)</f>
        <v>0</v>
      </c>
      <c r="L707" s="400">
        <f>SUM('2. NCCF CAD'!L707,'3. NCCF USD'!L707,'4. NCCF EUR'!L707,'5. NCCF GBP'!L707,'6. NCCF Autres (inclus)'!L707)</f>
        <v>0</v>
      </c>
      <c r="M707" s="392">
        <f>SUM('2. NCCF CAD'!M707,'3. NCCF USD'!M707,'4. NCCF EUR'!M707,'5. NCCF GBP'!M707,'6. NCCF Autres (inclus)'!M707)</f>
        <v>0</v>
      </c>
      <c r="N707" s="392">
        <f>SUM('2. NCCF CAD'!N707,'3. NCCF USD'!N707,'4. NCCF EUR'!N707,'5. NCCF GBP'!N707,'6. NCCF Autres (inclus)'!N707)</f>
        <v>0</v>
      </c>
      <c r="O707" s="392">
        <f>SUM('2. NCCF CAD'!O707,'3. NCCF USD'!O707,'4. NCCF EUR'!O707,'5. NCCF GBP'!O707,'6. NCCF Autres (inclus)'!O707)</f>
        <v>0</v>
      </c>
      <c r="P707" s="392">
        <f>SUM('2. NCCF CAD'!P707,'3. NCCF USD'!P707,'4. NCCF EUR'!P707,'5. NCCF GBP'!P707,'6. NCCF Autres (inclus)'!P707)</f>
        <v>0</v>
      </c>
      <c r="Q707" s="392">
        <f>SUM('2. NCCF CAD'!Q707,'3. NCCF USD'!Q707,'4. NCCF EUR'!Q707,'5. NCCF GBP'!Q707,'6. NCCF Autres (inclus)'!Q707)</f>
        <v>0</v>
      </c>
      <c r="R707" s="392">
        <f>SUM('2. NCCF CAD'!R707,'3. NCCF USD'!R707,'4. NCCF EUR'!R707,'5. NCCF GBP'!R707,'6. NCCF Autres (inclus)'!R707)</f>
        <v>0</v>
      </c>
      <c r="S707" s="392">
        <f>SUM('2. NCCF CAD'!S707,'3. NCCF USD'!S707,'4. NCCF EUR'!S707,'5. NCCF GBP'!S707,'6. NCCF Autres (inclus)'!S707)</f>
        <v>0</v>
      </c>
      <c r="T707" s="392">
        <f>SUM('2. NCCF CAD'!T707,'3. NCCF USD'!T707,'4. NCCF EUR'!T707,'5. NCCF GBP'!T707,'6. NCCF Autres (inclus)'!T707)</f>
        <v>0</v>
      </c>
      <c r="U707" s="388">
        <f>SUM('2. NCCF CAD'!U707,'3. NCCF USD'!U707,'4. NCCF EUR'!U707,'5. NCCF GBP'!U707,'6. NCCF Autres (inclus)'!U707)</f>
        <v>0</v>
      </c>
      <c r="V707" s="393">
        <f>SUM('2. NCCF CAD'!V707,'3. NCCF USD'!V707,'4. NCCF EUR'!V707,'5. NCCF GBP'!V707,'6. NCCF Autres (inclus)'!V707)</f>
        <v>0</v>
      </c>
      <c r="W707" s="420">
        <f>SUM('2. NCCF CAD'!W707,'3. NCCF USD'!W707,'4. NCCF EUR'!W707,'5. NCCF GBP'!W707,'6. NCCF Autres (inclus)'!W707)</f>
        <v>0</v>
      </c>
      <c r="Y707" s="236"/>
    </row>
    <row r="708" spans="2:25" x14ac:dyDescent="0.25">
      <c r="B708" s="465"/>
      <c r="C708" s="272"/>
      <c r="D708" s="272"/>
      <c r="E708" s="273" t="s">
        <v>75</v>
      </c>
      <c r="F708" s="273"/>
      <c r="G708" s="367">
        <f t="shared" ref="G708:W708" si="156">SUBTOTAL(9,G709:G710)</f>
        <v>0</v>
      </c>
      <c r="H708" s="368">
        <f t="shared" si="156"/>
        <v>0</v>
      </c>
      <c r="I708" s="369">
        <f t="shared" si="156"/>
        <v>0</v>
      </c>
      <c r="J708" s="369">
        <f t="shared" si="156"/>
        <v>0</v>
      </c>
      <c r="K708" s="370">
        <f t="shared" si="156"/>
        <v>0</v>
      </c>
      <c r="L708" s="364">
        <f t="shared" si="156"/>
        <v>0</v>
      </c>
      <c r="M708" s="364">
        <f t="shared" si="156"/>
        <v>0</v>
      </c>
      <c r="N708" s="364">
        <f t="shared" si="156"/>
        <v>0</v>
      </c>
      <c r="O708" s="364">
        <f t="shared" si="156"/>
        <v>0</v>
      </c>
      <c r="P708" s="364">
        <f t="shared" si="156"/>
        <v>0</v>
      </c>
      <c r="Q708" s="364">
        <f t="shared" si="156"/>
        <v>0</v>
      </c>
      <c r="R708" s="364">
        <f t="shared" si="156"/>
        <v>0</v>
      </c>
      <c r="S708" s="364">
        <f t="shared" si="156"/>
        <v>0</v>
      </c>
      <c r="T708" s="364">
        <f t="shared" si="156"/>
        <v>0</v>
      </c>
      <c r="U708" s="364">
        <f t="shared" si="156"/>
        <v>0</v>
      </c>
      <c r="V708" s="364">
        <f t="shared" si="156"/>
        <v>0</v>
      </c>
      <c r="W708" s="366">
        <f t="shared" si="156"/>
        <v>0</v>
      </c>
      <c r="Y708" s="238"/>
    </row>
    <row r="709" spans="2:25" outlineLevel="1" x14ac:dyDescent="0.25">
      <c r="B709" s="465"/>
      <c r="C709" s="272"/>
      <c r="D709" s="272"/>
      <c r="E709" s="273"/>
      <c r="F709" s="274" t="s">
        <v>76</v>
      </c>
      <c r="G709" s="394">
        <f>SUM('2. NCCF CAD'!G709,'3. NCCF USD'!G709,'4. NCCF EUR'!G709,'5. NCCF GBP'!G709,'6. NCCF Autres (inclus)'!G709)</f>
        <v>0</v>
      </c>
      <c r="H709" s="421">
        <f>SUM('2. NCCF CAD'!H709,'3. NCCF USD'!H709,'4. NCCF EUR'!H709,'5. NCCF GBP'!H709,'6. NCCF Autres (inclus)'!H709)</f>
        <v>0</v>
      </c>
      <c r="I709" s="389">
        <f>SUM('2. NCCF CAD'!I709,'3. NCCF USD'!I709,'4. NCCF EUR'!I709,'5. NCCF GBP'!I709,'6. NCCF Autres (inclus)'!I709)</f>
        <v>0</v>
      </c>
      <c r="J709" s="389">
        <f>SUM('2. NCCF CAD'!J709,'3. NCCF USD'!J709,'4. NCCF EUR'!J709,'5. NCCF GBP'!J709,'6. NCCF Autres (inclus)'!J709)</f>
        <v>0</v>
      </c>
      <c r="K709" s="436">
        <f>SUM('2. NCCF CAD'!K709,'3. NCCF USD'!K709,'4. NCCF EUR'!K709,'5. NCCF GBP'!K709,'6. NCCF Autres (inclus)'!K709)</f>
        <v>0</v>
      </c>
      <c r="L709" s="400">
        <f>SUM('2. NCCF CAD'!L709,'3. NCCF USD'!L709,'4. NCCF EUR'!L709,'5. NCCF GBP'!L709,'6. NCCF Autres (inclus)'!L709)</f>
        <v>0</v>
      </c>
      <c r="M709" s="392">
        <f>SUM('2. NCCF CAD'!M709,'3. NCCF USD'!M709,'4. NCCF EUR'!M709,'5. NCCF GBP'!M709,'6. NCCF Autres (inclus)'!M709)</f>
        <v>0</v>
      </c>
      <c r="N709" s="392">
        <f>SUM('2. NCCF CAD'!N709,'3. NCCF USD'!N709,'4. NCCF EUR'!N709,'5. NCCF GBP'!N709,'6. NCCF Autres (inclus)'!N709)</f>
        <v>0</v>
      </c>
      <c r="O709" s="392">
        <f>SUM('2. NCCF CAD'!O709,'3. NCCF USD'!O709,'4. NCCF EUR'!O709,'5. NCCF GBP'!O709,'6. NCCF Autres (inclus)'!O709)</f>
        <v>0</v>
      </c>
      <c r="P709" s="392">
        <f>SUM('2. NCCF CAD'!P709,'3. NCCF USD'!P709,'4. NCCF EUR'!P709,'5. NCCF GBP'!P709,'6. NCCF Autres (inclus)'!P709)</f>
        <v>0</v>
      </c>
      <c r="Q709" s="392">
        <f>SUM('2. NCCF CAD'!Q709,'3. NCCF USD'!Q709,'4. NCCF EUR'!Q709,'5. NCCF GBP'!Q709,'6. NCCF Autres (inclus)'!Q709)</f>
        <v>0</v>
      </c>
      <c r="R709" s="392">
        <f>SUM('2. NCCF CAD'!R709,'3. NCCF USD'!R709,'4. NCCF EUR'!R709,'5. NCCF GBP'!R709,'6. NCCF Autres (inclus)'!R709)</f>
        <v>0</v>
      </c>
      <c r="S709" s="392">
        <f>SUM('2. NCCF CAD'!S709,'3. NCCF USD'!S709,'4. NCCF EUR'!S709,'5. NCCF GBP'!S709,'6. NCCF Autres (inclus)'!S709)</f>
        <v>0</v>
      </c>
      <c r="T709" s="392">
        <f>SUM('2. NCCF CAD'!T709,'3. NCCF USD'!T709,'4. NCCF EUR'!T709,'5. NCCF GBP'!T709,'6. NCCF Autres (inclus)'!T709)</f>
        <v>0</v>
      </c>
      <c r="U709" s="388">
        <f>SUM('2. NCCF CAD'!U709,'3. NCCF USD'!U709,'4. NCCF EUR'!U709,'5. NCCF GBP'!U709,'6. NCCF Autres (inclus)'!U709)</f>
        <v>0</v>
      </c>
      <c r="V709" s="393">
        <f>SUM('2. NCCF CAD'!V709,'3. NCCF USD'!V709,'4. NCCF EUR'!V709,'5. NCCF GBP'!V709,'6. NCCF Autres (inclus)'!V709)</f>
        <v>0</v>
      </c>
      <c r="W709" s="420">
        <f>SUM('2. NCCF CAD'!W709,'3. NCCF USD'!W709,'4. NCCF EUR'!W709,'5. NCCF GBP'!W709,'6. NCCF Autres (inclus)'!W709)</f>
        <v>0</v>
      </c>
      <c r="Y709" s="236"/>
    </row>
    <row r="710" spans="2:25" outlineLevel="1" x14ac:dyDescent="0.25">
      <c r="B710" s="465"/>
      <c r="C710" s="272"/>
      <c r="D710" s="272"/>
      <c r="E710" s="273"/>
      <c r="F710" s="274" t="s">
        <v>77</v>
      </c>
      <c r="G710" s="394">
        <f>SUM('2. NCCF CAD'!G710,'3. NCCF USD'!G710,'4. NCCF EUR'!G710,'5. NCCF GBP'!G710,'6. NCCF Autres (inclus)'!G710)</f>
        <v>0</v>
      </c>
      <c r="H710" s="421">
        <f>SUM('2. NCCF CAD'!H710,'3. NCCF USD'!H710,'4. NCCF EUR'!H710,'5. NCCF GBP'!H710,'6. NCCF Autres (inclus)'!H710)</f>
        <v>0</v>
      </c>
      <c r="I710" s="389">
        <f>SUM('2. NCCF CAD'!I710,'3. NCCF USD'!I710,'4. NCCF EUR'!I710,'5. NCCF GBP'!I710,'6. NCCF Autres (inclus)'!I710)</f>
        <v>0</v>
      </c>
      <c r="J710" s="389">
        <f>SUM('2. NCCF CAD'!J710,'3. NCCF USD'!J710,'4. NCCF EUR'!J710,'5. NCCF GBP'!J710,'6. NCCF Autres (inclus)'!J710)</f>
        <v>0</v>
      </c>
      <c r="K710" s="436">
        <f>SUM('2. NCCF CAD'!K710,'3. NCCF USD'!K710,'4. NCCF EUR'!K710,'5. NCCF GBP'!K710,'6. NCCF Autres (inclus)'!K710)</f>
        <v>0</v>
      </c>
      <c r="L710" s="400">
        <f>SUM('2. NCCF CAD'!L710,'3. NCCF USD'!L710,'4. NCCF EUR'!L710,'5. NCCF GBP'!L710,'6. NCCF Autres (inclus)'!L710)</f>
        <v>0</v>
      </c>
      <c r="M710" s="392">
        <f>SUM('2. NCCF CAD'!M710,'3. NCCF USD'!M710,'4. NCCF EUR'!M710,'5. NCCF GBP'!M710,'6. NCCF Autres (inclus)'!M710)</f>
        <v>0</v>
      </c>
      <c r="N710" s="392">
        <f>SUM('2. NCCF CAD'!N710,'3. NCCF USD'!N710,'4. NCCF EUR'!N710,'5. NCCF GBP'!N710,'6. NCCF Autres (inclus)'!N710)</f>
        <v>0</v>
      </c>
      <c r="O710" s="392">
        <f>SUM('2. NCCF CAD'!O710,'3. NCCF USD'!O710,'4. NCCF EUR'!O710,'5. NCCF GBP'!O710,'6. NCCF Autres (inclus)'!O710)</f>
        <v>0</v>
      </c>
      <c r="P710" s="392">
        <f>SUM('2. NCCF CAD'!P710,'3. NCCF USD'!P710,'4. NCCF EUR'!P710,'5. NCCF GBP'!P710,'6. NCCF Autres (inclus)'!P710)</f>
        <v>0</v>
      </c>
      <c r="Q710" s="392">
        <f>SUM('2. NCCF CAD'!Q710,'3. NCCF USD'!Q710,'4. NCCF EUR'!Q710,'5. NCCF GBP'!Q710,'6. NCCF Autres (inclus)'!Q710)</f>
        <v>0</v>
      </c>
      <c r="R710" s="392">
        <f>SUM('2. NCCF CAD'!R710,'3. NCCF USD'!R710,'4. NCCF EUR'!R710,'5. NCCF GBP'!R710,'6. NCCF Autres (inclus)'!R710)</f>
        <v>0</v>
      </c>
      <c r="S710" s="392">
        <f>SUM('2. NCCF CAD'!S710,'3. NCCF USD'!S710,'4. NCCF EUR'!S710,'5. NCCF GBP'!S710,'6. NCCF Autres (inclus)'!S710)</f>
        <v>0</v>
      </c>
      <c r="T710" s="392">
        <f>SUM('2. NCCF CAD'!T710,'3. NCCF USD'!T710,'4. NCCF EUR'!T710,'5. NCCF GBP'!T710,'6. NCCF Autres (inclus)'!T710)</f>
        <v>0</v>
      </c>
      <c r="U710" s="388">
        <f>SUM('2. NCCF CAD'!U710,'3. NCCF USD'!U710,'4. NCCF EUR'!U710,'5. NCCF GBP'!U710,'6. NCCF Autres (inclus)'!U710)</f>
        <v>0</v>
      </c>
      <c r="V710" s="393">
        <f>SUM('2. NCCF CAD'!V710,'3. NCCF USD'!V710,'4. NCCF EUR'!V710,'5. NCCF GBP'!V710,'6. NCCF Autres (inclus)'!V710)</f>
        <v>0</v>
      </c>
      <c r="W710" s="420">
        <f>SUM('2. NCCF CAD'!W710,'3. NCCF USD'!W710,'4. NCCF EUR'!W710,'5. NCCF GBP'!W710,'6. NCCF Autres (inclus)'!W710)</f>
        <v>0</v>
      </c>
      <c r="Y710" s="236"/>
    </row>
    <row r="711" spans="2:25" x14ac:dyDescent="0.25">
      <c r="B711" s="465"/>
      <c r="C711" s="272"/>
      <c r="D711" s="272"/>
      <c r="E711" s="273" t="s">
        <v>78</v>
      </c>
      <c r="F711" s="273"/>
      <c r="G711" s="367">
        <f t="shared" ref="G711:W711" si="157">SUBTOTAL(9,G712:G713)</f>
        <v>0</v>
      </c>
      <c r="H711" s="368">
        <f t="shared" si="157"/>
        <v>0</v>
      </c>
      <c r="I711" s="369">
        <f t="shared" si="157"/>
        <v>0</v>
      </c>
      <c r="J711" s="369">
        <f t="shared" si="157"/>
        <v>0</v>
      </c>
      <c r="K711" s="370">
        <f t="shared" si="157"/>
        <v>0</v>
      </c>
      <c r="L711" s="364">
        <f t="shared" si="157"/>
        <v>0</v>
      </c>
      <c r="M711" s="364">
        <f t="shared" si="157"/>
        <v>0</v>
      </c>
      <c r="N711" s="364">
        <f t="shared" si="157"/>
        <v>0</v>
      </c>
      <c r="O711" s="364">
        <f t="shared" si="157"/>
        <v>0</v>
      </c>
      <c r="P711" s="364">
        <f t="shared" si="157"/>
        <v>0</v>
      </c>
      <c r="Q711" s="364">
        <f t="shared" si="157"/>
        <v>0</v>
      </c>
      <c r="R711" s="364">
        <f t="shared" si="157"/>
        <v>0</v>
      </c>
      <c r="S711" s="364">
        <f t="shared" si="157"/>
        <v>0</v>
      </c>
      <c r="T711" s="364">
        <f t="shared" si="157"/>
        <v>0</v>
      </c>
      <c r="U711" s="364">
        <f t="shared" si="157"/>
        <v>0</v>
      </c>
      <c r="V711" s="364">
        <f t="shared" si="157"/>
        <v>0</v>
      </c>
      <c r="W711" s="366">
        <f t="shared" si="157"/>
        <v>0</v>
      </c>
      <c r="Y711" s="238"/>
    </row>
    <row r="712" spans="2:25" outlineLevel="1" x14ac:dyDescent="0.25">
      <c r="B712" s="465"/>
      <c r="C712" s="272"/>
      <c r="D712" s="272"/>
      <c r="E712" s="273"/>
      <c r="F712" s="274" t="s">
        <v>79</v>
      </c>
      <c r="G712" s="394">
        <f>SUM('2. NCCF CAD'!G712,'3. NCCF USD'!G712,'4. NCCF EUR'!G712,'5. NCCF GBP'!G712,'6. NCCF Autres (inclus)'!G712)</f>
        <v>0</v>
      </c>
      <c r="H712" s="421">
        <f>SUM('2. NCCF CAD'!H712,'3. NCCF USD'!H712,'4. NCCF EUR'!H712,'5. NCCF GBP'!H712,'6. NCCF Autres (inclus)'!H712)</f>
        <v>0</v>
      </c>
      <c r="I712" s="389">
        <f>SUM('2. NCCF CAD'!I712,'3. NCCF USD'!I712,'4. NCCF EUR'!I712,'5. NCCF GBP'!I712,'6. NCCF Autres (inclus)'!I712)</f>
        <v>0</v>
      </c>
      <c r="J712" s="389">
        <f>SUM('2. NCCF CAD'!J712,'3. NCCF USD'!J712,'4. NCCF EUR'!J712,'5. NCCF GBP'!J712,'6. NCCF Autres (inclus)'!J712)</f>
        <v>0</v>
      </c>
      <c r="K712" s="436">
        <f>SUM('2. NCCF CAD'!K712,'3. NCCF USD'!K712,'4. NCCF EUR'!K712,'5. NCCF GBP'!K712,'6. NCCF Autres (inclus)'!K712)</f>
        <v>0</v>
      </c>
      <c r="L712" s="400">
        <f>SUM('2. NCCF CAD'!L712,'3. NCCF USD'!L712,'4. NCCF EUR'!L712,'5. NCCF GBP'!L712,'6. NCCF Autres (inclus)'!L712)</f>
        <v>0</v>
      </c>
      <c r="M712" s="392">
        <f>SUM('2. NCCF CAD'!M712,'3. NCCF USD'!M712,'4. NCCF EUR'!M712,'5. NCCF GBP'!M712,'6. NCCF Autres (inclus)'!M712)</f>
        <v>0</v>
      </c>
      <c r="N712" s="392">
        <f>SUM('2. NCCF CAD'!N712,'3. NCCF USD'!N712,'4. NCCF EUR'!N712,'5. NCCF GBP'!N712,'6. NCCF Autres (inclus)'!N712)</f>
        <v>0</v>
      </c>
      <c r="O712" s="392">
        <f>SUM('2. NCCF CAD'!O712,'3. NCCF USD'!O712,'4. NCCF EUR'!O712,'5. NCCF GBP'!O712,'6. NCCF Autres (inclus)'!O712)</f>
        <v>0</v>
      </c>
      <c r="P712" s="392">
        <f>SUM('2. NCCF CAD'!P712,'3. NCCF USD'!P712,'4. NCCF EUR'!P712,'5. NCCF GBP'!P712,'6. NCCF Autres (inclus)'!P712)</f>
        <v>0</v>
      </c>
      <c r="Q712" s="392">
        <f>SUM('2. NCCF CAD'!Q712,'3. NCCF USD'!Q712,'4. NCCF EUR'!Q712,'5. NCCF GBP'!Q712,'6. NCCF Autres (inclus)'!Q712)</f>
        <v>0</v>
      </c>
      <c r="R712" s="392">
        <f>SUM('2. NCCF CAD'!R712,'3. NCCF USD'!R712,'4. NCCF EUR'!R712,'5. NCCF GBP'!R712,'6. NCCF Autres (inclus)'!R712)</f>
        <v>0</v>
      </c>
      <c r="S712" s="392">
        <f>SUM('2. NCCF CAD'!S712,'3. NCCF USD'!S712,'4. NCCF EUR'!S712,'5. NCCF GBP'!S712,'6. NCCF Autres (inclus)'!S712)</f>
        <v>0</v>
      </c>
      <c r="T712" s="392">
        <f>SUM('2. NCCF CAD'!T712,'3. NCCF USD'!T712,'4. NCCF EUR'!T712,'5. NCCF GBP'!T712,'6. NCCF Autres (inclus)'!T712)</f>
        <v>0</v>
      </c>
      <c r="U712" s="388">
        <f>SUM('2. NCCF CAD'!U712,'3. NCCF USD'!U712,'4. NCCF EUR'!U712,'5. NCCF GBP'!U712,'6. NCCF Autres (inclus)'!U712)</f>
        <v>0</v>
      </c>
      <c r="V712" s="393">
        <f>SUM('2. NCCF CAD'!V712,'3. NCCF USD'!V712,'4. NCCF EUR'!V712,'5. NCCF GBP'!V712,'6. NCCF Autres (inclus)'!V712)</f>
        <v>0</v>
      </c>
      <c r="W712" s="420">
        <f>SUM('2. NCCF CAD'!W712,'3. NCCF USD'!W712,'4. NCCF EUR'!W712,'5. NCCF GBP'!W712,'6. NCCF Autres (inclus)'!W712)</f>
        <v>0</v>
      </c>
      <c r="Y712" s="236"/>
    </row>
    <row r="713" spans="2:25" outlineLevel="1" x14ac:dyDescent="0.25">
      <c r="B713" s="465"/>
      <c r="C713" s="272"/>
      <c r="D713" s="272"/>
      <c r="E713" s="273"/>
      <c r="F713" s="274" t="s">
        <v>80</v>
      </c>
      <c r="G713" s="394">
        <f>SUM('2. NCCF CAD'!G713,'3. NCCF USD'!G713,'4. NCCF EUR'!G713,'5. NCCF GBP'!G713,'6. NCCF Autres (inclus)'!G713)</f>
        <v>0</v>
      </c>
      <c r="H713" s="421">
        <f>SUM('2. NCCF CAD'!H713,'3. NCCF USD'!H713,'4. NCCF EUR'!H713,'5. NCCF GBP'!H713,'6. NCCF Autres (inclus)'!H713)</f>
        <v>0</v>
      </c>
      <c r="I713" s="389">
        <f>SUM('2. NCCF CAD'!I713,'3. NCCF USD'!I713,'4. NCCF EUR'!I713,'5. NCCF GBP'!I713,'6. NCCF Autres (inclus)'!I713)</f>
        <v>0</v>
      </c>
      <c r="J713" s="389">
        <f>SUM('2. NCCF CAD'!J713,'3. NCCF USD'!J713,'4. NCCF EUR'!J713,'5. NCCF GBP'!J713,'6. NCCF Autres (inclus)'!J713)</f>
        <v>0</v>
      </c>
      <c r="K713" s="436">
        <f>SUM('2. NCCF CAD'!K713,'3. NCCF USD'!K713,'4. NCCF EUR'!K713,'5. NCCF GBP'!K713,'6. NCCF Autres (inclus)'!K713)</f>
        <v>0</v>
      </c>
      <c r="L713" s="400">
        <f>SUM('2. NCCF CAD'!L713,'3. NCCF USD'!L713,'4. NCCF EUR'!L713,'5. NCCF GBP'!L713,'6. NCCF Autres (inclus)'!L713)</f>
        <v>0</v>
      </c>
      <c r="M713" s="392">
        <f>SUM('2. NCCF CAD'!M713,'3. NCCF USD'!M713,'4. NCCF EUR'!M713,'5. NCCF GBP'!M713,'6. NCCF Autres (inclus)'!M713)</f>
        <v>0</v>
      </c>
      <c r="N713" s="392">
        <f>SUM('2. NCCF CAD'!N713,'3. NCCF USD'!N713,'4. NCCF EUR'!N713,'5. NCCF GBP'!N713,'6. NCCF Autres (inclus)'!N713)</f>
        <v>0</v>
      </c>
      <c r="O713" s="392">
        <f>SUM('2. NCCF CAD'!O713,'3. NCCF USD'!O713,'4. NCCF EUR'!O713,'5. NCCF GBP'!O713,'6. NCCF Autres (inclus)'!O713)</f>
        <v>0</v>
      </c>
      <c r="P713" s="392">
        <f>SUM('2. NCCF CAD'!P713,'3. NCCF USD'!P713,'4. NCCF EUR'!P713,'5. NCCF GBP'!P713,'6. NCCF Autres (inclus)'!P713)</f>
        <v>0</v>
      </c>
      <c r="Q713" s="392">
        <f>SUM('2. NCCF CAD'!Q713,'3. NCCF USD'!Q713,'4. NCCF EUR'!Q713,'5. NCCF GBP'!Q713,'6. NCCF Autres (inclus)'!Q713)</f>
        <v>0</v>
      </c>
      <c r="R713" s="392">
        <f>SUM('2. NCCF CAD'!R713,'3. NCCF USD'!R713,'4. NCCF EUR'!R713,'5. NCCF GBP'!R713,'6. NCCF Autres (inclus)'!R713)</f>
        <v>0</v>
      </c>
      <c r="S713" s="392">
        <f>SUM('2. NCCF CAD'!S713,'3. NCCF USD'!S713,'4. NCCF EUR'!S713,'5. NCCF GBP'!S713,'6. NCCF Autres (inclus)'!S713)</f>
        <v>0</v>
      </c>
      <c r="T713" s="392">
        <f>SUM('2. NCCF CAD'!T713,'3. NCCF USD'!T713,'4. NCCF EUR'!T713,'5. NCCF GBP'!T713,'6. NCCF Autres (inclus)'!T713)</f>
        <v>0</v>
      </c>
      <c r="U713" s="388">
        <f>SUM('2. NCCF CAD'!U713,'3. NCCF USD'!U713,'4. NCCF EUR'!U713,'5. NCCF GBP'!U713,'6. NCCF Autres (inclus)'!U713)</f>
        <v>0</v>
      </c>
      <c r="V713" s="393">
        <f>SUM('2. NCCF CAD'!V713,'3. NCCF USD'!V713,'4. NCCF EUR'!V713,'5. NCCF GBP'!V713,'6. NCCF Autres (inclus)'!V713)</f>
        <v>0</v>
      </c>
      <c r="W713" s="420">
        <f>SUM('2. NCCF CAD'!W713,'3. NCCF USD'!W713,'4. NCCF EUR'!W713,'5. NCCF GBP'!W713,'6. NCCF Autres (inclus)'!W713)</f>
        <v>0</v>
      </c>
      <c r="Y713" s="236"/>
    </row>
    <row r="714" spans="2:25" x14ac:dyDescent="0.25">
      <c r="B714" s="465"/>
      <c r="C714" s="272"/>
      <c r="D714" s="272"/>
      <c r="E714" s="273" t="s">
        <v>81</v>
      </c>
      <c r="F714" s="273"/>
      <c r="G714" s="367">
        <f t="shared" ref="G714:W714" si="158">SUBTOTAL(9,G715:G716)</f>
        <v>0</v>
      </c>
      <c r="H714" s="368">
        <f t="shared" si="158"/>
        <v>0</v>
      </c>
      <c r="I714" s="369">
        <f t="shared" si="158"/>
        <v>0</v>
      </c>
      <c r="J714" s="369">
        <f t="shared" si="158"/>
        <v>0</v>
      </c>
      <c r="K714" s="370">
        <f t="shared" si="158"/>
        <v>0</v>
      </c>
      <c r="L714" s="364">
        <f t="shared" si="158"/>
        <v>0</v>
      </c>
      <c r="M714" s="364">
        <f t="shared" si="158"/>
        <v>0</v>
      </c>
      <c r="N714" s="364">
        <f t="shared" si="158"/>
        <v>0</v>
      </c>
      <c r="O714" s="364">
        <f t="shared" si="158"/>
        <v>0</v>
      </c>
      <c r="P714" s="364">
        <f t="shared" si="158"/>
        <v>0</v>
      </c>
      <c r="Q714" s="364">
        <f t="shared" si="158"/>
        <v>0</v>
      </c>
      <c r="R714" s="364">
        <f t="shared" si="158"/>
        <v>0</v>
      </c>
      <c r="S714" s="364">
        <f t="shared" si="158"/>
        <v>0</v>
      </c>
      <c r="T714" s="364">
        <f t="shared" si="158"/>
        <v>0</v>
      </c>
      <c r="U714" s="364">
        <f t="shared" si="158"/>
        <v>0</v>
      </c>
      <c r="V714" s="364">
        <f t="shared" si="158"/>
        <v>0</v>
      </c>
      <c r="W714" s="366">
        <f t="shared" si="158"/>
        <v>0</v>
      </c>
      <c r="Y714" s="238"/>
    </row>
    <row r="715" spans="2:25" outlineLevel="1" x14ac:dyDescent="0.25">
      <c r="B715" s="465"/>
      <c r="C715" s="272"/>
      <c r="D715" s="272"/>
      <c r="E715" s="273"/>
      <c r="F715" s="274" t="s">
        <v>82</v>
      </c>
      <c r="G715" s="394">
        <f>SUM('2. NCCF CAD'!G715,'3. NCCF USD'!G715,'4. NCCF EUR'!G715,'5. NCCF GBP'!G715,'6. NCCF Autres (inclus)'!G715)</f>
        <v>0</v>
      </c>
      <c r="H715" s="421">
        <f>SUM('2. NCCF CAD'!H715,'3. NCCF USD'!H715,'4. NCCF EUR'!H715,'5. NCCF GBP'!H715,'6. NCCF Autres (inclus)'!H715)</f>
        <v>0</v>
      </c>
      <c r="I715" s="389">
        <f>SUM('2. NCCF CAD'!I715,'3. NCCF USD'!I715,'4. NCCF EUR'!I715,'5. NCCF GBP'!I715,'6. NCCF Autres (inclus)'!I715)</f>
        <v>0</v>
      </c>
      <c r="J715" s="389">
        <f>SUM('2. NCCF CAD'!J715,'3. NCCF USD'!J715,'4. NCCF EUR'!J715,'5. NCCF GBP'!J715,'6. NCCF Autres (inclus)'!J715)</f>
        <v>0</v>
      </c>
      <c r="K715" s="436">
        <f>SUM('2. NCCF CAD'!K715,'3. NCCF USD'!K715,'4. NCCF EUR'!K715,'5. NCCF GBP'!K715,'6. NCCF Autres (inclus)'!K715)</f>
        <v>0</v>
      </c>
      <c r="L715" s="400">
        <f>SUM('2. NCCF CAD'!L715,'3. NCCF USD'!L715,'4. NCCF EUR'!L715,'5. NCCF GBP'!L715,'6. NCCF Autres (inclus)'!L715)</f>
        <v>0</v>
      </c>
      <c r="M715" s="392">
        <f>SUM('2. NCCF CAD'!M715,'3. NCCF USD'!M715,'4. NCCF EUR'!M715,'5. NCCF GBP'!M715,'6. NCCF Autres (inclus)'!M715)</f>
        <v>0</v>
      </c>
      <c r="N715" s="392">
        <f>SUM('2. NCCF CAD'!N715,'3. NCCF USD'!N715,'4. NCCF EUR'!N715,'5. NCCF GBP'!N715,'6. NCCF Autres (inclus)'!N715)</f>
        <v>0</v>
      </c>
      <c r="O715" s="392">
        <f>SUM('2. NCCF CAD'!O715,'3. NCCF USD'!O715,'4. NCCF EUR'!O715,'5. NCCF GBP'!O715,'6. NCCF Autres (inclus)'!O715)</f>
        <v>0</v>
      </c>
      <c r="P715" s="392">
        <f>SUM('2. NCCF CAD'!P715,'3. NCCF USD'!P715,'4. NCCF EUR'!P715,'5. NCCF GBP'!P715,'6. NCCF Autres (inclus)'!P715)</f>
        <v>0</v>
      </c>
      <c r="Q715" s="392">
        <f>SUM('2. NCCF CAD'!Q715,'3. NCCF USD'!Q715,'4. NCCF EUR'!Q715,'5. NCCF GBP'!Q715,'6. NCCF Autres (inclus)'!Q715)</f>
        <v>0</v>
      </c>
      <c r="R715" s="392">
        <f>SUM('2. NCCF CAD'!R715,'3. NCCF USD'!R715,'4. NCCF EUR'!R715,'5. NCCF GBP'!R715,'6. NCCF Autres (inclus)'!R715)</f>
        <v>0</v>
      </c>
      <c r="S715" s="392">
        <f>SUM('2. NCCF CAD'!S715,'3. NCCF USD'!S715,'4. NCCF EUR'!S715,'5. NCCF GBP'!S715,'6. NCCF Autres (inclus)'!S715)</f>
        <v>0</v>
      </c>
      <c r="T715" s="392">
        <f>SUM('2. NCCF CAD'!T715,'3. NCCF USD'!T715,'4. NCCF EUR'!T715,'5. NCCF GBP'!T715,'6. NCCF Autres (inclus)'!T715)</f>
        <v>0</v>
      </c>
      <c r="U715" s="388">
        <f>SUM('2. NCCF CAD'!U715,'3. NCCF USD'!U715,'4. NCCF EUR'!U715,'5. NCCF GBP'!U715,'6. NCCF Autres (inclus)'!U715)</f>
        <v>0</v>
      </c>
      <c r="V715" s="393">
        <f>SUM('2. NCCF CAD'!V715,'3. NCCF USD'!V715,'4. NCCF EUR'!V715,'5. NCCF GBP'!V715,'6. NCCF Autres (inclus)'!V715)</f>
        <v>0</v>
      </c>
      <c r="W715" s="420">
        <f>SUM('2. NCCF CAD'!W715,'3. NCCF USD'!W715,'4. NCCF EUR'!W715,'5. NCCF GBP'!W715,'6. NCCF Autres (inclus)'!W715)</f>
        <v>0</v>
      </c>
      <c r="Y715" s="236"/>
    </row>
    <row r="716" spans="2:25" outlineLevel="1" x14ac:dyDescent="0.25">
      <c r="B716" s="465"/>
      <c r="C716" s="272"/>
      <c r="D716" s="272"/>
      <c r="E716" s="273"/>
      <c r="F716" s="274" t="s">
        <v>83</v>
      </c>
      <c r="G716" s="394">
        <f>SUM('2. NCCF CAD'!G716,'3. NCCF USD'!G716,'4. NCCF EUR'!G716,'5. NCCF GBP'!G716,'6. NCCF Autres (inclus)'!G716)</f>
        <v>0</v>
      </c>
      <c r="H716" s="421">
        <f>SUM('2. NCCF CAD'!H716,'3. NCCF USD'!H716,'4. NCCF EUR'!H716,'5. NCCF GBP'!H716,'6. NCCF Autres (inclus)'!H716)</f>
        <v>0</v>
      </c>
      <c r="I716" s="389">
        <f>SUM('2. NCCF CAD'!I716,'3. NCCF USD'!I716,'4. NCCF EUR'!I716,'5. NCCF GBP'!I716,'6. NCCF Autres (inclus)'!I716)</f>
        <v>0</v>
      </c>
      <c r="J716" s="389">
        <f>SUM('2. NCCF CAD'!J716,'3. NCCF USD'!J716,'4. NCCF EUR'!J716,'5. NCCF GBP'!J716,'6. NCCF Autres (inclus)'!J716)</f>
        <v>0</v>
      </c>
      <c r="K716" s="436">
        <f>SUM('2. NCCF CAD'!K716,'3. NCCF USD'!K716,'4. NCCF EUR'!K716,'5. NCCF GBP'!K716,'6. NCCF Autres (inclus)'!K716)</f>
        <v>0</v>
      </c>
      <c r="L716" s="400">
        <f>SUM('2. NCCF CAD'!L716,'3. NCCF USD'!L716,'4. NCCF EUR'!L716,'5. NCCF GBP'!L716,'6. NCCF Autres (inclus)'!L716)</f>
        <v>0</v>
      </c>
      <c r="M716" s="392">
        <f>SUM('2. NCCF CAD'!M716,'3. NCCF USD'!M716,'4. NCCF EUR'!M716,'5. NCCF GBP'!M716,'6. NCCF Autres (inclus)'!M716)</f>
        <v>0</v>
      </c>
      <c r="N716" s="392">
        <f>SUM('2. NCCF CAD'!N716,'3. NCCF USD'!N716,'4. NCCF EUR'!N716,'5. NCCF GBP'!N716,'6. NCCF Autres (inclus)'!N716)</f>
        <v>0</v>
      </c>
      <c r="O716" s="392">
        <f>SUM('2. NCCF CAD'!O716,'3. NCCF USD'!O716,'4. NCCF EUR'!O716,'5. NCCF GBP'!O716,'6. NCCF Autres (inclus)'!O716)</f>
        <v>0</v>
      </c>
      <c r="P716" s="392">
        <f>SUM('2. NCCF CAD'!P716,'3. NCCF USD'!P716,'4. NCCF EUR'!P716,'5. NCCF GBP'!P716,'6. NCCF Autres (inclus)'!P716)</f>
        <v>0</v>
      </c>
      <c r="Q716" s="392">
        <f>SUM('2. NCCF CAD'!Q716,'3. NCCF USD'!Q716,'4. NCCF EUR'!Q716,'5. NCCF GBP'!Q716,'6. NCCF Autres (inclus)'!Q716)</f>
        <v>0</v>
      </c>
      <c r="R716" s="392">
        <f>SUM('2. NCCF CAD'!R716,'3. NCCF USD'!R716,'4. NCCF EUR'!R716,'5. NCCF GBP'!R716,'6. NCCF Autres (inclus)'!R716)</f>
        <v>0</v>
      </c>
      <c r="S716" s="392">
        <f>SUM('2. NCCF CAD'!S716,'3. NCCF USD'!S716,'4. NCCF EUR'!S716,'5. NCCF GBP'!S716,'6. NCCF Autres (inclus)'!S716)</f>
        <v>0</v>
      </c>
      <c r="T716" s="392">
        <f>SUM('2. NCCF CAD'!T716,'3. NCCF USD'!T716,'4. NCCF EUR'!T716,'5. NCCF GBP'!T716,'6. NCCF Autres (inclus)'!T716)</f>
        <v>0</v>
      </c>
      <c r="U716" s="388">
        <f>SUM('2. NCCF CAD'!U716,'3. NCCF USD'!U716,'4. NCCF EUR'!U716,'5. NCCF GBP'!U716,'6. NCCF Autres (inclus)'!U716)</f>
        <v>0</v>
      </c>
      <c r="V716" s="393">
        <f>SUM('2. NCCF CAD'!V716,'3. NCCF USD'!V716,'4. NCCF EUR'!V716,'5. NCCF GBP'!V716,'6. NCCF Autres (inclus)'!V716)</f>
        <v>0</v>
      </c>
      <c r="W716" s="420">
        <f>SUM('2. NCCF CAD'!W716,'3. NCCF USD'!W716,'4. NCCF EUR'!W716,'5. NCCF GBP'!W716,'6. NCCF Autres (inclus)'!W716)</f>
        <v>0</v>
      </c>
      <c r="Y716" s="236"/>
    </row>
    <row r="717" spans="2:25" x14ac:dyDescent="0.25">
      <c r="B717" s="465"/>
      <c r="C717" s="272"/>
      <c r="D717" s="272"/>
      <c r="E717" s="273" t="s">
        <v>84</v>
      </c>
      <c r="F717" s="273"/>
      <c r="G717" s="367">
        <f t="shared" ref="G717:W717" si="159">SUBTOTAL(9,G718:G719)</f>
        <v>0</v>
      </c>
      <c r="H717" s="368">
        <f t="shared" si="159"/>
        <v>0</v>
      </c>
      <c r="I717" s="369">
        <f t="shared" si="159"/>
        <v>0</v>
      </c>
      <c r="J717" s="369">
        <f t="shared" si="159"/>
        <v>0</v>
      </c>
      <c r="K717" s="370">
        <f t="shared" si="159"/>
        <v>0</v>
      </c>
      <c r="L717" s="364">
        <f t="shared" si="159"/>
        <v>0</v>
      </c>
      <c r="M717" s="364">
        <f t="shared" si="159"/>
        <v>0</v>
      </c>
      <c r="N717" s="364">
        <f t="shared" si="159"/>
        <v>0</v>
      </c>
      <c r="O717" s="364">
        <f t="shared" si="159"/>
        <v>0</v>
      </c>
      <c r="P717" s="364">
        <f t="shared" si="159"/>
        <v>0</v>
      </c>
      <c r="Q717" s="364">
        <f t="shared" si="159"/>
        <v>0</v>
      </c>
      <c r="R717" s="364">
        <f t="shared" si="159"/>
        <v>0</v>
      </c>
      <c r="S717" s="364">
        <f t="shared" si="159"/>
        <v>0</v>
      </c>
      <c r="T717" s="364">
        <f t="shared" si="159"/>
        <v>0</v>
      </c>
      <c r="U717" s="364">
        <f t="shared" si="159"/>
        <v>0</v>
      </c>
      <c r="V717" s="364">
        <f t="shared" si="159"/>
        <v>0</v>
      </c>
      <c r="W717" s="366">
        <f t="shared" si="159"/>
        <v>0</v>
      </c>
      <c r="Y717" s="238"/>
    </row>
    <row r="718" spans="2:25" outlineLevel="1" x14ac:dyDescent="0.25">
      <c r="B718" s="465"/>
      <c r="C718" s="272"/>
      <c r="D718" s="272"/>
      <c r="E718" s="273"/>
      <c r="F718" s="274" t="s">
        <v>85</v>
      </c>
      <c r="G718" s="394">
        <f>SUM('2. NCCF CAD'!G718,'3. NCCF USD'!G718,'4. NCCF EUR'!G718,'5. NCCF GBP'!G718,'6. NCCF Autres (inclus)'!G718)</f>
        <v>0</v>
      </c>
      <c r="H718" s="421">
        <f>SUM('2. NCCF CAD'!H718,'3. NCCF USD'!H718,'4. NCCF EUR'!H718,'5. NCCF GBP'!H718,'6. NCCF Autres (inclus)'!H718)</f>
        <v>0</v>
      </c>
      <c r="I718" s="389">
        <f>SUM('2. NCCF CAD'!I718,'3. NCCF USD'!I718,'4. NCCF EUR'!I718,'5. NCCF GBP'!I718,'6. NCCF Autres (inclus)'!I718)</f>
        <v>0</v>
      </c>
      <c r="J718" s="389">
        <f>SUM('2. NCCF CAD'!J718,'3. NCCF USD'!J718,'4. NCCF EUR'!J718,'5. NCCF GBP'!J718,'6. NCCF Autres (inclus)'!J718)</f>
        <v>0</v>
      </c>
      <c r="K718" s="436">
        <f>SUM('2. NCCF CAD'!K718,'3. NCCF USD'!K718,'4. NCCF EUR'!K718,'5. NCCF GBP'!K718,'6. NCCF Autres (inclus)'!K718)</f>
        <v>0</v>
      </c>
      <c r="L718" s="400">
        <f>SUM('2. NCCF CAD'!L718,'3. NCCF USD'!L718,'4. NCCF EUR'!L718,'5. NCCF GBP'!L718,'6. NCCF Autres (inclus)'!L718)</f>
        <v>0</v>
      </c>
      <c r="M718" s="392">
        <f>SUM('2. NCCF CAD'!M718,'3. NCCF USD'!M718,'4. NCCF EUR'!M718,'5. NCCF GBP'!M718,'6. NCCF Autres (inclus)'!M718)</f>
        <v>0</v>
      </c>
      <c r="N718" s="392">
        <f>SUM('2. NCCF CAD'!N718,'3. NCCF USD'!N718,'4. NCCF EUR'!N718,'5. NCCF GBP'!N718,'6. NCCF Autres (inclus)'!N718)</f>
        <v>0</v>
      </c>
      <c r="O718" s="392">
        <f>SUM('2. NCCF CAD'!O718,'3. NCCF USD'!O718,'4. NCCF EUR'!O718,'5. NCCF GBP'!O718,'6. NCCF Autres (inclus)'!O718)</f>
        <v>0</v>
      </c>
      <c r="P718" s="392">
        <f>SUM('2. NCCF CAD'!P718,'3. NCCF USD'!P718,'4. NCCF EUR'!P718,'5. NCCF GBP'!P718,'6. NCCF Autres (inclus)'!P718)</f>
        <v>0</v>
      </c>
      <c r="Q718" s="392">
        <f>SUM('2. NCCF CAD'!Q718,'3. NCCF USD'!Q718,'4. NCCF EUR'!Q718,'5. NCCF GBP'!Q718,'6. NCCF Autres (inclus)'!Q718)</f>
        <v>0</v>
      </c>
      <c r="R718" s="392">
        <f>SUM('2. NCCF CAD'!R718,'3. NCCF USD'!R718,'4. NCCF EUR'!R718,'5. NCCF GBP'!R718,'6. NCCF Autres (inclus)'!R718)</f>
        <v>0</v>
      </c>
      <c r="S718" s="392">
        <f>SUM('2. NCCF CAD'!S718,'3. NCCF USD'!S718,'4. NCCF EUR'!S718,'5. NCCF GBP'!S718,'6. NCCF Autres (inclus)'!S718)</f>
        <v>0</v>
      </c>
      <c r="T718" s="392">
        <f>SUM('2. NCCF CAD'!T718,'3. NCCF USD'!T718,'4. NCCF EUR'!T718,'5. NCCF GBP'!T718,'6. NCCF Autres (inclus)'!T718)</f>
        <v>0</v>
      </c>
      <c r="U718" s="388">
        <f>SUM('2. NCCF CAD'!U718,'3. NCCF USD'!U718,'4. NCCF EUR'!U718,'5. NCCF GBP'!U718,'6. NCCF Autres (inclus)'!U718)</f>
        <v>0</v>
      </c>
      <c r="V718" s="393">
        <f>SUM('2. NCCF CAD'!V718,'3. NCCF USD'!V718,'4. NCCF EUR'!V718,'5. NCCF GBP'!V718,'6. NCCF Autres (inclus)'!V718)</f>
        <v>0</v>
      </c>
      <c r="W718" s="420">
        <f>SUM('2. NCCF CAD'!W718,'3. NCCF USD'!W718,'4. NCCF EUR'!W718,'5. NCCF GBP'!W718,'6. NCCF Autres (inclus)'!W718)</f>
        <v>0</v>
      </c>
      <c r="Y718" s="236"/>
    </row>
    <row r="719" spans="2:25" outlineLevel="1" x14ac:dyDescent="0.25">
      <c r="B719" s="465"/>
      <c r="C719" s="272"/>
      <c r="D719" s="272"/>
      <c r="E719" s="273"/>
      <c r="F719" s="274" t="s">
        <v>86</v>
      </c>
      <c r="G719" s="394">
        <f>SUM('2. NCCF CAD'!G719,'3. NCCF USD'!G719,'4. NCCF EUR'!G719,'5. NCCF GBP'!G719,'6. NCCF Autres (inclus)'!G719)</f>
        <v>0</v>
      </c>
      <c r="H719" s="421">
        <f>SUM('2. NCCF CAD'!H719,'3. NCCF USD'!H719,'4. NCCF EUR'!H719,'5. NCCF GBP'!H719,'6. NCCF Autres (inclus)'!H719)</f>
        <v>0</v>
      </c>
      <c r="I719" s="389">
        <f>SUM('2. NCCF CAD'!I719,'3. NCCF USD'!I719,'4. NCCF EUR'!I719,'5. NCCF GBP'!I719,'6. NCCF Autres (inclus)'!I719)</f>
        <v>0</v>
      </c>
      <c r="J719" s="389">
        <f>SUM('2. NCCF CAD'!J719,'3. NCCF USD'!J719,'4. NCCF EUR'!J719,'5. NCCF GBP'!J719,'6. NCCF Autres (inclus)'!J719)</f>
        <v>0</v>
      </c>
      <c r="K719" s="436">
        <f>SUM('2. NCCF CAD'!K719,'3. NCCF USD'!K719,'4. NCCF EUR'!K719,'5. NCCF GBP'!K719,'6. NCCF Autres (inclus)'!K719)</f>
        <v>0</v>
      </c>
      <c r="L719" s="400">
        <f>SUM('2. NCCF CAD'!L719,'3. NCCF USD'!L719,'4. NCCF EUR'!L719,'5. NCCF GBP'!L719,'6. NCCF Autres (inclus)'!L719)</f>
        <v>0</v>
      </c>
      <c r="M719" s="392">
        <f>SUM('2. NCCF CAD'!M719,'3. NCCF USD'!M719,'4. NCCF EUR'!M719,'5. NCCF GBP'!M719,'6. NCCF Autres (inclus)'!M719)</f>
        <v>0</v>
      </c>
      <c r="N719" s="392">
        <f>SUM('2. NCCF CAD'!N719,'3. NCCF USD'!N719,'4. NCCF EUR'!N719,'5. NCCF GBP'!N719,'6. NCCF Autres (inclus)'!N719)</f>
        <v>0</v>
      </c>
      <c r="O719" s="392">
        <f>SUM('2. NCCF CAD'!O719,'3. NCCF USD'!O719,'4. NCCF EUR'!O719,'5. NCCF GBP'!O719,'6. NCCF Autres (inclus)'!O719)</f>
        <v>0</v>
      </c>
      <c r="P719" s="392">
        <f>SUM('2. NCCF CAD'!P719,'3. NCCF USD'!P719,'4. NCCF EUR'!P719,'5. NCCF GBP'!P719,'6. NCCF Autres (inclus)'!P719)</f>
        <v>0</v>
      </c>
      <c r="Q719" s="392">
        <f>SUM('2. NCCF CAD'!Q719,'3. NCCF USD'!Q719,'4. NCCF EUR'!Q719,'5. NCCF GBP'!Q719,'6. NCCF Autres (inclus)'!Q719)</f>
        <v>0</v>
      </c>
      <c r="R719" s="392">
        <f>SUM('2. NCCF CAD'!R719,'3. NCCF USD'!R719,'4. NCCF EUR'!R719,'5. NCCF GBP'!R719,'6. NCCF Autres (inclus)'!R719)</f>
        <v>0</v>
      </c>
      <c r="S719" s="392">
        <f>SUM('2. NCCF CAD'!S719,'3. NCCF USD'!S719,'4. NCCF EUR'!S719,'5. NCCF GBP'!S719,'6. NCCF Autres (inclus)'!S719)</f>
        <v>0</v>
      </c>
      <c r="T719" s="392">
        <f>SUM('2. NCCF CAD'!T719,'3. NCCF USD'!T719,'4. NCCF EUR'!T719,'5. NCCF GBP'!T719,'6. NCCF Autres (inclus)'!T719)</f>
        <v>0</v>
      </c>
      <c r="U719" s="388">
        <f>SUM('2. NCCF CAD'!U719,'3. NCCF USD'!U719,'4. NCCF EUR'!U719,'5. NCCF GBP'!U719,'6. NCCF Autres (inclus)'!U719)</f>
        <v>0</v>
      </c>
      <c r="V719" s="393">
        <f>SUM('2. NCCF CAD'!V719,'3. NCCF USD'!V719,'4. NCCF EUR'!V719,'5. NCCF GBP'!V719,'6. NCCF Autres (inclus)'!V719)</f>
        <v>0</v>
      </c>
      <c r="W719" s="420">
        <f>SUM('2. NCCF CAD'!W719,'3. NCCF USD'!W719,'4. NCCF EUR'!W719,'5. NCCF GBP'!W719,'6. NCCF Autres (inclus)'!W719)</f>
        <v>0</v>
      </c>
      <c r="Y719" s="236"/>
    </row>
    <row r="720" spans="2:25" x14ac:dyDescent="0.25">
      <c r="B720" s="465"/>
      <c r="C720" s="272"/>
      <c r="D720" s="272"/>
      <c r="E720" s="273" t="s">
        <v>87</v>
      </c>
      <c r="F720" s="273"/>
      <c r="G720" s="367">
        <f t="shared" ref="G720:W720" si="160">SUBTOTAL(9,G721:G722)</f>
        <v>0</v>
      </c>
      <c r="H720" s="368">
        <f t="shared" si="160"/>
        <v>0</v>
      </c>
      <c r="I720" s="369">
        <f t="shared" si="160"/>
        <v>0</v>
      </c>
      <c r="J720" s="369">
        <f t="shared" si="160"/>
        <v>0</v>
      </c>
      <c r="K720" s="370">
        <f t="shared" si="160"/>
        <v>0</v>
      </c>
      <c r="L720" s="364">
        <f t="shared" si="160"/>
        <v>0</v>
      </c>
      <c r="M720" s="364">
        <f t="shared" si="160"/>
        <v>0</v>
      </c>
      <c r="N720" s="364">
        <f t="shared" si="160"/>
        <v>0</v>
      </c>
      <c r="O720" s="364">
        <f t="shared" si="160"/>
        <v>0</v>
      </c>
      <c r="P720" s="364">
        <f t="shared" si="160"/>
        <v>0</v>
      </c>
      <c r="Q720" s="364">
        <f t="shared" si="160"/>
        <v>0</v>
      </c>
      <c r="R720" s="364">
        <f t="shared" si="160"/>
        <v>0</v>
      </c>
      <c r="S720" s="364">
        <f t="shared" si="160"/>
        <v>0</v>
      </c>
      <c r="T720" s="364">
        <f t="shared" si="160"/>
        <v>0</v>
      </c>
      <c r="U720" s="364">
        <f t="shared" si="160"/>
        <v>0</v>
      </c>
      <c r="V720" s="364">
        <f t="shared" si="160"/>
        <v>0</v>
      </c>
      <c r="W720" s="366">
        <f t="shared" si="160"/>
        <v>0</v>
      </c>
      <c r="Y720" s="238"/>
    </row>
    <row r="721" spans="2:25" outlineLevel="1" x14ac:dyDescent="0.25">
      <c r="B721" s="465"/>
      <c r="C721" s="272"/>
      <c r="D721" s="272"/>
      <c r="E721" s="273"/>
      <c r="F721" s="274" t="s">
        <v>88</v>
      </c>
      <c r="G721" s="394">
        <f>SUM('2. NCCF CAD'!G721,'3. NCCF USD'!G721,'4. NCCF EUR'!G721,'5. NCCF GBP'!G721,'6. NCCF Autres (inclus)'!G721)</f>
        <v>0</v>
      </c>
      <c r="H721" s="421">
        <f>SUM('2. NCCF CAD'!H721,'3. NCCF USD'!H721,'4. NCCF EUR'!H721,'5. NCCF GBP'!H721,'6. NCCF Autres (inclus)'!H721)</f>
        <v>0</v>
      </c>
      <c r="I721" s="389">
        <f>SUM('2. NCCF CAD'!I721,'3. NCCF USD'!I721,'4. NCCF EUR'!I721,'5. NCCF GBP'!I721,'6. NCCF Autres (inclus)'!I721)</f>
        <v>0</v>
      </c>
      <c r="J721" s="389">
        <f>SUM('2. NCCF CAD'!J721,'3. NCCF USD'!J721,'4. NCCF EUR'!J721,'5. NCCF GBP'!J721,'6. NCCF Autres (inclus)'!J721)</f>
        <v>0</v>
      </c>
      <c r="K721" s="436">
        <f>SUM('2. NCCF CAD'!K721,'3. NCCF USD'!K721,'4. NCCF EUR'!K721,'5. NCCF GBP'!K721,'6. NCCF Autres (inclus)'!K721)</f>
        <v>0</v>
      </c>
      <c r="L721" s="400">
        <f>SUM('2. NCCF CAD'!L721,'3. NCCF USD'!L721,'4. NCCF EUR'!L721,'5. NCCF GBP'!L721,'6. NCCF Autres (inclus)'!L721)</f>
        <v>0</v>
      </c>
      <c r="M721" s="392">
        <f>SUM('2. NCCF CAD'!M721,'3. NCCF USD'!M721,'4. NCCF EUR'!M721,'5. NCCF GBP'!M721,'6. NCCF Autres (inclus)'!M721)</f>
        <v>0</v>
      </c>
      <c r="N721" s="392">
        <f>SUM('2. NCCF CAD'!N721,'3. NCCF USD'!N721,'4. NCCF EUR'!N721,'5. NCCF GBP'!N721,'6. NCCF Autres (inclus)'!N721)</f>
        <v>0</v>
      </c>
      <c r="O721" s="392">
        <f>SUM('2. NCCF CAD'!O721,'3. NCCF USD'!O721,'4. NCCF EUR'!O721,'5. NCCF GBP'!O721,'6. NCCF Autres (inclus)'!O721)</f>
        <v>0</v>
      </c>
      <c r="P721" s="392">
        <f>SUM('2. NCCF CAD'!P721,'3. NCCF USD'!P721,'4. NCCF EUR'!P721,'5. NCCF GBP'!P721,'6. NCCF Autres (inclus)'!P721)</f>
        <v>0</v>
      </c>
      <c r="Q721" s="392">
        <f>SUM('2. NCCF CAD'!Q721,'3. NCCF USD'!Q721,'4. NCCF EUR'!Q721,'5. NCCF GBP'!Q721,'6. NCCF Autres (inclus)'!Q721)</f>
        <v>0</v>
      </c>
      <c r="R721" s="392">
        <f>SUM('2. NCCF CAD'!R721,'3. NCCF USD'!R721,'4. NCCF EUR'!R721,'5. NCCF GBP'!R721,'6. NCCF Autres (inclus)'!R721)</f>
        <v>0</v>
      </c>
      <c r="S721" s="392">
        <f>SUM('2. NCCF CAD'!S721,'3. NCCF USD'!S721,'4. NCCF EUR'!S721,'5. NCCF GBP'!S721,'6. NCCF Autres (inclus)'!S721)</f>
        <v>0</v>
      </c>
      <c r="T721" s="392">
        <f>SUM('2. NCCF CAD'!T721,'3. NCCF USD'!T721,'4. NCCF EUR'!T721,'5. NCCF GBP'!T721,'6. NCCF Autres (inclus)'!T721)</f>
        <v>0</v>
      </c>
      <c r="U721" s="388">
        <f>SUM('2. NCCF CAD'!U721,'3. NCCF USD'!U721,'4. NCCF EUR'!U721,'5. NCCF GBP'!U721,'6. NCCF Autres (inclus)'!U721)</f>
        <v>0</v>
      </c>
      <c r="V721" s="393">
        <f>SUM('2. NCCF CAD'!V721,'3. NCCF USD'!V721,'4. NCCF EUR'!V721,'5. NCCF GBP'!V721,'6. NCCF Autres (inclus)'!V721)</f>
        <v>0</v>
      </c>
      <c r="W721" s="420">
        <f>SUM('2. NCCF CAD'!W721,'3. NCCF USD'!W721,'4. NCCF EUR'!W721,'5. NCCF GBP'!W721,'6. NCCF Autres (inclus)'!W721)</f>
        <v>0</v>
      </c>
      <c r="Y721" s="236"/>
    </row>
    <row r="722" spans="2:25" outlineLevel="1" x14ac:dyDescent="0.25">
      <c r="B722" s="465"/>
      <c r="C722" s="272"/>
      <c r="D722" s="272"/>
      <c r="E722" s="273"/>
      <c r="F722" s="274" t="s">
        <v>89</v>
      </c>
      <c r="G722" s="394">
        <f>SUM('2. NCCF CAD'!G722,'3. NCCF USD'!G722,'4. NCCF EUR'!G722,'5. NCCF GBP'!G722,'6. NCCF Autres (inclus)'!G722)</f>
        <v>0</v>
      </c>
      <c r="H722" s="421">
        <f>SUM('2. NCCF CAD'!H722,'3. NCCF USD'!H722,'4. NCCF EUR'!H722,'5. NCCF GBP'!H722,'6. NCCF Autres (inclus)'!H722)</f>
        <v>0</v>
      </c>
      <c r="I722" s="389">
        <f>SUM('2. NCCF CAD'!I722,'3. NCCF USD'!I722,'4. NCCF EUR'!I722,'5. NCCF GBP'!I722,'6. NCCF Autres (inclus)'!I722)</f>
        <v>0</v>
      </c>
      <c r="J722" s="389">
        <f>SUM('2. NCCF CAD'!J722,'3. NCCF USD'!J722,'4. NCCF EUR'!J722,'5. NCCF GBP'!J722,'6. NCCF Autres (inclus)'!J722)</f>
        <v>0</v>
      </c>
      <c r="K722" s="436">
        <f>SUM('2. NCCF CAD'!K722,'3. NCCF USD'!K722,'4. NCCF EUR'!K722,'5. NCCF GBP'!K722,'6. NCCF Autres (inclus)'!K722)</f>
        <v>0</v>
      </c>
      <c r="L722" s="400">
        <f>SUM('2. NCCF CAD'!L722,'3. NCCF USD'!L722,'4. NCCF EUR'!L722,'5. NCCF GBP'!L722,'6. NCCF Autres (inclus)'!L722)</f>
        <v>0</v>
      </c>
      <c r="M722" s="392">
        <f>SUM('2. NCCF CAD'!M722,'3. NCCF USD'!M722,'4. NCCF EUR'!M722,'5. NCCF GBP'!M722,'6. NCCF Autres (inclus)'!M722)</f>
        <v>0</v>
      </c>
      <c r="N722" s="392">
        <f>SUM('2. NCCF CAD'!N722,'3. NCCF USD'!N722,'4. NCCF EUR'!N722,'5. NCCF GBP'!N722,'6. NCCF Autres (inclus)'!N722)</f>
        <v>0</v>
      </c>
      <c r="O722" s="392">
        <f>SUM('2. NCCF CAD'!O722,'3. NCCF USD'!O722,'4. NCCF EUR'!O722,'5. NCCF GBP'!O722,'6. NCCF Autres (inclus)'!O722)</f>
        <v>0</v>
      </c>
      <c r="P722" s="392">
        <f>SUM('2. NCCF CAD'!P722,'3. NCCF USD'!P722,'4. NCCF EUR'!P722,'5. NCCF GBP'!P722,'6. NCCF Autres (inclus)'!P722)</f>
        <v>0</v>
      </c>
      <c r="Q722" s="392">
        <f>SUM('2. NCCF CAD'!Q722,'3. NCCF USD'!Q722,'4. NCCF EUR'!Q722,'5. NCCF GBP'!Q722,'6. NCCF Autres (inclus)'!Q722)</f>
        <v>0</v>
      </c>
      <c r="R722" s="392">
        <f>SUM('2. NCCF CAD'!R722,'3. NCCF USD'!R722,'4. NCCF EUR'!R722,'5. NCCF GBP'!R722,'6. NCCF Autres (inclus)'!R722)</f>
        <v>0</v>
      </c>
      <c r="S722" s="392">
        <f>SUM('2. NCCF CAD'!S722,'3. NCCF USD'!S722,'4. NCCF EUR'!S722,'5. NCCF GBP'!S722,'6. NCCF Autres (inclus)'!S722)</f>
        <v>0</v>
      </c>
      <c r="T722" s="392">
        <f>SUM('2. NCCF CAD'!T722,'3. NCCF USD'!T722,'4. NCCF EUR'!T722,'5. NCCF GBP'!T722,'6. NCCF Autres (inclus)'!T722)</f>
        <v>0</v>
      </c>
      <c r="U722" s="388">
        <f>SUM('2. NCCF CAD'!U722,'3. NCCF USD'!U722,'4. NCCF EUR'!U722,'5. NCCF GBP'!U722,'6. NCCF Autres (inclus)'!U722)</f>
        <v>0</v>
      </c>
      <c r="V722" s="393">
        <f>SUM('2. NCCF CAD'!V722,'3. NCCF USD'!V722,'4. NCCF EUR'!V722,'5. NCCF GBP'!V722,'6. NCCF Autres (inclus)'!V722)</f>
        <v>0</v>
      </c>
      <c r="W722" s="420">
        <f>SUM('2. NCCF CAD'!W722,'3. NCCF USD'!W722,'4. NCCF EUR'!W722,'5. NCCF GBP'!W722,'6. NCCF Autres (inclus)'!W722)</f>
        <v>0</v>
      </c>
      <c r="Y722" s="236"/>
    </row>
    <row r="723" spans="2:25" x14ac:dyDescent="0.25">
      <c r="B723" s="465"/>
      <c r="C723" s="272"/>
      <c r="D723" s="272" t="s">
        <v>90</v>
      </c>
      <c r="E723" s="273"/>
      <c r="F723" s="273"/>
      <c r="G723" s="367">
        <f t="shared" ref="G723:W723" si="161">SUBTOTAL(9,G724:G726)</f>
        <v>0</v>
      </c>
      <c r="H723" s="368">
        <f t="shared" si="161"/>
        <v>0</v>
      </c>
      <c r="I723" s="369">
        <f t="shared" si="161"/>
        <v>0</v>
      </c>
      <c r="J723" s="369">
        <f t="shared" si="161"/>
        <v>0</v>
      </c>
      <c r="K723" s="370">
        <f t="shared" si="161"/>
        <v>0</v>
      </c>
      <c r="L723" s="364">
        <f t="shared" si="161"/>
        <v>0</v>
      </c>
      <c r="M723" s="364">
        <f t="shared" si="161"/>
        <v>0</v>
      </c>
      <c r="N723" s="364">
        <f t="shared" si="161"/>
        <v>0</v>
      </c>
      <c r="O723" s="364">
        <f t="shared" si="161"/>
        <v>0</v>
      </c>
      <c r="P723" s="364">
        <f t="shared" si="161"/>
        <v>0</v>
      </c>
      <c r="Q723" s="364">
        <f t="shared" si="161"/>
        <v>0</v>
      </c>
      <c r="R723" s="364">
        <f t="shared" si="161"/>
        <v>0</v>
      </c>
      <c r="S723" s="364">
        <f t="shared" si="161"/>
        <v>0</v>
      </c>
      <c r="T723" s="364">
        <f t="shared" si="161"/>
        <v>0</v>
      </c>
      <c r="U723" s="364">
        <f t="shared" si="161"/>
        <v>0</v>
      </c>
      <c r="V723" s="364">
        <f t="shared" si="161"/>
        <v>0</v>
      </c>
      <c r="W723" s="366">
        <f t="shared" si="161"/>
        <v>0</v>
      </c>
      <c r="Y723" s="238"/>
    </row>
    <row r="724" spans="2:25" outlineLevel="1" x14ac:dyDescent="0.25">
      <c r="B724" s="465"/>
      <c r="C724" s="272"/>
      <c r="D724" s="272"/>
      <c r="E724" s="273"/>
      <c r="F724" s="274" t="s">
        <v>91</v>
      </c>
      <c r="G724" s="394">
        <f>SUM('2. NCCF CAD'!G724,'3. NCCF USD'!G724,'4. NCCF EUR'!G724,'5. NCCF GBP'!G724,'6. NCCF Autres (inclus)'!G724)</f>
        <v>0</v>
      </c>
      <c r="H724" s="421">
        <f>SUM('2. NCCF CAD'!H724,'3. NCCF USD'!H724,'4. NCCF EUR'!H724,'5. NCCF GBP'!H724,'6. NCCF Autres (inclus)'!H724)</f>
        <v>0</v>
      </c>
      <c r="I724" s="389">
        <f>SUM('2. NCCF CAD'!I724,'3. NCCF USD'!I724,'4. NCCF EUR'!I724,'5. NCCF GBP'!I724,'6. NCCF Autres (inclus)'!I724)</f>
        <v>0</v>
      </c>
      <c r="J724" s="389">
        <f>SUM('2. NCCF CAD'!J724,'3. NCCF USD'!J724,'4. NCCF EUR'!J724,'5. NCCF GBP'!J724,'6. NCCF Autres (inclus)'!J724)</f>
        <v>0</v>
      </c>
      <c r="K724" s="436">
        <f>SUM('2. NCCF CAD'!K724,'3. NCCF USD'!K724,'4. NCCF EUR'!K724,'5. NCCF GBP'!K724,'6. NCCF Autres (inclus)'!K724)</f>
        <v>0</v>
      </c>
      <c r="L724" s="400">
        <f>SUM('2. NCCF CAD'!L724,'3. NCCF USD'!L724,'4. NCCF EUR'!L724,'5. NCCF GBP'!L724,'6. NCCF Autres (inclus)'!L724)</f>
        <v>0</v>
      </c>
      <c r="M724" s="392">
        <f>SUM('2. NCCF CAD'!M724,'3. NCCF USD'!M724,'4. NCCF EUR'!M724,'5. NCCF GBP'!M724,'6. NCCF Autres (inclus)'!M724)</f>
        <v>0</v>
      </c>
      <c r="N724" s="392">
        <f>SUM('2. NCCF CAD'!N724,'3. NCCF USD'!N724,'4. NCCF EUR'!N724,'5. NCCF GBP'!N724,'6. NCCF Autres (inclus)'!N724)</f>
        <v>0</v>
      </c>
      <c r="O724" s="392">
        <f>SUM('2. NCCF CAD'!O724,'3. NCCF USD'!O724,'4. NCCF EUR'!O724,'5. NCCF GBP'!O724,'6. NCCF Autres (inclus)'!O724)</f>
        <v>0</v>
      </c>
      <c r="P724" s="392">
        <f>SUM('2. NCCF CAD'!P724,'3. NCCF USD'!P724,'4. NCCF EUR'!P724,'5. NCCF GBP'!P724,'6. NCCF Autres (inclus)'!P724)</f>
        <v>0</v>
      </c>
      <c r="Q724" s="392">
        <f>SUM('2. NCCF CAD'!Q724,'3. NCCF USD'!Q724,'4. NCCF EUR'!Q724,'5. NCCF GBP'!Q724,'6. NCCF Autres (inclus)'!Q724)</f>
        <v>0</v>
      </c>
      <c r="R724" s="392">
        <f>SUM('2. NCCF CAD'!R724,'3. NCCF USD'!R724,'4. NCCF EUR'!R724,'5. NCCF GBP'!R724,'6. NCCF Autres (inclus)'!R724)</f>
        <v>0</v>
      </c>
      <c r="S724" s="392">
        <f>SUM('2. NCCF CAD'!S724,'3. NCCF USD'!S724,'4. NCCF EUR'!S724,'5. NCCF GBP'!S724,'6. NCCF Autres (inclus)'!S724)</f>
        <v>0</v>
      </c>
      <c r="T724" s="392">
        <f>SUM('2. NCCF CAD'!T724,'3. NCCF USD'!T724,'4. NCCF EUR'!T724,'5. NCCF GBP'!T724,'6. NCCF Autres (inclus)'!T724)</f>
        <v>0</v>
      </c>
      <c r="U724" s="388">
        <f>SUM('2. NCCF CAD'!U724,'3. NCCF USD'!U724,'4. NCCF EUR'!U724,'5. NCCF GBP'!U724,'6. NCCF Autres (inclus)'!U724)</f>
        <v>0</v>
      </c>
      <c r="V724" s="393">
        <f>SUM('2. NCCF CAD'!V724,'3. NCCF USD'!V724,'4. NCCF EUR'!V724,'5. NCCF GBP'!V724,'6. NCCF Autres (inclus)'!V724)</f>
        <v>0</v>
      </c>
      <c r="W724" s="420">
        <f>SUM('2. NCCF CAD'!W724,'3. NCCF USD'!W724,'4. NCCF EUR'!W724,'5. NCCF GBP'!W724,'6. NCCF Autres (inclus)'!W724)</f>
        <v>0</v>
      </c>
      <c r="Y724" s="236"/>
    </row>
    <row r="725" spans="2:25" outlineLevel="1" x14ac:dyDescent="0.25">
      <c r="B725" s="465"/>
      <c r="C725" s="272"/>
      <c r="D725" s="272"/>
      <c r="E725" s="273"/>
      <c r="F725" s="274" t="s">
        <v>92</v>
      </c>
      <c r="G725" s="394">
        <f>SUM('2. NCCF CAD'!G725,'3. NCCF USD'!G725,'4. NCCF EUR'!G725,'5. NCCF GBP'!G725,'6. NCCF Autres (inclus)'!G725)</f>
        <v>0</v>
      </c>
      <c r="H725" s="421">
        <f>SUM('2. NCCF CAD'!H725,'3. NCCF USD'!H725,'4. NCCF EUR'!H725,'5. NCCF GBP'!H725,'6. NCCF Autres (inclus)'!H725)</f>
        <v>0</v>
      </c>
      <c r="I725" s="389">
        <f>SUM('2. NCCF CAD'!I725,'3. NCCF USD'!I725,'4. NCCF EUR'!I725,'5. NCCF GBP'!I725,'6. NCCF Autres (inclus)'!I725)</f>
        <v>0</v>
      </c>
      <c r="J725" s="389">
        <f>SUM('2. NCCF CAD'!J725,'3. NCCF USD'!J725,'4. NCCF EUR'!J725,'5. NCCF GBP'!J725,'6. NCCF Autres (inclus)'!J725)</f>
        <v>0</v>
      </c>
      <c r="K725" s="436">
        <f>SUM('2. NCCF CAD'!K725,'3. NCCF USD'!K725,'4. NCCF EUR'!K725,'5. NCCF GBP'!K725,'6. NCCF Autres (inclus)'!K725)</f>
        <v>0</v>
      </c>
      <c r="L725" s="400">
        <f>SUM('2. NCCF CAD'!L725,'3. NCCF USD'!L725,'4. NCCF EUR'!L725,'5. NCCF GBP'!L725,'6. NCCF Autres (inclus)'!L725)</f>
        <v>0</v>
      </c>
      <c r="M725" s="392">
        <f>SUM('2. NCCF CAD'!M725,'3. NCCF USD'!M725,'4. NCCF EUR'!M725,'5. NCCF GBP'!M725,'6. NCCF Autres (inclus)'!M725)</f>
        <v>0</v>
      </c>
      <c r="N725" s="392">
        <f>SUM('2. NCCF CAD'!N725,'3. NCCF USD'!N725,'4. NCCF EUR'!N725,'5. NCCF GBP'!N725,'6. NCCF Autres (inclus)'!N725)</f>
        <v>0</v>
      </c>
      <c r="O725" s="392">
        <f>SUM('2. NCCF CAD'!O725,'3. NCCF USD'!O725,'4. NCCF EUR'!O725,'5. NCCF GBP'!O725,'6. NCCF Autres (inclus)'!O725)</f>
        <v>0</v>
      </c>
      <c r="P725" s="392">
        <f>SUM('2. NCCF CAD'!P725,'3. NCCF USD'!P725,'4. NCCF EUR'!P725,'5. NCCF GBP'!P725,'6. NCCF Autres (inclus)'!P725)</f>
        <v>0</v>
      </c>
      <c r="Q725" s="392">
        <f>SUM('2. NCCF CAD'!Q725,'3. NCCF USD'!Q725,'4. NCCF EUR'!Q725,'5. NCCF GBP'!Q725,'6. NCCF Autres (inclus)'!Q725)</f>
        <v>0</v>
      </c>
      <c r="R725" s="392">
        <f>SUM('2. NCCF CAD'!R725,'3. NCCF USD'!R725,'4. NCCF EUR'!R725,'5. NCCF GBP'!R725,'6. NCCF Autres (inclus)'!R725)</f>
        <v>0</v>
      </c>
      <c r="S725" s="392">
        <f>SUM('2. NCCF CAD'!S725,'3. NCCF USD'!S725,'4. NCCF EUR'!S725,'5. NCCF GBP'!S725,'6. NCCF Autres (inclus)'!S725)</f>
        <v>0</v>
      </c>
      <c r="T725" s="392">
        <f>SUM('2. NCCF CAD'!T725,'3. NCCF USD'!T725,'4. NCCF EUR'!T725,'5. NCCF GBP'!T725,'6. NCCF Autres (inclus)'!T725)</f>
        <v>0</v>
      </c>
      <c r="U725" s="388">
        <f>SUM('2. NCCF CAD'!U725,'3. NCCF USD'!U725,'4. NCCF EUR'!U725,'5. NCCF GBP'!U725,'6. NCCF Autres (inclus)'!U725)</f>
        <v>0</v>
      </c>
      <c r="V725" s="393">
        <f>SUM('2. NCCF CAD'!V725,'3. NCCF USD'!V725,'4. NCCF EUR'!V725,'5. NCCF GBP'!V725,'6. NCCF Autres (inclus)'!V725)</f>
        <v>0</v>
      </c>
      <c r="W725" s="420">
        <f>SUM('2. NCCF CAD'!W725,'3. NCCF USD'!W725,'4. NCCF EUR'!W725,'5. NCCF GBP'!W725,'6. NCCF Autres (inclus)'!W725)</f>
        <v>0</v>
      </c>
      <c r="Y725" s="236"/>
    </row>
    <row r="726" spans="2:25" outlineLevel="1" x14ac:dyDescent="0.25">
      <c r="B726" s="465"/>
      <c r="C726" s="272"/>
      <c r="D726" s="272"/>
      <c r="E726" s="273"/>
      <c r="F726" s="274" t="s">
        <v>93</v>
      </c>
      <c r="G726" s="394">
        <f>SUM('2. NCCF CAD'!G726,'3. NCCF USD'!G726,'4. NCCF EUR'!G726,'5. NCCF GBP'!G726,'6. NCCF Autres (inclus)'!G726)</f>
        <v>0</v>
      </c>
      <c r="H726" s="421">
        <f>SUM('2. NCCF CAD'!H726,'3. NCCF USD'!H726,'4. NCCF EUR'!H726,'5. NCCF GBP'!H726,'6. NCCF Autres (inclus)'!H726)</f>
        <v>0</v>
      </c>
      <c r="I726" s="389">
        <f>SUM('2. NCCF CAD'!I726,'3. NCCF USD'!I726,'4. NCCF EUR'!I726,'5. NCCF GBP'!I726,'6. NCCF Autres (inclus)'!I726)</f>
        <v>0</v>
      </c>
      <c r="J726" s="389">
        <f>SUM('2. NCCF CAD'!J726,'3. NCCF USD'!J726,'4. NCCF EUR'!J726,'5. NCCF GBP'!J726,'6. NCCF Autres (inclus)'!J726)</f>
        <v>0</v>
      </c>
      <c r="K726" s="436">
        <f>SUM('2. NCCF CAD'!K726,'3. NCCF USD'!K726,'4. NCCF EUR'!K726,'5. NCCF GBP'!K726,'6. NCCF Autres (inclus)'!K726)</f>
        <v>0</v>
      </c>
      <c r="L726" s="400">
        <f>SUM('2. NCCF CAD'!L726,'3. NCCF USD'!L726,'4. NCCF EUR'!L726,'5. NCCF GBP'!L726,'6. NCCF Autres (inclus)'!L726)</f>
        <v>0</v>
      </c>
      <c r="M726" s="392">
        <f>SUM('2. NCCF CAD'!M726,'3. NCCF USD'!M726,'4. NCCF EUR'!M726,'5. NCCF GBP'!M726,'6. NCCF Autres (inclus)'!M726)</f>
        <v>0</v>
      </c>
      <c r="N726" s="392">
        <f>SUM('2. NCCF CAD'!N726,'3. NCCF USD'!N726,'4. NCCF EUR'!N726,'5. NCCF GBP'!N726,'6. NCCF Autres (inclus)'!N726)</f>
        <v>0</v>
      </c>
      <c r="O726" s="392">
        <f>SUM('2. NCCF CAD'!O726,'3. NCCF USD'!O726,'4. NCCF EUR'!O726,'5. NCCF GBP'!O726,'6. NCCF Autres (inclus)'!O726)</f>
        <v>0</v>
      </c>
      <c r="P726" s="392">
        <f>SUM('2. NCCF CAD'!P726,'3. NCCF USD'!P726,'4. NCCF EUR'!P726,'5. NCCF GBP'!P726,'6. NCCF Autres (inclus)'!P726)</f>
        <v>0</v>
      </c>
      <c r="Q726" s="392">
        <f>SUM('2. NCCF CAD'!Q726,'3. NCCF USD'!Q726,'4. NCCF EUR'!Q726,'5. NCCF GBP'!Q726,'6. NCCF Autres (inclus)'!Q726)</f>
        <v>0</v>
      </c>
      <c r="R726" s="392">
        <f>SUM('2. NCCF CAD'!R726,'3. NCCF USD'!R726,'4. NCCF EUR'!R726,'5. NCCF GBP'!R726,'6. NCCF Autres (inclus)'!R726)</f>
        <v>0</v>
      </c>
      <c r="S726" s="392">
        <f>SUM('2. NCCF CAD'!S726,'3. NCCF USD'!S726,'4. NCCF EUR'!S726,'5. NCCF GBP'!S726,'6. NCCF Autres (inclus)'!S726)</f>
        <v>0</v>
      </c>
      <c r="T726" s="392">
        <f>SUM('2. NCCF CAD'!T726,'3. NCCF USD'!T726,'4. NCCF EUR'!T726,'5. NCCF GBP'!T726,'6. NCCF Autres (inclus)'!T726)</f>
        <v>0</v>
      </c>
      <c r="U726" s="388">
        <f>SUM('2. NCCF CAD'!U726,'3. NCCF USD'!U726,'4. NCCF EUR'!U726,'5. NCCF GBP'!U726,'6. NCCF Autres (inclus)'!U726)</f>
        <v>0</v>
      </c>
      <c r="V726" s="393">
        <f>SUM('2. NCCF CAD'!V726,'3. NCCF USD'!V726,'4. NCCF EUR'!V726,'5. NCCF GBP'!V726,'6. NCCF Autres (inclus)'!V726)</f>
        <v>0</v>
      </c>
      <c r="W726" s="420">
        <f>SUM('2. NCCF CAD'!W726,'3. NCCF USD'!W726,'4. NCCF EUR'!W726,'5. NCCF GBP'!W726,'6. NCCF Autres (inclus)'!W726)</f>
        <v>0</v>
      </c>
      <c r="Y726" s="236"/>
    </row>
    <row r="727" spans="2:25" x14ac:dyDescent="0.25">
      <c r="B727" s="465"/>
      <c r="C727" s="275"/>
      <c r="D727" s="272" t="s">
        <v>94</v>
      </c>
      <c r="E727" s="273"/>
      <c r="F727" s="273"/>
      <c r="G727" s="367">
        <f>SUBTOTAL(9,G728:G729)</f>
        <v>0</v>
      </c>
      <c r="H727" s="368"/>
      <c r="I727" s="369"/>
      <c r="J727" s="369"/>
      <c r="K727" s="369"/>
      <c r="L727" s="363"/>
      <c r="M727" s="364"/>
      <c r="N727" s="364"/>
      <c r="O727" s="364"/>
      <c r="P727" s="364"/>
      <c r="Q727" s="364"/>
      <c r="R727" s="364"/>
      <c r="S727" s="364"/>
      <c r="T727" s="364"/>
      <c r="U727" s="364"/>
      <c r="V727" s="365"/>
      <c r="W727" s="365"/>
      <c r="Y727" s="238"/>
    </row>
    <row r="728" spans="2:25" outlineLevel="1" x14ac:dyDescent="0.25">
      <c r="B728" s="465"/>
      <c r="C728" s="272"/>
      <c r="D728" s="272"/>
      <c r="E728" s="273"/>
      <c r="F728" s="274" t="s">
        <v>95</v>
      </c>
      <c r="G728" s="394">
        <f>SUM('2. NCCF CAD'!G728,'3. NCCF USD'!G728,'4. NCCF EUR'!G728,'5. NCCF GBP'!G728,'6. NCCF Autres (inclus)'!G728)</f>
        <v>0</v>
      </c>
      <c r="H728" s="368"/>
      <c r="I728" s="369"/>
      <c r="J728" s="369"/>
      <c r="K728" s="369"/>
      <c r="L728" s="363"/>
      <c r="M728" s="364"/>
      <c r="N728" s="364"/>
      <c r="O728" s="364"/>
      <c r="P728" s="364"/>
      <c r="Q728" s="364"/>
      <c r="R728" s="364"/>
      <c r="S728" s="364"/>
      <c r="T728" s="364"/>
      <c r="U728" s="364"/>
      <c r="V728" s="365"/>
      <c r="W728" s="365"/>
      <c r="Y728" s="236"/>
    </row>
    <row r="729" spans="2:25" outlineLevel="1" x14ac:dyDescent="0.25">
      <c r="B729" s="465"/>
      <c r="C729" s="272"/>
      <c r="D729" s="272"/>
      <c r="E729" s="273"/>
      <c r="F729" s="274" t="s">
        <v>96</v>
      </c>
      <c r="G729" s="394">
        <f>SUM('2. NCCF CAD'!G729,'3. NCCF USD'!G729,'4. NCCF EUR'!G729,'5. NCCF GBP'!G729,'6. NCCF Autres (inclus)'!G729)</f>
        <v>0</v>
      </c>
      <c r="H729" s="368"/>
      <c r="I729" s="369"/>
      <c r="J729" s="369"/>
      <c r="K729" s="369"/>
      <c r="L729" s="363"/>
      <c r="M729" s="364"/>
      <c r="N729" s="364"/>
      <c r="O729" s="364"/>
      <c r="P729" s="364"/>
      <c r="Q729" s="364"/>
      <c r="R729" s="364"/>
      <c r="S729" s="364"/>
      <c r="T729" s="364"/>
      <c r="U729" s="364"/>
      <c r="V729" s="365"/>
      <c r="W729" s="365"/>
      <c r="Y729" s="236"/>
    </row>
    <row r="730" spans="2:25" x14ac:dyDescent="0.25">
      <c r="B730" s="295"/>
      <c r="C730" s="272" t="s">
        <v>323</v>
      </c>
      <c r="D730" s="273"/>
      <c r="E730" s="273"/>
      <c r="F730" s="273"/>
      <c r="G730" s="52"/>
      <c r="H730" s="34"/>
      <c r="I730" s="33"/>
      <c r="J730" s="33"/>
      <c r="K730" s="33"/>
      <c r="L730" s="34"/>
      <c r="M730" s="33"/>
      <c r="N730" s="33"/>
      <c r="O730" s="33"/>
      <c r="P730" s="33"/>
      <c r="Q730" s="33"/>
      <c r="R730" s="33"/>
      <c r="S730" s="33"/>
      <c r="T730" s="33"/>
      <c r="U730" s="33"/>
      <c r="V730" s="35"/>
      <c r="W730" s="35"/>
      <c r="Y730" s="353"/>
    </row>
    <row r="731" spans="2:25" x14ac:dyDescent="0.25">
      <c r="B731" s="465"/>
      <c r="C731" s="272"/>
      <c r="D731" s="276" t="s">
        <v>20</v>
      </c>
      <c r="E731" s="273"/>
      <c r="F731" s="273"/>
      <c r="G731" s="367"/>
      <c r="H731" s="368"/>
      <c r="I731" s="369"/>
      <c r="J731" s="369"/>
      <c r="K731" s="369"/>
      <c r="L731" s="363"/>
      <c r="M731" s="364"/>
      <c r="N731" s="364"/>
      <c r="O731" s="364"/>
      <c r="P731" s="364"/>
      <c r="Q731" s="364"/>
      <c r="R731" s="364"/>
      <c r="S731" s="364"/>
      <c r="T731" s="364"/>
      <c r="U731" s="364"/>
      <c r="V731" s="365"/>
      <c r="W731" s="365"/>
      <c r="Y731" s="237"/>
    </row>
    <row r="732" spans="2:25" x14ac:dyDescent="0.25">
      <c r="B732" s="465"/>
      <c r="C732" s="272"/>
      <c r="D732" s="272"/>
      <c r="E732" s="273" t="s">
        <v>21</v>
      </c>
      <c r="F732" s="273"/>
      <c r="G732" s="367">
        <f t="shared" ref="G732:W732" si="162">SUBTOTAL(9,G733:G736)</f>
        <v>0</v>
      </c>
      <c r="H732" s="368">
        <f t="shared" si="162"/>
        <v>0</v>
      </c>
      <c r="I732" s="369">
        <f t="shared" si="162"/>
        <v>0</v>
      </c>
      <c r="J732" s="369">
        <f t="shared" si="162"/>
        <v>0</v>
      </c>
      <c r="K732" s="370">
        <f t="shared" si="162"/>
        <v>0</v>
      </c>
      <c r="L732" s="364">
        <f t="shared" si="162"/>
        <v>0</v>
      </c>
      <c r="M732" s="364">
        <f t="shared" si="162"/>
        <v>0</v>
      </c>
      <c r="N732" s="364">
        <f t="shared" si="162"/>
        <v>0</v>
      </c>
      <c r="O732" s="364">
        <f t="shared" si="162"/>
        <v>0</v>
      </c>
      <c r="P732" s="364">
        <f t="shared" si="162"/>
        <v>0</v>
      </c>
      <c r="Q732" s="364">
        <f t="shared" si="162"/>
        <v>0</v>
      </c>
      <c r="R732" s="364">
        <f t="shared" si="162"/>
        <v>0</v>
      </c>
      <c r="S732" s="364">
        <f t="shared" si="162"/>
        <v>0</v>
      </c>
      <c r="T732" s="364">
        <f t="shared" si="162"/>
        <v>0</v>
      </c>
      <c r="U732" s="364">
        <f t="shared" si="162"/>
        <v>0</v>
      </c>
      <c r="V732" s="364">
        <f t="shared" si="162"/>
        <v>0</v>
      </c>
      <c r="W732" s="366">
        <f t="shared" si="162"/>
        <v>0</v>
      </c>
      <c r="Y732" s="354"/>
    </row>
    <row r="733" spans="2:25" outlineLevel="1" x14ac:dyDescent="0.25">
      <c r="B733" s="465"/>
      <c r="C733" s="272"/>
      <c r="D733" s="272"/>
      <c r="E733" s="273"/>
      <c r="F733" s="274" t="s">
        <v>22</v>
      </c>
      <c r="G733" s="394">
        <f>SUM('2. NCCF CAD'!G733,'3. NCCF USD'!G733,'4. NCCF EUR'!G733,'5. NCCF GBP'!G733,'6. NCCF Autres (inclus)'!G733)</f>
        <v>0</v>
      </c>
      <c r="H733" s="421">
        <f>SUM('2. NCCF CAD'!H733,'3. NCCF USD'!H733,'4. NCCF EUR'!H733,'5. NCCF GBP'!H733,'6. NCCF Autres (inclus)'!H733)</f>
        <v>0</v>
      </c>
      <c r="I733" s="389">
        <f>SUM('2. NCCF CAD'!I733,'3. NCCF USD'!I733,'4. NCCF EUR'!I733,'5. NCCF GBP'!I733,'6. NCCF Autres (inclus)'!I733)</f>
        <v>0</v>
      </c>
      <c r="J733" s="389">
        <f>SUM('2. NCCF CAD'!J733,'3. NCCF USD'!J733,'4. NCCF EUR'!J733,'5. NCCF GBP'!J733,'6. NCCF Autres (inclus)'!J733)</f>
        <v>0</v>
      </c>
      <c r="K733" s="436">
        <f>SUM('2. NCCF CAD'!K733,'3. NCCF USD'!K733,'4. NCCF EUR'!K733,'5. NCCF GBP'!K733,'6. NCCF Autres (inclus)'!K733)</f>
        <v>0</v>
      </c>
      <c r="L733" s="400">
        <f>SUM('2. NCCF CAD'!L733,'3. NCCF USD'!L733,'4. NCCF EUR'!L733,'5. NCCF GBP'!L733,'6. NCCF Autres (inclus)'!L733)</f>
        <v>0</v>
      </c>
      <c r="M733" s="392">
        <f>SUM('2. NCCF CAD'!M733,'3. NCCF USD'!M733,'4. NCCF EUR'!M733,'5. NCCF GBP'!M733,'6. NCCF Autres (inclus)'!M733)</f>
        <v>0</v>
      </c>
      <c r="N733" s="392">
        <f>SUM('2. NCCF CAD'!N733,'3. NCCF USD'!N733,'4. NCCF EUR'!N733,'5. NCCF GBP'!N733,'6. NCCF Autres (inclus)'!N733)</f>
        <v>0</v>
      </c>
      <c r="O733" s="392">
        <f>SUM('2. NCCF CAD'!O733,'3. NCCF USD'!O733,'4. NCCF EUR'!O733,'5. NCCF GBP'!O733,'6. NCCF Autres (inclus)'!O733)</f>
        <v>0</v>
      </c>
      <c r="P733" s="392">
        <f>SUM('2. NCCF CAD'!P733,'3. NCCF USD'!P733,'4. NCCF EUR'!P733,'5. NCCF GBP'!P733,'6. NCCF Autres (inclus)'!P733)</f>
        <v>0</v>
      </c>
      <c r="Q733" s="392">
        <f>SUM('2. NCCF CAD'!Q733,'3. NCCF USD'!Q733,'4. NCCF EUR'!Q733,'5. NCCF GBP'!Q733,'6. NCCF Autres (inclus)'!Q733)</f>
        <v>0</v>
      </c>
      <c r="R733" s="392">
        <f>SUM('2. NCCF CAD'!R733,'3. NCCF USD'!R733,'4. NCCF EUR'!R733,'5. NCCF GBP'!R733,'6. NCCF Autres (inclus)'!R733)</f>
        <v>0</v>
      </c>
      <c r="S733" s="392">
        <f>SUM('2. NCCF CAD'!S733,'3. NCCF USD'!S733,'4. NCCF EUR'!S733,'5. NCCF GBP'!S733,'6. NCCF Autres (inclus)'!S733)</f>
        <v>0</v>
      </c>
      <c r="T733" s="392">
        <f>SUM('2. NCCF CAD'!T733,'3. NCCF USD'!T733,'4. NCCF EUR'!T733,'5. NCCF GBP'!T733,'6. NCCF Autres (inclus)'!T733)</f>
        <v>0</v>
      </c>
      <c r="U733" s="388">
        <f>SUM('2. NCCF CAD'!U733,'3. NCCF USD'!U733,'4. NCCF EUR'!U733,'5. NCCF GBP'!U733,'6. NCCF Autres (inclus)'!U733)</f>
        <v>0</v>
      </c>
      <c r="V733" s="393">
        <f>SUM('2. NCCF CAD'!V733,'3. NCCF USD'!V733,'4. NCCF EUR'!V733,'5. NCCF GBP'!V733,'6. NCCF Autres (inclus)'!V733)</f>
        <v>0</v>
      </c>
      <c r="W733" s="420">
        <f>SUM('2. NCCF CAD'!W733,'3. NCCF USD'!W733,'4. NCCF EUR'!W733,'5. NCCF GBP'!W733,'6. NCCF Autres (inclus)'!W733)</f>
        <v>0</v>
      </c>
      <c r="Y733" s="236"/>
    </row>
    <row r="734" spans="2:25" outlineLevel="1" x14ac:dyDescent="0.25">
      <c r="B734" s="465"/>
      <c r="C734" s="272"/>
      <c r="D734" s="272"/>
      <c r="E734" s="273"/>
      <c r="F734" s="274" t="s">
        <v>23</v>
      </c>
      <c r="G734" s="394">
        <f>SUM('2. NCCF CAD'!G734,'3. NCCF USD'!G734,'4. NCCF EUR'!G734,'5. NCCF GBP'!G734,'6. NCCF Autres (inclus)'!G734)</f>
        <v>0</v>
      </c>
      <c r="H734" s="421">
        <f>SUM('2. NCCF CAD'!H734,'3. NCCF USD'!H734,'4. NCCF EUR'!H734,'5. NCCF GBP'!H734,'6. NCCF Autres (inclus)'!H734)</f>
        <v>0</v>
      </c>
      <c r="I734" s="389">
        <f>SUM('2. NCCF CAD'!I734,'3. NCCF USD'!I734,'4. NCCF EUR'!I734,'5. NCCF GBP'!I734,'6. NCCF Autres (inclus)'!I734)</f>
        <v>0</v>
      </c>
      <c r="J734" s="389">
        <f>SUM('2. NCCF CAD'!J734,'3. NCCF USD'!J734,'4. NCCF EUR'!J734,'5. NCCF GBP'!J734,'6. NCCF Autres (inclus)'!J734)</f>
        <v>0</v>
      </c>
      <c r="K734" s="436">
        <f>SUM('2. NCCF CAD'!K734,'3. NCCF USD'!K734,'4. NCCF EUR'!K734,'5. NCCF GBP'!K734,'6. NCCF Autres (inclus)'!K734)</f>
        <v>0</v>
      </c>
      <c r="L734" s="400">
        <f>SUM('2. NCCF CAD'!L734,'3. NCCF USD'!L734,'4. NCCF EUR'!L734,'5. NCCF GBP'!L734,'6. NCCF Autres (inclus)'!L734)</f>
        <v>0</v>
      </c>
      <c r="M734" s="392">
        <f>SUM('2. NCCF CAD'!M734,'3. NCCF USD'!M734,'4. NCCF EUR'!M734,'5. NCCF GBP'!M734,'6. NCCF Autres (inclus)'!M734)</f>
        <v>0</v>
      </c>
      <c r="N734" s="392">
        <f>SUM('2. NCCF CAD'!N734,'3. NCCF USD'!N734,'4. NCCF EUR'!N734,'5. NCCF GBP'!N734,'6. NCCF Autres (inclus)'!N734)</f>
        <v>0</v>
      </c>
      <c r="O734" s="392">
        <f>SUM('2. NCCF CAD'!O734,'3. NCCF USD'!O734,'4. NCCF EUR'!O734,'5. NCCF GBP'!O734,'6. NCCF Autres (inclus)'!O734)</f>
        <v>0</v>
      </c>
      <c r="P734" s="392">
        <f>SUM('2. NCCF CAD'!P734,'3. NCCF USD'!P734,'4. NCCF EUR'!P734,'5. NCCF GBP'!P734,'6. NCCF Autres (inclus)'!P734)</f>
        <v>0</v>
      </c>
      <c r="Q734" s="392">
        <f>SUM('2. NCCF CAD'!Q734,'3. NCCF USD'!Q734,'4. NCCF EUR'!Q734,'5. NCCF GBP'!Q734,'6. NCCF Autres (inclus)'!Q734)</f>
        <v>0</v>
      </c>
      <c r="R734" s="392">
        <f>SUM('2. NCCF CAD'!R734,'3. NCCF USD'!R734,'4. NCCF EUR'!R734,'5. NCCF GBP'!R734,'6. NCCF Autres (inclus)'!R734)</f>
        <v>0</v>
      </c>
      <c r="S734" s="392">
        <f>SUM('2. NCCF CAD'!S734,'3. NCCF USD'!S734,'4. NCCF EUR'!S734,'5. NCCF GBP'!S734,'6. NCCF Autres (inclus)'!S734)</f>
        <v>0</v>
      </c>
      <c r="T734" s="392">
        <f>SUM('2. NCCF CAD'!T734,'3. NCCF USD'!T734,'4. NCCF EUR'!T734,'5. NCCF GBP'!T734,'6. NCCF Autres (inclus)'!T734)</f>
        <v>0</v>
      </c>
      <c r="U734" s="388">
        <f>SUM('2. NCCF CAD'!U734,'3. NCCF USD'!U734,'4. NCCF EUR'!U734,'5. NCCF GBP'!U734,'6. NCCF Autres (inclus)'!U734)</f>
        <v>0</v>
      </c>
      <c r="V734" s="393">
        <f>SUM('2. NCCF CAD'!V734,'3. NCCF USD'!V734,'4. NCCF EUR'!V734,'5. NCCF GBP'!V734,'6. NCCF Autres (inclus)'!V734)</f>
        <v>0</v>
      </c>
      <c r="W734" s="420">
        <f>SUM('2. NCCF CAD'!W734,'3. NCCF USD'!W734,'4. NCCF EUR'!W734,'5. NCCF GBP'!W734,'6. NCCF Autres (inclus)'!W734)</f>
        <v>0</v>
      </c>
      <c r="Y734" s="236"/>
    </row>
    <row r="735" spans="2:25" outlineLevel="1" x14ac:dyDescent="0.25">
      <c r="B735" s="465"/>
      <c r="C735" s="272"/>
      <c r="D735" s="272"/>
      <c r="E735" s="273"/>
      <c r="F735" s="274" t="s">
        <v>24</v>
      </c>
      <c r="G735" s="394">
        <f>SUM('2. NCCF CAD'!G735,'3. NCCF USD'!G735,'4. NCCF EUR'!G735,'5. NCCF GBP'!G735,'6. NCCF Autres (inclus)'!G735)</f>
        <v>0</v>
      </c>
      <c r="H735" s="421">
        <f>SUM('2. NCCF CAD'!H735,'3. NCCF USD'!H735,'4. NCCF EUR'!H735,'5. NCCF GBP'!H735,'6. NCCF Autres (inclus)'!H735)</f>
        <v>0</v>
      </c>
      <c r="I735" s="389">
        <f>SUM('2. NCCF CAD'!I735,'3. NCCF USD'!I735,'4. NCCF EUR'!I735,'5. NCCF GBP'!I735,'6. NCCF Autres (inclus)'!I735)</f>
        <v>0</v>
      </c>
      <c r="J735" s="389">
        <f>SUM('2. NCCF CAD'!J735,'3. NCCF USD'!J735,'4. NCCF EUR'!J735,'5. NCCF GBP'!J735,'6. NCCF Autres (inclus)'!J735)</f>
        <v>0</v>
      </c>
      <c r="K735" s="436">
        <f>SUM('2. NCCF CAD'!K735,'3. NCCF USD'!K735,'4. NCCF EUR'!K735,'5. NCCF GBP'!K735,'6. NCCF Autres (inclus)'!K735)</f>
        <v>0</v>
      </c>
      <c r="L735" s="400">
        <f>SUM('2. NCCF CAD'!L735,'3. NCCF USD'!L735,'4. NCCF EUR'!L735,'5. NCCF GBP'!L735,'6. NCCF Autres (inclus)'!L735)</f>
        <v>0</v>
      </c>
      <c r="M735" s="392">
        <f>SUM('2. NCCF CAD'!M735,'3. NCCF USD'!M735,'4. NCCF EUR'!M735,'5. NCCF GBP'!M735,'6. NCCF Autres (inclus)'!M735)</f>
        <v>0</v>
      </c>
      <c r="N735" s="392">
        <f>SUM('2. NCCF CAD'!N735,'3. NCCF USD'!N735,'4. NCCF EUR'!N735,'5. NCCF GBP'!N735,'6. NCCF Autres (inclus)'!N735)</f>
        <v>0</v>
      </c>
      <c r="O735" s="392">
        <f>SUM('2. NCCF CAD'!O735,'3. NCCF USD'!O735,'4. NCCF EUR'!O735,'5. NCCF GBP'!O735,'6. NCCF Autres (inclus)'!O735)</f>
        <v>0</v>
      </c>
      <c r="P735" s="392">
        <f>SUM('2. NCCF CAD'!P735,'3. NCCF USD'!P735,'4. NCCF EUR'!P735,'5. NCCF GBP'!P735,'6. NCCF Autres (inclus)'!P735)</f>
        <v>0</v>
      </c>
      <c r="Q735" s="392">
        <f>SUM('2. NCCF CAD'!Q735,'3. NCCF USD'!Q735,'4. NCCF EUR'!Q735,'5. NCCF GBP'!Q735,'6. NCCF Autres (inclus)'!Q735)</f>
        <v>0</v>
      </c>
      <c r="R735" s="392">
        <f>SUM('2. NCCF CAD'!R735,'3. NCCF USD'!R735,'4. NCCF EUR'!R735,'5. NCCF GBP'!R735,'6. NCCF Autres (inclus)'!R735)</f>
        <v>0</v>
      </c>
      <c r="S735" s="392">
        <f>SUM('2. NCCF CAD'!S735,'3. NCCF USD'!S735,'4. NCCF EUR'!S735,'5. NCCF GBP'!S735,'6. NCCF Autres (inclus)'!S735)</f>
        <v>0</v>
      </c>
      <c r="T735" s="392">
        <f>SUM('2. NCCF CAD'!T735,'3. NCCF USD'!T735,'4. NCCF EUR'!T735,'5. NCCF GBP'!T735,'6. NCCF Autres (inclus)'!T735)</f>
        <v>0</v>
      </c>
      <c r="U735" s="388">
        <f>SUM('2. NCCF CAD'!U735,'3. NCCF USD'!U735,'4. NCCF EUR'!U735,'5. NCCF GBP'!U735,'6. NCCF Autres (inclus)'!U735)</f>
        <v>0</v>
      </c>
      <c r="V735" s="393">
        <f>SUM('2. NCCF CAD'!V735,'3. NCCF USD'!V735,'4. NCCF EUR'!V735,'5. NCCF GBP'!V735,'6. NCCF Autres (inclus)'!V735)</f>
        <v>0</v>
      </c>
      <c r="W735" s="420">
        <f>SUM('2. NCCF CAD'!W735,'3. NCCF USD'!W735,'4. NCCF EUR'!W735,'5. NCCF GBP'!W735,'6. NCCF Autres (inclus)'!W735)</f>
        <v>0</v>
      </c>
      <c r="Y735" s="236"/>
    </row>
    <row r="736" spans="2:25" outlineLevel="1" x14ac:dyDescent="0.25">
      <c r="B736" s="465"/>
      <c r="C736" s="272"/>
      <c r="D736" s="272"/>
      <c r="E736" s="273"/>
      <c r="F736" s="274" t="s">
        <v>25</v>
      </c>
      <c r="G736" s="394">
        <f>SUM('2. NCCF CAD'!G736,'3. NCCF USD'!G736,'4. NCCF EUR'!G736,'5. NCCF GBP'!G736,'6. NCCF Autres (inclus)'!G736)</f>
        <v>0</v>
      </c>
      <c r="H736" s="421">
        <f>SUM('2. NCCF CAD'!H736,'3. NCCF USD'!H736,'4. NCCF EUR'!H736,'5. NCCF GBP'!H736,'6. NCCF Autres (inclus)'!H736)</f>
        <v>0</v>
      </c>
      <c r="I736" s="389">
        <f>SUM('2. NCCF CAD'!I736,'3. NCCF USD'!I736,'4. NCCF EUR'!I736,'5. NCCF GBP'!I736,'6. NCCF Autres (inclus)'!I736)</f>
        <v>0</v>
      </c>
      <c r="J736" s="389">
        <f>SUM('2. NCCF CAD'!J736,'3. NCCF USD'!J736,'4. NCCF EUR'!J736,'5. NCCF GBP'!J736,'6. NCCF Autres (inclus)'!J736)</f>
        <v>0</v>
      </c>
      <c r="K736" s="436">
        <f>SUM('2. NCCF CAD'!K736,'3. NCCF USD'!K736,'4. NCCF EUR'!K736,'5. NCCF GBP'!K736,'6. NCCF Autres (inclus)'!K736)</f>
        <v>0</v>
      </c>
      <c r="L736" s="400">
        <f>SUM('2. NCCF CAD'!L736,'3. NCCF USD'!L736,'4. NCCF EUR'!L736,'5. NCCF GBP'!L736,'6. NCCF Autres (inclus)'!L736)</f>
        <v>0</v>
      </c>
      <c r="M736" s="392">
        <f>SUM('2. NCCF CAD'!M736,'3. NCCF USD'!M736,'4. NCCF EUR'!M736,'5. NCCF GBP'!M736,'6. NCCF Autres (inclus)'!M736)</f>
        <v>0</v>
      </c>
      <c r="N736" s="392">
        <f>SUM('2. NCCF CAD'!N736,'3. NCCF USD'!N736,'4. NCCF EUR'!N736,'5. NCCF GBP'!N736,'6. NCCF Autres (inclus)'!N736)</f>
        <v>0</v>
      </c>
      <c r="O736" s="392">
        <f>SUM('2. NCCF CAD'!O736,'3. NCCF USD'!O736,'4. NCCF EUR'!O736,'5. NCCF GBP'!O736,'6. NCCF Autres (inclus)'!O736)</f>
        <v>0</v>
      </c>
      <c r="P736" s="392">
        <f>SUM('2. NCCF CAD'!P736,'3. NCCF USD'!P736,'4. NCCF EUR'!P736,'5. NCCF GBP'!P736,'6. NCCF Autres (inclus)'!P736)</f>
        <v>0</v>
      </c>
      <c r="Q736" s="392">
        <f>SUM('2. NCCF CAD'!Q736,'3. NCCF USD'!Q736,'4. NCCF EUR'!Q736,'5. NCCF GBP'!Q736,'6. NCCF Autres (inclus)'!Q736)</f>
        <v>0</v>
      </c>
      <c r="R736" s="392">
        <f>SUM('2. NCCF CAD'!R736,'3. NCCF USD'!R736,'4. NCCF EUR'!R736,'5. NCCF GBP'!R736,'6. NCCF Autres (inclus)'!R736)</f>
        <v>0</v>
      </c>
      <c r="S736" s="392">
        <f>SUM('2. NCCF CAD'!S736,'3. NCCF USD'!S736,'4. NCCF EUR'!S736,'5. NCCF GBP'!S736,'6. NCCF Autres (inclus)'!S736)</f>
        <v>0</v>
      </c>
      <c r="T736" s="392">
        <f>SUM('2. NCCF CAD'!T736,'3. NCCF USD'!T736,'4. NCCF EUR'!T736,'5. NCCF GBP'!T736,'6. NCCF Autres (inclus)'!T736)</f>
        <v>0</v>
      </c>
      <c r="U736" s="388">
        <f>SUM('2. NCCF CAD'!U736,'3. NCCF USD'!U736,'4. NCCF EUR'!U736,'5. NCCF GBP'!U736,'6. NCCF Autres (inclus)'!U736)</f>
        <v>0</v>
      </c>
      <c r="V736" s="393">
        <f>SUM('2. NCCF CAD'!V736,'3. NCCF USD'!V736,'4. NCCF EUR'!V736,'5. NCCF GBP'!V736,'6. NCCF Autres (inclus)'!V736)</f>
        <v>0</v>
      </c>
      <c r="W736" s="420">
        <f>SUM('2. NCCF CAD'!W736,'3. NCCF USD'!W736,'4. NCCF EUR'!W736,'5. NCCF GBP'!W736,'6. NCCF Autres (inclus)'!W736)</f>
        <v>0</v>
      </c>
      <c r="Y736" s="236"/>
    </row>
    <row r="737" spans="2:25" x14ac:dyDescent="0.25">
      <c r="B737" s="465"/>
      <c r="C737" s="272"/>
      <c r="D737" s="272"/>
      <c r="E737" s="273" t="s">
        <v>26</v>
      </c>
      <c r="F737" s="273"/>
      <c r="G737" s="367">
        <f t="shared" ref="G737:W737" si="163">SUBTOTAL(9,G738:G741)</f>
        <v>0</v>
      </c>
      <c r="H737" s="368">
        <f t="shared" si="163"/>
        <v>0</v>
      </c>
      <c r="I737" s="369">
        <f t="shared" si="163"/>
        <v>0</v>
      </c>
      <c r="J737" s="369">
        <f t="shared" si="163"/>
        <v>0</v>
      </c>
      <c r="K737" s="370">
        <f t="shared" si="163"/>
        <v>0</v>
      </c>
      <c r="L737" s="364">
        <f t="shared" si="163"/>
        <v>0</v>
      </c>
      <c r="M737" s="364">
        <f t="shared" si="163"/>
        <v>0</v>
      </c>
      <c r="N737" s="364">
        <f t="shared" si="163"/>
        <v>0</v>
      </c>
      <c r="O737" s="364">
        <f t="shared" si="163"/>
        <v>0</v>
      </c>
      <c r="P737" s="364">
        <f t="shared" si="163"/>
        <v>0</v>
      </c>
      <c r="Q737" s="364">
        <f t="shared" si="163"/>
        <v>0</v>
      </c>
      <c r="R737" s="364">
        <f t="shared" si="163"/>
        <v>0</v>
      </c>
      <c r="S737" s="364">
        <f t="shared" si="163"/>
        <v>0</v>
      </c>
      <c r="T737" s="364">
        <f t="shared" si="163"/>
        <v>0</v>
      </c>
      <c r="U737" s="364">
        <f t="shared" si="163"/>
        <v>0</v>
      </c>
      <c r="V737" s="364">
        <f t="shared" si="163"/>
        <v>0</v>
      </c>
      <c r="W737" s="366">
        <f t="shared" si="163"/>
        <v>0</v>
      </c>
      <c r="Y737" s="238"/>
    </row>
    <row r="738" spans="2:25" outlineLevel="1" x14ac:dyDescent="0.25">
      <c r="B738" s="465"/>
      <c r="C738" s="272"/>
      <c r="D738" s="272"/>
      <c r="E738" s="273"/>
      <c r="F738" s="274" t="s">
        <v>27</v>
      </c>
      <c r="G738" s="394">
        <f>SUM('2. NCCF CAD'!G738,'3. NCCF USD'!G738,'4. NCCF EUR'!G738,'5. NCCF GBP'!G738,'6. NCCF Autres (inclus)'!G738)</f>
        <v>0</v>
      </c>
      <c r="H738" s="421">
        <f>SUM('2. NCCF CAD'!H738,'3. NCCF USD'!H738,'4. NCCF EUR'!H738,'5. NCCF GBP'!H738,'6. NCCF Autres (inclus)'!H738)</f>
        <v>0</v>
      </c>
      <c r="I738" s="389">
        <f>SUM('2. NCCF CAD'!I738,'3. NCCF USD'!I738,'4. NCCF EUR'!I738,'5. NCCF GBP'!I738,'6. NCCF Autres (inclus)'!I738)</f>
        <v>0</v>
      </c>
      <c r="J738" s="389">
        <f>SUM('2. NCCF CAD'!J738,'3. NCCF USD'!J738,'4. NCCF EUR'!J738,'5. NCCF GBP'!J738,'6. NCCF Autres (inclus)'!J738)</f>
        <v>0</v>
      </c>
      <c r="K738" s="436">
        <f>SUM('2. NCCF CAD'!K738,'3. NCCF USD'!K738,'4. NCCF EUR'!K738,'5. NCCF GBP'!K738,'6. NCCF Autres (inclus)'!K738)</f>
        <v>0</v>
      </c>
      <c r="L738" s="400">
        <f>SUM('2. NCCF CAD'!L738,'3. NCCF USD'!L738,'4. NCCF EUR'!L738,'5. NCCF GBP'!L738,'6. NCCF Autres (inclus)'!L738)</f>
        <v>0</v>
      </c>
      <c r="M738" s="392">
        <f>SUM('2. NCCF CAD'!M738,'3. NCCF USD'!M738,'4. NCCF EUR'!M738,'5. NCCF GBP'!M738,'6. NCCF Autres (inclus)'!M738)</f>
        <v>0</v>
      </c>
      <c r="N738" s="392">
        <f>SUM('2. NCCF CAD'!N738,'3. NCCF USD'!N738,'4. NCCF EUR'!N738,'5. NCCF GBP'!N738,'6. NCCF Autres (inclus)'!N738)</f>
        <v>0</v>
      </c>
      <c r="O738" s="392">
        <f>SUM('2. NCCF CAD'!O738,'3. NCCF USD'!O738,'4. NCCF EUR'!O738,'5. NCCF GBP'!O738,'6. NCCF Autres (inclus)'!O738)</f>
        <v>0</v>
      </c>
      <c r="P738" s="392">
        <f>SUM('2. NCCF CAD'!P738,'3. NCCF USD'!P738,'4. NCCF EUR'!P738,'5. NCCF GBP'!P738,'6. NCCF Autres (inclus)'!P738)</f>
        <v>0</v>
      </c>
      <c r="Q738" s="392">
        <f>SUM('2. NCCF CAD'!Q738,'3. NCCF USD'!Q738,'4. NCCF EUR'!Q738,'5. NCCF GBP'!Q738,'6. NCCF Autres (inclus)'!Q738)</f>
        <v>0</v>
      </c>
      <c r="R738" s="392">
        <f>SUM('2. NCCF CAD'!R738,'3. NCCF USD'!R738,'4. NCCF EUR'!R738,'5. NCCF GBP'!R738,'6. NCCF Autres (inclus)'!R738)</f>
        <v>0</v>
      </c>
      <c r="S738" s="392">
        <f>SUM('2. NCCF CAD'!S738,'3. NCCF USD'!S738,'4. NCCF EUR'!S738,'5. NCCF GBP'!S738,'6. NCCF Autres (inclus)'!S738)</f>
        <v>0</v>
      </c>
      <c r="T738" s="392">
        <f>SUM('2. NCCF CAD'!T738,'3. NCCF USD'!T738,'4. NCCF EUR'!T738,'5. NCCF GBP'!T738,'6. NCCF Autres (inclus)'!T738)</f>
        <v>0</v>
      </c>
      <c r="U738" s="388">
        <f>SUM('2. NCCF CAD'!U738,'3. NCCF USD'!U738,'4. NCCF EUR'!U738,'5. NCCF GBP'!U738,'6. NCCF Autres (inclus)'!U738)</f>
        <v>0</v>
      </c>
      <c r="V738" s="393">
        <f>SUM('2. NCCF CAD'!V738,'3. NCCF USD'!V738,'4. NCCF EUR'!V738,'5. NCCF GBP'!V738,'6. NCCF Autres (inclus)'!V738)</f>
        <v>0</v>
      </c>
      <c r="W738" s="420">
        <f>SUM('2. NCCF CAD'!W738,'3. NCCF USD'!W738,'4. NCCF EUR'!W738,'5. NCCF GBP'!W738,'6. NCCF Autres (inclus)'!W738)</f>
        <v>0</v>
      </c>
      <c r="Y738" s="236"/>
    </row>
    <row r="739" spans="2:25" outlineLevel="1" x14ac:dyDescent="0.25">
      <c r="B739" s="465"/>
      <c r="C739" s="272"/>
      <c r="D739" s="272"/>
      <c r="E739" s="273"/>
      <c r="F739" s="274" t="s">
        <v>28</v>
      </c>
      <c r="G739" s="394">
        <f>SUM('2. NCCF CAD'!G739,'3. NCCF USD'!G739,'4. NCCF EUR'!G739,'5. NCCF GBP'!G739,'6. NCCF Autres (inclus)'!G739)</f>
        <v>0</v>
      </c>
      <c r="H739" s="421">
        <f>SUM('2. NCCF CAD'!H739,'3. NCCF USD'!H739,'4. NCCF EUR'!H739,'5. NCCF GBP'!H739,'6. NCCF Autres (inclus)'!H739)</f>
        <v>0</v>
      </c>
      <c r="I739" s="389">
        <f>SUM('2. NCCF CAD'!I739,'3. NCCF USD'!I739,'4. NCCF EUR'!I739,'5. NCCF GBP'!I739,'6. NCCF Autres (inclus)'!I739)</f>
        <v>0</v>
      </c>
      <c r="J739" s="389">
        <f>SUM('2. NCCF CAD'!J739,'3. NCCF USD'!J739,'4. NCCF EUR'!J739,'5. NCCF GBP'!J739,'6. NCCF Autres (inclus)'!J739)</f>
        <v>0</v>
      </c>
      <c r="K739" s="436">
        <f>SUM('2. NCCF CAD'!K739,'3. NCCF USD'!K739,'4. NCCF EUR'!K739,'5. NCCF GBP'!K739,'6. NCCF Autres (inclus)'!K739)</f>
        <v>0</v>
      </c>
      <c r="L739" s="400">
        <f>SUM('2. NCCF CAD'!L739,'3. NCCF USD'!L739,'4. NCCF EUR'!L739,'5. NCCF GBP'!L739,'6. NCCF Autres (inclus)'!L739)</f>
        <v>0</v>
      </c>
      <c r="M739" s="392">
        <f>SUM('2. NCCF CAD'!M739,'3. NCCF USD'!M739,'4. NCCF EUR'!M739,'5. NCCF GBP'!M739,'6. NCCF Autres (inclus)'!M739)</f>
        <v>0</v>
      </c>
      <c r="N739" s="392">
        <f>SUM('2. NCCF CAD'!N739,'3. NCCF USD'!N739,'4. NCCF EUR'!N739,'5. NCCF GBP'!N739,'6. NCCF Autres (inclus)'!N739)</f>
        <v>0</v>
      </c>
      <c r="O739" s="392">
        <f>SUM('2. NCCF CAD'!O739,'3. NCCF USD'!O739,'4. NCCF EUR'!O739,'5. NCCF GBP'!O739,'6. NCCF Autres (inclus)'!O739)</f>
        <v>0</v>
      </c>
      <c r="P739" s="392">
        <f>SUM('2. NCCF CAD'!P739,'3. NCCF USD'!P739,'4. NCCF EUR'!P739,'5. NCCF GBP'!P739,'6. NCCF Autres (inclus)'!P739)</f>
        <v>0</v>
      </c>
      <c r="Q739" s="392">
        <f>SUM('2. NCCF CAD'!Q739,'3. NCCF USD'!Q739,'4. NCCF EUR'!Q739,'5. NCCF GBP'!Q739,'6. NCCF Autres (inclus)'!Q739)</f>
        <v>0</v>
      </c>
      <c r="R739" s="392">
        <f>SUM('2. NCCF CAD'!R739,'3. NCCF USD'!R739,'4. NCCF EUR'!R739,'5. NCCF GBP'!R739,'6. NCCF Autres (inclus)'!R739)</f>
        <v>0</v>
      </c>
      <c r="S739" s="392">
        <f>SUM('2. NCCF CAD'!S739,'3. NCCF USD'!S739,'4. NCCF EUR'!S739,'5. NCCF GBP'!S739,'6. NCCF Autres (inclus)'!S739)</f>
        <v>0</v>
      </c>
      <c r="T739" s="392">
        <f>SUM('2. NCCF CAD'!T739,'3. NCCF USD'!T739,'4. NCCF EUR'!T739,'5. NCCF GBP'!T739,'6. NCCF Autres (inclus)'!T739)</f>
        <v>0</v>
      </c>
      <c r="U739" s="388">
        <f>SUM('2. NCCF CAD'!U739,'3. NCCF USD'!U739,'4. NCCF EUR'!U739,'5. NCCF GBP'!U739,'6. NCCF Autres (inclus)'!U739)</f>
        <v>0</v>
      </c>
      <c r="V739" s="393">
        <f>SUM('2. NCCF CAD'!V739,'3. NCCF USD'!V739,'4. NCCF EUR'!V739,'5. NCCF GBP'!V739,'6. NCCF Autres (inclus)'!V739)</f>
        <v>0</v>
      </c>
      <c r="W739" s="420">
        <f>SUM('2. NCCF CAD'!W739,'3. NCCF USD'!W739,'4. NCCF EUR'!W739,'5. NCCF GBP'!W739,'6. NCCF Autres (inclus)'!W739)</f>
        <v>0</v>
      </c>
      <c r="Y739" s="236"/>
    </row>
    <row r="740" spans="2:25" outlineLevel="1" x14ac:dyDescent="0.25">
      <c r="B740" s="465"/>
      <c r="C740" s="272"/>
      <c r="D740" s="272"/>
      <c r="E740" s="273"/>
      <c r="F740" s="274" t="s">
        <v>29</v>
      </c>
      <c r="G740" s="394">
        <f>SUM('2. NCCF CAD'!G740,'3. NCCF USD'!G740,'4. NCCF EUR'!G740,'5. NCCF GBP'!G740,'6. NCCF Autres (inclus)'!G740)</f>
        <v>0</v>
      </c>
      <c r="H740" s="421">
        <f>SUM('2. NCCF CAD'!H740,'3. NCCF USD'!H740,'4. NCCF EUR'!H740,'5. NCCF GBP'!H740,'6. NCCF Autres (inclus)'!H740)</f>
        <v>0</v>
      </c>
      <c r="I740" s="389">
        <f>SUM('2. NCCF CAD'!I740,'3. NCCF USD'!I740,'4. NCCF EUR'!I740,'5. NCCF GBP'!I740,'6. NCCF Autres (inclus)'!I740)</f>
        <v>0</v>
      </c>
      <c r="J740" s="389">
        <f>SUM('2. NCCF CAD'!J740,'3. NCCF USD'!J740,'4. NCCF EUR'!J740,'5. NCCF GBP'!J740,'6. NCCF Autres (inclus)'!J740)</f>
        <v>0</v>
      </c>
      <c r="K740" s="436">
        <f>SUM('2. NCCF CAD'!K740,'3. NCCF USD'!K740,'4. NCCF EUR'!K740,'5. NCCF GBP'!K740,'6. NCCF Autres (inclus)'!K740)</f>
        <v>0</v>
      </c>
      <c r="L740" s="400">
        <f>SUM('2. NCCF CAD'!L740,'3. NCCF USD'!L740,'4. NCCF EUR'!L740,'5. NCCF GBP'!L740,'6. NCCF Autres (inclus)'!L740)</f>
        <v>0</v>
      </c>
      <c r="M740" s="392">
        <f>SUM('2. NCCF CAD'!M740,'3. NCCF USD'!M740,'4. NCCF EUR'!M740,'5. NCCF GBP'!M740,'6. NCCF Autres (inclus)'!M740)</f>
        <v>0</v>
      </c>
      <c r="N740" s="392">
        <f>SUM('2. NCCF CAD'!N740,'3. NCCF USD'!N740,'4. NCCF EUR'!N740,'5. NCCF GBP'!N740,'6. NCCF Autres (inclus)'!N740)</f>
        <v>0</v>
      </c>
      <c r="O740" s="392">
        <f>SUM('2. NCCF CAD'!O740,'3. NCCF USD'!O740,'4. NCCF EUR'!O740,'5. NCCF GBP'!O740,'6. NCCF Autres (inclus)'!O740)</f>
        <v>0</v>
      </c>
      <c r="P740" s="392">
        <f>SUM('2. NCCF CAD'!P740,'3. NCCF USD'!P740,'4. NCCF EUR'!P740,'5. NCCF GBP'!P740,'6. NCCF Autres (inclus)'!P740)</f>
        <v>0</v>
      </c>
      <c r="Q740" s="392">
        <f>SUM('2. NCCF CAD'!Q740,'3. NCCF USD'!Q740,'4. NCCF EUR'!Q740,'5. NCCF GBP'!Q740,'6. NCCF Autres (inclus)'!Q740)</f>
        <v>0</v>
      </c>
      <c r="R740" s="392">
        <f>SUM('2. NCCF CAD'!R740,'3. NCCF USD'!R740,'4. NCCF EUR'!R740,'5. NCCF GBP'!R740,'6. NCCF Autres (inclus)'!R740)</f>
        <v>0</v>
      </c>
      <c r="S740" s="392">
        <f>SUM('2. NCCF CAD'!S740,'3. NCCF USD'!S740,'4. NCCF EUR'!S740,'5. NCCF GBP'!S740,'6. NCCF Autres (inclus)'!S740)</f>
        <v>0</v>
      </c>
      <c r="T740" s="392">
        <f>SUM('2. NCCF CAD'!T740,'3. NCCF USD'!T740,'4. NCCF EUR'!T740,'5. NCCF GBP'!T740,'6. NCCF Autres (inclus)'!T740)</f>
        <v>0</v>
      </c>
      <c r="U740" s="388">
        <f>SUM('2. NCCF CAD'!U740,'3. NCCF USD'!U740,'4. NCCF EUR'!U740,'5. NCCF GBP'!U740,'6. NCCF Autres (inclus)'!U740)</f>
        <v>0</v>
      </c>
      <c r="V740" s="393">
        <f>SUM('2. NCCF CAD'!V740,'3. NCCF USD'!V740,'4. NCCF EUR'!V740,'5. NCCF GBP'!V740,'6. NCCF Autres (inclus)'!V740)</f>
        <v>0</v>
      </c>
      <c r="W740" s="420">
        <f>SUM('2. NCCF CAD'!W740,'3. NCCF USD'!W740,'4. NCCF EUR'!W740,'5. NCCF GBP'!W740,'6. NCCF Autres (inclus)'!W740)</f>
        <v>0</v>
      </c>
      <c r="Y740" s="236"/>
    </row>
    <row r="741" spans="2:25" outlineLevel="1" x14ac:dyDescent="0.25">
      <c r="B741" s="465"/>
      <c r="C741" s="272"/>
      <c r="D741" s="272"/>
      <c r="E741" s="273"/>
      <c r="F741" s="274" t="s">
        <v>30</v>
      </c>
      <c r="G741" s="394">
        <f>SUM('2. NCCF CAD'!G741,'3. NCCF USD'!G741,'4. NCCF EUR'!G741,'5. NCCF GBP'!G741,'6. NCCF Autres (inclus)'!G741)</f>
        <v>0</v>
      </c>
      <c r="H741" s="421">
        <f>SUM('2. NCCF CAD'!H741,'3. NCCF USD'!H741,'4. NCCF EUR'!H741,'5. NCCF GBP'!H741,'6. NCCF Autres (inclus)'!H741)</f>
        <v>0</v>
      </c>
      <c r="I741" s="389">
        <f>SUM('2. NCCF CAD'!I741,'3. NCCF USD'!I741,'4. NCCF EUR'!I741,'5. NCCF GBP'!I741,'6. NCCF Autres (inclus)'!I741)</f>
        <v>0</v>
      </c>
      <c r="J741" s="389">
        <f>SUM('2. NCCF CAD'!J741,'3. NCCF USD'!J741,'4. NCCF EUR'!J741,'5. NCCF GBP'!J741,'6. NCCF Autres (inclus)'!J741)</f>
        <v>0</v>
      </c>
      <c r="K741" s="436">
        <f>SUM('2. NCCF CAD'!K741,'3. NCCF USD'!K741,'4. NCCF EUR'!K741,'5. NCCF GBP'!K741,'6. NCCF Autres (inclus)'!K741)</f>
        <v>0</v>
      </c>
      <c r="L741" s="400">
        <f>SUM('2. NCCF CAD'!L741,'3. NCCF USD'!L741,'4. NCCF EUR'!L741,'5. NCCF GBP'!L741,'6. NCCF Autres (inclus)'!L741)</f>
        <v>0</v>
      </c>
      <c r="M741" s="392">
        <f>SUM('2. NCCF CAD'!M741,'3. NCCF USD'!M741,'4. NCCF EUR'!M741,'5. NCCF GBP'!M741,'6. NCCF Autres (inclus)'!M741)</f>
        <v>0</v>
      </c>
      <c r="N741" s="392">
        <f>SUM('2. NCCF CAD'!N741,'3. NCCF USD'!N741,'4. NCCF EUR'!N741,'5. NCCF GBP'!N741,'6. NCCF Autres (inclus)'!N741)</f>
        <v>0</v>
      </c>
      <c r="O741" s="392">
        <f>SUM('2. NCCF CAD'!O741,'3. NCCF USD'!O741,'4. NCCF EUR'!O741,'5. NCCF GBP'!O741,'6. NCCF Autres (inclus)'!O741)</f>
        <v>0</v>
      </c>
      <c r="P741" s="392">
        <f>SUM('2. NCCF CAD'!P741,'3. NCCF USD'!P741,'4. NCCF EUR'!P741,'5. NCCF GBP'!P741,'6. NCCF Autres (inclus)'!P741)</f>
        <v>0</v>
      </c>
      <c r="Q741" s="392">
        <f>SUM('2. NCCF CAD'!Q741,'3. NCCF USD'!Q741,'4. NCCF EUR'!Q741,'5. NCCF GBP'!Q741,'6. NCCF Autres (inclus)'!Q741)</f>
        <v>0</v>
      </c>
      <c r="R741" s="392">
        <f>SUM('2. NCCF CAD'!R741,'3. NCCF USD'!R741,'4. NCCF EUR'!R741,'5. NCCF GBP'!R741,'6. NCCF Autres (inclus)'!R741)</f>
        <v>0</v>
      </c>
      <c r="S741" s="392">
        <f>SUM('2. NCCF CAD'!S741,'3. NCCF USD'!S741,'4. NCCF EUR'!S741,'5. NCCF GBP'!S741,'6. NCCF Autres (inclus)'!S741)</f>
        <v>0</v>
      </c>
      <c r="T741" s="392">
        <f>SUM('2. NCCF CAD'!T741,'3. NCCF USD'!T741,'4. NCCF EUR'!T741,'5. NCCF GBP'!T741,'6. NCCF Autres (inclus)'!T741)</f>
        <v>0</v>
      </c>
      <c r="U741" s="388">
        <f>SUM('2. NCCF CAD'!U741,'3. NCCF USD'!U741,'4. NCCF EUR'!U741,'5. NCCF GBP'!U741,'6. NCCF Autres (inclus)'!U741)</f>
        <v>0</v>
      </c>
      <c r="V741" s="393">
        <f>SUM('2. NCCF CAD'!V741,'3. NCCF USD'!V741,'4. NCCF EUR'!V741,'5. NCCF GBP'!V741,'6. NCCF Autres (inclus)'!V741)</f>
        <v>0</v>
      </c>
      <c r="W741" s="420">
        <f>SUM('2. NCCF CAD'!W741,'3. NCCF USD'!W741,'4. NCCF EUR'!W741,'5. NCCF GBP'!W741,'6. NCCF Autres (inclus)'!W741)</f>
        <v>0</v>
      </c>
      <c r="Y741" s="236"/>
    </row>
    <row r="742" spans="2:25" x14ac:dyDescent="0.25">
      <c r="B742" s="465"/>
      <c r="C742" s="272"/>
      <c r="D742" s="272"/>
      <c r="E742" s="273" t="s">
        <v>31</v>
      </c>
      <c r="F742" s="273"/>
      <c r="G742" s="367">
        <f t="shared" ref="G742:W742" si="164">SUBTOTAL(9,G743:G746)</f>
        <v>0</v>
      </c>
      <c r="H742" s="368">
        <f t="shared" si="164"/>
        <v>0</v>
      </c>
      <c r="I742" s="369">
        <f t="shared" si="164"/>
        <v>0</v>
      </c>
      <c r="J742" s="369">
        <f t="shared" si="164"/>
        <v>0</v>
      </c>
      <c r="K742" s="370">
        <f t="shared" si="164"/>
        <v>0</v>
      </c>
      <c r="L742" s="364">
        <f t="shared" si="164"/>
        <v>0</v>
      </c>
      <c r="M742" s="364">
        <f t="shared" si="164"/>
        <v>0</v>
      </c>
      <c r="N742" s="364">
        <f t="shared" si="164"/>
        <v>0</v>
      </c>
      <c r="O742" s="364">
        <f t="shared" si="164"/>
        <v>0</v>
      </c>
      <c r="P742" s="364">
        <f t="shared" si="164"/>
        <v>0</v>
      </c>
      <c r="Q742" s="364">
        <f t="shared" si="164"/>
        <v>0</v>
      </c>
      <c r="R742" s="364">
        <f t="shared" si="164"/>
        <v>0</v>
      </c>
      <c r="S742" s="364">
        <f t="shared" si="164"/>
        <v>0</v>
      </c>
      <c r="T742" s="364">
        <f t="shared" si="164"/>
        <v>0</v>
      </c>
      <c r="U742" s="364">
        <f t="shared" si="164"/>
        <v>0</v>
      </c>
      <c r="V742" s="364">
        <f t="shared" si="164"/>
        <v>0</v>
      </c>
      <c r="W742" s="366">
        <f t="shared" si="164"/>
        <v>0</v>
      </c>
      <c r="Y742" s="238"/>
    </row>
    <row r="743" spans="2:25" outlineLevel="1" x14ac:dyDescent="0.25">
      <c r="B743" s="465"/>
      <c r="C743" s="272"/>
      <c r="D743" s="272"/>
      <c r="E743" s="273"/>
      <c r="F743" s="274" t="s">
        <v>32</v>
      </c>
      <c r="G743" s="394">
        <f>SUM('2. NCCF CAD'!G743,'3. NCCF USD'!G743,'4. NCCF EUR'!G743,'5. NCCF GBP'!G743,'6. NCCF Autres (inclus)'!G743)</f>
        <v>0</v>
      </c>
      <c r="H743" s="421">
        <f>SUM('2. NCCF CAD'!H743,'3. NCCF USD'!H743,'4. NCCF EUR'!H743,'5. NCCF GBP'!H743,'6. NCCF Autres (inclus)'!H743)</f>
        <v>0</v>
      </c>
      <c r="I743" s="389">
        <f>SUM('2. NCCF CAD'!I743,'3. NCCF USD'!I743,'4. NCCF EUR'!I743,'5. NCCF GBP'!I743,'6. NCCF Autres (inclus)'!I743)</f>
        <v>0</v>
      </c>
      <c r="J743" s="389">
        <f>SUM('2. NCCF CAD'!J743,'3. NCCF USD'!J743,'4. NCCF EUR'!J743,'5. NCCF GBP'!J743,'6. NCCF Autres (inclus)'!J743)</f>
        <v>0</v>
      </c>
      <c r="K743" s="436">
        <f>SUM('2. NCCF CAD'!K743,'3. NCCF USD'!K743,'4. NCCF EUR'!K743,'5. NCCF GBP'!K743,'6. NCCF Autres (inclus)'!K743)</f>
        <v>0</v>
      </c>
      <c r="L743" s="400">
        <f>SUM('2. NCCF CAD'!L743,'3. NCCF USD'!L743,'4. NCCF EUR'!L743,'5. NCCF GBP'!L743,'6. NCCF Autres (inclus)'!L743)</f>
        <v>0</v>
      </c>
      <c r="M743" s="392">
        <f>SUM('2. NCCF CAD'!M743,'3. NCCF USD'!M743,'4. NCCF EUR'!M743,'5. NCCF GBP'!M743,'6. NCCF Autres (inclus)'!M743)</f>
        <v>0</v>
      </c>
      <c r="N743" s="392">
        <f>SUM('2. NCCF CAD'!N743,'3. NCCF USD'!N743,'4. NCCF EUR'!N743,'5. NCCF GBP'!N743,'6. NCCF Autres (inclus)'!N743)</f>
        <v>0</v>
      </c>
      <c r="O743" s="392">
        <f>SUM('2. NCCF CAD'!O743,'3. NCCF USD'!O743,'4. NCCF EUR'!O743,'5. NCCF GBP'!O743,'6. NCCF Autres (inclus)'!O743)</f>
        <v>0</v>
      </c>
      <c r="P743" s="392">
        <f>SUM('2. NCCF CAD'!P743,'3. NCCF USD'!P743,'4. NCCF EUR'!P743,'5. NCCF GBP'!P743,'6. NCCF Autres (inclus)'!P743)</f>
        <v>0</v>
      </c>
      <c r="Q743" s="392">
        <f>SUM('2. NCCF CAD'!Q743,'3. NCCF USD'!Q743,'4. NCCF EUR'!Q743,'5. NCCF GBP'!Q743,'6. NCCF Autres (inclus)'!Q743)</f>
        <v>0</v>
      </c>
      <c r="R743" s="392">
        <f>SUM('2. NCCF CAD'!R743,'3. NCCF USD'!R743,'4. NCCF EUR'!R743,'5. NCCF GBP'!R743,'6. NCCF Autres (inclus)'!R743)</f>
        <v>0</v>
      </c>
      <c r="S743" s="392">
        <f>SUM('2. NCCF CAD'!S743,'3. NCCF USD'!S743,'4. NCCF EUR'!S743,'5. NCCF GBP'!S743,'6. NCCF Autres (inclus)'!S743)</f>
        <v>0</v>
      </c>
      <c r="T743" s="392">
        <f>SUM('2. NCCF CAD'!T743,'3. NCCF USD'!T743,'4. NCCF EUR'!T743,'5. NCCF GBP'!T743,'6. NCCF Autres (inclus)'!T743)</f>
        <v>0</v>
      </c>
      <c r="U743" s="388">
        <f>SUM('2. NCCF CAD'!U743,'3. NCCF USD'!U743,'4. NCCF EUR'!U743,'5. NCCF GBP'!U743,'6. NCCF Autres (inclus)'!U743)</f>
        <v>0</v>
      </c>
      <c r="V743" s="393">
        <f>SUM('2. NCCF CAD'!V743,'3. NCCF USD'!V743,'4. NCCF EUR'!V743,'5. NCCF GBP'!V743,'6. NCCF Autres (inclus)'!V743)</f>
        <v>0</v>
      </c>
      <c r="W743" s="420">
        <f>SUM('2. NCCF CAD'!W743,'3. NCCF USD'!W743,'4. NCCF EUR'!W743,'5. NCCF GBP'!W743,'6. NCCF Autres (inclus)'!W743)</f>
        <v>0</v>
      </c>
      <c r="Y743" s="236"/>
    </row>
    <row r="744" spans="2:25" outlineLevel="1" x14ac:dyDescent="0.25">
      <c r="B744" s="465"/>
      <c r="C744" s="272"/>
      <c r="D744" s="272"/>
      <c r="E744" s="273"/>
      <c r="F744" s="274" t="s">
        <v>33</v>
      </c>
      <c r="G744" s="394">
        <f>SUM('2. NCCF CAD'!G744,'3. NCCF USD'!G744,'4. NCCF EUR'!G744,'5. NCCF GBP'!G744,'6. NCCF Autres (inclus)'!G744)</f>
        <v>0</v>
      </c>
      <c r="H744" s="421">
        <f>SUM('2. NCCF CAD'!H744,'3. NCCF USD'!H744,'4. NCCF EUR'!H744,'5. NCCF GBP'!H744,'6. NCCF Autres (inclus)'!H744)</f>
        <v>0</v>
      </c>
      <c r="I744" s="389">
        <f>SUM('2. NCCF CAD'!I744,'3. NCCF USD'!I744,'4. NCCF EUR'!I744,'5. NCCF GBP'!I744,'6. NCCF Autres (inclus)'!I744)</f>
        <v>0</v>
      </c>
      <c r="J744" s="389">
        <f>SUM('2. NCCF CAD'!J744,'3. NCCF USD'!J744,'4. NCCF EUR'!J744,'5. NCCF GBP'!J744,'6. NCCF Autres (inclus)'!J744)</f>
        <v>0</v>
      </c>
      <c r="K744" s="436">
        <f>SUM('2. NCCF CAD'!K744,'3. NCCF USD'!K744,'4. NCCF EUR'!K744,'5. NCCF GBP'!K744,'6. NCCF Autres (inclus)'!K744)</f>
        <v>0</v>
      </c>
      <c r="L744" s="400">
        <f>SUM('2. NCCF CAD'!L744,'3. NCCF USD'!L744,'4. NCCF EUR'!L744,'5. NCCF GBP'!L744,'6. NCCF Autres (inclus)'!L744)</f>
        <v>0</v>
      </c>
      <c r="M744" s="392">
        <f>SUM('2. NCCF CAD'!M744,'3. NCCF USD'!M744,'4. NCCF EUR'!M744,'5. NCCF GBP'!M744,'6. NCCF Autres (inclus)'!M744)</f>
        <v>0</v>
      </c>
      <c r="N744" s="392">
        <f>SUM('2. NCCF CAD'!N744,'3. NCCF USD'!N744,'4. NCCF EUR'!N744,'5. NCCF GBP'!N744,'6. NCCF Autres (inclus)'!N744)</f>
        <v>0</v>
      </c>
      <c r="O744" s="392">
        <f>SUM('2. NCCF CAD'!O744,'3. NCCF USD'!O744,'4. NCCF EUR'!O744,'5. NCCF GBP'!O744,'6. NCCF Autres (inclus)'!O744)</f>
        <v>0</v>
      </c>
      <c r="P744" s="392">
        <f>SUM('2. NCCF CAD'!P744,'3. NCCF USD'!P744,'4. NCCF EUR'!P744,'5. NCCF GBP'!P744,'6. NCCF Autres (inclus)'!P744)</f>
        <v>0</v>
      </c>
      <c r="Q744" s="392">
        <f>SUM('2. NCCF CAD'!Q744,'3. NCCF USD'!Q744,'4. NCCF EUR'!Q744,'5. NCCF GBP'!Q744,'6. NCCF Autres (inclus)'!Q744)</f>
        <v>0</v>
      </c>
      <c r="R744" s="392">
        <f>SUM('2. NCCF CAD'!R744,'3. NCCF USD'!R744,'4. NCCF EUR'!R744,'5. NCCF GBP'!R744,'6. NCCF Autres (inclus)'!R744)</f>
        <v>0</v>
      </c>
      <c r="S744" s="392">
        <f>SUM('2. NCCF CAD'!S744,'3. NCCF USD'!S744,'4. NCCF EUR'!S744,'5. NCCF GBP'!S744,'6. NCCF Autres (inclus)'!S744)</f>
        <v>0</v>
      </c>
      <c r="T744" s="392">
        <f>SUM('2. NCCF CAD'!T744,'3. NCCF USD'!T744,'4. NCCF EUR'!T744,'5. NCCF GBP'!T744,'6. NCCF Autres (inclus)'!T744)</f>
        <v>0</v>
      </c>
      <c r="U744" s="388">
        <f>SUM('2. NCCF CAD'!U744,'3. NCCF USD'!U744,'4. NCCF EUR'!U744,'5. NCCF GBP'!U744,'6. NCCF Autres (inclus)'!U744)</f>
        <v>0</v>
      </c>
      <c r="V744" s="393">
        <f>SUM('2. NCCF CAD'!V744,'3. NCCF USD'!V744,'4. NCCF EUR'!V744,'5. NCCF GBP'!V744,'6. NCCF Autres (inclus)'!V744)</f>
        <v>0</v>
      </c>
      <c r="W744" s="420">
        <f>SUM('2. NCCF CAD'!W744,'3. NCCF USD'!W744,'4. NCCF EUR'!W744,'5. NCCF GBP'!W744,'6. NCCF Autres (inclus)'!W744)</f>
        <v>0</v>
      </c>
      <c r="Y744" s="236"/>
    </row>
    <row r="745" spans="2:25" outlineLevel="1" x14ac:dyDescent="0.25">
      <c r="B745" s="465"/>
      <c r="C745" s="272"/>
      <c r="D745" s="272"/>
      <c r="E745" s="273"/>
      <c r="F745" s="274" t="s">
        <v>34</v>
      </c>
      <c r="G745" s="394">
        <f>SUM('2. NCCF CAD'!G745,'3. NCCF USD'!G745,'4. NCCF EUR'!G745,'5. NCCF GBP'!G745,'6. NCCF Autres (inclus)'!G745)</f>
        <v>0</v>
      </c>
      <c r="H745" s="421">
        <f>SUM('2. NCCF CAD'!H745,'3. NCCF USD'!H745,'4. NCCF EUR'!H745,'5. NCCF GBP'!H745,'6. NCCF Autres (inclus)'!H745)</f>
        <v>0</v>
      </c>
      <c r="I745" s="389">
        <f>SUM('2. NCCF CAD'!I745,'3. NCCF USD'!I745,'4. NCCF EUR'!I745,'5. NCCF GBP'!I745,'6. NCCF Autres (inclus)'!I745)</f>
        <v>0</v>
      </c>
      <c r="J745" s="389">
        <f>SUM('2. NCCF CAD'!J745,'3. NCCF USD'!J745,'4. NCCF EUR'!J745,'5. NCCF GBP'!J745,'6. NCCF Autres (inclus)'!J745)</f>
        <v>0</v>
      </c>
      <c r="K745" s="436">
        <f>SUM('2. NCCF CAD'!K745,'3. NCCF USD'!K745,'4. NCCF EUR'!K745,'5. NCCF GBP'!K745,'6. NCCF Autres (inclus)'!K745)</f>
        <v>0</v>
      </c>
      <c r="L745" s="400">
        <f>SUM('2. NCCF CAD'!L745,'3. NCCF USD'!L745,'4. NCCF EUR'!L745,'5. NCCF GBP'!L745,'6. NCCF Autres (inclus)'!L745)</f>
        <v>0</v>
      </c>
      <c r="M745" s="392">
        <f>SUM('2. NCCF CAD'!M745,'3. NCCF USD'!M745,'4. NCCF EUR'!M745,'5. NCCF GBP'!M745,'6. NCCF Autres (inclus)'!M745)</f>
        <v>0</v>
      </c>
      <c r="N745" s="392">
        <f>SUM('2. NCCF CAD'!N745,'3. NCCF USD'!N745,'4. NCCF EUR'!N745,'5. NCCF GBP'!N745,'6. NCCF Autres (inclus)'!N745)</f>
        <v>0</v>
      </c>
      <c r="O745" s="392">
        <f>SUM('2. NCCF CAD'!O745,'3. NCCF USD'!O745,'4. NCCF EUR'!O745,'5. NCCF GBP'!O745,'6. NCCF Autres (inclus)'!O745)</f>
        <v>0</v>
      </c>
      <c r="P745" s="392">
        <f>SUM('2. NCCF CAD'!P745,'3. NCCF USD'!P745,'4. NCCF EUR'!P745,'5. NCCF GBP'!P745,'6. NCCF Autres (inclus)'!P745)</f>
        <v>0</v>
      </c>
      <c r="Q745" s="392">
        <f>SUM('2. NCCF CAD'!Q745,'3. NCCF USD'!Q745,'4. NCCF EUR'!Q745,'5. NCCF GBP'!Q745,'6. NCCF Autres (inclus)'!Q745)</f>
        <v>0</v>
      </c>
      <c r="R745" s="392">
        <f>SUM('2. NCCF CAD'!R745,'3. NCCF USD'!R745,'4. NCCF EUR'!R745,'5. NCCF GBP'!R745,'6. NCCF Autres (inclus)'!R745)</f>
        <v>0</v>
      </c>
      <c r="S745" s="392">
        <f>SUM('2. NCCF CAD'!S745,'3. NCCF USD'!S745,'4. NCCF EUR'!S745,'5. NCCF GBP'!S745,'6. NCCF Autres (inclus)'!S745)</f>
        <v>0</v>
      </c>
      <c r="T745" s="392">
        <f>SUM('2. NCCF CAD'!T745,'3. NCCF USD'!T745,'4. NCCF EUR'!T745,'5. NCCF GBP'!T745,'6. NCCF Autres (inclus)'!T745)</f>
        <v>0</v>
      </c>
      <c r="U745" s="388">
        <f>SUM('2. NCCF CAD'!U745,'3. NCCF USD'!U745,'4. NCCF EUR'!U745,'5. NCCF GBP'!U745,'6. NCCF Autres (inclus)'!U745)</f>
        <v>0</v>
      </c>
      <c r="V745" s="393">
        <f>SUM('2. NCCF CAD'!V745,'3. NCCF USD'!V745,'4. NCCF EUR'!V745,'5. NCCF GBP'!V745,'6. NCCF Autres (inclus)'!V745)</f>
        <v>0</v>
      </c>
      <c r="W745" s="420">
        <f>SUM('2. NCCF CAD'!W745,'3. NCCF USD'!W745,'4. NCCF EUR'!W745,'5. NCCF GBP'!W745,'6. NCCF Autres (inclus)'!W745)</f>
        <v>0</v>
      </c>
      <c r="Y745" s="236"/>
    </row>
    <row r="746" spans="2:25" outlineLevel="1" x14ac:dyDescent="0.25">
      <c r="B746" s="465"/>
      <c r="C746" s="272"/>
      <c r="D746" s="272"/>
      <c r="E746" s="273"/>
      <c r="F746" s="274" t="s">
        <v>35</v>
      </c>
      <c r="G746" s="394">
        <f>SUM('2. NCCF CAD'!G746,'3. NCCF USD'!G746,'4. NCCF EUR'!G746,'5. NCCF GBP'!G746,'6. NCCF Autres (inclus)'!G746)</f>
        <v>0</v>
      </c>
      <c r="H746" s="421">
        <f>SUM('2. NCCF CAD'!H746,'3. NCCF USD'!H746,'4. NCCF EUR'!H746,'5. NCCF GBP'!H746,'6. NCCF Autres (inclus)'!H746)</f>
        <v>0</v>
      </c>
      <c r="I746" s="389">
        <f>SUM('2. NCCF CAD'!I746,'3. NCCF USD'!I746,'4. NCCF EUR'!I746,'5. NCCF GBP'!I746,'6. NCCF Autres (inclus)'!I746)</f>
        <v>0</v>
      </c>
      <c r="J746" s="389">
        <f>SUM('2. NCCF CAD'!J746,'3. NCCF USD'!J746,'4. NCCF EUR'!J746,'5. NCCF GBP'!J746,'6. NCCF Autres (inclus)'!J746)</f>
        <v>0</v>
      </c>
      <c r="K746" s="436">
        <f>SUM('2. NCCF CAD'!K746,'3. NCCF USD'!K746,'4. NCCF EUR'!K746,'5. NCCF GBP'!K746,'6. NCCF Autres (inclus)'!K746)</f>
        <v>0</v>
      </c>
      <c r="L746" s="400">
        <f>SUM('2. NCCF CAD'!L746,'3. NCCF USD'!L746,'4. NCCF EUR'!L746,'5. NCCF GBP'!L746,'6. NCCF Autres (inclus)'!L746)</f>
        <v>0</v>
      </c>
      <c r="M746" s="392">
        <f>SUM('2. NCCF CAD'!M746,'3. NCCF USD'!M746,'4. NCCF EUR'!M746,'5. NCCF GBP'!M746,'6. NCCF Autres (inclus)'!M746)</f>
        <v>0</v>
      </c>
      <c r="N746" s="392">
        <f>SUM('2. NCCF CAD'!N746,'3. NCCF USD'!N746,'4. NCCF EUR'!N746,'5. NCCF GBP'!N746,'6. NCCF Autres (inclus)'!N746)</f>
        <v>0</v>
      </c>
      <c r="O746" s="392">
        <f>SUM('2. NCCF CAD'!O746,'3. NCCF USD'!O746,'4. NCCF EUR'!O746,'5. NCCF GBP'!O746,'6. NCCF Autres (inclus)'!O746)</f>
        <v>0</v>
      </c>
      <c r="P746" s="392">
        <f>SUM('2. NCCF CAD'!P746,'3. NCCF USD'!P746,'4. NCCF EUR'!P746,'5. NCCF GBP'!P746,'6. NCCF Autres (inclus)'!P746)</f>
        <v>0</v>
      </c>
      <c r="Q746" s="392">
        <f>SUM('2. NCCF CAD'!Q746,'3. NCCF USD'!Q746,'4. NCCF EUR'!Q746,'5. NCCF GBP'!Q746,'6. NCCF Autres (inclus)'!Q746)</f>
        <v>0</v>
      </c>
      <c r="R746" s="392">
        <f>SUM('2. NCCF CAD'!R746,'3. NCCF USD'!R746,'4. NCCF EUR'!R746,'5. NCCF GBP'!R746,'6. NCCF Autres (inclus)'!R746)</f>
        <v>0</v>
      </c>
      <c r="S746" s="392">
        <f>SUM('2. NCCF CAD'!S746,'3. NCCF USD'!S746,'4. NCCF EUR'!S746,'5. NCCF GBP'!S746,'6. NCCF Autres (inclus)'!S746)</f>
        <v>0</v>
      </c>
      <c r="T746" s="392">
        <f>SUM('2. NCCF CAD'!T746,'3. NCCF USD'!T746,'4. NCCF EUR'!T746,'5. NCCF GBP'!T746,'6. NCCF Autres (inclus)'!T746)</f>
        <v>0</v>
      </c>
      <c r="U746" s="388">
        <f>SUM('2. NCCF CAD'!U746,'3. NCCF USD'!U746,'4. NCCF EUR'!U746,'5. NCCF GBP'!U746,'6. NCCF Autres (inclus)'!U746)</f>
        <v>0</v>
      </c>
      <c r="V746" s="393">
        <f>SUM('2. NCCF CAD'!V746,'3. NCCF USD'!V746,'4. NCCF EUR'!V746,'5. NCCF GBP'!V746,'6. NCCF Autres (inclus)'!V746)</f>
        <v>0</v>
      </c>
      <c r="W746" s="420">
        <f>SUM('2. NCCF CAD'!W746,'3. NCCF USD'!W746,'4. NCCF EUR'!W746,'5. NCCF GBP'!W746,'6. NCCF Autres (inclus)'!W746)</f>
        <v>0</v>
      </c>
      <c r="Y746" s="236"/>
    </row>
    <row r="747" spans="2:25" x14ac:dyDescent="0.25">
      <c r="B747" s="465"/>
      <c r="C747" s="272"/>
      <c r="D747" s="272" t="s">
        <v>36</v>
      </c>
      <c r="E747" s="273"/>
      <c r="F747" s="273"/>
      <c r="G747" s="367"/>
      <c r="H747" s="368"/>
      <c r="I747" s="369"/>
      <c r="J747" s="369"/>
      <c r="K747" s="369"/>
      <c r="L747" s="363"/>
      <c r="M747" s="364"/>
      <c r="N747" s="364"/>
      <c r="O747" s="364"/>
      <c r="P747" s="364"/>
      <c r="Q747" s="364"/>
      <c r="R747" s="364"/>
      <c r="S747" s="364"/>
      <c r="T747" s="364"/>
      <c r="U747" s="364"/>
      <c r="V747" s="365"/>
      <c r="W747" s="365"/>
      <c r="Y747" s="353"/>
    </row>
    <row r="748" spans="2:25" x14ac:dyDescent="0.25">
      <c r="B748" s="465"/>
      <c r="C748" s="272"/>
      <c r="D748" s="272"/>
      <c r="E748" s="275" t="s">
        <v>37</v>
      </c>
      <c r="F748" s="273"/>
      <c r="G748" s="367">
        <f t="shared" ref="G748:W748" si="165">SUBTOTAL(9,G749:G751)</f>
        <v>0</v>
      </c>
      <c r="H748" s="368">
        <f t="shared" si="165"/>
        <v>0</v>
      </c>
      <c r="I748" s="369">
        <f t="shared" si="165"/>
        <v>0</v>
      </c>
      <c r="J748" s="369">
        <f t="shared" si="165"/>
        <v>0</v>
      </c>
      <c r="K748" s="370">
        <f t="shared" si="165"/>
        <v>0</v>
      </c>
      <c r="L748" s="364">
        <f t="shared" si="165"/>
        <v>0</v>
      </c>
      <c r="M748" s="364">
        <f t="shared" si="165"/>
        <v>0</v>
      </c>
      <c r="N748" s="364">
        <f t="shared" si="165"/>
        <v>0</v>
      </c>
      <c r="O748" s="364">
        <f t="shared" si="165"/>
        <v>0</v>
      </c>
      <c r="P748" s="364">
        <f t="shared" si="165"/>
        <v>0</v>
      </c>
      <c r="Q748" s="364">
        <f t="shared" si="165"/>
        <v>0</v>
      </c>
      <c r="R748" s="364">
        <f t="shared" si="165"/>
        <v>0</v>
      </c>
      <c r="S748" s="364">
        <f t="shared" si="165"/>
        <v>0</v>
      </c>
      <c r="T748" s="364">
        <f t="shared" si="165"/>
        <v>0</v>
      </c>
      <c r="U748" s="364">
        <f t="shared" si="165"/>
        <v>0</v>
      </c>
      <c r="V748" s="364">
        <f t="shared" si="165"/>
        <v>0</v>
      </c>
      <c r="W748" s="366">
        <f t="shared" si="165"/>
        <v>0</v>
      </c>
      <c r="Y748" s="354"/>
    </row>
    <row r="749" spans="2:25" outlineLevel="1" x14ac:dyDescent="0.25">
      <c r="B749" s="465"/>
      <c r="C749" s="272"/>
      <c r="D749" s="272"/>
      <c r="E749" s="275"/>
      <c r="F749" s="274" t="s">
        <v>38</v>
      </c>
      <c r="G749" s="394">
        <f>SUM('2. NCCF CAD'!G749,'3. NCCF USD'!G749,'4. NCCF EUR'!G749,'5. NCCF GBP'!G749,'6. NCCF Autres (inclus)'!G749)</f>
        <v>0</v>
      </c>
      <c r="H749" s="421">
        <f>SUM('2. NCCF CAD'!H749,'3. NCCF USD'!H749,'4. NCCF EUR'!H749,'5. NCCF GBP'!H749,'6. NCCF Autres (inclus)'!H749)</f>
        <v>0</v>
      </c>
      <c r="I749" s="389">
        <f>SUM('2. NCCF CAD'!I749,'3. NCCF USD'!I749,'4. NCCF EUR'!I749,'5. NCCF GBP'!I749,'6. NCCF Autres (inclus)'!I749)</f>
        <v>0</v>
      </c>
      <c r="J749" s="389">
        <f>SUM('2. NCCF CAD'!J749,'3. NCCF USD'!J749,'4. NCCF EUR'!J749,'5. NCCF GBP'!J749,'6. NCCF Autres (inclus)'!J749)</f>
        <v>0</v>
      </c>
      <c r="K749" s="436">
        <f>SUM('2. NCCF CAD'!K749,'3. NCCF USD'!K749,'4. NCCF EUR'!K749,'5. NCCF GBP'!K749,'6. NCCF Autres (inclus)'!K749)</f>
        <v>0</v>
      </c>
      <c r="L749" s="400">
        <f>SUM('2. NCCF CAD'!L749,'3. NCCF USD'!L749,'4. NCCF EUR'!L749,'5. NCCF GBP'!L749,'6. NCCF Autres (inclus)'!L749)</f>
        <v>0</v>
      </c>
      <c r="M749" s="392">
        <f>SUM('2. NCCF CAD'!M749,'3. NCCF USD'!M749,'4. NCCF EUR'!M749,'5. NCCF GBP'!M749,'6. NCCF Autres (inclus)'!M749)</f>
        <v>0</v>
      </c>
      <c r="N749" s="392">
        <f>SUM('2. NCCF CAD'!N749,'3. NCCF USD'!N749,'4. NCCF EUR'!N749,'5. NCCF GBP'!N749,'6. NCCF Autres (inclus)'!N749)</f>
        <v>0</v>
      </c>
      <c r="O749" s="392">
        <f>SUM('2. NCCF CAD'!O749,'3. NCCF USD'!O749,'4. NCCF EUR'!O749,'5. NCCF GBP'!O749,'6. NCCF Autres (inclus)'!O749)</f>
        <v>0</v>
      </c>
      <c r="P749" s="392">
        <f>SUM('2. NCCF CAD'!P749,'3. NCCF USD'!P749,'4. NCCF EUR'!P749,'5. NCCF GBP'!P749,'6. NCCF Autres (inclus)'!P749)</f>
        <v>0</v>
      </c>
      <c r="Q749" s="392">
        <f>SUM('2. NCCF CAD'!Q749,'3. NCCF USD'!Q749,'4. NCCF EUR'!Q749,'5. NCCF GBP'!Q749,'6. NCCF Autres (inclus)'!Q749)</f>
        <v>0</v>
      </c>
      <c r="R749" s="392">
        <f>SUM('2. NCCF CAD'!R749,'3. NCCF USD'!R749,'4. NCCF EUR'!R749,'5. NCCF GBP'!R749,'6. NCCF Autres (inclus)'!R749)</f>
        <v>0</v>
      </c>
      <c r="S749" s="392">
        <f>SUM('2. NCCF CAD'!S749,'3. NCCF USD'!S749,'4. NCCF EUR'!S749,'5. NCCF GBP'!S749,'6. NCCF Autres (inclus)'!S749)</f>
        <v>0</v>
      </c>
      <c r="T749" s="392">
        <f>SUM('2. NCCF CAD'!T749,'3. NCCF USD'!T749,'4. NCCF EUR'!T749,'5. NCCF GBP'!T749,'6. NCCF Autres (inclus)'!T749)</f>
        <v>0</v>
      </c>
      <c r="U749" s="388">
        <f>SUM('2. NCCF CAD'!U749,'3. NCCF USD'!U749,'4. NCCF EUR'!U749,'5. NCCF GBP'!U749,'6. NCCF Autres (inclus)'!U749)</f>
        <v>0</v>
      </c>
      <c r="V749" s="393">
        <f>SUM('2. NCCF CAD'!V749,'3. NCCF USD'!V749,'4. NCCF EUR'!V749,'5. NCCF GBP'!V749,'6. NCCF Autres (inclus)'!V749)</f>
        <v>0</v>
      </c>
      <c r="W749" s="420">
        <f>SUM('2. NCCF CAD'!W749,'3. NCCF USD'!W749,'4. NCCF EUR'!W749,'5. NCCF GBP'!W749,'6. NCCF Autres (inclus)'!W749)</f>
        <v>0</v>
      </c>
      <c r="Y749" s="236"/>
    </row>
    <row r="750" spans="2:25" outlineLevel="1" x14ac:dyDescent="0.25">
      <c r="B750" s="465"/>
      <c r="C750" s="272"/>
      <c r="D750" s="272"/>
      <c r="E750" s="273"/>
      <c r="F750" s="274" t="s">
        <v>39</v>
      </c>
      <c r="G750" s="394">
        <f>SUM('2. NCCF CAD'!G750,'3. NCCF USD'!G750,'4. NCCF EUR'!G750,'5. NCCF GBP'!G750,'6. NCCF Autres (inclus)'!G750)</f>
        <v>0</v>
      </c>
      <c r="H750" s="421">
        <f>SUM('2. NCCF CAD'!H750,'3. NCCF USD'!H750,'4. NCCF EUR'!H750,'5. NCCF GBP'!H750,'6. NCCF Autres (inclus)'!H750)</f>
        <v>0</v>
      </c>
      <c r="I750" s="389">
        <f>SUM('2. NCCF CAD'!I750,'3. NCCF USD'!I750,'4. NCCF EUR'!I750,'5. NCCF GBP'!I750,'6. NCCF Autres (inclus)'!I750)</f>
        <v>0</v>
      </c>
      <c r="J750" s="389">
        <f>SUM('2. NCCF CAD'!J750,'3. NCCF USD'!J750,'4. NCCF EUR'!J750,'5. NCCF GBP'!J750,'6. NCCF Autres (inclus)'!J750)</f>
        <v>0</v>
      </c>
      <c r="K750" s="436">
        <f>SUM('2. NCCF CAD'!K750,'3. NCCF USD'!K750,'4. NCCF EUR'!K750,'5. NCCF GBP'!K750,'6. NCCF Autres (inclus)'!K750)</f>
        <v>0</v>
      </c>
      <c r="L750" s="400">
        <f>SUM('2. NCCF CAD'!L750,'3. NCCF USD'!L750,'4. NCCF EUR'!L750,'5. NCCF GBP'!L750,'6. NCCF Autres (inclus)'!L750)</f>
        <v>0</v>
      </c>
      <c r="M750" s="392">
        <f>SUM('2. NCCF CAD'!M750,'3. NCCF USD'!M750,'4. NCCF EUR'!M750,'5. NCCF GBP'!M750,'6. NCCF Autres (inclus)'!M750)</f>
        <v>0</v>
      </c>
      <c r="N750" s="392">
        <f>SUM('2. NCCF CAD'!N750,'3. NCCF USD'!N750,'4. NCCF EUR'!N750,'5. NCCF GBP'!N750,'6. NCCF Autres (inclus)'!N750)</f>
        <v>0</v>
      </c>
      <c r="O750" s="392">
        <f>SUM('2. NCCF CAD'!O750,'3. NCCF USD'!O750,'4. NCCF EUR'!O750,'5. NCCF GBP'!O750,'6. NCCF Autres (inclus)'!O750)</f>
        <v>0</v>
      </c>
      <c r="P750" s="392">
        <f>SUM('2. NCCF CAD'!P750,'3. NCCF USD'!P750,'4. NCCF EUR'!P750,'5. NCCF GBP'!P750,'6. NCCF Autres (inclus)'!P750)</f>
        <v>0</v>
      </c>
      <c r="Q750" s="392">
        <f>SUM('2. NCCF CAD'!Q750,'3. NCCF USD'!Q750,'4. NCCF EUR'!Q750,'5. NCCF GBP'!Q750,'6. NCCF Autres (inclus)'!Q750)</f>
        <v>0</v>
      </c>
      <c r="R750" s="392">
        <f>SUM('2. NCCF CAD'!R750,'3. NCCF USD'!R750,'4. NCCF EUR'!R750,'5. NCCF GBP'!R750,'6. NCCF Autres (inclus)'!R750)</f>
        <v>0</v>
      </c>
      <c r="S750" s="392">
        <f>SUM('2. NCCF CAD'!S750,'3. NCCF USD'!S750,'4. NCCF EUR'!S750,'5. NCCF GBP'!S750,'6. NCCF Autres (inclus)'!S750)</f>
        <v>0</v>
      </c>
      <c r="T750" s="392">
        <f>SUM('2. NCCF CAD'!T750,'3. NCCF USD'!T750,'4. NCCF EUR'!T750,'5. NCCF GBP'!T750,'6. NCCF Autres (inclus)'!T750)</f>
        <v>0</v>
      </c>
      <c r="U750" s="388">
        <f>SUM('2. NCCF CAD'!U750,'3. NCCF USD'!U750,'4. NCCF EUR'!U750,'5. NCCF GBP'!U750,'6. NCCF Autres (inclus)'!U750)</f>
        <v>0</v>
      </c>
      <c r="V750" s="393">
        <f>SUM('2. NCCF CAD'!V750,'3. NCCF USD'!V750,'4. NCCF EUR'!V750,'5. NCCF GBP'!V750,'6. NCCF Autres (inclus)'!V750)</f>
        <v>0</v>
      </c>
      <c r="W750" s="420">
        <f>SUM('2. NCCF CAD'!W750,'3. NCCF USD'!W750,'4. NCCF EUR'!W750,'5. NCCF GBP'!W750,'6. NCCF Autres (inclus)'!W750)</f>
        <v>0</v>
      </c>
      <c r="Y750" s="236"/>
    </row>
    <row r="751" spans="2:25" outlineLevel="1" x14ac:dyDescent="0.25">
      <c r="B751" s="465"/>
      <c r="C751" s="272"/>
      <c r="D751" s="272"/>
      <c r="E751" s="273"/>
      <c r="F751" s="274" t="s">
        <v>40</v>
      </c>
      <c r="G751" s="394">
        <f>SUM('2. NCCF CAD'!G751,'3. NCCF USD'!G751,'4. NCCF EUR'!G751,'5. NCCF GBP'!G751,'6. NCCF Autres (inclus)'!G751)</f>
        <v>0</v>
      </c>
      <c r="H751" s="421">
        <f>SUM('2. NCCF CAD'!H751,'3. NCCF USD'!H751,'4. NCCF EUR'!H751,'5. NCCF GBP'!H751,'6. NCCF Autres (inclus)'!H751)</f>
        <v>0</v>
      </c>
      <c r="I751" s="389">
        <f>SUM('2. NCCF CAD'!I751,'3. NCCF USD'!I751,'4. NCCF EUR'!I751,'5. NCCF GBP'!I751,'6. NCCF Autres (inclus)'!I751)</f>
        <v>0</v>
      </c>
      <c r="J751" s="389">
        <f>SUM('2. NCCF CAD'!J751,'3. NCCF USD'!J751,'4. NCCF EUR'!J751,'5. NCCF GBP'!J751,'6. NCCF Autres (inclus)'!J751)</f>
        <v>0</v>
      </c>
      <c r="K751" s="436">
        <f>SUM('2. NCCF CAD'!K751,'3. NCCF USD'!K751,'4. NCCF EUR'!K751,'5. NCCF GBP'!K751,'6. NCCF Autres (inclus)'!K751)</f>
        <v>0</v>
      </c>
      <c r="L751" s="400">
        <f>SUM('2. NCCF CAD'!L751,'3. NCCF USD'!L751,'4. NCCF EUR'!L751,'5. NCCF GBP'!L751,'6. NCCF Autres (inclus)'!L751)</f>
        <v>0</v>
      </c>
      <c r="M751" s="392">
        <f>SUM('2. NCCF CAD'!M751,'3. NCCF USD'!M751,'4. NCCF EUR'!M751,'5. NCCF GBP'!M751,'6. NCCF Autres (inclus)'!M751)</f>
        <v>0</v>
      </c>
      <c r="N751" s="392">
        <f>SUM('2. NCCF CAD'!N751,'3. NCCF USD'!N751,'4. NCCF EUR'!N751,'5. NCCF GBP'!N751,'6. NCCF Autres (inclus)'!N751)</f>
        <v>0</v>
      </c>
      <c r="O751" s="392">
        <f>SUM('2. NCCF CAD'!O751,'3. NCCF USD'!O751,'4. NCCF EUR'!O751,'5. NCCF GBP'!O751,'6. NCCF Autres (inclus)'!O751)</f>
        <v>0</v>
      </c>
      <c r="P751" s="392">
        <f>SUM('2. NCCF CAD'!P751,'3. NCCF USD'!P751,'4. NCCF EUR'!P751,'5. NCCF GBP'!P751,'6. NCCF Autres (inclus)'!P751)</f>
        <v>0</v>
      </c>
      <c r="Q751" s="392">
        <f>SUM('2. NCCF CAD'!Q751,'3. NCCF USD'!Q751,'4. NCCF EUR'!Q751,'5. NCCF GBP'!Q751,'6. NCCF Autres (inclus)'!Q751)</f>
        <v>0</v>
      </c>
      <c r="R751" s="392">
        <f>SUM('2. NCCF CAD'!R751,'3. NCCF USD'!R751,'4. NCCF EUR'!R751,'5. NCCF GBP'!R751,'6. NCCF Autres (inclus)'!R751)</f>
        <v>0</v>
      </c>
      <c r="S751" s="392">
        <f>SUM('2. NCCF CAD'!S751,'3. NCCF USD'!S751,'4. NCCF EUR'!S751,'5. NCCF GBP'!S751,'6. NCCF Autres (inclus)'!S751)</f>
        <v>0</v>
      </c>
      <c r="T751" s="392">
        <f>SUM('2. NCCF CAD'!T751,'3. NCCF USD'!T751,'4. NCCF EUR'!T751,'5. NCCF GBP'!T751,'6. NCCF Autres (inclus)'!T751)</f>
        <v>0</v>
      </c>
      <c r="U751" s="388">
        <f>SUM('2. NCCF CAD'!U751,'3. NCCF USD'!U751,'4. NCCF EUR'!U751,'5. NCCF GBP'!U751,'6. NCCF Autres (inclus)'!U751)</f>
        <v>0</v>
      </c>
      <c r="V751" s="393">
        <f>SUM('2. NCCF CAD'!V751,'3. NCCF USD'!V751,'4. NCCF EUR'!V751,'5. NCCF GBP'!V751,'6. NCCF Autres (inclus)'!V751)</f>
        <v>0</v>
      </c>
      <c r="W751" s="420">
        <f>SUM('2. NCCF CAD'!W751,'3. NCCF USD'!W751,'4. NCCF EUR'!W751,'5. NCCF GBP'!W751,'6. NCCF Autres (inclus)'!W751)</f>
        <v>0</v>
      </c>
      <c r="Y751" s="236"/>
    </row>
    <row r="752" spans="2:25" x14ac:dyDescent="0.25">
      <c r="B752" s="465"/>
      <c r="C752" s="272"/>
      <c r="D752" s="272"/>
      <c r="E752" s="273" t="s">
        <v>41</v>
      </c>
      <c r="F752" s="273"/>
      <c r="G752" s="367">
        <f t="shared" ref="G752:W752" si="166">SUBTOTAL(9,G753:G755)</f>
        <v>0</v>
      </c>
      <c r="H752" s="368">
        <f t="shared" si="166"/>
        <v>0</v>
      </c>
      <c r="I752" s="369">
        <f t="shared" si="166"/>
        <v>0</v>
      </c>
      <c r="J752" s="369">
        <f t="shared" si="166"/>
        <v>0</v>
      </c>
      <c r="K752" s="370">
        <f t="shared" si="166"/>
        <v>0</v>
      </c>
      <c r="L752" s="364">
        <f t="shared" si="166"/>
        <v>0</v>
      </c>
      <c r="M752" s="364">
        <f t="shared" si="166"/>
        <v>0</v>
      </c>
      <c r="N752" s="364">
        <f t="shared" si="166"/>
        <v>0</v>
      </c>
      <c r="O752" s="364">
        <f t="shared" si="166"/>
        <v>0</v>
      </c>
      <c r="P752" s="364">
        <f t="shared" si="166"/>
        <v>0</v>
      </c>
      <c r="Q752" s="364">
        <f t="shared" si="166"/>
        <v>0</v>
      </c>
      <c r="R752" s="364">
        <f t="shared" si="166"/>
        <v>0</v>
      </c>
      <c r="S752" s="364">
        <f t="shared" si="166"/>
        <v>0</v>
      </c>
      <c r="T752" s="364">
        <f t="shared" si="166"/>
        <v>0</v>
      </c>
      <c r="U752" s="364">
        <f t="shared" si="166"/>
        <v>0</v>
      </c>
      <c r="V752" s="364">
        <f t="shared" si="166"/>
        <v>0</v>
      </c>
      <c r="W752" s="366">
        <f t="shared" si="166"/>
        <v>0</v>
      </c>
      <c r="Y752" s="238"/>
    </row>
    <row r="753" spans="2:25" outlineLevel="1" x14ac:dyDescent="0.25">
      <c r="B753" s="465"/>
      <c r="C753" s="272"/>
      <c r="D753" s="272"/>
      <c r="E753" s="273"/>
      <c r="F753" s="274" t="s">
        <v>42</v>
      </c>
      <c r="G753" s="394">
        <f>SUM('2. NCCF CAD'!G753,'3. NCCF USD'!G753,'4. NCCF EUR'!G753,'5. NCCF GBP'!G753,'6. NCCF Autres (inclus)'!G753)</f>
        <v>0</v>
      </c>
      <c r="H753" s="421">
        <f>SUM('2. NCCF CAD'!H753,'3. NCCF USD'!H753,'4. NCCF EUR'!H753,'5. NCCF GBP'!H753,'6. NCCF Autres (inclus)'!H753)</f>
        <v>0</v>
      </c>
      <c r="I753" s="389">
        <f>SUM('2. NCCF CAD'!I753,'3. NCCF USD'!I753,'4. NCCF EUR'!I753,'5. NCCF GBP'!I753,'6. NCCF Autres (inclus)'!I753)</f>
        <v>0</v>
      </c>
      <c r="J753" s="389">
        <f>SUM('2. NCCF CAD'!J753,'3. NCCF USD'!J753,'4. NCCF EUR'!J753,'5. NCCF GBP'!J753,'6. NCCF Autres (inclus)'!J753)</f>
        <v>0</v>
      </c>
      <c r="K753" s="436">
        <f>SUM('2. NCCF CAD'!K753,'3. NCCF USD'!K753,'4. NCCF EUR'!K753,'5. NCCF GBP'!K753,'6. NCCF Autres (inclus)'!K753)</f>
        <v>0</v>
      </c>
      <c r="L753" s="400">
        <f>SUM('2. NCCF CAD'!L753,'3. NCCF USD'!L753,'4. NCCF EUR'!L753,'5. NCCF GBP'!L753,'6. NCCF Autres (inclus)'!L753)</f>
        <v>0</v>
      </c>
      <c r="M753" s="392">
        <f>SUM('2. NCCF CAD'!M753,'3. NCCF USD'!M753,'4. NCCF EUR'!M753,'5. NCCF GBP'!M753,'6. NCCF Autres (inclus)'!M753)</f>
        <v>0</v>
      </c>
      <c r="N753" s="392">
        <f>SUM('2. NCCF CAD'!N753,'3. NCCF USD'!N753,'4. NCCF EUR'!N753,'5. NCCF GBP'!N753,'6. NCCF Autres (inclus)'!N753)</f>
        <v>0</v>
      </c>
      <c r="O753" s="392">
        <f>SUM('2. NCCF CAD'!O753,'3. NCCF USD'!O753,'4. NCCF EUR'!O753,'5. NCCF GBP'!O753,'6. NCCF Autres (inclus)'!O753)</f>
        <v>0</v>
      </c>
      <c r="P753" s="392">
        <f>SUM('2. NCCF CAD'!P753,'3. NCCF USD'!P753,'4. NCCF EUR'!P753,'5. NCCF GBP'!P753,'6. NCCF Autres (inclus)'!P753)</f>
        <v>0</v>
      </c>
      <c r="Q753" s="392">
        <f>SUM('2. NCCF CAD'!Q753,'3. NCCF USD'!Q753,'4. NCCF EUR'!Q753,'5. NCCF GBP'!Q753,'6. NCCF Autres (inclus)'!Q753)</f>
        <v>0</v>
      </c>
      <c r="R753" s="392">
        <f>SUM('2. NCCF CAD'!R753,'3. NCCF USD'!R753,'4. NCCF EUR'!R753,'5. NCCF GBP'!R753,'6. NCCF Autres (inclus)'!R753)</f>
        <v>0</v>
      </c>
      <c r="S753" s="392">
        <f>SUM('2. NCCF CAD'!S753,'3. NCCF USD'!S753,'4. NCCF EUR'!S753,'5. NCCF GBP'!S753,'6. NCCF Autres (inclus)'!S753)</f>
        <v>0</v>
      </c>
      <c r="T753" s="392">
        <f>SUM('2. NCCF CAD'!T753,'3. NCCF USD'!T753,'4. NCCF EUR'!T753,'5. NCCF GBP'!T753,'6. NCCF Autres (inclus)'!T753)</f>
        <v>0</v>
      </c>
      <c r="U753" s="388">
        <f>SUM('2. NCCF CAD'!U753,'3. NCCF USD'!U753,'4. NCCF EUR'!U753,'5. NCCF GBP'!U753,'6. NCCF Autres (inclus)'!U753)</f>
        <v>0</v>
      </c>
      <c r="V753" s="393">
        <f>SUM('2. NCCF CAD'!V753,'3. NCCF USD'!V753,'4. NCCF EUR'!V753,'5. NCCF GBP'!V753,'6. NCCF Autres (inclus)'!V753)</f>
        <v>0</v>
      </c>
      <c r="W753" s="420">
        <f>SUM('2. NCCF CAD'!W753,'3. NCCF USD'!W753,'4. NCCF EUR'!W753,'5. NCCF GBP'!W753,'6. NCCF Autres (inclus)'!W753)</f>
        <v>0</v>
      </c>
      <c r="Y753" s="236"/>
    </row>
    <row r="754" spans="2:25" outlineLevel="1" x14ac:dyDescent="0.25">
      <c r="B754" s="465"/>
      <c r="C754" s="272"/>
      <c r="D754" s="272"/>
      <c r="E754" s="273"/>
      <c r="F754" s="274" t="s">
        <v>43</v>
      </c>
      <c r="G754" s="394">
        <f>SUM('2. NCCF CAD'!G754,'3. NCCF USD'!G754,'4. NCCF EUR'!G754,'5. NCCF GBP'!G754,'6. NCCF Autres (inclus)'!G754)</f>
        <v>0</v>
      </c>
      <c r="H754" s="421">
        <f>SUM('2. NCCF CAD'!H754,'3. NCCF USD'!H754,'4. NCCF EUR'!H754,'5. NCCF GBP'!H754,'6. NCCF Autres (inclus)'!H754)</f>
        <v>0</v>
      </c>
      <c r="I754" s="389">
        <f>SUM('2. NCCF CAD'!I754,'3. NCCF USD'!I754,'4. NCCF EUR'!I754,'5. NCCF GBP'!I754,'6. NCCF Autres (inclus)'!I754)</f>
        <v>0</v>
      </c>
      <c r="J754" s="389">
        <f>SUM('2. NCCF CAD'!J754,'3. NCCF USD'!J754,'4. NCCF EUR'!J754,'5. NCCF GBP'!J754,'6. NCCF Autres (inclus)'!J754)</f>
        <v>0</v>
      </c>
      <c r="K754" s="436">
        <f>SUM('2. NCCF CAD'!K754,'3. NCCF USD'!K754,'4. NCCF EUR'!K754,'5. NCCF GBP'!K754,'6. NCCF Autres (inclus)'!K754)</f>
        <v>0</v>
      </c>
      <c r="L754" s="400">
        <f>SUM('2. NCCF CAD'!L754,'3. NCCF USD'!L754,'4. NCCF EUR'!L754,'5. NCCF GBP'!L754,'6. NCCF Autres (inclus)'!L754)</f>
        <v>0</v>
      </c>
      <c r="M754" s="392">
        <f>SUM('2. NCCF CAD'!M754,'3. NCCF USD'!M754,'4. NCCF EUR'!M754,'5. NCCF GBP'!M754,'6. NCCF Autres (inclus)'!M754)</f>
        <v>0</v>
      </c>
      <c r="N754" s="392">
        <f>SUM('2. NCCF CAD'!N754,'3. NCCF USD'!N754,'4. NCCF EUR'!N754,'5. NCCF GBP'!N754,'6. NCCF Autres (inclus)'!N754)</f>
        <v>0</v>
      </c>
      <c r="O754" s="392">
        <f>SUM('2. NCCF CAD'!O754,'3. NCCF USD'!O754,'4. NCCF EUR'!O754,'5. NCCF GBP'!O754,'6. NCCF Autres (inclus)'!O754)</f>
        <v>0</v>
      </c>
      <c r="P754" s="392">
        <f>SUM('2. NCCF CAD'!P754,'3. NCCF USD'!P754,'4. NCCF EUR'!P754,'5. NCCF GBP'!P754,'6. NCCF Autres (inclus)'!P754)</f>
        <v>0</v>
      </c>
      <c r="Q754" s="392">
        <f>SUM('2. NCCF CAD'!Q754,'3. NCCF USD'!Q754,'4. NCCF EUR'!Q754,'5. NCCF GBP'!Q754,'6. NCCF Autres (inclus)'!Q754)</f>
        <v>0</v>
      </c>
      <c r="R754" s="392">
        <f>SUM('2. NCCF CAD'!R754,'3. NCCF USD'!R754,'4. NCCF EUR'!R754,'5. NCCF GBP'!R754,'6. NCCF Autres (inclus)'!R754)</f>
        <v>0</v>
      </c>
      <c r="S754" s="392">
        <f>SUM('2. NCCF CAD'!S754,'3. NCCF USD'!S754,'4. NCCF EUR'!S754,'5. NCCF GBP'!S754,'6. NCCF Autres (inclus)'!S754)</f>
        <v>0</v>
      </c>
      <c r="T754" s="392">
        <f>SUM('2. NCCF CAD'!T754,'3. NCCF USD'!T754,'4. NCCF EUR'!T754,'5. NCCF GBP'!T754,'6. NCCF Autres (inclus)'!T754)</f>
        <v>0</v>
      </c>
      <c r="U754" s="388">
        <f>SUM('2. NCCF CAD'!U754,'3. NCCF USD'!U754,'4. NCCF EUR'!U754,'5. NCCF GBP'!U754,'6. NCCF Autres (inclus)'!U754)</f>
        <v>0</v>
      </c>
      <c r="V754" s="393">
        <f>SUM('2. NCCF CAD'!V754,'3. NCCF USD'!V754,'4. NCCF EUR'!V754,'5. NCCF GBP'!V754,'6. NCCF Autres (inclus)'!V754)</f>
        <v>0</v>
      </c>
      <c r="W754" s="420">
        <f>SUM('2. NCCF CAD'!W754,'3. NCCF USD'!W754,'4. NCCF EUR'!W754,'5. NCCF GBP'!W754,'6. NCCF Autres (inclus)'!W754)</f>
        <v>0</v>
      </c>
      <c r="Y754" s="236"/>
    </row>
    <row r="755" spans="2:25" outlineLevel="1" x14ac:dyDescent="0.25">
      <c r="B755" s="465"/>
      <c r="C755" s="272"/>
      <c r="D755" s="272"/>
      <c r="E755" s="273"/>
      <c r="F755" s="274" t="s">
        <v>44</v>
      </c>
      <c r="G755" s="394">
        <f>SUM('2. NCCF CAD'!G755,'3. NCCF USD'!G755,'4. NCCF EUR'!G755,'5. NCCF GBP'!G755,'6. NCCF Autres (inclus)'!G755)</f>
        <v>0</v>
      </c>
      <c r="H755" s="421">
        <f>SUM('2. NCCF CAD'!H755,'3. NCCF USD'!H755,'4. NCCF EUR'!H755,'5. NCCF GBP'!H755,'6. NCCF Autres (inclus)'!H755)</f>
        <v>0</v>
      </c>
      <c r="I755" s="389">
        <f>SUM('2. NCCF CAD'!I755,'3. NCCF USD'!I755,'4. NCCF EUR'!I755,'5. NCCF GBP'!I755,'6. NCCF Autres (inclus)'!I755)</f>
        <v>0</v>
      </c>
      <c r="J755" s="389">
        <f>SUM('2. NCCF CAD'!J755,'3. NCCF USD'!J755,'4. NCCF EUR'!J755,'5. NCCF GBP'!J755,'6. NCCF Autres (inclus)'!J755)</f>
        <v>0</v>
      </c>
      <c r="K755" s="436">
        <f>SUM('2. NCCF CAD'!K755,'3. NCCF USD'!K755,'4. NCCF EUR'!K755,'5. NCCF GBP'!K755,'6. NCCF Autres (inclus)'!K755)</f>
        <v>0</v>
      </c>
      <c r="L755" s="400">
        <f>SUM('2. NCCF CAD'!L755,'3. NCCF USD'!L755,'4. NCCF EUR'!L755,'5. NCCF GBP'!L755,'6. NCCF Autres (inclus)'!L755)</f>
        <v>0</v>
      </c>
      <c r="M755" s="392">
        <f>SUM('2. NCCF CAD'!M755,'3. NCCF USD'!M755,'4. NCCF EUR'!M755,'5. NCCF GBP'!M755,'6. NCCF Autres (inclus)'!M755)</f>
        <v>0</v>
      </c>
      <c r="N755" s="392">
        <f>SUM('2. NCCF CAD'!N755,'3. NCCF USD'!N755,'4. NCCF EUR'!N755,'5. NCCF GBP'!N755,'6. NCCF Autres (inclus)'!N755)</f>
        <v>0</v>
      </c>
      <c r="O755" s="392">
        <f>SUM('2. NCCF CAD'!O755,'3. NCCF USD'!O755,'4. NCCF EUR'!O755,'5. NCCF GBP'!O755,'6. NCCF Autres (inclus)'!O755)</f>
        <v>0</v>
      </c>
      <c r="P755" s="392">
        <f>SUM('2. NCCF CAD'!P755,'3. NCCF USD'!P755,'4. NCCF EUR'!P755,'5. NCCF GBP'!P755,'6. NCCF Autres (inclus)'!P755)</f>
        <v>0</v>
      </c>
      <c r="Q755" s="392">
        <f>SUM('2. NCCF CAD'!Q755,'3. NCCF USD'!Q755,'4. NCCF EUR'!Q755,'5. NCCF GBP'!Q755,'6. NCCF Autres (inclus)'!Q755)</f>
        <v>0</v>
      </c>
      <c r="R755" s="392">
        <f>SUM('2. NCCF CAD'!R755,'3. NCCF USD'!R755,'4. NCCF EUR'!R755,'5. NCCF GBP'!R755,'6. NCCF Autres (inclus)'!R755)</f>
        <v>0</v>
      </c>
      <c r="S755" s="392">
        <f>SUM('2. NCCF CAD'!S755,'3. NCCF USD'!S755,'4. NCCF EUR'!S755,'5. NCCF GBP'!S755,'6. NCCF Autres (inclus)'!S755)</f>
        <v>0</v>
      </c>
      <c r="T755" s="392">
        <f>SUM('2. NCCF CAD'!T755,'3. NCCF USD'!T755,'4. NCCF EUR'!T755,'5. NCCF GBP'!T755,'6. NCCF Autres (inclus)'!T755)</f>
        <v>0</v>
      </c>
      <c r="U755" s="388">
        <f>SUM('2. NCCF CAD'!U755,'3. NCCF USD'!U755,'4. NCCF EUR'!U755,'5. NCCF GBP'!U755,'6. NCCF Autres (inclus)'!U755)</f>
        <v>0</v>
      </c>
      <c r="V755" s="393">
        <f>SUM('2. NCCF CAD'!V755,'3. NCCF USD'!V755,'4. NCCF EUR'!V755,'5. NCCF GBP'!V755,'6. NCCF Autres (inclus)'!V755)</f>
        <v>0</v>
      </c>
      <c r="W755" s="420">
        <f>SUM('2. NCCF CAD'!W755,'3. NCCF USD'!W755,'4. NCCF EUR'!W755,'5. NCCF GBP'!W755,'6. NCCF Autres (inclus)'!W755)</f>
        <v>0</v>
      </c>
      <c r="Y755" s="236"/>
    </row>
    <row r="756" spans="2:25" x14ac:dyDescent="0.25">
      <c r="B756" s="465"/>
      <c r="C756" s="272"/>
      <c r="D756" s="272"/>
      <c r="E756" s="273" t="s">
        <v>45</v>
      </c>
      <c r="F756" s="273"/>
      <c r="G756" s="367">
        <f t="shared" ref="G756:W756" si="167">SUBTOTAL(9,G757:G759)</f>
        <v>0</v>
      </c>
      <c r="H756" s="368">
        <f t="shared" si="167"/>
        <v>0</v>
      </c>
      <c r="I756" s="369">
        <f t="shared" si="167"/>
        <v>0</v>
      </c>
      <c r="J756" s="369">
        <f t="shared" si="167"/>
        <v>0</v>
      </c>
      <c r="K756" s="370">
        <f t="shared" si="167"/>
        <v>0</v>
      </c>
      <c r="L756" s="364">
        <f t="shared" si="167"/>
        <v>0</v>
      </c>
      <c r="M756" s="364">
        <f t="shared" si="167"/>
        <v>0</v>
      </c>
      <c r="N756" s="364">
        <f t="shared" si="167"/>
        <v>0</v>
      </c>
      <c r="O756" s="364">
        <f t="shared" si="167"/>
        <v>0</v>
      </c>
      <c r="P756" s="364">
        <f t="shared" si="167"/>
        <v>0</v>
      </c>
      <c r="Q756" s="364">
        <f t="shared" si="167"/>
        <v>0</v>
      </c>
      <c r="R756" s="364">
        <f t="shared" si="167"/>
        <v>0</v>
      </c>
      <c r="S756" s="364">
        <f t="shared" si="167"/>
        <v>0</v>
      </c>
      <c r="T756" s="364">
        <f t="shared" si="167"/>
        <v>0</v>
      </c>
      <c r="U756" s="364">
        <f t="shared" si="167"/>
        <v>0</v>
      </c>
      <c r="V756" s="364">
        <f t="shared" si="167"/>
        <v>0</v>
      </c>
      <c r="W756" s="366">
        <f t="shared" si="167"/>
        <v>0</v>
      </c>
      <c r="Y756" s="238"/>
    </row>
    <row r="757" spans="2:25" outlineLevel="1" x14ac:dyDescent="0.25">
      <c r="B757" s="465"/>
      <c r="C757" s="272"/>
      <c r="D757" s="272"/>
      <c r="E757" s="273"/>
      <c r="F757" s="274" t="s">
        <v>46</v>
      </c>
      <c r="G757" s="394">
        <f>SUM('2. NCCF CAD'!G757,'3. NCCF USD'!G757,'4. NCCF EUR'!G757,'5. NCCF GBP'!G757,'6. NCCF Autres (inclus)'!G757)</f>
        <v>0</v>
      </c>
      <c r="H757" s="421">
        <f>SUM('2. NCCF CAD'!H757,'3. NCCF USD'!H757,'4. NCCF EUR'!H757,'5. NCCF GBP'!H757,'6. NCCF Autres (inclus)'!H757)</f>
        <v>0</v>
      </c>
      <c r="I757" s="389">
        <f>SUM('2. NCCF CAD'!I757,'3. NCCF USD'!I757,'4. NCCF EUR'!I757,'5. NCCF GBP'!I757,'6. NCCF Autres (inclus)'!I757)</f>
        <v>0</v>
      </c>
      <c r="J757" s="389">
        <f>SUM('2. NCCF CAD'!J757,'3. NCCF USD'!J757,'4. NCCF EUR'!J757,'5. NCCF GBP'!J757,'6. NCCF Autres (inclus)'!J757)</f>
        <v>0</v>
      </c>
      <c r="K757" s="436">
        <f>SUM('2. NCCF CAD'!K757,'3. NCCF USD'!K757,'4. NCCF EUR'!K757,'5. NCCF GBP'!K757,'6. NCCF Autres (inclus)'!K757)</f>
        <v>0</v>
      </c>
      <c r="L757" s="400">
        <f>SUM('2. NCCF CAD'!L757,'3. NCCF USD'!L757,'4. NCCF EUR'!L757,'5. NCCF GBP'!L757,'6. NCCF Autres (inclus)'!L757)</f>
        <v>0</v>
      </c>
      <c r="M757" s="392">
        <f>SUM('2. NCCF CAD'!M757,'3. NCCF USD'!M757,'4. NCCF EUR'!M757,'5. NCCF GBP'!M757,'6. NCCF Autres (inclus)'!M757)</f>
        <v>0</v>
      </c>
      <c r="N757" s="392">
        <f>SUM('2. NCCF CAD'!N757,'3. NCCF USD'!N757,'4. NCCF EUR'!N757,'5. NCCF GBP'!N757,'6. NCCF Autres (inclus)'!N757)</f>
        <v>0</v>
      </c>
      <c r="O757" s="392">
        <f>SUM('2. NCCF CAD'!O757,'3. NCCF USD'!O757,'4. NCCF EUR'!O757,'5. NCCF GBP'!O757,'6. NCCF Autres (inclus)'!O757)</f>
        <v>0</v>
      </c>
      <c r="P757" s="392">
        <f>SUM('2. NCCF CAD'!P757,'3. NCCF USD'!P757,'4. NCCF EUR'!P757,'5. NCCF GBP'!P757,'6. NCCF Autres (inclus)'!P757)</f>
        <v>0</v>
      </c>
      <c r="Q757" s="392">
        <f>SUM('2. NCCF CAD'!Q757,'3. NCCF USD'!Q757,'4. NCCF EUR'!Q757,'5. NCCF GBP'!Q757,'6. NCCF Autres (inclus)'!Q757)</f>
        <v>0</v>
      </c>
      <c r="R757" s="392">
        <f>SUM('2. NCCF CAD'!R757,'3. NCCF USD'!R757,'4. NCCF EUR'!R757,'5. NCCF GBP'!R757,'6. NCCF Autres (inclus)'!R757)</f>
        <v>0</v>
      </c>
      <c r="S757" s="392">
        <f>SUM('2. NCCF CAD'!S757,'3. NCCF USD'!S757,'4. NCCF EUR'!S757,'5. NCCF GBP'!S757,'6. NCCF Autres (inclus)'!S757)</f>
        <v>0</v>
      </c>
      <c r="T757" s="392">
        <f>SUM('2. NCCF CAD'!T757,'3. NCCF USD'!T757,'4. NCCF EUR'!T757,'5. NCCF GBP'!T757,'6. NCCF Autres (inclus)'!T757)</f>
        <v>0</v>
      </c>
      <c r="U757" s="388">
        <f>SUM('2. NCCF CAD'!U757,'3. NCCF USD'!U757,'4. NCCF EUR'!U757,'5. NCCF GBP'!U757,'6. NCCF Autres (inclus)'!U757)</f>
        <v>0</v>
      </c>
      <c r="V757" s="393">
        <f>SUM('2. NCCF CAD'!V757,'3. NCCF USD'!V757,'4. NCCF EUR'!V757,'5. NCCF GBP'!V757,'6. NCCF Autres (inclus)'!V757)</f>
        <v>0</v>
      </c>
      <c r="W757" s="420">
        <f>SUM('2. NCCF CAD'!W757,'3. NCCF USD'!W757,'4. NCCF EUR'!W757,'5. NCCF GBP'!W757,'6. NCCF Autres (inclus)'!W757)</f>
        <v>0</v>
      </c>
      <c r="Y757" s="236"/>
    </row>
    <row r="758" spans="2:25" outlineLevel="1" x14ac:dyDescent="0.25">
      <c r="B758" s="465"/>
      <c r="C758" s="272"/>
      <c r="D758" s="272"/>
      <c r="E758" s="273"/>
      <c r="F758" s="274" t="s">
        <v>47</v>
      </c>
      <c r="G758" s="394">
        <f>SUM('2. NCCF CAD'!G758,'3. NCCF USD'!G758,'4. NCCF EUR'!G758,'5. NCCF GBP'!G758,'6. NCCF Autres (inclus)'!G758)</f>
        <v>0</v>
      </c>
      <c r="H758" s="421">
        <f>SUM('2. NCCF CAD'!H758,'3. NCCF USD'!H758,'4. NCCF EUR'!H758,'5. NCCF GBP'!H758,'6. NCCF Autres (inclus)'!H758)</f>
        <v>0</v>
      </c>
      <c r="I758" s="389">
        <f>SUM('2. NCCF CAD'!I758,'3. NCCF USD'!I758,'4. NCCF EUR'!I758,'5. NCCF GBP'!I758,'6. NCCF Autres (inclus)'!I758)</f>
        <v>0</v>
      </c>
      <c r="J758" s="389">
        <f>SUM('2. NCCF CAD'!J758,'3. NCCF USD'!J758,'4. NCCF EUR'!J758,'5. NCCF GBP'!J758,'6. NCCF Autres (inclus)'!J758)</f>
        <v>0</v>
      </c>
      <c r="K758" s="436">
        <f>SUM('2. NCCF CAD'!K758,'3. NCCF USD'!K758,'4. NCCF EUR'!K758,'5. NCCF GBP'!K758,'6. NCCF Autres (inclus)'!K758)</f>
        <v>0</v>
      </c>
      <c r="L758" s="400">
        <f>SUM('2. NCCF CAD'!L758,'3. NCCF USD'!L758,'4. NCCF EUR'!L758,'5. NCCF GBP'!L758,'6. NCCF Autres (inclus)'!L758)</f>
        <v>0</v>
      </c>
      <c r="M758" s="392">
        <f>SUM('2. NCCF CAD'!M758,'3. NCCF USD'!M758,'4. NCCF EUR'!M758,'5. NCCF GBP'!M758,'6. NCCF Autres (inclus)'!M758)</f>
        <v>0</v>
      </c>
      <c r="N758" s="392">
        <f>SUM('2. NCCF CAD'!N758,'3. NCCF USD'!N758,'4. NCCF EUR'!N758,'5. NCCF GBP'!N758,'6. NCCF Autres (inclus)'!N758)</f>
        <v>0</v>
      </c>
      <c r="O758" s="392">
        <f>SUM('2. NCCF CAD'!O758,'3. NCCF USD'!O758,'4. NCCF EUR'!O758,'5. NCCF GBP'!O758,'6. NCCF Autres (inclus)'!O758)</f>
        <v>0</v>
      </c>
      <c r="P758" s="392">
        <f>SUM('2. NCCF CAD'!P758,'3. NCCF USD'!P758,'4. NCCF EUR'!P758,'5. NCCF GBP'!P758,'6. NCCF Autres (inclus)'!P758)</f>
        <v>0</v>
      </c>
      <c r="Q758" s="392">
        <f>SUM('2. NCCF CAD'!Q758,'3. NCCF USD'!Q758,'4. NCCF EUR'!Q758,'5. NCCF GBP'!Q758,'6. NCCF Autres (inclus)'!Q758)</f>
        <v>0</v>
      </c>
      <c r="R758" s="392">
        <f>SUM('2. NCCF CAD'!R758,'3. NCCF USD'!R758,'4. NCCF EUR'!R758,'5. NCCF GBP'!R758,'6. NCCF Autres (inclus)'!R758)</f>
        <v>0</v>
      </c>
      <c r="S758" s="392">
        <f>SUM('2. NCCF CAD'!S758,'3. NCCF USD'!S758,'4. NCCF EUR'!S758,'5. NCCF GBP'!S758,'6. NCCF Autres (inclus)'!S758)</f>
        <v>0</v>
      </c>
      <c r="T758" s="392">
        <f>SUM('2. NCCF CAD'!T758,'3. NCCF USD'!T758,'4. NCCF EUR'!T758,'5. NCCF GBP'!T758,'6. NCCF Autres (inclus)'!T758)</f>
        <v>0</v>
      </c>
      <c r="U758" s="388">
        <f>SUM('2. NCCF CAD'!U758,'3. NCCF USD'!U758,'4. NCCF EUR'!U758,'5. NCCF GBP'!U758,'6. NCCF Autres (inclus)'!U758)</f>
        <v>0</v>
      </c>
      <c r="V758" s="393">
        <f>SUM('2. NCCF CAD'!V758,'3. NCCF USD'!V758,'4. NCCF EUR'!V758,'5. NCCF GBP'!V758,'6. NCCF Autres (inclus)'!V758)</f>
        <v>0</v>
      </c>
      <c r="W758" s="420">
        <f>SUM('2. NCCF CAD'!W758,'3. NCCF USD'!W758,'4. NCCF EUR'!W758,'5. NCCF GBP'!W758,'6. NCCF Autres (inclus)'!W758)</f>
        <v>0</v>
      </c>
      <c r="Y758" s="236"/>
    </row>
    <row r="759" spans="2:25" outlineLevel="1" x14ac:dyDescent="0.25">
      <c r="B759" s="465"/>
      <c r="C759" s="272"/>
      <c r="D759" s="272"/>
      <c r="E759" s="273"/>
      <c r="F759" s="274" t="s">
        <v>48</v>
      </c>
      <c r="G759" s="394">
        <f>SUM('2. NCCF CAD'!G759,'3. NCCF USD'!G759,'4. NCCF EUR'!G759,'5. NCCF GBP'!G759,'6. NCCF Autres (inclus)'!G759)</f>
        <v>0</v>
      </c>
      <c r="H759" s="421">
        <f>SUM('2. NCCF CAD'!H759,'3. NCCF USD'!H759,'4. NCCF EUR'!H759,'5. NCCF GBP'!H759,'6. NCCF Autres (inclus)'!H759)</f>
        <v>0</v>
      </c>
      <c r="I759" s="389">
        <f>SUM('2. NCCF CAD'!I759,'3. NCCF USD'!I759,'4. NCCF EUR'!I759,'5. NCCF GBP'!I759,'6. NCCF Autres (inclus)'!I759)</f>
        <v>0</v>
      </c>
      <c r="J759" s="389">
        <f>SUM('2. NCCF CAD'!J759,'3. NCCF USD'!J759,'4. NCCF EUR'!J759,'5. NCCF GBP'!J759,'6. NCCF Autres (inclus)'!J759)</f>
        <v>0</v>
      </c>
      <c r="K759" s="436">
        <f>SUM('2. NCCF CAD'!K759,'3. NCCF USD'!K759,'4. NCCF EUR'!K759,'5. NCCF GBP'!K759,'6. NCCF Autres (inclus)'!K759)</f>
        <v>0</v>
      </c>
      <c r="L759" s="400">
        <f>SUM('2. NCCF CAD'!L759,'3. NCCF USD'!L759,'4. NCCF EUR'!L759,'5. NCCF GBP'!L759,'6. NCCF Autres (inclus)'!L759)</f>
        <v>0</v>
      </c>
      <c r="M759" s="392">
        <f>SUM('2. NCCF CAD'!M759,'3. NCCF USD'!M759,'4. NCCF EUR'!M759,'5. NCCF GBP'!M759,'6. NCCF Autres (inclus)'!M759)</f>
        <v>0</v>
      </c>
      <c r="N759" s="392">
        <f>SUM('2. NCCF CAD'!N759,'3. NCCF USD'!N759,'4. NCCF EUR'!N759,'5. NCCF GBP'!N759,'6. NCCF Autres (inclus)'!N759)</f>
        <v>0</v>
      </c>
      <c r="O759" s="392">
        <f>SUM('2. NCCF CAD'!O759,'3. NCCF USD'!O759,'4. NCCF EUR'!O759,'5. NCCF GBP'!O759,'6. NCCF Autres (inclus)'!O759)</f>
        <v>0</v>
      </c>
      <c r="P759" s="392">
        <f>SUM('2. NCCF CAD'!P759,'3. NCCF USD'!P759,'4. NCCF EUR'!P759,'5. NCCF GBP'!P759,'6. NCCF Autres (inclus)'!P759)</f>
        <v>0</v>
      </c>
      <c r="Q759" s="392">
        <f>SUM('2. NCCF CAD'!Q759,'3. NCCF USD'!Q759,'4. NCCF EUR'!Q759,'5. NCCF GBP'!Q759,'6. NCCF Autres (inclus)'!Q759)</f>
        <v>0</v>
      </c>
      <c r="R759" s="392">
        <f>SUM('2. NCCF CAD'!R759,'3. NCCF USD'!R759,'4. NCCF EUR'!R759,'5. NCCF GBP'!R759,'6. NCCF Autres (inclus)'!R759)</f>
        <v>0</v>
      </c>
      <c r="S759" s="392">
        <f>SUM('2. NCCF CAD'!S759,'3. NCCF USD'!S759,'4. NCCF EUR'!S759,'5. NCCF GBP'!S759,'6. NCCF Autres (inclus)'!S759)</f>
        <v>0</v>
      </c>
      <c r="T759" s="392">
        <f>SUM('2. NCCF CAD'!T759,'3. NCCF USD'!T759,'4. NCCF EUR'!T759,'5. NCCF GBP'!T759,'6. NCCF Autres (inclus)'!T759)</f>
        <v>0</v>
      </c>
      <c r="U759" s="388">
        <f>SUM('2. NCCF CAD'!U759,'3. NCCF USD'!U759,'4. NCCF EUR'!U759,'5. NCCF GBP'!U759,'6. NCCF Autres (inclus)'!U759)</f>
        <v>0</v>
      </c>
      <c r="V759" s="393">
        <f>SUM('2. NCCF CAD'!V759,'3. NCCF USD'!V759,'4. NCCF EUR'!V759,'5. NCCF GBP'!V759,'6. NCCF Autres (inclus)'!V759)</f>
        <v>0</v>
      </c>
      <c r="W759" s="420">
        <f>SUM('2. NCCF CAD'!W759,'3. NCCF USD'!W759,'4. NCCF EUR'!W759,'5. NCCF GBP'!W759,'6. NCCF Autres (inclus)'!W759)</f>
        <v>0</v>
      </c>
      <c r="Y759" s="236"/>
    </row>
    <row r="760" spans="2:25" x14ac:dyDescent="0.25">
      <c r="B760" s="465"/>
      <c r="C760" s="272"/>
      <c r="D760" s="272" t="s">
        <v>49</v>
      </c>
      <c r="E760" s="273"/>
      <c r="F760" s="273"/>
      <c r="G760" s="367"/>
      <c r="H760" s="368"/>
      <c r="I760" s="369"/>
      <c r="J760" s="369"/>
      <c r="K760" s="369"/>
      <c r="L760" s="363"/>
      <c r="M760" s="364"/>
      <c r="N760" s="364"/>
      <c r="O760" s="364"/>
      <c r="P760" s="364"/>
      <c r="Q760" s="364"/>
      <c r="R760" s="364"/>
      <c r="S760" s="364"/>
      <c r="T760" s="364"/>
      <c r="U760" s="364"/>
      <c r="V760" s="365"/>
      <c r="W760" s="365"/>
      <c r="Y760" s="353"/>
    </row>
    <row r="761" spans="2:25" x14ac:dyDescent="0.25">
      <c r="B761" s="465"/>
      <c r="C761" s="272"/>
      <c r="D761" s="272"/>
      <c r="E761" s="273" t="s">
        <v>50</v>
      </c>
      <c r="F761" s="273"/>
      <c r="G761" s="367">
        <f t="shared" ref="G761:W761" si="168">SUBTOTAL(9,G762:G763)</f>
        <v>0</v>
      </c>
      <c r="H761" s="368">
        <f t="shared" si="168"/>
        <v>0</v>
      </c>
      <c r="I761" s="369">
        <f t="shared" si="168"/>
        <v>0</v>
      </c>
      <c r="J761" s="369">
        <f t="shared" si="168"/>
        <v>0</v>
      </c>
      <c r="K761" s="370">
        <f t="shared" si="168"/>
        <v>0</v>
      </c>
      <c r="L761" s="364">
        <f t="shared" si="168"/>
        <v>0</v>
      </c>
      <c r="M761" s="364">
        <f t="shared" si="168"/>
        <v>0</v>
      </c>
      <c r="N761" s="364">
        <f t="shared" si="168"/>
        <v>0</v>
      </c>
      <c r="O761" s="364">
        <f t="shared" si="168"/>
        <v>0</v>
      </c>
      <c r="P761" s="364">
        <f t="shared" si="168"/>
        <v>0</v>
      </c>
      <c r="Q761" s="364">
        <f t="shared" si="168"/>
        <v>0</v>
      </c>
      <c r="R761" s="364">
        <f t="shared" si="168"/>
        <v>0</v>
      </c>
      <c r="S761" s="364">
        <f t="shared" si="168"/>
        <v>0</v>
      </c>
      <c r="T761" s="364">
        <f t="shared" si="168"/>
        <v>0</v>
      </c>
      <c r="U761" s="364">
        <f t="shared" si="168"/>
        <v>0</v>
      </c>
      <c r="V761" s="364">
        <f t="shared" si="168"/>
        <v>0</v>
      </c>
      <c r="W761" s="366">
        <f t="shared" si="168"/>
        <v>0</v>
      </c>
      <c r="Y761" s="354"/>
    </row>
    <row r="762" spans="2:25" outlineLevel="1" x14ac:dyDescent="0.25">
      <c r="B762" s="465"/>
      <c r="C762" s="272"/>
      <c r="D762" s="272"/>
      <c r="E762" s="273"/>
      <c r="F762" s="274" t="s">
        <v>51</v>
      </c>
      <c r="G762" s="394">
        <f>SUM('2. NCCF CAD'!G762,'3. NCCF USD'!G762,'4. NCCF EUR'!G762,'5. NCCF GBP'!G762,'6. NCCF Autres (inclus)'!G762)</f>
        <v>0</v>
      </c>
      <c r="H762" s="421">
        <f>SUM('2. NCCF CAD'!H762,'3. NCCF USD'!H762,'4. NCCF EUR'!H762,'5. NCCF GBP'!H762,'6. NCCF Autres (inclus)'!H762)</f>
        <v>0</v>
      </c>
      <c r="I762" s="389">
        <f>SUM('2. NCCF CAD'!I762,'3. NCCF USD'!I762,'4. NCCF EUR'!I762,'5. NCCF GBP'!I762,'6. NCCF Autres (inclus)'!I762)</f>
        <v>0</v>
      </c>
      <c r="J762" s="389">
        <f>SUM('2. NCCF CAD'!J762,'3. NCCF USD'!J762,'4. NCCF EUR'!J762,'5. NCCF GBP'!J762,'6. NCCF Autres (inclus)'!J762)</f>
        <v>0</v>
      </c>
      <c r="K762" s="436">
        <f>SUM('2. NCCF CAD'!K762,'3. NCCF USD'!K762,'4. NCCF EUR'!K762,'5. NCCF GBP'!K762,'6. NCCF Autres (inclus)'!K762)</f>
        <v>0</v>
      </c>
      <c r="L762" s="400">
        <f>SUM('2. NCCF CAD'!L762,'3. NCCF USD'!L762,'4. NCCF EUR'!L762,'5. NCCF GBP'!L762,'6. NCCF Autres (inclus)'!L762)</f>
        <v>0</v>
      </c>
      <c r="M762" s="392">
        <f>SUM('2. NCCF CAD'!M762,'3. NCCF USD'!M762,'4. NCCF EUR'!M762,'5. NCCF GBP'!M762,'6. NCCF Autres (inclus)'!M762)</f>
        <v>0</v>
      </c>
      <c r="N762" s="392">
        <f>SUM('2. NCCF CAD'!N762,'3. NCCF USD'!N762,'4. NCCF EUR'!N762,'5. NCCF GBP'!N762,'6. NCCF Autres (inclus)'!N762)</f>
        <v>0</v>
      </c>
      <c r="O762" s="392">
        <f>SUM('2. NCCF CAD'!O762,'3. NCCF USD'!O762,'4. NCCF EUR'!O762,'5. NCCF GBP'!O762,'6. NCCF Autres (inclus)'!O762)</f>
        <v>0</v>
      </c>
      <c r="P762" s="392">
        <f>SUM('2. NCCF CAD'!P762,'3. NCCF USD'!P762,'4. NCCF EUR'!P762,'5. NCCF GBP'!P762,'6. NCCF Autres (inclus)'!P762)</f>
        <v>0</v>
      </c>
      <c r="Q762" s="392">
        <f>SUM('2. NCCF CAD'!Q762,'3. NCCF USD'!Q762,'4. NCCF EUR'!Q762,'5. NCCF GBP'!Q762,'6. NCCF Autres (inclus)'!Q762)</f>
        <v>0</v>
      </c>
      <c r="R762" s="392">
        <f>SUM('2. NCCF CAD'!R762,'3. NCCF USD'!R762,'4. NCCF EUR'!R762,'5. NCCF GBP'!R762,'6. NCCF Autres (inclus)'!R762)</f>
        <v>0</v>
      </c>
      <c r="S762" s="392">
        <f>SUM('2. NCCF CAD'!S762,'3. NCCF USD'!S762,'4. NCCF EUR'!S762,'5. NCCF GBP'!S762,'6. NCCF Autres (inclus)'!S762)</f>
        <v>0</v>
      </c>
      <c r="T762" s="392">
        <f>SUM('2. NCCF CAD'!T762,'3. NCCF USD'!T762,'4. NCCF EUR'!T762,'5. NCCF GBP'!T762,'6. NCCF Autres (inclus)'!T762)</f>
        <v>0</v>
      </c>
      <c r="U762" s="388">
        <f>SUM('2. NCCF CAD'!U762,'3. NCCF USD'!U762,'4. NCCF EUR'!U762,'5. NCCF GBP'!U762,'6. NCCF Autres (inclus)'!U762)</f>
        <v>0</v>
      </c>
      <c r="V762" s="393">
        <f>SUM('2. NCCF CAD'!V762,'3. NCCF USD'!V762,'4. NCCF EUR'!V762,'5. NCCF GBP'!V762,'6. NCCF Autres (inclus)'!V762)</f>
        <v>0</v>
      </c>
      <c r="W762" s="420">
        <f>SUM('2. NCCF CAD'!W762,'3. NCCF USD'!W762,'4. NCCF EUR'!W762,'5. NCCF GBP'!W762,'6. NCCF Autres (inclus)'!W762)</f>
        <v>0</v>
      </c>
      <c r="Y762" s="236"/>
    </row>
    <row r="763" spans="2:25" outlineLevel="1" x14ac:dyDescent="0.25">
      <c r="B763" s="465"/>
      <c r="C763" s="272"/>
      <c r="D763" s="272"/>
      <c r="E763" s="273"/>
      <c r="F763" s="274" t="s">
        <v>52</v>
      </c>
      <c r="G763" s="394">
        <f>SUM('2. NCCF CAD'!G763,'3. NCCF USD'!G763,'4. NCCF EUR'!G763,'5. NCCF GBP'!G763,'6. NCCF Autres (inclus)'!G763)</f>
        <v>0</v>
      </c>
      <c r="H763" s="421">
        <f>SUM('2. NCCF CAD'!H763,'3. NCCF USD'!H763,'4. NCCF EUR'!H763,'5. NCCF GBP'!H763,'6. NCCF Autres (inclus)'!H763)</f>
        <v>0</v>
      </c>
      <c r="I763" s="389">
        <f>SUM('2. NCCF CAD'!I763,'3. NCCF USD'!I763,'4. NCCF EUR'!I763,'5. NCCF GBP'!I763,'6. NCCF Autres (inclus)'!I763)</f>
        <v>0</v>
      </c>
      <c r="J763" s="389">
        <f>SUM('2. NCCF CAD'!J763,'3. NCCF USD'!J763,'4. NCCF EUR'!J763,'5. NCCF GBP'!J763,'6. NCCF Autres (inclus)'!J763)</f>
        <v>0</v>
      </c>
      <c r="K763" s="436">
        <f>SUM('2. NCCF CAD'!K763,'3. NCCF USD'!K763,'4. NCCF EUR'!K763,'5. NCCF GBP'!K763,'6. NCCF Autres (inclus)'!K763)</f>
        <v>0</v>
      </c>
      <c r="L763" s="400">
        <f>SUM('2. NCCF CAD'!L763,'3. NCCF USD'!L763,'4. NCCF EUR'!L763,'5. NCCF GBP'!L763,'6. NCCF Autres (inclus)'!L763)</f>
        <v>0</v>
      </c>
      <c r="M763" s="392">
        <f>SUM('2. NCCF CAD'!M763,'3. NCCF USD'!M763,'4. NCCF EUR'!M763,'5. NCCF GBP'!M763,'6. NCCF Autres (inclus)'!M763)</f>
        <v>0</v>
      </c>
      <c r="N763" s="392">
        <f>SUM('2. NCCF CAD'!N763,'3. NCCF USD'!N763,'4. NCCF EUR'!N763,'5. NCCF GBP'!N763,'6. NCCF Autres (inclus)'!N763)</f>
        <v>0</v>
      </c>
      <c r="O763" s="392">
        <f>SUM('2. NCCF CAD'!O763,'3. NCCF USD'!O763,'4. NCCF EUR'!O763,'5. NCCF GBP'!O763,'6. NCCF Autres (inclus)'!O763)</f>
        <v>0</v>
      </c>
      <c r="P763" s="392">
        <f>SUM('2. NCCF CAD'!P763,'3. NCCF USD'!P763,'4. NCCF EUR'!P763,'5. NCCF GBP'!P763,'6. NCCF Autres (inclus)'!P763)</f>
        <v>0</v>
      </c>
      <c r="Q763" s="392">
        <f>SUM('2. NCCF CAD'!Q763,'3. NCCF USD'!Q763,'4. NCCF EUR'!Q763,'5. NCCF GBP'!Q763,'6. NCCF Autres (inclus)'!Q763)</f>
        <v>0</v>
      </c>
      <c r="R763" s="392">
        <f>SUM('2. NCCF CAD'!R763,'3. NCCF USD'!R763,'4. NCCF EUR'!R763,'5. NCCF GBP'!R763,'6. NCCF Autres (inclus)'!R763)</f>
        <v>0</v>
      </c>
      <c r="S763" s="392">
        <f>SUM('2. NCCF CAD'!S763,'3. NCCF USD'!S763,'4. NCCF EUR'!S763,'5. NCCF GBP'!S763,'6. NCCF Autres (inclus)'!S763)</f>
        <v>0</v>
      </c>
      <c r="T763" s="392">
        <f>SUM('2. NCCF CAD'!T763,'3. NCCF USD'!T763,'4. NCCF EUR'!T763,'5. NCCF GBP'!T763,'6. NCCF Autres (inclus)'!T763)</f>
        <v>0</v>
      </c>
      <c r="U763" s="388">
        <f>SUM('2. NCCF CAD'!U763,'3. NCCF USD'!U763,'4. NCCF EUR'!U763,'5. NCCF GBP'!U763,'6. NCCF Autres (inclus)'!U763)</f>
        <v>0</v>
      </c>
      <c r="V763" s="393">
        <f>SUM('2. NCCF CAD'!V763,'3. NCCF USD'!V763,'4. NCCF EUR'!V763,'5. NCCF GBP'!V763,'6. NCCF Autres (inclus)'!V763)</f>
        <v>0</v>
      </c>
      <c r="W763" s="420">
        <f>SUM('2. NCCF CAD'!W763,'3. NCCF USD'!W763,'4. NCCF EUR'!W763,'5. NCCF GBP'!W763,'6. NCCF Autres (inclus)'!W763)</f>
        <v>0</v>
      </c>
      <c r="Y763" s="236"/>
    </row>
    <row r="764" spans="2:25" x14ac:dyDescent="0.25">
      <c r="B764" s="465"/>
      <c r="C764" s="272"/>
      <c r="D764" s="272"/>
      <c r="E764" s="273" t="s">
        <v>53</v>
      </c>
      <c r="F764" s="273"/>
      <c r="G764" s="367">
        <f t="shared" ref="G764:W764" si="169">SUBTOTAL(9,G765:G767)</f>
        <v>0</v>
      </c>
      <c r="H764" s="368">
        <f t="shared" si="169"/>
        <v>0</v>
      </c>
      <c r="I764" s="369">
        <f t="shared" si="169"/>
        <v>0</v>
      </c>
      <c r="J764" s="369">
        <f t="shared" si="169"/>
        <v>0</v>
      </c>
      <c r="K764" s="370">
        <f t="shared" si="169"/>
        <v>0</v>
      </c>
      <c r="L764" s="364">
        <f t="shared" si="169"/>
        <v>0</v>
      </c>
      <c r="M764" s="364">
        <f t="shared" si="169"/>
        <v>0</v>
      </c>
      <c r="N764" s="364">
        <f t="shared" si="169"/>
        <v>0</v>
      </c>
      <c r="O764" s="364">
        <f t="shared" si="169"/>
        <v>0</v>
      </c>
      <c r="P764" s="364">
        <f t="shared" si="169"/>
        <v>0</v>
      </c>
      <c r="Q764" s="364">
        <f t="shared" si="169"/>
        <v>0</v>
      </c>
      <c r="R764" s="364">
        <f t="shared" si="169"/>
        <v>0</v>
      </c>
      <c r="S764" s="364">
        <f t="shared" si="169"/>
        <v>0</v>
      </c>
      <c r="T764" s="364">
        <f t="shared" si="169"/>
        <v>0</v>
      </c>
      <c r="U764" s="364">
        <f t="shared" si="169"/>
        <v>0</v>
      </c>
      <c r="V764" s="364">
        <f t="shared" si="169"/>
        <v>0</v>
      </c>
      <c r="W764" s="366">
        <f t="shared" si="169"/>
        <v>0</v>
      </c>
      <c r="Y764" s="238"/>
    </row>
    <row r="765" spans="2:25" outlineLevel="1" x14ac:dyDescent="0.25">
      <c r="B765" s="465"/>
      <c r="C765" s="272"/>
      <c r="D765" s="272"/>
      <c r="E765" s="273"/>
      <c r="F765" s="274" t="s">
        <v>54</v>
      </c>
      <c r="G765" s="394">
        <f>SUM('2. NCCF CAD'!G765,'3. NCCF USD'!G765,'4. NCCF EUR'!G765,'5. NCCF GBP'!G765,'6. NCCF Autres (inclus)'!G765)</f>
        <v>0</v>
      </c>
      <c r="H765" s="421">
        <f>SUM('2. NCCF CAD'!H765,'3. NCCF USD'!H765,'4. NCCF EUR'!H765,'5. NCCF GBP'!H765,'6. NCCF Autres (inclus)'!H765)</f>
        <v>0</v>
      </c>
      <c r="I765" s="389">
        <f>SUM('2. NCCF CAD'!I765,'3. NCCF USD'!I765,'4. NCCF EUR'!I765,'5. NCCF GBP'!I765,'6. NCCF Autres (inclus)'!I765)</f>
        <v>0</v>
      </c>
      <c r="J765" s="389">
        <f>SUM('2. NCCF CAD'!J765,'3. NCCF USD'!J765,'4. NCCF EUR'!J765,'5. NCCF GBP'!J765,'6. NCCF Autres (inclus)'!J765)</f>
        <v>0</v>
      </c>
      <c r="K765" s="436">
        <f>SUM('2. NCCF CAD'!K765,'3. NCCF USD'!K765,'4. NCCF EUR'!K765,'5. NCCF GBP'!K765,'6. NCCF Autres (inclus)'!K765)</f>
        <v>0</v>
      </c>
      <c r="L765" s="400">
        <f>SUM('2. NCCF CAD'!L765,'3. NCCF USD'!L765,'4. NCCF EUR'!L765,'5. NCCF GBP'!L765,'6. NCCF Autres (inclus)'!L765)</f>
        <v>0</v>
      </c>
      <c r="M765" s="392">
        <f>SUM('2. NCCF CAD'!M765,'3. NCCF USD'!M765,'4. NCCF EUR'!M765,'5. NCCF GBP'!M765,'6. NCCF Autres (inclus)'!M765)</f>
        <v>0</v>
      </c>
      <c r="N765" s="392">
        <f>SUM('2. NCCF CAD'!N765,'3. NCCF USD'!N765,'4. NCCF EUR'!N765,'5. NCCF GBP'!N765,'6. NCCF Autres (inclus)'!N765)</f>
        <v>0</v>
      </c>
      <c r="O765" s="392">
        <f>SUM('2. NCCF CAD'!O765,'3. NCCF USD'!O765,'4. NCCF EUR'!O765,'5. NCCF GBP'!O765,'6. NCCF Autres (inclus)'!O765)</f>
        <v>0</v>
      </c>
      <c r="P765" s="392">
        <f>SUM('2. NCCF CAD'!P765,'3. NCCF USD'!P765,'4. NCCF EUR'!P765,'5. NCCF GBP'!P765,'6. NCCF Autres (inclus)'!P765)</f>
        <v>0</v>
      </c>
      <c r="Q765" s="392">
        <f>SUM('2. NCCF CAD'!Q765,'3. NCCF USD'!Q765,'4. NCCF EUR'!Q765,'5. NCCF GBP'!Q765,'6. NCCF Autres (inclus)'!Q765)</f>
        <v>0</v>
      </c>
      <c r="R765" s="392">
        <f>SUM('2. NCCF CAD'!R765,'3. NCCF USD'!R765,'4. NCCF EUR'!R765,'5. NCCF GBP'!R765,'6. NCCF Autres (inclus)'!R765)</f>
        <v>0</v>
      </c>
      <c r="S765" s="392">
        <f>SUM('2. NCCF CAD'!S765,'3. NCCF USD'!S765,'4. NCCF EUR'!S765,'5. NCCF GBP'!S765,'6. NCCF Autres (inclus)'!S765)</f>
        <v>0</v>
      </c>
      <c r="T765" s="392">
        <f>SUM('2. NCCF CAD'!T765,'3. NCCF USD'!T765,'4. NCCF EUR'!T765,'5. NCCF GBP'!T765,'6. NCCF Autres (inclus)'!T765)</f>
        <v>0</v>
      </c>
      <c r="U765" s="388">
        <f>SUM('2. NCCF CAD'!U765,'3. NCCF USD'!U765,'4. NCCF EUR'!U765,'5. NCCF GBP'!U765,'6. NCCF Autres (inclus)'!U765)</f>
        <v>0</v>
      </c>
      <c r="V765" s="393">
        <f>SUM('2. NCCF CAD'!V765,'3. NCCF USD'!V765,'4. NCCF EUR'!V765,'5. NCCF GBP'!V765,'6. NCCF Autres (inclus)'!V765)</f>
        <v>0</v>
      </c>
      <c r="W765" s="420">
        <f>SUM('2. NCCF CAD'!W765,'3. NCCF USD'!W765,'4. NCCF EUR'!W765,'5. NCCF GBP'!W765,'6. NCCF Autres (inclus)'!W765)</f>
        <v>0</v>
      </c>
      <c r="Y765" s="236"/>
    </row>
    <row r="766" spans="2:25" outlineLevel="1" x14ac:dyDescent="0.25">
      <c r="B766" s="465"/>
      <c r="C766" s="272"/>
      <c r="D766" s="272"/>
      <c r="E766" s="273"/>
      <c r="F766" s="274" t="s">
        <v>55</v>
      </c>
      <c r="G766" s="394">
        <f>SUM('2. NCCF CAD'!G766,'3. NCCF USD'!G766,'4. NCCF EUR'!G766,'5. NCCF GBP'!G766,'6. NCCF Autres (inclus)'!G766)</f>
        <v>0</v>
      </c>
      <c r="H766" s="421">
        <f>SUM('2. NCCF CAD'!H766,'3. NCCF USD'!H766,'4. NCCF EUR'!H766,'5. NCCF GBP'!H766,'6. NCCF Autres (inclus)'!H766)</f>
        <v>0</v>
      </c>
      <c r="I766" s="389">
        <f>SUM('2. NCCF CAD'!I766,'3. NCCF USD'!I766,'4. NCCF EUR'!I766,'5. NCCF GBP'!I766,'6. NCCF Autres (inclus)'!I766)</f>
        <v>0</v>
      </c>
      <c r="J766" s="389">
        <f>SUM('2. NCCF CAD'!J766,'3. NCCF USD'!J766,'4. NCCF EUR'!J766,'5. NCCF GBP'!J766,'6. NCCF Autres (inclus)'!J766)</f>
        <v>0</v>
      </c>
      <c r="K766" s="436">
        <f>SUM('2. NCCF CAD'!K766,'3. NCCF USD'!K766,'4. NCCF EUR'!K766,'5. NCCF GBP'!K766,'6. NCCF Autres (inclus)'!K766)</f>
        <v>0</v>
      </c>
      <c r="L766" s="400">
        <f>SUM('2. NCCF CAD'!L766,'3. NCCF USD'!L766,'4. NCCF EUR'!L766,'5. NCCF GBP'!L766,'6. NCCF Autres (inclus)'!L766)</f>
        <v>0</v>
      </c>
      <c r="M766" s="392">
        <f>SUM('2. NCCF CAD'!M766,'3. NCCF USD'!M766,'4. NCCF EUR'!M766,'5. NCCF GBP'!M766,'6. NCCF Autres (inclus)'!M766)</f>
        <v>0</v>
      </c>
      <c r="N766" s="392">
        <f>SUM('2. NCCF CAD'!N766,'3. NCCF USD'!N766,'4. NCCF EUR'!N766,'5. NCCF GBP'!N766,'6. NCCF Autres (inclus)'!N766)</f>
        <v>0</v>
      </c>
      <c r="O766" s="392">
        <f>SUM('2. NCCF CAD'!O766,'3. NCCF USD'!O766,'4. NCCF EUR'!O766,'5. NCCF GBP'!O766,'6. NCCF Autres (inclus)'!O766)</f>
        <v>0</v>
      </c>
      <c r="P766" s="392">
        <f>SUM('2. NCCF CAD'!P766,'3. NCCF USD'!P766,'4. NCCF EUR'!P766,'5. NCCF GBP'!P766,'6. NCCF Autres (inclus)'!P766)</f>
        <v>0</v>
      </c>
      <c r="Q766" s="392">
        <f>SUM('2. NCCF CAD'!Q766,'3. NCCF USD'!Q766,'4. NCCF EUR'!Q766,'5. NCCF GBP'!Q766,'6. NCCF Autres (inclus)'!Q766)</f>
        <v>0</v>
      </c>
      <c r="R766" s="392">
        <f>SUM('2. NCCF CAD'!R766,'3. NCCF USD'!R766,'4. NCCF EUR'!R766,'5. NCCF GBP'!R766,'6. NCCF Autres (inclus)'!R766)</f>
        <v>0</v>
      </c>
      <c r="S766" s="392">
        <f>SUM('2. NCCF CAD'!S766,'3. NCCF USD'!S766,'4. NCCF EUR'!S766,'5. NCCF GBP'!S766,'6. NCCF Autres (inclus)'!S766)</f>
        <v>0</v>
      </c>
      <c r="T766" s="392">
        <f>SUM('2. NCCF CAD'!T766,'3. NCCF USD'!T766,'4. NCCF EUR'!T766,'5. NCCF GBP'!T766,'6. NCCF Autres (inclus)'!T766)</f>
        <v>0</v>
      </c>
      <c r="U766" s="388">
        <f>SUM('2. NCCF CAD'!U766,'3. NCCF USD'!U766,'4. NCCF EUR'!U766,'5. NCCF GBP'!U766,'6. NCCF Autres (inclus)'!U766)</f>
        <v>0</v>
      </c>
      <c r="V766" s="393">
        <f>SUM('2. NCCF CAD'!V766,'3. NCCF USD'!V766,'4. NCCF EUR'!V766,'5. NCCF GBP'!V766,'6. NCCF Autres (inclus)'!V766)</f>
        <v>0</v>
      </c>
      <c r="W766" s="420">
        <f>SUM('2. NCCF CAD'!W766,'3. NCCF USD'!W766,'4. NCCF EUR'!W766,'5. NCCF GBP'!W766,'6. NCCF Autres (inclus)'!W766)</f>
        <v>0</v>
      </c>
      <c r="Y766" s="236"/>
    </row>
    <row r="767" spans="2:25" outlineLevel="1" x14ac:dyDescent="0.25">
      <c r="B767" s="465"/>
      <c r="C767" s="272"/>
      <c r="D767" s="272"/>
      <c r="E767" s="273"/>
      <c r="F767" s="274" t="s">
        <v>56</v>
      </c>
      <c r="G767" s="394">
        <f>SUM('2. NCCF CAD'!G767,'3. NCCF USD'!G767,'4. NCCF EUR'!G767,'5. NCCF GBP'!G767,'6. NCCF Autres (inclus)'!G767)</f>
        <v>0</v>
      </c>
      <c r="H767" s="421">
        <f>SUM('2. NCCF CAD'!H767,'3. NCCF USD'!H767,'4. NCCF EUR'!H767,'5. NCCF GBP'!H767,'6. NCCF Autres (inclus)'!H767)</f>
        <v>0</v>
      </c>
      <c r="I767" s="389">
        <f>SUM('2. NCCF CAD'!I767,'3. NCCF USD'!I767,'4. NCCF EUR'!I767,'5. NCCF GBP'!I767,'6. NCCF Autres (inclus)'!I767)</f>
        <v>0</v>
      </c>
      <c r="J767" s="389">
        <f>SUM('2. NCCF CAD'!J767,'3. NCCF USD'!J767,'4. NCCF EUR'!J767,'5. NCCF GBP'!J767,'6. NCCF Autres (inclus)'!J767)</f>
        <v>0</v>
      </c>
      <c r="K767" s="436">
        <f>SUM('2. NCCF CAD'!K767,'3. NCCF USD'!K767,'4. NCCF EUR'!K767,'5. NCCF GBP'!K767,'6. NCCF Autres (inclus)'!K767)</f>
        <v>0</v>
      </c>
      <c r="L767" s="400">
        <f>SUM('2. NCCF CAD'!L767,'3. NCCF USD'!L767,'4. NCCF EUR'!L767,'5. NCCF GBP'!L767,'6. NCCF Autres (inclus)'!L767)</f>
        <v>0</v>
      </c>
      <c r="M767" s="392">
        <f>SUM('2. NCCF CAD'!M767,'3. NCCF USD'!M767,'4. NCCF EUR'!M767,'5. NCCF GBP'!M767,'6. NCCF Autres (inclus)'!M767)</f>
        <v>0</v>
      </c>
      <c r="N767" s="392">
        <f>SUM('2. NCCF CAD'!N767,'3. NCCF USD'!N767,'4. NCCF EUR'!N767,'5. NCCF GBP'!N767,'6. NCCF Autres (inclus)'!N767)</f>
        <v>0</v>
      </c>
      <c r="O767" s="392">
        <f>SUM('2. NCCF CAD'!O767,'3. NCCF USD'!O767,'4. NCCF EUR'!O767,'5. NCCF GBP'!O767,'6. NCCF Autres (inclus)'!O767)</f>
        <v>0</v>
      </c>
      <c r="P767" s="392">
        <f>SUM('2. NCCF CAD'!P767,'3. NCCF USD'!P767,'4. NCCF EUR'!P767,'5. NCCF GBP'!P767,'6. NCCF Autres (inclus)'!P767)</f>
        <v>0</v>
      </c>
      <c r="Q767" s="392">
        <f>SUM('2. NCCF CAD'!Q767,'3. NCCF USD'!Q767,'4. NCCF EUR'!Q767,'5. NCCF GBP'!Q767,'6. NCCF Autres (inclus)'!Q767)</f>
        <v>0</v>
      </c>
      <c r="R767" s="392">
        <f>SUM('2. NCCF CAD'!R767,'3. NCCF USD'!R767,'4. NCCF EUR'!R767,'5. NCCF GBP'!R767,'6. NCCF Autres (inclus)'!R767)</f>
        <v>0</v>
      </c>
      <c r="S767" s="392">
        <f>SUM('2. NCCF CAD'!S767,'3. NCCF USD'!S767,'4. NCCF EUR'!S767,'5. NCCF GBP'!S767,'6. NCCF Autres (inclus)'!S767)</f>
        <v>0</v>
      </c>
      <c r="T767" s="392">
        <f>SUM('2. NCCF CAD'!T767,'3. NCCF USD'!T767,'4. NCCF EUR'!T767,'5. NCCF GBP'!T767,'6. NCCF Autres (inclus)'!T767)</f>
        <v>0</v>
      </c>
      <c r="U767" s="388">
        <f>SUM('2. NCCF CAD'!U767,'3. NCCF USD'!U767,'4. NCCF EUR'!U767,'5. NCCF GBP'!U767,'6. NCCF Autres (inclus)'!U767)</f>
        <v>0</v>
      </c>
      <c r="V767" s="393">
        <f>SUM('2. NCCF CAD'!V767,'3. NCCF USD'!V767,'4. NCCF EUR'!V767,'5. NCCF GBP'!V767,'6. NCCF Autres (inclus)'!V767)</f>
        <v>0</v>
      </c>
      <c r="W767" s="420">
        <f>SUM('2. NCCF CAD'!W767,'3. NCCF USD'!W767,'4. NCCF EUR'!W767,'5. NCCF GBP'!W767,'6. NCCF Autres (inclus)'!W767)</f>
        <v>0</v>
      </c>
      <c r="Y767" s="236"/>
    </row>
    <row r="768" spans="2:25" x14ac:dyDescent="0.25">
      <c r="B768" s="465"/>
      <c r="C768" s="272"/>
      <c r="D768" s="272"/>
      <c r="E768" s="273" t="s">
        <v>57</v>
      </c>
      <c r="F768" s="273"/>
      <c r="G768" s="367">
        <f t="shared" ref="G768:W768" si="170">SUBTOTAL(9,G769:G770)</f>
        <v>0</v>
      </c>
      <c r="H768" s="368">
        <f t="shared" si="170"/>
        <v>0</v>
      </c>
      <c r="I768" s="369">
        <f t="shared" si="170"/>
        <v>0</v>
      </c>
      <c r="J768" s="369">
        <f t="shared" si="170"/>
        <v>0</v>
      </c>
      <c r="K768" s="370">
        <f t="shared" si="170"/>
        <v>0</v>
      </c>
      <c r="L768" s="364">
        <f t="shared" si="170"/>
        <v>0</v>
      </c>
      <c r="M768" s="364">
        <f t="shared" si="170"/>
        <v>0</v>
      </c>
      <c r="N768" s="364">
        <f t="shared" si="170"/>
        <v>0</v>
      </c>
      <c r="O768" s="364">
        <f t="shared" si="170"/>
        <v>0</v>
      </c>
      <c r="P768" s="364">
        <f t="shared" si="170"/>
        <v>0</v>
      </c>
      <c r="Q768" s="364">
        <f t="shared" si="170"/>
        <v>0</v>
      </c>
      <c r="R768" s="364">
        <f t="shared" si="170"/>
        <v>0</v>
      </c>
      <c r="S768" s="364">
        <f t="shared" si="170"/>
        <v>0</v>
      </c>
      <c r="T768" s="364">
        <f t="shared" si="170"/>
        <v>0</v>
      </c>
      <c r="U768" s="364">
        <f t="shared" si="170"/>
        <v>0</v>
      </c>
      <c r="V768" s="364">
        <f t="shared" si="170"/>
        <v>0</v>
      </c>
      <c r="W768" s="366">
        <f t="shared" si="170"/>
        <v>0</v>
      </c>
      <c r="Y768" s="238"/>
    </row>
    <row r="769" spans="2:25" outlineLevel="1" x14ac:dyDescent="0.25">
      <c r="B769" s="465"/>
      <c r="C769" s="272"/>
      <c r="D769" s="272"/>
      <c r="E769" s="273"/>
      <c r="F769" s="274" t="s">
        <v>58</v>
      </c>
      <c r="G769" s="394">
        <f>SUM('2. NCCF CAD'!G769,'3. NCCF USD'!G769,'4. NCCF EUR'!G769,'5. NCCF GBP'!G769,'6. NCCF Autres (inclus)'!G769)</f>
        <v>0</v>
      </c>
      <c r="H769" s="421">
        <f>SUM('2. NCCF CAD'!H769,'3. NCCF USD'!H769,'4. NCCF EUR'!H769,'5. NCCF GBP'!H769,'6. NCCF Autres (inclus)'!H769)</f>
        <v>0</v>
      </c>
      <c r="I769" s="389">
        <f>SUM('2. NCCF CAD'!I769,'3. NCCF USD'!I769,'4. NCCF EUR'!I769,'5. NCCF GBP'!I769,'6. NCCF Autres (inclus)'!I769)</f>
        <v>0</v>
      </c>
      <c r="J769" s="389">
        <f>SUM('2. NCCF CAD'!J769,'3. NCCF USD'!J769,'4. NCCF EUR'!J769,'5. NCCF GBP'!J769,'6. NCCF Autres (inclus)'!J769)</f>
        <v>0</v>
      </c>
      <c r="K769" s="436">
        <f>SUM('2. NCCF CAD'!K769,'3. NCCF USD'!K769,'4. NCCF EUR'!K769,'5. NCCF GBP'!K769,'6. NCCF Autres (inclus)'!K769)</f>
        <v>0</v>
      </c>
      <c r="L769" s="400">
        <f>SUM('2. NCCF CAD'!L769,'3. NCCF USD'!L769,'4. NCCF EUR'!L769,'5. NCCF GBP'!L769,'6. NCCF Autres (inclus)'!L769)</f>
        <v>0</v>
      </c>
      <c r="M769" s="392">
        <f>SUM('2. NCCF CAD'!M769,'3. NCCF USD'!M769,'4. NCCF EUR'!M769,'5. NCCF GBP'!M769,'6. NCCF Autres (inclus)'!M769)</f>
        <v>0</v>
      </c>
      <c r="N769" s="392">
        <f>SUM('2. NCCF CAD'!N769,'3. NCCF USD'!N769,'4. NCCF EUR'!N769,'5. NCCF GBP'!N769,'6. NCCF Autres (inclus)'!N769)</f>
        <v>0</v>
      </c>
      <c r="O769" s="392">
        <f>SUM('2. NCCF CAD'!O769,'3. NCCF USD'!O769,'4. NCCF EUR'!O769,'5. NCCF GBP'!O769,'6. NCCF Autres (inclus)'!O769)</f>
        <v>0</v>
      </c>
      <c r="P769" s="392">
        <f>SUM('2. NCCF CAD'!P769,'3. NCCF USD'!P769,'4. NCCF EUR'!P769,'5. NCCF GBP'!P769,'6. NCCF Autres (inclus)'!P769)</f>
        <v>0</v>
      </c>
      <c r="Q769" s="392">
        <f>SUM('2. NCCF CAD'!Q769,'3. NCCF USD'!Q769,'4. NCCF EUR'!Q769,'5. NCCF GBP'!Q769,'6. NCCF Autres (inclus)'!Q769)</f>
        <v>0</v>
      </c>
      <c r="R769" s="392">
        <f>SUM('2. NCCF CAD'!R769,'3. NCCF USD'!R769,'4. NCCF EUR'!R769,'5. NCCF GBP'!R769,'6. NCCF Autres (inclus)'!R769)</f>
        <v>0</v>
      </c>
      <c r="S769" s="392">
        <f>SUM('2. NCCF CAD'!S769,'3. NCCF USD'!S769,'4. NCCF EUR'!S769,'5. NCCF GBP'!S769,'6. NCCF Autres (inclus)'!S769)</f>
        <v>0</v>
      </c>
      <c r="T769" s="392">
        <f>SUM('2. NCCF CAD'!T769,'3. NCCF USD'!T769,'4. NCCF EUR'!T769,'5. NCCF GBP'!T769,'6. NCCF Autres (inclus)'!T769)</f>
        <v>0</v>
      </c>
      <c r="U769" s="388">
        <f>SUM('2. NCCF CAD'!U769,'3. NCCF USD'!U769,'4. NCCF EUR'!U769,'5. NCCF GBP'!U769,'6. NCCF Autres (inclus)'!U769)</f>
        <v>0</v>
      </c>
      <c r="V769" s="393">
        <f>SUM('2. NCCF CAD'!V769,'3. NCCF USD'!V769,'4. NCCF EUR'!V769,'5. NCCF GBP'!V769,'6. NCCF Autres (inclus)'!V769)</f>
        <v>0</v>
      </c>
      <c r="W769" s="420">
        <f>SUM('2. NCCF CAD'!W769,'3. NCCF USD'!W769,'4. NCCF EUR'!W769,'5. NCCF GBP'!W769,'6. NCCF Autres (inclus)'!W769)</f>
        <v>0</v>
      </c>
      <c r="Y769" s="236"/>
    </row>
    <row r="770" spans="2:25" outlineLevel="1" x14ac:dyDescent="0.25">
      <c r="B770" s="465"/>
      <c r="C770" s="272"/>
      <c r="D770" s="272"/>
      <c r="E770" s="273"/>
      <c r="F770" s="274" t="s">
        <v>59</v>
      </c>
      <c r="G770" s="394">
        <f>SUM('2. NCCF CAD'!G770,'3. NCCF USD'!G770,'4. NCCF EUR'!G770,'5. NCCF GBP'!G770,'6. NCCF Autres (inclus)'!G770)</f>
        <v>0</v>
      </c>
      <c r="H770" s="421">
        <f>SUM('2. NCCF CAD'!H770,'3. NCCF USD'!H770,'4. NCCF EUR'!H770,'5. NCCF GBP'!H770,'6. NCCF Autres (inclus)'!H770)</f>
        <v>0</v>
      </c>
      <c r="I770" s="389">
        <f>SUM('2. NCCF CAD'!I770,'3. NCCF USD'!I770,'4. NCCF EUR'!I770,'5. NCCF GBP'!I770,'6. NCCF Autres (inclus)'!I770)</f>
        <v>0</v>
      </c>
      <c r="J770" s="389">
        <f>SUM('2. NCCF CAD'!J770,'3. NCCF USD'!J770,'4. NCCF EUR'!J770,'5. NCCF GBP'!J770,'6. NCCF Autres (inclus)'!J770)</f>
        <v>0</v>
      </c>
      <c r="K770" s="436">
        <f>SUM('2. NCCF CAD'!K770,'3. NCCF USD'!K770,'4. NCCF EUR'!K770,'5. NCCF GBP'!K770,'6. NCCF Autres (inclus)'!K770)</f>
        <v>0</v>
      </c>
      <c r="L770" s="400">
        <f>SUM('2. NCCF CAD'!L770,'3. NCCF USD'!L770,'4. NCCF EUR'!L770,'5. NCCF GBP'!L770,'6. NCCF Autres (inclus)'!L770)</f>
        <v>0</v>
      </c>
      <c r="M770" s="392">
        <f>SUM('2. NCCF CAD'!M770,'3. NCCF USD'!M770,'4. NCCF EUR'!M770,'5. NCCF GBP'!M770,'6. NCCF Autres (inclus)'!M770)</f>
        <v>0</v>
      </c>
      <c r="N770" s="392">
        <f>SUM('2. NCCF CAD'!N770,'3. NCCF USD'!N770,'4. NCCF EUR'!N770,'5. NCCF GBP'!N770,'6. NCCF Autres (inclus)'!N770)</f>
        <v>0</v>
      </c>
      <c r="O770" s="392">
        <f>SUM('2. NCCF CAD'!O770,'3. NCCF USD'!O770,'4. NCCF EUR'!O770,'5. NCCF GBP'!O770,'6. NCCF Autres (inclus)'!O770)</f>
        <v>0</v>
      </c>
      <c r="P770" s="392">
        <f>SUM('2. NCCF CAD'!P770,'3. NCCF USD'!P770,'4. NCCF EUR'!P770,'5. NCCF GBP'!P770,'6. NCCF Autres (inclus)'!P770)</f>
        <v>0</v>
      </c>
      <c r="Q770" s="392">
        <f>SUM('2. NCCF CAD'!Q770,'3. NCCF USD'!Q770,'4. NCCF EUR'!Q770,'5. NCCF GBP'!Q770,'6. NCCF Autres (inclus)'!Q770)</f>
        <v>0</v>
      </c>
      <c r="R770" s="392">
        <f>SUM('2. NCCF CAD'!R770,'3. NCCF USD'!R770,'4. NCCF EUR'!R770,'5. NCCF GBP'!R770,'6. NCCF Autres (inclus)'!R770)</f>
        <v>0</v>
      </c>
      <c r="S770" s="392">
        <f>SUM('2. NCCF CAD'!S770,'3. NCCF USD'!S770,'4. NCCF EUR'!S770,'5. NCCF GBP'!S770,'6. NCCF Autres (inclus)'!S770)</f>
        <v>0</v>
      </c>
      <c r="T770" s="392">
        <f>SUM('2. NCCF CAD'!T770,'3. NCCF USD'!T770,'4. NCCF EUR'!T770,'5. NCCF GBP'!T770,'6. NCCF Autres (inclus)'!T770)</f>
        <v>0</v>
      </c>
      <c r="U770" s="388">
        <f>SUM('2. NCCF CAD'!U770,'3. NCCF USD'!U770,'4. NCCF EUR'!U770,'5. NCCF GBP'!U770,'6. NCCF Autres (inclus)'!U770)</f>
        <v>0</v>
      </c>
      <c r="V770" s="393">
        <f>SUM('2. NCCF CAD'!V770,'3. NCCF USD'!V770,'4. NCCF EUR'!V770,'5. NCCF GBP'!V770,'6. NCCF Autres (inclus)'!V770)</f>
        <v>0</v>
      </c>
      <c r="W770" s="420">
        <f>SUM('2. NCCF CAD'!W770,'3. NCCF USD'!W770,'4. NCCF EUR'!W770,'5. NCCF GBP'!W770,'6. NCCF Autres (inclus)'!W770)</f>
        <v>0</v>
      </c>
      <c r="Y770" s="236"/>
    </row>
    <row r="771" spans="2:25" x14ac:dyDescent="0.25">
      <c r="B771" s="465"/>
      <c r="C771" s="272"/>
      <c r="D771" s="272"/>
      <c r="E771" s="273" t="s">
        <v>60</v>
      </c>
      <c r="F771" s="273"/>
      <c r="G771" s="367">
        <f t="shared" ref="G771:W771" si="171">SUBTOTAL(9,G772:G774)</f>
        <v>0</v>
      </c>
      <c r="H771" s="368">
        <f t="shared" si="171"/>
        <v>0</v>
      </c>
      <c r="I771" s="369">
        <f t="shared" si="171"/>
        <v>0</v>
      </c>
      <c r="J771" s="369">
        <f t="shared" si="171"/>
        <v>0</v>
      </c>
      <c r="K771" s="370">
        <f t="shared" si="171"/>
        <v>0</v>
      </c>
      <c r="L771" s="364">
        <f t="shared" si="171"/>
        <v>0</v>
      </c>
      <c r="M771" s="364">
        <f t="shared" si="171"/>
        <v>0</v>
      </c>
      <c r="N771" s="364">
        <f t="shared" si="171"/>
        <v>0</v>
      </c>
      <c r="O771" s="364">
        <f t="shared" si="171"/>
        <v>0</v>
      </c>
      <c r="P771" s="364">
        <f t="shared" si="171"/>
        <v>0</v>
      </c>
      <c r="Q771" s="364">
        <f t="shared" si="171"/>
        <v>0</v>
      </c>
      <c r="R771" s="364">
        <f t="shared" si="171"/>
        <v>0</v>
      </c>
      <c r="S771" s="364">
        <f t="shared" si="171"/>
        <v>0</v>
      </c>
      <c r="T771" s="364">
        <f t="shared" si="171"/>
        <v>0</v>
      </c>
      <c r="U771" s="364">
        <f t="shared" si="171"/>
        <v>0</v>
      </c>
      <c r="V771" s="364">
        <f t="shared" si="171"/>
        <v>0</v>
      </c>
      <c r="W771" s="366">
        <f t="shared" si="171"/>
        <v>0</v>
      </c>
      <c r="Y771" s="238"/>
    </row>
    <row r="772" spans="2:25" outlineLevel="1" x14ac:dyDescent="0.25">
      <c r="B772" s="465"/>
      <c r="C772" s="272"/>
      <c r="D772" s="272"/>
      <c r="E772" s="273"/>
      <c r="F772" s="274" t="s">
        <v>61</v>
      </c>
      <c r="G772" s="394">
        <f>SUM('2. NCCF CAD'!G772,'3. NCCF USD'!G772,'4. NCCF EUR'!G772,'5. NCCF GBP'!G772,'6. NCCF Autres (inclus)'!G772)</f>
        <v>0</v>
      </c>
      <c r="H772" s="421">
        <f>SUM('2. NCCF CAD'!H772,'3. NCCF USD'!H772,'4. NCCF EUR'!H772,'5. NCCF GBP'!H772,'6. NCCF Autres (inclus)'!H772)</f>
        <v>0</v>
      </c>
      <c r="I772" s="389">
        <f>SUM('2. NCCF CAD'!I772,'3. NCCF USD'!I772,'4. NCCF EUR'!I772,'5. NCCF GBP'!I772,'6. NCCF Autres (inclus)'!I772)</f>
        <v>0</v>
      </c>
      <c r="J772" s="389">
        <f>SUM('2. NCCF CAD'!J772,'3. NCCF USD'!J772,'4. NCCF EUR'!J772,'5. NCCF GBP'!J772,'6. NCCF Autres (inclus)'!J772)</f>
        <v>0</v>
      </c>
      <c r="K772" s="436">
        <f>SUM('2. NCCF CAD'!K772,'3. NCCF USD'!K772,'4. NCCF EUR'!K772,'5. NCCF GBP'!K772,'6. NCCF Autres (inclus)'!K772)</f>
        <v>0</v>
      </c>
      <c r="L772" s="400">
        <f>SUM('2. NCCF CAD'!L772,'3. NCCF USD'!L772,'4. NCCF EUR'!L772,'5. NCCF GBP'!L772,'6. NCCF Autres (inclus)'!L772)</f>
        <v>0</v>
      </c>
      <c r="M772" s="392">
        <f>SUM('2. NCCF CAD'!M772,'3. NCCF USD'!M772,'4. NCCF EUR'!M772,'5. NCCF GBP'!M772,'6. NCCF Autres (inclus)'!M772)</f>
        <v>0</v>
      </c>
      <c r="N772" s="392">
        <f>SUM('2. NCCF CAD'!N772,'3. NCCF USD'!N772,'4. NCCF EUR'!N772,'5. NCCF GBP'!N772,'6. NCCF Autres (inclus)'!N772)</f>
        <v>0</v>
      </c>
      <c r="O772" s="392">
        <f>SUM('2. NCCF CAD'!O772,'3. NCCF USD'!O772,'4. NCCF EUR'!O772,'5. NCCF GBP'!O772,'6. NCCF Autres (inclus)'!O772)</f>
        <v>0</v>
      </c>
      <c r="P772" s="392">
        <f>SUM('2. NCCF CAD'!P772,'3. NCCF USD'!P772,'4. NCCF EUR'!P772,'5. NCCF GBP'!P772,'6. NCCF Autres (inclus)'!P772)</f>
        <v>0</v>
      </c>
      <c r="Q772" s="392">
        <f>SUM('2. NCCF CAD'!Q772,'3. NCCF USD'!Q772,'4. NCCF EUR'!Q772,'5. NCCF GBP'!Q772,'6. NCCF Autres (inclus)'!Q772)</f>
        <v>0</v>
      </c>
      <c r="R772" s="392">
        <f>SUM('2. NCCF CAD'!R772,'3. NCCF USD'!R772,'4. NCCF EUR'!R772,'5. NCCF GBP'!R772,'6. NCCF Autres (inclus)'!R772)</f>
        <v>0</v>
      </c>
      <c r="S772" s="392">
        <f>SUM('2. NCCF CAD'!S772,'3. NCCF USD'!S772,'4. NCCF EUR'!S772,'5. NCCF GBP'!S772,'6. NCCF Autres (inclus)'!S772)</f>
        <v>0</v>
      </c>
      <c r="T772" s="392">
        <f>SUM('2. NCCF CAD'!T772,'3. NCCF USD'!T772,'4. NCCF EUR'!T772,'5. NCCF GBP'!T772,'6. NCCF Autres (inclus)'!T772)</f>
        <v>0</v>
      </c>
      <c r="U772" s="388">
        <f>SUM('2. NCCF CAD'!U772,'3. NCCF USD'!U772,'4. NCCF EUR'!U772,'5. NCCF GBP'!U772,'6. NCCF Autres (inclus)'!U772)</f>
        <v>0</v>
      </c>
      <c r="V772" s="393">
        <f>SUM('2. NCCF CAD'!V772,'3. NCCF USD'!V772,'4. NCCF EUR'!V772,'5. NCCF GBP'!V772,'6. NCCF Autres (inclus)'!V772)</f>
        <v>0</v>
      </c>
      <c r="W772" s="420">
        <f>SUM('2. NCCF CAD'!W772,'3. NCCF USD'!W772,'4. NCCF EUR'!W772,'5. NCCF GBP'!W772,'6. NCCF Autres (inclus)'!W772)</f>
        <v>0</v>
      </c>
      <c r="Y772" s="236"/>
    </row>
    <row r="773" spans="2:25" outlineLevel="1" x14ac:dyDescent="0.25">
      <c r="B773" s="465"/>
      <c r="C773" s="272"/>
      <c r="D773" s="272"/>
      <c r="E773" s="273"/>
      <c r="F773" s="274" t="s">
        <v>62</v>
      </c>
      <c r="G773" s="394">
        <f>SUM('2. NCCF CAD'!G773,'3. NCCF USD'!G773,'4. NCCF EUR'!G773,'5. NCCF GBP'!G773,'6. NCCF Autres (inclus)'!G773)</f>
        <v>0</v>
      </c>
      <c r="H773" s="421">
        <f>SUM('2. NCCF CAD'!H773,'3. NCCF USD'!H773,'4. NCCF EUR'!H773,'5. NCCF GBP'!H773,'6. NCCF Autres (inclus)'!H773)</f>
        <v>0</v>
      </c>
      <c r="I773" s="389">
        <f>SUM('2. NCCF CAD'!I773,'3. NCCF USD'!I773,'4. NCCF EUR'!I773,'5. NCCF GBP'!I773,'6. NCCF Autres (inclus)'!I773)</f>
        <v>0</v>
      </c>
      <c r="J773" s="389">
        <f>SUM('2. NCCF CAD'!J773,'3. NCCF USD'!J773,'4. NCCF EUR'!J773,'5. NCCF GBP'!J773,'6. NCCF Autres (inclus)'!J773)</f>
        <v>0</v>
      </c>
      <c r="K773" s="436">
        <f>SUM('2. NCCF CAD'!K773,'3. NCCF USD'!K773,'4. NCCF EUR'!K773,'5. NCCF GBP'!K773,'6. NCCF Autres (inclus)'!K773)</f>
        <v>0</v>
      </c>
      <c r="L773" s="400">
        <f>SUM('2. NCCF CAD'!L773,'3. NCCF USD'!L773,'4. NCCF EUR'!L773,'5. NCCF GBP'!L773,'6. NCCF Autres (inclus)'!L773)</f>
        <v>0</v>
      </c>
      <c r="M773" s="392">
        <f>SUM('2. NCCF CAD'!M773,'3. NCCF USD'!M773,'4. NCCF EUR'!M773,'5. NCCF GBP'!M773,'6. NCCF Autres (inclus)'!M773)</f>
        <v>0</v>
      </c>
      <c r="N773" s="392">
        <f>SUM('2. NCCF CAD'!N773,'3. NCCF USD'!N773,'4. NCCF EUR'!N773,'5. NCCF GBP'!N773,'6. NCCF Autres (inclus)'!N773)</f>
        <v>0</v>
      </c>
      <c r="O773" s="392">
        <f>SUM('2. NCCF CAD'!O773,'3. NCCF USD'!O773,'4. NCCF EUR'!O773,'5. NCCF GBP'!O773,'6. NCCF Autres (inclus)'!O773)</f>
        <v>0</v>
      </c>
      <c r="P773" s="392">
        <f>SUM('2. NCCF CAD'!P773,'3. NCCF USD'!P773,'4. NCCF EUR'!P773,'5. NCCF GBP'!P773,'6. NCCF Autres (inclus)'!P773)</f>
        <v>0</v>
      </c>
      <c r="Q773" s="392">
        <f>SUM('2. NCCF CAD'!Q773,'3. NCCF USD'!Q773,'4. NCCF EUR'!Q773,'5. NCCF GBP'!Q773,'6. NCCF Autres (inclus)'!Q773)</f>
        <v>0</v>
      </c>
      <c r="R773" s="392">
        <f>SUM('2. NCCF CAD'!R773,'3. NCCF USD'!R773,'4. NCCF EUR'!R773,'5. NCCF GBP'!R773,'6. NCCF Autres (inclus)'!R773)</f>
        <v>0</v>
      </c>
      <c r="S773" s="392">
        <f>SUM('2. NCCF CAD'!S773,'3. NCCF USD'!S773,'4. NCCF EUR'!S773,'5. NCCF GBP'!S773,'6. NCCF Autres (inclus)'!S773)</f>
        <v>0</v>
      </c>
      <c r="T773" s="392">
        <f>SUM('2. NCCF CAD'!T773,'3. NCCF USD'!T773,'4. NCCF EUR'!T773,'5. NCCF GBP'!T773,'6. NCCF Autres (inclus)'!T773)</f>
        <v>0</v>
      </c>
      <c r="U773" s="388">
        <f>SUM('2. NCCF CAD'!U773,'3. NCCF USD'!U773,'4. NCCF EUR'!U773,'5. NCCF GBP'!U773,'6. NCCF Autres (inclus)'!U773)</f>
        <v>0</v>
      </c>
      <c r="V773" s="393">
        <f>SUM('2. NCCF CAD'!V773,'3. NCCF USD'!V773,'4. NCCF EUR'!V773,'5. NCCF GBP'!V773,'6. NCCF Autres (inclus)'!V773)</f>
        <v>0</v>
      </c>
      <c r="W773" s="420">
        <f>SUM('2. NCCF CAD'!W773,'3. NCCF USD'!W773,'4. NCCF EUR'!W773,'5. NCCF GBP'!W773,'6. NCCF Autres (inclus)'!W773)</f>
        <v>0</v>
      </c>
      <c r="Y773" s="236"/>
    </row>
    <row r="774" spans="2:25" outlineLevel="1" x14ac:dyDescent="0.25">
      <c r="B774" s="465"/>
      <c r="C774" s="272"/>
      <c r="D774" s="272"/>
      <c r="E774" s="273"/>
      <c r="F774" s="274" t="s">
        <v>63</v>
      </c>
      <c r="G774" s="394">
        <f>SUM('2. NCCF CAD'!G774,'3. NCCF USD'!G774,'4. NCCF EUR'!G774,'5. NCCF GBP'!G774,'6. NCCF Autres (inclus)'!G774)</f>
        <v>0</v>
      </c>
      <c r="H774" s="421">
        <f>SUM('2. NCCF CAD'!H774,'3. NCCF USD'!H774,'4. NCCF EUR'!H774,'5. NCCF GBP'!H774,'6. NCCF Autres (inclus)'!H774)</f>
        <v>0</v>
      </c>
      <c r="I774" s="389">
        <f>SUM('2. NCCF CAD'!I774,'3. NCCF USD'!I774,'4. NCCF EUR'!I774,'5. NCCF GBP'!I774,'6. NCCF Autres (inclus)'!I774)</f>
        <v>0</v>
      </c>
      <c r="J774" s="389">
        <f>SUM('2. NCCF CAD'!J774,'3. NCCF USD'!J774,'4. NCCF EUR'!J774,'5. NCCF GBP'!J774,'6. NCCF Autres (inclus)'!J774)</f>
        <v>0</v>
      </c>
      <c r="K774" s="436">
        <f>SUM('2. NCCF CAD'!K774,'3. NCCF USD'!K774,'4. NCCF EUR'!K774,'5. NCCF GBP'!K774,'6. NCCF Autres (inclus)'!K774)</f>
        <v>0</v>
      </c>
      <c r="L774" s="400">
        <f>SUM('2. NCCF CAD'!L774,'3. NCCF USD'!L774,'4. NCCF EUR'!L774,'5. NCCF GBP'!L774,'6. NCCF Autres (inclus)'!L774)</f>
        <v>0</v>
      </c>
      <c r="M774" s="392">
        <f>SUM('2. NCCF CAD'!M774,'3. NCCF USD'!M774,'4. NCCF EUR'!M774,'5. NCCF GBP'!M774,'6. NCCF Autres (inclus)'!M774)</f>
        <v>0</v>
      </c>
      <c r="N774" s="392">
        <f>SUM('2. NCCF CAD'!N774,'3. NCCF USD'!N774,'4. NCCF EUR'!N774,'5. NCCF GBP'!N774,'6. NCCF Autres (inclus)'!N774)</f>
        <v>0</v>
      </c>
      <c r="O774" s="392">
        <f>SUM('2. NCCF CAD'!O774,'3. NCCF USD'!O774,'4. NCCF EUR'!O774,'5. NCCF GBP'!O774,'6. NCCF Autres (inclus)'!O774)</f>
        <v>0</v>
      </c>
      <c r="P774" s="392">
        <f>SUM('2. NCCF CAD'!P774,'3. NCCF USD'!P774,'4. NCCF EUR'!P774,'5. NCCF GBP'!P774,'6. NCCF Autres (inclus)'!P774)</f>
        <v>0</v>
      </c>
      <c r="Q774" s="392">
        <f>SUM('2. NCCF CAD'!Q774,'3. NCCF USD'!Q774,'4. NCCF EUR'!Q774,'5. NCCF GBP'!Q774,'6. NCCF Autres (inclus)'!Q774)</f>
        <v>0</v>
      </c>
      <c r="R774" s="392">
        <f>SUM('2. NCCF CAD'!R774,'3. NCCF USD'!R774,'4. NCCF EUR'!R774,'5. NCCF GBP'!R774,'6. NCCF Autres (inclus)'!R774)</f>
        <v>0</v>
      </c>
      <c r="S774" s="392">
        <f>SUM('2. NCCF CAD'!S774,'3. NCCF USD'!S774,'4. NCCF EUR'!S774,'5. NCCF GBP'!S774,'6. NCCF Autres (inclus)'!S774)</f>
        <v>0</v>
      </c>
      <c r="T774" s="392">
        <f>SUM('2. NCCF CAD'!T774,'3. NCCF USD'!T774,'4. NCCF EUR'!T774,'5. NCCF GBP'!T774,'6. NCCF Autres (inclus)'!T774)</f>
        <v>0</v>
      </c>
      <c r="U774" s="388">
        <f>SUM('2. NCCF CAD'!U774,'3. NCCF USD'!U774,'4. NCCF EUR'!U774,'5. NCCF GBP'!U774,'6. NCCF Autres (inclus)'!U774)</f>
        <v>0</v>
      </c>
      <c r="V774" s="393">
        <f>SUM('2. NCCF CAD'!V774,'3. NCCF USD'!V774,'4. NCCF EUR'!V774,'5. NCCF GBP'!V774,'6. NCCF Autres (inclus)'!V774)</f>
        <v>0</v>
      </c>
      <c r="W774" s="420">
        <f>SUM('2. NCCF CAD'!W774,'3. NCCF USD'!W774,'4. NCCF EUR'!W774,'5. NCCF GBP'!W774,'6. NCCF Autres (inclus)'!W774)</f>
        <v>0</v>
      </c>
      <c r="Y774" s="236"/>
    </row>
    <row r="775" spans="2:25" x14ac:dyDescent="0.25">
      <c r="B775" s="465"/>
      <c r="C775" s="272"/>
      <c r="D775" s="272"/>
      <c r="E775" s="273" t="s">
        <v>64</v>
      </c>
      <c r="F775" s="273"/>
      <c r="G775" s="367">
        <f t="shared" ref="G775:W775" si="172">SUBTOTAL(9,G776:G777)</f>
        <v>0</v>
      </c>
      <c r="H775" s="368">
        <f t="shared" si="172"/>
        <v>0</v>
      </c>
      <c r="I775" s="369">
        <f t="shared" si="172"/>
        <v>0</v>
      </c>
      <c r="J775" s="369">
        <f t="shared" si="172"/>
        <v>0</v>
      </c>
      <c r="K775" s="370">
        <f t="shared" si="172"/>
        <v>0</v>
      </c>
      <c r="L775" s="364">
        <f t="shared" si="172"/>
        <v>0</v>
      </c>
      <c r="M775" s="364">
        <f t="shared" si="172"/>
        <v>0</v>
      </c>
      <c r="N775" s="364">
        <f t="shared" si="172"/>
        <v>0</v>
      </c>
      <c r="O775" s="364">
        <f t="shared" si="172"/>
        <v>0</v>
      </c>
      <c r="P775" s="364">
        <f t="shared" si="172"/>
        <v>0</v>
      </c>
      <c r="Q775" s="364">
        <f t="shared" si="172"/>
        <v>0</v>
      </c>
      <c r="R775" s="364">
        <f t="shared" si="172"/>
        <v>0</v>
      </c>
      <c r="S775" s="364">
        <f t="shared" si="172"/>
        <v>0</v>
      </c>
      <c r="T775" s="364">
        <f t="shared" si="172"/>
        <v>0</v>
      </c>
      <c r="U775" s="364">
        <f t="shared" si="172"/>
        <v>0</v>
      </c>
      <c r="V775" s="364">
        <f t="shared" si="172"/>
        <v>0</v>
      </c>
      <c r="W775" s="366">
        <f t="shared" si="172"/>
        <v>0</v>
      </c>
      <c r="Y775" s="238"/>
    </row>
    <row r="776" spans="2:25" outlineLevel="1" x14ac:dyDescent="0.25">
      <c r="B776" s="465"/>
      <c r="C776" s="272"/>
      <c r="D776" s="272"/>
      <c r="E776" s="273"/>
      <c r="F776" s="274" t="s">
        <v>65</v>
      </c>
      <c r="G776" s="394">
        <f>SUM('2. NCCF CAD'!G776,'3. NCCF USD'!G776,'4. NCCF EUR'!G776,'5. NCCF GBP'!G776,'6. NCCF Autres (inclus)'!G776)</f>
        <v>0</v>
      </c>
      <c r="H776" s="421">
        <f>SUM('2. NCCF CAD'!H776,'3. NCCF USD'!H776,'4. NCCF EUR'!H776,'5. NCCF GBP'!H776,'6. NCCF Autres (inclus)'!H776)</f>
        <v>0</v>
      </c>
      <c r="I776" s="389">
        <f>SUM('2. NCCF CAD'!I776,'3. NCCF USD'!I776,'4. NCCF EUR'!I776,'5. NCCF GBP'!I776,'6. NCCF Autres (inclus)'!I776)</f>
        <v>0</v>
      </c>
      <c r="J776" s="389">
        <f>SUM('2. NCCF CAD'!J776,'3. NCCF USD'!J776,'4. NCCF EUR'!J776,'5. NCCF GBP'!J776,'6. NCCF Autres (inclus)'!J776)</f>
        <v>0</v>
      </c>
      <c r="K776" s="436">
        <f>SUM('2. NCCF CAD'!K776,'3. NCCF USD'!K776,'4. NCCF EUR'!K776,'5. NCCF GBP'!K776,'6. NCCF Autres (inclus)'!K776)</f>
        <v>0</v>
      </c>
      <c r="L776" s="400">
        <f>SUM('2. NCCF CAD'!L776,'3. NCCF USD'!L776,'4. NCCF EUR'!L776,'5. NCCF GBP'!L776,'6. NCCF Autres (inclus)'!L776)</f>
        <v>0</v>
      </c>
      <c r="M776" s="392">
        <f>SUM('2. NCCF CAD'!M776,'3. NCCF USD'!M776,'4. NCCF EUR'!M776,'5. NCCF GBP'!M776,'6. NCCF Autres (inclus)'!M776)</f>
        <v>0</v>
      </c>
      <c r="N776" s="392">
        <f>SUM('2. NCCF CAD'!N776,'3. NCCF USD'!N776,'4. NCCF EUR'!N776,'5. NCCF GBP'!N776,'6. NCCF Autres (inclus)'!N776)</f>
        <v>0</v>
      </c>
      <c r="O776" s="392">
        <f>SUM('2. NCCF CAD'!O776,'3. NCCF USD'!O776,'4. NCCF EUR'!O776,'5. NCCF GBP'!O776,'6. NCCF Autres (inclus)'!O776)</f>
        <v>0</v>
      </c>
      <c r="P776" s="392">
        <f>SUM('2. NCCF CAD'!P776,'3. NCCF USD'!P776,'4. NCCF EUR'!P776,'5. NCCF GBP'!P776,'6. NCCF Autres (inclus)'!P776)</f>
        <v>0</v>
      </c>
      <c r="Q776" s="392">
        <f>SUM('2. NCCF CAD'!Q776,'3. NCCF USD'!Q776,'4. NCCF EUR'!Q776,'5. NCCF GBP'!Q776,'6. NCCF Autres (inclus)'!Q776)</f>
        <v>0</v>
      </c>
      <c r="R776" s="392">
        <f>SUM('2. NCCF CAD'!R776,'3. NCCF USD'!R776,'4. NCCF EUR'!R776,'5. NCCF GBP'!R776,'6. NCCF Autres (inclus)'!R776)</f>
        <v>0</v>
      </c>
      <c r="S776" s="392">
        <f>SUM('2. NCCF CAD'!S776,'3. NCCF USD'!S776,'4. NCCF EUR'!S776,'5. NCCF GBP'!S776,'6. NCCF Autres (inclus)'!S776)</f>
        <v>0</v>
      </c>
      <c r="T776" s="392">
        <f>SUM('2. NCCF CAD'!T776,'3. NCCF USD'!T776,'4. NCCF EUR'!T776,'5. NCCF GBP'!T776,'6. NCCF Autres (inclus)'!T776)</f>
        <v>0</v>
      </c>
      <c r="U776" s="388">
        <f>SUM('2. NCCF CAD'!U776,'3. NCCF USD'!U776,'4. NCCF EUR'!U776,'5. NCCF GBP'!U776,'6. NCCF Autres (inclus)'!U776)</f>
        <v>0</v>
      </c>
      <c r="V776" s="393">
        <f>SUM('2. NCCF CAD'!V776,'3. NCCF USD'!V776,'4. NCCF EUR'!V776,'5. NCCF GBP'!V776,'6. NCCF Autres (inclus)'!V776)</f>
        <v>0</v>
      </c>
      <c r="W776" s="420">
        <f>SUM('2. NCCF CAD'!W776,'3. NCCF USD'!W776,'4. NCCF EUR'!W776,'5. NCCF GBP'!W776,'6. NCCF Autres (inclus)'!W776)</f>
        <v>0</v>
      </c>
      <c r="Y776" s="236"/>
    </row>
    <row r="777" spans="2:25" outlineLevel="1" x14ac:dyDescent="0.25">
      <c r="B777" s="465"/>
      <c r="C777" s="272"/>
      <c r="D777" s="272"/>
      <c r="E777" s="273"/>
      <c r="F777" s="274" t="s">
        <v>66</v>
      </c>
      <c r="G777" s="394">
        <f>SUM('2. NCCF CAD'!G777,'3. NCCF USD'!G777,'4. NCCF EUR'!G777,'5. NCCF GBP'!G777,'6. NCCF Autres (inclus)'!G777)</f>
        <v>0</v>
      </c>
      <c r="H777" s="421">
        <f>SUM('2. NCCF CAD'!H777,'3. NCCF USD'!H777,'4. NCCF EUR'!H777,'5. NCCF GBP'!H777,'6. NCCF Autres (inclus)'!H777)</f>
        <v>0</v>
      </c>
      <c r="I777" s="389">
        <f>SUM('2. NCCF CAD'!I777,'3. NCCF USD'!I777,'4. NCCF EUR'!I777,'5. NCCF GBP'!I777,'6. NCCF Autres (inclus)'!I777)</f>
        <v>0</v>
      </c>
      <c r="J777" s="389">
        <f>SUM('2. NCCF CAD'!J777,'3. NCCF USD'!J777,'4. NCCF EUR'!J777,'5. NCCF GBP'!J777,'6. NCCF Autres (inclus)'!J777)</f>
        <v>0</v>
      </c>
      <c r="K777" s="436">
        <f>SUM('2. NCCF CAD'!K777,'3. NCCF USD'!K777,'4. NCCF EUR'!K777,'5. NCCF GBP'!K777,'6. NCCF Autres (inclus)'!K777)</f>
        <v>0</v>
      </c>
      <c r="L777" s="400">
        <f>SUM('2. NCCF CAD'!L777,'3. NCCF USD'!L777,'4. NCCF EUR'!L777,'5. NCCF GBP'!L777,'6. NCCF Autres (inclus)'!L777)</f>
        <v>0</v>
      </c>
      <c r="M777" s="392">
        <f>SUM('2. NCCF CAD'!M777,'3. NCCF USD'!M777,'4. NCCF EUR'!M777,'5. NCCF GBP'!M777,'6. NCCF Autres (inclus)'!M777)</f>
        <v>0</v>
      </c>
      <c r="N777" s="392">
        <f>SUM('2. NCCF CAD'!N777,'3. NCCF USD'!N777,'4. NCCF EUR'!N777,'5. NCCF GBP'!N777,'6. NCCF Autres (inclus)'!N777)</f>
        <v>0</v>
      </c>
      <c r="O777" s="392">
        <f>SUM('2. NCCF CAD'!O777,'3. NCCF USD'!O777,'4. NCCF EUR'!O777,'5. NCCF GBP'!O777,'6. NCCF Autres (inclus)'!O777)</f>
        <v>0</v>
      </c>
      <c r="P777" s="392">
        <f>SUM('2. NCCF CAD'!P777,'3. NCCF USD'!P777,'4. NCCF EUR'!P777,'5. NCCF GBP'!P777,'6. NCCF Autres (inclus)'!P777)</f>
        <v>0</v>
      </c>
      <c r="Q777" s="392">
        <f>SUM('2. NCCF CAD'!Q777,'3. NCCF USD'!Q777,'4. NCCF EUR'!Q777,'5. NCCF GBP'!Q777,'6. NCCF Autres (inclus)'!Q777)</f>
        <v>0</v>
      </c>
      <c r="R777" s="392">
        <f>SUM('2. NCCF CAD'!R777,'3. NCCF USD'!R777,'4. NCCF EUR'!R777,'5. NCCF GBP'!R777,'6. NCCF Autres (inclus)'!R777)</f>
        <v>0</v>
      </c>
      <c r="S777" s="392">
        <f>SUM('2. NCCF CAD'!S777,'3. NCCF USD'!S777,'4. NCCF EUR'!S777,'5. NCCF GBP'!S777,'6. NCCF Autres (inclus)'!S777)</f>
        <v>0</v>
      </c>
      <c r="T777" s="392">
        <f>SUM('2. NCCF CAD'!T777,'3. NCCF USD'!T777,'4. NCCF EUR'!T777,'5. NCCF GBP'!T777,'6. NCCF Autres (inclus)'!T777)</f>
        <v>0</v>
      </c>
      <c r="U777" s="388">
        <f>SUM('2. NCCF CAD'!U777,'3. NCCF USD'!U777,'4. NCCF EUR'!U777,'5. NCCF GBP'!U777,'6. NCCF Autres (inclus)'!U777)</f>
        <v>0</v>
      </c>
      <c r="V777" s="393">
        <f>SUM('2. NCCF CAD'!V777,'3. NCCF USD'!V777,'4. NCCF EUR'!V777,'5. NCCF GBP'!V777,'6. NCCF Autres (inclus)'!V777)</f>
        <v>0</v>
      </c>
      <c r="W777" s="420">
        <f>SUM('2. NCCF CAD'!W777,'3. NCCF USD'!W777,'4. NCCF EUR'!W777,'5. NCCF GBP'!W777,'6. NCCF Autres (inclus)'!W777)</f>
        <v>0</v>
      </c>
      <c r="Y777" s="236"/>
    </row>
    <row r="778" spans="2:25" x14ac:dyDescent="0.25">
      <c r="B778" s="465"/>
      <c r="C778" s="272"/>
      <c r="D778" s="272"/>
      <c r="E778" s="273" t="s">
        <v>67</v>
      </c>
      <c r="F778" s="273"/>
      <c r="G778" s="367">
        <f t="shared" ref="G778:W778" si="173">SUBTOTAL(9,G779:G781)</f>
        <v>0</v>
      </c>
      <c r="H778" s="368">
        <f t="shared" si="173"/>
        <v>0</v>
      </c>
      <c r="I778" s="369">
        <f t="shared" si="173"/>
        <v>0</v>
      </c>
      <c r="J778" s="369">
        <f t="shared" si="173"/>
        <v>0</v>
      </c>
      <c r="K778" s="370">
        <f t="shared" si="173"/>
        <v>0</v>
      </c>
      <c r="L778" s="364">
        <f t="shared" si="173"/>
        <v>0</v>
      </c>
      <c r="M778" s="364">
        <f t="shared" si="173"/>
        <v>0</v>
      </c>
      <c r="N778" s="364">
        <f t="shared" si="173"/>
        <v>0</v>
      </c>
      <c r="O778" s="364">
        <f t="shared" si="173"/>
        <v>0</v>
      </c>
      <c r="P778" s="364">
        <f t="shared" si="173"/>
        <v>0</v>
      </c>
      <c r="Q778" s="364">
        <f t="shared" si="173"/>
        <v>0</v>
      </c>
      <c r="R778" s="364">
        <f t="shared" si="173"/>
        <v>0</v>
      </c>
      <c r="S778" s="364">
        <f t="shared" si="173"/>
        <v>0</v>
      </c>
      <c r="T778" s="364">
        <f t="shared" si="173"/>
        <v>0</v>
      </c>
      <c r="U778" s="364">
        <f t="shared" si="173"/>
        <v>0</v>
      </c>
      <c r="V778" s="364">
        <f t="shared" si="173"/>
        <v>0</v>
      </c>
      <c r="W778" s="366">
        <f t="shared" si="173"/>
        <v>0</v>
      </c>
      <c r="Y778" s="238"/>
    </row>
    <row r="779" spans="2:25" outlineLevel="1" x14ac:dyDescent="0.25">
      <c r="B779" s="465"/>
      <c r="C779" s="272"/>
      <c r="D779" s="272"/>
      <c r="E779" s="273"/>
      <c r="F779" s="274" t="s">
        <v>68</v>
      </c>
      <c r="G779" s="394">
        <f>SUM('2. NCCF CAD'!G779,'3. NCCF USD'!G779,'4. NCCF EUR'!G779,'5. NCCF GBP'!G779,'6. NCCF Autres (inclus)'!G779)</f>
        <v>0</v>
      </c>
      <c r="H779" s="421">
        <f>SUM('2. NCCF CAD'!H779,'3. NCCF USD'!H779,'4. NCCF EUR'!H779,'5. NCCF GBP'!H779,'6. NCCF Autres (inclus)'!H779)</f>
        <v>0</v>
      </c>
      <c r="I779" s="389">
        <f>SUM('2. NCCF CAD'!I779,'3. NCCF USD'!I779,'4. NCCF EUR'!I779,'5. NCCF GBP'!I779,'6. NCCF Autres (inclus)'!I779)</f>
        <v>0</v>
      </c>
      <c r="J779" s="389">
        <f>SUM('2. NCCF CAD'!J779,'3. NCCF USD'!J779,'4. NCCF EUR'!J779,'5. NCCF GBP'!J779,'6. NCCF Autres (inclus)'!J779)</f>
        <v>0</v>
      </c>
      <c r="K779" s="436">
        <f>SUM('2. NCCF CAD'!K779,'3. NCCF USD'!K779,'4. NCCF EUR'!K779,'5. NCCF GBP'!K779,'6. NCCF Autres (inclus)'!K779)</f>
        <v>0</v>
      </c>
      <c r="L779" s="400">
        <f>SUM('2. NCCF CAD'!L779,'3. NCCF USD'!L779,'4. NCCF EUR'!L779,'5. NCCF GBP'!L779,'6. NCCF Autres (inclus)'!L779)</f>
        <v>0</v>
      </c>
      <c r="M779" s="392">
        <f>SUM('2. NCCF CAD'!M779,'3. NCCF USD'!M779,'4. NCCF EUR'!M779,'5. NCCF GBP'!M779,'6. NCCF Autres (inclus)'!M779)</f>
        <v>0</v>
      </c>
      <c r="N779" s="392">
        <f>SUM('2. NCCF CAD'!N779,'3. NCCF USD'!N779,'4. NCCF EUR'!N779,'5. NCCF GBP'!N779,'6. NCCF Autres (inclus)'!N779)</f>
        <v>0</v>
      </c>
      <c r="O779" s="392">
        <f>SUM('2. NCCF CAD'!O779,'3. NCCF USD'!O779,'4. NCCF EUR'!O779,'5. NCCF GBP'!O779,'6. NCCF Autres (inclus)'!O779)</f>
        <v>0</v>
      </c>
      <c r="P779" s="392">
        <f>SUM('2. NCCF CAD'!P779,'3. NCCF USD'!P779,'4. NCCF EUR'!P779,'5. NCCF GBP'!P779,'6. NCCF Autres (inclus)'!P779)</f>
        <v>0</v>
      </c>
      <c r="Q779" s="392">
        <f>SUM('2. NCCF CAD'!Q779,'3. NCCF USD'!Q779,'4. NCCF EUR'!Q779,'5. NCCF GBP'!Q779,'6. NCCF Autres (inclus)'!Q779)</f>
        <v>0</v>
      </c>
      <c r="R779" s="392">
        <f>SUM('2. NCCF CAD'!R779,'3. NCCF USD'!R779,'4. NCCF EUR'!R779,'5. NCCF GBP'!R779,'6. NCCF Autres (inclus)'!R779)</f>
        <v>0</v>
      </c>
      <c r="S779" s="392">
        <f>SUM('2. NCCF CAD'!S779,'3. NCCF USD'!S779,'4. NCCF EUR'!S779,'5. NCCF GBP'!S779,'6. NCCF Autres (inclus)'!S779)</f>
        <v>0</v>
      </c>
      <c r="T779" s="392">
        <f>SUM('2. NCCF CAD'!T779,'3. NCCF USD'!T779,'4. NCCF EUR'!T779,'5. NCCF GBP'!T779,'6. NCCF Autres (inclus)'!T779)</f>
        <v>0</v>
      </c>
      <c r="U779" s="388">
        <f>SUM('2. NCCF CAD'!U779,'3. NCCF USD'!U779,'4. NCCF EUR'!U779,'5. NCCF GBP'!U779,'6. NCCF Autres (inclus)'!U779)</f>
        <v>0</v>
      </c>
      <c r="V779" s="393">
        <f>SUM('2. NCCF CAD'!V779,'3. NCCF USD'!V779,'4. NCCF EUR'!V779,'5. NCCF GBP'!V779,'6. NCCF Autres (inclus)'!V779)</f>
        <v>0</v>
      </c>
      <c r="W779" s="420">
        <f>SUM('2. NCCF CAD'!W779,'3. NCCF USD'!W779,'4. NCCF EUR'!W779,'5. NCCF GBP'!W779,'6. NCCF Autres (inclus)'!W779)</f>
        <v>0</v>
      </c>
      <c r="Y779" s="236"/>
    </row>
    <row r="780" spans="2:25" outlineLevel="1" x14ac:dyDescent="0.25">
      <c r="B780" s="465"/>
      <c r="C780" s="272"/>
      <c r="D780" s="272"/>
      <c r="E780" s="273"/>
      <c r="F780" s="274" t="s">
        <v>69</v>
      </c>
      <c r="G780" s="394">
        <f>SUM('2. NCCF CAD'!G780,'3. NCCF USD'!G780,'4. NCCF EUR'!G780,'5. NCCF GBP'!G780,'6. NCCF Autres (inclus)'!G780)</f>
        <v>0</v>
      </c>
      <c r="H780" s="421">
        <f>SUM('2. NCCF CAD'!H780,'3. NCCF USD'!H780,'4. NCCF EUR'!H780,'5. NCCF GBP'!H780,'6. NCCF Autres (inclus)'!H780)</f>
        <v>0</v>
      </c>
      <c r="I780" s="389">
        <f>SUM('2. NCCF CAD'!I780,'3. NCCF USD'!I780,'4. NCCF EUR'!I780,'5. NCCF GBP'!I780,'6. NCCF Autres (inclus)'!I780)</f>
        <v>0</v>
      </c>
      <c r="J780" s="389">
        <f>SUM('2. NCCF CAD'!J780,'3. NCCF USD'!J780,'4. NCCF EUR'!J780,'5. NCCF GBP'!J780,'6. NCCF Autres (inclus)'!J780)</f>
        <v>0</v>
      </c>
      <c r="K780" s="436">
        <f>SUM('2. NCCF CAD'!K780,'3. NCCF USD'!K780,'4. NCCF EUR'!K780,'5. NCCF GBP'!K780,'6. NCCF Autres (inclus)'!K780)</f>
        <v>0</v>
      </c>
      <c r="L780" s="400">
        <f>SUM('2. NCCF CAD'!L780,'3. NCCF USD'!L780,'4. NCCF EUR'!L780,'5. NCCF GBP'!L780,'6. NCCF Autres (inclus)'!L780)</f>
        <v>0</v>
      </c>
      <c r="M780" s="392">
        <f>SUM('2. NCCF CAD'!M780,'3. NCCF USD'!M780,'4. NCCF EUR'!M780,'5. NCCF GBP'!M780,'6. NCCF Autres (inclus)'!M780)</f>
        <v>0</v>
      </c>
      <c r="N780" s="392">
        <f>SUM('2. NCCF CAD'!N780,'3. NCCF USD'!N780,'4. NCCF EUR'!N780,'5. NCCF GBP'!N780,'6. NCCF Autres (inclus)'!N780)</f>
        <v>0</v>
      </c>
      <c r="O780" s="392">
        <f>SUM('2. NCCF CAD'!O780,'3. NCCF USD'!O780,'4. NCCF EUR'!O780,'5. NCCF GBP'!O780,'6. NCCF Autres (inclus)'!O780)</f>
        <v>0</v>
      </c>
      <c r="P780" s="392">
        <f>SUM('2. NCCF CAD'!P780,'3. NCCF USD'!P780,'4. NCCF EUR'!P780,'5. NCCF GBP'!P780,'6. NCCF Autres (inclus)'!P780)</f>
        <v>0</v>
      </c>
      <c r="Q780" s="392">
        <f>SUM('2. NCCF CAD'!Q780,'3. NCCF USD'!Q780,'4. NCCF EUR'!Q780,'5. NCCF GBP'!Q780,'6. NCCF Autres (inclus)'!Q780)</f>
        <v>0</v>
      </c>
      <c r="R780" s="392">
        <f>SUM('2. NCCF CAD'!R780,'3. NCCF USD'!R780,'4. NCCF EUR'!R780,'5. NCCF GBP'!R780,'6. NCCF Autres (inclus)'!R780)</f>
        <v>0</v>
      </c>
      <c r="S780" s="392">
        <f>SUM('2. NCCF CAD'!S780,'3. NCCF USD'!S780,'4. NCCF EUR'!S780,'5. NCCF GBP'!S780,'6. NCCF Autres (inclus)'!S780)</f>
        <v>0</v>
      </c>
      <c r="T780" s="392">
        <f>SUM('2. NCCF CAD'!T780,'3. NCCF USD'!T780,'4. NCCF EUR'!T780,'5. NCCF GBP'!T780,'6. NCCF Autres (inclus)'!T780)</f>
        <v>0</v>
      </c>
      <c r="U780" s="388">
        <f>SUM('2. NCCF CAD'!U780,'3. NCCF USD'!U780,'4. NCCF EUR'!U780,'5. NCCF GBP'!U780,'6. NCCF Autres (inclus)'!U780)</f>
        <v>0</v>
      </c>
      <c r="V780" s="393">
        <f>SUM('2. NCCF CAD'!V780,'3. NCCF USD'!V780,'4. NCCF EUR'!V780,'5. NCCF GBP'!V780,'6. NCCF Autres (inclus)'!V780)</f>
        <v>0</v>
      </c>
      <c r="W780" s="420">
        <f>SUM('2. NCCF CAD'!W780,'3. NCCF USD'!W780,'4. NCCF EUR'!W780,'5. NCCF GBP'!W780,'6. NCCF Autres (inclus)'!W780)</f>
        <v>0</v>
      </c>
      <c r="Y780" s="236"/>
    </row>
    <row r="781" spans="2:25" outlineLevel="1" x14ac:dyDescent="0.25">
      <c r="B781" s="465"/>
      <c r="C781" s="272"/>
      <c r="D781" s="272"/>
      <c r="E781" s="273"/>
      <c r="F781" s="274" t="s">
        <v>70</v>
      </c>
      <c r="G781" s="394">
        <f>SUM('2. NCCF CAD'!G781,'3. NCCF USD'!G781,'4. NCCF EUR'!G781,'5. NCCF GBP'!G781,'6. NCCF Autres (inclus)'!G781)</f>
        <v>0</v>
      </c>
      <c r="H781" s="421">
        <f>SUM('2. NCCF CAD'!H781,'3. NCCF USD'!H781,'4. NCCF EUR'!H781,'5. NCCF GBP'!H781,'6. NCCF Autres (inclus)'!H781)</f>
        <v>0</v>
      </c>
      <c r="I781" s="389">
        <f>SUM('2. NCCF CAD'!I781,'3. NCCF USD'!I781,'4. NCCF EUR'!I781,'5. NCCF GBP'!I781,'6. NCCF Autres (inclus)'!I781)</f>
        <v>0</v>
      </c>
      <c r="J781" s="389">
        <f>SUM('2. NCCF CAD'!J781,'3. NCCF USD'!J781,'4. NCCF EUR'!J781,'5. NCCF GBP'!J781,'6. NCCF Autres (inclus)'!J781)</f>
        <v>0</v>
      </c>
      <c r="K781" s="436">
        <f>SUM('2. NCCF CAD'!K781,'3. NCCF USD'!K781,'4. NCCF EUR'!K781,'5. NCCF GBP'!K781,'6. NCCF Autres (inclus)'!K781)</f>
        <v>0</v>
      </c>
      <c r="L781" s="400">
        <f>SUM('2. NCCF CAD'!L781,'3. NCCF USD'!L781,'4. NCCF EUR'!L781,'5. NCCF GBP'!L781,'6. NCCF Autres (inclus)'!L781)</f>
        <v>0</v>
      </c>
      <c r="M781" s="392">
        <f>SUM('2. NCCF CAD'!M781,'3. NCCF USD'!M781,'4. NCCF EUR'!M781,'5. NCCF GBP'!M781,'6. NCCF Autres (inclus)'!M781)</f>
        <v>0</v>
      </c>
      <c r="N781" s="392">
        <f>SUM('2. NCCF CAD'!N781,'3. NCCF USD'!N781,'4. NCCF EUR'!N781,'5. NCCF GBP'!N781,'6. NCCF Autres (inclus)'!N781)</f>
        <v>0</v>
      </c>
      <c r="O781" s="392">
        <f>SUM('2. NCCF CAD'!O781,'3. NCCF USD'!O781,'4. NCCF EUR'!O781,'5. NCCF GBP'!O781,'6. NCCF Autres (inclus)'!O781)</f>
        <v>0</v>
      </c>
      <c r="P781" s="392">
        <f>SUM('2. NCCF CAD'!P781,'3. NCCF USD'!P781,'4. NCCF EUR'!P781,'5. NCCF GBP'!P781,'6. NCCF Autres (inclus)'!P781)</f>
        <v>0</v>
      </c>
      <c r="Q781" s="392">
        <f>SUM('2. NCCF CAD'!Q781,'3. NCCF USD'!Q781,'4. NCCF EUR'!Q781,'5. NCCF GBP'!Q781,'6. NCCF Autres (inclus)'!Q781)</f>
        <v>0</v>
      </c>
      <c r="R781" s="392">
        <f>SUM('2. NCCF CAD'!R781,'3. NCCF USD'!R781,'4. NCCF EUR'!R781,'5. NCCF GBP'!R781,'6. NCCF Autres (inclus)'!R781)</f>
        <v>0</v>
      </c>
      <c r="S781" s="392">
        <f>SUM('2. NCCF CAD'!S781,'3. NCCF USD'!S781,'4. NCCF EUR'!S781,'5. NCCF GBP'!S781,'6. NCCF Autres (inclus)'!S781)</f>
        <v>0</v>
      </c>
      <c r="T781" s="392">
        <f>SUM('2. NCCF CAD'!T781,'3. NCCF USD'!T781,'4. NCCF EUR'!T781,'5. NCCF GBP'!T781,'6. NCCF Autres (inclus)'!T781)</f>
        <v>0</v>
      </c>
      <c r="U781" s="388">
        <f>SUM('2. NCCF CAD'!U781,'3. NCCF USD'!U781,'4. NCCF EUR'!U781,'5. NCCF GBP'!U781,'6. NCCF Autres (inclus)'!U781)</f>
        <v>0</v>
      </c>
      <c r="V781" s="393">
        <f>SUM('2. NCCF CAD'!V781,'3. NCCF USD'!V781,'4. NCCF EUR'!V781,'5. NCCF GBP'!V781,'6. NCCF Autres (inclus)'!V781)</f>
        <v>0</v>
      </c>
      <c r="W781" s="420">
        <f>SUM('2. NCCF CAD'!W781,'3. NCCF USD'!W781,'4. NCCF EUR'!W781,'5. NCCF GBP'!W781,'6. NCCF Autres (inclus)'!W781)</f>
        <v>0</v>
      </c>
      <c r="Y781" s="236"/>
    </row>
    <row r="782" spans="2:25" x14ac:dyDescent="0.25">
      <c r="B782" s="465"/>
      <c r="C782" s="272"/>
      <c r="D782" s="272" t="s">
        <v>71</v>
      </c>
      <c r="E782" s="273"/>
      <c r="F782" s="273"/>
      <c r="G782" s="367"/>
      <c r="H782" s="368"/>
      <c r="I782" s="369"/>
      <c r="J782" s="369"/>
      <c r="K782" s="369"/>
      <c r="L782" s="363"/>
      <c r="M782" s="364"/>
      <c r="N782" s="364"/>
      <c r="O782" s="364"/>
      <c r="P782" s="364"/>
      <c r="Q782" s="364"/>
      <c r="R782" s="364"/>
      <c r="S782" s="364"/>
      <c r="T782" s="364"/>
      <c r="U782" s="364"/>
      <c r="V782" s="365"/>
      <c r="W782" s="365"/>
      <c r="Y782" s="353"/>
    </row>
    <row r="783" spans="2:25" x14ac:dyDescent="0.25">
      <c r="B783" s="465"/>
      <c r="C783" s="272"/>
      <c r="D783" s="272"/>
      <c r="E783" s="273" t="s">
        <v>72</v>
      </c>
      <c r="F783" s="273"/>
      <c r="G783" s="367">
        <f t="shared" ref="G783:W783" si="174">SUBTOTAL(9,G784:G785)</f>
        <v>0</v>
      </c>
      <c r="H783" s="368">
        <f t="shared" si="174"/>
        <v>0</v>
      </c>
      <c r="I783" s="369">
        <f t="shared" si="174"/>
        <v>0</v>
      </c>
      <c r="J783" s="369">
        <f t="shared" si="174"/>
        <v>0</v>
      </c>
      <c r="K783" s="370">
        <f t="shared" si="174"/>
        <v>0</v>
      </c>
      <c r="L783" s="364">
        <f t="shared" si="174"/>
        <v>0</v>
      </c>
      <c r="M783" s="364">
        <f t="shared" si="174"/>
        <v>0</v>
      </c>
      <c r="N783" s="364">
        <f t="shared" si="174"/>
        <v>0</v>
      </c>
      <c r="O783" s="364">
        <f t="shared" si="174"/>
        <v>0</v>
      </c>
      <c r="P783" s="364">
        <f t="shared" si="174"/>
        <v>0</v>
      </c>
      <c r="Q783" s="364">
        <f t="shared" si="174"/>
        <v>0</v>
      </c>
      <c r="R783" s="364">
        <f t="shared" si="174"/>
        <v>0</v>
      </c>
      <c r="S783" s="364">
        <f t="shared" si="174"/>
        <v>0</v>
      </c>
      <c r="T783" s="364">
        <f t="shared" si="174"/>
        <v>0</v>
      </c>
      <c r="U783" s="364">
        <f t="shared" si="174"/>
        <v>0</v>
      </c>
      <c r="V783" s="364">
        <f t="shared" si="174"/>
        <v>0</v>
      </c>
      <c r="W783" s="366">
        <f t="shared" si="174"/>
        <v>0</v>
      </c>
      <c r="Y783" s="354"/>
    </row>
    <row r="784" spans="2:25" outlineLevel="1" x14ac:dyDescent="0.25">
      <c r="B784" s="465"/>
      <c r="C784" s="272"/>
      <c r="D784" s="272"/>
      <c r="E784" s="273"/>
      <c r="F784" s="274" t="s">
        <v>73</v>
      </c>
      <c r="G784" s="394">
        <f>SUM('2. NCCF CAD'!G784,'3. NCCF USD'!G784,'4. NCCF EUR'!G784,'5. NCCF GBP'!G784,'6. NCCF Autres (inclus)'!G784)</f>
        <v>0</v>
      </c>
      <c r="H784" s="421">
        <f>SUM('2. NCCF CAD'!H784,'3. NCCF USD'!H784,'4. NCCF EUR'!H784,'5. NCCF GBP'!H784,'6. NCCF Autres (inclus)'!H784)</f>
        <v>0</v>
      </c>
      <c r="I784" s="389">
        <f>SUM('2. NCCF CAD'!I784,'3. NCCF USD'!I784,'4. NCCF EUR'!I784,'5. NCCF GBP'!I784,'6. NCCF Autres (inclus)'!I784)</f>
        <v>0</v>
      </c>
      <c r="J784" s="389">
        <f>SUM('2. NCCF CAD'!J784,'3. NCCF USD'!J784,'4. NCCF EUR'!J784,'5. NCCF GBP'!J784,'6. NCCF Autres (inclus)'!J784)</f>
        <v>0</v>
      </c>
      <c r="K784" s="436">
        <f>SUM('2. NCCF CAD'!K784,'3. NCCF USD'!K784,'4. NCCF EUR'!K784,'5. NCCF GBP'!K784,'6. NCCF Autres (inclus)'!K784)</f>
        <v>0</v>
      </c>
      <c r="L784" s="400">
        <f>SUM('2. NCCF CAD'!L784,'3. NCCF USD'!L784,'4. NCCF EUR'!L784,'5. NCCF GBP'!L784,'6. NCCF Autres (inclus)'!L784)</f>
        <v>0</v>
      </c>
      <c r="M784" s="392">
        <f>SUM('2. NCCF CAD'!M784,'3. NCCF USD'!M784,'4. NCCF EUR'!M784,'5. NCCF GBP'!M784,'6. NCCF Autres (inclus)'!M784)</f>
        <v>0</v>
      </c>
      <c r="N784" s="392">
        <f>SUM('2. NCCF CAD'!N784,'3. NCCF USD'!N784,'4. NCCF EUR'!N784,'5. NCCF GBP'!N784,'6. NCCF Autres (inclus)'!N784)</f>
        <v>0</v>
      </c>
      <c r="O784" s="392">
        <f>SUM('2. NCCF CAD'!O784,'3. NCCF USD'!O784,'4. NCCF EUR'!O784,'5. NCCF GBP'!O784,'6. NCCF Autres (inclus)'!O784)</f>
        <v>0</v>
      </c>
      <c r="P784" s="392">
        <f>SUM('2. NCCF CAD'!P784,'3. NCCF USD'!P784,'4. NCCF EUR'!P784,'5. NCCF GBP'!P784,'6. NCCF Autres (inclus)'!P784)</f>
        <v>0</v>
      </c>
      <c r="Q784" s="392">
        <f>SUM('2. NCCF CAD'!Q784,'3. NCCF USD'!Q784,'4. NCCF EUR'!Q784,'5. NCCF GBP'!Q784,'6. NCCF Autres (inclus)'!Q784)</f>
        <v>0</v>
      </c>
      <c r="R784" s="392">
        <f>SUM('2. NCCF CAD'!R784,'3. NCCF USD'!R784,'4. NCCF EUR'!R784,'5. NCCF GBP'!R784,'6. NCCF Autres (inclus)'!R784)</f>
        <v>0</v>
      </c>
      <c r="S784" s="392">
        <f>SUM('2. NCCF CAD'!S784,'3. NCCF USD'!S784,'4. NCCF EUR'!S784,'5. NCCF GBP'!S784,'6. NCCF Autres (inclus)'!S784)</f>
        <v>0</v>
      </c>
      <c r="T784" s="392">
        <f>SUM('2. NCCF CAD'!T784,'3. NCCF USD'!T784,'4. NCCF EUR'!T784,'5. NCCF GBP'!T784,'6. NCCF Autres (inclus)'!T784)</f>
        <v>0</v>
      </c>
      <c r="U784" s="388">
        <f>SUM('2. NCCF CAD'!U784,'3. NCCF USD'!U784,'4. NCCF EUR'!U784,'5. NCCF GBP'!U784,'6. NCCF Autres (inclus)'!U784)</f>
        <v>0</v>
      </c>
      <c r="V784" s="393">
        <f>SUM('2. NCCF CAD'!V784,'3. NCCF USD'!V784,'4. NCCF EUR'!V784,'5. NCCF GBP'!V784,'6. NCCF Autres (inclus)'!V784)</f>
        <v>0</v>
      </c>
      <c r="W784" s="420">
        <f>SUM('2. NCCF CAD'!W784,'3. NCCF USD'!W784,'4. NCCF EUR'!W784,'5. NCCF GBP'!W784,'6. NCCF Autres (inclus)'!W784)</f>
        <v>0</v>
      </c>
      <c r="Y784" s="236"/>
    </row>
    <row r="785" spans="2:25" outlineLevel="1" x14ac:dyDescent="0.25">
      <c r="B785" s="465"/>
      <c r="C785" s="272"/>
      <c r="D785" s="272"/>
      <c r="E785" s="273"/>
      <c r="F785" s="274" t="s">
        <v>74</v>
      </c>
      <c r="G785" s="394">
        <f>SUM('2. NCCF CAD'!G785,'3. NCCF USD'!G785,'4. NCCF EUR'!G785,'5. NCCF GBP'!G785,'6. NCCF Autres (inclus)'!G785)</f>
        <v>0</v>
      </c>
      <c r="H785" s="421">
        <f>SUM('2. NCCF CAD'!H785,'3. NCCF USD'!H785,'4. NCCF EUR'!H785,'5. NCCF GBP'!H785,'6. NCCF Autres (inclus)'!H785)</f>
        <v>0</v>
      </c>
      <c r="I785" s="389">
        <f>SUM('2. NCCF CAD'!I785,'3. NCCF USD'!I785,'4. NCCF EUR'!I785,'5. NCCF GBP'!I785,'6. NCCF Autres (inclus)'!I785)</f>
        <v>0</v>
      </c>
      <c r="J785" s="389">
        <f>SUM('2. NCCF CAD'!J785,'3. NCCF USD'!J785,'4. NCCF EUR'!J785,'5. NCCF GBP'!J785,'6. NCCF Autres (inclus)'!J785)</f>
        <v>0</v>
      </c>
      <c r="K785" s="436">
        <f>SUM('2. NCCF CAD'!K785,'3. NCCF USD'!K785,'4. NCCF EUR'!K785,'5. NCCF GBP'!K785,'6. NCCF Autres (inclus)'!K785)</f>
        <v>0</v>
      </c>
      <c r="L785" s="400">
        <f>SUM('2. NCCF CAD'!L785,'3. NCCF USD'!L785,'4. NCCF EUR'!L785,'5. NCCF GBP'!L785,'6. NCCF Autres (inclus)'!L785)</f>
        <v>0</v>
      </c>
      <c r="M785" s="392">
        <f>SUM('2. NCCF CAD'!M785,'3. NCCF USD'!M785,'4. NCCF EUR'!M785,'5. NCCF GBP'!M785,'6. NCCF Autres (inclus)'!M785)</f>
        <v>0</v>
      </c>
      <c r="N785" s="392">
        <f>SUM('2. NCCF CAD'!N785,'3. NCCF USD'!N785,'4. NCCF EUR'!N785,'5. NCCF GBP'!N785,'6. NCCF Autres (inclus)'!N785)</f>
        <v>0</v>
      </c>
      <c r="O785" s="392">
        <f>SUM('2. NCCF CAD'!O785,'3. NCCF USD'!O785,'4. NCCF EUR'!O785,'5. NCCF GBP'!O785,'6. NCCF Autres (inclus)'!O785)</f>
        <v>0</v>
      </c>
      <c r="P785" s="392">
        <f>SUM('2. NCCF CAD'!P785,'3. NCCF USD'!P785,'4. NCCF EUR'!P785,'5. NCCF GBP'!P785,'6. NCCF Autres (inclus)'!P785)</f>
        <v>0</v>
      </c>
      <c r="Q785" s="392">
        <f>SUM('2. NCCF CAD'!Q785,'3. NCCF USD'!Q785,'4. NCCF EUR'!Q785,'5. NCCF GBP'!Q785,'6. NCCF Autres (inclus)'!Q785)</f>
        <v>0</v>
      </c>
      <c r="R785" s="392">
        <f>SUM('2. NCCF CAD'!R785,'3. NCCF USD'!R785,'4. NCCF EUR'!R785,'5. NCCF GBP'!R785,'6. NCCF Autres (inclus)'!R785)</f>
        <v>0</v>
      </c>
      <c r="S785" s="392">
        <f>SUM('2. NCCF CAD'!S785,'3. NCCF USD'!S785,'4. NCCF EUR'!S785,'5. NCCF GBP'!S785,'6. NCCF Autres (inclus)'!S785)</f>
        <v>0</v>
      </c>
      <c r="T785" s="392">
        <f>SUM('2. NCCF CAD'!T785,'3. NCCF USD'!T785,'4. NCCF EUR'!T785,'5. NCCF GBP'!T785,'6. NCCF Autres (inclus)'!T785)</f>
        <v>0</v>
      </c>
      <c r="U785" s="388">
        <f>SUM('2. NCCF CAD'!U785,'3. NCCF USD'!U785,'4. NCCF EUR'!U785,'5. NCCF GBP'!U785,'6. NCCF Autres (inclus)'!U785)</f>
        <v>0</v>
      </c>
      <c r="V785" s="393">
        <f>SUM('2. NCCF CAD'!V785,'3. NCCF USD'!V785,'4. NCCF EUR'!V785,'5. NCCF GBP'!V785,'6. NCCF Autres (inclus)'!V785)</f>
        <v>0</v>
      </c>
      <c r="W785" s="420">
        <f>SUM('2. NCCF CAD'!W785,'3. NCCF USD'!W785,'4. NCCF EUR'!W785,'5. NCCF GBP'!W785,'6. NCCF Autres (inclus)'!W785)</f>
        <v>0</v>
      </c>
      <c r="Y785" s="236"/>
    </row>
    <row r="786" spans="2:25" x14ac:dyDescent="0.25">
      <c r="B786" s="465"/>
      <c r="C786" s="272"/>
      <c r="D786" s="272"/>
      <c r="E786" s="273" t="s">
        <v>75</v>
      </c>
      <c r="F786" s="273"/>
      <c r="G786" s="367">
        <f t="shared" ref="G786:W786" si="175">SUBTOTAL(9,G787:G788)</f>
        <v>0</v>
      </c>
      <c r="H786" s="368">
        <f t="shared" si="175"/>
        <v>0</v>
      </c>
      <c r="I786" s="369">
        <f t="shared" si="175"/>
        <v>0</v>
      </c>
      <c r="J786" s="369">
        <f t="shared" si="175"/>
        <v>0</v>
      </c>
      <c r="K786" s="370">
        <f t="shared" si="175"/>
        <v>0</v>
      </c>
      <c r="L786" s="364">
        <f t="shared" si="175"/>
        <v>0</v>
      </c>
      <c r="M786" s="364">
        <f t="shared" si="175"/>
        <v>0</v>
      </c>
      <c r="N786" s="364">
        <f t="shared" si="175"/>
        <v>0</v>
      </c>
      <c r="O786" s="364">
        <f t="shared" si="175"/>
        <v>0</v>
      </c>
      <c r="P786" s="364">
        <f t="shared" si="175"/>
        <v>0</v>
      </c>
      <c r="Q786" s="364">
        <f t="shared" si="175"/>
        <v>0</v>
      </c>
      <c r="R786" s="364">
        <f t="shared" si="175"/>
        <v>0</v>
      </c>
      <c r="S786" s="364">
        <f t="shared" si="175"/>
        <v>0</v>
      </c>
      <c r="T786" s="364">
        <f t="shared" si="175"/>
        <v>0</v>
      </c>
      <c r="U786" s="364">
        <f t="shared" si="175"/>
        <v>0</v>
      </c>
      <c r="V786" s="364">
        <f t="shared" si="175"/>
        <v>0</v>
      </c>
      <c r="W786" s="366">
        <f t="shared" si="175"/>
        <v>0</v>
      </c>
      <c r="Y786" s="238"/>
    </row>
    <row r="787" spans="2:25" outlineLevel="1" x14ac:dyDescent="0.25">
      <c r="B787" s="465"/>
      <c r="C787" s="272"/>
      <c r="D787" s="272"/>
      <c r="E787" s="273"/>
      <c r="F787" s="274" t="s">
        <v>76</v>
      </c>
      <c r="G787" s="394">
        <f>SUM('2. NCCF CAD'!G787,'3. NCCF USD'!G787,'4. NCCF EUR'!G787,'5. NCCF GBP'!G787,'6. NCCF Autres (inclus)'!G787)</f>
        <v>0</v>
      </c>
      <c r="H787" s="421">
        <f>SUM('2. NCCF CAD'!H787,'3. NCCF USD'!H787,'4. NCCF EUR'!H787,'5. NCCF GBP'!H787,'6. NCCF Autres (inclus)'!H787)</f>
        <v>0</v>
      </c>
      <c r="I787" s="389">
        <f>SUM('2. NCCF CAD'!I787,'3. NCCF USD'!I787,'4. NCCF EUR'!I787,'5. NCCF GBP'!I787,'6. NCCF Autres (inclus)'!I787)</f>
        <v>0</v>
      </c>
      <c r="J787" s="389">
        <f>SUM('2. NCCF CAD'!J787,'3. NCCF USD'!J787,'4. NCCF EUR'!J787,'5. NCCF GBP'!J787,'6. NCCF Autres (inclus)'!J787)</f>
        <v>0</v>
      </c>
      <c r="K787" s="436">
        <f>SUM('2. NCCF CAD'!K787,'3. NCCF USD'!K787,'4. NCCF EUR'!K787,'5. NCCF GBP'!K787,'6. NCCF Autres (inclus)'!K787)</f>
        <v>0</v>
      </c>
      <c r="L787" s="400">
        <f>SUM('2. NCCF CAD'!L787,'3. NCCF USD'!L787,'4. NCCF EUR'!L787,'5. NCCF GBP'!L787,'6. NCCF Autres (inclus)'!L787)</f>
        <v>0</v>
      </c>
      <c r="M787" s="392">
        <f>SUM('2. NCCF CAD'!M787,'3. NCCF USD'!M787,'4. NCCF EUR'!M787,'5. NCCF GBP'!M787,'6. NCCF Autres (inclus)'!M787)</f>
        <v>0</v>
      </c>
      <c r="N787" s="392">
        <f>SUM('2. NCCF CAD'!N787,'3. NCCF USD'!N787,'4. NCCF EUR'!N787,'5. NCCF GBP'!N787,'6. NCCF Autres (inclus)'!N787)</f>
        <v>0</v>
      </c>
      <c r="O787" s="392">
        <f>SUM('2. NCCF CAD'!O787,'3. NCCF USD'!O787,'4. NCCF EUR'!O787,'5. NCCF GBP'!O787,'6. NCCF Autres (inclus)'!O787)</f>
        <v>0</v>
      </c>
      <c r="P787" s="392">
        <f>SUM('2. NCCF CAD'!P787,'3. NCCF USD'!P787,'4. NCCF EUR'!P787,'5. NCCF GBP'!P787,'6. NCCF Autres (inclus)'!P787)</f>
        <v>0</v>
      </c>
      <c r="Q787" s="392">
        <f>SUM('2. NCCF CAD'!Q787,'3. NCCF USD'!Q787,'4. NCCF EUR'!Q787,'5. NCCF GBP'!Q787,'6. NCCF Autres (inclus)'!Q787)</f>
        <v>0</v>
      </c>
      <c r="R787" s="392">
        <f>SUM('2. NCCF CAD'!R787,'3. NCCF USD'!R787,'4. NCCF EUR'!R787,'5. NCCF GBP'!R787,'6. NCCF Autres (inclus)'!R787)</f>
        <v>0</v>
      </c>
      <c r="S787" s="392">
        <f>SUM('2. NCCF CAD'!S787,'3. NCCF USD'!S787,'4. NCCF EUR'!S787,'5. NCCF GBP'!S787,'6. NCCF Autres (inclus)'!S787)</f>
        <v>0</v>
      </c>
      <c r="T787" s="392">
        <f>SUM('2. NCCF CAD'!T787,'3. NCCF USD'!T787,'4. NCCF EUR'!T787,'5. NCCF GBP'!T787,'6. NCCF Autres (inclus)'!T787)</f>
        <v>0</v>
      </c>
      <c r="U787" s="388">
        <f>SUM('2. NCCF CAD'!U787,'3. NCCF USD'!U787,'4. NCCF EUR'!U787,'5. NCCF GBP'!U787,'6. NCCF Autres (inclus)'!U787)</f>
        <v>0</v>
      </c>
      <c r="V787" s="393">
        <f>SUM('2. NCCF CAD'!V787,'3. NCCF USD'!V787,'4. NCCF EUR'!V787,'5. NCCF GBP'!V787,'6. NCCF Autres (inclus)'!V787)</f>
        <v>0</v>
      </c>
      <c r="W787" s="420">
        <f>SUM('2. NCCF CAD'!W787,'3. NCCF USD'!W787,'4. NCCF EUR'!W787,'5. NCCF GBP'!W787,'6. NCCF Autres (inclus)'!W787)</f>
        <v>0</v>
      </c>
      <c r="Y787" s="236"/>
    </row>
    <row r="788" spans="2:25" outlineLevel="1" x14ac:dyDescent="0.25">
      <c r="B788" s="465"/>
      <c r="C788" s="272"/>
      <c r="D788" s="272"/>
      <c r="E788" s="273"/>
      <c r="F788" s="274" t="s">
        <v>77</v>
      </c>
      <c r="G788" s="394">
        <f>SUM('2. NCCF CAD'!G788,'3. NCCF USD'!G788,'4. NCCF EUR'!G788,'5. NCCF GBP'!G788,'6. NCCF Autres (inclus)'!G788)</f>
        <v>0</v>
      </c>
      <c r="H788" s="421">
        <f>SUM('2. NCCF CAD'!H788,'3. NCCF USD'!H788,'4. NCCF EUR'!H788,'5. NCCF GBP'!H788,'6. NCCF Autres (inclus)'!H788)</f>
        <v>0</v>
      </c>
      <c r="I788" s="389">
        <f>SUM('2. NCCF CAD'!I788,'3. NCCF USD'!I788,'4. NCCF EUR'!I788,'5. NCCF GBP'!I788,'6. NCCF Autres (inclus)'!I788)</f>
        <v>0</v>
      </c>
      <c r="J788" s="389">
        <f>SUM('2. NCCF CAD'!J788,'3. NCCF USD'!J788,'4. NCCF EUR'!J788,'5. NCCF GBP'!J788,'6. NCCF Autres (inclus)'!J788)</f>
        <v>0</v>
      </c>
      <c r="K788" s="436">
        <f>SUM('2. NCCF CAD'!K788,'3. NCCF USD'!K788,'4. NCCF EUR'!K788,'5. NCCF GBP'!K788,'6. NCCF Autres (inclus)'!K788)</f>
        <v>0</v>
      </c>
      <c r="L788" s="400">
        <f>SUM('2. NCCF CAD'!L788,'3. NCCF USD'!L788,'4. NCCF EUR'!L788,'5. NCCF GBP'!L788,'6. NCCF Autres (inclus)'!L788)</f>
        <v>0</v>
      </c>
      <c r="M788" s="392">
        <f>SUM('2. NCCF CAD'!M788,'3. NCCF USD'!M788,'4. NCCF EUR'!M788,'5. NCCF GBP'!M788,'6. NCCF Autres (inclus)'!M788)</f>
        <v>0</v>
      </c>
      <c r="N788" s="392">
        <f>SUM('2. NCCF CAD'!N788,'3. NCCF USD'!N788,'4. NCCF EUR'!N788,'5. NCCF GBP'!N788,'6. NCCF Autres (inclus)'!N788)</f>
        <v>0</v>
      </c>
      <c r="O788" s="392">
        <f>SUM('2. NCCF CAD'!O788,'3. NCCF USD'!O788,'4. NCCF EUR'!O788,'5. NCCF GBP'!O788,'6. NCCF Autres (inclus)'!O788)</f>
        <v>0</v>
      </c>
      <c r="P788" s="392">
        <f>SUM('2. NCCF CAD'!P788,'3. NCCF USD'!P788,'4. NCCF EUR'!P788,'5. NCCF GBP'!P788,'6. NCCF Autres (inclus)'!P788)</f>
        <v>0</v>
      </c>
      <c r="Q788" s="392">
        <f>SUM('2. NCCF CAD'!Q788,'3. NCCF USD'!Q788,'4. NCCF EUR'!Q788,'5. NCCF GBP'!Q788,'6. NCCF Autres (inclus)'!Q788)</f>
        <v>0</v>
      </c>
      <c r="R788" s="392">
        <f>SUM('2. NCCF CAD'!R788,'3. NCCF USD'!R788,'4. NCCF EUR'!R788,'5. NCCF GBP'!R788,'6. NCCF Autres (inclus)'!R788)</f>
        <v>0</v>
      </c>
      <c r="S788" s="392">
        <f>SUM('2. NCCF CAD'!S788,'3. NCCF USD'!S788,'4. NCCF EUR'!S788,'5. NCCF GBP'!S788,'6. NCCF Autres (inclus)'!S788)</f>
        <v>0</v>
      </c>
      <c r="T788" s="392">
        <f>SUM('2. NCCF CAD'!T788,'3. NCCF USD'!T788,'4. NCCF EUR'!T788,'5. NCCF GBP'!T788,'6. NCCF Autres (inclus)'!T788)</f>
        <v>0</v>
      </c>
      <c r="U788" s="388">
        <f>SUM('2. NCCF CAD'!U788,'3. NCCF USD'!U788,'4. NCCF EUR'!U788,'5. NCCF GBP'!U788,'6. NCCF Autres (inclus)'!U788)</f>
        <v>0</v>
      </c>
      <c r="V788" s="393">
        <f>SUM('2. NCCF CAD'!V788,'3. NCCF USD'!V788,'4. NCCF EUR'!V788,'5. NCCF GBP'!V788,'6. NCCF Autres (inclus)'!V788)</f>
        <v>0</v>
      </c>
      <c r="W788" s="420">
        <f>SUM('2. NCCF CAD'!W788,'3. NCCF USD'!W788,'4. NCCF EUR'!W788,'5. NCCF GBP'!W788,'6. NCCF Autres (inclus)'!W788)</f>
        <v>0</v>
      </c>
      <c r="Y788" s="236"/>
    </row>
    <row r="789" spans="2:25" x14ac:dyDescent="0.25">
      <c r="B789" s="465"/>
      <c r="C789" s="272"/>
      <c r="D789" s="272"/>
      <c r="E789" s="273" t="s">
        <v>78</v>
      </c>
      <c r="F789" s="273"/>
      <c r="G789" s="367">
        <f t="shared" ref="G789:W789" si="176">SUBTOTAL(9,G790:G791)</f>
        <v>0</v>
      </c>
      <c r="H789" s="368">
        <f t="shared" si="176"/>
        <v>0</v>
      </c>
      <c r="I789" s="369">
        <f t="shared" si="176"/>
        <v>0</v>
      </c>
      <c r="J789" s="369">
        <f t="shared" si="176"/>
        <v>0</v>
      </c>
      <c r="K789" s="370">
        <f t="shared" si="176"/>
        <v>0</v>
      </c>
      <c r="L789" s="364">
        <f t="shared" si="176"/>
        <v>0</v>
      </c>
      <c r="M789" s="364">
        <f t="shared" si="176"/>
        <v>0</v>
      </c>
      <c r="N789" s="364">
        <f t="shared" si="176"/>
        <v>0</v>
      </c>
      <c r="O789" s="364">
        <f t="shared" si="176"/>
        <v>0</v>
      </c>
      <c r="P789" s="364">
        <f t="shared" si="176"/>
        <v>0</v>
      </c>
      <c r="Q789" s="364">
        <f t="shared" si="176"/>
        <v>0</v>
      </c>
      <c r="R789" s="364">
        <f t="shared" si="176"/>
        <v>0</v>
      </c>
      <c r="S789" s="364">
        <f t="shared" si="176"/>
        <v>0</v>
      </c>
      <c r="T789" s="364">
        <f t="shared" si="176"/>
        <v>0</v>
      </c>
      <c r="U789" s="364">
        <f t="shared" si="176"/>
        <v>0</v>
      </c>
      <c r="V789" s="364">
        <f t="shared" si="176"/>
        <v>0</v>
      </c>
      <c r="W789" s="366">
        <f t="shared" si="176"/>
        <v>0</v>
      </c>
      <c r="Y789" s="238"/>
    </row>
    <row r="790" spans="2:25" outlineLevel="1" x14ac:dyDescent="0.25">
      <c r="B790" s="465"/>
      <c r="C790" s="272"/>
      <c r="D790" s="272"/>
      <c r="E790" s="273"/>
      <c r="F790" s="274" t="s">
        <v>79</v>
      </c>
      <c r="G790" s="394">
        <f>SUM('2. NCCF CAD'!G790,'3. NCCF USD'!G790,'4. NCCF EUR'!G790,'5. NCCF GBP'!G790,'6. NCCF Autres (inclus)'!G790)</f>
        <v>0</v>
      </c>
      <c r="H790" s="421">
        <f>SUM('2. NCCF CAD'!H790,'3. NCCF USD'!H790,'4. NCCF EUR'!H790,'5. NCCF GBP'!H790,'6. NCCF Autres (inclus)'!H790)</f>
        <v>0</v>
      </c>
      <c r="I790" s="389">
        <f>SUM('2. NCCF CAD'!I790,'3. NCCF USD'!I790,'4. NCCF EUR'!I790,'5. NCCF GBP'!I790,'6. NCCF Autres (inclus)'!I790)</f>
        <v>0</v>
      </c>
      <c r="J790" s="389">
        <f>SUM('2. NCCF CAD'!J790,'3. NCCF USD'!J790,'4. NCCF EUR'!J790,'5. NCCF GBP'!J790,'6. NCCF Autres (inclus)'!J790)</f>
        <v>0</v>
      </c>
      <c r="K790" s="436">
        <f>SUM('2. NCCF CAD'!K790,'3. NCCF USD'!K790,'4. NCCF EUR'!K790,'5. NCCF GBP'!K790,'6. NCCF Autres (inclus)'!K790)</f>
        <v>0</v>
      </c>
      <c r="L790" s="400">
        <f>SUM('2. NCCF CAD'!L790,'3. NCCF USD'!L790,'4. NCCF EUR'!L790,'5. NCCF GBP'!L790,'6. NCCF Autres (inclus)'!L790)</f>
        <v>0</v>
      </c>
      <c r="M790" s="392">
        <f>SUM('2. NCCF CAD'!M790,'3. NCCF USD'!M790,'4. NCCF EUR'!M790,'5. NCCF GBP'!M790,'6. NCCF Autres (inclus)'!M790)</f>
        <v>0</v>
      </c>
      <c r="N790" s="392">
        <f>SUM('2. NCCF CAD'!N790,'3. NCCF USD'!N790,'4. NCCF EUR'!N790,'5. NCCF GBP'!N790,'6. NCCF Autres (inclus)'!N790)</f>
        <v>0</v>
      </c>
      <c r="O790" s="392">
        <f>SUM('2. NCCF CAD'!O790,'3. NCCF USD'!O790,'4. NCCF EUR'!O790,'5. NCCF GBP'!O790,'6. NCCF Autres (inclus)'!O790)</f>
        <v>0</v>
      </c>
      <c r="P790" s="392">
        <f>SUM('2. NCCF CAD'!P790,'3. NCCF USD'!P790,'4. NCCF EUR'!P790,'5. NCCF GBP'!P790,'6. NCCF Autres (inclus)'!P790)</f>
        <v>0</v>
      </c>
      <c r="Q790" s="392">
        <f>SUM('2. NCCF CAD'!Q790,'3. NCCF USD'!Q790,'4. NCCF EUR'!Q790,'5. NCCF GBP'!Q790,'6. NCCF Autres (inclus)'!Q790)</f>
        <v>0</v>
      </c>
      <c r="R790" s="392">
        <f>SUM('2. NCCF CAD'!R790,'3. NCCF USD'!R790,'4. NCCF EUR'!R790,'5. NCCF GBP'!R790,'6. NCCF Autres (inclus)'!R790)</f>
        <v>0</v>
      </c>
      <c r="S790" s="392">
        <f>SUM('2. NCCF CAD'!S790,'3. NCCF USD'!S790,'4. NCCF EUR'!S790,'5. NCCF GBP'!S790,'6. NCCF Autres (inclus)'!S790)</f>
        <v>0</v>
      </c>
      <c r="T790" s="392">
        <f>SUM('2. NCCF CAD'!T790,'3. NCCF USD'!T790,'4. NCCF EUR'!T790,'5. NCCF GBP'!T790,'6. NCCF Autres (inclus)'!T790)</f>
        <v>0</v>
      </c>
      <c r="U790" s="388">
        <f>SUM('2. NCCF CAD'!U790,'3. NCCF USD'!U790,'4. NCCF EUR'!U790,'5. NCCF GBP'!U790,'6. NCCF Autres (inclus)'!U790)</f>
        <v>0</v>
      </c>
      <c r="V790" s="393">
        <f>SUM('2. NCCF CAD'!V790,'3. NCCF USD'!V790,'4. NCCF EUR'!V790,'5. NCCF GBP'!V790,'6. NCCF Autres (inclus)'!V790)</f>
        <v>0</v>
      </c>
      <c r="W790" s="420">
        <f>SUM('2. NCCF CAD'!W790,'3. NCCF USD'!W790,'4. NCCF EUR'!W790,'5. NCCF GBP'!W790,'6. NCCF Autres (inclus)'!W790)</f>
        <v>0</v>
      </c>
      <c r="Y790" s="236"/>
    </row>
    <row r="791" spans="2:25" outlineLevel="1" x14ac:dyDescent="0.25">
      <c r="B791" s="465"/>
      <c r="C791" s="272"/>
      <c r="D791" s="272"/>
      <c r="E791" s="273"/>
      <c r="F791" s="274" t="s">
        <v>80</v>
      </c>
      <c r="G791" s="394">
        <f>SUM('2. NCCF CAD'!G791,'3. NCCF USD'!G791,'4. NCCF EUR'!G791,'5. NCCF GBP'!G791,'6. NCCF Autres (inclus)'!G791)</f>
        <v>0</v>
      </c>
      <c r="H791" s="421">
        <f>SUM('2. NCCF CAD'!H791,'3. NCCF USD'!H791,'4. NCCF EUR'!H791,'5. NCCF GBP'!H791,'6. NCCF Autres (inclus)'!H791)</f>
        <v>0</v>
      </c>
      <c r="I791" s="389">
        <f>SUM('2. NCCF CAD'!I791,'3. NCCF USD'!I791,'4. NCCF EUR'!I791,'5. NCCF GBP'!I791,'6. NCCF Autres (inclus)'!I791)</f>
        <v>0</v>
      </c>
      <c r="J791" s="389">
        <f>SUM('2. NCCF CAD'!J791,'3. NCCF USD'!J791,'4. NCCF EUR'!J791,'5. NCCF GBP'!J791,'6. NCCF Autres (inclus)'!J791)</f>
        <v>0</v>
      </c>
      <c r="K791" s="436">
        <f>SUM('2. NCCF CAD'!K791,'3. NCCF USD'!K791,'4. NCCF EUR'!K791,'5. NCCF GBP'!K791,'6. NCCF Autres (inclus)'!K791)</f>
        <v>0</v>
      </c>
      <c r="L791" s="400">
        <f>SUM('2. NCCF CAD'!L791,'3. NCCF USD'!L791,'4. NCCF EUR'!L791,'5. NCCF GBP'!L791,'6. NCCF Autres (inclus)'!L791)</f>
        <v>0</v>
      </c>
      <c r="M791" s="392">
        <f>SUM('2. NCCF CAD'!M791,'3. NCCF USD'!M791,'4. NCCF EUR'!M791,'5. NCCF GBP'!M791,'6. NCCF Autres (inclus)'!M791)</f>
        <v>0</v>
      </c>
      <c r="N791" s="392">
        <f>SUM('2. NCCF CAD'!N791,'3. NCCF USD'!N791,'4. NCCF EUR'!N791,'5. NCCF GBP'!N791,'6. NCCF Autres (inclus)'!N791)</f>
        <v>0</v>
      </c>
      <c r="O791" s="392">
        <f>SUM('2. NCCF CAD'!O791,'3. NCCF USD'!O791,'4. NCCF EUR'!O791,'5. NCCF GBP'!O791,'6. NCCF Autres (inclus)'!O791)</f>
        <v>0</v>
      </c>
      <c r="P791" s="392">
        <f>SUM('2. NCCF CAD'!P791,'3. NCCF USD'!P791,'4. NCCF EUR'!P791,'5. NCCF GBP'!P791,'6. NCCF Autres (inclus)'!P791)</f>
        <v>0</v>
      </c>
      <c r="Q791" s="392">
        <f>SUM('2. NCCF CAD'!Q791,'3. NCCF USD'!Q791,'4. NCCF EUR'!Q791,'5. NCCF GBP'!Q791,'6. NCCF Autres (inclus)'!Q791)</f>
        <v>0</v>
      </c>
      <c r="R791" s="392">
        <f>SUM('2. NCCF CAD'!R791,'3. NCCF USD'!R791,'4. NCCF EUR'!R791,'5. NCCF GBP'!R791,'6. NCCF Autres (inclus)'!R791)</f>
        <v>0</v>
      </c>
      <c r="S791" s="392">
        <f>SUM('2. NCCF CAD'!S791,'3. NCCF USD'!S791,'4. NCCF EUR'!S791,'5. NCCF GBP'!S791,'6. NCCF Autres (inclus)'!S791)</f>
        <v>0</v>
      </c>
      <c r="T791" s="392">
        <f>SUM('2. NCCF CAD'!T791,'3. NCCF USD'!T791,'4. NCCF EUR'!T791,'5. NCCF GBP'!T791,'6. NCCF Autres (inclus)'!T791)</f>
        <v>0</v>
      </c>
      <c r="U791" s="388">
        <f>SUM('2. NCCF CAD'!U791,'3. NCCF USD'!U791,'4. NCCF EUR'!U791,'5. NCCF GBP'!U791,'6. NCCF Autres (inclus)'!U791)</f>
        <v>0</v>
      </c>
      <c r="V791" s="393">
        <f>SUM('2. NCCF CAD'!V791,'3. NCCF USD'!V791,'4. NCCF EUR'!V791,'5. NCCF GBP'!V791,'6. NCCF Autres (inclus)'!V791)</f>
        <v>0</v>
      </c>
      <c r="W791" s="420">
        <f>SUM('2. NCCF CAD'!W791,'3. NCCF USD'!W791,'4. NCCF EUR'!W791,'5. NCCF GBP'!W791,'6. NCCF Autres (inclus)'!W791)</f>
        <v>0</v>
      </c>
      <c r="Y791" s="236"/>
    </row>
    <row r="792" spans="2:25" x14ac:dyDescent="0.25">
      <c r="B792" s="465"/>
      <c r="C792" s="272"/>
      <c r="D792" s="272"/>
      <c r="E792" s="273" t="s">
        <v>81</v>
      </c>
      <c r="F792" s="273"/>
      <c r="G792" s="367">
        <f t="shared" ref="G792:W792" si="177">SUBTOTAL(9,G793:G794)</f>
        <v>0</v>
      </c>
      <c r="H792" s="368">
        <f t="shared" si="177"/>
        <v>0</v>
      </c>
      <c r="I792" s="369">
        <f t="shared" si="177"/>
        <v>0</v>
      </c>
      <c r="J792" s="369">
        <f t="shared" si="177"/>
        <v>0</v>
      </c>
      <c r="K792" s="370">
        <f t="shared" si="177"/>
        <v>0</v>
      </c>
      <c r="L792" s="364">
        <f t="shared" si="177"/>
        <v>0</v>
      </c>
      <c r="M792" s="364">
        <f t="shared" si="177"/>
        <v>0</v>
      </c>
      <c r="N792" s="364">
        <f t="shared" si="177"/>
        <v>0</v>
      </c>
      <c r="O792" s="364">
        <f t="shared" si="177"/>
        <v>0</v>
      </c>
      <c r="P792" s="364">
        <f t="shared" si="177"/>
        <v>0</v>
      </c>
      <c r="Q792" s="364">
        <f t="shared" si="177"/>
        <v>0</v>
      </c>
      <c r="R792" s="364">
        <f t="shared" si="177"/>
        <v>0</v>
      </c>
      <c r="S792" s="364">
        <f t="shared" si="177"/>
        <v>0</v>
      </c>
      <c r="T792" s="364">
        <f t="shared" si="177"/>
        <v>0</v>
      </c>
      <c r="U792" s="364">
        <f t="shared" si="177"/>
        <v>0</v>
      </c>
      <c r="V792" s="364">
        <f t="shared" si="177"/>
        <v>0</v>
      </c>
      <c r="W792" s="366">
        <f t="shared" si="177"/>
        <v>0</v>
      </c>
      <c r="Y792" s="238"/>
    </row>
    <row r="793" spans="2:25" outlineLevel="1" x14ac:dyDescent="0.25">
      <c r="B793" s="465"/>
      <c r="C793" s="272"/>
      <c r="D793" s="272"/>
      <c r="E793" s="273"/>
      <c r="F793" s="274" t="s">
        <v>82</v>
      </c>
      <c r="G793" s="394">
        <f>SUM('2. NCCF CAD'!G793,'3. NCCF USD'!G793,'4. NCCF EUR'!G793,'5. NCCF GBP'!G793,'6. NCCF Autres (inclus)'!G793)</f>
        <v>0</v>
      </c>
      <c r="H793" s="421">
        <f>SUM('2. NCCF CAD'!H793,'3. NCCF USD'!H793,'4. NCCF EUR'!H793,'5. NCCF GBP'!H793,'6. NCCF Autres (inclus)'!H793)</f>
        <v>0</v>
      </c>
      <c r="I793" s="389">
        <f>SUM('2. NCCF CAD'!I793,'3. NCCF USD'!I793,'4. NCCF EUR'!I793,'5. NCCF GBP'!I793,'6. NCCF Autres (inclus)'!I793)</f>
        <v>0</v>
      </c>
      <c r="J793" s="389">
        <f>SUM('2. NCCF CAD'!J793,'3. NCCF USD'!J793,'4. NCCF EUR'!J793,'5. NCCF GBP'!J793,'6. NCCF Autres (inclus)'!J793)</f>
        <v>0</v>
      </c>
      <c r="K793" s="436">
        <f>SUM('2. NCCF CAD'!K793,'3. NCCF USD'!K793,'4. NCCF EUR'!K793,'5. NCCF GBP'!K793,'6. NCCF Autres (inclus)'!K793)</f>
        <v>0</v>
      </c>
      <c r="L793" s="400">
        <f>SUM('2. NCCF CAD'!L793,'3. NCCF USD'!L793,'4. NCCF EUR'!L793,'5. NCCF GBP'!L793,'6. NCCF Autres (inclus)'!L793)</f>
        <v>0</v>
      </c>
      <c r="M793" s="392">
        <f>SUM('2. NCCF CAD'!M793,'3. NCCF USD'!M793,'4. NCCF EUR'!M793,'5. NCCF GBP'!M793,'6. NCCF Autres (inclus)'!M793)</f>
        <v>0</v>
      </c>
      <c r="N793" s="392">
        <f>SUM('2. NCCF CAD'!N793,'3. NCCF USD'!N793,'4. NCCF EUR'!N793,'5. NCCF GBP'!N793,'6. NCCF Autres (inclus)'!N793)</f>
        <v>0</v>
      </c>
      <c r="O793" s="392">
        <f>SUM('2. NCCF CAD'!O793,'3. NCCF USD'!O793,'4. NCCF EUR'!O793,'5. NCCF GBP'!O793,'6. NCCF Autres (inclus)'!O793)</f>
        <v>0</v>
      </c>
      <c r="P793" s="392">
        <f>SUM('2. NCCF CAD'!P793,'3. NCCF USD'!P793,'4. NCCF EUR'!P793,'5. NCCF GBP'!P793,'6. NCCF Autres (inclus)'!P793)</f>
        <v>0</v>
      </c>
      <c r="Q793" s="392">
        <f>SUM('2. NCCF CAD'!Q793,'3. NCCF USD'!Q793,'4. NCCF EUR'!Q793,'5. NCCF GBP'!Q793,'6. NCCF Autres (inclus)'!Q793)</f>
        <v>0</v>
      </c>
      <c r="R793" s="392">
        <f>SUM('2. NCCF CAD'!R793,'3. NCCF USD'!R793,'4. NCCF EUR'!R793,'5. NCCF GBP'!R793,'6. NCCF Autres (inclus)'!R793)</f>
        <v>0</v>
      </c>
      <c r="S793" s="392">
        <f>SUM('2. NCCF CAD'!S793,'3. NCCF USD'!S793,'4. NCCF EUR'!S793,'5. NCCF GBP'!S793,'6. NCCF Autres (inclus)'!S793)</f>
        <v>0</v>
      </c>
      <c r="T793" s="392">
        <f>SUM('2. NCCF CAD'!T793,'3. NCCF USD'!T793,'4. NCCF EUR'!T793,'5. NCCF GBP'!T793,'6. NCCF Autres (inclus)'!T793)</f>
        <v>0</v>
      </c>
      <c r="U793" s="388">
        <f>SUM('2. NCCF CAD'!U793,'3. NCCF USD'!U793,'4. NCCF EUR'!U793,'5. NCCF GBP'!U793,'6. NCCF Autres (inclus)'!U793)</f>
        <v>0</v>
      </c>
      <c r="V793" s="393">
        <f>SUM('2. NCCF CAD'!V793,'3. NCCF USD'!V793,'4. NCCF EUR'!V793,'5. NCCF GBP'!V793,'6. NCCF Autres (inclus)'!V793)</f>
        <v>0</v>
      </c>
      <c r="W793" s="420">
        <f>SUM('2. NCCF CAD'!W793,'3. NCCF USD'!W793,'4. NCCF EUR'!W793,'5. NCCF GBP'!W793,'6. NCCF Autres (inclus)'!W793)</f>
        <v>0</v>
      </c>
      <c r="Y793" s="236"/>
    </row>
    <row r="794" spans="2:25" outlineLevel="1" x14ac:dyDescent="0.25">
      <c r="B794" s="465"/>
      <c r="C794" s="272"/>
      <c r="D794" s="272"/>
      <c r="E794" s="273"/>
      <c r="F794" s="274" t="s">
        <v>83</v>
      </c>
      <c r="G794" s="394">
        <f>SUM('2. NCCF CAD'!G794,'3. NCCF USD'!G794,'4. NCCF EUR'!G794,'5. NCCF GBP'!G794,'6. NCCF Autres (inclus)'!G794)</f>
        <v>0</v>
      </c>
      <c r="H794" s="421">
        <f>SUM('2. NCCF CAD'!H794,'3. NCCF USD'!H794,'4. NCCF EUR'!H794,'5. NCCF GBP'!H794,'6. NCCF Autres (inclus)'!H794)</f>
        <v>0</v>
      </c>
      <c r="I794" s="389">
        <f>SUM('2. NCCF CAD'!I794,'3. NCCF USD'!I794,'4. NCCF EUR'!I794,'5. NCCF GBP'!I794,'6. NCCF Autres (inclus)'!I794)</f>
        <v>0</v>
      </c>
      <c r="J794" s="389">
        <f>SUM('2. NCCF CAD'!J794,'3. NCCF USD'!J794,'4. NCCF EUR'!J794,'5. NCCF GBP'!J794,'6. NCCF Autres (inclus)'!J794)</f>
        <v>0</v>
      </c>
      <c r="K794" s="436">
        <f>SUM('2. NCCF CAD'!K794,'3. NCCF USD'!K794,'4. NCCF EUR'!K794,'5. NCCF GBP'!K794,'6. NCCF Autres (inclus)'!K794)</f>
        <v>0</v>
      </c>
      <c r="L794" s="400">
        <f>SUM('2. NCCF CAD'!L794,'3. NCCF USD'!L794,'4. NCCF EUR'!L794,'5. NCCF GBP'!L794,'6. NCCF Autres (inclus)'!L794)</f>
        <v>0</v>
      </c>
      <c r="M794" s="392">
        <f>SUM('2. NCCF CAD'!M794,'3. NCCF USD'!M794,'4. NCCF EUR'!M794,'5. NCCF GBP'!M794,'6. NCCF Autres (inclus)'!M794)</f>
        <v>0</v>
      </c>
      <c r="N794" s="392">
        <f>SUM('2. NCCF CAD'!N794,'3. NCCF USD'!N794,'4. NCCF EUR'!N794,'5. NCCF GBP'!N794,'6. NCCF Autres (inclus)'!N794)</f>
        <v>0</v>
      </c>
      <c r="O794" s="392">
        <f>SUM('2. NCCF CAD'!O794,'3. NCCF USD'!O794,'4. NCCF EUR'!O794,'5. NCCF GBP'!O794,'6. NCCF Autres (inclus)'!O794)</f>
        <v>0</v>
      </c>
      <c r="P794" s="392">
        <f>SUM('2. NCCF CAD'!P794,'3. NCCF USD'!P794,'4. NCCF EUR'!P794,'5. NCCF GBP'!P794,'6. NCCF Autres (inclus)'!P794)</f>
        <v>0</v>
      </c>
      <c r="Q794" s="392">
        <f>SUM('2. NCCF CAD'!Q794,'3. NCCF USD'!Q794,'4. NCCF EUR'!Q794,'5. NCCF GBP'!Q794,'6. NCCF Autres (inclus)'!Q794)</f>
        <v>0</v>
      </c>
      <c r="R794" s="392">
        <f>SUM('2. NCCF CAD'!R794,'3. NCCF USD'!R794,'4. NCCF EUR'!R794,'5. NCCF GBP'!R794,'6. NCCF Autres (inclus)'!R794)</f>
        <v>0</v>
      </c>
      <c r="S794" s="392">
        <f>SUM('2. NCCF CAD'!S794,'3. NCCF USD'!S794,'4. NCCF EUR'!S794,'5. NCCF GBP'!S794,'6. NCCF Autres (inclus)'!S794)</f>
        <v>0</v>
      </c>
      <c r="T794" s="392">
        <f>SUM('2. NCCF CAD'!T794,'3. NCCF USD'!T794,'4. NCCF EUR'!T794,'5. NCCF GBP'!T794,'6. NCCF Autres (inclus)'!T794)</f>
        <v>0</v>
      </c>
      <c r="U794" s="388">
        <f>SUM('2. NCCF CAD'!U794,'3. NCCF USD'!U794,'4. NCCF EUR'!U794,'5. NCCF GBP'!U794,'6. NCCF Autres (inclus)'!U794)</f>
        <v>0</v>
      </c>
      <c r="V794" s="393">
        <f>SUM('2. NCCF CAD'!V794,'3. NCCF USD'!V794,'4. NCCF EUR'!V794,'5. NCCF GBP'!V794,'6. NCCF Autres (inclus)'!V794)</f>
        <v>0</v>
      </c>
      <c r="W794" s="420">
        <f>SUM('2. NCCF CAD'!W794,'3. NCCF USD'!W794,'4. NCCF EUR'!W794,'5. NCCF GBP'!W794,'6. NCCF Autres (inclus)'!W794)</f>
        <v>0</v>
      </c>
      <c r="Y794" s="236"/>
    </row>
    <row r="795" spans="2:25" x14ac:dyDescent="0.25">
      <c r="B795" s="465"/>
      <c r="C795" s="272"/>
      <c r="D795" s="272"/>
      <c r="E795" s="273" t="s">
        <v>84</v>
      </c>
      <c r="F795" s="273"/>
      <c r="G795" s="367">
        <f t="shared" ref="G795:W795" si="178">SUBTOTAL(9,G796:G797)</f>
        <v>0</v>
      </c>
      <c r="H795" s="368">
        <f t="shared" si="178"/>
        <v>0</v>
      </c>
      <c r="I795" s="369">
        <f t="shared" si="178"/>
        <v>0</v>
      </c>
      <c r="J795" s="369">
        <f t="shared" si="178"/>
        <v>0</v>
      </c>
      <c r="K795" s="370">
        <f t="shared" si="178"/>
        <v>0</v>
      </c>
      <c r="L795" s="364">
        <f t="shared" si="178"/>
        <v>0</v>
      </c>
      <c r="M795" s="364">
        <f t="shared" si="178"/>
        <v>0</v>
      </c>
      <c r="N795" s="364">
        <f t="shared" si="178"/>
        <v>0</v>
      </c>
      <c r="O795" s="364">
        <f t="shared" si="178"/>
        <v>0</v>
      </c>
      <c r="P795" s="364">
        <f t="shared" si="178"/>
        <v>0</v>
      </c>
      <c r="Q795" s="364">
        <f t="shared" si="178"/>
        <v>0</v>
      </c>
      <c r="R795" s="364">
        <f t="shared" si="178"/>
        <v>0</v>
      </c>
      <c r="S795" s="364">
        <f t="shared" si="178"/>
        <v>0</v>
      </c>
      <c r="T795" s="364">
        <f t="shared" si="178"/>
        <v>0</v>
      </c>
      <c r="U795" s="364">
        <f t="shared" si="178"/>
        <v>0</v>
      </c>
      <c r="V795" s="364">
        <f t="shared" si="178"/>
        <v>0</v>
      </c>
      <c r="W795" s="366">
        <f t="shared" si="178"/>
        <v>0</v>
      </c>
      <c r="Y795" s="238"/>
    </row>
    <row r="796" spans="2:25" outlineLevel="1" x14ac:dyDescent="0.25">
      <c r="B796" s="465"/>
      <c r="C796" s="272"/>
      <c r="D796" s="272"/>
      <c r="E796" s="273"/>
      <c r="F796" s="274" t="s">
        <v>85</v>
      </c>
      <c r="G796" s="394">
        <f>SUM('2. NCCF CAD'!G796,'3. NCCF USD'!G796,'4. NCCF EUR'!G796,'5. NCCF GBP'!G796,'6. NCCF Autres (inclus)'!G796)</f>
        <v>0</v>
      </c>
      <c r="H796" s="421">
        <f>SUM('2. NCCF CAD'!H796,'3. NCCF USD'!H796,'4. NCCF EUR'!H796,'5. NCCF GBP'!H796,'6. NCCF Autres (inclus)'!H796)</f>
        <v>0</v>
      </c>
      <c r="I796" s="389">
        <f>SUM('2. NCCF CAD'!I796,'3. NCCF USD'!I796,'4. NCCF EUR'!I796,'5. NCCF GBP'!I796,'6. NCCF Autres (inclus)'!I796)</f>
        <v>0</v>
      </c>
      <c r="J796" s="389">
        <f>SUM('2. NCCF CAD'!J796,'3. NCCF USD'!J796,'4. NCCF EUR'!J796,'5. NCCF GBP'!J796,'6. NCCF Autres (inclus)'!J796)</f>
        <v>0</v>
      </c>
      <c r="K796" s="436">
        <f>SUM('2. NCCF CAD'!K796,'3. NCCF USD'!K796,'4. NCCF EUR'!K796,'5. NCCF GBP'!K796,'6. NCCF Autres (inclus)'!K796)</f>
        <v>0</v>
      </c>
      <c r="L796" s="400">
        <f>SUM('2. NCCF CAD'!L796,'3. NCCF USD'!L796,'4. NCCF EUR'!L796,'5. NCCF GBP'!L796,'6. NCCF Autres (inclus)'!L796)</f>
        <v>0</v>
      </c>
      <c r="M796" s="392">
        <f>SUM('2. NCCF CAD'!M796,'3. NCCF USD'!M796,'4. NCCF EUR'!M796,'5. NCCF GBP'!M796,'6. NCCF Autres (inclus)'!M796)</f>
        <v>0</v>
      </c>
      <c r="N796" s="392">
        <f>SUM('2. NCCF CAD'!N796,'3. NCCF USD'!N796,'4. NCCF EUR'!N796,'5. NCCF GBP'!N796,'6. NCCF Autres (inclus)'!N796)</f>
        <v>0</v>
      </c>
      <c r="O796" s="392">
        <f>SUM('2. NCCF CAD'!O796,'3. NCCF USD'!O796,'4. NCCF EUR'!O796,'5. NCCF GBP'!O796,'6. NCCF Autres (inclus)'!O796)</f>
        <v>0</v>
      </c>
      <c r="P796" s="392">
        <f>SUM('2. NCCF CAD'!P796,'3. NCCF USD'!P796,'4. NCCF EUR'!P796,'5. NCCF GBP'!P796,'6. NCCF Autres (inclus)'!P796)</f>
        <v>0</v>
      </c>
      <c r="Q796" s="392">
        <f>SUM('2. NCCF CAD'!Q796,'3. NCCF USD'!Q796,'4. NCCF EUR'!Q796,'5. NCCF GBP'!Q796,'6. NCCF Autres (inclus)'!Q796)</f>
        <v>0</v>
      </c>
      <c r="R796" s="392">
        <f>SUM('2. NCCF CAD'!R796,'3. NCCF USD'!R796,'4. NCCF EUR'!R796,'5. NCCF GBP'!R796,'6. NCCF Autres (inclus)'!R796)</f>
        <v>0</v>
      </c>
      <c r="S796" s="392">
        <f>SUM('2. NCCF CAD'!S796,'3. NCCF USD'!S796,'4. NCCF EUR'!S796,'5. NCCF GBP'!S796,'6. NCCF Autres (inclus)'!S796)</f>
        <v>0</v>
      </c>
      <c r="T796" s="392">
        <f>SUM('2. NCCF CAD'!T796,'3. NCCF USD'!T796,'4. NCCF EUR'!T796,'5. NCCF GBP'!T796,'6. NCCF Autres (inclus)'!T796)</f>
        <v>0</v>
      </c>
      <c r="U796" s="388">
        <f>SUM('2. NCCF CAD'!U796,'3. NCCF USD'!U796,'4. NCCF EUR'!U796,'5. NCCF GBP'!U796,'6. NCCF Autres (inclus)'!U796)</f>
        <v>0</v>
      </c>
      <c r="V796" s="393">
        <f>SUM('2. NCCF CAD'!V796,'3. NCCF USD'!V796,'4. NCCF EUR'!V796,'5. NCCF GBP'!V796,'6. NCCF Autres (inclus)'!V796)</f>
        <v>0</v>
      </c>
      <c r="W796" s="420">
        <f>SUM('2. NCCF CAD'!W796,'3. NCCF USD'!W796,'4. NCCF EUR'!W796,'5. NCCF GBP'!W796,'6. NCCF Autres (inclus)'!W796)</f>
        <v>0</v>
      </c>
      <c r="Y796" s="236"/>
    </row>
    <row r="797" spans="2:25" outlineLevel="1" x14ac:dyDescent="0.25">
      <c r="B797" s="465"/>
      <c r="C797" s="272"/>
      <c r="D797" s="272"/>
      <c r="E797" s="273"/>
      <c r="F797" s="274" t="s">
        <v>86</v>
      </c>
      <c r="G797" s="394">
        <f>SUM('2. NCCF CAD'!G797,'3. NCCF USD'!G797,'4. NCCF EUR'!G797,'5. NCCF GBP'!G797,'6. NCCF Autres (inclus)'!G797)</f>
        <v>0</v>
      </c>
      <c r="H797" s="421">
        <f>SUM('2. NCCF CAD'!H797,'3. NCCF USD'!H797,'4. NCCF EUR'!H797,'5. NCCF GBP'!H797,'6. NCCF Autres (inclus)'!H797)</f>
        <v>0</v>
      </c>
      <c r="I797" s="389">
        <f>SUM('2. NCCF CAD'!I797,'3. NCCF USD'!I797,'4. NCCF EUR'!I797,'5. NCCF GBP'!I797,'6. NCCF Autres (inclus)'!I797)</f>
        <v>0</v>
      </c>
      <c r="J797" s="389">
        <f>SUM('2. NCCF CAD'!J797,'3. NCCF USD'!J797,'4. NCCF EUR'!J797,'5. NCCF GBP'!J797,'6. NCCF Autres (inclus)'!J797)</f>
        <v>0</v>
      </c>
      <c r="K797" s="436">
        <f>SUM('2. NCCF CAD'!K797,'3. NCCF USD'!K797,'4. NCCF EUR'!K797,'5. NCCF GBP'!K797,'6. NCCF Autres (inclus)'!K797)</f>
        <v>0</v>
      </c>
      <c r="L797" s="400">
        <f>SUM('2. NCCF CAD'!L797,'3. NCCF USD'!L797,'4. NCCF EUR'!L797,'5. NCCF GBP'!L797,'6. NCCF Autres (inclus)'!L797)</f>
        <v>0</v>
      </c>
      <c r="M797" s="392">
        <f>SUM('2. NCCF CAD'!M797,'3. NCCF USD'!M797,'4. NCCF EUR'!M797,'5. NCCF GBP'!M797,'6. NCCF Autres (inclus)'!M797)</f>
        <v>0</v>
      </c>
      <c r="N797" s="392">
        <f>SUM('2. NCCF CAD'!N797,'3. NCCF USD'!N797,'4. NCCF EUR'!N797,'5. NCCF GBP'!N797,'6. NCCF Autres (inclus)'!N797)</f>
        <v>0</v>
      </c>
      <c r="O797" s="392">
        <f>SUM('2. NCCF CAD'!O797,'3. NCCF USD'!O797,'4. NCCF EUR'!O797,'5. NCCF GBP'!O797,'6. NCCF Autres (inclus)'!O797)</f>
        <v>0</v>
      </c>
      <c r="P797" s="392">
        <f>SUM('2. NCCF CAD'!P797,'3. NCCF USD'!P797,'4. NCCF EUR'!P797,'5. NCCF GBP'!P797,'6. NCCF Autres (inclus)'!P797)</f>
        <v>0</v>
      </c>
      <c r="Q797" s="392">
        <f>SUM('2. NCCF CAD'!Q797,'3. NCCF USD'!Q797,'4. NCCF EUR'!Q797,'5. NCCF GBP'!Q797,'6. NCCF Autres (inclus)'!Q797)</f>
        <v>0</v>
      </c>
      <c r="R797" s="392">
        <f>SUM('2. NCCF CAD'!R797,'3. NCCF USD'!R797,'4. NCCF EUR'!R797,'5. NCCF GBP'!R797,'6. NCCF Autres (inclus)'!R797)</f>
        <v>0</v>
      </c>
      <c r="S797" s="392">
        <f>SUM('2. NCCF CAD'!S797,'3. NCCF USD'!S797,'4. NCCF EUR'!S797,'5. NCCF GBP'!S797,'6. NCCF Autres (inclus)'!S797)</f>
        <v>0</v>
      </c>
      <c r="T797" s="392">
        <f>SUM('2. NCCF CAD'!T797,'3. NCCF USD'!T797,'4. NCCF EUR'!T797,'5. NCCF GBP'!T797,'6. NCCF Autres (inclus)'!T797)</f>
        <v>0</v>
      </c>
      <c r="U797" s="388">
        <f>SUM('2. NCCF CAD'!U797,'3. NCCF USD'!U797,'4. NCCF EUR'!U797,'5. NCCF GBP'!U797,'6. NCCF Autres (inclus)'!U797)</f>
        <v>0</v>
      </c>
      <c r="V797" s="393">
        <f>SUM('2. NCCF CAD'!V797,'3. NCCF USD'!V797,'4. NCCF EUR'!V797,'5. NCCF GBP'!V797,'6. NCCF Autres (inclus)'!V797)</f>
        <v>0</v>
      </c>
      <c r="W797" s="420">
        <f>SUM('2. NCCF CAD'!W797,'3. NCCF USD'!W797,'4. NCCF EUR'!W797,'5. NCCF GBP'!W797,'6. NCCF Autres (inclus)'!W797)</f>
        <v>0</v>
      </c>
      <c r="Y797" s="236"/>
    </row>
    <row r="798" spans="2:25" x14ac:dyDescent="0.25">
      <c r="B798" s="465"/>
      <c r="C798" s="272"/>
      <c r="D798" s="272"/>
      <c r="E798" s="273" t="s">
        <v>87</v>
      </c>
      <c r="F798" s="273"/>
      <c r="G798" s="367">
        <f t="shared" ref="G798:W798" si="179">SUBTOTAL(9,G799:G800)</f>
        <v>0</v>
      </c>
      <c r="H798" s="368">
        <f t="shared" si="179"/>
        <v>0</v>
      </c>
      <c r="I798" s="369">
        <f t="shared" si="179"/>
        <v>0</v>
      </c>
      <c r="J798" s="369">
        <f t="shared" si="179"/>
        <v>0</v>
      </c>
      <c r="K798" s="370">
        <f t="shared" si="179"/>
        <v>0</v>
      </c>
      <c r="L798" s="364">
        <f t="shared" si="179"/>
        <v>0</v>
      </c>
      <c r="M798" s="364">
        <f t="shared" si="179"/>
        <v>0</v>
      </c>
      <c r="N798" s="364">
        <f t="shared" si="179"/>
        <v>0</v>
      </c>
      <c r="O798" s="364">
        <f t="shared" si="179"/>
        <v>0</v>
      </c>
      <c r="P798" s="364">
        <f t="shared" si="179"/>
        <v>0</v>
      </c>
      <c r="Q798" s="364">
        <f t="shared" si="179"/>
        <v>0</v>
      </c>
      <c r="R798" s="364">
        <f t="shared" si="179"/>
        <v>0</v>
      </c>
      <c r="S798" s="364">
        <f t="shared" si="179"/>
        <v>0</v>
      </c>
      <c r="T798" s="364">
        <f t="shared" si="179"/>
        <v>0</v>
      </c>
      <c r="U798" s="364">
        <f t="shared" si="179"/>
        <v>0</v>
      </c>
      <c r="V798" s="364">
        <f t="shared" si="179"/>
        <v>0</v>
      </c>
      <c r="W798" s="366">
        <f t="shared" si="179"/>
        <v>0</v>
      </c>
      <c r="Y798" s="238"/>
    </row>
    <row r="799" spans="2:25" outlineLevel="1" x14ac:dyDescent="0.25">
      <c r="B799" s="465"/>
      <c r="C799" s="272"/>
      <c r="D799" s="272"/>
      <c r="E799" s="273"/>
      <c r="F799" s="274" t="s">
        <v>88</v>
      </c>
      <c r="G799" s="394">
        <f>SUM('2. NCCF CAD'!G799,'3. NCCF USD'!G799,'4. NCCF EUR'!G799,'5. NCCF GBP'!G799,'6. NCCF Autres (inclus)'!G799)</f>
        <v>0</v>
      </c>
      <c r="H799" s="421">
        <f>SUM('2. NCCF CAD'!H799,'3. NCCF USD'!H799,'4. NCCF EUR'!H799,'5. NCCF GBP'!H799,'6. NCCF Autres (inclus)'!H799)</f>
        <v>0</v>
      </c>
      <c r="I799" s="389">
        <f>SUM('2. NCCF CAD'!I799,'3. NCCF USD'!I799,'4. NCCF EUR'!I799,'5. NCCF GBP'!I799,'6. NCCF Autres (inclus)'!I799)</f>
        <v>0</v>
      </c>
      <c r="J799" s="389">
        <f>SUM('2. NCCF CAD'!J799,'3. NCCF USD'!J799,'4. NCCF EUR'!J799,'5. NCCF GBP'!J799,'6. NCCF Autres (inclus)'!J799)</f>
        <v>0</v>
      </c>
      <c r="K799" s="436">
        <f>SUM('2. NCCF CAD'!K799,'3. NCCF USD'!K799,'4. NCCF EUR'!K799,'5. NCCF GBP'!K799,'6. NCCF Autres (inclus)'!K799)</f>
        <v>0</v>
      </c>
      <c r="L799" s="400">
        <f>SUM('2. NCCF CAD'!L799,'3. NCCF USD'!L799,'4. NCCF EUR'!L799,'5. NCCF GBP'!L799,'6. NCCF Autres (inclus)'!L799)</f>
        <v>0</v>
      </c>
      <c r="M799" s="392">
        <f>SUM('2. NCCF CAD'!M799,'3. NCCF USD'!M799,'4. NCCF EUR'!M799,'5. NCCF GBP'!M799,'6. NCCF Autres (inclus)'!M799)</f>
        <v>0</v>
      </c>
      <c r="N799" s="392">
        <f>SUM('2. NCCF CAD'!N799,'3. NCCF USD'!N799,'4. NCCF EUR'!N799,'5. NCCF GBP'!N799,'6. NCCF Autres (inclus)'!N799)</f>
        <v>0</v>
      </c>
      <c r="O799" s="392">
        <f>SUM('2. NCCF CAD'!O799,'3. NCCF USD'!O799,'4. NCCF EUR'!O799,'5. NCCF GBP'!O799,'6. NCCF Autres (inclus)'!O799)</f>
        <v>0</v>
      </c>
      <c r="P799" s="392">
        <f>SUM('2. NCCF CAD'!P799,'3. NCCF USD'!P799,'4. NCCF EUR'!P799,'5. NCCF GBP'!P799,'6. NCCF Autres (inclus)'!P799)</f>
        <v>0</v>
      </c>
      <c r="Q799" s="392">
        <f>SUM('2. NCCF CAD'!Q799,'3. NCCF USD'!Q799,'4. NCCF EUR'!Q799,'5. NCCF GBP'!Q799,'6. NCCF Autres (inclus)'!Q799)</f>
        <v>0</v>
      </c>
      <c r="R799" s="392">
        <f>SUM('2. NCCF CAD'!R799,'3. NCCF USD'!R799,'4. NCCF EUR'!R799,'5. NCCF GBP'!R799,'6. NCCF Autres (inclus)'!R799)</f>
        <v>0</v>
      </c>
      <c r="S799" s="392">
        <f>SUM('2. NCCF CAD'!S799,'3. NCCF USD'!S799,'4. NCCF EUR'!S799,'5. NCCF GBP'!S799,'6. NCCF Autres (inclus)'!S799)</f>
        <v>0</v>
      </c>
      <c r="T799" s="392">
        <f>SUM('2. NCCF CAD'!T799,'3. NCCF USD'!T799,'4. NCCF EUR'!T799,'5. NCCF GBP'!T799,'6. NCCF Autres (inclus)'!T799)</f>
        <v>0</v>
      </c>
      <c r="U799" s="388">
        <f>SUM('2. NCCF CAD'!U799,'3. NCCF USD'!U799,'4. NCCF EUR'!U799,'5. NCCF GBP'!U799,'6. NCCF Autres (inclus)'!U799)</f>
        <v>0</v>
      </c>
      <c r="V799" s="393">
        <f>SUM('2. NCCF CAD'!V799,'3. NCCF USD'!V799,'4. NCCF EUR'!V799,'5. NCCF GBP'!V799,'6. NCCF Autres (inclus)'!V799)</f>
        <v>0</v>
      </c>
      <c r="W799" s="420">
        <f>SUM('2. NCCF CAD'!W799,'3. NCCF USD'!W799,'4. NCCF EUR'!W799,'5. NCCF GBP'!W799,'6. NCCF Autres (inclus)'!W799)</f>
        <v>0</v>
      </c>
      <c r="Y799" s="236"/>
    </row>
    <row r="800" spans="2:25" outlineLevel="1" x14ac:dyDescent="0.25">
      <c r="B800" s="465"/>
      <c r="C800" s="272"/>
      <c r="D800" s="272"/>
      <c r="E800" s="273"/>
      <c r="F800" s="274" t="s">
        <v>89</v>
      </c>
      <c r="G800" s="394">
        <f>SUM('2. NCCF CAD'!G800,'3. NCCF USD'!G800,'4. NCCF EUR'!G800,'5. NCCF GBP'!G800,'6. NCCF Autres (inclus)'!G800)</f>
        <v>0</v>
      </c>
      <c r="H800" s="421">
        <f>SUM('2. NCCF CAD'!H800,'3. NCCF USD'!H800,'4. NCCF EUR'!H800,'5. NCCF GBP'!H800,'6. NCCF Autres (inclus)'!H800)</f>
        <v>0</v>
      </c>
      <c r="I800" s="389">
        <f>SUM('2. NCCF CAD'!I800,'3. NCCF USD'!I800,'4. NCCF EUR'!I800,'5. NCCF GBP'!I800,'6. NCCF Autres (inclus)'!I800)</f>
        <v>0</v>
      </c>
      <c r="J800" s="389">
        <f>SUM('2. NCCF CAD'!J800,'3. NCCF USD'!J800,'4. NCCF EUR'!J800,'5. NCCF GBP'!J800,'6. NCCF Autres (inclus)'!J800)</f>
        <v>0</v>
      </c>
      <c r="K800" s="436">
        <f>SUM('2. NCCF CAD'!K800,'3. NCCF USD'!K800,'4. NCCF EUR'!K800,'5. NCCF GBP'!K800,'6. NCCF Autres (inclus)'!K800)</f>
        <v>0</v>
      </c>
      <c r="L800" s="400">
        <f>SUM('2. NCCF CAD'!L800,'3. NCCF USD'!L800,'4. NCCF EUR'!L800,'5. NCCF GBP'!L800,'6. NCCF Autres (inclus)'!L800)</f>
        <v>0</v>
      </c>
      <c r="M800" s="392">
        <f>SUM('2. NCCF CAD'!M800,'3. NCCF USD'!M800,'4. NCCF EUR'!M800,'5. NCCF GBP'!M800,'6. NCCF Autres (inclus)'!M800)</f>
        <v>0</v>
      </c>
      <c r="N800" s="392">
        <f>SUM('2. NCCF CAD'!N800,'3. NCCF USD'!N800,'4. NCCF EUR'!N800,'5. NCCF GBP'!N800,'6. NCCF Autres (inclus)'!N800)</f>
        <v>0</v>
      </c>
      <c r="O800" s="392">
        <f>SUM('2. NCCF CAD'!O800,'3. NCCF USD'!O800,'4. NCCF EUR'!O800,'5. NCCF GBP'!O800,'6. NCCF Autres (inclus)'!O800)</f>
        <v>0</v>
      </c>
      <c r="P800" s="392">
        <f>SUM('2. NCCF CAD'!P800,'3. NCCF USD'!P800,'4. NCCF EUR'!P800,'5. NCCF GBP'!P800,'6. NCCF Autres (inclus)'!P800)</f>
        <v>0</v>
      </c>
      <c r="Q800" s="392">
        <f>SUM('2. NCCF CAD'!Q800,'3. NCCF USD'!Q800,'4. NCCF EUR'!Q800,'5. NCCF GBP'!Q800,'6. NCCF Autres (inclus)'!Q800)</f>
        <v>0</v>
      </c>
      <c r="R800" s="392">
        <f>SUM('2. NCCF CAD'!R800,'3. NCCF USD'!R800,'4. NCCF EUR'!R800,'5. NCCF GBP'!R800,'6. NCCF Autres (inclus)'!R800)</f>
        <v>0</v>
      </c>
      <c r="S800" s="392">
        <f>SUM('2. NCCF CAD'!S800,'3. NCCF USD'!S800,'4. NCCF EUR'!S800,'5. NCCF GBP'!S800,'6. NCCF Autres (inclus)'!S800)</f>
        <v>0</v>
      </c>
      <c r="T800" s="392">
        <f>SUM('2. NCCF CAD'!T800,'3. NCCF USD'!T800,'4. NCCF EUR'!T800,'5. NCCF GBP'!T800,'6. NCCF Autres (inclus)'!T800)</f>
        <v>0</v>
      </c>
      <c r="U800" s="388">
        <f>SUM('2. NCCF CAD'!U800,'3. NCCF USD'!U800,'4. NCCF EUR'!U800,'5. NCCF GBP'!U800,'6. NCCF Autres (inclus)'!U800)</f>
        <v>0</v>
      </c>
      <c r="V800" s="393">
        <f>SUM('2. NCCF CAD'!V800,'3. NCCF USD'!V800,'4. NCCF EUR'!V800,'5. NCCF GBP'!V800,'6. NCCF Autres (inclus)'!V800)</f>
        <v>0</v>
      </c>
      <c r="W800" s="420">
        <f>SUM('2. NCCF CAD'!W800,'3. NCCF USD'!W800,'4. NCCF EUR'!W800,'5. NCCF GBP'!W800,'6. NCCF Autres (inclus)'!W800)</f>
        <v>0</v>
      </c>
      <c r="Y800" s="236"/>
    </row>
    <row r="801" spans="1:25" x14ac:dyDescent="0.25">
      <c r="B801" s="465"/>
      <c r="C801" s="272"/>
      <c r="D801" s="272" t="s">
        <v>90</v>
      </c>
      <c r="E801" s="273"/>
      <c r="F801" s="273"/>
      <c r="G801" s="367">
        <f t="shared" ref="G801:W801" si="180">SUBTOTAL(9,G802:G804)</f>
        <v>0</v>
      </c>
      <c r="H801" s="368">
        <f t="shared" si="180"/>
        <v>0</v>
      </c>
      <c r="I801" s="369">
        <f t="shared" si="180"/>
        <v>0</v>
      </c>
      <c r="J801" s="369">
        <f t="shared" si="180"/>
        <v>0</v>
      </c>
      <c r="K801" s="369">
        <f t="shared" si="180"/>
        <v>0</v>
      </c>
      <c r="L801" s="363">
        <f t="shared" si="180"/>
        <v>0</v>
      </c>
      <c r="M801" s="364">
        <f t="shared" si="180"/>
        <v>0</v>
      </c>
      <c r="N801" s="364">
        <f t="shared" si="180"/>
        <v>0</v>
      </c>
      <c r="O801" s="364">
        <f t="shared" si="180"/>
        <v>0</v>
      </c>
      <c r="P801" s="364">
        <f t="shared" si="180"/>
        <v>0</v>
      </c>
      <c r="Q801" s="364">
        <f t="shared" si="180"/>
        <v>0</v>
      </c>
      <c r="R801" s="364">
        <f t="shared" si="180"/>
        <v>0</v>
      </c>
      <c r="S801" s="364">
        <f t="shared" si="180"/>
        <v>0</v>
      </c>
      <c r="T801" s="364">
        <f t="shared" si="180"/>
        <v>0</v>
      </c>
      <c r="U801" s="364">
        <f t="shared" si="180"/>
        <v>0</v>
      </c>
      <c r="V801" s="365">
        <f t="shared" si="180"/>
        <v>0</v>
      </c>
      <c r="W801" s="365">
        <f t="shared" si="180"/>
        <v>0</v>
      </c>
      <c r="Y801" s="238"/>
    </row>
    <row r="802" spans="1:25" outlineLevel="1" x14ac:dyDescent="0.25">
      <c r="B802" s="465"/>
      <c r="C802" s="272"/>
      <c r="D802" s="272"/>
      <c r="E802" s="273"/>
      <c r="F802" s="274" t="s">
        <v>91</v>
      </c>
      <c r="G802" s="394">
        <f>SUM('2. NCCF CAD'!G802,'3. NCCF USD'!G802,'4. NCCF EUR'!G802,'5. NCCF GBP'!G802,'6. NCCF Autres (inclus)'!G802)</f>
        <v>0</v>
      </c>
      <c r="H802" s="421">
        <f>SUM('2. NCCF CAD'!H802,'3. NCCF USD'!H802,'4. NCCF EUR'!H802,'5. NCCF GBP'!H802,'6. NCCF Autres (inclus)'!H802)</f>
        <v>0</v>
      </c>
      <c r="I802" s="389">
        <f>SUM('2. NCCF CAD'!I802,'3. NCCF USD'!I802,'4. NCCF EUR'!I802,'5. NCCF GBP'!I802,'6. NCCF Autres (inclus)'!I802)</f>
        <v>0</v>
      </c>
      <c r="J802" s="389">
        <f>SUM('2. NCCF CAD'!J802,'3. NCCF USD'!J802,'4. NCCF EUR'!J802,'5. NCCF GBP'!J802,'6. NCCF Autres (inclus)'!J802)</f>
        <v>0</v>
      </c>
      <c r="K802" s="436">
        <f>SUM('2. NCCF CAD'!K802,'3. NCCF USD'!K802,'4. NCCF EUR'!K802,'5. NCCF GBP'!K802,'6. NCCF Autres (inclus)'!K802)</f>
        <v>0</v>
      </c>
      <c r="L802" s="400">
        <f>SUM('2. NCCF CAD'!L802,'3. NCCF USD'!L802,'4. NCCF EUR'!L802,'5. NCCF GBP'!L802,'6. NCCF Autres (inclus)'!L802)</f>
        <v>0</v>
      </c>
      <c r="M802" s="392">
        <f>SUM('2. NCCF CAD'!M802,'3. NCCF USD'!M802,'4. NCCF EUR'!M802,'5. NCCF GBP'!M802,'6. NCCF Autres (inclus)'!M802)</f>
        <v>0</v>
      </c>
      <c r="N802" s="392">
        <f>SUM('2. NCCF CAD'!N802,'3. NCCF USD'!N802,'4. NCCF EUR'!N802,'5. NCCF GBP'!N802,'6. NCCF Autres (inclus)'!N802)</f>
        <v>0</v>
      </c>
      <c r="O802" s="392">
        <f>SUM('2. NCCF CAD'!O802,'3. NCCF USD'!O802,'4. NCCF EUR'!O802,'5. NCCF GBP'!O802,'6. NCCF Autres (inclus)'!O802)</f>
        <v>0</v>
      </c>
      <c r="P802" s="392">
        <f>SUM('2. NCCF CAD'!P802,'3. NCCF USD'!P802,'4. NCCF EUR'!P802,'5. NCCF GBP'!P802,'6. NCCF Autres (inclus)'!P802)</f>
        <v>0</v>
      </c>
      <c r="Q802" s="392">
        <f>SUM('2. NCCF CAD'!Q802,'3. NCCF USD'!Q802,'4. NCCF EUR'!Q802,'5. NCCF GBP'!Q802,'6. NCCF Autres (inclus)'!Q802)</f>
        <v>0</v>
      </c>
      <c r="R802" s="392">
        <f>SUM('2. NCCF CAD'!R802,'3. NCCF USD'!R802,'4. NCCF EUR'!R802,'5. NCCF GBP'!R802,'6. NCCF Autres (inclus)'!R802)</f>
        <v>0</v>
      </c>
      <c r="S802" s="392">
        <f>SUM('2. NCCF CAD'!S802,'3. NCCF USD'!S802,'4. NCCF EUR'!S802,'5. NCCF GBP'!S802,'6. NCCF Autres (inclus)'!S802)</f>
        <v>0</v>
      </c>
      <c r="T802" s="392">
        <f>SUM('2. NCCF CAD'!T802,'3. NCCF USD'!T802,'4. NCCF EUR'!T802,'5. NCCF GBP'!T802,'6. NCCF Autres (inclus)'!T802)</f>
        <v>0</v>
      </c>
      <c r="U802" s="388">
        <f>SUM('2. NCCF CAD'!U802,'3. NCCF USD'!U802,'4. NCCF EUR'!U802,'5. NCCF GBP'!U802,'6. NCCF Autres (inclus)'!U802)</f>
        <v>0</v>
      </c>
      <c r="V802" s="393">
        <f>SUM('2. NCCF CAD'!V802,'3. NCCF USD'!V802,'4. NCCF EUR'!V802,'5. NCCF GBP'!V802,'6. NCCF Autres (inclus)'!V802)</f>
        <v>0</v>
      </c>
      <c r="W802" s="420">
        <f>SUM('2. NCCF CAD'!W802,'3. NCCF USD'!W802,'4. NCCF EUR'!W802,'5. NCCF GBP'!W802,'6. NCCF Autres (inclus)'!W802)</f>
        <v>0</v>
      </c>
      <c r="Y802" s="236"/>
    </row>
    <row r="803" spans="1:25" outlineLevel="1" x14ac:dyDescent="0.25">
      <c r="B803" s="465"/>
      <c r="C803" s="272"/>
      <c r="D803" s="272"/>
      <c r="E803" s="273"/>
      <c r="F803" s="274" t="s">
        <v>92</v>
      </c>
      <c r="G803" s="394">
        <f>SUM('2. NCCF CAD'!G803,'3. NCCF USD'!G803,'4. NCCF EUR'!G803,'5. NCCF GBP'!G803,'6. NCCF Autres (inclus)'!G803)</f>
        <v>0</v>
      </c>
      <c r="H803" s="421">
        <f>SUM('2. NCCF CAD'!H803,'3. NCCF USD'!H803,'4. NCCF EUR'!H803,'5. NCCF GBP'!H803,'6. NCCF Autres (inclus)'!H803)</f>
        <v>0</v>
      </c>
      <c r="I803" s="389">
        <f>SUM('2. NCCF CAD'!I803,'3. NCCF USD'!I803,'4. NCCF EUR'!I803,'5. NCCF GBP'!I803,'6. NCCF Autres (inclus)'!I803)</f>
        <v>0</v>
      </c>
      <c r="J803" s="389">
        <f>SUM('2. NCCF CAD'!J803,'3. NCCF USD'!J803,'4. NCCF EUR'!J803,'5. NCCF GBP'!J803,'6. NCCF Autres (inclus)'!J803)</f>
        <v>0</v>
      </c>
      <c r="K803" s="436">
        <f>SUM('2. NCCF CAD'!K803,'3. NCCF USD'!K803,'4. NCCF EUR'!K803,'5. NCCF GBP'!K803,'6. NCCF Autres (inclus)'!K803)</f>
        <v>0</v>
      </c>
      <c r="L803" s="391">
        <f>SUM('2. NCCF CAD'!L803,'3. NCCF USD'!L803,'4. NCCF EUR'!L803,'5. NCCF GBP'!L803,'6. NCCF Autres (inclus)'!L803)</f>
        <v>0</v>
      </c>
      <c r="M803" s="412">
        <f>SUM('2. NCCF CAD'!M803,'3. NCCF USD'!M803,'4. NCCF EUR'!M803,'5. NCCF GBP'!M803,'6. NCCF Autres (inclus)'!M803)</f>
        <v>0</v>
      </c>
      <c r="N803" s="412">
        <f>SUM('2. NCCF CAD'!N803,'3. NCCF USD'!N803,'4. NCCF EUR'!N803,'5. NCCF GBP'!N803,'6. NCCF Autres (inclus)'!N803)</f>
        <v>0</v>
      </c>
      <c r="O803" s="412">
        <f>SUM('2. NCCF CAD'!O803,'3. NCCF USD'!O803,'4. NCCF EUR'!O803,'5. NCCF GBP'!O803,'6. NCCF Autres (inclus)'!O803)</f>
        <v>0</v>
      </c>
      <c r="P803" s="412">
        <f>SUM('2. NCCF CAD'!P803,'3. NCCF USD'!P803,'4. NCCF EUR'!P803,'5. NCCF GBP'!P803,'6. NCCF Autres (inclus)'!P803)</f>
        <v>0</v>
      </c>
      <c r="Q803" s="412">
        <f>SUM('2. NCCF CAD'!Q803,'3. NCCF USD'!Q803,'4. NCCF EUR'!Q803,'5. NCCF GBP'!Q803,'6. NCCF Autres (inclus)'!Q803)</f>
        <v>0</v>
      </c>
      <c r="R803" s="412">
        <f>SUM('2. NCCF CAD'!R803,'3. NCCF USD'!R803,'4. NCCF EUR'!R803,'5. NCCF GBP'!R803,'6. NCCF Autres (inclus)'!R803)</f>
        <v>0</v>
      </c>
      <c r="S803" s="412">
        <f>SUM('2. NCCF CAD'!S803,'3. NCCF USD'!S803,'4. NCCF EUR'!S803,'5. NCCF GBP'!S803,'6. NCCF Autres (inclus)'!S803)</f>
        <v>0</v>
      </c>
      <c r="T803" s="412">
        <f>SUM('2. NCCF CAD'!T803,'3. NCCF USD'!T803,'4. NCCF EUR'!T803,'5. NCCF GBP'!T803,'6. NCCF Autres (inclus)'!T803)</f>
        <v>0</v>
      </c>
      <c r="U803" s="392">
        <f>SUM('2. NCCF CAD'!U803,'3. NCCF USD'!U803,'4. NCCF EUR'!U803,'5. NCCF GBP'!U803,'6. NCCF Autres (inclus)'!U803)</f>
        <v>0</v>
      </c>
      <c r="V803" s="393">
        <f>SUM('2. NCCF CAD'!V803,'3. NCCF USD'!V803,'4. NCCF EUR'!V803,'5. NCCF GBP'!V803,'6. NCCF Autres (inclus)'!V803)</f>
        <v>0</v>
      </c>
      <c r="W803" s="420">
        <f>SUM('2. NCCF CAD'!W803,'3. NCCF USD'!W803,'4. NCCF EUR'!W803,'5. NCCF GBP'!W803,'6. NCCF Autres (inclus)'!W803)</f>
        <v>0</v>
      </c>
      <c r="Y803" s="236"/>
    </row>
    <row r="804" spans="1:25" outlineLevel="1" x14ac:dyDescent="0.25">
      <c r="B804" s="465"/>
      <c r="C804" s="272"/>
      <c r="D804" s="272"/>
      <c r="E804" s="273"/>
      <c r="F804" s="274" t="s">
        <v>93</v>
      </c>
      <c r="G804" s="394">
        <f>SUM('2. NCCF CAD'!G804,'3. NCCF USD'!G804,'4. NCCF EUR'!G804,'5. NCCF GBP'!G804,'6. NCCF Autres (inclus)'!G804)</f>
        <v>0</v>
      </c>
      <c r="H804" s="421">
        <f>SUM('2. NCCF CAD'!H804,'3. NCCF USD'!H804,'4. NCCF EUR'!H804,'5. NCCF GBP'!H804,'6. NCCF Autres (inclus)'!H804)</f>
        <v>0</v>
      </c>
      <c r="I804" s="389">
        <f>SUM('2. NCCF CAD'!I804,'3. NCCF USD'!I804,'4. NCCF EUR'!I804,'5. NCCF GBP'!I804,'6. NCCF Autres (inclus)'!I804)</f>
        <v>0</v>
      </c>
      <c r="J804" s="389">
        <f>SUM('2. NCCF CAD'!J804,'3. NCCF USD'!J804,'4. NCCF EUR'!J804,'5. NCCF GBP'!J804,'6. NCCF Autres (inclus)'!J804)</f>
        <v>0</v>
      </c>
      <c r="K804" s="436">
        <f>SUM('2. NCCF CAD'!K804,'3. NCCF USD'!K804,'4. NCCF EUR'!K804,'5. NCCF GBP'!K804,'6. NCCF Autres (inclus)'!K804)</f>
        <v>0</v>
      </c>
      <c r="L804" s="391">
        <f>SUM('2. NCCF CAD'!L804,'3. NCCF USD'!L804,'4. NCCF EUR'!L804,'5. NCCF GBP'!L804,'6. NCCF Autres (inclus)'!L804)</f>
        <v>0</v>
      </c>
      <c r="M804" s="392">
        <f>SUM('2. NCCF CAD'!M804,'3. NCCF USD'!M804,'4. NCCF EUR'!M804,'5. NCCF GBP'!M804,'6. NCCF Autres (inclus)'!M804)</f>
        <v>0</v>
      </c>
      <c r="N804" s="392">
        <f>SUM('2. NCCF CAD'!N804,'3. NCCF USD'!N804,'4. NCCF EUR'!N804,'5. NCCF GBP'!N804,'6. NCCF Autres (inclus)'!N804)</f>
        <v>0</v>
      </c>
      <c r="O804" s="392">
        <f>SUM('2. NCCF CAD'!O804,'3. NCCF USD'!O804,'4. NCCF EUR'!O804,'5. NCCF GBP'!O804,'6. NCCF Autres (inclus)'!O804)</f>
        <v>0</v>
      </c>
      <c r="P804" s="392">
        <f>SUM('2. NCCF CAD'!P804,'3. NCCF USD'!P804,'4. NCCF EUR'!P804,'5. NCCF GBP'!P804,'6. NCCF Autres (inclus)'!P804)</f>
        <v>0</v>
      </c>
      <c r="Q804" s="392">
        <f>SUM('2. NCCF CAD'!Q804,'3. NCCF USD'!Q804,'4. NCCF EUR'!Q804,'5. NCCF GBP'!Q804,'6. NCCF Autres (inclus)'!Q804)</f>
        <v>0</v>
      </c>
      <c r="R804" s="392">
        <f>SUM('2. NCCF CAD'!R804,'3. NCCF USD'!R804,'4. NCCF EUR'!R804,'5. NCCF GBP'!R804,'6. NCCF Autres (inclus)'!R804)</f>
        <v>0</v>
      </c>
      <c r="S804" s="392">
        <f>SUM('2. NCCF CAD'!S804,'3. NCCF USD'!S804,'4. NCCF EUR'!S804,'5. NCCF GBP'!S804,'6. NCCF Autres (inclus)'!S804)</f>
        <v>0</v>
      </c>
      <c r="T804" s="392">
        <f>SUM('2. NCCF CAD'!T804,'3. NCCF USD'!T804,'4. NCCF EUR'!T804,'5. NCCF GBP'!T804,'6. NCCF Autres (inclus)'!T804)</f>
        <v>0</v>
      </c>
      <c r="U804" s="392">
        <f>SUM('2. NCCF CAD'!U804,'3. NCCF USD'!U804,'4. NCCF EUR'!U804,'5. NCCF GBP'!U804,'6. NCCF Autres (inclus)'!U804)</f>
        <v>0</v>
      </c>
      <c r="V804" s="393">
        <f>SUM('2. NCCF CAD'!V804,'3. NCCF USD'!V804,'4. NCCF EUR'!V804,'5. NCCF GBP'!V804,'6. NCCF Autres (inclus)'!V804)</f>
        <v>0</v>
      </c>
      <c r="W804" s="420">
        <f>SUM('2. NCCF CAD'!W804,'3. NCCF USD'!W804,'4. NCCF EUR'!W804,'5. NCCF GBP'!W804,'6. NCCF Autres (inclus)'!W804)</f>
        <v>0</v>
      </c>
      <c r="Y804" s="236"/>
    </row>
    <row r="805" spans="1:25" x14ac:dyDescent="0.25">
      <c r="B805" s="465"/>
      <c r="C805" s="275"/>
      <c r="D805" s="272" t="s">
        <v>94</v>
      </c>
      <c r="E805" s="273"/>
      <c r="F805" s="273"/>
      <c r="G805" s="367">
        <f>SUBTOTAL(9,G806:G807)</f>
        <v>0</v>
      </c>
      <c r="H805" s="368"/>
      <c r="I805" s="369"/>
      <c r="J805" s="369"/>
      <c r="K805" s="369"/>
      <c r="L805" s="363"/>
      <c r="M805" s="364"/>
      <c r="N805" s="364"/>
      <c r="O805" s="364"/>
      <c r="P805" s="364"/>
      <c r="Q805" s="364"/>
      <c r="R805" s="364"/>
      <c r="S805" s="364"/>
      <c r="T805" s="364"/>
      <c r="U805" s="364"/>
      <c r="V805" s="365"/>
      <c r="W805" s="365"/>
      <c r="Y805" s="238"/>
    </row>
    <row r="806" spans="1:25" outlineLevel="1" x14ac:dyDescent="0.25">
      <c r="B806" s="465"/>
      <c r="C806" s="272"/>
      <c r="D806" s="272"/>
      <c r="E806" s="273"/>
      <c r="F806" s="274" t="s">
        <v>95</v>
      </c>
      <c r="G806" s="394">
        <f>SUM('2. NCCF CAD'!G806,'3. NCCF USD'!G806,'4. NCCF EUR'!G806,'5. NCCF GBP'!G806,'6. NCCF Autres (inclus)'!G806)</f>
        <v>0</v>
      </c>
      <c r="H806" s="368"/>
      <c r="I806" s="369"/>
      <c r="J806" s="369"/>
      <c r="K806" s="369"/>
      <c r="L806" s="363"/>
      <c r="M806" s="364"/>
      <c r="N806" s="364"/>
      <c r="O806" s="364"/>
      <c r="P806" s="364"/>
      <c r="Q806" s="364"/>
      <c r="R806" s="364"/>
      <c r="S806" s="364"/>
      <c r="T806" s="364"/>
      <c r="U806" s="364"/>
      <c r="V806" s="365"/>
      <c r="W806" s="365"/>
      <c r="Y806" s="236"/>
    </row>
    <row r="807" spans="1:25" outlineLevel="1" x14ac:dyDescent="0.25">
      <c r="B807" s="465"/>
      <c r="C807" s="272"/>
      <c r="D807" s="272"/>
      <c r="E807" s="273"/>
      <c r="F807" s="274" t="s">
        <v>96</v>
      </c>
      <c r="G807" s="394">
        <f>SUM('2. NCCF CAD'!G807,'3. NCCF USD'!G807,'4. NCCF EUR'!G807,'5. NCCF GBP'!G807,'6. NCCF Autres (inclus)'!G807)</f>
        <v>0</v>
      </c>
      <c r="H807" s="368"/>
      <c r="I807" s="369"/>
      <c r="J807" s="369"/>
      <c r="K807" s="369"/>
      <c r="L807" s="363"/>
      <c r="M807" s="364"/>
      <c r="N807" s="364"/>
      <c r="O807" s="364"/>
      <c r="P807" s="364"/>
      <c r="Q807" s="364"/>
      <c r="R807" s="364"/>
      <c r="S807" s="364"/>
      <c r="T807" s="364"/>
      <c r="U807" s="364"/>
      <c r="V807" s="365"/>
      <c r="W807" s="365"/>
      <c r="Y807" s="236"/>
    </row>
    <row r="808" spans="1:25" outlineLevel="1" x14ac:dyDescent="0.25">
      <c r="B808" s="465"/>
      <c r="C808" s="273"/>
      <c r="D808" s="272"/>
      <c r="E808" s="275"/>
      <c r="F808" s="273"/>
      <c r="G808" s="367"/>
      <c r="H808" s="368"/>
      <c r="I808" s="369"/>
      <c r="J808" s="369"/>
      <c r="K808" s="370"/>
      <c r="L808" s="364"/>
      <c r="M808" s="364"/>
      <c r="N808" s="364"/>
      <c r="O808" s="364"/>
      <c r="P808" s="364"/>
      <c r="Q808" s="364"/>
      <c r="R808" s="364"/>
      <c r="S808" s="364"/>
      <c r="T808" s="364"/>
      <c r="U808" s="364"/>
      <c r="V808" s="364"/>
      <c r="W808" s="366"/>
      <c r="Y808" s="353"/>
    </row>
    <row r="809" spans="1:25" outlineLevel="1" x14ac:dyDescent="0.25">
      <c r="B809" s="465"/>
      <c r="C809" s="272" t="s">
        <v>324</v>
      </c>
      <c r="D809" s="272"/>
      <c r="E809" s="275"/>
      <c r="F809" s="273"/>
      <c r="G809" s="367">
        <f>SUBTOTAL(9,G810:G812)</f>
        <v>0</v>
      </c>
      <c r="H809" s="368">
        <f t="shared" ref="H809:W809" si="181">SUBTOTAL(9,H810:H812)</f>
        <v>0</v>
      </c>
      <c r="I809" s="369">
        <f t="shared" si="181"/>
        <v>0</v>
      </c>
      <c r="J809" s="369">
        <f t="shared" si="181"/>
        <v>0</v>
      </c>
      <c r="K809" s="370">
        <f t="shared" si="181"/>
        <v>0</v>
      </c>
      <c r="L809" s="364">
        <f t="shared" si="181"/>
        <v>0</v>
      </c>
      <c r="M809" s="364">
        <f t="shared" si="181"/>
        <v>0</v>
      </c>
      <c r="N809" s="364">
        <f t="shared" si="181"/>
        <v>0</v>
      </c>
      <c r="O809" s="364">
        <f t="shared" si="181"/>
        <v>0</v>
      </c>
      <c r="P809" s="364">
        <f t="shared" si="181"/>
        <v>0</v>
      </c>
      <c r="Q809" s="364">
        <f t="shared" si="181"/>
        <v>0</v>
      </c>
      <c r="R809" s="364">
        <f t="shared" si="181"/>
        <v>0</v>
      </c>
      <c r="S809" s="364">
        <f t="shared" si="181"/>
        <v>0</v>
      </c>
      <c r="T809" s="364">
        <f t="shared" si="181"/>
        <v>0</v>
      </c>
      <c r="U809" s="364">
        <f t="shared" si="181"/>
        <v>0</v>
      </c>
      <c r="V809" s="364">
        <f t="shared" si="181"/>
        <v>0</v>
      </c>
      <c r="W809" s="366">
        <f t="shared" si="181"/>
        <v>0</v>
      </c>
      <c r="Y809" s="354"/>
    </row>
    <row r="810" spans="1:25" outlineLevel="1" x14ac:dyDescent="0.25">
      <c r="B810" s="465"/>
      <c r="C810" s="273"/>
      <c r="D810" s="272"/>
      <c r="E810" s="275"/>
      <c r="F810" s="359" t="s">
        <v>150</v>
      </c>
      <c r="G810" s="394">
        <f>SUM('2. NCCF CAD'!G810,'3. NCCF USD'!G810,'4. NCCF EUR'!G810,'5. NCCF GBP'!G810,'6. NCCF Autres (inclus)'!G810)</f>
        <v>0</v>
      </c>
      <c r="H810" s="421">
        <f>SUM('2. NCCF CAD'!H810,'3. NCCF USD'!H810,'4. NCCF EUR'!H810,'5. NCCF GBP'!H810,'6. NCCF Autres (inclus)'!H810)</f>
        <v>0</v>
      </c>
      <c r="I810" s="389">
        <f>SUM('2. NCCF CAD'!I810,'3. NCCF USD'!I810,'4. NCCF EUR'!I810,'5. NCCF GBP'!I810,'6. NCCF Autres (inclus)'!I810)</f>
        <v>0</v>
      </c>
      <c r="J810" s="389">
        <f>SUM('2. NCCF CAD'!J810,'3. NCCF USD'!J810,'4. NCCF EUR'!J810,'5. NCCF GBP'!J810,'6. NCCF Autres (inclus)'!J810)</f>
        <v>0</v>
      </c>
      <c r="K810" s="390">
        <f>SUM('2. NCCF CAD'!K810,'3. NCCF USD'!K810,'4. NCCF EUR'!K810,'5. NCCF GBP'!K810,'6. NCCF Autres (inclus)'!K810)</f>
        <v>0</v>
      </c>
      <c r="L810" s="388">
        <f>SUM('2. NCCF CAD'!L810,'3. NCCF USD'!L810,'4. NCCF EUR'!L810,'5. NCCF GBP'!L810,'6. NCCF Autres (inclus)'!L810)</f>
        <v>0</v>
      </c>
      <c r="M810" s="396">
        <f>SUM('2. NCCF CAD'!M810,'3. NCCF USD'!M810,'4. NCCF EUR'!M810,'5. NCCF GBP'!M810,'6. NCCF Autres (inclus)'!M810)</f>
        <v>0</v>
      </c>
      <c r="N810" s="392">
        <f>SUM('2. NCCF CAD'!N810,'3. NCCF USD'!N810,'4. NCCF EUR'!N810,'5. NCCF GBP'!N810,'6. NCCF Autres (inclus)'!N810)</f>
        <v>0</v>
      </c>
      <c r="O810" s="392">
        <f>SUM('2. NCCF CAD'!O810,'3. NCCF USD'!O810,'4. NCCF EUR'!O810,'5. NCCF GBP'!O810,'6. NCCF Autres (inclus)'!O810)</f>
        <v>0</v>
      </c>
      <c r="P810" s="392">
        <f>SUM('2. NCCF CAD'!P810,'3. NCCF USD'!P810,'4. NCCF EUR'!P810,'5. NCCF GBP'!P810,'6. NCCF Autres (inclus)'!P810)</f>
        <v>0</v>
      </c>
      <c r="Q810" s="392">
        <f>SUM('2. NCCF CAD'!Q810,'3. NCCF USD'!Q810,'4. NCCF EUR'!Q810,'5. NCCF GBP'!Q810,'6. NCCF Autres (inclus)'!Q810)</f>
        <v>0</v>
      </c>
      <c r="R810" s="392">
        <f>SUM('2. NCCF CAD'!R810,'3. NCCF USD'!R810,'4. NCCF EUR'!R810,'5. NCCF GBP'!R810,'6. NCCF Autres (inclus)'!R810)</f>
        <v>0</v>
      </c>
      <c r="S810" s="392">
        <f>SUM('2. NCCF CAD'!S810,'3. NCCF USD'!S810,'4. NCCF EUR'!S810,'5. NCCF GBP'!S810,'6. NCCF Autres (inclus)'!S810)</f>
        <v>0</v>
      </c>
      <c r="T810" s="392">
        <f>SUM('2. NCCF CAD'!T810,'3. NCCF USD'!T810,'4. NCCF EUR'!T810,'5. NCCF GBP'!T810,'6. NCCF Autres (inclus)'!T810)</f>
        <v>0</v>
      </c>
      <c r="U810" s="392">
        <f>SUM('2. NCCF CAD'!U810,'3. NCCF USD'!U810,'4. NCCF EUR'!U810,'5. NCCF GBP'!U810,'6. NCCF Autres (inclus)'!U810)</f>
        <v>0</v>
      </c>
      <c r="V810" s="399">
        <f>SUM('2. NCCF CAD'!V810,'3. NCCF USD'!V810,'4. NCCF EUR'!V810,'5. NCCF GBP'!V810,'6. NCCF Autres (inclus)'!V810)</f>
        <v>0</v>
      </c>
      <c r="W810" s="409">
        <f>SUM('2. NCCF CAD'!W810,'3. NCCF USD'!W810,'4. NCCF EUR'!W810,'5. NCCF GBP'!W810,'6. NCCF Autres (inclus)'!W810)</f>
        <v>0</v>
      </c>
      <c r="Y810" s="236"/>
    </row>
    <row r="811" spans="1:25" outlineLevel="1" x14ac:dyDescent="0.25">
      <c r="B811" s="465"/>
      <c r="C811" s="273"/>
      <c r="D811" s="272"/>
      <c r="E811" s="275"/>
      <c r="F811" s="359" t="s">
        <v>151</v>
      </c>
      <c r="G811" s="394">
        <f>SUM('2. NCCF CAD'!G811,'3. NCCF USD'!G811,'4. NCCF EUR'!G811,'5. NCCF GBP'!G811,'6. NCCF Autres (inclus)'!G811)</f>
        <v>0</v>
      </c>
      <c r="H811" s="421">
        <f>SUM('2. NCCF CAD'!H811,'3. NCCF USD'!H811,'4. NCCF EUR'!H811,'5. NCCF GBP'!H811,'6. NCCF Autres (inclus)'!H811)</f>
        <v>0</v>
      </c>
      <c r="I811" s="389">
        <f>SUM('2. NCCF CAD'!I811,'3. NCCF USD'!I811,'4. NCCF EUR'!I811,'5. NCCF GBP'!I811,'6. NCCF Autres (inclus)'!I811)</f>
        <v>0</v>
      </c>
      <c r="J811" s="389">
        <f>SUM('2. NCCF CAD'!J811,'3. NCCF USD'!J811,'4. NCCF EUR'!J811,'5. NCCF GBP'!J811,'6. NCCF Autres (inclus)'!J811)</f>
        <v>0</v>
      </c>
      <c r="K811" s="390">
        <f>SUM('2. NCCF CAD'!K811,'3. NCCF USD'!K811,'4. NCCF EUR'!K811,'5. NCCF GBP'!K811,'6. NCCF Autres (inclus)'!K811)</f>
        <v>0</v>
      </c>
      <c r="L811" s="388">
        <f>SUM('2. NCCF CAD'!L811,'3. NCCF USD'!L811,'4. NCCF EUR'!L811,'5. NCCF GBP'!L811,'6. NCCF Autres (inclus)'!L811)</f>
        <v>0</v>
      </c>
      <c r="M811" s="396">
        <f>SUM('2. NCCF CAD'!M811,'3. NCCF USD'!M811,'4. NCCF EUR'!M811,'5. NCCF GBP'!M811,'6. NCCF Autres (inclus)'!M811)</f>
        <v>0</v>
      </c>
      <c r="N811" s="392">
        <f>SUM('2. NCCF CAD'!N811,'3. NCCF USD'!N811,'4. NCCF EUR'!N811,'5. NCCF GBP'!N811,'6. NCCF Autres (inclus)'!N811)</f>
        <v>0</v>
      </c>
      <c r="O811" s="392">
        <f>SUM('2. NCCF CAD'!O811,'3. NCCF USD'!O811,'4. NCCF EUR'!O811,'5. NCCF GBP'!O811,'6. NCCF Autres (inclus)'!O811)</f>
        <v>0</v>
      </c>
      <c r="P811" s="392">
        <f>SUM('2. NCCF CAD'!P811,'3. NCCF USD'!P811,'4. NCCF EUR'!P811,'5. NCCF GBP'!P811,'6. NCCF Autres (inclus)'!P811)</f>
        <v>0</v>
      </c>
      <c r="Q811" s="392">
        <f>SUM('2. NCCF CAD'!Q811,'3. NCCF USD'!Q811,'4. NCCF EUR'!Q811,'5. NCCF GBP'!Q811,'6. NCCF Autres (inclus)'!Q811)</f>
        <v>0</v>
      </c>
      <c r="R811" s="392">
        <f>SUM('2. NCCF CAD'!R811,'3. NCCF USD'!R811,'4. NCCF EUR'!R811,'5. NCCF GBP'!R811,'6. NCCF Autres (inclus)'!R811)</f>
        <v>0</v>
      </c>
      <c r="S811" s="392">
        <f>SUM('2. NCCF CAD'!S811,'3. NCCF USD'!S811,'4. NCCF EUR'!S811,'5. NCCF GBP'!S811,'6. NCCF Autres (inclus)'!S811)</f>
        <v>0</v>
      </c>
      <c r="T811" s="392">
        <f>SUM('2. NCCF CAD'!T811,'3. NCCF USD'!T811,'4. NCCF EUR'!T811,'5. NCCF GBP'!T811,'6. NCCF Autres (inclus)'!T811)</f>
        <v>0</v>
      </c>
      <c r="U811" s="392">
        <f>SUM('2. NCCF CAD'!U811,'3. NCCF USD'!U811,'4. NCCF EUR'!U811,'5. NCCF GBP'!U811,'6. NCCF Autres (inclus)'!U811)</f>
        <v>0</v>
      </c>
      <c r="V811" s="399">
        <f>SUM('2. NCCF CAD'!V811,'3. NCCF USD'!V811,'4. NCCF EUR'!V811,'5. NCCF GBP'!V811,'6. NCCF Autres (inclus)'!V811)</f>
        <v>0</v>
      </c>
      <c r="W811" s="409">
        <f>SUM('2. NCCF CAD'!W811,'3. NCCF USD'!W811,'4. NCCF EUR'!W811,'5. NCCF GBP'!W811,'6. NCCF Autres (inclus)'!W811)</f>
        <v>0</v>
      </c>
      <c r="Y811" s="236"/>
    </row>
    <row r="812" spans="1:25" outlineLevel="1" x14ac:dyDescent="0.25">
      <c r="B812" s="465"/>
      <c r="C812" s="273"/>
      <c r="D812" s="272"/>
      <c r="E812" s="275"/>
      <c r="F812" s="359" t="s">
        <v>152</v>
      </c>
      <c r="G812" s="394">
        <f>SUM('2. NCCF CAD'!G812,'3. NCCF USD'!G812,'4. NCCF EUR'!G812,'5. NCCF GBP'!G812,'6. NCCF Autres (inclus)'!G812)</f>
        <v>0</v>
      </c>
      <c r="H812" s="421">
        <f>SUM('2. NCCF CAD'!H812,'3. NCCF USD'!H812,'4. NCCF EUR'!H812,'5. NCCF GBP'!H812,'6. NCCF Autres (inclus)'!H812)</f>
        <v>0</v>
      </c>
      <c r="I812" s="389">
        <f>SUM('2. NCCF CAD'!I812,'3. NCCF USD'!I812,'4. NCCF EUR'!I812,'5. NCCF GBP'!I812,'6. NCCF Autres (inclus)'!I812)</f>
        <v>0</v>
      </c>
      <c r="J812" s="389">
        <f>SUM('2. NCCF CAD'!J812,'3. NCCF USD'!J812,'4. NCCF EUR'!J812,'5. NCCF GBP'!J812,'6. NCCF Autres (inclus)'!J812)</f>
        <v>0</v>
      </c>
      <c r="K812" s="390">
        <f>SUM('2. NCCF CAD'!K812,'3. NCCF USD'!K812,'4. NCCF EUR'!K812,'5. NCCF GBP'!K812,'6. NCCF Autres (inclus)'!K812)</f>
        <v>0</v>
      </c>
      <c r="L812" s="388">
        <f>SUM('2. NCCF CAD'!L812,'3. NCCF USD'!L812,'4. NCCF EUR'!L812,'5. NCCF GBP'!L812,'6. NCCF Autres (inclus)'!L812)</f>
        <v>0</v>
      </c>
      <c r="M812" s="396">
        <f>SUM('2. NCCF CAD'!M812,'3. NCCF USD'!M812,'4. NCCF EUR'!M812,'5. NCCF GBP'!M812,'6. NCCF Autres (inclus)'!M812)</f>
        <v>0</v>
      </c>
      <c r="N812" s="392">
        <f>SUM('2. NCCF CAD'!N812,'3. NCCF USD'!N812,'4. NCCF EUR'!N812,'5. NCCF GBP'!N812,'6. NCCF Autres (inclus)'!N812)</f>
        <v>0</v>
      </c>
      <c r="O812" s="392">
        <f>SUM('2. NCCF CAD'!O812,'3. NCCF USD'!O812,'4. NCCF EUR'!O812,'5. NCCF GBP'!O812,'6. NCCF Autres (inclus)'!O812)</f>
        <v>0</v>
      </c>
      <c r="P812" s="392">
        <f>SUM('2. NCCF CAD'!P812,'3. NCCF USD'!P812,'4. NCCF EUR'!P812,'5. NCCF GBP'!P812,'6. NCCF Autres (inclus)'!P812)</f>
        <v>0</v>
      </c>
      <c r="Q812" s="392">
        <f>SUM('2. NCCF CAD'!Q812,'3. NCCF USD'!Q812,'4. NCCF EUR'!Q812,'5. NCCF GBP'!Q812,'6. NCCF Autres (inclus)'!Q812)</f>
        <v>0</v>
      </c>
      <c r="R812" s="392">
        <f>SUM('2. NCCF CAD'!R812,'3. NCCF USD'!R812,'4. NCCF EUR'!R812,'5. NCCF GBP'!R812,'6. NCCF Autres (inclus)'!R812)</f>
        <v>0</v>
      </c>
      <c r="S812" s="392">
        <f>SUM('2. NCCF CAD'!S812,'3. NCCF USD'!S812,'4. NCCF EUR'!S812,'5. NCCF GBP'!S812,'6. NCCF Autres (inclus)'!S812)</f>
        <v>0</v>
      </c>
      <c r="T812" s="392">
        <f>SUM('2. NCCF CAD'!T812,'3. NCCF USD'!T812,'4. NCCF EUR'!T812,'5. NCCF GBP'!T812,'6. NCCF Autres (inclus)'!T812)</f>
        <v>0</v>
      </c>
      <c r="U812" s="392">
        <f>SUM('2. NCCF CAD'!U812,'3. NCCF USD'!U812,'4. NCCF EUR'!U812,'5. NCCF GBP'!U812,'6. NCCF Autres (inclus)'!U812)</f>
        <v>0</v>
      </c>
      <c r="V812" s="399">
        <f>SUM('2. NCCF CAD'!V812,'3. NCCF USD'!V812,'4. NCCF EUR'!V812,'5. NCCF GBP'!V812,'6. NCCF Autres (inclus)'!V812)</f>
        <v>0</v>
      </c>
      <c r="W812" s="409">
        <f>SUM('2. NCCF CAD'!W812,'3. NCCF USD'!W812,'4. NCCF EUR'!W812,'5. NCCF GBP'!W812,'6. NCCF Autres (inclus)'!W812)</f>
        <v>0</v>
      </c>
      <c r="Y812" s="236"/>
    </row>
    <row r="813" spans="1:25" x14ac:dyDescent="0.25">
      <c r="B813" s="465"/>
      <c r="C813" s="272"/>
      <c r="D813" s="272"/>
      <c r="E813" s="273"/>
      <c r="F813" s="273"/>
      <c r="G813" s="367"/>
      <c r="H813" s="369"/>
      <c r="I813" s="369"/>
      <c r="J813" s="369"/>
      <c r="K813" s="369"/>
      <c r="L813" s="363"/>
      <c r="M813" s="364"/>
      <c r="N813" s="364"/>
      <c r="O813" s="364"/>
      <c r="P813" s="364"/>
      <c r="Q813" s="364"/>
      <c r="R813" s="364"/>
      <c r="S813" s="364"/>
      <c r="T813" s="364"/>
      <c r="U813" s="364"/>
      <c r="V813" s="365"/>
      <c r="W813" s="365"/>
      <c r="Y813" s="235"/>
    </row>
    <row r="814" spans="1:25" s="79" customFormat="1" ht="16.2" thickBot="1" x14ac:dyDescent="0.3">
      <c r="A814" s="51"/>
      <c r="B814" s="279" t="s">
        <v>325</v>
      </c>
      <c r="C814" s="483"/>
      <c r="D814" s="483"/>
      <c r="E814" s="483"/>
      <c r="F814" s="483"/>
      <c r="G814" s="54">
        <f t="shared" ref="G814:W814" si="182">SUBTOTAL(9,G574:G813)</f>
        <v>0</v>
      </c>
      <c r="H814" s="55">
        <f t="shared" si="182"/>
        <v>0</v>
      </c>
      <c r="I814" s="55">
        <f t="shared" si="182"/>
        <v>0</v>
      </c>
      <c r="J814" s="55">
        <f t="shared" si="182"/>
        <v>0</v>
      </c>
      <c r="K814" s="55">
        <f t="shared" si="182"/>
        <v>0</v>
      </c>
      <c r="L814" s="56">
        <f t="shared" si="182"/>
        <v>0</v>
      </c>
      <c r="M814" s="57">
        <f t="shared" si="182"/>
        <v>0</v>
      </c>
      <c r="N814" s="57">
        <f t="shared" si="182"/>
        <v>0</v>
      </c>
      <c r="O814" s="57">
        <f t="shared" si="182"/>
        <v>0</v>
      </c>
      <c r="P814" s="57">
        <f t="shared" si="182"/>
        <v>0</v>
      </c>
      <c r="Q814" s="57">
        <f t="shared" si="182"/>
        <v>0</v>
      </c>
      <c r="R814" s="57">
        <f t="shared" si="182"/>
        <v>0</v>
      </c>
      <c r="S814" s="57">
        <f t="shared" si="182"/>
        <v>0</v>
      </c>
      <c r="T814" s="57">
        <f t="shared" si="182"/>
        <v>0</v>
      </c>
      <c r="U814" s="57">
        <f t="shared" si="182"/>
        <v>0</v>
      </c>
      <c r="V814" s="58">
        <f t="shared" si="182"/>
        <v>0</v>
      </c>
      <c r="W814" s="58">
        <f t="shared" si="182"/>
        <v>0</v>
      </c>
      <c r="X814" s="51"/>
      <c r="Y814" s="357"/>
    </row>
    <row r="815" spans="1:25" ht="13.8" thickBot="1" x14ac:dyDescent="0.3">
      <c r="G815" s="89"/>
      <c r="H815" s="89"/>
      <c r="I815" s="89"/>
      <c r="J815" s="89"/>
      <c r="K815" s="89"/>
      <c r="L815" s="89"/>
      <c r="M815" s="89"/>
      <c r="N815" s="89"/>
      <c r="O815" s="89"/>
      <c r="P815" s="89"/>
      <c r="Q815" s="89"/>
      <c r="R815" s="89"/>
      <c r="S815" s="89"/>
      <c r="T815" s="89"/>
      <c r="U815" s="89"/>
      <c r="V815" s="89"/>
      <c r="W815" s="89"/>
      <c r="Y815" s="240"/>
    </row>
    <row r="816" spans="1:25" s="79" customFormat="1" ht="16.2" thickBot="1" x14ac:dyDescent="0.3">
      <c r="A816" s="51"/>
      <c r="B816" s="433" t="s">
        <v>326</v>
      </c>
      <c r="C816" s="475"/>
      <c r="D816" s="475"/>
      <c r="E816" s="475"/>
      <c r="F816" s="475"/>
      <c r="G816" s="490"/>
      <c r="H816" s="480"/>
      <c r="I816" s="480"/>
      <c r="J816" s="480"/>
      <c r="K816" s="480"/>
      <c r="L816" s="480"/>
      <c r="M816" s="481"/>
      <c r="N816" s="480"/>
      <c r="O816" s="480"/>
      <c r="P816" s="480"/>
      <c r="Q816" s="480"/>
      <c r="R816" s="480"/>
      <c r="S816" s="480"/>
      <c r="T816" s="480"/>
      <c r="U816" s="480"/>
      <c r="V816" s="480"/>
      <c r="W816" s="482"/>
      <c r="X816" s="51"/>
      <c r="Y816" s="519"/>
    </row>
    <row r="817" spans="1:25" s="79" customFormat="1" ht="12.75" customHeight="1" x14ac:dyDescent="0.25">
      <c r="A817" s="51"/>
      <c r="B817" s="295"/>
      <c r="C817" s="439" t="s">
        <v>327</v>
      </c>
      <c r="D817" s="273"/>
      <c r="E817" s="273"/>
      <c r="F817" s="273"/>
      <c r="G817" s="583"/>
      <c r="H817" s="364">
        <f t="shared" ref="H817:V817" si="183">SUBTOTAL(9,H818:H819)</f>
        <v>0</v>
      </c>
      <c r="I817" s="364">
        <f t="shared" si="183"/>
        <v>0</v>
      </c>
      <c r="J817" s="364">
        <f t="shared" si="183"/>
        <v>0</v>
      </c>
      <c r="K817" s="364">
        <f t="shared" si="183"/>
        <v>0</v>
      </c>
      <c r="L817" s="363">
        <f t="shared" si="183"/>
        <v>0</v>
      </c>
      <c r="M817" s="31">
        <f t="shared" si="183"/>
        <v>0</v>
      </c>
      <c r="N817" s="364">
        <f t="shared" si="183"/>
        <v>0</v>
      </c>
      <c r="O817" s="364">
        <f t="shared" si="183"/>
        <v>0</v>
      </c>
      <c r="P817" s="364">
        <f t="shared" si="183"/>
        <v>0</v>
      </c>
      <c r="Q817" s="364">
        <f t="shared" si="183"/>
        <v>0</v>
      </c>
      <c r="R817" s="364">
        <f t="shared" si="183"/>
        <v>0</v>
      </c>
      <c r="S817" s="364">
        <f t="shared" si="183"/>
        <v>0</v>
      </c>
      <c r="T817" s="364">
        <f t="shared" si="183"/>
        <v>0</v>
      </c>
      <c r="U817" s="364">
        <f t="shared" si="183"/>
        <v>0</v>
      </c>
      <c r="V817" s="364">
        <f t="shared" si="183"/>
        <v>0</v>
      </c>
      <c r="W817" s="583"/>
      <c r="X817" s="51"/>
      <c r="Y817" s="235"/>
    </row>
    <row r="818" spans="1:25" s="79" customFormat="1" ht="12.75" customHeight="1" x14ac:dyDescent="0.25">
      <c r="A818" s="51"/>
      <c r="B818" s="295"/>
      <c r="C818" s="273"/>
      <c r="D818" s="273"/>
      <c r="E818" s="273"/>
      <c r="F818" s="274" t="s">
        <v>328</v>
      </c>
      <c r="G818" s="367"/>
      <c r="H818" s="395">
        <f>SUM('2. NCCF CAD'!H818,'3. NCCF USD'!H818,'4. NCCF EUR'!H818,'5. NCCF GBP'!H818,'6. NCCF Autres (inclus)'!H818)</f>
        <v>0</v>
      </c>
      <c r="I818" s="389">
        <f>SUM('2. NCCF CAD'!I818,'3. NCCF USD'!I818,'4. NCCF EUR'!I818,'5. NCCF GBP'!I818,'6. NCCF Autres (inclus)'!I818)</f>
        <v>0</v>
      </c>
      <c r="J818" s="389">
        <f>SUM('2. NCCF CAD'!J818,'3. NCCF USD'!J818,'4. NCCF EUR'!J818,'5. NCCF GBP'!J818,'6. NCCF Autres (inclus)'!J818)</f>
        <v>0</v>
      </c>
      <c r="K818" s="390">
        <f>SUM('2. NCCF CAD'!K818,'3. NCCF USD'!K818,'4. NCCF EUR'!K818,'5. NCCF GBP'!K818,'6. NCCF Autres (inclus)'!K818)</f>
        <v>0</v>
      </c>
      <c r="L818" s="388">
        <f>SUM('2. NCCF CAD'!L818,'3. NCCF USD'!L818,'4. NCCF EUR'!L818,'5. NCCF GBP'!L818,'6. NCCF Autres (inclus)'!L818)</f>
        <v>0</v>
      </c>
      <c r="M818" s="396">
        <f>SUM('2. NCCF CAD'!M818,'3. NCCF USD'!M818,'4. NCCF EUR'!M818,'5. NCCF GBP'!M818,'6. NCCF Autres (inclus)'!M818)</f>
        <v>0</v>
      </c>
      <c r="N818" s="392">
        <f>SUM('2. NCCF CAD'!N818,'3. NCCF USD'!N818,'4. NCCF EUR'!N818,'5. NCCF GBP'!N818,'6. NCCF Autres (inclus)'!N818)</f>
        <v>0</v>
      </c>
      <c r="O818" s="392">
        <f>SUM('2. NCCF CAD'!O818,'3. NCCF USD'!O818,'4. NCCF EUR'!O818,'5. NCCF GBP'!O818,'6. NCCF Autres (inclus)'!O818)</f>
        <v>0</v>
      </c>
      <c r="P818" s="392">
        <f>SUM('2. NCCF CAD'!P818,'3. NCCF USD'!P818,'4. NCCF EUR'!P818,'5. NCCF GBP'!P818,'6. NCCF Autres (inclus)'!P818)</f>
        <v>0</v>
      </c>
      <c r="Q818" s="392">
        <f>SUM('2. NCCF CAD'!Q818,'3. NCCF USD'!Q818,'4. NCCF EUR'!Q818,'5. NCCF GBP'!Q818,'6. NCCF Autres (inclus)'!Q818)</f>
        <v>0</v>
      </c>
      <c r="R818" s="392">
        <f>SUM('2. NCCF CAD'!R818,'3. NCCF USD'!R818,'4. NCCF EUR'!R818,'5. NCCF GBP'!R818,'6. NCCF Autres (inclus)'!R818)</f>
        <v>0</v>
      </c>
      <c r="S818" s="392">
        <f>SUM('2. NCCF CAD'!S818,'3. NCCF USD'!S818,'4. NCCF EUR'!S818,'5. NCCF GBP'!S818,'6. NCCF Autres (inclus)'!S818)</f>
        <v>0</v>
      </c>
      <c r="T818" s="392">
        <f>SUM('2. NCCF CAD'!T818,'3. NCCF USD'!T818,'4. NCCF EUR'!T818,'5. NCCF GBP'!T818,'6. NCCF Autres (inclus)'!T818)</f>
        <v>0</v>
      </c>
      <c r="U818" s="392">
        <f>SUM('2. NCCF CAD'!U818,'3. NCCF USD'!U818,'4. NCCF EUR'!U818,'5. NCCF GBP'!U818,'6. NCCF Autres (inclus)'!U818)</f>
        <v>0</v>
      </c>
      <c r="V818" s="399">
        <f>SUM('2. NCCF CAD'!V818,'3. NCCF USD'!V818,'4. NCCF EUR'!V818,'5. NCCF GBP'!V818,'6. NCCF Autres (inclus)'!V818)</f>
        <v>0</v>
      </c>
      <c r="W818" s="367"/>
      <c r="X818" s="51"/>
      <c r="Y818" s="236"/>
    </row>
    <row r="819" spans="1:25" s="79" customFormat="1" ht="12.75" customHeight="1" x14ac:dyDescent="0.25">
      <c r="A819" s="51"/>
      <c r="B819" s="295"/>
      <c r="C819" s="273"/>
      <c r="D819" s="273"/>
      <c r="E819" s="273"/>
      <c r="F819" s="274" t="s">
        <v>329</v>
      </c>
      <c r="G819" s="367"/>
      <c r="H819" s="395">
        <f>SUM('2. NCCF CAD'!H819,'3. NCCF USD'!H819,'4. NCCF EUR'!H819,'5. NCCF GBP'!H819,'6. NCCF Autres (inclus)'!H819)</f>
        <v>0</v>
      </c>
      <c r="I819" s="389">
        <f>SUM('2. NCCF CAD'!I819,'3. NCCF USD'!I819,'4. NCCF EUR'!I819,'5. NCCF GBP'!I819,'6. NCCF Autres (inclus)'!I819)</f>
        <v>0</v>
      </c>
      <c r="J819" s="389">
        <f>SUM('2. NCCF CAD'!J819,'3. NCCF USD'!J819,'4. NCCF EUR'!J819,'5. NCCF GBP'!J819,'6. NCCF Autres (inclus)'!J819)</f>
        <v>0</v>
      </c>
      <c r="K819" s="390">
        <f>SUM('2. NCCF CAD'!K819,'3. NCCF USD'!K819,'4. NCCF EUR'!K819,'5. NCCF GBP'!K819,'6. NCCF Autres (inclus)'!K819)</f>
        <v>0</v>
      </c>
      <c r="L819" s="388">
        <f>SUM('2. NCCF CAD'!L819,'3. NCCF USD'!L819,'4. NCCF EUR'!L819,'5. NCCF GBP'!L819,'6. NCCF Autres (inclus)'!L819)</f>
        <v>0</v>
      </c>
      <c r="M819" s="396">
        <f>SUM('2. NCCF CAD'!M819,'3. NCCF USD'!M819,'4. NCCF EUR'!M819,'5. NCCF GBP'!M819,'6. NCCF Autres (inclus)'!M819)</f>
        <v>0</v>
      </c>
      <c r="N819" s="392">
        <f>SUM('2. NCCF CAD'!N819,'3. NCCF USD'!N819,'4. NCCF EUR'!N819,'5. NCCF GBP'!N819,'6. NCCF Autres (inclus)'!N819)</f>
        <v>0</v>
      </c>
      <c r="O819" s="392">
        <f>SUM('2. NCCF CAD'!O819,'3. NCCF USD'!O819,'4. NCCF EUR'!O819,'5. NCCF GBP'!O819,'6. NCCF Autres (inclus)'!O819)</f>
        <v>0</v>
      </c>
      <c r="P819" s="392">
        <f>SUM('2. NCCF CAD'!P819,'3. NCCF USD'!P819,'4. NCCF EUR'!P819,'5. NCCF GBP'!P819,'6. NCCF Autres (inclus)'!P819)</f>
        <v>0</v>
      </c>
      <c r="Q819" s="392">
        <f>SUM('2. NCCF CAD'!Q819,'3. NCCF USD'!Q819,'4. NCCF EUR'!Q819,'5. NCCF GBP'!Q819,'6. NCCF Autres (inclus)'!Q819)</f>
        <v>0</v>
      </c>
      <c r="R819" s="392">
        <f>SUM('2. NCCF CAD'!R819,'3. NCCF USD'!R819,'4. NCCF EUR'!R819,'5. NCCF GBP'!R819,'6. NCCF Autres (inclus)'!R819)</f>
        <v>0</v>
      </c>
      <c r="S819" s="392">
        <f>SUM('2. NCCF CAD'!S819,'3. NCCF USD'!S819,'4. NCCF EUR'!S819,'5. NCCF GBP'!S819,'6. NCCF Autres (inclus)'!S819)</f>
        <v>0</v>
      </c>
      <c r="T819" s="392">
        <f>SUM('2. NCCF CAD'!T819,'3. NCCF USD'!T819,'4. NCCF EUR'!T819,'5. NCCF GBP'!T819,'6. NCCF Autres (inclus)'!T819)</f>
        <v>0</v>
      </c>
      <c r="U819" s="392">
        <f>SUM('2. NCCF CAD'!U819,'3. NCCF USD'!U819,'4. NCCF EUR'!U819,'5. NCCF GBP'!U819,'6. NCCF Autres (inclus)'!U819)</f>
        <v>0</v>
      </c>
      <c r="V819" s="399">
        <f>SUM('2. NCCF CAD'!V819,'3. NCCF USD'!V819,'4. NCCF EUR'!V819,'5. NCCF GBP'!V819,'6. NCCF Autres (inclus)'!V819)</f>
        <v>0</v>
      </c>
      <c r="W819" s="367"/>
      <c r="X819" s="51"/>
      <c r="Y819" s="236"/>
    </row>
    <row r="820" spans="1:25" s="79" customFormat="1" ht="12.75" customHeight="1" x14ac:dyDescent="0.25">
      <c r="A820" s="51"/>
      <c r="B820" s="295"/>
      <c r="C820" s="273"/>
      <c r="D820" s="273"/>
      <c r="E820" s="273"/>
      <c r="F820" s="273"/>
      <c r="G820" s="367"/>
      <c r="H820" s="369"/>
      <c r="I820" s="369"/>
      <c r="J820" s="369"/>
      <c r="K820" s="370"/>
      <c r="L820" s="364"/>
      <c r="M820" s="364"/>
      <c r="N820" s="364"/>
      <c r="O820" s="364"/>
      <c r="P820" s="364"/>
      <c r="Q820" s="364"/>
      <c r="R820" s="364"/>
      <c r="S820" s="364"/>
      <c r="T820" s="364"/>
      <c r="U820" s="364"/>
      <c r="V820" s="364"/>
      <c r="W820" s="367"/>
      <c r="X820" s="51"/>
      <c r="Y820" s="237"/>
    </row>
    <row r="821" spans="1:25" s="79" customFormat="1" ht="15" x14ac:dyDescent="0.25">
      <c r="A821" s="51"/>
      <c r="B821" s="295"/>
      <c r="C821" s="439" t="s">
        <v>330</v>
      </c>
      <c r="D821" s="272"/>
      <c r="E821" s="275"/>
      <c r="F821" s="273"/>
      <c r="G821" s="367"/>
      <c r="H821" s="364"/>
      <c r="I821" s="364"/>
      <c r="J821" s="364"/>
      <c r="K821" s="364"/>
      <c r="L821" s="363"/>
      <c r="M821" s="31"/>
      <c r="N821" s="364"/>
      <c r="O821" s="364"/>
      <c r="P821" s="364"/>
      <c r="Q821" s="364"/>
      <c r="R821" s="364"/>
      <c r="S821" s="364"/>
      <c r="T821" s="364"/>
      <c r="U821" s="364"/>
      <c r="V821" s="364"/>
      <c r="W821" s="367"/>
      <c r="X821" s="51"/>
      <c r="Y821" s="235"/>
    </row>
    <row r="822" spans="1:25" s="79" customFormat="1" ht="12.75" customHeight="1" x14ac:dyDescent="0.25">
      <c r="A822" s="51"/>
      <c r="B822" s="295"/>
      <c r="C822" s="273"/>
      <c r="D822" s="272" t="s">
        <v>98</v>
      </c>
      <c r="E822" s="275"/>
      <c r="F822" s="273"/>
      <c r="G822" s="367"/>
      <c r="H822" s="364">
        <f t="shared" ref="H822:V822" si="184">SUBTOTAL(9,H823:H826)</f>
        <v>0</v>
      </c>
      <c r="I822" s="364">
        <f t="shared" si="184"/>
        <v>0</v>
      </c>
      <c r="J822" s="364">
        <f t="shared" si="184"/>
        <v>0</v>
      </c>
      <c r="K822" s="364">
        <f t="shared" si="184"/>
        <v>0</v>
      </c>
      <c r="L822" s="363">
        <f t="shared" si="184"/>
        <v>0</v>
      </c>
      <c r="M822" s="31">
        <f t="shared" si="184"/>
        <v>0</v>
      </c>
      <c r="N822" s="364">
        <f t="shared" si="184"/>
        <v>0</v>
      </c>
      <c r="O822" s="364">
        <f t="shared" si="184"/>
        <v>0</v>
      </c>
      <c r="P822" s="364">
        <f t="shared" si="184"/>
        <v>0</v>
      </c>
      <c r="Q822" s="364">
        <f t="shared" si="184"/>
        <v>0</v>
      </c>
      <c r="R822" s="364">
        <f t="shared" si="184"/>
        <v>0</v>
      </c>
      <c r="S822" s="364">
        <f t="shared" si="184"/>
        <v>0</v>
      </c>
      <c r="T822" s="364">
        <f t="shared" si="184"/>
        <v>0</v>
      </c>
      <c r="U822" s="364">
        <f t="shared" si="184"/>
        <v>0</v>
      </c>
      <c r="V822" s="364">
        <f t="shared" si="184"/>
        <v>0</v>
      </c>
      <c r="W822" s="367"/>
      <c r="X822" s="51"/>
      <c r="Y822" s="235"/>
    </row>
    <row r="823" spans="1:25" s="79" customFormat="1" ht="12.75" customHeight="1" outlineLevel="1" x14ac:dyDescent="0.25">
      <c r="A823" s="51"/>
      <c r="B823" s="295"/>
      <c r="C823" s="273"/>
      <c r="D823" s="272"/>
      <c r="E823" s="273"/>
      <c r="F823" s="274" t="s">
        <v>331</v>
      </c>
      <c r="G823" s="367"/>
      <c r="H823" s="395">
        <f>SUM('2. NCCF CAD'!H823,'3. NCCF USD'!H823,'4. NCCF EUR'!H823,'5. NCCF GBP'!H823,'6. NCCF Autres (inclus)'!H823)</f>
        <v>0</v>
      </c>
      <c r="I823" s="389">
        <f>SUM('2. NCCF CAD'!I823,'3. NCCF USD'!I823,'4. NCCF EUR'!I823,'5. NCCF GBP'!I823,'6. NCCF Autres (inclus)'!I823)</f>
        <v>0</v>
      </c>
      <c r="J823" s="389">
        <f>SUM('2. NCCF CAD'!J823,'3. NCCF USD'!J823,'4. NCCF EUR'!J823,'5. NCCF GBP'!J823,'6. NCCF Autres (inclus)'!J823)</f>
        <v>0</v>
      </c>
      <c r="K823" s="436">
        <f>SUM('2. NCCF CAD'!K823,'3. NCCF USD'!K823,'4. NCCF EUR'!K823,'5. NCCF GBP'!K823,'6. NCCF Autres (inclus)'!K823)</f>
        <v>0</v>
      </c>
      <c r="L823" s="391">
        <f>SUM('2. NCCF CAD'!L823,'3. NCCF USD'!L823,'4. NCCF EUR'!L823,'5. NCCF GBP'!L823,'6. NCCF Autres (inclus)'!L823)</f>
        <v>0</v>
      </c>
      <c r="M823" s="396">
        <f>SUM('2. NCCF CAD'!M823,'3. NCCF USD'!M823,'4. NCCF EUR'!M823,'5. NCCF GBP'!M823,'6. NCCF Autres (inclus)'!M823)</f>
        <v>0</v>
      </c>
      <c r="N823" s="392">
        <f>SUM('2. NCCF CAD'!N823,'3. NCCF USD'!N823,'4. NCCF EUR'!N823,'5. NCCF GBP'!N823,'6. NCCF Autres (inclus)'!N823)</f>
        <v>0</v>
      </c>
      <c r="O823" s="392">
        <f>SUM('2. NCCF CAD'!O823,'3. NCCF USD'!O823,'4. NCCF EUR'!O823,'5. NCCF GBP'!O823,'6. NCCF Autres (inclus)'!O823)</f>
        <v>0</v>
      </c>
      <c r="P823" s="392">
        <f>SUM('2. NCCF CAD'!P823,'3. NCCF USD'!P823,'4. NCCF EUR'!P823,'5. NCCF GBP'!P823,'6. NCCF Autres (inclus)'!P823)</f>
        <v>0</v>
      </c>
      <c r="Q823" s="392">
        <f>SUM('2. NCCF CAD'!Q823,'3. NCCF USD'!Q823,'4. NCCF EUR'!Q823,'5. NCCF GBP'!Q823,'6. NCCF Autres (inclus)'!Q823)</f>
        <v>0</v>
      </c>
      <c r="R823" s="392">
        <f>SUM('2. NCCF CAD'!R823,'3. NCCF USD'!R823,'4. NCCF EUR'!R823,'5. NCCF GBP'!R823,'6. NCCF Autres (inclus)'!R823)</f>
        <v>0</v>
      </c>
      <c r="S823" s="392">
        <f>SUM('2. NCCF CAD'!S823,'3. NCCF USD'!S823,'4. NCCF EUR'!S823,'5. NCCF GBP'!S823,'6. NCCF Autres (inclus)'!S823)</f>
        <v>0</v>
      </c>
      <c r="T823" s="392">
        <f>SUM('2. NCCF CAD'!T823,'3. NCCF USD'!T823,'4. NCCF EUR'!T823,'5. NCCF GBP'!T823,'6. NCCF Autres (inclus)'!T823)</f>
        <v>0</v>
      </c>
      <c r="U823" s="392">
        <f>SUM('2. NCCF CAD'!U823,'3. NCCF USD'!U823,'4. NCCF EUR'!U823,'5. NCCF GBP'!U823,'6. NCCF Autres (inclus)'!U823)</f>
        <v>0</v>
      </c>
      <c r="V823" s="399">
        <f>SUM('2. NCCF CAD'!V823,'3. NCCF USD'!V823,'4. NCCF EUR'!V823,'5. NCCF GBP'!V823,'6. NCCF Autres (inclus)'!V823)</f>
        <v>0</v>
      </c>
      <c r="W823" s="367"/>
      <c r="X823" s="51"/>
      <c r="Y823" s="236"/>
    </row>
    <row r="824" spans="1:25" s="79" customFormat="1" ht="12.75" customHeight="1" outlineLevel="1" x14ac:dyDescent="0.25">
      <c r="A824" s="51"/>
      <c r="B824" s="295"/>
      <c r="C824" s="273"/>
      <c r="D824" s="272"/>
      <c r="E824" s="273"/>
      <c r="F824" s="274" t="s">
        <v>332</v>
      </c>
      <c r="G824" s="367"/>
      <c r="H824" s="395">
        <f>SUM('2. NCCF CAD'!H824,'3. NCCF USD'!H824,'4. NCCF EUR'!H824,'5. NCCF GBP'!H824,'6. NCCF Autres (inclus)'!H824)</f>
        <v>0</v>
      </c>
      <c r="I824" s="389">
        <f>SUM('2. NCCF CAD'!I824,'3. NCCF USD'!I824,'4. NCCF EUR'!I824,'5. NCCF GBP'!I824,'6. NCCF Autres (inclus)'!I824)</f>
        <v>0</v>
      </c>
      <c r="J824" s="389">
        <f>SUM('2. NCCF CAD'!J824,'3. NCCF USD'!J824,'4. NCCF EUR'!J824,'5. NCCF GBP'!J824,'6. NCCF Autres (inclus)'!J824)</f>
        <v>0</v>
      </c>
      <c r="K824" s="436">
        <f>SUM('2. NCCF CAD'!K824,'3. NCCF USD'!K824,'4. NCCF EUR'!K824,'5. NCCF GBP'!K824,'6. NCCF Autres (inclus)'!K824)</f>
        <v>0</v>
      </c>
      <c r="L824" s="391">
        <f>SUM('2. NCCF CAD'!L824,'3. NCCF USD'!L824,'4. NCCF EUR'!L824,'5. NCCF GBP'!L824,'6. NCCF Autres (inclus)'!L824)</f>
        <v>0</v>
      </c>
      <c r="M824" s="396">
        <f>SUM('2. NCCF CAD'!M824,'3. NCCF USD'!M824,'4. NCCF EUR'!M824,'5. NCCF GBP'!M824,'6. NCCF Autres (inclus)'!M824)</f>
        <v>0</v>
      </c>
      <c r="N824" s="392">
        <f>SUM('2. NCCF CAD'!N824,'3. NCCF USD'!N824,'4. NCCF EUR'!N824,'5. NCCF GBP'!N824,'6. NCCF Autres (inclus)'!N824)</f>
        <v>0</v>
      </c>
      <c r="O824" s="392">
        <f>SUM('2. NCCF CAD'!O824,'3. NCCF USD'!O824,'4. NCCF EUR'!O824,'5. NCCF GBP'!O824,'6. NCCF Autres (inclus)'!O824)</f>
        <v>0</v>
      </c>
      <c r="P824" s="392">
        <f>SUM('2. NCCF CAD'!P824,'3. NCCF USD'!P824,'4. NCCF EUR'!P824,'5. NCCF GBP'!P824,'6. NCCF Autres (inclus)'!P824)</f>
        <v>0</v>
      </c>
      <c r="Q824" s="392">
        <f>SUM('2. NCCF CAD'!Q824,'3. NCCF USD'!Q824,'4. NCCF EUR'!Q824,'5. NCCF GBP'!Q824,'6. NCCF Autres (inclus)'!Q824)</f>
        <v>0</v>
      </c>
      <c r="R824" s="392">
        <f>SUM('2. NCCF CAD'!R824,'3. NCCF USD'!R824,'4. NCCF EUR'!R824,'5. NCCF GBP'!R824,'6. NCCF Autres (inclus)'!R824)</f>
        <v>0</v>
      </c>
      <c r="S824" s="392">
        <f>SUM('2. NCCF CAD'!S824,'3. NCCF USD'!S824,'4. NCCF EUR'!S824,'5. NCCF GBP'!S824,'6. NCCF Autres (inclus)'!S824)</f>
        <v>0</v>
      </c>
      <c r="T824" s="392">
        <f>SUM('2. NCCF CAD'!T824,'3. NCCF USD'!T824,'4. NCCF EUR'!T824,'5. NCCF GBP'!T824,'6. NCCF Autres (inclus)'!T824)</f>
        <v>0</v>
      </c>
      <c r="U824" s="392">
        <f>SUM('2. NCCF CAD'!U824,'3. NCCF USD'!U824,'4. NCCF EUR'!U824,'5. NCCF GBP'!U824,'6. NCCF Autres (inclus)'!U824)</f>
        <v>0</v>
      </c>
      <c r="V824" s="399">
        <f>SUM('2. NCCF CAD'!V824,'3. NCCF USD'!V824,'4. NCCF EUR'!V824,'5. NCCF GBP'!V824,'6. NCCF Autres (inclus)'!V824)</f>
        <v>0</v>
      </c>
      <c r="W824" s="367"/>
      <c r="X824" s="51"/>
      <c r="Y824" s="236"/>
    </row>
    <row r="825" spans="1:25" s="79" customFormat="1" ht="12.75" customHeight="1" outlineLevel="1" x14ac:dyDescent="0.25">
      <c r="A825" s="51"/>
      <c r="B825" s="295"/>
      <c r="C825" s="273"/>
      <c r="D825" s="272"/>
      <c r="E825" s="273"/>
      <c r="F825" s="274" t="s">
        <v>333</v>
      </c>
      <c r="G825" s="367"/>
      <c r="H825" s="395">
        <f>SUM('2. NCCF CAD'!H825,'3. NCCF USD'!H825,'4. NCCF EUR'!H825,'5. NCCF GBP'!H825,'6. NCCF Autres (inclus)'!H825)</f>
        <v>0</v>
      </c>
      <c r="I825" s="389">
        <f>SUM('2. NCCF CAD'!I825,'3. NCCF USD'!I825,'4. NCCF EUR'!I825,'5. NCCF GBP'!I825,'6. NCCF Autres (inclus)'!I825)</f>
        <v>0</v>
      </c>
      <c r="J825" s="389">
        <f>SUM('2. NCCF CAD'!J825,'3. NCCF USD'!J825,'4. NCCF EUR'!J825,'5. NCCF GBP'!J825,'6. NCCF Autres (inclus)'!J825)</f>
        <v>0</v>
      </c>
      <c r="K825" s="436">
        <f>SUM('2. NCCF CAD'!K825,'3. NCCF USD'!K825,'4. NCCF EUR'!K825,'5. NCCF GBP'!K825,'6. NCCF Autres (inclus)'!K825)</f>
        <v>0</v>
      </c>
      <c r="L825" s="391">
        <f>SUM('2. NCCF CAD'!L825,'3. NCCF USD'!L825,'4. NCCF EUR'!L825,'5. NCCF GBP'!L825,'6. NCCF Autres (inclus)'!L825)</f>
        <v>0</v>
      </c>
      <c r="M825" s="396">
        <f>SUM('2. NCCF CAD'!M825,'3. NCCF USD'!M825,'4. NCCF EUR'!M825,'5. NCCF GBP'!M825,'6. NCCF Autres (inclus)'!M825)</f>
        <v>0</v>
      </c>
      <c r="N825" s="392">
        <f>SUM('2. NCCF CAD'!N825,'3. NCCF USD'!N825,'4. NCCF EUR'!N825,'5. NCCF GBP'!N825,'6. NCCF Autres (inclus)'!N825)</f>
        <v>0</v>
      </c>
      <c r="O825" s="392">
        <f>SUM('2. NCCF CAD'!O825,'3. NCCF USD'!O825,'4. NCCF EUR'!O825,'5. NCCF GBP'!O825,'6. NCCF Autres (inclus)'!O825)</f>
        <v>0</v>
      </c>
      <c r="P825" s="392">
        <f>SUM('2. NCCF CAD'!P825,'3. NCCF USD'!P825,'4. NCCF EUR'!P825,'5. NCCF GBP'!P825,'6. NCCF Autres (inclus)'!P825)</f>
        <v>0</v>
      </c>
      <c r="Q825" s="392">
        <f>SUM('2. NCCF CAD'!Q825,'3. NCCF USD'!Q825,'4. NCCF EUR'!Q825,'5. NCCF GBP'!Q825,'6. NCCF Autres (inclus)'!Q825)</f>
        <v>0</v>
      </c>
      <c r="R825" s="392">
        <f>SUM('2. NCCF CAD'!R825,'3. NCCF USD'!R825,'4. NCCF EUR'!R825,'5. NCCF GBP'!R825,'6. NCCF Autres (inclus)'!R825)</f>
        <v>0</v>
      </c>
      <c r="S825" s="392">
        <f>SUM('2. NCCF CAD'!S825,'3. NCCF USD'!S825,'4. NCCF EUR'!S825,'5. NCCF GBP'!S825,'6. NCCF Autres (inclus)'!S825)</f>
        <v>0</v>
      </c>
      <c r="T825" s="392">
        <f>SUM('2. NCCF CAD'!T825,'3. NCCF USD'!T825,'4. NCCF EUR'!T825,'5. NCCF GBP'!T825,'6. NCCF Autres (inclus)'!T825)</f>
        <v>0</v>
      </c>
      <c r="U825" s="392">
        <f>SUM('2. NCCF CAD'!U825,'3. NCCF USD'!U825,'4. NCCF EUR'!U825,'5. NCCF GBP'!U825,'6. NCCF Autres (inclus)'!U825)</f>
        <v>0</v>
      </c>
      <c r="V825" s="399">
        <f>SUM('2. NCCF CAD'!V825,'3. NCCF USD'!V825,'4. NCCF EUR'!V825,'5. NCCF GBP'!V825,'6. NCCF Autres (inclus)'!V825)</f>
        <v>0</v>
      </c>
      <c r="W825" s="367"/>
      <c r="X825" s="51"/>
      <c r="Y825" s="236"/>
    </row>
    <row r="826" spans="1:25" s="79" customFormat="1" ht="12.75" customHeight="1" outlineLevel="1" x14ac:dyDescent="0.25">
      <c r="A826" s="51"/>
      <c r="B826" s="295"/>
      <c r="C826" s="273"/>
      <c r="D826" s="272"/>
      <c r="E826" s="273"/>
      <c r="F826" s="274" t="s">
        <v>334</v>
      </c>
      <c r="G826" s="367"/>
      <c r="H826" s="395">
        <f>SUM('2. NCCF CAD'!H826,'3. NCCF USD'!H826,'4. NCCF EUR'!H826,'5. NCCF GBP'!H826,'6. NCCF Autres (inclus)'!H826)</f>
        <v>0</v>
      </c>
      <c r="I826" s="389">
        <f>SUM('2. NCCF CAD'!I826,'3. NCCF USD'!I826,'4. NCCF EUR'!I826,'5. NCCF GBP'!I826,'6. NCCF Autres (inclus)'!I826)</f>
        <v>0</v>
      </c>
      <c r="J826" s="389">
        <f>SUM('2. NCCF CAD'!J826,'3. NCCF USD'!J826,'4. NCCF EUR'!J826,'5. NCCF GBP'!J826,'6. NCCF Autres (inclus)'!J826)</f>
        <v>0</v>
      </c>
      <c r="K826" s="436">
        <f>SUM('2. NCCF CAD'!K826,'3. NCCF USD'!K826,'4. NCCF EUR'!K826,'5. NCCF GBP'!K826,'6. NCCF Autres (inclus)'!K826)</f>
        <v>0</v>
      </c>
      <c r="L826" s="391">
        <f>SUM('2. NCCF CAD'!L826,'3. NCCF USD'!L826,'4. NCCF EUR'!L826,'5. NCCF GBP'!L826,'6. NCCF Autres (inclus)'!L826)</f>
        <v>0</v>
      </c>
      <c r="M826" s="396">
        <f>SUM('2. NCCF CAD'!M826,'3. NCCF USD'!M826,'4. NCCF EUR'!M826,'5. NCCF GBP'!M826,'6. NCCF Autres (inclus)'!M826)</f>
        <v>0</v>
      </c>
      <c r="N826" s="392">
        <f>SUM('2. NCCF CAD'!N826,'3. NCCF USD'!N826,'4. NCCF EUR'!N826,'5. NCCF GBP'!N826,'6. NCCF Autres (inclus)'!N826)</f>
        <v>0</v>
      </c>
      <c r="O826" s="392">
        <f>SUM('2. NCCF CAD'!O826,'3. NCCF USD'!O826,'4. NCCF EUR'!O826,'5. NCCF GBP'!O826,'6. NCCF Autres (inclus)'!O826)</f>
        <v>0</v>
      </c>
      <c r="P826" s="392">
        <f>SUM('2. NCCF CAD'!P826,'3. NCCF USD'!P826,'4. NCCF EUR'!P826,'5. NCCF GBP'!P826,'6. NCCF Autres (inclus)'!P826)</f>
        <v>0</v>
      </c>
      <c r="Q826" s="392">
        <f>SUM('2. NCCF CAD'!Q826,'3. NCCF USD'!Q826,'4. NCCF EUR'!Q826,'5. NCCF GBP'!Q826,'6. NCCF Autres (inclus)'!Q826)</f>
        <v>0</v>
      </c>
      <c r="R826" s="392">
        <f>SUM('2. NCCF CAD'!R826,'3. NCCF USD'!R826,'4. NCCF EUR'!R826,'5. NCCF GBP'!R826,'6. NCCF Autres (inclus)'!R826)</f>
        <v>0</v>
      </c>
      <c r="S826" s="392">
        <f>SUM('2. NCCF CAD'!S826,'3. NCCF USD'!S826,'4. NCCF EUR'!S826,'5. NCCF GBP'!S826,'6. NCCF Autres (inclus)'!S826)</f>
        <v>0</v>
      </c>
      <c r="T826" s="392">
        <f>SUM('2. NCCF CAD'!T826,'3. NCCF USD'!T826,'4. NCCF EUR'!T826,'5. NCCF GBP'!T826,'6. NCCF Autres (inclus)'!T826)</f>
        <v>0</v>
      </c>
      <c r="U826" s="392">
        <f>SUM('2. NCCF CAD'!U826,'3. NCCF USD'!U826,'4. NCCF EUR'!U826,'5. NCCF GBP'!U826,'6. NCCF Autres (inclus)'!U826)</f>
        <v>0</v>
      </c>
      <c r="V826" s="399">
        <f>SUM('2. NCCF CAD'!V826,'3. NCCF USD'!V826,'4. NCCF EUR'!V826,'5. NCCF GBP'!V826,'6. NCCF Autres (inclus)'!V826)</f>
        <v>0</v>
      </c>
      <c r="W826" s="367"/>
      <c r="X826" s="51"/>
      <c r="Y826" s="236"/>
    </row>
    <row r="827" spans="1:25" s="79" customFormat="1" ht="12.75" customHeight="1" x14ac:dyDescent="0.25">
      <c r="A827" s="51"/>
      <c r="B827" s="295"/>
      <c r="C827" s="273"/>
      <c r="D827" s="272" t="s">
        <v>109</v>
      </c>
      <c r="E827" s="275"/>
      <c r="F827" s="273"/>
      <c r="G827" s="367"/>
      <c r="H827" s="364">
        <f t="shared" ref="H827:V827" si="185">SUBTOTAL(9,H828:H831)</f>
        <v>0</v>
      </c>
      <c r="I827" s="364">
        <f t="shared" si="185"/>
        <v>0</v>
      </c>
      <c r="J827" s="364">
        <f t="shared" si="185"/>
        <v>0</v>
      </c>
      <c r="K827" s="364">
        <f t="shared" si="185"/>
        <v>0</v>
      </c>
      <c r="L827" s="363">
        <f t="shared" si="185"/>
        <v>0</v>
      </c>
      <c r="M827" s="31">
        <f t="shared" si="185"/>
        <v>0</v>
      </c>
      <c r="N827" s="364">
        <f t="shared" si="185"/>
        <v>0</v>
      </c>
      <c r="O827" s="364">
        <f t="shared" si="185"/>
        <v>0</v>
      </c>
      <c r="P827" s="364">
        <f t="shared" si="185"/>
        <v>0</v>
      </c>
      <c r="Q827" s="364">
        <f t="shared" si="185"/>
        <v>0</v>
      </c>
      <c r="R827" s="364">
        <f t="shared" si="185"/>
        <v>0</v>
      </c>
      <c r="S827" s="364">
        <f t="shared" si="185"/>
        <v>0</v>
      </c>
      <c r="T827" s="364">
        <f t="shared" si="185"/>
        <v>0</v>
      </c>
      <c r="U827" s="364">
        <f t="shared" si="185"/>
        <v>0</v>
      </c>
      <c r="V827" s="364">
        <f t="shared" si="185"/>
        <v>0</v>
      </c>
      <c r="W827" s="367"/>
      <c r="X827" s="51"/>
      <c r="Y827" s="235"/>
    </row>
    <row r="828" spans="1:25" s="79" customFormat="1" ht="12.75" customHeight="1" outlineLevel="1" x14ac:dyDescent="0.25">
      <c r="A828" s="51"/>
      <c r="B828" s="295"/>
      <c r="C828" s="273"/>
      <c r="D828" s="272"/>
      <c r="E828" s="275"/>
      <c r="F828" s="274" t="s">
        <v>331</v>
      </c>
      <c r="G828" s="367"/>
      <c r="H828" s="395">
        <f>SUM('2. NCCF CAD'!H828,'3. NCCF USD'!H828,'4. NCCF EUR'!H828,'5. NCCF GBP'!H828,'6. NCCF Autres (inclus)'!H828)</f>
        <v>0</v>
      </c>
      <c r="I828" s="389">
        <f>SUM('2. NCCF CAD'!I828,'3. NCCF USD'!I828,'4. NCCF EUR'!I828,'5. NCCF GBP'!I828,'6. NCCF Autres (inclus)'!I828)</f>
        <v>0</v>
      </c>
      <c r="J828" s="389">
        <f>SUM('2. NCCF CAD'!J828,'3. NCCF USD'!J828,'4. NCCF EUR'!J828,'5. NCCF GBP'!J828,'6. NCCF Autres (inclus)'!J828)</f>
        <v>0</v>
      </c>
      <c r="K828" s="436">
        <f>SUM('2. NCCF CAD'!K828,'3. NCCF USD'!K828,'4. NCCF EUR'!K828,'5. NCCF GBP'!K828,'6. NCCF Autres (inclus)'!K828)</f>
        <v>0</v>
      </c>
      <c r="L828" s="391">
        <f>SUM('2. NCCF CAD'!L828,'3. NCCF USD'!L828,'4. NCCF EUR'!L828,'5. NCCF GBP'!L828,'6. NCCF Autres (inclus)'!L828)</f>
        <v>0</v>
      </c>
      <c r="M828" s="396">
        <f>SUM('2. NCCF CAD'!M828,'3. NCCF USD'!M828,'4. NCCF EUR'!M828,'5. NCCF GBP'!M828,'6. NCCF Autres (inclus)'!M828)</f>
        <v>0</v>
      </c>
      <c r="N828" s="392">
        <f>SUM('2. NCCF CAD'!N828,'3. NCCF USD'!N828,'4. NCCF EUR'!N828,'5. NCCF GBP'!N828,'6. NCCF Autres (inclus)'!N828)</f>
        <v>0</v>
      </c>
      <c r="O828" s="392">
        <f>SUM('2. NCCF CAD'!O828,'3. NCCF USD'!O828,'4. NCCF EUR'!O828,'5. NCCF GBP'!O828,'6. NCCF Autres (inclus)'!O828)</f>
        <v>0</v>
      </c>
      <c r="P828" s="392">
        <f>SUM('2. NCCF CAD'!P828,'3. NCCF USD'!P828,'4. NCCF EUR'!P828,'5. NCCF GBP'!P828,'6. NCCF Autres (inclus)'!P828)</f>
        <v>0</v>
      </c>
      <c r="Q828" s="392">
        <f>SUM('2. NCCF CAD'!Q828,'3. NCCF USD'!Q828,'4. NCCF EUR'!Q828,'5. NCCF GBP'!Q828,'6. NCCF Autres (inclus)'!Q828)</f>
        <v>0</v>
      </c>
      <c r="R828" s="392">
        <f>SUM('2. NCCF CAD'!R828,'3. NCCF USD'!R828,'4. NCCF EUR'!R828,'5. NCCF GBP'!R828,'6. NCCF Autres (inclus)'!R828)</f>
        <v>0</v>
      </c>
      <c r="S828" s="392">
        <f>SUM('2. NCCF CAD'!S828,'3. NCCF USD'!S828,'4. NCCF EUR'!S828,'5. NCCF GBP'!S828,'6. NCCF Autres (inclus)'!S828)</f>
        <v>0</v>
      </c>
      <c r="T828" s="392">
        <f>SUM('2. NCCF CAD'!T828,'3. NCCF USD'!T828,'4. NCCF EUR'!T828,'5. NCCF GBP'!T828,'6. NCCF Autres (inclus)'!T828)</f>
        <v>0</v>
      </c>
      <c r="U828" s="392">
        <f>SUM('2. NCCF CAD'!U828,'3. NCCF USD'!U828,'4. NCCF EUR'!U828,'5. NCCF GBP'!U828,'6. NCCF Autres (inclus)'!U828)</f>
        <v>0</v>
      </c>
      <c r="V828" s="399">
        <f>SUM('2. NCCF CAD'!V828,'3. NCCF USD'!V828,'4. NCCF EUR'!V828,'5. NCCF GBP'!V828,'6. NCCF Autres (inclus)'!V828)</f>
        <v>0</v>
      </c>
      <c r="W828" s="367"/>
      <c r="X828" s="51"/>
      <c r="Y828" s="236"/>
    </row>
    <row r="829" spans="1:25" s="79" customFormat="1" ht="12.75" customHeight="1" outlineLevel="1" x14ac:dyDescent="0.25">
      <c r="A829" s="51"/>
      <c r="B829" s="295"/>
      <c r="C829" s="273"/>
      <c r="D829" s="272"/>
      <c r="E829" s="275"/>
      <c r="F829" s="274" t="s">
        <v>332</v>
      </c>
      <c r="G829" s="367"/>
      <c r="H829" s="395">
        <f>SUM('2. NCCF CAD'!H829,'3. NCCF USD'!H829,'4. NCCF EUR'!H829,'5. NCCF GBP'!H829,'6. NCCF Autres (inclus)'!H829)</f>
        <v>0</v>
      </c>
      <c r="I829" s="389">
        <f>SUM('2. NCCF CAD'!I829,'3. NCCF USD'!I829,'4. NCCF EUR'!I829,'5. NCCF GBP'!I829,'6. NCCF Autres (inclus)'!I829)</f>
        <v>0</v>
      </c>
      <c r="J829" s="389">
        <f>SUM('2. NCCF CAD'!J829,'3. NCCF USD'!J829,'4. NCCF EUR'!J829,'5. NCCF GBP'!J829,'6. NCCF Autres (inclus)'!J829)</f>
        <v>0</v>
      </c>
      <c r="K829" s="436">
        <f>SUM('2. NCCF CAD'!K829,'3. NCCF USD'!K829,'4. NCCF EUR'!K829,'5. NCCF GBP'!K829,'6. NCCF Autres (inclus)'!K829)</f>
        <v>0</v>
      </c>
      <c r="L829" s="391">
        <f>SUM('2. NCCF CAD'!L829,'3. NCCF USD'!L829,'4. NCCF EUR'!L829,'5. NCCF GBP'!L829,'6. NCCF Autres (inclus)'!L829)</f>
        <v>0</v>
      </c>
      <c r="M829" s="396">
        <f>SUM('2. NCCF CAD'!M829,'3. NCCF USD'!M829,'4. NCCF EUR'!M829,'5. NCCF GBP'!M829,'6. NCCF Autres (inclus)'!M829)</f>
        <v>0</v>
      </c>
      <c r="N829" s="392">
        <f>SUM('2. NCCF CAD'!N829,'3. NCCF USD'!N829,'4. NCCF EUR'!N829,'5. NCCF GBP'!N829,'6. NCCF Autres (inclus)'!N829)</f>
        <v>0</v>
      </c>
      <c r="O829" s="392">
        <f>SUM('2. NCCF CAD'!O829,'3. NCCF USD'!O829,'4. NCCF EUR'!O829,'5. NCCF GBP'!O829,'6. NCCF Autres (inclus)'!O829)</f>
        <v>0</v>
      </c>
      <c r="P829" s="392">
        <f>SUM('2. NCCF CAD'!P829,'3. NCCF USD'!P829,'4. NCCF EUR'!P829,'5. NCCF GBP'!P829,'6. NCCF Autres (inclus)'!P829)</f>
        <v>0</v>
      </c>
      <c r="Q829" s="392">
        <f>SUM('2. NCCF CAD'!Q829,'3. NCCF USD'!Q829,'4. NCCF EUR'!Q829,'5. NCCF GBP'!Q829,'6. NCCF Autres (inclus)'!Q829)</f>
        <v>0</v>
      </c>
      <c r="R829" s="392">
        <f>SUM('2. NCCF CAD'!R829,'3. NCCF USD'!R829,'4. NCCF EUR'!R829,'5. NCCF GBP'!R829,'6. NCCF Autres (inclus)'!R829)</f>
        <v>0</v>
      </c>
      <c r="S829" s="392">
        <f>SUM('2. NCCF CAD'!S829,'3. NCCF USD'!S829,'4. NCCF EUR'!S829,'5. NCCF GBP'!S829,'6. NCCF Autres (inclus)'!S829)</f>
        <v>0</v>
      </c>
      <c r="T829" s="392">
        <f>SUM('2. NCCF CAD'!T829,'3. NCCF USD'!T829,'4. NCCF EUR'!T829,'5. NCCF GBP'!T829,'6. NCCF Autres (inclus)'!T829)</f>
        <v>0</v>
      </c>
      <c r="U829" s="392">
        <f>SUM('2. NCCF CAD'!U829,'3. NCCF USD'!U829,'4. NCCF EUR'!U829,'5. NCCF GBP'!U829,'6. NCCF Autres (inclus)'!U829)</f>
        <v>0</v>
      </c>
      <c r="V829" s="399">
        <f>SUM('2. NCCF CAD'!V829,'3. NCCF USD'!V829,'4. NCCF EUR'!V829,'5. NCCF GBP'!V829,'6. NCCF Autres (inclus)'!V829)</f>
        <v>0</v>
      </c>
      <c r="W829" s="367"/>
      <c r="X829" s="51"/>
      <c r="Y829" s="236"/>
    </row>
    <row r="830" spans="1:25" s="79" customFormat="1" ht="12.75" customHeight="1" outlineLevel="1" x14ac:dyDescent="0.25">
      <c r="A830" s="51"/>
      <c r="B830" s="295"/>
      <c r="C830" s="273"/>
      <c r="D830" s="272"/>
      <c r="E830" s="275"/>
      <c r="F830" s="274" t="s">
        <v>333</v>
      </c>
      <c r="G830" s="367"/>
      <c r="H830" s="395">
        <f>SUM('2. NCCF CAD'!H830,'3. NCCF USD'!H830,'4. NCCF EUR'!H830,'5. NCCF GBP'!H830,'6. NCCF Autres (inclus)'!H830)</f>
        <v>0</v>
      </c>
      <c r="I830" s="389">
        <f>SUM('2. NCCF CAD'!I830,'3. NCCF USD'!I830,'4. NCCF EUR'!I830,'5. NCCF GBP'!I830,'6. NCCF Autres (inclus)'!I830)</f>
        <v>0</v>
      </c>
      <c r="J830" s="389">
        <f>SUM('2. NCCF CAD'!J830,'3. NCCF USD'!J830,'4. NCCF EUR'!J830,'5. NCCF GBP'!J830,'6. NCCF Autres (inclus)'!J830)</f>
        <v>0</v>
      </c>
      <c r="K830" s="436">
        <f>SUM('2. NCCF CAD'!K830,'3. NCCF USD'!K830,'4. NCCF EUR'!K830,'5. NCCF GBP'!K830,'6. NCCF Autres (inclus)'!K830)</f>
        <v>0</v>
      </c>
      <c r="L830" s="391">
        <f>SUM('2. NCCF CAD'!L830,'3. NCCF USD'!L830,'4. NCCF EUR'!L830,'5. NCCF GBP'!L830,'6. NCCF Autres (inclus)'!L830)</f>
        <v>0</v>
      </c>
      <c r="M830" s="396">
        <f>SUM('2. NCCF CAD'!M830,'3. NCCF USD'!M830,'4. NCCF EUR'!M830,'5. NCCF GBP'!M830,'6. NCCF Autres (inclus)'!M830)</f>
        <v>0</v>
      </c>
      <c r="N830" s="392">
        <f>SUM('2. NCCF CAD'!N830,'3. NCCF USD'!N830,'4. NCCF EUR'!N830,'5. NCCF GBP'!N830,'6. NCCF Autres (inclus)'!N830)</f>
        <v>0</v>
      </c>
      <c r="O830" s="392">
        <f>SUM('2. NCCF CAD'!O830,'3. NCCF USD'!O830,'4. NCCF EUR'!O830,'5. NCCF GBP'!O830,'6. NCCF Autres (inclus)'!O830)</f>
        <v>0</v>
      </c>
      <c r="P830" s="392">
        <f>SUM('2. NCCF CAD'!P830,'3. NCCF USD'!P830,'4. NCCF EUR'!P830,'5. NCCF GBP'!P830,'6. NCCF Autres (inclus)'!P830)</f>
        <v>0</v>
      </c>
      <c r="Q830" s="392">
        <f>SUM('2. NCCF CAD'!Q830,'3. NCCF USD'!Q830,'4. NCCF EUR'!Q830,'5. NCCF GBP'!Q830,'6. NCCF Autres (inclus)'!Q830)</f>
        <v>0</v>
      </c>
      <c r="R830" s="392">
        <f>SUM('2. NCCF CAD'!R830,'3. NCCF USD'!R830,'4. NCCF EUR'!R830,'5. NCCF GBP'!R830,'6. NCCF Autres (inclus)'!R830)</f>
        <v>0</v>
      </c>
      <c r="S830" s="392">
        <f>SUM('2. NCCF CAD'!S830,'3. NCCF USD'!S830,'4. NCCF EUR'!S830,'5. NCCF GBP'!S830,'6. NCCF Autres (inclus)'!S830)</f>
        <v>0</v>
      </c>
      <c r="T830" s="392">
        <f>SUM('2. NCCF CAD'!T830,'3. NCCF USD'!T830,'4. NCCF EUR'!T830,'5. NCCF GBP'!T830,'6. NCCF Autres (inclus)'!T830)</f>
        <v>0</v>
      </c>
      <c r="U830" s="392">
        <f>SUM('2. NCCF CAD'!U830,'3. NCCF USD'!U830,'4. NCCF EUR'!U830,'5. NCCF GBP'!U830,'6. NCCF Autres (inclus)'!U830)</f>
        <v>0</v>
      </c>
      <c r="V830" s="399">
        <f>SUM('2. NCCF CAD'!V830,'3. NCCF USD'!V830,'4. NCCF EUR'!V830,'5. NCCF GBP'!V830,'6. NCCF Autres (inclus)'!V830)</f>
        <v>0</v>
      </c>
      <c r="W830" s="367"/>
      <c r="X830" s="51"/>
      <c r="Y830" s="236"/>
    </row>
    <row r="831" spans="1:25" s="79" customFormat="1" ht="12.75" customHeight="1" outlineLevel="1" x14ac:dyDescent="0.25">
      <c r="A831" s="51"/>
      <c r="B831" s="295"/>
      <c r="C831" s="273"/>
      <c r="D831" s="272"/>
      <c r="E831" s="275"/>
      <c r="F831" s="274" t="s">
        <v>335</v>
      </c>
      <c r="G831" s="367"/>
      <c r="H831" s="395">
        <f>SUM('2. NCCF CAD'!H831,'3. NCCF USD'!H831,'4. NCCF EUR'!H831,'5. NCCF GBP'!H831,'6. NCCF Autres (inclus)'!H831)</f>
        <v>0</v>
      </c>
      <c r="I831" s="389">
        <f>SUM('2. NCCF CAD'!I831,'3. NCCF USD'!I831,'4. NCCF EUR'!I831,'5. NCCF GBP'!I831,'6. NCCF Autres (inclus)'!I831)</f>
        <v>0</v>
      </c>
      <c r="J831" s="389">
        <f>SUM('2. NCCF CAD'!J831,'3. NCCF USD'!J831,'4. NCCF EUR'!J831,'5. NCCF GBP'!J831,'6. NCCF Autres (inclus)'!J831)</f>
        <v>0</v>
      </c>
      <c r="K831" s="436">
        <f>SUM('2. NCCF CAD'!K831,'3. NCCF USD'!K831,'4. NCCF EUR'!K831,'5. NCCF GBP'!K831,'6. NCCF Autres (inclus)'!K831)</f>
        <v>0</v>
      </c>
      <c r="L831" s="391">
        <f>SUM('2. NCCF CAD'!L831,'3. NCCF USD'!L831,'4. NCCF EUR'!L831,'5. NCCF GBP'!L831,'6. NCCF Autres (inclus)'!L831)</f>
        <v>0</v>
      </c>
      <c r="M831" s="396">
        <f>SUM('2. NCCF CAD'!M831,'3. NCCF USD'!M831,'4. NCCF EUR'!M831,'5. NCCF GBP'!M831,'6. NCCF Autres (inclus)'!M831)</f>
        <v>0</v>
      </c>
      <c r="N831" s="392">
        <f>SUM('2. NCCF CAD'!N831,'3. NCCF USD'!N831,'4. NCCF EUR'!N831,'5. NCCF GBP'!N831,'6. NCCF Autres (inclus)'!N831)</f>
        <v>0</v>
      </c>
      <c r="O831" s="392">
        <f>SUM('2. NCCF CAD'!O831,'3. NCCF USD'!O831,'4. NCCF EUR'!O831,'5. NCCF GBP'!O831,'6. NCCF Autres (inclus)'!O831)</f>
        <v>0</v>
      </c>
      <c r="P831" s="392">
        <f>SUM('2. NCCF CAD'!P831,'3. NCCF USD'!P831,'4. NCCF EUR'!P831,'5. NCCF GBP'!P831,'6. NCCF Autres (inclus)'!P831)</f>
        <v>0</v>
      </c>
      <c r="Q831" s="392">
        <f>SUM('2. NCCF CAD'!Q831,'3. NCCF USD'!Q831,'4. NCCF EUR'!Q831,'5. NCCF GBP'!Q831,'6. NCCF Autres (inclus)'!Q831)</f>
        <v>0</v>
      </c>
      <c r="R831" s="392">
        <f>SUM('2. NCCF CAD'!R831,'3. NCCF USD'!R831,'4. NCCF EUR'!R831,'5. NCCF GBP'!R831,'6. NCCF Autres (inclus)'!R831)</f>
        <v>0</v>
      </c>
      <c r="S831" s="392">
        <f>SUM('2. NCCF CAD'!S831,'3. NCCF USD'!S831,'4. NCCF EUR'!S831,'5. NCCF GBP'!S831,'6. NCCF Autres (inclus)'!S831)</f>
        <v>0</v>
      </c>
      <c r="T831" s="392">
        <f>SUM('2. NCCF CAD'!T831,'3. NCCF USD'!T831,'4. NCCF EUR'!T831,'5. NCCF GBP'!T831,'6. NCCF Autres (inclus)'!T831)</f>
        <v>0</v>
      </c>
      <c r="U831" s="392">
        <f>SUM('2. NCCF CAD'!U831,'3. NCCF USD'!U831,'4. NCCF EUR'!U831,'5. NCCF GBP'!U831,'6. NCCF Autres (inclus)'!U831)</f>
        <v>0</v>
      </c>
      <c r="V831" s="399">
        <f>SUM('2. NCCF CAD'!V831,'3. NCCF USD'!V831,'4. NCCF EUR'!V831,'5. NCCF GBP'!V831,'6. NCCF Autres (inclus)'!V831)</f>
        <v>0</v>
      </c>
      <c r="W831" s="367"/>
      <c r="X831" s="51"/>
      <c r="Y831" s="236"/>
    </row>
    <row r="832" spans="1:25" s="79" customFormat="1" ht="12.75" customHeight="1" x14ac:dyDescent="0.25">
      <c r="A832" s="51"/>
      <c r="B832" s="295"/>
      <c r="C832" s="273"/>
      <c r="D832" s="272" t="s">
        <v>336</v>
      </c>
      <c r="E832" s="275"/>
      <c r="F832" s="273"/>
      <c r="G832" s="367"/>
      <c r="H832" s="364">
        <f t="shared" ref="H832:V832" si="186">SUBTOTAL(9,H833:H834)</f>
        <v>0</v>
      </c>
      <c r="I832" s="364">
        <f t="shared" si="186"/>
        <v>0</v>
      </c>
      <c r="J832" s="364">
        <f t="shared" si="186"/>
        <v>0</v>
      </c>
      <c r="K832" s="364">
        <f t="shared" si="186"/>
        <v>0</v>
      </c>
      <c r="L832" s="363">
        <f t="shared" si="186"/>
        <v>0</v>
      </c>
      <c r="M832" s="31">
        <f t="shared" si="186"/>
        <v>0</v>
      </c>
      <c r="N832" s="364">
        <f t="shared" si="186"/>
        <v>0</v>
      </c>
      <c r="O832" s="364">
        <f t="shared" si="186"/>
        <v>0</v>
      </c>
      <c r="P832" s="364">
        <f t="shared" si="186"/>
        <v>0</v>
      </c>
      <c r="Q832" s="364">
        <f t="shared" si="186"/>
        <v>0</v>
      </c>
      <c r="R832" s="364">
        <f t="shared" si="186"/>
        <v>0</v>
      </c>
      <c r="S832" s="364">
        <f t="shared" si="186"/>
        <v>0</v>
      </c>
      <c r="T832" s="364">
        <f t="shared" si="186"/>
        <v>0</v>
      </c>
      <c r="U832" s="364">
        <f t="shared" si="186"/>
        <v>0</v>
      </c>
      <c r="V832" s="364">
        <f t="shared" si="186"/>
        <v>0</v>
      </c>
      <c r="W832" s="367"/>
      <c r="X832" s="51"/>
      <c r="Y832" s="235"/>
    </row>
    <row r="833" spans="1:25" s="79" customFormat="1" ht="12.75" customHeight="1" outlineLevel="1" x14ac:dyDescent="0.25">
      <c r="A833" s="51"/>
      <c r="B833" s="295"/>
      <c r="C833" s="273"/>
      <c r="D833" s="272"/>
      <c r="E833" s="275"/>
      <c r="F833" s="274" t="s">
        <v>337</v>
      </c>
      <c r="G833" s="367"/>
      <c r="H833" s="395">
        <f>SUM('2. NCCF CAD'!H833,'3. NCCF USD'!H833,'4. NCCF EUR'!H833,'5. NCCF GBP'!H833,'6. NCCF Autres (inclus)'!H833)</f>
        <v>0</v>
      </c>
      <c r="I833" s="389">
        <f>SUM('2. NCCF CAD'!I833,'3. NCCF USD'!I833,'4. NCCF EUR'!I833,'5. NCCF GBP'!I833,'6. NCCF Autres (inclus)'!I833)</f>
        <v>0</v>
      </c>
      <c r="J833" s="389">
        <f>SUM('2. NCCF CAD'!J833,'3. NCCF USD'!J833,'4. NCCF EUR'!J833,'5. NCCF GBP'!J833,'6. NCCF Autres (inclus)'!J833)</f>
        <v>0</v>
      </c>
      <c r="K833" s="436">
        <f>SUM('2. NCCF CAD'!K833,'3. NCCF USD'!K833,'4. NCCF EUR'!K833,'5. NCCF GBP'!K833,'6. NCCF Autres (inclus)'!K833)</f>
        <v>0</v>
      </c>
      <c r="L833" s="391">
        <f>SUM('2. NCCF CAD'!L833,'3. NCCF USD'!L833,'4. NCCF EUR'!L833,'5. NCCF GBP'!L833,'6. NCCF Autres (inclus)'!L833)</f>
        <v>0</v>
      </c>
      <c r="M833" s="396">
        <f>SUM('2. NCCF CAD'!M833,'3. NCCF USD'!M833,'4. NCCF EUR'!M833,'5. NCCF GBP'!M833,'6. NCCF Autres (inclus)'!M833)</f>
        <v>0</v>
      </c>
      <c r="N833" s="392">
        <f>SUM('2. NCCF CAD'!N833,'3. NCCF USD'!N833,'4. NCCF EUR'!N833,'5. NCCF GBP'!N833,'6. NCCF Autres (inclus)'!N833)</f>
        <v>0</v>
      </c>
      <c r="O833" s="392">
        <f>SUM('2. NCCF CAD'!O833,'3. NCCF USD'!O833,'4. NCCF EUR'!O833,'5. NCCF GBP'!O833,'6. NCCF Autres (inclus)'!O833)</f>
        <v>0</v>
      </c>
      <c r="P833" s="392">
        <f>SUM('2. NCCF CAD'!P833,'3. NCCF USD'!P833,'4. NCCF EUR'!P833,'5. NCCF GBP'!P833,'6. NCCF Autres (inclus)'!P833)</f>
        <v>0</v>
      </c>
      <c r="Q833" s="392">
        <f>SUM('2. NCCF CAD'!Q833,'3. NCCF USD'!Q833,'4. NCCF EUR'!Q833,'5. NCCF GBP'!Q833,'6. NCCF Autres (inclus)'!Q833)</f>
        <v>0</v>
      </c>
      <c r="R833" s="392">
        <f>SUM('2. NCCF CAD'!R833,'3. NCCF USD'!R833,'4. NCCF EUR'!R833,'5. NCCF GBP'!R833,'6. NCCF Autres (inclus)'!R833)</f>
        <v>0</v>
      </c>
      <c r="S833" s="392">
        <f>SUM('2. NCCF CAD'!S833,'3. NCCF USD'!S833,'4. NCCF EUR'!S833,'5. NCCF GBP'!S833,'6. NCCF Autres (inclus)'!S833)</f>
        <v>0</v>
      </c>
      <c r="T833" s="392">
        <f>SUM('2. NCCF CAD'!T833,'3. NCCF USD'!T833,'4. NCCF EUR'!T833,'5. NCCF GBP'!T833,'6. NCCF Autres (inclus)'!T833)</f>
        <v>0</v>
      </c>
      <c r="U833" s="392">
        <f>SUM('2. NCCF CAD'!U833,'3. NCCF USD'!U833,'4. NCCF EUR'!U833,'5. NCCF GBP'!U833,'6. NCCF Autres (inclus)'!U833)</f>
        <v>0</v>
      </c>
      <c r="V833" s="399">
        <f>SUM('2. NCCF CAD'!V833,'3. NCCF USD'!V833,'4. NCCF EUR'!V833,'5. NCCF GBP'!V833,'6. NCCF Autres (inclus)'!V833)</f>
        <v>0</v>
      </c>
      <c r="W833" s="367"/>
      <c r="X833" s="51"/>
      <c r="Y833" s="236"/>
    </row>
    <row r="834" spans="1:25" s="79" customFormat="1" ht="12.75" customHeight="1" outlineLevel="1" x14ac:dyDescent="0.25">
      <c r="A834" s="51"/>
      <c r="B834" s="295"/>
      <c r="C834" s="273"/>
      <c r="D834" s="272"/>
      <c r="E834" s="275"/>
      <c r="F834" s="274" t="s">
        <v>338</v>
      </c>
      <c r="G834" s="367"/>
      <c r="H834" s="395">
        <f>SUM('2. NCCF CAD'!H834,'3. NCCF USD'!H834,'4. NCCF EUR'!H834,'5. NCCF GBP'!H834,'6. NCCF Autres (inclus)'!H834)</f>
        <v>0</v>
      </c>
      <c r="I834" s="389">
        <f>SUM('2. NCCF CAD'!I834,'3. NCCF USD'!I834,'4. NCCF EUR'!I834,'5. NCCF GBP'!I834,'6. NCCF Autres (inclus)'!I834)</f>
        <v>0</v>
      </c>
      <c r="J834" s="389">
        <f>SUM('2. NCCF CAD'!J834,'3. NCCF USD'!J834,'4. NCCF EUR'!J834,'5. NCCF GBP'!J834,'6. NCCF Autres (inclus)'!J834)</f>
        <v>0</v>
      </c>
      <c r="K834" s="436">
        <f>SUM('2. NCCF CAD'!K834,'3. NCCF USD'!K834,'4. NCCF EUR'!K834,'5. NCCF GBP'!K834,'6. NCCF Autres (inclus)'!K834)</f>
        <v>0</v>
      </c>
      <c r="L834" s="391">
        <f>SUM('2. NCCF CAD'!L834,'3. NCCF USD'!L834,'4. NCCF EUR'!L834,'5. NCCF GBP'!L834,'6. NCCF Autres (inclus)'!L834)</f>
        <v>0</v>
      </c>
      <c r="M834" s="396">
        <f>SUM('2. NCCF CAD'!M834,'3. NCCF USD'!M834,'4. NCCF EUR'!M834,'5. NCCF GBP'!M834,'6. NCCF Autres (inclus)'!M834)</f>
        <v>0</v>
      </c>
      <c r="N834" s="392">
        <f>SUM('2. NCCF CAD'!N834,'3. NCCF USD'!N834,'4. NCCF EUR'!N834,'5. NCCF GBP'!N834,'6. NCCF Autres (inclus)'!N834)</f>
        <v>0</v>
      </c>
      <c r="O834" s="392">
        <f>SUM('2. NCCF CAD'!O834,'3. NCCF USD'!O834,'4. NCCF EUR'!O834,'5. NCCF GBP'!O834,'6. NCCF Autres (inclus)'!O834)</f>
        <v>0</v>
      </c>
      <c r="P834" s="392">
        <f>SUM('2. NCCF CAD'!P834,'3. NCCF USD'!P834,'4. NCCF EUR'!P834,'5. NCCF GBP'!P834,'6. NCCF Autres (inclus)'!P834)</f>
        <v>0</v>
      </c>
      <c r="Q834" s="392">
        <f>SUM('2. NCCF CAD'!Q834,'3. NCCF USD'!Q834,'4. NCCF EUR'!Q834,'5. NCCF GBP'!Q834,'6. NCCF Autres (inclus)'!Q834)</f>
        <v>0</v>
      </c>
      <c r="R834" s="392">
        <f>SUM('2. NCCF CAD'!R834,'3. NCCF USD'!R834,'4. NCCF EUR'!R834,'5. NCCF GBP'!R834,'6. NCCF Autres (inclus)'!R834)</f>
        <v>0</v>
      </c>
      <c r="S834" s="392">
        <f>SUM('2. NCCF CAD'!S834,'3. NCCF USD'!S834,'4. NCCF EUR'!S834,'5. NCCF GBP'!S834,'6. NCCF Autres (inclus)'!S834)</f>
        <v>0</v>
      </c>
      <c r="T834" s="392">
        <f>SUM('2. NCCF CAD'!T834,'3. NCCF USD'!T834,'4. NCCF EUR'!T834,'5. NCCF GBP'!T834,'6. NCCF Autres (inclus)'!T834)</f>
        <v>0</v>
      </c>
      <c r="U834" s="392">
        <f>SUM('2. NCCF CAD'!U834,'3. NCCF USD'!U834,'4. NCCF EUR'!U834,'5. NCCF GBP'!U834,'6. NCCF Autres (inclus)'!U834)</f>
        <v>0</v>
      </c>
      <c r="V834" s="399">
        <f>SUM('2. NCCF CAD'!V834,'3. NCCF USD'!V834,'4. NCCF EUR'!V834,'5. NCCF GBP'!V834,'6. NCCF Autres (inclus)'!V834)</f>
        <v>0</v>
      </c>
      <c r="W834" s="367"/>
      <c r="X834" s="51"/>
      <c r="Y834" s="236"/>
    </row>
    <row r="835" spans="1:25" s="79" customFormat="1" ht="12.75" customHeight="1" x14ac:dyDescent="0.25">
      <c r="A835" s="51"/>
      <c r="B835" s="295"/>
      <c r="C835" s="273"/>
      <c r="D835" s="272" t="s">
        <v>339</v>
      </c>
      <c r="E835" s="273"/>
      <c r="F835" s="275"/>
      <c r="G835" s="367"/>
      <c r="H835" s="364">
        <f t="shared" ref="H835:V835" si="187">SUBTOTAL(9,H836:H840)</f>
        <v>0</v>
      </c>
      <c r="I835" s="364">
        <f t="shared" si="187"/>
        <v>0</v>
      </c>
      <c r="J835" s="364">
        <f t="shared" si="187"/>
        <v>0</v>
      </c>
      <c r="K835" s="364">
        <f t="shared" si="187"/>
        <v>0</v>
      </c>
      <c r="L835" s="363">
        <f t="shared" si="187"/>
        <v>0</v>
      </c>
      <c r="M835" s="31">
        <f t="shared" si="187"/>
        <v>0</v>
      </c>
      <c r="N835" s="364">
        <f t="shared" si="187"/>
        <v>0</v>
      </c>
      <c r="O835" s="364">
        <f t="shared" si="187"/>
        <v>0</v>
      </c>
      <c r="P835" s="364">
        <f t="shared" si="187"/>
        <v>0</v>
      </c>
      <c r="Q835" s="364">
        <f t="shared" si="187"/>
        <v>0</v>
      </c>
      <c r="R835" s="364">
        <f t="shared" si="187"/>
        <v>0</v>
      </c>
      <c r="S835" s="364">
        <f t="shared" si="187"/>
        <v>0</v>
      </c>
      <c r="T835" s="364">
        <f t="shared" si="187"/>
        <v>0</v>
      </c>
      <c r="U835" s="364">
        <f t="shared" si="187"/>
        <v>0</v>
      </c>
      <c r="V835" s="364">
        <f t="shared" si="187"/>
        <v>0</v>
      </c>
      <c r="W835" s="367"/>
      <c r="X835" s="51"/>
      <c r="Y835" s="235"/>
    </row>
    <row r="836" spans="1:25" s="79" customFormat="1" ht="12.75" customHeight="1" outlineLevel="1" x14ac:dyDescent="0.25">
      <c r="A836" s="51"/>
      <c r="B836" s="295"/>
      <c r="C836" s="273"/>
      <c r="D836" s="272"/>
      <c r="E836" s="275"/>
      <c r="F836" s="274" t="s">
        <v>340</v>
      </c>
      <c r="G836" s="367"/>
      <c r="H836" s="395">
        <f>SUM('2. NCCF CAD'!H836,'3. NCCF USD'!H836,'4. NCCF EUR'!H836,'5. NCCF GBP'!H836,'6. NCCF Autres (inclus)'!H836)</f>
        <v>0</v>
      </c>
      <c r="I836" s="389">
        <f>SUM('2. NCCF CAD'!I836,'3. NCCF USD'!I836,'4. NCCF EUR'!I836,'5. NCCF GBP'!I836,'6. NCCF Autres (inclus)'!I836)</f>
        <v>0</v>
      </c>
      <c r="J836" s="389">
        <f>SUM('2. NCCF CAD'!J836,'3. NCCF USD'!J836,'4. NCCF EUR'!J836,'5. NCCF GBP'!J836,'6. NCCF Autres (inclus)'!J836)</f>
        <v>0</v>
      </c>
      <c r="K836" s="436">
        <f>SUM('2. NCCF CAD'!K836,'3. NCCF USD'!K836,'4. NCCF EUR'!K836,'5. NCCF GBP'!K836,'6. NCCF Autres (inclus)'!K836)</f>
        <v>0</v>
      </c>
      <c r="L836" s="391">
        <f>SUM('2. NCCF CAD'!L836,'3. NCCF USD'!L836,'4. NCCF EUR'!L836,'5. NCCF GBP'!L836,'6. NCCF Autres (inclus)'!L836)</f>
        <v>0</v>
      </c>
      <c r="M836" s="396">
        <f>SUM('2. NCCF CAD'!M836,'3. NCCF USD'!M836,'4. NCCF EUR'!M836,'5. NCCF GBP'!M836,'6. NCCF Autres (inclus)'!M836)</f>
        <v>0</v>
      </c>
      <c r="N836" s="392">
        <f>SUM('2. NCCF CAD'!N836,'3. NCCF USD'!N836,'4. NCCF EUR'!N836,'5. NCCF GBP'!N836,'6. NCCF Autres (inclus)'!N836)</f>
        <v>0</v>
      </c>
      <c r="O836" s="392">
        <f>SUM('2. NCCF CAD'!O836,'3. NCCF USD'!O836,'4. NCCF EUR'!O836,'5. NCCF GBP'!O836,'6. NCCF Autres (inclus)'!O836)</f>
        <v>0</v>
      </c>
      <c r="P836" s="392">
        <f>SUM('2. NCCF CAD'!P836,'3. NCCF USD'!P836,'4. NCCF EUR'!P836,'5. NCCF GBP'!P836,'6. NCCF Autres (inclus)'!P836)</f>
        <v>0</v>
      </c>
      <c r="Q836" s="392">
        <f>SUM('2. NCCF CAD'!Q836,'3. NCCF USD'!Q836,'4. NCCF EUR'!Q836,'5. NCCF GBP'!Q836,'6. NCCF Autres (inclus)'!Q836)</f>
        <v>0</v>
      </c>
      <c r="R836" s="392">
        <f>SUM('2. NCCF CAD'!R836,'3. NCCF USD'!R836,'4. NCCF EUR'!R836,'5. NCCF GBP'!R836,'6. NCCF Autres (inclus)'!R836)</f>
        <v>0</v>
      </c>
      <c r="S836" s="392">
        <f>SUM('2. NCCF CAD'!S836,'3. NCCF USD'!S836,'4. NCCF EUR'!S836,'5. NCCF GBP'!S836,'6. NCCF Autres (inclus)'!S836)</f>
        <v>0</v>
      </c>
      <c r="T836" s="392">
        <f>SUM('2. NCCF CAD'!T836,'3. NCCF USD'!T836,'4. NCCF EUR'!T836,'5. NCCF GBP'!T836,'6. NCCF Autres (inclus)'!T836)</f>
        <v>0</v>
      </c>
      <c r="U836" s="392">
        <f>SUM('2. NCCF CAD'!U836,'3. NCCF USD'!U836,'4. NCCF EUR'!U836,'5. NCCF GBP'!U836,'6. NCCF Autres (inclus)'!U836)</f>
        <v>0</v>
      </c>
      <c r="V836" s="399">
        <f>SUM('2. NCCF CAD'!V836,'3. NCCF USD'!V836,'4. NCCF EUR'!V836,'5. NCCF GBP'!V836,'6. NCCF Autres (inclus)'!V836)</f>
        <v>0</v>
      </c>
      <c r="W836" s="367"/>
      <c r="X836" s="51"/>
      <c r="Y836" s="236"/>
    </row>
    <row r="837" spans="1:25" s="79" customFormat="1" ht="12.75" customHeight="1" outlineLevel="1" x14ac:dyDescent="0.25">
      <c r="A837" s="51"/>
      <c r="B837" s="295"/>
      <c r="C837" s="273"/>
      <c r="D837" s="272"/>
      <c r="E837" s="275"/>
      <c r="F837" s="274" t="s">
        <v>341</v>
      </c>
      <c r="G837" s="367"/>
      <c r="H837" s="395">
        <f>SUM('2. NCCF CAD'!H837,'3. NCCF USD'!H837,'4. NCCF EUR'!H837,'5. NCCF GBP'!H837,'6. NCCF Autres (inclus)'!H837)</f>
        <v>0</v>
      </c>
      <c r="I837" s="389">
        <f>SUM('2. NCCF CAD'!I837,'3. NCCF USD'!I837,'4. NCCF EUR'!I837,'5. NCCF GBP'!I837,'6. NCCF Autres (inclus)'!I837)</f>
        <v>0</v>
      </c>
      <c r="J837" s="389">
        <f>SUM('2. NCCF CAD'!J837,'3. NCCF USD'!J837,'4. NCCF EUR'!J837,'5. NCCF GBP'!J837,'6. NCCF Autres (inclus)'!J837)</f>
        <v>0</v>
      </c>
      <c r="K837" s="436">
        <f>SUM('2. NCCF CAD'!K837,'3. NCCF USD'!K837,'4. NCCF EUR'!K837,'5. NCCF GBP'!K837,'6. NCCF Autres (inclus)'!K837)</f>
        <v>0</v>
      </c>
      <c r="L837" s="391">
        <f>SUM('2. NCCF CAD'!L837,'3. NCCF USD'!L837,'4. NCCF EUR'!L837,'5. NCCF GBP'!L837,'6. NCCF Autres (inclus)'!L837)</f>
        <v>0</v>
      </c>
      <c r="M837" s="396">
        <f>SUM('2. NCCF CAD'!M837,'3. NCCF USD'!M837,'4. NCCF EUR'!M837,'5. NCCF GBP'!M837,'6. NCCF Autres (inclus)'!M837)</f>
        <v>0</v>
      </c>
      <c r="N837" s="392">
        <f>SUM('2. NCCF CAD'!N837,'3. NCCF USD'!N837,'4. NCCF EUR'!N837,'5. NCCF GBP'!N837,'6. NCCF Autres (inclus)'!N837)</f>
        <v>0</v>
      </c>
      <c r="O837" s="392">
        <f>SUM('2. NCCF CAD'!O837,'3. NCCF USD'!O837,'4. NCCF EUR'!O837,'5. NCCF GBP'!O837,'6. NCCF Autres (inclus)'!O837)</f>
        <v>0</v>
      </c>
      <c r="P837" s="392">
        <f>SUM('2. NCCF CAD'!P837,'3. NCCF USD'!P837,'4. NCCF EUR'!P837,'5. NCCF GBP'!P837,'6. NCCF Autres (inclus)'!P837)</f>
        <v>0</v>
      </c>
      <c r="Q837" s="392">
        <f>SUM('2. NCCF CAD'!Q837,'3. NCCF USD'!Q837,'4. NCCF EUR'!Q837,'5. NCCF GBP'!Q837,'6. NCCF Autres (inclus)'!Q837)</f>
        <v>0</v>
      </c>
      <c r="R837" s="392">
        <f>SUM('2. NCCF CAD'!R837,'3. NCCF USD'!R837,'4. NCCF EUR'!R837,'5. NCCF GBP'!R837,'6. NCCF Autres (inclus)'!R837)</f>
        <v>0</v>
      </c>
      <c r="S837" s="392">
        <f>SUM('2. NCCF CAD'!S837,'3. NCCF USD'!S837,'4. NCCF EUR'!S837,'5. NCCF GBP'!S837,'6. NCCF Autres (inclus)'!S837)</f>
        <v>0</v>
      </c>
      <c r="T837" s="392">
        <f>SUM('2. NCCF CAD'!T837,'3. NCCF USD'!T837,'4. NCCF EUR'!T837,'5. NCCF GBP'!T837,'6. NCCF Autres (inclus)'!T837)</f>
        <v>0</v>
      </c>
      <c r="U837" s="392">
        <f>SUM('2. NCCF CAD'!U837,'3. NCCF USD'!U837,'4. NCCF EUR'!U837,'5. NCCF GBP'!U837,'6. NCCF Autres (inclus)'!U837)</f>
        <v>0</v>
      </c>
      <c r="V837" s="399">
        <f>SUM('2. NCCF CAD'!V837,'3. NCCF USD'!V837,'4. NCCF EUR'!V837,'5. NCCF GBP'!V837,'6. NCCF Autres (inclus)'!V837)</f>
        <v>0</v>
      </c>
      <c r="W837" s="367"/>
      <c r="X837" s="51"/>
      <c r="Y837" s="236"/>
    </row>
    <row r="838" spans="1:25" s="79" customFormat="1" ht="12.75" customHeight="1" outlineLevel="1" x14ac:dyDescent="0.25">
      <c r="A838" s="51"/>
      <c r="B838" s="295"/>
      <c r="C838" s="273"/>
      <c r="D838" s="272"/>
      <c r="E838" s="275"/>
      <c r="F838" s="274" t="s">
        <v>342</v>
      </c>
      <c r="G838" s="367"/>
      <c r="H838" s="395">
        <f>SUM('2. NCCF CAD'!H838,'3. NCCF USD'!H838,'4. NCCF EUR'!H838,'5. NCCF GBP'!H838,'6. NCCF Autres (inclus)'!H838)</f>
        <v>0</v>
      </c>
      <c r="I838" s="389">
        <f>SUM('2. NCCF CAD'!I838,'3. NCCF USD'!I838,'4. NCCF EUR'!I838,'5. NCCF GBP'!I838,'6. NCCF Autres (inclus)'!I838)</f>
        <v>0</v>
      </c>
      <c r="J838" s="389">
        <f>SUM('2. NCCF CAD'!J838,'3. NCCF USD'!J838,'4. NCCF EUR'!J838,'5. NCCF GBP'!J838,'6. NCCF Autres (inclus)'!J838)</f>
        <v>0</v>
      </c>
      <c r="K838" s="436">
        <f>SUM('2. NCCF CAD'!K838,'3. NCCF USD'!K838,'4. NCCF EUR'!K838,'5. NCCF GBP'!K838,'6. NCCF Autres (inclus)'!K838)</f>
        <v>0</v>
      </c>
      <c r="L838" s="391">
        <f>SUM('2. NCCF CAD'!L838,'3. NCCF USD'!L838,'4. NCCF EUR'!L838,'5. NCCF GBP'!L838,'6. NCCF Autres (inclus)'!L838)</f>
        <v>0</v>
      </c>
      <c r="M838" s="396">
        <f>SUM('2. NCCF CAD'!M838,'3. NCCF USD'!M838,'4. NCCF EUR'!M838,'5. NCCF GBP'!M838,'6. NCCF Autres (inclus)'!M838)</f>
        <v>0</v>
      </c>
      <c r="N838" s="392">
        <f>SUM('2. NCCF CAD'!N838,'3. NCCF USD'!N838,'4. NCCF EUR'!N838,'5. NCCF GBP'!N838,'6. NCCF Autres (inclus)'!N838)</f>
        <v>0</v>
      </c>
      <c r="O838" s="392">
        <f>SUM('2. NCCF CAD'!O838,'3. NCCF USD'!O838,'4. NCCF EUR'!O838,'5. NCCF GBP'!O838,'6. NCCF Autres (inclus)'!O838)</f>
        <v>0</v>
      </c>
      <c r="P838" s="392">
        <f>SUM('2. NCCF CAD'!P838,'3. NCCF USD'!P838,'4. NCCF EUR'!P838,'5. NCCF GBP'!P838,'6. NCCF Autres (inclus)'!P838)</f>
        <v>0</v>
      </c>
      <c r="Q838" s="392">
        <f>SUM('2. NCCF CAD'!Q838,'3. NCCF USD'!Q838,'4. NCCF EUR'!Q838,'5. NCCF GBP'!Q838,'6. NCCF Autres (inclus)'!Q838)</f>
        <v>0</v>
      </c>
      <c r="R838" s="392">
        <f>SUM('2. NCCF CAD'!R838,'3. NCCF USD'!R838,'4. NCCF EUR'!R838,'5. NCCF GBP'!R838,'6. NCCF Autres (inclus)'!R838)</f>
        <v>0</v>
      </c>
      <c r="S838" s="392">
        <f>SUM('2. NCCF CAD'!S838,'3. NCCF USD'!S838,'4. NCCF EUR'!S838,'5. NCCF GBP'!S838,'6. NCCF Autres (inclus)'!S838)</f>
        <v>0</v>
      </c>
      <c r="T838" s="392">
        <f>SUM('2. NCCF CAD'!T838,'3. NCCF USD'!T838,'4. NCCF EUR'!T838,'5. NCCF GBP'!T838,'6. NCCF Autres (inclus)'!T838)</f>
        <v>0</v>
      </c>
      <c r="U838" s="392">
        <f>SUM('2. NCCF CAD'!U838,'3. NCCF USD'!U838,'4. NCCF EUR'!U838,'5. NCCF GBP'!U838,'6. NCCF Autres (inclus)'!U838)</f>
        <v>0</v>
      </c>
      <c r="V838" s="399">
        <f>SUM('2. NCCF CAD'!V838,'3. NCCF USD'!V838,'4. NCCF EUR'!V838,'5. NCCF GBP'!V838,'6. NCCF Autres (inclus)'!V838)</f>
        <v>0</v>
      </c>
      <c r="W838" s="367"/>
      <c r="X838" s="51"/>
      <c r="Y838" s="236"/>
    </row>
    <row r="839" spans="1:25" s="79" customFormat="1" ht="12.75" customHeight="1" outlineLevel="1" x14ac:dyDescent="0.25">
      <c r="A839" s="51"/>
      <c r="B839" s="295"/>
      <c r="C839" s="273"/>
      <c r="D839" s="272"/>
      <c r="E839" s="275"/>
      <c r="F839" s="274" t="s">
        <v>343</v>
      </c>
      <c r="G839" s="367"/>
      <c r="H839" s="395">
        <f>SUM('2. NCCF CAD'!H839,'3. NCCF USD'!H839,'4. NCCF EUR'!H839,'5. NCCF GBP'!H839,'6. NCCF Autres (inclus)'!H839)</f>
        <v>0</v>
      </c>
      <c r="I839" s="389">
        <f>SUM('2. NCCF CAD'!I839,'3. NCCF USD'!I839,'4. NCCF EUR'!I839,'5. NCCF GBP'!I839,'6. NCCF Autres (inclus)'!I839)</f>
        <v>0</v>
      </c>
      <c r="J839" s="389">
        <f>SUM('2. NCCF CAD'!J839,'3. NCCF USD'!J839,'4. NCCF EUR'!J839,'5. NCCF GBP'!J839,'6. NCCF Autres (inclus)'!J839)</f>
        <v>0</v>
      </c>
      <c r="K839" s="436">
        <f>SUM('2. NCCF CAD'!K839,'3. NCCF USD'!K839,'4. NCCF EUR'!K839,'5. NCCF GBP'!K839,'6. NCCF Autres (inclus)'!K839)</f>
        <v>0</v>
      </c>
      <c r="L839" s="391">
        <f>SUM('2. NCCF CAD'!L839,'3. NCCF USD'!L839,'4. NCCF EUR'!L839,'5. NCCF GBP'!L839,'6. NCCF Autres (inclus)'!L839)</f>
        <v>0</v>
      </c>
      <c r="M839" s="396">
        <f>SUM('2. NCCF CAD'!M839,'3. NCCF USD'!M839,'4. NCCF EUR'!M839,'5. NCCF GBP'!M839,'6. NCCF Autres (inclus)'!M839)</f>
        <v>0</v>
      </c>
      <c r="N839" s="392">
        <f>SUM('2. NCCF CAD'!N839,'3. NCCF USD'!N839,'4. NCCF EUR'!N839,'5. NCCF GBP'!N839,'6. NCCF Autres (inclus)'!N839)</f>
        <v>0</v>
      </c>
      <c r="O839" s="392">
        <f>SUM('2. NCCF CAD'!O839,'3. NCCF USD'!O839,'4. NCCF EUR'!O839,'5. NCCF GBP'!O839,'6. NCCF Autres (inclus)'!O839)</f>
        <v>0</v>
      </c>
      <c r="P839" s="392">
        <f>SUM('2. NCCF CAD'!P839,'3. NCCF USD'!P839,'4. NCCF EUR'!P839,'5. NCCF GBP'!P839,'6. NCCF Autres (inclus)'!P839)</f>
        <v>0</v>
      </c>
      <c r="Q839" s="392">
        <f>SUM('2. NCCF CAD'!Q839,'3. NCCF USD'!Q839,'4. NCCF EUR'!Q839,'5. NCCF GBP'!Q839,'6. NCCF Autres (inclus)'!Q839)</f>
        <v>0</v>
      </c>
      <c r="R839" s="392">
        <f>SUM('2. NCCF CAD'!R839,'3. NCCF USD'!R839,'4. NCCF EUR'!R839,'5. NCCF GBP'!R839,'6. NCCF Autres (inclus)'!R839)</f>
        <v>0</v>
      </c>
      <c r="S839" s="392">
        <f>SUM('2. NCCF CAD'!S839,'3. NCCF USD'!S839,'4. NCCF EUR'!S839,'5. NCCF GBP'!S839,'6. NCCF Autres (inclus)'!S839)</f>
        <v>0</v>
      </c>
      <c r="T839" s="392">
        <f>SUM('2. NCCF CAD'!T839,'3. NCCF USD'!T839,'4. NCCF EUR'!T839,'5. NCCF GBP'!T839,'6. NCCF Autres (inclus)'!T839)</f>
        <v>0</v>
      </c>
      <c r="U839" s="392">
        <f>SUM('2. NCCF CAD'!U839,'3. NCCF USD'!U839,'4. NCCF EUR'!U839,'5. NCCF GBP'!U839,'6. NCCF Autres (inclus)'!U839)</f>
        <v>0</v>
      </c>
      <c r="V839" s="399">
        <f>SUM('2. NCCF CAD'!V839,'3. NCCF USD'!V839,'4. NCCF EUR'!V839,'5. NCCF GBP'!V839,'6. NCCF Autres (inclus)'!V839)</f>
        <v>0</v>
      </c>
      <c r="W839" s="367"/>
      <c r="X839" s="51"/>
      <c r="Y839" s="236"/>
    </row>
    <row r="840" spans="1:25" s="79" customFormat="1" ht="12.75" customHeight="1" outlineLevel="1" x14ac:dyDescent="0.25">
      <c r="A840" s="51"/>
      <c r="B840" s="295"/>
      <c r="C840" s="273"/>
      <c r="D840" s="272"/>
      <c r="E840" s="275"/>
      <c r="F840" s="274" t="s">
        <v>344</v>
      </c>
      <c r="G840" s="367"/>
      <c r="H840" s="395">
        <f>SUM('2. NCCF CAD'!H840,'3. NCCF USD'!H840,'4. NCCF EUR'!H840,'5. NCCF GBP'!H840,'6. NCCF Autres (inclus)'!H840)</f>
        <v>0</v>
      </c>
      <c r="I840" s="389">
        <f>SUM('2. NCCF CAD'!I840,'3. NCCF USD'!I840,'4. NCCF EUR'!I840,'5. NCCF GBP'!I840,'6. NCCF Autres (inclus)'!I840)</f>
        <v>0</v>
      </c>
      <c r="J840" s="389">
        <f>SUM('2. NCCF CAD'!J840,'3. NCCF USD'!J840,'4. NCCF EUR'!J840,'5. NCCF GBP'!J840,'6. NCCF Autres (inclus)'!J840)</f>
        <v>0</v>
      </c>
      <c r="K840" s="436">
        <f>SUM('2. NCCF CAD'!K840,'3. NCCF USD'!K840,'4. NCCF EUR'!K840,'5. NCCF GBP'!K840,'6. NCCF Autres (inclus)'!K840)</f>
        <v>0</v>
      </c>
      <c r="L840" s="391">
        <f>SUM('2. NCCF CAD'!L840,'3. NCCF USD'!L840,'4. NCCF EUR'!L840,'5. NCCF GBP'!L840,'6. NCCF Autres (inclus)'!L840)</f>
        <v>0</v>
      </c>
      <c r="M840" s="396">
        <f>SUM('2. NCCF CAD'!M840,'3. NCCF USD'!M840,'4. NCCF EUR'!M840,'5. NCCF GBP'!M840,'6. NCCF Autres (inclus)'!M840)</f>
        <v>0</v>
      </c>
      <c r="N840" s="392">
        <f>SUM('2. NCCF CAD'!N840,'3. NCCF USD'!N840,'4. NCCF EUR'!N840,'5. NCCF GBP'!N840,'6. NCCF Autres (inclus)'!N840)</f>
        <v>0</v>
      </c>
      <c r="O840" s="392">
        <f>SUM('2. NCCF CAD'!O840,'3. NCCF USD'!O840,'4. NCCF EUR'!O840,'5. NCCF GBP'!O840,'6. NCCF Autres (inclus)'!O840)</f>
        <v>0</v>
      </c>
      <c r="P840" s="392">
        <f>SUM('2. NCCF CAD'!P840,'3. NCCF USD'!P840,'4. NCCF EUR'!P840,'5. NCCF GBP'!P840,'6. NCCF Autres (inclus)'!P840)</f>
        <v>0</v>
      </c>
      <c r="Q840" s="392">
        <f>SUM('2. NCCF CAD'!Q840,'3. NCCF USD'!Q840,'4. NCCF EUR'!Q840,'5. NCCF GBP'!Q840,'6. NCCF Autres (inclus)'!Q840)</f>
        <v>0</v>
      </c>
      <c r="R840" s="392">
        <f>SUM('2. NCCF CAD'!R840,'3. NCCF USD'!R840,'4. NCCF EUR'!R840,'5. NCCF GBP'!R840,'6. NCCF Autres (inclus)'!R840)</f>
        <v>0</v>
      </c>
      <c r="S840" s="392">
        <f>SUM('2. NCCF CAD'!S840,'3. NCCF USD'!S840,'4. NCCF EUR'!S840,'5. NCCF GBP'!S840,'6. NCCF Autres (inclus)'!S840)</f>
        <v>0</v>
      </c>
      <c r="T840" s="392">
        <f>SUM('2. NCCF CAD'!T840,'3. NCCF USD'!T840,'4. NCCF EUR'!T840,'5. NCCF GBP'!T840,'6. NCCF Autres (inclus)'!T840)</f>
        <v>0</v>
      </c>
      <c r="U840" s="392">
        <f>SUM('2. NCCF CAD'!U840,'3. NCCF USD'!U840,'4. NCCF EUR'!U840,'5. NCCF GBP'!U840,'6. NCCF Autres (inclus)'!U840)</f>
        <v>0</v>
      </c>
      <c r="V840" s="399">
        <f>SUM('2. NCCF CAD'!V840,'3. NCCF USD'!V840,'4. NCCF EUR'!V840,'5. NCCF GBP'!V840,'6. NCCF Autres (inclus)'!V840)</f>
        <v>0</v>
      </c>
      <c r="W840" s="367"/>
      <c r="X840" s="51"/>
      <c r="Y840" s="236"/>
    </row>
    <row r="841" spans="1:25" s="79" customFormat="1" ht="12.75" customHeight="1" x14ac:dyDescent="0.25">
      <c r="A841" s="51"/>
      <c r="B841" s="295"/>
      <c r="C841" s="273"/>
      <c r="D841" s="272" t="s">
        <v>345</v>
      </c>
      <c r="E841" s="272"/>
      <c r="F841" s="272"/>
      <c r="G841" s="367"/>
      <c r="H841" s="364">
        <f t="shared" ref="H841:V841" si="188">SUBTOTAL(9,H842:H846)</f>
        <v>0</v>
      </c>
      <c r="I841" s="364">
        <f t="shared" si="188"/>
        <v>0</v>
      </c>
      <c r="J841" s="364">
        <f t="shared" si="188"/>
        <v>0</v>
      </c>
      <c r="K841" s="364">
        <f t="shared" si="188"/>
        <v>0</v>
      </c>
      <c r="L841" s="363">
        <f t="shared" si="188"/>
        <v>0</v>
      </c>
      <c r="M841" s="31">
        <f t="shared" si="188"/>
        <v>0</v>
      </c>
      <c r="N841" s="364">
        <f t="shared" si="188"/>
        <v>0</v>
      </c>
      <c r="O841" s="364">
        <f t="shared" si="188"/>
        <v>0</v>
      </c>
      <c r="P841" s="364">
        <f t="shared" si="188"/>
        <v>0</v>
      </c>
      <c r="Q841" s="364">
        <f t="shared" si="188"/>
        <v>0</v>
      </c>
      <c r="R841" s="364">
        <f t="shared" si="188"/>
        <v>0</v>
      </c>
      <c r="S841" s="364">
        <f t="shared" si="188"/>
        <v>0</v>
      </c>
      <c r="T841" s="364">
        <f t="shared" si="188"/>
        <v>0</v>
      </c>
      <c r="U841" s="364">
        <f t="shared" si="188"/>
        <v>0</v>
      </c>
      <c r="V841" s="364">
        <f t="shared" si="188"/>
        <v>0</v>
      </c>
      <c r="W841" s="367"/>
      <c r="X841" s="51"/>
      <c r="Y841" s="235"/>
    </row>
    <row r="842" spans="1:25" s="79" customFormat="1" ht="12.75" customHeight="1" outlineLevel="1" x14ac:dyDescent="0.25">
      <c r="A842" s="51"/>
      <c r="B842" s="295"/>
      <c r="C842" s="273"/>
      <c r="D842" s="272"/>
      <c r="E842" s="275"/>
      <c r="F842" s="274" t="s">
        <v>346</v>
      </c>
      <c r="G842" s="367"/>
      <c r="H842" s="395">
        <f>SUM('2. NCCF CAD'!H842,'3. NCCF USD'!H842,'4. NCCF EUR'!H842,'5. NCCF GBP'!H842,'6. NCCF Autres (inclus)'!H842)</f>
        <v>0</v>
      </c>
      <c r="I842" s="389">
        <f>SUM('2. NCCF CAD'!I842,'3. NCCF USD'!I842,'4. NCCF EUR'!I842,'5. NCCF GBP'!I842,'6. NCCF Autres (inclus)'!I842)</f>
        <v>0</v>
      </c>
      <c r="J842" s="389">
        <f>SUM('2. NCCF CAD'!J842,'3. NCCF USD'!J842,'4. NCCF EUR'!J842,'5. NCCF GBP'!J842,'6. NCCF Autres (inclus)'!J842)</f>
        <v>0</v>
      </c>
      <c r="K842" s="436">
        <f>SUM('2. NCCF CAD'!K842,'3. NCCF USD'!K842,'4. NCCF EUR'!K842,'5. NCCF GBP'!K842,'6. NCCF Autres (inclus)'!K842)</f>
        <v>0</v>
      </c>
      <c r="L842" s="391">
        <f>SUM('2. NCCF CAD'!L842,'3. NCCF USD'!L842,'4. NCCF EUR'!L842,'5. NCCF GBP'!L842,'6. NCCF Autres (inclus)'!L842)</f>
        <v>0</v>
      </c>
      <c r="M842" s="396">
        <f>SUM('2. NCCF CAD'!M842,'3. NCCF USD'!M842,'4. NCCF EUR'!M842,'5. NCCF GBP'!M842,'6. NCCF Autres (inclus)'!M842)</f>
        <v>0</v>
      </c>
      <c r="N842" s="392">
        <f>SUM('2. NCCF CAD'!N842,'3. NCCF USD'!N842,'4. NCCF EUR'!N842,'5. NCCF GBP'!N842,'6. NCCF Autres (inclus)'!N842)</f>
        <v>0</v>
      </c>
      <c r="O842" s="392">
        <f>SUM('2. NCCF CAD'!O842,'3. NCCF USD'!O842,'4. NCCF EUR'!O842,'5. NCCF GBP'!O842,'6. NCCF Autres (inclus)'!O842)</f>
        <v>0</v>
      </c>
      <c r="P842" s="392">
        <f>SUM('2. NCCF CAD'!P842,'3. NCCF USD'!P842,'4. NCCF EUR'!P842,'5. NCCF GBP'!P842,'6. NCCF Autres (inclus)'!P842)</f>
        <v>0</v>
      </c>
      <c r="Q842" s="392">
        <f>SUM('2. NCCF CAD'!Q842,'3. NCCF USD'!Q842,'4. NCCF EUR'!Q842,'5. NCCF GBP'!Q842,'6. NCCF Autres (inclus)'!Q842)</f>
        <v>0</v>
      </c>
      <c r="R842" s="392">
        <f>SUM('2. NCCF CAD'!R842,'3. NCCF USD'!R842,'4. NCCF EUR'!R842,'5. NCCF GBP'!R842,'6. NCCF Autres (inclus)'!R842)</f>
        <v>0</v>
      </c>
      <c r="S842" s="392">
        <f>SUM('2. NCCF CAD'!S842,'3. NCCF USD'!S842,'4. NCCF EUR'!S842,'5. NCCF GBP'!S842,'6. NCCF Autres (inclus)'!S842)</f>
        <v>0</v>
      </c>
      <c r="T842" s="392">
        <f>SUM('2. NCCF CAD'!T842,'3. NCCF USD'!T842,'4. NCCF EUR'!T842,'5. NCCF GBP'!T842,'6. NCCF Autres (inclus)'!T842)</f>
        <v>0</v>
      </c>
      <c r="U842" s="392">
        <f>SUM('2. NCCF CAD'!U842,'3. NCCF USD'!U842,'4. NCCF EUR'!U842,'5. NCCF GBP'!U842,'6. NCCF Autres (inclus)'!U842)</f>
        <v>0</v>
      </c>
      <c r="V842" s="399">
        <f>SUM('2. NCCF CAD'!V842,'3. NCCF USD'!V842,'4. NCCF EUR'!V842,'5. NCCF GBP'!V842,'6. NCCF Autres (inclus)'!V842)</f>
        <v>0</v>
      </c>
      <c r="W842" s="367"/>
      <c r="X842" s="51"/>
      <c r="Y842" s="236"/>
    </row>
    <row r="843" spans="1:25" s="79" customFormat="1" ht="12.75" customHeight="1" outlineLevel="1" x14ac:dyDescent="0.25">
      <c r="A843" s="51"/>
      <c r="B843" s="438"/>
      <c r="C843" s="273"/>
      <c r="D843" s="272"/>
      <c r="E843" s="275"/>
      <c r="F843" s="274" t="s">
        <v>347</v>
      </c>
      <c r="G843" s="367"/>
      <c r="H843" s="395">
        <f>SUM('2. NCCF CAD'!H843,'3. NCCF USD'!H843,'4. NCCF EUR'!H843,'5. NCCF GBP'!H843,'6. NCCF Autres (inclus)'!H843)</f>
        <v>0</v>
      </c>
      <c r="I843" s="389">
        <f>SUM('2. NCCF CAD'!I843,'3. NCCF USD'!I843,'4. NCCF EUR'!I843,'5. NCCF GBP'!I843,'6. NCCF Autres (inclus)'!I843)</f>
        <v>0</v>
      </c>
      <c r="J843" s="389">
        <f>SUM('2. NCCF CAD'!J843,'3. NCCF USD'!J843,'4. NCCF EUR'!J843,'5. NCCF GBP'!J843,'6. NCCF Autres (inclus)'!J843)</f>
        <v>0</v>
      </c>
      <c r="K843" s="436">
        <f>SUM('2. NCCF CAD'!K843,'3. NCCF USD'!K843,'4. NCCF EUR'!K843,'5. NCCF GBP'!K843,'6. NCCF Autres (inclus)'!K843)</f>
        <v>0</v>
      </c>
      <c r="L843" s="391">
        <f>SUM('2. NCCF CAD'!L843,'3. NCCF USD'!L843,'4. NCCF EUR'!L843,'5. NCCF GBP'!L843,'6. NCCF Autres (inclus)'!L843)</f>
        <v>0</v>
      </c>
      <c r="M843" s="396">
        <f>SUM('2. NCCF CAD'!M843,'3. NCCF USD'!M843,'4. NCCF EUR'!M843,'5. NCCF GBP'!M843,'6. NCCF Autres (inclus)'!M843)</f>
        <v>0</v>
      </c>
      <c r="N843" s="392">
        <f>SUM('2. NCCF CAD'!N843,'3. NCCF USD'!N843,'4. NCCF EUR'!N843,'5. NCCF GBP'!N843,'6. NCCF Autres (inclus)'!N843)</f>
        <v>0</v>
      </c>
      <c r="O843" s="392">
        <f>SUM('2. NCCF CAD'!O843,'3. NCCF USD'!O843,'4. NCCF EUR'!O843,'5. NCCF GBP'!O843,'6. NCCF Autres (inclus)'!O843)</f>
        <v>0</v>
      </c>
      <c r="P843" s="392">
        <f>SUM('2. NCCF CAD'!P843,'3. NCCF USD'!P843,'4. NCCF EUR'!P843,'5. NCCF GBP'!P843,'6. NCCF Autres (inclus)'!P843)</f>
        <v>0</v>
      </c>
      <c r="Q843" s="392">
        <f>SUM('2. NCCF CAD'!Q843,'3. NCCF USD'!Q843,'4. NCCF EUR'!Q843,'5. NCCF GBP'!Q843,'6. NCCF Autres (inclus)'!Q843)</f>
        <v>0</v>
      </c>
      <c r="R843" s="392">
        <f>SUM('2. NCCF CAD'!R843,'3. NCCF USD'!R843,'4. NCCF EUR'!R843,'5. NCCF GBP'!R843,'6. NCCF Autres (inclus)'!R843)</f>
        <v>0</v>
      </c>
      <c r="S843" s="392">
        <f>SUM('2. NCCF CAD'!S843,'3. NCCF USD'!S843,'4. NCCF EUR'!S843,'5. NCCF GBP'!S843,'6. NCCF Autres (inclus)'!S843)</f>
        <v>0</v>
      </c>
      <c r="T843" s="392">
        <f>SUM('2. NCCF CAD'!T843,'3. NCCF USD'!T843,'4. NCCF EUR'!T843,'5. NCCF GBP'!T843,'6. NCCF Autres (inclus)'!T843)</f>
        <v>0</v>
      </c>
      <c r="U843" s="392">
        <f>SUM('2. NCCF CAD'!U843,'3. NCCF USD'!U843,'4. NCCF EUR'!U843,'5. NCCF GBP'!U843,'6. NCCF Autres (inclus)'!U843)</f>
        <v>0</v>
      </c>
      <c r="V843" s="399">
        <f>SUM('2. NCCF CAD'!V843,'3. NCCF USD'!V843,'4. NCCF EUR'!V843,'5. NCCF GBP'!V843,'6. NCCF Autres (inclus)'!V843)</f>
        <v>0</v>
      </c>
      <c r="W843" s="367"/>
      <c r="X843" s="51"/>
      <c r="Y843" s="236"/>
    </row>
    <row r="844" spans="1:25" s="79" customFormat="1" ht="12.75" customHeight="1" outlineLevel="1" x14ac:dyDescent="0.25">
      <c r="A844" s="51"/>
      <c r="B844" s="438"/>
      <c r="C844" s="273"/>
      <c r="D844" s="272"/>
      <c r="E844" s="275"/>
      <c r="F844" s="274" t="s">
        <v>348</v>
      </c>
      <c r="G844" s="367"/>
      <c r="H844" s="369"/>
      <c r="I844" s="369"/>
      <c r="J844" s="369"/>
      <c r="K844" s="370"/>
      <c r="L844" s="364"/>
      <c r="M844" s="364"/>
      <c r="N844" s="364"/>
      <c r="O844" s="364"/>
      <c r="P844" s="364"/>
      <c r="Q844" s="364"/>
      <c r="R844" s="364"/>
      <c r="S844" s="364"/>
      <c r="T844" s="364"/>
      <c r="U844" s="364"/>
      <c r="V844" s="440"/>
      <c r="W844" s="367"/>
      <c r="X844" s="51"/>
      <c r="Y844" s="236"/>
    </row>
    <row r="845" spans="1:25" s="79" customFormat="1" ht="12.75" customHeight="1" outlineLevel="1" x14ac:dyDescent="0.25">
      <c r="A845" s="51"/>
      <c r="B845" s="438"/>
      <c r="C845" s="273"/>
      <c r="D845" s="272"/>
      <c r="E845" s="275"/>
      <c r="F845" s="274" t="s">
        <v>349</v>
      </c>
      <c r="G845" s="367"/>
      <c r="H845" s="442"/>
      <c r="I845" s="442"/>
      <c r="J845" s="442"/>
      <c r="K845" s="442"/>
      <c r="L845" s="443"/>
      <c r="M845" s="442"/>
      <c r="N845" s="442"/>
      <c r="O845" s="442"/>
      <c r="P845" s="442"/>
      <c r="Q845" s="442"/>
      <c r="R845" s="442"/>
      <c r="S845" s="442"/>
      <c r="T845" s="442"/>
      <c r="U845" s="442"/>
      <c r="V845" s="442"/>
      <c r="W845" s="367"/>
      <c r="X845" s="51"/>
      <c r="Y845" s="236"/>
    </row>
    <row r="846" spans="1:25" s="79" customFormat="1" ht="12.75" customHeight="1" outlineLevel="1" x14ac:dyDescent="0.25">
      <c r="A846" s="51"/>
      <c r="B846" s="438"/>
      <c r="C846" s="273"/>
      <c r="D846" s="272"/>
      <c r="E846" s="275"/>
      <c r="F846" s="274" t="s">
        <v>350</v>
      </c>
      <c r="G846" s="367"/>
      <c r="H846" s="395">
        <f>SUM('2. NCCF CAD'!H846,'3. NCCF USD'!H846,'4. NCCF EUR'!H846,'5. NCCF GBP'!H846,'6. NCCF Autres (inclus)'!H846)</f>
        <v>0</v>
      </c>
      <c r="I846" s="389">
        <f>SUM('2. NCCF CAD'!I846,'3. NCCF USD'!I846,'4. NCCF EUR'!I846,'5. NCCF GBP'!I846,'6. NCCF Autres (inclus)'!I846)</f>
        <v>0</v>
      </c>
      <c r="J846" s="389">
        <f>SUM('2. NCCF CAD'!J846,'3. NCCF USD'!J846,'4. NCCF EUR'!J846,'5. NCCF GBP'!J846,'6. NCCF Autres (inclus)'!J846)</f>
        <v>0</v>
      </c>
      <c r="K846" s="436">
        <f>SUM('2. NCCF CAD'!K846,'3. NCCF USD'!K846,'4. NCCF EUR'!K846,'5. NCCF GBP'!K846,'6. NCCF Autres (inclus)'!K846)</f>
        <v>0</v>
      </c>
      <c r="L846" s="391">
        <f>SUM('2. NCCF CAD'!L846,'3. NCCF USD'!L846,'4. NCCF EUR'!L846,'5. NCCF GBP'!L846,'6. NCCF Autres (inclus)'!L846)</f>
        <v>0</v>
      </c>
      <c r="M846" s="396">
        <f>SUM('2. NCCF CAD'!M846,'3. NCCF USD'!M846,'4. NCCF EUR'!M846,'5. NCCF GBP'!M846,'6. NCCF Autres (inclus)'!M846)</f>
        <v>0</v>
      </c>
      <c r="N846" s="392">
        <f>SUM('2. NCCF CAD'!N846,'3. NCCF USD'!N846,'4. NCCF EUR'!N846,'5. NCCF GBP'!N846,'6. NCCF Autres (inclus)'!N846)</f>
        <v>0</v>
      </c>
      <c r="O846" s="392">
        <f>SUM('2. NCCF CAD'!O846,'3. NCCF USD'!O846,'4. NCCF EUR'!O846,'5. NCCF GBP'!O846,'6. NCCF Autres (inclus)'!O846)</f>
        <v>0</v>
      </c>
      <c r="P846" s="392">
        <f>SUM('2. NCCF CAD'!P846,'3. NCCF USD'!P846,'4. NCCF EUR'!P846,'5. NCCF GBP'!P846,'6. NCCF Autres (inclus)'!P846)</f>
        <v>0</v>
      </c>
      <c r="Q846" s="392">
        <f>SUM('2. NCCF CAD'!Q846,'3. NCCF USD'!Q846,'4. NCCF EUR'!Q846,'5. NCCF GBP'!Q846,'6. NCCF Autres (inclus)'!Q846)</f>
        <v>0</v>
      </c>
      <c r="R846" s="392">
        <f>SUM('2. NCCF CAD'!R846,'3. NCCF USD'!R846,'4. NCCF EUR'!R846,'5. NCCF GBP'!R846,'6. NCCF Autres (inclus)'!R846)</f>
        <v>0</v>
      </c>
      <c r="S846" s="392">
        <f>SUM('2. NCCF CAD'!S846,'3. NCCF USD'!S846,'4. NCCF EUR'!S846,'5. NCCF GBP'!S846,'6. NCCF Autres (inclus)'!S846)</f>
        <v>0</v>
      </c>
      <c r="T846" s="392">
        <f>SUM('2. NCCF CAD'!T846,'3. NCCF USD'!T846,'4. NCCF EUR'!T846,'5. NCCF GBP'!T846,'6. NCCF Autres (inclus)'!T846)</f>
        <v>0</v>
      </c>
      <c r="U846" s="392">
        <f>SUM('2. NCCF CAD'!U846,'3. NCCF USD'!U846,'4. NCCF EUR'!U846,'5. NCCF GBP'!U846,'6. NCCF Autres (inclus)'!U846)</f>
        <v>0</v>
      </c>
      <c r="V846" s="399">
        <f>SUM('2. NCCF CAD'!V846,'3. NCCF USD'!V846,'4. NCCF EUR'!V846,'5. NCCF GBP'!V846,'6. NCCF Autres (inclus)'!V846)</f>
        <v>0</v>
      </c>
      <c r="W846" s="367"/>
      <c r="X846" s="51"/>
      <c r="Y846" s="236"/>
    </row>
    <row r="847" spans="1:25" outlineLevel="1" x14ac:dyDescent="0.25">
      <c r="B847" s="465"/>
      <c r="C847" s="273"/>
      <c r="D847" s="272"/>
      <c r="E847" s="275"/>
      <c r="F847" s="273"/>
      <c r="G847" s="367"/>
      <c r="H847" s="369"/>
      <c r="I847" s="369"/>
      <c r="J847" s="369"/>
      <c r="K847" s="370"/>
      <c r="L847" s="364"/>
      <c r="M847" s="364"/>
      <c r="N847" s="364"/>
      <c r="O847" s="364"/>
      <c r="P847" s="364"/>
      <c r="Q847" s="364"/>
      <c r="R847" s="364"/>
      <c r="S847" s="364"/>
      <c r="T847" s="364"/>
      <c r="U847" s="364"/>
      <c r="V847" s="364"/>
      <c r="W847" s="367"/>
      <c r="Y847" s="235"/>
    </row>
    <row r="848" spans="1:25" outlineLevel="1" x14ac:dyDescent="0.25">
      <c r="B848" s="465"/>
      <c r="C848" s="272" t="s">
        <v>351</v>
      </c>
      <c r="D848" s="272"/>
      <c r="E848" s="275"/>
      <c r="F848" s="273"/>
      <c r="G848" s="367">
        <f>SUBTOTAL(9,G849:G851)</f>
        <v>0</v>
      </c>
      <c r="H848" s="369">
        <f t="shared" ref="H848:W848" si="189">SUBTOTAL(9,H849:H851)</f>
        <v>0</v>
      </c>
      <c r="I848" s="369">
        <f t="shared" si="189"/>
        <v>0</v>
      </c>
      <c r="J848" s="369">
        <f t="shared" si="189"/>
        <v>0</v>
      </c>
      <c r="K848" s="370">
        <f t="shared" si="189"/>
        <v>0</v>
      </c>
      <c r="L848" s="364">
        <f t="shared" si="189"/>
        <v>0</v>
      </c>
      <c r="M848" s="364">
        <f t="shared" si="189"/>
        <v>0</v>
      </c>
      <c r="N848" s="364">
        <f t="shared" si="189"/>
        <v>0</v>
      </c>
      <c r="O848" s="364">
        <f t="shared" si="189"/>
        <v>0</v>
      </c>
      <c r="P848" s="364">
        <f t="shared" si="189"/>
        <v>0</v>
      </c>
      <c r="Q848" s="364">
        <f t="shared" si="189"/>
        <v>0</v>
      </c>
      <c r="R848" s="364">
        <f t="shared" si="189"/>
        <v>0</v>
      </c>
      <c r="S848" s="364">
        <f t="shared" si="189"/>
        <v>0</v>
      </c>
      <c r="T848" s="364">
        <f t="shared" si="189"/>
        <v>0</v>
      </c>
      <c r="U848" s="364">
        <f t="shared" si="189"/>
        <v>0</v>
      </c>
      <c r="V848" s="364">
        <f t="shared" si="189"/>
        <v>0</v>
      </c>
      <c r="W848" s="367">
        <f t="shared" si="189"/>
        <v>0</v>
      </c>
      <c r="Y848" s="235"/>
    </row>
    <row r="849" spans="1:25" outlineLevel="1" x14ac:dyDescent="0.25">
      <c r="B849" s="465"/>
      <c r="C849" s="273"/>
      <c r="D849" s="272"/>
      <c r="E849" s="275"/>
      <c r="F849" s="274" t="s">
        <v>150</v>
      </c>
      <c r="G849" s="394">
        <f>SUM('2. NCCF CAD'!G849,'3. NCCF USD'!G849,'4. NCCF EUR'!G849,'5. NCCF GBP'!G849,'6. NCCF Autres (inclus)'!G849)</f>
        <v>0</v>
      </c>
      <c r="H849" s="395">
        <f>SUM('2. NCCF CAD'!H849,'3. NCCF USD'!H849,'4. NCCF EUR'!H849,'5. NCCF GBP'!H849,'6. NCCF Autres (inclus)'!H849)</f>
        <v>0</v>
      </c>
      <c r="I849" s="389">
        <f>SUM('2. NCCF CAD'!I849,'3. NCCF USD'!I849,'4. NCCF EUR'!I849,'5. NCCF GBP'!I849,'6. NCCF Autres (inclus)'!I849)</f>
        <v>0</v>
      </c>
      <c r="J849" s="389">
        <f>SUM('2. NCCF CAD'!J849,'3. NCCF USD'!J849,'4. NCCF EUR'!J849,'5. NCCF GBP'!J849,'6. NCCF Autres (inclus)'!J849)</f>
        <v>0</v>
      </c>
      <c r="K849" s="390">
        <f>SUM('2. NCCF CAD'!K849,'3. NCCF USD'!K849,'4. NCCF EUR'!K849,'5. NCCF GBP'!K849,'6. NCCF Autres (inclus)'!K849)</f>
        <v>0</v>
      </c>
      <c r="L849" s="388">
        <f>SUM('2. NCCF CAD'!L849,'3. NCCF USD'!L849,'4. NCCF EUR'!L849,'5. NCCF GBP'!L849,'6. NCCF Autres (inclus)'!L849)</f>
        <v>0</v>
      </c>
      <c r="M849" s="396">
        <f>SUM('2. NCCF CAD'!M849,'3. NCCF USD'!M849,'4. NCCF EUR'!M849,'5. NCCF GBP'!M849,'6. NCCF Autres (inclus)'!M849)</f>
        <v>0</v>
      </c>
      <c r="N849" s="392">
        <f>SUM('2. NCCF CAD'!N849,'3. NCCF USD'!N849,'4. NCCF EUR'!N849,'5. NCCF GBP'!N849,'6. NCCF Autres (inclus)'!N849)</f>
        <v>0</v>
      </c>
      <c r="O849" s="392">
        <f>SUM('2. NCCF CAD'!O849,'3. NCCF USD'!O849,'4. NCCF EUR'!O849,'5. NCCF GBP'!O849,'6. NCCF Autres (inclus)'!O849)</f>
        <v>0</v>
      </c>
      <c r="P849" s="392">
        <f>SUM('2. NCCF CAD'!P849,'3. NCCF USD'!P849,'4. NCCF EUR'!P849,'5. NCCF GBP'!P849,'6. NCCF Autres (inclus)'!P849)</f>
        <v>0</v>
      </c>
      <c r="Q849" s="392">
        <f>SUM('2. NCCF CAD'!Q849,'3. NCCF USD'!Q849,'4. NCCF EUR'!Q849,'5. NCCF GBP'!Q849,'6. NCCF Autres (inclus)'!Q849)</f>
        <v>0</v>
      </c>
      <c r="R849" s="392">
        <f>SUM('2. NCCF CAD'!R849,'3. NCCF USD'!R849,'4. NCCF EUR'!R849,'5. NCCF GBP'!R849,'6. NCCF Autres (inclus)'!R849)</f>
        <v>0</v>
      </c>
      <c r="S849" s="392">
        <f>SUM('2. NCCF CAD'!S849,'3. NCCF USD'!S849,'4. NCCF EUR'!S849,'5. NCCF GBP'!S849,'6. NCCF Autres (inclus)'!S849)</f>
        <v>0</v>
      </c>
      <c r="T849" s="392">
        <f>SUM('2. NCCF CAD'!T849,'3. NCCF USD'!T849,'4. NCCF EUR'!T849,'5. NCCF GBP'!T849,'6. NCCF Autres (inclus)'!T849)</f>
        <v>0</v>
      </c>
      <c r="U849" s="392">
        <f>SUM('2. NCCF CAD'!U849,'3. NCCF USD'!U849,'4. NCCF EUR'!U849,'5. NCCF GBP'!U849,'6. NCCF Autres (inclus)'!U849)</f>
        <v>0</v>
      </c>
      <c r="V849" s="399">
        <f>SUM('2. NCCF CAD'!V849,'3. NCCF USD'!V849,'4. NCCF EUR'!V849,'5. NCCF GBP'!V849,'6. NCCF Autres (inclus)'!V849)</f>
        <v>0</v>
      </c>
      <c r="W849" s="409">
        <f>SUM('2. NCCF CAD'!W849,'3. NCCF USD'!W849,'4. NCCF EUR'!W849,'5. NCCF GBP'!W849,'6. NCCF Autres (inclus)'!W849)</f>
        <v>0</v>
      </c>
      <c r="Y849" s="236"/>
    </row>
    <row r="850" spans="1:25" outlineLevel="1" x14ac:dyDescent="0.25">
      <c r="B850" s="465"/>
      <c r="C850" s="273"/>
      <c r="D850" s="272"/>
      <c r="E850" s="275"/>
      <c r="F850" s="274" t="s">
        <v>151</v>
      </c>
      <c r="G850" s="394">
        <f>SUM('2. NCCF CAD'!G850,'3. NCCF USD'!G850,'4. NCCF EUR'!G850,'5. NCCF GBP'!G850,'6. NCCF Autres (inclus)'!G850)</f>
        <v>0</v>
      </c>
      <c r="H850" s="395">
        <f>SUM('2. NCCF CAD'!H850,'3. NCCF USD'!H850,'4. NCCF EUR'!H850,'5. NCCF GBP'!H850,'6. NCCF Autres (inclus)'!H850)</f>
        <v>0</v>
      </c>
      <c r="I850" s="389">
        <f>SUM('2. NCCF CAD'!I850,'3. NCCF USD'!I850,'4. NCCF EUR'!I850,'5. NCCF GBP'!I850,'6. NCCF Autres (inclus)'!I850)</f>
        <v>0</v>
      </c>
      <c r="J850" s="389">
        <f>SUM('2. NCCF CAD'!J850,'3. NCCF USD'!J850,'4. NCCF EUR'!J850,'5. NCCF GBP'!J850,'6. NCCF Autres (inclus)'!J850)</f>
        <v>0</v>
      </c>
      <c r="K850" s="390">
        <f>SUM('2. NCCF CAD'!K850,'3. NCCF USD'!K850,'4. NCCF EUR'!K850,'5. NCCF GBP'!K850,'6. NCCF Autres (inclus)'!K850)</f>
        <v>0</v>
      </c>
      <c r="L850" s="388">
        <f>SUM('2. NCCF CAD'!L850,'3. NCCF USD'!L850,'4. NCCF EUR'!L850,'5. NCCF GBP'!L850,'6. NCCF Autres (inclus)'!L850)</f>
        <v>0</v>
      </c>
      <c r="M850" s="396">
        <f>SUM('2. NCCF CAD'!M850,'3. NCCF USD'!M850,'4. NCCF EUR'!M850,'5. NCCF GBP'!M850,'6. NCCF Autres (inclus)'!M850)</f>
        <v>0</v>
      </c>
      <c r="N850" s="392">
        <f>SUM('2. NCCF CAD'!N850,'3. NCCF USD'!N850,'4. NCCF EUR'!N850,'5. NCCF GBP'!N850,'6. NCCF Autres (inclus)'!N850)</f>
        <v>0</v>
      </c>
      <c r="O850" s="392">
        <f>SUM('2. NCCF CAD'!O850,'3. NCCF USD'!O850,'4. NCCF EUR'!O850,'5. NCCF GBP'!O850,'6. NCCF Autres (inclus)'!O850)</f>
        <v>0</v>
      </c>
      <c r="P850" s="392">
        <f>SUM('2. NCCF CAD'!P850,'3. NCCF USD'!P850,'4. NCCF EUR'!P850,'5. NCCF GBP'!P850,'6. NCCF Autres (inclus)'!P850)</f>
        <v>0</v>
      </c>
      <c r="Q850" s="392">
        <f>SUM('2. NCCF CAD'!Q850,'3. NCCF USD'!Q850,'4. NCCF EUR'!Q850,'5. NCCF GBP'!Q850,'6. NCCF Autres (inclus)'!Q850)</f>
        <v>0</v>
      </c>
      <c r="R850" s="392">
        <f>SUM('2. NCCF CAD'!R850,'3. NCCF USD'!R850,'4. NCCF EUR'!R850,'5. NCCF GBP'!R850,'6. NCCF Autres (inclus)'!R850)</f>
        <v>0</v>
      </c>
      <c r="S850" s="392">
        <f>SUM('2. NCCF CAD'!S850,'3. NCCF USD'!S850,'4. NCCF EUR'!S850,'5. NCCF GBP'!S850,'6. NCCF Autres (inclus)'!S850)</f>
        <v>0</v>
      </c>
      <c r="T850" s="392">
        <f>SUM('2. NCCF CAD'!T850,'3. NCCF USD'!T850,'4. NCCF EUR'!T850,'5. NCCF GBP'!T850,'6. NCCF Autres (inclus)'!T850)</f>
        <v>0</v>
      </c>
      <c r="U850" s="392">
        <f>SUM('2. NCCF CAD'!U850,'3. NCCF USD'!U850,'4. NCCF EUR'!U850,'5. NCCF GBP'!U850,'6. NCCF Autres (inclus)'!U850)</f>
        <v>0</v>
      </c>
      <c r="V850" s="399">
        <f>SUM('2. NCCF CAD'!V850,'3. NCCF USD'!V850,'4. NCCF EUR'!V850,'5. NCCF GBP'!V850,'6. NCCF Autres (inclus)'!V850)</f>
        <v>0</v>
      </c>
      <c r="W850" s="409">
        <f>SUM('2. NCCF CAD'!W850,'3. NCCF USD'!W850,'4. NCCF EUR'!W850,'5. NCCF GBP'!W850,'6. NCCF Autres (inclus)'!W850)</f>
        <v>0</v>
      </c>
      <c r="Y850" s="236"/>
    </row>
    <row r="851" spans="1:25" outlineLevel="1" x14ac:dyDescent="0.25">
      <c r="B851" s="465"/>
      <c r="C851" s="273"/>
      <c r="D851" s="272"/>
      <c r="E851" s="275"/>
      <c r="F851" s="274" t="s">
        <v>152</v>
      </c>
      <c r="G851" s="394">
        <f>SUM('2. NCCF CAD'!G851,'3. NCCF USD'!G851,'4. NCCF EUR'!G851,'5. NCCF GBP'!G851,'6. NCCF Autres (inclus)'!G851)</f>
        <v>0</v>
      </c>
      <c r="H851" s="395">
        <f>SUM('2. NCCF CAD'!H851,'3. NCCF USD'!H851,'4. NCCF EUR'!H851,'5. NCCF GBP'!H851,'6. NCCF Autres (inclus)'!H851)</f>
        <v>0</v>
      </c>
      <c r="I851" s="389">
        <f>SUM('2. NCCF CAD'!I851,'3. NCCF USD'!I851,'4. NCCF EUR'!I851,'5. NCCF GBP'!I851,'6. NCCF Autres (inclus)'!I851)</f>
        <v>0</v>
      </c>
      <c r="J851" s="389">
        <f>SUM('2. NCCF CAD'!J851,'3. NCCF USD'!J851,'4. NCCF EUR'!J851,'5. NCCF GBP'!J851,'6. NCCF Autres (inclus)'!J851)</f>
        <v>0</v>
      </c>
      <c r="K851" s="390">
        <f>SUM('2. NCCF CAD'!K851,'3. NCCF USD'!K851,'4. NCCF EUR'!K851,'5. NCCF GBP'!K851,'6. NCCF Autres (inclus)'!K851)</f>
        <v>0</v>
      </c>
      <c r="L851" s="388">
        <f>SUM('2. NCCF CAD'!L851,'3. NCCF USD'!L851,'4. NCCF EUR'!L851,'5. NCCF GBP'!L851,'6. NCCF Autres (inclus)'!L851)</f>
        <v>0</v>
      </c>
      <c r="M851" s="396">
        <f>SUM('2. NCCF CAD'!M851,'3. NCCF USD'!M851,'4. NCCF EUR'!M851,'5. NCCF GBP'!M851,'6. NCCF Autres (inclus)'!M851)</f>
        <v>0</v>
      </c>
      <c r="N851" s="392">
        <f>SUM('2. NCCF CAD'!N851,'3. NCCF USD'!N851,'4. NCCF EUR'!N851,'5. NCCF GBP'!N851,'6. NCCF Autres (inclus)'!N851)</f>
        <v>0</v>
      </c>
      <c r="O851" s="392">
        <f>SUM('2. NCCF CAD'!O851,'3. NCCF USD'!O851,'4. NCCF EUR'!O851,'5. NCCF GBP'!O851,'6. NCCF Autres (inclus)'!O851)</f>
        <v>0</v>
      </c>
      <c r="P851" s="392">
        <f>SUM('2. NCCF CAD'!P851,'3. NCCF USD'!P851,'4. NCCF EUR'!P851,'5. NCCF GBP'!P851,'6. NCCF Autres (inclus)'!P851)</f>
        <v>0</v>
      </c>
      <c r="Q851" s="392">
        <f>SUM('2. NCCF CAD'!Q851,'3. NCCF USD'!Q851,'4. NCCF EUR'!Q851,'5. NCCF GBP'!Q851,'6. NCCF Autres (inclus)'!Q851)</f>
        <v>0</v>
      </c>
      <c r="R851" s="392">
        <f>SUM('2. NCCF CAD'!R851,'3. NCCF USD'!R851,'4. NCCF EUR'!R851,'5. NCCF GBP'!R851,'6. NCCF Autres (inclus)'!R851)</f>
        <v>0</v>
      </c>
      <c r="S851" s="392">
        <f>SUM('2. NCCF CAD'!S851,'3. NCCF USD'!S851,'4. NCCF EUR'!S851,'5. NCCF GBP'!S851,'6. NCCF Autres (inclus)'!S851)</f>
        <v>0</v>
      </c>
      <c r="T851" s="392">
        <f>SUM('2. NCCF CAD'!T851,'3. NCCF USD'!T851,'4. NCCF EUR'!T851,'5. NCCF GBP'!T851,'6. NCCF Autres (inclus)'!T851)</f>
        <v>0</v>
      </c>
      <c r="U851" s="392">
        <f>SUM('2. NCCF CAD'!U851,'3. NCCF USD'!U851,'4. NCCF EUR'!U851,'5. NCCF GBP'!U851,'6. NCCF Autres (inclus)'!U851)</f>
        <v>0</v>
      </c>
      <c r="V851" s="399">
        <f>SUM('2. NCCF CAD'!V851,'3. NCCF USD'!V851,'4. NCCF EUR'!V851,'5. NCCF GBP'!V851,'6. NCCF Autres (inclus)'!V851)</f>
        <v>0</v>
      </c>
      <c r="W851" s="409">
        <f>SUM('2. NCCF CAD'!W851,'3. NCCF USD'!W851,'4. NCCF EUR'!W851,'5. NCCF GBP'!W851,'6. NCCF Autres (inclus)'!W851)</f>
        <v>0</v>
      </c>
      <c r="Y851" s="236"/>
    </row>
    <row r="852" spans="1:25" outlineLevel="1" x14ac:dyDescent="0.25">
      <c r="B852" s="465"/>
      <c r="C852" s="273"/>
      <c r="D852" s="272"/>
      <c r="E852" s="275"/>
      <c r="F852" s="273"/>
      <c r="G852" s="367"/>
      <c r="H852" s="369"/>
      <c r="I852" s="369"/>
      <c r="J852" s="369"/>
      <c r="K852" s="369"/>
      <c r="L852" s="497"/>
      <c r="M852" s="364"/>
      <c r="N852" s="364"/>
      <c r="O852" s="364"/>
      <c r="P852" s="364"/>
      <c r="Q852" s="364"/>
      <c r="R852" s="364"/>
      <c r="S852" s="364"/>
      <c r="T852" s="364"/>
      <c r="U852" s="364"/>
      <c r="V852" s="364"/>
      <c r="W852" s="367"/>
      <c r="Y852" s="235"/>
    </row>
    <row r="853" spans="1:25" ht="13.8" outlineLevel="1" x14ac:dyDescent="0.25">
      <c r="B853" s="438"/>
      <c r="C853" s="439" t="s">
        <v>352</v>
      </c>
      <c r="D853" s="272"/>
      <c r="E853" s="275"/>
      <c r="F853" s="273"/>
      <c r="G853" s="366">
        <f>SUBTOTAL(9,G854:G855)</f>
        <v>0</v>
      </c>
      <c r="H853" s="364">
        <f>SUBTOTAL(9,H854:H855)</f>
        <v>0</v>
      </c>
      <c r="I853" s="364">
        <f t="shared" ref="I853:V853" si="190">SUBTOTAL(9,I854:I855)</f>
        <v>0</v>
      </c>
      <c r="J853" s="364">
        <f t="shared" si="190"/>
        <v>0</v>
      </c>
      <c r="K853" s="365">
        <f t="shared" si="190"/>
        <v>0</v>
      </c>
      <c r="L853" s="363">
        <f t="shared" si="190"/>
        <v>0</v>
      </c>
      <c r="M853" s="31">
        <f t="shared" si="190"/>
        <v>0</v>
      </c>
      <c r="N853" s="364">
        <f t="shared" si="190"/>
        <v>0</v>
      </c>
      <c r="O853" s="364">
        <f t="shared" si="190"/>
        <v>0</v>
      </c>
      <c r="P853" s="364">
        <f t="shared" si="190"/>
        <v>0</v>
      </c>
      <c r="Q853" s="364">
        <f t="shared" si="190"/>
        <v>0</v>
      </c>
      <c r="R853" s="364">
        <f t="shared" si="190"/>
        <v>0</v>
      </c>
      <c r="S853" s="364">
        <f t="shared" si="190"/>
        <v>0</v>
      </c>
      <c r="T853" s="364">
        <f t="shared" si="190"/>
        <v>0</v>
      </c>
      <c r="U853" s="364">
        <f t="shared" si="190"/>
        <v>0</v>
      </c>
      <c r="V853" s="364">
        <f t="shared" si="190"/>
        <v>0</v>
      </c>
      <c r="W853" s="366">
        <f t="shared" ref="W853" si="191">SUBTOTAL(9,W854:W855)</f>
        <v>0</v>
      </c>
      <c r="Y853" s="235"/>
    </row>
    <row r="854" spans="1:25" outlineLevel="1" x14ac:dyDescent="0.25">
      <c r="B854" s="438"/>
      <c r="C854" s="444"/>
      <c r="D854" s="272"/>
      <c r="E854" s="273"/>
      <c r="F854" s="274" t="s">
        <v>353</v>
      </c>
      <c r="G854" s="394">
        <f>SUM('2. NCCF CAD'!G854,'3. NCCF USD'!G854,'4. NCCF EUR'!G854,'5. NCCF GBP'!G854,'6. NCCF Autres (inclus)'!G854)</f>
        <v>0</v>
      </c>
      <c r="H854" s="395">
        <f>SUM('2. NCCF CAD'!H854,'3. NCCF USD'!H854,'4. NCCF EUR'!H854,'5. NCCF GBP'!H854,'6. NCCF Autres (inclus)'!H854)</f>
        <v>0</v>
      </c>
      <c r="I854" s="389">
        <f>SUM('2. NCCF CAD'!I854,'3. NCCF USD'!I854,'4. NCCF EUR'!I854,'5. NCCF GBP'!I854,'6. NCCF Autres (inclus)'!I854)</f>
        <v>0</v>
      </c>
      <c r="J854" s="389">
        <f>SUM('2. NCCF CAD'!J854,'3. NCCF USD'!J854,'4. NCCF EUR'!J854,'5. NCCF GBP'!J854,'6. NCCF Autres (inclus)'!J854)</f>
        <v>0</v>
      </c>
      <c r="K854" s="390">
        <f>SUM('2. NCCF CAD'!K854,'3. NCCF USD'!K854,'4. NCCF EUR'!K854,'5. NCCF GBP'!K854,'6. NCCF Autres (inclus)'!K854)</f>
        <v>0</v>
      </c>
      <c r="L854" s="388">
        <f>SUM('2. NCCF CAD'!L854,'3. NCCF USD'!L854,'4. NCCF EUR'!L854,'5. NCCF GBP'!L854,'6. NCCF Autres (inclus)'!L854)</f>
        <v>0</v>
      </c>
      <c r="M854" s="396">
        <f>SUM('2. NCCF CAD'!M854,'3. NCCF USD'!M854,'4. NCCF EUR'!M854,'5. NCCF GBP'!M854,'6. NCCF Autres (inclus)'!M854)</f>
        <v>0</v>
      </c>
      <c r="N854" s="392">
        <f>SUM('2. NCCF CAD'!N854,'3. NCCF USD'!N854,'4. NCCF EUR'!N854,'5. NCCF GBP'!N854,'6. NCCF Autres (inclus)'!N854)</f>
        <v>0</v>
      </c>
      <c r="O854" s="392">
        <f>SUM('2. NCCF CAD'!O854,'3. NCCF USD'!O854,'4. NCCF EUR'!O854,'5. NCCF GBP'!O854,'6. NCCF Autres (inclus)'!O854)</f>
        <v>0</v>
      </c>
      <c r="P854" s="392">
        <f>SUM('2. NCCF CAD'!P854,'3. NCCF USD'!P854,'4. NCCF EUR'!P854,'5. NCCF GBP'!P854,'6. NCCF Autres (inclus)'!P854)</f>
        <v>0</v>
      </c>
      <c r="Q854" s="392">
        <f>SUM('2. NCCF CAD'!Q854,'3. NCCF USD'!Q854,'4. NCCF EUR'!Q854,'5. NCCF GBP'!Q854,'6. NCCF Autres (inclus)'!Q854)</f>
        <v>0</v>
      </c>
      <c r="R854" s="392">
        <f>SUM('2. NCCF CAD'!R854,'3. NCCF USD'!R854,'4. NCCF EUR'!R854,'5. NCCF GBP'!R854,'6. NCCF Autres (inclus)'!R854)</f>
        <v>0</v>
      </c>
      <c r="S854" s="392">
        <f>SUM('2. NCCF CAD'!S854,'3. NCCF USD'!S854,'4. NCCF EUR'!S854,'5. NCCF GBP'!S854,'6. NCCF Autres (inclus)'!S854)</f>
        <v>0</v>
      </c>
      <c r="T854" s="392">
        <f>SUM('2. NCCF CAD'!T854,'3. NCCF USD'!T854,'4. NCCF EUR'!T854,'5. NCCF GBP'!T854,'6. NCCF Autres (inclus)'!T854)</f>
        <v>0</v>
      </c>
      <c r="U854" s="392">
        <f>SUM('2. NCCF CAD'!U854,'3. NCCF USD'!U854,'4. NCCF EUR'!U854,'5. NCCF GBP'!U854,'6. NCCF Autres (inclus)'!U854)</f>
        <v>0</v>
      </c>
      <c r="V854" s="399">
        <f>SUM('2. NCCF CAD'!V854,'3. NCCF USD'!V854,'4. NCCF EUR'!V854,'5. NCCF GBP'!V854,'6. NCCF Autres (inclus)'!V854)</f>
        <v>0</v>
      </c>
      <c r="W854" s="409">
        <f>SUM('2. NCCF CAD'!W854,'3. NCCF USD'!W854,'4. NCCF EUR'!W854,'5. NCCF GBP'!W854,'6. NCCF Autres (inclus)'!W854)</f>
        <v>0</v>
      </c>
      <c r="Y854" s="236"/>
    </row>
    <row r="855" spans="1:25" outlineLevel="1" x14ac:dyDescent="0.25">
      <c r="B855" s="438"/>
      <c r="C855" s="444"/>
      <c r="D855" s="272"/>
      <c r="E855" s="273"/>
      <c r="F855" s="274" t="s">
        <v>354</v>
      </c>
      <c r="G855" s="394">
        <f>SUM('2. NCCF CAD'!G855,'3. NCCF USD'!G855,'4. NCCF EUR'!G855,'5. NCCF GBP'!G855,'6. NCCF Autres (inclus)'!G855)</f>
        <v>0</v>
      </c>
      <c r="H855" s="395">
        <f>SUM('2. NCCF CAD'!H855,'3. NCCF USD'!H855,'4. NCCF EUR'!H855,'5. NCCF GBP'!H855,'6. NCCF Autres (inclus)'!H855)</f>
        <v>0</v>
      </c>
      <c r="I855" s="389">
        <f>SUM('2. NCCF CAD'!I855,'3. NCCF USD'!I855,'4. NCCF EUR'!I855,'5. NCCF GBP'!I855,'6. NCCF Autres (inclus)'!I855)</f>
        <v>0</v>
      </c>
      <c r="J855" s="389">
        <f>SUM('2. NCCF CAD'!J855,'3. NCCF USD'!J855,'4. NCCF EUR'!J855,'5. NCCF GBP'!J855,'6. NCCF Autres (inclus)'!J855)</f>
        <v>0</v>
      </c>
      <c r="K855" s="390">
        <f>SUM('2. NCCF CAD'!K855,'3. NCCF USD'!K855,'4. NCCF EUR'!K855,'5. NCCF GBP'!K855,'6. NCCF Autres (inclus)'!K855)</f>
        <v>0</v>
      </c>
      <c r="L855" s="388">
        <f>SUM('2. NCCF CAD'!L855,'3. NCCF USD'!L855,'4. NCCF EUR'!L855,'5. NCCF GBP'!L855,'6. NCCF Autres (inclus)'!L855)</f>
        <v>0</v>
      </c>
      <c r="M855" s="396">
        <f>SUM('2. NCCF CAD'!M855,'3. NCCF USD'!M855,'4. NCCF EUR'!M855,'5. NCCF GBP'!M855,'6. NCCF Autres (inclus)'!M855)</f>
        <v>0</v>
      </c>
      <c r="N855" s="392">
        <f>SUM('2. NCCF CAD'!N855,'3. NCCF USD'!N855,'4. NCCF EUR'!N855,'5. NCCF GBP'!N855,'6. NCCF Autres (inclus)'!N855)</f>
        <v>0</v>
      </c>
      <c r="O855" s="392">
        <f>SUM('2. NCCF CAD'!O855,'3. NCCF USD'!O855,'4. NCCF EUR'!O855,'5. NCCF GBP'!O855,'6. NCCF Autres (inclus)'!O855)</f>
        <v>0</v>
      </c>
      <c r="P855" s="392">
        <f>SUM('2. NCCF CAD'!P855,'3. NCCF USD'!P855,'4. NCCF EUR'!P855,'5. NCCF GBP'!P855,'6. NCCF Autres (inclus)'!P855)</f>
        <v>0</v>
      </c>
      <c r="Q855" s="392">
        <f>SUM('2. NCCF CAD'!Q855,'3. NCCF USD'!Q855,'4. NCCF EUR'!Q855,'5. NCCF GBP'!Q855,'6. NCCF Autres (inclus)'!Q855)</f>
        <v>0</v>
      </c>
      <c r="R855" s="392">
        <f>SUM('2. NCCF CAD'!R855,'3. NCCF USD'!R855,'4. NCCF EUR'!R855,'5. NCCF GBP'!R855,'6. NCCF Autres (inclus)'!R855)</f>
        <v>0</v>
      </c>
      <c r="S855" s="392">
        <f>SUM('2. NCCF CAD'!S855,'3. NCCF USD'!S855,'4. NCCF EUR'!S855,'5. NCCF GBP'!S855,'6. NCCF Autres (inclus)'!S855)</f>
        <v>0</v>
      </c>
      <c r="T855" s="392">
        <f>SUM('2. NCCF CAD'!T855,'3. NCCF USD'!T855,'4. NCCF EUR'!T855,'5. NCCF GBP'!T855,'6. NCCF Autres (inclus)'!T855)</f>
        <v>0</v>
      </c>
      <c r="U855" s="392">
        <f>SUM('2. NCCF CAD'!U855,'3. NCCF USD'!U855,'4. NCCF EUR'!U855,'5. NCCF GBP'!U855,'6. NCCF Autres (inclus)'!U855)</f>
        <v>0</v>
      </c>
      <c r="V855" s="399">
        <f>SUM('2. NCCF CAD'!V855,'3. NCCF USD'!V855,'4. NCCF EUR'!V855,'5. NCCF GBP'!V855,'6. NCCF Autres (inclus)'!V855)</f>
        <v>0</v>
      </c>
      <c r="W855" s="409">
        <f>SUM('2. NCCF CAD'!W855,'3. NCCF USD'!W855,'4. NCCF EUR'!W855,'5. NCCF GBP'!W855,'6. NCCF Autres (inclus)'!W855)</f>
        <v>0</v>
      </c>
      <c r="Y855" s="236"/>
    </row>
    <row r="856" spans="1:25" s="79" customFormat="1" ht="12.75" customHeight="1" thickBot="1" x14ac:dyDescent="0.3">
      <c r="A856" s="51"/>
      <c r="B856" s="502"/>
      <c r="C856" s="503"/>
      <c r="D856" s="445"/>
      <c r="E856" s="505"/>
      <c r="F856" s="503"/>
      <c r="G856" s="504"/>
      <c r="H856" s="498"/>
      <c r="I856" s="498"/>
      <c r="J856" s="498"/>
      <c r="K856" s="499"/>
      <c r="L856" s="500"/>
      <c r="M856" s="253"/>
      <c r="N856" s="498"/>
      <c r="O856" s="498"/>
      <c r="P856" s="498"/>
      <c r="Q856" s="498"/>
      <c r="R856" s="498"/>
      <c r="S856" s="498"/>
      <c r="T856" s="498"/>
      <c r="U856" s="498"/>
      <c r="V856" s="498"/>
      <c r="W856" s="504"/>
      <c r="X856" s="51"/>
      <c r="Y856" s="521"/>
    </row>
    <row r="857" spans="1:25" x14ac:dyDescent="0.25">
      <c r="B857" s="51"/>
      <c r="C857" s="51"/>
      <c r="D857" s="51"/>
      <c r="E857" s="51"/>
      <c r="F857" s="51"/>
      <c r="G857" s="51"/>
      <c r="J857" s="51"/>
      <c r="M857" s="51"/>
    </row>
    <row r="858" spans="1:25" ht="13.8" thickBot="1" x14ac:dyDescent="0.3">
      <c r="B858" s="51"/>
      <c r="C858" s="51"/>
      <c r="D858" s="51"/>
      <c r="E858" s="51"/>
      <c r="F858" s="51"/>
      <c r="G858" s="51"/>
      <c r="J858" s="51"/>
      <c r="M858" s="51"/>
    </row>
    <row r="859" spans="1:25" s="141" customFormat="1" ht="51" customHeight="1" thickBot="1" x14ac:dyDescent="0.9">
      <c r="A859" s="211"/>
      <c r="B859" s="293" t="s">
        <v>355</v>
      </c>
      <c r="C859" s="294"/>
      <c r="D859" s="294"/>
      <c r="E859" s="294"/>
      <c r="F859" s="294"/>
      <c r="G859" s="294"/>
      <c r="H859" s="294"/>
      <c r="I859" s="294"/>
      <c r="J859" s="294"/>
      <c r="K859" s="294"/>
      <c r="L859" s="294"/>
      <c r="M859" s="294"/>
      <c r="N859" s="294"/>
      <c r="O859" s="294"/>
      <c r="P859" s="294"/>
      <c r="Q859" s="294"/>
      <c r="R859" s="294"/>
      <c r="S859" s="294"/>
      <c r="T859" s="294"/>
      <c r="U859" s="294"/>
      <c r="V859" s="294"/>
      <c r="W859" s="446"/>
      <c r="Y859"/>
    </row>
    <row r="860" spans="1:25" x14ac:dyDescent="0.25">
      <c r="A860" s="212"/>
      <c r="B860" s="51"/>
      <c r="C860" s="51"/>
      <c r="D860" s="51"/>
      <c r="E860" s="51"/>
      <c r="F860" s="51"/>
      <c r="G860" s="51"/>
      <c r="J860" s="51"/>
      <c r="M860" s="51"/>
      <c r="Y860"/>
    </row>
    <row r="861" spans="1:25" ht="16.2" thickBot="1" x14ac:dyDescent="0.3">
      <c r="A861" s="212"/>
      <c r="B861" s="61" t="s">
        <v>356</v>
      </c>
      <c r="F861" s="61" t="str">
        <f>F3</f>
        <v>Combiné</v>
      </c>
      <c r="H861" s="17"/>
      <c r="I861" s="17"/>
      <c r="K861" s="17"/>
      <c r="L861" s="17"/>
      <c r="M861" s="94"/>
      <c r="N861" s="17"/>
      <c r="O861" s="17"/>
      <c r="P861" s="17"/>
      <c r="Q861" s="17"/>
      <c r="R861" s="17"/>
      <c r="S861" s="17"/>
      <c r="T861" s="17"/>
      <c r="U861" s="17"/>
      <c r="V861" s="17"/>
      <c r="W861" s="17"/>
      <c r="Y861"/>
    </row>
    <row r="862" spans="1:25" s="79" customFormat="1" ht="15.75" customHeight="1" x14ac:dyDescent="0.3">
      <c r="A862" s="212"/>
      <c r="B862" s="61" t="s">
        <v>357</v>
      </c>
      <c r="C862" s="2"/>
      <c r="D862" s="2"/>
      <c r="E862" s="2"/>
      <c r="F862" s="61" t="str">
        <f>F4</f>
        <v>Nom de la banque</v>
      </c>
      <c r="G862" s="468"/>
      <c r="H862" s="447" t="s">
        <v>4</v>
      </c>
      <c r="I862" s="466"/>
      <c r="J862" s="466"/>
      <c r="K862" s="466"/>
      <c r="L862" s="501"/>
      <c r="M862" s="466"/>
      <c r="N862" s="466"/>
      <c r="O862" s="466"/>
      <c r="P862" s="466"/>
      <c r="Q862" s="466"/>
      <c r="R862" s="466"/>
      <c r="S862" s="466"/>
      <c r="T862" s="466"/>
      <c r="U862" s="466"/>
      <c r="V862" s="467"/>
      <c r="W862" s="470"/>
      <c r="X862" s="51"/>
      <c r="Y862"/>
    </row>
    <row r="863" spans="1:25" s="79" customFormat="1" ht="16.2" thickBot="1" x14ac:dyDescent="0.3">
      <c r="A863" s="212"/>
      <c r="B863" s="61" t="s">
        <v>358</v>
      </c>
      <c r="C863" s="2"/>
      <c r="D863" s="2"/>
      <c r="E863" s="2"/>
      <c r="F863" s="448">
        <f>F5</f>
        <v>45046</v>
      </c>
      <c r="G863" s="469"/>
      <c r="H863" s="449">
        <f>$F863+7</f>
        <v>45053</v>
      </c>
      <c r="I863" s="450">
        <f>$F863+14</f>
        <v>45060</v>
      </c>
      <c r="J863" s="450">
        <f>$F863+21</f>
        <v>45067</v>
      </c>
      <c r="K863" s="451">
        <f>IF(EOMONTH($F863,0)=$F863,EOMONTH(F863,1),DATE(YEAR(F863),MONTH(F863)+1,DAY($F863)))</f>
        <v>45077</v>
      </c>
      <c r="L863" s="450">
        <f>IF(EOMONTH($F863,0)=$F863,EOMONTH(K863,1),DATE(YEAR(F863),MONTH(F863)+2,DAY($F863)))</f>
        <v>45107</v>
      </c>
      <c r="M863" s="450">
        <f t="shared" ref="M863:V863" si="192">IF(EOMONTH($F863,0)=$F863,EOMONTH(L863,1),DATE(YEAR(L863),MONTH(L863)+1,DAY($F863)))</f>
        <v>45138</v>
      </c>
      <c r="N863" s="450">
        <f t="shared" si="192"/>
        <v>45169</v>
      </c>
      <c r="O863" s="450">
        <f t="shared" si="192"/>
        <v>45199</v>
      </c>
      <c r="P863" s="450">
        <f t="shared" si="192"/>
        <v>45230</v>
      </c>
      <c r="Q863" s="450">
        <f t="shared" si="192"/>
        <v>45260</v>
      </c>
      <c r="R863" s="450">
        <f t="shared" si="192"/>
        <v>45291</v>
      </c>
      <c r="S863" s="450">
        <f t="shared" si="192"/>
        <v>45322</v>
      </c>
      <c r="T863" s="450">
        <f t="shared" si="192"/>
        <v>45351</v>
      </c>
      <c r="U863" s="450">
        <f t="shared" si="192"/>
        <v>45382</v>
      </c>
      <c r="V863" s="450">
        <f t="shared" si="192"/>
        <v>45412</v>
      </c>
      <c r="W863" s="471"/>
      <c r="X863" s="51"/>
      <c r="Y863"/>
    </row>
    <row r="864" spans="1:25" s="80" customFormat="1" ht="16.2" thickBot="1" x14ac:dyDescent="0.3">
      <c r="A864" s="517"/>
      <c r="B864" s="270" t="s">
        <v>6</v>
      </c>
      <c r="C864" s="474"/>
      <c r="D864" s="474"/>
      <c r="E864" s="474"/>
      <c r="F864" s="474"/>
      <c r="G864" s="96" t="s">
        <v>7</v>
      </c>
      <c r="H864" s="72" t="str">
        <f>(H863-$F$5)&amp;" (Semaine 1)"</f>
        <v>7 (Semaine 1)</v>
      </c>
      <c r="I864" s="72" t="str">
        <f>I863-$F$5&amp;" (Semaine 2)"</f>
        <v>14 (Semaine 2)</v>
      </c>
      <c r="J864" s="72" t="str">
        <f>J863-$F$5&amp;" (Semaine 3)"</f>
        <v>21 (Semaine 3)</v>
      </c>
      <c r="K864" s="72" t="str">
        <f>K863-$F$5&amp;" (Semaine 4)"</f>
        <v>31 (Semaine 4)</v>
      </c>
      <c r="L864" s="71" t="str">
        <f>L863-$F$5&amp;" (Mois 2)"</f>
        <v>61 (Mois 2)</v>
      </c>
      <c r="M864" s="72" t="str">
        <f>M863-$F$5&amp;" (Mois 3)"</f>
        <v>92 (Mois 3)</v>
      </c>
      <c r="N864" s="72" t="str">
        <f>N863-$F$5&amp;" (Mois 4)"</f>
        <v>123 (Mois 4)</v>
      </c>
      <c r="O864" s="72" t="str">
        <f>O863-$F$5&amp;" (Mois 5)"</f>
        <v>153 (Mois 5)</v>
      </c>
      <c r="P864" s="72" t="str">
        <f>P863-$F$5&amp;" (Mois 6)"</f>
        <v>184 (Mois 6)</v>
      </c>
      <c r="Q864" s="72" t="str">
        <f>Q863-$F$5&amp;" (Mois 7)"</f>
        <v>214 (Mois 7)</v>
      </c>
      <c r="R864" s="72" t="str">
        <f>R863-$F$5&amp;" (Mois 8)"</f>
        <v>245 (Mois 8)</v>
      </c>
      <c r="S864" s="72" t="str">
        <f>S863-$F$5&amp;" (Mois 9)"</f>
        <v>276 (Mois 9)</v>
      </c>
      <c r="T864" s="72" t="str">
        <f>T863-$F$5&amp;" (Mois 10)"</f>
        <v>305 (Mois 10)</v>
      </c>
      <c r="U864" s="72" t="str">
        <f>U863-$F$5&amp;" (Mois 11)"</f>
        <v>336 (Mois 11)</v>
      </c>
      <c r="V864" s="73" t="str">
        <f>V863-$F$5&amp;" (Mois 12)"</f>
        <v>366 (Mois 12)</v>
      </c>
      <c r="W864" s="74" t="s">
        <v>8</v>
      </c>
      <c r="X864" s="87"/>
      <c r="Y864"/>
    </row>
    <row r="865" spans="1:25" s="79" customFormat="1" ht="16.2" thickBot="1" x14ac:dyDescent="0.3">
      <c r="A865" s="212"/>
      <c r="B865" s="433" t="s">
        <v>10</v>
      </c>
      <c r="C865" s="475"/>
      <c r="D865" s="475"/>
      <c r="E865" s="475"/>
      <c r="F865" s="475"/>
      <c r="G865" s="476"/>
      <c r="H865" s="476"/>
      <c r="I865" s="476"/>
      <c r="J865" s="476"/>
      <c r="K865" s="476"/>
      <c r="L865" s="476"/>
      <c r="M865" s="477"/>
      <c r="N865" s="476"/>
      <c r="O865" s="476"/>
      <c r="P865" s="476"/>
      <c r="Q865" s="476"/>
      <c r="R865" s="476"/>
      <c r="S865" s="476"/>
      <c r="T865" s="476"/>
      <c r="U865" s="476"/>
      <c r="V865" s="476"/>
      <c r="W865" s="478"/>
      <c r="X865" s="51"/>
      <c r="Y865"/>
    </row>
    <row r="866" spans="1:25" x14ac:dyDescent="0.25">
      <c r="A866" s="212"/>
      <c r="B866" s="465"/>
      <c r="C866" s="272" t="s">
        <v>11</v>
      </c>
      <c r="D866" s="272"/>
      <c r="E866" s="273"/>
      <c r="F866" s="273"/>
      <c r="G866" s="41"/>
      <c r="H866" s="364"/>
      <c r="I866" s="364"/>
      <c r="J866" s="364"/>
      <c r="K866" s="364"/>
      <c r="L866" s="363"/>
      <c r="M866" s="31"/>
      <c r="N866" s="364"/>
      <c r="O866" s="364"/>
      <c r="P866" s="364"/>
      <c r="Q866" s="364"/>
      <c r="R866" s="364"/>
      <c r="S866" s="364"/>
      <c r="T866" s="364"/>
      <c r="U866" s="364"/>
      <c r="V866" s="365"/>
      <c r="W866" s="366"/>
      <c r="Y866"/>
    </row>
    <row r="867" spans="1:25" x14ac:dyDescent="0.25">
      <c r="A867" s="212"/>
      <c r="B867" s="465"/>
      <c r="C867" s="272"/>
      <c r="D867" s="272"/>
      <c r="E867" s="273"/>
      <c r="F867" s="277" t="s">
        <v>12</v>
      </c>
      <c r="G867" s="101">
        <f>SUM('2. NCCF CAD'!G867,'3. NCCF USD'!G867,'4. NCCF EUR'!G867,'5. NCCF GBP'!G867,'6. NCCF Autres (inclus)'!G867)</f>
        <v>0</v>
      </c>
      <c r="H867" s="102">
        <f>SUM('2. NCCF CAD'!H867,'3. NCCF USD'!H867,'4. NCCF EUR'!H867,'5. NCCF GBP'!H867,'6. NCCF Autres (inclus)'!H867)</f>
        <v>0</v>
      </c>
      <c r="I867" s="364"/>
      <c r="J867" s="364"/>
      <c r="K867" s="365"/>
      <c r="L867" s="364"/>
      <c r="M867" s="31"/>
      <c r="N867" s="364"/>
      <c r="O867" s="364"/>
      <c r="P867" s="364"/>
      <c r="Q867" s="364"/>
      <c r="R867" s="364"/>
      <c r="S867" s="364"/>
      <c r="T867" s="364"/>
      <c r="U867" s="364"/>
      <c r="V867" s="364"/>
      <c r="W867" s="366"/>
      <c r="Y867"/>
    </row>
    <row r="868" spans="1:25" x14ac:dyDescent="0.25">
      <c r="A868" s="212"/>
      <c r="B868" s="465"/>
      <c r="C868" s="272"/>
      <c r="D868" s="272" t="s">
        <v>13</v>
      </c>
      <c r="E868" s="273"/>
      <c r="F868" s="273"/>
      <c r="G868" s="41">
        <f t="shared" ref="G868:W868" si="193">SUBTOTAL(9,G869:G870)</f>
        <v>0</v>
      </c>
      <c r="H868" s="363">
        <f t="shared" si="193"/>
        <v>0</v>
      </c>
      <c r="I868" s="364">
        <f t="shared" si="193"/>
        <v>0</v>
      </c>
      <c r="J868" s="364">
        <f t="shared" si="193"/>
        <v>0</v>
      </c>
      <c r="K868" s="365">
        <f t="shared" si="193"/>
        <v>0</v>
      </c>
      <c r="L868" s="364">
        <f t="shared" si="193"/>
        <v>0</v>
      </c>
      <c r="M868" s="31">
        <f t="shared" si="193"/>
        <v>0</v>
      </c>
      <c r="N868" s="31">
        <f t="shared" si="193"/>
        <v>0</v>
      </c>
      <c r="O868" s="31">
        <f t="shared" si="193"/>
        <v>0</v>
      </c>
      <c r="P868" s="31">
        <f t="shared" si="193"/>
        <v>0</v>
      </c>
      <c r="Q868" s="31">
        <f t="shared" si="193"/>
        <v>0</v>
      </c>
      <c r="R868" s="31">
        <f t="shared" si="193"/>
        <v>0</v>
      </c>
      <c r="S868" s="31">
        <f t="shared" si="193"/>
        <v>0</v>
      </c>
      <c r="T868" s="31">
        <f t="shared" si="193"/>
        <v>0</v>
      </c>
      <c r="U868" s="31">
        <f t="shared" si="193"/>
        <v>0</v>
      </c>
      <c r="V868" s="364">
        <f t="shared" si="193"/>
        <v>0</v>
      </c>
      <c r="W868" s="366">
        <f t="shared" si="193"/>
        <v>0</v>
      </c>
      <c r="Y868"/>
    </row>
    <row r="869" spans="1:25" outlineLevel="1" x14ac:dyDescent="0.25">
      <c r="A869" s="212"/>
      <c r="B869" s="465"/>
      <c r="C869" s="273"/>
      <c r="D869" s="275"/>
      <c r="E869" s="276"/>
      <c r="F869" s="274" t="s">
        <v>14</v>
      </c>
      <c r="G869" s="97">
        <f>SUM('2. NCCF CAD'!G869,'3. NCCF USD'!G869,'4. NCCF EUR'!G869,'5. NCCF GBP'!G869,'6. NCCF Autres (inclus)'!G869)</f>
        <v>0</v>
      </c>
      <c r="H869" s="388">
        <f>SUM('2. NCCF CAD'!H869,'3. NCCF USD'!H869,'4. NCCF EUR'!H869,'5. NCCF GBP'!H869,'6. NCCF Autres (inclus)'!H869)</f>
        <v>0</v>
      </c>
      <c r="I869" s="389">
        <f>SUM('2. NCCF CAD'!I869,'3. NCCF USD'!I869,'4. NCCF EUR'!I869,'5. NCCF GBP'!I869,'6. NCCF Autres (inclus)'!I869)</f>
        <v>0</v>
      </c>
      <c r="J869" s="389">
        <f>SUM('2. NCCF CAD'!J869,'3. NCCF USD'!J869,'4. NCCF EUR'!J869,'5. NCCF GBP'!J869,'6. NCCF Autres (inclus)'!J869)</f>
        <v>0</v>
      </c>
      <c r="K869" s="436">
        <f>SUM('2. NCCF CAD'!K869,'3. NCCF USD'!K869,'4. NCCF EUR'!K869,'5. NCCF GBP'!K869,'6. NCCF Autres (inclus)'!K869)</f>
        <v>0</v>
      </c>
      <c r="L869" s="391">
        <f>SUM('2. NCCF CAD'!L869,'3. NCCF USD'!L869,'4. NCCF EUR'!L869,'5. NCCF GBP'!L869,'6. NCCF Autres (inclus)'!L869)</f>
        <v>0</v>
      </c>
      <c r="M869" s="392">
        <f>SUM('2. NCCF CAD'!M869,'3. NCCF USD'!M869,'4. NCCF EUR'!M869,'5. NCCF GBP'!M869,'6. NCCF Autres (inclus)'!M869)</f>
        <v>0</v>
      </c>
      <c r="N869" s="392">
        <f>SUM('2. NCCF CAD'!N869,'3. NCCF USD'!N869,'4. NCCF EUR'!N869,'5. NCCF GBP'!N869,'6. NCCF Autres (inclus)'!N869)</f>
        <v>0</v>
      </c>
      <c r="O869" s="392">
        <f>SUM('2. NCCF CAD'!O869,'3. NCCF USD'!O869,'4. NCCF EUR'!O869,'5. NCCF GBP'!O869,'6. NCCF Autres (inclus)'!O869)</f>
        <v>0</v>
      </c>
      <c r="P869" s="392">
        <f>SUM('2. NCCF CAD'!P869,'3. NCCF USD'!P869,'4. NCCF EUR'!P869,'5. NCCF GBP'!P869,'6. NCCF Autres (inclus)'!P869)</f>
        <v>0</v>
      </c>
      <c r="Q869" s="392">
        <f>SUM('2. NCCF CAD'!Q869,'3. NCCF USD'!Q869,'4. NCCF EUR'!Q869,'5. NCCF GBP'!Q869,'6. NCCF Autres (inclus)'!Q869)</f>
        <v>0</v>
      </c>
      <c r="R869" s="392">
        <f>SUM('2. NCCF CAD'!R869,'3. NCCF USD'!R869,'4. NCCF EUR'!R869,'5. NCCF GBP'!R869,'6. NCCF Autres (inclus)'!R869)</f>
        <v>0</v>
      </c>
      <c r="S869" s="392">
        <f>SUM('2. NCCF CAD'!S869,'3. NCCF USD'!S869,'4. NCCF EUR'!S869,'5. NCCF GBP'!S869,'6. NCCF Autres (inclus)'!S869)</f>
        <v>0</v>
      </c>
      <c r="T869" s="392">
        <f>SUM('2. NCCF CAD'!T869,'3. NCCF USD'!T869,'4. NCCF EUR'!T869,'5. NCCF GBP'!T869,'6. NCCF Autres (inclus)'!T869)</f>
        <v>0</v>
      </c>
      <c r="U869" s="392">
        <f>SUM('2. NCCF CAD'!U869,'3. NCCF USD'!U869,'4. NCCF EUR'!U869,'5. NCCF GBP'!U869,'6. NCCF Autres (inclus)'!U869)</f>
        <v>0</v>
      </c>
      <c r="V869" s="393">
        <f>SUM('2. NCCF CAD'!V869,'3. NCCF USD'!V869,'4. NCCF EUR'!V869,'5. NCCF GBP'!V869,'6. NCCF Autres (inclus)'!V869)</f>
        <v>0</v>
      </c>
      <c r="W869" s="37">
        <f>SUM('2. NCCF CAD'!W869,'3. NCCF USD'!W869,'4. NCCF EUR'!W869,'5. NCCF GBP'!W869,'6. NCCF Autres (inclus)'!W869)</f>
        <v>0</v>
      </c>
      <c r="Y869"/>
    </row>
    <row r="870" spans="1:25" outlineLevel="1" x14ac:dyDescent="0.25">
      <c r="A870" s="212"/>
      <c r="B870" s="465"/>
      <c r="C870" s="275"/>
      <c r="D870" s="275"/>
      <c r="E870" s="275"/>
      <c r="F870" s="274" t="s">
        <v>15</v>
      </c>
      <c r="G870" s="101">
        <f>SUM('2. NCCF CAD'!G870,'3. NCCF USD'!G870,'4. NCCF EUR'!G870,'5. NCCF GBP'!G870,'6. NCCF Autres (inclus)'!G870)</f>
        <v>0</v>
      </c>
      <c r="H870" s="102">
        <f>SUM('2. NCCF CAD'!H870,'3. NCCF USD'!H870,'4. NCCF EUR'!H870,'5. NCCF GBP'!H870,'6. NCCF Autres (inclus)'!H870)</f>
        <v>0</v>
      </c>
      <c r="I870" s="33"/>
      <c r="J870" s="33"/>
      <c r="K870" s="99"/>
      <c r="L870" s="33"/>
      <c r="M870" s="33"/>
      <c r="N870" s="33"/>
      <c r="O870" s="33"/>
      <c r="P870" s="33"/>
      <c r="Q870" s="33"/>
      <c r="R870" s="33"/>
      <c r="S870" s="33"/>
      <c r="T870" s="33"/>
      <c r="U870" s="33"/>
      <c r="V870" s="99"/>
      <c r="W870" s="100"/>
      <c r="Y870"/>
    </row>
    <row r="871" spans="1:25" x14ac:dyDescent="0.25">
      <c r="A871" s="212"/>
      <c r="B871" s="465"/>
      <c r="C871" s="275"/>
      <c r="D871" s="276" t="s">
        <v>16</v>
      </c>
      <c r="E871" s="275"/>
      <c r="F871" s="273"/>
      <c r="G871" s="41">
        <f t="shared" ref="G871:W871" si="194">SUBTOTAL(9,G872:G873)</f>
        <v>0</v>
      </c>
      <c r="H871" s="76">
        <f t="shared" si="194"/>
        <v>0</v>
      </c>
      <c r="I871" s="33">
        <f t="shared" si="194"/>
        <v>0</v>
      </c>
      <c r="J871" s="33">
        <f t="shared" si="194"/>
        <v>0</v>
      </c>
      <c r="K871" s="33">
        <f t="shared" si="194"/>
        <v>0</v>
      </c>
      <c r="L871" s="34">
        <f t="shared" si="194"/>
        <v>0</v>
      </c>
      <c r="M871" s="33">
        <f t="shared" si="194"/>
        <v>0</v>
      </c>
      <c r="N871" s="33">
        <f t="shared" si="194"/>
        <v>0</v>
      </c>
      <c r="O871" s="33">
        <f t="shared" si="194"/>
        <v>0</v>
      </c>
      <c r="P871" s="33">
        <f t="shared" si="194"/>
        <v>0</v>
      </c>
      <c r="Q871" s="33">
        <f t="shared" si="194"/>
        <v>0</v>
      </c>
      <c r="R871" s="33">
        <f t="shared" si="194"/>
        <v>0</v>
      </c>
      <c r="S871" s="33">
        <f t="shared" si="194"/>
        <v>0</v>
      </c>
      <c r="T871" s="33">
        <f t="shared" si="194"/>
        <v>0</v>
      </c>
      <c r="U871" s="33">
        <f t="shared" si="194"/>
        <v>0</v>
      </c>
      <c r="V871" s="35">
        <f t="shared" si="194"/>
        <v>0</v>
      </c>
      <c r="W871" s="40">
        <f t="shared" si="194"/>
        <v>0</v>
      </c>
      <c r="Y871"/>
    </row>
    <row r="872" spans="1:25" outlineLevel="1" x14ac:dyDescent="0.25">
      <c r="A872" s="212"/>
      <c r="B872" s="465"/>
      <c r="C872" s="275"/>
      <c r="D872" s="275"/>
      <c r="E872" s="275"/>
      <c r="F872" s="274" t="s">
        <v>17</v>
      </c>
      <c r="G872" s="101">
        <f>SUM('2. NCCF CAD'!G872,'3. NCCF USD'!G872,'4. NCCF EUR'!G872,'5. NCCF GBP'!G872,'6. NCCF Autres (inclus)'!G872)</f>
        <v>0</v>
      </c>
      <c r="H872" s="102">
        <f>SUM('2. NCCF CAD'!H872,'3. NCCF USD'!H872,'4. NCCF EUR'!H872,'5. NCCF GBP'!H872,'6. NCCF Autres (inclus)'!H872)</f>
        <v>0</v>
      </c>
      <c r="I872" s="33"/>
      <c r="J872" s="33"/>
      <c r="K872" s="33"/>
      <c r="L872" s="34"/>
      <c r="M872" s="33"/>
      <c r="N872" s="33"/>
      <c r="O872" s="33"/>
      <c r="P872" s="33"/>
      <c r="Q872" s="33"/>
      <c r="R872" s="33"/>
      <c r="S872" s="33"/>
      <c r="T872" s="33"/>
      <c r="U872" s="33"/>
      <c r="V872" s="35"/>
      <c r="W872" s="37">
        <f>SUM('2. NCCF CAD'!W872,'3. NCCF USD'!W872,'4. NCCF EUR'!W872,'5. NCCF GBP'!W872,'6. NCCF Autres (inclus)'!W872)</f>
        <v>0</v>
      </c>
      <c r="Y872"/>
    </row>
    <row r="873" spans="1:25" outlineLevel="1" x14ac:dyDescent="0.25">
      <c r="A873" s="212"/>
      <c r="B873" s="465"/>
      <c r="C873" s="275"/>
      <c r="D873" s="275"/>
      <c r="E873" s="275"/>
      <c r="F873" s="277" t="s">
        <v>18</v>
      </c>
      <c r="G873" s="101">
        <f>SUM('2. NCCF CAD'!G873,'3. NCCF USD'!G873,'4. NCCF EUR'!G873,'5. NCCF GBP'!G873,'6. NCCF Autres (inclus)'!G873)</f>
        <v>0</v>
      </c>
      <c r="H873" s="388">
        <f>SUM('2. NCCF CAD'!H873,'3. NCCF USD'!H873,'4. NCCF EUR'!H873,'5. NCCF GBP'!H873,'6. NCCF Autres (inclus)'!H873)</f>
        <v>0</v>
      </c>
      <c r="I873" s="389">
        <f>SUM('2. NCCF CAD'!I873,'3. NCCF USD'!I873,'4. NCCF EUR'!I873,'5. NCCF GBP'!I873,'6. NCCF Autres (inclus)'!I873)</f>
        <v>0</v>
      </c>
      <c r="J873" s="389">
        <f>SUM('2. NCCF CAD'!J873,'3. NCCF USD'!J873,'4. NCCF EUR'!J873,'5. NCCF GBP'!J873,'6. NCCF Autres (inclus)'!J873)</f>
        <v>0</v>
      </c>
      <c r="K873" s="436">
        <f>SUM('2. NCCF CAD'!K873,'3. NCCF USD'!K873,'4. NCCF EUR'!K873,'5. NCCF GBP'!K873,'6. NCCF Autres (inclus)'!K873)</f>
        <v>0</v>
      </c>
      <c r="L873" s="391">
        <f>SUM('2. NCCF CAD'!L873,'3. NCCF USD'!L873,'4. NCCF EUR'!L873,'5. NCCF GBP'!L873,'6. NCCF Autres (inclus)'!L873)</f>
        <v>0</v>
      </c>
      <c r="M873" s="392">
        <f>SUM('2. NCCF CAD'!M873,'3. NCCF USD'!M873,'4. NCCF EUR'!M873,'5. NCCF GBP'!M873,'6. NCCF Autres (inclus)'!M873)</f>
        <v>0</v>
      </c>
      <c r="N873" s="392">
        <f>SUM('2. NCCF CAD'!N873,'3. NCCF USD'!N873,'4. NCCF EUR'!N873,'5. NCCF GBP'!N873,'6. NCCF Autres (inclus)'!N873)</f>
        <v>0</v>
      </c>
      <c r="O873" s="392">
        <f>SUM('2. NCCF CAD'!O873,'3. NCCF USD'!O873,'4. NCCF EUR'!O873,'5. NCCF GBP'!O873,'6. NCCF Autres (inclus)'!O873)</f>
        <v>0</v>
      </c>
      <c r="P873" s="392">
        <f>SUM('2. NCCF CAD'!P873,'3. NCCF USD'!P873,'4. NCCF EUR'!P873,'5. NCCF GBP'!P873,'6. NCCF Autres (inclus)'!P873)</f>
        <v>0</v>
      </c>
      <c r="Q873" s="392">
        <f>SUM('2. NCCF CAD'!Q873,'3. NCCF USD'!Q873,'4. NCCF EUR'!Q873,'5. NCCF GBP'!Q873,'6. NCCF Autres (inclus)'!Q873)</f>
        <v>0</v>
      </c>
      <c r="R873" s="392">
        <f>SUM('2. NCCF CAD'!R873,'3. NCCF USD'!R873,'4. NCCF EUR'!R873,'5. NCCF GBP'!R873,'6. NCCF Autres (inclus)'!R873)</f>
        <v>0</v>
      </c>
      <c r="S873" s="392">
        <f>SUM('2. NCCF CAD'!S873,'3. NCCF USD'!S873,'4. NCCF EUR'!S873,'5. NCCF GBP'!S873,'6. NCCF Autres (inclus)'!S873)</f>
        <v>0</v>
      </c>
      <c r="T873" s="392">
        <f>SUM('2. NCCF CAD'!T873,'3. NCCF USD'!T873,'4. NCCF EUR'!T873,'5. NCCF GBP'!T873,'6. NCCF Autres (inclus)'!T873)</f>
        <v>0</v>
      </c>
      <c r="U873" s="392">
        <f>SUM('2. NCCF CAD'!U873,'3. NCCF USD'!U873,'4. NCCF EUR'!U873,'5. NCCF GBP'!U873,'6. NCCF Autres (inclus)'!U873)</f>
        <v>0</v>
      </c>
      <c r="V873" s="393">
        <f>SUM('2. NCCF CAD'!V873,'3. NCCF USD'!V873,'4. NCCF EUR'!V873,'5. NCCF GBP'!V873,'6. NCCF Autres (inclus)'!V873)</f>
        <v>0</v>
      </c>
      <c r="W873" s="37">
        <f>SUM('2. NCCF CAD'!W873,'3. NCCF USD'!W873,'4. NCCF EUR'!W873,'5. NCCF GBP'!W873,'6. NCCF Autres (inclus)'!W873)</f>
        <v>0</v>
      </c>
      <c r="Y873"/>
    </row>
    <row r="874" spans="1:25" x14ac:dyDescent="0.25">
      <c r="A874" s="212"/>
      <c r="B874" s="465"/>
      <c r="C874" s="272" t="s">
        <v>19</v>
      </c>
      <c r="D874" s="272"/>
      <c r="E874" s="273"/>
      <c r="F874" s="273"/>
      <c r="G874" s="367"/>
      <c r="H874" s="369"/>
      <c r="I874" s="369"/>
      <c r="J874" s="369"/>
      <c r="K874" s="369"/>
      <c r="L874" s="363"/>
      <c r="M874" s="364"/>
      <c r="N874" s="364"/>
      <c r="O874" s="364"/>
      <c r="P874" s="364"/>
      <c r="Q874" s="364"/>
      <c r="R874" s="364"/>
      <c r="S874" s="364"/>
      <c r="T874" s="364"/>
      <c r="U874" s="364"/>
      <c r="V874" s="365"/>
      <c r="W874" s="366"/>
      <c r="Y874"/>
    </row>
    <row r="875" spans="1:25" x14ac:dyDescent="0.25">
      <c r="A875" s="212"/>
      <c r="B875" s="465"/>
      <c r="C875" s="272"/>
      <c r="D875" s="276" t="s">
        <v>20</v>
      </c>
      <c r="E875" s="273"/>
      <c r="F875" s="273"/>
      <c r="G875" s="367"/>
      <c r="H875" s="369"/>
      <c r="I875" s="369"/>
      <c r="J875" s="369"/>
      <c r="K875" s="369"/>
      <c r="L875" s="363"/>
      <c r="M875" s="364"/>
      <c r="N875" s="364"/>
      <c r="O875" s="364"/>
      <c r="P875" s="364"/>
      <c r="Q875" s="364"/>
      <c r="R875" s="364"/>
      <c r="S875" s="364"/>
      <c r="T875" s="364"/>
      <c r="U875" s="364"/>
      <c r="V875" s="365"/>
      <c r="W875" s="366"/>
      <c r="Y875"/>
    </row>
    <row r="876" spans="1:25" x14ac:dyDescent="0.25">
      <c r="A876" s="212"/>
      <c r="B876" s="465"/>
      <c r="C876" s="272"/>
      <c r="D876" s="272"/>
      <c r="E876" s="273" t="s">
        <v>21</v>
      </c>
      <c r="F876" s="273"/>
      <c r="G876" s="367">
        <f t="shared" ref="G876:W876" si="195">SUBTOTAL(9,G877:G880)</f>
        <v>0</v>
      </c>
      <c r="H876" s="368">
        <f t="shared" si="195"/>
        <v>0</v>
      </c>
      <c r="I876" s="369">
        <f t="shared" si="195"/>
        <v>0</v>
      </c>
      <c r="J876" s="369">
        <f t="shared" si="195"/>
        <v>0</v>
      </c>
      <c r="K876" s="370">
        <f t="shared" si="195"/>
        <v>0</v>
      </c>
      <c r="L876" s="364">
        <f t="shared" si="195"/>
        <v>0</v>
      </c>
      <c r="M876" s="364">
        <f t="shared" si="195"/>
        <v>0</v>
      </c>
      <c r="N876" s="364">
        <f t="shared" si="195"/>
        <v>0</v>
      </c>
      <c r="O876" s="364">
        <f t="shared" si="195"/>
        <v>0</v>
      </c>
      <c r="P876" s="364">
        <f t="shared" si="195"/>
        <v>0</v>
      </c>
      <c r="Q876" s="364">
        <f t="shared" si="195"/>
        <v>0</v>
      </c>
      <c r="R876" s="364">
        <f t="shared" si="195"/>
        <v>0</v>
      </c>
      <c r="S876" s="364">
        <f t="shared" si="195"/>
        <v>0</v>
      </c>
      <c r="T876" s="364">
        <f t="shared" si="195"/>
        <v>0</v>
      </c>
      <c r="U876" s="364">
        <f t="shared" si="195"/>
        <v>0</v>
      </c>
      <c r="V876" s="364">
        <f t="shared" si="195"/>
        <v>0</v>
      </c>
      <c r="W876" s="366">
        <f t="shared" si="195"/>
        <v>0</v>
      </c>
      <c r="Y876"/>
    </row>
    <row r="877" spans="1:25" outlineLevel="1" x14ac:dyDescent="0.25">
      <c r="A877" s="212"/>
      <c r="B877" s="465"/>
      <c r="C877" s="272"/>
      <c r="D877" s="272"/>
      <c r="E877" s="273"/>
      <c r="F877" s="274" t="s">
        <v>22</v>
      </c>
      <c r="G877" s="394">
        <f>SUM('2. NCCF CAD'!G877,'3. NCCF USD'!G877,'4. NCCF EUR'!G877,'5. NCCF GBP'!G877,'6. NCCF Autres (inclus)'!G877)</f>
        <v>0</v>
      </c>
      <c r="H877" s="395">
        <f>SUM('2. NCCF CAD'!H877,'3. NCCF USD'!H877,'4. NCCF EUR'!H877,'5. NCCF GBP'!H877,'6. NCCF Autres (inclus)'!H877)</f>
        <v>0</v>
      </c>
      <c r="I877" s="389">
        <f>SUM('2. NCCF CAD'!I877,'3. NCCF USD'!I877,'4. NCCF EUR'!I877,'5. NCCF GBP'!I877,'6. NCCF Autres (inclus)'!I877)</f>
        <v>0</v>
      </c>
      <c r="J877" s="389">
        <f>SUM('2. NCCF CAD'!J877,'3. NCCF USD'!J877,'4. NCCF EUR'!J877,'5. NCCF GBP'!J877,'6. NCCF Autres (inclus)'!J877)</f>
        <v>0</v>
      </c>
      <c r="K877" s="436">
        <f>SUM('2. NCCF CAD'!K877,'3. NCCF USD'!K877,'4. NCCF EUR'!K877,'5. NCCF GBP'!K877,'6. NCCF Autres (inclus)'!K877)</f>
        <v>0</v>
      </c>
      <c r="L877" s="391">
        <f>SUM('2. NCCF CAD'!L877,'3. NCCF USD'!L877,'4. NCCF EUR'!L877,'5. NCCF GBP'!L877,'6. NCCF Autres (inclus)'!L877)</f>
        <v>0</v>
      </c>
      <c r="M877" s="396">
        <f>SUM('2. NCCF CAD'!M877,'3. NCCF USD'!M877,'4. NCCF EUR'!M877,'5. NCCF GBP'!M877,'6. NCCF Autres (inclus)'!M877)</f>
        <v>0</v>
      </c>
      <c r="N877" s="392">
        <f>SUM('2. NCCF CAD'!N877,'3. NCCF USD'!N877,'4. NCCF EUR'!N877,'5. NCCF GBP'!N877,'6. NCCF Autres (inclus)'!N877)</f>
        <v>0</v>
      </c>
      <c r="O877" s="392">
        <f>SUM('2. NCCF CAD'!O877,'3. NCCF USD'!O877,'4. NCCF EUR'!O877,'5. NCCF GBP'!O877,'6. NCCF Autres (inclus)'!O877)</f>
        <v>0</v>
      </c>
      <c r="P877" s="392">
        <f>SUM('2. NCCF CAD'!P877,'3. NCCF USD'!P877,'4. NCCF EUR'!P877,'5. NCCF GBP'!P877,'6. NCCF Autres (inclus)'!P877)</f>
        <v>0</v>
      </c>
      <c r="Q877" s="392">
        <f>SUM('2. NCCF CAD'!Q877,'3. NCCF USD'!Q877,'4. NCCF EUR'!Q877,'5. NCCF GBP'!Q877,'6. NCCF Autres (inclus)'!Q877)</f>
        <v>0</v>
      </c>
      <c r="R877" s="392">
        <f>SUM('2. NCCF CAD'!R877,'3. NCCF USD'!R877,'4. NCCF EUR'!R877,'5. NCCF GBP'!R877,'6. NCCF Autres (inclus)'!R877)</f>
        <v>0</v>
      </c>
      <c r="S877" s="392">
        <f>SUM('2. NCCF CAD'!S877,'3. NCCF USD'!S877,'4. NCCF EUR'!S877,'5. NCCF GBP'!S877,'6. NCCF Autres (inclus)'!S877)</f>
        <v>0</v>
      </c>
      <c r="T877" s="388">
        <f>SUM('2. NCCF CAD'!T877,'3. NCCF USD'!T877,'4. NCCF EUR'!T877,'5. NCCF GBP'!T877,'6. NCCF Autres (inclus)'!T877)</f>
        <v>0</v>
      </c>
      <c r="U877" s="392">
        <f>SUM('2. NCCF CAD'!U877,'3. NCCF USD'!U877,'4. NCCF EUR'!U877,'5. NCCF GBP'!U877,'6. NCCF Autres (inclus)'!U877)</f>
        <v>0</v>
      </c>
      <c r="V877" s="393">
        <f>SUM('2. NCCF CAD'!V877,'3. NCCF USD'!V877,'4. NCCF EUR'!V877,'5. NCCF GBP'!V877,'6. NCCF Autres (inclus)'!V877)</f>
        <v>0</v>
      </c>
      <c r="W877" s="37">
        <f>SUM('2. NCCF CAD'!W877,'3. NCCF USD'!W877,'4. NCCF EUR'!W877,'5. NCCF GBP'!W877,'6. NCCF Autres (inclus)'!W877)</f>
        <v>0</v>
      </c>
      <c r="Y877"/>
    </row>
    <row r="878" spans="1:25" outlineLevel="1" x14ac:dyDescent="0.25">
      <c r="A878" s="212"/>
      <c r="B878" s="465"/>
      <c r="C878" s="272"/>
      <c r="D878" s="272"/>
      <c r="E878" s="273"/>
      <c r="F878" s="274" t="s">
        <v>23</v>
      </c>
      <c r="G878" s="394">
        <f>SUM('2. NCCF CAD'!G878,'3. NCCF USD'!G878,'4. NCCF EUR'!G878,'5. NCCF GBP'!G878,'6. NCCF Autres (inclus)'!G878)</f>
        <v>0</v>
      </c>
      <c r="H878" s="395">
        <f>SUM('2. NCCF CAD'!H878,'3. NCCF USD'!H878,'4. NCCF EUR'!H878,'5. NCCF GBP'!H878,'6. NCCF Autres (inclus)'!H878)</f>
        <v>0</v>
      </c>
      <c r="I878" s="389">
        <f>SUM('2. NCCF CAD'!I878,'3. NCCF USD'!I878,'4. NCCF EUR'!I878,'5. NCCF GBP'!I878,'6. NCCF Autres (inclus)'!I878)</f>
        <v>0</v>
      </c>
      <c r="J878" s="389">
        <f>SUM('2. NCCF CAD'!J878,'3. NCCF USD'!J878,'4. NCCF EUR'!J878,'5. NCCF GBP'!J878,'6. NCCF Autres (inclus)'!J878)</f>
        <v>0</v>
      </c>
      <c r="K878" s="436">
        <f>SUM('2. NCCF CAD'!K878,'3. NCCF USD'!K878,'4. NCCF EUR'!K878,'5. NCCF GBP'!K878,'6. NCCF Autres (inclus)'!K878)</f>
        <v>0</v>
      </c>
      <c r="L878" s="391">
        <f>SUM('2. NCCF CAD'!L878,'3. NCCF USD'!L878,'4. NCCF EUR'!L878,'5. NCCF GBP'!L878,'6. NCCF Autres (inclus)'!L878)</f>
        <v>0</v>
      </c>
      <c r="M878" s="396">
        <f>SUM('2. NCCF CAD'!M878,'3. NCCF USD'!M878,'4. NCCF EUR'!M878,'5. NCCF GBP'!M878,'6. NCCF Autres (inclus)'!M878)</f>
        <v>0</v>
      </c>
      <c r="N878" s="392">
        <f>SUM('2. NCCF CAD'!N878,'3. NCCF USD'!N878,'4. NCCF EUR'!N878,'5. NCCF GBP'!N878,'6. NCCF Autres (inclus)'!N878)</f>
        <v>0</v>
      </c>
      <c r="O878" s="392">
        <f>SUM('2. NCCF CAD'!O878,'3. NCCF USD'!O878,'4. NCCF EUR'!O878,'5. NCCF GBP'!O878,'6. NCCF Autres (inclus)'!O878)</f>
        <v>0</v>
      </c>
      <c r="P878" s="392">
        <f>SUM('2. NCCF CAD'!P878,'3. NCCF USD'!P878,'4. NCCF EUR'!P878,'5. NCCF GBP'!P878,'6. NCCF Autres (inclus)'!P878)</f>
        <v>0</v>
      </c>
      <c r="Q878" s="392">
        <f>SUM('2. NCCF CAD'!Q878,'3. NCCF USD'!Q878,'4. NCCF EUR'!Q878,'5. NCCF GBP'!Q878,'6. NCCF Autres (inclus)'!Q878)</f>
        <v>0</v>
      </c>
      <c r="R878" s="392">
        <f>SUM('2. NCCF CAD'!R878,'3. NCCF USD'!R878,'4. NCCF EUR'!R878,'5. NCCF GBP'!R878,'6. NCCF Autres (inclus)'!R878)</f>
        <v>0</v>
      </c>
      <c r="S878" s="392">
        <f>SUM('2. NCCF CAD'!S878,'3. NCCF USD'!S878,'4. NCCF EUR'!S878,'5. NCCF GBP'!S878,'6. NCCF Autres (inclus)'!S878)</f>
        <v>0</v>
      </c>
      <c r="T878" s="388">
        <f>SUM('2. NCCF CAD'!T878,'3. NCCF USD'!T878,'4. NCCF EUR'!T878,'5. NCCF GBP'!T878,'6. NCCF Autres (inclus)'!T878)</f>
        <v>0</v>
      </c>
      <c r="U878" s="392">
        <f>SUM('2. NCCF CAD'!U878,'3. NCCF USD'!U878,'4. NCCF EUR'!U878,'5. NCCF GBP'!U878,'6. NCCF Autres (inclus)'!U878)</f>
        <v>0</v>
      </c>
      <c r="V878" s="393">
        <f>SUM('2. NCCF CAD'!V878,'3. NCCF USD'!V878,'4. NCCF EUR'!V878,'5. NCCF GBP'!V878,'6. NCCF Autres (inclus)'!V878)</f>
        <v>0</v>
      </c>
      <c r="W878" s="37">
        <f>SUM('2. NCCF CAD'!W878,'3. NCCF USD'!W878,'4. NCCF EUR'!W878,'5. NCCF GBP'!W878,'6. NCCF Autres (inclus)'!W878)</f>
        <v>0</v>
      </c>
      <c r="Y878"/>
    </row>
    <row r="879" spans="1:25" outlineLevel="1" x14ac:dyDescent="0.25">
      <c r="A879" s="212"/>
      <c r="B879" s="465"/>
      <c r="C879" s="272"/>
      <c r="D879" s="272"/>
      <c r="E879" s="273"/>
      <c r="F879" s="274" t="s">
        <v>24</v>
      </c>
      <c r="G879" s="394">
        <f>SUM('2. NCCF CAD'!G879,'3. NCCF USD'!G879,'4. NCCF EUR'!G879,'5. NCCF GBP'!G879,'6. NCCF Autres (inclus)'!G879)</f>
        <v>0</v>
      </c>
      <c r="H879" s="395">
        <f>SUM('2. NCCF CAD'!H879,'3. NCCF USD'!H879,'4. NCCF EUR'!H879,'5. NCCF GBP'!H879,'6. NCCF Autres (inclus)'!H879)</f>
        <v>0</v>
      </c>
      <c r="I879" s="389">
        <f>SUM('2. NCCF CAD'!I879,'3. NCCF USD'!I879,'4. NCCF EUR'!I879,'5. NCCF GBP'!I879,'6. NCCF Autres (inclus)'!I879)</f>
        <v>0</v>
      </c>
      <c r="J879" s="389">
        <f>SUM('2. NCCF CAD'!J879,'3. NCCF USD'!J879,'4. NCCF EUR'!J879,'5. NCCF GBP'!J879,'6. NCCF Autres (inclus)'!J879)</f>
        <v>0</v>
      </c>
      <c r="K879" s="436">
        <f>SUM('2. NCCF CAD'!K879,'3. NCCF USD'!K879,'4. NCCF EUR'!K879,'5. NCCF GBP'!K879,'6. NCCF Autres (inclus)'!K879)</f>
        <v>0</v>
      </c>
      <c r="L879" s="391">
        <f>SUM('2. NCCF CAD'!L879,'3. NCCF USD'!L879,'4. NCCF EUR'!L879,'5. NCCF GBP'!L879,'6. NCCF Autres (inclus)'!L879)</f>
        <v>0</v>
      </c>
      <c r="M879" s="396">
        <f>SUM('2. NCCF CAD'!M879,'3. NCCF USD'!M879,'4. NCCF EUR'!M879,'5. NCCF GBP'!M879,'6. NCCF Autres (inclus)'!M879)</f>
        <v>0</v>
      </c>
      <c r="N879" s="392">
        <f>SUM('2. NCCF CAD'!N879,'3. NCCF USD'!N879,'4. NCCF EUR'!N879,'5. NCCF GBP'!N879,'6. NCCF Autres (inclus)'!N879)</f>
        <v>0</v>
      </c>
      <c r="O879" s="392">
        <f>SUM('2. NCCF CAD'!O879,'3. NCCF USD'!O879,'4. NCCF EUR'!O879,'5. NCCF GBP'!O879,'6. NCCF Autres (inclus)'!O879)</f>
        <v>0</v>
      </c>
      <c r="P879" s="392">
        <f>SUM('2. NCCF CAD'!P879,'3. NCCF USD'!P879,'4. NCCF EUR'!P879,'5. NCCF GBP'!P879,'6. NCCF Autres (inclus)'!P879)</f>
        <v>0</v>
      </c>
      <c r="Q879" s="392">
        <f>SUM('2. NCCF CAD'!Q879,'3. NCCF USD'!Q879,'4. NCCF EUR'!Q879,'5. NCCF GBP'!Q879,'6. NCCF Autres (inclus)'!Q879)</f>
        <v>0</v>
      </c>
      <c r="R879" s="392">
        <f>SUM('2. NCCF CAD'!R879,'3. NCCF USD'!R879,'4. NCCF EUR'!R879,'5. NCCF GBP'!R879,'6. NCCF Autres (inclus)'!R879)</f>
        <v>0</v>
      </c>
      <c r="S879" s="392">
        <f>SUM('2. NCCF CAD'!S879,'3. NCCF USD'!S879,'4. NCCF EUR'!S879,'5. NCCF GBP'!S879,'6. NCCF Autres (inclus)'!S879)</f>
        <v>0</v>
      </c>
      <c r="T879" s="388">
        <f>SUM('2. NCCF CAD'!T879,'3. NCCF USD'!T879,'4. NCCF EUR'!T879,'5. NCCF GBP'!T879,'6. NCCF Autres (inclus)'!T879)</f>
        <v>0</v>
      </c>
      <c r="U879" s="392">
        <f>SUM('2. NCCF CAD'!U879,'3. NCCF USD'!U879,'4. NCCF EUR'!U879,'5. NCCF GBP'!U879,'6. NCCF Autres (inclus)'!U879)</f>
        <v>0</v>
      </c>
      <c r="V879" s="393">
        <f>SUM('2. NCCF CAD'!V879,'3. NCCF USD'!V879,'4. NCCF EUR'!V879,'5. NCCF GBP'!V879,'6. NCCF Autres (inclus)'!V879)</f>
        <v>0</v>
      </c>
      <c r="W879" s="37">
        <f>SUM('2. NCCF CAD'!W879,'3. NCCF USD'!W879,'4. NCCF EUR'!W879,'5. NCCF GBP'!W879,'6. NCCF Autres (inclus)'!W879)</f>
        <v>0</v>
      </c>
      <c r="Y879"/>
    </row>
    <row r="880" spans="1:25" outlineLevel="1" x14ac:dyDescent="0.25">
      <c r="A880" s="212"/>
      <c r="B880" s="465"/>
      <c r="C880" s="272"/>
      <c r="D880" s="272"/>
      <c r="E880" s="273"/>
      <c r="F880" s="274" t="s">
        <v>25</v>
      </c>
      <c r="G880" s="394">
        <f>SUM('2. NCCF CAD'!G880,'3. NCCF USD'!G880,'4. NCCF EUR'!G880,'5. NCCF GBP'!G880,'6. NCCF Autres (inclus)'!G880)</f>
        <v>0</v>
      </c>
      <c r="H880" s="395">
        <f>SUM('2. NCCF CAD'!H880,'3. NCCF USD'!H880,'4. NCCF EUR'!H880,'5. NCCF GBP'!H880,'6. NCCF Autres (inclus)'!H880)</f>
        <v>0</v>
      </c>
      <c r="I880" s="389">
        <f>SUM('2. NCCF CAD'!I880,'3. NCCF USD'!I880,'4. NCCF EUR'!I880,'5. NCCF GBP'!I880,'6. NCCF Autres (inclus)'!I880)</f>
        <v>0</v>
      </c>
      <c r="J880" s="389">
        <f>SUM('2. NCCF CAD'!J880,'3. NCCF USD'!J880,'4. NCCF EUR'!J880,'5. NCCF GBP'!J880,'6. NCCF Autres (inclus)'!J880)</f>
        <v>0</v>
      </c>
      <c r="K880" s="436">
        <f>SUM('2. NCCF CAD'!K880,'3. NCCF USD'!K880,'4. NCCF EUR'!K880,'5. NCCF GBP'!K880,'6. NCCF Autres (inclus)'!K880)</f>
        <v>0</v>
      </c>
      <c r="L880" s="391">
        <f>SUM('2. NCCF CAD'!L880,'3. NCCF USD'!L880,'4. NCCF EUR'!L880,'5. NCCF GBP'!L880,'6. NCCF Autres (inclus)'!L880)</f>
        <v>0</v>
      </c>
      <c r="M880" s="396">
        <f>SUM('2. NCCF CAD'!M880,'3. NCCF USD'!M880,'4. NCCF EUR'!M880,'5. NCCF GBP'!M880,'6. NCCF Autres (inclus)'!M880)</f>
        <v>0</v>
      </c>
      <c r="N880" s="392">
        <f>SUM('2. NCCF CAD'!N880,'3. NCCF USD'!N880,'4. NCCF EUR'!N880,'5. NCCF GBP'!N880,'6. NCCF Autres (inclus)'!N880)</f>
        <v>0</v>
      </c>
      <c r="O880" s="392">
        <f>SUM('2. NCCF CAD'!O880,'3. NCCF USD'!O880,'4. NCCF EUR'!O880,'5. NCCF GBP'!O880,'6. NCCF Autres (inclus)'!O880)</f>
        <v>0</v>
      </c>
      <c r="P880" s="392">
        <f>SUM('2. NCCF CAD'!P880,'3. NCCF USD'!P880,'4. NCCF EUR'!P880,'5. NCCF GBP'!P880,'6. NCCF Autres (inclus)'!P880)</f>
        <v>0</v>
      </c>
      <c r="Q880" s="392">
        <f>SUM('2. NCCF CAD'!Q880,'3. NCCF USD'!Q880,'4. NCCF EUR'!Q880,'5. NCCF GBP'!Q880,'6. NCCF Autres (inclus)'!Q880)</f>
        <v>0</v>
      </c>
      <c r="R880" s="392">
        <f>SUM('2. NCCF CAD'!R880,'3. NCCF USD'!R880,'4. NCCF EUR'!R880,'5. NCCF GBP'!R880,'6. NCCF Autres (inclus)'!R880)</f>
        <v>0</v>
      </c>
      <c r="S880" s="392">
        <f>SUM('2. NCCF CAD'!S880,'3. NCCF USD'!S880,'4. NCCF EUR'!S880,'5. NCCF GBP'!S880,'6. NCCF Autres (inclus)'!S880)</f>
        <v>0</v>
      </c>
      <c r="T880" s="388">
        <f>SUM('2. NCCF CAD'!T880,'3. NCCF USD'!T880,'4. NCCF EUR'!T880,'5. NCCF GBP'!T880,'6. NCCF Autres (inclus)'!T880)</f>
        <v>0</v>
      </c>
      <c r="U880" s="392">
        <f>SUM('2. NCCF CAD'!U880,'3. NCCF USD'!U880,'4. NCCF EUR'!U880,'5. NCCF GBP'!U880,'6. NCCF Autres (inclus)'!U880)</f>
        <v>0</v>
      </c>
      <c r="V880" s="393">
        <f>SUM('2. NCCF CAD'!V880,'3. NCCF USD'!V880,'4. NCCF EUR'!V880,'5. NCCF GBP'!V880,'6. NCCF Autres (inclus)'!V880)</f>
        <v>0</v>
      </c>
      <c r="W880" s="37">
        <f>SUM('2. NCCF CAD'!W880,'3. NCCF USD'!W880,'4. NCCF EUR'!W880,'5. NCCF GBP'!W880,'6. NCCF Autres (inclus)'!W880)</f>
        <v>0</v>
      </c>
      <c r="Y880"/>
    </row>
    <row r="881" spans="1:25" x14ac:dyDescent="0.25">
      <c r="A881" s="212"/>
      <c r="B881" s="465"/>
      <c r="C881" s="272"/>
      <c r="D881" s="272"/>
      <c r="E881" s="273" t="s">
        <v>26</v>
      </c>
      <c r="F881" s="273"/>
      <c r="G881" s="367">
        <f t="shared" ref="G881:W881" si="196">SUBTOTAL(9,G882:G885)</f>
        <v>0</v>
      </c>
      <c r="H881" s="368">
        <f t="shared" si="196"/>
        <v>0</v>
      </c>
      <c r="I881" s="369">
        <f t="shared" si="196"/>
        <v>0</v>
      </c>
      <c r="J881" s="369">
        <f t="shared" si="196"/>
        <v>0</v>
      </c>
      <c r="K881" s="370">
        <f t="shared" si="196"/>
        <v>0</v>
      </c>
      <c r="L881" s="364">
        <f t="shared" si="196"/>
        <v>0</v>
      </c>
      <c r="M881" s="364">
        <f t="shared" si="196"/>
        <v>0</v>
      </c>
      <c r="N881" s="364">
        <f t="shared" si="196"/>
        <v>0</v>
      </c>
      <c r="O881" s="364">
        <f t="shared" si="196"/>
        <v>0</v>
      </c>
      <c r="P881" s="364">
        <f t="shared" si="196"/>
        <v>0</v>
      </c>
      <c r="Q881" s="364">
        <f t="shared" si="196"/>
        <v>0</v>
      </c>
      <c r="R881" s="364">
        <f t="shared" si="196"/>
        <v>0</v>
      </c>
      <c r="S881" s="364">
        <f t="shared" si="196"/>
        <v>0</v>
      </c>
      <c r="T881" s="364">
        <f t="shared" si="196"/>
        <v>0</v>
      </c>
      <c r="U881" s="364">
        <f t="shared" si="196"/>
        <v>0</v>
      </c>
      <c r="V881" s="364">
        <f t="shared" si="196"/>
        <v>0</v>
      </c>
      <c r="W881" s="366">
        <f t="shared" si="196"/>
        <v>0</v>
      </c>
      <c r="Y881"/>
    </row>
    <row r="882" spans="1:25" outlineLevel="1" x14ac:dyDescent="0.25">
      <c r="A882" s="212"/>
      <c r="B882" s="465"/>
      <c r="C882" s="272"/>
      <c r="D882" s="272"/>
      <c r="E882" s="273"/>
      <c r="F882" s="274" t="s">
        <v>27</v>
      </c>
      <c r="G882" s="394">
        <f>SUM('2. NCCF CAD'!G882,'3. NCCF USD'!G882,'4. NCCF EUR'!G882,'5. NCCF GBP'!G882,'6. NCCF Autres (inclus)'!G882)</f>
        <v>0</v>
      </c>
      <c r="H882" s="395">
        <f>SUM('2. NCCF CAD'!H882,'3. NCCF USD'!H882,'4. NCCF EUR'!H882,'5. NCCF GBP'!H882,'6. NCCF Autres (inclus)'!H882)</f>
        <v>0</v>
      </c>
      <c r="I882" s="389">
        <f>SUM('2. NCCF CAD'!I882,'3. NCCF USD'!I882,'4. NCCF EUR'!I882,'5. NCCF GBP'!I882,'6. NCCF Autres (inclus)'!I882)</f>
        <v>0</v>
      </c>
      <c r="J882" s="389">
        <f>SUM('2. NCCF CAD'!J882,'3. NCCF USD'!J882,'4. NCCF EUR'!J882,'5. NCCF GBP'!J882,'6. NCCF Autres (inclus)'!J882)</f>
        <v>0</v>
      </c>
      <c r="K882" s="436">
        <f>SUM('2. NCCF CAD'!K882,'3. NCCF USD'!K882,'4. NCCF EUR'!K882,'5. NCCF GBP'!K882,'6. NCCF Autres (inclus)'!K882)</f>
        <v>0</v>
      </c>
      <c r="L882" s="391">
        <f>SUM('2. NCCF CAD'!L882,'3. NCCF USD'!L882,'4. NCCF EUR'!L882,'5. NCCF GBP'!L882,'6. NCCF Autres (inclus)'!L882)</f>
        <v>0</v>
      </c>
      <c r="M882" s="396">
        <f>SUM('2. NCCF CAD'!M882,'3. NCCF USD'!M882,'4. NCCF EUR'!M882,'5. NCCF GBP'!M882,'6. NCCF Autres (inclus)'!M882)</f>
        <v>0</v>
      </c>
      <c r="N882" s="392">
        <f>SUM('2. NCCF CAD'!N882,'3. NCCF USD'!N882,'4. NCCF EUR'!N882,'5. NCCF GBP'!N882,'6. NCCF Autres (inclus)'!N882)</f>
        <v>0</v>
      </c>
      <c r="O882" s="392">
        <f>SUM('2. NCCF CAD'!O882,'3. NCCF USD'!O882,'4. NCCF EUR'!O882,'5. NCCF GBP'!O882,'6. NCCF Autres (inclus)'!O882)</f>
        <v>0</v>
      </c>
      <c r="P882" s="392">
        <f>SUM('2. NCCF CAD'!P882,'3. NCCF USD'!P882,'4. NCCF EUR'!P882,'5. NCCF GBP'!P882,'6. NCCF Autres (inclus)'!P882)</f>
        <v>0</v>
      </c>
      <c r="Q882" s="392">
        <f>SUM('2. NCCF CAD'!Q882,'3. NCCF USD'!Q882,'4. NCCF EUR'!Q882,'5. NCCF GBP'!Q882,'6. NCCF Autres (inclus)'!Q882)</f>
        <v>0</v>
      </c>
      <c r="R882" s="392">
        <f>SUM('2. NCCF CAD'!R882,'3. NCCF USD'!R882,'4. NCCF EUR'!R882,'5. NCCF GBP'!R882,'6. NCCF Autres (inclus)'!R882)</f>
        <v>0</v>
      </c>
      <c r="S882" s="392">
        <f>SUM('2. NCCF CAD'!S882,'3. NCCF USD'!S882,'4. NCCF EUR'!S882,'5. NCCF GBP'!S882,'6. NCCF Autres (inclus)'!S882)</f>
        <v>0</v>
      </c>
      <c r="T882" s="388">
        <f>SUM('2. NCCF CAD'!T882,'3. NCCF USD'!T882,'4. NCCF EUR'!T882,'5. NCCF GBP'!T882,'6. NCCF Autres (inclus)'!T882)</f>
        <v>0</v>
      </c>
      <c r="U882" s="392">
        <f>SUM('2. NCCF CAD'!U882,'3. NCCF USD'!U882,'4. NCCF EUR'!U882,'5. NCCF GBP'!U882,'6. NCCF Autres (inclus)'!U882)</f>
        <v>0</v>
      </c>
      <c r="V882" s="393">
        <f>SUM('2. NCCF CAD'!V882,'3. NCCF USD'!V882,'4. NCCF EUR'!V882,'5. NCCF GBP'!V882,'6. NCCF Autres (inclus)'!V882)</f>
        <v>0</v>
      </c>
      <c r="W882" s="37">
        <f>SUM('2. NCCF CAD'!W882,'3. NCCF USD'!W882,'4. NCCF EUR'!W882,'5. NCCF GBP'!W882,'6. NCCF Autres (inclus)'!W882)</f>
        <v>0</v>
      </c>
      <c r="Y882"/>
    </row>
    <row r="883" spans="1:25" outlineLevel="1" x14ac:dyDescent="0.25">
      <c r="A883" s="212"/>
      <c r="B883" s="465"/>
      <c r="C883" s="272"/>
      <c r="D883" s="272"/>
      <c r="E883" s="273"/>
      <c r="F883" s="274" t="s">
        <v>28</v>
      </c>
      <c r="G883" s="394">
        <f>SUM('2. NCCF CAD'!G883,'3. NCCF USD'!G883,'4. NCCF EUR'!G883,'5. NCCF GBP'!G883,'6. NCCF Autres (inclus)'!G883)</f>
        <v>0</v>
      </c>
      <c r="H883" s="395">
        <f>SUM('2. NCCF CAD'!H883,'3. NCCF USD'!H883,'4. NCCF EUR'!H883,'5. NCCF GBP'!H883,'6. NCCF Autres (inclus)'!H883)</f>
        <v>0</v>
      </c>
      <c r="I883" s="389">
        <f>SUM('2. NCCF CAD'!I883,'3. NCCF USD'!I883,'4. NCCF EUR'!I883,'5. NCCF GBP'!I883,'6. NCCF Autres (inclus)'!I883)</f>
        <v>0</v>
      </c>
      <c r="J883" s="389">
        <f>SUM('2. NCCF CAD'!J883,'3. NCCF USD'!J883,'4. NCCF EUR'!J883,'5. NCCF GBP'!J883,'6. NCCF Autres (inclus)'!J883)</f>
        <v>0</v>
      </c>
      <c r="K883" s="436">
        <f>SUM('2. NCCF CAD'!K883,'3. NCCF USD'!K883,'4. NCCF EUR'!K883,'5. NCCF GBP'!K883,'6. NCCF Autres (inclus)'!K883)</f>
        <v>0</v>
      </c>
      <c r="L883" s="391">
        <f>SUM('2. NCCF CAD'!L883,'3. NCCF USD'!L883,'4. NCCF EUR'!L883,'5. NCCF GBP'!L883,'6. NCCF Autres (inclus)'!L883)</f>
        <v>0</v>
      </c>
      <c r="M883" s="396">
        <f>SUM('2. NCCF CAD'!M883,'3. NCCF USD'!M883,'4. NCCF EUR'!M883,'5. NCCF GBP'!M883,'6. NCCF Autres (inclus)'!M883)</f>
        <v>0</v>
      </c>
      <c r="N883" s="392">
        <f>SUM('2. NCCF CAD'!N883,'3. NCCF USD'!N883,'4. NCCF EUR'!N883,'5. NCCF GBP'!N883,'6. NCCF Autres (inclus)'!N883)</f>
        <v>0</v>
      </c>
      <c r="O883" s="392">
        <f>SUM('2. NCCF CAD'!O883,'3. NCCF USD'!O883,'4. NCCF EUR'!O883,'5. NCCF GBP'!O883,'6. NCCF Autres (inclus)'!O883)</f>
        <v>0</v>
      </c>
      <c r="P883" s="392">
        <f>SUM('2. NCCF CAD'!P883,'3. NCCF USD'!P883,'4. NCCF EUR'!P883,'5. NCCF GBP'!P883,'6. NCCF Autres (inclus)'!P883)</f>
        <v>0</v>
      </c>
      <c r="Q883" s="392">
        <f>SUM('2. NCCF CAD'!Q883,'3. NCCF USD'!Q883,'4. NCCF EUR'!Q883,'5. NCCF GBP'!Q883,'6. NCCF Autres (inclus)'!Q883)</f>
        <v>0</v>
      </c>
      <c r="R883" s="392">
        <f>SUM('2. NCCF CAD'!R883,'3. NCCF USD'!R883,'4. NCCF EUR'!R883,'5. NCCF GBP'!R883,'6. NCCF Autres (inclus)'!R883)</f>
        <v>0</v>
      </c>
      <c r="S883" s="392">
        <f>SUM('2. NCCF CAD'!S883,'3. NCCF USD'!S883,'4. NCCF EUR'!S883,'5. NCCF GBP'!S883,'6. NCCF Autres (inclus)'!S883)</f>
        <v>0</v>
      </c>
      <c r="T883" s="388">
        <f>SUM('2. NCCF CAD'!T883,'3. NCCF USD'!T883,'4. NCCF EUR'!T883,'5. NCCF GBP'!T883,'6. NCCF Autres (inclus)'!T883)</f>
        <v>0</v>
      </c>
      <c r="U883" s="392">
        <f>SUM('2. NCCF CAD'!U883,'3. NCCF USD'!U883,'4. NCCF EUR'!U883,'5. NCCF GBP'!U883,'6. NCCF Autres (inclus)'!U883)</f>
        <v>0</v>
      </c>
      <c r="V883" s="393">
        <f>SUM('2. NCCF CAD'!V883,'3. NCCF USD'!V883,'4. NCCF EUR'!V883,'5. NCCF GBP'!V883,'6. NCCF Autres (inclus)'!V883)</f>
        <v>0</v>
      </c>
      <c r="W883" s="37">
        <f>SUM('2. NCCF CAD'!W883,'3. NCCF USD'!W883,'4. NCCF EUR'!W883,'5. NCCF GBP'!W883,'6. NCCF Autres (inclus)'!W883)</f>
        <v>0</v>
      </c>
      <c r="Y883"/>
    </row>
    <row r="884" spans="1:25" outlineLevel="1" x14ac:dyDescent="0.25">
      <c r="A884" s="212"/>
      <c r="B884" s="465"/>
      <c r="C884" s="272"/>
      <c r="D884" s="272"/>
      <c r="E884" s="273"/>
      <c r="F884" s="274" t="s">
        <v>29</v>
      </c>
      <c r="G884" s="394">
        <f>SUM('2. NCCF CAD'!G884,'3. NCCF USD'!G884,'4. NCCF EUR'!G884,'5. NCCF GBP'!G884,'6. NCCF Autres (inclus)'!G884)</f>
        <v>0</v>
      </c>
      <c r="H884" s="395">
        <f>SUM('2. NCCF CAD'!H884,'3. NCCF USD'!H884,'4. NCCF EUR'!H884,'5. NCCF GBP'!H884,'6. NCCF Autres (inclus)'!H884)</f>
        <v>0</v>
      </c>
      <c r="I884" s="389">
        <f>SUM('2. NCCF CAD'!I884,'3. NCCF USD'!I884,'4. NCCF EUR'!I884,'5. NCCF GBP'!I884,'6. NCCF Autres (inclus)'!I884)</f>
        <v>0</v>
      </c>
      <c r="J884" s="389">
        <f>SUM('2. NCCF CAD'!J884,'3. NCCF USD'!J884,'4. NCCF EUR'!J884,'5. NCCF GBP'!J884,'6. NCCF Autres (inclus)'!J884)</f>
        <v>0</v>
      </c>
      <c r="K884" s="436">
        <f>SUM('2. NCCF CAD'!K884,'3. NCCF USD'!K884,'4. NCCF EUR'!K884,'5. NCCF GBP'!K884,'6. NCCF Autres (inclus)'!K884)</f>
        <v>0</v>
      </c>
      <c r="L884" s="391">
        <f>SUM('2. NCCF CAD'!L884,'3. NCCF USD'!L884,'4. NCCF EUR'!L884,'5. NCCF GBP'!L884,'6. NCCF Autres (inclus)'!L884)</f>
        <v>0</v>
      </c>
      <c r="M884" s="396">
        <f>SUM('2. NCCF CAD'!M884,'3. NCCF USD'!M884,'4. NCCF EUR'!M884,'5. NCCF GBP'!M884,'6. NCCF Autres (inclus)'!M884)</f>
        <v>0</v>
      </c>
      <c r="N884" s="392">
        <f>SUM('2. NCCF CAD'!N884,'3. NCCF USD'!N884,'4. NCCF EUR'!N884,'5. NCCF GBP'!N884,'6. NCCF Autres (inclus)'!N884)</f>
        <v>0</v>
      </c>
      <c r="O884" s="392">
        <f>SUM('2. NCCF CAD'!O884,'3. NCCF USD'!O884,'4. NCCF EUR'!O884,'5. NCCF GBP'!O884,'6. NCCF Autres (inclus)'!O884)</f>
        <v>0</v>
      </c>
      <c r="P884" s="392">
        <f>SUM('2. NCCF CAD'!P884,'3. NCCF USD'!P884,'4. NCCF EUR'!P884,'5. NCCF GBP'!P884,'6. NCCF Autres (inclus)'!P884)</f>
        <v>0</v>
      </c>
      <c r="Q884" s="392">
        <f>SUM('2. NCCF CAD'!Q884,'3. NCCF USD'!Q884,'4. NCCF EUR'!Q884,'5. NCCF GBP'!Q884,'6. NCCF Autres (inclus)'!Q884)</f>
        <v>0</v>
      </c>
      <c r="R884" s="392">
        <f>SUM('2. NCCF CAD'!R884,'3. NCCF USD'!R884,'4. NCCF EUR'!R884,'5. NCCF GBP'!R884,'6. NCCF Autres (inclus)'!R884)</f>
        <v>0</v>
      </c>
      <c r="S884" s="392">
        <f>SUM('2. NCCF CAD'!S884,'3. NCCF USD'!S884,'4. NCCF EUR'!S884,'5. NCCF GBP'!S884,'6. NCCF Autres (inclus)'!S884)</f>
        <v>0</v>
      </c>
      <c r="T884" s="388">
        <f>SUM('2. NCCF CAD'!T884,'3. NCCF USD'!T884,'4. NCCF EUR'!T884,'5. NCCF GBP'!T884,'6. NCCF Autres (inclus)'!T884)</f>
        <v>0</v>
      </c>
      <c r="U884" s="392">
        <f>SUM('2. NCCF CAD'!U884,'3. NCCF USD'!U884,'4. NCCF EUR'!U884,'5. NCCF GBP'!U884,'6. NCCF Autres (inclus)'!U884)</f>
        <v>0</v>
      </c>
      <c r="V884" s="393">
        <f>SUM('2. NCCF CAD'!V884,'3. NCCF USD'!V884,'4. NCCF EUR'!V884,'5. NCCF GBP'!V884,'6. NCCF Autres (inclus)'!V884)</f>
        <v>0</v>
      </c>
      <c r="W884" s="37">
        <f>SUM('2. NCCF CAD'!W884,'3. NCCF USD'!W884,'4. NCCF EUR'!W884,'5. NCCF GBP'!W884,'6. NCCF Autres (inclus)'!W884)</f>
        <v>0</v>
      </c>
      <c r="Y884"/>
    </row>
    <row r="885" spans="1:25" outlineLevel="1" x14ac:dyDescent="0.25">
      <c r="A885" s="212"/>
      <c r="B885" s="465"/>
      <c r="C885" s="272"/>
      <c r="D885" s="272"/>
      <c r="E885" s="273"/>
      <c r="F885" s="274" t="s">
        <v>30</v>
      </c>
      <c r="G885" s="394">
        <f>SUM('2. NCCF CAD'!G885,'3. NCCF USD'!G885,'4. NCCF EUR'!G885,'5. NCCF GBP'!G885,'6. NCCF Autres (inclus)'!G885)</f>
        <v>0</v>
      </c>
      <c r="H885" s="397">
        <f>SUM('2. NCCF CAD'!H885,'3. NCCF USD'!H885,'4. NCCF EUR'!H885,'5. NCCF GBP'!H885,'6. NCCF Autres (inclus)'!H885)</f>
        <v>0</v>
      </c>
      <c r="I885" s="395">
        <f>SUM('2. NCCF CAD'!I885,'3. NCCF USD'!I885,'4. NCCF EUR'!I885,'5. NCCF GBP'!I885,'6. NCCF Autres (inclus)'!I885)</f>
        <v>0</v>
      </c>
      <c r="J885" s="389">
        <f>SUM('2. NCCF CAD'!J885,'3. NCCF USD'!J885,'4. NCCF EUR'!J885,'5. NCCF GBP'!J885,'6. NCCF Autres (inclus)'!J885)</f>
        <v>0</v>
      </c>
      <c r="K885" s="436">
        <f>SUM('2. NCCF CAD'!K885,'3. NCCF USD'!K885,'4. NCCF EUR'!K885,'5. NCCF GBP'!K885,'6. NCCF Autres (inclus)'!K885)</f>
        <v>0</v>
      </c>
      <c r="L885" s="391">
        <f>SUM('2. NCCF CAD'!L885,'3. NCCF USD'!L885,'4. NCCF EUR'!L885,'5. NCCF GBP'!L885,'6. NCCF Autres (inclus)'!L885)</f>
        <v>0</v>
      </c>
      <c r="M885" s="396">
        <f>SUM('2. NCCF CAD'!M885,'3. NCCF USD'!M885,'4. NCCF EUR'!M885,'5. NCCF GBP'!M885,'6. NCCF Autres (inclus)'!M885)</f>
        <v>0</v>
      </c>
      <c r="N885" s="392">
        <f>SUM('2. NCCF CAD'!N885,'3. NCCF USD'!N885,'4. NCCF EUR'!N885,'5. NCCF GBP'!N885,'6. NCCF Autres (inclus)'!N885)</f>
        <v>0</v>
      </c>
      <c r="O885" s="392">
        <f>SUM('2. NCCF CAD'!O885,'3. NCCF USD'!O885,'4. NCCF EUR'!O885,'5. NCCF GBP'!O885,'6. NCCF Autres (inclus)'!O885)</f>
        <v>0</v>
      </c>
      <c r="P885" s="392">
        <f>SUM('2. NCCF CAD'!P885,'3. NCCF USD'!P885,'4. NCCF EUR'!P885,'5. NCCF GBP'!P885,'6. NCCF Autres (inclus)'!P885)</f>
        <v>0</v>
      </c>
      <c r="Q885" s="392">
        <f>SUM('2. NCCF CAD'!Q885,'3. NCCF USD'!Q885,'4. NCCF EUR'!Q885,'5. NCCF GBP'!Q885,'6. NCCF Autres (inclus)'!Q885)</f>
        <v>0</v>
      </c>
      <c r="R885" s="392">
        <f>SUM('2. NCCF CAD'!R885,'3. NCCF USD'!R885,'4. NCCF EUR'!R885,'5. NCCF GBP'!R885,'6. NCCF Autres (inclus)'!R885)</f>
        <v>0</v>
      </c>
      <c r="S885" s="392">
        <f>SUM('2. NCCF CAD'!S885,'3. NCCF USD'!S885,'4. NCCF EUR'!S885,'5. NCCF GBP'!S885,'6. NCCF Autres (inclus)'!S885)</f>
        <v>0</v>
      </c>
      <c r="T885" s="388">
        <f>SUM('2. NCCF CAD'!T885,'3. NCCF USD'!T885,'4. NCCF EUR'!T885,'5. NCCF GBP'!T885,'6. NCCF Autres (inclus)'!T885)</f>
        <v>0</v>
      </c>
      <c r="U885" s="392">
        <f>SUM('2. NCCF CAD'!U885,'3. NCCF USD'!U885,'4. NCCF EUR'!U885,'5. NCCF GBP'!U885,'6. NCCF Autres (inclus)'!U885)</f>
        <v>0</v>
      </c>
      <c r="V885" s="393">
        <f>SUM('2. NCCF CAD'!V885,'3. NCCF USD'!V885,'4. NCCF EUR'!V885,'5. NCCF GBP'!V885,'6. NCCF Autres (inclus)'!V885)</f>
        <v>0</v>
      </c>
      <c r="W885" s="37">
        <f>SUM('2. NCCF CAD'!W885,'3. NCCF USD'!W885,'4. NCCF EUR'!W885,'5. NCCF GBP'!W885,'6. NCCF Autres (inclus)'!W885)</f>
        <v>0</v>
      </c>
      <c r="Y885"/>
    </row>
    <row r="886" spans="1:25" x14ac:dyDescent="0.25">
      <c r="A886" s="212"/>
      <c r="B886" s="465"/>
      <c r="C886" s="272"/>
      <c r="D886" s="272"/>
      <c r="E886" s="273" t="s">
        <v>31</v>
      </c>
      <c r="F886" s="273"/>
      <c r="G886" s="367">
        <f t="shared" ref="G886:W886" si="197">SUBTOTAL(9,G887:G890)</f>
        <v>0</v>
      </c>
      <c r="H886" s="368">
        <f t="shared" si="197"/>
        <v>0</v>
      </c>
      <c r="I886" s="369">
        <f t="shared" si="197"/>
        <v>0</v>
      </c>
      <c r="J886" s="369">
        <f t="shared" si="197"/>
        <v>0</v>
      </c>
      <c r="K886" s="370">
        <f t="shared" si="197"/>
        <v>0</v>
      </c>
      <c r="L886" s="364">
        <f t="shared" si="197"/>
        <v>0</v>
      </c>
      <c r="M886" s="364">
        <f t="shared" si="197"/>
        <v>0</v>
      </c>
      <c r="N886" s="364">
        <f t="shared" si="197"/>
        <v>0</v>
      </c>
      <c r="O886" s="364">
        <f t="shared" si="197"/>
        <v>0</v>
      </c>
      <c r="P886" s="364">
        <f t="shared" si="197"/>
        <v>0</v>
      </c>
      <c r="Q886" s="364">
        <f t="shared" si="197"/>
        <v>0</v>
      </c>
      <c r="R886" s="364">
        <f t="shared" si="197"/>
        <v>0</v>
      </c>
      <c r="S886" s="364">
        <f t="shared" si="197"/>
        <v>0</v>
      </c>
      <c r="T886" s="364">
        <f t="shared" si="197"/>
        <v>0</v>
      </c>
      <c r="U886" s="364">
        <f t="shared" si="197"/>
        <v>0</v>
      </c>
      <c r="V886" s="364">
        <f t="shared" si="197"/>
        <v>0</v>
      </c>
      <c r="W886" s="366">
        <f t="shared" si="197"/>
        <v>0</v>
      </c>
      <c r="Y886"/>
    </row>
    <row r="887" spans="1:25" outlineLevel="1" x14ac:dyDescent="0.25">
      <c r="A887" s="212"/>
      <c r="B887" s="465"/>
      <c r="C887" s="272"/>
      <c r="D887" s="272"/>
      <c r="E887" s="273"/>
      <c r="F887" s="274" t="s">
        <v>32</v>
      </c>
      <c r="G887" s="394">
        <f>SUM('2. NCCF CAD'!G887,'3. NCCF USD'!G887,'4. NCCF EUR'!G887,'5. NCCF GBP'!G887,'6. NCCF Autres (inclus)'!G887)</f>
        <v>0</v>
      </c>
      <c r="H887" s="395">
        <f>SUM('2. NCCF CAD'!H887,'3. NCCF USD'!H887,'4. NCCF EUR'!H887,'5. NCCF GBP'!H887,'6. NCCF Autres (inclus)'!H887)</f>
        <v>0</v>
      </c>
      <c r="I887" s="389">
        <f>SUM('2. NCCF CAD'!I887,'3. NCCF USD'!I887,'4. NCCF EUR'!I887,'5. NCCF GBP'!I887,'6. NCCF Autres (inclus)'!I887)</f>
        <v>0</v>
      </c>
      <c r="J887" s="389">
        <f>SUM('2. NCCF CAD'!J887,'3. NCCF USD'!J887,'4. NCCF EUR'!J887,'5. NCCF GBP'!J887,'6. NCCF Autres (inclus)'!J887)</f>
        <v>0</v>
      </c>
      <c r="K887" s="436">
        <f>SUM('2. NCCF CAD'!K887,'3. NCCF USD'!K887,'4. NCCF EUR'!K887,'5. NCCF GBP'!K887,'6. NCCF Autres (inclus)'!K887)</f>
        <v>0</v>
      </c>
      <c r="L887" s="391">
        <f>SUM('2. NCCF CAD'!L887,'3. NCCF USD'!L887,'4. NCCF EUR'!L887,'5. NCCF GBP'!L887,'6. NCCF Autres (inclus)'!L887)</f>
        <v>0</v>
      </c>
      <c r="M887" s="396">
        <f>SUM('2. NCCF CAD'!M887,'3. NCCF USD'!M887,'4. NCCF EUR'!M887,'5. NCCF GBP'!M887,'6. NCCF Autres (inclus)'!M887)</f>
        <v>0</v>
      </c>
      <c r="N887" s="392">
        <f>SUM('2. NCCF CAD'!N887,'3. NCCF USD'!N887,'4. NCCF EUR'!N887,'5. NCCF GBP'!N887,'6. NCCF Autres (inclus)'!N887)</f>
        <v>0</v>
      </c>
      <c r="O887" s="392">
        <f>SUM('2. NCCF CAD'!O887,'3. NCCF USD'!O887,'4. NCCF EUR'!O887,'5. NCCF GBP'!O887,'6. NCCF Autres (inclus)'!O887)</f>
        <v>0</v>
      </c>
      <c r="P887" s="392">
        <f>SUM('2. NCCF CAD'!P887,'3. NCCF USD'!P887,'4. NCCF EUR'!P887,'5. NCCF GBP'!P887,'6. NCCF Autres (inclus)'!P887)</f>
        <v>0</v>
      </c>
      <c r="Q887" s="392">
        <f>SUM('2. NCCF CAD'!Q887,'3. NCCF USD'!Q887,'4. NCCF EUR'!Q887,'5. NCCF GBP'!Q887,'6. NCCF Autres (inclus)'!Q887)</f>
        <v>0</v>
      </c>
      <c r="R887" s="392">
        <f>SUM('2. NCCF CAD'!R887,'3. NCCF USD'!R887,'4. NCCF EUR'!R887,'5. NCCF GBP'!R887,'6. NCCF Autres (inclus)'!R887)</f>
        <v>0</v>
      </c>
      <c r="S887" s="392">
        <f>SUM('2. NCCF CAD'!S887,'3. NCCF USD'!S887,'4. NCCF EUR'!S887,'5. NCCF GBP'!S887,'6. NCCF Autres (inclus)'!S887)</f>
        <v>0</v>
      </c>
      <c r="T887" s="388">
        <f>SUM('2. NCCF CAD'!T887,'3. NCCF USD'!T887,'4. NCCF EUR'!T887,'5. NCCF GBP'!T887,'6. NCCF Autres (inclus)'!T887)</f>
        <v>0</v>
      </c>
      <c r="U887" s="392">
        <f>SUM('2. NCCF CAD'!U887,'3. NCCF USD'!U887,'4. NCCF EUR'!U887,'5. NCCF GBP'!U887,'6. NCCF Autres (inclus)'!U887)</f>
        <v>0</v>
      </c>
      <c r="V887" s="393">
        <f>SUM('2. NCCF CAD'!V887,'3. NCCF USD'!V887,'4. NCCF EUR'!V887,'5. NCCF GBP'!V887,'6. NCCF Autres (inclus)'!V887)</f>
        <v>0</v>
      </c>
      <c r="W887" s="37">
        <f>SUM('2. NCCF CAD'!W887,'3. NCCF USD'!W887,'4. NCCF EUR'!W887,'5. NCCF GBP'!W887,'6. NCCF Autres (inclus)'!W887)</f>
        <v>0</v>
      </c>
      <c r="Y887"/>
    </row>
    <row r="888" spans="1:25" outlineLevel="1" x14ac:dyDescent="0.25">
      <c r="A888" s="212"/>
      <c r="B888" s="465"/>
      <c r="C888" s="272"/>
      <c r="D888" s="272"/>
      <c r="E888" s="273"/>
      <c r="F888" s="274" t="s">
        <v>33</v>
      </c>
      <c r="G888" s="394">
        <f>SUM('2. NCCF CAD'!G888,'3. NCCF USD'!G888,'4. NCCF EUR'!G888,'5. NCCF GBP'!G888,'6. NCCF Autres (inclus)'!G888)</f>
        <v>0</v>
      </c>
      <c r="H888" s="395">
        <f>SUM('2. NCCF CAD'!H888,'3. NCCF USD'!H888,'4. NCCF EUR'!H888,'5. NCCF GBP'!H888,'6. NCCF Autres (inclus)'!H888)</f>
        <v>0</v>
      </c>
      <c r="I888" s="389">
        <f>SUM('2. NCCF CAD'!I888,'3. NCCF USD'!I888,'4. NCCF EUR'!I888,'5. NCCF GBP'!I888,'6. NCCF Autres (inclus)'!I888)</f>
        <v>0</v>
      </c>
      <c r="J888" s="389">
        <f>SUM('2. NCCF CAD'!J888,'3. NCCF USD'!J888,'4. NCCF EUR'!J888,'5. NCCF GBP'!J888,'6. NCCF Autres (inclus)'!J888)</f>
        <v>0</v>
      </c>
      <c r="K888" s="436">
        <f>SUM('2. NCCF CAD'!K888,'3. NCCF USD'!K888,'4. NCCF EUR'!K888,'5. NCCF GBP'!K888,'6. NCCF Autres (inclus)'!K888)</f>
        <v>0</v>
      </c>
      <c r="L888" s="391">
        <f>SUM('2. NCCF CAD'!L888,'3. NCCF USD'!L888,'4. NCCF EUR'!L888,'5. NCCF GBP'!L888,'6. NCCF Autres (inclus)'!L888)</f>
        <v>0</v>
      </c>
      <c r="M888" s="396">
        <f>SUM('2. NCCF CAD'!M888,'3. NCCF USD'!M888,'4. NCCF EUR'!M888,'5. NCCF GBP'!M888,'6. NCCF Autres (inclus)'!M888)</f>
        <v>0</v>
      </c>
      <c r="N888" s="392">
        <f>SUM('2. NCCF CAD'!N888,'3. NCCF USD'!N888,'4. NCCF EUR'!N888,'5. NCCF GBP'!N888,'6. NCCF Autres (inclus)'!N888)</f>
        <v>0</v>
      </c>
      <c r="O888" s="392">
        <f>SUM('2. NCCF CAD'!O888,'3. NCCF USD'!O888,'4. NCCF EUR'!O888,'5. NCCF GBP'!O888,'6. NCCF Autres (inclus)'!O888)</f>
        <v>0</v>
      </c>
      <c r="P888" s="392">
        <f>SUM('2. NCCF CAD'!P888,'3. NCCF USD'!P888,'4. NCCF EUR'!P888,'5. NCCF GBP'!P888,'6. NCCF Autres (inclus)'!P888)</f>
        <v>0</v>
      </c>
      <c r="Q888" s="392">
        <f>SUM('2. NCCF CAD'!Q888,'3. NCCF USD'!Q888,'4. NCCF EUR'!Q888,'5. NCCF GBP'!Q888,'6. NCCF Autres (inclus)'!Q888)</f>
        <v>0</v>
      </c>
      <c r="R888" s="392">
        <f>SUM('2. NCCF CAD'!R888,'3. NCCF USD'!R888,'4. NCCF EUR'!R888,'5. NCCF GBP'!R888,'6. NCCF Autres (inclus)'!R888)</f>
        <v>0</v>
      </c>
      <c r="S888" s="392">
        <f>SUM('2. NCCF CAD'!S888,'3. NCCF USD'!S888,'4. NCCF EUR'!S888,'5. NCCF GBP'!S888,'6. NCCF Autres (inclus)'!S888)</f>
        <v>0</v>
      </c>
      <c r="T888" s="388">
        <f>SUM('2. NCCF CAD'!T888,'3. NCCF USD'!T888,'4. NCCF EUR'!T888,'5. NCCF GBP'!T888,'6. NCCF Autres (inclus)'!T888)</f>
        <v>0</v>
      </c>
      <c r="U888" s="392">
        <f>SUM('2. NCCF CAD'!U888,'3. NCCF USD'!U888,'4. NCCF EUR'!U888,'5. NCCF GBP'!U888,'6. NCCF Autres (inclus)'!U888)</f>
        <v>0</v>
      </c>
      <c r="V888" s="393">
        <f>SUM('2. NCCF CAD'!V888,'3. NCCF USD'!V888,'4. NCCF EUR'!V888,'5. NCCF GBP'!V888,'6. NCCF Autres (inclus)'!V888)</f>
        <v>0</v>
      </c>
      <c r="W888" s="37">
        <f>SUM('2. NCCF CAD'!W888,'3. NCCF USD'!W888,'4. NCCF EUR'!W888,'5. NCCF GBP'!W888,'6. NCCF Autres (inclus)'!W888)</f>
        <v>0</v>
      </c>
      <c r="Y888"/>
    </row>
    <row r="889" spans="1:25" outlineLevel="1" x14ac:dyDescent="0.25">
      <c r="A889" s="212"/>
      <c r="B889" s="465"/>
      <c r="C889" s="272"/>
      <c r="D889" s="272"/>
      <c r="E889" s="273"/>
      <c r="F889" s="274" t="s">
        <v>34</v>
      </c>
      <c r="G889" s="394">
        <f>SUM('2. NCCF CAD'!G889,'3. NCCF USD'!G889,'4. NCCF EUR'!G889,'5. NCCF GBP'!G889,'6. NCCF Autres (inclus)'!G889)</f>
        <v>0</v>
      </c>
      <c r="H889" s="395">
        <f>SUM('2. NCCF CAD'!H889,'3. NCCF USD'!H889,'4. NCCF EUR'!H889,'5. NCCF GBP'!H889,'6. NCCF Autres (inclus)'!H889)</f>
        <v>0</v>
      </c>
      <c r="I889" s="389">
        <f>SUM('2. NCCF CAD'!I889,'3. NCCF USD'!I889,'4. NCCF EUR'!I889,'5. NCCF GBP'!I889,'6. NCCF Autres (inclus)'!I889)</f>
        <v>0</v>
      </c>
      <c r="J889" s="389">
        <f>SUM('2. NCCF CAD'!J889,'3. NCCF USD'!J889,'4. NCCF EUR'!J889,'5. NCCF GBP'!J889,'6. NCCF Autres (inclus)'!J889)</f>
        <v>0</v>
      </c>
      <c r="K889" s="436">
        <f>SUM('2. NCCF CAD'!K889,'3. NCCF USD'!K889,'4. NCCF EUR'!K889,'5. NCCF GBP'!K889,'6. NCCF Autres (inclus)'!K889)</f>
        <v>0</v>
      </c>
      <c r="L889" s="391">
        <f>SUM('2. NCCF CAD'!L889,'3. NCCF USD'!L889,'4. NCCF EUR'!L889,'5. NCCF GBP'!L889,'6. NCCF Autres (inclus)'!L889)</f>
        <v>0</v>
      </c>
      <c r="M889" s="396">
        <f>SUM('2. NCCF CAD'!M889,'3. NCCF USD'!M889,'4. NCCF EUR'!M889,'5. NCCF GBP'!M889,'6. NCCF Autres (inclus)'!M889)</f>
        <v>0</v>
      </c>
      <c r="N889" s="392">
        <f>SUM('2. NCCF CAD'!N889,'3. NCCF USD'!N889,'4. NCCF EUR'!N889,'5. NCCF GBP'!N889,'6. NCCF Autres (inclus)'!N889)</f>
        <v>0</v>
      </c>
      <c r="O889" s="392">
        <f>SUM('2. NCCF CAD'!O889,'3. NCCF USD'!O889,'4. NCCF EUR'!O889,'5. NCCF GBP'!O889,'6. NCCF Autres (inclus)'!O889)</f>
        <v>0</v>
      </c>
      <c r="P889" s="392">
        <f>SUM('2. NCCF CAD'!P889,'3. NCCF USD'!P889,'4. NCCF EUR'!P889,'5. NCCF GBP'!P889,'6. NCCF Autres (inclus)'!P889)</f>
        <v>0</v>
      </c>
      <c r="Q889" s="392">
        <f>SUM('2. NCCF CAD'!Q889,'3. NCCF USD'!Q889,'4. NCCF EUR'!Q889,'5. NCCF GBP'!Q889,'6. NCCF Autres (inclus)'!Q889)</f>
        <v>0</v>
      </c>
      <c r="R889" s="392">
        <f>SUM('2. NCCF CAD'!R889,'3. NCCF USD'!R889,'4. NCCF EUR'!R889,'5. NCCF GBP'!R889,'6. NCCF Autres (inclus)'!R889)</f>
        <v>0</v>
      </c>
      <c r="S889" s="392">
        <f>SUM('2. NCCF CAD'!S889,'3. NCCF USD'!S889,'4. NCCF EUR'!S889,'5. NCCF GBP'!S889,'6. NCCF Autres (inclus)'!S889)</f>
        <v>0</v>
      </c>
      <c r="T889" s="388">
        <f>SUM('2. NCCF CAD'!T889,'3. NCCF USD'!T889,'4. NCCF EUR'!T889,'5. NCCF GBP'!T889,'6. NCCF Autres (inclus)'!T889)</f>
        <v>0</v>
      </c>
      <c r="U889" s="392">
        <f>SUM('2. NCCF CAD'!U889,'3. NCCF USD'!U889,'4. NCCF EUR'!U889,'5. NCCF GBP'!U889,'6. NCCF Autres (inclus)'!U889)</f>
        <v>0</v>
      </c>
      <c r="V889" s="393">
        <f>SUM('2. NCCF CAD'!V889,'3. NCCF USD'!V889,'4. NCCF EUR'!V889,'5. NCCF GBP'!V889,'6. NCCF Autres (inclus)'!V889)</f>
        <v>0</v>
      </c>
      <c r="W889" s="37">
        <f>SUM('2. NCCF CAD'!W889,'3. NCCF USD'!W889,'4. NCCF EUR'!W889,'5. NCCF GBP'!W889,'6. NCCF Autres (inclus)'!W889)</f>
        <v>0</v>
      </c>
      <c r="Y889"/>
    </row>
    <row r="890" spans="1:25" outlineLevel="1" x14ac:dyDescent="0.25">
      <c r="A890" s="212"/>
      <c r="B890" s="465"/>
      <c r="C890" s="272"/>
      <c r="D890" s="272"/>
      <c r="E890" s="273"/>
      <c r="F890" s="274" t="s">
        <v>35</v>
      </c>
      <c r="G890" s="394">
        <f>SUM('2. NCCF CAD'!G890,'3. NCCF USD'!G890,'4. NCCF EUR'!G890,'5. NCCF GBP'!G890,'6. NCCF Autres (inclus)'!G890)</f>
        <v>0</v>
      </c>
      <c r="H890" s="395">
        <f>SUM('2. NCCF CAD'!H890,'3. NCCF USD'!H890,'4. NCCF EUR'!H890,'5. NCCF GBP'!H890,'6. NCCF Autres (inclus)'!H890)</f>
        <v>0</v>
      </c>
      <c r="I890" s="389">
        <f>SUM('2. NCCF CAD'!I890,'3. NCCF USD'!I890,'4. NCCF EUR'!I890,'5. NCCF GBP'!I890,'6. NCCF Autres (inclus)'!I890)</f>
        <v>0</v>
      </c>
      <c r="J890" s="389">
        <f>SUM('2. NCCF CAD'!J890,'3. NCCF USD'!J890,'4. NCCF EUR'!J890,'5. NCCF GBP'!J890,'6. NCCF Autres (inclus)'!J890)</f>
        <v>0</v>
      </c>
      <c r="K890" s="436">
        <f>SUM('2. NCCF CAD'!K890,'3. NCCF USD'!K890,'4. NCCF EUR'!K890,'5. NCCF GBP'!K890,'6. NCCF Autres (inclus)'!K890)</f>
        <v>0</v>
      </c>
      <c r="L890" s="391">
        <f>SUM('2. NCCF CAD'!L890,'3. NCCF USD'!L890,'4. NCCF EUR'!L890,'5. NCCF GBP'!L890,'6. NCCF Autres (inclus)'!L890)</f>
        <v>0</v>
      </c>
      <c r="M890" s="396">
        <f>SUM('2. NCCF CAD'!M890,'3. NCCF USD'!M890,'4. NCCF EUR'!M890,'5. NCCF GBP'!M890,'6. NCCF Autres (inclus)'!M890)</f>
        <v>0</v>
      </c>
      <c r="N890" s="392">
        <f>SUM('2. NCCF CAD'!N890,'3. NCCF USD'!N890,'4. NCCF EUR'!N890,'5. NCCF GBP'!N890,'6. NCCF Autres (inclus)'!N890)</f>
        <v>0</v>
      </c>
      <c r="O890" s="392">
        <f>SUM('2. NCCF CAD'!O890,'3. NCCF USD'!O890,'4. NCCF EUR'!O890,'5. NCCF GBP'!O890,'6. NCCF Autres (inclus)'!O890)</f>
        <v>0</v>
      </c>
      <c r="P890" s="392">
        <f>SUM('2. NCCF CAD'!P890,'3. NCCF USD'!P890,'4. NCCF EUR'!P890,'5. NCCF GBP'!P890,'6. NCCF Autres (inclus)'!P890)</f>
        <v>0</v>
      </c>
      <c r="Q890" s="392">
        <f>SUM('2. NCCF CAD'!Q890,'3. NCCF USD'!Q890,'4. NCCF EUR'!Q890,'5. NCCF GBP'!Q890,'6. NCCF Autres (inclus)'!Q890)</f>
        <v>0</v>
      </c>
      <c r="R890" s="392">
        <f>SUM('2. NCCF CAD'!R890,'3. NCCF USD'!R890,'4. NCCF EUR'!R890,'5. NCCF GBP'!R890,'6. NCCF Autres (inclus)'!R890)</f>
        <v>0</v>
      </c>
      <c r="S890" s="392">
        <f>SUM('2. NCCF CAD'!S890,'3. NCCF USD'!S890,'4. NCCF EUR'!S890,'5. NCCF GBP'!S890,'6. NCCF Autres (inclus)'!S890)</f>
        <v>0</v>
      </c>
      <c r="T890" s="388">
        <f>SUM('2. NCCF CAD'!T890,'3. NCCF USD'!T890,'4. NCCF EUR'!T890,'5. NCCF GBP'!T890,'6. NCCF Autres (inclus)'!T890)</f>
        <v>0</v>
      </c>
      <c r="U890" s="392">
        <f>SUM('2. NCCF CAD'!U890,'3. NCCF USD'!U890,'4. NCCF EUR'!U890,'5. NCCF GBP'!U890,'6. NCCF Autres (inclus)'!U890)</f>
        <v>0</v>
      </c>
      <c r="V890" s="393">
        <f>SUM('2. NCCF CAD'!V890,'3. NCCF USD'!V890,'4. NCCF EUR'!V890,'5. NCCF GBP'!V890,'6. NCCF Autres (inclus)'!V890)</f>
        <v>0</v>
      </c>
      <c r="W890" s="37">
        <f>SUM('2. NCCF CAD'!W890,'3. NCCF USD'!W890,'4. NCCF EUR'!W890,'5. NCCF GBP'!W890,'6. NCCF Autres (inclus)'!W890)</f>
        <v>0</v>
      </c>
      <c r="Y890"/>
    </row>
    <row r="891" spans="1:25" x14ac:dyDescent="0.25">
      <c r="A891" s="212"/>
      <c r="B891" s="465"/>
      <c r="C891" s="272"/>
      <c r="D891" s="272" t="s">
        <v>36</v>
      </c>
      <c r="E891" s="273"/>
      <c r="F891" s="273"/>
      <c r="G891" s="367"/>
      <c r="H891" s="369"/>
      <c r="I891" s="369"/>
      <c r="J891" s="369"/>
      <c r="K891" s="369"/>
      <c r="L891" s="363"/>
      <c r="M891" s="364"/>
      <c r="N891" s="364"/>
      <c r="O891" s="364"/>
      <c r="P891" s="364"/>
      <c r="Q891" s="364"/>
      <c r="R891" s="364"/>
      <c r="S891" s="364"/>
      <c r="T891" s="364"/>
      <c r="U891" s="364"/>
      <c r="V891" s="365"/>
      <c r="W891" s="366"/>
      <c r="Y891"/>
    </row>
    <row r="892" spans="1:25" x14ac:dyDescent="0.25">
      <c r="A892" s="212"/>
      <c r="B892" s="465"/>
      <c r="C892" s="272"/>
      <c r="D892" s="272"/>
      <c r="E892" s="275" t="s">
        <v>37</v>
      </c>
      <c r="F892" s="273"/>
      <c r="G892" s="367">
        <f t="shared" ref="G892:W892" si="198">SUBTOTAL(9,G893:G895)</f>
        <v>0</v>
      </c>
      <c r="H892" s="368">
        <f t="shared" si="198"/>
        <v>0</v>
      </c>
      <c r="I892" s="369">
        <f t="shared" si="198"/>
        <v>0</v>
      </c>
      <c r="J892" s="369">
        <f t="shared" si="198"/>
        <v>0</v>
      </c>
      <c r="K892" s="370">
        <f t="shared" si="198"/>
        <v>0</v>
      </c>
      <c r="L892" s="364">
        <f t="shared" si="198"/>
        <v>0</v>
      </c>
      <c r="M892" s="364">
        <f t="shared" si="198"/>
        <v>0</v>
      </c>
      <c r="N892" s="364">
        <f t="shared" si="198"/>
        <v>0</v>
      </c>
      <c r="O892" s="364">
        <f t="shared" si="198"/>
        <v>0</v>
      </c>
      <c r="P892" s="364">
        <f t="shared" si="198"/>
        <v>0</v>
      </c>
      <c r="Q892" s="364">
        <f t="shared" si="198"/>
        <v>0</v>
      </c>
      <c r="R892" s="364">
        <f t="shared" si="198"/>
        <v>0</v>
      </c>
      <c r="S892" s="364">
        <f t="shared" si="198"/>
        <v>0</v>
      </c>
      <c r="T892" s="364">
        <f t="shared" si="198"/>
        <v>0</v>
      </c>
      <c r="U892" s="364">
        <f t="shared" si="198"/>
        <v>0</v>
      </c>
      <c r="V892" s="364">
        <f t="shared" si="198"/>
        <v>0</v>
      </c>
      <c r="W892" s="366">
        <f t="shared" si="198"/>
        <v>0</v>
      </c>
      <c r="Y892"/>
    </row>
    <row r="893" spans="1:25" outlineLevel="1" x14ac:dyDescent="0.25">
      <c r="A893" s="212"/>
      <c r="B893" s="465"/>
      <c r="C893" s="272"/>
      <c r="D893" s="272"/>
      <c r="E893" s="275"/>
      <c r="F893" s="274" t="s">
        <v>38</v>
      </c>
      <c r="G893" s="394">
        <f>SUM('2. NCCF CAD'!G893,'3. NCCF USD'!G893,'4. NCCF EUR'!G893,'5. NCCF GBP'!G893,'6. NCCF Autres (inclus)'!G893)</f>
        <v>0</v>
      </c>
      <c r="H893" s="395">
        <f>SUM('2. NCCF CAD'!H893,'3. NCCF USD'!H893,'4. NCCF EUR'!H893,'5. NCCF GBP'!H893,'6. NCCF Autres (inclus)'!H893)</f>
        <v>0</v>
      </c>
      <c r="I893" s="389">
        <f>SUM('2. NCCF CAD'!I893,'3. NCCF USD'!I893,'4. NCCF EUR'!I893,'5. NCCF GBP'!I893,'6. NCCF Autres (inclus)'!I893)</f>
        <v>0</v>
      </c>
      <c r="J893" s="389">
        <f>SUM('2. NCCF CAD'!J893,'3. NCCF USD'!J893,'4. NCCF EUR'!J893,'5. NCCF GBP'!J893,'6. NCCF Autres (inclus)'!J893)</f>
        <v>0</v>
      </c>
      <c r="K893" s="436">
        <f>SUM('2. NCCF CAD'!K893,'3. NCCF USD'!K893,'4. NCCF EUR'!K893,'5. NCCF GBP'!K893,'6. NCCF Autres (inclus)'!K893)</f>
        <v>0</v>
      </c>
      <c r="L893" s="391">
        <f>SUM('2. NCCF CAD'!L893,'3. NCCF USD'!L893,'4. NCCF EUR'!L893,'5. NCCF GBP'!L893,'6. NCCF Autres (inclus)'!L893)</f>
        <v>0</v>
      </c>
      <c r="M893" s="396">
        <f>SUM('2. NCCF CAD'!M893,'3. NCCF USD'!M893,'4. NCCF EUR'!M893,'5. NCCF GBP'!M893,'6. NCCF Autres (inclus)'!M893)</f>
        <v>0</v>
      </c>
      <c r="N893" s="392">
        <f>SUM('2. NCCF CAD'!N893,'3. NCCF USD'!N893,'4. NCCF EUR'!N893,'5. NCCF GBP'!N893,'6. NCCF Autres (inclus)'!N893)</f>
        <v>0</v>
      </c>
      <c r="O893" s="392">
        <f>SUM('2. NCCF CAD'!O893,'3. NCCF USD'!O893,'4. NCCF EUR'!O893,'5. NCCF GBP'!O893,'6. NCCF Autres (inclus)'!O893)</f>
        <v>0</v>
      </c>
      <c r="P893" s="392">
        <f>SUM('2. NCCF CAD'!P893,'3. NCCF USD'!P893,'4. NCCF EUR'!P893,'5. NCCF GBP'!P893,'6. NCCF Autres (inclus)'!P893)</f>
        <v>0</v>
      </c>
      <c r="Q893" s="392">
        <f>SUM('2. NCCF CAD'!Q893,'3. NCCF USD'!Q893,'4. NCCF EUR'!Q893,'5. NCCF GBP'!Q893,'6. NCCF Autres (inclus)'!Q893)</f>
        <v>0</v>
      </c>
      <c r="R893" s="392">
        <f>SUM('2. NCCF CAD'!R893,'3. NCCF USD'!R893,'4. NCCF EUR'!R893,'5. NCCF GBP'!R893,'6. NCCF Autres (inclus)'!R893)</f>
        <v>0</v>
      </c>
      <c r="S893" s="392">
        <f>SUM('2. NCCF CAD'!S893,'3. NCCF USD'!S893,'4. NCCF EUR'!S893,'5. NCCF GBP'!S893,'6. NCCF Autres (inclus)'!S893)</f>
        <v>0</v>
      </c>
      <c r="T893" s="388">
        <f>SUM('2. NCCF CAD'!T893,'3. NCCF USD'!T893,'4. NCCF EUR'!T893,'5. NCCF GBP'!T893,'6. NCCF Autres (inclus)'!T893)</f>
        <v>0</v>
      </c>
      <c r="U893" s="392">
        <f>SUM('2. NCCF CAD'!U893,'3. NCCF USD'!U893,'4. NCCF EUR'!U893,'5. NCCF GBP'!U893,'6. NCCF Autres (inclus)'!U893)</f>
        <v>0</v>
      </c>
      <c r="V893" s="393">
        <f>SUM('2. NCCF CAD'!V893,'3. NCCF USD'!V893,'4. NCCF EUR'!V893,'5. NCCF GBP'!V893,'6. NCCF Autres (inclus)'!V893)</f>
        <v>0</v>
      </c>
      <c r="W893" s="37">
        <f>SUM('2. NCCF CAD'!W893,'3. NCCF USD'!W893,'4. NCCF EUR'!W893,'5. NCCF GBP'!W893,'6. NCCF Autres (inclus)'!W893)</f>
        <v>0</v>
      </c>
      <c r="Y893"/>
    </row>
    <row r="894" spans="1:25" outlineLevel="1" x14ac:dyDescent="0.25">
      <c r="A894" s="212"/>
      <c r="B894" s="465"/>
      <c r="C894" s="272"/>
      <c r="D894" s="272"/>
      <c r="E894" s="273"/>
      <c r="F894" s="274" t="s">
        <v>39</v>
      </c>
      <c r="G894" s="394">
        <f>SUM('2. NCCF CAD'!G894,'3. NCCF USD'!G894,'4. NCCF EUR'!G894,'5. NCCF GBP'!G894,'6. NCCF Autres (inclus)'!G894)</f>
        <v>0</v>
      </c>
      <c r="H894" s="395">
        <f>SUM('2. NCCF CAD'!H894,'3. NCCF USD'!H894,'4. NCCF EUR'!H894,'5. NCCF GBP'!H894,'6. NCCF Autres (inclus)'!H894)</f>
        <v>0</v>
      </c>
      <c r="I894" s="389">
        <f>SUM('2. NCCF CAD'!I894,'3. NCCF USD'!I894,'4. NCCF EUR'!I894,'5. NCCF GBP'!I894,'6. NCCF Autres (inclus)'!I894)</f>
        <v>0</v>
      </c>
      <c r="J894" s="389">
        <f>SUM('2. NCCF CAD'!J894,'3. NCCF USD'!J894,'4. NCCF EUR'!J894,'5. NCCF GBP'!J894,'6. NCCF Autres (inclus)'!J894)</f>
        <v>0</v>
      </c>
      <c r="K894" s="436">
        <f>SUM('2. NCCF CAD'!K894,'3. NCCF USD'!K894,'4. NCCF EUR'!K894,'5. NCCF GBP'!K894,'6. NCCF Autres (inclus)'!K894)</f>
        <v>0</v>
      </c>
      <c r="L894" s="391">
        <f>SUM('2. NCCF CAD'!L894,'3. NCCF USD'!L894,'4. NCCF EUR'!L894,'5. NCCF GBP'!L894,'6. NCCF Autres (inclus)'!L894)</f>
        <v>0</v>
      </c>
      <c r="M894" s="396">
        <f>SUM('2. NCCF CAD'!M894,'3. NCCF USD'!M894,'4. NCCF EUR'!M894,'5. NCCF GBP'!M894,'6. NCCF Autres (inclus)'!M894)</f>
        <v>0</v>
      </c>
      <c r="N894" s="392">
        <f>SUM('2. NCCF CAD'!N894,'3. NCCF USD'!N894,'4. NCCF EUR'!N894,'5. NCCF GBP'!N894,'6. NCCF Autres (inclus)'!N894)</f>
        <v>0</v>
      </c>
      <c r="O894" s="392">
        <f>SUM('2. NCCF CAD'!O894,'3. NCCF USD'!O894,'4. NCCF EUR'!O894,'5. NCCF GBP'!O894,'6. NCCF Autres (inclus)'!O894)</f>
        <v>0</v>
      </c>
      <c r="P894" s="392">
        <f>SUM('2. NCCF CAD'!P894,'3. NCCF USD'!P894,'4. NCCF EUR'!P894,'5. NCCF GBP'!P894,'6. NCCF Autres (inclus)'!P894)</f>
        <v>0</v>
      </c>
      <c r="Q894" s="392">
        <f>SUM('2. NCCF CAD'!Q894,'3. NCCF USD'!Q894,'4. NCCF EUR'!Q894,'5. NCCF GBP'!Q894,'6. NCCF Autres (inclus)'!Q894)</f>
        <v>0</v>
      </c>
      <c r="R894" s="392">
        <f>SUM('2. NCCF CAD'!R894,'3. NCCF USD'!R894,'4. NCCF EUR'!R894,'5. NCCF GBP'!R894,'6. NCCF Autres (inclus)'!R894)</f>
        <v>0</v>
      </c>
      <c r="S894" s="392">
        <f>SUM('2. NCCF CAD'!S894,'3. NCCF USD'!S894,'4. NCCF EUR'!S894,'5. NCCF GBP'!S894,'6. NCCF Autres (inclus)'!S894)</f>
        <v>0</v>
      </c>
      <c r="T894" s="388">
        <f>SUM('2. NCCF CAD'!T894,'3. NCCF USD'!T894,'4. NCCF EUR'!T894,'5. NCCF GBP'!T894,'6. NCCF Autres (inclus)'!T894)</f>
        <v>0</v>
      </c>
      <c r="U894" s="392">
        <f>SUM('2. NCCF CAD'!U894,'3. NCCF USD'!U894,'4. NCCF EUR'!U894,'5. NCCF GBP'!U894,'6. NCCF Autres (inclus)'!U894)</f>
        <v>0</v>
      </c>
      <c r="V894" s="393">
        <f>SUM('2. NCCF CAD'!V894,'3. NCCF USD'!V894,'4. NCCF EUR'!V894,'5. NCCF GBP'!V894,'6. NCCF Autres (inclus)'!V894)</f>
        <v>0</v>
      </c>
      <c r="W894" s="37">
        <f>SUM('2. NCCF CAD'!W894,'3. NCCF USD'!W894,'4. NCCF EUR'!W894,'5. NCCF GBP'!W894,'6. NCCF Autres (inclus)'!W894)</f>
        <v>0</v>
      </c>
      <c r="Y894"/>
    </row>
    <row r="895" spans="1:25" outlineLevel="1" x14ac:dyDescent="0.25">
      <c r="A895" s="212"/>
      <c r="B895" s="465"/>
      <c r="C895" s="272"/>
      <c r="D895" s="272"/>
      <c r="E895" s="273"/>
      <c r="F895" s="274" t="s">
        <v>40</v>
      </c>
      <c r="G895" s="394">
        <f>SUM('2. NCCF CAD'!G895,'3. NCCF USD'!G895,'4. NCCF EUR'!G895,'5. NCCF GBP'!G895,'6. NCCF Autres (inclus)'!G895)</f>
        <v>0</v>
      </c>
      <c r="H895" s="395">
        <f>SUM('2. NCCF CAD'!H895,'3. NCCF USD'!H895,'4. NCCF EUR'!H895,'5. NCCF GBP'!H895,'6. NCCF Autres (inclus)'!H895)</f>
        <v>0</v>
      </c>
      <c r="I895" s="389">
        <f>SUM('2. NCCF CAD'!I895,'3. NCCF USD'!I895,'4. NCCF EUR'!I895,'5. NCCF GBP'!I895,'6. NCCF Autres (inclus)'!I895)</f>
        <v>0</v>
      </c>
      <c r="J895" s="389">
        <f>SUM('2. NCCF CAD'!J895,'3. NCCF USD'!J895,'4. NCCF EUR'!J895,'5. NCCF GBP'!J895,'6. NCCF Autres (inclus)'!J895)</f>
        <v>0</v>
      </c>
      <c r="K895" s="436">
        <f>SUM('2. NCCF CAD'!K895,'3. NCCF USD'!K895,'4. NCCF EUR'!K895,'5. NCCF GBP'!K895,'6. NCCF Autres (inclus)'!K895)</f>
        <v>0</v>
      </c>
      <c r="L895" s="391">
        <f>SUM('2. NCCF CAD'!L895,'3. NCCF USD'!L895,'4. NCCF EUR'!L895,'5. NCCF GBP'!L895,'6. NCCF Autres (inclus)'!L895)</f>
        <v>0</v>
      </c>
      <c r="M895" s="396">
        <f>SUM('2. NCCF CAD'!M895,'3. NCCF USD'!M895,'4. NCCF EUR'!M895,'5. NCCF GBP'!M895,'6. NCCF Autres (inclus)'!M895)</f>
        <v>0</v>
      </c>
      <c r="N895" s="392">
        <f>SUM('2. NCCF CAD'!N895,'3. NCCF USD'!N895,'4. NCCF EUR'!N895,'5. NCCF GBP'!N895,'6. NCCF Autres (inclus)'!N895)</f>
        <v>0</v>
      </c>
      <c r="O895" s="392">
        <f>SUM('2. NCCF CAD'!O895,'3. NCCF USD'!O895,'4. NCCF EUR'!O895,'5. NCCF GBP'!O895,'6. NCCF Autres (inclus)'!O895)</f>
        <v>0</v>
      </c>
      <c r="P895" s="392">
        <f>SUM('2. NCCF CAD'!P895,'3. NCCF USD'!P895,'4. NCCF EUR'!P895,'5. NCCF GBP'!P895,'6. NCCF Autres (inclus)'!P895)</f>
        <v>0</v>
      </c>
      <c r="Q895" s="392">
        <f>SUM('2. NCCF CAD'!Q895,'3. NCCF USD'!Q895,'4. NCCF EUR'!Q895,'5. NCCF GBP'!Q895,'6. NCCF Autres (inclus)'!Q895)</f>
        <v>0</v>
      </c>
      <c r="R895" s="392">
        <f>SUM('2. NCCF CAD'!R895,'3. NCCF USD'!R895,'4. NCCF EUR'!R895,'5. NCCF GBP'!R895,'6. NCCF Autres (inclus)'!R895)</f>
        <v>0</v>
      </c>
      <c r="S895" s="392">
        <f>SUM('2. NCCF CAD'!S895,'3. NCCF USD'!S895,'4. NCCF EUR'!S895,'5. NCCF GBP'!S895,'6. NCCF Autres (inclus)'!S895)</f>
        <v>0</v>
      </c>
      <c r="T895" s="388">
        <f>SUM('2. NCCF CAD'!T895,'3. NCCF USD'!T895,'4. NCCF EUR'!T895,'5. NCCF GBP'!T895,'6. NCCF Autres (inclus)'!T895)</f>
        <v>0</v>
      </c>
      <c r="U895" s="392">
        <f>SUM('2. NCCF CAD'!U895,'3. NCCF USD'!U895,'4. NCCF EUR'!U895,'5. NCCF GBP'!U895,'6. NCCF Autres (inclus)'!U895)</f>
        <v>0</v>
      </c>
      <c r="V895" s="393">
        <f>SUM('2. NCCF CAD'!V895,'3. NCCF USD'!V895,'4. NCCF EUR'!V895,'5. NCCF GBP'!V895,'6. NCCF Autres (inclus)'!V895)</f>
        <v>0</v>
      </c>
      <c r="W895" s="37">
        <f>SUM('2. NCCF CAD'!W895,'3. NCCF USD'!W895,'4. NCCF EUR'!W895,'5. NCCF GBP'!W895,'6. NCCF Autres (inclus)'!W895)</f>
        <v>0</v>
      </c>
      <c r="Y895"/>
    </row>
    <row r="896" spans="1:25" x14ac:dyDescent="0.25">
      <c r="A896" s="212"/>
      <c r="B896" s="465"/>
      <c r="C896" s="272"/>
      <c r="D896" s="272"/>
      <c r="E896" s="273" t="s">
        <v>41</v>
      </c>
      <c r="F896" s="273"/>
      <c r="G896" s="367">
        <f t="shared" ref="G896:W896" si="199">SUBTOTAL(9,G897:G899)</f>
        <v>0</v>
      </c>
      <c r="H896" s="368">
        <f t="shared" si="199"/>
        <v>0</v>
      </c>
      <c r="I896" s="369">
        <f t="shared" si="199"/>
        <v>0</v>
      </c>
      <c r="J896" s="369">
        <f t="shared" si="199"/>
        <v>0</v>
      </c>
      <c r="K896" s="370">
        <f t="shared" si="199"/>
        <v>0</v>
      </c>
      <c r="L896" s="364">
        <f t="shared" si="199"/>
        <v>0</v>
      </c>
      <c r="M896" s="364">
        <f t="shared" si="199"/>
        <v>0</v>
      </c>
      <c r="N896" s="364">
        <f t="shared" si="199"/>
        <v>0</v>
      </c>
      <c r="O896" s="364">
        <f t="shared" si="199"/>
        <v>0</v>
      </c>
      <c r="P896" s="364">
        <f t="shared" si="199"/>
        <v>0</v>
      </c>
      <c r="Q896" s="364">
        <f t="shared" si="199"/>
        <v>0</v>
      </c>
      <c r="R896" s="364">
        <f t="shared" si="199"/>
        <v>0</v>
      </c>
      <c r="S896" s="364">
        <f t="shared" si="199"/>
        <v>0</v>
      </c>
      <c r="T896" s="364">
        <f t="shared" si="199"/>
        <v>0</v>
      </c>
      <c r="U896" s="364">
        <f t="shared" si="199"/>
        <v>0</v>
      </c>
      <c r="V896" s="364">
        <f t="shared" si="199"/>
        <v>0</v>
      </c>
      <c r="W896" s="366">
        <f t="shared" si="199"/>
        <v>0</v>
      </c>
      <c r="Y896"/>
    </row>
    <row r="897" spans="1:25" outlineLevel="1" x14ac:dyDescent="0.25">
      <c r="A897" s="212"/>
      <c r="B897" s="465"/>
      <c r="C897" s="272"/>
      <c r="D897" s="272"/>
      <c r="E897" s="273"/>
      <c r="F897" s="274" t="s">
        <v>42</v>
      </c>
      <c r="G897" s="394">
        <f>SUM('2. NCCF CAD'!G897,'3. NCCF USD'!G897,'4. NCCF EUR'!G897,'5. NCCF GBP'!G897,'6. NCCF Autres (inclus)'!G897)</f>
        <v>0</v>
      </c>
      <c r="H897" s="395">
        <f>SUM('2. NCCF CAD'!H897,'3. NCCF USD'!H897,'4. NCCF EUR'!H897,'5. NCCF GBP'!H897,'6. NCCF Autres (inclus)'!H897)</f>
        <v>0</v>
      </c>
      <c r="I897" s="389">
        <f>SUM('2. NCCF CAD'!I897,'3. NCCF USD'!I897,'4. NCCF EUR'!I897,'5. NCCF GBP'!I897,'6. NCCF Autres (inclus)'!I897)</f>
        <v>0</v>
      </c>
      <c r="J897" s="389">
        <f>SUM('2. NCCF CAD'!J897,'3. NCCF USD'!J897,'4. NCCF EUR'!J897,'5. NCCF GBP'!J897,'6. NCCF Autres (inclus)'!J897)</f>
        <v>0</v>
      </c>
      <c r="K897" s="436">
        <f>SUM('2. NCCF CAD'!K897,'3. NCCF USD'!K897,'4. NCCF EUR'!K897,'5. NCCF GBP'!K897,'6. NCCF Autres (inclus)'!K897)</f>
        <v>0</v>
      </c>
      <c r="L897" s="391">
        <f>SUM('2. NCCF CAD'!L897,'3. NCCF USD'!L897,'4. NCCF EUR'!L897,'5. NCCF GBP'!L897,'6. NCCF Autres (inclus)'!L897)</f>
        <v>0</v>
      </c>
      <c r="M897" s="396">
        <f>SUM('2. NCCF CAD'!M897,'3. NCCF USD'!M897,'4. NCCF EUR'!M897,'5. NCCF GBP'!M897,'6. NCCF Autres (inclus)'!M897)</f>
        <v>0</v>
      </c>
      <c r="N897" s="392">
        <f>SUM('2. NCCF CAD'!N897,'3. NCCF USD'!N897,'4. NCCF EUR'!N897,'5. NCCF GBP'!N897,'6. NCCF Autres (inclus)'!N897)</f>
        <v>0</v>
      </c>
      <c r="O897" s="392">
        <f>SUM('2. NCCF CAD'!O897,'3. NCCF USD'!O897,'4. NCCF EUR'!O897,'5. NCCF GBP'!O897,'6. NCCF Autres (inclus)'!O897)</f>
        <v>0</v>
      </c>
      <c r="P897" s="392">
        <f>SUM('2. NCCF CAD'!P897,'3. NCCF USD'!P897,'4. NCCF EUR'!P897,'5. NCCF GBP'!P897,'6. NCCF Autres (inclus)'!P897)</f>
        <v>0</v>
      </c>
      <c r="Q897" s="392">
        <f>SUM('2. NCCF CAD'!Q897,'3. NCCF USD'!Q897,'4. NCCF EUR'!Q897,'5. NCCF GBP'!Q897,'6. NCCF Autres (inclus)'!Q897)</f>
        <v>0</v>
      </c>
      <c r="R897" s="392">
        <f>SUM('2. NCCF CAD'!R897,'3. NCCF USD'!R897,'4. NCCF EUR'!R897,'5. NCCF GBP'!R897,'6. NCCF Autres (inclus)'!R897)</f>
        <v>0</v>
      </c>
      <c r="S897" s="392">
        <f>SUM('2. NCCF CAD'!S897,'3. NCCF USD'!S897,'4. NCCF EUR'!S897,'5. NCCF GBP'!S897,'6. NCCF Autres (inclus)'!S897)</f>
        <v>0</v>
      </c>
      <c r="T897" s="388">
        <f>SUM('2. NCCF CAD'!T897,'3. NCCF USD'!T897,'4. NCCF EUR'!T897,'5. NCCF GBP'!T897,'6. NCCF Autres (inclus)'!T897)</f>
        <v>0</v>
      </c>
      <c r="U897" s="392">
        <f>SUM('2. NCCF CAD'!U897,'3. NCCF USD'!U897,'4. NCCF EUR'!U897,'5. NCCF GBP'!U897,'6. NCCF Autres (inclus)'!U897)</f>
        <v>0</v>
      </c>
      <c r="V897" s="393">
        <f>SUM('2. NCCF CAD'!V897,'3. NCCF USD'!V897,'4. NCCF EUR'!V897,'5. NCCF GBP'!V897,'6. NCCF Autres (inclus)'!V897)</f>
        <v>0</v>
      </c>
      <c r="W897" s="37">
        <f>SUM('2. NCCF CAD'!W897,'3. NCCF USD'!W897,'4. NCCF EUR'!W897,'5. NCCF GBP'!W897,'6. NCCF Autres (inclus)'!W897)</f>
        <v>0</v>
      </c>
      <c r="Y897"/>
    </row>
    <row r="898" spans="1:25" outlineLevel="1" x14ac:dyDescent="0.25">
      <c r="A898" s="212"/>
      <c r="B898" s="465"/>
      <c r="C898" s="272"/>
      <c r="D898" s="272"/>
      <c r="E898" s="273"/>
      <c r="F898" s="274" t="s">
        <v>43</v>
      </c>
      <c r="G898" s="394">
        <f>SUM('2. NCCF CAD'!G898,'3. NCCF USD'!G898,'4. NCCF EUR'!G898,'5. NCCF GBP'!G898,'6. NCCF Autres (inclus)'!G898)</f>
        <v>0</v>
      </c>
      <c r="H898" s="395">
        <f>SUM('2. NCCF CAD'!H898,'3. NCCF USD'!H898,'4. NCCF EUR'!H898,'5. NCCF GBP'!H898,'6. NCCF Autres (inclus)'!H898)</f>
        <v>0</v>
      </c>
      <c r="I898" s="389">
        <f>SUM('2. NCCF CAD'!I898,'3. NCCF USD'!I898,'4. NCCF EUR'!I898,'5. NCCF GBP'!I898,'6. NCCF Autres (inclus)'!I898)</f>
        <v>0</v>
      </c>
      <c r="J898" s="389">
        <f>SUM('2. NCCF CAD'!J898,'3. NCCF USD'!J898,'4. NCCF EUR'!J898,'5. NCCF GBP'!J898,'6. NCCF Autres (inclus)'!J898)</f>
        <v>0</v>
      </c>
      <c r="K898" s="436">
        <f>SUM('2. NCCF CAD'!K898,'3. NCCF USD'!K898,'4. NCCF EUR'!K898,'5. NCCF GBP'!K898,'6. NCCF Autres (inclus)'!K898)</f>
        <v>0</v>
      </c>
      <c r="L898" s="391">
        <f>SUM('2. NCCF CAD'!L898,'3. NCCF USD'!L898,'4. NCCF EUR'!L898,'5. NCCF GBP'!L898,'6. NCCF Autres (inclus)'!L898)</f>
        <v>0</v>
      </c>
      <c r="M898" s="396">
        <f>SUM('2. NCCF CAD'!M898,'3. NCCF USD'!M898,'4. NCCF EUR'!M898,'5. NCCF GBP'!M898,'6. NCCF Autres (inclus)'!M898)</f>
        <v>0</v>
      </c>
      <c r="N898" s="392">
        <f>SUM('2. NCCF CAD'!N898,'3. NCCF USD'!N898,'4. NCCF EUR'!N898,'5. NCCF GBP'!N898,'6. NCCF Autres (inclus)'!N898)</f>
        <v>0</v>
      </c>
      <c r="O898" s="392">
        <f>SUM('2. NCCF CAD'!O898,'3. NCCF USD'!O898,'4. NCCF EUR'!O898,'5. NCCF GBP'!O898,'6. NCCF Autres (inclus)'!O898)</f>
        <v>0</v>
      </c>
      <c r="P898" s="392">
        <f>SUM('2. NCCF CAD'!P898,'3. NCCF USD'!P898,'4. NCCF EUR'!P898,'5. NCCF GBP'!P898,'6. NCCF Autres (inclus)'!P898)</f>
        <v>0</v>
      </c>
      <c r="Q898" s="392">
        <f>SUM('2. NCCF CAD'!Q898,'3. NCCF USD'!Q898,'4. NCCF EUR'!Q898,'5. NCCF GBP'!Q898,'6. NCCF Autres (inclus)'!Q898)</f>
        <v>0</v>
      </c>
      <c r="R898" s="392">
        <f>SUM('2. NCCF CAD'!R898,'3. NCCF USD'!R898,'4. NCCF EUR'!R898,'5. NCCF GBP'!R898,'6. NCCF Autres (inclus)'!R898)</f>
        <v>0</v>
      </c>
      <c r="S898" s="392">
        <f>SUM('2. NCCF CAD'!S898,'3. NCCF USD'!S898,'4. NCCF EUR'!S898,'5. NCCF GBP'!S898,'6. NCCF Autres (inclus)'!S898)</f>
        <v>0</v>
      </c>
      <c r="T898" s="388">
        <f>SUM('2. NCCF CAD'!T898,'3. NCCF USD'!T898,'4. NCCF EUR'!T898,'5. NCCF GBP'!T898,'6. NCCF Autres (inclus)'!T898)</f>
        <v>0</v>
      </c>
      <c r="U898" s="392">
        <f>SUM('2. NCCF CAD'!U898,'3. NCCF USD'!U898,'4. NCCF EUR'!U898,'5. NCCF GBP'!U898,'6. NCCF Autres (inclus)'!U898)</f>
        <v>0</v>
      </c>
      <c r="V898" s="393">
        <f>SUM('2. NCCF CAD'!V898,'3. NCCF USD'!V898,'4. NCCF EUR'!V898,'5. NCCF GBP'!V898,'6. NCCF Autres (inclus)'!V898)</f>
        <v>0</v>
      </c>
      <c r="W898" s="37">
        <f>SUM('2. NCCF CAD'!W898,'3. NCCF USD'!W898,'4. NCCF EUR'!W898,'5. NCCF GBP'!W898,'6. NCCF Autres (inclus)'!W898)</f>
        <v>0</v>
      </c>
      <c r="Y898"/>
    </row>
    <row r="899" spans="1:25" outlineLevel="1" x14ac:dyDescent="0.25">
      <c r="A899" s="212"/>
      <c r="B899" s="465"/>
      <c r="C899" s="272"/>
      <c r="D899" s="272"/>
      <c r="E899" s="273"/>
      <c r="F899" s="274" t="s">
        <v>44</v>
      </c>
      <c r="G899" s="394">
        <f>SUM('2. NCCF CAD'!G899,'3. NCCF USD'!G899,'4. NCCF EUR'!G899,'5. NCCF GBP'!G899,'6. NCCF Autres (inclus)'!G899)</f>
        <v>0</v>
      </c>
      <c r="H899" s="395">
        <f>SUM('2. NCCF CAD'!H899,'3. NCCF USD'!H899,'4. NCCF EUR'!H899,'5. NCCF GBP'!H899,'6. NCCF Autres (inclus)'!H899)</f>
        <v>0</v>
      </c>
      <c r="I899" s="389">
        <f>SUM('2. NCCF CAD'!I899,'3. NCCF USD'!I899,'4. NCCF EUR'!I899,'5. NCCF GBP'!I899,'6. NCCF Autres (inclus)'!I899)</f>
        <v>0</v>
      </c>
      <c r="J899" s="389">
        <f>SUM('2. NCCF CAD'!J899,'3. NCCF USD'!J899,'4. NCCF EUR'!J899,'5. NCCF GBP'!J899,'6. NCCF Autres (inclus)'!J899)</f>
        <v>0</v>
      </c>
      <c r="K899" s="436">
        <f>SUM('2. NCCF CAD'!K899,'3. NCCF USD'!K899,'4. NCCF EUR'!K899,'5. NCCF GBP'!K899,'6. NCCF Autres (inclus)'!K899)</f>
        <v>0</v>
      </c>
      <c r="L899" s="391">
        <f>SUM('2. NCCF CAD'!L899,'3. NCCF USD'!L899,'4. NCCF EUR'!L899,'5. NCCF GBP'!L899,'6. NCCF Autres (inclus)'!L899)</f>
        <v>0</v>
      </c>
      <c r="M899" s="396">
        <f>SUM('2. NCCF CAD'!M899,'3. NCCF USD'!M899,'4. NCCF EUR'!M899,'5. NCCF GBP'!M899,'6. NCCF Autres (inclus)'!M899)</f>
        <v>0</v>
      </c>
      <c r="N899" s="392">
        <f>SUM('2. NCCF CAD'!N899,'3. NCCF USD'!N899,'4. NCCF EUR'!N899,'5. NCCF GBP'!N899,'6. NCCF Autres (inclus)'!N899)</f>
        <v>0</v>
      </c>
      <c r="O899" s="392">
        <f>SUM('2. NCCF CAD'!O899,'3. NCCF USD'!O899,'4. NCCF EUR'!O899,'5. NCCF GBP'!O899,'6. NCCF Autres (inclus)'!O899)</f>
        <v>0</v>
      </c>
      <c r="P899" s="392">
        <f>SUM('2. NCCF CAD'!P899,'3. NCCF USD'!P899,'4. NCCF EUR'!P899,'5. NCCF GBP'!P899,'6. NCCF Autres (inclus)'!P899)</f>
        <v>0</v>
      </c>
      <c r="Q899" s="392">
        <f>SUM('2. NCCF CAD'!Q899,'3. NCCF USD'!Q899,'4. NCCF EUR'!Q899,'5. NCCF GBP'!Q899,'6. NCCF Autres (inclus)'!Q899)</f>
        <v>0</v>
      </c>
      <c r="R899" s="392">
        <f>SUM('2. NCCF CAD'!R899,'3. NCCF USD'!R899,'4. NCCF EUR'!R899,'5. NCCF GBP'!R899,'6. NCCF Autres (inclus)'!R899)</f>
        <v>0</v>
      </c>
      <c r="S899" s="392">
        <f>SUM('2. NCCF CAD'!S899,'3. NCCF USD'!S899,'4. NCCF EUR'!S899,'5. NCCF GBP'!S899,'6. NCCF Autres (inclus)'!S899)</f>
        <v>0</v>
      </c>
      <c r="T899" s="388">
        <f>SUM('2. NCCF CAD'!T899,'3. NCCF USD'!T899,'4. NCCF EUR'!T899,'5. NCCF GBP'!T899,'6. NCCF Autres (inclus)'!T899)</f>
        <v>0</v>
      </c>
      <c r="U899" s="392">
        <f>SUM('2. NCCF CAD'!U899,'3. NCCF USD'!U899,'4. NCCF EUR'!U899,'5. NCCF GBP'!U899,'6. NCCF Autres (inclus)'!U899)</f>
        <v>0</v>
      </c>
      <c r="V899" s="393">
        <f>SUM('2. NCCF CAD'!V899,'3. NCCF USD'!V899,'4. NCCF EUR'!V899,'5. NCCF GBP'!V899,'6. NCCF Autres (inclus)'!V899)</f>
        <v>0</v>
      </c>
      <c r="W899" s="37">
        <f>SUM('2. NCCF CAD'!W899,'3. NCCF USD'!W899,'4. NCCF EUR'!W899,'5. NCCF GBP'!W899,'6. NCCF Autres (inclus)'!W899)</f>
        <v>0</v>
      </c>
      <c r="Y899"/>
    </row>
    <row r="900" spans="1:25" x14ac:dyDescent="0.25">
      <c r="A900" s="212"/>
      <c r="B900" s="465"/>
      <c r="C900" s="272"/>
      <c r="D900" s="272"/>
      <c r="E900" s="273" t="s">
        <v>45</v>
      </c>
      <c r="F900" s="273"/>
      <c r="G900" s="367">
        <f t="shared" ref="G900:W900" si="200">SUBTOTAL(9,G901:G903)</f>
        <v>0</v>
      </c>
      <c r="H900" s="368">
        <f t="shared" si="200"/>
        <v>0</v>
      </c>
      <c r="I900" s="369">
        <f t="shared" si="200"/>
        <v>0</v>
      </c>
      <c r="J900" s="369">
        <f t="shared" si="200"/>
        <v>0</v>
      </c>
      <c r="K900" s="370">
        <f t="shared" si="200"/>
        <v>0</v>
      </c>
      <c r="L900" s="364">
        <f t="shared" si="200"/>
        <v>0</v>
      </c>
      <c r="M900" s="364">
        <f t="shared" si="200"/>
        <v>0</v>
      </c>
      <c r="N900" s="364">
        <f t="shared" si="200"/>
        <v>0</v>
      </c>
      <c r="O900" s="364">
        <f t="shared" si="200"/>
        <v>0</v>
      </c>
      <c r="P900" s="364">
        <f t="shared" si="200"/>
        <v>0</v>
      </c>
      <c r="Q900" s="364">
        <f t="shared" si="200"/>
        <v>0</v>
      </c>
      <c r="R900" s="364">
        <f t="shared" si="200"/>
        <v>0</v>
      </c>
      <c r="S900" s="364">
        <f t="shared" si="200"/>
        <v>0</v>
      </c>
      <c r="T900" s="364">
        <f t="shared" si="200"/>
        <v>0</v>
      </c>
      <c r="U900" s="364">
        <f t="shared" si="200"/>
        <v>0</v>
      </c>
      <c r="V900" s="364">
        <f t="shared" si="200"/>
        <v>0</v>
      </c>
      <c r="W900" s="366">
        <f t="shared" si="200"/>
        <v>0</v>
      </c>
      <c r="Y900"/>
    </row>
    <row r="901" spans="1:25" outlineLevel="1" x14ac:dyDescent="0.25">
      <c r="A901" s="212"/>
      <c r="B901" s="465"/>
      <c r="C901" s="272"/>
      <c r="D901" s="272"/>
      <c r="E901" s="273"/>
      <c r="F901" s="274" t="s">
        <v>46</v>
      </c>
      <c r="G901" s="394">
        <f>SUM('2. NCCF CAD'!G901,'3. NCCF USD'!G901,'4. NCCF EUR'!G901,'5. NCCF GBP'!G901,'6. NCCF Autres (inclus)'!G901)</f>
        <v>0</v>
      </c>
      <c r="H901" s="395">
        <f>SUM('2. NCCF CAD'!H901,'3. NCCF USD'!H901,'4. NCCF EUR'!H901,'5. NCCF GBP'!H901,'6. NCCF Autres (inclus)'!H901)</f>
        <v>0</v>
      </c>
      <c r="I901" s="389">
        <f>SUM('2. NCCF CAD'!I901,'3. NCCF USD'!I901,'4. NCCF EUR'!I901,'5. NCCF GBP'!I901,'6. NCCF Autres (inclus)'!I901)</f>
        <v>0</v>
      </c>
      <c r="J901" s="389">
        <f>SUM('2. NCCF CAD'!J901,'3. NCCF USD'!J901,'4. NCCF EUR'!J901,'5. NCCF GBP'!J901,'6. NCCF Autres (inclus)'!J901)</f>
        <v>0</v>
      </c>
      <c r="K901" s="436">
        <f>SUM('2. NCCF CAD'!K901,'3. NCCF USD'!K901,'4. NCCF EUR'!K901,'5. NCCF GBP'!K901,'6. NCCF Autres (inclus)'!K901)</f>
        <v>0</v>
      </c>
      <c r="L901" s="391">
        <f>SUM('2. NCCF CAD'!L901,'3. NCCF USD'!L901,'4. NCCF EUR'!L901,'5. NCCF GBP'!L901,'6. NCCF Autres (inclus)'!L901)</f>
        <v>0</v>
      </c>
      <c r="M901" s="396">
        <f>SUM('2. NCCF CAD'!M901,'3. NCCF USD'!M901,'4. NCCF EUR'!M901,'5. NCCF GBP'!M901,'6. NCCF Autres (inclus)'!M901)</f>
        <v>0</v>
      </c>
      <c r="N901" s="392">
        <f>SUM('2. NCCF CAD'!N901,'3. NCCF USD'!N901,'4. NCCF EUR'!N901,'5. NCCF GBP'!N901,'6. NCCF Autres (inclus)'!N901)</f>
        <v>0</v>
      </c>
      <c r="O901" s="392">
        <f>SUM('2. NCCF CAD'!O901,'3. NCCF USD'!O901,'4. NCCF EUR'!O901,'5. NCCF GBP'!O901,'6. NCCF Autres (inclus)'!O901)</f>
        <v>0</v>
      </c>
      <c r="P901" s="392">
        <f>SUM('2. NCCF CAD'!P901,'3. NCCF USD'!P901,'4. NCCF EUR'!P901,'5. NCCF GBP'!P901,'6. NCCF Autres (inclus)'!P901)</f>
        <v>0</v>
      </c>
      <c r="Q901" s="392">
        <f>SUM('2. NCCF CAD'!Q901,'3. NCCF USD'!Q901,'4. NCCF EUR'!Q901,'5. NCCF GBP'!Q901,'6. NCCF Autres (inclus)'!Q901)</f>
        <v>0</v>
      </c>
      <c r="R901" s="392">
        <f>SUM('2. NCCF CAD'!R901,'3. NCCF USD'!R901,'4. NCCF EUR'!R901,'5. NCCF GBP'!R901,'6. NCCF Autres (inclus)'!R901)</f>
        <v>0</v>
      </c>
      <c r="S901" s="392">
        <f>SUM('2. NCCF CAD'!S901,'3. NCCF USD'!S901,'4. NCCF EUR'!S901,'5. NCCF GBP'!S901,'6. NCCF Autres (inclus)'!S901)</f>
        <v>0</v>
      </c>
      <c r="T901" s="388">
        <f>SUM('2. NCCF CAD'!T901,'3. NCCF USD'!T901,'4. NCCF EUR'!T901,'5. NCCF GBP'!T901,'6. NCCF Autres (inclus)'!T901)</f>
        <v>0</v>
      </c>
      <c r="U901" s="392">
        <f>SUM('2. NCCF CAD'!U901,'3. NCCF USD'!U901,'4. NCCF EUR'!U901,'5. NCCF GBP'!U901,'6. NCCF Autres (inclus)'!U901)</f>
        <v>0</v>
      </c>
      <c r="V901" s="393">
        <f>SUM('2. NCCF CAD'!V901,'3. NCCF USD'!V901,'4. NCCF EUR'!V901,'5. NCCF GBP'!V901,'6. NCCF Autres (inclus)'!V901)</f>
        <v>0</v>
      </c>
      <c r="W901" s="37">
        <f>SUM('2. NCCF CAD'!W901,'3. NCCF USD'!W901,'4. NCCF EUR'!W901,'5. NCCF GBP'!W901,'6. NCCF Autres (inclus)'!W901)</f>
        <v>0</v>
      </c>
      <c r="Y901"/>
    </row>
    <row r="902" spans="1:25" outlineLevel="1" x14ac:dyDescent="0.25">
      <c r="A902" s="212"/>
      <c r="B902" s="465"/>
      <c r="C902" s="272"/>
      <c r="D902" s="272"/>
      <c r="E902" s="273"/>
      <c r="F902" s="274" t="s">
        <v>47</v>
      </c>
      <c r="G902" s="394">
        <f>SUM('2. NCCF CAD'!G902,'3. NCCF USD'!G902,'4. NCCF EUR'!G902,'5. NCCF GBP'!G902,'6. NCCF Autres (inclus)'!G902)</f>
        <v>0</v>
      </c>
      <c r="H902" s="395">
        <f>SUM('2. NCCF CAD'!H902,'3. NCCF USD'!H902,'4. NCCF EUR'!H902,'5. NCCF GBP'!H902,'6. NCCF Autres (inclus)'!H902)</f>
        <v>0</v>
      </c>
      <c r="I902" s="389">
        <f>SUM('2. NCCF CAD'!I902,'3. NCCF USD'!I902,'4. NCCF EUR'!I902,'5. NCCF GBP'!I902,'6. NCCF Autres (inclus)'!I902)</f>
        <v>0</v>
      </c>
      <c r="J902" s="389">
        <f>SUM('2. NCCF CAD'!J902,'3. NCCF USD'!J902,'4. NCCF EUR'!J902,'5. NCCF GBP'!J902,'6. NCCF Autres (inclus)'!J902)</f>
        <v>0</v>
      </c>
      <c r="K902" s="436">
        <f>SUM('2. NCCF CAD'!K902,'3. NCCF USD'!K902,'4. NCCF EUR'!K902,'5. NCCF GBP'!K902,'6. NCCF Autres (inclus)'!K902)</f>
        <v>0</v>
      </c>
      <c r="L902" s="391">
        <f>SUM('2. NCCF CAD'!L902,'3. NCCF USD'!L902,'4. NCCF EUR'!L902,'5. NCCF GBP'!L902,'6. NCCF Autres (inclus)'!L902)</f>
        <v>0</v>
      </c>
      <c r="M902" s="396">
        <f>SUM('2. NCCF CAD'!M902,'3. NCCF USD'!M902,'4. NCCF EUR'!M902,'5. NCCF GBP'!M902,'6. NCCF Autres (inclus)'!M902)</f>
        <v>0</v>
      </c>
      <c r="N902" s="392">
        <f>SUM('2. NCCF CAD'!N902,'3. NCCF USD'!N902,'4. NCCF EUR'!N902,'5. NCCF GBP'!N902,'6. NCCF Autres (inclus)'!N902)</f>
        <v>0</v>
      </c>
      <c r="O902" s="392">
        <f>SUM('2. NCCF CAD'!O902,'3. NCCF USD'!O902,'4. NCCF EUR'!O902,'5. NCCF GBP'!O902,'6. NCCF Autres (inclus)'!O902)</f>
        <v>0</v>
      </c>
      <c r="P902" s="392">
        <f>SUM('2. NCCF CAD'!P902,'3. NCCF USD'!P902,'4. NCCF EUR'!P902,'5. NCCF GBP'!P902,'6. NCCF Autres (inclus)'!P902)</f>
        <v>0</v>
      </c>
      <c r="Q902" s="392">
        <f>SUM('2. NCCF CAD'!Q902,'3. NCCF USD'!Q902,'4. NCCF EUR'!Q902,'5. NCCF GBP'!Q902,'6. NCCF Autres (inclus)'!Q902)</f>
        <v>0</v>
      </c>
      <c r="R902" s="392">
        <f>SUM('2. NCCF CAD'!R902,'3. NCCF USD'!R902,'4. NCCF EUR'!R902,'5. NCCF GBP'!R902,'6. NCCF Autres (inclus)'!R902)</f>
        <v>0</v>
      </c>
      <c r="S902" s="392">
        <f>SUM('2. NCCF CAD'!S902,'3. NCCF USD'!S902,'4. NCCF EUR'!S902,'5. NCCF GBP'!S902,'6. NCCF Autres (inclus)'!S902)</f>
        <v>0</v>
      </c>
      <c r="T902" s="388">
        <f>SUM('2. NCCF CAD'!T902,'3. NCCF USD'!T902,'4. NCCF EUR'!T902,'5. NCCF GBP'!T902,'6. NCCF Autres (inclus)'!T902)</f>
        <v>0</v>
      </c>
      <c r="U902" s="392">
        <f>SUM('2. NCCF CAD'!U902,'3. NCCF USD'!U902,'4. NCCF EUR'!U902,'5. NCCF GBP'!U902,'6. NCCF Autres (inclus)'!U902)</f>
        <v>0</v>
      </c>
      <c r="V902" s="393">
        <f>SUM('2. NCCF CAD'!V902,'3. NCCF USD'!V902,'4. NCCF EUR'!V902,'5. NCCF GBP'!V902,'6. NCCF Autres (inclus)'!V902)</f>
        <v>0</v>
      </c>
      <c r="W902" s="37">
        <f>SUM('2. NCCF CAD'!W902,'3. NCCF USD'!W902,'4. NCCF EUR'!W902,'5. NCCF GBP'!W902,'6. NCCF Autres (inclus)'!W902)</f>
        <v>0</v>
      </c>
      <c r="Y902"/>
    </row>
    <row r="903" spans="1:25" outlineLevel="1" x14ac:dyDescent="0.25">
      <c r="A903" s="212"/>
      <c r="B903" s="465"/>
      <c r="C903" s="272"/>
      <c r="D903" s="272"/>
      <c r="E903" s="273"/>
      <c r="F903" s="274" t="s">
        <v>48</v>
      </c>
      <c r="G903" s="394">
        <f>SUM('2. NCCF CAD'!G903,'3. NCCF USD'!G903,'4. NCCF EUR'!G903,'5. NCCF GBP'!G903,'6. NCCF Autres (inclus)'!G903)</f>
        <v>0</v>
      </c>
      <c r="H903" s="395">
        <f>SUM('2. NCCF CAD'!H903,'3. NCCF USD'!H903,'4. NCCF EUR'!H903,'5. NCCF GBP'!H903,'6. NCCF Autres (inclus)'!H903)</f>
        <v>0</v>
      </c>
      <c r="I903" s="389">
        <f>SUM('2. NCCF CAD'!I903,'3. NCCF USD'!I903,'4. NCCF EUR'!I903,'5. NCCF GBP'!I903,'6. NCCF Autres (inclus)'!I903)</f>
        <v>0</v>
      </c>
      <c r="J903" s="389">
        <f>SUM('2. NCCF CAD'!J903,'3. NCCF USD'!J903,'4. NCCF EUR'!J903,'5. NCCF GBP'!J903,'6. NCCF Autres (inclus)'!J903)</f>
        <v>0</v>
      </c>
      <c r="K903" s="436">
        <f>SUM('2. NCCF CAD'!K903,'3. NCCF USD'!K903,'4. NCCF EUR'!K903,'5. NCCF GBP'!K903,'6. NCCF Autres (inclus)'!K903)</f>
        <v>0</v>
      </c>
      <c r="L903" s="391">
        <f>SUM('2. NCCF CAD'!L903,'3. NCCF USD'!L903,'4. NCCF EUR'!L903,'5. NCCF GBP'!L903,'6. NCCF Autres (inclus)'!L903)</f>
        <v>0</v>
      </c>
      <c r="M903" s="396">
        <f>SUM('2. NCCF CAD'!M903,'3. NCCF USD'!M903,'4. NCCF EUR'!M903,'5. NCCF GBP'!M903,'6. NCCF Autres (inclus)'!M903)</f>
        <v>0</v>
      </c>
      <c r="N903" s="392">
        <f>SUM('2. NCCF CAD'!N903,'3. NCCF USD'!N903,'4. NCCF EUR'!N903,'5. NCCF GBP'!N903,'6. NCCF Autres (inclus)'!N903)</f>
        <v>0</v>
      </c>
      <c r="O903" s="392">
        <f>SUM('2. NCCF CAD'!O903,'3. NCCF USD'!O903,'4. NCCF EUR'!O903,'5. NCCF GBP'!O903,'6. NCCF Autres (inclus)'!O903)</f>
        <v>0</v>
      </c>
      <c r="P903" s="392">
        <f>SUM('2. NCCF CAD'!P903,'3. NCCF USD'!P903,'4. NCCF EUR'!P903,'5. NCCF GBP'!P903,'6. NCCF Autres (inclus)'!P903)</f>
        <v>0</v>
      </c>
      <c r="Q903" s="392">
        <f>SUM('2. NCCF CAD'!Q903,'3. NCCF USD'!Q903,'4. NCCF EUR'!Q903,'5. NCCF GBP'!Q903,'6. NCCF Autres (inclus)'!Q903)</f>
        <v>0</v>
      </c>
      <c r="R903" s="392">
        <f>SUM('2. NCCF CAD'!R903,'3. NCCF USD'!R903,'4. NCCF EUR'!R903,'5. NCCF GBP'!R903,'6. NCCF Autres (inclus)'!R903)</f>
        <v>0</v>
      </c>
      <c r="S903" s="392">
        <f>SUM('2. NCCF CAD'!S903,'3. NCCF USD'!S903,'4. NCCF EUR'!S903,'5. NCCF GBP'!S903,'6. NCCF Autres (inclus)'!S903)</f>
        <v>0</v>
      </c>
      <c r="T903" s="388">
        <f>SUM('2. NCCF CAD'!T903,'3. NCCF USD'!T903,'4. NCCF EUR'!T903,'5. NCCF GBP'!T903,'6. NCCF Autres (inclus)'!T903)</f>
        <v>0</v>
      </c>
      <c r="U903" s="392">
        <f>SUM('2. NCCF CAD'!U903,'3. NCCF USD'!U903,'4. NCCF EUR'!U903,'5. NCCF GBP'!U903,'6. NCCF Autres (inclus)'!U903)</f>
        <v>0</v>
      </c>
      <c r="V903" s="393">
        <f>SUM('2. NCCF CAD'!V903,'3. NCCF USD'!V903,'4. NCCF EUR'!V903,'5. NCCF GBP'!V903,'6. NCCF Autres (inclus)'!V903)</f>
        <v>0</v>
      </c>
      <c r="W903" s="37">
        <f>SUM('2. NCCF CAD'!W903,'3. NCCF USD'!W903,'4. NCCF EUR'!W903,'5. NCCF GBP'!W903,'6. NCCF Autres (inclus)'!W903)</f>
        <v>0</v>
      </c>
      <c r="Y903"/>
    </row>
    <row r="904" spans="1:25" x14ac:dyDescent="0.25">
      <c r="A904" s="212"/>
      <c r="B904" s="465"/>
      <c r="C904" s="272"/>
      <c r="D904" s="272" t="s">
        <v>49</v>
      </c>
      <c r="E904" s="273"/>
      <c r="F904" s="273"/>
      <c r="G904" s="367"/>
      <c r="H904" s="369"/>
      <c r="I904" s="369"/>
      <c r="J904" s="369"/>
      <c r="K904" s="369"/>
      <c r="L904" s="363"/>
      <c r="M904" s="364"/>
      <c r="N904" s="364"/>
      <c r="O904" s="364"/>
      <c r="P904" s="364"/>
      <c r="Q904" s="364"/>
      <c r="R904" s="364"/>
      <c r="S904" s="364"/>
      <c r="T904" s="364"/>
      <c r="U904" s="364"/>
      <c r="V904" s="365"/>
      <c r="W904" s="366"/>
      <c r="Y904"/>
    </row>
    <row r="905" spans="1:25" x14ac:dyDescent="0.25">
      <c r="A905" s="212"/>
      <c r="B905" s="465"/>
      <c r="C905" s="272"/>
      <c r="D905" s="272"/>
      <c r="E905" s="273" t="s">
        <v>50</v>
      </c>
      <c r="F905" s="273"/>
      <c r="G905" s="367">
        <f t="shared" ref="G905:W905" si="201">SUBTOTAL(9,G906:G907)</f>
        <v>0</v>
      </c>
      <c r="H905" s="368">
        <f t="shared" si="201"/>
        <v>0</v>
      </c>
      <c r="I905" s="369">
        <f t="shared" si="201"/>
        <v>0</v>
      </c>
      <c r="J905" s="369">
        <f t="shared" si="201"/>
        <v>0</v>
      </c>
      <c r="K905" s="370">
        <f t="shared" si="201"/>
        <v>0</v>
      </c>
      <c r="L905" s="364">
        <f t="shared" si="201"/>
        <v>0</v>
      </c>
      <c r="M905" s="364">
        <f t="shared" si="201"/>
        <v>0</v>
      </c>
      <c r="N905" s="364">
        <f t="shared" si="201"/>
        <v>0</v>
      </c>
      <c r="O905" s="364">
        <f t="shared" si="201"/>
        <v>0</v>
      </c>
      <c r="P905" s="364">
        <f t="shared" si="201"/>
        <v>0</v>
      </c>
      <c r="Q905" s="364">
        <f t="shared" si="201"/>
        <v>0</v>
      </c>
      <c r="R905" s="364">
        <f t="shared" si="201"/>
        <v>0</v>
      </c>
      <c r="S905" s="364">
        <f t="shared" si="201"/>
        <v>0</v>
      </c>
      <c r="T905" s="364">
        <f t="shared" si="201"/>
        <v>0</v>
      </c>
      <c r="U905" s="364">
        <f t="shared" si="201"/>
        <v>0</v>
      </c>
      <c r="V905" s="364">
        <f t="shared" si="201"/>
        <v>0</v>
      </c>
      <c r="W905" s="366">
        <f t="shared" si="201"/>
        <v>0</v>
      </c>
      <c r="Y905"/>
    </row>
    <row r="906" spans="1:25" outlineLevel="1" x14ac:dyDescent="0.25">
      <c r="A906" s="212"/>
      <c r="B906" s="465"/>
      <c r="C906" s="272"/>
      <c r="D906" s="272"/>
      <c r="E906" s="273"/>
      <c r="F906" s="274" t="s">
        <v>51</v>
      </c>
      <c r="G906" s="394">
        <f>SUM('2. NCCF CAD'!G906,'3. NCCF USD'!G906,'4. NCCF EUR'!G906,'5. NCCF GBP'!G906,'6. NCCF Autres (inclus)'!G906)</f>
        <v>0</v>
      </c>
      <c r="H906" s="395">
        <f>SUM('2. NCCF CAD'!H906,'3. NCCF USD'!H906,'4. NCCF EUR'!H906,'5. NCCF GBP'!H906,'6. NCCF Autres (inclus)'!H906)</f>
        <v>0</v>
      </c>
      <c r="I906" s="389">
        <f>SUM('2. NCCF CAD'!I906,'3. NCCF USD'!I906,'4. NCCF EUR'!I906,'5. NCCF GBP'!I906,'6. NCCF Autres (inclus)'!I906)</f>
        <v>0</v>
      </c>
      <c r="J906" s="389">
        <f>SUM('2. NCCF CAD'!J906,'3. NCCF USD'!J906,'4. NCCF EUR'!J906,'5. NCCF GBP'!J906,'6. NCCF Autres (inclus)'!J906)</f>
        <v>0</v>
      </c>
      <c r="K906" s="436">
        <f>SUM('2. NCCF CAD'!K906,'3. NCCF USD'!K906,'4. NCCF EUR'!K906,'5. NCCF GBP'!K906,'6. NCCF Autres (inclus)'!K906)</f>
        <v>0</v>
      </c>
      <c r="L906" s="391">
        <f>SUM('2. NCCF CAD'!L906,'3. NCCF USD'!L906,'4. NCCF EUR'!L906,'5. NCCF GBP'!L906,'6. NCCF Autres (inclus)'!L906)</f>
        <v>0</v>
      </c>
      <c r="M906" s="396">
        <f>SUM('2. NCCF CAD'!M906,'3. NCCF USD'!M906,'4. NCCF EUR'!M906,'5. NCCF GBP'!M906,'6. NCCF Autres (inclus)'!M906)</f>
        <v>0</v>
      </c>
      <c r="N906" s="392">
        <f>SUM('2. NCCF CAD'!N906,'3. NCCF USD'!N906,'4. NCCF EUR'!N906,'5. NCCF GBP'!N906,'6. NCCF Autres (inclus)'!N906)</f>
        <v>0</v>
      </c>
      <c r="O906" s="392">
        <f>SUM('2. NCCF CAD'!O906,'3. NCCF USD'!O906,'4. NCCF EUR'!O906,'5. NCCF GBP'!O906,'6. NCCF Autres (inclus)'!O906)</f>
        <v>0</v>
      </c>
      <c r="P906" s="392">
        <f>SUM('2. NCCF CAD'!P906,'3. NCCF USD'!P906,'4. NCCF EUR'!P906,'5. NCCF GBP'!P906,'6. NCCF Autres (inclus)'!P906)</f>
        <v>0</v>
      </c>
      <c r="Q906" s="392">
        <f>SUM('2. NCCF CAD'!Q906,'3. NCCF USD'!Q906,'4. NCCF EUR'!Q906,'5. NCCF GBP'!Q906,'6. NCCF Autres (inclus)'!Q906)</f>
        <v>0</v>
      </c>
      <c r="R906" s="392">
        <f>SUM('2. NCCF CAD'!R906,'3. NCCF USD'!R906,'4. NCCF EUR'!R906,'5. NCCF GBP'!R906,'6. NCCF Autres (inclus)'!R906)</f>
        <v>0</v>
      </c>
      <c r="S906" s="392">
        <f>SUM('2. NCCF CAD'!S906,'3. NCCF USD'!S906,'4. NCCF EUR'!S906,'5. NCCF GBP'!S906,'6. NCCF Autres (inclus)'!S906)</f>
        <v>0</v>
      </c>
      <c r="T906" s="388">
        <f>SUM('2. NCCF CAD'!T906,'3. NCCF USD'!T906,'4. NCCF EUR'!T906,'5. NCCF GBP'!T906,'6. NCCF Autres (inclus)'!T906)</f>
        <v>0</v>
      </c>
      <c r="U906" s="392">
        <f>SUM('2. NCCF CAD'!U906,'3. NCCF USD'!U906,'4. NCCF EUR'!U906,'5. NCCF GBP'!U906,'6. NCCF Autres (inclus)'!U906)</f>
        <v>0</v>
      </c>
      <c r="V906" s="393">
        <f>SUM('2. NCCF CAD'!V906,'3. NCCF USD'!V906,'4. NCCF EUR'!V906,'5. NCCF GBP'!V906,'6. NCCF Autres (inclus)'!V906)</f>
        <v>0</v>
      </c>
      <c r="W906" s="37">
        <f>SUM('2. NCCF CAD'!W906,'3. NCCF USD'!W906,'4. NCCF EUR'!W906,'5. NCCF GBP'!W906,'6. NCCF Autres (inclus)'!W906)</f>
        <v>0</v>
      </c>
      <c r="Y906"/>
    </row>
    <row r="907" spans="1:25" outlineLevel="1" x14ac:dyDescent="0.25">
      <c r="A907" s="212"/>
      <c r="B907" s="465"/>
      <c r="C907" s="272"/>
      <c r="D907" s="272"/>
      <c r="E907" s="273"/>
      <c r="F907" s="274" t="s">
        <v>52</v>
      </c>
      <c r="G907" s="394">
        <f>SUM('2. NCCF CAD'!G907,'3. NCCF USD'!G907,'4. NCCF EUR'!G907,'5. NCCF GBP'!G907,'6. NCCF Autres (inclus)'!G907)</f>
        <v>0</v>
      </c>
      <c r="H907" s="395">
        <f>SUM('2. NCCF CAD'!H907,'3. NCCF USD'!H907,'4. NCCF EUR'!H907,'5. NCCF GBP'!H907,'6. NCCF Autres (inclus)'!H907)</f>
        <v>0</v>
      </c>
      <c r="I907" s="389">
        <f>SUM('2. NCCF CAD'!I907,'3. NCCF USD'!I907,'4. NCCF EUR'!I907,'5. NCCF GBP'!I907,'6. NCCF Autres (inclus)'!I907)</f>
        <v>0</v>
      </c>
      <c r="J907" s="389">
        <f>SUM('2. NCCF CAD'!J907,'3. NCCF USD'!J907,'4. NCCF EUR'!J907,'5. NCCF GBP'!J907,'6. NCCF Autres (inclus)'!J907)</f>
        <v>0</v>
      </c>
      <c r="K907" s="436">
        <f>SUM('2. NCCF CAD'!K907,'3. NCCF USD'!K907,'4. NCCF EUR'!K907,'5. NCCF GBP'!K907,'6. NCCF Autres (inclus)'!K907)</f>
        <v>0</v>
      </c>
      <c r="L907" s="391">
        <f>SUM('2. NCCF CAD'!L907,'3. NCCF USD'!L907,'4. NCCF EUR'!L907,'5. NCCF GBP'!L907,'6. NCCF Autres (inclus)'!L907)</f>
        <v>0</v>
      </c>
      <c r="M907" s="396">
        <f>SUM('2. NCCF CAD'!M907,'3. NCCF USD'!M907,'4. NCCF EUR'!M907,'5. NCCF GBP'!M907,'6. NCCF Autres (inclus)'!M907)</f>
        <v>0</v>
      </c>
      <c r="N907" s="392">
        <f>SUM('2. NCCF CAD'!N907,'3. NCCF USD'!N907,'4. NCCF EUR'!N907,'5. NCCF GBP'!N907,'6. NCCF Autres (inclus)'!N907)</f>
        <v>0</v>
      </c>
      <c r="O907" s="392">
        <f>SUM('2. NCCF CAD'!O907,'3. NCCF USD'!O907,'4. NCCF EUR'!O907,'5. NCCF GBP'!O907,'6. NCCF Autres (inclus)'!O907)</f>
        <v>0</v>
      </c>
      <c r="P907" s="392">
        <f>SUM('2. NCCF CAD'!P907,'3. NCCF USD'!P907,'4. NCCF EUR'!P907,'5. NCCF GBP'!P907,'6. NCCF Autres (inclus)'!P907)</f>
        <v>0</v>
      </c>
      <c r="Q907" s="392">
        <f>SUM('2. NCCF CAD'!Q907,'3. NCCF USD'!Q907,'4. NCCF EUR'!Q907,'5. NCCF GBP'!Q907,'6. NCCF Autres (inclus)'!Q907)</f>
        <v>0</v>
      </c>
      <c r="R907" s="392">
        <f>SUM('2. NCCF CAD'!R907,'3. NCCF USD'!R907,'4. NCCF EUR'!R907,'5. NCCF GBP'!R907,'6. NCCF Autres (inclus)'!R907)</f>
        <v>0</v>
      </c>
      <c r="S907" s="392">
        <f>SUM('2. NCCF CAD'!S907,'3. NCCF USD'!S907,'4. NCCF EUR'!S907,'5. NCCF GBP'!S907,'6. NCCF Autres (inclus)'!S907)</f>
        <v>0</v>
      </c>
      <c r="T907" s="388">
        <f>SUM('2. NCCF CAD'!T907,'3. NCCF USD'!T907,'4. NCCF EUR'!T907,'5. NCCF GBP'!T907,'6. NCCF Autres (inclus)'!T907)</f>
        <v>0</v>
      </c>
      <c r="U907" s="392">
        <f>SUM('2. NCCF CAD'!U907,'3. NCCF USD'!U907,'4. NCCF EUR'!U907,'5. NCCF GBP'!U907,'6. NCCF Autres (inclus)'!U907)</f>
        <v>0</v>
      </c>
      <c r="V907" s="393">
        <f>SUM('2. NCCF CAD'!V907,'3. NCCF USD'!V907,'4. NCCF EUR'!V907,'5. NCCF GBP'!V907,'6. NCCF Autres (inclus)'!V907)</f>
        <v>0</v>
      </c>
      <c r="W907" s="37">
        <f>SUM('2. NCCF CAD'!W907,'3. NCCF USD'!W907,'4. NCCF EUR'!W907,'5. NCCF GBP'!W907,'6. NCCF Autres (inclus)'!W907)</f>
        <v>0</v>
      </c>
      <c r="Y907"/>
    </row>
    <row r="908" spans="1:25" x14ac:dyDescent="0.25">
      <c r="A908" s="212"/>
      <c r="B908" s="465"/>
      <c r="C908" s="272"/>
      <c r="D908" s="272"/>
      <c r="E908" s="273" t="s">
        <v>53</v>
      </c>
      <c r="F908" s="273"/>
      <c r="G908" s="367">
        <f t="shared" ref="G908:W908" si="202">SUBTOTAL(9,G909:G911)</f>
        <v>0</v>
      </c>
      <c r="H908" s="368">
        <f t="shared" si="202"/>
        <v>0</v>
      </c>
      <c r="I908" s="369">
        <f t="shared" si="202"/>
        <v>0</v>
      </c>
      <c r="J908" s="369">
        <f t="shared" si="202"/>
        <v>0</v>
      </c>
      <c r="K908" s="370">
        <f t="shared" si="202"/>
        <v>0</v>
      </c>
      <c r="L908" s="364">
        <f t="shared" si="202"/>
        <v>0</v>
      </c>
      <c r="M908" s="364">
        <f t="shared" si="202"/>
        <v>0</v>
      </c>
      <c r="N908" s="364">
        <f t="shared" si="202"/>
        <v>0</v>
      </c>
      <c r="O908" s="364">
        <f t="shared" si="202"/>
        <v>0</v>
      </c>
      <c r="P908" s="364">
        <f t="shared" si="202"/>
        <v>0</v>
      </c>
      <c r="Q908" s="364">
        <f t="shared" si="202"/>
        <v>0</v>
      </c>
      <c r="R908" s="364">
        <f t="shared" si="202"/>
        <v>0</v>
      </c>
      <c r="S908" s="364">
        <f t="shared" si="202"/>
        <v>0</v>
      </c>
      <c r="T908" s="364">
        <f t="shared" si="202"/>
        <v>0</v>
      </c>
      <c r="U908" s="364">
        <f t="shared" si="202"/>
        <v>0</v>
      </c>
      <c r="V908" s="364">
        <f t="shared" si="202"/>
        <v>0</v>
      </c>
      <c r="W908" s="366">
        <f t="shared" si="202"/>
        <v>0</v>
      </c>
      <c r="Y908"/>
    </row>
    <row r="909" spans="1:25" outlineLevel="1" x14ac:dyDescent="0.25">
      <c r="A909" s="212"/>
      <c r="B909" s="465"/>
      <c r="C909" s="272"/>
      <c r="D909" s="272"/>
      <c r="E909" s="273"/>
      <c r="F909" s="274" t="s">
        <v>54</v>
      </c>
      <c r="G909" s="394">
        <f>SUM('2. NCCF CAD'!G909,'3. NCCF USD'!G909,'4. NCCF EUR'!G909,'5. NCCF GBP'!G909,'6. NCCF Autres (inclus)'!G909)</f>
        <v>0</v>
      </c>
      <c r="H909" s="395">
        <f>SUM('2. NCCF CAD'!H909,'3. NCCF USD'!H909,'4. NCCF EUR'!H909,'5. NCCF GBP'!H909,'6. NCCF Autres (inclus)'!H909)</f>
        <v>0</v>
      </c>
      <c r="I909" s="389">
        <f>SUM('2. NCCF CAD'!I909,'3. NCCF USD'!I909,'4. NCCF EUR'!I909,'5. NCCF GBP'!I909,'6. NCCF Autres (inclus)'!I909)</f>
        <v>0</v>
      </c>
      <c r="J909" s="389">
        <f>SUM('2. NCCF CAD'!J909,'3. NCCF USD'!J909,'4. NCCF EUR'!J909,'5. NCCF GBP'!J909,'6. NCCF Autres (inclus)'!J909)</f>
        <v>0</v>
      </c>
      <c r="K909" s="436">
        <f>SUM('2. NCCF CAD'!K909,'3. NCCF USD'!K909,'4. NCCF EUR'!K909,'5. NCCF GBP'!K909,'6. NCCF Autres (inclus)'!K909)</f>
        <v>0</v>
      </c>
      <c r="L909" s="398">
        <f>SUM('2. NCCF CAD'!L909,'3. NCCF USD'!L909,'4. NCCF EUR'!L909,'5. NCCF GBP'!L909,'6. NCCF Autres (inclus)'!L909)</f>
        <v>0</v>
      </c>
      <c r="M909" s="396">
        <f>SUM('2. NCCF CAD'!M909,'3. NCCF USD'!M909,'4. NCCF EUR'!M909,'5. NCCF GBP'!M909,'6. NCCF Autres (inclus)'!M909)</f>
        <v>0</v>
      </c>
      <c r="N909" s="392">
        <f>SUM('2. NCCF CAD'!N909,'3. NCCF USD'!N909,'4. NCCF EUR'!N909,'5. NCCF GBP'!N909,'6. NCCF Autres (inclus)'!N909)</f>
        <v>0</v>
      </c>
      <c r="O909" s="392">
        <f>SUM('2. NCCF CAD'!O909,'3. NCCF USD'!O909,'4. NCCF EUR'!O909,'5. NCCF GBP'!O909,'6. NCCF Autres (inclus)'!O909)</f>
        <v>0</v>
      </c>
      <c r="P909" s="392">
        <f>SUM('2. NCCF CAD'!P909,'3. NCCF USD'!P909,'4. NCCF EUR'!P909,'5. NCCF GBP'!P909,'6. NCCF Autres (inclus)'!P909)</f>
        <v>0</v>
      </c>
      <c r="Q909" s="392">
        <f>SUM('2. NCCF CAD'!Q909,'3. NCCF USD'!Q909,'4. NCCF EUR'!Q909,'5. NCCF GBP'!Q909,'6. NCCF Autres (inclus)'!Q909)</f>
        <v>0</v>
      </c>
      <c r="R909" s="392">
        <f>SUM('2. NCCF CAD'!R909,'3. NCCF USD'!R909,'4. NCCF EUR'!R909,'5. NCCF GBP'!R909,'6. NCCF Autres (inclus)'!R909)</f>
        <v>0</v>
      </c>
      <c r="S909" s="392">
        <f>SUM('2. NCCF CAD'!S909,'3. NCCF USD'!S909,'4. NCCF EUR'!S909,'5. NCCF GBP'!S909,'6. NCCF Autres (inclus)'!S909)</f>
        <v>0</v>
      </c>
      <c r="T909" s="388">
        <f>SUM('2. NCCF CAD'!T909,'3. NCCF USD'!T909,'4. NCCF EUR'!T909,'5. NCCF GBP'!T909,'6. NCCF Autres (inclus)'!T909)</f>
        <v>0</v>
      </c>
      <c r="U909" s="392">
        <f>SUM('2. NCCF CAD'!U909,'3. NCCF USD'!U909,'4. NCCF EUR'!U909,'5. NCCF GBP'!U909,'6. NCCF Autres (inclus)'!U909)</f>
        <v>0</v>
      </c>
      <c r="V909" s="393">
        <f>SUM('2. NCCF CAD'!V909,'3. NCCF USD'!V909,'4. NCCF EUR'!V909,'5. NCCF GBP'!V909,'6. NCCF Autres (inclus)'!V909)</f>
        <v>0</v>
      </c>
      <c r="W909" s="37">
        <f>SUM('2. NCCF CAD'!W909,'3. NCCF USD'!W909,'4. NCCF EUR'!W909,'5. NCCF GBP'!W909,'6. NCCF Autres (inclus)'!W909)</f>
        <v>0</v>
      </c>
      <c r="Y909"/>
    </row>
    <row r="910" spans="1:25" outlineLevel="1" x14ac:dyDescent="0.25">
      <c r="A910" s="212"/>
      <c r="B910" s="465"/>
      <c r="C910" s="272"/>
      <c r="D910" s="272"/>
      <c r="E910" s="273"/>
      <c r="F910" s="274" t="s">
        <v>55</v>
      </c>
      <c r="G910" s="394">
        <f>SUM('2. NCCF CAD'!G910,'3. NCCF USD'!G910,'4. NCCF EUR'!G910,'5. NCCF GBP'!G910,'6. NCCF Autres (inclus)'!G910)</f>
        <v>0</v>
      </c>
      <c r="H910" s="395">
        <f>SUM('2. NCCF CAD'!H910,'3. NCCF USD'!H910,'4. NCCF EUR'!H910,'5. NCCF GBP'!H910,'6. NCCF Autres (inclus)'!H910)</f>
        <v>0</v>
      </c>
      <c r="I910" s="389">
        <f>SUM('2. NCCF CAD'!I910,'3. NCCF USD'!I910,'4. NCCF EUR'!I910,'5. NCCF GBP'!I910,'6. NCCF Autres (inclus)'!I910)</f>
        <v>0</v>
      </c>
      <c r="J910" s="389">
        <f>SUM('2. NCCF CAD'!J910,'3. NCCF USD'!J910,'4. NCCF EUR'!J910,'5. NCCF GBP'!J910,'6. NCCF Autres (inclus)'!J910)</f>
        <v>0</v>
      </c>
      <c r="K910" s="436">
        <f>SUM('2. NCCF CAD'!K910,'3. NCCF USD'!K910,'4. NCCF EUR'!K910,'5. NCCF GBP'!K910,'6. NCCF Autres (inclus)'!K910)</f>
        <v>0</v>
      </c>
      <c r="L910" s="391">
        <f>SUM('2. NCCF CAD'!L910,'3. NCCF USD'!L910,'4. NCCF EUR'!L910,'5. NCCF GBP'!L910,'6. NCCF Autres (inclus)'!L910)</f>
        <v>0</v>
      </c>
      <c r="M910" s="399">
        <f>SUM('2. NCCF CAD'!M910,'3. NCCF USD'!M910,'4. NCCF EUR'!M910,'5. NCCF GBP'!M910,'6. NCCF Autres (inclus)'!M910)</f>
        <v>0</v>
      </c>
      <c r="N910" s="392">
        <f>SUM('2. NCCF CAD'!N910,'3. NCCF USD'!N910,'4. NCCF EUR'!N910,'5. NCCF GBP'!N910,'6. NCCF Autres (inclus)'!N910)</f>
        <v>0</v>
      </c>
      <c r="O910" s="392">
        <f>SUM('2. NCCF CAD'!O910,'3. NCCF USD'!O910,'4. NCCF EUR'!O910,'5. NCCF GBP'!O910,'6. NCCF Autres (inclus)'!O910)</f>
        <v>0</v>
      </c>
      <c r="P910" s="392">
        <f>SUM('2. NCCF CAD'!P910,'3. NCCF USD'!P910,'4. NCCF EUR'!P910,'5. NCCF GBP'!P910,'6. NCCF Autres (inclus)'!P910)</f>
        <v>0</v>
      </c>
      <c r="Q910" s="392">
        <f>SUM('2. NCCF CAD'!Q910,'3. NCCF USD'!Q910,'4. NCCF EUR'!Q910,'5. NCCF GBP'!Q910,'6. NCCF Autres (inclus)'!Q910)</f>
        <v>0</v>
      </c>
      <c r="R910" s="392">
        <f>SUM('2. NCCF CAD'!R910,'3. NCCF USD'!R910,'4. NCCF EUR'!R910,'5. NCCF GBP'!R910,'6. NCCF Autres (inclus)'!R910)</f>
        <v>0</v>
      </c>
      <c r="S910" s="392">
        <f>SUM('2. NCCF CAD'!S910,'3. NCCF USD'!S910,'4. NCCF EUR'!S910,'5. NCCF GBP'!S910,'6. NCCF Autres (inclus)'!S910)</f>
        <v>0</v>
      </c>
      <c r="T910" s="388">
        <f>SUM('2. NCCF CAD'!T910,'3. NCCF USD'!T910,'4. NCCF EUR'!T910,'5. NCCF GBP'!T910,'6. NCCF Autres (inclus)'!T910)</f>
        <v>0</v>
      </c>
      <c r="U910" s="392">
        <f>SUM('2. NCCF CAD'!U910,'3. NCCF USD'!U910,'4. NCCF EUR'!U910,'5. NCCF GBP'!U910,'6. NCCF Autres (inclus)'!U910)</f>
        <v>0</v>
      </c>
      <c r="V910" s="393">
        <f>SUM('2. NCCF CAD'!V910,'3. NCCF USD'!V910,'4. NCCF EUR'!V910,'5. NCCF GBP'!V910,'6. NCCF Autres (inclus)'!V910)</f>
        <v>0</v>
      </c>
      <c r="W910" s="37">
        <f>SUM('2. NCCF CAD'!W910,'3. NCCF USD'!W910,'4. NCCF EUR'!W910,'5. NCCF GBP'!W910,'6. NCCF Autres (inclus)'!W910)</f>
        <v>0</v>
      </c>
      <c r="Y910"/>
    </row>
    <row r="911" spans="1:25" outlineLevel="1" x14ac:dyDescent="0.25">
      <c r="A911" s="212"/>
      <c r="B911" s="465"/>
      <c r="C911" s="272"/>
      <c r="D911" s="272"/>
      <c r="E911" s="273"/>
      <c r="F911" s="274" t="s">
        <v>56</v>
      </c>
      <c r="G911" s="394">
        <f>SUM('2. NCCF CAD'!G911,'3. NCCF USD'!G911,'4. NCCF EUR'!G911,'5. NCCF GBP'!G911,'6. NCCF Autres (inclus)'!G911)</f>
        <v>0</v>
      </c>
      <c r="H911" s="395">
        <f>SUM('2. NCCF CAD'!H911,'3. NCCF USD'!H911,'4. NCCF EUR'!H911,'5. NCCF GBP'!H911,'6. NCCF Autres (inclus)'!H911)</f>
        <v>0</v>
      </c>
      <c r="I911" s="389">
        <f>SUM('2. NCCF CAD'!I911,'3. NCCF USD'!I911,'4. NCCF EUR'!I911,'5. NCCF GBP'!I911,'6. NCCF Autres (inclus)'!I911)</f>
        <v>0</v>
      </c>
      <c r="J911" s="389">
        <f>SUM('2. NCCF CAD'!J911,'3. NCCF USD'!J911,'4. NCCF EUR'!J911,'5. NCCF GBP'!J911,'6. NCCF Autres (inclus)'!J911)</f>
        <v>0</v>
      </c>
      <c r="K911" s="436">
        <f>SUM('2. NCCF CAD'!K911,'3. NCCF USD'!K911,'4. NCCF EUR'!K911,'5. NCCF GBP'!K911,'6. NCCF Autres (inclus)'!K911)</f>
        <v>0</v>
      </c>
      <c r="L911" s="400">
        <f>SUM('2. NCCF CAD'!L911,'3. NCCF USD'!L911,'4. NCCF EUR'!L911,'5. NCCF GBP'!L911,'6. NCCF Autres (inclus)'!L911)</f>
        <v>0</v>
      </c>
      <c r="M911" s="388">
        <f>SUM('2. NCCF CAD'!M911,'3. NCCF USD'!M911,'4. NCCF EUR'!M911,'5. NCCF GBP'!M911,'6. NCCF Autres (inclus)'!M911)</f>
        <v>0</v>
      </c>
      <c r="N911" s="392">
        <f>SUM('2. NCCF CAD'!N911,'3. NCCF USD'!N911,'4. NCCF EUR'!N911,'5. NCCF GBP'!N911,'6. NCCF Autres (inclus)'!N911)</f>
        <v>0</v>
      </c>
      <c r="O911" s="392">
        <f>SUM('2. NCCF CAD'!O911,'3. NCCF USD'!O911,'4. NCCF EUR'!O911,'5. NCCF GBP'!O911,'6. NCCF Autres (inclus)'!O911)</f>
        <v>0</v>
      </c>
      <c r="P911" s="392">
        <f>SUM('2. NCCF CAD'!P911,'3. NCCF USD'!P911,'4. NCCF EUR'!P911,'5. NCCF GBP'!P911,'6. NCCF Autres (inclus)'!P911)</f>
        <v>0</v>
      </c>
      <c r="Q911" s="392">
        <f>SUM('2. NCCF CAD'!Q911,'3. NCCF USD'!Q911,'4. NCCF EUR'!Q911,'5. NCCF GBP'!Q911,'6. NCCF Autres (inclus)'!Q911)</f>
        <v>0</v>
      </c>
      <c r="R911" s="392">
        <f>SUM('2. NCCF CAD'!R911,'3. NCCF USD'!R911,'4. NCCF EUR'!R911,'5. NCCF GBP'!R911,'6. NCCF Autres (inclus)'!R911)</f>
        <v>0</v>
      </c>
      <c r="S911" s="392">
        <f>SUM('2. NCCF CAD'!S911,'3. NCCF USD'!S911,'4. NCCF EUR'!S911,'5. NCCF GBP'!S911,'6. NCCF Autres (inclus)'!S911)</f>
        <v>0</v>
      </c>
      <c r="T911" s="392">
        <f>SUM('2. NCCF CAD'!T911,'3. NCCF USD'!T911,'4. NCCF EUR'!T911,'5. NCCF GBP'!T911,'6. NCCF Autres (inclus)'!T911)</f>
        <v>0</v>
      </c>
      <c r="U911" s="392">
        <f>SUM('2. NCCF CAD'!U911,'3. NCCF USD'!U911,'4. NCCF EUR'!U911,'5. NCCF GBP'!U911,'6. NCCF Autres (inclus)'!U911)</f>
        <v>0</v>
      </c>
      <c r="V911" s="393">
        <f>SUM('2. NCCF CAD'!V911,'3. NCCF USD'!V911,'4. NCCF EUR'!V911,'5. NCCF GBP'!V911,'6. NCCF Autres (inclus)'!V911)</f>
        <v>0</v>
      </c>
      <c r="W911" s="37">
        <f>SUM('2. NCCF CAD'!W911,'3. NCCF USD'!W911,'4. NCCF EUR'!W911,'5. NCCF GBP'!W911,'6. NCCF Autres (inclus)'!W911)</f>
        <v>0</v>
      </c>
      <c r="Y911"/>
    </row>
    <row r="912" spans="1:25" x14ac:dyDescent="0.25">
      <c r="A912" s="212"/>
      <c r="B912" s="465"/>
      <c r="C912" s="272"/>
      <c r="D912" s="272"/>
      <c r="E912" s="273" t="s">
        <v>57</v>
      </c>
      <c r="F912" s="273"/>
      <c r="G912" s="367">
        <f t="shared" ref="G912:W912" si="203">SUBTOTAL(9,G913:G914)</f>
        <v>0</v>
      </c>
      <c r="H912" s="368">
        <f t="shared" si="203"/>
        <v>0</v>
      </c>
      <c r="I912" s="369">
        <f t="shared" si="203"/>
        <v>0</v>
      </c>
      <c r="J912" s="369">
        <f t="shared" si="203"/>
        <v>0</v>
      </c>
      <c r="K912" s="370">
        <f t="shared" si="203"/>
        <v>0</v>
      </c>
      <c r="L912" s="364">
        <f t="shared" si="203"/>
        <v>0</v>
      </c>
      <c r="M912" s="364">
        <f t="shared" si="203"/>
        <v>0</v>
      </c>
      <c r="N912" s="364">
        <f t="shared" si="203"/>
        <v>0</v>
      </c>
      <c r="O912" s="364">
        <f t="shared" si="203"/>
        <v>0</v>
      </c>
      <c r="P912" s="364">
        <f t="shared" si="203"/>
        <v>0</v>
      </c>
      <c r="Q912" s="364">
        <f t="shared" si="203"/>
        <v>0</v>
      </c>
      <c r="R912" s="364">
        <f t="shared" si="203"/>
        <v>0</v>
      </c>
      <c r="S912" s="364">
        <f t="shared" si="203"/>
        <v>0</v>
      </c>
      <c r="T912" s="364">
        <f t="shared" si="203"/>
        <v>0</v>
      </c>
      <c r="U912" s="364">
        <f t="shared" si="203"/>
        <v>0</v>
      </c>
      <c r="V912" s="364">
        <f t="shared" si="203"/>
        <v>0</v>
      </c>
      <c r="W912" s="366">
        <f t="shared" si="203"/>
        <v>0</v>
      </c>
      <c r="Y912"/>
    </row>
    <row r="913" spans="1:25" outlineLevel="1" x14ac:dyDescent="0.25">
      <c r="A913" s="212"/>
      <c r="B913" s="465"/>
      <c r="C913" s="272"/>
      <c r="D913" s="272"/>
      <c r="E913" s="273"/>
      <c r="F913" s="274" t="s">
        <v>58</v>
      </c>
      <c r="G913" s="394">
        <f>SUM('2. NCCF CAD'!G913,'3. NCCF USD'!G913,'4. NCCF EUR'!G913,'5. NCCF GBP'!G913,'6. NCCF Autres (inclus)'!G913)</f>
        <v>0</v>
      </c>
      <c r="H913" s="395">
        <f>SUM('2. NCCF CAD'!H913,'3. NCCF USD'!H913,'4. NCCF EUR'!H913,'5. NCCF GBP'!H913,'6. NCCF Autres (inclus)'!H913)</f>
        <v>0</v>
      </c>
      <c r="I913" s="389">
        <f>SUM('2. NCCF CAD'!I913,'3. NCCF USD'!I913,'4. NCCF EUR'!I913,'5. NCCF GBP'!I913,'6. NCCF Autres (inclus)'!I913)</f>
        <v>0</v>
      </c>
      <c r="J913" s="389">
        <f>SUM('2. NCCF CAD'!J913,'3. NCCF USD'!J913,'4. NCCF EUR'!J913,'5. NCCF GBP'!J913,'6. NCCF Autres (inclus)'!J913)</f>
        <v>0</v>
      </c>
      <c r="K913" s="390">
        <f>SUM('2. NCCF CAD'!K913,'3. NCCF USD'!K913,'4. NCCF EUR'!K913,'5. NCCF GBP'!K913,'6. NCCF Autres (inclus)'!K913)</f>
        <v>0</v>
      </c>
      <c r="L913" s="391">
        <f>SUM('2. NCCF CAD'!L913,'3. NCCF USD'!L913,'4. NCCF EUR'!L913,'5. NCCF GBP'!L913,'6. NCCF Autres (inclus)'!L913)</f>
        <v>0</v>
      </c>
      <c r="M913" s="388">
        <f>SUM('2. NCCF CAD'!M913,'3. NCCF USD'!M913,'4. NCCF EUR'!M913,'5. NCCF GBP'!M913,'6. NCCF Autres (inclus)'!M913)</f>
        <v>0</v>
      </c>
      <c r="N913" s="392">
        <f>SUM('2. NCCF CAD'!N913,'3. NCCF USD'!N913,'4. NCCF EUR'!N913,'5. NCCF GBP'!N913,'6. NCCF Autres (inclus)'!N913)</f>
        <v>0</v>
      </c>
      <c r="O913" s="392">
        <f>SUM('2. NCCF CAD'!O913,'3. NCCF USD'!O913,'4. NCCF EUR'!O913,'5. NCCF GBP'!O913,'6. NCCF Autres (inclus)'!O913)</f>
        <v>0</v>
      </c>
      <c r="P913" s="392">
        <f>SUM('2. NCCF CAD'!P913,'3. NCCF USD'!P913,'4. NCCF EUR'!P913,'5. NCCF GBP'!P913,'6. NCCF Autres (inclus)'!P913)</f>
        <v>0</v>
      </c>
      <c r="Q913" s="392">
        <f>SUM('2. NCCF CAD'!Q913,'3. NCCF USD'!Q913,'4. NCCF EUR'!Q913,'5. NCCF GBP'!Q913,'6. NCCF Autres (inclus)'!Q913)</f>
        <v>0</v>
      </c>
      <c r="R913" s="392">
        <f>SUM('2. NCCF CAD'!R913,'3. NCCF USD'!R913,'4. NCCF EUR'!R913,'5. NCCF GBP'!R913,'6. NCCF Autres (inclus)'!R913)</f>
        <v>0</v>
      </c>
      <c r="S913" s="392">
        <f>SUM('2. NCCF CAD'!S913,'3. NCCF USD'!S913,'4. NCCF EUR'!S913,'5. NCCF GBP'!S913,'6. NCCF Autres (inclus)'!S913)</f>
        <v>0</v>
      </c>
      <c r="T913" s="392">
        <f>SUM('2. NCCF CAD'!T913,'3. NCCF USD'!T913,'4. NCCF EUR'!T913,'5. NCCF GBP'!T913,'6. NCCF Autres (inclus)'!T913)</f>
        <v>0</v>
      </c>
      <c r="U913" s="388">
        <f>SUM('2. NCCF CAD'!U913,'3. NCCF USD'!U913,'4. NCCF EUR'!U913,'5. NCCF GBP'!U913,'6. NCCF Autres (inclus)'!U913)</f>
        <v>0</v>
      </c>
      <c r="V913" s="393">
        <f>SUM('2. NCCF CAD'!V913,'3. NCCF USD'!V913,'4. NCCF EUR'!V913,'5. NCCF GBP'!V913,'6. NCCF Autres (inclus)'!V913)</f>
        <v>0</v>
      </c>
      <c r="W913" s="37">
        <f>SUM('2. NCCF CAD'!W913,'3. NCCF USD'!W913,'4. NCCF EUR'!W913,'5. NCCF GBP'!W913,'6. NCCF Autres (inclus)'!W913)</f>
        <v>0</v>
      </c>
      <c r="Y913"/>
    </row>
    <row r="914" spans="1:25" outlineLevel="1" x14ac:dyDescent="0.25">
      <c r="A914" s="212"/>
      <c r="B914" s="465"/>
      <c r="C914" s="272"/>
      <c r="D914" s="272"/>
      <c r="E914" s="273"/>
      <c r="F914" s="274" t="s">
        <v>59</v>
      </c>
      <c r="G914" s="394">
        <f>SUM('2. NCCF CAD'!G914,'3. NCCF USD'!G914,'4. NCCF EUR'!G914,'5. NCCF GBP'!G914,'6. NCCF Autres (inclus)'!G914)</f>
        <v>0</v>
      </c>
      <c r="H914" s="395">
        <f>SUM('2. NCCF CAD'!H914,'3. NCCF USD'!H914,'4. NCCF EUR'!H914,'5. NCCF GBP'!H914,'6. NCCF Autres (inclus)'!H914)</f>
        <v>0</v>
      </c>
      <c r="I914" s="389">
        <f>SUM('2. NCCF CAD'!I914,'3. NCCF USD'!I914,'4. NCCF EUR'!I914,'5. NCCF GBP'!I914,'6. NCCF Autres (inclus)'!I914)</f>
        <v>0</v>
      </c>
      <c r="J914" s="389">
        <f>SUM('2. NCCF CAD'!J914,'3. NCCF USD'!J914,'4. NCCF EUR'!J914,'5. NCCF GBP'!J914,'6. NCCF Autres (inclus)'!J914)</f>
        <v>0</v>
      </c>
      <c r="K914" s="390">
        <f>SUM('2. NCCF CAD'!K914,'3. NCCF USD'!K914,'4. NCCF EUR'!K914,'5. NCCF GBP'!K914,'6. NCCF Autres (inclus)'!K914)</f>
        <v>0</v>
      </c>
      <c r="L914" s="391">
        <f>SUM('2. NCCF CAD'!L914,'3. NCCF USD'!L914,'4. NCCF EUR'!L914,'5. NCCF GBP'!L914,'6. NCCF Autres (inclus)'!L914)</f>
        <v>0</v>
      </c>
      <c r="M914" s="388">
        <f>SUM('2. NCCF CAD'!M914,'3. NCCF USD'!M914,'4. NCCF EUR'!M914,'5. NCCF GBP'!M914,'6. NCCF Autres (inclus)'!M914)</f>
        <v>0</v>
      </c>
      <c r="N914" s="392">
        <f>SUM('2. NCCF CAD'!N914,'3. NCCF USD'!N914,'4. NCCF EUR'!N914,'5. NCCF GBP'!N914,'6. NCCF Autres (inclus)'!N914)</f>
        <v>0</v>
      </c>
      <c r="O914" s="392">
        <f>SUM('2. NCCF CAD'!O914,'3. NCCF USD'!O914,'4. NCCF EUR'!O914,'5. NCCF GBP'!O914,'6. NCCF Autres (inclus)'!O914)</f>
        <v>0</v>
      </c>
      <c r="P914" s="392">
        <f>SUM('2. NCCF CAD'!P914,'3. NCCF USD'!P914,'4. NCCF EUR'!P914,'5. NCCF GBP'!P914,'6. NCCF Autres (inclus)'!P914)</f>
        <v>0</v>
      </c>
      <c r="Q914" s="392">
        <f>SUM('2. NCCF CAD'!Q914,'3. NCCF USD'!Q914,'4. NCCF EUR'!Q914,'5. NCCF GBP'!Q914,'6. NCCF Autres (inclus)'!Q914)</f>
        <v>0</v>
      </c>
      <c r="R914" s="392">
        <f>SUM('2. NCCF CAD'!R914,'3. NCCF USD'!R914,'4. NCCF EUR'!R914,'5. NCCF GBP'!R914,'6. NCCF Autres (inclus)'!R914)</f>
        <v>0</v>
      </c>
      <c r="S914" s="392">
        <f>SUM('2. NCCF CAD'!S914,'3. NCCF USD'!S914,'4. NCCF EUR'!S914,'5. NCCF GBP'!S914,'6. NCCF Autres (inclus)'!S914)</f>
        <v>0</v>
      </c>
      <c r="T914" s="392">
        <f>SUM('2. NCCF CAD'!T914,'3. NCCF USD'!T914,'4. NCCF EUR'!T914,'5. NCCF GBP'!T914,'6. NCCF Autres (inclus)'!T914)</f>
        <v>0</v>
      </c>
      <c r="U914" s="392">
        <f>SUM('2. NCCF CAD'!U914,'3. NCCF USD'!U914,'4. NCCF EUR'!U914,'5. NCCF GBP'!U914,'6. NCCF Autres (inclus)'!U914)</f>
        <v>0</v>
      </c>
      <c r="V914" s="396">
        <f>SUM('2. NCCF CAD'!V914,'3. NCCF USD'!V914,'4. NCCF EUR'!V914,'5. NCCF GBP'!V914,'6. NCCF Autres (inclus)'!V914)</f>
        <v>0</v>
      </c>
      <c r="W914" s="37">
        <f>SUM('2. NCCF CAD'!W914,'3. NCCF USD'!W914,'4. NCCF EUR'!W914,'5. NCCF GBP'!W914,'6. NCCF Autres (inclus)'!W914)</f>
        <v>0</v>
      </c>
      <c r="Y914"/>
    </row>
    <row r="915" spans="1:25" x14ac:dyDescent="0.25">
      <c r="A915" s="212"/>
      <c r="B915" s="465"/>
      <c r="C915" s="272"/>
      <c r="D915" s="272"/>
      <c r="E915" s="273" t="s">
        <v>60</v>
      </c>
      <c r="F915" s="273"/>
      <c r="G915" s="367">
        <f t="shared" ref="G915:W915" si="204">SUBTOTAL(9,G916:G918)</f>
        <v>0</v>
      </c>
      <c r="H915" s="369">
        <f t="shared" si="204"/>
        <v>0</v>
      </c>
      <c r="I915" s="369">
        <f t="shared" si="204"/>
        <v>0</v>
      </c>
      <c r="J915" s="369">
        <f t="shared" si="204"/>
        <v>0</v>
      </c>
      <c r="K915" s="370">
        <f t="shared" si="204"/>
        <v>0</v>
      </c>
      <c r="L915" s="364">
        <f t="shared" si="204"/>
        <v>0</v>
      </c>
      <c r="M915" s="364">
        <f t="shared" si="204"/>
        <v>0</v>
      </c>
      <c r="N915" s="364">
        <f t="shared" si="204"/>
        <v>0</v>
      </c>
      <c r="O915" s="364">
        <f t="shared" si="204"/>
        <v>0</v>
      </c>
      <c r="P915" s="364">
        <f t="shared" si="204"/>
        <v>0</v>
      </c>
      <c r="Q915" s="364">
        <f t="shared" si="204"/>
        <v>0</v>
      </c>
      <c r="R915" s="364">
        <f t="shared" si="204"/>
        <v>0</v>
      </c>
      <c r="S915" s="364">
        <f t="shared" si="204"/>
        <v>0</v>
      </c>
      <c r="T915" s="364">
        <f t="shared" si="204"/>
        <v>0</v>
      </c>
      <c r="U915" s="364">
        <f t="shared" si="204"/>
        <v>0</v>
      </c>
      <c r="V915" s="364">
        <f t="shared" si="204"/>
        <v>0</v>
      </c>
      <c r="W915" s="366">
        <f t="shared" si="204"/>
        <v>0</v>
      </c>
      <c r="Y915"/>
    </row>
    <row r="916" spans="1:25" outlineLevel="1" x14ac:dyDescent="0.25">
      <c r="A916" s="212"/>
      <c r="B916" s="465"/>
      <c r="C916" s="272"/>
      <c r="D916" s="272"/>
      <c r="E916" s="273"/>
      <c r="F916" s="274" t="s">
        <v>61</v>
      </c>
      <c r="G916" s="394">
        <f>SUM('2. NCCF CAD'!G916,'3. NCCF USD'!G916,'4. NCCF EUR'!G916,'5. NCCF GBP'!G916,'6. NCCF Autres (inclus)'!G916)</f>
        <v>0</v>
      </c>
      <c r="H916" s="395">
        <f>SUM('2. NCCF CAD'!H916,'3. NCCF USD'!H916,'4. NCCF EUR'!H916,'5. NCCF GBP'!H916,'6. NCCF Autres (inclus)'!H916)</f>
        <v>0</v>
      </c>
      <c r="I916" s="389">
        <f>SUM('2. NCCF CAD'!I916,'3. NCCF USD'!I916,'4. NCCF EUR'!I916,'5. NCCF GBP'!I916,'6. NCCF Autres (inclus)'!I916)</f>
        <v>0</v>
      </c>
      <c r="J916" s="389">
        <f>SUM('2. NCCF CAD'!J916,'3. NCCF USD'!J916,'4. NCCF EUR'!J916,'5. NCCF GBP'!J916,'6. NCCF Autres (inclus)'!J916)</f>
        <v>0</v>
      </c>
      <c r="K916" s="390">
        <f>SUM('2. NCCF CAD'!K916,'3. NCCF USD'!K916,'4. NCCF EUR'!K916,'5. NCCF GBP'!K916,'6. NCCF Autres (inclus)'!K916)</f>
        <v>0</v>
      </c>
      <c r="L916" s="388">
        <f>SUM('2. NCCF CAD'!L916,'3. NCCF USD'!L916,'4. NCCF EUR'!L916,'5. NCCF GBP'!L916,'6. NCCF Autres (inclus)'!L916)</f>
        <v>0</v>
      </c>
      <c r="M916" s="392">
        <f>SUM('2. NCCF CAD'!M916,'3. NCCF USD'!M916,'4. NCCF EUR'!M916,'5. NCCF GBP'!M916,'6. NCCF Autres (inclus)'!M916)</f>
        <v>0</v>
      </c>
      <c r="N916" s="392">
        <f>SUM('2. NCCF CAD'!N916,'3. NCCF USD'!N916,'4. NCCF EUR'!N916,'5. NCCF GBP'!N916,'6. NCCF Autres (inclus)'!N916)</f>
        <v>0</v>
      </c>
      <c r="O916" s="392">
        <f>SUM('2. NCCF CAD'!O916,'3. NCCF USD'!O916,'4. NCCF EUR'!O916,'5. NCCF GBP'!O916,'6. NCCF Autres (inclus)'!O916)</f>
        <v>0</v>
      </c>
      <c r="P916" s="392">
        <f>SUM('2. NCCF CAD'!P916,'3. NCCF USD'!P916,'4. NCCF EUR'!P916,'5. NCCF GBP'!P916,'6. NCCF Autres (inclus)'!P916)</f>
        <v>0</v>
      </c>
      <c r="Q916" s="392">
        <f>SUM('2. NCCF CAD'!Q916,'3. NCCF USD'!Q916,'4. NCCF EUR'!Q916,'5. NCCF GBP'!Q916,'6. NCCF Autres (inclus)'!Q916)</f>
        <v>0</v>
      </c>
      <c r="R916" s="392">
        <f>SUM('2. NCCF CAD'!R916,'3. NCCF USD'!R916,'4. NCCF EUR'!R916,'5. NCCF GBP'!R916,'6. NCCF Autres (inclus)'!R916)</f>
        <v>0</v>
      </c>
      <c r="S916" s="392">
        <f>SUM('2. NCCF CAD'!S916,'3. NCCF USD'!S916,'4. NCCF EUR'!S916,'5. NCCF GBP'!S916,'6. NCCF Autres (inclus)'!S916)</f>
        <v>0</v>
      </c>
      <c r="T916" s="392">
        <f>SUM('2. NCCF CAD'!T916,'3. NCCF USD'!T916,'4. NCCF EUR'!T916,'5. NCCF GBP'!T916,'6. NCCF Autres (inclus)'!T916)</f>
        <v>0</v>
      </c>
      <c r="U916" s="392">
        <f>SUM('2. NCCF CAD'!U916,'3. NCCF USD'!U916,'4. NCCF EUR'!U916,'5. NCCF GBP'!U916,'6. NCCF Autres (inclus)'!U916)</f>
        <v>0</v>
      </c>
      <c r="V916" s="396">
        <f>SUM('2. NCCF CAD'!V916,'3. NCCF USD'!V916,'4. NCCF EUR'!V916,'5. NCCF GBP'!V916,'6. NCCF Autres (inclus)'!V916)</f>
        <v>0</v>
      </c>
      <c r="W916" s="37">
        <f>SUM('2. NCCF CAD'!W916,'3. NCCF USD'!W916,'4. NCCF EUR'!W916,'5. NCCF GBP'!W916,'6. NCCF Autres (inclus)'!W916)</f>
        <v>0</v>
      </c>
      <c r="Y916"/>
    </row>
    <row r="917" spans="1:25" outlineLevel="1" x14ac:dyDescent="0.25">
      <c r="A917" s="212"/>
      <c r="B917" s="465"/>
      <c r="C917" s="272"/>
      <c r="D917" s="272"/>
      <c r="E917" s="273"/>
      <c r="F917" s="274" t="s">
        <v>62</v>
      </c>
      <c r="G917" s="394">
        <f>SUM('2. NCCF CAD'!G917,'3. NCCF USD'!G917,'4. NCCF EUR'!G917,'5. NCCF GBP'!G917,'6. NCCF Autres (inclus)'!G917)</f>
        <v>0</v>
      </c>
      <c r="H917" s="395">
        <f>SUM('2. NCCF CAD'!H917,'3. NCCF USD'!H917,'4. NCCF EUR'!H917,'5. NCCF GBP'!H917,'6. NCCF Autres (inclus)'!H917)</f>
        <v>0</v>
      </c>
      <c r="I917" s="389">
        <f>SUM('2. NCCF CAD'!I917,'3. NCCF USD'!I917,'4. NCCF EUR'!I917,'5. NCCF GBP'!I917,'6. NCCF Autres (inclus)'!I917)</f>
        <v>0</v>
      </c>
      <c r="J917" s="389">
        <f>SUM('2. NCCF CAD'!J917,'3. NCCF USD'!J917,'4. NCCF EUR'!J917,'5. NCCF GBP'!J917,'6. NCCF Autres (inclus)'!J917)</f>
        <v>0</v>
      </c>
      <c r="K917" s="390">
        <f>SUM('2. NCCF CAD'!K917,'3. NCCF USD'!K917,'4. NCCF EUR'!K917,'5. NCCF GBP'!K917,'6. NCCF Autres (inclus)'!K917)</f>
        <v>0</v>
      </c>
      <c r="L917" s="388">
        <f>SUM('2. NCCF CAD'!L917,'3. NCCF USD'!L917,'4. NCCF EUR'!L917,'5. NCCF GBP'!L917,'6. NCCF Autres (inclus)'!L917)</f>
        <v>0</v>
      </c>
      <c r="M917" s="392">
        <f>SUM('2. NCCF CAD'!M917,'3. NCCF USD'!M917,'4. NCCF EUR'!M917,'5. NCCF GBP'!M917,'6. NCCF Autres (inclus)'!M917)</f>
        <v>0</v>
      </c>
      <c r="N917" s="392">
        <f>SUM('2. NCCF CAD'!N917,'3. NCCF USD'!N917,'4. NCCF EUR'!N917,'5. NCCF GBP'!N917,'6. NCCF Autres (inclus)'!N917)</f>
        <v>0</v>
      </c>
      <c r="O917" s="392">
        <f>SUM('2. NCCF CAD'!O917,'3. NCCF USD'!O917,'4. NCCF EUR'!O917,'5. NCCF GBP'!O917,'6. NCCF Autres (inclus)'!O917)</f>
        <v>0</v>
      </c>
      <c r="P917" s="392">
        <f>SUM('2. NCCF CAD'!P917,'3. NCCF USD'!P917,'4. NCCF EUR'!P917,'5. NCCF GBP'!P917,'6. NCCF Autres (inclus)'!P917)</f>
        <v>0</v>
      </c>
      <c r="Q917" s="392">
        <f>SUM('2. NCCF CAD'!Q917,'3. NCCF USD'!Q917,'4. NCCF EUR'!Q917,'5. NCCF GBP'!Q917,'6. NCCF Autres (inclus)'!Q917)</f>
        <v>0</v>
      </c>
      <c r="R917" s="392">
        <f>SUM('2. NCCF CAD'!R917,'3. NCCF USD'!R917,'4. NCCF EUR'!R917,'5. NCCF GBP'!R917,'6. NCCF Autres (inclus)'!R917)</f>
        <v>0</v>
      </c>
      <c r="S917" s="392">
        <f>SUM('2. NCCF CAD'!S917,'3. NCCF USD'!S917,'4. NCCF EUR'!S917,'5. NCCF GBP'!S917,'6. NCCF Autres (inclus)'!S917)</f>
        <v>0</v>
      </c>
      <c r="T917" s="392">
        <f>SUM('2. NCCF CAD'!T917,'3. NCCF USD'!T917,'4. NCCF EUR'!T917,'5. NCCF GBP'!T917,'6. NCCF Autres (inclus)'!T917)</f>
        <v>0</v>
      </c>
      <c r="U917" s="388">
        <f>SUM('2. NCCF CAD'!U917,'3. NCCF USD'!U917,'4. NCCF EUR'!U917,'5. NCCF GBP'!U917,'6. NCCF Autres (inclus)'!U917)</f>
        <v>0</v>
      </c>
      <c r="V917" s="393">
        <f>SUM('2. NCCF CAD'!V917,'3. NCCF USD'!V917,'4. NCCF EUR'!V917,'5. NCCF GBP'!V917,'6. NCCF Autres (inclus)'!V917)</f>
        <v>0</v>
      </c>
      <c r="W917" s="37">
        <f>SUM('2. NCCF CAD'!W917,'3. NCCF USD'!W917,'4. NCCF EUR'!W917,'5. NCCF GBP'!W917,'6. NCCF Autres (inclus)'!W917)</f>
        <v>0</v>
      </c>
      <c r="Y917"/>
    </row>
    <row r="918" spans="1:25" outlineLevel="1" x14ac:dyDescent="0.25">
      <c r="A918" s="212"/>
      <c r="B918" s="465"/>
      <c r="C918" s="272"/>
      <c r="D918" s="272"/>
      <c r="E918" s="273"/>
      <c r="F918" s="274" t="s">
        <v>63</v>
      </c>
      <c r="G918" s="394">
        <f>SUM('2. NCCF CAD'!G918,'3. NCCF USD'!G918,'4. NCCF EUR'!G918,'5. NCCF GBP'!G918,'6. NCCF Autres (inclus)'!G918)</f>
        <v>0</v>
      </c>
      <c r="H918" s="395">
        <f>SUM('2. NCCF CAD'!H918,'3. NCCF USD'!H918,'4. NCCF EUR'!H918,'5. NCCF GBP'!H918,'6. NCCF Autres (inclus)'!H918)</f>
        <v>0</v>
      </c>
      <c r="I918" s="389">
        <f>SUM('2. NCCF CAD'!I918,'3. NCCF USD'!I918,'4. NCCF EUR'!I918,'5. NCCF GBP'!I918,'6. NCCF Autres (inclus)'!I918)</f>
        <v>0</v>
      </c>
      <c r="J918" s="389">
        <f>SUM('2. NCCF CAD'!J918,'3. NCCF USD'!J918,'4. NCCF EUR'!J918,'5. NCCF GBP'!J918,'6. NCCF Autres (inclus)'!J918)</f>
        <v>0</v>
      </c>
      <c r="K918" s="390">
        <f>SUM('2. NCCF CAD'!K918,'3. NCCF USD'!K918,'4. NCCF EUR'!K918,'5. NCCF GBP'!K918,'6. NCCF Autres (inclus)'!K918)</f>
        <v>0</v>
      </c>
      <c r="L918" s="388">
        <f>SUM('2. NCCF CAD'!L918,'3. NCCF USD'!L918,'4. NCCF EUR'!L918,'5. NCCF GBP'!L918,'6. NCCF Autres (inclus)'!L918)</f>
        <v>0</v>
      </c>
      <c r="M918" s="392">
        <f>SUM('2. NCCF CAD'!M918,'3. NCCF USD'!M918,'4. NCCF EUR'!M918,'5. NCCF GBP'!M918,'6. NCCF Autres (inclus)'!M918)</f>
        <v>0</v>
      </c>
      <c r="N918" s="392">
        <f>SUM('2. NCCF CAD'!N918,'3. NCCF USD'!N918,'4. NCCF EUR'!N918,'5. NCCF GBP'!N918,'6. NCCF Autres (inclus)'!N918)</f>
        <v>0</v>
      </c>
      <c r="O918" s="392">
        <f>SUM('2. NCCF CAD'!O918,'3. NCCF USD'!O918,'4. NCCF EUR'!O918,'5. NCCF GBP'!O918,'6. NCCF Autres (inclus)'!O918)</f>
        <v>0</v>
      </c>
      <c r="P918" s="392">
        <f>SUM('2. NCCF CAD'!P918,'3. NCCF USD'!P918,'4. NCCF EUR'!P918,'5. NCCF GBP'!P918,'6. NCCF Autres (inclus)'!P918)</f>
        <v>0</v>
      </c>
      <c r="Q918" s="392">
        <f>SUM('2. NCCF CAD'!Q918,'3. NCCF USD'!Q918,'4. NCCF EUR'!Q918,'5. NCCF GBP'!Q918,'6. NCCF Autres (inclus)'!Q918)</f>
        <v>0</v>
      </c>
      <c r="R918" s="392">
        <f>SUM('2. NCCF CAD'!R918,'3. NCCF USD'!R918,'4. NCCF EUR'!R918,'5. NCCF GBP'!R918,'6. NCCF Autres (inclus)'!R918)</f>
        <v>0</v>
      </c>
      <c r="S918" s="392">
        <f>SUM('2. NCCF CAD'!S918,'3. NCCF USD'!S918,'4. NCCF EUR'!S918,'5. NCCF GBP'!S918,'6. NCCF Autres (inclus)'!S918)</f>
        <v>0</v>
      </c>
      <c r="T918" s="392">
        <f>SUM('2. NCCF CAD'!T918,'3. NCCF USD'!T918,'4. NCCF EUR'!T918,'5. NCCF GBP'!T918,'6. NCCF Autres (inclus)'!T918)</f>
        <v>0</v>
      </c>
      <c r="U918" s="388">
        <f>SUM('2. NCCF CAD'!U918,'3. NCCF USD'!U918,'4. NCCF EUR'!U918,'5. NCCF GBP'!U918,'6. NCCF Autres (inclus)'!U918)</f>
        <v>0</v>
      </c>
      <c r="V918" s="393">
        <f>SUM('2. NCCF CAD'!V918,'3. NCCF USD'!V918,'4. NCCF EUR'!V918,'5. NCCF GBP'!V918,'6. NCCF Autres (inclus)'!V918)</f>
        <v>0</v>
      </c>
      <c r="W918" s="37">
        <f>SUM('2. NCCF CAD'!W918,'3. NCCF USD'!W918,'4. NCCF EUR'!W918,'5. NCCF GBP'!W918,'6. NCCF Autres (inclus)'!W918)</f>
        <v>0</v>
      </c>
      <c r="Y918"/>
    </row>
    <row r="919" spans="1:25" x14ac:dyDescent="0.25">
      <c r="A919" s="212"/>
      <c r="B919" s="465"/>
      <c r="C919" s="272"/>
      <c r="D919" s="272"/>
      <c r="E919" s="273" t="s">
        <v>64</v>
      </c>
      <c r="F919" s="273"/>
      <c r="G919" s="367">
        <f t="shared" ref="G919:W919" si="205">SUBTOTAL(9,G920:G921)</f>
        <v>0</v>
      </c>
      <c r="H919" s="368">
        <f t="shared" si="205"/>
        <v>0</v>
      </c>
      <c r="I919" s="369">
        <f t="shared" si="205"/>
        <v>0</v>
      </c>
      <c r="J919" s="369">
        <f t="shared" si="205"/>
        <v>0</v>
      </c>
      <c r="K919" s="370">
        <f t="shared" si="205"/>
        <v>0</v>
      </c>
      <c r="L919" s="364">
        <f t="shared" si="205"/>
        <v>0</v>
      </c>
      <c r="M919" s="364">
        <f t="shared" si="205"/>
        <v>0</v>
      </c>
      <c r="N919" s="364">
        <f t="shared" si="205"/>
        <v>0</v>
      </c>
      <c r="O919" s="364">
        <f t="shared" si="205"/>
        <v>0</v>
      </c>
      <c r="P919" s="364">
        <f t="shared" si="205"/>
        <v>0</v>
      </c>
      <c r="Q919" s="364">
        <f t="shared" si="205"/>
        <v>0</v>
      </c>
      <c r="R919" s="364">
        <f t="shared" si="205"/>
        <v>0</v>
      </c>
      <c r="S919" s="364">
        <f t="shared" si="205"/>
        <v>0</v>
      </c>
      <c r="T919" s="364">
        <f t="shared" si="205"/>
        <v>0</v>
      </c>
      <c r="U919" s="364">
        <f t="shared" si="205"/>
        <v>0</v>
      </c>
      <c r="V919" s="364">
        <f t="shared" si="205"/>
        <v>0</v>
      </c>
      <c r="W919" s="366">
        <f t="shared" si="205"/>
        <v>0</v>
      </c>
      <c r="Y919"/>
    </row>
    <row r="920" spans="1:25" outlineLevel="1" x14ac:dyDescent="0.25">
      <c r="A920" s="212"/>
      <c r="B920" s="465"/>
      <c r="C920" s="272"/>
      <c r="D920" s="272"/>
      <c r="E920" s="273"/>
      <c r="F920" s="274" t="s">
        <v>65</v>
      </c>
      <c r="G920" s="394">
        <f>SUM('2. NCCF CAD'!G920,'3. NCCF USD'!G920,'4. NCCF EUR'!G920,'5. NCCF GBP'!G920,'6. NCCF Autres (inclus)'!G920)</f>
        <v>0</v>
      </c>
      <c r="H920" s="395">
        <f>SUM('2. NCCF CAD'!H920,'3. NCCF USD'!H920,'4. NCCF EUR'!H920,'5. NCCF GBP'!H920,'6. NCCF Autres (inclus)'!H920)</f>
        <v>0</v>
      </c>
      <c r="I920" s="389">
        <f>SUM('2. NCCF CAD'!I920,'3. NCCF USD'!I920,'4. NCCF EUR'!I920,'5. NCCF GBP'!I920,'6. NCCF Autres (inclus)'!I920)</f>
        <v>0</v>
      </c>
      <c r="J920" s="389">
        <f>SUM('2. NCCF CAD'!J920,'3. NCCF USD'!J920,'4. NCCF EUR'!J920,'5. NCCF GBP'!J920,'6. NCCF Autres (inclus)'!J920)</f>
        <v>0</v>
      </c>
      <c r="K920" s="390">
        <f>SUM('2. NCCF CAD'!K920,'3. NCCF USD'!K920,'4. NCCF EUR'!K920,'5. NCCF GBP'!K920,'6. NCCF Autres (inclus)'!K920)</f>
        <v>0</v>
      </c>
      <c r="L920" s="399">
        <f>SUM('2. NCCF CAD'!L920,'3. NCCF USD'!L920,'4. NCCF EUR'!L920,'5. NCCF GBP'!L920,'6. NCCF Autres (inclus)'!L920)</f>
        <v>0</v>
      </c>
      <c r="M920" s="392">
        <f>SUM('2. NCCF CAD'!M920,'3. NCCF USD'!M920,'4. NCCF EUR'!M920,'5. NCCF GBP'!M920,'6. NCCF Autres (inclus)'!M920)</f>
        <v>0</v>
      </c>
      <c r="N920" s="392">
        <f>SUM('2. NCCF CAD'!N920,'3. NCCF USD'!N920,'4. NCCF EUR'!N920,'5. NCCF GBP'!N920,'6. NCCF Autres (inclus)'!N920)</f>
        <v>0</v>
      </c>
      <c r="O920" s="392">
        <f>SUM('2. NCCF CAD'!O920,'3. NCCF USD'!O920,'4. NCCF EUR'!O920,'5. NCCF GBP'!O920,'6. NCCF Autres (inclus)'!O920)</f>
        <v>0</v>
      </c>
      <c r="P920" s="392">
        <f>SUM('2. NCCF CAD'!P920,'3. NCCF USD'!P920,'4. NCCF EUR'!P920,'5. NCCF GBP'!P920,'6. NCCF Autres (inclus)'!P920)</f>
        <v>0</v>
      </c>
      <c r="Q920" s="392">
        <f>SUM('2. NCCF CAD'!Q920,'3. NCCF USD'!Q920,'4. NCCF EUR'!Q920,'5. NCCF GBP'!Q920,'6. NCCF Autres (inclus)'!Q920)</f>
        <v>0</v>
      </c>
      <c r="R920" s="392">
        <f>SUM('2. NCCF CAD'!R920,'3. NCCF USD'!R920,'4. NCCF EUR'!R920,'5. NCCF GBP'!R920,'6. NCCF Autres (inclus)'!R920)</f>
        <v>0</v>
      </c>
      <c r="S920" s="392">
        <f>SUM('2. NCCF CAD'!S920,'3. NCCF USD'!S920,'4. NCCF EUR'!S920,'5. NCCF GBP'!S920,'6. NCCF Autres (inclus)'!S920)</f>
        <v>0</v>
      </c>
      <c r="T920" s="392">
        <f>SUM('2. NCCF CAD'!T920,'3. NCCF USD'!T920,'4. NCCF EUR'!T920,'5. NCCF GBP'!T920,'6. NCCF Autres (inclus)'!T920)</f>
        <v>0</v>
      </c>
      <c r="U920" s="388">
        <f>SUM('2. NCCF CAD'!U920,'3. NCCF USD'!U920,'4. NCCF EUR'!U920,'5. NCCF GBP'!U920,'6. NCCF Autres (inclus)'!U920)</f>
        <v>0</v>
      </c>
      <c r="V920" s="393">
        <f>SUM('2. NCCF CAD'!V920,'3. NCCF USD'!V920,'4. NCCF EUR'!V920,'5. NCCF GBP'!V920,'6. NCCF Autres (inclus)'!V920)</f>
        <v>0</v>
      </c>
      <c r="W920" s="37">
        <f>SUM('2. NCCF CAD'!W920,'3. NCCF USD'!W920,'4. NCCF EUR'!W920,'5. NCCF GBP'!W920,'6. NCCF Autres (inclus)'!W920)</f>
        <v>0</v>
      </c>
      <c r="Y920"/>
    </row>
    <row r="921" spans="1:25" outlineLevel="1" x14ac:dyDescent="0.25">
      <c r="A921" s="212"/>
      <c r="B921" s="465"/>
      <c r="C921" s="272"/>
      <c r="D921" s="272"/>
      <c r="E921" s="273"/>
      <c r="F921" s="274" t="s">
        <v>66</v>
      </c>
      <c r="G921" s="394">
        <f>SUM('2. NCCF CAD'!G921,'3. NCCF USD'!G921,'4. NCCF EUR'!G921,'5. NCCF GBP'!G921,'6. NCCF Autres (inclus)'!G921)</f>
        <v>0</v>
      </c>
      <c r="H921" s="395">
        <f>SUM('2. NCCF CAD'!H921,'3. NCCF USD'!H921,'4. NCCF EUR'!H921,'5. NCCF GBP'!H921,'6. NCCF Autres (inclus)'!H921)</f>
        <v>0</v>
      </c>
      <c r="I921" s="389">
        <f>SUM('2. NCCF CAD'!I921,'3. NCCF USD'!I921,'4. NCCF EUR'!I921,'5. NCCF GBP'!I921,'6. NCCF Autres (inclus)'!I921)</f>
        <v>0</v>
      </c>
      <c r="J921" s="389">
        <f>SUM('2. NCCF CAD'!J921,'3. NCCF USD'!J921,'4. NCCF EUR'!J921,'5. NCCF GBP'!J921,'6. NCCF Autres (inclus)'!J921)</f>
        <v>0</v>
      </c>
      <c r="K921" s="390">
        <f>SUM('2. NCCF CAD'!K921,'3. NCCF USD'!K921,'4. NCCF EUR'!K921,'5. NCCF GBP'!K921,'6. NCCF Autres (inclus)'!K921)</f>
        <v>0</v>
      </c>
      <c r="L921" s="399">
        <f>SUM('2. NCCF CAD'!L921,'3. NCCF USD'!L921,'4. NCCF EUR'!L921,'5. NCCF GBP'!L921,'6. NCCF Autres (inclus)'!L921)</f>
        <v>0</v>
      </c>
      <c r="M921" s="392">
        <f>SUM('2. NCCF CAD'!M921,'3. NCCF USD'!M921,'4. NCCF EUR'!M921,'5. NCCF GBP'!M921,'6. NCCF Autres (inclus)'!M921)</f>
        <v>0</v>
      </c>
      <c r="N921" s="392">
        <f>SUM('2. NCCF CAD'!N921,'3. NCCF USD'!N921,'4. NCCF EUR'!N921,'5. NCCF GBP'!N921,'6. NCCF Autres (inclus)'!N921)</f>
        <v>0</v>
      </c>
      <c r="O921" s="392">
        <f>SUM('2. NCCF CAD'!O921,'3. NCCF USD'!O921,'4. NCCF EUR'!O921,'5. NCCF GBP'!O921,'6. NCCF Autres (inclus)'!O921)</f>
        <v>0</v>
      </c>
      <c r="P921" s="392">
        <f>SUM('2. NCCF CAD'!P921,'3. NCCF USD'!P921,'4. NCCF EUR'!P921,'5. NCCF GBP'!P921,'6. NCCF Autres (inclus)'!P921)</f>
        <v>0</v>
      </c>
      <c r="Q921" s="392">
        <f>SUM('2. NCCF CAD'!Q921,'3. NCCF USD'!Q921,'4. NCCF EUR'!Q921,'5. NCCF GBP'!Q921,'6. NCCF Autres (inclus)'!Q921)</f>
        <v>0</v>
      </c>
      <c r="R921" s="392">
        <f>SUM('2. NCCF CAD'!R921,'3. NCCF USD'!R921,'4. NCCF EUR'!R921,'5. NCCF GBP'!R921,'6. NCCF Autres (inclus)'!R921)</f>
        <v>0</v>
      </c>
      <c r="S921" s="392">
        <f>SUM('2. NCCF CAD'!S921,'3. NCCF USD'!S921,'4. NCCF EUR'!S921,'5. NCCF GBP'!S921,'6. NCCF Autres (inclus)'!S921)</f>
        <v>0</v>
      </c>
      <c r="T921" s="392">
        <f>SUM('2. NCCF CAD'!T921,'3. NCCF USD'!T921,'4. NCCF EUR'!T921,'5. NCCF GBP'!T921,'6. NCCF Autres (inclus)'!T921)</f>
        <v>0</v>
      </c>
      <c r="U921" s="388">
        <f>SUM('2. NCCF CAD'!U921,'3. NCCF USD'!U921,'4. NCCF EUR'!U921,'5. NCCF GBP'!U921,'6. NCCF Autres (inclus)'!U921)</f>
        <v>0</v>
      </c>
      <c r="V921" s="393">
        <f>SUM('2. NCCF CAD'!V921,'3. NCCF USD'!V921,'4. NCCF EUR'!V921,'5. NCCF GBP'!V921,'6. NCCF Autres (inclus)'!V921)</f>
        <v>0</v>
      </c>
      <c r="W921" s="37">
        <f>SUM('2. NCCF CAD'!W921,'3. NCCF USD'!W921,'4. NCCF EUR'!W921,'5. NCCF GBP'!W921,'6. NCCF Autres (inclus)'!W921)</f>
        <v>0</v>
      </c>
      <c r="Y921"/>
    </row>
    <row r="922" spans="1:25" x14ac:dyDescent="0.25">
      <c r="A922" s="212"/>
      <c r="B922" s="465"/>
      <c r="C922" s="272"/>
      <c r="D922" s="272"/>
      <c r="E922" s="273" t="s">
        <v>67</v>
      </c>
      <c r="F922" s="273"/>
      <c r="G922" s="367">
        <f t="shared" ref="G922:W922" si="206">SUBTOTAL(9,G923:G925)</f>
        <v>0</v>
      </c>
      <c r="H922" s="368">
        <f t="shared" si="206"/>
        <v>0</v>
      </c>
      <c r="I922" s="369">
        <f t="shared" si="206"/>
        <v>0</v>
      </c>
      <c r="J922" s="369">
        <f t="shared" si="206"/>
        <v>0</v>
      </c>
      <c r="K922" s="370">
        <f t="shared" si="206"/>
        <v>0</v>
      </c>
      <c r="L922" s="364">
        <f t="shared" si="206"/>
        <v>0</v>
      </c>
      <c r="M922" s="364">
        <f t="shared" si="206"/>
        <v>0</v>
      </c>
      <c r="N922" s="364">
        <f t="shared" si="206"/>
        <v>0</v>
      </c>
      <c r="O922" s="364">
        <f t="shared" si="206"/>
        <v>0</v>
      </c>
      <c r="P922" s="364">
        <f t="shared" si="206"/>
        <v>0</v>
      </c>
      <c r="Q922" s="364">
        <f t="shared" si="206"/>
        <v>0</v>
      </c>
      <c r="R922" s="364">
        <f t="shared" si="206"/>
        <v>0</v>
      </c>
      <c r="S922" s="364">
        <f t="shared" si="206"/>
        <v>0</v>
      </c>
      <c r="T922" s="364">
        <f t="shared" si="206"/>
        <v>0</v>
      </c>
      <c r="U922" s="364">
        <f t="shared" si="206"/>
        <v>0</v>
      </c>
      <c r="V922" s="364">
        <f t="shared" si="206"/>
        <v>0</v>
      </c>
      <c r="W922" s="366">
        <f t="shared" si="206"/>
        <v>0</v>
      </c>
      <c r="Y922"/>
    </row>
    <row r="923" spans="1:25" outlineLevel="1" x14ac:dyDescent="0.25">
      <c r="A923" s="212"/>
      <c r="B923" s="465"/>
      <c r="C923" s="272"/>
      <c r="D923" s="272"/>
      <c r="E923" s="273"/>
      <c r="F923" s="274" t="s">
        <v>68</v>
      </c>
      <c r="G923" s="394">
        <f>SUM('2. NCCF CAD'!G923,'3. NCCF USD'!G923,'4. NCCF EUR'!G923,'5. NCCF GBP'!G923,'6. NCCF Autres (inclus)'!G923)</f>
        <v>0</v>
      </c>
      <c r="H923" s="395">
        <f>SUM('2. NCCF CAD'!H923,'3. NCCF USD'!H923,'4. NCCF EUR'!H923,'5. NCCF GBP'!H923,'6. NCCF Autres (inclus)'!H923)</f>
        <v>0</v>
      </c>
      <c r="I923" s="389">
        <f>SUM('2. NCCF CAD'!I923,'3. NCCF USD'!I923,'4. NCCF EUR'!I923,'5. NCCF GBP'!I923,'6. NCCF Autres (inclus)'!I923)</f>
        <v>0</v>
      </c>
      <c r="J923" s="389">
        <f>SUM('2. NCCF CAD'!J923,'3. NCCF USD'!J923,'4. NCCF EUR'!J923,'5. NCCF GBP'!J923,'6. NCCF Autres (inclus)'!J923)</f>
        <v>0</v>
      </c>
      <c r="K923" s="436">
        <f>SUM('2. NCCF CAD'!K923,'3. NCCF USD'!K923,'4. NCCF EUR'!K923,'5. NCCF GBP'!K923,'6. NCCF Autres (inclus)'!K923)</f>
        <v>0</v>
      </c>
      <c r="L923" s="400">
        <f>SUM('2. NCCF CAD'!L923,'3. NCCF USD'!L923,'4. NCCF EUR'!L923,'5. NCCF GBP'!L923,'6. NCCF Autres (inclus)'!L923)</f>
        <v>0</v>
      </c>
      <c r="M923" s="392">
        <f>SUM('2. NCCF CAD'!M923,'3. NCCF USD'!M923,'4. NCCF EUR'!M923,'5. NCCF GBP'!M923,'6. NCCF Autres (inclus)'!M923)</f>
        <v>0</v>
      </c>
      <c r="N923" s="392">
        <f>SUM('2. NCCF CAD'!N923,'3. NCCF USD'!N923,'4. NCCF EUR'!N923,'5. NCCF GBP'!N923,'6. NCCF Autres (inclus)'!N923)</f>
        <v>0</v>
      </c>
      <c r="O923" s="392">
        <f>SUM('2. NCCF CAD'!O923,'3. NCCF USD'!O923,'4. NCCF EUR'!O923,'5. NCCF GBP'!O923,'6. NCCF Autres (inclus)'!O923)</f>
        <v>0</v>
      </c>
      <c r="P923" s="392">
        <f>SUM('2. NCCF CAD'!P923,'3. NCCF USD'!P923,'4. NCCF EUR'!P923,'5. NCCF GBP'!P923,'6. NCCF Autres (inclus)'!P923)</f>
        <v>0</v>
      </c>
      <c r="Q923" s="392">
        <f>SUM('2. NCCF CAD'!Q923,'3. NCCF USD'!Q923,'4. NCCF EUR'!Q923,'5. NCCF GBP'!Q923,'6. NCCF Autres (inclus)'!Q923)</f>
        <v>0</v>
      </c>
      <c r="R923" s="392">
        <f>SUM('2. NCCF CAD'!R923,'3. NCCF USD'!R923,'4. NCCF EUR'!R923,'5. NCCF GBP'!R923,'6. NCCF Autres (inclus)'!R923)</f>
        <v>0</v>
      </c>
      <c r="S923" s="392">
        <f>SUM('2. NCCF CAD'!S923,'3. NCCF USD'!S923,'4. NCCF EUR'!S923,'5. NCCF GBP'!S923,'6. NCCF Autres (inclus)'!S923)</f>
        <v>0</v>
      </c>
      <c r="T923" s="392">
        <f>SUM('2. NCCF CAD'!T923,'3. NCCF USD'!T923,'4. NCCF EUR'!T923,'5. NCCF GBP'!T923,'6. NCCF Autres (inclus)'!T923)</f>
        <v>0</v>
      </c>
      <c r="U923" s="388">
        <f>SUM('2. NCCF CAD'!U923,'3. NCCF USD'!U923,'4. NCCF EUR'!U923,'5. NCCF GBP'!U923,'6. NCCF Autres (inclus)'!U923)</f>
        <v>0</v>
      </c>
      <c r="V923" s="393">
        <f>SUM('2. NCCF CAD'!V923,'3. NCCF USD'!V923,'4. NCCF EUR'!V923,'5. NCCF GBP'!V923,'6. NCCF Autres (inclus)'!V923)</f>
        <v>0</v>
      </c>
      <c r="W923" s="37">
        <f>SUM('2. NCCF CAD'!W923,'3. NCCF USD'!W923,'4. NCCF EUR'!W923,'5. NCCF GBP'!W923,'6. NCCF Autres (inclus)'!W923)</f>
        <v>0</v>
      </c>
      <c r="Y923"/>
    </row>
    <row r="924" spans="1:25" outlineLevel="1" x14ac:dyDescent="0.25">
      <c r="A924" s="212"/>
      <c r="B924" s="465"/>
      <c r="C924" s="272"/>
      <c r="D924" s="272"/>
      <c r="E924" s="273"/>
      <c r="F924" s="274" t="s">
        <v>69</v>
      </c>
      <c r="G924" s="394">
        <f>SUM('2. NCCF CAD'!G924,'3. NCCF USD'!G924,'4. NCCF EUR'!G924,'5. NCCF GBP'!G924,'6. NCCF Autres (inclus)'!G924)</f>
        <v>0</v>
      </c>
      <c r="H924" s="395">
        <f>SUM('2. NCCF CAD'!H924,'3. NCCF USD'!H924,'4. NCCF EUR'!H924,'5. NCCF GBP'!H924,'6. NCCF Autres (inclus)'!H924)</f>
        <v>0</v>
      </c>
      <c r="I924" s="389">
        <f>SUM('2. NCCF CAD'!I924,'3. NCCF USD'!I924,'4. NCCF EUR'!I924,'5. NCCF GBP'!I924,'6. NCCF Autres (inclus)'!I924)</f>
        <v>0</v>
      </c>
      <c r="J924" s="389">
        <f>SUM('2. NCCF CAD'!J924,'3. NCCF USD'!J924,'4. NCCF EUR'!J924,'5. NCCF GBP'!J924,'6. NCCF Autres (inclus)'!J924)</f>
        <v>0</v>
      </c>
      <c r="K924" s="436">
        <f>SUM('2. NCCF CAD'!K924,'3. NCCF USD'!K924,'4. NCCF EUR'!K924,'5. NCCF GBP'!K924,'6. NCCF Autres (inclus)'!K924)</f>
        <v>0</v>
      </c>
      <c r="L924" s="400">
        <f>SUM('2. NCCF CAD'!L924,'3. NCCF USD'!L924,'4. NCCF EUR'!L924,'5. NCCF GBP'!L924,'6. NCCF Autres (inclus)'!L924)</f>
        <v>0</v>
      </c>
      <c r="M924" s="392">
        <f>SUM('2. NCCF CAD'!M924,'3. NCCF USD'!M924,'4. NCCF EUR'!M924,'5. NCCF GBP'!M924,'6. NCCF Autres (inclus)'!M924)</f>
        <v>0</v>
      </c>
      <c r="N924" s="392">
        <f>SUM('2. NCCF CAD'!N924,'3. NCCF USD'!N924,'4. NCCF EUR'!N924,'5. NCCF GBP'!N924,'6. NCCF Autres (inclus)'!N924)</f>
        <v>0</v>
      </c>
      <c r="O924" s="392">
        <f>SUM('2. NCCF CAD'!O924,'3. NCCF USD'!O924,'4. NCCF EUR'!O924,'5. NCCF GBP'!O924,'6. NCCF Autres (inclus)'!O924)</f>
        <v>0</v>
      </c>
      <c r="P924" s="392">
        <f>SUM('2. NCCF CAD'!P924,'3. NCCF USD'!P924,'4. NCCF EUR'!P924,'5. NCCF GBP'!P924,'6. NCCF Autres (inclus)'!P924)</f>
        <v>0</v>
      </c>
      <c r="Q924" s="392">
        <f>SUM('2. NCCF CAD'!Q924,'3. NCCF USD'!Q924,'4. NCCF EUR'!Q924,'5. NCCF GBP'!Q924,'6. NCCF Autres (inclus)'!Q924)</f>
        <v>0</v>
      </c>
      <c r="R924" s="392">
        <f>SUM('2. NCCF CAD'!R924,'3. NCCF USD'!R924,'4. NCCF EUR'!R924,'5. NCCF GBP'!R924,'6. NCCF Autres (inclus)'!R924)</f>
        <v>0</v>
      </c>
      <c r="S924" s="392">
        <f>SUM('2. NCCF CAD'!S924,'3. NCCF USD'!S924,'4. NCCF EUR'!S924,'5. NCCF GBP'!S924,'6. NCCF Autres (inclus)'!S924)</f>
        <v>0</v>
      </c>
      <c r="T924" s="392">
        <f>SUM('2. NCCF CAD'!T924,'3. NCCF USD'!T924,'4. NCCF EUR'!T924,'5. NCCF GBP'!T924,'6. NCCF Autres (inclus)'!T924)</f>
        <v>0</v>
      </c>
      <c r="U924" s="388">
        <f>SUM('2. NCCF CAD'!U924,'3. NCCF USD'!U924,'4. NCCF EUR'!U924,'5. NCCF GBP'!U924,'6. NCCF Autres (inclus)'!U924)</f>
        <v>0</v>
      </c>
      <c r="V924" s="393">
        <f>SUM('2. NCCF CAD'!V924,'3. NCCF USD'!V924,'4. NCCF EUR'!V924,'5. NCCF GBP'!V924,'6. NCCF Autres (inclus)'!V924)</f>
        <v>0</v>
      </c>
      <c r="W924" s="37">
        <f>SUM('2. NCCF CAD'!W924,'3. NCCF USD'!W924,'4. NCCF EUR'!W924,'5. NCCF GBP'!W924,'6. NCCF Autres (inclus)'!W924)</f>
        <v>0</v>
      </c>
      <c r="Y924"/>
    </row>
    <row r="925" spans="1:25" outlineLevel="1" x14ac:dyDescent="0.25">
      <c r="A925" s="212"/>
      <c r="B925" s="465"/>
      <c r="C925" s="272"/>
      <c r="D925" s="272"/>
      <c r="E925" s="273"/>
      <c r="F925" s="274" t="s">
        <v>70</v>
      </c>
      <c r="G925" s="394">
        <f>SUM('2. NCCF CAD'!G925,'3. NCCF USD'!G925,'4. NCCF EUR'!G925,'5. NCCF GBP'!G925,'6. NCCF Autres (inclus)'!G925)</f>
        <v>0</v>
      </c>
      <c r="H925" s="395">
        <f>SUM('2. NCCF CAD'!H925,'3. NCCF USD'!H925,'4. NCCF EUR'!H925,'5. NCCF GBP'!H925,'6. NCCF Autres (inclus)'!H925)</f>
        <v>0</v>
      </c>
      <c r="I925" s="389">
        <f>SUM('2. NCCF CAD'!I925,'3. NCCF USD'!I925,'4. NCCF EUR'!I925,'5. NCCF GBP'!I925,'6. NCCF Autres (inclus)'!I925)</f>
        <v>0</v>
      </c>
      <c r="J925" s="389">
        <f>SUM('2. NCCF CAD'!J925,'3. NCCF USD'!J925,'4. NCCF EUR'!J925,'5. NCCF GBP'!J925,'6. NCCF Autres (inclus)'!J925)</f>
        <v>0</v>
      </c>
      <c r="K925" s="436">
        <f>SUM('2. NCCF CAD'!K925,'3. NCCF USD'!K925,'4. NCCF EUR'!K925,'5. NCCF GBP'!K925,'6. NCCF Autres (inclus)'!K925)</f>
        <v>0</v>
      </c>
      <c r="L925" s="400">
        <f>SUM('2. NCCF CAD'!L925,'3. NCCF USD'!L925,'4. NCCF EUR'!L925,'5. NCCF GBP'!L925,'6. NCCF Autres (inclus)'!L925)</f>
        <v>0</v>
      </c>
      <c r="M925" s="392">
        <f>SUM('2. NCCF CAD'!M925,'3. NCCF USD'!M925,'4. NCCF EUR'!M925,'5. NCCF GBP'!M925,'6. NCCF Autres (inclus)'!M925)</f>
        <v>0</v>
      </c>
      <c r="N925" s="392">
        <f>SUM('2. NCCF CAD'!N925,'3. NCCF USD'!N925,'4. NCCF EUR'!N925,'5. NCCF GBP'!N925,'6. NCCF Autres (inclus)'!N925)</f>
        <v>0</v>
      </c>
      <c r="O925" s="392">
        <f>SUM('2. NCCF CAD'!O925,'3. NCCF USD'!O925,'4. NCCF EUR'!O925,'5. NCCF GBP'!O925,'6. NCCF Autres (inclus)'!O925)</f>
        <v>0</v>
      </c>
      <c r="P925" s="392">
        <f>SUM('2. NCCF CAD'!P925,'3. NCCF USD'!P925,'4. NCCF EUR'!P925,'5. NCCF GBP'!P925,'6. NCCF Autres (inclus)'!P925)</f>
        <v>0</v>
      </c>
      <c r="Q925" s="392">
        <f>SUM('2. NCCF CAD'!Q925,'3. NCCF USD'!Q925,'4. NCCF EUR'!Q925,'5. NCCF GBP'!Q925,'6. NCCF Autres (inclus)'!Q925)</f>
        <v>0</v>
      </c>
      <c r="R925" s="392">
        <f>SUM('2. NCCF CAD'!R925,'3. NCCF USD'!R925,'4. NCCF EUR'!R925,'5. NCCF GBP'!R925,'6. NCCF Autres (inclus)'!R925)</f>
        <v>0</v>
      </c>
      <c r="S925" s="392">
        <f>SUM('2. NCCF CAD'!S925,'3. NCCF USD'!S925,'4. NCCF EUR'!S925,'5. NCCF GBP'!S925,'6. NCCF Autres (inclus)'!S925)</f>
        <v>0</v>
      </c>
      <c r="T925" s="392">
        <f>SUM('2. NCCF CAD'!T925,'3. NCCF USD'!T925,'4. NCCF EUR'!T925,'5. NCCF GBP'!T925,'6. NCCF Autres (inclus)'!T925)</f>
        <v>0</v>
      </c>
      <c r="U925" s="388">
        <f>SUM('2. NCCF CAD'!U925,'3. NCCF USD'!U925,'4. NCCF EUR'!U925,'5. NCCF GBP'!U925,'6. NCCF Autres (inclus)'!U925)</f>
        <v>0</v>
      </c>
      <c r="V925" s="393">
        <f>SUM('2. NCCF CAD'!V925,'3. NCCF USD'!V925,'4. NCCF EUR'!V925,'5. NCCF GBP'!V925,'6. NCCF Autres (inclus)'!V925)</f>
        <v>0</v>
      </c>
      <c r="W925" s="37">
        <f>SUM('2. NCCF CAD'!W925,'3. NCCF USD'!W925,'4. NCCF EUR'!W925,'5. NCCF GBP'!W925,'6. NCCF Autres (inclus)'!W925)</f>
        <v>0</v>
      </c>
      <c r="Y925"/>
    </row>
    <row r="926" spans="1:25" x14ac:dyDescent="0.25">
      <c r="A926" s="212"/>
      <c r="B926" s="465"/>
      <c r="C926" s="272"/>
      <c r="D926" s="272" t="s">
        <v>71</v>
      </c>
      <c r="E926" s="273"/>
      <c r="F926" s="273"/>
      <c r="G926" s="367"/>
      <c r="H926" s="369"/>
      <c r="I926" s="369"/>
      <c r="J926" s="369"/>
      <c r="K926" s="369"/>
      <c r="L926" s="363"/>
      <c r="M926" s="364"/>
      <c r="N926" s="364"/>
      <c r="O926" s="364"/>
      <c r="P926" s="364"/>
      <c r="Q926" s="364"/>
      <c r="R926" s="364"/>
      <c r="S926" s="364"/>
      <c r="T926" s="364"/>
      <c r="U926" s="364"/>
      <c r="V926" s="365"/>
      <c r="W926" s="366"/>
      <c r="Y926"/>
    </row>
    <row r="927" spans="1:25" x14ac:dyDescent="0.25">
      <c r="A927" s="212"/>
      <c r="B927" s="465"/>
      <c r="C927" s="272"/>
      <c r="D927" s="272"/>
      <c r="E927" s="273" t="s">
        <v>72</v>
      </c>
      <c r="F927" s="273"/>
      <c r="G927" s="367">
        <f t="shared" ref="G927:W927" si="207">SUBTOTAL(9,G928:G929)</f>
        <v>0</v>
      </c>
      <c r="H927" s="368">
        <f t="shared" si="207"/>
        <v>0</v>
      </c>
      <c r="I927" s="369">
        <f t="shared" si="207"/>
        <v>0</v>
      </c>
      <c r="J927" s="369">
        <f t="shared" si="207"/>
        <v>0</v>
      </c>
      <c r="K927" s="370">
        <f t="shared" si="207"/>
        <v>0</v>
      </c>
      <c r="L927" s="364">
        <f t="shared" si="207"/>
        <v>0</v>
      </c>
      <c r="M927" s="364">
        <f t="shared" si="207"/>
        <v>0</v>
      </c>
      <c r="N927" s="364">
        <f t="shared" si="207"/>
        <v>0</v>
      </c>
      <c r="O927" s="364">
        <f t="shared" si="207"/>
        <v>0</v>
      </c>
      <c r="P927" s="364">
        <f t="shared" si="207"/>
        <v>0</v>
      </c>
      <c r="Q927" s="364">
        <f t="shared" si="207"/>
        <v>0</v>
      </c>
      <c r="R927" s="364">
        <f t="shared" si="207"/>
        <v>0</v>
      </c>
      <c r="S927" s="364">
        <f t="shared" si="207"/>
        <v>0</v>
      </c>
      <c r="T927" s="364">
        <f t="shared" si="207"/>
        <v>0</v>
      </c>
      <c r="U927" s="364">
        <f t="shared" si="207"/>
        <v>0</v>
      </c>
      <c r="V927" s="364">
        <f t="shared" si="207"/>
        <v>0</v>
      </c>
      <c r="W927" s="366">
        <f t="shared" si="207"/>
        <v>0</v>
      </c>
      <c r="Y927"/>
    </row>
    <row r="928" spans="1:25" outlineLevel="1" x14ac:dyDescent="0.25">
      <c r="A928" s="212"/>
      <c r="B928" s="465"/>
      <c r="C928" s="272"/>
      <c r="D928" s="272"/>
      <c r="E928" s="273"/>
      <c r="F928" s="274" t="s">
        <v>73</v>
      </c>
      <c r="G928" s="394">
        <f>SUM('2. NCCF CAD'!G928,'3. NCCF USD'!G928,'4. NCCF EUR'!G928,'5. NCCF GBP'!G928,'6. NCCF Autres (inclus)'!G928)</f>
        <v>0</v>
      </c>
      <c r="H928" s="395">
        <f>SUM('2. NCCF CAD'!H928,'3. NCCF USD'!H928,'4. NCCF EUR'!H928,'5. NCCF GBP'!H928,'6. NCCF Autres (inclus)'!H928)</f>
        <v>0</v>
      </c>
      <c r="I928" s="389">
        <f>SUM('2. NCCF CAD'!I928,'3. NCCF USD'!I928,'4. NCCF EUR'!I928,'5. NCCF GBP'!I928,'6. NCCF Autres (inclus)'!I928)</f>
        <v>0</v>
      </c>
      <c r="J928" s="389">
        <f>SUM('2. NCCF CAD'!J928,'3. NCCF USD'!J928,'4. NCCF EUR'!J928,'5. NCCF GBP'!J928,'6. NCCF Autres (inclus)'!J928)</f>
        <v>0</v>
      </c>
      <c r="K928" s="436">
        <f>SUM('2. NCCF CAD'!K928,'3. NCCF USD'!K928,'4. NCCF EUR'!K928,'5. NCCF GBP'!K928,'6. NCCF Autres (inclus)'!K928)</f>
        <v>0</v>
      </c>
      <c r="L928" s="400">
        <f>SUM('2. NCCF CAD'!L928,'3. NCCF USD'!L928,'4. NCCF EUR'!L928,'5. NCCF GBP'!L928,'6. NCCF Autres (inclus)'!L928)</f>
        <v>0</v>
      </c>
      <c r="M928" s="392">
        <f>SUM('2. NCCF CAD'!M928,'3. NCCF USD'!M928,'4. NCCF EUR'!M928,'5. NCCF GBP'!M928,'6. NCCF Autres (inclus)'!M928)</f>
        <v>0</v>
      </c>
      <c r="N928" s="392">
        <f>SUM('2. NCCF CAD'!N928,'3. NCCF USD'!N928,'4. NCCF EUR'!N928,'5. NCCF GBP'!N928,'6. NCCF Autres (inclus)'!N928)</f>
        <v>0</v>
      </c>
      <c r="O928" s="392">
        <f>SUM('2. NCCF CAD'!O928,'3. NCCF USD'!O928,'4. NCCF EUR'!O928,'5. NCCF GBP'!O928,'6. NCCF Autres (inclus)'!O928)</f>
        <v>0</v>
      </c>
      <c r="P928" s="392">
        <f>SUM('2. NCCF CAD'!P928,'3. NCCF USD'!P928,'4. NCCF EUR'!P928,'5. NCCF GBP'!P928,'6. NCCF Autres (inclus)'!P928)</f>
        <v>0</v>
      </c>
      <c r="Q928" s="392">
        <f>SUM('2. NCCF CAD'!Q928,'3. NCCF USD'!Q928,'4. NCCF EUR'!Q928,'5. NCCF GBP'!Q928,'6. NCCF Autres (inclus)'!Q928)</f>
        <v>0</v>
      </c>
      <c r="R928" s="392">
        <f>SUM('2. NCCF CAD'!R928,'3. NCCF USD'!R928,'4. NCCF EUR'!R928,'5. NCCF GBP'!R928,'6. NCCF Autres (inclus)'!R928)</f>
        <v>0</v>
      </c>
      <c r="S928" s="392">
        <f>SUM('2. NCCF CAD'!S928,'3. NCCF USD'!S928,'4. NCCF EUR'!S928,'5. NCCF GBP'!S928,'6. NCCF Autres (inclus)'!S928)</f>
        <v>0</v>
      </c>
      <c r="T928" s="388">
        <f>SUM('2. NCCF CAD'!T928,'3. NCCF USD'!T928,'4. NCCF EUR'!T928,'5. NCCF GBP'!T928,'6. NCCF Autres (inclus)'!T928)</f>
        <v>0</v>
      </c>
      <c r="U928" s="392">
        <f>SUM('2. NCCF CAD'!U928,'3. NCCF USD'!U928,'4. NCCF EUR'!U928,'5. NCCF GBP'!U928,'6. NCCF Autres (inclus)'!U928)</f>
        <v>0</v>
      </c>
      <c r="V928" s="393">
        <f>SUM('2. NCCF CAD'!V928,'3. NCCF USD'!V928,'4. NCCF EUR'!V928,'5. NCCF GBP'!V928,'6. NCCF Autres (inclus)'!V928)</f>
        <v>0</v>
      </c>
      <c r="W928" s="37">
        <f>SUM('2. NCCF CAD'!W928,'3. NCCF USD'!W928,'4. NCCF EUR'!W928,'5. NCCF GBP'!W928,'6. NCCF Autres (inclus)'!W928)</f>
        <v>0</v>
      </c>
      <c r="Y928"/>
    </row>
    <row r="929" spans="1:25" outlineLevel="1" x14ac:dyDescent="0.25">
      <c r="A929" s="212"/>
      <c r="B929" s="465"/>
      <c r="C929" s="272"/>
      <c r="D929" s="272"/>
      <c r="E929" s="273"/>
      <c r="F929" s="274" t="s">
        <v>74</v>
      </c>
      <c r="G929" s="394">
        <f>SUM('2. NCCF CAD'!G929,'3. NCCF USD'!G929,'4. NCCF EUR'!G929,'5. NCCF GBP'!G929,'6. NCCF Autres (inclus)'!G929)</f>
        <v>0</v>
      </c>
      <c r="H929" s="395">
        <f>SUM('2. NCCF CAD'!H929,'3. NCCF USD'!H929,'4. NCCF EUR'!H929,'5. NCCF GBP'!H929,'6. NCCF Autres (inclus)'!H929)</f>
        <v>0</v>
      </c>
      <c r="I929" s="389">
        <f>SUM('2. NCCF CAD'!I929,'3. NCCF USD'!I929,'4. NCCF EUR'!I929,'5. NCCF GBP'!I929,'6. NCCF Autres (inclus)'!I929)</f>
        <v>0</v>
      </c>
      <c r="J929" s="389">
        <f>SUM('2. NCCF CAD'!J929,'3. NCCF USD'!J929,'4. NCCF EUR'!J929,'5. NCCF GBP'!J929,'6. NCCF Autres (inclus)'!J929)</f>
        <v>0</v>
      </c>
      <c r="K929" s="436">
        <f>SUM('2. NCCF CAD'!K929,'3. NCCF USD'!K929,'4. NCCF EUR'!K929,'5. NCCF GBP'!K929,'6. NCCF Autres (inclus)'!K929)</f>
        <v>0</v>
      </c>
      <c r="L929" s="400">
        <f>SUM('2. NCCF CAD'!L929,'3. NCCF USD'!L929,'4. NCCF EUR'!L929,'5. NCCF GBP'!L929,'6. NCCF Autres (inclus)'!L929)</f>
        <v>0</v>
      </c>
      <c r="M929" s="392">
        <f>SUM('2. NCCF CAD'!M929,'3. NCCF USD'!M929,'4. NCCF EUR'!M929,'5. NCCF GBP'!M929,'6. NCCF Autres (inclus)'!M929)</f>
        <v>0</v>
      </c>
      <c r="N929" s="392">
        <f>SUM('2. NCCF CAD'!N929,'3. NCCF USD'!N929,'4. NCCF EUR'!N929,'5. NCCF GBP'!N929,'6. NCCF Autres (inclus)'!N929)</f>
        <v>0</v>
      </c>
      <c r="O929" s="392">
        <f>SUM('2. NCCF CAD'!O929,'3. NCCF USD'!O929,'4. NCCF EUR'!O929,'5. NCCF GBP'!O929,'6. NCCF Autres (inclus)'!O929)</f>
        <v>0</v>
      </c>
      <c r="P929" s="392">
        <f>SUM('2. NCCF CAD'!P929,'3. NCCF USD'!P929,'4. NCCF EUR'!P929,'5. NCCF GBP'!P929,'6. NCCF Autres (inclus)'!P929)</f>
        <v>0</v>
      </c>
      <c r="Q929" s="392">
        <f>SUM('2. NCCF CAD'!Q929,'3. NCCF USD'!Q929,'4. NCCF EUR'!Q929,'5. NCCF GBP'!Q929,'6. NCCF Autres (inclus)'!Q929)</f>
        <v>0</v>
      </c>
      <c r="R929" s="392">
        <f>SUM('2. NCCF CAD'!R929,'3. NCCF USD'!R929,'4. NCCF EUR'!R929,'5. NCCF GBP'!R929,'6. NCCF Autres (inclus)'!R929)</f>
        <v>0</v>
      </c>
      <c r="S929" s="392">
        <f>SUM('2. NCCF CAD'!S929,'3. NCCF USD'!S929,'4. NCCF EUR'!S929,'5. NCCF GBP'!S929,'6. NCCF Autres (inclus)'!S929)</f>
        <v>0</v>
      </c>
      <c r="T929" s="388">
        <f>SUM('2. NCCF CAD'!T929,'3. NCCF USD'!T929,'4. NCCF EUR'!T929,'5. NCCF GBP'!T929,'6. NCCF Autres (inclus)'!T929)</f>
        <v>0</v>
      </c>
      <c r="U929" s="392">
        <f>SUM('2. NCCF CAD'!U929,'3. NCCF USD'!U929,'4. NCCF EUR'!U929,'5. NCCF GBP'!U929,'6. NCCF Autres (inclus)'!U929)</f>
        <v>0</v>
      </c>
      <c r="V929" s="393">
        <f>SUM('2. NCCF CAD'!V929,'3. NCCF USD'!V929,'4. NCCF EUR'!V929,'5. NCCF GBP'!V929,'6. NCCF Autres (inclus)'!V929)</f>
        <v>0</v>
      </c>
      <c r="W929" s="37">
        <f>SUM('2. NCCF CAD'!W929,'3. NCCF USD'!W929,'4. NCCF EUR'!W929,'5. NCCF GBP'!W929,'6. NCCF Autres (inclus)'!W929)</f>
        <v>0</v>
      </c>
      <c r="Y929"/>
    </row>
    <row r="930" spans="1:25" x14ac:dyDescent="0.25">
      <c r="A930" s="212"/>
      <c r="B930" s="465"/>
      <c r="C930" s="272"/>
      <c r="D930" s="272"/>
      <c r="E930" s="273" t="s">
        <v>75</v>
      </c>
      <c r="F930" s="273"/>
      <c r="G930" s="367">
        <f t="shared" ref="G930:W930" si="208">SUBTOTAL(9,G931:G932)</f>
        <v>0</v>
      </c>
      <c r="H930" s="368">
        <f t="shared" si="208"/>
        <v>0</v>
      </c>
      <c r="I930" s="369">
        <f t="shared" si="208"/>
        <v>0</v>
      </c>
      <c r="J930" s="369">
        <f t="shared" si="208"/>
        <v>0</v>
      </c>
      <c r="K930" s="370">
        <f t="shared" si="208"/>
        <v>0</v>
      </c>
      <c r="L930" s="364">
        <f t="shared" si="208"/>
        <v>0</v>
      </c>
      <c r="M930" s="364">
        <f t="shared" si="208"/>
        <v>0</v>
      </c>
      <c r="N930" s="364">
        <f t="shared" si="208"/>
        <v>0</v>
      </c>
      <c r="O930" s="364">
        <f t="shared" si="208"/>
        <v>0</v>
      </c>
      <c r="P930" s="364">
        <f t="shared" si="208"/>
        <v>0</v>
      </c>
      <c r="Q930" s="364">
        <f t="shared" si="208"/>
        <v>0</v>
      </c>
      <c r="R930" s="364">
        <f t="shared" si="208"/>
        <v>0</v>
      </c>
      <c r="S930" s="364">
        <f t="shared" si="208"/>
        <v>0</v>
      </c>
      <c r="T930" s="364">
        <f t="shared" si="208"/>
        <v>0</v>
      </c>
      <c r="U930" s="364">
        <f t="shared" si="208"/>
        <v>0</v>
      </c>
      <c r="V930" s="364">
        <f t="shared" si="208"/>
        <v>0</v>
      </c>
      <c r="W930" s="366">
        <f t="shared" si="208"/>
        <v>0</v>
      </c>
      <c r="Y930"/>
    </row>
    <row r="931" spans="1:25" outlineLevel="1" x14ac:dyDescent="0.25">
      <c r="A931" s="212"/>
      <c r="B931" s="465"/>
      <c r="C931" s="272"/>
      <c r="D931" s="272"/>
      <c r="E931" s="273"/>
      <c r="F931" s="274" t="s">
        <v>76</v>
      </c>
      <c r="G931" s="394">
        <f>SUM('2. NCCF CAD'!G931,'3. NCCF USD'!G931,'4. NCCF EUR'!G931,'5. NCCF GBP'!G931,'6. NCCF Autres (inclus)'!G931)</f>
        <v>0</v>
      </c>
      <c r="H931" s="395">
        <f>SUM('2. NCCF CAD'!H931,'3. NCCF USD'!H931,'4. NCCF EUR'!H931,'5. NCCF GBP'!H931,'6. NCCF Autres (inclus)'!H931)</f>
        <v>0</v>
      </c>
      <c r="I931" s="389">
        <f>SUM('2. NCCF CAD'!I931,'3. NCCF USD'!I931,'4. NCCF EUR'!I931,'5. NCCF GBP'!I931,'6. NCCF Autres (inclus)'!I931)</f>
        <v>0</v>
      </c>
      <c r="J931" s="389">
        <f>SUM('2. NCCF CAD'!J931,'3. NCCF USD'!J931,'4. NCCF EUR'!J931,'5. NCCF GBP'!J931,'6. NCCF Autres (inclus)'!J931)</f>
        <v>0</v>
      </c>
      <c r="K931" s="436">
        <f>SUM('2. NCCF CAD'!K931,'3. NCCF USD'!K931,'4. NCCF EUR'!K931,'5. NCCF GBP'!K931,'6. NCCF Autres (inclus)'!K931)</f>
        <v>0</v>
      </c>
      <c r="L931" s="400">
        <f>SUM('2. NCCF CAD'!L931,'3. NCCF USD'!L931,'4. NCCF EUR'!L931,'5. NCCF GBP'!L931,'6. NCCF Autres (inclus)'!L931)</f>
        <v>0</v>
      </c>
      <c r="M931" s="392">
        <f>SUM('2. NCCF CAD'!M931,'3. NCCF USD'!M931,'4. NCCF EUR'!M931,'5. NCCF GBP'!M931,'6. NCCF Autres (inclus)'!M931)</f>
        <v>0</v>
      </c>
      <c r="N931" s="392">
        <f>SUM('2. NCCF CAD'!N931,'3. NCCF USD'!N931,'4. NCCF EUR'!N931,'5. NCCF GBP'!N931,'6. NCCF Autres (inclus)'!N931)</f>
        <v>0</v>
      </c>
      <c r="O931" s="392">
        <f>SUM('2. NCCF CAD'!O931,'3. NCCF USD'!O931,'4. NCCF EUR'!O931,'5. NCCF GBP'!O931,'6. NCCF Autres (inclus)'!O931)</f>
        <v>0</v>
      </c>
      <c r="P931" s="392">
        <f>SUM('2. NCCF CAD'!P931,'3. NCCF USD'!P931,'4. NCCF EUR'!P931,'5. NCCF GBP'!P931,'6. NCCF Autres (inclus)'!P931)</f>
        <v>0</v>
      </c>
      <c r="Q931" s="392">
        <f>SUM('2. NCCF CAD'!Q931,'3. NCCF USD'!Q931,'4. NCCF EUR'!Q931,'5. NCCF GBP'!Q931,'6. NCCF Autres (inclus)'!Q931)</f>
        <v>0</v>
      </c>
      <c r="R931" s="392">
        <f>SUM('2. NCCF CAD'!R931,'3. NCCF USD'!R931,'4. NCCF EUR'!R931,'5. NCCF GBP'!R931,'6. NCCF Autres (inclus)'!R931)</f>
        <v>0</v>
      </c>
      <c r="S931" s="392">
        <f>SUM('2. NCCF CAD'!S931,'3. NCCF USD'!S931,'4. NCCF EUR'!S931,'5. NCCF GBP'!S931,'6. NCCF Autres (inclus)'!S931)</f>
        <v>0</v>
      </c>
      <c r="T931" s="392">
        <f>SUM('2. NCCF CAD'!T931,'3. NCCF USD'!T931,'4. NCCF EUR'!T931,'5. NCCF GBP'!T931,'6. NCCF Autres (inclus)'!T931)</f>
        <v>0</v>
      </c>
      <c r="U931" s="388">
        <f>SUM('2. NCCF CAD'!U931,'3. NCCF USD'!U931,'4. NCCF EUR'!U931,'5. NCCF GBP'!U931,'6. NCCF Autres (inclus)'!U931)</f>
        <v>0</v>
      </c>
      <c r="V931" s="393">
        <f>SUM('2. NCCF CAD'!V931,'3. NCCF USD'!V931,'4. NCCF EUR'!V931,'5. NCCF GBP'!V931,'6. NCCF Autres (inclus)'!V931)</f>
        <v>0</v>
      </c>
      <c r="W931" s="37">
        <f>SUM('2. NCCF CAD'!W931,'3. NCCF USD'!W931,'4. NCCF EUR'!W931,'5. NCCF GBP'!W931,'6. NCCF Autres (inclus)'!W931)</f>
        <v>0</v>
      </c>
      <c r="Y931"/>
    </row>
    <row r="932" spans="1:25" outlineLevel="1" x14ac:dyDescent="0.25">
      <c r="A932" s="212"/>
      <c r="B932" s="465"/>
      <c r="C932" s="272"/>
      <c r="D932" s="272"/>
      <c r="E932" s="273"/>
      <c r="F932" s="274" t="s">
        <v>77</v>
      </c>
      <c r="G932" s="394">
        <f>SUM('2. NCCF CAD'!G932,'3. NCCF USD'!G932,'4. NCCF EUR'!G932,'5. NCCF GBP'!G932,'6. NCCF Autres (inclus)'!G932)</f>
        <v>0</v>
      </c>
      <c r="H932" s="395">
        <f>SUM('2. NCCF CAD'!H932,'3. NCCF USD'!H932,'4. NCCF EUR'!H932,'5. NCCF GBP'!H932,'6. NCCF Autres (inclus)'!H932)</f>
        <v>0</v>
      </c>
      <c r="I932" s="389">
        <f>SUM('2. NCCF CAD'!I932,'3. NCCF USD'!I932,'4. NCCF EUR'!I932,'5. NCCF GBP'!I932,'6. NCCF Autres (inclus)'!I932)</f>
        <v>0</v>
      </c>
      <c r="J932" s="389">
        <f>SUM('2. NCCF CAD'!J932,'3. NCCF USD'!J932,'4. NCCF EUR'!J932,'5. NCCF GBP'!J932,'6. NCCF Autres (inclus)'!J932)</f>
        <v>0</v>
      </c>
      <c r="K932" s="436">
        <f>SUM('2. NCCF CAD'!K932,'3. NCCF USD'!K932,'4. NCCF EUR'!K932,'5. NCCF GBP'!K932,'6. NCCF Autres (inclus)'!K932)</f>
        <v>0</v>
      </c>
      <c r="L932" s="400">
        <f>SUM('2. NCCF CAD'!L932,'3. NCCF USD'!L932,'4. NCCF EUR'!L932,'5. NCCF GBP'!L932,'6. NCCF Autres (inclus)'!L932)</f>
        <v>0</v>
      </c>
      <c r="M932" s="392">
        <f>SUM('2. NCCF CAD'!M932,'3. NCCF USD'!M932,'4. NCCF EUR'!M932,'5. NCCF GBP'!M932,'6. NCCF Autres (inclus)'!M932)</f>
        <v>0</v>
      </c>
      <c r="N932" s="392">
        <f>SUM('2. NCCF CAD'!N932,'3. NCCF USD'!N932,'4. NCCF EUR'!N932,'5. NCCF GBP'!N932,'6. NCCF Autres (inclus)'!N932)</f>
        <v>0</v>
      </c>
      <c r="O932" s="392">
        <f>SUM('2. NCCF CAD'!O932,'3. NCCF USD'!O932,'4. NCCF EUR'!O932,'5. NCCF GBP'!O932,'6. NCCF Autres (inclus)'!O932)</f>
        <v>0</v>
      </c>
      <c r="P932" s="392">
        <f>SUM('2. NCCF CAD'!P932,'3. NCCF USD'!P932,'4. NCCF EUR'!P932,'5. NCCF GBP'!P932,'6. NCCF Autres (inclus)'!P932)</f>
        <v>0</v>
      </c>
      <c r="Q932" s="392">
        <f>SUM('2. NCCF CAD'!Q932,'3. NCCF USD'!Q932,'4. NCCF EUR'!Q932,'5. NCCF GBP'!Q932,'6. NCCF Autres (inclus)'!Q932)</f>
        <v>0</v>
      </c>
      <c r="R932" s="392">
        <f>SUM('2. NCCF CAD'!R932,'3. NCCF USD'!R932,'4. NCCF EUR'!R932,'5. NCCF GBP'!R932,'6. NCCF Autres (inclus)'!R932)</f>
        <v>0</v>
      </c>
      <c r="S932" s="392">
        <f>SUM('2. NCCF CAD'!S932,'3. NCCF USD'!S932,'4. NCCF EUR'!S932,'5. NCCF GBP'!S932,'6. NCCF Autres (inclus)'!S932)</f>
        <v>0</v>
      </c>
      <c r="T932" s="392">
        <f>SUM('2. NCCF CAD'!T932,'3. NCCF USD'!T932,'4. NCCF EUR'!T932,'5. NCCF GBP'!T932,'6. NCCF Autres (inclus)'!T932)</f>
        <v>0</v>
      </c>
      <c r="U932" s="388">
        <f>SUM('2. NCCF CAD'!U932,'3. NCCF USD'!U932,'4. NCCF EUR'!U932,'5. NCCF GBP'!U932,'6. NCCF Autres (inclus)'!U932)</f>
        <v>0</v>
      </c>
      <c r="V932" s="393">
        <f>SUM('2. NCCF CAD'!V932,'3. NCCF USD'!V932,'4. NCCF EUR'!V932,'5. NCCF GBP'!V932,'6. NCCF Autres (inclus)'!V932)</f>
        <v>0</v>
      </c>
      <c r="W932" s="37">
        <f>SUM('2. NCCF CAD'!W932,'3. NCCF USD'!W932,'4. NCCF EUR'!W932,'5. NCCF GBP'!W932,'6. NCCF Autres (inclus)'!W932)</f>
        <v>0</v>
      </c>
      <c r="Y932"/>
    </row>
    <row r="933" spans="1:25" x14ac:dyDescent="0.25">
      <c r="A933" s="212"/>
      <c r="B933" s="465"/>
      <c r="C933" s="272"/>
      <c r="D933" s="272"/>
      <c r="E933" s="273" t="s">
        <v>78</v>
      </c>
      <c r="F933" s="273"/>
      <c r="G933" s="367">
        <f t="shared" ref="G933:W933" si="209">SUBTOTAL(9,G934:G935)</f>
        <v>0</v>
      </c>
      <c r="H933" s="368">
        <f t="shared" si="209"/>
        <v>0</v>
      </c>
      <c r="I933" s="369">
        <f t="shared" si="209"/>
        <v>0</v>
      </c>
      <c r="J933" s="369">
        <f t="shared" si="209"/>
        <v>0</v>
      </c>
      <c r="K933" s="370">
        <f t="shared" si="209"/>
        <v>0</v>
      </c>
      <c r="L933" s="364">
        <f t="shared" si="209"/>
        <v>0</v>
      </c>
      <c r="M933" s="364">
        <f t="shared" si="209"/>
        <v>0</v>
      </c>
      <c r="N933" s="364">
        <f t="shared" si="209"/>
        <v>0</v>
      </c>
      <c r="O933" s="364">
        <f t="shared" si="209"/>
        <v>0</v>
      </c>
      <c r="P933" s="364">
        <f t="shared" si="209"/>
        <v>0</v>
      </c>
      <c r="Q933" s="364">
        <f t="shared" si="209"/>
        <v>0</v>
      </c>
      <c r="R933" s="364">
        <f t="shared" si="209"/>
        <v>0</v>
      </c>
      <c r="S933" s="364">
        <f t="shared" si="209"/>
        <v>0</v>
      </c>
      <c r="T933" s="364">
        <f t="shared" si="209"/>
        <v>0</v>
      </c>
      <c r="U933" s="364">
        <f t="shared" si="209"/>
        <v>0</v>
      </c>
      <c r="V933" s="364">
        <f t="shared" si="209"/>
        <v>0</v>
      </c>
      <c r="W933" s="366">
        <f t="shared" si="209"/>
        <v>0</v>
      </c>
      <c r="Y933"/>
    </row>
    <row r="934" spans="1:25" outlineLevel="1" x14ac:dyDescent="0.25">
      <c r="A934" s="212"/>
      <c r="B934" s="465"/>
      <c r="C934" s="272"/>
      <c r="D934" s="272"/>
      <c r="E934" s="273"/>
      <c r="F934" s="274" t="s">
        <v>79</v>
      </c>
      <c r="G934" s="394">
        <f>SUM('2. NCCF CAD'!G934,'3. NCCF USD'!G934,'4. NCCF EUR'!G934,'5. NCCF GBP'!G934,'6. NCCF Autres (inclus)'!G934)</f>
        <v>0</v>
      </c>
      <c r="H934" s="395">
        <f>SUM('2. NCCF CAD'!H934,'3. NCCF USD'!H934,'4. NCCF EUR'!H934,'5. NCCF GBP'!H934,'6. NCCF Autres (inclus)'!H934)</f>
        <v>0</v>
      </c>
      <c r="I934" s="389">
        <f>SUM('2. NCCF CAD'!I934,'3. NCCF USD'!I934,'4. NCCF EUR'!I934,'5. NCCF GBP'!I934,'6. NCCF Autres (inclus)'!I934)</f>
        <v>0</v>
      </c>
      <c r="J934" s="389">
        <f>SUM('2. NCCF CAD'!J934,'3. NCCF USD'!J934,'4. NCCF EUR'!J934,'5. NCCF GBP'!J934,'6. NCCF Autres (inclus)'!J934)</f>
        <v>0</v>
      </c>
      <c r="K934" s="436">
        <f>SUM('2. NCCF CAD'!K934,'3. NCCF USD'!K934,'4. NCCF EUR'!K934,'5. NCCF GBP'!K934,'6. NCCF Autres (inclus)'!K934)</f>
        <v>0</v>
      </c>
      <c r="L934" s="400">
        <f>SUM('2. NCCF CAD'!L934,'3. NCCF USD'!L934,'4. NCCF EUR'!L934,'5. NCCF GBP'!L934,'6. NCCF Autres (inclus)'!L934)</f>
        <v>0</v>
      </c>
      <c r="M934" s="392">
        <f>SUM('2. NCCF CAD'!M934,'3. NCCF USD'!M934,'4. NCCF EUR'!M934,'5. NCCF GBP'!M934,'6. NCCF Autres (inclus)'!M934)</f>
        <v>0</v>
      </c>
      <c r="N934" s="392">
        <f>SUM('2. NCCF CAD'!N934,'3. NCCF USD'!N934,'4. NCCF EUR'!N934,'5. NCCF GBP'!N934,'6. NCCF Autres (inclus)'!N934)</f>
        <v>0</v>
      </c>
      <c r="O934" s="392">
        <f>SUM('2. NCCF CAD'!O934,'3. NCCF USD'!O934,'4. NCCF EUR'!O934,'5. NCCF GBP'!O934,'6. NCCF Autres (inclus)'!O934)</f>
        <v>0</v>
      </c>
      <c r="P934" s="392">
        <f>SUM('2. NCCF CAD'!P934,'3. NCCF USD'!P934,'4. NCCF EUR'!P934,'5. NCCF GBP'!P934,'6. NCCF Autres (inclus)'!P934)</f>
        <v>0</v>
      </c>
      <c r="Q934" s="392">
        <f>SUM('2. NCCF CAD'!Q934,'3. NCCF USD'!Q934,'4. NCCF EUR'!Q934,'5. NCCF GBP'!Q934,'6. NCCF Autres (inclus)'!Q934)</f>
        <v>0</v>
      </c>
      <c r="R934" s="392">
        <f>SUM('2. NCCF CAD'!R934,'3. NCCF USD'!R934,'4. NCCF EUR'!R934,'5. NCCF GBP'!R934,'6. NCCF Autres (inclus)'!R934)</f>
        <v>0</v>
      </c>
      <c r="S934" s="392">
        <f>SUM('2. NCCF CAD'!S934,'3. NCCF USD'!S934,'4. NCCF EUR'!S934,'5. NCCF GBP'!S934,'6. NCCF Autres (inclus)'!S934)</f>
        <v>0</v>
      </c>
      <c r="T934" s="388">
        <f>SUM('2. NCCF CAD'!T934,'3. NCCF USD'!T934,'4. NCCF EUR'!T934,'5. NCCF GBP'!T934,'6. NCCF Autres (inclus)'!T934)</f>
        <v>0</v>
      </c>
      <c r="U934" s="392">
        <f>SUM('2. NCCF CAD'!U934,'3. NCCF USD'!U934,'4. NCCF EUR'!U934,'5. NCCF GBP'!U934,'6. NCCF Autres (inclus)'!U934)</f>
        <v>0</v>
      </c>
      <c r="V934" s="393">
        <f>SUM('2. NCCF CAD'!V934,'3. NCCF USD'!V934,'4. NCCF EUR'!V934,'5. NCCF GBP'!V934,'6. NCCF Autres (inclus)'!V934)</f>
        <v>0</v>
      </c>
      <c r="W934" s="37">
        <f>SUM('2. NCCF CAD'!W934,'3. NCCF USD'!W934,'4. NCCF EUR'!W934,'5. NCCF GBP'!W934,'6. NCCF Autres (inclus)'!W934)</f>
        <v>0</v>
      </c>
      <c r="Y934"/>
    </row>
    <row r="935" spans="1:25" outlineLevel="1" x14ac:dyDescent="0.25">
      <c r="A935" s="212"/>
      <c r="B935" s="465"/>
      <c r="C935" s="272"/>
      <c r="D935" s="272"/>
      <c r="E935" s="273"/>
      <c r="F935" s="274" t="s">
        <v>80</v>
      </c>
      <c r="G935" s="394">
        <f>SUM('2. NCCF CAD'!G935,'3. NCCF USD'!G935,'4. NCCF EUR'!G935,'5. NCCF GBP'!G935,'6. NCCF Autres (inclus)'!G935)</f>
        <v>0</v>
      </c>
      <c r="H935" s="395">
        <f>SUM('2. NCCF CAD'!H935,'3. NCCF USD'!H935,'4. NCCF EUR'!H935,'5. NCCF GBP'!H935,'6. NCCF Autres (inclus)'!H935)</f>
        <v>0</v>
      </c>
      <c r="I935" s="389">
        <f>SUM('2. NCCF CAD'!I935,'3. NCCF USD'!I935,'4. NCCF EUR'!I935,'5. NCCF GBP'!I935,'6. NCCF Autres (inclus)'!I935)</f>
        <v>0</v>
      </c>
      <c r="J935" s="389">
        <f>SUM('2. NCCF CAD'!J935,'3. NCCF USD'!J935,'4. NCCF EUR'!J935,'5. NCCF GBP'!J935,'6. NCCF Autres (inclus)'!J935)</f>
        <v>0</v>
      </c>
      <c r="K935" s="436">
        <f>SUM('2. NCCF CAD'!K935,'3. NCCF USD'!K935,'4. NCCF EUR'!K935,'5. NCCF GBP'!K935,'6. NCCF Autres (inclus)'!K935)</f>
        <v>0</v>
      </c>
      <c r="L935" s="400">
        <f>SUM('2. NCCF CAD'!L935,'3. NCCF USD'!L935,'4. NCCF EUR'!L935,'5. NCCF GBP'!L935,'6. NCCF Autres (inclus)'!L935)</f>
        <v>0</v>
      </c>
      <c r="M935" s="392">
        <f>SUM('2. NCCF CAD'!M935,'3. NCCF USD'!M935,'4. NCCF EUR'!M935,'5. NCCF GBP'!M935,'6. NCCF Autres (inclus)'!M935)</f>
        <v>0</v>
      </c>
      <c r="N935" s="392">
        <f>SUM('2. NCCF CAD'!N935,'3. NCCF USD'!N935,'4. NCCF EUR'!N935,'5. NCCF GBP'!N935,'6. NCCF Autres (inclus)'!N935)</f>
        <v>0</v>
      </c>
      <c r="O935" s="392">
        <f>SUM('2. NCCF CAD'!O935,'3. NCCF USD'!O935,'4. NCCF EUR'!O935,'5. NCCF GBP'!O935,'6. NCCF Autres (inclus)'!O935)</f>
        <v>0</v>
      </c>
      <c r="P935" s="392">
        <f>SUM('2. NCCF CAD'!P935,'3. NCCF USD'!P935,'4. NCCF EUR'!P935,'5. NCCF GBP'!P935,'6. NCCF Autres (inclus)'!P935)</f>
        <v>0</v>
      </c>
      <c r="Q935" s="392">
        <f>SUM('2. NCCF CAD'!Q935,'3. NCCF USD'!Q935,'4. NCCF EUR'!Q935,'5. NCCF GBP'!Q935,'6. NCCF Autres (inclus)'!Q935)</f>
        <v>0</v>
      </c>
      <c r="R935" s="392">
        <f>SUM('2. NCCF CAD'!R935,'3. NCCF USD'!R935,'4. NCCF EUR'!R935,'5. NCCF GBP'!R935,'6. NCCF Autres (inclus)'!R935)</f>
        <v>0</v>
      </c>
      <c r="S935" s="392">
        <f>SUM('2. NCCF CAD'!S935,'3. NCCF USD'!S935,'4. NCCF EUR'!S935,'5. NCCF GBP'!S935,'6. NCCF Autres (inclus)'!S935)</f>
        <v>0</v>
      </c>
      <c r="T935" s="388">
        <f>SUM('2. NCCF CAD'!T935,'3. NCCF USD'!T935,'4. NCCF EUR'!T935,'5. NCCF GBP'!T935,'6. NCCF Autres (inclus)'!T935)</f>
        <v>0</v>
      </c>
      <c r="U935" s="392">
        <f>SUM('2. NCCF CAD'!U935,'3. NCCF USD'!U935,'4. NCCF EUR'!U935,'5. NCCF GBP'!U935,'6. NCCF Autres (inclus)'!U935)</f>
        <v>0</v>
      </c>
      <c r="V935" s="393">
        <f>SUM('2. NCCF CAD'!V935,'3. NCCF USD'!V935,'4. NCCF EUR'!V935,'5. NCCF GBP'!V935,'6. NCCF Autres (inclus)'!V935)</f>
        <v>0</v>
      </c>
      <c r="W935" s="37">
        <f>SUM('2. NCCF CAD'!W935,'3. NCCF USD'!W935,'4. NCCF EUR'!W935,'5. NCCF GBP'!W935,'6. NCCF Autres (inclus)'!W935)</f>
        <v>0</v>
      </c>
      <c r="Y935"/>
    </row>
    <row r="936" spans="1:25" x14ac:dyDescent="0.25">
      <c r="A936" s="212"/>
      <c r="B936" s="465"/>
      <c r="C936" s="272"/>
      <c r="D936" s="272"/>
      <c r="E936" s="273" t="s">
        <v>81</v>
      </c>
      <c r="F936" s="273"/>
      <c r="G936" s="367">
        <f t="shared" ref="G936:W936" si="210">SUBTOTAL(9,G937:G938)</f>
        <v>0</v>
      </c>
      <c r="H936" s="368">
        <f t="shared" si="210"/>
        <v>0</v>
      </c>
      <c r="I936" s="369">
        <f t="shared" si="210"/>
        <v>0</v>
      </c>
      <c r="J936" s="369">
        <f t="shared" si="210"/>
        <v>0</v>
      </c>
      <c r="K936" s="370">
        <f t="shared" si="210"/>
        <v>0</v>
      </c>
      <c r="L936" s="364">
        <f t="shared" si="210"/>
        <v>0</v>
      </c>
      <c r="M936" s="364">
        <f t="shared" si="210"/>
        <v>0</v>
      </c>
      <c r="N936" s="364">
        <f t="shared" si="210"/>
        <v>0</v>
      </c>
      <c r="O936" s="364">
        <f t="shared" si="210"/>
        <v>0</v>
      </c>
      <c r="P936" s="364">
        <f t="shared" si="210"/>
        <v>0</v>
      </c>
      <c r="Q936" s="364">
        <f t="shared" si="210"/>
        <v>0</v>
      </c>
      <c r="R936" s="364">
        <f t="shared" si="210"/>
        <v>0</v>
      </c>
      <c r="S936" s="364">
        <f t="shared" si="210"/>
        <v>0</v>
      </c>
      <c r="T936" s="364">
        <f t="shared" si="210"/>
        <v>0</v>
      </c>
      <c r="U936" s="364">
        <f t="shared" si="210"/>
        <v>0</v>
      </c>
      <c r="V936" s="364">
        <f t="shared" si="210"/>
        <v>0</v>
      </c>
      <c r="W936" s="366">
        <f t="shared" si="210"/>
        <v>0</v>
      </c>
      <c r="Y936"/>
    </row>
    <row r="937" spans="1:25" outlineLevel="1" x14ac:dyDescent="0.25">
      <c r="A937" s="212"/>
      <c r="B937" s="465"/>
      <c r="C937" s="272"/>
      <c r="D937" s="272"/>
      <c r="E937" s="273"/>
      <c r="F937" s="274" t="s">
        <v>82</v>
      </c>
      <c r="G937" s="394">
        <f>SUM('2. NCCF CAD'!G937,'3. NCCF USD'!G937,'4. NCCF EUR'!G937,'5. NCCF GBP'!G937,'6. NCCF Autres (inclus)'!G937)</f>
        <v>0</v>
      </c>
      <c r="H937" s="395">
        <f>SUM('2. NCCF CAD'!H937,'3. NCCF USD'!H937,'4. NCCF EUR'!H937,'5. NCCF GBP'!H937,'6. NCCF Autres (inclus)'!H937)</f>
        <v>0</v>
      </c>
      <c r="I937" s="389">
        <f>SUM('2. NCCF CAD'!I937,'3. NCCF USD'!I937,'4. NCCF EUR'!I937,'5. NCCF GBP'!I937,'6. NCCF Autres (inclus)'!I937)</f>
        <v>0</v>
      </c>
      <c r="J937" s="389">
        <f>SUM('2. NCCF CAD'!J937,'3. NCCF USD'!J937,'4. NCCF EUR'!J937,'5. NCCF GBP'!J937,'6. NCCF Autres (inclus)'!J937)</f>
        <v>0</v>
      </c>
      <c r="K937" s="436">
        <f>SUM('2. NCCF CAD'!K937,'3. NCCF USD'!K937,'4. NCCF EUR'!K937,'5. NCCF GBP'!K937,'6. NCCF Autres (inclus)'!K937)</f>
        <v>0</v>
      </c>
      <c r="L937" s="400">
        <f>SUM('2. NCCF CAD'!L937,'3. NCCF USD'!L937,'4. NCCF EUR'!L937,'5. NCCF GBP'!L937,'6. NCCF Autres (inclus)'!L937)</f>
        <v>0</v>
      </c>
      <c r="M937" s="392">
        <f>SUM('2. NCCF CAD'!M937,'3. NCCF USD'!M937,'4. NCCF EUR'!M937,'5. NCCF GBP'!M937,'6. NCCF Autres (inclus)'!M937)</f>
        <v>0</v>
      </c>
      <c r="N937" s="392">
        <f>SUM('2. NCCF CAD'!N937,'3. NCCF USD'!N937,'4. NCCF EUR'!N937,'5. NCCF GBP'!N937,'6. NCCF Autres (inclus)'!N937)</f>
        <v>0</v>
      </c>
      <c r="O937" s="392">
        <f>SUM('2. NCCF CAD'!O937,'3. NCCF USD'!O937,'4. NCCF EUR'!O937,'5. NCCF GBP'!O937,'6. NCCF Autres (inclus)'!O937)</f>
        <v>0</v>
      </c>
      <c r="P937" s="392">
        <f>SUM('2. NCCF CAD'!P937,'3. NCCF USD'!P937,'4. NCCF EUR'!P937,'5. NCCF GBP'!P937,'6. NCCF Autres (inclus)'!P937)</f>
        <v>0</v>
      </c>
      <c r="Q937" s="392">
        <f>SUM('2. NCCF CAD'!Q937,'3. NCCF USD'!Q937,'4. NCCF EUR'!Q937,'5. NCCF GBP'!Q937,'6. NCCF Autres (inclus)'!Q937)</f>
        <v>0</v>
      </c>
      <c r="R937" s="392">
        <f>SUM('2. NCCF CAD'!R937,'3. NCCF USD'!R937,'4. NCCF EUR'!R937,'5. NCCF GBP'!R937,'6. NCCF Autres (inclus)'!R937)</f>
        <v>0</v>
      </c>
      <c r="S937" s="392">
        <f>SUM('2. NCCF CAD'!S937,'3. NCCF USD'!S937,'4. NCCF EUR'!S937,'5. NCCF GBP'!S937,'6. NCCF Autres (inclus)'!S937)</f>
        <v>0</v>
      </c>
      <c r="T937" s="388">
        <f>SUM('2. NCCF CAD'!T937,'3. NCCF USD'!T937,'4. NCCF EUR'!T937,'5. NCCF GBP'!T937,'6. NCCF Autres (inclus)'!T937)</f>
        <v>0</v>
      </c>
      <c r="U937" s="392">
        <f>SUM('2. NCCF CAD'!U937,'3. NCCF USD'!U937,'4. NCCF EUR'!U937,'5. NCCF GBP'!U937,'6. NCCF Autres (inclus)'!U937)</f>
        <v>0</v>
      </c>
      <c r="V937" s="393">
        <f>SUM('2. NCCF CAD'!V937,'3. NCCF USD'!V937,'4. NCCF EUR'!V937,'5. NCCF GBP'!V937,'6. NCCF Autres (inclus)'!V937)</f>
        <v>0</v>
      </c>
      <c r="W937" s="37">
        <f>SUM('2. NCCF CAD'!W937,'3. NCCF USD'!W937,'4. NCCF EUR'!W937,'5. NCCF GBP'!W937,'6. NCCF Autres (inclus)'!W937)</f>
        <v>0</v>
      </c>
      <c r="Y937"/>
    </row>
    <row r="938" spans="1:25" outlineLevel="1" x14ac:dyDescent="0.25">
      <c r="A938" s="212"/>
      <c r="B938" s="465"/>
      <c r="C938" s="272"/>
      <c r="D938" s="272"/>
      <c r="E938" s="273"/>
      <c r="F938" s="274" t="s">
        <v>83</v>
      </c>
      <c r="G938" s="394">
        <f>SUM('2. NCCF CAD'!G938,'3. NCCF USD'!G938,'4. NCCF EUR'!G938,'5. NCCF GBP'!G938,'6. NCCF Autres (inclus)'!G938)</f>
        <v>0</v>
      </c>
      <c r="H938" s="395">
        <f>SUM('2. NCCF CAD'!H938,'3. NCCF USD'!H938,'4. NCCF EUR'!H938,'5. NCCF GBP'!H938,'6. NCCF Autres (inclus)'!H938)</f>
        <v>0</v>
      </c>
      <c r="I938" s="389">
        <f>SUM('2. NCCF CAD'!I938,'3. NCCF USD'!I938,'4. NCCF EUR'!I938,'5. NCCF GBP'!I938,'6. NCCF Autres (inclus)'!I938)</f>
        <v>0</v>
      </c>
      <c r="J938" s="389">
        <f>SUM('2. NCCF CAD'!J938,'3. NCCF USD'!J938,'4. NCCF EUR'!J938,'5. NCCF GBP'!J938,'6. NCCF Autres (inclus)'!J938)</f>
        <v>0</v>
      </c>
      <c r="K938" s="436">
        <f>SUM('2. NCCF CAD'!K938,'3. NCCF USD'!K938,'4. NCCF EUR'!K938,'5. NCCF GBP'!K938,'6. NCCF Autres (inclus)'!K938)</f>
        <v>0</v>
      </c>
      <c r="L938" s="400">
        <f>SUM('2. NCCF CAD'!L938,'3. NCCF USD'!L938,'4. NCCF EUR'!L938,'5. NCCF GBP'!L938,'6. NCCF Autres (inclus)'!L938)</f>
        <v>0</v>
      </c>
      <c r="M938" s="392">
        <f>SUM('2. NCCF CAD'!M938,'3. NCCF USD'!M938,'4. NCCF EUR'!M938,'5. NCCF GBP'!M938,'6. NCCF Autres (inclus)'!M938)</f>
        <v>0</v>
      </c>
      <c r="N938" s="392">
        <f>SUM('2. NCCF CAD'!N938,'3. NCCF USD'!N938,'4. NCCF EUR'!N938,'5. NCCF GBP'!N938,'6. NCCF Autres (inclus)'!N938)</f>
        <v>0</v>
      </c>
      <c r="O938" s="392">
        <f>SUM('2. NCCF CAD'!O938,'3. NCCF USD'!O938,'4. NCCF EUR'!O938,'5. NCCF GBP'!O938,'6. NCCF Autres (inclus)'!O938)</f>
        <v>0</v>
      </c>
      <c r="P938" s="392">
        <f>SUM('2. NCCF CAD'!P938,'3. NCCF USD'!P938,'4. NCCF EUR'!P938,'5. NCCF GBP'!P938,'6. NCCF Autres (inclus)'!P938)</f>
        <v>0</v>
      </c>
      <c r="Q938" s="392">
        <f>SUM('2. NCCF CAD'!Q938,'3. NCCF USD'!Q938,'4. NCCF EUR'!Q938,'5. NCCF GBP'!Q938,'6. NCCF Autres (inclus)'!Q938)</f>
        <v>0</v>
      </c>
      <c r="R938" s="392">
        <f>SUM('2. NCCF CAD'!R938,'3. NCCF USD'!R938,'4. NCCF EUR'!R938,'5. NCCF GBP'!R938,'6. NCCF Autres (inclus)'!R938)</f>
        <v>0</v>
      </c>
      <c r="S938" s="392">
        <f>SUM('2. NCCF CAD'!S938,'3. NCCF USD'!S938,'4. NCCF EUR'!S938,'5. NCCF GBP'!S938,'6. NCCF Autres (inclus)'!S938)</f>
        <v>0</v>
      </c>
      <c r="T938" s="388">
        <f>SUM('2. NCCF CAD'!T938,'3. NCCF USD'!T938,'4. NCCF EUR'!T938,'5. NCCF GBP'!T938,'6. NCCF Autres (inclus)'!T938)</f>
        <v>0</v>
      </c>
      <c r="U938" s="392">
        <f>SUM('2. NCCF CAD'!U938,'3. NCCF USD'!U938,'4. NCCF EUR'!U938,'5. NCCF GBP'!U938,'6. NCCF Autres (inclus)'!U938)</f>
        <v>0</v>
      </c>
      <c r="V938" s="393">
        <f>SUM('2. NCCF CAD'!V938,'3. NCCF USD'!V938,'4. NCCF EUR'!V938,'5. NCCF GBP'!V938,'6. NCCF Autres (inclus)'!V938)</f>
        <v>0</v>
      </c>
      <c r="W938" s="37">
        <f>SUM('2. NCCF CAD'!W938,'3. NCCF USD'!W938,'4. NCCF EUR'!W938,'5. NCCF GBP'!W938,'6. NCCF Autres (inclus)'!W938)</f>
        <v>0</v>
      </c>
      <c r="Y938"/>
    </row>
    <row r="939" spans="1:25" x14ac:dyDescent="0.25">
      <c r="A939" s="212"/>
      <c r="B939" s="465"/>
      <c r="C939" s="272"/>
      <c r="D939" s="272"/>
      <c r="E939" s="273" t="s">
        <v>84</v>
      </c>
      <c r="F939" s="273"/>
      <c r="G939" s="367">
        <f t="shared" ref="G939:W939" si="211">SUBTOTAL(9,G940:G941)</f>
        <v>0</v>
      </c>
      <c r="H939" s="368">
        <f t="shared" si="211"/>
        <v>0</v>
      </c>
      <c r="I939" s="369">
        <f t="shared" si="211"/>
        <v>0</v>
      </c>
      <c r="J939" s="369">
        <f t="shared" si="211"/>
        <v>0</v>
      </c>
      <c r="K939" s="370">
        <f t="shared" si="211"/>
        <v>0</v>
      </c>
      <c r="L939" s="364">
        <f t="shared" si="211"/>
        <v>0</v>
      </c>
      <c r="M939" s="364">
        <f t="shared" si="211"/>
        <v>0</v>
      </c>
      <c r="N939" s="364">
        <f t="shared" si="211"/>
        <v>0</v>
      </c>
      <c r="O939" s="364">
        <f t="shared" si="211"/>
        <v>0</v>
      </c>
      <c r="P939" s="364">
        <f t="shared" si="211"/>
        <v>0</v>
      </c>
      <c r="Q939" s="364">
        <f t="shared" si="211"/>
        <v>0</v>
      </c>
      <c r="R939" s="364">
        <f t="shared" si="211"/>
        <v>0</v>
      </c>
      <c r="S939" s="364">
        <f t="shared" si="211"/>
        <v>0</v>
      </c>
      <c r="T939" s="364">
        <f t="shared" si="211"/>
        <v>0</v>
      </c>
      <c r="U939" s="364">
        <f t="shared" si="211"/>
        <v>0</v>
      </c>
      <c r="V939" s="364">
        <f t="shared" si="211"/>
        <v>0</v>
      </c>
      <c r="W939" s="366">
        <f t="shared" si="211"/>
        <v>0</v>
      </c>
      <c r="Y939"/>
    </row>
    <row r="940" spans="1:25" outlineLevel="1" x14ac:dyDescent="0.25">
      <c r="A940" s="212"/>
      <c r="B940" s="465"/>
      <c r="C940" s="272"/>
      <c r="D940" s="272"/>
      <c r="E940" s="273"/>
      <c r="F940" s="274" t="s">
        <v>85</v>
      </c>
      <c r="G940" s="394">
        <f>SUM('2. NCCF CAD'!G940,'3. NCCF USD'!G940,'4. NCCF EUR'!G940,'5. NCCF GBP'!G940,'6. NCCF Autres (inclus)'!G940)</f>
        <v>0</v>
      </c>
      <c r="H940" s="395">
        <f>SUM('2. NCCF CAD'!H940,'3. NCCF USD'!H940,'4. NCCF EUR'!H940,'5. NCCF GBP'!H940,'6. NCCF Autres (inclus)'!H940)</f>
        <v>0</v>
      </c>
      <c r="I940" s="389">
        <f>SUM('2. NCCF CAD'!I940,'3. NCCF USD'!I940,'4. NCCF EUR'!I940,'5. NCCF GBP'!I940,'6. NCCF Autres (inclus)'!I940)</f>
        <v>0</v>
      </c>
      <c r="J940" s="389">
        <f>SUM('2. NCCF CAD'!J940,'3. NCCF USD'!J940,'4. NCCF EUR'!J940,'5. NCCF GBP'!J940,'6. NCCF Autres (inclus)'!J940)</f>
        <v>0</v>
      </c>
      <c r="K940" s="436">
        <f>SUM('2. NCCF CAD'!K940,'3. NCCF USD'!K940,'4. NCCF EUR'!K940,'5. NCCF GBP'!K940,'6. NCCF Autres (inclus)'!K940)</f>
        <v>0</v>
      </c>
      <c r="L940" s="400">
        <f>SUM('2. NCCF CAD'!L940,'3. NCCF USD'!L940,'4. NCCF EUR'!L940,'5. NCCF GBP'!L940,'6. NCCF Autres (inclus)'!L940)</f>
        <v>0</v>
      </c>
      <c r="M940" s="392">
        <f>SUM('2. NCCF CAD'!M940,'3. NCCF USD'!M940,'4. NCCF EUR'!M940,'5. NCCF GBP'!M940,'6. NCCF Autres (inclus)'!M940)</f>
        <v>0</v>
      </c>
      <c r="N940" s="392">
        <f>SUM('2. NCCF CAD'!N940,'3. NCCF USD'!N940,'4. NCCF EUR'!N940,'5. NCCF GBP'!N940,'6. NCCF Autres (inclus)'!N940)</f>
        <v>0</v>
      </c>
      <c r="O940" s="392">
        <f>SUM('2. NCCF CAD'!O940,'3. NCCF USD'!O940,'4. NCCF EUR'!O940,'5. NCCF GBP'!O940,'6. NCCF Autres (inclus)'!O940)</f>
        <v>0</v>
      </c>
      <c r="P940" s="392">
        <f>SUM('2. NCCF CAD'!P940,'3. NCCF USD'!P940,'4. NCCF EUR'!P940,'5. NCCF GBP'!P940,'6. NCCF Autres (inclus)'!P940)</f>
        <v>0</v>
      </c>
      <c r="Q940" s="392">
        <f>SUM('2. NCCF CAD'!Q940,'3. NCCF USD'!Q940,'4. NCCF EUR'!Q940,'5. NCCF GBP'!Q940,'6. NCCF Autres (inclus)'!Q940)</f>
        <v>0</v>
      </c>
      <c r="R940" s="392">
        <f>SUM('2. NCCF CAD'!R940,'3. NCCF USD'!R940,'4. NCCF EUR'!R940,'5. NCCF GBP'!R940,'6. NCCF Autres (inclus)'!R940)</f>
        <v>0</v>
      </c>
      <c r="S940" s="392">
        <f>SUM('2. NCCF CAD'!S940,'3. NCCF USD'!S940,'4. NCCF EUR'!S940,'5. NCCF GBP'!S940,'6. NCCF Autres (inclus)'!S940)</f>
        <v>0</v>
      </c>
      <c r="T940" s="388">
        <f>SUM('2. NCCF CAD'!T940,'3. NCCF USD'!T940,'4. NCCF EUR'!T940,'5. NCCF GBP'!T940,'6. NCCF Autres (inclus)'!T940)</f>
        <v>0</v>
      </c>
      <c r="U940" s="392">
        <f>SUM('2. NCCF CAD'!U940,'3. NCCF USD'!U940,'4. NCCF EUR'!U940,'5. NCCF GBP'!U940,'6. NCCF Autres (inclus)'!U940)</f>
        <v>0</v>
      </c>
      <c r="V940" s="393">
        <f>SUM('2. NCCF CAD'!V940,'3. NCCF USD'!V940,'4. NCCF EUR'!V940,'5. NCCF GBP'!V940,'6. NCCF Autres (inclus)'!V940)</f>
        <v>0</v>
      </c>
      <c r="W940" s="37">
        <f>SUM('2. NCCF CAD'!W940,'3. NCCF USD'!W940,'4. NCCF EUR'!W940,'5. NCCF GBP'!W940,'6. NCCF Autres (inclus)'!W940)</f>
        <v>0</v>
      </c>
      <c r="Y940"/>
    </row>
    <row r="941" spans="1:25" outlineLevel="1" x14ac:dyDescent="0.25">
      <c r="A941" s="212"/>
      <c r="B941" s="465"/>
      <c r="C941" s="272"/>
      <c r="D941" s="272"/>
      <c r="E941" s="273"/>
      <c r="F941" s="274" t="s">
        <v>86</v>
      </c>
      <c r="G941" s="394">
        <f>SUM('2. NCCF CAD'!G941,'3. NCCF USD'!G941,'4. NCCF EUR'!G941,'5. NCCF GBP'!G941,'6. NCCF Autres (inclus)'!G941)</f>
        <v>0</v>
      </c>
      <c r="H941" s="395">
        <f>SUM('2. NCCF CAD'!H941,'3. NCCF USD'!H941,'4. NCCF EUR'!H941,'5. NCCF GBP'!H941,'6. NCCF Autres (inclus)'!H941)</f>
        <v>0</v>
      </c>
      <c r="I941" s="389">
        <f>SUM('2. NCCF CAD'!I941,'3. NCCF USD'!I941,'4. NCCF EUR'!I941,'5. NCCF GBP'!I941,'6. NCCF Autres (inclus)'!I941)</f>
        <v>0</v>
      </c>
      <c r="J941" s="389">
        <f>SUM('2. NCCF CAD'!J941,'3. NCCF USD'!J941,'4. NCCF EUR'!J941,'5. NCCF GBP'!J941,'6. NCCF Autres (inclus)'!J941)</f>
        <v>0</v>
      </c>
      <c r="K941" s="436">
        <f>SUM('2. NCCF CAD'!K941,'3. NCCF USD'!K941,'4. NCCF EUR'!K941,'5. NCCF GBP'!K941,'6. NCCF Autres (inclus)'!K941)</f>
        <v>0</v>
      </c>
      <c r="L941" s="400">
        <f>SUM('2. NCCF CAD'!L941,'3. NCCF USD'!L941,'4. NCCF EUR'!L941,'5. NCCF GBP'!L941,'6. NCCF Autres (inclus)'!L941)</f>
        <v>0</v>
      </c>
      <c r="M941" s="392">
        <f>SUM('2. NCCF CAD'!M941,'3. NCCF USD'!M941,'4. NCCF EUR'!M941,'5. NCCF GBP'!M941,'6. NCCF Autres (inclus)'!M941)</f>
        <v>0</v>
      </c>
      <c r="N941" s="392">
        <f>SUM('2. NCCF CAD'!N941,'3. NCCF USD'!N941,'4. NCCF EUR'!N941,'5. NCCF GBP'!N941,'6. NCCF Autres (inclus)'!N941)</f>
        <v>0</v>
      </c>
      <c r="O941" s="392">
        <f>SUM('2. NCCF CAD'!O941,'3. NCCF USD'!O941,'4. NCCF EUR'!O941,'5. NCCF GBP'!O941,'6. NCCF Autres (inclus)'!O941)</f>
        <v>0</v>
      </c>
      <c r="P941" s="392">
        <f>SUM('2. NCCF CAD'!P941,'3. NCCF USD'!P941,'4. NCCF EUR'!P941,'5. NCCF GBP'!P941,'6. NCCF Autres (inclus)'!P941)</f>
        <v>0</v>
      </c>
      <c r="Q941" s="392">
        <f>SUM('2. NCCF CAD'!Q941,'3. NCCF USD'!Q941,'4. NCCF EUR'!Q941,'5. NCCF GBP'!Q941,'6. NCCF Autres (inclus)'!Q941)</f>
        <v>0</v>
      </c>
      <c r="R941" s="392">
        <f>SUM('2. NCCF CAD'!R941,'3. NCCF USD'!R941,'4. NCCF EUR'!R941,'5. NCCF GBP'!R941,'6. NCCF Autres (inclus)'!R941)</f>
        <v>0</v>
      </c>
      <c r="S941" s="392">
        <f>SUM('2. NCCF CAD'!S941,'3. NCCF USD'!S941,'4. NCCF EUR'!S941,'5. NCCF GBP'!S941,'6. NCCF Autres (inclus)'!S941)</f>
        <v>0</v>
      </c>
      <c r="T941" s="388">
        <f>SUM('2. NCCF CAD'!T941,'3. NCCF USD'!T941,'4. NCCF EUR'!T941,'5. NCCF GBP'!T941,'6. NCCF Autres (inclus)'!T941)</f>
        <v>0</v>
      </c>
      <c r="U941" s="392">
        <f>SUM('2. NCCF CAD'!U941,'3. NCCF USD'!U941,'4. NCCF EUR'!U941,'5. NCCF GBP'!U941,'6. NCCF Autres (inclus)'!U941)</f>
        <v>0</v>
      </c>
      <c r="V941" s="393">
        <f>SUM('2. NCCF CAD'!V941,'3. NCCF USD'!V941,'4. NCCF EUR'!V941,'5. NCCF GBP'!V941,'6. NCCF Autres (inclus)'!V941)</f>
        <v>0</v>
      </c>
      <c r="W941" s="37">
        <f>SUM('2. NCCF CAD'!W941,'3. NCCF USD'!W941,'4. NCCF EUR'!W941,'5. NCCF GBP'!W941,'6. NCCF Autres (inclus)'!W941)</f>
        <v>0</v>
      </c>
      <c r="Y941"/>
    </row>
    <row r="942" spans="1:25" x14ac:dyDescent="0.25">
      <c r="A942" s="212"/>
      <c r="B942" s="465"/>
      <c r="C942" s="272"/>
      <c r="D942" s="272"/>
      <c r="E942" s="273" t="s">
        <v>87</v>
      </c>
      <c r="F942" s="273"/>
      <c r="G942" s="367">
        <f t="shared" ref="G942:W942" si="212">SUBTOTAL(9,G943:G944)</f>
        <v>0</v>
      </c>
      <c r="H942" s="368">
        <f t="shared" si="212"/>
        <v>0</v>
      </c>
      <c r="I942" s="369">
        <f t="shared" si="212"/>
        <v>0</v>
      </c>
      <c r="J942" s="369">
        <f t="shared" si="212"/>
        <v>0</v>
      </c>
      <c r="K942" s="370">
        <f t="shared" si="212"/>
        <v>0</v>
      </c>
      <c r="L942" s="364">
        <f t="shared" si="212"/>
        <v>0</v>
      </c>
      <c r="M942" s="364">
        <f t="shared" si="212"/>
        <v>0</v>
      </c>
      <c r="N942" s="364">
        <f t="shared" si="212"/>
        <v>0</v>
      </c>
      <c r="O942" s="364">
        <f t="shared" si="212"/>
        <v>0</v>
      </c>
      <c r="P942" s="364">
        <f t="shared" si="212"/>
        <v>0</v>
      </c>
      <c r="Q942" s="364">
        <f t="shared" si="212"/>
        <v>0</v>
      </c>
      <c r="R942" s="364">
        <f t="shared" si="212"/>
        <v>0</v>
      </c>
      <c r="S942" s="364">
        <f t="shared" si="212"/>
        <v>0</v>
      </c>
      <c r="T942" s="364">
        <f t="shared" si="212"/>
        <v>0</v>
      </c>
      <c r="U942" s="364">
        <f t="shared" si="212"/>
        <v>0</v>
      </c>
      <c r="V942" s="364">
        <f t="shared" si="212"/>
        <v>0</v>
      </c>
      <c r="W942" s="366">
        <f t="shared" si="212"/>
        <v>0</v>
      </c>
      <c r="Y942"/>
    </row>
    <row r="943" spans="1:25" outlineLevel="1" x14ac:dyDescent="0.25">
      <c r="A943" s="212"/>
      <c r="B943" s="465"/>
      <c r="C943" s="272"/>
      <c r="D943" s="272"/>
      <c r="E943" s="273"/>
      <c r="F943" s="274" t="s">
        <v>88</v>
      </c>
      <c r="G943" s="394">
        <f>SUM('2. NCCF CAD'!G943,'3. NCCF USD'!G943,'4. NCCF EUR'!G943,'5. NCCF GBP'!G943,'6. NCCF Autres (inclus)'!G943)</f>
        <v>0</v>
      </c>
      <c r="H943" s="395">
        <f>SUM('2. NCCF CAD'!H943,'3. NCCF USD'!H943,'4. NCCF EUR'!H943,'5. NCCF GBP'!H943,'6. NCCF Autres (inclus)'!H943)</f>
        <v>0</v>
      </c>
      <c r="I943" s="389">
        <f>SUM('2. NCCF CAD'!I943,'3. NCCF USD'!I943,'4. NCCF EUR'!I943,'5. NCCF GBP'!I943,'6. NCCF Autres (inclus)'!I943)</f>
        <v>0</v>
      </c>
      <c r="J943" s="389">
        <f>SUM('2. NCCF CAD'!J943,'3. NCCF USD'!J943,'4. NCCF EUR'!J943,'5. NCCF GBP'!J943,'6. NCCF Autres (inclus)'!J943)</f>
        <v>0</v>
      </c>
      <c r="K943" s="436">
        <f>SUM('2. NCCF CAD'!K943,'3. NCCF USD'!K943,'4. NCCF EUR'!K943,'5. NCCF GBP'!K943,'6. NCCF Autres (inclus)'!K943)</f>
        <v>0</v>
      </c>
      <c r="L943" s="400">
        <f>SUM('2. NCCF CAD'!L943,'3. NCCF USD'!L943,'4. NCCF EUR'!L943,'5. NCCF GBP'!L943,'6. NCCF Autres (inclus)'!L943)</f>
        <v>0</v>
      </c>
      <c r="M943" s="392">
        <f>SUM('2. NCCF CAD'!M943,'3. NCCF USD'!M943,'4. NCCF EUR'!M943,'5. NCCF GBP'!M943,'6. NCCF Autres (inclus)'!M943)</f>
        <v>0</v>
      </c>
      <c r="N943" s="392">
        <f>SUM('2. NCCF CAD'!N943,'3. NCCF USD'!N943,'4. NCCF EUR'!N943,'5. NCCF GBP'!N943,'6. NCCF Autres (inclus)'!N943)</f>
        <v>0</v>
      </c>
      <c r="O943" s="392">
        <f>SUM('2. NCCF CAD'!O943,'3. NCCF USD'!O943,'4. NCCF EUR'!O943,'5. NCCF GBP'!O943,'6. NCCF Autres (inclus)'!O943)</f>
        <v>0</v>
      </c>
      <c r="P943" s="392">
        <f>SUM('2. NCCF CAD'!P943,'3. NCCF USD'!P943,'4. NCCF EUR'!P943,'5. NCCF GBP'!P943,'6. NCCF Autres (inclus)'!P943)</f>
        <v>0</v>
      </c>
      <c r="Q943" s="392">
        <f>SUM('2. NCCF CAD'!Q943,'3. NCCF USD'!Q943,'4. NCCF EUR'!Q943,'5. NCCF GBP'!Q943,'6. NCCF Autres (inclus)'!Q943)</f>
        <v>0</v>
      </c>
      <c r="R943" s="392">
        <f>SUM('2. NCCF CAD'!R943,'3. NCCF USD'!R943,'4. NCCF EUR'!R943,'5. NCCF GBP'!R943,'6. NCCF Autres (inclus)'!R943)</f>
        <v>0</v>
      </c>
      <c r="S943" s="392">
        <f>SUM('2. NCCF CAD'!S943,'3. NCCF USD'!S943,'4. NCCF EUR'!S943,'5. NCCF GBP'!S943,'6. NCCF Autres (inclus)'!S943)</f>
        <v>0</v>
      </c>
      <c r="T943" s="388">
        <f>SUM('2. NCCF CAD'!T943,'3. NCCF USD'!T943,'4. NCCF EUR'!T943,'5. NCCF GBP'!T943,'6. NCCF Autres (inclus)'!T943)</f>
        <v>0</v>
      </c>
      <c r="U943" s="392">
        <f>SUM('2. NCCF CAD'!U943,'3. NCCF USD'!U943,'4. NCCF EUR'!U943,'5. NCCF GBP'!U943,'6. NCCF Autres (inclus)'!U943)</f>
        <v>0</v>
      </c>
      <c r="V943" s="393">
        <f>SUM('2. NCCF CAD'!V943,'3. NCCF USD'!V943,'4. NCCF EUR'!V943,'5. NCCF GBP'!V943,'6. NCCF Autres (inclus)'!V943)</f>
        <v>0</v>
      </c>
      <c r="W943" s="37">
        <f>SUM('2. NCCF CAD'!W943,'3. NCCF USD'!W943,'4. NCCF EUR'!W943,'5. NCCF GBP'!W943,'6. NCCF Autres (inclus)'!W943)</f>
        <v>0</v>
      </c>
      <c r="Y943"/>
    </row>
    <row r="944" spans="1:25" outlineLevel="1" x14ac:dyDescent="0.25">
      <c r="A944" s="212"/>
      <c r="B944" s="465"/>
      <c r="C944" s="272"/>
      <c r="D944" s="272"/>
      <c r="E944" s="273"/>
      <c r="F944" s="274" t="s">
        <v>89</v>
      </c>
      <c r="G944" s="394">
        <f>SUM('2. NCCF CAD'!G944,'3. NCCF USD'!G944,'4. NCCF EUR'!G944,'5. NCCF GBP'!G944,'6. NCCF Autres (inclus)'!G944)</f>
        <v>0</v>
      </c>
      <c r="H944" s="395">
        <f>SUM('2. NCCF CAD'!H944,'3. NCCF USD'!H944,'4. NCCF EUR'!H944,'5. NCCF GBP'!H944,'6. NCCF Autres (inclus)'!H944)</f>
        <v>0</v>
      </c>
      <c r="I944" s="389">
        <f>SUM('2. NCCF CAD'!I944,'3. NCCF USD'!I944,'4. NCCF EUR'!I944,'5. NCCF GBP'!I944,'6. NCCF Autres (inclus)'!I944)</f>
        <v>0</v>
      </c>
      <c r="J944" s="389">
        <f>SUM('2. NCCF CAD'!J944,'3. NCCF USD'!J944,'4. NCCF EUR'!J944,'5. NCCF GBP'!J944,'6. NCCF Autres (inclus)'!J944)</f>
        <v>0</v>
      </c>
      <c r="K944" s="436">
        <f>SUM('2. NCCF CAD'!K944,'3. NCCF USD'!K944,'4. NCCF EUR'!K944,'5. NCCF GBP'!K944,'6. NCCF Autres (inclus)'!K944)</f>
        <v>0</v>
      </c>
      <c r="L944" s="400">
        <f>SUM('2. NCCF CAD'!L944,'3. NCCF USD'!L944,'4. NCCF EUR'!L944,'5. NCCF GBP'!L944,'6. NCCF Autres (inclus)'!L944)</f>
        <v>0</v>
      </c>
      <c r="M944" s="392">
        <f>SUM('2. NCCF CAD'!M944,'3. NCCF USD'!M944,'4. NCCF EUR'!M944,'5. NCCF GBP'!M944,'6. NCCF Autres (inclus)'!M944)</f>
        <v>0</v>
      </c>
      <c r="N944" s="392">
        <f>SUM('2. NCCF CAD'!N944,'3. NCCF USD'!N944,'4. NCCF EUR'!N944,'5. NCCF GBP'!N944,'6. NCCF Autres (inclus)'!N944)</f>
        <v>0</v>
      </c>
      <c r="O944" s="392">
        <f>SUM('2. NCCF CAD'!O944,'3. NCCF USD'!O944,'4. NCCF EUR'!O944,'5. NCCF GBP'!O944,'6. NCCF Autres (inclus)'!O944)</f>
        <v>0</v>
      </c>
      <c r="P944" s="392">
        <f>SUM('2. NCCF CAD'!P944,'3. NCCF USD'!P944,'4. NCCF EUR'!P944,'5. NCCF GBP'!P944,'6. NCCF Autres (inclus)'!P944)</f>
        <v>0</v>
      </c>
      <c r="Q944" s="392">
        <f>SUM('2. NCCF CAD'!Q944,'3. NCCF USD'!Q944,'4. NCCF EUR'!Q944,'5. NCCF GBP'!Q944,'6. NCCF Autres (inclus)'!Q944)</f>
        <v>0</v>
      </c>
      <c r="R944" s="392">
        <f>SUM('2. NCCF CAD'!R944,'3. NCCF USD'!R944,'4. NCCF EUR'!R944,'5. NCCF GBP'!R944,'6. NCCF Autres (inclus)'!R944)</f>
        <v>0</v>
      </c>
      <c r="S944" s="392">
        <f>SUM('2. NCCF CAD'!S944,'3. NCCF USD'!S944,'4. NCCF EUR'!S944,'5. NCCF GBP'!S944,'6. NCCF Autres (inclus)'!S944)</f>
        <v>0</v>
      </c>
      <c r="T944" s="388">
        <f>SUM('2. NCCF CAD'!T944,'3. NCCF USD'!T944,'4. NCCF EUR'!T944,'5. NCCF GBP'!T944,'6. NCCF Autres (inclus)'!T944)</f>
        <v>0</v>
      </c>
      <c r="U944" s="392">
        <f>SUM('2. NCCF CAD'!U944,'3. NCCF USD'!U944,'4. NCCF EUR'!U944,'5. NCCF GBP'!U944,'6. NCCF Autres (inclus)'!U944)</f>
        <v>0</v>
      </c>
      <c r="V944" s="393">
        <f>SUM('2. NCCF CAD'!V944,'3. NCCF USD'!V944,'4. NCCF EUR'!V944,'5. NCCF GBP'!V944,'6. NCCF Autres (inclus)'!V944)</f>
        <v>0</v>
      </c>
      <c r="W944" s="37">
        <f>SUM('2. NCCF CAD'!W944,'3. NCCF USD'!W944,'4. NCCF EUR'!W944,'5. NCCF GBP'!W944,'6. NCCF Autres (inclus)'!W944)</f>
        <v>0</v>
      </c>
      <c r="Y944"/>
    </row>
    <row r="945" spans="1:25" x14ac:dyDescent="0.25">
      <c r="A945" s="212"/>
      <c r="B945" s="465"/>
      <c r="C945" s="272"/>
      <c r="D945" s="272" t="s">
        <v>90</v>
      </c>
      <c r="E945" s="273"/>
      <c r="F945" s="273"/>
      <c r="G945" s="367">
        <f>SUBTOTAL(9,G946:G948)</f>
        <v>0</v>
      </c>
      <c r="H945" s="369"/>
      <c r="I945" s="369"/>
      <c r="J945" s="369"/>
      <c r="K945" s="369">
        <f>SUBTOTAL(9,K946:K948)</f>
        <v>0</v>
      </c>
      <c r="L945" s="363">
        <f>SUBTOTAL(9,L946:L948)</f>
        <v>0</v>
      </c>
      <c r="M945" s="364">
        <f>SUBTOTAL(9,M946:M948)</f>
        <v>0</v>
      </c>
      <c r="N945" s="364">
        <f>SUBTOTAL(9,N946:N948)</f>
        <v>0</v>
      </c>
      <c r="O945" s="364"/>
      <c r="P945" s="364"/>
      <c r="Q945" s="364"/>
      <c r="R945" s="364"/>
      <c r="S945" s="364"/>
      <c r="T945" s="364"/>
      <c r="U945" s="364"/>
      <c r="V945" s="365"/>
      <c r="W945" s="366">
        <f>SUBTOTAL(9,W946:W948)</f>
        <v>0</v>
      </c>
      <c r="Y945"/>
    </row>
    <row r="946" spans="1:25" outlineLevel="1" x14ac:dyDescent="0.25">
      <c r="A946" s="212"/>
      <c r="B946" s="465"/>
      <c r="C946" s="272"/>
      <c r="D946" s="272"/>
      <c r="E946" s="273"/>
      <c r="F946" s="274" t="s">
        <v>91</v>
      </c>
      <c r="G946" s="394">
        <f>SUM('2. NCCF CAD'!G946,'3. NCCF USD'!G946,'4. NCCF EUR'!G946,'5. NCCF GBP'!G946,'6. NCCF Autres (inclus)'!G946)</f>
        <v>0</v>
      </c>
      <c r="H946" s="369"/>
      <c r="I946" s="369"/>
      <c r="J946" s="369"/>
      <c r="K946" s="436">
        <f>SUM('2. NCCF CAD'!K946,'3. NCCF USD'!K946,'4. NCCF EUR'!K946,'5. NCCF GBP'!K946,'6. NCCF Autres (inclus)'!K946)</f>
        <v>0</v>
      </c>
      <c r="L946" s="363"/>
      <c r="M946" s="364"/>
      <c r="N946" s="364"/>
      <c r="O946" s="364"/>
      <c r="P946" s="364"/>
      <c r="Q946" s="364"/>
      <c r="R946" s="364"/>
      <c r="S946" s="364"/>
      <c r="T946" s="364"/>
      <c r="U946" s="364"/>
      <c r="V946" s="365"/>
      <c r="W946" s="37">
        <f>SUM('2. NCCF CAD'!W946,'3. NCCF USD'!W946,'4. NCCF EUR'!W946,'5. NCCF GBP'!W946,'6. NCCF Autres (inclus)'!W946)</f>
        <v>0</v>
      </c>
      <c r="Y946"/>
    </row>
    <row r="947" spans="1:25" outlineLevel="1" x14ac:dyDescent="0.25">
      <c r="A947" s="212"/>
      <c r="B947" s="465"/>
      <c r="C947" s="272"/>
      <c r="D947" s="272"/>
      <c r="E947" s="273"/>
      <c r="F947" s="274" t="s">
        <v>92</v>
      </c>
      <c r="G947" s="394">
        <f>SUM('2. NCCF CAD'!G947,'3. NCCF USD'!G947,'4. NCCF EUR'!G947,'5. NCCF GBP'!G947,'6. NCCF Autres (inclus)'!G947)</f>
        <v>0</v>
      </c>
      <c r="H947" s="369"/>
      <c r="I947" s="369"/>
      <c r="J947" s="369"/>
      <c r="K947" s="369"/>
      <c r="L947" s="391">
        <f>SUM('2. NCCF CAD'!L947,'3. NCCF USD'!L947,'4. NCCF EUR'!L947,'5. NCCF GBP'!L947,'6. NCCF Autres (inclus)'!L947)</f>
        <v>0</v>
      </c>
      <c r="M947" s="392">
        <f>SUM('2. NCCF CAD'!M947,'3. NCCF USD'!M947,'4. NCCF EUR'!M947,'5. NCCF GBP'!M947,'6. NCCF Autres (inclus)'!M947)</f>
        <v>0</v>
      </c>
      <c r="N947" s="392">
        <f>SUM('2. NCCF CAD'!N947,'3. NCCF USD'!N947,'4. NCCF EUR'!N947,'5. NCCF GBP'!N947,'6. NCCF Autres (inclus)'!N947)</f>
        <v>0</v>
      </c>
      <c r="O947" s="364"/>
      <c r="P947" s="364"/>
      <c r="Q947" s="364"/>
      <c r="R947" s="364"/>
      <c r="S947" s="364"/>
      <c r="T947" s="364"/>
      <c r="U947" s="364"/>
      <c r="V947" s="365"/>
      <c r="W947" s="37">
        <f>SUM('2. NCCF CAD'!W947,'3. NCCF USD'!W947,'4. NCCF EUR'!W947,'5. NCCF GBP'!W947,'6. NCCF Autres (inclus)'!W947)</f>
        <v>0</v>
      </c>
      <c r="Y947"/>
    </row>
    <row r="948" spans="1:25" outlineLevel="1" x14ac:dyDescent="0.25">
      <c r="A948" s="212"/>
      <c r="B948" s="465"/>
      <c r="C948" s="272"/>
      <c r="D948" s="272"/>
      <c r="E948" s="273"/>
      <c r="F948" s="274" t="s">
        <v>93</v>
      </c>
      <c r="G948" s="394">
        <f>SUM('2. NCCF CAD'!G948,'3. NCCF USD'!G948,'4. NCCF EUR'!G948,'5. NCCF GBP'!G948,'6. NCCF Autres (inclus)'!G948)</f>
        <v>0</v>
      </c>
      <c r="H948" s="369"/>
      <c r="I948" s="369"/>
      <c r="J948" s="369"/>
      <c r="K948" s="369"/>
      <c r="L948" s="363"/>
      <c r="M948" s="364"/>
      <c r="N948" s="364"/>
      <c r="O948" s="364"/>
      <c r="P948" s="364"/>
      <c r="Q948" s="364"/>
      <c r="R948" s="364"/>
      <c r="S948" s="364"/>
      <c r="T948" s="364"/>
      <c r="U948" s="364"/>
      <c r="V948" s="365"/>
      <c r="W948" s="37">
        <f>SUM('2. NCCF CAD'!W948,'3. NCCF USD'!W948,'4. NCCF EUR'!W948,'5. NCCF GBP'!W948,'6. NCCF Autres (inclus)'!W948)</f>
        <v>0</v>
      </c>
      <c r="Y948"/>
    </row>
    <row r="949" spans="1:25" x14ac:dyDescent="0.25">
      <c r="A949" s="212"/>
      <c r="B949" s="465"/>
      <c r="C949" s="275"/>
      <c r="D949" s="272" t="s">
        <v>94</v>
      </c>
      <c r="E949" s="273"/>
      <c r="F949" s="273"/>
      <c r="G949" s="367">
        <f t="shared" ref="G949:W949" si="213">SUBTOTAL(9,G950:G951)</f>
        <v>0</v>
      </c>
      <c r="H949" s="368">
        <f t="shared" si="213"/>
        <v>0</v>
      </c>
      <c r="I949" s="369">
        <f t="shared" si="213"/>
        <v>0</v>
      </c>
      <c r="J949" s="369">
        <f t="shared" si="213"/>
        <v>0</v>
      </c>
      <c r="K949" s="370">
        <f t="shared" si="213"/>
        <v>0</v>
      </c>
      <c r="L949" s="364">
        <f t="shared" si="213"/>
        <v>0</v>
      </c>
      <c r="M949" s="364">
        <f t="shared" si="213"/>
        <v>0</v>
      </c>
      <c r="N949" s="364">
        <f t="shared" si="213"/>
        <v>0</v>
      </c>
      <c r="O949" s="364">
        <f t="shared" si="213"/>
        <v>0</v>
      </c>
      <c r="P949" s="364">
        <f t="shared" si="213"/>
        <v>0</v>
      </c>
      <c r="Q949" s="364">
        <f t="shared" si="213"/>
        <v>0</v>
      </c>
      <c r="R949" s="364">
        <f t="shared" si="213"/>
        <v>0</v>
      </c>
      <c r="S949" s="364">
        <f t="shared" si="213"/>
        <v>0</v>
      </c>
      <c r="T949" s="364">
        <f t="shared" si="213"/>
        <v>0</v>
      </c>
      <c r="U949" s="364">
        <f t="shared" si="213"/>
        <v>0</v>
      </c>
      <c r="V949" s="364">
        <f t="shared" si="213"/>
        <v>0</v>
      </c>
      <c r="W949" s="366">
        <f t="shared" si="213"/>
        <v>0</v>
      </c>
      <c r="Y949"/>
    </row>
    <row r="950" spans="1:25" outlineLevel="1" x14ac:dyDescent="0.25">
      <c r="A950" s="212"/>
      <c r="B950" s="465"/>
      <c r="C950" s="272"/>
      <c r="D950" s="272"/>
      <c r="E950" s="273"/>
      <c r="F950" s="274" t="s">
        <v>95</v>
      </c>
      <c r="G950" s="394">
        <f>SUM('2. NCCF CAD'!G950,'3. NCCF USD'!G950,'4. NCCF EUR'!G950,'5. NCCF GBP'!G950,'6. NCCF Autres (inclus)'!G950)</f>
        <v>0</v>
      </c>
      <c r="H950" s="395">
        <f>SUM('2. NCCF CAD'!H950,'3. NCCF USD'!H950,'4. NCCF EUR'!H950,'5. NCCF GBP'!H950,'6. NCCF Autres (inclus)'!H950)</f>
        <v>0</v>
      </c>
      <c r="I950" s="389">
        <f>SUM('2. NCCF CAD'!I950,'3. NCCF USD'!I950,'4. NCCF EUR'!I950,'5. NCCF GBP'!I950,'6. NCCF Autres (inclus)'!I950)</f>
        <v>0</v>
      </c>
      <c r="J950" s="389">
        <f>SUM('2. NCCF CAD'!J950,'3. NCCF USD'!J950,'4. NCCF EUR'!J950,'5. NCCF GBP'!J950,'6. NCCF Autres (inclus)'!J950)</f>
        <v>0</v>
      </c>
      <c r="K950" s="436">
        <f>SUM('2. NCCF CAD'!K950,'3. NCCF USD'!K950,'4. NCCF EUR'!K950,'5. NCCF GBP'!K950,'6. NCCF Autres (inclus)'!K950)</f>
        <v>0</v>
      </c>
      <c r="L950" s="391">
        <f>SUM('2. NCCF CAD'!L950,'3. NCCF USD'!L950,'4. NCCF EUR'!L950,'5. NCCF GBP'!L950,'6. NCCF Autres (inclus)'!L950)</f>
        <v>0</v>
      </c>
      <c r="M950" s="396">
        <f>SUM('2. NCCF CAD'!M950,'3. NCCF USD'!M950,'4. NCCF EUR'!M950,'5. NCCF GBP'!M950,'6. NCCF Autres (inclus)'!M950)</f>
        <v>0</v>
      </c>
      <c r="N950" s="392">
        <f>SUM('2. NCCF CAD'!N950,'3. NCCF USD'!N950,'4. NCCF EUR'!N950,'5. NCCF GBP'!N950,'6. NCCF Autres (inclus)'!N950)</f>
        <v>0</v>
      </c>
      <c r="O950" s="392">
        <f>SUM('2. NCCF CAD'!O950,'3. NCCF USD'!O950,'4. NCCF EUR'!O950,'5. NCCF GBP'!O950,'6. NCCF Autres (inclus)'!O950)</f>
        <v>0</v>
      </c>
      <c r="P950" s="392">
        <f>SUM('2. NCCF CAD'!P950,'3. NCCF USD'!P950,'4. NCCF EUR'!P950,'5. NCCF GBP'!P950,'6. NCCF Autres (inclus)'!P950)</f>
        <v>0</v>
      </c>
      <c r="Q950" s="392">
        <f>SUM('2. NCCF CAD'!Q950,'3. NCCF USD'!Q950,'4. NCCF EUR'!Q950,'5. NCCF GBP'!Q950,'6. NCCF Autres (inclus)'!Q950)</f>
        <v>0</v>
      </c>
      <c r="R950" s="392">
        <f>SUM('2. NCCF CAD'!R950,'3. NCCF USD'!R950,'4. NCCF EUR'!R950,'5. NCCF GBP'!R950,'6. NCCF Autres (inclus)'!R950)</f>
        <v>0</v>
      </c>
      <c r="S950" s="392">
        <f>SUM('2. NCCF CAD'!S950,'3. NCCF USD'!S950,'4. NCCF EUR'!S950,'5. NCCF GBP'!S950,'6. NCCF Autres (inclus)'!S950)</f>
        <v>0</v>
      </c>
      <c r="T950" s="388">
        <f>SUM('2. NCCF CAD'!T950,'3. NCCF USD'!T950,'4. NCCF EUR'!T950,'5. NCCF GBP'!T950,'6. NCCF Autres (inclus)'!T950)</f>
        <v>0</v>
      </c>
      <c r="U950" s="392">
        <f>SUM('2. NCCF CAD'!U950,'3. NCCF USD'!U950,'4. NCCF EUR'!U950,'5. NCCF GBP'!U950,'6. NCCF Autres (inclus)'!U950)</f>
        <v>0</v>
      </c>
      <c r="V950" s="393">
        <f>SUM('2. NCCF CAD'!V950,'3. NCCF USD'!V950,'4. NCCF EUR'!V950,'5. NCCF GBP'!V950,'6. NCCF Autres (inclus)'!V950)</f>
        <v>0</v>
      </c>
      <c r="W950" s="37">
        <f>SUM('2. NCCF CAD'!W950,'3. NCCF USD'!W950,'4. NCCF EUR'!W950,'5. NCCF GBP'!W950,'6. NCCF Autres (inclus)'!W950)</f>
        <v>0</v>
      </c>
      <c r="Y950"/>
    </row>
    <row r="951" spans="1:25" outlineLevel="1" x14ac:dyDescent="0.25">
      <c r="A951" s="212"/>
      <c r="B951" s="465"/>
      <c r="C951" s="272"/>
      <c r="D951" s="272"/>
      <c r="E951" s="273"/>
      <c r="F951" s="274" t="s">
        <v>96</v>
      </c>
      <c r="G951" s="394">
        <f>SUM('2. NCCF CAD'!G951,'3. NCCF USD'!G951,'4. NCCF EUR'!G951,'5. NCCF GBP'!G951,'6. NCCF Autres (inclus)'!G951)</f>
        <v>0</v>
      </c>
      <c r="H951" s="395">
        <f>SUM('2. NCCF CAD'!H951,'3. NCCF USD'!H951,'4. NCCF EUR'!H951,'5. NCCF GBP'!H951,'6. NCCF Autres (inclus)'!H951)</f>
        <v>0</v>
      </c>
      <c r="I951" s="389">
        <f>SUM('2. NCCF CAD'!I951,'3. NCCF USD'!I951,'4. NCCF EUR'!I951,'5. NCCF GBP'!I951,'6. NCCF Autres (inclus)'!I951)</f>
        <v>0</v>
      </c>
      <c r="J951" s="389">
        <f>SUM('2. NCCF CAD'!J951,'3. NCCF USD'!J951,'4. NCCF EUR'!J951,'5. NCCF GBP'!J951,'6. NCCF Autres (inclus)'!J951)</f>
        <v>0</v>
      </c>
      <c r="K951" s="436">
        <f>SUM('2. NCCF CAD'!K951,'3. NCCF USD'!K951,'4. NCCF EUR'!K951,'5. NCCF GBP'!K951,'6. NCCF Autres (inclus)'!K951)</f>
        <v>0</v>
      </c>
      <c r="L951" s="391">
        <f>SUM('2. NCCF CAD'!L951,'3. NCCF USD'!L951,'4. NCCF EUR'!L951,'5. NCCF GBP'!L951,'6. NCCF Autres (inclus)'!L951)</f>
        <v>0</v>
      </c>
      <c r="M951" s="396">
        <f>SUM('2. NCCF CAD'!M951,'3. NCCF USD'!M951,'4. NCCF EUR'!M951,'5. NCCF GBP'!M951,'6. NCCF Autres (inclus)'!M951)</f>
        <v>0</v>
      </c>
      <c r="N951" s="392">
        <f>SUM('2. NCCF CAD'!N951,'3. NCCF USD'!N951,'4. NCCF EUR'!N951,'5. NCCF GBP'!N951,'6. NCCF Autres (inclus)'!N951)</f>
        <v>0</v>
      </c>
      <c r="O951" s="392">
        <f>SUM('2. NCCF CAD'!O951,'3. NCCF USD'!O951,'4. NCCF EUR'!O951,'5. NCCF GBP'!O951,'6. NCCF Autres (inclus)'!O951)</f>
        <v>0</v>
      </c>
      <c r="P951" s="392">
        <f>SUM('2. NCCF CAD'!P951,'3. NCCF USD'!P951,'4. NCCF EUR'!P951,'5. NCCF GBP'!P951,'6. NCCF Autres (inclus)'!P951)</f>
        <v>0</v>
      </c>
      <c r="Q951" s="392">
        <f>SUM('2. NCCF CAD'!Q951,'3. NCCF USD'!Q951,'4. NCCF EUR'!Q951,'5. NCCF GBP'!Q951,'6. NCCF Autres (inclus)'!Q951)</f>
        <v>0</v>
      </c>
      <c r="R951" s="392">
        <f>SUM('2. NCCF CAD'!R951,'3. NCCF USD'!R951,'4. NCCF EUR'!R951,'5. NCCF GBP'!R951,'6. NCCF Autres (inclus)'!R951)</f>
        <v>0</v>
      </c>
      <c r="S951" s="392">
        <f>SUM('2. NCCF CAD'!S951,'3. NCCF USD'!S951,'4. NCCF EUR'!S951,'5. NCCF GBP'!S951,'6. NCCF Autres (inclus)'!S951)</f>
        <v>0</v>
      </c>
      <c r="T951" s="388">
        <f>SUM('2. NCCF CAD'!T951,'3. NCCF USD'!T951,'4. NCCF EUR'!T951,'5. NCCF GBP'!T951,'6. NCCF Autres (inclus)'!T951)</f>
        <v>0</v>
      </c>
      <c r="U951" s="392">
        <f>SUM('2. NCCF CAD'!U951,'3. NCCF USD'!U951,'4. NCCF EUR'!U951,'5. NCCF GBP'!U951,'6. NCCF Autres (inclus)'!U951)</f>
        <v>0</v>
      </c>
      <c r="V951" s="393">
        <f>SUM('2. NCCF CAD'!V951,'3. NCCF USD'!V951,'4. NCCF EUR'!V951,'5. NCCF GBP'!V951,'6. NCCF Autres (inclus)'!V951)</f>
        <v>0</v>
      </c>
      <c r="W951" s="37">
        <f>SUM('2. NCCF CAD'!W951,'3. NCCF USD'!W951,'4. NCCF EUR'!W951,'5. NCCF GBP'!W951,'6. NCCF Autres (inclus)'!W951)</f>
        <v>0</v>
      </c>
      <c r="Y951"/>
    </row>
    <row r="952" spans="1:25" x14ac:dyDescent="0.25">
      <c r="A952" s="212"/>
      <c r="B952" s="465"/>
      <c r="C952" s="272" t="s">
        <v>97</v>
      </c>
      <c r="D952" s="272"/>
      <c r="E952" s="273"/>
      <c r="F952" s="273"/>
      <c r="G952" s="367"/>
      <c r="H952" s="369"/>
      <c r="I952" s="369"/>
      <c r="J952" s="369"/>
      <c r="K952" s="369"/>
      <c r="L952" s="363"/>
      <c r="M952" s="364"/>
      <c r="N952" s="364"/>
      <c r="O952" s="364"/>
      <c r="P952" s="364"/>
      <c r="Q952" s="364"/>
      <c r="R952" s="364"/>
      <c r="S952" s="364"/>
      <c r="T952" s="364"/>
      <c r="U952" s="364"/>
      <c r="V952" s="365"/>
      <c r="W952" s="366"/>
      <c r="Y952"/>
    </row>
    <row r="953" spans="1:25" x14ac:dyDescent="0.25">
      <c r="A953" s="212"/>
      <c r="B953" s="465"/>
      <c r="C953" s="272"/>
      <c r="D953" s="272" t="s">
        <v>98</v>
      </c>
      <c r="E953" s="275"/>
      <c r="F953" s="273"/>
      <c r="G953" s="367"/>
      <c r="H953" s="369"/>
      <c r="I953" s="369"/>
      <c r="J953" s="369"/>
      <c r="K953" s="369"/>
      <c r="L953" s="363"/>
      <c r="M953" s="364"/>
      <c r="N953" s="364"/>
      <c r="O953" s="364"/>
      <c r="P953" s="364"/>
      <c r="Q953" s="364"/>
      <c r="R953" s="364"/>
      <c r="S953" s="364"/>
      <c r="T953" s="364"/>
      <c r="U953" s="364"/>
      <c r="V953" s="365"/>
      <c r="W953" s="366"/>
      <c r="Y953"/>
    </row>
    <row r="954" spans="1:25" x14ac:dyDescent="0.25">
      <c r="A954" s="212"/>
      <c r="B954" s="465"/>
      <c r="C954" s="272"/>
      <c r="D954" s="272"/>
      <c r="E954" s="273" t="s">
        <v>99</v>
      </c>
      <c r="F954" s="273"/>
      <c r="G954" s="367">
        <f t="shared" ref="G954:W954" si="214">SUBTOTAL(9,G955:G958)</f>
        <v>0</v>
      </c>
      <c r="H954" s="368">
        <f t="shared" si="214"/>
        <v>0</v>
      </c>
      <c r="I954" s="369">
        <f t="shared" si="214"/>
        <v>0</v>
      </c>
      <c r="J954" s="369">
        <f t="shared" si="214"/>
        <v>0</v>
      </c>
      <c r="K954" s="370">
        <f t="shared" si="214"/>
        <v>0</v>
      </c>
      <c r="L954" s="364">
        <f t="shared" si="214"/>
        <v>0</v>
      </c>
      <c r="M954" s="364">
        <f t="shared" si="214"/>
        <v>0</v>
      </c>
      <c r="N954" s="364">
        <f t="shared" si="214"/>
        <v>0</v>
      </c>
      <c r="O954" s="364">
        <f t="shared" si="214"/>
        <v>0</v>
      </c>
      <c r="P954" s="364">
        <f t="shared" si="214"/>
        <v>0</v>
      </c>
      <c r="Q954" s="364">
        <f t="shared" si="214"/>
        <v>0</v>
      </c>
      <c r="R954" s="364">
        <f t="shared" si="214"/>
        <v>0</v>
      </c>
      <c r="S954" s="364">
        <f t="shared" si="214"/>
        <v>0</v>
      </c>
      <c r="T954" s="364">
        <f t="shared" si="214"/>
        <v>0</v>
      </c>
      <c r="U954" s="364">
        <f t="shared" si="214"/>
        <v>0</v>
      </c>
      <c r="V954" s="364">
        <f t="shared" si="214"/>
        <v>0</v>
      </c>
      <c r="W954" s="366">
        <f t="shared" si="214"/>
        <v>0</v>
      </c>
      <c r="Y954"/>
    </row>
    <row r="955" spans="1:25" outlineLevel="1" x14ac:dyDescent="0.25">
      <c r="A955" s="212"/>
      <c r="B955" s="465"/>
      <c r="C955" s="273"/>
      <c r="D955" s="275"/>
      <c r="E955" s="275"/>
      <c r="F955" s="274" t="s">
        <v>100</v>
      </c>
      <c r="G955" s="394">
        <f>SUM('2. NCCF CAD'!G955,'3. NCCF USD'!G955,'4. NCCF EUR'!G955,'5. NCCF GBP'!G955,'6. NCCF Autres (inclus)'!G955)</f>
        <v>0</v>
      </c>
      <c r="H955" s="395">
        <f>SUM('2. NCCF CAD'!H955,'3. NCCF USD'!H955,'4. NCCF EUR'!H955,'5. NCCF GBP'!H955,'6. NCCF Autres (inclus)'!H955)</f>
        <v>0</v>
      </c>
      <c r="I955" s="33"/>
      <c r="J955" s="33"/>
      <c r="K955" s="33"/>
      <c r="L955" s="34"/>
      <c r="M955" s="33"/>
      <c r="N955" s="33"/>
      <c r="O955" s="33"/>
      <c r="P955" s="33"/>
      <c r="Q955" s="33"/>
      <c r="R955" s="33"/>
      <c r="S955" s="33"/>
      <c r="T955" s="33"/>
      <c r="U955" s="33"/>
      <c r="V955" s="35"/>
      <c r="W955" s="37">
        <f>SUM('2. NCCF CAD'!W955,'3. NCCF USD'!W955,'4. NCCF EUR'!W955,'5. NCCF GBP'!W955,'6. NCCF Autres (inclus)'!W955)</f>
        <v>0</v>
      </c>
      <c r="Y955"/>
    </row>
    <row r="956" spans="1:25" outlineLevel="1" x14ac:dyDescent="0.25">
      <c r="A956" s="212"/>
      <c r="B956" s="465"/>
      <c r="C956" s="273"/>
      <c r="D956" s="275"/>
      <c r="E956" s="275"/>
      <c r="F956" s="274" t="s">
        <v>101</v>
      </c>
      <c r="G956" s="394">
        <f>SUM('2. NCCF CAD'!G956,'3. NCCF USD'!G956,'4. NCCF EUR'!G956,'5. NCCF GBP'!G956,'6. NCCF Autres (inclus)'!G956)</f>
        <v>0</v>
      </c>
      <c r="H956" s="395">
        <f>SUM('2. NCCF CAD'!H956,'3. NCCF USD'!H956,'4. NCCF EUR'!H956,'5. NCCF GBP'!H956,'6. NCCF Autres (inclus)'!H956)</f>
        <v>0</v>
      </c>
      <c r="I956" s="33"/>
      <c r="J956" s="33"/>
      <c r="K956" s="33"/>
      <c r="L956" s="34"/>
      <c r="M956" s="33"/>
      <c r="N956" s="33"/>
      <c r="O956" s="33"/>
      <c r="P956" s="33"/>
      <c r="Q956" s="33"/>
      <c r="R956" s="33"/>
      <c r="S956" s="33"/>
      <c r="T956" s="33"/>
      <c r="U956" s="33"/>
      <c r="V956" s="35"/>
      <c r="W956" s="37">
        <f>SUM('2. NCCF CAD'!W956,'3. NCCF USD'!W956,'4. NCCF EUR'!W956,'5. NCCF GBP'!W956,'6. NCCF Autres (inclus)'!W956)</f>
        <v>0</v>
      </c>
      <c r="Y956"/>
    </row>
    <row r="957" spans="1:25" outlineLevel="1" x14ac:dyDescent="0.25">
      <c r="A957" s="212"/>
      <c r="B957" s="465"/>
      <c r="C957" s="273"/>
      <c r="D957" s="275"/>
      <c r="E957" s="275"/>
      <c r="F957" s="274" t="s">
        <v>102</v>
      </c>
      <c r="G957" s="394">
        <f>SUM('2. NCCF CAD'!G957,'3. NCCF USD'!G957,'4. NCCF EUR'!G957,'5. NCCF GBP'!G957,'6. NCCF Autres (inclus)'!G957)</f>
        <v>0</v>
      </c>
      <c r="H957" s="395">
        <f>SUM('2. NCCF CAD'!H957,'3. NCCF USD'!H957,'4. NCCF EUR'!H957,'5. NCCF GBP'!H957,'6. NCCF Autres (inclus)'!H957)</f>
        <v>0</v>
      </c>
      <c r="I957" s="389">
        <f>SUM('2. NCCF CAD'!I957,'3. NCCF USD'!I957,'4. NCCF EUR'!I957,'5. NCCF GBP'!I957,'6. NCCF Autres (inclus)'!I957)</f>
        <v>0</v>
      </c>
      <c r="J957" s="389">
        <f>SUM('2. NCCF CAD'!J957,'3. NCCF USD'!J957,'4. NCCF EUR'!J957,'5. NCCF GBP'!J957,'6. NCCF Autres (inclus)'!J957)</f>
        <v>0</v>
      </c>
      <c r="K957" s="436">
        <f>SUM('2. NCCF CAD'!K957,'3. NCCF USD'!K957,'4. NCCF EUR'!K957,'5. NCCF GBP'!K957,'6. NCCF Autres (inclus)'!K957)</f>
        <v>0</v>
      </c>
      <c r="L957" s="391">
        <f>SUM('2. NCCF CAD'!L957,'3. NCCF USD'!L957,'4. NCCF EUR'!L957,'5. NCCF GBP'!L957,'6. NCCF Autres (inclus)'!L957)</f>
        <v>0</v>
      </c>
      <c r="M957" s="396">
        <f>SUM('2. NCCF CAD'!M957,'3. NCCF USD'!M957,'4. NCCF EUR'!M957,'5. NCCF GBP'!M957,'6. NCCF Autres (inclus)'!M957)</f>
        <v>0</v>
      </c>
      <c r="N957" s="392">
        <f>SUM('2. NCCF CAD'!N957,'3. NCCF USD'!N957,'4. NCCF EUR'!N957,'5. NCCF GBP'!N957,'6. NCCF Autres (inclus)'!N957)</f>
        <v>0</v>
      </c>
      <c r="O957" s="392">
        <f>SUM('2. NCCF CAD'!O957,'3. NCCF USD'!O957,'4. NCCF EUR'!O957,'5. NCCF GBP'!O957,'6. NCCF Autres (inclus)'!O957)</f>
        <v>0</v>
      </c>
      <c r="P957" s="392">
        <f>SUM('2. NCCF CAD'!P957,'3. NCCF USD'!P957,'4. NCCF EUR'!P957,'5. NCCF GBP'!P957,'6. NCCF Autres (inclus)'!P957)</f>
        <v>0</v>
      </c>
      <c r="Q957" s="392">
        <f>SUM('2. NCCF CAD'!Q957,'3. NCCF USD'!Q957,'4. NCCF EUR'!Q957,'5. NCCF GBP'!Q957,'6. NCCF Autres (inclus)'!Q957)</f>
        <v>0</v>
      </c>
      <c r="R957" s="392">
        <f>SUM('2. NCCF CAD'!R957,'3. NCCF USD'!R957,'4. NCCF EUR'!R957,'5. NCCF GBP'!R957,'6. NCCF Autres (inclus)'!R957)</f>
        <v>0</v>
      </c>
      <c r="S957" s="392">
        <f>SUM('2. NCCF CAD'!S957,'3. NCCF USD'!S957,'4. NCCF EUR'!S957,'5. NCCF GBP'!S957,'6. NCCF Autres (inclus)'!S957)</f>
        <v>0</v>
      </c>
      <c r="T957" s="388">
        <f>SUM('2. NCCF CAD'!T957,'3. NCCF USD'!T957,'4. NCCF EUR'!T957,'5. NCCF GBP'!T957,'6. NCCF Autres (inclus)'!T957)</f>
        <v>0</v>
      </c>
      <c r="U957" s="392">
        <f>SUM('2. NCCF CAD'!U957,'3. NCCF USD'!U957,'4. NCCF EUR'!U957,'5. NCCF GBP'!U957,'6. NCCF Autres (inclus)'!U957)</f>
        <v>0</v>
      </c>
      <c r="V957" s="393">
        <f>SUM('2. NCCF CAD'!V957,'3. NCCF USD'!V957,'4. NCCF EUR'!V957,'5. NCCF GBP'!V957,'6. NCCF Autres (inclus)'!V957)</f>
        <v>0</v>
      </c>
      <c r="W957" s="37">
        <f>SUM('2. NCCF CAD'!W957,'3. NCCF USD'!W957,'4. NCCF EUR'!W957,'5. NCCF GBP'!W957,'6. NCCF Autres (inclus)'!W957)</f>
        <v>0</v>
      </c>
      <c r="Y957"/>
    </row>
    <row r="958" spans="1:25" outlineLevel="1" x14ac:dyDescent="0.25">
      <c r="A958" s="212"/>
      <c r="B958" s="465"/>
      <c r="C958" s="273"/>
      <c r="D958" s="275"/>
      <c r="E958" s="275"/>
      <c r="F958" s="274" t="s">
        <v>103</v>
      </c>
      <c r="G958" s="394">
        <f>SUM('2. NCCF CAD'!G958,'3. NCCF USD'!G958,'4. NCCF EUR'!G958,'5. NCCF GBP'!G958,'6. NCCF Autres (inclus)'!G958)</f>
        <v>0</v>
      </c>
      <c r="H958" s="395">
        <f>SUM('2. NCCF CAD'!H958,'3. NCCF USD'!H958,'4. NCCF EUR'!H958,'5. NCCF GBP'!H958,'6. NCCF Autres (inclus)'!H958)</f>
        <v>0</v>
      </c>
      <c r="I958" s="389">
        <f>SUM('2. NCCF CAD'!I958,'3. NCCF USD'!I958,'4. NCCF EUR'!I958,'5. NCCF GBP'!I958,'6. NCCF Autres (inclus)'!I958)</f>
        <v>0</v>
      </c>
      <c r="J958" s="389">
        <f>SUM('2. NCCF CAD'!J958,'3. NCCF USD'!J958,'4. NCCF EUR'!J958,'5. NCCF GBP'!J958,'6. NCCF Autres (inclus)'!J958)</f>
        <v>0</v>
      </c>
      <c r="K958" s="436">
        <f>SUM('2. NCCF CAD'!K958,'3. NCCF USD'!K958,'4. NCCF EUR'!K958,'5. NCCF GBP'!K958,'6. NCCF Autres (inclus)'!K958)</f>
        <v>0</v>
      </c>
      <c r="L958" s="391">
        <f>SUM('2. NCCF CAD'!L958,'3. NCCF USD'!L958,'4. NCCF EUR'!L958,'5. NCCF GBP'!L958,'6. NCCF Autres (inclus)'!L958)</f>
        <v>0</v>
      </c>
      <c r="M958" s="396">
        <f>SUM('2. NCCF CAD'!M958,'3. NCCF USD'!M958,'4. NCCF EUR'!M958,'5. NCCF GBP'!M958,'6. NCCF Autres (inclus)'!M958)</f>
        <v>0</v>
      </c>
      <c r="N958" s="392">
        <f>SUM('2. NCCF CAD'!N958,'3. NCCF USD'!N958,'4. NCCF EUR'!N958,'5. NCCF GBP'!N958,'6. NCCF Autres (inclus)'!N958)</f>
        <v>0</v>
      </c>
      <c r="O958" s="392">
        <f>SUM('2. NCCF CAD'!O958,'3. NCCF USD'!O958,'4. NCCF EUR'!O958,'5. NCCF GBP'!O958,'6. NCCF Autres (inclus)'!O958)</f>
        <v>0</v>
      </c>
      <c r="P958" s="392">
        <f>SUM('2. NCCF CAD'!P958,'3. NCCF USD'!P958,'4. NCCF EUR'!P958,'5. NCCF GBP'!P958,'6. NCCF Autres (inclus)'!P958)</f>
        <v>0</v>
      </c>
      <c r="Q958" s="392">
        <f>SUM('2. NCCF CAD'!Q958,'3. NCCF USD'!Q958,'4. NCCF EUR'!Q958,'5. NCCF GBP'!Q958,'6. NCCF Autres (inclus)'!Q958)</f>
        <v>0</v>
      </c>
      <c r="R958" s="392">
        <f>SUM('2. NCCF CAD'!R958,'3. NCCF USD'!R958,'4. NCCF EUR'!R958,'5. NCCF GBP'!R958,'6. NCCF Autres (inclus)'!R958)</f>
        <v>0</v>
      </c>
      <c r="S958" s="392">
        <f>SUM('2. NCCF CAD'!S958,'3. NCCF USD'!S958,'4. NCCF EUR'!S958,'5. NCCF GBP'!S958,'6. NCCF Autres (inclus)'!S958)</f>
        <v>0</v>
      </c>
      <c r="T958" s="388">
        <f>SUM('2. NCCF CAD'!T958,'3. NCCF USD'!T958,'4. NCCF EUR'!T958,'5. NCCF GBP'!T958,'6. NCCF Autres (inclus)'!T958)</f>
        <v>0</v>
      </c>
      <c r="U958" s="392">
        <f>SUM('2. NCCF CAD'!U958,'3. NCCF USD'!U958,'4. NCCF EUR'!U958,'5. NCCF GBP'!U958,'6. NCCF Autres (inclus)'!U958)</f>
        <v>0</v>
      </c>
      <c r="V958" s="393">
        <f>SUM('2. NCCF CAD'!V958,'3. NCCF USD'!V958,'4. NCCF EUR'!V958,'5. NCCF GBP'!V958,'6. NCCF Autres (inclus)'!V958)</f>
        <v>0</v>
      </c>
      <c r="W958" s="37">
        <f>SUM('2. NCCF CAD'!W958,'3. NCCF USD'!W958,'4. NCCF EUR'!W958,'5. NCCF GBP'!W958,'6. NCCF Autres (inclus)'!W958)</f>
        <v>0</v>
      </c>
      <c r="Y958"/>
    </row>
    <row r="959" spans="1:25" x14ac:dyDescent="0.25">
      <c r="A959" s="212"/>
      <c r="B959" s="465"/>
      <c r="C959" s="273"/>
      <c r="D959" s="275"/>
      <c r="E959" s="273" t="s">
        <v>104</v>
      </c>
      <c r="F959" s="273"/>
      <c r="G959" s="367">
        <f t="shared" ref="G959:W959" si="215">SUBTOTAL(9,G960:G961)</f>
        <v>0</v>
      </c>
      <c r="H959" s="368">
        <f t="shared" si="215"/>
        <v>0</v>
      </c>
      <c r="I959" s="369">
        <f t="shared" si="215"/>
        <v>0</v>
      </c>
      <c r="J959" s="369">
        <f t="shared" si="215"/>
        <v>0</v>
      </c>
      <c r="K959" s="370">
        <f t="shared" si="215"/>
        <v>0</v>
      </c>
      <c r="L959" s="364">
        <f t="shared" si="215"/>
        <v>0</v>
      </c>
      <c r="M959" s="364">
        <f t="shared" si="215"/>
        <v>0</v>
      </c>
      <c r="N959" s="364">
        <f t="shared" si="215"/>
        <v>0</v>
      </c>
      <c r="O959" s="364">
        <f t="shared" si="215"/>
        <v>0</v>
      </c>
      <c r="P959" s="364">
        <f t="shared" si="215"/>
        <v>0</v>
      </c>
      <c r="Q959" s="364">
        <f t="shared" si="215"/>
        <v>0</v>
      </c>
      <c r="R959" s="364">
        <f t="shared" si="215"/>
        <v>0</v>
      </c>
      <c r="S959" s="364">
        <f t="shared" si="215"/>
        <v>0</v>
      </c>
      <c r="T959" s="364">
        <f t="shared" si="215"/>
        <v>0</v>
      </c>
      <c r="U959" s="364">
        <f t="shared" si="215"/>
        <v>0</v>
      </c>
      <c r="V959" s="364">
        <f t="shared" si="215"/>
        <v>0</v>
      </c>
      <c r="W959" s="366">
        <f t="shared" si="215"/>
        <v>0</v>
      </c>
      <c r="Y959"/>
    </row>
    <row r="960" spans="1:25" outlineLevel="1" x14ac:dyDescent="0.25">
      <c r="A960" s="212"/>
      <c r="B960" s="465"/>
      <c r="C960" s="273"/>
      <c r="D960" s="275"/>
      <c r="E960" s="275"/>
      <c r="F960" s="274" t="s">
        <v>105</v>
      </c>
      <c r="G960" s="394">
        <f>SUM('2. NCCF CAD'!G960,'3. NCCF USD'!G960,'4. NCCF EUR'!G960,'5. NCCF GBP'!G960,'6. NCCF Autres (inclus)'!G960)</f>
        <v>0</v>
      </c>
      <c r="H960" s="369"/>
      <c r="I960" s="369"/>
      <c r="J960" s="369"/>
      <c r="K960" s="379"/>
      <c r="L960" s="364"/>
      <c r="M960" s="364"/>
      <c r="N960" s="364"/>
      <c r="O960" s="364"/>
      <c r="P960" s="364"/>
      <c r="Q960" s="364"/>
      <c r="R960" s="364"/>
      <c r="S960" s="364"/>
      <c r="T960" s="364"/>
      <c r="U960" s="364"/>
      <c r="V960" s="364"/>
      <c r="W960" s="37">
        <f>SUM('2. NCCF CAD'!W960,'3. NCCF USD'!W960,'4. NCCF EUR'!W960,'5. NCCF GBP'!W960,'6. NCCF Autres (inclus)'!W960)</f>
        <v>0</v>
      </c>
      <c r="Y960"/>
    </row>
    <row r="961" spans="1:25" outlineLevel="1" x14ac:dyDescent="0.25">
      <c r="A961" s="212"/>
      <c r="B961" s="465"/>
      <c r="C961" s="273"/>
      <c r="D961" s="275"/>
      <c r="E961" s="275"/>
      <c r="F961" s="274" t="s">
        <v>106</v>
      </c>
      <c r="G961" s="394">
        <f>SUM('2. NCCF CAD'!G961,'3. NCCF USD'!G961,'4. NCCF EUR'!G961,'5. NCCF GBP'!G961,'6. NCCF Autres (inclus)'!G961)</f>
        <v>0</v>
      </c>
      <c r="H961" s="395">
        <f>SUM('2. NCCF CAD'!H961,'3. NCCF USD'!H961,'4. NCCF EUR'!H961,'5. NCCF GBP'!H961,'6. NCCF Autres (inclus)'!H961)</f>
        <v>0</v>
      </c>
      <c r="I961" s="389">
        <f>SUM('2. NCCF CAD'!I961,'3. NCCF USD'!I961,'4. NCCF EUR'!I961,'5. NCCF GBP'!I961,'6. NCCF Autres (inclus)'!I961)</f>
        <v>0</v>
      </c>
      <c r="J961" s="389">
        <f>SUM('2. NCCF CAD'!J961,'3. NCCF USD'!J961,'4. NCCF EUR'!J961,'5. NCCF GBP'!J961,'6. NCCF Autres (inclus)'!J961)</f>
        <v>0</v>
      </c>
      <c r="K961" s="436">
        <f>SUM('2. NCCF CAD'!K961,'3. NCCF USD'!K961,'4. NCCF EUR'!K961,'5. NCCF GBP'!K961,'6. NCCF Autres (inclus)'!K961)</f>
        <v>0</v>
      </c>
      <c r="L961" s="391">
        <f>SUM('2. NCCF CAD'!L961,'3. NCCF USD'!L961,'4. NCCF EUR'!L961,'5. NCCF GBP'!L961,'6. NCCF Autres (inclus)'!L961)</f>
        <v>0</v>
      </c>
      <c r="M961" s="396">
        <f>SUM('2. NCCF CAD'!M961,'3. NCCF USD'!M961,'4. NCCF EUR'!M961,'5. NCCF GBP'!M961,'6. NCCF Autres (inclus)'!M961)</f>
        <v>0</v>
      </c>
      <c r="N961" s="392">
        <f>SUM('2. NCCF CAD'!N961,'3. NCCF USD'!N961,'4. NCCF EUR'!N961,'5. NCCF GBP'!N961,'6. NCCF Autres (inclus)'!N961)</f>
        <v>0</v>
      </c>
      <c r="O961" s="392">
        <f>SUM('2. NCCF CAD'!O961,'3. NCCF USD'!O961,'4. NCCF EUR'!O961,'5. NCCF GBP'!O961,'6. NCCF Autres (inclus)'!O961)</f>
        <v>0</v>
      </c>
      <c r="P961" s="392">
        <f>SUM('2. NCCF CAD'!P961,'3. NCCF USD'!P961,'4. NCCF EUR'!P961,'5. NCCF GBP'!P961,'6. NCCF Autres (inclus)'!P961)</f>
        <v>0</v>
      </c>
      <c r="Q961" s="392">
        <f>SUM('2. NCCF CAD'!Q961,'3. NCCF USD'!Q961,'4. NCCF EUR'!Q961,'5. NCCF GBP'!Q961,'6. NCCF Autres (inclus)'!Q961)</f>
        <v>0</v>
      </c>
      <c r="R961" s="392">
        <f>SUM('2. NCCF CAD'!R961,'3. NCCF USD'!R961,'4. NCCF EUR'!R961,'5. NCCF GBP'!R961,'6. NCCF Autres (inclus)'!R961)</f>
        <v>0</v>
      </c>
      <c r="S961" s="392">
        <f>SUM('2. NCCF CAD'!S961,'3. NCCF USD'!S961,'4. NCCF EUR'!S961,'5. NCCF GBP'!S961,'6. NCCF Autres (inclus)'!S961)</f>
        <v>0</v>
      </c>
      <c r="T961" s="388">
        <f>SUM('2. NCCF CAD'!T961,'3. NCCF USD'!T961,'4. NCCF EUR'!T961,'5. NCCF GBP'!T961,'6. NCCF Autres (inclus)'!T961)</f>
        <v>0</v>
      </c>
      <c r="U961" s="392">
        <f>SUM('2. NCCF CAD'!U961,'3. NCCF USD'!U961,'4. NCCF EUR'!U961,'5. NCCF GBP'!U961,'6. NCCF Autres (inclus)'!U961)</f>
        <v>0</v>
      </c>
      <c r="V961" s="393">
        <f>SUM('2. NCCF CAD'!V961,'3. NCCF USD'!V961,'4. NCCF EUR'!V961,'5. NCCF GBP'!V961,'6. NCCF Autres (inclus)'!V961)</f>
        <v>0</v>
      </c>
      <c r="W961" s="37">
        <f>SUM('2. NCCF CAD'!W961,'3. NCCF USD'!W961,'4. NCCF EUR'!W961,'5. NCCF GBP'!W961,'6. NCCF Autres (inclus)'!W961)</f>
        <v>0</v>
      </c>
      <c r="Y961"/>
    </row>
    <row r="962" spans="1:25" x14ac:dyDescent="0.25">
      <c r="A962" s="212"/>
      <c r="B962" s="465"/>
      <c r="C962" s="273"/>
      <c r="D962" s="275"/>
      <c r="E962" s="273" t="s">
        <v>107</v>
      </c>
      <c r="F962" s="273"/>
      <c r="G962" s="367">
        <f t="shared" ref="G962:W962" si="216">SUBTOTAL(9,G963:G964)</f>
        <v>0</v>
      </c>
      <c r="H962" s="368">
        <f t="shared" si="216"/>
        <v>0</v>
      </c>
      <c r="I962" s="369">
        <f t="shared" si="216"/>
        <v>0</v>
      </c>
      <c r="J962" s="369">
        <f t="shared" si="216"/>
        <v>0</v>
      </c>
      <c r="K962" s="370">
        <f t="shared" si="216"/>
        <v>0</v>
      </c>
      <c r="L962" s="364">
        <f t="shared" si="216"/>
        <v>0</v>
      </c>
      <c r="M962" s="364">
        <f t="shared" si="216"/>
        <v>0</v>
      </c>
      <c r="N962" s="364">
        <f t="shared" si="216"/>
        <v>0</v>
      </c>
      <c r="O962" s="364">
        <f t="shared" si="216"/>
        <v>0</v>
      </c>
      <c r="P962" s="364">
        <f t="shared" si="216"/>
        <v>0</v>
      </c>
      <c r="Q962" s="364">
        <f t="shared" si="216"/>
        <v>0</v>
      </c>
      <c r="R962" s="364">
        <f t="shared" si="216"/>
        <v>0</v>
      </c>
      <c r="S962" s="364">
        <f t="shared" si="216"/>
        <v>0</v>
      </c>
      <c r="T962" s="364">
        <f t="shared" si="216"/>
        <v>0</v>
      </c>
      <c r="U962" s="364">
        <f t="shared" si="216"/>
        <v>0</v>
      </c>
      <c r="V962" s="364">
        <f t="shared" si="216"/>
        <v>0</v>
      </c>
      <c r="W962" s="366">
        <f t="shared" si="216"/>
        <v>0</v>
      </c>
      <c r="Y962"/>
    </row>
    <row r="963" spans="1:25" outlineLevel="1" x14ac:dyDescent="0.25">
      <c r="A963" s="212"/>
      <c r="B963" s="465"/>
      <c r="C963" s="273"/>
      <c r="D963" s="275"/>
      <c r="E963" s="275"/>
      <c r="F963" s="274" t="s">
        <v>108</v>
      </c>
      <c r="G963" s="394">
        <f>SUM('2. NCCF CAD'!G963,'3. NCCF USD'!G963,'4. NCCF EUR'!G963,'5. NCCF GBP'!G963,'6. NCCF Autres (inclus)'!G963)</f>
        <v>0</v>
      </c>
      <c r="H963" s="369"/>
      <c r="I963" s="369"/>
      <c r="J963" s="369"/>
      <c r="K963" s="379"/>
      <c r="L963" s="364"/>
      <c r="M963" s="364"/>
      <c r="N963" s="364"/>
      <c r="O963" s="364"/>
      <c r="P963" s="364"/>
      <c r="Q963" s="364"/>
      <c r="R963" s="364"/>
      <c r="S963" s="364"/>
      <c r="T963" s="364"/>
      <c r="U963" s="364"/>
      <c r="V963" s="364"/>
      <c r="W963" s="37">
        <f>SUM('2. NCCF CAD'!W963,'3. NCCF USD'!W963,'4. NCCF EUR'!W963,'5. NCCF GBP'!W963,'6. NCCF Autres (inclus)'!W963)</f>
        <v>0</v>
      </c>
      <c r="Y963"/>
    </row>
    <row r="964" spans="1:25" outlineLevel="1" x14ac:dyDescent="0.25">
      <c r="A964" s="212"/>
      <c r="B964" s="465"/>
      <c r="C964" s="273"/>
      <c r="D964" s="275"/>
      <c r="E964" s="275"/>
      <c r="F964" s="274" t="s">
        <v>106</v>
      </c>
      <c r="G964" s="394">
        <f>SUM('2. NCCF CAD'!G964,'3. NCCF USD'!G964,'4. NCCF EUR'!G964,'5. NCCF GBP'!G964,'6. NCCF Autres (inclus)'!G964)</f>
        <v>0</v>
      </c>
      <c r="H964" s="395">
        <f>SUM('2. NCCF CAD'!H964,'3. NCCF USD'!H964,'4. NCCF EUR'!H964,'5. NCCF GBP'!H964,'6. NCCF Autres (inclus)'!H964)</f>
        <v>0</v>
      </c>
      <c r="I964" s="389">
        <f>SUM('2. NCCF CAD'!I964,'3. NCCF USD'!I964,'4. NCCF EUR'!I964,'5. NCCF GBP'!I964,'6. NCCF Autres (inclus)'!I964)</f>
        <v>0</v>
      </c>
      <c r="J964" s="389">
        <f>SUM('2. NCCF CAD'!J964,'3. NCCF USD'!J964,'4. NCCF EUR'!J964,'5. NCCF GBP'!J964,'6. NCCF Autres (inclus)'!J964)</f>
        <v>0</v>
      </c>
      <c r="K964" s="436">
        <f>SUM('2. NCCF CAD'!K964,'3. NCCF USD'!K964,'4. NCCF EUR'!K964,'5. NCCF GBP'!K964,'6. NCCF Autres (inclus)'!K964)</f>
        <v>0</v>
      </c>
      <c r="L964" s="400">
        <f>SUM('2. NCCF CAD'!L964,'3. NCCF USD'!L964,'4. NCCF EUR'!L964,'5. NCCF GBP'!L964,'6. NCCF Autres (inclus)'!L964)</f>
        <v>0</v>
      </c>
      <c r="M964" s="392">
        <f>SUM('2. NCCF CAD'!M964,'3. NCCF USD'!M964,'4. NCCF EUR'!M964,'5. NCCF GBP'!M964,'6. NCCF Autres (inclus)'!M964)</f>
        <v>0</v>
      </c>
      <c r="N964" s="392">
        <f>SUM('2. NCCF CAD'!N964,'3. NCCF USD'!N964,'4. NCCF EUR'!N964,'5. NCCF GBP'!N964,'6. NCCF Autres (inclus)'!N964)</f>
        <v>0</v>
      </c>
      <c r="O964" s="392">
        <f>SUM('2. NCCF CAD'!O964,'3. NCCF USD'!O964,'4. NCCF EUR'!O964,'5. NCCF GBP'!O964,'6. NCCF Autres (inclus)'!O964)</f>
        <v>0</v>
      </c>
      <c r="P964" s="392">
        <f>SUM('2. NCCF CAD'!P964,'3. NCCF USD'!P964,'4. NCCF EUR'!P964,'5. NCCF GBP'!P964,'6. NCCF Autres (inclus)'!P964)</f>
        <v>0</v>
      </c>
      <c r="Q964" s="392">
        <f>SUM('2. NCCF CAD'!Q964,'3. NCCF USD'!Q964,'4. NCCF EUR'!Q964,'5. NCCF GBP'!Q964,'6. NCCF Autres (inclus)'!Q964)</f>
        <v>0</v>
      </c>
      <c r="R964" s="392">
        <f>SUM('2. NCCF CAD'!R964,'3. NCCF USD'!R964,'4. NCCF EUR'!R964,'5. NCCF GBP'!R964,'6. NCCF Autres (inclus)'!R964)</f>
        <v>0</v>
      </c>
      <c r="S964" s="392">
        <f>SUM('2. NCCF CAD'!S964,'3. NCCF USD'!S964,'4. NCCF EUR'!S964,'5. NCCF GBP'!S964,'6. NCCF Autres (inclus)'!S964)</f>
        <v>0</v>
      </c>
      <c r="T964" s="388">
        <f>SUM('2. NCCF CAD'!T964,'3. NCCF USD'!T964,'4. NCCF EUR'!T964,'5. NCCF GBP'!T964,'6. NCCF Autres (inclus)'!T964)</f>
        <v>0</v>
      </c>
      <c r="U964" s="392">
        <f>SUM('2. NCCF CAD'!U964,'3. NCCF USD'!U964,'4. NCCF EUR'!U964,'5. NCCF GBP'!U964,'6. NCCF Autres (inclus)'!U964)</f>
        <v>0</v>
      </c>
      <c r="V964" s="393">
        <f>SUM('2. NCCF CAD'!V964,'3. NCCF USD'!V964,'4. NCCF EUR'!V964,'5. NCCF GBP'!V964,'6. NCCF Autres (inclus)'!V964)</f>
        <v>0</v>
      </c>
      <c r="W964" s="37">
        <f>SUM('2. NCCF CAD'!W964,'3. NCCF USD'!W964,'4. NCCF EUR'!W964,'5. NCCF GBP'!W964,'6. NCCF Autres (inclus)'!W964)</f>
        <v>0</v>
      </c>
      <c r="Y964"/>
    </row>
    <row r="965" spans="1:25" x14ac:dyDescent="0.25">
      <c r="A965" s="212"/>
      <c r="B965" s="465"/>
      <c r="C965" s="272"/>
      <c r="D965" s="272" t="s">
        <v>109</v>
      </c>
      <c r="E965" s="275"/>
      <c r="F965" s="273"/>
      <c r="G965" s="367"/>
      <c r="H965" s="369"/>
      <c r="I965" s="369"/>
      <c r="J965" s="369"/>
      <c r="K965" s="369"/>
      <c r="L965" s="363"/>
      <c r="M965" s="364"/>
      <c r="N965" s="364"/>
      <c r="O965" s="364"/>
      <c r="P965" s="364"/>
      <c r="Q965" s="364"/>
      <c r="R965" s="364"/>
      <c r="S965" s="364"/>
      <c r="T965" s="364"/>
      <c r="U965" s="364"/>
      <c r="V965" s="365"/>
      <c r="W965" s="366"/>
      <c r="Y965"/>
    </row>
    <row r="966" spans="1:25" x14ac:dyDescent="0.25">
      <c r="A966" s="212"/>
      <c r="B966" s="465"/>
      <c r="C966" s="272"/>
      <c r="D966" s="272"/>
      <c r="E966" s="273" t="s">
        <v>110</v>
      </c>
      <c r="F966" s="273"/>
      <c r="G966" s="367">
        <f t="shared" ref="G966:W966" si="217">SUBTOTAL(9,G967:G970)</f>
        <v>0</v>
      </c>
      <c r="H966" s="368">
        <f t="shared" si="217"/>
        <v>0</v>
      </c>
      <c r="I966" s="369">
        <f t="shared" si="217"/>
        <v>0</v>
      </c>
      <c r="J966" s="369">
        <f t="shared" si="217"/>
        <v>0</v>
      </c>
      <c r="K966" s="370">
        <f t="shared" si="217"/>
        <v>0</v>
      </c>
      <c r="L966" s="364">
        <f t="shared" si="217"/>
        <v>0</v>
      </c>
      <c r="M966" s="364">
        <f t="shared" si="217"/>
        <v>0</v>
      </c>
      <c r="N966" s="364">
        <f t="shared" si="217"/>
        <v>0</v>
      </c>
      <c r="O966" s="364">
        <f t="shared" si="217"/>
        <v>0</v>
      </c>
      <c r="P966" s="364">
        <f t="shared" si="217"/>
        <v>0</v>
      </c>
      <c r="Q966" s="364">
        <f t="shared" si="217"/>
        <v>0</v>
      </c>
      <c r="R966" s="364">
        <f t="shared" si="217"/>
        <v>0</v>
      </c>
      <c r="S966" s="364">
        <f t="shared" si="217"/>
        <v>0</v>
      </c>
      <c r="T966" s="364">
        <f t="shared" si="217"/>
        <v>0</v>
      </c>
      <c r="U966" s="364">
        <f t="shared" si="217"/>
        <v>0</v>
      </c>
      <c r="V966" s="364">
        <f t="shared" si="217"/>
        <v>0</v>
      </c>
      <c r="W966" s="366">
        <f t="shared" si="217"/>
        <v>0</v>
      </c>
      <c r="Y966"/>
    </row>
    <row r="967" spans="1:25" outlineLevel="1" x14ac:dyDescent="0.25">
      <c r="A967" s="212"/>
      <c r="B967" s="465"/>
      <c r="C967" s="273"/>
      <c r="D967" s="275"/>
      <c r="E967" s="275"/>
      <c r="F967" s="274" t="s">
        <v>111</v>
      </c>
      <c r="G967" s="394">
        <f>SUM('2. NCCF CAD'!G967,'3. NCCF USD'!G967,'4. NCCF EUR'!G967,'5. NCCF GBP'!G967,'6. NCCF Autres (inclus)'!G967)</f>
        <v>0</v>
      </c>
      <c r="H967" s="395">
        <f>SUM('2. NCCF CAD'!H967,'3. NCCF USD'!H967,'4. NCCF EUR'!H967,'5. NCCF GBP'!H967,'6. NCCF Autres (inclus)'!H967)</f>
        <v>0</v>
      </c>
      <c r="I967" s="33"/>
      <c r="J967" s="33"/>
      <c r="K967" s="33"/>
      <c r="L967" s="34"/>
      <c r="M967" s="33"/>
      <c r="N967" s="33"/>
      <c r="O967" s="33"/>
      <c r="P967" s="33"/>
      <c r="Q967" s="33"/>
      <c r="R967" s="33"/>
      <c r="S967" s="33"/>
      <c r="T967" s="33"/>
      <c r="U967" s="33"/>
      <c r="V967" s="35"/>
      <c r="W967" s="37">
        <f>SUM('2. NCCF CAD'!W967,'3. NCCF USD'!W967,'4. NCCF EUR'!W967,'5. NCCF GBP'!W967,'6. NCCF Autres (inclus)'!W967)</f>
        <v>0</v>
      </c>
      <c r="Y967"/>
    </row>
    <row r="968" spans="1:25" outlineLevel="1" x14ac:dyDescent="0.25">
      <c r="A968" s="212"/>
      <c r="B968" s="465"/>
      <c r="C968" s="273"/>
      <c r="D968" s="275"/>
      <c r="E968" s="275"/>
      <c r="F968" s="274" t="s">
        <v>112</v>
      </c>
      <c r="G968" s="394">
        <f>SUM('2. NCCF CAD'!G968,'3. NCCF USD'!G968,'4. NCCF EUR'!G968,'5. NCCF GBP'!G968,'6. NCCF Autres (inclus)'!G968)</f>
        <v>0</v>
      </c>
      <c r="H968" s="395">
        <f>SUM('2. NCCF CAD'!H968,'3. NCCF USD'!H968,'4. NCCF EUR'!H968,'5. NCCF GBP'!H968,'6. NCCF Autres (inclus)'!H968)</f>
        <v>0</v>
      </c>
      <c r="I968" s="33"/>
      <c r="J968" s="33"/>
      <c r="K968" s="33"/>
      <c r="L968" s="34"/>
      <c r="M968" s="33"/>
      <c r="N968" s="33"/>
      <c r="O968" s="33"/>
      <c r="P968" s="33"/>
      <c r="Q968" s="33"/>
      <c r="R968" s="33"/>
      <c r="S968" s="33"/>
      <c r="T968" s="33"/>
      <c r="U968" s="33"/>
      <c r="V968" s="35"/>
      <c r="W968" s="37">
        <f>SUM('2. NCCF CAD'!W968,'3. NCCF USD'!W968,'4. NCCF EUR'!W968,'5. NCCF GBP'!W968,'6. NCCF Autres (inclus)'!W968)</f>
        <v>0</v>
      </c>
      <c r="Y968"/>
    </row>
    <row r="969" spans="1:25" outlineLevel="1" x14ac:dyDescent="0.25">
      <c r="A969" s="212"/>
      <c r="B969" s="465"/>
      <c r="C969" s="273"/>
      <c r="D969" s="275"/>
      <c r="E969" s="275"/>
      <c r="F969" s="274" t="s">
        <v>113</v>
      </c>
      <c r="G969" s="394">
        <f>SUM('2. NCCF CAD'!G969,'3. NCCF USD'!G969,'4. NCCF EUR'!G969,'5. NCCF GBP'!G969,'6. NCCF Autres (inclus)'!G969)</f>
        <v>0</v>
      </c>
      <c r="H969" s="395">
        <f>SUM('2. NCCF CAD'!H969,'3. NCCF USD'!H969,'4. NCCF EUR'!H969,'5. NCCF GBP'!H969,'6. NCCF Autres (inclus)'!H969)</f>
        <v>0</v>
      </c>
      <c r="I969" s="389">
        <f>SUM('2. NCCF CAD'!I969,'3. NCCF USD'!I969,'4. NCCF EUR'!I969,'5. NCCF GBP'!I969,'6. NCCF Autres (inclus)'!I969)</f>
        <v>0</v>
      </c>
      <c r="J969" s="389">
        <f>SUM('2. NCCF CAD'!J969,'3. NCCF USD'!J969,'4. NCCF EUR'!J969,'5. NCCF GBP'!J969,'6. NCCF Autres (inclus)'!J969)</f>
        <v>0</v>
      </c>
      <c r="K969" s="436">
        <f>SUM('2. NCCF CAD'!K969,'3. NCCF USD'!K969,'4. NCCF EUR'!K969,'5. NCCF GBP'!K969,'6. NCCF Autres (inclus)'!K969)</f>
        <v>0</v>
      </c>
      <c r="L969" s="391">
        <f>SUM('2. NCCF CAD'!L969,'3. NCCF USD'!L969,'4. NCCF EUR'!L969,'5. NCCF GBP'!L969,'6. NCCF Autres (inclus)'!L969)</f>
        <v>0</v>
      </c>
      <c r="M969" s="396">
        <f>SUM('2. NCCF CAD'!M969,'3. NCCF USD'!M969,'4. NCCF EUR'!M969,'5. NCCF GBP'!M969,'6. NCCF Autres (inclus)'!M969)</f>
        <v>0</v>
      </c>
      <c r="N969" s="392">
        <f>SUM('2. NCCF CAD'!N969,'3. NCCF USD'!N969,'4. NCCF EUR'!N969,'5. NCCF GBP'!N969,'6. NCCF Autres (inclus)'!N969)</f>
        <v>0</v>
      </c>
      <c r="O969" s="392">
        <f>SUM('2. NCCF CAD'!O969,'3. NCCF USD'!O969,'4. NCCF EUR'!O969,'5. NCCF GBP'!O969,'6. NCCF Autres (inclus)'!O969)</f>
        <v>0</v>
      </c>
      <c r="P969" s="392">
        <f>SUM('2. NCCF CAD'!P969,'3. NCCF USD'!P969,'4. NCCF EUR'!P969,'5. NCCF GBP'!P969,'6. NCCF Autres (inclus)'!P969)</f>
        <v>0</v>
      </c>
      <c r="Q969" s="392">
        <f>SUM('2. NCCF CAD'!Q969,'3. NCCF USD'!Q969,'4. NCCF EUR'!Q969,'5. NCCF GBP'!Q969,'6. NCCF Autres (inclus)'!Q969)</f>
        <v>0</v>
      </c>
      <c r="R969" s="392">
        <f>SUM('2. NCCF CAD'!R969,'3. NCCF USD'!R969,'4. NCCF EUR'!R969,'5. NCCF GBP'!R969,'6. NCCF Autres (inclus)'!R969)</f>
        <v>0</v>
      </c>
      <c r="S969" s="392">
        <f>SUM('2. NCCF CAD'!S969,'3. NCCF USD'!S969,'4. NCCF EUR'!S969,'5. NCCF GBP'!S969,'6. NCCF Autres (inclus)'!S969)</f>
        <v>0</v>
      </c>
      <c r="T969" s="388">
        <f>SUM('2. NCCF CAD'!T969,'3. NCCF USD'!T969,'4. NCCF EUR'!T969,'5. NCCF GBP'!T969,'6. NCCF Autres (inclus)'!T969)</f>
        <v>0</v>
      </c>
      <c r="U969" s="392">
        <f>SUM('2. NCCF CAD'!U969,'3. NCCF USD'!U969,'4. NCCF EUR'!U969,'5. NCCF GBP'!U969,'6. NCCF Autres (inclus)'!U969)</f>
        <v>0</v>
      </c>
      <c r="V969" s="393">
        <f>SUM('2. NCCF CAD'!V969,'3. NCCF USD'!V969,'4. NCCF EUR'!V969,'5. NCCF GBP'!V969,'6. NCCF Autres (inclus)'!V969)</f>
        <v>0</v>
      </c>
      <c r="W969" s="37">
        <f>SUM('2. NCCF CAD'!W969,'3. NCCF USD'!W969,'4. NCCF EUR'!W969,'5. NCCF GBP'!W969,'6. NCCF Autres (inclus)'!W969)</f>
        <v>0</v>
      </c>
      <c r="Y969"/>
    </row>
    <row r="970" spans="1:25" outlineLevel="1" x14ac:dyDescent="0.25">
      <c r="A970" s="212"/>
      <c r="B970" s="465"/>
      <c r="C970" s="273"/>
      <c r="D970" s="275"/>
      <c r="E970" s="275"/>
      <c r="F970" s="274" t="s">
        <v>114</v>
      </c>
      <c r="G970" s="394">
        <f>SUM('2. NCCF CAD'!G970,'3. NCCF USD'!G970,'4. NCCF EUR'!G970,'5. NCCF GBP'!G970,'6. NCCF Autres (inclus)'!G970)</f>
        <v>0</v>
      </c>
      <c r="H970" s="395">
        <f>SUM('2. NCCF CAD'!H970,'3. NCCF USD'!H970,'4. NCCF EUR'!H970,'5. NCCF GBP'!H970,'6. NCCF Autres (inclus)'!H970)</f>
        <v>0</v>
      </c>
      <c r="I970" s="389">
        <f>SUM('2. NCCF CAD'!I970,'3. NCCF USD'!I970,'4. NCCF EUR'!I970,'5. NCCF GBP'!I970,'6. NCCF Autres (inclus)'!I970)</f>
        <v>0</v>
      </c>
      <c r="J970" s="389">
        <f>SUM('2. NCCF CAD'!J970,'3. NCCF USD'!J970,'4. NCCF EUR'!J970,'5. NCCF GBP'!J970,'6. NCCF Autres (inclus)'!J970)</f>
        <v>0</v>
      </c>
      <c r="K970" s="436">
        <f>SUM('2. NCCF CAD'!K970,'3. NCCF USD'!K970,'4. NCCF EUR'!K970,'5. NCCF GBP'!K970,'6. NCCF Autres (inclus)'!K970)</f>
        <v>0</v>
      </c>
      <c r="L970" s="391">
        <f>SUM('2. NCCF CAD'!L970,'3. NCCF USD'!L970,'4. NCCF EUR'!L970,'5. NCCF GBP'!L970,'6. NCCF Autres (inclus)'!L970)</f>
        <v>0</v>
      </c>
      <c r="M970" s="396">
        <f>SUM('2. NCCF CAD'!M970,'3. NCCF USD'!M970,'4. NCCF EUR'!M970,'5. NCCF GBP'!M970,'6. NCCF Autres (inclus)'!M970)</f>
        <v>0</v>
      </c>
      <c r="N970" s="392">
        <f>SUM('2. NCCF CAD'!N970,'3. NCCF USD'!N970,'4. NCCF EUR'!N970,'5. NCCF GBP'!N970,'6. NCCF Autres (inclus)'!N970)</f>
        <v>0</v>
      </c>
      <c r="O970" s="392">
        <f>SUM('2. NCCF CAD'!O970,'3. NCCF USD'!O970,'4. NCCF EUR'!O970,'5. NCCF GBP'!O970,'6. NCCF Autres (inclus)'!O970)</f>
        <v>0</v>
      </c>
      <c r="P970" s="392">
        <f>SUM('2. NCCF CAD'!P970,'3. NCCF USD'!P970,'4. NCCF EUR'!P970,'5. NCCF GBP'!P970,'6. NCCF Autres (inclus)'!P970)</f>
        <v>0</v>
      </c>
      <c r="Q970" s="392">
        <f>SUM('2. NCCF CAD'!Q970,'3. NCCF USD'!Q970,'4. NCCF EUR'!Q970,'5. NCCF GBP'!Q970,'6. NCCF Autres (inclus)'!Q970)</f>
        <v>0</v>
      </c>
      <c r="R970" s="392">
        <f>SUM('2. NCCF CAD'!R970,'3. NCCF USD'!R970,'4. NCCF EUR'!R970,'5. NCCF GBP'!R970,'6. NCCF Autres (inclus)'!R970)</f>
        <v>0</v>
      </c>
      <c r="S970" s="392">
        <f>SUM('2. NCCF CAD'!S970,'3. NCCF USD'!S970,'4. NCCF EUR'!S970,'5. NCCF GBP'!S970,'6. NCCF Autres (inclus)'!S970)</f>
        <v>0</v>
      </c>
      <c r="T970" s="388">
        <f>SUM('2. NCCF CAD'!T970,'3. NCCF USD'!T970,'4. NCCF EUR'!T970,'5. NCCF GBP'!T970,'6. NCCF Autres (inclus)'!T970)</f>
        <v>0</v>
      </c>
      <c r="U970" s="392">
        <f>SUM('2. NCCF CAD'!U970,'3. NCCF USD'!U970,'4. NCCF EUR'!U970,'5. NCCF GBP'!U970,'6. NCCF Autres (inclus)'!U970)</f>
        <v>0</v>
      </c>
      <c r="V970" s="393">
        <f>SUM('2. NCCF CAD'!V970,'3. NCCF USD'!V970,'4. NCCF EUR'!V970,'5. NCCF GBP'!V970,'6. NCCF Autres (inclus)'!V970)</f>
        <v>0</v>
      </c>
      <c r="W970" s="37">
        <f>SUM('2. NCCF CAD'!W970,'3. NCCF USD'!W970,'4. NCCF EUR'!W970,'5. NCCF GBP'!W970,'6. NCCF Autres (inclus)'!W970)</f>
        <v>0</v>
      </c>
      <c r="Y970"/>
    </row>
    <row r="971" spans="1:25" x14ac:dyDescent="0.25">
      <c r="A971" s="212"/>
      <c r="B971" s="465"/>
      <c r="C971" s="273"/>
      <c r="D971" s="275"/>
      <c r="E971" s="273" t="s">
        <v>115</v>
      </c>
      <c r="F971" s="273"/>
      <c r="G971" s="367">
        <f t="shared" ref="G971:W971" si="218">SUBTOTAL(9,G972:G973)</f>
        <v>0</v>
      </c>
      <c r="H971" s="368">
        <f t="shared" si="218"/>
        <v>0</v>
      </c>
      <c r="I971" s="369">
        <f t="shared" si="218"/>
        <v>0</v>
      </c>
      <c r="J971" s="369">
        <f t="shared" si="218"/>
        <v>0</v>
      </c>
      <c r="K971" s="370">
        <f t="shared" si="218"/>
        <v>0</v>
      </c>
      <c r="L971" s="364">
        <f t="shared" si="218"/>
        <v>0</v>
      </c>
      <c r="M971" s="364">
        <f t="shared" si="218"/>
        <v>0</v>
      </c>
      <c r="N971" s="364">
        <f t="shared" si="218"/>
        <v>0</v>
      </c>
      <c r="O971" s="364">
        <f t="shared" si="218"/>
        <v>0</v>
      </c>
      <c r="P971" s="364">
        <f t="shared" si="218"/>
        <v>0</v>
      </c>
      <c r="Q971" s="364">
        <f t="shared" si="218"/>
        <v>0</v>
      </c>
      <c r="R971" s="364">
        <f t="shared" si="218"/>
        <v>0</v>
      </c>
      <c r="S971" s="364">
        <f t="shared" si="218"/>
        <v>0</v>
      </c>
      <c r="T971" s="364">
        <f t="shared" si="218"/>
        <v>0</v>
      </c>
      <c r="U971" s="364">
        <f t="shared" si="218"/>
        <v>0</v>
      </c>
      <c r="V971" s="364">
        <f t="shared" si="218"/>
        <v>0</v>
      </c>
      <c r="W971" s="366">
        <f t="shared" si="218"/>
        <v>0</v>
      </c>
      <c r="Y971"/>
    </row>
    <row r="972" spans="1:25" outlineLevel="1" x14ac:dyDescent="0.25">
      <c r="A972" s="212"/>
      <c r="B972" s="465"/>
      <c r="C972" s="273"/>
      <c r="D972" s="275"/>
      <c r="E972" s="275"/>
      <c r="F972" s="274" t="s">
        <v>116</v>
      </c>
      <c r="G972" s="394">
        <f>SUM('2. NCCF CAD'!G972,'3. NCCF USD'!G972,'4. NCCF EUR'!G972,'5. NCCF GBP'!G972,'6. NCCF Autres (inclus)'!G972)</f>
        <v>0</v>
      </c>
      <c r="H972" s="369"/>
      <c r="I972" s="369"/>
      <c r="J972" s="369"/>
      <c r="K972" s="379"/>
      <c r="L972" s="364"/>
      <c r="M972" s="364"/>
      <c r="N972" s="364"/>
      <c r="O972" s="364"/>
      <c r="P972" s="364"/>
      <c r="Q972" s="364"/>
      <c r="R972" s="364"/>
      <c r="S972" s="364"/>
      <c r="T972" s="364"/>
      <c r="U972" s="364"/>
      <c r="V972" s="364"/>
      <c r="W972" s="37">
        <f>SUM('2. NCCF CAD'!W972,'3. NCCF USD'!W972,'4. NCCF EUR'!W972,'5. NCCF GBP'!W972,'6. NCCF Autres (inclus)'!W972)</f>
        <v>0</v>
      </c>
      <c r="Y972"/>
    </row>
    <row r="973" spans="1:25" outlineLevel="1" x14ac:dyDescent="0.25">
      <c r="A973" s="212"/>
      <c r="B973" s="465"/>
      <c r="C973" s="273"/>
      <c r="D973" s="275"/>
      <c r="E973" s="275"/>
      <c r="F973" s="274" t="s">
        <v>117</v>
      </c>
      <c r="G973" s="394">
        <f>SUM('2. NCCF CAD'!G973,'3. NCCF USD'!G973,'4. NCCF EUR'!G973,'5. NCCF GBP'!G973,'6. NCCF Autres (inclus)'!G973)</f>
        <v>0</v>
      </c>
      <c r="H973" s="395">
        <f>SUM('2. NCCF CAD'!H973,'3. NCCF USD'!H973,'4. NCCF EUR'!H973,'5. NCCF GBP'!H973,'6. NCCF Autres (inclus)'!H973)</f>
        <v>0</v>
      </c>
      <c r="I973" s="389">
        <f>SUM('2. NCCF CAD'!I973,'3. NCCF USD'!I973,'4. NCCF EUR'!I973,'5. NCCF GBP'!I973,'6. NCCF Autres (inclus)'!I973)</f>
        <v>0</v>
      </c>
      <c r="J973" s="389">
        <f>SUM('2. NCCF CAD'!J973,'3. NCCF USD'!J973,'4. NCCF EUR'!J973,'5. NCCF GBP'!J973,'6. NCCF Autres (inclus)'!J973)</f>
        <v>0</v>
      </c>
      <c r="K973" s="436">
        <f>SUM('2. NCCF CAD'!K973,'3. NCCF USD'!K973,'4. NCCF EUR'!K973,'5. NCCF GBP'!K973,'6. NCCF Autres (inclus)'!K973)</f>
        <v>0</v>
      </c>
      <c r="L973" s="391">
        <f>SUM('2. NCCF CAD'!L973,'3. NCCF USD'!L973,'4. NCCF EUR'!L973,'5. NCCF GBP'!L973,'6. NCCF Autres (inclus)'!L973)</f>
        <v>0</v>
      </c>
      <c r="M973" s="396">
        <f>SUM('2. NCCF CAD'!M973,'3. NCCF USD'!M973,'4. NCCF EUR'!M973,'5. NCCF GBP'!M973,'6. NCCF Autres (inclus)'!M973)</f>
        <v>0</v>
      </c>
      <c r="N973" s="392">
        <f>SUM('2. NCCF CAD'!N973,'3. NCCF USD'!N973,'4. NCCF EUR'!N973,'5. NCCF GBP'!N973,'6. NCCF Autres (inclus)'!N973)</f>
        <v>0</v>
      </c>
      <c r="O973" s="392">
        <f>SUM('2. NCCF CAD'!O973,'3. NCCF USD'!O973,'4. NCCF EUR'!O973,'5. NCCF GBP'!O973,'6. NCCF Autres (inclus)'!O973)</f>
        <v>0</v>
      </c>
      <c r="P973" s="392">
        <f>SUM('2. NCCF CAD'!P973,'3. NCCF USD'!P973,'4. NCCF EUR'!P973,'5. NCCF GBP'!P973,'6. NCCF Autres (inclus)'!P973)</f>
        <v>0</v>
      </c>
      <c r="Q973" s="392">
        <f>SUM('2. NCCF CAD'!Q973,'3. NCCF USD'!Q973,'4. NCCF EUR'!Q973,'5. NCCF GBP'!Q973,'6. NCCF Autres (inclus)'!Q973)</f>
        <v>0</v>
      </c>
      <c r="R973" s="392">
        <f>SUM('2. NCCF CAD'!R973,'3. NCCF USD'!R973,'4. NCCF EUR'!R973,'5. NCCF GBP'!R973,'6. NCCF Autres (inclus)'!R973)</f>
        <v>0</v>
      </c>
      <c r="S973" s="392">
        <f>SUM('2. NCCF CAD'!S973,'3. NCCF USD'!S973,'4. NCCF EUR'!S973,'5. NCCF GBP'!S973,'6. NCCF Autres (inclus)'!S973)</f>
        <v>0</v>
      </c>
      <c r="T973" s="388">
        <f>SUM('2. NCCF CAD'!T973,'3. NCCF USD'!T973,'4. NCCF EUR'!T973,'5. NCCF GBP'!T973,'6. NCCF Autres (inclus)'!T973)</f>
        <v>0</v>
      </c>
      <c r="U973" s="392">
        <f>SUM('2. NCCF CAD'!U973,'3. NCCF USD'!U973,'4. NCCF EUR'!U973,'5. NCCF GBP'!U973,'6. NCCF Autres (inclus)'!U973)</f>
        <v>0</v>
      </c>
      <c r="V973" s="393">
        <f>SUM('2. NCCF CAD'!V973,'3. NCCF USD'!V973,'4. NCCF EUR'!V973,'5. NCCF GBP'!V973,'6. NCCF Autres (inclus)'!V973)</f>
        <v>0</v>
      </c>
      <c r="W973" s="37">
        <f>SUM('2. NCCF CAD'!W973,'3. NCCF USD'!W973,'4. NCCF EUR'!W973,'5. NCCF GBP'!W973,'6. NCCF Autres (inclus)'!W973)</f>
        <v>0</v>
      </c>
      <c r="Y973"/>
    </row>
    <row r="974" spans="1:25" x14ac:dyDescent="0.25">
      <c r="A974" s="212"/>
      <c r="B974" s="465"/>
      <c r="C974" s="273"/>
      <c r="D974" s="275"/>
      <c r="E974" s="273" t="s">
        <v>118</v>
      </c>
      <c r="F974" s="273"/>
      <c r="G974" s="367">
        <f t="shared" ref="G974:W974" si="219">SUBTOTAL(9,G975:G976)</f>
        <v>0</v>
      </c>
      <c r="H974" s="368">
        <f t="shared" si="219"/>
        <v>0</v>
      </c>
      <c r="I974" s="369">
        <f t="shared" si="219"/>
        <v>0</v>
      </c>
      <c r="J974" s="369">
        <f t="shared" si="219"/>
        <v>0</v>
      </c>
      <c r="K974" s="370">
        <f t="shared" si="219"/>
        <v>0</v>
      </c>
      <c r="L974" s="364">
        <f t="shared" si="219"/>
        <v>0</v>
      </c>
      <c r="M974" s="364">
        <f t="shared" si="219"/>
        <v>0</v>
      </c>
      <c r="N974" s="364">
        <f t="shared" si="219"/>
        <v>0</v>
      </c>
      <c r="O974" s="364">
        <f t="shared" si="219"/>
        <v>0</v>
      </c>
      <c r="P974" s="364">
        <f t="shared" si="219"/>
        <v>0</v>
      </c>
      <c r="Q974" s="364">
        <f t="shared" si="219"/>
        <v>0</v>
      </c>
      <c r="R974" s="364">
        <f t="shared" si="219"/>
        <v>0</v>
      </c>
      <c r="S974" s="364">
        <f t="shared" si="219"/>
        <v>0</v>
      </c>
      <c r="T974" s="364">
        <f t="shared" si="219"/>
        <v>0</v>
      </c>
      <c r="U974" s="364">
        <f t="shared" si="219"/>
        <v>0</v>
      </c>
      <c r="V974" s="364">
        <f t="shared" si="219"/>
        <v>0</v>
      </c>
      <c r="W974" s="366">
        <f t="shared" si="219"/>
        <v>0</v>
      </c>
      <c r="Y974"/>
    </row>
    <row r="975" spans="1:25" outlineLevel="1" x14ac:dyDescent="0.25">
      <c r="A975" s="212"/>
      <c r="B975" s="465"/>
      <c r="C975" s="273"/>
      <c r="D975" s="275"/>
      <c r="E975" s="275"/>
      <c r="F975" s="274" t="s">
        <v>119</v>
      </c>
      <c r="G975" s="394">
        <f>SUM('2. NCCF CAD'!G975,'3. NCCF USD'!G975,'4. NCCF EUR'!G975,'5. NCCF GBP'!G975,'6. NCCF Autres (inclus)'!G975)</f>
        <v>0</v>
      </c>
      <c r="H975" s="369"/>
      <c r="I975" s="369"/>
      <c r="J975" s="369"/>
      <c r="K975" s="379"/>
      <c r="L975" s="364"/>
      <c r="M975" s="364"/>
      <c r="N975" s="364"/>
      <c r="O975" s="364"/>
      <c r="P975" s="364"/>
      <c r="Q975" s="364"/>
      <c r="R975" s="364"/>
      <c r="S975" s="364"/>
      <c r="T975" s="364"/>
      <c r="U975" s="364"/>
      <c r="V975" s="364"/>
      <c r="W975" s="37">
        <f>SUM('2. NCCF CAD'!W975,'3. NCCF USD'!W975,'4. NCCF EUR'!W975,'5. NCCF GBP'!W975,'6. NCCF Autres (inclus)'!W975)</f>
        <v>0</v>
      </c>
      <c r="Y975"/>
    </row>
    <row r="976" spans="1:25" outlineLevel="1" x14ac:dyDescent="0.25">
      <c r="A976" s="212"/>
      <c r="B976" s="465"/>
      <c r="C976" s="273"/>
      <c r="D976" s="275"/>
      <c r="E976" s="275"/>
      <c r="F976" s="274" t="s">
        <v>120</v>
      </c>
      <c r="G976" s="394">
        <f>SUM('2. NCCF CAD'!G976,'3. NCCF USD'!G976,'4. NCCF EUR'!G976,'5. NCCF GBP'!G976,'6. NCCF Autres (inclus)'!G976)</f>
        <v>0</v>
      </c>
      <c r="H976" s="395">
        <f>SUM('2. NCCF CAD'!H976,'3. NCCF USD'!H976,'4. NCCF EUR'!H976,'5. NCCF GBP'!H976,'6. NCCF Autres (inclus)'!H976)</f>
        <v>0</v>
      </c>
      <c r="I976" s="389">
        <f>SUM('2. NCCF CAD'!I976,'3. NCCF USD'!I976,'4. NCCF EUR'!I976,'5. NCCF GBP'!I976,'6. NCCF Autres (inclus)'!I976)</f>
        <v>0</v>
      </c>
      <c r="J976" s="389">
        <f>SUM('2. NCCF CAD'!J976,'3. NCCF USD'!J976,'4. NCCF EUR'!J976,'5. NCCF GBP'!J976,'6. NCCF Autres (inclus)'!J976)</f>
        <v>0</v>
      </c>
      <c r="K976" s="436">
        <f>SUM('2. NCCF CAD'!K976,'3. NCCF USD'!K976,'4. NCCF EUR'!K976,'5. NCCF GBP'!K976,'6. NCCF Autres (inclus)'!K976)</f>
        <v>0</v>
      </c>
      <c r="L976" s="391">
        <f>SUM('2. NCCF CAD'!L976,'3. NCCF USD'!L976,'4. NCCF EUR'!L976,'5. NCCF GBP'!L976,'6. NCCF Autres (inclus)'!L976)</f>
        <v>0</v>
      </c>
      <c r="M976" s="396">
        <f>SUM('2. NCCF CAD'!M976,'3. NCCF USD'!M976,'4. NCCF EUR'!M976,'5. NCCF GBP'!M976,'6. NCCF Autres (inclus)'!M976)</f>
        <v>0</v>
      </c>
      <c r="N976" s="392">
        <f>SUM('2. NCCF CAD'!N976,'3. NCCF USD'!N976,'4. NCCF EUR'!N976,'5. NCCF GBP'!N976,'6. NCCF Autres (inclus)'!N976)</f>
        <v>0</v>
      </c>
      <c r="O976" s="392">
        <f>SUM('2. NCCF CAD'!O976,'3. NCCF USD'!O976,'4. NCCF EUR'!O976,'5. NCCF GBP'!O976,'6. NCCF Autres (inclus)'!O976)</f>
        <v>0</v>
      </c>
      <c r="P976" s="392">
        <f>SUM('2. NCCF CAD'!P976,'3. NCCF USD'!P976,'4. NCCF EUR'!P976,'5. NCCF GBP'!P976,'6. NCCF Autres (inclus)'!P976)</f>
        <v>0</v>
      </c>
      <c r="Q976" s="392">
        <f>SUM('2. NCCF CAD'!Q976,'3. NCCF USD'!Q976,'4. NCCF EUR'!Q976,'5. NCCF GBP'!Q976,'6. NCCF Autres (inclus)'!Q976)</f>
        <v>0</v>
      </c>
      <c r="R976" s="392">
        <f>SUM('2. NCCF CAD'!R976,'3. NCCF USD'!R976,'4. NCCF EUR'!R976,'5. NCCF GBP'!R976,'6. NCCF Autres (inclus)'!R976)</f>
        <v>0</v>
      </c>
      <c r="S976" s="392">
        <f>SUM('2. NCCF CAD'!S976,'3. NCCF USD'!S976,'4. NCCF EUR'!S976,'5. NCCF GBP'!S976,'6. NCCF Autres (inclus)'!S976)</f>
        <v>0</v>
      </c>
      <c r="T976" s="388">
        <f>SUM('2. NCCF CAD'!T976,'3. NCCF USD'!T976,'4. NCCF EUR'!T976,'5. NCCF GBP'!T976,'6. NCCF Autres (inclus)'!T976)</f>
        <v>0</v>
      </c>
      <c r="U976" s="392">
        <f>SUM('2. NCCF CAD'!U976,'3. NCCF USD'!U976,'4. NCCF EUR'!U976,'5. NCCF GBP'!U976,'6. NCCF Autres (inclus)'!U976)</f>
        <v>0</v>
      </c>
      <c r="V976" s="393">
        <f>SUM('2. NCCF CAD'!V976,'3. NCCF USD'!V976,'4. NCCF EUR'!V976,'5. NCCF GBP'!V976,'6. NCCF Autres (inclus)'!V976)</f>
        <v>0</v>
      </c>
      <c r="W976" s="37">
        <f>SUM('2. NCCF CAD'!W976,'3. NCCF USD'!W976,'4. NCCF EUR'!W976,'5. NCCF GBP'!W976,'6. NCCF Autres (inclus)'!W976)</f>
        <v>0</v>
      </c>
      <c r="Y976"/>
    </row>
    <row r="977" spans="1:25" x14ac:dyDescent="0.25">
      <c r="A977" s="212"/>
      <c r="B977" s="465"/>
      <c r="C977" s="273"/>
      <c r="D977" s="276" t="s">
        <v>121</v>
      </c>
      <c r="E977" s="275"/>
      <c r="F977" s="273"/>
      <c r="G977" s="367">
        <f t="shared" ref="G977:W977" si="220">SUBTOTAL(9,G978:G980)</f>
        <v>0</v>
      </c>
      <c r="H977" s="368">
        <f t="shared" si="220"/>
        <v>0</v>
      </c>
      <c r="I977" s="369">
        <f t="shared" si="220"/>
        <v>0</v>
      </c>
      <c r="J977" s="369">
        <f t="shared" si="220"/>
        <v>0</v>
      </c>
      <c r="K977" s="370">
        <f t="shared" si="220"/>
        <v>0</v>
      </c>
      <c r="L977" s="364">
        <f t="shared" si="220"/>
        <v>0</v>
      </c>
      <c r="M977" s="364">
        <f t="shared" si="220"/>
        <v>0</v>
      </c>
      <c r="N977" s="364">
        <f t="shared" si="220"/>
        <v>0</v>
      </c>
      <c r="O977" s="364">
        <f t="shared" si="220"/>
        <v>0</v>
      </c>
      <c r="P977" s="364">
        <f t="shared" si="220"/>
        <v>0</v>
      </c>
      <c r="Q977" s="364">
        <f t="shared" si="220"/>
        <v>0</v>
      </c>
      <c r="R977" s="364">
        <f t="shared" si="220"/>
        <v>0</v>
      </c>
      <c r="S977" s="364">
        <f t="shared" si="220"/>
        <v>0</v>
      </c>
      <c r="T977" s="364">
        <f t="shared" si="220"/>
        <v>0</v>
      </c>
      <c r="U977" s="364">
        <f t="shared" si="220"/>
        <v>0</v>
      </c>
      <c r="V977" s="364">
        <f t="shared" si="220"/>
        <v>0</v>
      </c>
      <c r="W977" s="366">
        <f t="shared" si="220"/>
        <v>0</v>
      </c>
      <c r="Y977"/>
    </row>
    <row r="978" spans="1:25" outlineLevel="1" x14ac:dyDescent="0.25">
      <c r="A978" s="212"/>
      <c r="B978" s="465"/>
      <c r="C978" s="273"/>
      <c r="D978" s="275"/>
      <c r="E978" s="275"/>
      <c r="F978" s="274" t="s">
        <v>122</v>
      </c>
      <c r="G978" s="394">
        <f>SUM('2. NCCF CAD'!G978,'3. NCCF USD'!G978,'4. NCCF EUR'!G978,'5. NCCF GBP'!G978,'6. NCCF Autres (inclus)'!G978)</f>
        <v>0</v>
      </c>
      <c r="H978" s="395">
        <f>SUM('2. NCCF CAD'!H978,'3. NCCF USD'!H978,'4. NCCF EUR'!H978,'5. NCCF GBP'!H978,'6. NCCF Autres (inclus)'!H978)</f>
        <v>0</v>
      </c>
      <c r="I978" s="389">
        <f>SUM('2. NCCF CAD'!I978,'3. NCCF USD'!I978,'4. NCCF EUR'!I978,'5. NCCF GBP'!I978,'6. NCCF Autres (inclus)'!I978)</f>
        <v>0</v>
      </c>
      <c r="J978" s="389">
        <f>SUM('2. NCCF CAD'!J978,'3. NCCF USD'!J978,'4. NCCF EUR'!J978,'5. NCCF GBP'!J978,'6. NCCF Autres (inclus)'!J978)</f>
        <v>0</v>
      </c>
      <c r="K978" s="436">
        <f>SUM('2. NCCF CAD'!K978,'3. NCCF USD'!K978,'4. NCCF EUR'!K978,'5. NCCF GBP'!K978,'6. NCCF Autres (inclus)'!K978)</f>
        <v>0</v>
      </c>
      <c r="L978" s="391">
        <f>SUM('2. NCCF CAD'!L978,'3. NCCF USD'!L978,'4. NCCF EUR'!L978,'5. NCCF GBP'!L978,'6. NCCF Autres (inclus)'!L978)</f>
        <v>0</v>
      </c>
      <c r="M978" s="396">
        <f>SUM('2. NCCF CAD'!M978,'3. NCCF USD'!M978,'4. NCCF EUR'!M978,'5. NCCF GBP'!M978,'6. NCCF Autres (inclus)'!M978)</f>
        <v>0</v>
      </c>
      <c r="N978" s="392">
        <f>SUM('2. NCCF CAD'!N978,'3. NCCF USD'!N978,'4. NCCF EUR'!N978,'5. NCCF GBP'!N978,'6. NCCF Autres (inclus)'!N978)</f>
        <v>0</v>
      </c>
      <c r="O978" s="392">
        <f>SUM('2. NCCF CAD'!O978,'3. NCCF USD'!O978,'4. NCCF EUR'!O978,'5. NCCF GBP'!O978,'6. NCCF Autres (inclus)'!O978)</f>
        <v>0</v>
      </c>
      <c r="P978" s="392">
        <f>SUM('2. NCCF CAD'!P978,'3. NCCF USD'!P978,'4. NCCF EUR'!P978,'5. NCCF GBP'!P978,'6. NCCF Autres (inclus)'!P978)</f>
        <v>0</v>
      </c>
      <c r="Q978" s="392">
        <f>SUM('2. NCCF CAD'!Q978,'3. NCCF USD'!Q978,'4. NCCF EUR'!Q978,'5. NCCF GBP'!Q978,'6. NCCF Autres (inclus)'!Q978)</f>
        <v>0</v>
      </c>
      <c r="R978" s="392">
        <f>SUM('2. NCCF CAD'!R978,'3. NCCF USD'!R978,'4. NCCF EUR'!R978,'5. NCCF GBP'!R978,'6. NCCF Autres (inclus)'!R978)</f>
        <v>0</v>
      </c>
      <c r="S978" s="392">
        <f>SUM('2. NCCF CAD'!S978,'3. NCCF USD'!S978,'4. NCCF EUR'!S978,'5. NCCF GBP'!S978,'6. NCCF Autres (inclus)'!S978)</f>
        <v>0</v>
      </c>
      <c r="T978" s="388">
        <f>SUM('2. NCCF CAD'!T978,'3. NCCF USD'!T978,'4. NCCF EUR'!T978,'5. NCCF GBP'!T978,'6. NCCF Autres (inclus)'!T978)</f>
        <v>0</v>
      </c>
      <c r="U978" s="392">
        <f>SUM('2. NCCF CAD'!U978,'3. NCCF USD'!U978,'4. NCCF EUR'!U978,'5. NCCF GBP'!U978,'6. NCCF Autres (inclus)'!U978)</f>
        <v>0</v>
      </c>
      <c r="V978" s="393">
        <f>SUM('2. NCCF CAD'!V978,'3. NCCF USD'!V978,'4. NCCF EUR'!V978,'5. NCCF GBP'!V978,'6. NCCF Autres (inclus)'!V978)</f>
        <v>0</v>
      </c>
      <c r="W978" s="37">
        <f>SUM('2. NCCF CAD'!W978,'3. NCCF USD'!W978,'4. NCCF EUR'!W978,'5. NCCF GBP'!W978,'6. NCCF Autres (inclus)'!W978)</f>
        <v>0</v>
      </c>
      <c r="Y978"/>
    </row>
    <row r="979" spans="1:25" outlineLevel="1" x14ac:dyDescent="0.25">
      <c r="A979" s="212"/>
      <c r="B979" s="465"/>
      <c r="C979" s="273"/>
      <c r="D979" s="275"/>
      <c r="E979" s="275"/>
      <c r="F979" s="274" t="s">
        <v>123</v>
      </c>
      <c r="G979" s="394">
        <f>SUM('2. NCCF CAD'!G979,'3. NCCF USD'!G979,'4. NCCF EUR'!G979,'5. NCCF GBP'!G979,'6. NCCF Autres (inclus)'!G979)</f>
        <v>0</v>
      </c>
      <c r="H979" s="395">
        <f>SUM('2. NCCF CAD'!H979,'3. NCCF USD'!H979,'4. NCCF EUR'!H979,'5. NCCF GBP'!H979,'6. NCCF Autres (inclus)'!H979)</f>
        <v>0</v>
      </c>
      <c r="I979" s="389">
        <f>SUM('2. NCCF CAD'!I979,'3. NCCF USD'!I979,'4. NCCF EUR'!I979,'5. NCCF GBP'!I979,'6. NCCF Autres (inclus)'!I979)</f>
        <v>0</v>
      </c>
      <c r="J979" s="389">
        <f>SUM('2. NCCF CAD'!J979,'3. NCCF USD'!J979,'4. NCCF EUR'!J979,'5. NCCF GBP'!J979,'6. NCCF Autres (inclus)'!J979)</f>
        <v>0</v>
      </c>
      <c r="K979" s="436">
        <f>SUM('2. NCCF CAD'!K979,'3. NCCF USD'!K979,'4. NCCF EUR'!K979,'5. NCCF GBP'!K979,'6. NCCF Autres (inclus)'!K979)</f>
        <v>0</v>
      </c>
      <c r="L979" s="391">
        <f>SUM('2. NCCF CAD'!L979,'3. NCCF USD'!L979,'4. NCCF EUR'!L979,'5. NCCF GBP'!L979,'6. NCCF Autres (inclus)'!L979)</f>
        <v>0</v>
      </c>
      <c r="M979" s="396">
        <f>SUM('2. NCCF CAD'!M979,'3. NCCF USD'!M979,'4. NCCF EUR'!M979,'5. NCCF GBP'!M979,'6. NCCF Autres (inclus)'!M979)</f>
        <v>0</v>
      </c>
      <c r="N979" s="392">
        <f>SUM('2. NCCF CAD'!N979,'3. NCCF USD'!N979,'4. NCCF EUR'!N979,'5. NCCF GBP'!N979,'6. NCCF Autres (inclus)'!N979)</f>
        <v>0</v>
      </c>
      <c r="O979" s="392">
        <f>SUM('2. NCCF CAD'!O979,'3. NCCF USD'!O979,'4. NCCF EUR'!O979,'5. NCCF GBP'!O979,'6. NCCF Autres (inclus)'!O979)</f>
        <v>0</v>
      </c>
      <c r="P979" s="392">
        <f>SUM('2. NCCF CAD'!P979,'3. NCCF USD'!P979,'4. NCCF EUR'!P979,'5. NCCF GBP'!P979,'6. NCCF Autres (inclus)'!P979)</f>
        <v>0</v>
      </c>
      <c r="Q979" s="392">
        <f>SUM('2. NCCF CAD'!Q979,'3. NCCF USD'!Q979,'4. NCCF EUR'!Q979,'5. NCCF GBP'!Q979,'6. NCCF Autres (inclus)'!Q979)</f>
        <v>0</v>
      </c>
      <c r="R979" s="392">
        <f>SUM('2. NCCF CAD'!R979,'3. NCCF USD'!R979,'4. NCCF EUR'!R979,'5. NCCF GBP'!R979,'6. NCCF Autres (inclus)'!R979)</f>
        <v>0</v>
      </c>
      <c r="S979" s="392">
        <f>SUM('2. NCCF CAD'!S979,'3. NCCF USD'!S979,'4. NCCF EUR'!S979,'5. NCCF GBP'!S979,'6. NCCF Autres (inclus)'!S979)</f>
        <v>0</v>
      </c>
      <c r="T979" s="388">
        <f>SUM('2. NCCF CAD'!T979,'3. NCCF USD'!T979,'4. NCCF EUR'!T979,'5. NCCF GBP'!T979,'6. NCCF Autres (inclus)'!T979)</f>
        <v>0</v>
      </c>
      <c r="U979" s="392">
        <f>SUM('2. NCCF CAD'!U979,'3. NCCF USD'!U979,'4. NCCF EUR'!U979,'5. NCCF GBP'!U979,'6. NCCF Autres (inclus)'!U979)</f>
        <v>0</v>
      </c>
      <c r="V979" s="393">
        <f>SUM('2. NCCF CAD'!V979,'3. NCCF USD'!V979,'4. NCCF EUR'!V979,'5. NCCF GBP'!V979,'6. NCCF Autres (inclus)'!V979)</f>
        <v>0</v>
      </c>
      <c r="W979" s="37">
        <f>SUM('2. NCCF CAD'!W979,'3. NCCF USD'!W979,'4. NCCF EUR'!W979,'5. NCCF GBP'!W979,'6. NCCF Autres (inclus)'!W979)</f>
        <v>0</v>
      </c>
      <c r="Y979"/>
    </row>
    <row r="980" spans="1:25" outlineLevel="1" x14ac:dyDescent="0.25">
      <c r="A980" s="212"/>
      <c r="B980" s="465"/>
      <c r="C980" s="273"/>
      <c r="D980" s="275"/>
      <c r="E980" s="275"/>
      <c r="F980" s="274" t="s">
        <v>124</v>
      </c>
      <c r="G980" s="394">
        <f>SUM('2. NCCF CAD'!G980,'3. NCCF USD'!G980,'4. NCCF EUR'!G980,'5. NCCF GBP'!G980,'6. NCCF Autres (inclus)'!G980)</f>
        <v>0</v>
      </c>
      <c r="H980" s="33"/>
      <c r="I980" s="33"/>
      <c r="J980" s="33"/>
      <c r="K980" s="33"/>
      <c r="L980" s="34"/>
      <c r="M980" s="33"/>
      <c r="N980" s="33"/>
      <c r="O980" s="33"/>
      <c r="P980" s="33"/>
      <c r="Q980" s="33"/>
      <c r="R980" s="33"/>
      <c r="S980" s="33"/>
      <c r="T980" s="33"/>
      <c r="U980" s="33"/>
      <c r="V980" s="35"/>
      <c r="W980" s="37">
        <f>SUM('2. NCCF CAD'!W980,'3. NCCF USD'!W980,'4. NCCF EUR'!W980,'5. NCCF GBP'!W980,'6. NCCF Autres (inclus)'!W980)</f>
        <v>0</v>
      </c>
      <c r="Y980"/>
    </row>
    <row r="981" spans="1:25" x14ac:dyDescent="0.25">
      <c r="A981" s="212"/>
      <c r="B981" s="465"/>
      <c r="C981" s="273"/>
      <c r="D981" s="272" t="s">
        <v>125</v>
      </c>
      <c r="E981" s="275"/>
      <c r="F981" s="273"/>
      <c r="G981" s="367">
        <f t="shared" ref="G981:W981" si="221">SUBTOTAL(9,G982:G984)</f>
        <v>0</v>
      </c>
      <c r="H981" s="368">
        <f t="shared" si="221"/>
        <v>0</v>
      </c>
      <c r="I981" s="369">
        <f t="shared" si="221"/>
        <v>0</v>
      </c>
      <c r="J981" s="369">
        <f t="shared" si="221"/>
        <v>0</v>
      </c>
      <c r="K981" s="370">
        <f t="shared" si="221"/>
        <v>0</v>
      </c>
      <c r="L981" s="364">
        <f t="shared" si="221"/>
        <v>0</v>
      </c>
      <c r="M981" s="364">
        <f t="shared" si="221"/>
        <v>0</v>
      </c>
      <c r="N981" s="364">
        <f t="shared" si="221"/>
        <v>0</v>
      </c>
      <c r="O981" s="364">
        <f t="shared" si="221"/>
        <v>0</v>
      </c>
      <c r="P981" s="364">
        <f t="shared" si="221"/>
        <v>0</v>
      </c>
      <c r="Q981" s="364">
        <f t="shared" si="221"/>
        <v>0</v>
      </c>
      <c r="R981" s="364">
        <f t="shared" si="221"/>
        <v>0</v>
      </c>
      <c r="S981" s="364">
        <f t="shared" si="221"/>
        <v>0</v>
      </c>
      <c r="T981" s="364">
        <f t="shared" si="221"/>
        <v>0</v>
      </c>
      <c r="U981" s="364">
        <f t="shared" si="221"/>
        <v>0</v>
      </c>
      <c r="V981" s="364">
        <f t="shared" si="221"/>
        <v>0</v>
      </c>
      <c r="W981" s="366">
        <f t="shared" si="221"/>
        <v>0</v>
      </c>
      <c r="Y981"/>
    </row>
    <row r="982" spans="1:25" outlineLevel="1" x14ac:dyDescent="0.25">
      <c r="A982" s="212"/>
      <c r="B982" s="465"/>
      <c r="C982" s="273"/>
      <c r="D982" s="273"/>
      <c r="E982" s="275"/>
      <c r="F982" s="274" t="s">
        <v>126</v>
      </c>
      <c r="G982" s="394">
        <f>SUM('2. NCCF CAD'!G982,'3. NCCF USD'!G982,'4. NCCF EUR'!G982,'5. NCCF GBP'!G982,'6. NCCF Autres (inclus)'!G982)</f>
        <v>0</v>
      </c>
      <c r="H982" s="395">
        <f>SUM('2. NCCF CAD'!H982,'3. NCCF USD'!H982,'4. NCCF EUR'!H982,'5. NCCF GBP'!H982,'6. NCCF Autres (inclus)'!H982)</f>
        <v>0</v>
      </c>
      <c r="I982" s="389">
        <f>SUM('2. NCCF CAD'!I982,'3. NCCF USD'!I982,'4. NCCF EUR'!I982,'5. NCCF GBP'!I982,'6. NCCF Autres (inclus)'!I982)</f>
        <v>0</v>
      </c>
      <c r="J982" s="389">
        <f>SUM('2. NCCF CAD'!J982,'3. NCCF USD'!J982,'4. NCCF EUR'!J982,'5. NCCF GBP'!J982,'6. NCCF Autres (inclus)'!J982)</f>
        <v>0</v>
      </c>
      <c r="K982" s="436">
        <f>SUM('2. NCCF CAD'!K982,'3. NCCF USD'!K982,'4. NCCF EUR'!K982,'5. NCCF GBP'!K982,'6. NCCF Autres (inclus)'!K982)</f>
        <v>0</v>
      </c>
      <c r="L982" s="391">
        <f>SUM('2. NCCF CAD'!L982,'3. NCCF USD'!L982,'4. NCCF EUR'!L982,'5. NCCF GBP'!L982,'6. NCCF Autres (inclus)'!L982)</f>
        <v>0</v>
      </c>
      <c r="M982" s="396">
        <f>SUM('2. NCCF CAD'!M982,'3. NCCF USD'!M982,'4. NCCF EUR'!M982,'5. NCCF GBP'!M982,'6. NCCF Autres (inclus)'!M982)</f>
        <v>0</v>
      </c>
      <c r="N982" s="392">
        <f>SUM('2. NCCF CAD'!N982,'3. NCCF USD'!N982,'4. NCCF EUR'!N982,'5. NCCF GBP'!N982,'6. NCCF Autres (inclus)'!N982)</f>
        <v>0</v>
      </c>
      <c r="O982" s="392">
        <f>SUM('2. NCCF CAD'!O982,'3. NCCF USD'!O982,'4. NCCF EUR'!O982,'5. NCCF GBP'!O982,'6. NCCF Autres (inclus)'!O982)</f>
        <v>0</v>
      </c>
      <c r="P982" s="392">
        <f>SUM('2. NCCF CAD'!P982,'3. NCCF USD'!P982,'4. NCCF EUR'!P982,'5. NCCF GBP'!P982,'6. NCCF Autres (inclus)'!P982)</f>
        <v>0</v>
      </c>
      <c r="Q982" s="392">
        <f>SUM('2. NCCF CAD'!Q982,'3. NCCF USD'!Q982,'4. NCCF EUR'!Q982,'5. NCCF GBP'!Q982,'6. NCCF Autres (inclus)'!Q982)</f>
        <v>0</v>
      </c>
      <c r="R982" s="392">
        <f>SUM('2. NCCF CAD'!R982,'3. NCCF USD'!R982,'4. NCCF EUR'!R982,'5. NCCF GBP'!R982,'6. NCCF Autres (inclus)'!R982)</f>
        <v>0</v>
      </c>
      <c r="S982" s="392">
        <f>SUM('2. NCCF CAD'!S982,'3. NCCF USD'!S982,'4. NCCF EUR'!S982,'5. NCCF GBP'!S982,'6. NCCF Autres (inclus)'!S982)</f>
        <v>0</v>
      </c>
      <c r="T982" s="388">
        <f>SUM('2. NCCF CAD'!T982,'3. NCCF USD'!T982,'4. NCCF EUR'!T982,'5. NCCF GBP'!T982,'6. NCCF Autres (inclus)'!T982)</f>
        <v>0</v>
      </c>
      <c r="U982" s="392">
        <f>SUM('2. NCCF CAD'!U982,'3. NCCF USD'!U982,'4. NCCF EUR'!U982,'5. NCCF GBP'!U982,'6. NCCF Autres (inclus)'!U982)</f>
        <v>0</v>
      </c>
      <c r="V982" s="393">
        <f>SUM('2. NCCF CAD'!V982,'3. NCCF USD'!V982,'4. NCCF EUR'!V982,'5. NCCF GBP'!V982,'6. NCCF Autres (inclus)'!V982)</f>
        <v>0</v>
      </c>
      <c r="W982" s="37">
        <f>SUM('2. NCCF CAD'!W982,'3. NCCF USD'!W982,'4. NCCF EUR'!W982,'5. NCCF GBP'!W982,'6. NCCF Autres (inclus)'!W982)</f>
        <v>0</v>
      </c>
      <c r="Y982"/>
    </row>
    <row r="983" spans="1:25" outlineLevel="1" x14ac:dyDescent="0.25">
      <c r="A983" s="212"/>
      <c r="B983" s="465"/>
      <c r="C983" s="273"/>
      <c r="D983" s="275"/>
      <c r="E983" s="275"/>
      <c r="F983" s="274" t="s">
        <v>127</v>
      </c>
      <c r="G983" s="394">
        <f>SUM('2. NCCF CAD'!G983,'3. NCCF USD'!G983,'4. NCCF EUR'!G983,'5. NCCF GBP'!G983,'6. NCCF Autres (inclus)'!G983)</f>
        <v>0</v>
      </c>
      <c r="H983" s="395">
        <f>SUM('2. NCCF CAD'!H983,'3. NCCF USD'!H983,'4. NCCF EUR'!H983,'5. NCCF GBP'!H983,'6. NCCF Autres (inclus)'!H983)</f>
        <v>0</v>
      </c>
      <c r="I983" s="389">
        <f>SUM('2. NCCF CAD'!I983,'3. NCCF USD'!I983,'4. NCCF EUR'!I983,'5. NCCF GBP'!I983,'6. NCCF Autres (inclus)'!I983)</f>
        <v>0</v>
      </c>
      <c r="J983" s="389">
        <f>SUM('2. NCCF CAD'!J983,'3. NCCF USD'!J983,'4. NCCF EUR'!J983,'5. NCCF GBP'!J983,'6. NCCF Autres (inclus)'!J983)</f>
        <v>0</v>
      </c>
      <c r="K983" s="436">
        <f>SUM('2. NCCF CAD'!K983,'3. NCCF USD'!K983,'4. NCCF EUR'!K983,'5. NCCF GBP'!K983,'6. NCCF Autres (inclus)'!K983)</f>
        <v>0</v>
      </c>
      <c r="L983" s="391">
        <f>SUM('2. NCCF CAD'!L983,'3. NCCF USD'!L983,'4. NCCF EUR'!L983,'5. NCCF GBP'!L983,'6. NCCF Autres (inclus)'!L983)</f>
        <v>0</v>
      </c>
      <c r="M983" s="396">
        <f>SUM('2. NCCF CAD'!M983,'3. NCCF USD'!M983,'4. NCCF EUR'!M983,'5. NCCF GBP'!M983,'6. NCCF Autres (inclus)'!M983)</f>
        <v>0</v>
      </c>
      <c r="N983" s="392">
        <f>SUM('2. NCCF CAD'!N983,'3. NCCF USD'!N983,'4. NCCF EUR'!N983,'5. NCCF GBP'!N983,'6. NCCF Autres (inclus)'!N983)</f>
        <v>0</v>
      </c>
      <c r="O983" s="392">
        <f>SUM('2. NCCF CAD'!O983,'3. NCCF USD'!O983,'4. NCCF EUR'!O983,'5. NCCF GBP'!O983,'6. NCCF Autres (inclus)'!O983)</f>
        <v>0</v>
      </c>
      <c r="P983" s="392">
        <f>SUM('2. NCCF CAD'!P983,'3. NCCF USD'!P983,'4. NCCF EUR'!P983,'5. NCCF GBP'!P983,'6. NCCF Autres (inclus)'!P983)</f>
        <v>0</v>
      </c>
      <c r="Q983" s="392">
        <f>SUM('2. NCCF CAD'!Q983,'3. NCCF USD'!Q983,'4. NCCF EUR'!Q983,'5. NCCF GBP'!Q983,'6. NCCF Autres (inclus)'!Q983)</f>
        <v>0</v>
      </c>
      <c r="R983" s="392">
        <f>SUM('2. NCCF CAD'!R983,'3. NCCF USD'!R983,'4. NCCF EUR'!R983,'5. NCCF GBP'!R983,'6. NCCF Autres (inclus)'!R983)</f>
        <v>0</v>
      </c>
      <c r="S983" s="392">
        <f>SUM('2. NCCF CAD'!S983,'3. NCCF USD'!S983,'4. NCCF EUR'!S983,'5. NCCF GBP'!S983,'6. NCCF Autres (inclus)'!S983)</f>
        <v>0</v>
      </c>
      <c r="T983" s="388">
        <f>SUM('2. NCCF CAD'!T983,'3. NCCF USD'!T983,'4. NCCF EUR'!T983,'5. NCCF GBP'!T983,'6. NCCF Autres (inclus)'!T983)</f>
        <v>0</v>
      </c>
      <c r="U983" s="392">
        <f>SUM('2. NCCF CAD'!U983,'3. NCCF USD'!U983,'4. NCCF EUR'!U983,'5. NCCF GBP'!U983,'6. NCCF Autres (inclus)'!U983)</f>
        <v>0</v>
      </c>
      <c r="V983" s="393">
        <f>SUM('2. NCCF CAD'!V983,'3. NCCF USD'!V983,'4. NCCF EUR'!V983,'5. NCCF GBP'!V983,'6. NCCF Autres (inclus)'!V983)</f>
        <v>0</v>
      </c>
      <c r="W983" s="37">
        <f>SUM('2. NCCF CAD'!W983,'3. NCCF USD'!W983,'4. NCCF EUR'!W983,'5. NCCF GBP'!W983,'6. NCCF Autres (inclus)'!W983)</f>
        <v>0</v>
      </c>
      <c r="Y983"/>
    </row>
    <row r="984" spans="1:25" outlineLevel="1" x14ac:dyDescent="0.25">
      <c r="A984" s="212"/>
      <c r="B984" s="465"/>
      <c r="C984" s="273"/>
      <c r="D984" s="272"/>
      <c r="E984" s="275"/>
      <c r="F984" s="274" t="s">
        <v>128</v>
      </c>
      <c r="G984" s="394">
        <f>SUM('2. NCCF CAD'!G984,'3. NCCF USD'!G984,'4. NCCF EUR'!G984,'5. NCCF GBP'!G984,'6. NCCF Autres (inclus)'!G984)</f>
        <v>0</v>
      </c>
      <c r="H984" s="53"/>
      <c r="I984" s="53"/>
      <c r="J984" s="53"/>
      <c r="K984" s="53"/>
      <c r="L984" s="34"/>
      <c r="M984" s="33"/>
      <c r="N984" s="33"/>
      <c r="O984" s="33"/>
      <c r="P984" s="33"/>
      <c r="Q984" s="33"/>
      <c r="R984" s="33"/>
      <c r="S984" s="33"/>
      <c r="T984" s="33"/>
      <c r="U984" s="33"/>
      <c r="V984" s="35"/>
      <c r="W984" s="37">
        <f>SUM('2. NCCF CAD'!W984,'3. NCCF USD'!W984,'4. NCCF EUR'!W984,'5. NCCF GBP'!W984,'6. NCCF Autres (inclus)'!W984)</f>
        <v>0</v>
      </c>
      <c r="Y984"/>
    </row>
    <row r="985" spans="1:25" x14ac:dyDescent="0.25">
      <c r="A985" s="212"/>
      <c r="B985" s="465"/>
      <c r="C985" s="273"/>
      <c r="D985" s="272" t="s">
        <v>129</v>
      </c>
      <c r="E985" s="275"/>
      <c r="F985" s="275"/>
      <c r="G985" s="367">
        <f t="shared" ref="G985:W985" si="222">SUBTOTAL(9,G986:G987)</f>
        <v>0</v>
      </c>
      <c r="H985" s="368">
        <f t="shared" si="222"/>
        <v>0</v>
      </c>
      <c r="I985" s="369">
        <f t="shared" si="222"/>
        <v>0</v>
      </c>
      <c r="J985" s="369">
        <f t="shared" si="222"/>
        <v>0</v>
      </c>
      <c r="K985" s="370">
        <f t="shared" si="222"/>
        <v>0</v>
      </c>
      <c r="L985" s="364">
        <f t="shared" si="222"/>
        <v>0</v>
      </c>
      <c r="M985" s="364">
        <f t="shared" si="222"/>
        <v>0</v>
      </c>
      <c r="N985" s="364">
        <f t="shared" si="222"/>
        <v>0</v>
      </c>
      <c r="O985" s="364">
        <f t="shared" si="222"/>
        <v>0</v>
      </c>
      <c r="P985" s="364">
        <f t="shared" si="222"/>
        <v>0</v>
      </c>
      <c r="Q985" s="364">
        <f t="shared" si="222"/>
        <v>0</v>
      </c>
      <c r="R985" s="364">
        <f t="shared" si="222"/>
        <v>0</v>
      </c>
      <c r="S985" s="364">
        <f t="shared" si="222"/>
        <v>0</v>
      </c>
      <c r="T985" s="364">
        <f t="shared" si="222"/>
        <v>0</v>
      </c>
      <c r="U985" s="364">
        <f t="shared" si="222"/>
        <v>0</v>
      </c>
      <c r="V985" s="364">
        <f t="shared" si="222"/>
        <v>0</v>
      </c>
      <c r="W985" s="366">
        <f t="shared" si="222"/>
        <v>0</v>
      </c>
      <c r="Y985"/>
    </row>
    <row r="986" spans="1:25" outlineLevel="1" x14ac:dyDescent="0.25">
      <c r="A986" s="212"/>
      <c r="B986" s="465"/>
      <c r="C986" s="273"/>
      <c r="D986" s="273"/>
      <c r="E986" s="275"/>
      <c r="F986" s="274" t="s">
        <v>130</v>
      </c>
      <c r="G986" s="394">
        <f>SUM('2. NCCF CAD'!G986,'3. NCCF USD'!G986,'4. NCCF EUR'!G986,'5. NCCF GBP'!G986,'6. NCCF Autres (inclus)'!G986)</f>
        <v>0</v>
      </c>
      <c r="H986" s="395">
        <f>SUM('2. NCCF CAD'!H986,'3. NCCF USD'!H986,'4. NCCF EUR'!H986,'5. NCCF GBP'!H986,'6. NCCF Autres (inclus)'!H986)</f>
        <v>0</v>
      </c>
      <c r="I986" s="389">
        <f>SUM('2. NCCF CAD'!I986,'3. NCCF USD'!I986,'4. NCCF EUR'!I986,'5. NCCF GBP'!I986,'6. NCCF Autres (inclus)'!I986)</f>
        <v>0</v>
      </c>
      <c r="J986" s="389">
        <f>SUM('2. NCCF CAD'!J986,'3. NCCF USD'!J986,'4. NCCF EUR'!J986,'5. NCCF GBP'!J986,'6. NCCF Autres (inclus)'!J986)</f>
        <v>0</v>
      </c>
      <c r="K986" s="436">
        <f>SUM('2. NCCF CAD'!K986,'3. NCCF USD'!K986,'4. NCCF EUR'!K986,'5. NCCF GBP'!K986,'6. NCCF Autres (inclus)'!K986)</f>
        <v>0</v>
      </c>
      <c r="L986" s="391">
        <f>SUM('2. NCCF CAD'!L986,'3. NCCF USD'!L986,'4. NCCF EUR'!L986,'5. NCCF GBP'!L986,'6. NCCF Autres (inclus)'!L986)</f>
        <v>0</v>
      </c>
      <c r="M986" s="396">
        <f>SUM('2. NCCF CAD'!M986,'3. NCCF USD'!M986,'4. NCCF EUR'!M986,'5. NCCF GBP'!M986,'6. NCCF Autres (inclus)'!M986)</f>
        <v>0</v>
      </c>
      <c r="N986" s="392">
        <f>SUM('2. NCCF CAD'!N986,'3. NCCF USD'!N986,'4. NCCF EUR'!N986,'5. NCCF GBP'!N986,'6. NCCF Autres (inclus)'!N986)</f>
        <v>0</v>
      </c>
      <c r="O986" s="392">
        <f>SUM('2. NCCF CAD'!O986,'3. NCCF USD'!O986,'4. NCCF EUR'!O986,'5. NCCF GBP'!O986,'6. NCCF Autres (inclus)'!O986)</f>
        <v>0</v>
      </c>
      <c r="P986" s="392">
        <f>SUM('2. NCCF CAD'!P986,'3. NCCF USD'!P986,'4. NCCF EUR'!P986,'5. NCCF GBP'!P986,'6. NCCF Autres (inclus)'!P986)</f>
        <v>0</v>
      </c>
      <c r="Q986" s="392">
        <f>SUM('2. NCCF CAD'!Q986,'3. NCCF USD'!Q986,'4. NCCF EUR'!Q986,'5. NCCF GBP'!Q986,'6. NCCF Autres (inclus)'!Q986)</f>
        <v>0</v>
      </c>
      <c r="R986" s="392">
        <f>SUM('2. NCCF CAD'!R986,'3. NCCF USD'!R986,'4. NCCF EUR'!R986,'5. NCCF GBP'!R986,'6. NCCF Autres (inclus)'!R986)</f>
        <v>0</v>
      </c>
      <c r="S986" s="392">
        <f>SUM('2. NCCF CAD'!S986,'3. NCCF USD'!S986,'4. NCCF EUR'!S986,'5. NCCF GBP'!S986,'6. NCCF Autres (inclus)'!S986)</f>
        <v>0</v>
      </c>
      <c r="T986" s="388">
        <f>SUM('2. NCCF CAD'!T986,'3. NCCF USD'!T986,'4. NCCF EUR'!T986,'5. NCCF GBP'!T986,'6. NCCF Autres (inclus)'!T986)</f>
        <v>0</v>
      </c>
      <c r="U986" s="392">
        <f>SUM('2. NCCF CAD'!U986,'3. NCCF USD'!U986,'4. NCCF EUR'!U986,'5. NCCF GBP'!U986,'6. NCCF Autres (inclus)'!U986)</f>
        <v>0</v>
      </c>
      <c r="V986" s="393">
        <f>SUM('2. NCCF CAD'!V986,'3. NCCF USD'!V986,'4. NCCF EUR'!V986,'5. NCCF GBP'!V986,'6. NCCF Autres (inclus)'!V986)</f>
        <v>0</v>
      </c>
      <c r="W986" s="37">
        <f>SUM('2. NCCF CAD'!W986,'3. NCCF USD'!W986,'4. NCCF EUR'!W986,'5. NCCF GBP'!W986,'6. NCCF Autres (inclus)'!W986)</f>
        <v>0</v>
      </c>
      <c r="Y986"/>
    </row>
    <row r="987" spans="1:25" outlineLevel="1" x14ac:dyDescent="0.25">
      <c r="A987" s="212"/>
      <c r="B987" s="465"/>
      <c r="C987" s="273"/>
      <c r="D987" s="273"/>
      <c r="E987" s="275"/>
      <c r="F987" s="274" t="s">
        <v>131</v>
      </c>
      <c r="G987" s="394">
        <f>SUM('2. NCCF CAD'!G987,'3. NCCF USD'!G987,'4. NCCF EUR'!G987,'5. NCCF GBP'!G987,'6. NCCF Autres (inclus)'!G987)</f>
        <v>0</v>
      </c>
      <c r="H987" s="369"/>
      <c r="I987" s="369"/>
      <c r="J987" s="369"/>
      <c r="K987" s="369"/>
      <c r="L987" s="363"/>
      <c r="M987" s="364"/>
      <c r="N987" s="364"/>
      <c r="O987" s="364"/>
      <c r="P987" s="364"/>
      <c r="Q987" s="364"/>
      <c r="R987" s="364"/>
      <c r="S987" s="364"/>
      <c r="T987" s="364"/>
      <c r="U987" s="364"/>
      <c r="V987" s="365"/>
      <c r="W987" s="37">
        <f>SUM('2. NCCF CAD'!W987,'3. NCCF USD'!W987,'4. NCCF EUR'!W987,'5. NCCF GBP'!W987,'6. NCCF Autres (inclus)'!W987)</f>
        <v>0</v>
      </c>
      <c r="Y987"/>
    </row>
    <row r="988" spans="1:25" x14ac:dyDescent="0.25">
      <c r="A988" s="212"/>
      <c r="B988" s="465"/>
      <c r="C988" s="273"/>
      <c r="D988" s="272" t="s">
        <v>132</v>
      </c>
      <c r="E988" s="275"/>
      <c r="F988" s="273"/>
      <c r="G988" s="367">
        <f t="shared" ref="G988:W988" si="223">SUBTOTAL(9,G989:G992)</f>
        <v>0</v>
      </c>
      <c r="H988" s="368">
        <f t="shared" si="223"/>
        <v>0</v>
      </c>
      <c r="I988" s="369">
        <f t="shared" si="223"/>
        <v>0</v>
      </c>
      <c r="J988" s="369">
        <f t="shared" si="223"/>
        <v>0</v>
      </c>
      <c r="K988" s="370">
        <f t="shared" si="223"/>
        <v>0</v>
      </c>
      <c r="L988" s="364">
        <f t="shared" si="223"/>
        <v>0</v>
      </c>
      <c r="M988" s="364">
        <f t="shared" si="223"/>
        <v>0</v>
      </c>
      <c r="N988" s="364">
        <f t="shared" si="223"/>
        <v>0</v>
      </c>
      <c r="O988" s="364">
        <f t="shared" si="223"/>
        <v>0</v>
      </c>
      <c r="P988" s="364">
        <f t="shared" si="223"/>
        <v>0</v>
      </c>
      <c r="Q988" s="364">
        <f t="shared" si="223"/>
        <v>0</v>
      </c>
      <c r="R988" s="364">
        <f t="shared" si="223"/>
        <v>0</v>
      </c>
      <c r="S988" s="364">
        <f t="shared" si="223"/>
        <v>0</v>
      </c>
      <c r="T988" s="364">
        <f t="shared" si="223"/>
        <v>0</v>
      </c>
      <c r="U988" s="364">
        <f t="shared" si="223"/>
        <v>0</v>
      </c>
      <c r="V988" s="364">
        <f t="shared" si="223"/>
        <v>0</v>
      </c>
      <c r="W988" s="366">
        <f t="shared" si="223"/>
        <v>0</v>
      </c>
      <c r="Y988"/>
    </row>
    <row r="989" spans="1:25" outlineLevel="1" x14ac:dyDescent="0.25">
      <c r="A989" s="212"/>
      <c r="B989" s="465"/>
      <c r="C989" s="273"/>
      <c r="D989" s="273"/>
      <c r="E989" s="275"/>
      <c r="F989" s="274" t="s">
        <v>133</v>
      </c>
      <c r="G989" s="394">
        <f>SUM('2. NCCF CAD'!G989,'3. NCCF USD'!G989,'4. NCCF EUR'!G989,'5. NCCF GBP'!G989,'6. NCCF Autres (inclus)'!G989)</f>
        <v>0</v>
      </c>
      <c r="H989" s="395">
        <f>SUM('2. NCCF CAD'!H989,'3. NCCF USD'!H989,'4. NCCF EUR'!H989,'5. NCCF GBP'!H989,'6. NCCF Autres (inclus)'!H989)</f>
        <v>0</v>
      </c>
      <c r="I989" s="389">
        <f>SUM('2. NCCF CAD'!I989,'3. NCCF USD'!I989,'4. NCCF EUR'!I989,'5. NCCF GBP'!I989,'6. NCCF Autres (inclus)'!I989)</f>
        <v>0</v>
      </c>
      <c r="J989" s="389">
        <f>SUM('2. NCCF CAD'!J989,'3. NCCF USD'!J989,'4. NCCF EUR'!J989,'5. NCCF GBP'!J989,'6. NCCF Autres (inclus)'!J989)</f>
        <v>0</v>
      </c>
      <c r="K989" s="436">
        <f>SUM('2. NCCF CAD'!K989,'3. NCCF USD'!K989,'4. NCCF EUR'!K989,'5. NCCF GBP'!K989,'6. NCCF Autres (inclus)'!K989)</f>
        <v>0</v>
      </c>
      <c r="L989" s="391">
        <f>SUM('2. NCCF CAD'!L989,'3. NCCF USD'!L989,'4. NCCF EUR'!L989,'5. NCCF GBP'!L989,'6. NCCF Autres (inclus)'!L989)</f>
        <v>0</v>
      </c>
      <c r="M989" s="396">
        <f>SUM('2. NCCF CAD'!M989,'3. NCCF USD'!M989,'4. NCCF EUR'!M989,'5. NCCF GBP'!M989,'6. NCCF Autres (inclus)'!M989)</f>
        <v>0</v>
      </c>
      <c r="N989" s="392">
        <f>SUM('2. NCCF CAD'!N989,'3. NCCF USD'!N989,'4. NCCF EUR'!N989,'5. NCCF GBP'!N989,'6. NCCF Autres (inclus)'!N989)</f>
        <v>0</v>
      </c>
      <c r="O989" s="392">
        <f>SUM('2. NCCF CAD'!O989,'3. NCCF USD'!O989,'4. NCCF EUR'!O989,'5. NCCF GBP'!O989,'6. NCCF Autres (inclus)'!O989)</f>
        <v>0</v>
      </c>
      <c r="P989" s="392">
        <f>SUM('2. NCCF CAD'!P989,'3. NCCF USD'!P989,'4. NCCF EUR'!P989,'5. NCCF GBP'!P989,'6. NCCF Autres (inclus)'!P989)</f>
        <v>0</v>
      </c>
      <c r="Q989" s="392">
        <f>SUM('2. NCCF CAD'!Q989,'3. NCCF USD'!Q989,'4. NCCF EUR'!Q989,'5. NCCF GBP'!Q989,'6. NCCF Autres (inclus)'!Q989)</f>
        <v>0</v>
      </c>
      <c r="R989" s="392">
        <f>SUM('2. NCCF CAD'!R989,'3. NCCF USD'!R989,'4. NCCF EUR'!R989,'5. NCCF GBP'!R989,'6. NCCF Autres (inclus)'!R989)</f>
        <v>0</v>
      </c>
      <c r="S989" s="392">
        <f>SUM('2. NCCF CAD'!S989,'3. NCCF USD'!S989,'4. NCCF EUR'!S989,'5. NCCF GBP'!S989,'6. NCCF Autres (inclus)'!S989)</f>
        <v>0</v>
      </c>
      <c r="T989" s="388">
        <f>SUM('2. NCCF CAD'!T989,'3. NCCF USD'!T989,'4. NCCF EUR'!T989,'5. NCCF GBP'!T989,'6. NCCF Autres (inclus)'!T989)</f>
        <v>0</v>
      </c>
      <c r="U989" s="392">
        <f>SUM('2. NCCF CAD'!U989,'3. NCCF USD'!U989,'4. NCCF EUR'!U989,'5. NCCF GBP'!U989,'6. NCCF Autres (inclus)'!U989)</f>
        <v>0</v>
      </c>
      <c r="V989" s="393">
        <f>SUM('2. NCCF CAD'!V989,'3. NCCF USD'!V989,'4. NCCF EUR'!V989,'5. NCCF GBP'!V989,'6. NCCF Autres (inclus)'!V989)</f>
        <v>0</v>
      </c>
      <c r="W989" s="37">
        <f>SUM('2. NCCF CAD'!W989,'3. NCCF USD'!W989,'4. NCCF EUR'!W989,'5. NCCF GBP'!W989,'6. NCCF Autres (inclus)'!W989)</f>
        <v>0</v>
      </c>
      <c r="Y989"/>
    </row>
    <row r="990" spans="1:25" outlineLevel="1" x14ac:dyDescent="0.25">
      <c r="A990" s="212"/>
      <c r="B990" s="465"/>
      <c r="C990" s="275"/>
      <c r="D990" s="275"/>
      <c r="E990" s="275"/>
      <c r="F990" s="274" t="s">
        <v>134</v>
      </c>
      <c r="G990" s="394">
        <f>SUM('2. NCCF CAD'!G990,'3. NCCF USD'!G990,'4. NCCF EUR'!G990,'5. NCCF GBP'!G990,'6. NCCF Autres (inclus)'!G990)</f>
        <v>0</v>
      </c>
      <c r="H990" s="395">
        <f>SUM('2. NCCF CAD'!H990,'3. NCCF USD'!H990,'4. NCCF EUR'!H990,'5. NCCF GBP'!H990,'6. NCCF Autres (inclus)'!H990)</f>
        <v>0</v>
      </c>
      <c r="I990" s="389">
        <f>SUM('2. NCCF CAD'!I990,'3. NCCF USD'!I990,'4. NCCF EUR'!I990,'5. NCCF GBP'!I990,'6. NCCF Autres (inclus)'!I990)</f>
        <v>0</v>
      </c>
      <c r="J990" s="389">
        <f>SUM('2. NCCF CAD'!J990,'3. NCCF USD'!J990,'4. NCCF EUR'!J990,'5. NCCF GBP'!J990,'6. NCCF Autres (inclus)'!J990)</f>
        <v>0</v>
      </c>
      <c r="K990" s="436">
        <f>SUM('2. NCCF CAD'!K990,'3. NCCF USD'!K990,'4. NCCF EUR'!K990,'5. NCCF GBP'!K990,'6. NCCF Autres (inclus)'!K990)</f>
        <v>0</v>
      </c>
      <c r="L990" s="391">
        <f>SUM('2. NCCF CAD'!L990,'3. NCCF USD'!L990,'4. NCCF EUR'!L990,'5. NCCF GBP'!L990,'6. NCCF Autres (inclus)'!L990)</f>
        <v>0</v>
      </c>
      <c r="M990" s="396">
        <f>SUM('2. NCCF CAD'!M990,'3. NCCF USD'!M990,'4. NCCF EUR'!M990,'5. NCCF GBP'!M990,'6. NCCF Autres (inclus)'!M990)</f>
        <v>0</v>
      </c>
      <c r="N990" s="392">
        <f>SUM('2. NCCF CAD'!N990,'3. NCCF USD'!N990,'4. NCCF EUR'!N990,'5. NCCF GBP'!N990,'6. NCCF Autres (inclus)'!N990)</f>
        <v>0</v>
      </c>
      <c r="O990" s="392">
        <f>SUM('2. NCCF CAD'!O990,'3. NCCF USD'!O990,'4. NCCF EUR'!O990,'5. NCCF GBP'!O990,'6. NCCF Autres (inclus)'!O990)</f>
        <v>0</v>
      </c>
      <c r="P990" s="392">
        <f>SUM('2. NCCF CAD'!P990,'3. NCCF USD'!P990,'4. NCCF EUR'!P990,'5. NCCF GBP'!P990,'6. NCCF Autres (inclus)'!P990)</f>
        <v>0</v>
      </c>
      <c r="Q990" s="392">
        <f>SUM('2. NCCF CAD'!Q990,'3. NCCF USD'!Q990,'4. NCCF EUR'!Q990,'5. NCCF GBP'!Q990,'6. NCCF Autres (inclus)'!Q990)</f>
        <v>0</v>
      </c>
      <c r="R990" s="392">
        <f>SUM('2. NCCF CAD'!R990,'3. NCCF USD'!R990,'4. NCCF EUR'!R990,'5. NCCF GBP'!R990,'6. NCCF Autres (inclus)'!R990)</f>
        <v>0</v>
      </c>
      <c r="S990" s="392">
        <f>SUM('2. NCCF CAD'!S990,'3. NCCF USD'!S990,'4. NCCF EUR'!S990,'5. NCCF GBP'!S990,'6. NCCF Autres (inclus)'!S990)</f>
        <v>0</v>
      </c>
      <c r="T990" s="388">
        <f>SUM('2. NCCF CAD'!T990,'3. NCCF USD'!T990,'4. NCCF EUR'!T990,'5. NCCF GBP'!T990,'6. NCCF Autres (inclus)'!T990)</f>
        <v>0</v>
      </c>
      <c r="U990" s="392">
        <f>SUM('2. NCCF CAD'!U990,'3. NCCF USD'!U990,'4. NCCF EUR'!U990,'5. NCCF GBP'!U990,'6. NCCF Autres (inclus)'!U990)</f>
        <v>0</v>
      </c>
      <c r="V990" s="393">
        <f>SUM('2. NCCF CAD'!V990,'3. NCCF USD'!V990,'4. NCCF EUR'!V990,'5. NCCF GBP'!V990,'6. NCCF Autres (inclus)'!V990)</f>
        <v>0</v>
      </c>
      <c r="W990" s="37">
        <f>SUM('2. NCCF CAD'!W990,'3. NCCF USD'!W990,'4. NCCF EUR'!W990,'5. NCCF GBP'!W990,'6. NCCF Autres (inclus)'!W990)</f>
        <v>0</v>
      </c>
      <c r="Y990"/>
    </row>
    <row r="991" spans="1:25" outlineLevel="1" x14ac:dyDescent="0.25">
      <c r="A991" s="212"/>
      <c r="B991" s="465"/>
      <c r="C991" s="275"/>
      <c r="D991" s="275"/>
      <c r="E991" s="275"/>
      <c r="F991" s="274" t="s">
        <v>135</v>
      </c>
      <c r="G991" s="394">
        <f>SUM('2. NCCF CAD'!G991,'3. NCCF USD'!G991,'4. NCCF EUR'!G991,'5. NCCF GBP'!G991,'6. NCCF Autres (inclus)'!G991)</f>
        <v>0</v>
      </c>
      <c r="H991" s="395">
        <f>SUM('2. NCCF CAD'!H991,'3. NCCF USD'!H991,'4. NCCF EUR'!H991,'5. NCCF GBP'!H991,'6. NCCF Autres (inclus)'!H991)</f>
        <v>0</v>
      </c>
      <c r="I991" s="389">
        <f>SUM('2. NCCF CAD'!I991,'3. NCCF USD'!I991,'4. NCCF EUR'!I991,'5. NCCF GBP'!I991,'6. NCCF Autres (inclus)'!I991)</f>
        <v>0</v>
      </c>
      <c r="J991" s="389">
        <f>SUM('2. NCCF CAD'!J991,'3. NCCF USD'!J991,'4. NCCF EUR'!J991,'5. NCCF GBP'!J991,'6. NCCF Autres (inclus)'!J991)</f>
        <v>0</v>
      </c>
      <c r="K991" s="436">
        <f>SUM('2. NCCF CAD'!K991,'3. NCCF USD'!K991,'4. NCCF EUR'!K991,'5. NCCF GBP'!K991,'6. NCCF Autres (inclus)'!K991)</f>
        <v>0</v>
      </c>
      <c r="L991" s="391">
        <f>SUM('2. NCCF CAD'!L991,'3. NCCF USD'!L991,'4. NCCF EUR'!L991,'5. NCCF GBP'!L991,'6. NCCF Autres (inclus)'!L991)</f>
        <v>0</v>
      </c>
      <c r="M991" s="396">
        <f>SUM('2. NCCF CAD'!M991,'3. NCCF USD'!M991,'4. NCCF EUR'!M991,'5. NCCF GBP'!M991,'6. NCCF Autres (inclus)'!M991)</f>
        <v>0</v>
      </c>
      <c r="N991" s="392">
        <f>SUM('2. NCCF CAD'!N991,'3. NCCF USD'!N991,'4. NCCF EUR'!N991,'5. NCCF GBP'!N991,'6. NCCF Autres (inclus)'!N991)</f>
        <v>0</v>
      </c>
      <c r="O991" s="392">
        <f>SUM('2. NCCF CAD'!O991,'3. NCCF USD'!O991,'4. NCCF EUR'!O991,'5. NCCF GBP'!O991,'6. NCCF Autres (inclus)'!O991)</f>
        <v>0</v>
      </c>
      <c r="P991" s="392">
        <f>SUM('2. NCCF CAD'!P991,'3. NCCF USD'!P991,'4. NCCF EUR'!P991,'5. NCCF GBP'!P991,'6. NCCF Autres (inclus)'!P991)</f>
        <v>0</v>
      </c>
      <c r="Q991" s="392">
        <f>SUM('2. NCCF CAD'!Q991,'3. NCCF USD'!Q991,'4. NCCF EUR'!Q991,'5. NCCF GBP'!Q991,'6. NCCF Autres (inclus)'!Q991)</f>
        <v>0</v>
      </c>
      <c r="R991" s="392">
        <f>SUM('2. NCCF CAD'!R991,'3. NCCF USD'!R991,'4. NCCF EUR'!R991,'5. NCCF GBP'!R991,'6. NCCF Autres (inclus)'!R991)</f>
        <v>0</v>
      </c>
      <c r="S991" s="392">
        <f>SUM('2. NCCF CAD'!S991,'3. NCCF USD'!S991,'4. NCCF EUR'!S991,'5. NCCF GBP'!S991,'6. NCCF Autres (inclus)'!S991)</f>
        <v>0</v>
      </c>
      <c r="T991" s="388">
        <f>SUM('2. NCCF CAD'!T991,'3. NCCF USD'!T991,'4. NCCF EUR'!T991,'5. NCCF GBP'!T991,'6. NCCF Autres (inclus)'!T991)</f>
        <v>0</v>
      </c>
      <c r="U991" s="392">
        <f>SUM('2. NCCF CAD'!U991,'3. NCCF USD'!U991,'4. NCCF EUR'!U991,'5. NCCF GBP'!U991,'6. NCCF Autres (inclus)'!U991)</f>
        <v>0</v>
      </c>
      <c r="V991" s="393">
        <f>SUM('2. NCCF CAD'!V991,'3. NCCF USD'!V991,'4. NCCF EUR'!V991,'5. NCCF GBP'!V991,'6. NCCF Autres (inclus)'!V991)</f>
        <v>0</v>
      </c>
      <c r="W991" s="37">
        <f>SUM('2. NCCF CAD'!W991,'3. NCCF USD'!W991,'4. NCCF EUR'!W991,'5. NCCF GBP'!W991,'6. NCCF Autres (inclus)'!W991)</f>
        <v>0</v>
      </c>
      <c r="Y991"/>
    </row>
    <row r="992" spans="1:25" outlineLevel="1" x14ac:dyDescent="0.25">
      <c r="A992" s="212"/>
      <c r="B992" s="465"/>
      <c r="C992" s="275"/>
      <c r="D992" s="275"/>
      <c r="E992" s="275"/>
      <c r="F992" s="274" t="s">
        <v>136</v>
      </c>
      <c r="G992" s="394">
        <f>SUM('2. NCCF CAD'!G992,'3. NCCF USD'!G992,'4. NCCF EUR'!G992,'5. NCCF GBP'!G992,'6. NCCF Autres (inclus)'!G992)</f>
        <v>0</v>
      </c>
      <c r="H992" s="395">
        <f>SUM('2. NCCF CAD'!H992,'3. NCCF USD'!H992,'4. NCCF EUR'!H992,'5. NCCF GBP'!H992,'6. NCCF Autres (inclus)'!H992)</f>
        <v>0</v>
      </c>
      <c r="I992" s="389">
        <f>SUM('2. NCCF CAD'!I992,'3. NCCF USD'!I992,'4. NCCF EUR'!I992,'5. NCCF GBP'!I992,'6. NCCF Autres (inclus)'!I992)</f>
        <v>0</v>
      </c>
      <c r="J992" s="389">
        <f>SUM('2. NCCF CAD'!J992,'3. NCCF USD'!J992,'4. NCCF EUR'!J992,'5. NCCF GBP'!J992,'6. NCCF Autres (inclus)'!J992)</f>
        <v>0</v>
      </c>
      <c r="K992" s="436">
        <f>SUM('2. NCCF CAD'!K992,'3. NCCF USD'!K992,'4. NCCF EUR'!K992,'5. NCCF GBP'!K992,'6. NCCF Autres (inclus)'!K992)</f>
        <v>0</v>
      </c>
      <c r="L992" s="391">
        <f>SUM('2. NCCF CAD'!L992,'3. NCCF USD'!L992,'4. NCCF EUR'!L992,'5. NCCF GBP'!L992,'6. NCCF Autres (inclus)'!L992)</f>
        <v>0</v>
      </c>
      <c r="M992" s="396">
        <f>SUM('2. NCCF CAD'!M992,'3. NCCF USD'!M992,'4. NCCF EUR'!M992,'5. NCCF GBP'!M992,'6. NCCF Autres (inclus)'!M992)</f>
        <v>0</v>
      </c>
      <c r="N992" s="392">
        <f>SUM('2. NCCF CAD'!N992,'3. NCCF USD'!N992,'4. NCCF EUR'!N992,'5. NCCF GBP'!N992,'6. NCCF Autres (inclus)'!N992)</f>
        <v>0</v>
      </c>
      <c r="O992" s="392">
        <f>SUM('2. NCCF CAD'!O992,'3. NCCF USD'!O992,'4. NCCF EUR'!O992,'5. NCCF GBP'!O992,'6. NCCF Autres (inclus)'!O992)</f>
        <v>0</v>
      </c>
      <c r="P992" s="392">
        <f>SUM('2. NCCF CAD'!P992,'3. NCCF USD'!P992,'4. NCCF EUR'!P992,'5. NCCF GBP'!P992,'6. NCCF Autres (inclus)'!P992)</f>
        <v>0</v>
      </c>
      <c r="Q992" s="392">
        <f>SUM('2. NCCF CAD'!Q992,'3. NCCF USD'!Q992,'4. NCCF EUR'!Q992,'5. NCCF GBP'!Q992,'6. NCCF Autres (inclus)'!Q992)</f>
        <v>0</v>
      </c>
      <c r="R992" s="392">
        <f>SUM('2. NCCF CAD'!R992,'3. NCCF USD'!R992,'4. NCCF EUR'!R992,'5. NCCF GBP'!R992,'6. NCCF Autres (inclus)'!R992)</f>
        <v>0</v>
      </c>
      <c r="S992" s="392">
        <f>SUM('2. NCCF CAD'!S992,'3. NCCF USD'!S992,'4. NCCF EUR'!S992,'5. NCCF GBP'!S992,'6. NCCF Autres (inclus)'!S992)</f>
        <v>0</v>
      </c>
      <c r="T992" s="388">
        <f>SUM('2. NCCF CAD'!T992,'3. NCCF USD'!T992,'4. NCCF EUR'!T992,'5. NCCF GBP'!T992,'6. NCCF Autres (inclus)'!T992)</f>
        <v>0</v>
      </c>
      <c r="U992" s="392">
        <f>SUM('2. NCCF CAD'!U992,'3. NCCF USD'!U992,'4. NCCF EUR'!U992,'5. NCCF GBP'!U992,'6. NCCF Autres (inclus)'!U992)</f>
        <v>0</v>
      </c>
      <c r="V992" s="393">
        <f>SUM('2. NCCF CAD'!V992,'3. NCCF USD'!V992,'4. NCCF EUR'!V992,'5. NCCF GBP'!V992,'6. NCCF Autres (inclus)'!V992)</f>
        <v>0</v>
      </c>
      <c r="W992" s="37">
        <f>SUM('2. NCCF CAD'!W992,'3. NCCF USD'!W992,'4. NCCF EUR'!W992,'5. NCCF GBP'!W992,'6. NCCF Autres (inclus)'!W992)</f>
        <v>0</v>
      </c>
      <c r="Y992"/>
    </row>
    <row r="993" spans="1:25" x14ac:dyDescent="0.25">
      <c r="A993" s="212"/>
      <c r="B993" s="465"/>
      <c r="C993" s="272" t="s">
        <v>137</v>
      </c>
      <c r="D993" s="275"/>
      <c r="E993" s="275"/>
      <c r="F993" s="273"/>
      <c r="G993" s="367"/>
      <c r="H993" s="369"/>
      <c r="I993" s="369"/>
      <c r="J993" s="369"/>
      <c r="K993" s="369"/>
      <c r="L993" s="363"/>
      <c r="M993" s="364"/>
      <c r="N993" s="364"/>
      <c r="O993" s="364"/>
      <c r="P993" s="364"/>
      <c r="Q993" s="364"/>
      <c r="R993" s="364"/>
      <c r="S993" s="364"/>
      <c r="T993" s="364"/>
      <c r="U993" s="364"/>
      <c r="V993" s="365"/>
      <c r="W993" s="366"/>
      <c r="Y993"/>
    </row>
    <row r="994" spans="1:25" x14ac:dyDescent="0.25">
      <c r="A994" s="212"/>
      <c r="B994" s="465"/>
      <c r="C994" s="272"/>
      <c r="D994" s="276" t="s">
        <v>20</v>
      </c>
      <c r="E994" s="273"/>
      <c r="F994" s="273"/>
      <c r="G994" s="367"/>
      <c r="H994" s="369"/>
      <c r="I994" s="369"/>
      <c r="J994" s="369"/>
      <c r="K994" s="369"/>
      <c r="L994" s="363"/>
      <c r="M994" s="364"/>
      <c r="N994" s="364"/>
      <c r="O994" s="364"/>
      <c r="P994" s="364"/>
      <c r="Q994" s="364"/>
      <c r="R994" s="364"/>
      <c r="S994" s="364"/>
      <c r="T994" s="364"/>
      <c r="U994" s="364"/>
      <c r="V994" s="365"/>
      <c r="W994" s="366"/>
      <c r="Y994"/>
    </row>
    <row r="995" spans="1:25" x14ac:dyDescent="0.25">
      <c r="A995" s="212"/>
      <c r="B995" s="465"/>
      <c r="C995" s="272"/>
      <c r="D995" s="272"/>
      <c r="E995" s="273" t="s">
        <v>21</v>
      </c>
      <c r="F995" s="273"/>
      <c r="G995" s="367">
        <f t="shared" ref="G995:W995" si="224">SUBTOTAL(9,G996:G999)</f>
        <v>0</v>
      </c>
      <c r="H995" s="369">
        <f t="shared" si="224"/>
        <v>0</v>
      </c>
      <c r="I995" s="369">
        <f t="shared" si="224"/>
        <v>0</v>
      </c>
      <c r="J995" s="369">
        <f t="shared" si="224"/>
        <v>0</v>
      </c>
      <c r="K995" s="369">
        <f t="shared" si="224"/>
        <v>0</v>
      </c>
      <c r="L995" s="363">
        <f t="shared" si="224"/>
        <v>0</v>
      </c>
      <c r="M995" s="364">
        <f t="shared" si="224"/>
        <v>0</v>
      </c>
      <c r="N995" s="364">
        <f t="shared" si="224"/>
        <v>0</v>
      </c>
      <c r="O995" s="364">
        <f t="shared" si="224"/>
        <v>0</v>
      </c>
      <c r="P995" s="364">
        <f t="shared" si="224"/>
        <v>0</v>
      </c>
      <c r="Q995" s="364">
        <f t="shared" si="224"/>
        <v>0</v>
      </c>
      <c r="R995" s="364">
        <f t="shared" si="224"/>
        <v>0</v>
      </c>
      <c r="S995" s="364">
        <f t="shared" si="224"/>
        <v>0</v>
      </c>
      <c r="T995" s="364">
        <f t="shared" si="224"/>
        <v>0</v>
      </c>
      <c r="U995" s="364">
        <f t="shared" si="224"/>
        <v>0</v>
      </c>
      <c r="V995" s="365">
        <f t="shared" si="224"/>
        <v>0</v>
      </c>
      <c r="W995" s="366">
        <f t="shared" si="224"/>
        <v>0</v>
      </c>
      <c r="Y995"/>
    </row>
    <row r="996" spans="1:25" outlineLevel="1" x14ac:dyDescent="0.25">
      <c r="A996" s="212"/>
      <c r="B996" s="465"/>
      <c r="C996" s="272"/>
      <c r="D996" s="272"/>
      <c r="E996" s="273"/>
      <c r="F996" s="274" t="s">
        <v>22</v>
      </c>
      <c r="G996" s="394">
        <f>SUM('2. NCCF CAD'!G996,'3. NCCF USD'!G996,'4. NCCF EUR'!G996,'5. NCCF GBP'!G996,'6. NCCF Autres (inclus)'!G996)</f>
        <v>0</v>
      </c>
      <c r="H996" s="395">
        <f>SUM('2. NCCF CAD'!H996,'3. NCCF USD'!H996,'4. NCCF EUR'!H996,'5. NCCF GBP'!H996,'6. NCCF Autres (inclus)'!H996)</f>
        <v>0</v>
      </c>
      <c r="I996" s="389">
        <f>SUM('2. NCCF CAD'!I996,'3. NCCF USD'!I996,'4. NCCF EUR'!I996,'5. NCCF GBP'!I996,'6. NCCF Autres (inclus)'!I996)</f>
        <v>0</v>
      </c>
      <c r="J996" s="389">
        <f>SUM('2. NCCF CAD'!J996,'3. NCCF USD'!J996,'4. NCCF EUR'!J996,'5. NCCF GBP'!J996,'6. NCCF Autres (inclus)'!J996)</f>
        <v>0</v>
      </c>
      <c r="K996" s="436">
        <f>SUM('2. NCCF CAD'!K996,'3. NCCF USD'!K996,'4. NCCF EUR'!K996,'5. NCCF GBP'!K996,'6. NCCF Autres (inclus)'!K996)</f>
        <v>0</v>
      </c>
      <c r="L996" s="391">
        <f>SUM('2. NCCF CAD'!L996,'3. NCCF USD'!L996,'4. NCCF EUR'!L996,'5. NCCF GBP'!L996,'6. NCCF Autres (inclus)'!L996)</f>
        <v>0</v>
      </c>
      <c r="M996" s="396">
        <f>SUM('2. NCCF CAD'!M996,'3. NCCF USD'!M996,'4. NCCF EUR'!M996,'5. NCCF GBP'!M996,'6. NCCF Autres (inclus)'!M996)</f>
        <v>0</v>
      </c>
      <c r="N996" s="392">
        <f>SUM('2. NCCF CAD'!N996,'3. NCCF USD'!N996,'4. NCCF EUR'!N996,'5. NCCF GBP'!N996,'6. NCCF Autres (inclus)'!N996)</f>
        <v>0</v>
      </c>
      <c r="O996" s="392">
        <f>SUM('2. NCCF CAD'!O996,'3. NCCF USD'!O996,'4. NCCF EUR'!O996,'5. NCCF GBP'!O996,'6. NCCF Autres (inclus)'!O996)</f>
        <v>0</v>
      </c>
      <c r="P996" s="392">
        <f>SUM('2. NCCF CAD'!P996,'3. NCCF USD'!P996,'4. NCCF EUR'!P996,'5. NCCF GBP'!P996,'6. NCCF Autres (inclus)'!P996)</f>
        <v>0</v>
      </c>
      <c r="Q996" s="392">
        <f>SUM('2. NCCF CAD'!Q996,'3. NCCF USD'!Q996,'4. NCCF EUR'!Q996,'5. NCCF GBP'!Q996,'6. NCCF Autres (inclus)'!Q996)</f>
        <v>0</v>
      </c>
      <c r="R996" s="392">
        <f>SUM('2. NCCF CAD'!R996,'3. NCCF USD'!R996,'4. NCCF EUR'!R996,'5. NCCF GBP'!R996,'6. NCCF Autres (inclus)'!R996)</f>
        <v>0</v>
      </c>
      <c r="S996" s="392">
        <f>SUM('2. NCCF CAD'!S996,'3. NCCF USD'!S996,'4. NCCF EUR'!S996,'5. NCCF GBP'!S996,'6. NCCF Autres (inclus)'!S996)</f>
        <v>0</v>
      </c>
      <c r="T996" s="388">
        <f>SUM('2. NCCF CAD'!T996,'3. NCCF USD'!T996,'4. NCCF EUR'!T996,'5. NCCF GBP'!T996,'6. NCCF Autres (inclus)'!T996)</f>
        <v>0</v>
      </c>
      <c r="U996" s="392">
        <f>SUM('2. NCCF CAD'!U996,'3. NCCF USD'!U996,'4. NCCF EUR'!U996,'5. NCCF GBP'!U996,'6. NCCF Autres (inclus)'!U996)</f>
        <v>0</v>
      </c>
      <c r="V996" s="393">
        <f>SUM('2. NCCF CAD'!V996,'3. NCCF USD'!V996,'4. NCCF EUR'!V996,'5. NCCF GBP'!V996,'6. NCCF Autres (inclus)'!V996)</f>
        <v>0</v>
      </c>
      <c r="W996" s="37">
        <f>SUM('2. NCCF CAD'!W996,'3. NCCF USD'!W996,'4. NCCF EUR'!W996,'5. NCCF GBP'!W996,'6. NCCF Autres (inclus)'!W996)</f>
        <v>0</v>
      </c>
      <c r="Y996"/>
    </row>
    <row r="997" spans="1:25" outlineLevel="1" x14ac:dyDescent="0.25">
      <c r="A997" s="212"/>
      <c r="B997" s="465"/>
      <c r="C997" s="272"/>
      <c r="D997" s="272"/>
      <c r="E997" s="273"/>
      <c r="F997" s="274" t="s">
        <v>23</v>
      </c>
      <c r="G997" s="394">
        <f>SUM('2. NCCF CAD'!G997,'3. NCCF USD'!G997,'4. NCCF EUR'!G997,'5. NCCF GBP'!G997,'6. NCCF Autres (inclus)'!G997)</f>
        <v>0</v>
      </c>
      <c r="H997" s="395">
        <f>SUM('2. NCCF CAD'!H997,'3. NCCF USD'!H997,'4. NCCF EUR'!H997,'5. NCCF GBP'!H997,'6. NCCF Autres (inclus)'!H997)</f>
        <v>0</v>
      </c>
      <c r="I997" s="389">
        <f>SUM('2. NCCF CAD'!I997,'3. NCCF USD'!I997,'4. NCCF EUR'!I997,'5. NCCF GBP'!I997,'6. NCCF Autres (inclus)'!I997)</f>
        <v>0</v>
      </c>
      <c r="J997" s="389">
        <f>SUM('2. NCCF CAD'!J997,'3. NCCF USD'!J997,'4. NCCF EUR'!J997,'5. NCCF GBP'!J997,'6. NCCF Autres (inclus)'!J997)</f>
        <v>0</v>
      </c>
      <c r="K997" s="436">
        <f>SUM('2. NCCF CAD'!K997,'3. NCCF USD'!K997,'4. NCCF EUR'!K997,'5. NCCF GBP'!K997,'6. NCCF Autres (inclus)'!K997)</f>
        <v>0</v>
      </c>
      <c r="L997" s="391">
        <f>SUM('2. NCCF CAD'!L997,'3. NCCF USD'!L997,'4. NCCF EUR'!L997,'5. NCCF GBP'!L997,'6. NCCF Autres (inclus)'!L997)</f>
        <v>0</v>
      </c>
      <c r="M997" s="396">
        <f>SUM('2. NCCF CAD'!M997,'3. NCCF USD'!M997,'4. NCCF EUR'!M997,'5. NCCF GBP'!M997,'6. NCCF Autres (inclus)'!M997)</f>
        <v>0</v>
      </c>
      <c r="N997" s="392">
        <f>SUM('2. NCCF CAD'!N997,'3. NCCF USD'!N997,'4. NCCF EUR'!N997,'5. NCCF GBP'!N997,'6. NCCF Autres (inclus)'!N997)</f>
        <v>0</v>
      </c>
      <c r="O997" s="392">
        <f>SUM('2. NCCF CAD'!O997,'3. NCCF USD'!O997,'4. NCCF EUR'!O997,'5. NCCF GBP'!O997,'6. NCCF Autres (inclus)'!O997)</f>
        <v>0</v>
      </c>
      <c r="P997" s="392">
        <f>SUM('2. NCCF CAD'!P997,'3. NCCF USD'!P997,'4. NCCF EUR'!P997,'5. NCCF GBP'!P997,'6. NCCF Autres (inclus)'!P997)</f>
        <v>0</v>
      </c>
      <c r="Q997" s="392">
        <f>SUM('2. NCCF CAD'!Q997,'3. NCCF USD'!Q997,'4. NCCF EUR'!Q997,'5. NCCF GBP'!Q997,'6. NCCF Autres (inclus)'!Q997)</f>
        <v>0</v>
      </c>
      <c r="R997" s="392">
        <f>SUM('2. NCCF CAD'!R997,'3. NCCF USD'!R997,'4. NCCF EUR'!R997,'5. NCCF GBP'!R997,'6. NCCF Autres (inclus)'!R997)</f>
        <v>0</v>
      </c>
      <c r="S997" s="392">
        <f>SUM('2. NCCF CAD'!S997,'3. NCCF USD'!S997,'4. NCCF EUR'!S997,'5. NCCF GBP'!S997,'6. NCCF Autres (inclus)'!S997)</f>
        <v>0</v>
      </c>
      <c r="T997" s="388">
        <f>SUM('2. NCCF CAD'!T997,'3. NCCF USD'!T997,'4. NCCF EUR'!T997,'5. NCCF GBP'!T997,'6. NCCF Autres (inclus)'!T997)</f>
        <v>0</v>
      </c>
      <c r="U997" s="392">
        <f>SUM('2. NCCF CAD'!U997,'3. NCCF USD'!U997,'4. NCCF EUR'!U997,'5. NCCF GBP'!U997,'6. NCCF Autres (inclus)'!U997)</f>
        <v>0</v>
      </c>
      <c r="V997" s="393">
        <f>SUM('2. NCCF CAD'!V997,'3. NCCF USD'!V997,'4. NCCF EUR'!V997,'5. NCCF GBP'!V997,'6. NCCF Autres (inclus)'!V997)</f>
        <v>0</v>
      </c>
      <c r="W997" s="37">
        <f>SUM('2. NCCF CAD'!W997,'3. NCCF USD'!W997,'4. NCCF EUR'!W997,'5. NCCF GBP'!W997,'6. NCCF Autres (inclus)'!W997)</f>
        <v>0</v>
      </c>
      <c r="Y997"/>
    </row>
    <row r="998" spans="1:25" outlineLevel="1" x14ac:dyDescent="0.25">
      <c r="A998" s="212"/>
      <c r="B998" s="465"/>
      <c r="C998" s="272"/>
      <c r="D998" s="272"/>
      <c r="E998" s="273"/>
      <c r="F998" s="274" t="s">
        <v>24</v>
      </c>
      <c r="G998" s="394">
        <f>SUM('2. NCCF CAD'!G998,'3. NCCF USD'!G998,'4. NCCF EUR'!G998,'5. NCCF GBP'!G998,'6. NCCF Autres (inclus)'!G998)</f>
        <v>0</v>
      </c>
      <c r="H998" s="395">
        <f>SUM('2. NCCF CAD'!H998,'3. NCCF USD'!H998,'4. NCCF EUR'!H998,'5. NCCF GBP'!H998,'6. NCCF Autres (inclus)'!H998)</f>
        <v>0</v>
      </c>
      <c r="I998" s="389">
        <f>SUM('2. NCCF CAD'!I998,'3. NCCF USD'!I998,'4. NCCF EUR'!I998,'5. NCCF GBP'!I998,'6. NCCF Autres (inclus)'!I998)</f>
        <v>0</v>
      </c>
      <c r="J998" s="389">
        <f>SUM('2. NCCF CAD'!J998,'3. NCCF USD'!J998,'4. NCCF EUR'!J998,'5. NCCF GBP'!J998,'6. NCCF Autres (inclus)'!J998)</f>
        <v>0</v>
      </c>
      <c r="K998" s="436">
        <f>SUM('2. NCCF CAD'!K998,'3. NCCF USD'!K998,'4. NCCF EUR'!K998,'5. NCCF GBP'!K998,'6. NCCF Autres (inclus)'!K998)</f>
        <v>0</v>
      </c>
      <c r="L998" s="391">
        <f>SUM('2. NCCF CAD'!L998,'3. NCCF USD'!L998,'4. NCCF EUR'!L998,'5. NCCF GBP'!L998,'6. NCCF Autres (inclus)'!L998)</f>
        <v>0</v>
      </c>
      <c r="M998" s="396">
        <f>SUM('2. NCCF CAD'!M998,'3. NCCF USD'!M998,'4. NCCF EUR'!M998,'5. NCCF GBP'!M998,'6. NCCF Autres (inclus)'!M998)</f>
        <v>0</v>
      </c>
      <c r="N998" s="392">
        <f>SUM('2. NCCF CAD'!N998,'3. NCCF USD'!N998,'4. NCCF EUR'!N998,'5. NCCF GBP'!N998,'6. NCCF Autres (inclus)'!N998)</f>
        <v>0</v>
      </c>
      <c r="O998" s="392">
        <f>SUM('2. NCCF CAD'!O998,'3. NCCF USD'!O998,'4. NCCF EUR'!O998,'5. NCCF GBP'!O998,'6. NCCF Autres (inclus)'!O998)</f>
        <v>0</v>
      </c>
      <c r="P998" s="392">
        <f>SUM('2. NCCF CAD'!P998,'3. NCCF USD'!P998,'4. NCCF EUR'!P998,'5. NCCF GBP'!P998,'6. NCCF Autres (inclus)'!P998)</f>
        <v>0</v>
      </c>
      <c r="Q998" s="392">
        <f>SUM('2. NCCF CAD'!Q998,'3. NCCF USD'!Q998,'4. NCCF EUR'!Q998,'5. NCCF GBP'!Q998,'6. NCCF Autres (inclus)'!Q998)</f>
        <v>0</v>
      </c>
      <c r="R998" s="392">
        <f>SUM('2. NCCF CAD'!R998,'3. NCCF USD'!R998,'4. NCCF EUR'!R998,'5. NCCF GBP'!R998,'6. NCCF Autres (inclus)'!R998)</f>
        <v>0</v>
      </c>
      <c r="S998" s="392">
        <f>SUM('2. NCCF CAD'!S998,'3. NCCF USD'!S998,'4. NCCF EUR'!S998,'5. NCCF GBP'!S998,'6. NCCF Autres (inclus)'!S998)</f>
        <v>0</v>
      </c>
      <c r="T998" s="388">
        <f>SUM('2. NCCF CAD'!T998,'3. NCCF USD'!T998,'4. NCCF EUR'!T998,'5. NCCF GBP'!T998,'6. NCCF Autres (inclus)'!T998)</f>
        <v>0</v>
      </c>
      <c r="U998" s="392">
        <f>SUM('2. NCCF CAD'!U998,'3. NCCF USD'!U998,'4. NCCF EUR'!U998,'5. NCCF GBP'!U998,'6. NCCF Autres (inclus)'!U998)</f>
        <v>0</v>
      </c>
      <c r="V998" s="393">
        <f>SUM('2. NCCF CAD'!V998,'3. NCCF USD'!V998,'4. NCCF EUR'!V998,'5. NCCF GBP'!V998,'6. NCCF Autres (inclus)'!V998)</f>
        <v>0</v>
      </c>
      <c r="W998" s="37">
        <f>SUM('2. NCCF CAD'!W998,'3. NCCF USD'!W998,'4. NCCF EUR'!W998,'5. NCCF GBP'!W998,'6. NCCF Autres (inclus)'!W998)</f>
        <v>0</v>
      </c>
      <c r="Y998"/>
    </row>
    <row r="999" spans="1:25" outlineLevel="1" x14ac:dyDescent="0.25">
      <c r="A999" s="212"/>
      <c r="B999" s="465"/>
      <c r="C999" s="272"/>
      <c r="D999" s="272"/>
      <c r="E999" s="273"/>
      <c r="F999" s="274" t="s">
        <v>25</v>
      </c>
      <c r="G999" s="394">
        <f>SUM('2. NCCF CAD'!G999,'3. NCCF USD'!G999,'4. NCCF EUR'!G999,'5. NCCF GBP'!G999,'6. NCCF Autres (inclus)'!G999)</f>
        <v>0</v>
      </c>
      <c r="H999" s="395">
        <f>SUM('2. NCCF CAD'!H999,'3. NCCF USD'!H999,'4. NCCF EUR'!H999,'5. NCCF GBP'!H999,'6. NCCF Autres (inclus)'!H999)</f>
        <v>0</v>
      </c>
      <c r="I999" s="389">
        <f>SUM('2. NCCF CAD'!I999,'3. NCCF USD'!I999,'4. NCCF EUR'!I999,'5. NCCF GBP'!I999,'6. NCCF Autres (inclus)'!I999)</f>
        <v>0</v>
      </c>
      <c r="J999" s="389">
        <f>SUM('2. NCCF CAD'!J999,'3. NCCF USD'!J999,'4. NCCF EUR'!J999,'5. NCCF GBP'!J999,'6. NCCF Autres (inclus)'!J999)</f>
        <v>0</v>
      </c>
      <c r="K999" s="436">
        <f>SUM('2. NCCF CAD'!K999,'3. NCCF USD'!K999,'4. NCCF EUR'!K999,'5. NCCF GBP'!K999,'6. NCCF Autres (inclus)'!K999)</f>
        <v>0</v>
      </c>
      <c r="L999" s="391">
        <f>SUM('2. NCCF CAD'!L999,'3. NCCF USD'!L999,'4. NCCF EUR'!L999,'5. NCCF GBP'!L999,'6. NCCF Autres (inclus)'!L999)</f>
        <v>0</v>
      </c>
      <c r="M999" s="396">
        <f>SUM('2. NCCF CAD'!M999,'3. NCCF USD'!M999,'4. NCCF EUR'!M999,'5. NCCF GBP'!M999,'6. NCCF Autres (inclus)'!M999)</f>
        <v>0</v>
      </c>
      <c r="N999" s="392">
        <f>SUM('2. NCCF CAD'!N999,'3. NCCF USD'!N999,'4. NCCF EUR'!N999,'5. NCCF GBP'!N999,'6. NCCF Autres (inclus)'!N999)</f>
        <v>0</v>
      </c>
      <c r="O999" s="392">
        <f>SUM('2. NCCF CAD'!O999,'3. NCCF USD'!O999,'4. NCCF EUR'!O999,'5. NCCF GBP'!O999,'6. NCCF Autres (inclus)'!O999)</f>
        <v>0</v>
      </c>
      <c r="P999" s="392">
        <f>SUM('2. NCCF CAD'!P999,'3. NCCF USD'!P999,'4. NCCF EUR'!P999,'5. NCCF GBP'!P999,'6. NCCF Autres (inclus)'!P999)</f>
        <v>0</v>
      </c>
      <c r="Q999" s="392">
        <f>SUM('2. NCCF CAD'!Q999,'3. NCCF USD'!Q999,'4. NCCF EUR'!Q999,'5. NCCF GBP'!Q999,'6. NCCF Autres (inclus)'!Q999)</f>
        <v>0</v>
      </c>
      <c r="R999" s="392">
        <f>SUM('2. NCCF CAD'!R999,'3. NCCF USD'!R999,'4. NCCF EUR'!R999,'5. NCCF GBP'!R999,'6. NCCF Autres (inclus)'!R999)</f>
        <v>0</v>
      </c>
      <c r="S999" s="392">
        <f>SUM('2. NCCF CAD'!S999,'3. NCCF USD'!S999,'4. NCCF EUR'!S999,'5. NCCF GBP'!S999,'6. NCCF Autres (inclus)'!S999)</f>
        <v>0</v>
      </c>
      <c r="T999" s="388">
        <f>SUM('2. NCCF CAD'!T999,'3. NCCF USD'!T999,'4. NCCF EUR'!T999,'5. NCCF GBP'!T999,'6. NCCF Autres (inclus)'!T999)</f>
        <v>0</v>
      </c>
      <c r="U999" s="392">
        <f>SUM('2. NCCF CAD'!U999,'3. NCCF USD'!U999,'4. NCCF EUR'!U999,'5. NCCF GBP'!U999,'6. NCCF Autres (inclus)'!U999)</f>
        <v>0</v>
      </c>
      <c r="V999" s="393">
        <f>SUM('2. NCCF CAD'!V999,'3. NCCF USD'!V999,'4. NCCF EUR'!V999,'5. NCCF GBP'!V999,'6. NCCF Autres (inclus)'!V999)</f>
        <v>0</v>
      </c>
      <c r="W999" s="37">
        <f>SUM('2. NCCF CAD'!W999,'3. NCCF USD'!W999,'4. NCCF EUR'!W999,'5. NCCF GBP'!W999,'6. NCCF Autres (inclus)'!W999)</f>
        <v>0</v>
      </c>
      <c r="Y999"/>
    </row>
    <row r="1000" spans="1:25" x14ac:dyDescent="0.25">
      <c r="A1000" s="212"/>
      <c r="B1000" s="465"/>
      <c r="C1000" s="272"/>
      <c r="D1000" s="272"/>
      <c r="E1000" s="273" t="s">
        <v>26</v>
      </c>
      <c r="F1000" s="273"/>
      <c r="G1000" s="367">
        <f t="shared" ref="G1000:W1000" si="225">SUBTOTAL(9,G1001:G1004)</f>
        <v>0</v>
      </c>
      <c r="H1000" s="368">
        <f t="shared" si="225"/>
        <v>0</v>
      </c>
      <c r="I1000" s="369">
        <f t="shared" si="225"/>
        <v>0</v>
      </c>
      <c r="J1000" s="369">
        <f t="shared" si="225"/>
        <v>0</v>
      </c>
      <c r="K1000" s="370">
        <f t="shared" si="225"/>
        <v>0</v>
      </c>
      <c r="L1000" s="364">
        <f t="shared" si="225"/>
        <v>0</v>
      </c>
      <c r="M1000" s="364">
        <f t="shared" si="225"/>
        <v>0</v>
      </c>
      <c r="N1000" s="364">
        <f t="shared" si="225"/>
        <v>0</v>
      </c>
      <c r="O1000" s="364">
        <f t="shared" si="225"/>
        <v>0</v>
      </c>
      <c r="P1000" s="364">
        <f t="shared" si="225"/>
        <v>0</v>
      </c>
      <c r="Q1000" s="364">
        <f t="shared" si="225"/>
        <v>0</v>
      </c>
      <c r="R1000" s="364">
        <f t="shared" si="225"/>
        <v>0</v>
      </c>
      <c r="S1000" s="364">
        <f t="shared" si="225"/>
        <v>0</v>
      </c>
      <c r="T1000" s="364">
        <f t="shared" si="225"/>
        <v>0</v>
      </c>
      <c r="U1000" s="364">
        <f t="shared" si="225"/>
        <v>0</v>
      </c>
      <c r="V1000" s="364">
        <f t="shared" si="225"/>
        <v>0</v>
      </c>
      <c r="W1000" s="366">
        <f t="shared" si="225"/>
        <v>0</v>
      </c>
      <c r="Y1000"/>
    </row>
    <row r="1001" spans="1:25" ht="12" customHeight="1" outlineLevel="1" x14ac:dyDescent="0.25">
      <c r="A1001" s="212"/>
      <c r="B1001" s="465"/>
      <c r="C1001" s="272"/>
      <c r="D1001" s="272"/>
      <c r="E1001" s="273"/>
      <c r="F1001" s="274" t="s">
        <v>27</v>
      </c>
      <c r="G1001" s="394">
        <f>SUM('2. NCCF CAD'!G1001,'3. NCCF USD'!G1001,'4. NCCF EUR'!G1001,'5. NCCF GBP'!G1001,'6. NCCF Autres (inclus)'!G1001)</f>
        <v>0</v>
      </c>
      <c r="H1001" s="395">
        <f>SUM('2. NCCF CAD'!H1001,'3. NCCF USD'!H1001,'4. NCCF EUR'!H1001,'5. NCCF GBP'!H1001,'6. NCCF Autres (inclus)'!H1001)</f>
        <v>0</v>
      </c>
      <c r="I1001" s="389">
        <f>SUM('2. NCCF CAD'!I1001,'3. NCCF USD'!I1001,'4. NCCF EUR'!I1001,'5. NCCF GBP'!I1001,'6. NCCF Autres (inclus)'!I1001)</f>
        <v>0</v>
      </c>
      <c r="J1001" s="389">
        <f>SUM('2. NCCF CAD'!J1001,'3. NCCF USD'!J1001,'4. NCCF EUR'!J1001,'5. NCCF GBP'!J1001,'6. NCCF Autres (inclus)'!J1001)</f>
        <v>0</v>
      </c>
      <c r="K1001" s="436">
        <f>SUM('2. NCCF CAD'!K1001,'3. NCCF USD'!K1001,'4. NCCF EUR'!K1001,'5. NCCF GBP'!K1001,'6. NCCF Autres (inclus)'!K1001)</f>
        <v>0</v>
      </c>
      <c r="L1001" s="391">
        <f>SUM('2. NCCF CAD'!L1001,'3. NCCF USD'!L1001,'4. NCCF EUR'!L1001,'5. NCCF GBP'!L1001,'6. NCCF Autres (inclus)'!L1001)</f>
        <v>0</v>
      </c>
      <c r="M1001" s="396">
        <f>SUM('2. NCCF CAD'!M1001,'3. NCCF USD'!M1001,'4. NCCF EUR'!M1001,'5. NCCF GBP'!M1001,'6. NCCF Autres (inclus)'!M1001)</f>
        <v>0</v>
      </c>
      <c r="N1001" s="392">
        <f>SUM('2. NCCF CAD'!N1001,'3. NCCF USD'!N1001,'4. NCCF EUR'!N1001,'5. NCCF GBP'!N1001,'6. NCCF Autres (inclus)'!N1001)</f>
        <v>0</v>
      </c>
      <c r="O1001" s="392">
        <f>SUM('2. NCCF CAD'!O1001,'3. NCCF USD'!O1001,'4. NCCF EUR'!O1001,'5. NCCF GBP'!O1001,'6. NCCF Autres (inclus)'!O1001)</f>
        <v>0</v>
      </c>
      <c r="P1001" s="392">
        <f>SUM('2. NCCF CAD'!P1001,'3. NCCF USD'!P1001,'4. NCCF EUR'!P1001,'5. NCCF GBP'!P1001,'6. NCCF Autres (inclus)'!P1001)</f>
        <v>0</v>
      </c>
      <c r="Q1001" s="392">
        <f>SUM('2. NCCF CAD'!Q1001,'3. NCCF USD'!Q1001,'4. NCCF EUR'!Q1001,'5. NCCF GBP'!Q1001,'6. NCCF Autres (inclus)'!Q1001)</f>
        <v>0</v>
      </c>
      <c r="R1001" s="392">
        <f>SUM('2. NCCF CAD'!R1001,'3. NCCF USD'!R1001,'4. NCCF EUR'!R1001,'5. NCCF GBP'!R1001,'6. NCCF Autres (inclus)'!R1001)</f>
        <v>0</v>
      </c>
      <c r="S1001" s="392">
        <f>SUM('2. NCCF CAD'!S1001,'3. NCCF USD'!S1001,'4. NCCF EUR'!S1001,'5. NCCF GBP'!S1001,'6. NCCF Autres (inclus)'!S1001)</f>
        <v>0</v>
      </c>
      <c r="T1001" s="388">
        <f>SUM('2. NCCF CAD'!T1001,'3. NCCF USD'!T1001,'4. NCCF EUR'!T1001,'5. NCCF GBP'!T1001,'6. NCCF Autres (inclus)'!T1001)</f>
        <v>0</v>
      </c>
      <c r="U1001" s="392">
        <f>SUM('2. NCCF CAD'!U1001,'3. NCCF USD'!U1001,'4. NCCF EUR'!U1001,'5. NCCF GBP'!U1001,'6. NCCF Autres (inclus)'!U1001)</f>
        <v>0</v>
      </c>
      <c r="V1001" s="393">
        <f>SUM('2. NCCF CAD'!V1001,'3. NCCF USD'!V1001,'4. NCCF EUR'!V1001,'5. NCCF GBP'!V1001,'6. NCCF Autres (inclus)'!V1001)</f>
        <v>0</v>
      </c>
      <c r="W1001" s="37">
        <f>SUM('2. NCCF CAD'!W1001,'3. NCCF USD'!W1001,'4. NCCF EUR'!W1001,'5. NCCF GBP'!W1001,'6. NCCF Autres (inclus)'!W1001)</f>
        <v>0</v>
      </c>
      <c r="Y1001"/>
    </row>
    <row r="1002" spans="1:25" outlineLevel="1" x14ac:dyDescent="0.25">
      <c r="A1002" s="212"/>
      <c r="B1002" s="465"/>
      <c r="C1002" s="272"/>
      <c r="D1002" s="272"/>
      <c r="E1002" s="273"/>
      <c r="F1002" s="274" t="s">
        <v>28</v>
      </c>
      <c r="G1002" s="394">
        <f>SUM('2. NCCF CAD'!G1002,'3. NCCF USD'!G1002,'4. NCCF EUR'!G1002,'5. NCCF GBP'!G1002,'6. NCCF Autres (inclus)'!G1002)</f>
        <v>0</v>
      </c>
      <c r="H1002" s="395">
        <f>SUM('2. NCCF CAD'!H1002,'3. NCCF USD'!H1002,'4. NCCF EUR'!H1002,'5. NCCF GBP'!H1002,'6. NCCF Autres (inclus)'!H1002)</f>
        <v>0</v>
      </c>
      <c r="I1002" s="389">
        <f>SUM('2. NCCF CAD'!I1002,'3. NCCF USD'!I1002,'4. NCCF EUR'!I1002,'5. NCCF GBP'!I1002,'6. NCCF Autres (inclus)'!I1002)</f>
        <v>0</v>
      </c>
      <c r="J1002" s="389">
        <f>SUM('2. NCCF CAD'!J1002,'3. NCCF USD'!J1002,'4. NCCF EUR'!J1002,'5. NCCF GBP'!J1002,'6. NCCF Autres (inclus)'!J1002)</f>
        <v>0</v>
      </c>
      <c r="K1002" s="436">
        <f>SUM('2. NCCF CAD'!K1002,'3. NCCF USD'!K1002,'4. NCCF EUR'!K1002,'5. NCCF GBP'!K1002,'6. NCCF Autres (inclus)'!K1002)</f>
        <v>0</v>
      </c>
      <c r="L1002" s="391">
        <f>SUM('2. NCCF CAD'!L1002,'3. NCCF USD'!L1002,'4. NCCF EUR'!L1002,'5. NCCF GBP'!L1002,'6. NCCF Autres (inclus)'!L1002)</f>
        <v>0</v>
      </c>
      <c r="M1002" s="396">
        <f>SUM('2. NCCF CAD'!M1002,'3. NCCF USD'!M1002,'4. NCCF EUR'!M1002,'5. NCCF GBP'!M1002,'6. NCCF Autres (inclus)'!M1002)</f>
        <v>0</v>
      </c>
      <c r="N1002" s="392">
        <f>SUM('2. NCCF CAD'!N1002,'3. NCCF USD'!N1002,'4. NCCF EUR'!N1002,'5. NCCF GBP'!N1002,'6. NCCF Autres (inclus)'!N1002)</f>
        <v>0</v>
      </c>
      <c r="O1002" s="392">
        <f>SUM('2. NCCF CAD'!O1002,'3. NCCF USD'!O1002,'4. NCCF EUR'!O1002,'5. NCCF GBP'!O1002,'6. NCCF Autres (inclus)'!O1002)</f>
        <v>0</v>
      </c>
      <c r="P1002" s="392">
        <f>SUM('2. NCCF CAD'!P1002,'3. NCCF USD'!P1002,'4. NCCF EUR'!P1002,'5. NCCF GBP'!P1002,'6. NCCF Autres (inclus)'!P1002)</f>
        <v>0</v>
      </c>
      <c r="Q1002" s="392">
        <f>SUM('2. NCCF CAD'!Q1002,'3. NCCF USD'!Q1002,'4. NCCF EUR'!Q1002,'5. NCCF GBP'!Q1002,'6. NCCF Autres (inclus)'!Q1002)</f>
        <v>0</v>
      </c>
      <c r="R1002" s="392">
        <f>SUM('2. NCCF CAD'!R1002,'3. NCCF USD'!R1002,'4. NCCF EUR'!R1002,'5. NCCF GBP'!R1002,'6. NCCF Autres (inclus)'!R1002)</f>
        <v>0</v>
      </c>
      <c r="S1002" s="392">
        <f>SUM('2. NCCF CAD'!S1002,'3. NCCF USD'!S1002,'4. NCCF EUR'!S1002,'5. NCCF GBP'!S1002,'6. NCCF Autres (inclus)'!S1002)</f>
        <v>0</v>
      </c>
      <c r="T1002" s="388">
        <f>SUM('2. NCCF CAD'!T1002,'3. NCCF USD'!T1002,'4. NCCF EUR'!T1002,'5. NCCF GBP'!T1002,'6. NCCF Autres (inclus)'!T1002)</f>
        <v>0</v>
      </c>
      <c r="U1002" s="392">
        <f>SUM('2. NCCF CAD'!U1002,'3. NCCF USD'!U1002,'4. NCCF EUR'!U1002,'5. NCCF GBP'!U1002,'6. NCCF Autres (inclus)'!U1002)</f>
        <v>0</v>
      </c>
      <c r="V1002" s="393">
        <f>SUM('2. NCCF CAD'!V1002,'3. NCCF USD'!V1002,'4. NCCF EUR'!V1002,'5. NCCF GBP'!V1002,'6. NCCF Autres (inclus)'!V1002)</f>
        <v>0</v>
      </c>
      <c r="W1002" s="37">
        <f>SUM('2. NCCF CAD'!W1002,'3. NCCF USD'!W1002,'4. NCCF EUR'!W1002,'5. NCCF GBP'!W1002,'6. NCCF Autres (inclus)'!W1002)</f>
        <v>0</v>
      </c>
      <c r="Y1002"/>
    </row>
    <row r="1003" spans="1:25" outlineLevel="1" x14ac:dyDescent="0.25">
      <c r="A1003" s="212"/>
      <c r="B1003" s="465"/>
      <c r="C1003" s="272"/>
      <c r="D1003" s="272"/>
      <c r="E1003" s="273"/>
      <c r="F1003" s="274" t="s">
        <v>29</v>
      </c>
      <c r="G1003" s="394">
        <f>SUM('2. NCCF CAD'!G1003,'3. NCCF USD'!G1003,'4. NCCF EUR'!G1003,'5. NCCF GBP'!G1003,'6. NCCF Autres (inclus)'!G1003)</f>
        <v>0</v>
      </c>
      <c r="H1003" s="395">
        <f>SUM('2. NCCF CAD'!H1003,'3. NCCF USD'!H1003,'4. NCCF EUR'!H1003,'5. NCCF GBP'!H1003,'6. NCCF Autres (inclus)'!H1003)</f>
        <v>0</v>
      </c>
      <c r="I1003" s="389">
        <f>SUM('2. NCCF CAD'!I1003,'3. NCCF USD'!I1003,'4. NCCF EUR'!I1003,'5. NCCF GBP'!I1003,'6. NCCF Autres (inclus)'!I1003)</f>
        <v>0</v>
      </c>
      <c r="J1003" s="389">
        <f>SUM('2. NCCF CAD'!J1003,'3. NCCF USD'!J1003,'4. NCCF EUR'!J1003,'5. NCCF GBP'!J1003,'6. NCCF Autres (inclus)'!J1003)</f>
        <v>0</v>
      </c>
      <c r="K1003" s="436">
        <f>SUM('2. NCCF CAD'!K1003,'3. NCCF USD'!K1003,'4. NCCF EUR'!K1003,'5. NCCF GBP'!K1003,'6. NCCF Autres (inclus)'!K1003)</f>
        <v>0</v>
      </c>
      <c r="L1003" s="391">
        <f>SUM('2. NCCF CAD'!L1003,'3. NCCF USD'!L1003,'4. NCCF EUR'!L1003,'5. NCCF GBP'!L1003,'6. NCCF Autres (inclus)'!L1003)</f>
        <v>0</v>
      </c>
      <c r="M1003" s="396">
        <f>SUM('2. NCCF CAD'!M1003,'3. NCCF USD'!M1003,'4. NCCF EUR'!M1003,'5. NCCF GBP'!M1003,'6. NCCF Autres (inclus)'!M1003)</f>
        <v>0</v>
      </c>
      <c r="N1003" s="392">
        <f>SUM('2. NCCF CAD'!N1003,'3. NCCF USD'!N1003,'4. NCCF EUR'!N1003,'5. NCCF GBP'!N1003,'6. NCCF Autres (inclus)'!N1003)</f>
        <v>0</v>
      </c>
      <c r="O1003" s="392">
        <f>SUM('2. NCCF CAD'!O1003,'3. NCCF USD'!O1003,'4. NCCF EUR'!O1003,'5. NCCF GBP'!O1003,'6. NCCF Autres (inclus)'!O1003)</f>
        <v>0</v>
      </c>
      <c r="P1003" s="392">
        <f>SUM('2. NCCF CAD'!P1003,'3. NCCF USD'!P1003,'4. NCCF EUR'!P1003,'5. NCCF GBP'!P1003,'6. NCCF Autres (inclus)'!P1003)</f>
        <v>0</v>
      </c>
      <c r="Q1003" s="392">
        <f>SUM('2. NCCF CAD'!Q1003,'3. NCCF USD'!Q1003,'4. NCCF EUR'!Q1003,'5. NCCF GBP'!Q1003,'6. NCCF Autres (inclus)'!Q1003)</f>
        <v>0</v>
      </c>
      <c r="R1003" s="392">
        <f>SUM('2. NCCF CAD'!R1003,'3. NCCF USD'!R1003,'4. NCCF EUR'!R1003,'5. NCCF GBP'!R1003,'6. NCCF Autres (inclus)'!R1003)</f>
        <v>0</v>
      </c>
      <c r="S1003" s="392">
        <f>SUM('2. NCCF CAD'!S1003,'3. NCCF USD'!S1003,'4. NCCF EUR'!S1003,'5. NCCF GBP'!S1003,'6. NCCF Autres (inclus)'!S1003)</f>
        <v>0</v>
      </c>
      <c r="T1003" s="388">
        <f>SUM('2. NCCF CAD'!T1003,'3. NCCF USD'!T1003,'4. NCCF EUR'!T1003,'5. NCCF GBP'!T1003,'6. NCCF Autres (inclus)'!T1003)</f>
        <v>0</v>
      </c>
      <c r="U1003" s="392">
        <f>SUM('2. NCCF CAD'!U1003,'3. NCCF USD'!U1003,'4. NCCF EUR'!U1003,'5. NCCF GBP'!U1003,'6. NCCF Autres (inclus)'!U1003)</f>
        <v>0</v>
      </c>
      <c r="V1003" s="393">
        <f>SUM('2. NCCF CAD'!V1003,'3. NCCF USD'!V1003,'4. NCCF EUR'!V1003,'5. NCCF GBP'!V1003,'6. NCCF Autres (inclus)'!V1003)</f>
        <v>0</v>
      </c>
      <c r="W1003" s="37">
        <f>SUM('2. NCCF CAD'!W1003,'3. NCCF USD'!W1003,'4. NCCF EUR'!W1003,'5. NCCF GBP'!W1003,'6. NCCF Autres (inclus)'!W1003)</f>
        <v>0</v>
      </c>
      <c r="Y1003"/>
    </row>
    <row r="1004" spans="1:25" outlineLevel="1" x14ac:dyDescent="0.25">
      <c r="A1004" s="212"/>
      <c r="B1004" s="465"/>
      <c r="C1004" s="272"/>
      <c r="D1004" s="272"/>
      <c r="E1004" s="273"/>
      <c r="F1004" s="274" t="s">
        <v>30</v>
      </c>
      <c r="G1004" s="394">
        <f>SUM('2. NCCF CAD'!G1004,'3. NCCF USD'!G1004,'4. NCCF EUR'!G1004,'5. NCCF GBP'!G1004,'6. NCCF Autres (inclus)'!G1004)</f>
        <v>0</v>
      </c>
      <c r="H1004" s="395">
        <f>SUM('2. NCCF CAD'!H1004,'3. NCCF USD'!H1004,'4. NCCF EUR'!H1004,'5. NCCF GBP'!H1004,'6. NCCF Autres (inclus)'!H1004)</f>
        <v>0</v>
      </c>
      <c r="I1004" s="389">
        <f>SUM('2. NCCF CAD'!I1004,'3. NCCF USD'!I1004,'4. NCCF EUR'!I1004,'5. NCCF GBP'!I1004,'6. NCCF Autres (inclus)'!I1004)</f>
        <v>0</v>
      </c>
      <c r="J1004" s="389">
        <f>SUM('2. NCCF CAD'!J1004,'3. NCCF USD'!J1004,'4. NCCF EUR'!J1004,'5. NCCF GBP'!J1004,'6. NCCF Autres (inclus)'!J1004)</f>
        <v>0</v>
      </c>
      <c r="K1004" s="436">
        <f>SUM('2. NCCF CAD'!K1004,'3. NCCF USD'!K1004,'4. NCCF EUR'!K1004,'5. NCCF GBP'!K1004,'6. NCCF Autres (inclus)'!K1004)</f>
        <v>0</v>
      </c>
      <c r="L1004" s="391">
        <f>SUM('2. NCCF CAD'!L1004,'3. NCCF USD'!L1004,'4. NCCF EUR'!L1004,'5. NCCF GBP'!L1004,'6. NCCF Autres (inclus)'!L1004)</f>
        <v>0</v>
      </c>
      <c r="M1004" s="396">
        <f>SUM('2. NCCF CAD'!M1004,'3. NCCF USD'!M1004,'4. NCCF EUR'!M1004,'5. NCCF GBP'!M1004,'6. NCCF Autres (inclus)'!M1004)</f>
        <v>0</v>
      </c>
      <c r="N1004" s="392">
        <f>SUM('2. NCCF CAD'!N1004,'3. NCCF USD'!N1004,'4. NCCF EUR'!N1004,'5. NCCF GBP'!N1004,'6. NCCF Autres (inclus)'!N1004)</f>
        <v>0</v>
      </c>
      <c r="O1004" s="392">
        <f>SUM('2. NCCF CAD'!O1004,'3. NCCF USD'!O1004,'4. NCCF EUR'!O1004,'5. NCCF GBP'!O1004,'6. NCCF Autres (inclus)'!O1004)</f>
        <v>0</v>
      </c>
      <c r="P1004" s="392">
        <f>SUM('2. NCCF CAD'!P1004,'3. NCCF USD'!P1004,'4. NCCF EUR'!P1004,'5. NCCF GBP'!P1004,'6. NCCF Autres (inclus)'!P1004)</f>
        <v>0</v>
      </c>
      <c r="Q1004" s="392">
        <f>SUM('2. NCCF CAD'!Q1004,'3. NCCF USD'!Q1004,'4. NCCF EUR'!Q1004,'5. NCCF GBP'!Q1004,'6. NCCF Autres (inclus)'!Q1004)</f>
        <v>0</v>
      </c>
      <c r="R1004" s="392">
        <f>SUM('2. NCCF CAD'!R1004,'3. NCCF USD'!R1004,'4. NCCF EUR'!R1004,'5. NCCF GBP'!R1004,'6. NCCF Autres (inclus)'!R1004)</f>
        <v>0</v>
      </c>
      <c r="S1004" s="392">
        <f>SUM('2. NCCF CAD'!S1004,'3. NCCF USD'!S1004,'4. NCCF EUR'!S1004,'5. NCCF GBP'!S1004,'6. NCCF Autres (inclus)'!S1004)</f>
        <v>0</v>
      </c>
      <c r="T1004" s="388">
        <f>SUM('2. NCCF CAD'!T1004,'3. NCCF USD'!T1004,'4. NCCF EUR'!T1004,'5. NCCF GBP'!T1004,'6. NCCF Autres (inclus)'!T1004)</f>
        <v>0</v>
      </c>
      <c r="U1004" s="392">
        <f>SUM('2. NCCF CAD'!U1004,'3. NCCF USD'!U1004,'4. NCCF EUR'!U1004,'5. NCCF GBP'!U1004,'6. NCCF Autres (inclus)'!U1004)</f>
        <v>0</v>
      </c>
      <c r="V1004" s="393">
        <f>SUM('2. NCCF CAD'!V1004,'3. NCCF USD'!V1004,'4. NCCF EUR'!V1004,'5. NCCF GBP'!V1004,'6. NCCF Autres (inclus)'!V1004)</f>
        <v>0</v>
      </c>
      <c r="W1004" s="37">
        <f>SUM('2. NCCF CAD'!W1004,'3. NCCF USD'!W1004,'4. NCCF EUR'!W1004,'5. NCCF GBP'!W1004,'6. NCCF Autres (inclus)'!W1004)</f>
        <v>0</v>
      </c>
      <c r="Y1004"/>
    </row>
    <row r="1005" spans="1:25" x14ac:dyDescent="0.25">
      <c r="A1005" s="212"/>
      <c r="B1005" s="465"/>
      <c r="C1005" s="272"/>
      <c r="D1005" s="272"/>
      <c r="E1005" s="273" t="s">
        <v>31</v>
      </c>
      <c r="F1005" s="273"/>
      <c r="G1005" s="367">
        <f t="shared" ref="G1005:W1005" si="226">SUBTOTAL(9,G1006:G1009)</f>
        <v>0</v>
      </c>
      <c r="H1005" s="368">
        <f t="shared" si="226"/>
        <v>0</v>
      </c>
      <c r="I1005" s="369">
        <f t="shared" si="226"/>
        <v>0</v>
      </c>
      <c r="J1005" s="369">
        <f t="shared" si="226"/>
        <v>0</v>
      </c>
      <c r="K1005" s="370">
        <f t="shared" si="226"/>
        <v>0</v>
      </c>
      <c r="L1005" s="364">
        <f t="shared" si="226"/>
        <v>0</v>
      </c>
      <c r="M1005" s="364">
        <f t="shared" si="226"/>
        <v>0</v>
      </c>
      <c r="N1005" s="364">
        <f t="shared" si="226"/>
        <v>0</v>
      </c>
      <c r="O1005" s="364">
        <f t="shared" si="226"/>
        <v>0</v>
      </c>
      <c r="P1005" s="364">
        <f t="shared" si="226"/>
        <v>0</v>
      </c>
      <c r="Q1005" s="364">
        <f t="shared" si="226"/>
        <v>0</v>
      </c>
      <c r="R1005" s="364">
        <f t="shared" si="226"/>
        <v>0</v>
      </c>
      <c r="S1005" s="364">
        <f t="shared" si="226"/>
        <v>0</v>
      </c>
      <c r="T1005" s="364">
        <f t="shared" si="226"/>
        <v>0</v>
      </c>
      <c r="U1005" s="364">
        <f t="shared" si="226"/>
        <v>0</v>
      </c>
      <c r="V1005" s="364">
        <f t="shared" si="226"/>
        <v>0</v>
      </c>
      <c r="W1005" s="366">
        <f t="shared" si="226"/>
        <v>0</v>
      </c>
      <c r="Y1005"/>
    </row>
    <row r="1006" spans="1:25" outlineLevel="1" x14ac:dyDescent="0.25">
      <c r="A1006" s="212"/>
      <c r="B1006" s="465"/>
      <c r="C1006" s="272"/>
      <c r="D1006" s="272"/>
      <c r="E1006" s="273"/>
      <c r="F1006" s="274" t="s">
        <v>32</v>
      </c>
      <c r="G1006" s="394">
        <f>SUM('2. NCCF CAD'!G1006,'3. NCCF USD'!G1006,'4. NCCF EUR'!G1006,'5. NCCF GBP'!G1006,'6. NCCF Autres (inclus)'!G1006)</f>
        <v>0</v>
      </c>
      <c r="H1006" s="395">
        <f>SUM('2. NCCF CAD'!H1006,'3. NCCF USD'!H1006,'4. NCCF EUR'!H1006,'5. NCCF GBP'!H1006,'6. NCCF Autres (inclus)'!H1006)</f>
        <v>0</v>
      </c>
      <c r="I1006" s="389">
        <f>SUM('2. NCCF CAD'!I1006,'3. NCCF USD'!I1006,'4. NCCF EUR'!I1006,'5. NCCF GBP'!I1006,'6. NCCF Autres (inclus)'!I1006)</f>
        <v>0</v>
      </c>
      <c r="J1006" s="389">
        <f>SUM('2. NCCF CAD'!J1006,'3. NCCF USD'!J1006,'4. NCCF EUR'!J1006,'5. NCCF GBP'!J1006,'6. NCCF Autres (inclus)'!J1006)</f>
        <v>0</v>
      </c>
      <c r="K1006" s="436">
        <f>SUM('2. NCCF CAD'!K1006,'3. NCCF USD'!K1006,'4. NCCF EUR'!K1006,'5. NCCF GBP'!K1006,'6. NCCF Autres (inclus)'!K1006)</f>
        <v>0</v>
      </c>
      <c r="L1006" s="391">
        <f>SUM('2. NCCF CAD'!L1006,'3. NCCF USD'!L1006,'4. NCCF EUR'!L1006,'5. NCCF GBP'!L1006,'6. NCCF Autres (inclus)'!L1006)</f>
        <v>0</v>
      </c>
      <c r="M1006" s="396">
        <f>SUM('2. NCCF CAD'!M1006,'3. NCCF USD'!M1006,'4. NCCF EUR'!M1006,'5. NCCF GBP'!M1006,'6. NCCF Autres (inclus)'!M1006)</f>
        <v>0</v>
      </c>
      <c r="N1006" s="392">
        <f>SUM('2. NCCF CAD'!N1006,'3. NCCF USD'!N1006,'4. NCCF EUR'!N1006,'5. NCCF GBP'!N1006,'6. NCCF Autres (inclus)'!N1006)</f>
        <v>0</v>
      </c>
      <c r="O1006" s="392">
        <f>SUM('2. NCCF CAD'!O1006,'3. NCCF USD'!O1006,'4. NCCF EUR'!O1006,'5. NCCF GBP'!O1006,'6. NCCF Autres (inclus)'!O1006)</f>
        <v>0</v>
      </c>
      <c r="P1006" s="392">
        <f>SUM('2. NCCF CAD'!P1006,'3. NCCF USD'!P1006,'4. NCCF EUR'!P1006,'5. NCCF GBP'!P1006,'6. NCCF Autres (inclus)'!P1006)</f>
        <v>0</v>
      </c>
      <c r="Q1006" s="392">
        <f>SUM('2. NCCF CAD'!Q1006,'3. NCCF USD'!Q1006,'4. NCCF EUR'!Q1006,'5. NCCF GBP'!Q1006,'6. NCCF Autres (inclus)'!Q1006)</f>
        <v>0</v>
      </c>
      <c r="R1006" s="392">
        <f>SUM('2. NCCF CAD'!R1006,'3. NCCF USD'!R1006,'4. NCCF EUR'!R1006,'5. NCCF GBP'!R1006,'6. NCCF Autres (inclus)'!R1006)</f>
        <v>0</v>
      </c>
      <c r="S1006" s="392">
        <f>SUM('2. NCCF CAD'!S1006,'3. NCCF USD'!S1006,'4. NCCF EUR'!S1006,'5. NCCF GBP'!S1006,'6. NCCF Autres (inclus)'!S1006)</f>
        <v>0</v>
      </c>
      <c r="T1006" s="388">
        <f>SUM('2. NCCF CAD'!T1006,'3. NCCF USD'!T1006,'4. NCCF EUR'!T1006,'5. NCCF GBP'!T1006,'6. NCCF Autres (inclus)'!T1006)</f>
        <v>0</v>
      </c>
      <c r="U1006" s="392">
        <f>SUM('2. NCCF CAD'!U1006,'3. NCCF USD'!U1006,'4. NCCF EUR'!U1006,'5. NCCF GBP'!U1006,'6. NCCF Autres (inclus)'!U1006)</f>
        <v>0</v>
      </c>
      <c r="V1006" s="393">
        <f>SUM('2. NCCF CAD'!V1006,'3. NCCF USD'!V1006,'4. NCCF EUR'!V1006,'5. NCCF GBP'!V1006,'6. NCCF Autres (inclus)'!V1006)</f>
        <v>0</v>
      </c>
      <c r="W1006" s="37">
        <f>SUM('2. NCCF CAD'!W1006,'3. NCCF USD'!W1006,'4. NCCF EUR'!W1006,'5. NCCF GBP'!W1006,'6. NCCF Autres (inclus)'!W1006)</f>
        <v>0</v>
      </c>
      <c r="Y1006"/>
    </row>
    <row r="1007" spans="1:25" outlineLevel="1" x14ac:dyDescent="0.25">
      <c r="A1007" s="212"/>
      <c r="B1007" s="465"/>
      <c r="C1007" s="272"/>
      <c r="D1007" s="272"/>
      <c r="E1007" s="273"/>
      <c r="F1007" s="274" t="s">
        <v>33</v>
      </c>
      <c r="G1007" s="394">
        <f>SUM('2. NCCF CAD'!G1007,'3. NCCF USD'!G1007,'4. NCCF EUR'!G1007,'5. NCCF GBP'!G1007,'6. NCCF Autres (inclus)'!G1007)</f>
        <v>0</v>
      </c>
      <c r="H1007" s="395">
        <f>SUM('2. NCCF CAD'!H1007,'3. NCCF USD'!H1007,'4. NCCF EUR'!H1007,'5. NCCF GBP'!H1007,'6. NCCF Autres (inclus)'!H1007)</f>
        <v>0</v>
      </c>
      <c r="I1007" s="389">
        <f>SUM('2. NCCF CAD'!I1007,'3. NCCF USD'!I1007,'4. NCCF EUR'!I1007,'5. NCCF GBP'!I1007,'6. NCCF Autres (inclus)'!I1007)</f>
        <v>0</v>
      </c>
      <c r="J1007" s="389">
        <f>SUM('2. NCCF CAD'!J1007,'3. NCCF USD'!J1007,'4. NCCF EUR'!J1007,'5. NCCF GBP'!J1007,'6. NCCF Autres (inclus)'!J1007)</f>
        <v>0</v>
      </c>
      <c r="K1007" s="436">
        <f>SUM('2. NCCF CAD'!K1007,'3. NCCF USD'!K1007,'4. NCCF EUR'!K1007,'5. NCCF GBP'!K1007,'6. NCCF Autres (inclus)'!K1007)</f>
        <v>0</v>
      </c>
      <c r="L1007" s="391">
        <f>SUM('2. NCCF CAD'!L1007,'3. NCCF USD'!L1007,'4. NCCF EUR'!L1007,'5. NCCF GBP'!L1007,'6. NCCF Autres (inclus)'!L1007)</f>
        <v>0</v>
      </c>
      <c r="M1007" s="396">
        <f>SUM('2. NCCF CAD'!M1007,'3. NCCF USD'!M1007,'4. NCCF EUR'!M1007,'5. NCCF GBP'!M1007,'6. NCCF Autres (inclus)'!M1007)</f>
        <v>0</v>
      </c>
      <c r="N1007" s="392">
        <f>SUM('2. NCCF CAD'!N1007,'3. NCCF USD'!N1007,'4. NCCF EUR'!N1007,'5. NCCF GBP'!N1007,'6. NCCF Autres (inclus)'!N1007)</f>
        <v>0</v>
      </c>
      <c r="O1007" s="392">
        <f>SUM('2. NCCF CAD'!O1007,'3. NCCF USD'!O1007,'4. NCCF EUR'!O1007,'5. NCCF GBP'!O1007,'6. NCCF Autres (inclus)'!O1007)</f>
        <v>0</v>
      </c>
      <c r="P1007" s="392">
        <f>SUM('2. NCCF CAD'!P1007,'3. NCCF USD'!P1007,'4. NCCF EUR'!P1007,'5. NCCF GBP'!P1007,'6. NCCF Autres (inclus)'!P1007)</f>
        <v>0</v>
      </c>
      <c r="Q1007" s="392">
        <f>SUM('2. NCCF CAD'!Q1007,'3. NCCF USD'!Q1007,'4. NCCF EUR'!Q1007,'5. NCCF GBP'!Q1007,'6. NCCF Autres (inclus)'!Q1007)</f>
        <v>0</v>
      </c>
      <c r="R1007" s="392">
        <f>SUM('2. NCCF CAD'!R1007,'3. NCCF USD'!R1007,'4. NCCF EUR'!R1007,'5. NCCF GBP'!R1007,'6. NCCF Autres (inclus)'!R1007)</f>
        <v>0</v>
      </c>
      <c r="S1007" s="392">
        <f>SUM('2. NCCF CAD'!S1007,'3. NCCF USD'!S1007,'4. NCCF EUR'!S1007,'5. NCCF GBP'!S1007,'6. NCCF Autres (inclus)'!S1007)</f>
        <v>0</v>
      </c>
      <c r="T1007" s="388">
        <f>SUM('2. NCCF CAD'!T1007,'3. NCCF USD'!T1007,'4. NCCF EUR'!T1007,'5. NCCF GBP'!T1007,'6. NCCF Autres (inclus)'!T1007)</f>
        <v>0</v>
      </c>
      <c r="U1007" s="392">
        <f>SUM('2. NCCF CAD'!U1007,'3. NCCF USD'!U1007,'4. NCCF EUR'!U1007,'5. NCCF GBP'!U1007,'6. NCCF Autres (inclus)'!U1007)</f>
        <v>0</v>
      </c>
      <c r="V1007" s="393">
        <f>SUM('2. NCCF CAD'!V1007,'3. NCCF USD'!V1007,'4. NCCF EUR'!V1007,'5. NCCF GBP'!V1007,'6. NCCF Autres (inclus)'!V1007)</f>
        <v>0</v>
      </c>
      <c r="W1007" s="37">
        <f>SUM('2. NCCF CAD'!W1007,'3. NCCF USD'!W1007,'4. NCCF EUR'!W1007,'5. NCCF GBP'!W1007,'6. NCCF Autres (inclus)'!W1007)</f>
        <v>0</v>
      </c>
      <c r="Y1007"/>
    </row>
    <row r="1008" spans="1:25" outlineLevel="1" x14ac:dyDescent="0.25">
      <c r="A1008" s="212"/>
      <c r="B1008" s="465"/>
      <c r="C1008" s="272"/>
      <c r="D1008" s="272"/>
      <c r="E1008" s="273"/>
      <c r="F1008" s="274" t="s">
        <v>34</v>
      </c>
      <c r="G1008" s="394">
        <f>SUM('2. NCCF CAD'!G1008,'3. NCCF USD'!G1008,'4. NCCF EUR'!G1008,'5. NCCF GBP'!G1008,'6. NCCF Autres (inclus)'!G1008)</f>
        <v>0</v>
      </c>
      <c r="H1008" s="395">
        <f>SUM('2. NCCF CAD'!H1008,'3. NCCF USD'!H1008,'4. NCCF EUR'!H1008,'5. NCCF GBP'!H1008,'6. NCCF Autres (inclus)'!H1008)</f>
        <v>0</v>
      </c>
      <c r="I1008" s="389">
        <f>SUM('2. NCCF CAD'!I1008,'3. NCCF USD'!I1008,'4. NCCF EUR'!I1008,'5. NCCF GBP'!I1008,'6. NCCF Autres (inclus)'!I1008)</f>
        <v>0</v>
      </c>
      <c r="J1008" s="389">
        <f>SUM('2. NCCF CAD'!J1008,'3. NCCF USD'!J1008,'4. NCCF EUR'!J1008,'5. NCCF GBP'!J1008,'6. NCCF Autres (inclus)'!J1008)</f>
        <v>0</v>
      </c>
      <c r="K1008" s="436">
        <f>SUM('2. NCCF CAD'!K1008,'3. NCCF USD'!K1008,'4. NCCF EUR'!K1008,'5. NCCF GBP'!K1008,'6. NCCF Autres (inclus)'!K1008)</f>
        <v>0</v>
      </c>
      <c r="L1008" s="391">
        <f>SUM('2. NCCF CAD'!L1008,'3. NCCF USD'!L1008,'4. NCCF EUR'!L1008,'5. NCCF GBP'!L1008,'6. NCCF Autres (inclus)'!L1008)</f>
        <v>0</v>
      </c>
      <c r="M1008" s="396">
        <f>SUM('2. NCCF CAD'!M1008,'3. NCCF USD'!M1008,'4. NCCF EUR'!M1008,'5. NCCF GBP'!M1008,'6. NCCF Autres (inclus)'!M1008)</f>
        <v>0</v>
      </c>
      <c r="N1008" s="392">
        <f>SUM('2. NCCF CAD'!N1008,'3. NCCF USD'!N1008,'4. NCCF EUR'!N1008,'5. NCCF GBP'!N1008,'6. NCCF Autres (inclus)'!N1008)</f>
        <v>0</v>
      </c>
      <c r="O1008" s="392">
        <f>SUM('2. NCCF CAD'!O1008,'3. NCCF USD'!O1008,'4. NCCF EUR'!O1008,'5. NCCF GBP'!O1008,'6. NCCF Autres (inclus)'!O1008)</f>
        <v>0</v>
      </c>
      <c r="P1008" s="392">
        <f>SUM('2. NCCF CAD'!P1008,'3. NCCF USD'!P1008,'4. NCCF EUR'!P1008,'5. NCCF GBP'!P1008,'6. NCCF Autres (inclus)'!P1008)</f>
        <v>0</v>
      </c>
      <c r="Q1008" s="392">
        <f>SUM('2. NCCF CAD'!Q1008,'3. NCCF USD'!Q1008,'4. NCCF EUR'!Q1008,'5. NCCF GBP'!Q1008,'6. NCCF Autres (inclus)'!Q1008)</f>
        <v>0</v>
      </c>
      <c r="R1008" s="392">
        <f>SUM('2. NCCF CAD'!R1008,'3. NCCF USD'!R1008,'4. NCCF EUR'!R1008,'5. NCCF GBP'!R1008,'6. NCCF Autres (inclus)'!R1008)</f>
        <v>0</v>
      </c>
      <c r="S1008" s="392">
        <f>SUM('2. NCCF CAD'!S1008,'3. NCCF USD'!S1008,'4. NCCF EUR'!S1008,'5. NCCF GBP'!S1008,'6. NCCF Autres (inclus)'!S1008)</f>
        <v>0</v>
      </c>
      <c r="T1008" s="388">
        <f>SUM('2. NCCF CAD'!T1008,'3. NCCF USD'!T1008,'4. NCCF EUR'!T1008,'5. NCCF GBP'!T1008,'6. NCCF Autres (inclus)'!T1008)</f>
        <v>0</v>
      </c>
      <c r="U1008" s="392">
        <f>SUM('2. NCCF CAD'!U1008,'3. NCCF USD'!U1008,'4. NCCF EUR'!U1008,'5. NCCF GBP'!U1008,'6. NCCF Autres (inclus)'!U1008)</f>
        <v>0</v>
      </c>
      <c r="V1008" s="393">
        <f>SUM('2. NCCF CAD'!V1008,'3. NCCF USD'!V1008,'4. NCCF EUR'!V1008,'5. NCCF GBP'!V1008,'6. NCCF Autres (inclus)'!V1008)</f>
        <v>0</v>
      </c>
      <c r="W1008" s="37">
        <f>SUM('2. NCCF CAD'!W1008,'3. NCCF USD'!W1008,'4. NCCF EUR'!W1008,'5. NCCF GBP'!W1008,'6. NCCF Autres (inclus)'!W1008)</f>
        <v>0</v>
      </c>
      <c r="Y1008"/>
    </row>
    <row r="1009" spans="1:25" outlineLevel="1" x14ac:dyDescent="0.25">
      <c r="A1009" s="212"/>
      <c r="B1009" s="465"/>
      <c r="C1009" s="272"/>
      <c r="D1009" s="272"/>
      <c r="E1009" s="273"/>
      <c r="F1009" s="274" t="s">
        <v>35</v>
      </c>
      <c r="G1009" s="394">
        <f>SUM('2. NCCF CAD'!G1009,'3. NCCF USD'!G1009,'4. NCCF EUR'!G1009,'5. NCCF GBP'!G1009,'6. NCCF Autres (inclus)'!G1009)</f>
        <v>0</v>
      </c>
      <c r="H1009" s="395">
        <f>SUM('2. NCCF CAD'!H1009,'3. NCCF USD'!H1009,'4. NCCF EUR'!H1009,'5. NCCF GBP'!H1009,'6. NCCF Autres (inclus)'!H1009)</f>
        <v>0</v>
      </c>
      <c r="I1009" s="389">
        <f>SUM('2. NCCF CAD'!I1009,'3. NCCF USD'!I1009,'4. NCCF EUR'!I1009,'5. NCCF GBP'!I1009,'6. NCCF Autres (inclus)'!I1009)</f>
        <v>0</v>
      </c>
      <c r="J1009" s="389">
        <f>SUM('2. NCCF CAD'!J1009,'3. NCCF USD'!J1009,'4. NCCF EUR'!J1009,'5. NCCF GBP'!J1009,'6. NCCF Autres (inclus)'!J1009)</f>
        <v>0</v>
      </c>
      <c r="K1009" s="436">
        <f>SUM('2. NCCF CAD'!K1009,'3. NCCF USD'!K1009,'4. NCCF EUR'!K1009,'5. NCCF GBP'!K1009,'6. NCCF Autres (inclus)'!K1009)</f>
        <v>0</v>
      </c>
      <c r="L1009" s="391">
        <f>SUM('2. NCCF CAD'!L1009,'3. NCCF USD'!L1009,'4. NCCF EUR'!L1009,'5. NCCF GBP'!L1009,'6. NCCF Autres (inclus)'!L1009)</f>
        <v>0</v>
      </c>
      <c r="M1009" s="396">
        <f>SUM('2. NCCF CAD'!M1009,'3. NCCF USD'!M1009,'4. NCCF EUR'!M1009,'5. NCCF GBP'!M1009,'6. NCCF Autres (inclus)'!M1009)</f>
        <v>0</v>
      </c>
      <c r="N1009" s="392">
        <f>SUM('2. NCCF CAD'!N1009,'3. NCCF USD'!N1009,'4. NCCF EUR'!N1009,'5. NCCF GBP'!N1009,'6. NCCF Autres (inclus)'!N1009)</f>
        <v>0</v>
      </c>
      <c r="O1009" s="392">
        <f>SUM('2. NCCF CAD'!O1009,'3. NCCF USD'!O1009,'4. NCCF EUR'!O1009,'5. NCCF GBP'!O1009,'6. NCCF Autres (inclus)'!O1009)</f>
        <v>0</v>
      </c>
      <c r="P1009" s="392">
        <f>SUM('2. NCCF CAD'!P1009,'3. NCCF USD'!P1009,'4. NCCF EUR'!P1009,'5. NCCF GBP'!P1009,'6. NCCF Autres (inclus)'!P1009)</f>
        <v>0</v>
      </c>
      <c r="Q1009" s="392">
        <f>SUM('2. NCCF CAD'!Q1009,'3. NCCF USD'!Q1009,'4. NCCF EUR'!Q1009,'5. NCCF GBP'!Q1009,'6. NCCF Autres (inclus)'!Q1009)</f>
        <v>0</v>
      </c>
      <c r="R1009" s="392">
        <f>SUM('2. NCCF CAD'!R1009,'3. NCCF USD'!R1009,'4. NCCF EUR'!R1009,'5. NCCF GBP'!R1009,'6. NCCF Autres (inclus)'!R1009)</f>
        <v>0</v>
      </c>
      <c r="S1009" s="392">
        <f>SUM('2. NCCF CAD'!S1009,'3. NCCF USD'!S1009,'4. NCCF EUR'!S1009,'5. NCCF GBP'!S1009,'6. NCCF Autres (inclus)'!S1009)</f>
        <v>0</v>
      </c>
      <c r="T1009" s="388">
        <f>SUM('2. NCCF CAD'!T1009,'3. NCCF USD'!T1009,'4. NCCF EUR'!T1009,'5. NCCF GBP'!T1009,'6. NCCF Autres (inclus)'!T1009)</f>
        <v>0</v>
      </c>
      <c r="U1009" s="392">
        <f>SUM('2. NCCF CAD'!U1009,'3. NCCF USD'!U1009,'4. NCCF EUR'!U1009,'5. NCCF GBP'!U1009,'6. NCCF Autres (inclus)'!U1009)</f>
        <v>0</v>
      </c>
      <c r="V1009" s="393">
        <f>SUM('2. NCCF CAD'!V1009,'3. NCCF USD'!V1009,'4. NCCF EUR'!V1009,'5. NCCF GBP'!V1009,'6. NCCF Autres (inclus)'!V1009)</f>
        <v>0</v>
      </c>
      <c r="W1009" s="37">
        <f>SUM('2. NCCF CAD'!W1009,'3. NCCF USD'!W1009,'4. NCCF EUR'!W1009,'5. NCCF GBP'!W1009,'6. NCCF Autres (inclus)'!W1009)</f>
        <v>0</v>
      </c>
      <c r="Y1009"/>
    </row>
    <row r="1010" spans="1:25" x14ac:dyDescent="0.25">
      <c r="A1010" s="212"/>
      <c r="B1010" s="465"/>
      <c r="C1010" s="272"/>
      <c r="D1010" s="272" t="s">
        <v>36</v>
      </c>
      <c r="E1010" s="273"/>
      <c r="F1010" s="273"/>
      <c r="G1010" s="367"/>
      <c r="H1010" s="369"/>
      <c r="I1010" s="369"/>
      <c r="J1010" s="369"/>
      <c r="K1010" s="369"/>
      <c r="L1010" s="363"/>
      <c r="M1010" s="364"/>
      <c r="N1010" s="364"/>
      <c r="O1010" s="364"/>
      <c r="P1010" s="364"/>
      <c r="Q1010" s="364"/>
      <c r="R1010" s="364"/>
      <c r="S1010" s="364"/>
      <c r="T1010" s="364"/>
      <c r="U1010" s="364"/>
      <c r="V1010" s="365"/>
      <c r="W1010" s="366"/>
      <c r="Y1010"/>
    </row>
    <row r="1011" spans="1:25" x14ac:dyDescent="0.25">
      <c r="A1011" s="212"/>
      <c r="B1011" s="465"/>
      <c r="C1011" s="272"/>
      <c r="D1011" s="272"/>
      <c r="E1011" s="275" t="s">
        <v>37</v>
      </c>
      <c r="F1011" s="273"/>
      <c r="G1011" s="367">
        <f t="shared" ref="G1011:W1011" si="227">SUBTOTAL(9,G1012:G1014)</f>
        <v>0</v>
      </c>
      <c r="H1011" s="368">
        <f t="shared" si="227"/>
        <v>0</v>
      </c>
      <c r="I1011" s="369">
        <f t="shared" si="227"/>
        <v>0</v>
      </c>
      <c r="J1011" s="369">
        <f t="shared" si="227"/>
        <v>0</v>
      </c>
      <c r="K1011" s="370">
        <f t="shared" si="227"/>
        <v>0</v>
      </c>
      <c r="L1011" s="364">
        <f t="shared" si="227"/>
        <v>0</v>
      </c>
      <c r="M1011" s="364">
        <f t="shared" si="227"/>
        <v>0</v>
      </c>
      <c r="N1011" s="364">
        <f t="shared" si="227"/>
        <v>0</v>
      </c>
      <c r="O1011" s="364">
        <f t="shared" si="227"/>
        <v>0</v>
      </c>
      <c r="P1011" s="364">
        <f t="shared" si="227"/>
        <v>0</v>
      </c>
      <c r="Q1011" s="364">
        <f t="shared" si="227"/>
        <v>0</v>
      </c>
      <c r="R1011" s="364">
        <f t="shared" si="227"/>
        <v>0</v>
      </c>
      <c r="S1011" s="364">
        <f t="shared" si="227"/>
        <v>0</v>
      </c>
      <c r="T1011" s="364">
        <f t="shared" si="227"/>
        <v>0</v>
      </c>
      <c r="U1011" s="364">
        <f t="shared" si="227"/>
        <v>0</v>
      </c>
      <c r="V1011" s="364">
        <f t="shared" si="227"/>
        <v>0</v>
      </c>
      <c r="W1011" s="366">
        <f t="shared" si="227"/>
        <v>0</v>
      </c>
      <c r="Y1011"/>
    </row>
    <row r="1012" spans="1:25" outlineLevel="1" x14ac:dyDescent="0.25">
      <c r="A1012" s="212"/>
      <c r="B1012" s="465"/>
      <c r="C1012" s="272"/>
      <c r="D1012" s="272"/>
      <c r="E1012" s="275"/>
      <c r="F1012" s="274" t="s">
        <v>38</v>
      </c>
      <c r="G1012" s="394">
        <f>SUM('2. NCCF CAD'!G1012,'3. NCCF USD'!G1012,'4. NCCF EUR'!G1012,'5. NCCF GBP'!G1012,'6. NCCF Autres (inclus)'!G1012)</f>
        <v>0</v>
      </c>
      <c r="H1012" s="395">
        <f>SUM('2. NCCF CAD'!H1012,'3. NCCF USD'!H1012,'4. NCCF EUR'!H1012,'5. NCCF GBP'!H1012,'6. NCCF Autres (inclus)'!H1012)</f>
        <v>0</v>
      </c>
      <c r="I1012" s="389">
        <f>SUM('2. NCCF CAD'!I1012,'3. NCCF USD'!I1012,'4. NCCF EUR'!I1012,'5. NCCF GBP'!I1012,'6. NCCF Autres (inclus)'!I1012)</f>
        <v>0</v>
      </c>
      <c r="J1012" s="389">
        <f>SUM('2. NCCF CAD'!J1012,'3. NCCF USD'!J1012,'4. NCCF EUR'!J1012,'5. NCCF GBP'!J1012,'6. NCCF Autres (inclus)'!J1012)</f>
        <v>0</v>
      </c>
      <c r="K1012" s="436">
        <f>SUM('2. NCCF CAD'!K1012,'3. NCCF USD'!K1012,'4. NCCF EUR'!K1012,'5. NCCF GBP'!K1012,'6. NCCF Autres (inclus)'!K1012)</f>
        <v>0</v>
      </c>
      <c r="L1012" s="391">
        <f>SUM('2. NCCF CAD'!L1012,'3. NCCF USD'!L1012,'4. NCCF EUR'!L1012,'5. NCCF GBP'!L1012,'6. NCCF Autres (inclus)'!L1012)</f>
        <v>0</v>
      </c>
      <c r="M1012" s="396">
        <f>SUM('2. NCCF CAD'!M1012,'3. NCCF USD'!M1012,'4. NCCF EUR'!M1012,'5. NCCF GBP'!M1012,'6. NCCF Autres (inclus)'!M1012)</f>
        <v>0</v>
      </c>
      <c r="N1012" s="392">
        <f>SUM('2. NCCF CAD'!N1012,'3. NCCF USD'!N1012,'4. NCCF EUR'!N1012,'5. NCCF GBP'!N1012,'6. NCCF Autres (inclus)'!N1012)</f>
        <v>0</v>
      </c>
      <c r="O1012" s="392">
        <f>SUM('2. NCCF CAD'!O1012,'3. NCCF USD'!O1012,'4. NCCF EUR'!O1012,'5. NCCF GBP'!O1012,'6. NCCF Autres (inclus)'!O1012)</f>
        <v>0</v>
      </c>
      <c r="P1012" s="392">
        <f>SUM('2. NCCF CAD'!P1012,'3. NCCF USD'!P1012,'4. NCCF EUR'!P1012,'5. NCCF GBP'!P1012,'6. NCCF Autres (inclus)'!P1012)</f>
        <v>0</v>
      </c>
      <c r="Q1012" s="392">
        <f>SUM('2. NCCF CAD'!Q1012,'3. NCCF USD'!Q1012,'4. NCCF EUR'!Q1012,'5. NCCF GBP'!Q1012,'6. NCCF Autres (inclus)'!Q1012)</f>
        <v>0</v>
      </c>
      <c r="R1012" s="392">
        <f>SUM('2. NCCF CAD'!R1012,'3. NCCF USD'!R1012,'4. NCCF EUR'!R1012,'5. NCCF GBP'!R1012,'6. NCCF Autres (inclus)'!R1012)</f>
        <v>0</v>
      </c>
      <c r="S1012" s="392">
        <f>SUM('2. NCCF CAD'!S1012,'3. NCCF USD'!S1012,'4. NCCF EUR'!S1012,'5. NCCF GBP'!S1012,'6. NCCF Autres (inclus)'!S1012)</f>
        <v>0</v>
      </c>
      <c r="T1012" s="388">
        <f>SUM('2. NCCF CAD'!T1012,'3. NCCF USD'!T1012,'4. NCCF EUR'!T1012,'5. NCCF GBP'!T1012,'6. NCCF Autres (inclus)'!T1012)</f>
        <v>0</v>
      </c>
      <c r="U1012" s="392">
        <f>SUM('2. NCCF CAD'!U1012,'3. NCCF USD'!U1012,'4. NCCF EUR'!U1012,'5. NCCF GBP'!U1012,'6. NCCF Autres (inclus)'!U1012)</f>
        <v>0</v>
      </c>
      <c r="V1012" s="393">
        <f>SUM('2. NCCF CAD'!V1012,'3. NCCF USD'!V1012,'4. NCCF EUR'!V1012,'5. NCCF GBP'!V1012,'6. NCCF Autres (inclus)'!V1012)</f>
        <v>0</v>
      </c>
      <c r="W1012" s="37">
        <f>SUM('2. NCCF CAD'!W1012,'3. NCCF USD'!W1012,'4. NCCF EUR'!W1012,'5. NCCF GBP'!W1012,'6. NCCF Autres (inclus)'!W1012)</f>
        <v>0</v>
      </c>
      <c r="Y1012"/>
    </row>
    <row r="1013" spans="1:25" outlineLevel="1" x14ac:dyDescent="0.25">
      <c r="A1013" s="212"/>
      <c r="B1013" s="465"/>
      <c r="C1013" s="272"/>
      <c r="D1013" s="272"/>
      <c r="E1013" s="273"/>
      <c r="F1013" s="274" t="s">
        <v>39</v>
      </c>
      <c r="G1013" s="394">
        <f>SUM('2. NCCF CAD'!G1013,'3. NCCF USD'!G1013,'4. NCCF EUR'!G1013,'5. NCCF GBP'!G1013,'6. NCCF Autres (inclus)'!G1013)</f>
        <v>0</v>
      </c>
      <c r="H1013" s="395">
        <f>SUM('2. NCCF CAD'!H1013,'3. NCCF USD'!H1013,'4. NCCF EUR'!H1013,'5. NCCF GBP'!H1013,'6. NCCF Autres (inclus)'!H1013)</f>
        <v>0</v>
      </c>
      <c r="I1013" s="389">
        <f>SUM('2. NCCF CAD'!I1013,'3. NCCF USD'!I1013,'4. NCCF EUR'!I1013,'5. NCCF GBP'!I1013,'6. NCCF Autres (inclus)'!I1013)</f>
        <v>0</v>
      </c>
      <c r="J1013" s="389">
        <f>SUM('2. NCCF CAD'!J1013,'3. NCCF USD'!J1013,'4. NCCF EUR'!J1013,'5. NCCF GBP'!J1013,'6. NCCF Autres (inclus)'!J1013)</f>
        <v>0</v>
      </c>
      <c r="K1013" s="436">
        <f>SUM('2. NCCF CAD'!K1013,'3. NCCF USD'!K1013,'4. NCCF EUR'!K1013,'5. NCCF GBP'!K1013,'6. NCCF Autres (inclus)'!K1013)</f>
        <v>0</v>
      </c>
      <c r="L1013" s="391">
        <f>SUM('2. NCCF CAD'!L1013,'3. NCCF USD'!L1013,'4. NCCF EUR'!L1013,'5. NCCF GBP'!L1013,'6. NCCF Autres (inclus)'!L1013)</f>
        <v>0</v>
      </c>
      <c r="M1013" s="396">
        <f>SUM('2. NCCF CAD'!M1013,'3. NCCF USD'!M1013,'4. NCCF EUR'!M1013,'5. NCCF GBP'!M1013,'6. NCCF Autres (inclus)'!M1013)</f>
        <v>0</v>
      </c>
      <c r="N1013" s="392">
        <f>SUM('2. NCCF CAD'!N1013,'3. NCCF USD'!N1013,'4. NCCF EUR'!N1013,'5. NCCF GBP'!N1013,'6. NCCF Autres (inclus)'!N1013)</f>
        <v>0</v>
      </c>
      <c r="O1013" s="392">
        <f>SUM('2. NCCF CAD'!O1013,'3. NCCF USD'!O1013,'4. NCCF EUR'!O1013,'5. NCCF GBP'!O1013,'6. NCCF Autres (inclus)'!O1013)</f>
        <v>0</v>
      </c>
      <c r="P1013" s="392">
        <f>SUM('2. NCCF CAD'!P1013,'3. NCCF USD'!P1013,'4. NCCF EUR'!P1013,'5. NCCF GBP'!P1013,'6. NCCF Autres (inclus)'!P1013)</f>
        <v>0</v>
      </c>
      <c r="Q1013" s="392">
        <f>SUM('2. NCCF CAD'!Q1013,'3. NCCF USD'!Q1013,'4. NCCF EUR'!Q1013,'5. NCCF GBP'!Q1013,'6. NCCF Autres (inclus)'!Q1013)</f>
        <v>0</v>
      </c>
      <c r="R1013" s="392">
        <f>SUM('2. NCCF CAD'!R1013,'3. NCCF USD'!R1013,'4. NCCF EUR'!R1013,'5. NCCF GBP'!R1013,'6. NCCF Autres (inclus)'!R1013)</f>
        <v>0</v>
      </c>
      <c r="S1013" s="392">
        <f>SUM('2. NCCF CAD'!S1013,'3. NCCF USD'!S1013,'4. NCCF EUR'!S1013,'5. NCCF GBP'!S1013,'6. NCCF Autres (inclus)'!S1013)</f>
        <v>0</v>
      </c>
      <c r="T1013" s="388">
        <f>SUM('2. NCCF CAD'!T1013,'3. NCCF USD'!T1013,'4. NCCF EUR'!T1013,'5. NCCF GBP'!T1013,'6. NCCF Autres (inclus)'!T1013)</f>
        <v>0</v>
      </c>
      <c r="U1013" s="392">
        <f>SUM('2. NCCF CAD'!U1013,'3. NCCF USD'!U1013,'4. NCCF EUR'!U1013,'5. NCCF GBP'!U1013,'6. NCCF Autres (inclus)'!U1013)</f>
        <v>0</v>
      </c>
      <c r="V1013" s="393">
        <f>SUM('2. NCCF CAD'!V1013,'3. NCCF USD'!V1013,'4. NCCF EUR'!V1013,'5. NCCF GBP'!V1013,'6. NCCF Autres (inclus)'!V1013)</f>
        <v>0</v>
      </c>
      <c r="W1013" s="37">
        <f>SUM('2. NCCF CAD'!W1013,'3. NCCF USD'!W1013,'4. NCCF EUR'!W1013,'5. NCCF GBP'!W1013,'6. NCCF Autres (inclus)'!W1013)</f>
        <v>0</v>
      </c>
      <c r="Y1013"/>
    </row>
    <row r="1014" spans="1:25" outlineLevel="1" x14ac:dyDescent="0.25">
      <c r="A1014" s="212"/>
      <c r="B1014" s="465"/>
      <c r="C1014" s="272"/>
      <c r="D1014" s="272"/>
      <c r="E1014" s="273"/>
      <c r="F1014" s="274" t="s">
        <v>40</v>
      </c>
      <c r="G1014" s="394">
        <f>SUM('2. NCCF CAD'!G1014,'3. NCCF USD'!G1014,'4. NCCF EUR'!G1014,'5. NCCF GBP'!G1014,'6. NCCF Autres (inclus)'!G1014)</f>
        <v>0</v>
      </c>
      <c r="H1014" s="395">
        <f>SUM('2. NCCF CAD'!H1014,'3. NCCF USD'!H1014,'4. NCCF EUR'!H1014,'5. NCCF GBP'!H1014,'6. NCCF Autres (inclus)'!H1014)</f>
        <v>0</v>
      </c>
      <c r="I1014" s="389">
        <f>SUM('2. NCCF CAD'!I1014,'3. NCCF USD'!I1014,'4. NCCF EUR'!I1014,'5. NCCF GBP'!I1014,'6. NCCF Autres (inclus)'!I1014)</f>
        <v>0</v>
      </c>
      <c r="J1014" s="389">
        <f>SUM('2. NCCF CAD'!J1014,'3. NCCF USD'!J1014,'4. NCCF EUR'!J1014,'5. NCCF GBP'!J1014,'6. NCCF Autres (inclus)'!J1014)</f>
        <v>0</v>
      </c>
      <c r="K1014" s="436">
        <f>SUM('2. NCCF CAD'!K1014,'3. NCCF USD'!K1014,'4. NCCF EUR'!K1014,'5. NCCF GBP'!K1014,'6. NCCF Autres (inclus)'!K1014)</f>
        <v>0</v>
      </c>
      <c r="L1014" s="391">
        <f>SUM('2. NCCF CAD'!L1014,'3. NCCF USD'!L1014,'4. NCCF EUR'!L1014,'5. NCCF GBP'!L1014,'6. NCCF Autres (inclus)'!L1014)</f>
        <v>0</v>
      </c>
      <c r="M1014" s="396">
        <f>SUM('2. NCCF CAD'!M1014,'3. NCCF USD'!M1014,'4. NCCF EUR'!M1014,'5. NCCF GBP'!M1014,'6. NCCF Autres (inclus)'!M1014)</f>
        <v>0</v>
      </c>
      <c r="N1014" s="392">
        <f>SUM('2. NCCF CAD'!N1014,'3. NCCF USD'!N1014,'4. NCCF EUR'!N1014,'5. NCCF GBP'!N1014,'6. NCCF Autres (inclus)'!N1014)</f>
        <v>0</v>
      </c>
      <c r="O1014" s="392">
        <f>SUM('2. NCCF CAD'!O1014,'3. NCCF USD'!O1014,'4. NCCF EUR'!O1014,'5. NCCF GBP'!O1014,'6. NCCF Autres (inclus)'!O1014)</f>
        <v>0</v>
      </c>
      <c r="P1014" s="392">
        <f>SUM('2. NCCF CAD'!P1014,'3. NCCF USD'!P1014,'4. NCCF EUR'!P1014,'5. NCCF GBP'!P1014,'6. NCCF Autres (inclus)'!P1014)</f>
        <v>0</v>
      </c>
      <c r="Q1014" s="392">
        <f>SUM('2. NCCF CAD'!Q1014,'3. NCCF USD'!Q1014,'4. NCCF EUR'!Q1014,'5. NCCF GBP'!Q1014,'6. NCCF Autres (inclus)'!Q1014)</f>
        <v>0</v>
      </c>
      <c r="R1014" s="392">
        <f>SUM('2. NCCF CAD'!R1014,'3. NCCF USD'!R1014,'4. NCCF EUR'!R1014,'5. NCCF GBP'!R1014,'6. NCCF Autres (inclus)'!R1014)</f>
        <v>0</v>
      </c>
      <c r="S1014" s="392">
        <f>SUM('2. NCCF CAD'!S1014,'3. NCCF USD'!S1014,'4. NCCF EUR'!S1014,'5. NCCF GBP'!S1014,'6. NCCF Autres (inclus)'!S1014)</f>
        <v>0</v>
      </c>
      <c r="T1014" s="392">
        <f>SUM('2. NCCF CAD'!T1014,'3. NCCF USD'!T1014,'4. NCCF EUR'!T1014,'5. NCCF GBP'!T1014,'6. NCCF Autres (inclus)'!T1014)</f>
        <v>0</v>
      </c>
      <c r="U1014" s="392">
        <f>SUM('2. NCCF CAD'!U1014,'3. NCCF USD'!U1014,'4. NCCF EUR'!U1014,'5. NCCF GBP'!U1014,'6. NCCF Autres (inclus)'!U1014)</f>
        <v>0</v>
      </c>
      <c r="V1014" s="393">
        <f>SUM('2. NCCF CAD'!V1014,'3. NCCF USD'!V1014,'4. NCCF EUR'!V1014,'5. NCCF GBP'!V1014,'6. NCCF Autres (inclus)'!V1014)</f>
        <v>0</v>
      </c>
      <c r="W1014" s="37">
        <f>SUM('2. NCCF CAD'!W1014,'3. NCCF USD'!W1014,'4. NCCF EUR'!W1014,'5. NCCF GBP'!W1014,'6. NCCF Autres (inclus)'!W1014)</f>
        <v>0</v>
      </c>
      <c r="Y1014"/>
    </row>
    <row r="1015" spans="1:25" x14ac:dyDescent="0.25">
      <c r="A1015" s="212"/>
      <c r="B1015" s="465"/>
      <c r="C1015" s="272"/>
      <c r="D1015" s="272"/>
      <c r="E1015" s="273" t="s">
        <v>41</v>
      </c>
      <c r="F1015" s="273"/>
      <c r="G1015" s="367">
        <f t="shared" ref="G1015:W1015" si="228">SUBTOTAL(9,G1016:G1018)</f>
        <v>0</v>
      </c>
      <c r="H1015" s="368">
        <f t="shared" si="228"/>
        <v>0</v>
      </c>
      <c r="I1015" s="369">
        <f t="shared" si="228"/>
        <v>0</v>
      </c>
      <c r="J1015" s="369">
        <f t="shared" si="228"/>
        <v>0</v>
      </c>
      <c r="K1015" s="370">
        <f t="shared" si="228"/>
        <v>0</v>
      </c>
      <c r="L1015" s="364">
        <f t="shared" si="228"/>
        <v>0</v>
      </c>
      <c r="M1015" s="364">
        <f t="shared" si="228"/>
        <v>0</v>
      </c>
      <c r="N1015" s="364">
        <f t="shared" si="228"/>
        <v>0</v>
      </c>
      <c r="O1015" s="364">
        <f t="shared" si="228"/>
        <v>0</v>
      </c>
      <c r="P1015" s="364">
        <f t="shared" si="228"/>
        <v>0</v>
      </c>
      <c r="Q1015" s="364">
        <f t="shared" si="228"/>
        <v>0</v>
      </c>
      <c r="R1015" s="364">
        <f t="shared" si="228"/>
        <v>0</v>
      </c>
      <c r="S1015" s="364">
        <f t="shared" si="228"/>
        <v>0</v>
      </c>
      <c r="T1015" s="364">
        <f t="shared" si="228"/>
        <v>0</v>
      </c>
      <c r="U1015" s="364">
        <f t="shared" si="228"/>
        <v>0</v>
      </c>
      <c r="V1015" s="364">
        <f t="shared" si="228"/>
        <v>0</v>
      </c>
      <c r="W1015" s="366">
        <f t="shared" si="228"/>
        <v>0</v>
      </c>
      <c r="Y1015"/>
    </row>
    <row r="1016" spans="1:25" outlineLevel="1" x14ac:dyDescent="0.25">
      <c r="A1016" s="212"/>
      <c r="B1016" s="465"/>
      <c r="C1016" s="272"/>
      <c r="D1016" s="272"/>
      <c r="E1016" s="273"/>
      <c r="F1016" s="274" t="s">
        <v>42</v>
      </c>
      <c r="G1016" s="394">
        <f>SUM('2. NCCF CAD'!G1016,'3. NCCF USD'!G1016,'4. NCCF EUR'!G1016,'5. NCCF GBP'!G1016,'6. NCCF Autres (inclus)'!G1016)</f>
        <v>0</v>
      </c>
      <c r="H1016" s="395">
        <f>SUM('2. NCCF CAD'!H1016,'3. NCCF USD'!H1016,'4. NCCF EUR'!H1016,'5. NCCF GBP'!H1016,'6. NCCF Autres (inclus)'!H1016)</f>
        <v>0</v>
      </c>
      <c r="I1016" s="389">
        <f>SUM('2. NCCF CAD'!I1016,'3. NCCF USD'!I1016,'4. NCCF EUR'!I1016,'5. NCCF GBP'!I1016,'6. NCCF Autres (inclus)'!I1016)</f>
        <v>0</v>
      </c>
      <c r="J1016" s="389">
        <f>SUM('2. NCCF CAD'!J1016,'3. NCCF USD'!J1016,'4. NCCF EUR'!J1016,'5. NCCF GBP'!J1016,'6. NCCF Autres (inclus)'!J1016)</f>
        <v>0</v>
      </c>
      <c r="K1016" s="436">
        <f>SUM('2. NCCF CAD'!K1016,'3. NCCF USD'!K1016,'4. NCCF EUR'!K1016,'5. NCCF GBP'!K1016,'6. NCCF Autres (inclus)'!K1016)</f>
        <v>0</v>
      </c>
      <c r="L1016" s="391">
        <f>SUM('2. NCCF CAD'!L1016,'3. NCCF USD'!L1016,'4. NCCF EUR'!L1016,'5. NCCF GBP'!L1016,'6. NCCF Autres (inclus)'!L1016)</f>
        <v>0</v>
      </c>
      <c r="M1016" s="396">
        <f>SUM('2. NCCF CAD'!M1016,'3. NCCF USD'!M1016,'4. NCCF EUR'!M1016,'5. NCCF GBP'!M1016,'6. NCCF Autres (inclus)'!M1016)</f>
        <v>0</v>
      </c>
      <c r="N1016" s="392">
        <f>SUM('2. NCCF CAD'!N1016,'3. NCCF USD'!N1016,'4. NCCF EUR'!N1016,'5. NCCF GBP'!N1016,'6. NCCF Autres (inclus)'!N1016)</f>
        <v>0</v>
      </c>
      <c r="O1016" s="392">
        <f>SUM('2. NCCF CAD'!O1016,'3. NCCF USD'!O1016,'4. NCCF EUR'!O1016,'5. NCCF GBP'!O1016,'6. NCCF Autres (inclus)'!O1016)</f>
        <v>0</v>
      </c>
      <c r="P1016" s="392">
        <f>SUM('2. NCCF CAD'!P1016,'3. NCCF USD'!P1016,'4. NCCF EUR'!P1016,'5. NCCF GBP'!P1016,'6. NCCF Autres (inclus)'!P1016)</f>
        <v>0</v>
      </c>
      <c r="Q1016" s="392">
        <f>SUM('2. NCCF CAD'!Q1016,'3. NCCF USD'!Q1016,'4. NCCF EUR'!Q1016,'5. NCCF GBP'!Q1016,'6. NCCF Autres (inclus)'!Q1016)</f>
        <v>0</v>
      </c>
      <c r="R1016" s="392">
        <f>SUM('2. NCCF CAD'!R1016,'3. NCCF USD'!R1016,'4. NCCF EUR'!R1016,'5. NCCF GBP'!R1016,'6. NCCF Autres (inclus)'!R1016)</f>
        <v>0</v>
      </c>
      <c r="S1016" s="392">
        <f>SUM('2. NCCF CAD'!S1016,'3. NCCF USD'!S1016,'4. NCCF EUR'!S1016,'5. NCCF GBP'!S1016,'6. NCCF Autres (inclus)'!S1016)</f>
        <v>0</v>
      </c>
      <c r="T1016" s="388">
        <f>SUM('2. NCCF CAD'!T1016,'3. NCCF USD'!T1016,'4. NCCF EUR'!T1016,'5. NCCF GBP'!T1016,'6. NCCF Autres (inclus)'!T1016)</f>
        <v>0</v>
      </c>
      <c r="U1016" s="392">
        <f>SUM('2. NCCF CAD'!U1016,'3. NCCF USD'!U1016,'4. NCCF EUR'!U1016,'5. NCCF GBP'!U1016,'6. NCCF Autres (inclus)'!U1016)</f>
        <v>0</v>
      </c>
      <c r="V1016" s="393">
        <f>SUM('2. NCCF CAD'!V1016,'3. NCCF USD'!V1016,'4. NCCF EUR'!V1016,'5. NCCF GBP'!V1016,'6. NCCF Autres (inclus)'!V1016)</f>
        <v>0</v>
      </c>
      <c r="W1016" s="37">
        <f>SUM('2. NCCF CAD'!W1016,'3. NCCF USD'!W1016,'4. NCCF EUR'!W1016,'5. NCCF GBP'!W1016,'6. NCCF Autres (inclus)'!W1016)</f>
        <v>0</v>
      </c>
      <c r="Y1016"/>
    </row>
    <row r="1017" spans="1:25" outlineLevel="1" x14ac:dyDescent="0.25">
      <c r="A1017" s="212"/>
      <c r="B1017" s="465"/>
      <c r="C1017" s="272"/>
      <c r="D1017" s="272"/>
      <c r="E1017" s="273"/>
      <c r="F1017" s="274" t="s">
        <v>43</v>
      </c>
      <c r="G1017" s="394">
        <f>SUM('2. NCCF CAD'!G1017,'3. NCCF USD'!G1017,'4. NCCF EUR'!G1017,'5. NCCF GBP'!G1017,'6. NCCF Autres (inclus)'!G1017)</f>
        <v>0</v>
      </c>
      <c r="H1017" s="395">
        <f>SUM('2. NCCF CAD'!H1017,'3. NCCF USD'!H1017,'4. NCCF EUR'!H1017,'5. NCCF GBP'!H1017,'6. NCCF Autres (inclus)'!H1017)</f>
        <v>0</v>
      </c>
      <c r="I1017" s="389">
        <f>SUM('2. NCCF CAD'!I1017,'3. NCCF USD'!I1017,'4. NCCF EUR'!I1017,'5. NCCF GBP'!I1017,'6. NCCF Autres (inclus)'!I1017)</f>
        <v>0</v>
      </c>
      <c r="J1017" s="389">
        <f>SUM('2. NCCF CAD'!J1017,'3. NCCF USD'!J1017,'4. NCCF EUR'!J1017,'5. NCCF GBP'!J1017,'6. NCCF Autres (inclus)'!J1017)</f>
        <v>0</v>
      </c>
      <c r="K1017" s="436">
        <f>SUM('2. NCCF CAD'!K1017,'3. NCCF USD'!K1017,'4. NCCF EUR'!K1017,'5. NCCF GBP'!K1017,'6. NCCF Autres (inclus)'!K1017)</f>
        <v>0</v>
      </c>
      <c r="L1017" s="391">
        <f>SUM('2. NCCF CAD'!L1017,'3. NCCF USD'!L1017,'4. NCCF EUR'!L1017,'5. NCCF GBP'!L1017,'6. NCCF Autres (inclus)'!L1017)</f>
        <v>0</v>
      </c>
      <c r="M1017" s="396">
        <f>SUM('2. NCCF CAD'!M1017,'3. NCCF USD'!M1017,'4. NCCF EUR'!M1017,'5. NCCF GBP'!M1017,'6. NCCF Autres (inclus)'!M1017)</f>
        <v>0</v>
      </c>
      <c r="N1017" s="392">
        <f>SUM('2. NCCF CAD'!N1017,'3. NCCF USD'!N1017,'4. NCCF EUR'!N1017,'5. NCCF GBP'!N1017,'6. NCCF Autres (inclus)'!N1017)</f>
        <v>0</v>
      </c>
      <c r="O1017" s="392">
        <f>SUM('2. NCCF CAD'!O1017,'3. NCCF USD'!O1017,'4. NCCF EUR'!O1017,'5. NCCF GBP'!O1017,'6. NCCF Autres (inclus)'!O1017)</f>
        <v>0</v>
      </c>
      <c r="P1017" s="392">
        <f>SUM('2. NCCF CAD'!P1017,'3. NCCF USD'!P1017,'4. NCCF EUR'!P1017,'5. NCCF GBP'!P1017,'6. NCCF Autres (inclus)'!P1017)</f>
        <v>0</v>
      </c>
      <c r="Q1017" s="392">
        <f>SUM('2. NCCF CAD'!Q1017,'3. NCCF USD'!Q1017,'4. NCCF EUR'!Q1017,'5. NCCF GBP'!Q1017,'6. NCCF Autres (inclus)'!Q1017)</f>
        <v>0</v>
      </c>
      <c r="R1017" s="392">
        <f>SUM('2. NCCF CAD'!R1017,'3. NCCF USD'!R1017,'4. NCCF EUR'!R1017,'5. NCCF GBP'!R1017,'6. NCCF Autres (inclus)'!R1017)</f>
        <v>0</v>
      </c>
      <c r="S1017" s="392">
        <f>SUM('2. NCCF CAD'!S1017,'3. NCCF USD'!S1017,'4. NCCF EUR'!S1017,'5. NCCF GBP'!S1017,'6. NCCF Autres (inclus)'!S1017)</f>
        <v>0</v>
      </c>
      <c r="T1017" s="388">
        <f>SUM('2. NCCF CAD'!T1017,'3. NCCF USD'!T1017,'4. NCCF EUR'!T1017,'5. NCCF GBP'!T1017,'6. NCCF Autres (inclus)'!T1017)</f>
        <v>0</v>
      </c>
      <c r="U1017" s="392">
        <f>SUM('2. NCCF CAD'!U1017,'3. NCCF USD'!U1017,'4. NCCF EUR'!U1017,'5. NCCF GBP'!U1017,'6. NCCF Autres (inclus)'!U1017)</f>
        <v>0</v>
      </c>
      <c r="V1017" s="393">
        <f>SUM('2. NCCF CAD'!V1017,'3. NCCF USD'!V1017,'4. NCCF EUR'!V1017,'5. NCCF GBP'!V1017,'6. NCCF Autres (inclus)'!V1017)</f>
        <v>0</v>
      </c>
      <c r="W1017" s="37">
        <f>SUM('2. NCCF CAD'!W1017,'3. NCCF USD'!W1017,'4. NCCF EUR'!W1017,'5. NCCF GBP'!W1017,'6. NCCF Autres (inclus)'!W1017)</f>
        <v>0</v>
      </c>
      <c r="Y1017"/>
    </row>
    <row r="1018" spans="1:25" outlineLevel="1" x14ac:dyDescent="0.25">
      <c r="A1018" s="212"/>
      <c r="B1018" s="465"/>
      <c r="C1018" s="272"/>
      <c r="D1018" s="272"/>
      <c r="E1018" s="273"/>
      <c r="F1018" s="274" t="s">
        <v>44</v>
      </c>
      <c r="G1018" s="394">
        <f>SUM('2. NCCF CAD'!G1018,'3. NCCF USD'!G1018,'4. NCCF EUR'!G1018,'5. NCCF GBP'!G1018,'6. NCCF Autres (inclus)'!G1018)</f>
        <v>0</v>
      </c>
      <c r="H1018" s="395">
        <f>SUM('2. NCCF CAD'!H1018,'3. NCCF USD'!H1018,'4. NCCF EUR'!H1018,'5. NCCF GBP'!H1018,'6. NCCF Autres (inclus)'!H1018)</f>
        <v>0</v>
      </c>
      <c r="I1018" s="389">
        <f>SUM('2. NCCF CAD'!I1018,'3. NCCF USD'!I1018,'4. NCCF EUR'!I1018,'5. NCCF GBP'!I1018,'6. NCCF Autres (inclus)'!I1018)</f>
        <v>0</v>
      </c>
      <c r="J1018" s="389">
        <f>SUM('2. NCCF CAD'!J1018,'3. NCCF USD'!J1018,'4. NCCF EUR'!J1018,'5. NCCF GBP'!J1018,'6. NCCF Autres (inclus)'!J1018)</f>
        <v>0</v>
      </c>
      <c r="K1018" s="436">
        <f>SUM('2. NCCF CAD'!K1018,'3. NCCF USD'!K1018,'4. NCCF EUR'!K1018,'5. NCCF GBP'!K1018,'6. NCCF Autres (inclus)'!K1018)</f>
        <v>0</v>
      </c>
      <c r="L1018" s="391">
        <f>SUM('2. NCCF CAD'!L1018,'3. NCCF USD'!L1018,'4. NCCF EUR'!L1018,'5. NCCF GBP'!L1018,'6. NCCF Autres (inclus)'!L1018)</f>
        <v>0</v>
      </c>
      <c r="M1018" s="396">
        <f>SUM('2. NCCF CAD'!M1018,'3. NCCF USD'!M1018,'4. NCCF EUR'!M1018,'5. NCCF GBP'!M1018,'6. NCCF Autres (inclus)'!M1018)</f>
        <v>0</v>
      </c>
      <c r="N1018" s="392">
        <f>SUM('2. NCCF CAD'!N1018,'3. NCCF USD'!N1018,'4. NCCF EUR'!N1018,'5. NCCF GBP'!N1018,'6. NCCF Autres (inclus)'!N1018)</f>
        <v>0</v>
      </c>
      <c r="O1018" s="392">
        <f>SUM('2. NCCF CAD'!O1018,'3. NCCF USD'!O1018,'4. NCCF EUR'!O1018,'5. NCCF GBP'!O1018,'6. NCCF Autres (inclus)'!O1018)</f>
        <v>0</v>
      </c>
      <c r="P1018" s="392">
        <f>SUM('2. NCCF CAD'!P1018,'3. NCCF USD'!P1018,'4. NCCF EUR'!P1018,'5. NCCF GBP'!P1018,'6. NCCF Autres (inclus)'!P1018)</f>
        <v>0</v>
      </c>
      <c r="Q1018" s="392">
        <f>SUM('2. NCCF CAD'!Q1018,'3. NCCF USD'!Q1018,'4. NCCF EUR'!Q1018,'5. NCCF GBP'!Q1018,'6. NCCF Autres (inclus)'!Q1018)</f>
        <v>0</v>
      </c>
      <c r="R1018" s="392">
        <f>SUM('2. NCCF CAD'!R1018,'3. NCCF USD'!R1018,'4. NCCF EUR'!R1018,'5. NCCF GBP'!R1018,'6. NCCF Autres (inclus)'!R1018)</f>
        <v>0</v>
      </c>
      <c r="S1018" s="392">
        <f>SUM('2. NCCF CAD'!S1018,'3. NCCF USD'!S1018,'4. NCCF EUR'!S1018,'5. NCCF GBP'!S1018,'6. NCCF Autres (inclus)'!S1018)</f>
        <v>0</v>
      </c>
      <c r="T1018" s="388">
        <f>SUM('2. NCCF CAD'!T1018,'3. NCCF USD'!T1018,'4. NCCF EUR'!T1018,'5. NCCF GBP'!T1018,'6. NCCF Autres (inclus)'!T1018)</f>
        <v>0</v>
      </c>
      <c r="U1018" s="392">
        <f>SUM('2. NCCF CAD'!U1018,'3. NCCF USD'!U1018,'4. NCCF EUR'!U1018,'5. NCCF GBP'!U1018,'6. NCCF Autres (inclus)'!U1018)</f>
        <v>0</v>
      </c>
      <c r="V1018" s="393">
        <f>SUM('2. NCCF CAD'!V1018,'3. NCCF USD'!V1018,'4. NCCF EUR'!V1018,'5. NCCF GBP'!V1018,'6. NCCF Autres (inclus)'!V1018)</f>
        <v>0</v>
      </c>
      <c r="W1018" s="37">
        <f>SUM('2. NCCF CAD'!W1018,'3. NCCF USD'!W1018,'4. NCCF EUR'!W1018,'5. NCCF GBP'!W1018,'6. NCCF Autres (inclus)'!W1018)</f>
        <v>0</v>
      </c>
      <c r="Y1018"/>
    </row>
    <row r="1019" spans="1:25" x14ac:dyDescent="0.25">
      <c r="A1019" s="212"/>
      <c r="B1019" s="465"/>
      <c r="C1019" s="272"/>
      <c r="D1019" s="272"/>
      <c r="E1019" s="273" t="s">
        <v>45</v>
      </c>
      <c r="F1019" s="273"/>
      <c r="G1019" s="367">
        <f t="shared" ref="G1019:W1019" si="229">SUBTOTAL(9,G1020:G1022)</f>
        <v>0</v>
      </c>
      <c r="H1019" s="368">
        <f t="shared" si="229"/>
        <v>0</v>
      </c>
      <c r="I1019" s="369">
        <f t="shared" si="229"/>
        <v>0</v>
      </c>
      <c r="J1019" s="369">
        <f t="shared" si="229"/>
        <v>0</v>
      </c>
      <c r="K1019" s="370">
        <f t="shared" si="229"/>
        <v>0</v>
      </c>
      <c r="L1019" s="364">
        <f t="shared" si="229"/>
        <v>0</v>
      </c>
      <c r="M1019" s="364">
        <f t="shared" si="229"/>
        <v>0</v>
      </c>
      <c r="N1019" s="364">
        <f t="shared" si="229"/>
        <v>0</v>
      </c>
      <c r="O1019" s="364">
        <f t="shared" si="229"/>
        <v>0</v>
      </c>
      <c r="P1019" s="364">
        <f t="shared" si="229"/>
        <v>0</v>
      </c>
      <c r="Q1019" s="364">
        <f t="shared" si="229"/>
        <v>0</v>
      </c>
      <c r="R1019" s="364">
        <f t="shared" si="229"/>
        <v>0</v>
      </c>
      <c r="S1019" s="364">
        <f t="shared" si="229"/>
        <v>0</v>
      </c>
      <c r="T1019" s="364">
        <f t="shared" si="229"/>
        <v>0</v>
      </c>
      <c r="U1019" s="364">
        <f t="shared" si="229"/>
        <v>0</v>
      </c>
      <c r="V1019" s="364">
        <f t="shared" si="229"/>
        <v>0</v>
      </c>
      <c r="W1019" s="366">
        <f t="shared" si="229"/>
        <v>0</v>
      </c>
      <c r="Y1019"/>
    </row>
    <row r="1020" spans="1:25" outlineLevel="1" x14ac:dyDescent="0.25">
      <c r="A1020" s="212"/>
      <c r="B1020" s="465"/>
      <c r="C1020" s="272"/>
      <c r="D1020" s="272"/>
      <c r="E1020" s="273"/>
      <c r="F1020" s="274" t="s">
        <v>46</v>
      </c>
      <c r="G1020" s="394">
        <f>SUM('2. NCCF CAD'!G1020,'3. NCCF USD'!G1020,'4. NCCF EUR'!G1020,'5. NCCF GBP'!G1020,'6. NCCF Autres (inclus)'!G1020)</f>
        <v>0</v>
      </c>
      <c r="H1020" s="395">
        <f>SUM('2. NCCF CAD'!H1020,'3. NCCF USD'!H1020,'4. NCCF EUR'!H1020,'5. NCCF GBP'!H1020,'6. NCCF Autres (inclus)'!H1020)</f>
        <v>0</v>
      </c>
      <c r="I1020" s="389">
        <f>SUM('2. NCCF CAD'!I1020,'3. NCCF USD'!I1020,'4. NCCF EUR'!I1020,'5. NCCF GBP'!I1020,'6. NCCF Autres (inclus)'!I1020)</f>
        <v>0</v>
      </c>
      <c r="J1020" s="389">
        <f>SUM('2. NCCF CAD'!J1020,'3. NCCF USD'!J1020,'4. NCCF EUR'!J1020,'5. NCCF GBP'!J1020,'6. NCCF Autres (inclus)'!J1020)</f>
        <v>0</v>
      </c>
      <c r="K1020" s="436">
        <f>SUM('2. NCCF CAD'!K1020,'3. NCCF USD'!K1020,'4. NCCF EUR'!K1020,'5. NCCF GBP'!K1020,'6. NCCF Autres (inclus)'!K1020)</f>
        <v>0</v>
      </c>
      <c r="L1020" s="391">
        <f>SUM('2. NCCF CAD'!L1020,'3. NCCF USD'!L1020,'4. NCCF EUR'!L1020,'5. NCCF GBP'!L1020,'6. NCCF Autres (inclus)'!L1020)</f>
        <v>0</v>
      </c>
      <c r="M1020" s="396">
        <f>SUM('2. NCCF CAD'!M1020,'3. NCCF USD'!M1020,'4. NCCF EUR'!M1020,'5. NCCF GBP'!M1020,'6. NCCF Autres (inclus)'!M1020)</f>
        <v>0</v>
      </c>
      <c r="N1020" s="392">
        <f>SUM('2. NCCF CAD'!N1020,'3. NCCF USD'!N1020,'4. NCCF EUR'!N1020,'5. NCCF GBP'!N1020,'6. NCCF Autres (inclus)'!N1020)</f>
        <v>0</v>
      </c>
      <c r="O1020" s="392">
        <f>SUM('2. NCCF CAD'!O1020,'3. NCCF USD'!O1020,'4. NCCF EUR'!O1020,'5. NCCF GBP'!O1020,'6. NCCF Autres (inclus)'!O1020)</f>
        <v>0</v>
      </c>
      <c r="P1020" s="392">
        <f>SUM('2. NCCF CAD'!P1020,'3. NCCF USD'!P1020,'4. NCCF EUR'!P1020,'5. NCCF GBP'!P1020,'6. NCCF Autres (inclus)'!P1020)</f>
        <v>0</v>
      </c>
      <c r="Q1020" s="392">
        <f>SUM('2. NCCF CAD'!Q1020,'3. NCCF USD'!Q1020,'4. NCCF EUR'!Q1020,'5. NCCF GBP'!Q1020,'6. NCCF Autres (inclus)'!Q1020)</f>
        <v>0</v>
      </c>
      <c r="R1020" s="392">
        <f>SUM('2. NCCF CAD'!R1020,'3. NCCF USD'!R1020,'4. NCCF EUR'!R1020,'5. NCCF GBP'!R1020,'6. NCCF Autres (inclus)'!R1020)</f>
        <v>0</v>
      </c>
      <c r="S1020" s="392">
        <f>SUM('2. NCCF CAD'!S1020,'3. NCCF USD'!S1020,'4. NCCF EUR'!S1020,'5. NCCF GBP'!S1020,'6. NCCF Autres (inclus)'!S1020)</f>
        <v>0</v>
      </c>
      <c r="T1020" s="388">
        <f>SUM('2. NCCF CAD'!T1020,'3. NCCF USD'!T1020,'4. NCCF EUR'!T1020,'5. NCCF GBP'!T1020,'6. NCCF Autres (inclus)'!T1020)</f>
        <v>0</v>
      </c>
      <c r="U1020" s="392">
        <f>SUM('2. NCCF CAD'!U1020,'3. NCCF USD'!U1020,'4. NCCF EUR'!U1020,'5. NCCF GBP'!U1020,'6. NCCF Autres (inclus)'!U1020)</f>
        <v>0</v>
      </c>
      <c r="V1020" s="393">
        <f>SUM('2. NCCF CAD'!V1020,'3. NCCF USD'!V1020,'4. NCCF EUR'!V1020,'5. NCCF GBP'!V1020,'6. NCCF Autres (inclus)'!V1020)</f>
        <v>0</v>
      </c>
      <c r="W1020" s="37">
        <f>SUM('2. NCCF CAD'!W1020,'3. NCCF USD'!W1020,'4. NCCF EUR'!W1020,'5. NCCF GBP'!W1020,'6. NCCF Autres (inclus)'!W1020)</f>
        <v>0</v>
      </c>
      <c r="Y1020"/>
    </row>
    <row r="1021" spans="1:25" outlineLevel="1" x14ac:dyDescent="0.25">
      <c r="A1021" s="212"/>
      <c r="B1021" s="465"/>
      <c r="C1021" s="272"/>
      <c r="D1021" s="272"/>
      <c r="E1021" s="273"/>
      <c r="F1021" s="274" t="s">
        <v>47</v>
      </c>
      <c r="G1021" s="394">
        <f>SUM('2. NCCF CAD'!G1021,'3. NCCF USD'!G1021,'4. NCCF EUR'!G1021,'5. NCCF GBP'!G1021,'6. NCCF Autres (inclus)'!G1021)</f>
        <v>0</v>
      </c>
      <c r="H1021" s="395">
        <f>SUM('2. NCCF CAD'!H1021,'3. NCCF USD'!H1021,'4. NCCF EUR'!H1021,'5. NCCF GBP'!H1021,'6. NCCF Autres (inclus)'!H1021)</f>
        <v>0</v>
      </c>
      <c r="I1021" s="389">
        <f>SUM('2. NCCF CAD'!I1021,'3. NCCF USD'!I1021,'4. NCCF EUR'!I1021,'5. NCCF GBP'!I1021,'6. NCCF Autres (inclus)'!I1021)</f>
        <v>0</v>
      </c>
      <c r="J1021" s="389">
        <f>SUM('2. NCCF CAD'!J1021,'3. NCCF USD'!J1021,'4. NCCF EUR'!J1021,'5. NCCF GBP'!J1021,'6. NCCF Autres (inclus)'!J1021)</f>
        <v>0</v>
      </c>
      <c r="K1021" s="436">
        <f>SUM('2. NCCF CAD'!K1021,'3. NCCF USD'!K1021,'4. NCCF EUR'!K1021,'5. NCCF GBP'!K1021,'6. NCCF Autres (inclus)'!K1021)</f>
        <v>0</v>
      </c>
      <c r="L1021" s="391">
        <f>SUM('2. NCCF CAD'!L1021,'3. NCCF USD'!L1021,'4. NCCF EUR'!L1021,'5. NCCF GBP'!L1021,'6. NCCF Autres (inclus)'!L1021)</f>
        <v>0</v>
      </c>
      <c r="M1021" s="396">
        <f>SUM('2. NCCF CAD'!M1021,'3. NCCF USD'!M1021,'4. NCCF EUR'!M1021,'5. NCCF GBP'!M1021,'6. NCCF Autres (inclus)'!M1021)</f>
        <v>0</v>
      </c>
      <c r="N1021" s="392">
        <f>SUM('2. NCCF CAD'!N1021,'3. NCCF USD'!N1021,'4. NCCF EUR'!N1021,'5. NCCF GBP'!N1021,'6. NCCF Autres (inclus)'!N1021)</f>
        <v>0</v>
      </c>
      <c r="O1021" s="392">
        <f>SUM('2. NCCF CAD'!O1021,'3. NCCF USD'!O1021,'4. NCCF EUR'!O1021,'5. NCCF GBP'!O1021,'6. NCCF Autres (inclus)'!O1021)</f>
        <v>0</v>
      </c>
      <c r="P1021" s="392">
        <f>SUM('2. NCCF CAD'!P1021,'3. NCCF USD'!P1021,'4. NCCF EUR'!P1021,'5. NCCF GBP'!P1021,'6. NCCF Autres (inclus)'!P1021)</f>
        <v>0</v>
      </c>
      <c r="Q1021" s="392">
        <f>SUM('2. NCCF CAD'!Q1021,'3. NCCF USD'!Q1021,'4. NCCF EUR'!Q1021,'5. NCCF GBP'!Q1021,'6. NCCF Autres (inclus)'!Q1021)</f>
        <v>0</v>
      </c>
      <c r="R1021" s="392">
        <f>SUM('2. NCCF CAD'!R1021,'3. NCCF USD'!R1021,'4. NCCF EUR'!R1021,'5. NCCF GBP'!R1021,'6. NCCF Autres (inclus)'!R1021)</f>
        <v>0</v>
      </c>
      <c r="S1021" s="392">
        <f>SUM('2. NCCF CAD'!S1021,'3. NCCF USD'!S1021,'4. NCCF EUR'!S1021,'5. NCCF GBP'!S1021,'6. NCCF Autres (inclus)'!S1021)</f>
        <v>0</v>
      </c>
      <c r="T1021" s="388">
        <f>SUM('2. NCCF CAD'!T1021,'3. NCCF USD'!T1021,'4. NCCF EUR'!T1021,'5. NCCF GBP'!T1021,'6. NCCF Autres (inclus)'!T1021)</f>
        <v>0</v>
      </c>
      <c r="U1021" s="392">
        <f>SUM('2. NCCF CAD'!U1021,'3. NCCF USD'!U1021,'4. NCCF EUR'!U1021,'5. NCCF GBP'!U1021,'6. NCCF Autres (inclus)'!U1021)</f>
        <v>0</v>
      </c>
      <c r="V1021" s="393">
        <f>SUM('2. NCCF CAD'!V1021,'3. NCCF USD'!V1021,'4. NCCF EUR'!V1021,'5. NCCF GBP'!V1021,'6. NCCF Autres (inclus)'!V1021)</f>
        <v>0</v>
      </c>
      <c r="W1021" s="37">
        <f>SUM('2. NCCF CAD'!W1021,'3. NCCF USD'!W1021,'4. NCCF EUR'!W1021,'5. NCCF GBP'!W1021,'6. NCCF Autres (inclus)'!W1021)</f>
        <v>0</v>
      </c>
      <c r="Y1021"/>
    </row>
    <row r="1022" spans="1:25" outlineLevel="1" x14ac:dyDescent="0.25">
      <c r="A1022" s="212"/>
      <c r="B1022" s="465"/>
      <c r="C1022" s="272"/>
      <c r="D1022" s="272"/>
      <c r="E1022" s="273"/>
      <c r="F1022" s="274" t="s">
        <v>48</v>
      </c>
      <c r="G1022" s="394">
        <f>SUM('2. NCCF CAD'!G1022,'3. NCCF USD'!G1022,'4. NCCF EUR'!G1022,'5. NCCF GBP'!G1022,'6. NCCF Autres (inclus)'!G1022)</f>
        <v>0</v>
      </c>
      <c r="H1022" s="395">
        <f>SUM('2. NCCF CAD'!H1022,'3. NCCF USD'!H1022,'4. NCCF EUR'!H1022,'5. NCCF GBP'!H1022,'6. NCCF Autres (inclus)'!H1022)</f>
        <v>0</v>
      </c>
      <c r="I1022" s="389">
        <f>SUM('2. NCCF CAD'!I1022,'3. NCCF USD'!I1022,'4. NCCF EUR'!I1022,'5. NCCF GBP'!I1022,'6. NCCF Autres (inclus)'!I1022)</f>
        <v>0</v>
      </c>
      <c r="J1022" s="389">
        <f>SUM('2. NCCF CAD'!J1022,'3. NCCF USD'!J1022,'4. NCCF EUR'!J1022,'5. NCCF GBP'!J1022,'6. NCCF Autres (inclus)'!J1022)</f>
        <v>0</v>
      </c>
      <c r="K1022" s="436">
        <f>SUM('2. NCCF CAD'!K1022,'3. NCCF USD'!K1022,'4. NCCF EUR'!K1022,'5. NCCF GBP'!K1022,'6. NCCF Autres (inclus)'!K1022)</f>
        <v>0</v>
      </c>
      <c r="L1022" s="391">
        <f>SUM('2. NCCF CAD'!L1022,'3. NCCF USD'!L1022,'4. NCCF EUR'!L1022,'5. NCCF GBP'!L1022,'6. NCCF Autres (inclus)'!L1022)</f>
        <v>0</v>
      </c>
      <c r="M1022" s="396">
        <f>SUM('2. NCCF CAD'!M1022,'3. NCCF USD'!M1022,'4. NCCF EUR'!M1022,'5. NCCF GBP'!M1022,'6. NCCF Autres (inclus)'!M1022)</f>
        <v>0</v>
      </c>
      <c r="N1022" s="392">
        <f>SUM('2. NCCF CAD'!N1022,'3. NCCF USD'!N1022,'4. NCCF EUR'!N1022,'5. NCCF GBP'!N1022,'6. NCCF Autres (inclus)'!N1022)</f>
        <v>0</v>
      </c>
      <c r="O1022" s="392">
        <f>SUM('2. NCCF CAD'!O1022,'3. NCCF USD'!O1022,'4. NCCF EUR'!O1022,'5. NCCF GBP'!O1022,'6. NCCF Autres (inclus)'!O1022)</f>
        <v>0</v>
      </c>
      <c r="P1022" s="392">
        <f>SUM('2. NCCF CAD'!P1022,'3. NCCF USD'!P1022,'4. NCCF EUR'!P1022,'5. NCCF GBP'!P1022,'6. NCCF Autres (inclus)'!P1022)</f>
        <v>0</v>
      </c>
      <c r="Q1022" s="392">
        <f>SUM('2. NCCF CAD'!Q1022,'3. NCCF USD'!Q1022,'4. NCCF EUR'!Q1022,'5. NCCF GBP'!Q1022,'6. NCCF Autres (inclus)'!Q1022)</f>
        <v>0</v>
      </c>
      <c r="R1022" s="392">
        <f>SUM('2. NCCF CAD'!R1022,'3. NCCF USD'!R1022,'4. NCCF EUR'!R1022,'5. NCCF GBP'!R1022,'6. NCCF Autres (inclus)'!R1022)</f>
        <v>0</v>
      </c>
      <c r="S1022" s="392">
        <f>SUM('2. NCCF CAD'!S1022,'3. NCCF USD'!S1022,'4. NCCF EUR'!S1022,'5. NCCF GBP'!S1022,'6. NCCF Autres (inclus)'!S1022)</f>
        <v>0</v>
      </c>
      <c r="T1022" s="388">
        <f>SUM('2. NCCF CAD'!T1022,'3. NCCF USD'!T1022,'4. NCCF EUR'!T1022,'5. NCCF GBP'!T1022,'6. NCCF Autres (inclus)'!T1022)</f>
        <v>0</v>
      </c>
      <c r="U1022" s="392">
        <f>SUM('2. NCCF CAD'!U1022,'3. NCCF USD'!U1022,'4. NCCF EUR'!U1022,'5. NCCF GBP'!U1022,'6. NCCF Autres (inclus)'!U1022)</f>
        <v>0</v>
      </c>
      <c r="V1022" s="393">
        <f>SUM('2. NCCF CAD'!V1022,'3. NCCF USD'!V1022,'4. NCCF EUR'!V1022,'5. NCCF GBP'!V1022,'6. NCCF Autres (inclus)'!V1022)</f>
        <v>0</v>
      </c>
      <c r="W1022" s="37">
        <f>SUM('2. NCCF CAD'!W1022,'3. NCCF USD'!W1022,'4. NCCF EUR'!W1022,'5. NCCF GBP'!W1022,'6. NCCF Autres (inclus)'!W1022)</f>
        <v>0</v>
      </c>
      <c r="Y1022"/>
    </row>
    <row r="1023" spans="1:25" x14ac:dyDescent="0.25">
      <c r="A1023" s="212"/>
      <c r="B1023" s="465"/>
      <c r="C1023" s="272"/>
      <c r="D1023" s="272" t="s">
        <v>49</v>
      </c>
      <c r="E1023" s="273"/>
      <c r="F1023" s="273"/>
      <c r="G1023" s="367"/>
      <c r="H1023" s="369"/>
      <c r="I1023" s="369"/>
      <c r="J1023" s="369"/>
      <c r="K1023" s="369"/>
      <c r="L1023" s="363"/>
      <c r="M1023" s="364"/>
      <c r="N1023" s="364"/>
      <c r="O1023" s="364"/>
      <c r="P1023" s="364"/>
      <c r="Q1023" s="364"/>
      <c r="R1023" s="364"/>
      <c r="S1023" s="364"/>
      <c r="T1023" s="364"/>
      <c r="U1023" s="364"/>
      <c r="V1023" s="365"/>
      <c r="W1023" s="366"/>
      <c r="Y1023"/>
    </row>
    <row r="1024" spans="1:25" x14ac:dyDescent="0.25">
      <c r="A1024" s="212"/>
      <c r="B1024" s="465"/>
      <c r="C1024" s="272"/>
      <c r="D1024" s="272"/>
      <c r="E1024" s="273" t="s">
        <v>50</v>
      </c>
      <c r="F1024" s="273"/>
      <c r="G1024" s="367">
        <f t="shared" ref="G1024:W1024" si="230">SUBTOTAL(9,G1025:G1026)</f>
        <v>0</v>
      </c>
      <c r="H1024" s="368">
        <f t="shared" si="230"/>
        <v>0</v>
      </c>
      <c r="I1024" s="369">
        <f t="shared" si="230"/>
        <v>0</v>
      </c>
      <c r="J1024" s="369">
        <f t="shared" si="230"/>
        <v>0</v>
      </c>
      <c r="K1024" s="370">
        <f t="shared" si="230"/>
        <v>0</v>
      </c>
      <c r="L1024" s="364">
        <f t="shared" si="230"/>
        <v>0</v>
      </c>
      <c r="M1024" s="364">
        <f t="shared" si="230"/>
        <v>0</v>
      </c>
      <c r="N1024" s="364">
        <f t="shared" si="230"/>
        <v>0</v>
      </c>
      <c r="O1024" s="364">
        <f t="shared" si="230"/>
        <v>0</v>
      </c>
      <c r="P1024" s="364">
        <f t="shared" si="230"/>
        <v>0</v>
      </c>
      <c r="Q1024" s="364">
        <f t="shared" si="230"/>
        <v>0</v>
      </c>
      <c r="R1024" s="364">
        <f t="shared" si="230"/>
        <v>0</v>
      </c>
      <c r="S1024" s="364">
        <f t="shared" si="230"/>
        <v>0</v>
      </c>
      <c r="T1024" s="364">
        <f t="shared" si="230"/>
        <v>0</v>
      </c>
      <c r="U1024" s="364">
        <f t="shared" si="230"/>
        <v>0</v>
      </c>
      <c r="V1024" s="364">
        <f t="shared" si="230"/>
        <v>0</v>
      </c>
      <c r="W1024" s="366">
        <f t="shared" si="230"/>
        <v>0</v>
      </c>
      <c r="Y1024"/>
    </row>
    <row r="1025" spans="1:25" outlineLevel="1" x14ac:dyDescent="0.25">
      <c r="A1025" s="212"/>
      <c r="B1025" s="465"/>
      <c r="C1025" s="272"/>
      <c r="D1025" s="272"/>
      <c r="E1025" s="273"/>
      <c r="F1025" s="274" t="s">
        <v>51</v>
      </c>
      <c r="G1025" s="394">
        <f>SUM('2. NCCF CAD'!G1025,'3. NCCF USD'!G1025,'4. NCCF EUR'!G1025,'5. NCCF GBP'!G1025,'6. NCCF Autres (inclus)'!G1025)</f>
        <v>0</v>
      </c>
      <c r="H1025" s="395">
        <f>SUM('2. NCCF CAD'!H1025,'3. NCCF USD'!H1025,'4. NCCF EUR'!H1025,'5. NCCF GBP'!H1025,'6. NCCF Autres (inclus)'!H1025)</f>
        <v>0</v>
      </c>
      <c r="I1025" s="389">
        <f>SUM('2. NCCF CAD'!I1025,'3. NCCF USD'!I1025,'4. NCCF EUR'!I1025,'5. NCCF GBP'!I1025,'6. NCCF Autres (inclus)'!I1025)</f>
        <v>0</v>
      </c>
      <c r="J1025" s="389">
        <f>SUM('2. NCCF CAD'!J1025,'3. NCCF USD'!J1025,'4. NCCF EUR'!J1025,'5. NCCF GBP'!J1025,'6. NCCF Autres (inclus)'!J1025)</f>
        <v>0</v>
      </c>
      <c r="K1025" s="436">
        <f>SUM('2. NCCF CAD'!K1025,'3. NCCF USD'!K1025,'4. NCCF EUR'!K1025,'5. NCCF GBP'!K1025,'6. NCCF Autres (inclus)'!K1025)</f>
        <v>0</v>
      </c>
      <c r="L1025" s="391">
        <f>SUM('2. NCCF CAD'!L1025,'3. NCCF USD'!L1025,'4. NCCF EUR'!L1025,'5. NCCF GBP'!L1025,'6. NCCF Autres (inclus)'!L1025)</f>
        <v>0</v>
      </c>
      <c r="M1025" s="396">
        <f>SUM('2. NCCF CAD'!M1025,'3. NCCF USD'!M1025,'4. NCCF EUR'!M1025,'5. NCCF GBP'!M1025,'6. NCCF Autres (inclus)'!M1025)</f>
        <v>0</v>
      </c>
      <c r="N1025" s="392">
        <f>SUM('2. NCCF CAD'!N1025,'3. NCCF USD'!N1025,'4. NCCF EUR'!N1025,'5. NCCF GBP'!N1025,'6. NCCF Autres (inclus)'!N1025)</f>
        <v>0</v>
      </c>
      <c r="O1025" s="392">
        <f>SUM('2. NCCF CAD'!O1025,'3. NCCF USD'!O1025,'4. NCCF EUR'!O1025,'5. NCCF GBP'!O1025,'6. NCCF Autres (inclus)'!O1025)</f>
        <v>0</v>
      </c>
      <c r="P1025" s="392">
        <f>SUM('2. NCCF CAD'!P1025,'3. NCCF USD'!P1025,'4. NCCF EUR'!P1025,'5. NCCF GBP'!P1025,'6. NCCF Autres (inclus)'!P1025)</f>
        <v>0</v>
      </c>
      <c r="Q1025" s="392">
        <f>SUM('2. NCCF CAD'!Q1025,'3. NCCF USD'!Q1025,'4. NCCF EUR'!Q1025,'5. NCCF GBP'!Q1025,'6. NCCF Autres (inclus)'!Q1025)</f>
        <v>0</v>
      </c>
      <c r="R1025" s="392">
        <f>SUM('2. NCCF CAD'!R1025,'3. NCCF USD'!R1025,'4. NCCF EUR'!R1025,'5. NCCF GBP'!R1025,'6. NCCF Autres (inclus)'!R1025)</f>
        <v>0</v>
      </c>
      <c r="S1025" s="392">
        <f>SUM('2. NCCF CAD'!S1025,'3. NCCF USD'!S1025,'4. NCCF EUR'!S1025,'5. NCCF GBP'!S1025,'6. NCCF Autres (inclus)'!S1025)</f>
        <v>0</v>
      </c>
      <c r="T1025" s="388">
        <f>SUM('2. NCCF CAD'!T1025,'3. NCCF USD'!T1025,'4. NCCF EUR'!T1025,'5. NCCF GBP'!T1025,'6. NCCF Autres (inclus)'!T1025)</f>
        <v>0</v>
      </c>
      <c r="U1025" s="392">
        <f>SUM('2. NCCF CAD'!U1025,'3. NCCF USD'!U1025,'4. NCCF EUR'!U1025,'5. NCCF GBP'!U1025,'6. NCCF Autres (inclus)'!U1025)</f>
        <v>0</v>
      </c>
      <c r="V1025" s="393">
        <f>SUM('2. NCCF CAD'!V1025,'3. NCCF USD'!V1025,'4. NCCF EUR'!V1025,'5. NCCF GBP'!V1025,'6. NCCF Autres (inclus)'!V1025)</f>
        <v>0</v>
      </c>
      <c r="W1025" s="37">
        <f>SUM('2. NCCF CAD'!W1025,'3. NCCF USD'!W1025,'4. NCCF EUR'!W1025,'5. NCCF GBP'!W1025,'6. NCCF Autres (inclus)'!W1025)</f>
        <v>0</v>
      </c>
      <c r="Y1025"/>
    </row>
    <row r="1026" spans="1:25" outlineLevel="1" x14ac:dyDescent="0.25">
      <c r="A1026" s="212"/>
      <c r="B1026" s="465"/>
      <c r="C1026" s="272"/>
      <c r="D1026" s="272"/>
      <c r="E1026" s="273"/>
      <c r="F1026" s="274" t="s">
        <v>52</v>
      </c>
      <c r="G1026" s="394">
        <f>SUM('2. NCCF CAD'!G1026,'3. NCCF USD'!G1026,'4. NCCF EUR'!G1026,'5. NCCF GBP'!G1026,'6. NCCF Autres (inclus)'!G1026)</f>
        <v>0</v>
      </c>
      <c r="H1026" s="395">
        <f>SUM('2. NCCF CAD'!H1026,'3. NCCF USD'!H1026,'4. NCCF EUR'!H1026,'5. NCCF GBP'!H1026,'6. NCCF Autres (inclus)'!H1026)</f>
        <v>0</v>
      </c>
      <c r="I1026" s="389">
        <f>SUM('2. NCCF CAD'!I1026,'3. NCCF USD'!I1026,'4. NCCF EUR'!I1026,'5. NCCF GBP'!I1026,'6. NCCF Autres (inclus)'!I1026)</f>
        <v>0</v>
      </c>
      <c r="J1026" s="389">
        <f>SUM('2. NCCF CAD'!J1026,'3. NCCF USD'!J1026,'4. NCCF EUR'!J1026,'5. NCCF GBP'!J1026,'6. NCCF Autres (inclus)'!J1026)</f>
        <v>0</v>
      </c>
      <c r="K1026" s="436">
        <f>SUM('2. NCCF CAD'!K1026,'3. NCCF USD'!K1026,'4. NCCF EUR'!K1026,'5. NCCF GBP'!K1026,'6. NCCF Autres (inclus)'!K1026)</f>
        <v>0</v>
      </c>
      <c r="L1026" s="391">
        <f>SUM('2. NCCF CAD'!L1026,'3. NCCF USD'!L1026,'4. NCCF EUR'!L1026,'5. NCCF GBP'!L1026,'6. NCCF Autres (inclus)'!L1026)</f>
        <v>0</v>
      </c>
      <c r="M1026" s="396">
        <f>SUM('2. NCCF CAD'!M1026,'3. NCCF USD'!M1026,'4. NCCF EUR'!M1026,'5. NCCF GBP'!M1026,'6. NCCF Autres (inclus)'!M1026)</f>
        <v>0</v>
      </c>
      <c r="N1026" s="392">
        <f>SUM('2. NCCF CAD'!N1026,'3. NCCF USD'!N1026,'4. NCCF EUR'!N1026,'5. NCCF GBP'!N1026,'6. NCCF Autres (inclus)'!N1026)</f>
        <v>0</v>
      </c>
      <c r="O1026" s="392">
        <f>SUM('2. NCCF CAD'!O1026,'3. NCCF USD'!O1026,'4. NCCF EUR'!O1026,'5. NCCF GBP'!O1026,'6. NCCF Autres (inclus)'!O1026)</f>
        <v>0</v>
      </c>
      <c r="P1026" s="392">
        <f>SUM('2. NCCF CAD'!P1026,'3. NCCF USD'!P1026,'4. NCCF EUR'!P1026,'5. NCCF GBP'!P1026,'6. NCCF Autres (inclus)'!P1026)</f>
        <v>0</v>
      </c>
      <c r="Q1026" s="392">
        <f>SUM('2. NCCF CAD'!Q1026,'3. NCCF USD'!Q1026,'4. NCCF EUR'!Q1026,'5. NCCF GBP'!Q1026,'6. NCCF Autres (inclus)'!Q1026)</f>
        <v>0</v>
      </c>
      <c r="R1026" s="392">
        <f>SUM('2. NCCF CAD'!R1026,'3. NCCF USD'!R1026,'4. NCCF EUR'!R1026,'5. NCCF GBP'!R1026,'6. NCCF Autres (inclus)'!R1026)</f>
        <v>0</v>
      </c>
      <c r="S1026" s="392">
        <f>SUM('2. NCCF CAD'!S1026,'3. NCCF USD'!S1026,'4. NCCF EUR'!S1026,'5. NCCF GBP'!S1026,'6. NCCF Autres (inclus)'!S1026)</f>
        <v>0</v>
      </c>
      <c r="T1026" s="388">
        <f>SUM('2. NCCF CAD'!T1026,'3. NCCF USD'!T1026,'4. NCCF EUR'!T1026,'5. NCCF GBP'!T1026,'6. NCCF Autres (inclus)'!T1026)</f>
        <v>0</v>
      </c>
      <c r="U1026" s="392">
        <f>SUM('2. NCCF CAD'!U1026,'3. NCCF USD'!U1026,'4. NCCF EUR'!U1026,'5. NCCF GBP'!U1026,'6. NCCF Autres (inclus)'!U1026)</f>
        <v>0</v>
      </c>
      <c r="V1026" s="393">
        <f>SUM('2. NCCF CAD'!V1026,'3. NCCF USD'!V1026,'4. NCCF EUR'!V1026,'5. NCCF GBP'!V1026,'6. NCCF Autres (inclus)'!V1026)</f>
        <v>0</v>
      </c>
      <c r="W1026" s="37">
        <f>SUM('2. NCCF CAD'!W1026,'3. NCCF USD'!W1026,'4. NCCF EUR'!W1026,'5. NCCF GBP'!W1026,'6. NCCF Autres (inclus)'!W1026)</f>
        <v>0</v>
      </c>
      <c r="Y1026"/>
    </row>
    <row r="1027" spans="1:25" x14ac:dyDescent="0.25">
      <c r="A1027" s="212"/>
      <c r="B1027" s="465"/>
      <c r="C1027" s="272"/>
      <c r="D1027" s="272"/>
      <c r="E1027" s="273" t="s">
        <v>53</v>
      </c>
      <c r="F1027" s="273"/>
      <c r="G1027" s="367">
        <f t="shared" ref="G1027:W1027" si="231">SUBTOTAL(9,G1028:G1030)</f>
        <v>0</v>
      </c>
      <c r="H1027" s="368">
        <f t="shared" si="231"/>
        <v>0</v>
      </c>
      <c r="I1027" s="369">
        <f t="shared" si="231"/>
        <v>0</v>
      </c>
      <c r="J1027" s="369">
        <f t="shared" si="231"/>
        <v>0</v>
      </c>
      <c r="K1027" s="370">
        <f t="shared" si="231"/>
        <v>0</v>
      </c>
      <c r="L1027" s="364">
        <f t="shared" si="231"/>
        <v>0</v>
      </c>
      <c r="M1027" s="364">
        <f t="shared" si="231"/>
        <v>0</v>
      </c>
      <c r="N1027" s="364">
        <f t="shared" si="231"/>
        <v>0</v>
      </c>
      <c r="O1027" s="364">
        <f t="shared" si="231"/>
        <v>0</v>
      </c>
      <c r="P1027" s="364">
        <f t="shared" si="231"/>
        <v>0</v>
      </c>
      <c r="Q1027" s="364">
        <f t="shared" si="231"/>
        <v>0</v>
      </c>
      <c r="R1027" s="364">
        <f t="shared" si="231"/>
        <v>0</v>
      </c>
      <c r="S1027" s="364">
        <f t="shared" si="231"/>
        <v>0</v>
      </c>
      <c r="T1027" s="364">
        <f t="shared" si="231"/>
        <v>0</v>
      </c>
      <c r="U1027" s="364">
        <f t="shared" si="231"/>
        <v>0</v>
      </c>
      <c r="V1027" s="364">
        <f t="shared" si="231"/>
        <v>0</v>
      </c>
      <c r="W1027" s="366">
        <f t="shared" si="231"/>
        <v>0</v>
      </c>
      <c r="Y1027"/>
    </row>
    <row r="1028" spans="1:25" outlineLevel="1" x14ac:dyDescent="0.25">
      <c r="A1028" s="212"/>
      <c r="B1028" s="465"/>
      <c r="C1028" s="272"/>
      <c r="D1028" s="272"/>
      <c r="E1028" s="273"/>
      <c r="F1028" s="274" t="s">
        <v>54</v>
      </c>
      <c r="G1028" s="394">
        <f>SUM('2. NCCF CAD'!G1028,'3. NCCF USD'!G1028,'4. NCCF EUR'!G1028,'5. NCCF GBP'!G1028,'6. NCCF Autres (inclus)'!G1028)</f>
        <v>0</v>
      </c>
      <c r="H1028" s="395">
        <f>SUM('2. NCCF CAD'!H1028,'3. NCCF USD'!H1028,'4. NCCF EUR'!H1028,'5. NCCF GBP'!H1028,'6. NCCF Autres (inclus)'!H1028)</f>
        <v>0</v>
      </c>
      <c r="I1028" s="389">
        <f>SUM('2. NCCF CAD'!I1028,'3. NCCF USD'!I1028,'4. NCCF EUR'!I1028,'5. NCCF GBP'!I1028,'6. NCCF Autres (inclus)'!I1028)</f>
        <v>0</v>
      </c>
      <c r="J1028" s="389">
        <f>SUM('2. NCCF CAD'!J1028,'3. NCCF USD'!J1028,'4. NCCF EUR'!J1028,'5. NCCF GBP'!J1028,'6. NCCF Autres (inclus)'!J1028)</f>
        <v>0</v>
      </c>
      <c r="K1028" s="436">
        <f>SUM('2. NCCF CAD'!K1028,'3. NCCF USD'!K1028,'4. NCCF EUR'!K1028,'5. NCCF GBP'!K1028,'6. NCCF Autres (inclus)'!K1028)</f>
        <v>0</v>
      </c>
      <c r="L1028" s="391">
        <f>SUM('2. NCCF CAD'!L1028,'3. NCCF USD'!L1028,'4. NCCF EUR'!L1028,'5. NCCF GBP'!L1028,'6. NCCF Autres (inclus)'!L1028)</f>
        <v>0</v>
      </c>
      <c r="M1028" s="396">
        <f>SUM('2. NCCF CAD'!M1028,'3. NCCF USD'!M1028,'4. NCCF EUR'!M1028,'5. NCCF GBP'!M1028,'6. NCCF Autres (inclus)'!M1028)</f>
        <v>0</v>
      </c>
      <c r="N1028" s="392">
        <f>SUM('2. NCCF CAD'!N1028,'3. NCCF USD'!N1028,'4. NCCF EUR'!N1028,'5. NCCF GBP'!N1028,'6. NCCF Autres (inclus)'!N1028)</f>
        <v>0</v>
      </c>
      <c r="O1028" s="392">
        <f>SUM('2. NCCF CAD'!O1028,'3. NCCF USD'!O1028,'4. NCCF EUR'!O1028,'5. NCCF GBP'!O1028,'6. NCCF Autres (inclus)'!O1028)</f>
        <v>0</v>
      </c>
      <c r="P1028" s="392">
        <f>SUM('2. NCCF CAD'!P1028,'3. NCCF USD'!P1028,'4. NCCF EUR'!P1028,'5. NCCF GBP'!P1028,'6. NCCF Autres (inclus)'!P1028)</f>
        <v>0</v>
      </c>
      <c r="Q1028" s="392">
        <f>SUM('2. NCCF CAD'!Q1028,'3. NCCF USD'!Q1028,'4. NCCF EUR'!Q1028,'5. NCCF GBP'!Q1028,'6. NCCF Autres (inclus)'!Q1028)</f>
        <v>0</v>
      </c>
      <c r="R1028" s="392">
        <f>SUM('2. NCCF CAD'!R1028,'3. NCCF USD'!R1028,'4. NCCF EUR'!R1028,'5. NCCF GBP'!R1028,'6. NCCF Autres (inclus)'!R1028)</f>
        <v>0</v>
      </c>
      <c r="S1028" s="392">
        <f>SUM('2. NCCF CAD'!S1028,'3. NCCF USD'!S1028,'4. NCCF EUR'!S1028,'5. NCCF GBP'!S1028,'6. NCCF Autres (inclus)'!S1028)</f>
        <v>0</v>
      </c>
      <c r="T1028" s="388">
        <f>SUM('2. NCCF CAD'!T1028,'3. NCCF USD'!T1028,'4. NCCF EUR'!T1028,'5. NCCF GBP'!T1028,'6. NCCF Autres (inclus)'!T1028)</f>
        <v>0</v>
      </c>
      <c r="U1028" s="392">
        <f>SUM('2. NCCF CAD'!U1028,'3. NCCF USD'!U1028,'4. NCCF EUR'!U1028,'5. NCCF GBP'!U1028,'6. NCCF Autres (inclus)'!U1028)</f>
        <v>0</v>
      </c>
      <c r="V1028" s="393">
        <f>SUM('2. NCCF CAD'!V1028,'3. NCCF USD'!V1028,'4. NCCF EUR'!V1028,'5. NCCF GBP'!V1028,'6. NCCF Autres (inclus)'!V1028)</f>
        <v>0</v>
      </c>
      <c r="W1028" s="37">
        <f>SUM('2. NCCF CAD'!W1028,'3. NCCF USD'!W1028,'4. NCCF EUR'!W1028,'5. NCCF GBP'!W1028,'6. NCCF Autres (inclus)'!W1028)</f>
        <v>0</v>
      </c>
      <c r="Y1028"/>
    </row>
    <row r="1029" spans="1:25" outlineLevel="1" x14ac:dyDescent="0.25">
      <c r="A1029" s="212"/>
      <c r="B1029" s="465"/>
      <c r="C1029" s="272"/>
      <c r="D1029" s="272"/>
      <c r="E1029" s="273"/>
      <c r="F1029" s="274" t="s">
        <v>55</v>
      </c>
      <c r="G1029" s="394">
        <f>SUM('2. NCCF CAD'!G1029,'3. NCCF USD'!G1029,'4. NCCF EUR'!G1029,'5. NCCF GBP'!G1029,'6. NCCF Autres (inclus)'!G1029)</f>
        <v>0</v>
      </c>
      <c r="H1029" s="395">
        <f>SUM('2. NCCF CAD'!H1029,'3. NCCF USD'!H1029,'4. NCCF EUR'!H1029,'5. NCCF GBP'!H1029,'6. NCCF Autres (inclus)'!H1029)</f>
        <v>0</v>
      </c>
      <c r="I1029" s="389">
        <f>SUM('2. NCCF CAD'!I1029,'3. NCCF USD'!I1029,'4. NCCF EUR'!I1029,'5. NCCF GBP'!I1029,'6. NCCF Autres (inclus)'!I1029)</f>
        <v>0</v>
      </c>
      <c r="J1029" s="389">
        <f>SUM('2. NCCF CAD'!J1029,'3. NCCF USD'!J1029,'4. NCCF EUR'!J1029,'5. NCCF GBP'!J1029,'6. NCCF Autres (inclus)'!J1029)</f>
        <v>0</v>
      </c>
      <c r="K1029" s="436">
        <f>SUM('2. NCCF CAD'!K1029,'3. NCCF USD'!K1029,'4. NCCF EUR'!K1029,'5. NCCF GBP'!K1029,'6. NCCF Autres (inclus)'!K1029)</f>
        <v>0</v>
      </c>
      <c r="L1029" s="391">
        <f>SUM('2. NCCF CAD'!L1029,'3. NCCF USD'!L1029,'4. NCCF EUR'!L1029,'5. NCCF GBP'!L1029,'6. NCCF Autres (inclus)'!L1029)</f>
        <v>0</v>
      </c>
      <c r="M1029" s="396">
        <f>SUM('2. NCCF CAD'!M1029,'3. NCCF USD'!M1029,'4. NCCF EUR'!M1029,'5. NCCF GBP'!M1029,'6. NCCF Autres (inclus)'!M1029)</f>
        <v>0</v>
      </c>
      <c r="N1029" s="392">
        <f>SUM('2. NCCF CAD'!N1029,'3. NCCF USD'!N1029,'4. NCCF EUR'!N1029,'5. NCCF GBP'!N1029,'6. NCCF Autres (inclus)'!N1029)</f>
        <v>0</v>
      </c>
      <c r="O1029" s="392">
        <f>SUM('2. NCCF CAD'!O1029,'3. NCCF USD'!O1029,'4. NCCF EUR'!O1029,'5. NCCF GBP'!O1029,'6. NCCF Autres (inclus)'!O1029)</f>
        <v>0</v>
      </c>
      <c r="P1029" s="392">
        <f>SUM('2. NCCF CAD'!P1029,'3. NCCF USD'!P1029,'4. NCCF EUR'!P1029,'5. NCCF GBP'!P1029,'6. NCCF Autres (inclus)'!P1029)</f>
        <v>0</v>
      </c>
      <c r="Q1029" s="392">
        <f>SUM('2. NCCF CAD'!Q1029,'3. NCCF USD'!Q1029,'4. NCCF EUR'!Q1029,'5. NCCF GBP'!Q1029,'6. NCCF Autres (inclus)'!Q1029)</f>
        <v>0</v>
      </c>
      <c r="R1029" s="392">
        <f>SUM('2. NCCF CAD'!R1029,'3. NCCF USD'!R1029,'4. NCCF EUR'!R1029,'5. NCCF GBP'!R1029,'6. NCCF Autres (inclus)'!R1029)</f>
        <v>0</v>
      </c>
      <c r="S1029" s="392">
        <f>SUM('2. NCCF CAD'!S1029,'3. NCCF USD'!S1029,'4. NCCF EUR'!S1029,'5. NCCF GBP'!S1029,'6. NCCF Autres (inclus)'!S1029)</f>
        <v>0</v>
      </c>
      <c r="T1029" s="388">
        <f>SUM('2. NCCF CAD'!T1029,'3. NCCF USD'!T1029,'4. NCCF EUR'!T1029,'5. NCCF GBP'!T1029,'6. NCCF Autres (inclus)'!T1029)</f>
        <v>0</v>
      </c>
      <c r="U1029" s="392">
        <f>SUM('2. NCCF CAD'!U1029,'3. NCCF USD'!U1029,'4. NCCF EUR'!U1029,'5. NCCF GBP'!U1029,'6. NCCF Autres (inclus)'!U1029)</f>
        <v>0</v>
      </c>
      <c r="V1029" s="393">
        <f>SUM('2. NCCF CAD'!V1029,'3. NCCF USD'!V1029,'4. NCCF EUR'!V1029,'5. NCCF GBP'!V1029,'6. NCCF Autres (inclus)'!V1029)</f>
        <v>0</v>
      </c>
      <c r="W1029" s="37">
        <f>SUM('2. NCCF CAD'!W1029,'3. NCCF USD'!W1029,'4. NCCF EUR'!W1029,'5. NCCF GBP'!W1029,'6. NCCF Autres (inclus)'!W1029)</f>
        <v>0</v>
      </c>
      <c r="Y1029"/>
    </row>
    <row r="1030" spans="1:25" outlineLevel="1" x14ac:dyDescent="0.25">
      <c r="A1030" s="212"/>
      <c r="B1030" s="465"/>
      <c r="C1030" s="272"/>
      <c r="D1030" s="272"/>
      <c r="E1030" s="273"/>
      <c r="F1030" s="274" t="s">
        <v>56</v>
      </c>
      <c r="G1030" s="394">
        <f>SUM('2. NCCF CAD'!G1030,'3. NCCF USD'!G1030,'4. NCCF EUR'!G1030,'5. NCCF GBP'!G1030,'6. NCCF Autres (inclus)'!G1030)</f>
        <v>0</v>
      </c>
      <c r="H1030" s="395">
        <f>SUM('2. NCCF CAD'!H1030,'3. NCCF USD'!H1030,'4. NCCF EUR'!H1030,'5. NCCF GBP'!H1030,'6. NCCF Autres (inclus)'!H1030)</f>
        <v>0</v>
      </c>
      <c r="I1030" s="389">
        <f>SUM('2. NCCF CAD'!I1030,'3. NCCF USD'!I1030,'4. NCCF EUR'!I1030,'5. NCCF GBP'!I1030,'6. NCCF Autres (inclus)'!I1030)</f>
        <v>0</v>
      </c>
      <c r="J1030" s="389">
        <f>SUM('2. NCCF CAD'!J1030,'3. NCCF USD'!J1030,'4. NCCF EUR'!J1030,'5. NCCF GBP'!J1030,'6. NCCF Autres (inclus)'!J1030)</f>
        <v>0</v>
      </c>
      <c r="K1030" s="436">
        <f>SUM('2. NCCF CAD'!K1030,'3. NCCF USD'!K1030,'4. NCCF EUR'!K1030,'5. NCCF GBP'!K1030,'6. NCCF Autres (inclus)'!K1030)</f>
        <v>0</v>
      </c>
      <c r="L1030" s="391">
        <f>SUM('2. NCCF CAD'!L1030,'3. NCCF USD'!L1030,'4. NCCF EUR'!L1030,'5. NCCF GBP'!L1030,'6. NCCF Autres (inclus)'!L1030)</f>
        <v>0</v>
      </c>
      <c r="M1030" s="396">
        <f>SUM('2. NCCF CAD'!M1030,'3. NCCF USD'!M1030,'4. NCCF EUR'!M1030,'5. NCCF GBP'!M1030,'6. NCCF Autres (inclus)'!M1030)</f>
        <v>0</v>
      </c>
      <c r="N1030" s="392">
        <f>SUM('2. NCCF CAD'!N1030,'3. NCCF USD'!N1030,'4. NCCF EUR'!N1030,'5. NCCF GBP'!N1030,'6. NCCF Autres (inclus)'!N1030)</f>
        <v>0</v>
      </c>
      <c r="O1030" s="392">
        <f>SUM('2. NCCF CAD'!O1030,'3. NCCF USD'!O1030,'4. NCCF EUR'!O1030,'5. NCCF GBP'!O1030,'6. NCCF Autres (inclus)'!O1030)</f>
        <v>0</v>
      </c>
      <c r="P1030" s="392">
        <f>SUM('2. NCCF CAD'!P1030,'3. NCCF USD'!P1030,'4. NCCF EUR'!P1030,'5. NCCF GBP'!P1030,'6. NCCF Autres (inclus)'!P1030)</f>
        <v>0</v>
      </c>
      <c r="Q1030" s="392">
        <f>SUM('2. NCCF CAD'!Q1030,'3. NCCF USD'!Q1030,'4. NCCF EUR'!Q1030,'5. NCCF GBP'!Q1030,'6. NCCF Autres (inclus)'!Q1030)</f>
        <v>0</v>
      </c>
      <c r="R1030" s="392">
        <f>SUM('2. NCCF CAD'!R1030,'3. NCCF USD'!R1030,'4. NCCF EUR'!R1030,'5. NCCF GBP'!R1030,'6. NCCF Autres (inclus)'!R1030)</f>
        <v>0</v>
      </c>
      <c r="S1030" s="392">
        <f>SUM('2. NCCF CAD'!S1030,'3. NCCF USD'!S1030,'4. NCCF EUR'!S1030,'5. NCCF GBP'!S1030,'6. NCCF Autres (inclus)'!S1030)</f>
        <v>0</v>
      </c>
      <c r="T1030" s="388">
        <f>SUM('2. NCCF CAD'!T1030,'3. NCCF USD'!T1030,'4. NCCF EUR'!T1030,'5. NCCF GBP'!T1030,'6. NCCF Autres (inclus)'!T1030)</f>
        <v>0</v>
      </c>
      <c r="U1030" s="392">
        <f>SUM('2. NCCF CAD'!U1030,'3. NCCF USD'!U1030,'4. NCCF EUR'!U1030,'5. NCCF GBP'!U1030,'6. NCCF Autres (inclus)'!U1030)</f>
        <v>0</v>
      </c>
      <c r="V1030" s="393">
        <f>SUM('2. NCCF CAD'!V1030,'3. NCCF USD'!V1030,'4. NCCF EUR'!V1030,'5. NCCF GBP'!V1030,'6. NCCF Autres (inclus)'!V1030)</f>
        <v>0</v>
      </c>
      <c r="W1030" s="37">
        <f>SUM('2. NCCF CAD'!W1030,'3. NCCF USD'!W1030,'4. NCCF EUR'!W1030,'5. NCCF GBP'!W1030,'6. NCCF Autres (inclus)'!W1030)</f>
        <v>0</v>
      </c>
      <c r="Y1030"/>
    </row>
    <row r="1031" spans="1:25" x14ac:dyDescent="0.25">
      <c r="A1031" s="212"/>
      <c r="B1031" s="465"/>
      <c r="C1031" s="272"/>
      <c r="D1031" s="272"/>
      <c r="E1031" s="273" t="s">
        <v>57</v>
      </c>
      <c r="F1031" s="273"/>
      <c r="G1031" s="367">
        <f t="shared" ref="G1031:W1031" si="232">SUBTOTAL(9,G1032:G1033)</f>
        <v>0</v>
      </c>
      <c r="H1031" s="368">
        <f t="shared" si="232"/>
        <v>0</v>
      </c>
      <c r="I1031" s="369">
        <f t="shared" si="232"/>
        <v>0</v>
      </c>
      <c r="J1031" s="369">
        <f t="shared" si="232"/>
        <v>0</v>
      </c>
      <c r="K1031" s="370">
        <f t="shared" si="232"/>
        <v>0</v>
      </c>
      <c r="L1031" s="364">
        <f t="shared" si="232"/>
        <v>0</v>
      </c>
      <c r="M1031" s="364">
        <f t="shared" si="232"/>
        <v>0</v>
      </c>
      <c r="N1031" s="364">
        <f t="shared" si="232"/>
        <v>0</v>
      </c>
      <c r="O1031" s="364">
        <f t="shared" si="232"/>
        <v>0</v>
      </c>
      <c r="P1031" s="364">
        <f t="shared" si="232"/>
        <v>0</v>
      </c>
      <c r="Q1031" s="364">
        <f t="shared" si="232"/>
        <v>0</v>
      </c>
      <c r="R1031" s="364">
        <f t="shared" si="232"/>
        <v>0</v>
      </c>
      <c r="S1031" s="364">
        <f t="shared" si="232"/>
        <v>0</v>
      </c>
      <c r="T1031" s="364">
        <f t="shared" si="232"/>
        <v>0</v>
      </c>
      <c r="U1031" s="364">
        <f t="shared" si="232"/>
        <v>0</v>
      </c>
      <c r="V1031" s="364">
        <f t="shared" si="232"/>
        <v>0</v>
      </c>
      <c r="W1031" s="366">
        <f t="shared" si="232"/>
        <v>0</v>
      </c>
      <c r="Y1031"/>
    </row>
    <row r="1032" spans="1:25" outlineLevel="1" x14ac:dyDescent="0.25">
      <c r="A1032" s="212"/>
      <c r="B1032" s="465"/>
      <c r="C1032" s="272"/>
      <c r="D1032" s="272"/>
      <c r="E1032" s="273"/>
      <c r="F1032" s="274" t="s">
        <v>58</v>
      </c>
      <c r="G1032" s="394">
        <f>SUM('2. NCCF CAD'!G1032,'3. NCCF USD'!G1032,'4. NCCF EUR'!G1032,'5. NCCF GBP'!G1032,'6. NCCF Autres (inclus)'!G1032)</f>
        <v>0</v>
      </c>
      <c r="H1032" s="395">
        <f>SUM('2. NCCF CAD'!H1032,'3. NCCF USD'!H1032,'4. NCCF EUR'!H1032,'5. NCCF GBP'!H1032,'6. NCCF Autres (inclus)'!H1032)</f>
        <v>0</v>
      </c>
      <c r="I1032" s="389">
        <f>SUM('2. NCCF CAD'!I1032,'3. NCCF USD'!I1032,'4. NCCF EUR'!I1032,'5. NCCF GBP'!I1032,'6. NCCF Autres (inclus)'!I1032)</f>
        <v>0</v>
      </c>
      <c r="J1032" s="389">
        <f>SUM('2. NCCF CAD'!J1032,'3. NCCF USD'!J1032,'4. NCCF EUR'!J1032,'5. NCCF GBP'!J1032,'6. NCCF Autres (inclus)'!J1032)</f>
        <v>0</v>
      </c>
      <c r="K1032" s="436">
        <f>SUM('2. NCCF CAD'!K1032,'3. NCCF USD'!K1032,'4. NCCF EUR'!K1032,'5. NCCF GBP'!K1032,'6. NCCF Autres (inclus)'!K1032)</f>
        <v>0</v>
      </c>
      <c r="L1032" s="391">
        <f>SUM('2. NCCF CAD'!L1032,'3. NCCF USD'!L1032,'4. NCCF EUR'!L1032,'5. NCCF GBP'!L1032,'6. NCCF Autres (inclus)'!L1032)</f>
        <v>0</v>
      </c>
      <c r="M1032" s="396">
        <f>SUM('2. NCCF CAD'!M1032,'3. NCCF USD'!M1032,'4. NCCF EUR'!M1032,'5. NCCF GBP'!M1032,'6. NCCF Autres (inclus)'!M1032)</f>
        <v>0</v>
      </c>
      <c r="N1032" s="392">
        <f>SUM('2. NCCF CAD'!N1032,'3. NCCF USD'!N1032,'4. NCCF EUR'!N1032,'5. NCCF GBP'!N1032,'6. NCCF Autres (inclus)'!N1032)</f>
        <v>0</v>
      </c>
      <c r="O1032" s="392">
        <f>SUM('2. NCCF CAD'!O1032,'3. NCCF USD'!O1032,'4. NCCF EUR'!O1032,'5. NCCF GBP'!O1032,'6. NCCF Autres (inclus)'!O1032)</f>
        <v>0</v>
      </c>
      <c r="P1032" s="392">
        <f>SUM('2. NCCF CAD'!P1032,'3. NCCF USD'!P1032,'4. NCCF EUR'!P1032,'5. NCCF GBP'!P1032,'6. NCCF Autres (inclus)'!P1032)</f>
        <v>0</v>
      </c>
      <c r="Q1032" s="392">
        <f>SUM('2. NCCF CAD'!Q1032,'3. NCCF USD'!Q1032,'4. NCCF EUR'!Q1032,'5. NCCF GBP'!Q1032,'6. NCCF Autres (inclus)'!Q1032)</f>
        <v>0</v>
      </c>
      <c r="R1032" s="392">
        <f>SUM('2. NCCF CAD'!R1032,'3. NCCF USD'!R1032,'4. NCCF EUR'!R1032,'5. NCCF GBP'!R1032,'6. NCCF Autres (inclus)'!R1032)</f>
        <v>0</v>
      </c>
      <c r="S1032" s="392">
        <f>SUM('2. NCCF CAD'!S1032,'3. NCCF USD'!S1032,'4. NCCF EUR'!S1032,'5. NCCF GBP'!S1032,'6. NCCF Autres (inclus)'!S1032)</f>
        <v>0</v>
      </c>
      <c r="T1032" s="392">
        <f>SUM('2. NCCF CAD'!T1032,'3. NCCF USD'!T1032,'4. NCCF EUR'!T1032,'5. NCCF GBP'!T1032,'6. NCCF Autres (inclus)'!T1032)</f>
        <v>0</v>
      </c>
      <c r="U1032" s="388">
        <f>SUM('2. NCCF CAD'!U1032,'3. NCCF USD'!U1032,'4. NCCF EUR'!U1032,'5. NCCF GBP'!U1032,'6. NCCF Autres (inclus)'!U1032)</f>
        <v>0</v>
      </c>
      <c r="V1032" s="393">
        <f>SUM('2. NCCF CAD'!V1032,'3. NCCF USD'!V1032,'4. NCCF EUR'!V1032,'5. NCCF GBP'!V1032,'6. NCCF Autres (inclus)'!V1032)</f>
        <v>0</v>
      </c>
      <c r="W1032" s="37">
        <f>SUM('2. NCCF CAD'!W1032,'3. NCCF USD'!W1032,'4. NCCF EUR'!W1032,'5. NCCF GBP'!W1032,'6. NCCF Autres (inclus)'!W1032)</f>
        <v>0</v>
      </c>
      <c r="Y1032"/>
    </row>
    <row r="1033" spans="1:25" outlineLevel="1" x14ac:dyDescent="0.25">
      <c r="A1033" s="212"/>
      <c r="B1033" s="465"/>
      <c r="C1033" s="272"/>
      <c r="D1033" s="272"/>
      <c r="E1033" s="273"/>
      <c r="F1033" s="274" t="s">
        <v>59</v>
      </c>
      <c r="G1033" s="394">
        <f>SUM('2. NCCF CAD'!G1033,'3. NCCF USD'!G1033,'4. NCCF EUR'!G1033,'5. NCCF GBP'!G1033,'6. NCCF Autres (inclus)'!G1033)</f>
        <v>0</v>
      </c>
      <c r="H1033" s="395">
        <f>SUM('2. NCCF CAD'!H1033,'3. NCCF USD'!H1033,'4. NCCF EUR'!H1033,'5. NCCF GBP'!H1033,'6. NCCF Autres (inclus)'!H1033)</f>
        <v>0</v>
      </c>
      <c r="I1033" s="389">
        <f>SUM('2. NCCF CAD'!I1033,'3. NCCF USD'!I1033,'4. NCCF EUR'!I1033,'5. NCCF GBP'!I1033,'6. NCCF Autres (inclus)'!I1033)</f>
        <v>0</v>
      </c>
      <c r="J1033" s="389">
        <f>SUM('2. NCCF CAD'!J1033,'3. NCCF USD'!J1033,'4. NCCF EUR'!J1033,'5. NCCF GBP'!J1033,'6. NCCF Autres (inclus)'!J1033)</f>
        <v>0</v>
      </c>
      <c r="K1033" s="436">
        <f>SUM('2. NCCF CAD'!K1033,'3. NCCF USD'!K1033,'4. NCCF EUR'!K1033,'5. NCCF GBP'!K1033,'6. NCCF Autres (inclus)'!K1033)</f>
        <v>0</v>
      </c>
      <c r="L1033" s="391">
        <f>SUM('2. NCCF CAD'!L1033,'3. NCCF USD'!L1033,'4. NCCF EUR'!L1033,'5. NCCF GBP'!L1033,'6. NCCF Autres (inclus)'!L1033)</f>
        <v>0</v>
      </c>
      <c r="M1033" s="396">
        <f>SUM('2. NCCF CAD'!M1033,'3. NCCF USD'!M1033,'4. NCCF EUR'!M1033,'5. NCCF GBP'!M1033,'6. NCCF Autres (inclus)'!M1033)</f>
        <v>0</v>
      </c>
      <c r="N1033" s="392">
        <f>SUM('2. NCCF CAD'!N1033,'3. NCCF USD'!N1033,'4. NCCF EUR'!N1033,'5. NCCF GBP'!N1033,'6. NCCF Autres (inclus)'!N1033)</f>
        <v>0</v>
      </c>
      <c r="O1033" s="392">
        <f>SUM('2. NCCF CAD'!O1033,'3. NCCF USD'!O1033,'4. NCCF EUR'!O1033,'5. NCCF GBP'!O1033,'6. NCCF Autres (inclus)'!O1033)</f>
        <v>0</v>
      </c>
      <c r="P1033" s="392">
        <f>SUM('2. NCCF CAD'!P1033,'3. NCCF USD'!P1033,'4. NCCF EUR'!P1033,'5. NCCF GBP'!P1033,'6. NCCF Autres (inclus)'!P1033)</f>
        <v>0</v>
      </c>
      <c r="Q1033" s="392">
        <f>SUM('2. NCCF CAD'!Q1033,'3. NCCF USD'!Q1033,'4. NCCF EUR'!Q1033,'5. NCCF GBP'!Q1033,'6. NCCF Autres (inclus)'!Q1033)</f>
        <v>0</v>
      </c>
      <c r="R1033" s="392">
        <f>SUM('2. NCCF CAD'!R1033,'3. NCCF USD'!R1033,'4. NCCF EUR'!R1033,'5. NCCF GBP'!R1033,'6. NCCF Autres (inclus)'!R1033)</f>
        <v>0</v>
      </c>
      <c r="S1033" s="392">
        <f>SUM('2. NCCF CAD'!S1033,'3. NCCF USD'!S1033,'4. NCCF EUR'!S1033,'5. NCCF GBP'!S1033,'6. NCCF Autres (inclus)'!S1033)</f>
        <v>0</v>
      </c>
      <c r="T1033" s="392">
        <f>SUM('2. NCCF CAD'!T1033,'3. NCCF USD'!T1033,'4. NCCF EUR'!T1033,'5. NCCF GBP'!T1033,'6. NCCF Autres (inclus)'!T1033)</f>
        <v>0</v>
      </c>
      <c r="U1033" s="388">
        <f>SUM('2. NCCF CAD'!U1033,'3. NCCF USD'!U1033,'4. NCCF EUR'!U1033,'5. NCCF GBP'!U1033,'6. NCCF Autres (inclus)'!U1033)</f>
        <v>0</v>
      </c>
      <c r="V1033" s="393">
        <f>SUM('2. NCCF CAD'!V1033,'3. NCCF USD'!V1033,'4. NCCF EUR'!V1033,'5. NCCF GBP'!V1033,'6. NCCF Autres (inclus)'!V1033)</f>
        <v>0</v>
      </c>
      <c r="W1033" s="37">
        <f>SUM('2. NCCF CAD'!W1033,'3. NCCF USD'!W1033,'4. NCCF EUR'!W1033,'5. NCCF GBP'!W1033,'6. NCCF Autres (inclus)'!W1033)</f>
        <v>0</v>
      </c>
      <c r="Y1033"/>
    </row>
    <row r="1034" spans="1:25" x14ac:dyDescent="0.25">
      <c r="A1034" s="212"/>
      <c r="B1034" s="465"/>
      <c r="C1034" s="272"/>
      <c r="D1034" s="272"/>
      <c r="E1034" s="273" t="s">
        <v>60</v>
      </c>
      <c r="F1034" s="273"/>
      <c r="G1034" s="367">
        <f t="shared" ref="G1034:W1034" si="233">SUBTOTAL(9,G1035:G1037)</f>
        <v>0</v>
      </c>
      <c r="H1034" s="368">
        <f t="shared" si="233"/>
        <v>0</v>
      </c>
      <c r="I1034" s="369">
        <f t="shared" si="233"/>
        <v>0</v>
      </c>
      <c r="J1034" s="369">
        <f t="shared" si="233"/>
        <v>0</v>
      </c>
      <c r="K1034" s="370">
        <f t="shared" si="233"/>
        <v>0</v>
      </c>
      <c r="L1034" s="364">
        <f t="shared" si="233"/>
        <v>0</v>
      </c>
      <c r="M1034" s="364">
        <f t="shared" si="233"/>
        <v>0</v>
      </c>
      <c r="N1034" s="364">
        <f t="shared" si="233"/>
        <v>0</v>
      </c>
      <c r="O1034" s="364">
        <f t="shared" si="233"/>
        <v>0</v>
      </c>
      <c r="P1034" s="364">
        <f t="shared" si="233"/>
        <v>0</v>
      </c>
      <c r="Q1034" s="364">
        <f t="shared" si="233"/>
        <v>0</v>
      </c>
      <c r="R1034" s="364">
        <f t="shared" si="233"/>
        <v>0</v>
      </c>
      <c r="S1034" s="364">
        <f t="shared" si="233"/>
        <v>0</v>
      </c>
      <c r="T1034" s="364">
        <f t="shared" si="233"/>
        <v>0</v>
      </c>
      <c r="U1034" s="364">
        <f t="shared" si="233"/>
        <v>0</v>
      </c>
      <c r="V1034" s="364">
        <f t="shared" si="233"/>
        <v>0</v>
      </c>
      <c r="W1034" s="366">
        <f t="shared" si="233"/>
        <v>0</v>
      </c>
      <c r="Y1034"/>
    </row>
    <row r="1035" spans="1:25" outlineLevel="1" x14ac:dyDescent="0.25">
      <c r="A1035" s="212"/>
      <c r="B1035" s="465"/>
      <c r="C1035" s="272"/>
      <c r="D1035" s="272"/>
      <c r="E1035" s="273"/>
      <c r="F1035" s="274" t="s">
        <v>61</v>
      </c>
      <c r="G1035" s="394">
        <f>SUM('2. NCCF CAD'!G1035,'3. NCCF USD'!G1035,'4. NCCF EUR'!G1035,'5. NCCF GBP'!G1035,'6. NCCF Autres (inclus)'!G1035)</f>
        <v>0</v>
      </c>
      <c r="H1035" s="395">
        <f>SUM('2. NCCF CAD'!H1035,'3. NCCF USD'!H1035,'4. NCCF EUR'!H1035,'5. NCCF GBP'!H1035,'6. NCCF Autres (inclus)'!H1035)</f>
        <v>0</v>
      </c>
      <c r="I1035" s="389">
        <f>SUM('2. NCCF CAD'!I1035,'3. NCCF USD'!I1035,'4. NCCF EUR'!I1035,'5. NCCF GBP'!I1035,'6. NCCF Autres (inclus)'!I1035)</f>
        <v>0</v>
      </c>
      <c r="J1035" s="389">
        <f>SUM('2. NCCF CAD'!J1035,'3. NCCF USD'!J1035,'4. NCCF EUR'!J1035,'5. NCCF GBP'!J1035,'6. NCCF Autres (inclus)'!J1035)</f>
        <v>0</v>
      </c>
      <c r="K1035" s="436">
        <f>SUM('2. NCCF CAD'!K1035,'3. NCCF USD'!K1035,'4. NCCF EUR'!K1035,'5. NCCF GBP'!K1035,'6. NCCF Autres (inclus)'!K1035)</f>
        <v>0</v>
      </c>
      <c r="L1035" s="391">
        <f>SUM('2. NCCF CAD'!L1035,'3. NCCF USD'!L1035,'4. NCCF EUR'!L1035,'5. NCCF GBP'!L1035,'6. NCCF Autres (inclus)'!L1035)</f>
        <v>0</v>
      </c>
      <c r="M1035" s="396">
        <f>SUM('2. NCCF CAD'!M1035,'3. NCCF USD'!M1035,'4. NCCF EUR'!M1035,'5. NCCF GBP'!M1035,'6. NCCF Autres (inclus)'!M1035)</f>
        <v>0</v>
      </c>
      <c r="N1035" s="392">
        <f>SUM('2. NCCF CAD'!N1035,'3. NCCF USD'!N1035,'4. NCCF EUR'!N1035,'5. NCCF GBP'!N1035,'6. NCCF Autres (inclus)'!N1035)</f>
        <v>0</v>
      </c>
      <c r="O1035" s="392">
        <f>SUM('2. NCCF CAD'!O1035,'3. NCCF USD'!O1035,'4. NCCF EUR'!O1035,'5. NCCF GBP'!O1035,'6. NCCF Autres (inclus)'!O1035)</f>
        <v>0</v>
      </c>
      <c r="P1035" s="392">
        <f>SUM('2. NCCF CAD'!P1035,'3. NCCF USD'!P1035,'4. NCCF EUR'!P1035,'5. NCCF GBP'!P1035,'6. NCCF Autres (inclus)'!P1035)</f>
        <v>0</v>
      </c>
      <c r="Q1035" s="392">
        <f>SUM('2. NCCF CAD'!Q1035,'3. NCCF USD'!Q1035,'4. NCCF EUR'!Q1035,'5. NCCF GBP'!Q1035,'6. NCCF Autres (inclus)'!Q1035)</f>
        <v>0</v>
      </c>
      <c r="R1035" s="392">
        <f>SUM('2. NCCF CAD'!R1035,'3. NCCF USD'!R1035,'4. NCCF EUR'!R1035,'5. NCCF GBP'!R1035,'6. NCCF Autres (inclus)'!R1035)</f>
        <v>0</v>
      </c>
      <c r="S1035" s="392">
        <f>SUM('2. NCCF CAD'!S1035,'3. NCCF USD'!S1035,'4. NCCF EUR'!S1035,'5. NCCF GBP'!S1035,'6. NCCF Autres (inclus)'!S1035)</f>
        <v>0</v>
      </c>
      <c r="T1035" s="388">
        <f>SUM('2. NCCF CAD'!T1035,'3. NCCF USD'!T1035,'4. NCCF EUR'!T1035,'5. NCCF GBP'!T1035,'6. NCCF Autres (inclus)'!T1035)</f>
        <v>0</v>
      </c>
      <c r="U1035" s="392">
        <f>SUM('2. NCCF CAD'!U1035,'3. NCCF USD'!U1035,'4. NCCF EUR'!U1035,'5. NCCF GBP'!U1035,'6. NCCF Autres (inclus)'!U1035)</f>
        <v>0</v>
      </c>
      <c r="V1035" s="393">
        <f>SUM('2. NCCF CAD'!V1035,'3. NCCF USD'!V1035,'4. NCCF EUR'!V1035,'5. NCCF GBP'!V1035,'6. NCCF Autres (inclus)'!V1035)</f>
        <v>0</v>
      </c>
      <c r="W1035" s="37">
        <f>SUM('2. NCCF CAD'!W1035,'3. NCCF USD'!W1035,'4. NCCF EUR'!W1035,'5. NCCF GBP'!W1035,'6. NCCF Autres (inclus)'!W1035)</f>
        <v>0</v>
      </c>
      <c r="Y1035"/>
    </row>
    <row r="1036" spans="1:25" outlineLevel="1" x14ac:dyDescent="0.25">
      <c r="A1036" s="212"/>
      <c r="B1036" s="465"/>
      <c r="C1036" s="272"/>
      <c r="D1036" s="272"/>
      <c r="E1036" s="273"/>
      <c r="F1036" s="274" t="s">
        <v>62</v>
      </c>
      <c r="G1036" s="394">
        <f>SUM('2. NCCF CAD'!G1036,'3. NCCF USD'!G1036,'4. NCCF EUR'!G1036,'5. NCCF GBP'!G1036,'6. NCCF Autres (inclus)'!G1036)</f>
        <v>0</v>
      </c>
      <c r="H1036" s="395">
        <f>SUM('2. NCCF CAD'!H1036,'3. NCCF USD'!H1036,'4. NCCF EUR'!H1036,'5. NCCF GBP'!H1036,'6. NCCF Autres (inclus)'!H1036)</f>
        <v>0</v>
      </c>
      <c r="I1036" s="389">
        <f>SUM('2. NCCF CAD'!I1036,'3. NCCF USD'!I1036,'4. NCCF EUR'!I1036,'5. NCCF GBP'!I1036,'6. NCCF Autres (inclus)'!I1036)</f>
        <v>0</v>
      </c>
      <c r="J1036" s="389">
        <f>SUM('2. NCCF CAD'!J1036,'3. NCCF USD'!J1036,'4. NCCF EUR'!J1036,'5. NCCF GBP'!J1036,'6. NCCF Autres (inclus)'!J1036)</f>
        <v>0</v>
      </c>
      <c r="K1036" s="436">
        <f>SUM('2. NCCF CAD'!K1036,'3. NCCF USD'!K1036,'4. NCCF EUR'!K1036,'5. NCCF GBP'!K1036,'6. NCCF Autres (inclus)'!K1036)</f>
        <v>0</v>
      </c>
      <c r="L1036" s="391">
        <f>SUM('2. NCCF CAD'!L1036,'3. NCCF USD'!L1036,'4. NCCF EUR'!L1036,'5. NCCF GBP'!L1036,'6. NCCF Autres (inclus)'!L1036)</f>
        <v>0</v>
      </c>
      <c r="M1036" s="396">
        <f>SUM('2. NCCF CAD'!M1036,'3. NCCF USD'!M1036,'4. NCCF EUR'!M1036,'5. NCCF GBP'!M1036,'6. NCCF Autres (inclus)'!M1036)</f>
        <v>0</v>
      </c>
      <c r="N1036" s="392">
        <f>SUM('2. NCCF CAD'!N1036,'3. NCCF USD'!N1036,'4. NCCF EUR'!N1036,'5. NCCF GBP'!N1036,'6. NCCF Autres (inclus)'!N1036)</f>
        <v>0</v>
      </c>
      <c r="O1036" s="392">
        <f>SUM('2. NCCF CAD'!O1036,'3. NCCF USD'!O1036,'4. NCCF EUR'!O1036,'5. NCCF GBP'!O1036,'6. NCCF Autres (inclus)'!O1036)</f>
        <v>0</v>
      </c>
      <c r="P1036" s="392">
        <f>SUM('2. NCCF CAD'!P1036,'3. NCCF USD'!P1036,'4. NCCF EUR'!P1036,'5. NCCF GBP'!P1036,'6. NCCF Autres (inclus)'!P1036)</f>
        <v>0</v>
      </c>
      <c r="Q1036" s="392">
        <f>SUM('2. NCCF CAD'!Q1036,'3. NCCF USD'!Q1036,'4. NCCF EUR'!Q1036,'5. NCCF GBP'!Q1036,'6. NCCF Autres (inclus)'!Q1036)</f>
        <v>0</v>
      </c>
      <c r="R1036" s="392">
        <f>SUM('2. NCCF CAD'!R1036,'3. NCCF USD'!R1036,'4. NCCF EUR'!R1036,'5. NCCF GBP'!R1036,'6. NCCF Autres (inclus)'!R1036)</f>
        <v>0</v>
      </c>
      <c r="S1036" s="392">
        <f>SUM('2. NCCF CAD'!S1036,'3. NCCF USD'!S1036,'4. NCCF EUR'!S1036,'5. NCCF GBP'!S1036,'6. NCCF Autres (inclus)'!S1036)</f>
        <v>0</v>
      </c>
      <c r="T1036" s="388">
        <f>SUM('2. NCCF CAD'!T1036,'3. NCCF USD'!T1036,'4. NCCF EUR'!T1036,'5. NCCF GBP'!T1036,'6. NCCF Autres (inclus)'!T1036)</f>
        <v>0</v>
      </c>
      <c r="U1036" s="392">
        <f>SUM('2. NCCF CAD'!U1036,'3. NCCF USD'!U1036,'4. NCCF EUR'!U1036,'5. NCCF GBP'!U1036,'6. NCCF Autres (inclus)'!U1036)</f>
        <v>0</v>
      </c>
      <c r="V1036" s="393">
        <f>SUM('2. NCCF CAD'!V1036,'3. NCCF USD'!V1036,'4. NCCF EUR'!V1036,'5. NCCF GBP'!V1036,'6. NCCF Autres (inclus)'!V1036)</f>
        <v>0</v>
      </c>
      <c r="W1036" s="37">
        <f>SUM('2. NCCF CAD'!W1036,'3. NCCF USD'!W1036,'4. NCCF EUR'!W1036,'5. NCCF GBP'!W1036,'6. NCCF Autres (inclus)'!W1036)</f>
        <v>0</v>
      </c>
      <c r="Y1036"/>
    </row>
    <row r="1037" spans="1:25" outlineLevel="1" x14ac:dyDescent="0.25">
      <c r="A1037" s="212"/>
      <c r="B1037" s="465"/>
      <c r="C1037" s="272"/>
      <c r="D1037" s="272"/>
      <c r="E1037" s="273"/>
      <c r="F1037" s="274" t="s">
        <v>63</v>
      </c>
      <c r="G1037" s="394">
        <f>SUM('2. NCCF CAD'!G1037,'3. NCCF USD'!G1037,'4. NCCF EUR'!G1037,'5. NCCF GBP'!G1037,'6. NCCF Autres (inclus)'!G1037)</f>
        <v>0</v>
      </c>
      <c r="H1037" s="395">
        <f>SUM('2. NCCF CAD'!H1037,'3. NCCF USD'!H1037,'4. NCCF EUR'!H1037,'5. NCCF GBP'!H1037,'6. NCCF Autres (inclus)'!H1037)</f>
        <v>0</v>
      </c>
      <c r="I1037" s="389">
        <f>SUM('2. NCCF CAD'!I1037,'3. NCCF USD'!I1037,'4. NCCF EUR'!I1037,'5. NCCF GBP'!I1037,'6. NCCF Autres (inclus)'!I1037)</f>
        <v>0</v>
      </c>
      <c r="J1037" s="389">
        <f>SUM('2. NCCF CAD'!J1037,'3. NCCF USD'!J1037,'4. NCCF EUR'!J1037,'5. NCCF GBP'!J1037,'6. NCCF Autres (inclus)'!J1037)</f>
        <v>0</v>
      </c>
      <c r="K1037" s="436">
        <f>SUM('2. NCCF CAD'!K1037,'3. NCCF USD'!K1037,'4. NCCF EUR'!K1037,'5. NCCF GBP'!K1037,'6. NCCF Autres (inclus)'!K1037)</f>
        <v>0</v>
      </c>
      <c r="L1037" s="391">
        <f>SUM('2. NCCF CAD'!L1037,'3. NCCF USD'!L1037,'4. NCCF EUR'!L1037,'5. NCCF GBP'!L1037,'6. NCCF Autres (inclus)'!L1037)</f>
        <v>0</v>
      </c>
      <c r="M1037" s="396">
        <f>SUM('2. NCCF CAD'!M1037,'3. NCCF USD'!M1037,'4. NCCF EUR'!M1037,'5. NCCF GBP'!M1037,'6. NCCF Autres (inclus)'!M1037)</f>
        <v>0</v>
      </c>
      <c r="N1037" s="392">
        <f>SUM('2. NCCF CAD'!N1037,'3. NCCF USD'!N1037,'4. NCCF EUR'!N1037,'5. NCCF GBP'!N1037,'6. NCCF Autres (inclus)'!N1037)</f>
        <v>0</v>
      </c>
      <c r="O1037" s="392">
        <f>SUM('2. NCCF CAD'!O1037,'3. NCCF USD'!O1037,'4. NCCF EUR'!O1037,'5. NCCF GBP'!O1037,'6. NCCF Autres (inclus)'!O1037)</f>
        <v>0</v>
      </c>
      <c r="P1037" s="392">
        <f>SUM('2. NCCF CAD'!P1037,'3. NCCF USD'!P1037,'4. NCCF EUR'!P1037,'5. NCCF GBP'!P1037,'6. NCCF Autres (inclus)'!P1037)</f>
        <v>0</v>
      </c>
      <c r="Q1037" s="392">
        <f>SUM('2. NCCF CAD'!Q1037,'3. NCCF USD'!Q1037,'4. NCCF EUR'!Q1037,'5. NCCF GBP'!Q1037,'6. NCCF Autres (inclus)'!Q1037)</f>
        <v>0</v>
      </c>
      <c r="R1037" s="392">
        <f>SUM('2. NCCF CAD'!R1037,'3. NCCF USD'!R1037,'4. NCCF EUR'!R1037,'5. NCCF GBP'!R1037,'6. NCCF Autres (inclus)'!R1037)</f>
        <v>0</v>
      </c>
      <c r="S1037" s="392">
        <f>SUM('2. NCCF CAD'!S1037,'3. NCCF USD'!S1037,'4. NCCF EUR'!S1037,'5. NCCF GBP'!S1037,'6. NCCF Autres (inclus)'!S1037)</f>
        <v>0</v>
      </c>
      <c r="T1037" s="388">
        <f>SUM('2. NCCF CAD'!T1037,'3. NCCF USD'!T1037,'4. NCCF EUR'!T1037,'5. NCCF GBP'!T1037,'6. NCCF Autres (inclus)'!T1037)</f>
        <v>0</v>
      </c>
      <c r="U1037" s="392">
        <f>SUM('2. NCCF CAD'!U1037,'3. NCCF USD'!U1037,'4. NCCF EUR'!U1037,'5. NCCF GBP'!U1037,'6. NCCF Autres (inclus)'!U1037)</f>
        <v>0</v>
      </c>
      <c r="V1037" s="393">
        <f>SUM('2. NCCF CAD'!V1037,'3. NCCF USD'!V1037,'4. NCCF EUR'!V1037,'5. NCCF GBP'!V1037,'6. NCCF Autres (inclus)'!V1037)</f>
        <v>0</v>
      </c>
      <c r="W1037" s="37">
        <f>SUM('2. NCCF CAD'!W1037,'3. NCCF USD'!W1037,'4. NCCF EUR'!W1037,'5. NCCF GBP'!W1037,'6. NCCF Autres (inclus)'!W1037)</f>
        <v>0</v>
      </c>
      <c r="Y1037"/>
    </row>
    <row r="1038" spans="1:25" x14ac:dyDescent="0.25">
      <c r="A1038" s="212"/>
      <c r="B1038" s="465"/>
      <c r="C1038" s="272"/>
      <c r="D1038" s="272"/>
      <c r="E1038" s="273" t="s">
        <v>64</v>
      </c>
      <c r="F1038" s="273"/>
      <c r="G1038" s="367">
        <f t="shared" ref="G1038:W1038" si="234">SUBTOTAL(9,G1039:G1040)</f>
        <v>0</v>
      </c>
      <c r="H1038" s="368">
        <f t="shared" si="234"/>
        <v>0</v>
      </c>
      <c r="I1038" s="369">
        <f t="shared" si="234"/>
        <v>0</v>
      </c>
      <c r="J1038" s="369">
        <f t="shared" si="234"/>
        <v>0</v>
      </c>
      <c r="K1038" s="370">
        <f t="shared" si="234"/>
        <v>0</v>
      </c>
      <c r="L1038" s="364">
        <f t="shared" si="234"/>
        <v>0</v>
      </c>
      <c r="M1038" s="364">
        <f t="shared" si="234"/>
        <v>0</v>
      </c>
      <c r="N1038" s="364">
        <f t="shared" si="234"/>
        <v>0</v>
      </c>
      <c r="O1038" s="364">
        <f t="shared" si="234"/>
        <v>0</v>
      </c>
      <c r="P1038" s="364">
        <f t="shared" si="234"/>
        <v>0</v>
      </c>
      <c r="Q1038" s="364">
        <f t="shared" si="234"/>
        <v>0</v>
      </c>
      <c r="R1038" s="364">
        <f t="shared" si="234"/>
        <v>0</v>
      </c>
      <c r="S1038" s="364">
        <f t="shared" si="234"/>
        <v>0</v>
      </c>
      <c r="T1038" s="364">
        <f t="shared" si="234"/>
        <v>0</v>
      </c>
      <c r="U1038" s="364">
        <f t="shared" si="234"/>
        <v>0</v>
      </c>
      <c r="V1038" s="364">
        <f t="shared" si="234"/>
        <v>0</v>
      </c>
      <c r="W1038" s="366">
        <f t="shared" si="234"/>
        <v>0</v>
      </c>
      <c r="Y1038"/>
    </row>
    <row r="1039" spans="1:25" outlineLevel="1" x14ac:dyDescent="0.25">
      <c r="A1039" s="212"/>
      <c r="B1039" s="465"/>
      <c r="C1039" s="272"/>
      <c r="D1039" s="272"/>
      <c r="E1039" s="273"/>
      <c r="F1039" s="274" t="s">
        <v>65</v>
      </c>
      <c r="G1039" s="394">
        <f>SUM('2. NCCF CAD'!G1039,'3. NCCF USD'!G1039,'4. NCCF EUR'!G1039,'5. NCCF GBP'!G1039,'6. NCCF Autres (inclus)'!G1039)</f>
        <v>0</v>
      </c>
      <c r="H1039" s="395">
        <f>SUM('2. NCCF CAD'!H1039,'3. NCCF USD'!H1039,'4. NCCF EUR'!H1039,'5. NCCF GBP'!H1039,'6. NCCF Autres (inclus)'!H1039)</f>
        <v>0</v>
      </c>
      <c r="I1039" s="389">
        <f>SUM('2. NCCF CAD'!I1039,'3. NCCF USD'!I1039,'4. NCCF EUR'!I1039,'5. NCCF GBP'!I1039,'6. NCCF Autres (inclus)'!I1039)</f>
        <v>0</v>
      </c>
      <c r="J1039" s="389">
        <f>SUM('2. NCCF CAD'!J1039,'3. NCCF USD'!J1039,'4. NCCF EUR'!J1039,'5. NCCF GBP'!J1039,'6. NCCF Autres (inclus)'!J1039)</f>
        <v>0</v>
      </c>
      <c r="K1039" s="436">
        <f>SUM('2. NCCF CAD'!K1039,'3. NCCF USD'!K1039,'4. NCCF EUR'!K1039,'5. NCCF GBP'!K1039,'6. NCCF Autres (inclus)'!K1039)</f>
        <v>0</v>
      </c>
      <c r="L1039" s="391">
        <f>SUM('2. NCCF CAD'!L1039,'3. NCCF USD'!L1039,'4. NCCF EUR'!L1039,'5. NCCF GBP'!L1039,'6. NCCF Autres (inclus)'!L1039)</f>
        <v>0</v>
      </c>
      <c r="M1039" s="396">
        <f>SUM('2. NCCF CAD'!M1039,'3. NCCF USD'!M1039,'4. NCCF EUR'!M1039,'5. NCCF GBP'!M1039,'6. NCCF Autres (inclus)'!M1039)</f>
        <v>0</v>
      </c>
      <c r="N1039" s="392">
        <f>SUM('2. NCCF CAD'!N1039,'3. NCCF USD'!N1039,'4. NCCF EUR'!N1039,'5. NCCF GBP'!N1039,'6. NCCF Autres (inclus)'!N1039)</f>
        <v>0</v>
      </c>
      <c r="O1039" s="392">
        <f>SUM('2. NCCF CAD'!O1039,'3. NCCF USD'!O1039,'4. NCCF EUR'!O1039,'5. NCCF GBP'!O1039,'6. NCCF Autres (inclus)'!O1039)</f>
        <v>0</v>
      </c>
      <c r="P1039" s="392">
        <f>SUM('2. NCCF CAD'!P1039,'3. NCCF USD'!P1039,'4. NCCF EUR'!P1039,'5. NCCF GBP'!P1039,'6. NCCF Autres (inclus)'!P1039)</f>
        <v>0</v>
      </c>
      <c r="Q1039" s="392">
        <f>SUM('2. NCCF CAD'!Q1039,'3. NCCF USD'!Q1039,'4. NCCF EUR'!Q1039,'5. NCCF GBP'!Q1039,'6. NCCF Autres (inclus)'!Q1039)</f>
        <v>0</v>
      </c>
      <c r="R1039" s="392">
        <f>SUM('2. NCCF CAD'!R1039,'3. NCCF USD'!R1039,'4. NCCF EUR'!R1039,'5. NCCF GBP'!R1039,'6. NCCF Autres (inclus)'!R1039)</f>
        <v>0</v>
      </c>
      <c r="S1039" s="392">
        <f>SUM('2. NCCF CAD'!S1039,'3. NCCF USD'!S1039,'4. NCCF EUR'!S1039,'5. NCCF GBP'!S1039,'6. NCCF Autres (inclus)'!S1039)</f>
        <v>0</v>
      </c>
      <c r="T1039" s="388">
        <f>SUM('2. NCCF CAD'!T1039,'3. NCCF USD'!T1039,'4. NCCF EUR'!T1039,'5. NCCF GBP'!T1039,'6. NCCF Autres (inclus)'!T1039)</f>
        <v>0</v>
      </c>
      <c r="U1039" s="392">
        <f>SUM('2. NCCF CAD'!U1039,'3. NCCF USD'!U1039,'4. NCCF EUR'!U1039,'5. NCCF GBP'!U1039,'6. NCCF Autres (inclus)'!U1039)</f>
        <v>0</v>
      </c>
      <c r="V1039" s="393">
        <f>SUM('2. NCCF CAD'!V1039,'3. NCCF USD'!V1039,'4. NCCF EUR'!V1039,'5. NCCF GBP'!V1039,'6. NCCF Autres (inclus)'!V1039)</f>
        <v>0</v>
      </c>
      <c r="W1039" s="37">
        <f>SUM('2. NCCF CAD'!W1039,'3. NCCF USD'!W1039,'4. NCCF EUR'!W1039,'5. NCCF GBP'!W1039,'6. NCCF Autres (inclus)'!W1039)</f>
        <v>0</v>
      </c>
      <c r="Y1039"/>
    </row>
    <row r="1040" spans="1:25" outlineLevel="1" x14ac:dyDescent="0.25">
      <c r="A1040" s="212"/>
      <c r="B1040" s="465"/>
      <c r="C1040" s="272"/>
      <c r="D1040" s="272"/>
      <c r="E1040" s="273"/>
      <c r="F1040" s="274" t="s">
        <v>66</v>
      </c>
      <c r="G1040" s="394">
        <f>SUM('2. NCCF CAD'!G1040,'3. NCCF USD'!G1040,'4. NCCF EUR'!G1040,'5. NCCF GBP'!G1040,'6. NCCF Autres (inclus)'!G1040)</f>
        <v>0</v>
      </c>
      <c r="H1040" s="395">
        <f>SUM('2. NCCF CAD'!H1040,'3. NCCF USD'!H1040,'4. NCCF EUR'!H1040,'5. NCCF GBP'!H1040,'6. NCCF Autres (inclus)'!H1040)</f>
        <v>0</v>
      </c>
      <c r="I1040" s="389">
        <f>SUM('2. NCCF CAD'!I1040,'3. NCCF USD'!I1040,'4. NCCF EUR'!I1040,'5. NCCF GBP'!I1040,'6. NCCF Autres (inclus)'!I1040)</f>
        <v>0</v>
      </c>
      <c r="J1040" s="389">
        <f>SUM('2. NCCF CAD'!J1040,'3. NCCF USD'!J1040,'4. NCCF EUR'!J1040,'5. NCCF GBP'!J1040,'6. NCCF Autres (inclus)'!J1040)</f>
        <v>0</v>
      </c>
      <c r="K1040" s="436">
        <f>SUM('2. NCCF CAD'!K1040,'3. NCCF USD'!K1040,'4. NCCF EUR'!K1040,'5. NCCF GBP'!K1040,'6. NCCF Autres (inclus)'!K1040)</f>
        <v>0</v>
      </c>
      <c r="L1040" s="391">
        <f>SUM('2. NCCF CAD'!L1040,'3. NCCF USD'!L1040,'4. NCCF EUR'!L1040,'5. NCCF GBP'!L1040,'6. NCCF Autres (inclus)'!L1040)</f>
        <v>0</v>
      </c>
      <c r="M1040" s="396">
        <f>SUM('2. NCCF CAD'!M1040,'3. NCCF USD'!M1040,'4. NCCF EUR'!M1040,'5. NCCF GBP'!M1040,'6. NCCF Autres (inclus)'!M1040)</f>
        <v>0</v>
      </c>
      <c r="N1040" s="392">
        <f>SUM('2. NCCF CAD'!N1040,'3. NCCF USD'!N1040,'4. NCCF EUR'!N1040,'5. NCCF GBP'!N1040,'6. NCCF Autres (inclus)'!N1040)</f>
        <v>0</v>
      </c>
      <c r="O1040" s="392">
        <f>SUM('2. NCCF CAD'!O1040,'3. NCCF USD'!O1040,'4. NCCF EUR'!O1040,'5. NCCF GBP'!O1040,'6. NCCF Autres (inclus)'!O1040)</f>
        <v>0</v>
      </c>
      <c r="P1040" s="392">
        <f>SUM('2. NCCF CAD'!P1040,'3. NCCF USD'!P1040,'4. NCCF EUR'!P1040,'5. NCCF GBP'!P1040,'6. NCCF Autres (inclus)'!P1040)</f>
        <v>0</v>
      </c>
      <c r="Q1040" s="392">
        <f>SUM('2. NCCF CAD'!Q1040,'3. NCCF USD'!Q1040,'4. NCCF EUR'!Q1040,'5. NCCF GBP'!Q1040,'6. NCCF Autres (inclus)'!Q1040)</f>
        <v>0</v>
      </c>
      <c r="R1040" s="392">
        <f>SUM('2. NCCF CAD'!R1040,'3. NCCF USD'!R1040,'4. NCCF EUR'!R1040,'5. NCCF GBP'!R1040,'6. NCCF Autres (inclus)'!R1040)</f>
        <v>0</v>
      </c>
      <c r="S1040" s="392">
        <f>SUM('2. NCCF CAD'!S1040,'3. NCCF USD'!S1040,'4. NCCF EUR'!S1040,'5. NCCF GBP'!S1040,'6. NCCF Autres (inclus)'!S1040)</f>
        <v>0</v>
      </c>
      <c r="T1040" s="388">
        <f>SUM('2. NCCF CAD'!T1040,'3. NCCF USD'!T1040,'4. NCCF EUR'!T1040,'5. NCCF GBP'!T1040,'6. NCCF Autres (inclus)'!T1040)</f>
        <v>0</v>
      </c>
      <c r="U1040" s="392">
        <f>SUM('2. NCCF CAD'!U1040,'3. NCCF USD'!U1040,'4. NCCF EUR'!U1040,'5. NCCF GBP'!U1040,'6. NCCF Autres (inclus)'!U1040)</f>
        <v>0</v>
      </c>
      <c r="V1040" s="393">
        <f>SUM('2. NCCF CAD'!V1040,'3. NCCF USD'!V1040,'4. NCCF EUR'!V1040,'5. NCCF GBP'!V1040,'6. NCCF Autres (inclus)'!V1040)</f>
        <v>0</v>
      </c>
      <c r="W1040" s="37">
        <f>SUM('2. NCCF CAD'!W1040,'3. NCCF USD'!W1040,'4. NCCF EUR'!W1040,'5. NCCF GBP'!W1040,'6. NCCF Autres (inclus)'!W1040)</f>
        <v>0</v>
      </c>
      <c r="Y1040"/>
    </row>
    <row r="1041" spans="1:25" x14ac:dyDescent="0.25">
      <c r="A1041" s="212"/>
      <c r="B1041" s="465"/>
      <c r="C1041" s="272"/>
      <c r="D1041" s="272"/>
      <c r="E1041" s="273" t="s">
        <v>67</v>
      </c>
      <c r="F1041" s="273"/>
      <c r="G1041" s="367">
        <f t="shared" ref="G1041:W1041" si="235">SUBTOTAL(9,G1042:G1044)</f>
        <v>0</v>
      </c>
      <c r="H1041" s="368">
        <f t="shared" si="235"/>
        <v>0</v>
      </c>
      <c r="I1041" s="369">
        <f t="shared" si="235"/>
        <v>0</v>
      </c>
      <c r="J1041" s="369">
        <f t="shared" si="235"/>
        <v>0</v>
      </c>
      <c r="K1041" s="370">
        <f t="shared" si="235"/>
        <v>0</v>
      </c>
      <c r="L1041" s="364">
        <f t="shared" si="235"/>
        <v>0</v>
      </c>
      <c r="M1041" s="364">
        <f t="shared" si="235"/>
        <v>0</v>
      </c>
      <c r="N1041" s="364">
        <f t="shared" si="235"/>
        <v>0</v>
      </c>
      <c r="O1041" s="364">
        <f t="shared" si="235"/>
        <v>0</v>
      </c>
      <c r="P1041" s="364">
        <f t="shared" si="235"/>
        <v>0</v>
      </c>
      <c r="Q1041" s="364">
        <f t="shared" si="235"/>
        <v>0</v>
      </c>
      <c r="R1041" s="364">
        <f t="shared" si="235"/>
        <v>0</v>
      </c>
      <c r="S1041" s="364">
        <f t="shared" si="235"/>
        <v>0</v>
      </c>
      <c r="T1041" s="364">
        <f t="shared" si="235"/>
        <v>0</v>
      </c>
      <c r="U1041" s="364">
        <f t="shared" si="235"/>
        <v>0</v>
      </c>
      <c r="V1041" s="364">
        <f t="shared" si="235"/>
        <v>0</v>
      </c>
      <c r="W1041" s="366">
        <f t="shared" si="235"/>
        <v>0</v>
      </c>
      <c r="Y1041"/>
    </row>
    <row r="1042" spans="1:25" outlineLevel="1" x14ac:dyDescent="0.25">
      <c r="A1042" s="212"/>
      <c r="B1042" s="465"/>
      <c r="C1042" s="272"/>
      <c r="D1042" s="272"/>
      <c r="E1042" s="273"/>
      <c r="F1042" s="274" t="s">
        <v>68</v>
      </c>
      <c r="G1042" s="394">
        <f>SUM('2. NCCF CAD'!G1042,'3. NCCF USD'!G1042,'4. NCCF EUR'!G1042,'5. NCCF GBP'!G1042,'6. NCCF Autres (inclus)'!G1042)</f>
        <v>0</v>
      </c>
      <c r="H1042" s="395">
        <f>SUM('2. NCCF CAD'!H1042,'3. NCCF USD'!H1042,'4. NCCF EUR'!H1042,'5. NCCF GBP'!H1042,'6. NCCF Autres (inclus)'!H1042)</f>
        <v>0</v>
      </c>
      <c r="I1042" s="389">
        <f>SUM('2. NCCF CAD'!I1042,'3. NCCF USD'!I1042,'4. NCCF EUR'!I1042,'5. NCCF GBP'!I1042,'6. NCCF Autres (inclus)'!I1042)</f>
        <v>0</v>
      </c>
      <c r="J1042" s="389">
        <f>SUM('2. NCCF CAD'!J1042,'3. NCCF USD'!J1042,'4. NCCF EUR'!J1042,'5. NCCF GBP'!J1042,'6. NCCF Autres (inclus)'!J1042)</f>
        <v>0</v>
      </c>
      <c r="K1042" s="436">
        <f>SUM('2. NCCF CAD'!K1042,'3. NCCF USD'!K1042,'4. NCCF EUR'!K1042,'5. NCCF GBP'!K1042,'6. NCCF Autres (inclus)'!K1042)</f>
        <v>0</v>
      </c>
      <c r="L1042" s="391">
        <f>SUM('2. NCCF CAD'!L1042,'3. NCCF USD'!L1042,'4. NCCF EUR'!L1042,'5. NCCF GBP'!L1042,'6. NCCF Autres (inclus)'!L1042)</f>
        <v>0</v>
      </c>
      <c r="M1042" s="396">
        <f>SUM('2. NCCF CAD'!M1042,'3. NCCF USD'!M1042,'4. NCCF EUR'!M1042,'5. NCCF GBP'!M1042,'6. NCCF Autres (inclus)'!M1042)</f>
        <v>0</v>
      </c>
      <c r="N1042" s="392">
        <f>SUM('2. NCCF CAD'!N1042,'3. NCCF USD'!N1042,'4. NCCF EUR'!N1042,'5. NCCF GBP'!N1042,'6. NCCF Autres (inclus)'!N1042)</f>
        <v>0</v>
      </c>
      <c r="O1042" s="392">
        <f>SUM('2. NCCF CAD'!O1042,'3. NCCF USD'!O1042,'4. NCCF EUR'!O1042,'5. NCCF GBP'!O1042,'6. NCCF Autres (inclus)'!O1042)</f>
        <v>0</v>
      </c>
      <c r="P1042" s="392">
        <f>SUM('2. NCCF CAD'!P1042,'3. NCCF USD'!P1042,'4. NCCF EUR'!P1042,'5. NCCF GBP'!P1042,'6. NCCF Autres (inclus)'!P1042)</f>
        <v>0</v>
      </c>
      <c r="Q1042" s="392">
        <f>SUM('2. NCCF CAD'!Q1042,'3. NCCF USD'!Q1042,'4. NCCF EUR'!Q1042,'5. NCCF GBP'!Q1042,'6. NCCF Autres (inclus)'!Q1042)</f>
        <v>0</v>
      </c>
      <c r="R1042" s="392">
        <f>SUM('2. NCCF CAD'!R1042,'3. NCCF USD'!R1042,'4. NCCF EUR'!R1042,'5. NCCF GBP'!R1042,'6. NCCF Autres (inclus)'!R1042)</f>
        <v>0</v>
      </c>
      <c r="S1042" s="392">
        <f>SUM('2. NCCF CAD'!S1042,'3. NCCF USD'!S1042,'4. NCCF EUR'!S1042,'5. NCCF GBP'!S1042,'6. NCCF Autres (inclus)'!S1042)</f>
        <v>0</v>
      </c>
      <c r="T1042" s="388">
        <f>SUM('2. NCCF CAD'!T1042,'3. NCCF USD'!T1042,'4. NCCF EUR'!T1042,'5. NCCF GBP'!T1042,'6. NCCF Autres (inclus)'!T1042)</f>
        <v>0</v>
      </c>
      <c r="U1042" s="392">
        <f>SUM('2. NCCF CAD'!U1042,'3. NCCF USD'!U1042,'4. NCCF EUR'!U1042,'5. NCCF GBP'!U1042,'6. NCCF Autres (inclus)'!U1042)</f>
        <v>0</v>
      </c>
      <c r="V1042" s="393">
        <f>SUM('2. NCCF CAD'!V1042,'3. NCCF USD'!V1042,'4. NCCF EUR'!V1042,'5. NCCF GBP'!V1042,'6. NCCF Autres (inclus)'!V1042)</f>
        <v>0</v>
      </c>
      <c r="W1042" s="37">
        <f>SUM('2. NCCF CAD'!W1042,'3. NCCF USD'!W1042,'4. NCCF EUR'!W1042,'5. NCCF GBP'!W1042,'6. NCCF Autres (inclus)'!W1042)</f>
        <v>0</v>
      </c>
      <c r="Y1042"/>
    </row>
    <row r="1043" spans="1:25" outlineLevel="1" x14ac:dyDescent="0.25">
      <c r="A1043" s="212"/>
      <c r="B1043" s="465"/>
      <c r="C1043" s="272"/>
      <c r="D1043" s="272"/>
      <c r="E1043" s="273"/>
      <c r="F1043" s="274" t="s">
        <v>69</v>
      </c>
      <c r="G1043" s="394">
        <f>SUM('2. NCCF CAD'!G1043,'3. NCCF USD'!G1043,'4. NCCF EUR'!G1043,'5. NCCF GBP'!G1043,'6. NCCF Autres (inclus)'!G1043)</f>
        <v>0</v>
      </c>
      <c r="H1043" s="395">
        <f>SUM('2. NCCF CAD'!H1043,'3. NCCF USD'!H1043,'4. NCCF EUR'!H1043,'5. NCCF GBP'!H1043,'6. NCCF Autres (inclus)'!H1043)</f>
        <v>0</v>
      </c>
      <c r="I1043" s="389">
        <f>SUM('2. NCCF CAD'!I1043,'3. NCCF USD'!I1043,'4. NCCF EUR'!I1043,'5. NCCF GBP'!I1043,'6. NCCF Autres (inclus)'!I1043)</f>
        <v>0</v>
      </c>
      <c r="J1043" s="389">
        <f>SUM('2. NCCF CAD'!J1043,'3. NCCF USD'!J1043,'4. NCCF EUR'!J1043,'5. NCCF GBP'!J1043,'6. NCCF Autres (inclus)'!J1043)</f>
        <v>0</v>
      </c>
      <c r="K1043" s="436">
        <f>SUM('2. NCCF CAD'!K1043,'3. NCCF USD'!K1043,'4. NCCF EUR'!K1043,'5. NCCF GBP'!K1043,'6. NCCF Autres (inclus)'!K1043)</f>
        <v>0</v>
      </c>
      <c r="L1043" s="391">
        <f>SUM('2. NCCF CAD'!L1043,'3. NCCF USD'!L1043,'4. NCCF EUR'!L1043,'5. NCCF GBP'!L1043,'6. NCCF Autres (inclus)'!L1043)</f>
        <v>0</v>
      </c>
      <c r="M1043" s="396">
        <f>SUM('2. NCCF CAD'!M1043,'3. NCCF USD'!M1043,'4. NCCF EUR'!M1043,'5. NCCF GBP'!M1043,'6. NCCF Autres (inclus)'!M1043)</f>
        <v>0</v>
      </c>
      <c r="N1043" s="392">
        <f>SUM('2. NCCF CAD'!N1043,'3. NCCF USD'!N1043,'4. NCCF EUR'!N1043,'5. NCCF GBP'!N1043,'6. NCCF Autres (inclus)'!N1043)</f>
        <v>0</v>
      </c>
      <c r="O1043" s="392">
        <f>SUM('2. NCCF CAD'!O1043,'3. NCCF USD'!O1043,'4. NCCF EUR'!O1043,'5. NCCF GBP'!O1043,'6. NCCF Autres (inclus)'!O1043)</f>
        <v>0</v>
      </c>
      <c r="P1043" s="392">
        <f>SUM('2. NCCF CAD'!P1043,'3. NCCF USD'!P1043,'4. NCCF EUR'!P1043,'5. NCCF GBP'!P1043,'6. NCCF Autres (inclus)'!P1043)</f>
        <v>0</v>
      </c>
      <c r="Q1043" s="392">
        <f>SUM('2. NCCF CAD'!Q1043,'3. NCCF USD'!Q1043,'4. NCCF EUR'!Q1043,'5. NCCF GBP'!Q1043,'6. NCCF Autres (inclus)'!Q1043)</f>
        <v>0</v>
      </c>
      <c r="R1043" s="392">
        <f>SUM('2. NCCF CAD'!R1043,'3. NCCF USD'!R1043,'4. NCCF EUR'!R1043,'5. NCCF GBP'!R1043,'6. NCCF Autres (inclus)'!R1043)</f>
        <v>0</v>
      </c>
      <c r="S1043" s="392">
        <f>SUM('2. NCCF CAD'!S1043,'3. NCCF USD'!S1043,'4. NCCF EUR'!S1043,'5. NCCF GBP'!S1043,'6. NCCF Autres (inclus)'!S1043)</f>
        <v>0</v>
      </c>
      <c r="T1043" s="388">
        <f>SUM('2. NCCF CAD'!T1043,'3. NCCF USD'!T1043,'4. NCCF EUR'!T1043,'5. NCCF GBP'!T1043,'6. NCCF Autres (inclus)'!T1043)</f>
        <v>0</v>
      </c>
      <c r="U1043" s="392">
        <f>SUM('2. NCCF CAD'!U1043,'3. NCCF USD'!U1043,'4. NCCF EUR'!U1043,'5. NCCF GBP'!U1043,'6. NCCF Autres (inclus)'!U1043)</f>
        <v>0</v>
      </c>
      <c r="V1043" s="393">
        <f>SUM('2. NCCF CAD'!V1043,'3. NCCF USD'!V1043,'4. NCCF EUR'!V1043,'5. NCCF GBP'!V1043,'6. NCCF Autres (inclus)'!V1043)</f>
        <v>0</v>
      </c>
      <c r="W1043" s="37">
        <f>SUM('2. NCCF CAD'!W1043,'3. NCCF USD'!W1043,'4. NCCF EUR'!W1043,'5. NCCF GBP'!W1043,'6. NCCF Autres (inclus)'!W1043)</f>
        <v>0</v>
      </c>
      <c r="Y1043"/>
    </row>
    <row r="1044" spans="1:25" outlineLevel="1" x14ac:dyDescent="0.25">
      <c r="A1044" s="212"/>
      <c r="B1044" s="465"/>
      <c r="C1044" s="272"/>
      <c r="D1044" s="272"/>
      <c r="E1044" s="273"/>
      <c r="F1044" s="274" t="s">
        <v>70</v>
      </c>
      <c r="G1044" s="394">
        <f>SUM('2. NCCF CAD'!G1044,'3. NCCF USD'!G1044,'4. NCCF EUR'!G1044,'5. NCCF GBP'!G1044,'6. NCCF Autres (inclus)'!G1044)</f>
        <v>0</v>
      </c>
      <c r="H1044" s="395">
        <f>SUM('2. NCCF CAD'!H1044,'3. NCCF USD'!H1044,'4. NCCF EUR'!H1044,'5. NCCF GBP'!H1044,'6. NCCF Autres (inclus)'!H1044)</f>
        <v>0</v>
      </c>
      <c r="I1044" s="389">
        <f>SUM('2. NCCF CAD'!I1044,'3. NCCF USD'!I1044,'4. NCCF EUR'!I1044,'5. NCCF GBP'!I1044,'6. NCCF Autres (inclus)'!I1044)</f>
        <v>0</v>
      </c>
      <c r="J1044" s="389">
        <f>SUM('2. NCCF CAD'!J1044,'3. NCCF USD'!J1044,'4. NCCF EUR'!J1044,'5. NCCF GBP'!J1044,'6. NCCF Autres (inclus)'!J1044)</f>
        <v>0</v>
      </c>
      <c r="K1044" s="436">
        <f>SUM('2. NCCF CAD'!K1044,'3. NCCF USD'!K1044,'4. NCCF EUR'!K1044,'5. NCCF GBP'!K1044,'6. NCCF Autres (inclus)'!K1044)</f>
        <v>0</v>
      </c>
      <c r="L1044" s="391">
        <f>SUM('2. NCCF CAD'!L1044,'3. NCCF USD'!L1044,'4. NCCF EUR'!L1044,'5. NCCF GBP'!L1044,'6. NCCF Autres (inclus)'!L1044)</f>
        <v>0</v>
      </c>
      <c r="M1044" s="396">
        <f>SUM('2. NCCF CAD'!M1044,'3. NCCF USD'!M1044,'4. NCCF EUR'!M1044,'5. NCCF GBP'!M1044,'6. NCCF Autres (inclus)'!M1044)</f>
        <v>0</v>
      </c>
      <c r="N1044" s="392">
        <f>SUM('2. NCCF CAD'!N1044,'3. NCCF USD'!N1044,'4. NCCF EUR'!N1044,'5. NCCF GBP'!N1044,'6. NCCF Autres (inclus)'!N1044)</f>
        <v>0</v>
      </c>
      <c r="O1044" s="392">
        <f>SUM('2. NCCF CAD'!O1044,'3. NCCF USD'!O1044,'4. NCCF EUR'!O1044,'5. NCCF GBP'!O1044,'6. NCCF Autres (inclus)'!O1044)</f>
        <v>0</v>
      </c>
      <c r="P1044" s="392">
        <f>SUM('2. NCCF CAD'!P1044,'3. NCCF USD'!P1044,'4. NCCF EUR'!P1044,'5. NCCF GBP'!P1044,'6. NCCF Autres (inclus)'!P1044)</f>
        <v>0</v>
      </c>
      <c r="Q1044" s="392">
        <f>SUM('2. NCCF CAD'!Q1044,'3. NCCF USD'!Q1044,'4. NCCF EUR'!Q1044,'5. NCCF GBP'!Q1044,'6. NCCF Autres (inclus)'!Q1044)</f>
        <v>0</v>
      </c>
      <c r="R1044" s="392">
        <f>SUM('2. NCCF CAD'!R1044,'3. NCCF USD'!R1044,'4. NCCF EUR'!R1044,'5. NCCF GBP'!R1044,'6. NCCF Autres (inclus)'!R1044)</f>
        <v>0</v>
      </c>
      <c r="S1044" s="392">
        <f>SUM('2. NCCF CAD'!S1044,'3. NCCF USD'!S1044,'4. NCCF EUR'!S1044,'5. NCCF GBP'!S1044,'6. NCCF Autres (inclus)'!S1044)</f>
        <v>0</v>
      </c>
      <c r="T1044" s="388">
        <f>SUM('2. NCCF CAD'!T1044,'3. NCCF USD'!T1044,'4. NCCF EUR'!T1044,'5. NCCF GBP'!T1044,'6. NCCF Autres (inclus)'!T1044)</f>
        <v>0</v>
      </c>
      <c r="U1044" s="392">
        <f>SUM('2. NCCF CAD'!U1044,'3. NCCF USD'!U1044,'4. NCCF EUR'!U1044,'5. NCCF GBP'!U1044,'6. NCCF Autres (inclus)'!U1044)</f>
        <v>0</v>
      </c>
      <c r="V1044" s="393">
        <f>SUM('2. NCCF CAD'!V1044,'3. NCCF USD'!V1044,'4. NCCF EUR'!V1044,'5. NCCF GBP'!V1044,'6. NCCF Autres (inclus)'!V1044)</f>
        <v>0</v>
      </c>
      <c r="W1044" s="37">
        <f>SUM('2. NCCF CAD'!W1044,'3. NCCF USD'!W1044,'4. NCCF EUR'!W1044,'5. NCCF GBP'!W1044,'6. NCCF Autres (inclus)'!W1044)</f>
        <v>0</v>
      </c>
      <c r="Y1044"/>
    </row>
    <row r="1045" spans="1:25" x14ac:dyDescent="0.25">
      <c r="A1045" s="212"/>
      <c r="B1045" s="465"/>
      <c r="C1045" s="272"/>
      <c r="D1045" s="272" t="s">
        <v>71</v>
      </c>
      <c r="E1045" s="273"/>
      <c r="F1045" s="273"/>
      <c r="G1045" s="367"/>
      <c r="H1045" s="369"/>
      <c r="I1045" s="369"/>
      <c r="J1045" s="369"/>
      <c r="K1045" s="369"/>
      <c r="L1045" s="363"/>
      <c r="M1045" s="364"/>
      <c r="N1045" s="364"/>
      <c r="O1045" s="364"/>
      <c r="P1045" s="364"/>
      <c r="Q1045" s="364"/>
      <c r="R1045" s="364"/>
      <c r="S1045" s="364"/>
      <c r="T1045" s="364"/>
      <c r="U1045" s="364"/>
      <c r="V1045" s="365"/>
      <c r="W1045" s="366"/>
      <c r="Y1045"/>
    </row>
    <row r="1046" spans="1:25" x14ac:dyDescent="0.25">
      <c r="A1046" s="212"/>
      <c r="B1046" s="465"/>
      <c r="C1046" s="272"/>
      <c r="D1046" s="272"/>
      <c r="E1046" s="273" t="s">
        <v>72</v>
      </c>
      <c r="F1046" s="273"/>
      <c r="G1046" s="367">
        <f t="shared" ref="G1046:W1046" si="236">SUBTOTAL(9,G1047:G1048)</f>
        <v>0</v>
      </c>
      <c r="H1046" s="368">
        <f t="shared" si="236"/>
        <v>0</v>
      </c>
      <c r="I1046" s="369">
        <f t="shared" si="236"/>
        <v>0</v>
      </c>
      <c r="J1046" s="369">
        <f t="shared" si="236"/>
        <v>0</v>
      </c>
      <c r="K1046" s="370">
        <f t="shared" si="236"/>
        <v>0</v>
      </c>
      <c r="L1046" s="364">
        <f t="shared" si="236"/>
        <v>0</v>
      </c>
      <c r="M1046" s="364">
        <f t="shared" si="236"/>
        <v>0</v>
      </c>
      <c r="N1046" s="364">
        <f t="shared" si="236"/>
        <v>0</v>
      </c>
      <c r="O1046" s="364">
        <f t="shared" si="236"/>
        <v>0</v>
      </c>
      <c r="P1046" s="364">
        <f t="shared" si="236"/>
        <v>0</v>
      </c>
      <c r="Q1046" s="364">
        <f t="shared" si="236"/>
        <v>0</v>
      </c>
      <c r="R1046" s="364">
        <f t="shared" si="236"/>
        <v>0</v>
      </c>
      <c r="S1046" s="364">
        <f t="shared" si="236"/>
        <v>0</v>
      </c>
      <c r="T1046" s="364">
        <f t="shared" si="236"/>
        <v>0</v>
      </c>
      <c r="U1046" s="364">
        <f t="shared" si="236"/>
        <v>0</v>
      </c>
      <c r="V1046" s="364">
        <f t="shared" si="236"/>
        <v>0</v>
      </c>
      <c r="W1046" s="366">
        <f t="shared" si="236"/>
        <v>0</v>
      </c>
      <c r="Y1046"/>
    </row>
    <row r="1047" spans="1:25" outlineLevel="1" x14ac:dyDescent="0.25">
      <c r="A1047" s="212"/>
      <c r="B1047" s="465"/>
      <c r="C1047" s="272"/>
      <c r="D1047" s="272"/>
      <c r="E1047" s="273"/>
      <c r="F1047" s="274" t="s">
        <v>73</v>
      </c>
      <c r="G1047" s="394">
        <f>SUM('2. NCCF CAD'!G1047,'3. NCCF USD'!G1047,'4. NCCF EUR'!G1047,'5. NCCF GBP'!G1047,'6. NCCF Autres (inclus)'!G1047)</f>
        <v>0</v>
      </c>
      <c r="H1047" s="395">
        <f>SUM('2. NCCF CAD'!H1047,'3. NCCF USD'!H1047,'4. NCCF EUR'!H1047,'5. NCCF GBP'!H1047,'6. NCCF Autres (inclus)'!H1047)</f>
        <v>0</v>
      </c>
      <c r="I1047" s="389">
        <f>SUM('2. NCCF CAD'!I1047,'3. NCCF USD'!I1047,'4. NCCF EUR'!I1047,'5. NCCF GBP'!I1047,'6. NCCF Autres (inclus)'!I1047)</f>
        <v>0</v>
      </c>
      <c r="J1047" s="389">
        <f>SUM('2. NCCF CAD'!J1047,'3. NCCF USD'!J1047,'4. NCCF EUR'!J1047,'5. NCCF GBP'!J1047,'6. NCCF Autres (inclus)'!J1047)</f>
        <v>0</v>
      </c>
      <c r="K1047" s="436">
        <f>SUM('2. NCCF CAD'!K1047,'3. NCCF USD'!K1047,'4. NCCF EUR'!K1047,'5. NCCF GBP'!K1047,'6. NCCF Autres (inclus)'!K1047)</f>
        <v>0</v>
      </c>
      <c r="L1047" s="391">
        <f>SUM('2. NCCF CAD'!L1047,'3. NCCF USD'!L1047,'4. NCCF EUR'!L1047,'5. NCCF GBP'!L1047,'6. NCCF Autres (inclus)'!L1047)</f>
        <v>0</v>
      </c>
      <c r="M1047" s="396">
        <f>SUM('2. NCCF CAD'!M1047,'3. NCCF USD'!M1047,'4. NCCF EUR'!M1047,'5. NCCF GBP'!M1047,'6. NCCF Autres (inclus)'!M1047)</f>
        <v>0</v>
      </c>
      <c r="N1047" s="392">
        <f>SUM('2. NCCF CAD'!N1047,'3. NCCF USD'!N1047,'4. NCCF EUR'!N1047,'5. NCCF GBP'!N1047,'6. NCCF Autres (inclus)'!N1047)</f>
        <v>0</v>
      </c>
      <c r="O1047" s="392">
        <f>SUM('2. NCCF CAD'!O1047,'3. NCCF USD'!O1047,'4. NCCF EUR'!O1047,'5. NCCF GBP'!O1047,'6. NCCF Autres (inclus)'!O1047)</f>
        <v>0</v>
      </c>
      <c r="P1047" s="392">
        <f>SUM('2. NCCF CAD'!P1047,'3. NCCF USD'!P1047,'4. NCCF EUR'!P1047,'5. NCCF GBP'!P1047,'6. NCCF Autres (inclus)'!P1047)</f>
        <v>0</v>
      </c>
      <c r="Q1047" s="392">
        <f>SUM('2. NCCF CAD'!Q1047,'3. NCCF USD'!Q1047,'4. NCCF EUR'!Q1047,'5. NCCF GBP'!Q1047,'6. NCCF Autres (inclus)'!Q1047)</f>
        <v>0</v>
      </c>
      <c r="R1047" s="392">
        <f>SUM('2. NCCF CAD'!R1047,'3. NCCF USD'!R1047,'4. NCCF EUR'!R1047,'5. NCCF GBP'!R1047,'6. NCCF Autres (inclus)'!R1047)</f>
        <v>0</v>
      </c>
      <c r="S1047" s="392">
        <f>SUM('2. NCCF CAD'!S1047,'3. NCCF USD'!S1047,'4. NCCF EUR'!S1047,'5. NCCF GBP'!S1047,'6. NCCF Autres (inclus)'!S1047)</f>
        <v>0</v>
      </c>
      <c r="T1047" s="388">
        <f>SUM('2. NCCF CAD'!T1047,'3. NCCF USD'!T1047,'4. NCCF EUR'!T1047,'5. NCCF GBP'!T1047,'6. NCCF Autres (inclus)'!T1047)</f>
        <v>0</v>
      </c>
      <c r="U1047" s="392">
        <f>SUM('2. NCCF CAD'!U1047,'3. NCCF USD'!U1047,'4. NCCF EUR'!U1047,'5. NCCF GBP'!U1047,'6. NCCF Autres (inclus)'!U1047)</f>
        <v>0</v>
      </c>
      <c r="V1047" s="393">
        <f>SUM('2. NCCF CAD'!V1047,'3. NCCF USD'!V1047,'4. NCCF EUR'!V1047,'5. NCCF GBP'!V1047,'6. NCCF Autres (inclus)'!V1047)</f>
        <v>0</v>
      </c>
      <c r="W1047" s="37">
        <f>SUM('2. NCCF CAD'!W1047,'3. NCCF USD'!W1047,'4. NCCF EUR'!W1047,'5. NCCF GBP'!W1047,'6. NCCF Autres (inclus)'!W1047)</f>
        <v>0</v>
      </c>
      <c r="Y1047"/>
    </row>
    <row r="1048" spans="1:25" outlineLevel="1" x14ac:dyDescent="0.25">
      <c r="A1048" s="212"/>
      <c r="B1048" s="465"/>
      <c r="C1048" s="272"/>
      <c r="D1048" s="272"/>
      <c r="E1048" s="273"/>
      <c r="F1048" s="274" t="s">
        <v>74</v>
      </c>
      <c r="G1048" s="394">
        <f>SUM('2. NCCF CAD'!G1048,'3. NCCF USD'!G1048,'4. NCCF EUR'!G1048,'5. NCCF GBP'!G1048,'6. NCCF Autres (inclus)'!G1048)</f>
        <v>0</v>
      </c>
      <c r="H1048" s="395">
        <f>SUM('2. NCCF CAD'!H1048,'3. NCCF USD'!H1048,'4. NCCF EUR'!H1048,'5. NCCF GBP'!H1048,'6. NCCF Autres (inclus)'!H1048)</f>
        <v>0</v>
      </c>
      <c r="I1048" s="389">
        <f>SUM('2. NCCF CAD'!I1048,'3. NCCF USD'!I1048,'4. NCCF EUR'!I1048,'5. NCCF GBP'!I1048,'6. NCCF Autres (inclus)'!I1048)</f>
        <v>0</v>
      </c>
      <c r="J1048" s="389">
        <f>SUM('2. NCCF CAD'!J1048,'3. NCCF USD'!J1048,'4. NCCF EUR'!J1048,'5. NCCF GBP'!J1048,'6. NCCF Autres (inclus)'!J1048)</f>
        <v>0</v>
      </c>
      <c r="K1048" s="436">
        <f>SUM('2. NCCF CAD'!K1048,'3. NCCF USD'!K1048,'4. NCCF EUR'!K1048,'5. NCCF GBP'!K1048,'6. NCCF Autres (inclus)'!K1048)</f>
        <v>0</v>
      </c>
      <c r="L1048" s="391">
        <f>SUM('2. NCCF CAD'!L1048,'3. NCCF USD'!L1048,'4. NCCF EUR'!L1048,'5. NCCF GBP'!L1048,'6. NCCF Autres (inclus)'!L1048)</f>
        <v>0</v>
      </c>
      <c r="M1048" s="396">
        <f>SUM('2. NCCF CAD'!M1048,'3. NCCF USD'!M1048,'4. NCCF EUR'!M1048,'5. NCCF GBP'!M1048,'6. NCCF Autres (inclus)'!M1048)</f>
        <v>0</v>
      </c>
      <c r="N1048" s="392">
        <f>SUM('2. NCCF CAD'!N1048,'3. NCCF USD'!N1048,'4. NCCF EUR'!N1048,'5. NCCF GBP'!N1048,'6. NCCF Autres (inclus)'!N1048)</f>
        <v>0</v>
      </c>
      <c r="O1048" s="392">
        <f>SUM('2. NCCF CAD'!O1048,'3. NCCF USD'!O1048,'4. NCCF EUR'!O1048,'5. NCCF GBP'!O1048,'6. NCCF Autres (inclus)'!O1048)</f>
        <v>0</v>
      </c>
      <c r="P1048" s="392">
        <f>SUM('2. NCCF CAD'!P1048,'3. NCCF USD'!P1048,'4. NCCF EUR'!P1048,'5. NCCF GBP'!P1048,'6. NCCF Autres (inclus)'!P1048)</f>
        <v>0</v>
      </c>
      <c r="Q1048" s="392">
        <f>SUM('2. NCCF CAD'!Q1048,'3. NCCF USD'!Q1048,'4. NCCF EUR'!Q1048,'5. NCCF GBP'!Q1048,'6. NCCF Autres (inclus)'!Q1048)</f>
        <v>0</v>
      </c>
      <c r="R1048" s="392">
        <f>SUM('2. NCCF CAD'!R1048,'3. NCCF USD'!R1048,'4. NCCF EUR'!R1048,'5. NCCF GBP'!R1048,'6. NCCF Autres (inclus)'!R1048)</f>
        <v>0</v>
      </c>
      <c r="S1048" s="392">
        <f>SUM('2. NCCF CAD'!S1048,'3. NCCF USD'!S1048,'4. NCCF EUR'!S1048,'5. NCCF GBP'!S1048,'6. NCCF Autres (inclus)'!S1048)</f>
        <v>0</v>
      </c>
      <c r="T1048" s="388">
        <f>SUM('2. NCCF CAD'!T1048,'3. NCCF USD'!T1048,'4. NCCF EUR'!T1048,'5. NCCF GBP'!T1048,'6. NCCF Autres (inclus)'!T1048)</f>
        <v>0</v>
      </c>
      <c r="U1048" s="392">
        <f>SUM('2. NCCF CAD'!U1048,'3. NCCF USD'!U1048,'4. NCCF EUR'!U1048,'5. NCCF GBP'!U1048,'6. NCCF Autres (inclus)'!U1048)</f>
        <v>0</v>
      </c>
      <c r="V1048" s="393">
        <f>SUM('2. NCCF CAD'!V1048,'3. NCCF USD'!V1048,'4. NCCF EUR'!V1048,'5. NCCF GBP'!V1048,'6. NCCF Autres (inclus)'!V1048)</f>
        <v>0</v>
      </c>
      <c r="W1048" s="37">
        <f>SUM('2. NCCF CAD'!W1048,'3. NCCF USD'!W1048,'4. NCCF EUR'!W1048,'5. NCCF GBP'!W1048,'6. NCCF Autres (inclus)'!W1048)</f>
        <v>0</v>
      </c>
      <c r="Y1048"/>
    </row>
    <row r="1049" spans="1:25" x14ac:dyDescent="0.25">
      <c r="A1049" s="212"/>
      <c r="B1049" s="465"/>
      <c r="C1049" s="272"/>
      <c r="D1049" s="272"/>
      <c r="E1049" s="273" t="s">
        <v>75</v>
      </c>
      <c r="F1049" s="273"/>
      <c r="G1049" s="367">
        <f t="shared" ref="G1049:W1049" si="237">SUBTOTAL(9,G1050:G1051)</f>
        <v>0</v>
      </c>
      <c r="H1049" s="368">
        <f t="shared" si="237"/>
        <v>0</v>
      </c>
      <c r="I1049" s="369">
        <f t="shared" si="237"/>
        <v>0</v>
      </c>
      <c r="J1049" s="369">
        <f t="shared" si="237"/>
        <v>0</v>
      </c>
      <c r="K1049" s="370">
        <f t="shared" si="237"/>
        <v>0</v>
      </c>
      <c r="L1049" s="364">
        <f t="shared" si="237"/>
        <v>0</v>
      </c>
      <c r="M1049" s="364">
        <f t="shared" si="237"/>
        <v>0</v>
      </c>
      <c r="N1049" s="364">
        <f t="shared" si="237"/>
        <v>0</v>
      </c>
      <c r="O1049" s="364">
        <f t="shared" si="237"/>
        <v>0</v>
      </c>
      <c r="P1049" s="364">
        <f t="shared" si="237"/>
        <v>0</v>
      </c>
      <c r="Q1049" s="364">
        <f t="shared" si="237"/>
        <v>0</v>
      </c>
      <c r="R1049" s="364">
        <f t="shared" si="237"/>
        <v>0</v>
      </c>
      <c r="S1049" s="364">
        <f t="shared" si="237"/>
        <v>0</v>
      </c>
      <c r="T1049" s="364">
        <f t="shared" si="237"/>
        <v>0</v>
      </c>
      <c r="U1049" s="364">
        <f t="shared" si="237"/>
        <v>0</v>
      </c>
      <c r="V1049" s="364">
        <f t="shared" si="237"/>
        <v>0</v>
      </c>
      <c r="W1049" s="366">
        <f t="shared" si="237"/>
        <v>0</v>
      </c>
      <c r="Y1049"/>
    </row>
    <row r="1050" spans="1:25" outlineLevel="1" x14ac:dyDescent="0.25">
      <c r="A1050" s="212"/>
      <c r="B1050" s="465"/>
      <c r="C1050" s="272"/>
      <c r="D1050" s="272"/>
      <c r="E1050" s="273"/>
      <c r="F1050" s="274" t="s">
        <v>76</v>
      </c>
      <c r="G1050" s="394">
        <f>SUM('2. NCCF CAD'!G1050,'3. NCCF USD'!G1050,'4. NCCF EUR'!G1050,'5. NCCF GBP'!G1050,'6. NCCF Autres (inclus)'!G1050)</f>
        <v>0</v>
      </c>
      <c r="H1050" s="395">
        <f>SUM('2. NCCF CAD'!H1050,'3. NCCF USD'!H1050,'4. NCCF EUR'!H1050,'5. NCCF GBP'!H1050,'6. NCCF Autres (inclus)'!H1050)</f>
        <v>0</v>
      </c>
      <c r="I1050" s="389">
        <f>SUM('2. NCCF CAD'!I1050,'3. NCCF USD'!I1050,'4. NCCF EUR'!I1050,'5. NCCF GBP'!I1050,'6. NCCF Autres (inclus)'!I1050)</f>
        <v>0</v>
      </c>
      <c r="J1050" s="389">
        <f>SUM('2. NCCF CAD'!J1050,'3. NCCF USD'!J1050,'4. NCCF EUR'!J1050,'5. NCCF GBP'!J1050,'6. NCCF Autres (inclus)'!J1050)</f>
        <v>0</v>
      </c>
      <c r="K1050" s="436">
        <f>SUM('2. NCCF CAD'!K1050,'3. NCCF USD'!K1050,'4. NCCF EUR'!K1050,'5. NCCF GBP'!K1050,'6. NCCF Autres (inclus)'!K1050)</f>
        <v>0</v>
      </c>
      <c r="L1050" s="391">
        <f>SUM('2. NCCF CAD'!L1050,'3. NCCF USD'!L1050,'4. NCCF EUR'!L1050,'5. NCCF GBP'!L1050,'6. NCCF Autres (inclus)'!L1050)</f>
        <v>0</v>
      </c>
      <c r="M1050" s="396">
        <f>SUM('2. NCCF CAD'!M1050,'3. NCCF USD'!M1050,'4. NCCF EUR'!M1050,'5. NCCF GBP'!M1050,'6. NCCF Autres (inclus)'!M1050)</f>
        <v>0</v>
      </c>
      <c r="N1050" s="392">
        <f>SUM('2. NCCF CAD'!N1050,'3. NCCF USD'!N1050,'4. NCCF EUR'!N1050,'5. NCCF GBP'!N1050,'6. NCCF Autres (inclus)'!N1050)</f>
        <v>0</v>
      </c>
      <c r="O1050" s="392">
        <f>SUM('2. NCCF CAD'!O1050,'3. NCCF USD'!O1050,'4. NCCF EUR'!O1050,'5. NCCF GBP'!O1050,'6. NCCF Autres (inclus)'!O1050)</f>
        <v>0</v>
      </c>
      <c r="P1050" s="392">
        <f>SUM('2. NCCF CAD'!P1050,'3. NCCF USD'!P1050,'4. NCCF EUR'!P1050,'5. NCCF GBP'!P1050,'6. NCCF Autres (inclus)'!P1050)</f>
        <v>0</v>
      </c>
      <c r="Q1050" s="392">
        <f>SUM('2. NCCF CAD'!Q1050,'3. NCCF USD'!Q1050,'4. NCCF EUR'!Q1050,'5. NCCF GBP'!Q1050,'6. NCCF Autres (inclus)'!Q1050)</f>
        <v>0</v>
      </c>
      <c r="R1050" s="392">
        <f>SUM('2. NCCF CAD'!R1050,'3. NCCF USD'!R1050,'4. NCCF EUR'!R1050,'5. NCCF GBP'!R1050,'6. NCCF Autres (inclus)'!R1050)</f>
        <v>0</v>
      </c>
      <c r="S1050" s="392">
        <f>SUM('2. NCCF CAD'!S1050,'3. NCCF USD'!S1050,'4. NCCF EUR'!S1050,'5. NCCF GBP'!S1050,'6. NCCF Autres (inclus)'!S1050)</f>
        <v>0</v>
      </c>
      <c r="T1050" s="388">
        <f>SUM('2. NCCF CAD'!T1050,'3. NCCF USD'!T1050,'4. NCCF EUR'!T1050,'5. NCCF GBP'!T1050,'6. NCCF Autres (inclus)'!T1050)</f>
        <v>0</v>
      </c>
      <c r="U1050" s="392">
        <f>SUM('2. NCCF CAD'!U1050,'3. NCCF USD'!U1050,'4. NCCF EUR'!U1050,'5. NCCF GBP'!U1050,'6. NCCF Autres (inclus)'!U1050)</f>
        <v>0</v>
      </c>
      <c r="V1050" s="393">
        <f>SUM('2. NCCF CAD'!V1050,'3. NCCF USD'!V1050,'4. NCCF EUR'!V1050,'5. NCCF GBP'!V1050,'6. NCCF Autres (inclus)'!V1050)</f>
        <v>0</v>
      </c>
      <c r="W1050" s="37">
        <f>SUM('2. NCCF CAD'!W1050,'3. NCCF USD'!W1050,'4. NCCF EUR'!W1050,'5. NCCF GBP'!W1050,'6. NCCF Autres (inclus)'!W1050)</f>
        <v>0</v>
      </c>
      <c r="Y1050"/>
    </row>
    <row r="1051" spans="1:25" outlineLevel="1" x14ac:dyDescent="0.25">
      <c r="A1051" s="212"/>
      <c r="B1051" s="465"/>
      <c r="C1051" s="272"/>
      <c r="D1051" s="272"/>
      <c r="E1051" s="273"/>
      <c r="F1051" s="274" t="s">
        <v>77</v>
      </c>
      <c r="G1051" s="394">
        <f>SUM('2. NCCF CAD'!G1051,'3. NCCF USD'!G1051,'4. NCCF EUR'!G1051,'5. NCCF GBP'!G1051,'6. NCCF Autres (inclus)'!G1051)</f>
        <v>0</v>
      </c>
      <c r="H1051" s="395">
        <f>SUM('2. NCCF CAD'!H1051,'3. NCCF USD'!H1051,'4. NCCF EUR'!H1051,'5. NCCF GBP'!H1051,'6. NCCF Autres (inclus)'!H1051)</f>
        <v>0</v>
      </c>
      <c r="I1051" s="389">
        <f>SUM('2. NCCF CAD'!I1051,'3. NCCF USD'!I1051,'4. NCCF EUR'!I1051,'5. NCCF GBP'!I1051,'6. NCCF Autres (inclus)'!I1051)</f>
        <v>0</v>
      </c>
      <c r="J1051" s="389">
        <f>SUM('2. NCCF CAD'!J1051,'3. NCCF USD'!J1051,'4. NCCF EUR'!J1051,'5. NCCF GBP'!J1051,'6. NCCF Autres (inclus)'!J1051)</f>
        <v>0</v>
      </c>
      <c r="K1051" s="436">
        <f>SUM('2. NCCF CAD'!K1051,'3. NCCF USD'!K1051,'4. NCCF EUR'!K1051,'5. NCCF GBP'!K1051,'6. NCCF Autres (inclus)'!K1051)</f>
        <v>0</v>
      </c>
      <c r="L1051" s="391">
        <f>SUM('2. NCCF CAD'!L1051,'3. NCCF USD'!L1051,'4. NCCF EUR'!L1051,'5. NCCF GBP'!L1051,'6. NCCF Autres (inclus)'!L1051)</f>
        <v>0</v>
      </c>
      <c r="M1051" s="396">
        <f>SUM('2. NCCF CAD'!M1051,'3. NCCF USD'!M1051,'4. NCCF EUR'!M1051,'5. NCCF GBP'!M1051,'6. NCCF Autres (inclus)'!M1051)</f>
        <v>0</v>
      </c>
      <c r="N1051" s="392">
        <f>SUM('2. NCCF CAD'!N1051,'3. NCCF USD'!N1051,'4. NCCF EUR'!N1051,'5. NCCF GBP'!N1051,'6. NCCF Autres (inclus)'!N1051)</f>
        <v>0</v>
      </c>
      <c r="O1051" s="392">
        <f>SUM('2. NCCF CAD'!O1051,'3. NCCF USD'!O1051,'4. NCCF EUR'!O1051,'5. NCCF GBP'!O1051,'6. NCCF Autres (inclus)'!O1051)</f>
        <v>0</v>
      </c>
      <c r="P1051" s="392">
        <f>SUM('2. NCCF CAD'!P1051,'3. NCCF USD'!P1051,'4. NCCF EUR'!P1051,'5. NCCF GBP'!P1051,'6. NCCF Autres (inclus)'!P1051)</f>
        <v>0</v>
      </c>
      <c r="Q1051" s="392">
        <f>SUM('2. NCCF CAD'!Q1051,'3. NCCF USD'!Q1051,'4. NCCF EUR'!Q1051,'5. NCCF GBP'!Q1051,'6. NCCF Autres (inclus)'!Q1051)</f>
        <v>0</v>
      </c>
      <c r="R1051" s="392">
        <f>SUM('2. NCCF CAD'!R1051,'3. NCCF USD'!R1051,'4. NCCF EUR'!R1051,'5. NCCF GBP'!R1051,'6. NCCF Autres (inclus)'!R1051)</f>
        <v>0</v>
      </c>
      <c r="S1051" s="392">
        <f>SUM('2. NCCF CAD'!S1051,'3. NCCF USD'!S1051,'4. NCCF EUR'!S1051,'5. NCCF GBP'!S1051,'6. NCCF Autres (inclus)'!S1051)</f>
        <v>0</v>
      </c>
      <c r="T1051" s="388">
        <f>SUM('2. NCCF CAD'!T1051,'3. NCCF USD'!T1051,'4. NCCF EUR'!T1051,'5. NCCF GBP'!T1051,'6. NCCF Autres (inclus)'!T1051)</f>
        <v>0</v>
      </c>
      <c r="U1051" s="392">
        <f>SUM('2. NCCF CAD'!U1051,'3. NCCF USD'!U1051,'4. NCCF EUR'!U1051,'5. NCCF GBP'!U1051,'6. NCCF Autres (inclus)'!U1051)</f>
        <v>0</v>
      </c>
      <c r="V1051" s="393">
        <f>SUM('2. NCCF CAD'!V1051,'3. NCCF USD'!V1051,'4. NCCF EUR'!V1051,'5. NCCF GBP'!V1051,'6. NCCF Autres (inclus)'!V1051)</f>
        <v>0</v>
      </c>
      <c r="W1051" s="37">
        <f>SUM('2. NCCF CAD'!W1051,'3. NCCF USD'!W1051,'4. NCCF EUR'!W1051,'5. NCCF GBP'!W1051,'6. NCCF Autres (inclus)'!W1051)</f>
        <v>0</v>
      </c>
      <c r="Y1051"/>
    </row>
    <row r="1052" spans="1:25" x14ac:dyDescent="0.25">
      <c r="A1052" s="212"/>
      <c r="B1052" s="465"/>
      <c r="C1052" s="272"/>
      <c r="D1052" s="272"/>
      <c r="E1052" s="273" t="s">
        <v>78</v>
      </c>
      <c r="F1052" s="273"/>
      <c r="G1052" s="367">
        <f t="shared" ref="G1052:W1052" si="238">SUBTOTAL(9,G1053:G1054)</f>
        <v>0</v>
      </c>
      <c r="H1052" s="368">
        <f t="shared" si="238"/>
        <v>0</v>
      </c>
      <c r="I1052" s="369">
        <f t="shared" si="238"/>
        <v>0</v>
      </c>
      <c r="J1052" s="369">
        <f t="shared" si="238"/>
        <v>0</v>
      </c>
      <c r="K1052" s="370">
        <f t="shared" si="238"/>
        <v>0</v>
      </c>
      <c r="L1052" s="364">
        <f t="shared" si="238"/>
        <v>0</v>
      </c>
      <c r="M1052" s="364">
        <f t="shared" si="238"/>
        <v>0</v>
      </c>
      <c r="N1052" s="364">
        <f t="shared" si="238"/>
        <v>0</v>
      </c>
      <c r="O1052" s="364">
        <f t="shared" si="238"/>
        <v>0</v>
      </c>
      <c r="P1052" s="364">
        <f t="shared" si="238"/>
        <v>0</v>
      </c>
      <c r="Q1052" s="364">
        <f t="shared" si="238"/>
        <v>0</v>
      </c>
      <c r="R1052" s="364">
        <f t="shared" si="238"/>
        <v>0</v>
      </c>
      <c r="S1052" s="364">
        <f t="shared" si="238"/>
        <v>0</v>
      </c>
      <c r="T1052" s="364">
        <f t="shared" si="238"/>
        <v>0</v>
      </c>
      <c r="U1052" s="364">
        <f t="shared" si="238"/>
        <v>0</v>
      </c>
      <c r="V1052" s="364">
        <f t="shared" si="238"/>
        <v>0</v>
      </c>
      <c r="W1052" s="366">
        <f t="shared" si="238"/>
        <v>0</v>
      </c>
      <c r="Y1052"/>
    </row>
    <row r="1053" spans="1:25" outlineLevel="1" x14ac:dyDescent="0.25">
      <c r="A1053" s="212"/>
      <c r="B1053" s="465"/>
      <c r="C1053" s="272"/>
      <c r="D1053" s="272"/>
      <c r="E1053" s="273"/>
      <c r="F1053" s="274" t="s">
        <v>79</v>
      </c>
      <c r="G1053" s="394">
        <f>SUM('2. NCCF CAD'!G1053,'3. NCCF USD'!G1053,'4. NCCF EUR'!G1053,'5. NCCF GBP'!G1053,'6. NCCF Autres (inclus)'!G1053)</f>
        <v>0</v>
      </c>
      <c r="H1053" s="395">
        <f>SUM('2. NCCF CAD'!H1053,'3. NCCF USD'!H1053,'4. NCCF EUR'!H1053,'5. NCCF GBP'!H1053,'6. NCCF Autres (inclus)'!H1053)</f>
        <v>0</v>
      </c>
      <c r="I1053" s="389">
        <f>SUM('2. NCCF CAD'!I1053,'3. NCCF USD'!I1053,'4. NCCF EUR'!I1053,'5. NCCF GBP'!I1053,'6. NCCF Autres (inclus)'!I1053)</f>
        <v>0</v>
      </c>
      <c r="J1053" s="389">
        <f>SUM('2. NCCF CAD'!J1053,'3. NCCF USD'!J1053,'4. NCCF EUR'!J1053,'5. NCCF GBP'!J1053,'6. NCCF Autres (inclus)'!J1053)</f>
        <v>0</v>
      </c>
      <c r="K1053" s="436">
        <f>SUM('2. NCCF CAD'!K1053,'3. NCCF USD'!K1053,'4. NCCF EUR'!K1053,'5. NCCF GBP'!K1053,'6. NCCF Autres (inclus)'!K1053)</f>
        <v>0</v>
      </c>
      <c r="L1053" s="391">
        <f>SUM('2. NCCF CAD'!L1053,'3. NCCF USD'!L1053,'4. NCCF EUR'!L1053,'5. NCCF GBP'!L1053,'6. NCCF Autres (inclus)'!L1053)</f>
        <v>0</v>
      </c>
      <c r="M1053" s="396">
        <f>SUM('2. NCCF CAD'!M1053,'3. NCCF USD'!M1053,'4. NCCF EUR'!M1053,'5. NCCF GBP'!M1053,'6. NCCF Autres (inclus)'!M1053)</f>
        <v>0</v>
      </c>
      <c r="N1053" s="392">
        <f>SUM('2. NCCF CAD'!N1053,'3. NCCF USD'!N1053,'4. NCCF EUR'!N1053,'5. NCCF GBP'!N1053,'6. NCCF Autres (inclus)'!N1053)</f>
        <v>0</v>
      </c>
      <c r="O1053" s="392">
        <f>SUM('2. NCCF CAD'!O1053,'3. NCCF USD'!O1053,'4. NCCF EUR'!O1053,'5. NCCF GBP'!O1053,'6. NCCF Autres (inclus)'!O1053)</f>
        <v>0</v>
      </c>
      <c r="P1053" s="392">
        <f>SUM('2. NCCF CAD'!P1053,'3. NCCF USD'!P1053,'4. NCCF EUR'!P1053,'5. NCCF GBP'!P1053,'6. NCCF Autres (inclus)'!P1053)</f>
        <v>0</v>
      </c>
      <c r="Q1053" s="392">
        <f>SUM('2. NCCF CAD'!Q1053,'3. NCCF USD'!Q1053,'4. NCCF EUR'!Q1053,'5. NCCF GBP'!Q1053,'6. NCCF Autres (inclus)'!Q1053)</f>
        <v>0</v>
      </c>
      <c r="R1053" s="392">
        <f>SUM('2. NCCF CAD'!R1053,'3. NCCF USD'!R1053,'4. NCCF EUR'!R1053,'5. NCCF GBP'!R1053,'6. NCCF Autres (inclus)'!R1053)</f>
        <v>0</v>
      </c>
      <c r="S1053" s="392">
        <f>SUM('2. NCCF CAD'!S1053,'3. NCCF USD'!S1053,'4. NCCF EUR'!S1053,'5. NCCF GBP'!S1053,'6. NCCF Autres (inclus)'!S1053)</f>
        <v>0</v>
      </c>
      <c r="T1053" s="388">
        <f>SUM('2. NCCF CAD'!T1053,'3. NCCF USD'!T1053,'4. NCCF EUR'!T1053,'5. NCCF GBP'!T1053,'6. NCCF Autres (inclus)'!T1053)</f>
        <v>0</v>
      </c>
      <c r="U1053" s="392">
        <f>SUM('2. NCCF CAD'!U1053,'3. NCCF USD'!U1053,'4. NCCF EUR'!U1053,'5. NCCF GBP'!U1053,'6. NCCF Autres (inclus)'!U1053)</f>
        <v>0</v>
      </c>
      <c r="V1053" s="393">
        <f>SUM('2. NCCF CAD'!V1053,'3. NCCF USD'!V1053,'4. NCCF EUR'!V1053,'5. NCCF GBP'!V1053,'6. NCCF Autres (inclus)'!V1053)</f>
        <v>0</v>
      </c>
      <c r="W1053" s="37">
        <f>SUM('2. NCCF CAD'!W1053,'3. NCCF USD'!W1053,'4. NCCF EUR'!W1053,'5. NCCF GBP'!W1053,'6. NCCF Autres (inclus)'!W1053)</f>
        <v>0</v>
      </c>
      <c r="Y1053"/>
    </row>
    <row r="1054" spans="1:25" outlineLevel="1" x14ac:dyDescent="0.25">
      <c r="A1054" s="212"/>
      <c r="B1054" s="465"/>
      <c r="C1054" s="272"/>
      <c r="D1054" s="272"/>
      <c r="E1054" s="273"/>
      <c r="F1054" s="274" t="s">
        <v>80</v>
      </c>
      <c r="G1054" s="394">
        <f>SUM('2. NCCF CAD'!G1054,'3. NCCF USD'!G1054,'4. NCCF EUR'!G1054,'5. NCCF GBP'!G1054,'6. NCCF Autres (inclus)'!G1054)</f>
        <v>0</v>
      </c>
      <c r="H1054" s="395">
        <f>SUM('2. NCCF CAD'!H1054,'3. NCCF USD'!H1054,'4. NCCF EUR'!H1054,'5. NCCF GBP'!H1054,'6. NCCF Autres (inclus)'!H1054)</f>
        <v>0</v>
      </c>
      <c r="I1054" s="389">
        <f>SUM('2. NCCF CAD'!I1054,'3. NCCF USD'!I1054,'4. NCCF EUR'!I1054,'5. NCCF GBP'!I1054,'6. NCCF Autres (inclus)'!I1054)</f>
        <v>0</v>
      </c>
      <c r="J1054" s="389">
        <f>SUM('2. NCCF CAD'!J1054,'3. NCCF USD'!J1054,'4. NCCF EUR'!J1054,'5. NCCF GBP'!J1054,'6. NCCF Autres (inclus)'!J1054)</f>
        <v>0</v>
      </c>
      <c r="K1054" s="436">
        <f>SUM('2. NCCF CAD'!K1054,'3. NCCF USD'!K1054,'4. NCCF EUR'!K1054,'5. NCCF GBP'!K1054,'6. NCCF Autres (inclus)'!K1054)</f>
        <v>0</v>
      </c>
      <c r="L1054" s="391">
        <f>SUM('2. NCCF CAD'!L1054,'3. NCCF USD'!L1054,'4. NCCF EUR'!L1054,'5. NCCF GBP'!L1054,'6. NCCF Autres (inclus)'!L1054)</f>
        <v>0</v>
      </c>
      <c r="M1054" s="396">
        <f>SUM('2. NCCF CAD'!M1054,'3. NCCF USD'!M1054,'4. NCCF EUR'!M1054,'5. NCCF GBP'!M1054,'6. NCCF Autres (inclus)'!M1054)</f>
        <v>0</v>
      </c>
      <c r="N1054" s="392">
        <f>SUM('2. NCCF CAD'!N1054,'3. NCCF USD'!N1054,'4. NCCF EUR'!N1054,'5. NCCF GBP'!N1054,'6. NCCF Autres (inclus)'!N1054)</f>
        <v>0</v>
      </c>
      <c r="O1054" s="392">
        <f>SUM('2. NCCF CAD'!O1054,'3. NCCF USD'!O1054,'4. NCCF EUR'!O1054,'5. NCCF GBP'!O1054,'6. NCCF Autres (inclus)'!O1054)</f>
        <v>0</v>
      </c>
      <c r="P1054" s="392">
        <f>SUM('2. NCCF CAD'!P1054,'3. NCCF USD'!P1054,'4. NCCF EUR'!P1054,'5. NCCF GBP'!P1054,'6. NCCF Autres (inclus)'!P1054)</f>
        <v>0</v>
      </c>
      <c r="Q1054" s="392">
        <f>SUM('2. NCCF CAD'!Q1054,'3. NCCF USD'!Q1054,'4. NCCF EUR'!Q1054,'5. NCCF GBP'!Q1054,'6. NCCF Autres (inclus)'!Q1054)</f>
        <v>0</v>
      </c>
      <c r="R1054" s="392">
        <f>SUM('2. NCCF CAD'!R1054,'3. NCCF USD'!R1054,'4. NCCF EUR'!R1054,'5. NCCF GBP'!R1054,'6. NCCF Autres (inclus)'!R1054)</f>
        <v>0</v>
      </c>
      <c r="S1054" s="392">
        <f>SUM('2. NCCF CAD'!S1054,'3. NCCF USD'!S1054,'4. NCCF EUR'!S1054,'5. NCCF GBP'!S1054,'6. NCCF Autres (inclus)'!S1054)</f>
        <v>0</v>
      </c>
      <c r="T1054" s="388">
        <f>SUM('2. NCCF CAD'!T1054,'3. NCCF USD'!T1054,'4. NCCF EUR'!T1054,'5. NCCF GBP'!T1054,'6. NCCF Autres (inclus)'!T1054)</f>
        <v>0</v>
      </c>
      <c r="U1054" s="392">
        <f>SUM('2. NCCF CAD'!U1054,'3. NCCF USD'!U1054,'4. NCCF EUR'!U1054,'5. NCCF GBP'!U1054,'6. NCCF Autres (inclus)'!U1054)</f>
        <v>0</v>
      </c>
      <c r="V1054" s="393">
        <f>SUM('2. NCCF CAD'!V1054,'3. NCCF USD'!V1054,'4. NCCF EUR'!V1054,'5. NCCF GBP'!V1054,'6. NCCF Autres (inclus)'!V1054)</f>
        <v>0</v>
      </c>
      <c r="W1054" s="37">
        <f>SUM('2. NCCF CAD'!W1054,'3. NCCF USD'!W1054,'4. NCCF EUR'!W1054,'5. NCCF GBP'!W1054,'6. NCCF Autres (inclus)'!W1054)</f>
        <v>0</v>
      </c>
      <c r="Y1054"/>
    </row>
    <row r="1055" spans="1:25" x14ac:dyDescent="0.25">
      <c r="A1055" s="212"/>
      <c r="B1055" s="465"/>
      <c r="C1055" s="272"/>
      <c r="D1055" s="272"/>
      <c r="E1055" s="273" t="s">
        <v>81</v>
      </c>
      <c r="F1055" s="273"/>
      <c r="G1055" s="367">
        <f t="shared" ref="G1055:W1055" si="239">SUBTOTAL(9,G1056:G1057)</f>
        <v>0</v>
      </c>
      <c r="H1055" s="368">
        <f t="shared" si="239"/>
        <v>0</v>
      </c>
      <c r="I1055" s="369">
        <f t="shared" si="239"/>
        <v>0</v>
      </c>
      <c r="J1055" s="369">
        <f t="shared" si="239"/>
        <v>0</v>
      </c>
      <c r="K1055" s="370">
        <f t="shared" si="239"/>
        <v>0</v>
      </c>
      <c r="L1055" s="364">
        <f t="shared" si="239"/>
        <v>0</v>
      </c>
      <c r="M1055" s="364">
        <f t="shared" si="239"/>
        <v>0</v>
      </c>
      <c r="N1055" s="364">
        <f t="shared" si="239"/>
        <v>0</v>
      </c>
      <c r="O1055" s="364">
        <f t="shared" si="239"/>
        <v>0</v>
      </c>
      <c r="P1055" s="364">
        <f t="shared" si="239"/>
        <v>0</v>
      </c>
      <c r="Q1055" s="364">
        <f t="shared" si="239"/>
        <v>0</v>
      </c>
      <c r="R1055" s="364">
        <f t="shared" si="239"/>
        <v>0</v>
      </c>
      <c r="S1055" s="364">
        <f t="shared" si="239"/>
        <v>0</v>
      </c>
      <c r="T1055" s="364">
        <f t="shared" si="239"/>
        <v>0</v>
      </c>
      <c r="U1055" s="364">
        <f t="shared" si="239"/>
        <v>0</v>
      </c>
      <c r="V1055" s="364">
        <f t="shared" si="239"/>
        <v>0</v>
      </c>
      <c r="W1055" s="366">
        <f t="shared" si="239"/>
        <v>0</v>
      </c>
      <c r="Y1055"/>
    </row>
    <row r="1056" spans="1:25" outlineLevel="1" x14ac:dyDescent="0.25">
      <c r="A1056" s="212"/>
      <c r="B1056" s="465"/>
      <c r="C1056" s="272"/>
      <c r="D1056" s="272"/>
      <c r="E1056" s="273"/>
      <c r="F1056" s="274" t="s">
        <v>82</v>
      </c>
      <c r="G1056" s="394">
        <f>SUM('2. NCCF CAD'!G1056,'3. NCCF USD'!G1056,'4. NCCF EUR'!G1056,'5. NCCF GBP'!G1056,'6. NCCF Autres (inclus)'!G1056)</f>
        <v>0</v>
      </c>
      <c r="H1056" s="395">
        <f>SUM('2. NCCF CAD'!H1056,'3. NCCF USD'!H1056,'4. NCCF EUR'!H1056,'5. NCCF GBP'!H1056,'6. NCCF Autres (inclus)'!H1056)</f>
        <v>0</v>
      </c>
      <c r="I1056" s="389">
        <f>SUM('2. NCCF CAD'!I1056,'3. NCCF USD'!I1056,'4. NCCF EUR'!I1056,'5. NCCF GBP'!I1056,'6. NCCF Autres (inclus)'!I1056)</f>
        <v>0</v>
      </c>
      <c r="J1056" s="389">
        <f>SUM('2. NCCF CAD'!J1056,'3. NCCF USD'!J1056,'4. NCCF EUR'!J1056,'5. NCCF GBP'!J1056,'6. NCCF Autres (inclus)'!J1056)</f>
        <v>0</v>
      </c>
      <c r="K1056" s="436">
        <f>SUM('2. NCCF CAD'!K1056,'3. NCCF USD'!K1056,'4. NCCF EUR'!K1056,'5. NCCF GBP'!K1056,'6. NCCF Autres (inclus)'!K1056)</f>
        <v>0</v>
      </c>
      <c r="L1056" s="391">
        <f>SUM('2. NCCF CAD'!L1056,'3. NCCF USD'!L1056,'4. NCCF EUR'!L1056,'5. NCCF GBP'!L1056,'6. NCCF Autres (inclus)'!L1056)</f>
        <v>0</v>
      </c>
      <c r="M1056" s="396">
        <f>SUM('2. NCCF CAD'!M1056,'3. NCCF USD'!M1056,'4. NCCF EUR'!M1056,'5. NCCF GBP'!M1056,'6. NCCF Autres (inclus)'!M1056)</f>
        <v>0</v>
      </c>
      <c r="N1056" s="392">
        <f>SUM('2. NCCF CAD'!N1056,'3. NCCF USD'!N1056,'4. NCCF EUR'!N1056,'5. NCCF GBP'!N1056,'6. NCCF Autres (inclus)'!N1056)</f>
        <v>0</v>
      </c>
      <c r="O1056" s="392">
        <f>SUM('2. NCCF CAD'!O1056,'3. NCCF USD'!O1056,'4. NCCF EUR'!O1056,'5. NCCF GBP'!O1056,'6. NCCF Autres (inclus)'!O1056)</f>
        <v>0</v>
      </c>
      <c r="P1056" s="392">
        <f>SUM('2. NCCF CAD'!P1056,'3. NCCF USD'!P1056,'4. NCCF EUR'!P1056,'5. NCCF GBP'!P1056,'6. NCCF Autres (inclus)'!P1056)</f>
        <v>0</v>
      </c>
      <c r="Q1056" s="392">
        <f>SUM('2. NCCF CAD'!Q1056,'3. NCCF USD'!Q1056,'4. NCCF EUR'!Q1056,'5. NCCF GBP'!Q1056,'6. NCCF Autres (inclus)'!Q1056)</f>
        <v>0</v>
      </c>
      <c r="R1056" s="392">
        <f>SUM('2. NCCF CAD'!R1056,'3. NCCF USD'!R1056,'4. NCCF EUR'!R1056,'5. NCCF GBP'!R1056,'6. NCCF Autres (inclus)'!R1056)</f>
        <v>0</v>
      </c>
      <c r="S1056" s="392">
        <f>SUM('2. NCCF CAD'!S1056,'3. NCCF USD'!S1056,'4. NCCF EUR'!S1056,'5. NCCF GBP'!S1056,'6. NCCF Autres (inclus)'!S1056)</f>
        <v>0</v>
      </c>
      <c r="T1056" s="388">
        <f>SUM('2. NCCF CAD'!T1056,'3. NCCF USD'!T1056,'4. NCCF EUR'!T1056,'5. NCCF GBP'!T1056,'6. NCCF Autres (inclus)'!T1056)</f>
        <v>0</v>
      </c>
      <c r="U1056" s="392">
        <f>SUM('2. NCCF CAD'!U1056,'3. NCCF USD'!U1056,'4. NCCF EUR'!U1056,'5. NCCF GBP'!U1056,'6. NCCF Autres (inclus)'!U1056)</f>
        <v>0</v>
      </c>
      <c r="V1056" s="393">
        <f>SUM('2. NCCF CAD'!V1056,'3. NCCF USD'!V1056,'4. NCCF EUR'!V1056,'5. NCCF GBP'!V1056,'6. NCCF Autres (inclus)'!V1056)</f>
        <v>0</v>
      </c>
      <c r="W1056" s="37">
        <f>SUM('2. NCCF CAD'!W1056,'3. NCCF USD'!W1056,'4. NCCF EUR'!W1056,'5. NCCF GBP'!W1056,'6. NCCF Autres (inclus)'!W1056)</f>
        <v>0</v>
      </c>
      <c r="Y1056"/>
    </row>
    <row r="1057" spans="1:25" outlineLevel="1" x14ac:dyDescent="0.25">
      <c r="A1057" s="212"/>
      <c r="B1057" s="465"/>
      <c r="C1057" s="272"/>
      <c r="D1057" s="272"/>
      <c r="E1057" s="273"/>
      <c r="F1057" s="274" t="s">
        <v>83</v>
      </c>
      <c r="G1057" s="394">
        <f>SUM('2. NCCF CAD'!G1057,'3. NCCF USD'!G1057,'4. NCCF EUR'!G1057,'5. NCCF GBP'!G1057,'6. NCCF Autres (inclus)'!G1057)</f>
        <v>0</v>
      </c>
      <c r="H1057" s="395">
        <f>SUM('2. NCCF CAD'!H1057,'3. NCCF USD'!H1057,'4. NCCF EUR'!H1057,'5. NCCF GBP'!H1057,'6. NCCF Autres (inclus)'!H1057)</f>
        <v>0</v>
      </c>
      <c r="I1057" s="389">
        <f>SUM('2. NCCF CAD'!I1057,'3. NCCF USD'!I1057,'4. NCCF EUR'!I1057,'5. NCCF GBP'!I1057,'6. NCCF Autres (inclus)'!I1057)</f>
        <v>0</v>
      </c>
      <c r="J1057" s="389">
        <f>SUM('2. NCCF CAD'!J1057,'3. NCCF USD'!J1057,'4. NCCF EUR'!J1057,'5. NCCF GBP'!J1057,'6. NCCF Autres (inclus)'!J1057)</f>
        <v>0</v>
      </c>
      <c r="K1057" s="436">
        <f>SUM('2. NCCF CAD'!K1057,'3. NCCF USD'!K1057,'4. NCCF EUR'!K1057,'5. NCCF GBP'!K1057,'6. NCCF Autres (inclus)'!K1057)</f>
        <v>0</v>
      </c>
      <c r="L1057" s="391">
        <f>SUM('2. NCCF CAD'!L1057,'3. NCCF USD'!L1057,'4. NCCF EUR'!L1057,'5. NCCF GBP'!L1057,'6. NCCF Autres (inclus)'!L1057)</f>
        <v>0</v>
      </c>
      <c r="M1057" s="396">
        <f>SUM('2. NCCF CAD'!M1057,'3. NCCF USD'!M1057,'4. NCCF EUR'!M1057,'5. NCCF GBP'!M1057,'6. NCCF Autres (inclus)'!M1057)</f>
        <v>0</v>
      </c>
      <c r="N1057" s="392">
        <f>SUM('2. NCCF CAD'!N1057,'3. NCCF USD'!N1057,'4. NCCF EUR'!N1057,'5. NCCF GBP'!N1057,'6. NCCF Autres (inclus)'!N1057)</f>
        <v>0</v>
      </c>
      <c r="O1057" s="392">
        <f>SUM('2. NCCF CAD'!O1057,'3. NCCF USD'!O1057,'4. NCCF EUR'!O1057,'5. NCCF GBP'!O1057,'6. NCCF Autres (inclus)'!O1057)</f>
        <v>0</v>
      </c>
      <c r="P1057" s="392">
        <f>SUM('2. NCCF CAD'!P1057,'3. NCCF USD'!P1057,'4. NCCF EUR'!P1057,'5. NCCF GBP'!P1057,'6. NCCF Autres (inclus)'!P1057)</f>
        <v>0</v>
      </c>
      <c r="Q1057" s="392">
        <f>SUM('2. NCCF CAD'!Q1057,'3. NCCF USD'!Q1057,'4. NCCF EUR'!Q1057,'5. NCCF GBP'!Q1057,'6. NCCF Autres (inclus)'!Q1057)</f>
        <v>0</v>
      </c>
      <c r="R1057" s="392">
        <f>SUM('2. NCCF CAD'!R1057,'3. NCCF USD'!R1057,'4. NCCF EUR'!R1057,'5. NCCF GBP'!R1057,'6. NCCF Autres (inclus)'!R1057)</f>
        <v>0</v>
      </c>
      <c r="S1057" s="392">
        <f>SUM('2. NCCF CAD'!S1057,'3. NCCF USD'!S1057,'4. NCCF EUR'!S1057,'5. NCCF GBP'!S1057,'6. NCCF Autres (inclus)'!S1057)</f>
        <v>0</v>
      </c>
      <c r="T1057" s="388">
        <f>SUM('2. NCCF CAD'!T1057,'3. NCCF USD'!T1057,'4. NCCF EUR'!T1057,'5. NCCF GBP'!T1057,'6. NCCF Autres (inclus)'!T1057)</f>
        <v>0</v>
      </c>
      <c r="U1057" s="392">
        <f>SUM('2. NCCF CAD'!U1057,'3. NCCF USD'!U1057,'4. NCCF EUR'!U1057,'5. NCCF GBP'!U1057,'6. NCCF Autres (inclus)'!U1057)</f>
        <v>0</v>
      </c>
      <c r="V1057" s="393">
        <f>SUM('2. NCCF CAD'!V1057,'3. NCCF USD'!V1057,'4. NCCF EUR'!V1057,'5. NCCF GBP'!V1057,'6. NCCF Autres (inclus)'!V1057)</f>
        <v>0</v>
      </c>
      <c r="W1057" s="37">
        <f>SUM('2. NCCF CAD'!W1057,'3. NCCF USD'!W1057,'4. NCCF EUR'!W1057,'5. NCCF GBP'!W1057,'6. NCCF Autres (inclus)'!W1057)</f>
        <v>0</v>
      </c>
      <c r="Y1057"/>
    </row>
    <row r="1058" spans="1:25" x14ac:dyDescent="0.25">
      <c r="A1058" s="212"/>
      <c r="B1058" s="465"/>
      <c r="C1058" s="272"/>
      <c r="D1058" s="272"/>
      <c r="E1058" s="273" t="s">
        <v>84</v>
      </c>
      <c r="F1058" s="273"/>
      <c r="G1058" s="367">
        <f t="shared" ref="G1058:W1058" si="240">SUBTOTAL(9,G1059:G1060)</f>
        <v>0</v>
      </c>
      <c r="H1058" s="368">
        <f t="shared" si="240"/>
        <v>0</v>
      </c>
      <c r="I1058" s="369">
        <f t="shared" si="240"/>
        <v>0</v>
      </c>
      <c r="J1058" s="369">
        <f t="shared" si="240"/>
        <v>0</v>
      </c>
      <c r="K1058" s="370">
        <f t="shared" si="240"/>
        <v>0</v>
      </c>
      <c r="L1058" s="364">
        <f t="shared" si="240"/>
        <v>0</v>
      </c>
      <c r="M1058" s="364">
        <f t="shared" si="240"/>
        <v>0</v>
      </c>
      <c r="N1058" s="364">
        <f t="shared" si="240"/>
        <v>0</v>
      </c>
      <c r="O1058" s="364">
        <f t="shared" si="240"/>
        <v>0</v>
      </c>
      <c r="P1058" s="364">
        <f t="shared" si="240"/>
        <v>0</v>
      </c>
      <c r="Q1058" s="364">
        <f t="shared" si="240"/>
        <v>0</v>
      </c>
      <c r="R1058" s="364">
        <f t="shared" si="240"/>
        <v>0</v>
      </c>
      <c r="S1058" s="364">
        <f t="shared" si="240"/>
        <v>0</v>
      </c>
      <c r="T1058" s="364">
        <f t="shared" si="240"/>
        <v>0</v>
      </c>
      <c r="U1058" s="364">
        <f t="shared" si="240"/>
        <v>0</v>
      </c>
      <c r="V1058" s="364">
        <f t="shared" si="240"/>
        <v>0</v>
      </c>
      <c r="W1058" s="366">
        <f t="shared" si="240"/>
        <v>0</v>
      </c>
      <c r="Y1058"/>
    </row>
    <row r="1059" spans="1:25" outlineLevel="1" x14ac:dyDescent="0.25">
      <c r="A1059" s="212"/>
      <c r="B1059" s="465"/>
      <c r="C1059" s="272"/>
      <c r="D1059" s="272"/>
      <c r="E1059" s="273"/>
      <c r="F1059" s="274" t="s">
        <v>85</v>
      </c>
      <c r="G1059" s="394">
        <f>SUM('2. NCCF CAD'!G1059,'3. NCCF USD'!G1059,'4. NCCF EUR'!G1059,'5. NCCF GBP'!G1059,'6. NCCF Autres (inclus)'!G1059)</f>
        <v>0</v>
      </c>
      <c r="H1059" s="395">
        <f>SUM('2. NCCF CAD'!H1059,'3. NCCF USD'!H1059,'4. NCCF EUR'!H1059,'5. NCCF GBP'!H1059,'6. NCCF Autres (inclus)'!H1059)</f>
        <v>0</v>
      </c>
      <c r="I1059" s="389">
        <f>SUM('2. NCCF CAD'!I1059,'3. NCCF USD'!I1059,'4. NCCF EUR'!I1059,'5. NCCF GBP'!I1059,'6. NCCF Autres (inclus)'!I1059)</f>
        <v>0</v>
      </c>
      <c r="J1059" s="389">
        <f>SUM('2. NCCF CAD'!J1059,'3. NCCF USD'!J1059,'4. NCCF EUR'!J1059,'5. NCCF GBP'!J1059,'6. NCCF Autres (inclus)'!J1059)</f>
        <v>0</v>
      </c>
      <c r="K1059" s="436">
        <f>SUM('2. NCCF CAD'!K1059,'3. NCCF USD'!K1059,'4. NCCF EUR'!K1059,'5. NCCF GBP'!K1059,'6. NCCF Autres (inclus)'!K1059)</f>
        <v>0</v>
      </c>
      <c r="L1059" s="391">
        <f>SUM('2. NCCF CAD'!L1059,'3. NCCF USD'!L1059,'4. NCCF EUR'!L1059,'5. NCCF GBP'!L1059,'6. NCCF Autres (inclus)'!L1059)</f>
        <v>0</v>
      </c>
      <c r="M1059" s="396">
        <f>SUM('2. NCCF CAD'!M1059,'3. NCCF USD'!M1059,'4. NCCF EUR'!M1059,'5. NCCF GBP'!M1059,'6. NCCF Autres (inclus)'!M1059)</f>
        <v>0</v>
      </c>
      <c r="N1059" s="392">
        <f>SUM('2. NCCF CAD'!N1059,'3. NCCF USD'!N1059,'4. NCCF EUR'!N1059,'5. NCCF GBP'!N1059,'6. NCCF Autres (inclus)'!N1059)</f>
        <v>0</v>
      </c>
      <c r="O1059" s="392">
        <f>SUM('2. NCCF CAD'!O1059,'3. NCCF USD'!O1059,'4. NCCF EUR'!O1059,'5. NCCF GBP'!O1059,'6. NCCF Autres (inclus)'!O1059)</f>
        <v>0</v>
      </c>
      <c r="P1059" s="392">
        <f>SUM('2. NCCF CAD'!P1059,'3. NCCF USD'!P1059,'4. NCCF EUR'!P1059,'5. NCCF GBP'!P1059,'6. NCCF Autres (inclus)'!P1059)</f>
        <v>0</v>
      </c>
      <c r="Q1059" s="392">
        <f>SUM('2. NCCF CAD'!Q1059,'3. NCCF USD'!Q1059,'4. NCCF EUR'!Q1059,'5. NCCF GBP'!Q1059,'6. NCCF Autres (inclus)'!Q1059)</f>
        <v>0</v>
      </c>
      <c r="R1059" s="392">
        <f>SUM('2. NCCF CAD'!R1059,'3. NCCF USD'!R1059,'4. NCCF EUR'!R1059,'5. NCCF GBP'!R1059,'6. NCCF Autres (inclus)'!R1059)</f>
        <v>0</v>
      </c>
      <c r="S1059" s="392">
        <f>SUM('2. NCCF CAD'!S1059,'3. NCCF USD'!S1059,'4. NCCF EUR'!S1059,'5. NCCF GBP'!S1059,'6. NCCF Autres (inclus)'!S1059)</f>
        <v>0</v>
      </c>
      <c r="T1059" s="388">
        <f>SUM('2. NCCF CAD'!T1059,'3. NCCF USD'!T1059,'4. NCCF EUR'!T1059,'5. NCCF GBP'!T1059,'6. NCCF Autres (inclus)'!T1059)</f>
        <v>0</v>
      </c>
      <c r="U1059" s="392">
        <f>SUM('2. NCCF CAD'!U1059,'3. NCCF USD'!U1059,'4. NCCF EUR'!U1059,'5. NCCF GBP'!U1059,'6. NCCF Autres (inclus)'!U1059)</f>
        <v>0</v>
      </c>
      <c r="V1059" s="393">
        <f>SUM('2. NCCF CAD'!V1059,'3. NCCF USD'!V1059,'4. NCCF EUR'!V1059,'5. NCCF GBP'!V1059,'6. NCCF Autres (inclus)'!V1059)</f>
        <v>0</v>
      </c>
      <c r="W1059" s="37">
        <f>SUM('2. NCCF CAD'!W1059,'3. NCCF USD'!W1059,'4. NCCF EUR'!W1059,'5. NCCF GBP'!W1059,'6. NCCF Autres (inclus)'!W1059)</f>
        <v>0</v>
      </c>
      <c r="Y1059"/>
    </row>
    <row r="1060" spans="1:25" outlineLevel="1" x14ac:dyDescent="0.25">
      <c r="A1060" s="212"/>
      <c r="B1060" s="465"/>
      <c r="C1060" s="272"/>
      <c r="D1060" s="272"/>
      <c r="E1060" s="273"/>
      <c r="F1060" s="274" t="s">
        <v>86</v>
      </c>
      <c r="G1060" s="394">
        <f>SUM('2. NCCF CAD'!G1060,'3. NCCF USD'!G1060,'4. NCCF EUR'!G1060,'5. NCCF GBP'!G1060,'6. NCCF Autres (inclus)'!G1060)</f>
        <v>0</v>
      </c>
      <c r="H1060" s="395">
        <f>SUM('2. NCCF CAD'!H1060,'3. NCCF USD'!H1060,'4. NCCF EUR'!H1060,'5. NCCF GBP'!H1060,'6. NCCF Autres (inclus)'!H1060)</f>
        <v>0</v>
      </c>
      <c r="I1060" s="389">
        <f>SUM('2. NCCF CAD'!I1060,'3. NCCF USD'!I1060,'4. NCCF EUR'!I1060,'5. NCCF GBP'!I1060,'6. NCCF Autres (inclus)'!I1060)</f>
        <v>0</v>
      </c>
      <c r="J1060" s="389">
        <f>SUM('2. NCCF CAD'!J1060,'3. NCCF USD'!J1060,'4. NCCF EUR'!J1060,'5. NCCF GBP'!J1060,'6. NCCF Autres (inclus)'!J1060)</f>
        <v>0</v>
      </c>
      <c r="K1060" s="436">
        <f>SUM('2. NCCF CAD'!K1060,'3. NCCF USD'!K1060,'4. NCCF EUR'!K1060,'5. NCCF GBP'!K1060,'6. NCCF Autres (inclus)'!K1060)</f>
        <v>0</v>
      </c>
      <c r="L1060" s="391">
        <f>SUM('2. NCCF CAD'!L1060,'3. NCCF USD'!L1060,'4. NCCF EUR'!L1060,'5. NCCF GBP'!L1060,'6. NCCF Autres (inclus)'!L1060)</f>
        <v>0</v>
      </c>
      <c r="M1060" s="396">
        <f>SUM('2. NCCF CAD'!M1060,'3. NCCF USD'!M1060,'4. NCCF EUR'!M1060,'5. NCCF GBP'!M1060,'6. NCCF Autres (inclus)'!M1060)</f>
        <v>0</v>
      </c>
      <c r="N1060" s="392">
        <f>SUM('2. NCCF CAD'!N1060,'3. NCCF USD'!N1060,'4. NCCF EUR'!N1060,'5. NCCF GBP'!N1060,'6. NCCF Autres (inclus)'!N1060)</f>
        <v>0</v>
      </c>
      <c r="O1060" s="392">
        <f>SUM('2. NCCF CAD'!O1060,'3. NCCF USD'!O1060,'4. NCCF EUR'!O1060,'5. NCCF GBP'!O1060,'6. NCCF Autres (inclus)'!O1060)</f>
        <v>0</v>
      </c>
      <c r="P1060" s="392">
        <f>SUM('2. NCCF CAD'!P1060,'3. NCCF USD'!P1060,'4. NCCF EUR'!P1060,'5. NCCF GBP'!P1060,'6. NCCF Autres (inclus)'!P1060)</f>
        <v>0</v>
      </c>
      <c r="Q1060" s="392">
        <f>SUM('2. NCCF CAD'!Q1060,'3. NCCF USD'!Q1060,'4. NCCF EUR'!Q1060,'5. NCCF GBP'!Q1060,'6. NCCF Autres (inclus)'!Q1060)</f>
        <v>0</v>
      </c>
      <c r="R1060" s="392">
        <f>SUM('2. NCCF CAD'!R1060,'3. NCCF USD'!R1060,'4. NCCF EUR'!R1060,'5. NCCF GBP'!R1060,'6. NCCF Autres (inclus)'!R1060)</f>
        <v>0</v>
      </c>
      <c r="S1060" s="392">
        <f>SUM('2. NCCF CAD'!S1060,'3. NCCF USD'!S1060,'4. NCCF EUR'!S1060,'5. NCCF GBP'!S1060,'6. NCCF Autres (inclus)'!S1060)</f>
        <v>0</v>
      </c>
      <c r="T1060" s="388">
        <f>SUM('2. NCCF CAD'!T1060,'3. NCCF USD'!T1060,'4. NCCF EUR'!T1060,'5. NCCF GBP'!T1060,'6. NCCF Autres (inclus)'!T1060)</f>
        <v>0</v>
      </c>
      <c r="U1060" s="392">
        <f>SUM('2. NCCF CAD'!U1060,'3. NCCF USD'!U1060,'4. NCCF EUR'!U1060,'5. NCCF GBP'!U1060,'6. NCCF Autres (inclus)'!U1060)</f>
        <v>0</v>
      </c>
      <c r="V1060" s="393">
        <f>SUM('2. NCCF CAD'!V1060,'3. NCCF USD'!V1060,'4. NCCF EUR'!V1060,'5. NCCF GBP'!V1060,'6. NCCF Autres (inclus)'!V1060)</f>
        <v>0</v>
      </c>
      <c r="W1060" s="37">
        <f>SUM('2. NCCF CAD'!W1060,'3. NCCF USD'!W1060,'4. NCCF EUR'!W1060,'5. NCCF GBP'!W1060,'6. NCCF Autres (inclus)'!W1060)</f>
        <v>0</v>
      </c>
      <c r="Y1060"/>
    </row>
    <row r="1061" spans="1:25" x14ac:dyDescent="0.25">
      <c r="A1061" s="212"/>
      <c r="B1061" s="465"/>
      <c r="C1061" s="272"/>
      <c r="D1061" s="272"/>
      <c r="E1061" s="273" t="s">
        <v>87</v>
      </c>
      <c r="F1061" s="273"/>
      <c r="G1061" s="367">
        <f t="shared" ref="G1061:W1061" si="241">SUBTOTAL(9,G1062:G1063)</f>
        <v>0</v>
      </c>
      <c r="H1061" s="368">
        <f t="shared" si="241"/>
        <v>0</v>
      </c>
      <c r="I1061" s="369">
        <f t="shared" si="241"/>
        <v>0</v>
      </c>
      <c r="J1061" s="369">
        <f t="shared" si="241"/>
        <v>0</v>
      </c>
      <c r="K1061" s="370">
        <f t="shared" si="241"/>
        <v>0</v>
      </c>
      <c r="L1061" s="364">
        <f t="shared" si="241"/>
        <v>0</v>
      </c>
      <c r="M1061" s="364">
        <f t="shared" si="241"/>
        <v>0</v>
      </c>
      <c r="N1061" s="364">
        <f t="shared" si="241"/>
        <v>0</v>
      </c>
      <c r="O1061" s="364">
        <f t="shared" si="241"/>
        <v>0</v>
      </c>
      <c r="P1061" s="364">
        <f t="shared" si="241"/>
        <v>0</v>
      </c>
      <c r="Q1061" s="364">
        <f t="shared" si="241"/>
        <v>0</v>
      </c>
      <c r="R1061" s="364">
        <f t="shared" si="241"/>
        <v>0</v>
      </c>
      <c r="S1061" s="364">
        <f t="shared" si="241"/>
        <v>0</v>
      </c>
      <c r="T1061" s="364">
        <f t="shared" si="241"/>
        <v>0</v>
      </c>
      <c r="U1061" s="364">
        <f t="shared" si="241"/>
        <v>0</v>
      </c>
      <c r="V1061" s="364">
        <f t="shared" si="241"/>
        <v>0</v>
      </c>
      <c r="W1061" s="366">
        <f t="shared" si="241"/>
        <v>0</v>
      </c>
      <c r="Y1061"/>
    </row>
    <row r="1062" spans="1:25" outlineLevel="1" x14ac:dyDescent="0.25">
      <c r="A1062" s="212"/>
      <c r="B1062" s="465"/>
      <c r="C1062" s="272"/>
      <c r="D1062" s="272"/>
      <c r="E1062" s="273"/>
      <c r="F1062" s="274" t="s">
        <v>88</v>
      </c>
      <c r="G1062" s="394">
        <f>SUM('2. NCCF CAD'!G1062,'3. NCCF USD'!G1062,'4. NCCF EUR'!G1062,'5. NCCF GBP'!G1062,'6. NCCF Autres (inclus)'!G1062)</f>
        <v>0</v>
      </c>
      <c r="H1062" s="395">
        <f>SUM('2. NCCF CAD'!H1062,'3. NCCF USD'!H1062,'4. NCCF EUR'!H1062,'5. NCCF GBP'!H1062,'6. NCCF Autres (inclus)'!H1062)</f>
        <v>0</v>
      </c>
      <c r="I1062" s="389">
        <f>SUM('2. NCCF CAD'!I1062,'3. NCCF USD'!I1062,'4. NCCF EUR'!I1062,'5. NCCF GBP'!I1062,'6. NCCF Autres (inclus)'!I1062)</f>
        <v>0</v>
      </c>
      <c r="J1062" s="389">
        <f>SUM('2. NCCF CAD'!J1062,'3. NCCF USD'!J1062,'4. NCCF EUR'!J1062,'5. NCCF GBP'!J1062,'6. NCCF Autres (inclus)'!J1062)</f>
        <v>0</v>
      </c>
      <c r="K1062" s="436">
        <f>SUM('2. NCCF CAD'!K1062,'3. NCCF USD'!K1062,'4. NCCF EUR'!K1062,'5. NCCF GBP'!K1062,'6. NCCF Autres (inclus)'!K1062)</f>
        <v>0</v>
      </c>
      <c r="L1062" s="391">
        <f>SUM('2. NCCF CAD'!L1062,'3. NCCF USD'!L1062,'4. NCCF EUR'!L1062,'5. NCCF GBP'!L1062,'6. NCCF Autres (inclus)'!L1062)</f>
        <v>0</v>
      </c>
      <c r="M1062" s="396">
        <f>SUM('2. NCCF CAD'!M1062,'3. NCCF USD'!M1062,'4. NCCF EUR'!M1062,'5. NCCF GBP'!M1062,'6. NCCF Autres (inclus)'!M1062)</f>
        <v>0</v>
      </c>
      <c r="N1062" s="392">
        <f>SUM('2. NCCF CAD'!N1062,'3. NCCF USD'!N1062,'4. NCCF EUR'!N1062,'5. NCCF GBP'!N1062,'6. NCCF Autres (inclus)'!N1062)</f>
        <v>0</v>
      </c>
      <c r="O1062" s="392">
        <f>SUM('2. NCCF CAD'!O1062,'3. NCCF USD'!O1062,'4. NCCF EUR'!O1062,'5. NCCF GBP'!O1062,'6. NCCF Autres (inclus)'!O1062)</f>
        <v>0</v>
      </c>
      <c r="P1062" s="392">
        <f>SUM('2. NCCF CAD'!P1062,'3. NCCF USD'!P1062,'4. NCCF EUR'!P1062,'5. NCCF GBP'!P1062,'6. NCCF Autres (inclus)'!P1062)</f>
        <v>0</v>
      </c>
      <c r="Q1062" s="392">
        <f>SUM('2. NCCF CAD'!Q1062,'3. NCCF USD'!Q1062,'4. NCCF EUR'!Q1062,'5. NCCF GBP'!Q1062,'6. NCCF Autres (inclus)'!Q1062)</f>
        <v>0</v>
      </c>
      <c r="R1062" s="392">
        <f>SUM('2. NCCF CAD'!R1062,'3. NCCF USD'!R1062,'4. NCCF EUR'!R1062,'5. NCCF GBP'!R1062,'6. NCCF Autres (inclus)'!R1062)</f>
        <v>0</v>
      </c>
      <c r="S1062" s="392">
        <f>SUM('2. NCCF CAD'!S1062,'3. NCCF USD'!S1062,'4. NCCF EUR'!S1062,'5. NCCF GBP'!S1062,'6. NCCF Autres (inclus)'!S1062)</f>
        <v>0</v>
      </c>
      <c r="T1062" s="388">
        <f>SUM('2. NCCF CAD'!T1062,'3. NCCF USD'!T1062,'4. NCCF EUR'!T1062,'5. NCCF GBP'!T1062,'6. NCCF Autres (inclus)'!T1062)</f>
        <v>0</v>
      </c>
      <c r="U1062" s="392">
        <f>SUM('2. NCCF CAD'!U1062,'3. NCCF USD'!U1062,'4. NCCF EUR'!U1062,'5. NCCF GBP'!U1062,'6. NCCF Autres (inclus)'!U1062)</f>
        <v>0</v>
      </c>
      <c r="V1062" s="393">
        <f>SUM('2. NCCF CAD'!V1062,'3. NCCF USD'!V1062,'4. NCCF EUR'!V1062,'5. NCCF GBP'!V1062,'6. NCCF Autres (inclus)'!V1062)</f>
        <v>0</v>
      </c>
      <c r="W1062" s="37">
        <f>SUM('2. NCCF CAD'!W1062,'3. NCCF USD'!W1062,'4. NCCF EUR'!W1062,'5. NCCF GBP'!W1062,'6. NCCF Autres (inclus)'!W1062)</f>
        <v>0</v>
      </c>
      <c r="Y1062"/>
    </row>
    <row r="1063" spans="1:25" outlineLevel="1" x14ac:dyDescent="0.25">
      <c r="A1063" s="212"/>
      <c r="B1063" s="465"/>
      <c r="C1063" s="272"/>
      <c r="D1063" s="272"/>
      <c r="E1063" s="273"/>
      <c r="F1063" s="274" t="s">
        <v>89</v>
      </c>
      <c r="G1063" s="394">
        <f>SUM('2. NCCF CAD'!G1063,'3. NCCF USD'!G1063,'4. NCCF EUR'!G1063,'5. NCCF GBP'!G1063,'6. NCCF Autres (inclus)'!G1063)</f>
        <v>0</v>
      </c>
      <c r="H1063" s="395">
        <f>SUM('2. NCCF CAD'!H1063,'3. NCCF USD'!H1063,'4. NCCF EUR'!H1063,'5. NCCF GBP'!H1063,'6. NCCF Autres (inclus)'!H1063)</f>
        <v>0</v>
      </c>
      <c r="I1063" s="389">
        <f>SUM('2. NCCF CAD'!I1063,'3. NCCF USD'!I1063,'4. NCCF EUR'!I1063,'5. NCCF GBP'!I1063,'6. NCCF Autres (inclus)'!I1063)</f>
        <v>0</v>
      </c>
      <c r="J1063" s="389">
        <f>SUM('2. NCCF CAD'!J1063,'3. NCCF USD'!J1063,'4. NCCF EUR'!J1063,'5. NCCF GBP'!J1063,'6. NCCF Autres (inclus)'!J1063)</f>
        <v>0</v>
      </c>
      <c r="K1063" s="436">
        <f>SUM('2. NCCF CAD'!K1063,'3. NCCF USD'!K1063,'4. NCCF EUR'!K1063,'5. NCCF GBP'!K1063,'6. NCCF Autres (inclus)'!K1063)</f>
        <v>0</v>
      </c>
      <c r="L1063" s="391">
        <f>SUM('2. NCCF CAD'!L1063,'3. NCCF USD'!L1063,'4. NCCF EUR'!L1063,'5. NCCF GBP'!L1063,'6. NCCF Autres (inclus)'!L1063)</f>
        <v>0</v>
      </c>
      <c r="M1063" s="396">
        <f>SUM('2. NCCF CAD'!M1063,'3. NCCF USD'!M1063,'4. NCCF EUR'!M1063,'5. NCCF GBP'!M1063,'6. NCCF Autres (inclus)'!M1063)</f>
        <v>0</v>
      </c>
      <c r="N1063" s="392">
        <f>SUM('2. NCCF CAD'!N1063,'3. NCCF USD'!N1063,'4. NCCF EUR'!N1063,'5. NCCF GBP'!N1063,'6. NCCF Autres (inclus)'!N1063)</f>
        <v>0</v>
      </c>
      <c r="O1063" s="392">
        <f>SUM('2. NCCF CAD'!O1063,'3. NCCF USD'!O1063,'4. NCCF EUR'!O1063,'5. NCCF GBP'!O1063,'6. NCCF Autres (inclus)'!O1063)</f>
        <v>0</v>
      </c>
      <c r="P1063" s="392">
        <f>SUM('2. NCCF CAD'!P1063,'3. NCCF USD'!P1063,'4. NCCF EUR'!P1063,'5. NCCF GBP'!P1063,'6. NCCF Autres (inclus)'!P1063)</f>
        <v>0</v>
      </c>
      <c r="Q1063" s="392">
        <f>SUM('2. NCCF CAD'!Q1063,'3. NCCF USD'!Q1063,'4. NCCF EUR'!Q1063,'5. NCCF GBP'!Q1063,'6. NCCF Autres (inclus)'!Q1063)</f>
        <v>0</v>
      </c>
      <c r="R1063" s="392">
        <f>SUM('2. NCCF CAD'!R1063,'3. NCCF USD'!R1063,'4. NCCF EUR'!R1063,'5. NCCF GBP'!R1063,'6. NCCF Autres (inclus)'!R1063)</f>
        <v>0</v>
      </c>
      <c r="S1063" s="392">
        <f>SUM('2. NCCF CAD'!S1063,'3. NCCF USD'!S1063,'4. NCCF EUR'!S1063,'5. NCCF GBP'!S1063,'6. NCCF Autres (inclus)'!S1063)</f>
        <v>0</v>
      </c>
      <c r="T1063" s="388">
        <f>SUM('2. NCCF CAD'!T1063,'3. NCCF USD'!T1063,'4. NCCF EUR'!T1063,'5. NCCF GBP'!T1063,'6. NCCF Autres (inclus)'!T1063)</f>
        <v>0</v>
      </c>
      <c r="U1063" s="392">
        <f>SUM('2. NCCF CAD'!U1063,'3. NCCF USD'!U1063,'4. NCCF EUR'!U1063,'5. NCCF GBP'!U1063,'6. NCCF Autres (inclus)'!U1063)</f>
        <v>0</v>
      </c>
      <c r="V1063" s="393">
        <f>SUM('2. NCCF CAD'!V1063,'3. NCCF USD'!V1063,'4. NCCF EUR'!V1063,'5. NCCF GBP'!V1063,'6. NCCF Autres (inclus)'!V1063)</f>
        <v>0</v>
      </c>
      <c r="W1063" s="37">
        <f>SUM('2. NCCF CAD'!W1063,'3. NCCF USD'!W1063,'4. NCCF EUR'!W1063,'5. NCCF GBP'!W1063,'6. NCCF Autres (inclus)'!W1063)</f>
        <v>0</v>
      </c>
      <c r="Y1063"/>
    </row>
    <row r="1064" spans="1:25" x14ac:dyDescent="0.25">
      <c r="A1064" s="212"/>
      <c r="B1064" s="465"/>
      <c r="C1064" s="272"/>
      <c r="D1064" s="272" t="s">
        <v>90</v>
      </c>
      <c r="E1064" s="273"/>
      <c r="F1064" s="273"/>
      <c r="G1064" s="367">
        <f t="shared" ref="G1064:W1064" si="242">SUBTOTAL(9,G1065:G1067)</f>
        <v>0</v>
      </c>
      <c r="H1064" s="368">
        <f t="shared" si="242"/>
        <v>0</v>
      </c>
      <c r="I1064" s="369">
        <f t="shared" si="242"/>
        <v>0</v>
      </c>
      <c r="J1064" s="369">
        <f t="shared" si="242"/>
        <v>0</v>
      </c>
      <c r="K1064" s="370">
        <f t="shared" si="242"/>
        <v>0</v>
      </c>
      <c r="L1064" s="364">
        <f t="shared" si="242"/>
        <v>0</v>
      </c>
      <c r="M1064" s="364">
        <f t="shared" si="242"/>
        <v>0</v>
      </c>
      <c r="N1064" s="364">
        <f t="shared" si="242"/>
        <v>0</v>
      </c>
      <c r="O1064" s="364">
        <f t="shared" si="242"/>
        <v>0</v>
      </c>
      <c r="P1064" s="364">
        <f t="shared" si="242"/>
        <v>0</v>
      </c>
      <c r="Q1064" s="364">
        <f t="shared" si="242"/>
        <v>0</v>
      </c>
      <c r="R1064" s="364">
        <f t="shared" si="242"/>
        <v>0</v>
      </c>
      <c r="S1064" s="364">
        <f t="shared" si="242"/>
        <v>0</v>
      </c>
      <c r="T1064" s="364">
        <f t="shared" si="242"/>
        <v>0</v>
      </c>
      <c r="U1064" s="364">
        <f t="shared" si="242"/>
        <v>0</v>
      </c>
      <c r="V1064" s="364">
        <f t="shared" si="242"/>
        <v>0</v>
      </c>
      <c r="W1064" s="366">
        <f t="shared" si="242"/>
        <v>0</v>
      </c>
      <c r="Y1064"/>
    </row>
    <row r="1065" spans="1:25" outlineLevel="1" x14ac:dyDescent="0.25">
      <c r="A1065" s="212"/>
      <c r="B1065" s="465"/>
      <c r="C1065" s="272"/>
      <c r="D1065" s="272"/>
      <c r="E1065" s="273"/>
      <c r="F1065" s="274" t="s">
        <v>91</v>
      </c>
      <c r="G1065" s="394">
        <f>SUM('2. NCCF CAD'!G1065,'3. NCCF USD'!G1065,'4. NCCF EUR'!G1065,'5. NCCF GBP'!G1065,'6. NCCF Autres (inclus)'!G1065)</f>
        <v>0</v>
      </c>
      <c r="H1065" s="395">
        <f>SUM('2. NCCF CAD'!H1065,'3. NCCF USD'!H1065,'4. NCCF EUR'!H1065,'5. NCCF GBP'!H1065,'6. NCCF Autres (inclus)'!H1065)</f>
        <v>0</v>
      </c>
      <c r="I1065" s="389">
        <f>SUM('2. NCCF CAD'!I1065,'3. NCCF USD'!I1065,'4. NCCF EUR'!I1065,'5. NCCF GBP'!I1065,'6. NCCF Autres (inclus)'!I1065)</f>
        <v>0</v>
      </c>
      <c r="J1065" s="389">
        <f>SUM('2. NCCF CAD'!J1065,'3. NCCF USD'!J1065,'4. NCCF EUR'!J1065,'5. NCCF GBP'!J1065,'6. NCCF Autres (inclus)'!J1065)</f>
        <v>0</v>
      </c>
      <c r="K1065" s="390">
        <f>SUM('2. NCCF CAD'!K1065,'3. NCCF USD'!K1065,'4. NCCF EUR'!K1065,'5. NCCF GBP'!K1065,'6. NCCF Autres (inclus)'!K1065)</f>
        <v>0</v>
      </c>
      <c r="L1065" s="388">
        <f>SUM('2. NCCF CAD'!L1065,'3. NCCF USD'!L1065,'4. NCCF EUR'!L1065,'5. NCCF GBP'!L1065,'6. NCCF Autres (inclus)'!L1065)</f>
        <v>0</v>
      </c>
      <c r="M1065" s="396">
        <f>SUM('2. NCCF CAD'!M1065,'3. NCCF USD'!M1065,'4. NCCF EUR'!M1065,'5. NCCF GBP'!M1065,'6. NCCF Autres (inclus)'!M1065)</f>
        <v>0</v>
      </c>
      <c r="N1065" s="392">
        <f>SUM('2. NCCF CAD'!N1065,'3. NCCF USD'!N1065,'4. NCCF EUR'!N1065,'5. NCCF GBP'!N1065,'6. NCCF Autres (inclus)'!N1065)</f>
        <v>0</v>
      </c>
      <c r="O1065" s="392">
        <f>SUM('2. NCCF CAD'!O1065,'3. NCCF USD'!O1065,'4. NCCF EUR'!O1065,'5. NCCF GBP'!O1065,'6. NCCF Autres (inclus)'!O1065)</f>
        <v>0</v>
      </c>
      <c r="P1065" s="392">
        <f>SUM('2. NCCF CAD'!P1065,'3. NCCF USD'!P1065,'4. NCCF EUR'!P1065,'5. NCCF GBP'!P1065,'6. NCCF Autres (inclus)'!P1065)</f>
        <v>0</v>
      </c>
      <c r="Q1065" s="392">
        <f>SUM('2. NCCF CAD'!Q1065,'3. NCCF USD'!Q1065,'4. NCCF EUR'!Q1065,'5. NCCF GBP'!Q1065,'6. NCCF Autres (inclus)'!Q1065)</f>
        <v>0</v>
      </c>
      <c r="R1065" s="392">
        <f>SUM('2. NCCF CAD'!R1065,'3. NCCF USD'!R1065,'4. NCCF EUR'!R1065,'5. NCCF GBP'!R1065,'6. NCCF Autres (inclus)'!R1065)</f>
        <v>0</v>
      </c>
      <c r="S1065" s="392">
        <f>SUM('2. NCCF CAD'!S1065,'3. NCCF USD'!S1065,'4. NCCF EUR'!S1065,'5. NCCF GBP'!S1065,'6. NCCF Autres (inclus)'!S1065)</f>
        <v>0</v>
      </c>
      <c r="T1065" s="388">
        <f>SUM('2. NCCF CAD'!T1065,'3. NCCF USD'!T1065,'4. NCCF EUR'!T1065,'5. NCCF GBP'!T1065,'6. NCCF Autres (inclus)'!T1065)</f>
        <v>0</v>
      </c>
      <c r="U1065" s="392">
        <f>SUM('2. NCCF CAD'!U1065,'3. NCCF USD'!U1065,'4. NCCF EUR'!U1065,'5. NCCF GBP'!U1065,'6. NCCF Autres (inclus)'!U1065)</f>
        <v>0</v>
      </c>
      <c r="V1065" s="393">
        <f>SUM('2. NCCF CAD'!V1065,'3. NCCF USD'!V1065,'4. NCCF EUR'!V1065,'5. NCCF GBP'!V1065,'6. NCCF Autres (inclus)'!V1065)</f>
        <v>0</v>
      </c>
      <c r="W1065" s="37">
        <f>SUM('2. NCCF CAD'!W1065,'3. NCCF USD'!W1065,'4. NCCF EUR'!W1065,'5. NCCF GBP'!W1065,'6. NCCF Autres (inclus)'!W1065)</f>
        <v>0</v>
      </c>
      <c r="Y1065"/>
    </row>
    <row r="1066" spans="1:25" outlineLevel="1" x14ac:dyDescent="0.25">
      <c r="A1066" s="212"/>
      <c r="B1066" s="465"/>
      <c r="C1066" s="272"/>
      <c r="D1066" s="272"/>
      <c r="E1066" s="273"/>
      <c r="F1066" s="274" t="s">
        <v>92</v>
      </c>
      <c r="G1066" s="394">
        <f>SUM('2. NCCF CAD'!G1066,'3. NCCF USD'!G1066,'4. NCCF EUR'!G1066,'5. NCCF GBP'!G1066,'6. NCCF Autres (inclus)'!G1066)</f>
        <v>0</v>
      </c>
      <c r="H1066" s="395">
        <f>SUM('2. NCCF CAD'!H1066,'3. NCCF USD'!H1066,'4. NCCF EUR'!H1066,'5. NCCF GBP'!H1066,'6. NCCF Autres (inclus)'!H1066)</f>
        <v>0</v>
      </c>
      <c r="I1066" s="389">
        <f>SUM('2. NCCF CAD'!I1066,'3. NCCF USD'!I1066,'4. NCCF EUR'!I1066,'5. NCCF GBP'!I1066,'6. NCCF Autres (inclus)'!I1066)</f>
        <v>0</v>
      </c>
      <c r="J1066" s="389">
        <f>SUM('2. NCCF CAD'!J1066,'3. NCCF USD'!J1066,'4. NCCF EUR'!J1066,'5. NCCF GBP'!J1066,'6. NCCF Autres (inclus)'!J1066)</f>
        <v>0</v>
      </c>
      <c r="K1066" s="390">
        <f>SUM('2. NCCF CAD'!K1066,'3. NCCF USD'!K1066,'4. NCCF EUR'!K1066,'5. NCCF GBP'!K1066,'6. NCCF Autres (inclus)'!K1066)</f>
        <v>0</v>
      </c>
      <c r="L1066" s="388">
        <f>SUM('2. NCCF CAD'!L1066,'3. NCCF USD'!L1066,'4. NCCF EUR'!L1066,'5. NCCF GBP'!L1066,'6. NCCF Autres (inclus)'!L1066)</f>
        <v>0</v>
      </c>
      <c r="M1066" s="396">
        <f>SUM('2. NCCF CAD'!M1066,'3. NCCF USD'!M1066,'4. NCCF EUR'!M1066,'5. NCCF GBP'!M1066,'6. NCCF Autres (inclus)'!M1066)</f>
        <v>0</v>
      </c>
      <c r="N1066" s="392">
        <f>SUM('2. NCCF CAD'!N1066,'3. NCCF USD'!N1066,'4. NCCF EUR'!N1066,'5. NCCF GBP'!N1066,'6. NCCF Autres (inclus)'!N1066)</f>
        <v>0</v>
      </c>
      <c r="O1066" s="392">
        <f>SUM('2. NCCF CAD'!O1066,'3. NCCF USD'!O1066,'4. NCCF EUR'!O1066,'5. NCCF GBP'!O1066,'6. NCCF Autres (inclus)'!O1066)</f>
        <v>0</v>
      </c>
      <c r="P1066" s="392">
        <f>SUM('2. NCCF CAD'!P1066,'3. NCCF USD'!P1066,'4. NCCF EUR'!P1066,'5. NCCF GBP'!P1066,'6. NCCF Autres (inclus)'!P1066)</f>
        <v>0</v>
      </c>
      <c r="Q1066" s="392">
        <f>SUM('2. NCCF CAD'!Q1066,'3. NCCF USD'!Q1066,'4. NCCF EUR'!Q1066,'5. NCCF GBP'!Q1066,'6. NCCF Autres (inclus)'!Q1066)</f>
        <v>0</v>
      </c>
      <c r="R1066" s="392">
        <f>SUM('2. NCCF CAD'!R1066,'3. NCCF USD'!R1066,'4. NCCF EUR'!R1066,'5. NCCF GBP'!R1066,'6. NCCF Autres (inclus)'!R1066)</f>
        <v>0</v>
      </c>
      <c r="S1066" s="392">
        <f>SUM('2. NCCF CAD'!S1066,'3. NCCF USD'!S1066,'4. NCCF EUR'!S1066,'5. NCCF GBP'!S1066,'6. NCCF Autres (inclus)'!S1066)</f>
        <v>0</v>
      </c>
      <c r="T1066" s="401">
        <f>SUM('2. NCCF CAD'!T1066,'3. NCCF USD'!T1066,'4. NCCF EUR'!T1066,'5. NCCF GBP'!T1066,'6. NCCF Autres (inclus)'!T1066)</f>
        <v>0</v>
      </c>
      <c r="U1066" s="392">
        <f>SUM('2. NCCF CAD'!U1066,'3. NCCF USD'!U1066,'4. NCCF EUR'!U1066,'5. NCCF GBP'!U1066,'6. NCCF Autres (inclus)'!U1066)</f>
        <v>0</v>
      </c>
      <c r="V1066" s="393">
        <f>SUM('2. NCCF CAD'!V1066,'3. NCCF USD'!V1066,'4. NCCF EUR'!V1066,'5. NCCF GBP'!V1066,'6. NCCF Autres (inclus)'!V1066)</f>
        <v>0</v>
      </c>
      <c r="W1066" s="37">
        <f>SUM('2. NCCF CAD'!W1066,'3. NCCF USD'!W1066,'4. NCCF EUR'!W1066,'5. NCCF GBP'!W1066,'6. NCCF Autres (inclus)'!W1066)</f>
        <v>0</v>
      </c>
      <c r="Y1066"/>
    </row>
    <row r="1067" spans="1:25" outlineLevel="1" x14ac:dyDescent="0.25">
      <c r="A1067" s="212"/>
      <c r="B1067" s="465"/>
      <c r="C1067" s="272"/>
      <c r="D1067" s="272"/>
      <c r="E1067" s="273"/>
      <c r="F1067" s="274" t="s">
        <v>93</v>
      </c>
      <c r="G1067" s="394">
        <f>SUM('2. NCCF CAD'!G1067,'3. NCCF USD'!G1067,'4. NCCF EUR'!G1067,'5. NCCF GBP'!G1067,'6. NCCF Autres (inclus)'!G1067)</f>
        <v>0</v>
      </c>
      <c r="H1067" s="395">
        <f>SUM('2. NCCF CAD'!H1067,'3. NCCF USD'!H1067,'4. NCCF EUR'!H1067,'5. NCCF GBP'!H1067,'6. NCCF Autres (inclus)'!H1067)</f>
        <v>0</v>
      </c>
      <c r="I1067" s="389">
        <f>SUM('2. NCCF CAD'!I1067,'3. NCCF USD'!I1067,'4. NCCF EUR'!I1067,'5. NCCF GBP'!I1067,'6. NCCF Autres (inclus)'!I1067)</f>
        <v>0</v>
      </c>
      <c r="J1067" s="389">
        <f>SUM('2. NCCF CAD'!J1067,'3. NCCF USD'!J1067,'4. NCCF EUR'!J1067,'5. NCCF GBP'!J1067,'6. NCCF Autres (inclus)'!J1067)</f>
        <v>0</v>
      </c>
      <c r="K1067" s="390">
        <f>SUM('2. NCCF CAD'!K1067,'3. NCCF USD'!K1067,'4. NCCF EUR'!K1067,'5. NCCF GBP'!K1067,'6. NCCF Autres (inclus)'!K1067)</f>
        <v>0</v>
      </c>
      <c r="L1067" s="388">
        <f>SUM('2. NCCF CAD'!L1067,'3. NCCF USD'!L1067,'4. NCCF EUR'!L1067,'5. NCCF GBP'!L1067,'6. NCCF Autres (inclus)'!L1067)</f>
        <v>0</v>
      </c>
      <c r="M1067" s="396">
        <f>SUM('2. NCCF CAD'!M1067,'3. NCCF USD'!M1067,'4. NCCF EUR'!M1067,'5. NCCF GBP'!M1067,'6. NCCF Autres (inclus)'!M1067)</f>
        <v>0</v>
      </c>
      <c r="N1067" s="392">
        <f>SUM('2. NCCF CAD'!N1067,'3. NCCF USD'!N1067,'4. NCCF EUR'!N1067,'5. NCCF GBP'!N1067,'6. NCCF Autres (inclus)'!N1067)</f>
        <v>0</v>
      </c>
      <c r="O1067" s="392">
        <f>SUM('2. NCCF CAD'!O1067,'3. NCCF USD'!O1067,'4. NCCF EUR'!O1067,'5. NCCF GBP'!O1067,'6. NCCF Autres (inclus)'!O1067)</f>
        <v>0</v>
      </c>
      <c r="P1067" s="392">
        <f>SUM('2. NCCF CAD'!P1067,'3. NCCF USD'!P1067,'4. NCCF EUR'!P1067,'5. NCCF GBP'!P1067,'6. NCCF Autres (inclus)'!P1067)</f>
        <v>0</v>
      </c>
      <c r="Q1067" s="392">
        <f>SUM('2. NCCF CAD'!Q1067,'3. NCCF USD'!Q1067,'4. NCCF EUR'!Q1067,'5. NCCF GBP'!Q1067,'6. NCCF Autres (inclus)'!Q1067)</f>
        <v>0</v>
      </c>
      <c r="R1067" s="392">
        <f>SUM('2. NCCF CAD'!R1067,'3. NCCF USD'!R1067,'4. NCCF EUR'!R1067,'5. NCCF GBP'!R1067,'6. NCCF Autres (inclus)'!R1067)</f>
        <v>0</v>
      </c>
      <c r="S1067" s="392">
        <f>SUM('2. NCCF CAD'!S1067,'3. NCCF USD'!S1067,'4. NCCF EUR'!S1067,'5. NCCF GBP'!S1067,'6. NCCF Autres (inclus)'!S1067)</f>
        <v>0</v>
      </c>
      <c r="T1067" s="392">
        <f>SUM('2. NCCF CAD'!T1067,'3. NCCF USD'!T1067,'4. NCCF EUR'!T1067,'5. NCCF GBP'!T1067,'6. NCCF Autres (inclus)'!T1067)</f>
        <v>0</v>
      </c>
      <c r="U1067" s="388">
        <f>SUM('2. NCCF CAD'!U1067,'3. NCCF USD'!U1067,'4. NCCF EUR'!U1067,'5. NCCF GBP'!U1067,'6. NCCF Autres (inclus)'!U1067)</f>
        <v>0</v>
      </c>
      <c r="V1067" s="393">
        <f>SUM('2. NCCF CAD'!V1067,'3. NCCF USD'!V1067,'4. NCCF EUR'!V1067,'5. NCCF GBP'!V1067,'6. NCCF Autres (inclus)'!V1067)</f>
        <v>0</v>
      </c>
      <c r="W1067" s="37">
        <f>SUM('2. NCCF CAD'!W1067,'3. NCCF USD'!W1067,'4. NCCF EUR'!W1067,'5. NCCF GBP'!W1067,'6. NCCF Autres (inclus)'!W1067)</f>
        <v>0</v>
      </c>
      <c r="Y1067"/>
    </row>
    <row r="1068" spans="1:25" x14ac:dyDescent="0.25">
      <c r="A1068" s="212"/>
      <c r="B1068" s="465"/>
      <c r="C1068" s="275"/>
      <c r="D1068" s="272" t="s">
        <v>94</v>
      </c>
      <c r="E1068" s="273"/>
      <c r="F1068" s="273"/>
      <c r="G1068" s="367">
        <f t="shared" ref="G1068:W1068" si="243">SUBTOTAL(9,G1069:G1070)</f>
        <v>0</v>
      </c>
      <c r="H1068" s="368">
        <f t="shared" si="243"/>
        <v>0</v>
      </c>
      <c r="I1068" s="369">
        <f t="shared" si="243"/>
        <v>0</v>
      </c>
      <c r="J1068" s="369">
        <f t="shared" si="243"/>
        <v>0</v>
      </c>
      <c r="K1068" s="370">
        <f t="shared" si="243"/>
        <v>0</v>
      </c>
      <c r="L1068" s="364">
        <f t="shared" si="243"/>
        <v>0</v>
      </c>
      <c r="M1068" s="364">
        <f t="shared" si="243"/>
        <v>0</v>
      </c>
      <c r="N1068" s="364">
        <f t="shared" si="243"/>
        <v>0</v>
      </c>
      <c r="O1068" s="364">
        <f t="shared" si="243"/>
        <v>0</v>
      </c>
      <c r="P1068" s="364">
        <f t="shared" si="243"/>
        <v>0</v>
      </c>
      <c r="Q1068" s="364">
        <f t="shared" si="243"/>
        <v>0</v>
      </c>
      <c r="R1068" s="364">
        <f t="shared" si="243"/>
        <v>0</v>
      </c>
      <c r="S1068" s="364">
        <f t="shared" si="243"/>
        <v>0</v>
      </c>
      <c r="T1068" s="364">
        <f t="shared" si="243"/>
        <v>0</v>
      </c>
      <c r="U1068" s="364">
        <f t="shared" si="243"/>
        <v>0</v>
      </c>
      <c r="V1068" s="364">
        <f t="shared" si="243"/>
        <v>0</v>
      </c>
      <c r="W1068" s="366">
        <f t="shared" si="243"/>
        <v>0</v>
      </c>
      <c r="Y1068"/>
    </row>
    <row r="1069" spans="1:25" outlineLevel="1" x14ac:dyDescent="0.25">
      <c r="A1069" s="212"/>
      <c r="B1069" s="465"/>
      <c r="C1069" s="272"/>
      <c r="D1069" s="272"/>
      <c r="E1069" s="273"/>
      <c r="F1069" s="274" t="s">
        <v>95</v>
      </c>
      <c r="G1069" s="394">
        <f>SUM('2. NCCF CAD'!G1069,'3. NCCF USD'!G1069,'4. NCCF EUR'!G1069,'5. NCCF GBP'!G1069,'6. NCCF Autres (inclus)'!G1069)</f>
        <v>0</v>
      </c>
      <c r="H1069" s="395">
        <f>SUM('2. NCCF CAD'!H1069,'3. NCCF USD'!H1069,'4. NCCF EUR'!H1069,'5. NCCF GBP'!H1069,'6. NCCF Autres (inclus)'!H1069)</f>
        <v>0</v>
      </c>
      <c r="I1069" s="389">
        <f>SUM('2. NCCF CAD'!I1069,'3. NCCF USD'!I1069,'4. NCCF EUR'!I1069,'5. NCCF GBP'!I1069,'6. NCCF Autres (inclus)'!I1069)</f>
        <v>0</v>
      </c>
      <c r="J1069" s="389">
        <f>SUM('2. NCCF CAD'!J1069,'3. NCCF USD'!J1069,'4. NCCF EUR'!J1069,'5. NCCF GBP'!J1069,'6. NCCF Autres (inclus)'!J1069)</f>
        <v>0</v>
      </c>
      <c r="K1069" s="390">
        <f>SUM('2. NCCF CAD'!K1069,'3. NCCF USD'!K1069,'4. NCCF EUR'!K1069,'5. NCCF GBP'!K1069,'6. NCCF Autres (inclus)'!K1069)</f>
        <v>0</v>
      </c>
      <c r="L1069" s="388">
        <f>SUM('2. NCCF CAD'!L1069,'3. NCCF USD'!L1069,'4. NCCF EUR'!L1069,'5. NCCF GBP'!L1069,'6. NCCF Autres (inclus)'!L1069)</f>
        <v>0</v>
      </c>
      <c r="M1069" s="396">
        <f>SUM('2. NCCF CAD'!M1069,'3. NCCF USD'!M1069,'4. NCCF EUR'!M1069,'5. NCCF GBP'!M1069,'6. NCCF Autres (inclus)'!M1069)</f>
        <v>0</v>
      </c>
      <c r="N1069" s="392">
        <f>SUM('2. NCCF CAD'!N1069,'3. NCCF USD'!N1069,'4. NCCF EUR'!N1069,'5. NCCF GBP'!N1069,'6. NCCF Autres (inclus)'!N1069)</f>
        <v>0</v>
      </c>
      <c r="O1069" s="392">
        <f>SUM('2. NCCF CAD'!O1069,'3. NCCF USD'!O1069,'4. NCCF EUR'!O1069,'5. NCCF GBP'!O1069,'6. NCCF Autres (inclus)'!O1069)</f>
        <v>0</v>
      </c>
      <c r="P1069" s="392">
        <f>SUM('2. NCCF CAD'!P1069,'3. NCCF USD'!P1069,'4. NCCF EUR'!P1069,'5. NCCF GBP'!P1069,'6. NCCF Autres (inclus)'!P1069)</f>
        <v>0</v>
      </c>
      <c r="Q1069" s="392">
        <f>SUM('2. NCCF CAD'!Q1069,'3. NCCF USD'!Q1069,'4. NCCF EUR'!Q1069,'5. NCCF GBP'!Q1069,'6. NCCF Autres (inclus)'!Q1069)</f>
        <v>0</v>
      </c>
      <c r="R1069" s="392">
        <f>SUM('2. NCCF CAD'!R1069,'3. NCCF USD'!R1069,'4. NCCF EUR'!R1069,'5. NCCF GBP'!R1069,'6. NCCF Autres (inclus)'!R1069)</f>
        <v>0</v>
      </c>
      <c r="S1069" s="392">
        <f>SUM('2. NCCF CAD'!S1069,'3. NCCF USD'!S1069,'4. NCCF EUR'!S1069,'5. NCCF GBP'!S1069,'6. NCCF Autres (inclus)'!S1069)</f>
        <v>0</v>
      </c>
      <c r="T1069" s="392">
        <f>SUM('2. NCCF CAD'!T1069,'3. NCCF USD'!T1069,'4. NCCF EUR'!T1069,'5. NCCF GBP'!T1069,'6. NCCF Autres (inclus)'!T1069)</f>
        <v>0</v>
      </c>
      <c r="U1069" s="388">
        <f>SUM('2. NCCF CAD'!U1069,'3. NCCF USD'!U1069,'4. NCCF EUR'!U1069,'5. NCCF GBP'!U1069,'6. NCCF Autres (inclus)'!U1069)</f>
        <v>0</v>
      </c>
      <c r="V1069" s="393">
        <f>SUM('2. NCCF CAD'!V1069,'3. NCCF USD'!V1069,'4. NCCF EUR'!V1069,'5. NCCF GBP'!V1069,'6. NCCF Autres (inclus)'!V1069)</f>
        <v>0</v>
      </c>
      <c r="W1069" s="37">
        <f>SUM('2. NCCF CAD'!W1069,'3. NCCF USD'!W1069,'4. NCCF EUR'!W1069,'5. NCCF GBP'!W1069,'6. NCCF Autres (inclus)'!W1069)</f>
        <v>0</v>
      </c>
      <c r="Y1069"/>
    </row>
    <row r="1070" spans="1:25" outlineLevel="1" x14ac:dyDescent="0.25">
      <c r="A1070" s="212"/>
      <c r="B1070" s="465"/>
      <c r="C1070" s="272"/>
      <c r="D1070" s="272"/>
      <c r="E1070" s="273"/>
      <c r="F1070" s="274" t="s">
        <v>96</v>
      </c>
      <c r="G1070" s="394">
        <f>SUM('2. NCCF CAD'!G1070,'3. NCCF USD'!G1070,'4. NCCF EUR'!G1070,'5. NCCF GBP'!G1070,'6. NCCF Autres (inclus)'!G1070)</f>
        <v>0</v>
      </c>
      <c r="H1070" s="395">
        <f>SUM('2. NCCF CAD'!H1070,'3. NCCF USD'!H1070,'4. NCCF EUR'!H1070,'5. NCCF GBP'!H1070,'6. NCCF Autres (inclus)'!H1070)</f>
        <v>0</v>
      </c>
      <c r="I1070" s="389">
        <f>SUM('2. NCCF CAD'!I1070,'3. NCCF USD'!I1070,'4. NCCF EUR'!I1070,'5. NCCF GBP'!I1070,'6. NCCF Autres (inclus)'!I1070)</f>
        <v>0</v>
      </c>
      <c r="J1070" s="389">
        <f>SUM('2. NCCF CAD'!J1070,'3. NCCF USD'!J1070,'4. NCCF EUR'!J1070,'5. NCCF GBP'!J1070,'6. NCCF Autres (inclus)'!J1070)</f>
        <v>0</v>
      </c>
      <c r="K1070" s="390">
        <f>SUM('2. NCCF CAD'!K1070,'3. NCCF USD'!K1070,'4. NCCF EUR'!K1070,'5. NCCF GBP'!K1070,'6. NCCF Autres (inclus)'!K1070)</f>
        <v>0</v>
      </c>
      <c r="L1070" s="388">
        <f>SUM('2. NCCF CAD'!L1070,'3. NCCF USD'!L1070,'4. NCCF EUR'!L1070,'5. NCCF GBP'!L1070,'6. NCCF Autres (inclus)'!L1070)</f>
        <v>0</v>
      </c>
      <c r="M1070" s="396">
        <f>SUM('2. NCCF CAD'!M1070,'3. NCCF USD'!M1070,'4. NCCF EUR'!M1070,'5. NCCF GBP'!M1070,'6. NCCF Autres (inclus)'!M1070)</f>
        <v>0</v>
      </c>
      <c r="N1070" s="392">
        <f>SUM('2. NCCF CAD'!N1070,'3. NCCF USD'!N1070,'4. NCCF EUR'!N1070,'5. NCCF GBP'!N1070,'6. NCCF Autres (inclus)'!N1070)</f>
        <v>0</v>
      </c>
      <c r="O1070" s="392">
        <f>SUM('2. NCCF CAD'!O1070,'3. NCCF USD'!O1070,'4. NCCF EUR'!O1070,'5. NCCF GBP'!O1070,'6. NCCF Autres (inclus)'!O1070)</f>
        <v>0</v>
      </c>
      <c r="P1070" s="392">
        <f>SUM('2. NCCF CAD'!P1070,'3. NCCF USD'!P1070,'4. NCCF EUR'!P1070,'5. NCCF GBP'!P1070,'6. NCCF Autres (inclus)'!P1070)</f>
        <v>0</v>
      </c>
      <c r="Q1070" s="392">
        <f>SUM('2. NCCF CAD'!Q1070,'3. NCCF USD'!Q1070,'4. NCCF EUR'!Q1070,'5. NCCF GBP'!Q1070,'6. NCCF Autres (inclus)'!Q1070)</f>
        <v>0</v>
      </c>
      <c r="R1070" s="392">
        <f>SUM('2. NCCF CAD'!R1070,'3. NCCF USD'!R1070,'4. NCCF EUR'!R1070,'5. NCCF GBP'!R1070,'6. NCCF Autres (inclus)'!R1070)</f>
        <v>0</v>
      </c>
      <c r="S1070" s="392">
        <f>SUM('2. NCCF CAD'!S1070,'3. NCCF USD'!S1070,'4. NCCF EUR'!S1070,'5. NCCF GBP'!S1070,'6. NCCF Autres (inclus)'!S1070)</f>
        <v>0</v>
      </c>
      <c r="T1070" s="392">
        <f>SUM('2. NCCF CAD'!T1070,'3. NCCF USD'!T1070,'4. NCCF EUR'!T1070,'5. NCCF GBP'!T1070,'6. NCCF Autres (inclus)'!T1070)</f>
        <v>0</v>
      </c>
      <c r="U1070" s="388">
        <f>SUM('2. NCCF CAD'!U1070,'3. NCCF USD'!U1070,'4. NCCF EUR'!U1070,'5. NCCF GBP'!U1070,'6. NCCF Autres (inclus)'!U1070)</f>
        <v>0</v>
      </c>
      <c r="V1070" s="393">
        <f>SUM('2. NCCF CAD'!V1070,'3. NCCF USD'!V1070,'4. NCCF EUR'!V1070,'5. NCCF GBP'!V1070,'6. NCCF Autres (inclus)'!V1070)</f>
        <v>0</v>
      </c>
      <c r="W1070" s="37">
        <f>SUM('2. NCCF CAD'!W1070,'3. NCCF USD'!W1070,'4. NCCF EUR'!W1070,'5. NCCF GBP'!W1070,'6. NCCF Autres (inclus)'!W1070)</f>
        <v>0</v>
      </c>
      <c r="Y1070"/>
    </row>
    <row r="1071" spans="1:25" x14ac:dyDescent="0.25">
      <c r="A1071" s="212"/>
      <c r="B1071" s="465"/>
      <c r="C1071" s="272" t="s">
        <v>138</v>
      </c>
      <c r="D1071" s="272"/>
      <c r="E1071" s="273"/>
      <c r="F1071" s="275"/>
      <c r="G1071" s="367"/>
      <c r="H1071" s="369"/>
      <c r="I1071" s="369"/>
      <c r="J1071" s="369"/>
      <c r="K1071" s="370"/>
      <c r="L1071" s="364"/>
      <c r="M1071" s="364"/>
      <c r="N1071" s="364"/>
      <c r="O1071" s="364"/>
      <c r="P1071" s="364"/>
      <c r="Q1071" s="364"/>
      <c r="R1071" s="364"/>
      <c r="S1071" s="364"/>
      <c r="T1071" s="364"/>
      <c r="U1071" s="364"/>
      <c r="V1071" s="365"/>
      <c r="W1071" s="366"/>
      <c r="Y1071"/>
    </row>
    <row r="1072" spans="1:25" x14ac:dyDescent="0.25">
      <c r="A1072" s="212"/>
      <c r="B1072" s="465"/>
      <c r="C1072" s="272"/>
      <c r="D1072" s="272" t="s">
        <v>139</v>
      </c>
      <c r="E1072" s="273"/>
      <c r="F1072" s="275"/>
      <c r="G1072" s="367">
        <f t="shared" ref="G1072:W1072" si="244">SUBTOTAL(9,G1073:G1074)</f>
        <v>0</v>
      </c>
      <c r="H1072" s="368">
        <f t="shared" si="244"/>
        <v>0</v>
      </c>
      <c r="I1072" s="369">
        <f t="shared" si="244"/>
        <v>0</v>
      </c>
      <c r="J1072" s="369">
        <f t="shared" si="244"/>
        <v>0</v>
      </c>
      <c r="K1072" s="370">
        <f t="shared" si="244"/>
        <v>0</v>
      </c>
      <c r="L1072" s="364">
        <f t="shared" si="244"/>
        <v>0</v>
      </c>
      <c r="M1072" s="364">
        <f t="shared" si="244"/>
        <v>0</v>
      </c>
      <c r="N1072" s="364">
        <f t="shared" si="244"/>
        <v>0</v>
      </c>
      <c r="O1072" s="364">
        <f t="shared" si="244"/>
        <v>0</v>
      </c>
      <c r="P1072" s="364">
        <f t="shared" si="244"/>
        <v>0</v>
      </c>
      <c r="Q1072" s="364">
        <f t="shared" si="244"/>
        <v>0</v>
      </c>
      <c r="R1072" s="364">
        <f t="shared" si="244"/>
        <v>0</v>
      </c>
      <c r="S1072" s="364">
        <f t="shared" si="244"/>
        <v>0</v>
      </c>
      <c r="T1072" s="364">
        <f t="shared" si="244"/>
        <v>0</v>
      </c>
      <c r="U1072" s="364">
        <f t="shared" si="244"/>
        <v>0</v>
      </c>
      <c r="V1072" s="364">
        <f t="shared" si="244"/>
        <v>0</v>
      </c>
      <c r="W1072" s="366">
        <f t="shared" si="244"/>
        <v>0</v>
      </c>
      <c r="Y1072"/>
    </row>
    <row r="1073" spans="1:25" outlineLevel="1" x14ac:dyDescent="0.25">
      <c r="A1073" s="212"/>
      <c r="B1073" s="465"/>
      <c r="C1073" s="273"/>
      <c r="D1073" s="273"/>
      <c r="E1073" s="273"/>
      <c r="F1073" s="278" t="s">
        <v>140</v>
      </c>
      <c r="G1073" s="402">
        <f>SUM('2. NCCF CAD'!G1073,'3. NCCF USD'!G1073,'4. NCCF EUR'!G1073,'5. NCCF GBP'!G1073,'6. NCCF Autres (inclus)'!G1073)</f>
        <v>0</v>
      </c>
      <c r="H1073" s="395">
        <f>SUM('2. NCCF CAD'!H1073,'3. NCCF USD'!H1073,'4. NCCF EUR'!H1073,'5. NCCF GBP'!H1073,'6. NCCF Autres (inclus)'!H1073)</f>
        <v>0</v>
      </c>
      <c r="I1073" s="369"/>
      <c r="J1073" s="369"/>
      <c r="K1073" s="369"/>
      <c r="L1073" s="363"/>
      <c r="M1073" s="364"/>
      <c r="N1073" s="364"/>
      <c r="O1073" s="364"/>
      <c r="P1073" s="364"/>
      <c r="Q1073" s="364"/>
      <c r="R1073" s="364"/>
      <c r="S1073" s="364"/>
      <c r="T1073" s="364"/>
      <c r="U1073" s="364"/>
      <c r="V1073" s="365"/>
      <c r="W1073" s="37">
        <f>SUM('2. NCCF CAD'!W1073,'3. NCCF USD'!W1073,'4. NCCF EUR'!W1073,'5. NCCF GBP'!W1073,'6. NCCF Autres (inclus)'!W1073)</f>
        <v>0</v>
      </c>
      <c r="Y1073"/>
    </row>
    <row r="1074" spans="1:25" outlineLevel="1" x14ac:dyDescent="0.25">
      <c r="A1074" s="212"/>
      <c r="B1074" s="479"/>
      <c r="C1074" s="273"/>
      <c r="D1074" s="273"/>
      <c r="E1074" s="273"/>
      <c r="F1074" s="274" t="s">
        <v>141</v>
      </c>
      <c r="G1074" s="394">
        <f>SUM('2. NCCF CAD'!G1074,'3. NCCF USD'!G1074,'4. NCCF EUR'!G1074,'5. NCCF GBP'!G1074,'6. NCCF Autres (inclus)'!G1074)</f>
        <v>0</v>
      </c>
      <c r="H1074" s="395">
        <f>SUM('2. NCCF CAD'!H1074,'3. NCCF USD'!H1074,'4. NCCF EUR'!H1074,'5. NCCF GBP'!H1074,'6. NCCF Autres (inclus)'!H1074)</f>
        <v>0</v>
      </c>
      <c r="I1074" s="389">
        <f>SUM('2. NCCF CAD'!I1074,'3. NCCF USD'!I1074,'4. NCCF EUR'!I1074,'5. NCCF GBP'!I1074,'6. NCCF Autres (inclus)'!I1074)</f>
        <v>0</v>
      </c>
      <c r="J1074" s="389">
        <f>SUM('2. NCCF CAD'!J1074,'3. NCCF USD'!J1074,'4. NCCF EUR'!J1074,'5. NCCF GBP'!J1074,'6. NCCF Autres (inclus)'!J1074)</f>
        <v>0</v>
      </c>
      <c r="K1074" s="436">
        <f>SUM('2. NCCF CAD'!K1074,'3. NCCF USD'!K1074,'4. NCCF EUR'!K1074,'5. NCCF GBP'!K1074,'6. NCCF Autres (inclus)'!K1074)</f>
        <v>0</v>
      </c>
      <c r="L1074" s="391">
        <f>SUM('2. NCCF CAD'!L1074,'3. NCCF USD'!L1074,'4. NCCF EUR'!L1074,'5. NCCF GBP'!L1074,'6. NCCF Autres (inclus)'!L1074)</f>
        <v>0</v>
      </c>
      <c r="M1074" s="396">
        <f>SUM('2. NCCF CAD'!M1074,'3. NCCF USD'!M1074,'4. NCCF EUR'!M1074,'5. NCCF GBP'!M1074,'6. NCCF Autres (inclus)'!M1074)</f>
        <v>0</v>
      </c>
      <c r="N1074" s="392">
        <f>SUM('2. NCCF CAD'!N1074,'3. NCCF USD'!N1074,'4. NCCF EUR'!N1074,'5. NCCF GBP'!N1074,'6. NCCF Autres (inclus)'!N1074)</f>
        <v>0</v>
      </c>
      <c r="O1074" s="392">
        <f>SUM('2. NCCF CAD'!O1074,'3. NCCF USD'!O1074,'4. NCCF EUR'!O1074,'5. NCCF GBP'!O1074,'6. NCCF Autres (inclus)'!O1074)</f>
        <v>0</v>
      </c>
      <c r="P1074" s="392">
        <f>SUM('2. NCCF CAD'!P1074,'3. NCCF USD'!P1074,'4. NCCF EUR'!P1074,'5. NCCF GBP'!P1074,'6. NCCF Autres (inclus)'!P1074)</f>
        <v>0</v>
      </c>
      <c r="Q1074" s="392">
        <f>SUM('2. NCCF CAD'!Q1074,'3. NCCF USD'!Q1074,'4. NCCF EUR'!Q1074,'5. NCCF GBP'!Q1074,'6. NCCF Autres (inclus)'!Q1074)</f>
        <v>0</v>
      </c>
      <c r="R1074" s="392">
        <f>SUM('2. NCCF CAD'!R1074,'3. NCCF USD'!R1074,'4. NCCF EUR'!R1074,'5. NCCF GBP'!R1074,'6. NCCF Autres (inclus)'!R1074)</f>
        <v>0</v>
      </c>
      <c r="S1074" s="392">
        <f>SUM('2. NCCF CAD'!S1074,'3. NCCF USD'!S1074,'4. NCCF EUR'!S1074,'5. NCCF GBP'!S1074,'6. NCCF Autres (inclus)'!S1074)</f>
        <v>0</v>
      </c>
      <c r="T1074" s="392">
        <f>SUM('2. NCCF CAD'!T1074,'3. NCCF USD'!T1074,'4. NCCF EUR'!T1074,'5. NCCF GBP'!T1074,'6. NCCF Autres (inclus)'!T1074)</f>
        <v>0</v>
      </c>
      <c r="U1074" s="388">
        <f>SUM('2. NCCF CAD'!U1074,'3. NCCF USD'!U1074,'4. NCCF EUR'!U1074,'5. NCCF GBP'!U1074,'6. NCCF Autres (inclus)'!U1074)</f>
        <v>0</v>
      </c>
      <c r="V1074" s="393">
        <f>SUM('2. NCCF CAD'!V1074,'3. NCCF USD'!V1074,'4. NCCF EUR'!V1074,'5. NCCF GBP'!V1074,'6. NCCF Autres (inclus)'!V1074)</f>
        <v>0</v>
      </c>
      <c r="W1074" s="37">
        <f>SUM('2. NCCF CAD'!W1074,'3. NCCF USD'!W1074,'4. NCCF EUR'!W1074,'5. NCCF GBP'!W1074,'6. NCCF Autres (inclus)'!W1074)</f>
        <v>0</v>
      </c>
      <c r="Y1074"/>
    </row>
    <row r="1075" spans="1:25" x14ac:dyDescent="0.25">
      <c r="A1075" s="212"/>
      <c r="B1075" s="479"/>
      <c r="C1075" s="273"/>
      <c r="D1075" s="272" t="s">
        <v>142</v>
      </c>
      <c r="E1075" s="273"/>
      <c r="F1075" s="273"/>
      <c r="G1075" s="367">
        <f t="shared" ref="G1075:W1075" si="245">SUBTOTAL(9,G1076:G1078)</f>
        <v>0</v>
      </c>
      <c r="H1075" s="368">
        <f t="shared" si="245"/>
        <v>0</v>
      </c>
      <c r="I1075" s="369">
        <f t="shared" si="245"/>
        <v>0</v>
      </c>
      <c r="J1075" s="369">
        <f t="shared" si="245"/>
        <v>0</v>
      </c>
      <c r="K1075" s="370">
        <f t="shared" si="245"/>
        <v>0</v>
      </c>
      <c r="L1075" s="364">
        <f t="shared" si="245"/>
        <v>0</v>
      </c>
      <c r="M1075" s="364">
        <f t="shared" si="245"/>
        <v>0</v>
      </c>
      <c r="N1075" s="364">
        <f t="shared" si="245"/>
        <v>0</v>
      </c>
      <c r="O1075" s="364">
        <f t="shared" si="245"/>
        <v>0</v>
      </c>
      <c r="P1075" s="364">
        <f t="shared" si="245"/>
        <v>0</v>
      </c>
      <c r="Q1075" s="364">
        <f t="shared" si="245"/>
        <v>0</v>
      </c>
      <c r="R1075" s="364">
        <f t="shared" si="245"/>
        <v>0</v>
      </c>
      <c r="S1075" s="364">
        <f t="shared" si="245"/>
        <v>0</v>
      </c>
      <c r="T1075" s="364">
        <f t="shared" si="245"/>
        <v>0</v>
      </c>
      <c r="U1075" s="364">
        <f t="shared" si="245"/>
        <v>0</v>
      </c>
      <c r="V1075" s="364">
        <f t="shared" si="245"/>
        <v>0</v>
      </c>
      <c r="W1075" s="366">
        <f t="shared" si="245"/>
        <v>0</v>
      </c>
      <c r="Y1075"/>
    </row>
    <row r="1076" spans="1:25" outlineLevel="1" x14ac:dyDescent="0.25">
      <c r="A1076" s="212"/>
      <c r="B1076" s="465"/>
      <c r="C1076" s="273"/>
      <c r="D1076" s="273"/>
      <c r="E1076" s="275"/>
      <c r="F1076" s="274" t="s">
        <v>143</v>
      </c>
      <c r="G1076" s="394">
        <f>SUM('2. NCCF CAD'!G1076,'3. NCCF USD'!G1076,'4. NCCF EUR'!G1076,'5. NCCF GBP'!G1076,'6. NCCF Autres (inclus)'!G1076)</f>
        <v>0</v>
      </c>
      <c r="H1076" s="395">
        <f>SUM('2. NCCF CAD'!H1076,'3. NCCF USD'!H1076,'4. NCCF EUR'!H1076,'5. NCCF GBP'!H1076,'6. NCCF Autres (inclus)'!H1076)</f>
        <v>0</v>
      </c>
      <c r="I1076" s="389">
        <f>SUM('2. NCCF CAD'!I1076,'3. NCCF USD'!I1076,'4. NCCF EUR'!I1076,'5. NCCF GBP'!I1076,'6. NCCF Autres (inclus)'!I1076)</f>
        <v>0</v>
      </c>
      <c r="J1076" s="389">
        <f>SUM('2. NCCF CAD'!J1076,'3. NCCF USD'!J1076,'4. NCCF EUR'!J1076,'5. NCCF GBP'!J1076,'6. NCCF Autres (inclus)'!J1076)</f>
        <v>0</v>
      </c>
      <c r="K1076" s="436">
        <f>SUM('2. NCCF CAD'!K1076,'3. NCCF USD'!K1076,'4. NCCF EUR'!K1076,'5. NCCF GBP'!K1076,'6. NCCF Autres (inclus)'!K1076)</f>
        <v>0</v>
      </c>
      <c r="L1076" s="391">
        <f>SUM('2. NCCF CAD'!L1076,'3. NCCF USD'!L1076,'4. NCCF EUR'!L1076,'5. NCCF GBP'!L1076,'6. NCCF Autres (inclus)'!L1076)</f>
        <v>0</v>
      </c>
      <c r="M1076" s="396">
        <f>SUM('2. NCCF CAD'!M1076,'3. NCCF USD'!M1076,'4. NCCF EUR'!M1076,'5. NCCF GBP'!M1076,'6. NCCF Autres (inclus)'!M1076)</f>
        <v>0</v>
      </c>
      <c r="N1076" s="392">
        <f>SUM('2. NCCF CAD'!N1076,'3. NCCF USD'!N1076,'4. NCCF EUR'!N1076,'5. NCCF GBP'!N1076,'6. NCCF Autres (inclus)'!N1076)</f>
        <v>0</v>
      </c>
      <c r="O1076" s="392">
        <f>SUM('2. NCCF CAD'!O1076,'3. NCCF USD'!O1076,'4. NCCF EUR'!O1076,'5. NCCF GBP'!O1076,'6. NCCF Autres (inclus)'!O1076)</f>
        <v>0</v>
      </c>
      <c r="P1076" s="392">
        <f>SUM('2. NCCF CAD'!P1076,'3. NCCF USD'!P1076,'4. NCCF EUR'!P1076,'5. NCCF GBP'!P1076,'6. NCCF Autres (inclus)'!P1076)</f>
        <v>0</v>
      </c>
      <c r="Q1076" s="392">
        <f>SUM('2. NCCF CAD'!Q1076,'3. NCCF USD'!Q1076,'4. NCCF EUR'!Q1076,'5. NCCF GBP'!Q1076,'6. NCCF Autres (inclus)'!Q1076)</f>
        <v>0</v>
      </c>
      <c r="R1076" s="392">
        <f>SUM('2. NCCF CAD'!R1076,'3. NCCF USD'!R1076,'4. NCCF EUR'!R1076,'5. NCCF GBP'!R1076,'6. NCCF Autres (inclus)'!R1076)</f>
        <v>0</v>
      </c>
      <c r="S1076" s="392">
        <f>SUM('2. NCCF CAD'!S1076,'3. NCCF USD'!S1076,'4. NCCF EUR'!S1076,'5. NCCF GBP'!S1076,'6. NCCF Autres (inclus)'!S1076)</f>
        <v>0</v>
      </c>
      <c r="T1076" s="388">
        <f>SUM('2. NCCF CAD'!T1076,'3. NCCF USD'!T1076,'4. NCCF EUR'!T1076,'5. NCCF GBP'!T1076,'6. NCCF Autres (inclus)'!T1076)</f>
        <v>0</v>
      </c>
      <c r="U1076" s="392">
        <f>SUM('2. NCCF CAD'!U1076,'3. NCCF USD'!U1076,'4. NCCF EUR'!U1076,'5. NCCF GBP'!U1076,'6. NCCF Autres (inclus)'!U1076)</f>
        <v>0</v>
      </c>
      <c r="V1076" s="393">
        <f>SUM('2. NCCF CAD'!V1076,'3. NCCF USD'!V1076,'4. NCCF EUR'!V1076,'5. NCCF GBP'!V1076,'6. NCCF Autres (inclus)'!V1076)</f>
        <v>0</v>
      </c>
      <c r="W1076" s="37">
        <f>SUM('2. NCCF CAD'!W1076,'3. NCCF USD'!W1076,'4. NCCF EUR'!W1076,'5. NCCF GBP'!W1076,'6. NCCF Autres (inclus)'!W1076)</f>
        <v>0</v>
      </c>
      <c r="Y1076"/>
    </row>
    <row r="1077" spans="1:25" outlineLevel="1" x14ac:dyDescent="0.25">
      <c r="A1077" s="212"/>
      <c r="B1077" s="465"/>
      <c r="C1077" s="273"/>
      <c r="D1077" s="273"/>
      <c r="E1077" s="275"/>
      <c r="F1077" s="274" t="s">
        <v>144</v>
      </c>
      <c r="G1077" s="394">
        <f>SUM('2. NCCF CAD'!G1077,'3. NCCF USD'!G1077,'4. NCCF EUR'!G1077,'5. NCCF GBP'!G1077,'6. NCCF Autres (inclus)'!G1077)</f>
        <v>0</v>
      </c>
      <c r="H1077" s="395">
        <f>SUM('2. NCCF CAD'!H1077,'3. NCCF USD'!H1077,'4. NCCF EUR'!H1077,'5. NCCF GBP'!H1077,'6. NCCF Autres (inclus)'!H1077)</f>
        <v>0</v>
      </c>
      <c r="I1077" s="389">
        <f>SUM('2. NCCF CAD'!I1077,'3. NCCF USD'!I1077,'4. NCCF EUR'!I1077,'5. NCCF GBP'!I1077,'6. NCCF Autres (inclus)'!I1077)</f>
        <v>0</v>
      </c>
      <c r="J1077" s="389">
        <f>SUM('2. NCCF CAD'!J1077,'3. NCCF USD'!J1077,'4. NCCF EUR'!J1077,'5. NCCF GBP'!J1077,'6. NCCF Autres (inclus)'!J1077)</f>
        <v>0</v>
      </c>
      <c r="K1077" s="436">
        <f>SUM('2. NCCF CAD'!K1077,'3. NCCF USD'!K1077,'4. NCCF EUR'!K1077,'5. NCCF GBP'!K1077,'6. NCCF Autres (inclus)'!K1077)</f>
        <v>0</v>
      </c>
      <c r="L1077" s="391">
        <f>SUM('2. NCCF CAD'!L1077,'3. NCCF USD'!L1077,'4. NCCF EUR'!L1077,'5. NCCF GBP'!L1077,'6. NCCF Autres (inclus)'!L1077)</f>
        <v>0</v>
      </c>
      <c r="M1077" s="396">
        <f>SUM('2. NCCF CAD'!M1077,'3. NCCF USD'!M1077,'4. NCCF EUR'!M1077,'5. NCCF GBP'!M1077,'6. NCCF Autres (inclus)'!M1077)</f>
        <v>0</v>
      </c>
      <c r="N1077" s="392">
        <f>SUM('2. NCCF CAD'!N1077,'3. NCCF USD'!N1077,'4. NCCF EUR'!N1077,'5. NCCF GBP'!N1077,'6. NCCF Autres (inclus)'!N1077)</f>
        <v>0</v>
      </c>
      <c r="O1077" s="392">
        <f>SUM('2. NCCF CAD'!O1077,'3. NCCF USD'!O1077,'4. NCCF EUR'!O1077,'5. NCCF GBP'!O1077,'6. NCCF Autres (inclus)'!O1077)</f>
        <v>0</v>
      </c>
      <c r="P1077" s="392">
        <f>SUM('2. NCCF CAD'!P1077,'3. NCCF USD'!P1077,'4. NCCF EUR'!P1077,'5. NCCF GBP'!P1077,'6. NCCF Autres (inclus)'!P1077)</f>
        <v>0</v>
      </c>
      <c r="Q1077" s="392">
        <f>SUM('2. NCCF CAD'!Q1077,'3. NCCF USD'!Q1077,'4. NCCF EUR'!Q1077,'5. NCCF GBP'!Q1077,'6. NCCF Autres (inclus)'!Q1077)</f>
        <v>0</v>
      </c>
      <c r="R1077" s="392">
        <f>SUM('2. NCCF CAD'!R1077,'3. NCCF USD'!R1077,'4. NCCF EUR'!R1077,'5. NCCF GBP'!R1077,'6. NCCF Autres (inclus)'!R1077)</f>
        <v>0</v>
      </c>
      <c r="S1077" s="392">
        <f>SUM('2. NCCF CAD'!S1077,'3. NCCF USD'!S1077,'4. NCCF EUR'!S1077,'5. NCCF GBP'!S1077,'6. NCCF Autres (inclus)'!S1077)</f>
        <v>0</v>
      </c>
      <c r="T1077" s="388">
        <f>SUM('2. NCCF CAD'!T1077,'3. NCCF USD'!T1077,'4. NCCF EUR'!T1077,'5. NCCF GBP'!T1077,'6. NCCF Autres (inclus)'!T1077)</f>
        <v>0</v>
      </c>
      <c r="U1077" s="392">
        <f>SUM('2. NCCF CAD'!U1077,'3. NCCF USD'!U1077,'4. NCCF EUR'!U1077,'5. NCCF GBP'!U1077,'6. NCCF Autres (inclus)'!U1077)</f>
        <v>0</v>
      </c>
      <c r="V1077" s="393">
        <f>SUM('2. NCCF CAD'!V1077,'3. NCCF USD'!V1077,'4. NCCF EUR'!V1077,'5. NCCF GBP'!V1077,'6. NCCF Autres (inclus)'!V1077)</f>
        <v>0</v>
      </c>
      <c r="W1077" s="37">
        <f>SUM('2. NCCF CAD'!W1077,'3. NCCF USD'!W1077,'4. NCCF EUR'!W1077,'5. NCCF GBP'!W1077,'6. NCCF Autres (inclus)'!W1077)</f>
        <v>0</v>
      </c>
      <c r="Y1077"/>
    </row>
    <row r="1078" spans="1:25" outlineLevel="1" x14ac:dyDescent="0.25">
      <c r="A1078" s="212"/>
      <c r="B1078" s="465"/>
      <c r="C1078" s="273"/>
      <c r="D1078" s="273"/>
      <c r="E1078" s="275"/>
      <c r="F1078" s="274" t="s">
        <v>142</v>
      </c>
      <c r="G1078" s="394">
        <f>SUM('2. NCCF CAD'!G1078,'3. NCCF USD'!G1078,'4. NCCF EUR'!G1078,'5. NCCF GBP'!G1078,'6. NCCF Autres (inclus)'!G1078)</f>
        <v>0</v>
      </c>
      <c r="H1078" s="369"/>
      <c r="I1078" s="369"/>
      <c r="J1078" s="369"/>
      <c r="K1078" s="369"/>
      <c r="L1078" s="363"/>
      <c r="M1078" s="364"/>
      <c r="N1078" s="364"/>
      <c r="O1078" s="364"/>
      <c r="P1078" s="364"/>
      <c r="Q1078" s="364"/>
      <c r="R1078" s="364"/>
      <c r="S1078" s="364"/>
      <c r="T1078" s="364"/>
      <c r="U1078" s="364"/>
      <c r="V1078" s="365"/>
      <c r="W1078" s="40"/>
      <c r="Y1078"/>
    </row>
    <row r="1079" spans="1:25" x14ac:dyDescent="0.25">
      <c r="A1079" s="212"/>
      <c r="B1079" s="465"/>
      <c r="C1079" s="273"/>
      <c r="D1079" s="272" t="s">
        <v>145</v>
      </c>
      <c r="E1079" s="275"/>
      <c r="F1079" s="273"/>
      <c r="G1079" s="367">
        <f>SUBTOTAL(9,G1080:G1082)</f>
        <v>0</v>
      </c>
      <c r="H1079" s="369"/>
      <c r="I1079" s="369"/>
      <c r="J1079" s="369"/>
      <c r="K1079" s="369"/>
      <c r="L1079" s="363"/>
      <c r="M1079" s="364"/>
      <c r="N1079" s="364"/>
      <c r="O1079" s="364"/>
      <c r="P1079" s="364"/>
      <c r="Q1079" s="364"/>
      <c r="R1079" s="364"/>
      <c r="S1079" s="364"/>
      <c r="T1079" s="364"/>
      <c r="U1079" s="364"/>
      <c r="V1079" s="365"/>
      <c r="W1079" s="366">
        <f>SUBTOTAL(9,W1080:W1082)</f>
        <v>0</v>
      </c>
      <c r="Y1079"/>
    </row>
    <row r="1080" spans="1:25" outlineLevel="1" x14ac:dyDescent="0.25">
      <c r="A1080" s="212"/>
      <c r="B1080" s="465"/>
      <c r="C1080" s="273"/>
      <c r="D1080" s="273"/>
      <c r="E1080" s="275"/>
      <c r="F1080" s="274" t="s">
        <v>146</v>
      </c>
      <c r="G1080" s="394">
        <f>SUM('2. NCCF CAD'!G1080,'3. NCCF USD'!G1080,'4. NCCF EUR'!G1080,'5. NCCF GBP'!G1080,'6. NCCF Autres (inclus)'!G1080)</f>
        <v>0</v>
      </c>
      <c r="H1080" s="369"/>
      <c r="I1080" s="369"/>
      <c r="J1080" s="369"/>
      <c r="K1080" s="369"/>
      <c r="L1080" s="363"/>
      <c r="M1080" s="364"/>
      <c r="N1080" s="364"/>
      <c r="O1080" s="364"/>
      <c r="P1080" s="364"/>
      <c r="Q1080" s="364"/>
      <c r="R1080" s="364"/>
      <c r="S1080" s="364"/>
      <c r="T1080" s="364"/>
      <c r="U1080" s="364"/>
      <c r="V1080" s="365"/>
      <c r="W1080" s="37">
        <f>SUM('2. NCCF CAD'!W1080,'3. NCCF USD'!W1080,'4. NCCF EUR'!W1080,'5. NCCF GBP'!W1080,'6. NCCF Autres (inclus)'!W1080)</f>
        <v>0</v>
      </c>
      <c r="Y1080"/>
    </row>
    <row r="1081" spans="1:25" outlineLevel="1" x14ac:dyDescent="0.25">
      <c r="A1081" s="212"/>
      <c r="B1081" s="465"/>
      <c r="C1081" s="273"/>
      <c r="D1081" s="273"/>
      <c r="E1081" s="275"/>
      <c r="F1081" s="274" t="s">
        <v>147</v>
      </c>
      <c r="G1081" s="394">
        <f>SUM('2. NCCF CAD'!G1081,'3. NCCF USD'!G1081,'4. NCCF EUR'!G1081,'5. NCCF GBP'!G1081,'6. NCCF Autres (inclus)'!G1081)</f>
        <v>0</v>
      </c>
      <c r="H1081" s="369"/>
      <c r="I1081" s="369"/>
      <c r="J1081" s="369"/>
      <c r="K1081" s="369"/>
      <c r="L1081" s="363"/>
      <c r="M1081" s="364"/>
      <c r="N1081" s="364"/>
      <c r="O1081" s="364"/>
      <c r="P1081" s="364"/>
      <c r="Q1081" s="364"/>
      <c r="R1081" s="364"/>
      <c r="S1081" s="364"/>
      <c r="T1081" s="364"/>
      <c r="U1081" s="364"/>
      <c r="V1081" s="365"/>
      <c r="W1081" s="37">
        <f>SUM('2. NCCF CAD'!W1081,'3. NCCF USD'!W1081,'4. NCCF EUR'!W1081,'5. NCCF GBP'!W1081,'6. NCCF Autres (inclus)'!W1081)</f>
        <v>0</v>
      </c>
      <c r="Y1081"/>
    </row>
    <row r="1082" spans="1:25" outlineLevel="1" x14ac:dyDescent="0.25">
      <c r="A1082" s="212"/>
      <c r="B1082" s="465"/>
      <c r="C1082" s="273"/>
      <c r="D1082" s="273"/>
      <c r="E1082" s="275"/>
      <c r="F1082" s="274" t="s">
        <v>148</v>
      </c>
      <c r="G1082" s="394">
        <f>SUM('2. NCCF CAD'!G1082,'3. NCCF USD'!G1082,'4. NCCF EUR'!G1082,'5. NCCF GBP'!G1082,'6. NCCF Autres (inclus)'!G1082)</f>
        <v>0</v>
      </c>
      <c r="H1082" s="369"/>
      <c r="I1082" s="369"/>
      <c r="J1082" s="369"/>
      <c r="K1082" s="369"/>
      <c r="L1082" s="363"/>
      <c r="M1082" s="364"/>
      <c r="N1082" s="364"/>
      <c r="O1082" s="364"/>
      <c r="P1082" s="364"/>
      <c r="Q1082" s="364"/>
      <c r="R1082" s="364"/>
      <c r="S1082" s="364"/>
      <c r="T1082" s="364"/>
      <c r="U1082" s="364"/>
      <c r="V1082" s="365"/>
      <c r="W1082" s="37">
        <f>SUM('2. NCCF CAD'!W1082,'3. NCCF USD'!W1082,'4. NCCF EUR'!W1082,'5. NCCF GBP'!W1082,'6. NCCF Autres (inclus)'!W1082)</f>
        <v>0</v>
      </c>
      <c r="Y1082"/>
    </row>
    <row r="1083" spans="1:25" x14ac:dyDescent="0.25">
      <c r="A1083" s="212"/>
      <c r="B1083" s="465"/>
      <c r="C1083" s="273"/>
      <c r="D1083" s="272" t="s">
        <v>138</v>
      </c>
      <c r="E1083" s="275"/>
      <c r="F1083" s="273"/>
      <c r="G1083" s="367">
        <f>SUBTOTAL(9,G1084)</f>
        <v>0</v>
      </c>
      <c r="H1083" s="369"/>
      <c r="I1083" s="369"/>
      <c r="J1083" s="369"/>
      <c r="K1083" s="369"/>
      <c r="L1083" s="363"/>
      <c r="M1083" s="364"/>
      <c r="N1083" s="364"/>
      <c r="O1083" s="364"/>
      <c r="P1083" s="364"/>
      <c r="Q1083" s="364"/>
      <c r="R1083" s="364"/>
      <c r="S1083" s="364"/>
      <c r="T1083" s="364"/>
      <c r="U1083" s="364"/>
      <c r="V1083" s="365"/>
      <c r="W1083" s="366">
        <f>SUBTOTAL(9,W1084)</f>
        <v>0</v>
      </c>
      <c r="Y1083"/>
    </row>
    <row r="1084" spans="1:25" outlineLevel="1" x14ac:dyDescent="0.25">
      <c r="A1084" s="212"/>
      <c r="B1084" s="465"/>
      <c r="C1084" s="273"/>
      <c r="D1084" s="272"/>
      <c r="E1084" s="275"/>
      <c r="F1084" s="274" t="s">
        <v>138</v>
      </c>
      <c r="G1084" s="394">
        <f>SUM('2. NCCF CAD'!G1084,'3. NCCF USD'!G1084,'4. NCCF EUR'!G1084,'5. NCCF GBP'!G1084,'6. NCCF Autres (inclus)'!G1084)</f>
        <v>0</v>
      </c>
      <c r="H1084" s="369"/>
      <c r="I1084" s="369"/>
      <c r="J1084" s="369"/>
      <c r="K1084" s="369"/>
      <c r="L1084" s="363"/>
      <c r="M1084" s="364"/>
      <c r="N1084" s="364"/>
      <c r="O1084" s="364"/>
      <c r="P1084" s="364"/>
      <c r="Q1084" s="364"/>
      <c r="R1084" s="364"/>
      <c r="S1084" s="364"/>
      <c r="T1084" s="364"/>
      <c r="U1084" s="364"/>
      <c r="V1084" s="365"/>
      <c r="W1084" s="37">
        <f>SUM('2. NCCF CAD'!W1084,'3. NCCF USD'!W1084,'4. NCCF EUR'!W1084,'5. NCCF GBP'!W1084,'6. NCCF Autres (inclus)'!W1084)</f>
        <v>0</v>
      </c>
      <c r="Y1084"/>
    </row>
    <row r="1085" spans="1:25" outlineLevel="1" x14ac:dyDescent="0.25">
      <c r="A1085" s="212"/>
      <c r="B1085" s="465"/>
      <c r="C1085" s="273"/>
      <c r="D1085" s="272"/>
      <c r="E1085" s="275"/>
      <c r="F1085" s="273"/>
      <c r="G1085" s="367"/>
      <c r="H1085" s="368"/>
      <c r="I1085" s="369"/>
      <c r="J1085" s="369"/>
      <c r="K1085" s="370"/>
      <c r="L1085" s="364"/>
      <c r="M1085" s="364"/>
      <c r="N1085" s="364"/>
      <c r="O1085" s="364"/>
      <c r="P1085" s="364"/>
      <c r="Q1085" s="364"/>
      <c r="R1085" s="364"/>
      <c r="S1085" s="364"/>
      <c r="T1085" s="364"/>
      <c r="U1085" s="364"/>
      <c r="V1085" s="364"/>
      <c r="W1085" s="366"/>
      <c r="Y1085"/>
    </row>
    <row r="1086" spans="1:25" outlineLevel="1" x14ac:dyDescent="0.25">
      <c r="A1086" s="212"/>
      <c r="B1086" s="465"/>
      <c r="C1086" s="272" t="s">
        <v>149</v>
      </c>
      <c r="D1086" s="272"/>
      <c r="E1086" s="275"/>
      <c r="F1086" s="273"/>
      <c r="G1086" s="367">
        <f>SUBTOTAL(9,G1087:G1089)</f>
        <v>0</v>
      </c>
      <c r="H1086" s="368">
        <f t="shared" ref="H1086:W1086" si="246">SUBTOTAL(9,H1087:H1089)</f>
        <v>0</v>
      </c>
      <c r="I1086" s="369">
        <f t="shared" si="246"/>
        <v>0</v>
      </c>
      <c r="J1086" s="369">
        <f t="shared" si="246"/>
        <v>0</v>
      </c>
      <c r="K1086" s="370">
        <f t="shared" si="246"/>
        <v>0</v>
      </c>
      <c r="L1086" s="364">
        <f t="shared" si="246"/>
        <v>0</v>
      </c>
      <c r="M1086" s="364">
        <f t="shared" si="246"/>
        <v>0</v>
      </c>
      <c r="N1086" s="364">
        <f t="shared" si="246"/>
        <v>0</v>
      </c>
      <c r="O1086" s="364">
        <f t="shared" si="246"/>
        <v>0</v>
      </c>
      <c r="P1086" s="364">
        <f t="shared" si="246"/>
        <v>0</v>
      </c>
      <c r="Q1086" s="364">
        <f t="shared" si="246"/>
        <v>0</v>
      </c>
      <c r="R1086" s="364">
        <f t="shared" si="246"/>
        <v>0</v>
      </c>
      <c r="S1086" s="364">
        <f t="shared" si="246"/>
        <v>0</v>
      </c>
      <c r="T1086" s="364">
        <f t="shared" si="246"/>
        <v>0</v>
      </c>
      <c r="U1086" s="364">
        <f t="shared" si="246"/>
        <v>0</v>
      </c>
      <c r="V1086" s="364">
        <f t="shared" si="246"/>
        <v>0</v>
      </c>
      <c r="W1086" s="366">
        <f t="shared" si="246"/>
        <v>0</v>
      </c>
      <c r="Y1086"/>
    </row>
    <row r="1087" spans="1:25" outlineLevel="1" x14ac:dyDescent="0.25">
      <c r="A1087" s="212"/>
      <c r="B1087" s="465"/>
      <c r="C1087" s="273"/>
      <c r="D1087" s="272"/>
      <c r="E1087" s="275"/>
      <c r="F1087" s="359" t="s">
        <v>150</v>
      </c>
      <c r="G1087" s="394">
        <f>SUM('2. NCCF CAD'!G1087,'3. NCCF USD'!G1087,'4. NCCF EUR'!G1087,'5. NCCF GBP'!G1087,'6. NCCF Autres (inclus)'!G1087)</f>
        <v>0</v>
      </c>
      <c r="H1087" s="421">
        <f>SUM('2. NCCF CAD'!H1087,'3. NCCF USD'!H1087,'4. NCCF EUR'!H1087,'5. NCCF GBP'!H1087,'6. NCCF Autres (inclus)'!H1087)</f>
        <v>0</v>
      </c>
      <c r="I1087" s="389">
        <f>SUM('2. NCCF CAD'!I1087,'3. NCCF USD'!I1087,'4. NCCF EUR'!I1087,'5. NCCF GBP'!I1087,'6. NCCF Autres (inclus)'!I1087)</f>
        <v>0</v>
      </c>
      <c r="J1087" s="389">
        <f>SUM('2. NCCF CAD'!J1087,'3. NCCF USD'!J1087,'4. NCCF EUR'!J1087,'5. NCCF GBP'!J1087,'6. NCCF Autres (inclus)'!J1087)</f>
        <v>0</v>
      </c>
      <c r="K1087" s="390">
        <f>SUM('2. NCCF CAD'!K1087,'3. NCCF USD'!K1087,'4. NCCF EUR'!K1087,'5. NCCF GBP'!K1087,'6. NCCF Autres (inclus)'!K1087)</f>
        <v>0</v>
      </c>
      <c r="L1087" s="388">
        <f>SUM('2. NCCF CAD'!L1087,'3. NCCF USD'!L1087,'4. NCCF EUR'!L1087,'5. NCCF GBP'!L1087,'6. NCCF Autres (inclus)'!L1087)</f>
        <v>0</v>
      </c>
      <c r="M1087" s="396">
        <f>SUM('2. NCCF CAD'!M1087,'3. NCCF USD'!M1087,'4. NCCF EUR'!M1087,'5. NCCF GBP'!M1087,'6. NCCF Autres (inclus)'!M1087)</f>
        <v>0</v>
      </c>
      <c r="N1087" s="392">
        <f>SUM('2. NCCF CAD'!N1087,'3. NCCF USD'!N1087,'4. NCCF EUR'!N1087,'5. NCCF GBP'!N1087,'6. NCCF Autres (inclus)'!N1087)</f>
        <v>0</v>
      </c>
      <c r="O1087" s="392">
        <f>SUM('2. NCCF CAD'!O1087,'3. NCCF USD'!O1087,'4. NCCF EUR'!O1087,'5. NCCF GBP'!O1087,'6. NCCF Autres (inclus)'!O1087)</f>
        <v>0</v>
      </c>
      <c r="P1087" s="392">
        <f>SUM('2. NCCF CAD'!P1087,'3. NCCF USD'!P1087,'4. NCCF EUR'!P1087,'5. NCCF GBP'!P1087,'6. NCCF Autres (inclus)'!P1087)</f>
        <v>0</v>
      </c>
      <c r="Q1087" s="392">
        <f>SUM('2. NCCF CAD'!Q1087,'3. NCCF USD'!Q1087,'4. NCCF EUR'!Q1087,'5. NCCF GBP'!Q1087,'6. NCCF Autres (inclus)'!Q1087)</f>
        <v>0</v>
      </c>
      <c r="R1087" s="392">
        <f>SUM('2. NCCF CAD'!R1087,'3. NCCF USD'!R1087,'4. NCCF EUR'!R1087,'5. NCCF GBP'!R1087,'6. NCCF Autres (inclus)'!R1087)</f>
        <v>0</v>
      </c>
      <c r="S1087" s="392">
        <f>SUM('2. NCCF CAD'!S1087,'3. NCCF USD'!S1087,'4. NCCF EUR'!S1087,'5. NCCF GBP'!S1087,'6. NCCF Autres (inclus)'!S1087)</f>
        <v>0</v>
      </c>
      <c r="T1087" s="392">
        <f>SUM('2. NCCF CAD'!T1087,'3. NCCF USD'!T1087,'4. NCCF EUR'!T1087,'5. NCCF GBP'!T1087,'6. NCCF Autres (inclus)'!T1087)</f>
        <v>0</v>
      </c>
      <c r="U1087" s="392">
        <f>SUM('2. NCCF CAD'!U1087,'3. NCCF USD'!U1087,'4. NCCF EUR'!U1087,'5. NCCF GBP'!U1087,'6. NCCF Autres (inclus)'!U1087)</f>
        <v>0</v>
      </c>
      <c r="V1087" s="399">
        <f>SUM('2. NCCF CAD'!V1087,'3. NCCF USD'!V1087,'4. NCCF EUR'!V1087,'5. NCCF GBP'!V1087,'6. NCCF Autres (inclus)'!V1087)</f>
        <v>0</v>
      </c>
      <c r="W1087" s="409">
        <f>SUM('2. NCCF CAD'!W1087,'3. NCCF USD'!W1087,'4. NCCF EUR'!W1087,'5. NCCF GBP'!W1087,'6. NCCF Autres (inclus)'!W1087)</f>
        <v>0</v>
      </c>
      <c r="Y1087"/>
    </row>
    <row r="1088" spans="1:25" outlineLevel="1" x14ac:dyDescent="0.25">
      <c r="A1088" s="212"/>
      <c r="B1088" s="465"/>
      <c r="C1088" s="273"/>
      <c r="D1088" s="272"/>
      <c r="E1088" s="275"/>
      <c r="F1088" s="359" t="s">
        <v>151</v>
      </c>
      <c r="G1088" s="394">
        <f>SUM('2. NCCF CAD'!G1088,'3. NCCF USD'!G1088,'4. NCCF EUR'!G1088,'5. NCCF GBP'!G1088,'6. NCCF Autres (inclus)'!G1088)</f>
        <v>0</v>
      </c>
      <c r="H1088" s="421">
        <f>SUM('2. NCCF CAD'!H1088,'3. NCCF USD'!H1088,'4. NCCF EUR'!H1088,'5. NCCF GBP'!H1088,'6. NCCF Autres (inclus)'!H1088)</f>
        <v>0</v>
      </c>
      <c r="I1088" s="389">
        <f>SUM('2. NCCF CAD'!I1088,'3. NCCF USD'!I1088,'4. NCCF EUR'!I1088,'5. NCCF GBP'!I1088,'6. NCCF Autres (inclus)'!I1088)</f>
        <v>0</v>
      </c>
      <c r="J1088" s="389">
        <f>SUM('2. NCCF CAD'!J1088,'3. NCCF USD'!J1088,'4. NCCF EUR'!J1088,'5. NCCF GBP'!J1088,'6. NCCF Autres (inclus)'!J1088)</f>
        <v>0</v>
      </c>
      <c r="K1088" s="390">
        <f>SUM('2. NCCF CAD'!K1088,'3. NCCF USD'!K1088,'4. NCCF EUR'!K1088,'5. NCCF GBP'!K1088,'6. NCCF Autres (inclus)'!K1088)</f>
        <v>0</v>
      </c>
      <c r="L1088" s="388">
        <f>SUM('2. NCCF CAD'!L1088,'3. NCCF USD'!L1088,'4. NCCF EUR'!L1088,'5. NCCF GBP'!L1088,'6. NCCF Autres (inclus)'!L1088)</f>
        <v>0</v>
      </c>
      <c r="M1088" s="396">
        <f>SUM('2. NCCF CAD'!M1088,'3. NCCF USD'!M1088,'4. NCCF EUR'!M1088,'5. NCCF GBP'!M1088,'6. NCCF Autres (inclus)'!M1088)</f>
        <v>0</v>
      </c>
      <c r="N1088" s="392">
        <f>SUM('2. NCCF CAD'!N1088,'3. NCCF USD'!N1088,'4. NCCF EUR'!N1088,'5. NCCF GBP'!N1088,'6. NCCF Autres (inclus)'!N1088)</f>
        <v>0</v>
      </c>
      <c r="O1088" s="392">
        <f>SUM('2. NCCF CAD'!O1088,'3. NCCF USD'!O1088,'4. NCCF EUR'!O1088,'5. NCCF GBP'!O1088,'6. NCCF Autres (inclus)'!O1088)</f>
        <v>0</v>
      </c>
      <c r="P1088" s="392">
        <f>SUM('2. NCCF CAD'!P1088,'3. NCCF USD'!P1088,'4. NCCF EUR'!P1088,'5. NCCF GBP'!P1088,'6. NCCF Autres (inclus)'!P1088)</f>
        <v>0</v>
      </c>
      <c r="Q1088" s="392">
        <f>SUM('2. NCCF CAD'!Q1088,'3. NCCF USD'!Q1088,'4. NCCF EUR'!Q1088,'5. NCCF GBP'!Q1088,'6. NCCF Autres (inclus)'!Q1088)</f>
        <v>0</v>
      </c>
      <c r="R1088" s="392">
        <f>SUM('2. NCCF CAD'!R1088,'3. NCCF USD'!R1088,'4. NCCF EUR'!R1088,'5. NCCF GBP'!R1088,'6. NCCF Autres (inclus)'!R1088)</f>
        <v>0</v>
      </c>
      <c r="S1088" s="392">
        <f>SUM('2. NCCF CAD'!S1088,'3. NCCF USD'!S1088,'4. NCCF EUR'!S1088,'5. NCCF GBP'!S1088,'6. NCCF Autres (inclus)'!S1088)</f>
        <v>0</v>
      </c>
      <c r="T1088" s="392">
        <f>SUM('2. NCCF CAD'!T1088,'3. NCCF USD'!T1088,'4. NCCF EUR'!T1088,'5. NCCF GBP'!T1088,'6. NCCF Autres (inclus)'!T1088)</f>
        <v>0</v>
      </c>
      <c r="U1088" s="392">
        <f>SUM('2. NCCF CAD'!U1088,'3. NCCF USD'!U1088,'4. NCCF EUR'!U1088,'5. NCCF GBP'!U1088,'6. NCCF Autres (inclus)'!U1088)</f>
        <v>0</v>
      </c>
      <c r="V1088" s="399">
        <f>SUM('2. NCCF CAD'!V1088,'3. NCCF USD'!V1088,'4. NCCF EUR'!V1088,'5. NCCF GBP'!V1088,'6. NCCF Autres (inclus)'!V1088)</f>
        <v>0</v>
      </c>
      <c r="W1088" s="409">
        <f>SUM('2. NCCF CAD'!W1088,'3. NCCF USD'!W1088,'4. NCCF EUR'!W1088,'5. NCCF GBP'!W1088,'6. NCCF Autres (inclus)'!W1088)</f>
        <v>0</v>
      </c>
      <c r="Y1088"/>
    </row>
    <row r="1089" spans="1:25" outlineLevel="1" x14ac:dyDescent="0.25">
      <c r="A1089" s="212"/>
      <c r="B1089" s="465"/>
      <c r="C1089" s="273"/>
      <c r="D1089" s="272"/>
      <c r="E1089" s="275"/>
      <c r="F1089" s="359" t="s">
        <v>152</v>
      </c>
      <c r="G1089" s="394">
        <f>SUM('2. NCCF CAD'!G1089,'3. NCCF USD'!G1089,'4. NCCF EUR'!G1089,'5. NCCF GBP'!G1089,'6. NCCF Autres (inclus)'!G1089)</f>
        <v>0</v>
      </c>
      <c r="H1089" s="421">
        <f>SUM('2. NCCF CAD'!H1089,'3. NCCF USD'!H1089,'4. NCCF EUR'!H1089,'5. NCCF GBP'!H1089,'6. NCCF Autres (inclus)'!H1089)</f>
        <v>0</v>
      </c>
      <c r="I1089" s="389">
        <f>SUM('2. NCCF CAD'!I1089,'3. NCCF USD'!I1089,'4. NCCF EUR'!I1089,'5. NCCF GBP'!I1089,'6. NCCF Autres (inclus)'!I1089)</f>
        <v>0</v>
      </c>
      <c r="J1089" s="389">
        <f>SUM('2. NCCF CAD'!J1089,'3. NCCF USD'!J1089,'4. NCCF EUR'!J1089,'5. NCCF GBP'!J1089,'6. NCCF Autres (inclus)'!J1089)</f>
        <v>0</v>
      </c>
      <c r="K1089" s="390">
        <f>SUM('2. NCCF CAD'!K1089,'3. NCCF USD'!K1089,'4. NCCF EUR'!K1089,'5. NCCF GBP'!K1089,'6. NCCF Autres (inclus)'!K1089)</f>
        <v>0</v>
      </c>
      <c r="L1089" s="388">
        <f>SUM('2. NCCF CAD'!L1089,'3. NCCF USD'!L1089,'4. NCCF EUR'!L1089,'5. NCCF GBP'!L1089,'6. NCCF Autres (inclus)'!L1089)</f>
        <v>0</v>
      </c>
      <c r="M1089" s="396">
        <f>SUM('2. NCCF CAD'!M1089,'3. NCCF USD'!M1089,'4. NCCF EUR'!M1089,'5. NCCF GBP'!M1089,'6. NCCF Autres (inclus)'!M1089)</f>
        <v>0</v>
      </c>
      <c r="N1089" s="392">
        <f>SUM('2. NCCF CAD'!N1089,'3. NCCF USD'!N1089,'4. NCCF EUR'!N1089,'5. NCCF GBP'!N1089,'6. NCCF Autres (inclus)'!N1089)</f>
        <v>0</v>
      </c>
      <c r="O1089" s="392">
        <f>SUM('2. NCCF CAD'!O1089,'3. NCCF USD'!O1089,'4. NCCF EUR'!O1089,'5. NCCF GBP'!O1089,'6. NCCF Autres (inclus)'!O1089)</f>
        <v>0</v>
      </c>
      <c r="P1089" s="392">
        <f>SUM('2. NCCF CAD'!P1089,'3. NCCF USD'!P1089,'4. NCCF EUR'!P1089,'5. NCCF GBP'!P1089,'6. NCCF Autres (inclus)'!P1089)</f>
        <v>0</v>
      </c>
      <c r="Q1089" s="392">
        <f>SUM('2. NCCF CAD'!Q1089,'3. NCCF USD'!Q1089,'4. NCCF EUR'!Q1089,'5. NCCF GBP'!Q1089,'6. NCCF Autres (inclus)'!Q1089)</f>
        <v>0</v>
      </c>
      <c r="R1089" s="392">
        <f>SUM('2. NCCF CAD'!R1089,'3. NCCF USD'!R1089,'4. NCCF EUR'!R1089,'5. NCCF GBP'!R1089,'6. NCCF Autres (inclus)'!R1089)</f>
        <v>0</v>
      </c>
      <c r="S1089" s="392">
        <f>SUM('2. NCCF CAD'!S1089,'3. NCCF USD'!S1089,'4. NCCF EUR'!S1089,'5. NCCF GBP'!S1089,'6. NCCF Autres (inclus)'!S1089)</f>
        <v>0</v>
      </c>
      <c r="T1089" s="392">
        <f>SUM('2. NCCF CAD'!T1089,'3. NCCF USD'!T1089,'4. NCCF EUR'!T1089,'5. NCCF GBP'!T1089,'6. NCCF Autres (inclus)'!T1089)</f>
        <v>0</v>
      </c>
      <c r="U1089" s="392">
        <f>SUM('2. NCCF CAD'!U1089,'3. NCCF USD'!U1089,'4. NCCF EUR'!U1089,'5. NCCF GBP'!U1089,'6. NCCF Autres (inclus)'!U1089)</f>
        <v>0</v>
      </c>
      <c r="V1089" s="399">
        <f>SUM('2. NCCF CAD'!V1089,'3. NCCF USD'!V1089,'4. NCCF EUR'!V1089,'5. NCCF GBP'!V1089,'6. NCCF Autres (inclus)'!V1089)</f>
        <v>0</v>
      </c>
      <c r="W1089" s="409">
        <f>SUM('2. NCCF CAD'!W1089,'3. NCCF USD'!W1089,'4. NCCF EUR'!W1089,'5. NCCF GBP'!W1089,'6. NCCF Autres (inclus)'!W1089)</f>
        <v>0</v>
      </c>
      <c r="Y1089"/>
    </row>
    <row r="1090" spans="1:25" x14ac:dyDescent="0.25">
      <c r="A1090" s="212"/>
      <c r="B1090" s="465"/>
      <c r="C1090" s="273"/>
      <c r="D1090" s="272"/>
      <c r="E1090" s="275"/>
      <c r="F1090" s="273"/>
      <c r="G1090" s="367"/>
      <c r="H1090" s="369"/>
      <c r="I1090" s="369"/>
      <c r="J1090" s="369"/>
      <c r="K1090" s="369"/>
      <c r="L1090" s="363"/>
      <c r="M1090" s="364"/>
      <c r="N1090" s="364"/>
      <c r="O1090" s="364"/>
      <c r="P1090" s="364"/>
      <c r="Q1090" s="364"/>
      <c r="R1090" s="364"/>
      <c r="S1090" s="364"/>
      <c r="T1090" s="364"/>
      <c r="U1090" s="364"/>
      <c r="V1090" s="365"/>
      <c r="W1090" s="366"/>
      <c r="Y1090"/>
    </row>
    <row r="1091" spans="1:25" s="79" customFormat="1" ht="16.2" thickBot="1" x14ac:dyDescent="0.3">
      <c r="A1091" s="212"/>
      <c r="B1091" s="279" t="s">
        <v>153</v>
      </c>
      <c r="C1091" s="506"/>
      <c r="D1091" s="506"/>
      <c r="E1091" s="506"/>
      <c r="F1091" s="506"/>
      <c r="G1091" s="103">
        <f t="shared" ref="G1091:W1091" si="247">SUBTOTAL(9,G866:G1090)</f>
        <v>0</v>
      </c>
      <c r="H1091" s="403">
        <f t="shared" si="247"/>
        <v>0</v>
      </c>
      <c r="I1091" s="404">
        <f t="shared" si="247"/>
        <v>0</v>
      </c>
      <c r="J1091" s="404">
        <f t="shared" si="247"/>
        <v>0</v>
      </c>
      <c r="K1091" s="452">
        <f t="shared" si="247"/>
        <v>0</v>
      </c>
      <c r="L1091" s="406">
        <f t="shared" si="247"/>
        <v>0</v>
      </c>
      <c r="M1091" s="407">
        <f t="shared" si="247"/>
        <v>0</v>
      </c>
      <c r="N1091" s="407">
        <f t="shared" si="247"/>
        <v>0</v>
      </c>
      <c r="O1091" s="407">
        <f t="shared" si="247"/>
        <v>0</v>
      </c>
      <c r="P1091" s="407">
        <f t="shared" si="247"/>
        <v>0</v>
      </c>
      <c r="Q1091" s="407">
        <f t="shared" si="247"/>
        <v>0</v>
      </c>
      <c r="R1091" s="407">
        <f t="shared" si="247"/>
        <v>0</v>
      </c>
      <c r="S1091" s="407">
        <f t="shared" si="247"/>
        <v>0</v>
      </c>
      <c r="T1091" s="407">
        <f t="shared" si="247"/>
        <v>0</v>
      </c>
      <c r="U1091" s="407">
        <f t="shared" si="247"/>
        <v>0</v>
      </c>
      <c r="V1091" s="408">
        <f t="shared" si="247"/>
        <v>0</v>
      </c>
      <c r="W1091" s="103">
        <f t="shared" si="247"/>
        <v>0</v>
      </c>
      <c r="X1091" s="51"/>
      <c r="Y1091"/>
    </row>
    <row r="1092" spans="1:25" ht="13.8" thickBot="1" x14ac:dyDescent="0.3">
      <c r="A1092" s="212"/>
      <c r="B1092" s="51"/>
      <c r="G1092" s="493"/>
      <c r="H1092" s="493"/>
      <c r="I1092" s="493"/>
      <c r="J1092" s="493"/>
      <c r="K1092" s="493"/>
      <c r="L1092" s="493"/>
      <c r="M1092" s="42"/>
      <c r="N1092" s="493"/>
      <c r="O1092" s="493"/>
      <c r="P1092" s="493"/>
      <c r="Q1092" s="493"/>
      <c r="R1092" s="493"/>
      <c r="S1092" s="493"/>
      <c r="T1092" s="493"/>
      <c r="U1092" s="493"/>
      <c r="V1092" s="493"/>
      <c r="W1092" s="493"/>
      <c r="Y1092"/>
    </row>
    <row r="1093" spans="1:25" s="79" customFormat="1" ht="16.2" thickBot="1" x14ac:dyDescent="0.3">
      <c r="A1093" s="212"/>
      <c r="B1093" s="433" t="s">
        <v>154</v>
      </c>
      <c r="C1093" s="484"/>
      <c r="D1093" s="484"/>
      <c r="E1093" s="484"/>
      <c r="F1093" s="484"/>
      <c r="G1093" s="480"/>
      <c r="H1093" s="480"/>
      <c r="I1093" s="480"/>
      <c r="J1093" s="480"/>
      <c r="K1093" s="480"/>
      <c r="L1093" s="480"/>
      <c r="M1093" s="481"/>
      <c r="N1093" s="480"/>
      <c r="O1093" s="480"/>
      <c r="P1093" s="480"/>
      <c r="Q1093" s="480"/>
      <c r="R1093" s="480"/>
      <c r="S1093" s="480"/>
      <c r="T1093" s="480"/>
      <c r="U1093" s="480"/>
      <c r="V1093" s="480"/>
      <c r="W1093" s="482"/>
      <c r="X1093" s="51"/>
      <c r="Y1093"/>
    </row>
    <row r="1094" spans="1:25" x14ac:dyDescent="0.25">
      <c r="A1094" s="212"/>
      <c r="B1094" s="479"/>
      <c r="C1094" s="272" t="s">
        <v>155</v>
      </c>
      <c r="D1094" s="272"/>
      <c r="E1094" s="275"/>
      <c r="F1094" s="275"/>
      <c r="G1094" s="366"/>
      <c r="H1094" s="364"/>
      <c r="I1094" s="364"/>
      <c r="J1094" s="364"/>
      <c r="K1094" s="364"/>
      <c r="L1094" s="30"/>
      <c r="M1094" s="31"/>
      <c r="N1094" s="364"/>
      <c r="O1094" s="364"/>
      <c r="P1094" s="364"/>
      <c r="Q1094" s="364"/>
      <c r="R1094" s="364"/>
      <c r="S1094" s="364"/>
      <c r="T1094" s="364"/>
      <c r="U1094" s="364"/>
      <c r="V1094" s="365"/>
      <c r="W1094" s="366"/>
      <c r="Y1094"/>
    </row>
    <row r="1095" spans="1:25" x14ac:dyDescent="0.25">
      <c r="A1095" s="212"/>
      <c r="B1095" s="479"/>
      <c r="C1095" s="275"/>
      <c r="D1095" s="272" t="s">
        <v>156</v>
      </c>
      <c r="E1095" s="275"/>
      <c r="F1095" s="275"/>
      <c r="G1095" s="367">
        <f t="shared" ref="G1095:W1095" si="248">SUBTOTAL(9,G1096:G1102)</f>
        <v>0</v>
      </c>
      <c r="H1095" s="364">
        <f t="shared" si="248"/>
        <v>0</v>
      </c>
      <c r="I1095" s="364">
        <f t="shared" si="248"/>
        <v>0</v>
      </c>
      <c r="J1095" s="364">
        <f t="shared" si="248"/>
        <v>0</v>
      </c>
      <c r="K1095" s="364">
        <f t="shared" si="248"/>
        <v>0</v>
      </c>
      <c r="L1095" s="30">
        <f t="shared" si="248"/>
        <v>0</v>
      </c>
      <c r="M1095" s="31">
        <f t="shared" si="248"/>
        <v>0</v>
      </c>
      <c r="N1095" s="31">
        <f t="shared" si="248"/>
        <v>0</v>
      </c>
      <c r="O1095" s="31">
        <f t="shared" si="248"/>
        <v>0</v>
      </c>
      <c r="P1095" s="31">
        <f t="shared" si="248"/>
        <v>0</v>
      </c>
      <c r="Q1095" s="31">
        <f t="shared" si="248"/>
        <v>0</v>
      </c>
      <c r="R1095" s="31">
        <f t="shared" si="248"/>
        <v>0</v>
      </c>
      <c r="S1095" s="31">
        <f t="shared" si="248"/>
        <v>0</v>
      </c>
      <c r="T1095" s="31">
        <f t="shared" si="248"/>
        <v>0</v>
      </c>
      <c r="U1095" s="31">
        <f t="shared" si="248"/>
        <v>0</v>
      </c>
      <c r="V1095" s="365">
        <f t="shared" si="248"/>
        <v>0</v>
      </c>
      <c r="W1095" s="365">
        <f t="shared" si="248"/>
        <v>0</v>
      </c>
      <c r="Y1095"/>
    </row>
    <row r="1096" spans="1:25" outlineLevel="1" x14ac:dyDescent="0.25">
      <c r="A1096" s="212"/>
      <c r="B1096" s="489"/>
      <c r="C1096" s="485"/>
      <c r="D1096" s="485"/>
      <c r="E1096" s="485"/>
      <c r="F1096" s="301" t="s">
        <v>157</v>
      </c>
      <c r="G1096" s="101">
        <f>SUM('2. NCCF CAD'!G1096,'3. NCCF USD'!G1096,'4. NCCF EUR'!G1096,'5. NCCF GBP'!G1096,'6. NCCF Autres (inclus)'!G1096)</f>
        <v>0</v>
      </c>
      <c r="H1096" s="102">
        <f>SUM('2. NCCF CAD'!H1096,'3. NCCF USD'!H1096,'4. NCCF EUR'!H1096,'5. NCCF GBP'!H1096,'6. NCCF Autres (inclus)'!H1096)</f>
        <v>0</v>
      </c>
      <c r="I1096" s="98">
        <f>SUM('2. NCCF CAD'!I1096,'3. NCCF USD'!I1096,'4. NCCF EUR'!I1096,'5. NCCF GBP'!I1096,'6. NCCF Autres (inclus)'!I1096)</f>
        <v>0</v>
      </c>
      <c r="J1096" s="98">
        <f>SUM('2. NCCF CAD'!J1096,'3. NCCF USD'!J1096,'4. NCCF EUR'!J1096,'5. NCCF GBP'!J1096,'6. NCCF Autres (inclus)'!J1096)</f>
        <v>0</v>
      </c>
      <c r="K1096" s="104">
        <f>SUM('2. NCCF CAD'!K1096,'3. NCCF USD'!K1096,'4. NCCF EUR'!K1096,'5. NCCF GBP'!K1096,'6. NCCF Autres (inclus)'!K1096)</f>
        <v>0</v>
      </c>
      <c r="L1096" s="105">
        <f>SUM('2. NCCF CAD'!L1096,'3. NCCF USD'!L1096,'4. NCCF EUR'!L1096,'5. NCCF GBP'!L1096,'6. NCCF Autres (inclus)'!L1096)</f>
        <v>0</v>
      </c>
      <c r="M1096" s="98">
        <f>SUM('2. NCCF CAD'!M1096,'3. NCCF USD'!M1096,'4. NCCF EUR'!M1096,'5. NCCF GBP'!M1096,'6. NCCF Autres (inclus)'!M1096)</f>
        <v>0</v>
      </c>
      <c r="N1096" s="98">
        <f>SUM('2. NCCF CAD'!N1096,'3. NCCF USD'!N1096,'4. NCCF EUR'!N1096,'5. NCCF GBP'!N1096,'6. NCCF Autres (inclus)'!N1096)</f>
        <v>0</v>
      </c>
      <c r="O1096" s="98">
        <f>SUM('2. NCCF CAD'!O1096,'3. NCCF USD'!O1096,'4. NCCF EUR'!O1096,'5. NCCF GBP'!O1096,'6. NCCF Autres (inclus)'!O1096)</f>
        <v>0</v>
      </c>
      <c r="P1096" s="98">
        <f>SUM('2. NCCF CAD'!P1096,'3. NCCF USD'!P1096,'4. NCCF EUR'!P1096,'5. NCCF GBP'!P1096,'6. NCCF Autres (inclus)'!P1096)</f>
        <v>0</v>
      </c>
      <c r="Q1096" s="98">
        <f>SUM('2. NCCF CAD'!Q1096,'3. NCCF USD'!Q1096,'4. NCCF EUR'!Q1096,'5. NCCF GBP'!Q1096,'6. NCCF Autres (inclus)'!Q1096)</f>
        <v>0</v>
      </c>
      <c r="R1096" s="98">
        <f>SUM('2. NCCF CAD'!R1096,'3. NCCF USD'!R1096,'4. NCCF EUR'!R1096,'5. NCCF GBP'!R1096,'6. NCCF Autres (inclus)'!R1096)</f>
        <v>0</v>
      </c>
      <c r="S1096" s="98">
        <f>SUM('2. NCCF CAD'!S1096,'3. NCCF USD'!S1096,'4. NCCF EUR'!S1096,'5. NCCF GBP'!S1096,'6. NCCF Autres (inclus)'!S1096)</f>
        <v>0</v>
      </c>
      <c r="T1096" s="98">
        <f>SUM('2. NCCF CAD'!T1096,'3. NCCF USD'!T1096,'4. NCCF EUR'!T1096,'5. NCCF GBP'!T1096,'6. NCCF Autres (inclus)'!T1096)</f>
        <v>0</v>
      </c>
      <c r="U1096" s="98">
        <f>SUM('2. NCCF CAD'!U1096,'3. NCCF USD'!U1096,'4. NCCF EUR'!U1096,'5. NCCF GBP'!U1096,'6. NCCF Autres (inclus)'!U1096)</f>
        <v>0</v>
      </c>
      <c r="V1096" s="106">
        <f>SUM('2. NCCF CAD'!V1096,'3. NCCF USD'!V1096,'4. NCCF EUR'!V1096,'5. NCCF GBP'!V1096,'6. NCCF Autres (inclus)'!V1096)</f>
        <v>0</v>
      </c>
      <c r="W1096" s="37">
        <f>SUM('2. NCCF CAD'!W1096,'3. NCCF USD'!W1096,'4. NCCF EUR'!W1096,'5. NCCF GBP'!W1096,'6. NCCF Autres (inclus)'!W1096)</f>
        <v>0</v>
      </c>
      <c r="Y1096"/>
    </row>
    <row r="1097" spans="1:25" outlineLevel="1" x14ac:dyDescent="0.25">
      <c r="A1097" s="212"/>
      <c r="B1097" s="465"/>
      <c r="C1097" s="275"/>
      <c r="D1097" s="275"/>
      <c r="E1097" s="275"/>
      <c r="F1097" s="301" t="s">
        <v>158</v>
      </c>
      <c r="G1097" s="101">
        <f>SUM('2. NCCF CAD'!G1097,'3. NCCF USD'!G1097,'4. NCCF EUR'!G1097,'5. NCCF GBP'!G1097,'6. NCCF Autres (inclus)'!G1097)</f>
        <v>0</v>
      </c>
      <c r="H1097" s="102">
        <f>SUM('2. NCCF CAD'!H1097,'3. NCCF USD'!H1097,'4. NCCF EUR'!H1097,'5. NCCF GBP'!H1097,'6. NCCF Autres (inclus)'!H1097)</f>
        <v>0</v>
      </c>
      <c r="I1097" s="98">
        <f>SUM('2. NCCF CAD'!I1097,'3. NCCF USD'!I1097,'4. NCCF EUR'!I1097,'5. NCCF GBP'!I1097,'6. NCCF Autres (inclus)'!I1097)</f>
        <v>0</v>
      </c>
      <c r="J1097" s="98">
        <f>SUM('2. NCCF CAD'!J1097,'3. NCCF USD'!J1097,'4. NCCF EUR'!J1097,'5. NCCF GBP'!J1097,'6. NCCF Autres (inclus)'!J1097)</f>
        <v>0</v>
      </c>
      <c r="K1097" s="104">
        <f>SUM('2. NCCF CAD'!K1097,'3. NCCF USD'!K1097,'4. NCCF EUR'!K1097,'5. NCCF GBP'!K1097,'6. NCCF Autres (inclus)'!K1097)</f>
        <v>0</v>
      </c>
      <c r="L1097" s="105">
        <f>SUM('2. NCCF CAD'!L1097,'3. NCCF USD'!L1097,'4. NCCF EUR'!L1097,'5. NCCF GBP'!L1097,'6. NCCF Autres (inclus)'!L1097)</f>
        <v>0</v>
      </c>
      <c r="M1097" s="98">
        <f>SUM('2. NCCF CAD'!M1097,'3. NCCF USD'!M1097,'4. NCCF EUR'!M1097,'5. NCCF GBP'!M1097,'6. NCCF Autres (inclus)'!M1097)</f>
        <v>0</v>
      </c>
      <c r="N1097" s="98">
        <f>SUM('2. NCCF CAD'!N1097,'3. NCCF USD'!N1097,'4. NCCF EUR'!N1097,'5. NCCF GBP'!N1097,'6. NCCF Autres (inclus)'!N1097)</f>
        <v>0</v>
      </c>
      <c r="O1097" s="98">
        <f>SUM('2. NCCF CAD'!O1097,'3. NCCF USD'!O1097,'4. NCCF EUR'!O1097,'5. NCCF GBP'!O1097,'6. NCCF Autres (inclus)'!O1097)</f>
        <v>0</v>
      </c>
      <c r="P1097" s="98">
        <f>SUM('2. NCCF CAD'!P1097,'3. NCCF USD'!P1097,'4. NCCF EUR'!P1097,'5. NCCF GBP'!P1097,'6. NCCF Autres (inclus)'!P1097)</f>
        <v>0</v>
      </c>
      <c r="Q1097" s="98">
        <f>SUM('2. NCCF CAD'!Q1097,'3. NCCF USD'!Q1097,'4. NCCF EUR'!Q1097,'5. NCCF GBP'!Q1097,'6. NCCF Autres (inclus)'!Q1097)</f>
        <v>0</v>
      </c>
      <c r="R1097" s="98">
        <f>SUM('2. NCCF CAD'!R1097,'3. NCCF USD'!R1097,'4. NCCF EUR'!R1097,'5. NCCF GBP'!R1097,'6. NCCF Autres (inclus)'!R1097)</f>
        <v>0</v>
      </c>
      <c r="S1097" s="98">
        <f>SUM('2. NCCF CAD'!S1097,'3. NCCF USD'!S1097,'4. NCCF EUR'!S1097,'5. NCCF GBP'!S1097,'6. NCCF Autres (inclus)'!S1097)</f>
        <v>0</v>
      </c>
      <c r="T1097" s="98">
        <f>SUM('2. NCCF CAD'!T1097,'3. NCCF USD'!T1097,'4. NCCF EUR'!T1097,'5. NCCF GBP'!T1097,'6. NCCF Autres (inclus)'!T1097)</f>
        <v>0</v>
      </c>
      <c r="U1097" s="98">
        <f>SUM('2. NCCF CAD'!U1097,'3. NCCF USD'!U1097,'4. NCCF EUR'!U1097,'5. NCCF GBP'!U1097,'6. NCCF Autres (inclus)'!U1097)</f>
        <v>0</v>
      </c>
      <c r="V1097" s="106">
        <f>SUM('2. NCCF CAD'!V1097,'3. NCCF USD'!V1097,'4. NCCF EUR'!V1097,'5. NCCF GBP'!V1097,'6. NCCF Autres (inclus)'!V1097)</f>
        <v>0</v>
      </c>
      <c r="W1097" s="37">
        <f>SUM('2. NCCF CAD'!W1097,'3. NCCF USD'!W1097,'4. NCCF EUR'!W1097,'5. NCCF GBP'!W1097,'6. NCCF Autres (inclus)'!W1097)</f>
        <v>0</v>
      </c>
      <c r="Y1097"/>
    </row>
    <row r="1098" spans="1:25" outlineLevel="1" x14ac:dyDescent="0.25">
      <c r="A1098" s="212"/>
      <c r="B1098" s="465"/>
      <c r="C1098" s="275"/>
      <c r="D1098" s="275"/>
      <c r="E1098" s="275"/>
      <c r="F1098" s="277" t="s">
        <v>159</v>
      </c>
      <c r="G1098" s="101">
        <f>SUM('2. NCCF CAD'!G1098,'3. NCCF USD'!G1098,'4. NCCF EUR'!G1098,'5. NCCF GBP'!G1098,'6. NCCF Autres (inclus)'!G1098)</f>
        <v>0</v>
      </c>
      <c r="H1098" s="102">
        <f>SUM('2. NCCF CAD'!H1098,'3. NCCF USD'!H1098,'4. NCCF EUR'!H1098,'5. NCCF GBP'!H1098,'6. NCCF Autres (inclus)'!H1098)</f>
        <v>0</v>
      </c>
      <c r="I1098" s="98">
        <f>SUM('2. NCCF CAD'!I1098,'3. NCCF USD'!I1098,'4. NCCF EUR'!I1098,'5. NCCF GBP'!I1098,'6. NCCF Autres (inclus)'!I1098)</f>
        <v>0</v>
      </c>
      <c r="J1098" s="98">
        <f>SUM('2. NCCF CAD'!J1098,'3. NCCF USD'!J1098,'4. NCCF EUR'!J1098,'5. NCCF GBP'!J1098,'6. NCCF Autres (inclus)'!J1098)</f>
        <v>0</v>
      </c>
      <c r="K1098" s="104">
        <f>SUM('2. NCCF CAD'!K1098,'3. NCCF USD'!K1098,'4. NCCF EUR'!K1098,'5. NCCF GBP'!K1098,'6. NCCF Autres (inclus)'!K1098)</f>
        <v>0</v>
      </c>
      <c r="L1098" s="105">
        <f>SUM('2. NCCF CAD'!L1098,'3. NCCF USD'!L1098,'4. NCCF EUR'!L1098,'5. NCCF GBP'!L1098,'6. NCCF Autres (inclus)'!L1098)</f>
        <v>0</v>
      </c>
      <c r="M1098" s="98">
        <f>SUM('2. NCCF CAD'!M1098,'3. NCCF USD'!M1098,'4. NCCF EUR'!M1098,'5. NCCF GBP'!M1098,'6. NCCF Autres (inclus)'!M1098)</f>
        <v>0</v>
      </c>
      <c r="N1098" s="98">
        <f>SUM('2. NCCF CAD'!N1098,'3. NCCF USD'!N1098,'4. NCCF EUR'!N1098,'5. NCCF GBP'!N1098,'6. NCCF Autres (inclus)'!N1098)</f>
        <v>0</v>
      </c>
      <c r="O1098" s="98">
        <f>SUM('2. NCCF CAD'!O1098,'3. NCCF USD'!O1098,'4. NCCF EUR'!O1098,'5. NCCF GBP'!O1098,'6. NCCF Autres (inclus)'!O1098)</f>
        <v>0</v>
      </c>
      <c r="P1098" s="98">
        <f>SUM('2. NCCF CAD'!P1098,'3. NCCF USD'!P1098,'4. NCCF EUR'!P1098,'5. NCCF GBP'!P1098,'6. NCCF Autres (inclus)'!P1098)</f>
        <v>0</v>
      </c>
      <c r="Q1098" s="98">
        <f>SUM('2. NCCF CAD'!Q1098,'3. NCCF USD'!Q1098,'4. NCCF EUR'!Q1098,'5. NCCF GBP'!Q1098,'6. NCCF Autres (inclus)'!Q1098)</f>
        <v>0</v>
      </c>
      <c r="R1098" s="98">
        <f>SUM('2. NCCF CAD'!R1098,'3. NCCF USD'!R1098,'4. NCCF EUR'!R1098,'5. NCCF GBP'!R1098,'6. NCCF Autres (inclus)'!R1098)</f>
        <v>0</v>
      </c>
      <c r="S1098" s="98">
        <f>SUM('2. NCCF CAD'!S1098,'3. NCCF USD'!S1098,'4. NCCF EUR'!S1098,'5. NCCF GBP'!S1098,'6. NCCF Autres (inclus)'!S1098)</f>
        <v>0</v>
      </c>
      <c r="T1098" s="98">
        <f>SUM('2. NCCF CAD'!T1098,'3. NCCF USD'!T1098,'4. NCCF EUR'!T1098,'5. NCCF GBP'!T1098,'6. NCCF Autres (inclus)'!T1098)</f>
        <v>0</v>
      </c>
      <c r="U1098" s="98">
        <f>SUM('2. NCCF CAD'!U1098,'3. NCCF USD'!U1098,'4. NCCF EUR'!U1098,'5. NCCF GBP'!U1098,'6. NCCF Autres (inclus)'!U1098)</f>
        <v>0</v>
      </c>
      <c r="V1098" s="106">
        <f>SUM('2. NCCF CAD'!V1098,'3. NCCF USD'!V1098,'4. NCCF EUR'!V1098,'5. NCCF GBP'!V1098,'6. NCCF Autres (inclus)'!V1098)</f>
        <v>0</v>
      </c>
      <c r="W1098" s="37">
        <f>SUM('2. NCCF CAD'!W1098,'3. NCCF USD'!W1098,'4. NCCF EUR'!W1098,'5. NCCF GBP'!W1098,'6. NCCF Autres (inclus)'!W1098)</f>
        <v>0</v>
      </c>
      <c r="Y1098"/>
    </row>
    <row r="1099" spans="1:25" outlineLevel="1" x14ac:dyDescent="0.25">
      <c r="A1099" s="212"/>
      <c r="B1099" s="465"/>
      <c r="C1099" s="275"/>
      <c r="D1099" s="275"/>
      <c r="E1099" s="275"/>
      <c r="F1099" s="277" t="s">
        <v>359</v>
      </c>
      <c r="G1099" s="101">
        <f>SUM('2. NCCF CAD'!G1099,'3. NCCF USD'!G1099,'4. NCCF EUR'!G1099,'5. NCCF GBP'!G1099,'6. NCCF Autres (inclus)'!G1099)</f>
        <v>0</v>
      </c>
      <c r="H1099" s="102">
        <f>SUM('2. NCCF CAD'!H1099,'3. NCCF USD'!H1099,'4. NCCF EUR'!H1099,'5. NCCF GBP'!H1099,'6. NCCF Autres (inclus)'!H1099)</f>
        <v>0</v>
      </c>
      <c r="I1099" s="98">
        <f>SUM('2. NCCF CAD'!I1099,'3. NCCF USD'!I1099,'4. NCCF EUR'!I1099,'5. NCCF GBP'!I1099,'6. NCCF Autres (inclus)'!I1099)</f>
        <v>0</v>
      </c>
      <c r="J1099" s="98">
        <f>SUM('2. NCCF CAD'!J1099,'3. NCCF USD'!J1099,'4. NCCF EUR'!J1099,'5. NCCF GBP'!J1099,'6. NCCF Autres (inclus)'!J1099)</f>
        <v>0</v>
      </c>
      <c r="K1099" s="104">
        <f>SUM('2. NCCF CAD'!K1099,'3. NCCF USD'!K1099,'4. NCCF EUR'!K1099,'5. NCCF GBP'!K1099,'6. NCCF Autres (inclus)'!K1099)</f>
        <v>0</v>
      </c>
      <c r="L1099" s="105">
        <f>SUM('2. NCCF CAD'!L1099,'3. NCCF USD'!L1099,'4. NCCF EUR'!L1099,'5. NCCF GBP'!L1099,'6. NCCF Autres (inclus)'!L1099)</f>
        <v>0</v>
      </c>
      <c r="M1099" s="98">
        <f>SUM('2. NCCF CAD'!M1099,'3. NCCF USD'!M1099,'4. NCCF EUR'!M1099,'5. NCCF GBP'!M1099,'6. NCCF Autres (inclus)'!M1099)</f>
        <v>0</v>
      </c>
      <c r="N1099" s="98">
        <f>SUM('2. NCCF CAD'!N1099,'3. NCCF USD'!N1099,'4. NCCF EUR'!N1099,'5. NCCF GBP'!N1099,'6. NCCF Autres (inclus)'!N1099)</f>
        <v>0</v>
      </c>
      <c r="O1099" s="98">
        <f>SUM('2. NCCF CAD'!O1099,'3. NCCF USD'!O1099,'4. NCCF EUR'!O1099,'5. NCCF GBP'!O1099,'6. NCCF Autres (inclus)'!O1099)</f>
        <v>0</v>
      </c>
      <c r="P1099" s="98">
        <f>SUM('2. NCCF CAD'!P1099,'3. NCCF USD'!P1099,'4. NCCF EUR'!P1099,'5. NCCF GBP'!P1099,'6. NCCF Autres (inclus)'!P1099)</f>
        <v>0</v>
      </c>
      <c r="Q1099" s="98">
        <f>SUM('2. NCCF CAD'!Q1099,'3. NCCF USD'!Q1099,'4. NCCF EUR'!Q1099,'5. NCCF GBP'!Q1099,'6. NCCF Autres (inclus)'!Q1099)</f>
        <v>0</v>
      </c>
      <c r="R1099" s="98">
        <f>SUM('2. NCCF CAD'!R1099,'3. NCCF USD'!R1099,'4. NCCF EUR'!R1099,'5. NCCF GBP'!R1099,'6. NCCF Autres (inclus)'!R1099)</f>
        <v>0</v>
      </c>
      <c r="S1099" s="98">
        <f>SUM('2. NCCF CAD'!S1099,'3. NCCF USD'!S1099,'4. NCCF EUR'!S1099,'5. NCCF GBP'!S1099,'6. NCCF Autres (inclus)'!S1099)</f>
        <v>0</v>
      </c>
      <c r="T1099" s="98">
        <f>SUM('2. NCCF CAD'!T1099,'3. NCCF USD'!T1099,'4. NCCF EUR'!T1099,'5. NCCF GBP'!T1099,'6. NCCF Autres (inclus)'!T1099)</f>
        <v>0</v>
      </c>
      <c r="U1099" s="98">
        <f>SUM('2. NCCF CAD'!U1099,'3. NCCF USD'!U1099,'4. NCCF EUR'!U1099,'5. NCCF GBP'!U1099,'6. NCCF Autres (inclus)'!U1099)</f>
        <v>0</v>
      </c>
      <c r="V1099" s="106">
        <f>SUM('2. NCCF CAD'!V1099,'3. NCCF USD'!V1099,'4. NCCF EUR'!V1099,'5. NCCF GBP'!V1099,'6. NCCF Autres (inclus)'!V1099)</f>
        <v>0</v>
      </c>
      <c r="W1099" s="37">
        <f>SUM('2. NCCF CAD'!W1099,'3. NCCF USD'!W1099,'4. NCCF EUR'!W1099,'5. NCCF GBP'!W1099,'6. NCCF Autres (inclus)'!W1099)</f>
        <v>0</v>
      </c>
      <c r="Y1099"/>
    </row>
    <row r="1100" spans="1:25" outlineLevel="1" x14ac:dyDescent="0.25">
      <c r="A1100" s="212"/>
      <c r="B1100" s="465"/>
      <c r="C1100" s="275"/>
      <c r="D1100" s="275"/>
      <c r="E1100" s="275"/>
      <c r="F1100" s="277" t="s">
        <v>161</v>
      </c>
      <c r="G1100" s="101">
        <f>SUM('2. NCCF CAD'!G1100,'3. NCCF USD'!G1100,'4. NCCF EUR'!G1100,'5. NCCF GBP'!G1100,'6. NCCF Autres (inclus)'!G1100)</f>
        <v>0</v>
      </c>
      <c r="H1100" s="102">
        <f>SUM('2. NCCF CAD'!H1100,'3. NCCF USD'!H1100,'4. NCCF EUR'!H1100,'5. NCCF GBP'!H1100,'6. NCCF Autres (inclus)'!H1100)</f>
        <v>0</v>
      </c>
      <c r="I1100" s="98">
        <f>SUM('2. NCCF CAD'!I1100,'3. NCCF USD'!I1100,'4. NCCF EUR'!I1100,'5. NCCF GBP'!I1100,'6. NCCF Autres (inclus)'!I1100)</f>
        <v>0</v>
      </c>
      <c r="J1100" s="98">
        <f>SUM('2. NCCF CAD'!J1100,'3. NCCF USD'!J1100,'4. NCCF EUR'!J1100,'5. NCCF GBP'!J1100,'6. NCCF Autres (inclus)'!J1100)</f>
        <v>0</v>
      </c>
      <c r="K1100" s="104">
        <f>SUM('2. NCCF CAD'!K1100,'3. NCCF USD'!K1100,'4. NCCF EUR'!K1100,'5. NCCF GBP'!K1100,'6. NCCF Autres (inclus)'!K1100)</f>
        <v>0</v>
      </c>
      <c r="L1100" s="105">
        <f>SUM('2. NCCF CAD'!L1100,'3. NCCF USD'!L1100,'4. NCCF EUR'!L1100,'5. NCCF GBP'!L1100,'6. NCCF Autres (inclus)'!L1100)</f>
        <v>0</v>
      </c>
      <c r="M1100" s="98">
        <f>SUM('2. NCCF CAD'!M1100,'3. NCCF USD'!M1100,'4. NCCF EUR'!M1100,'5. NCCF GBP'!M1100,'6. NCCF Autres (inclus)'!M1100)</f>
        <v>0</v>
      </c>
      <c r="N1100" s="98">
        <f>SUM('2. NCCF CAD'!N1100,'3. NCCF USD'!N1100,'4. NCCF EUR'!N1100,'5. NCCF GBP'!N1100,'6. NCCF Autres (inclus)'!N1100)</f>
        <v>0</v>
      </c>
      <c r="O1100" s="98">
        <f>SUM('2. NCCF CAD'!O1100,'3. NCCF USD'!O1100,'4. NCCF EUR'!O1100,'5. NCCF GBP'!O1100,'6. NCCF Autres (inclus)'!O1100)</f>
        <v>0</v>
      </c>
      <c r="P1100" s="98">
        <f>SUM('2. NCCF CAD'!P1100,'3. NCCF USD'!P1100,'4. NCCF EUR'!P1100,'5. NCCF GBP'!P1100,'6. NCCF Autres (inclus)'!P1100)</f>
        <v>0</v>
      </c>
      <c r="Q1100" s="98">
        <f>SUM('2. NCCF CAD'!Q1100,'3. NCCF USD'!Q1100,'4. NCCF EUR'!Q1100,'5. NCCF GBP'!Q1100,'6. NCCF Autres (inclus)'!Q1100)</f>
        <v>0</v>
      </c>
      <c r="R1100" s="98">
        <f>SUM('2. NCCF CAD'!R1100,'3. NCCF USD'!R1100,'4. NCCF EUR'!R1100,'5. NCCF GBP'!R1100,'6. NCCF Autres (inclus)'!R1100)</f>
        <v>0</v>
      </c>
      <c r="S1100" s="98">
        <f>SUM('2. NCCF CAD'!S1100,'3. NCCF USD'!S1100,'4. NCCF EUR'!S1100,'5. NCCF GBP'!S1100,'6. NCCF Autres (inclus)'!S1100)</f>
        <v>0</v>
      </c>
      <c r="T1100" s="98">
        <f>SUM('2. NCCF CAD'!T1100,'3. NCCF USD'!T1100,'4. NCCF EUR'!T1100,'5. NCCF GBP'!T1100,'6. NCCF Autres (inclus)'!T1100)</f>
        <v>0</v>
      </c>
      <c r="U1100" s="98">
        <f>SUM('2. NCCF CAD'!U1100,'3. NCCF USD'!U1100,'4. NCCF EUR'!U1100,'5. NCCF GBP'!U1100,'6. NCCF Autres (inclus)'!U1100)</f>
        <v>0</v>
      </c>
      <c r="V1100" s="106">
        <f>SUM('2. NCCF CAD'!V1100,'3. NCCF USD'!V1100,'4. NCCF EUR'!V1100,'5. NCCF GBP'!V1100,'6. NCCF Autres (inclus)'!V1100)</f>
        <v>0</v>
      </c>
      <c r="W1100" s="37">
        <f>SUM('2. NCCF CAD'!W1100,'3. NCCF USD'!W1100,'4. NCCF EUR'!W1100,'5. NCCF GBP'!W1100,'6. NCCF Autres (inclus)'!W1100)</f>
        <v>0</v>
      </c>
      <c r="Y1100"/>
    </row>
    <row r="1101" spans="1:25" outlineLevel="1" x14ac:dyDescent="0.25">
      <c r="A1101" s="212"/>
      <c r="B1101" s="465"/>
      <c r="C1101" s="275"/>
      <c r="D1101" s="275"/>
      <c r="E1101" s="275"/>
      <c r="F1101" s="274" t="s">
        <v>360</v>
      </c>
      <c r="G1101" s="101">
        <f>SUM('2. NCCF CAD'!G1101,'3. NCCF USD'!G1101,'4. NCCF EUR'!G1101,'5. NCCF GBP'!G1101,'6. NCCF Autres (inclus)'!G1101)</f>
        <v>0</v>
      </c>
      <c r="H1101" s="102">
        <f>SUM('2. NCCF CAD'!H1101,'3. NCCF USD'!H1101,'4. NCCF EUR'!H1101,'5. NCCF GBP'!H1101,'6. NCCF Autres (inclus)'!H1101)</f>
        <v>0</v>
      </c>
      <c r="I1101" s="98">
        <f>SUM('2. NCCF CAD'!I1101,'3. NCCF USD'!I1101,'4. NCCF EUR'!I1101,'5. NCCF GBP'!I1101,'6. NCCF Autres (inclus)'!I1101)</f>
        <v>0</v>
      </c>
      <c r="J1101" s="98">
        <f>SUM('2. NCCF CAD'!J1101,'3. NCCF USD'!J1101,'4. NCCF EUR'!J1101,'5. NCCF GBP'!J1101,'6. NCCF Autres (inclus)'!J1101)</f>
        <v>0</v>
      </c>
      <c r="K1101" s="104">
        <f>SUM('2. NCCF CAD'!K1101,'3. NCCF USD'!K1101,'4. NCCF EUR'!K1101,'5. NCCF GBP'!K1101,'6. NCCF Autres (inclus)'!K1101)</f>
        <v>0</v>
      </c>
      <c r="L1101" s="105">
        <f>SUM('2. NCCF CAD'!L1101,'3. NCCF USD'!L1101,'4. NCCF EUR'!L1101,'5. NCCF GBP'!L1101,'6. NCCF Autres (inclus)'!L1101)</f>
        <v>0</v>
      </c>
      <c r="M1101" s="98">
        <f>SUM('2. NCCF CAD'!M1101,'3. NCCF USD'!M1101,'4. NCCF EUR'!M1101,'5. NCCF GBP'!M1101,'6. NCCF Autres (inclus)'!M1101)</f>
        <v>0</v>
      </c>
      <c r="N1101" s="98">
        <f>SUM('2. NCCF CAD'!N1101,'3. NCCF USD'!N1101,'4. NCCF EUR'!N1101,'5. NCCF GBP'!N1101,'6. NCCF Autres (inclus)'!N1101)</f>
        <v>0</v>
      </c>
      <c r="O1101" s="98">
        <f>SUM('2. NCCF CAD'!O1101,'3. NCCF USD'!O1101,'4. NCCF EUR'!O1101,'5. NCCF GBP'!O1101,'6. NCCF Autres (inclus)'!O1101)</f>
        <v>0</v>
      </c>
      <c r="P1101" s="98">
        <f>SUM('2. NCCF CAD'!P1101,'3. NCCF USD'!P1101,'4. NCCF EUR'!P1101,'5. NCCF GBP'!P1101,'6. NCCF Autres (inclus)'!P1101)</f>
        <v>0</v>
      </c>
      <c r="Q1101" s="98">
        <f>SUM('2. NCCF CAD'!Q1101,'3. NCCF USD'!Q1101,'4. NCCF EUR'!Q1101,'5. NCCF GBP'!Q1101,'6. NCCF Autres (inclus)'!Q1101)</f>
        <v>0</v>
      </c>
      <c r="R1101" s="98">
        <f>SUM('2. NCCF CAD'!R1101,'3. NCCF USD'!R1101,'4. NCCF EUR'!R1101,'5. NCCF GBP'!R1101,'6. NCCF Autres (inclus)'!R1101)</f>
        <v>0</v>
      </c>
      <c r="S1101" s="98">
        <f>SUM('2. NCCF CAD'!S1101,'3. NCCF USD'!S1101,'4. NCCF EUR'!S1101,'5. NCCF GBP'!S1101,'6. NCCF Autres (inclus)'!S1101)</f>
        <v>0</v>
      </c>
      <c r="T1101" s="98">
        <f>SUM('2. NCCF CAD'!T1101,'3. NCCF USD'!T1101,'4. NCCF EUR'!T1101,'5. NCCF GBP'!T1101,'6. NCCF Autres (inclus)'!T1101)</f>
        <v>0</v>
      </c>
      <c r="U1101" s="98">
        <f>SUM('2. NCCF CAD'!U1101,'3. NCCF USD'!U1101,'4. NCCF EUR'!U1101,'5. NCCF GBP'!U1101,'6. NCCF Autres (inclus)'!U1101)</f>
        <v>0</v>
      </c>
      <c r="V1101" s="106">
        <f>SUM('2. NCCF CAD'!V1101,'3. NCCF USD'!V1101,'4. NCCF EUR'!V1101,'5. NCCF GBP'!V1101,'6. NCCF Autres (inclus)'!V1101)</f>
        <v>0</v>
      </c>
      <c r="W1101" s="37">
        <f>SUM('2. NCCF CAD'!W1101,'3. NCCF USD'!W1101,'4. NCCF EUR'!W1101,'5. NCCF GBP'!W1101,'6. NCCF Autres (inclus)'!W1101)</f>
        <v>0</v>
      </c>
      <c r="Y1101"/>
    </row>
    <row r="1102" spans="1:25" outlineLevel="1" x14ac:dyDescent="0.25">
      <c r="A1102" s="212"/>
      <c r="B1102" s="465"/>
      <c r="C1102" s="275"/>
      <c r="D1102" s="275"/>
      <c r="E1102" s="275"/>
      <c r="F1102" s="274" t="s">
        <v>361</v>
      </c>
      <c r="G1102" s="101">
        <f>SUM('2. NCCF CAD'!G1102,'3. NCCF USD'!G1102,'4. NCCF EUR'!G1102,'5. NCCF GBP'!G1102,'6. NCCF Autres (inclus)'!G1102)</f>
        <v>0</v>
      </c>
      <c r="H1102" s="102">
        <f>SUM('2. NCCF CAD'!H1102,'3. NCCF USD'!H1102,'4. NCCF EUR'!H1102,'5. NCCF GBP'!H1102,'6. NCCF Autres (inclus)'!H1102)</f>
        <v>0</v>
      </c>
      <c r="I1102" s="98">
        <f>SUM('2. NCCF CAD'!I1102,'3. NCCF USD'!I1102,'4. NCCF EUR'!I1102,'5. NCCF GBP'!I1102,'6. NCCF Autres (inclus)'!I1102)</f>
        <v>0</v>
      </c>
      <c r="J1102" s="98">
        <f>SUM('2. NCCF CAD'!J1102,'3. NCCF USD'!J1102,'4. NCCF EUR'!J1102,'5. NCCF GBP'!J1102,'6. NCCF Autres (inclus)'!J1102)</f>
        <v>0</v>
      </c>
      <c r="K1102" s="104">
        <f>SUM('2. NCCF CAD'!K1102,'3. NCCF USD'!K1102,'4. NCCF EUR'!K1102,'5. NCCF GBP'!K1102,'6. NCCF Autres (inclus)'!K1102)</f>
        <v>0</v>
      </c>
      <c r="L1102" s="105">
        <f>SUM('2. NCCF CAD'!L1102,'3. NCCF USD'!L1102,'4. NCCF EUR'!L1102,'5. NCCF GBP'!L1102,'6. NCCF Autres (inclus)'!L1102)</f>
        <v>0</v>
      </c>
      <c r="M1102" s="98">
        <f>SUM('2. NCCF CAD'!M1102,'3. NCCF USD'!M1102,'4. NCCF EUR'!M1102,'5. NCCF GBP'!M1102,'6. NCCF Autres (inclus)'!M1102)</f>
        <v>0</v>
      </c>
      <c r="N1102" s="98">
        <f>SUM('2. NCCF CAD'!N1102,'3. NCCF USD'!N1102,'4. NCCF EUR'!N1102,'5. NCCF GBP'!N1102,'6. NCCF Autres (inclus)'!N1102)</f>
        <v>0</v>
      </c>
      <c r="O1102" s="98">
        <f>SUM('2. NCCF CAD'!O1102,'3. NCCF USD'!O1102,'4. NCCF EUR'!O1102,'5. NCCF GBP'!O1102,'6. NCCF Autres (inclus)'!O1102)</f>
        <v>0</v>
      </c>
      <c r="P1102" s="98">
        <f>SUM('2. NCCF CAD'!P1102,'3. NCCF USD'!P1102,'4. NCCF EUR'!P1102,'5. NCCF GBP'!P1102,'6. NCCF Autres (inclus)'!P1102)</f>
        <v>0</v>
      </c>
      <c r="Q1102" s="98">
        <f>SUM('2. NCCF CAD'!Q1102,'3. NCCF USD'!Q1102,'4. NCCF EUR'!Q1102,'5. NCCF GBP'!Q1102,'6. NCCF Autres (inclus)'!Q1102)</f>
        <v>0</v>
      </c>
      <c r="R1102" s="98">
        <f>SUM('2. NCCF CAD'!R1102,'3. NCCF USD'!R1102,'4. NCCF EUR'!R1102,'5. NCCF GBP'!R1102,'6. NCCF Autres (inclus)'!R1102)</f>
        <v>0</v>
      </c>
      <c r="S1102" s="98">
        <f>SUM('2. NCCF CAD'!S1102,'3. NCCF USD'!S1102,'4. NCCF EUR'!S1102,'5. NCCF GBP'!S1102,'6. NCCF Autres (inclus)'!S1102)</f>
        <v>0</v>
      </c>
      <c r="T1102" s="98">
        <f>SUM('2. NCCF CAD'!T1102,'3. NCCF USD'!T1102,'4. NCCF EUR'!T1102,'5. NCCF GBP'!T1102,'6. NCCF Autres (inclus)'!T1102)</f>
        <v>0</v>
      </c>
      <c r="U1102" s="98">
        <f>SUM('2. NCCF CAD'!U1102,'3. NCCF USD'!U1102,'4. NCCF EUR'!U1102,'5. NCCF GBP'!U1102,'6. NCCF Autres (inclus)'!U1102)</f>
        <v>0</v>
      </c>
      <c r="V1102" s="106">
        <f>SUM('2. NCCF CAD'!V1102,'3. NCCF USD'!V1102,'4. NCCF EUR'!V1102,'5. NCCF GBP'!V1102,'6. NCCF Autres (inclus)'!V1102)</f>
        <v>0</v>
      </c>
      <c r="W1102" s="37">
        <f>SUM('2. NCCF CAD'!W1102,'3. NCCF USD'!W1102,'4. NCCF EUR'!W1102,'5. NCCF GBP'!W1102,'6. NCCF Autres (inclus)'!W1102)</f>
        <v>0</v>
      </c>
      <c r="Y1102"/>
    </row>
    <row r="1103" spans="1:25" x14ac:dyDescent="0.25">
      <c r="A1103" s="212"/>
      <c r="B1103" s="479"/>
      <c r="C1103" s="275"/>
      <c r="D1103" s="276" t="s">
        <v>164</v>
      </c>
      <c r="E1103" s="275"/>
      <c r="F1103" s="275"/>
      <c r="G1103" s="52"/>
      <c r="H1103" s="364"/>
      <c r="I1103" s="364"/>
      <c r="J1103" s="364"/>
      <c r="K1103" s="364"/>
      <c r="L1103" s="30"/>
      <c r="M1103" s="31"/>
      <c r="N1103" s="364"/>
      <c r="O1103" s="364"/>
      <c r="P1103" s="364"/>
      <c r="Q1103" s="364"/>
      <c r="R1103" s="364"/>
      <c r="S1103" s="364"/>
      <c r="T1103" s="364"/>
      <c r="U1103" s="364"/>
      <c r="V1103" s="365"/>
      <c r="W1103" s="366"/>
      <c r="Y1103"/>
    </row>
    <row r="1104" spans="1:25" x14ac:dyDescent="0.25">
      <c r="A1104" s="212"/>
      <c r="B1104" s="479"/>
      <c r="C1104" s="275"/>
      <c r="D1104" s="276"/>
      <c r="E1104" s="275" t="s">
        <v>165</v>
      </c>
      <c r="F1104" s="275"/>
      <c r="G1104" s="367">
        <f t="shared" ref="G1104:W1104" si="249">SUBTOTAL(9,G1105:G1110)</f>
        <v>0</v>
      </c>
      <c r="H1104" s="364">
        <f t="shared" si="249"/>
        <v>0</v>
      </c>
      <c r="I1104" s="364">
        <f t="shared" si="249"/>
        <v>0</v>
      </c>
      <c r="J1104" s="364">
        <f t="shared" si="249"/>
        <v>0</v>
      </c>
      <c r="K1104" s="364">
        <f t="shared" si="249"/>
        <v>0</v>
      </c>
      <c r="L1104" s="30">
        <f t="shared" si="249"/>
        <v>0</v>
      </c>
      <c r="M1104" s="31">
        <f t="shared" si="249"/>
        <v>0</v>
      </c>
      <c r="N1104" s="31">
        <f t="shared" si="249"/>
        <v>0</v>
      </c>
      <c r="O1104" s="31">
        <f t="shared" si="249"/>
        <v>0</v>
      </c>
      <c r="P1104" s="31">
        <f t="shared" si="249"/>
        <v>0</v>
      </c>
      <c r="Q1104" s="31">
        <f t="shared" si="249"/>
        <v>0</v>
      </c>
      <c r="R1104" s="31">
        <f t="shared" si="249"/>
        <v>0</v>
      </c>
      <c r="S1104" s="31">
        <f t="shared" si="249"/>
        <v>0</v>
      </c>
      <c r="T1104" s="31">
        <f t="shared" si="249"/>
        <v>0</v>
      </c>
      <c r="U1104" s="31">
        <f t="shared" si="249"/>
        <v>0</v>
      </c>
      <c r="V1104" s="365">
        <f t="shared" si="249"/>
        <v>0</v>
      </c>
      <c r="W1104" s="365">
        <f t="shared" si="249"/>
        <v>0</v>
      </c>
      <c r="Y1104"/>
    </row>
    <row r="1105" spans="1:25" outlineLevel="1" x14ac:dyDescent="0.25">
      <c r="A1105" s="212"/>
      <c r="B1105" s="465"/>
      <c r="C1105" s="275"/>
      <c r="D1105" s="275"/>
      <c r="E1105" s="273"/>
      <c r="F1105" s="277" t="s">
        <v>166</v>
      </c>
      <c r="G1105" s="101">
        <f>SUM('2. NCCF CAD'!G1105,'3. NCCF USD'!G1105,'4. NCCF EUR'!G1105,'5. NCCF GBP'!G1105,'6. NCCF Autres (inclus)'!G1105)</f>
        <v>0</v>
      </c>
      <c r="H1105" s="388">
        <f>SUM('2. NCCF CAD'!H1105,'3. NCCF USD'!H1105,'4. NCCF EUR'!H1105,'5. NCCF GBP'!H1105,'6. NCCF Autres (inclus)'!H1105)</f>
        <v>0</v>
      </c>
      <c r="I1105" s="392">
        <f>SUM('2. NCCF CAD'!I1105,'3. NCCF USD'!I1105,'4. NCCF EUR'!I1105,'5. NCCF GBP'!I1105,'6. NCCF Autres (inclus)'!I1105)</f>
        <v>0</v>
      </c>
      <c r="J1105" s="392">
        <f>SUM('2. NCCF CAD'!J1105,'3. NCCF USD'!J1105,'4. NCCF EUR'!J1105,'5. NCCF GBP'!J1105,'6. NCCF Autres (inclus)'!J1105)</f>
        <v>0</v>
      </c>
      <c r="K1105" s="396">
        <f>SUM('2. NCCF CAD'!K1105,'3. NCCF USD'!K1105,'4. NCCF EUR'!K1105,'5. NCCF GBP'!K1105,'6. NCCF Autres (inclus)'!K1105)</f>
        <v>0</v>
      </c>
      <c r="L1105" s="107">
        <f>SUM('2. NCCF CAD'!L1105,'3. NCCF USD'!L1105,'4. NCCF EUR'!L1105,'5. NCCF GBP'!L1105,'6. NCCF Autres (inclus)'!L1105)</f>
        <v>0</v>
      </c>
      <c r="M1105" s="108">
        <f>SUM('2. NCCF CAD'!M1105,'3. NCCF USD'!M1105,'4. NCCF EUR'!M1105,'5. NCCF GBP'!M1105,'6. NCCF Autres (inclus)'!M1105)</f>
        <v>0</v>
      </c>
      <c r="N1105" s="392">
        <f>SUM('2. NCCF CAD'!N1105,'3. NCCF USD'!N1105,'4. NCCF EUR'!N1105,'5. NCCF GBP'!N1105,'6. NCCF Autres (inclus)'!N1105)</f>
        <v>0</v>
      </c>
      <c r="O1105" s="392">
        <f>SUM('2. NCCF CAD'!O1105,'3. NCCF USD'!O1105,'4. NCCF EUR'!O1105,'5. NCCF GBP'!O1105,'6. NCCF Autres (inclus)'!O1105)</f>
        <v>0</v>
      </c>
      <c r="P1105" s="392">
        <f>SUM('2. NCCF CAD'!P1105,'3. NCCF USD'!P1105,'4. NCCF EUR'!P1105,'5. NCCF GBP'!P1105,'6. NCCF Autres (inclus)'!P1105)</f>
        <v>0</v>
      </c>
      <c r="Q1105" s="392">
        <f>SUM('2. NCCF CAD'!Q1105,'3. NCCF USD'!Q1105,'4. NCCF EUR'!Q1105,'5. NCCF GBP'!Q1105,'6. NCCF Autres (inclus)'!Q1105)</f>
        <v>0</v>
      </c>
      <c r="R1105" s="392">
        <f>SUM('2. NCCF CAD'!R1105,'3. NCCF USD'!R1105,'4. NCCF EUR'!R1105,'5. NCCF GBP'!R1105,'6. NCCF Autres (inclus)'!R1105)</f>
        <v>0</v>
      </c>
      <c r="S1105" s="392">
        <f>SUM('2. NCCF CAD'!S1105,'3. NCCF USD'!S1105,'4. NCCF EUR'!S1105,'5. NCCF GBP'!S1105,'6. NCCF Autres (inclus)'!S1105)</f>
        <v>0</v>
      </c>
      <c r="T1105" s="392">
        <f>SUM('2. NCCF CAD'!T1105,'3. NCCF USD'!T1105,'4. NCCF EUR'!T1105,'5. NCCF GBP'!T1105,'6. NCCF Autres (inclus)'!T1105)</f>
        <v>0</v>
      </c>
      <c r="U1105" s="392">
        <f>SUM('2. NCCF CAD'!U1105,'3. NCCF USD'!U1105,'4. NCCF EUR'!U1105,'5. NCCF GBP'!U1105,'6. NCCF Autres (inclus)'!U1105)</f>
        <v>0</v>
      </c>
      <c r="V1105" s="393">
        <f>SUM('2. NCCF CAD'!V1105,'3. NCCF USD'!V1105,'4. NCCF EUR'!V1105,'5. NCCF GBP'!V1105,'6. NCCF Autres (inclus)'!V1105)</f>
        <v>0</v>
      </c>
      <c r="W1105" s="409">
        <f>SUM('2. NCCF CAD'!W1105,'3. NCCF USD'!W1105,'4. NCCF EUR'!W1105,'5. NCCF GBP'!W1105,'6. NCCF Autres (inclus)'!W1105)</f>
        <v>0</v>
      </c>
      <c r="Y1105"/>
    </row>
    <row r="1106" spans="1:25" outlineLevel="1" x14ac:dyDescent="0.25">
      <c r="A1106" s="212"/>
      <c r="B1106" s="465"/>
      <c r="C1106" s="275"/>
      <c r="D1106" s="275"/>
      <c r="E1106" s="273"/>
      <c r="F1106" s="277" t="s">
        <v>167</v>
      </c>
      <c r="G1106" s="101">
        <f>SUM('2. NCCF CAD'!G1106,'3. NCCF USD'!G1106,'4. NCCF EUR'!G1106,'5. NCCF GBP'!G1106,'6. NCCF Autres (inclus)'!G1106)</f>
        <v>0</v>
      </c>
      <c r="H1106" s="388">
        <f>SUM('2. NCCF CAD'!H1106,'3. NCCF USD'!H1106,'4. NCCF EUR'!H1106,'5. NCCF GBP'!H1106,'6. NCCF Autres (inclus)'!H1106)</f>
        <v>0</v>
      </c>
      <c r="I1106" s="392">
        <f>SUM('2. NCCF CAD'!I1106,'3. NCCF USD'!I1106,'4. NCCF EUR'!I1106,'5. NCCF GBP'!I1106,'6. NCCF Autres (inclus)'!I1106)</f>
        <v>0</v>
      </c>
      <c r="J1106" s="392">
        <f>SUM('2. NCCF CAD'!J1106,'3. NCCF USD'!J1106,'4. NCCF EUR'!J1106,'5. NCCF GBP'!J1106,'6. NCCF Autres (inclus)'!J1106)</f>
        <v>0</v>
      </c>
      <c r="K1106" s="396">
        <f>SUM('2. NCCF CAD'!K1106,'3. NCCF USD'!K1106,'4. NCCF EUR'!K1106,'5. NCCF GBP'!K1106,'6. NCCF Autres (inclus)'!K1106)</f>
        <v>0</v>
      </c>
      <c r="L1106" s="107">
        <f>SUM('2. NCCF CAD'!L1106,'3. NCCF USD'!L1106,'4. NCCF EUR'!L1106,'5. NCCF GBP'!L1106,'6. NCCF Autres (inclus)'!L1106)</f>
        <v>0</v>
      </c>
      <c r="M1106" s="108">
        <f>SUM('2. NCCF CAD'!M1106,'3. NCCF USD'!M1106,'4. NCCF EUR'!M1106,'5. NCCF GBP'!M1106,'6. NCCF Autres (inclus)'!M1106)</f>
        <v>0</v>
      </c>
      <c r="N1106" s="392">
        <f>SUM('2. NCCF CAD'!N1106,'3. NCCF USD'!N1106,'4. NCCF EUR'!N1106,'5. NCCF GBP'!N1106,'6. NCCF Autres (inclus)'!N1106)</f>
        <v>0</v>
      </c>
      <c r="O1106" s="392">
        <f>SUM('2. NCCF CAD'!O1106,'3. NCCF USD'!O1106,'4. NCCF EUR'!O1106,'5. NCCF GBP'!O1106,'6. NCCF Autres (inclus)'!O1106)</f>
        <v>0</v>
      </c>
      <c r="P1106" s="392">
        <f>SUM('2. NCCF CAD'!P1106,'3. NCCF USD'!P1106,'4. NCCF EUR'!P1106,'5. NCCF GBP'!P1106,'6. NCCF Autres (inclus)'!P1106)</f>
        <v>0</v>
      </c>
      <c r="Q1106" s="392">
        <f>SUM('2. NCCF CAD'!Q1106,'3. NCCF USD'!Q1106,'4. NCCF EUR'!Q1106,'5. NCCF GBP'!Q1106,'6. NCCF Autres (inclus)'!Q1106)</f>
        <v>0</v>
      </c>
      <c r="R1106" s="392">
        <f>SUM('2. NCCF CAD'!R1106,'3. NCCF USD'!R1106,'4. NCCF EUR'!R1106,'5. NCCF GBP'!R1106,'6. NCCF Autres (inclus)'!R1106)</f>
        <v>0</v>
      </c>
      <c r="S1106" s="392">
        <f>SUM('2. NCCF CAD'!S1106,'3. NCCF USD'!S1106,'4. NCCF EUR'!S1106,'5. NCCF GBP'!S1106,'6. NCCF Autres (inclus)'!S1106)</f>
        <v>0</v>
      </c>
      <c r="T1106" s="392">
        <f>SUM('2. NCCF CAD'!T1106,'3. NCCF USD'!T1106,'4. NCCF EUR'!T1106,'5. NCCF GBP'!T1106,'6. NCCF Autres (inclus)'!T1106)</f>
        <v>0</v>
      </c>
      <c r="U1106" s="392">
        <f>SUM('2. NCCF CAD'!U1106,'3. NCCF USD'!U1106,'4. NCCF EUR'!U1106,'5. NCCF GBP'!U1106,'6. NCCF Autres (inclus)'!U1106)</f>
        <v>0</v>
      </c>
      <c r="V1106" s="393">
        <f>SUM('2. NCCF CAD'!V1106,'3. NCCF USD'!V1106,'4. NCCF EUR'!V1106,'5. NCCF GBP'!V1106,'6. NCCF Autres (inclus)'!V1106)</f>
        <v>0</v>
      </c>
      <c r="W1106" s="409">
        <f>SUM('2. NCCF CAD'!W1106,'3. NCCF USD'!W1106,'4. NCCF EUR'!W1106,'5. NCCF GBP'!W1106,'6. NCCF Autres (inclus)'!W1106)</f>
        <v>0</v>
      </c>
      <c r="Y1106"/>
    </row>
    <row r="1107" spans="1:25" outlineLevel="1" x14ac:dyDescent="0.25">
      <c r="A1107" s="212"/>
      <c r="B1107" s="465"/>
      <c r="C1107" s="275"/>
      <c r="D1107" s="275"/>
      <c r="E1107" s="273"/>
      <c r="F1107" s="277" t="s">
        <v>168</v>
      </c>
      <c r="G1107" s="101">
        <f>SUM('2. NCCF CAD'!G1107,'3. NCCF USD'!G1107,'4. NCCF EUR'!G1107,'5. NCCF GBP'!G1107,'6. NCCF Autres (inclus)'!G1107)</f>
        <v>0</v>
      </c>
      <c r="H1107" s="388">
        <f>SUM('2. NCCF CAD'!H1107,'3. NCCF USD'!H1107,'4. NCCF EUR'!H1107,'5. NCCF GBP'!H1107,'6. NCCF Autres (inclus)'!H1107)</f>
        <v>0</v>
      </c>
      <c r="I1107" s="392">
        <f>SUM('2. NCCF CAD'!I1107,'3. NCCF USD'!I1107,'4. NCCF EUR'!I1107,'5. NCCF GBP'!I1107,'6. NCCF Autres (inclus)'!I1107)</f>
        <v>0</v>
      </c>
      <c r="J1107" s="392">
        <f>SUM('2. NCCF CAD'!J1107,'3. NCCF USD'!J1107,'4. NCCF EUR'!J1107,'5. NCCF GBP'!J1107,'6. NCCF Autres (inclus)'!J1107)</f>
        <v>0</v>
      </c>
      <c r="K1107" s="396">
        <f>SUM('2. NCCF CAD'!K1107,'3. NCCF USD'!K1107,'4. NCCF EUR'!K1107,'5. NCCF GBP'!K1107,'6. NCCF Autres (inclus)'!K1107)</f>
        <v>0</v>
      </c>
      <c r="L1107" s="107">
        <f>SUM('2. NCCF CAD'!L1107,'3. NCCF USD'!L1107,'4. NCCF EUR'!L1107,'5. NCCF GBP'!L1107,'6. NCCF Autres (inclus)'!L1107)</f>
        <v>0</v>
      </c>
      <c r="M1107" s="108">
        <f>SUM('2. NCCF CAD'!M1107,'3. NCCF USD'!M1107,'4. NCCF EUR'!M1107,'5. NCCF GBP'!M1107,'6. NCCF Autres (inclus)'!M1107)</f>
        <v>0</v>
      </c>
      <c r="N1107" s="392">
        <f>SUM('2. NCCF CAD'!N1107,'3. NCCF USD'!N1107,'4. NCCF EUR'!N1107,'5. NCCF GBP'!N1107,'6. NCCF Autres (inclus)'!N1107)</f>
        <v>0</v>
      </c>
      <c r="O1107" s="392">
        <f>SUM('2. NCCF CAD'!O1107,'3. NCCF USD'!O1107,'4. NCCF EUR'!O1107,'5. NCCF GBP'!O1107,'6. NCCF Autres (inclus)'!O1107)</f>
        <v>0</v>
      </c>
      <c r="P1107" s="392">
        <f>SUM('2. NCCF CAD'!P1107,'3. NCCF USD'!P1107,'4. NCCF EUR'!P1107,'5. NCCF GBP'!P1107,'6. NCCF Autres (inclus)'!P1107)</f>
        <v>0</v>
      </c>
      <c r="Q1107" s="392">
        <f>SUM('2. NCCF CAD'!Q1107,'3. NCCF USD'!Q1107,'4. NCCF EUR'!Q1107,'5. NCCF GBP'!Q1107,'6. NCCF Autres (inclus)'!Q1107)</f>
        <v>0</v>
      </c>
      <c r="R1107" s="392">
        <f>SUM('2. NCCF CAD'!R1107,'3. NCCF USD'!R1107,'4. NCCF EUR'!R1107,'5. NCCF GBP'!R1107,'6. NCCF Autres (inclus)'!R1107)</f>
        <v>0</v>
      </c>
      <c r="S1107" s="392">
        <f>SUM('2. NCCF CAD'!S1107,'3. NCCF USD'!S1107,'4. NCCF EUR'!S1107,'5. NCCF GBP'!S1107,'6. NCCF Autres (inclus)'!S1107)</f>
        <v>0</v>
      </c>
      <c r="T1107" s="392">
        <f>SUM('2. NCCF CAD'!T1107,'3. NCCF USD'!T1107,'4. NCCF EUR'!T1107,'5. NCCF GBP'!T1107,'6. NCCF Autres (inclus)'!T1107)</f>
        <v>0</v>
      </c>
      <c r="U1107" s="392">
        <f>SUM('2. NCCF CAD'!U1107,'3. NCCF USD'!U1107,'4. NCCF EUR'!U1107,'5. NCCF GBP'!U1107,'6. NCCF Autres (inclus)'!U1107)</f>
        <v>0</v>
      </c>
      <c r="V1107" s="393">
        <f>SUM('2. NCCF CAD'!V1107,'3. NCCF USD'!V1107,'4. NCCF EUR'!V1107,'5. NCCF GBP'!V1107,'6. NCCF Autres (inclus)'!V1107)</f>
        <v>0</v>
      </c>
      <c r="W1107" s="409">
        <f>SUM('2. NCCF CAD'!W1107,'3. NCCF USD'!W1107,'4. NCCF EUR'!W1107,'5. NCCF GBP'!W1107,'6. NCCF Autres (inclus)'!W1107)</f>
        <v>0</v>
      </c>
      <c r="Y1107"/>
    </row>
    <row r="1108" spans="1:25" outlineLevel="1" x14ac:dyDescent="0.25">
      <c r="A1108" s="212"/>
      <c r="B1108" s="465"/>
      <c r="C1108" s="273"/>
      <c r="D1108" s="273"/>
      <c r="E1108" s="273"/>
      <c r="F1108" s="277" t="s">
        <v>169</v>
      </c>
      <c r="G1108" s="101">
        <f>SUM('2. NCCF CAD'!G1108,'3. NCCF USD'!G1108,'4. NCCF EUR'!G1108,'5. NCCF GBP'!G1108,'6. NCCF Autres (inclus)'!G1108)</f>
        <v>0</v>
      </c>
      <c r="H1108" s="388">
        <f>SUM('2. NCCF CAD'!H1108,'3. NCCF USD'!H1108,'4. NCCF EUR'!H1108,'5. NCCF GBP'!H1108,'6. NCCF Autres (inclus)'!H1108)</f>
        <v>0</v>
      </c>
      <c r="I1108" s="392">
        <f>SUM('2. NCCF CAD'!I1108,'3. NCCF USD'!I1108,'4. NCCF EUR'!I1108,'5. NCCF GBP'!I1108,'6. NCCF Autres (inclus)'!I1108)</f>
        <v>0</v>
      </c>
      <c r="J1108" s="392">
        <f>SUM('2. NCCF CAD'!J1108,'3. NCCF USD'!J1108,'4. NCCF EUR'!J1108,'5. NCCF GBP'!J1108,'6. NCCF Autres (inclus)'!J1108)</f>
        <v>0</v>
      </c>
      <c r="K1108" s="396">
        <f>SUM('2. NCCF CAD'!K1108,'3. NCCF USD'!K1108,'4. NCCF EUR'!K1108,'5. NCCF GBP'!K1108,'6. NCCF Autres (inclus)'!K1108)</f>
        <v>0</v>
      </c>
      <c r="L1108" s="107">
        <f>SUM('2. NCCF CAD'!L1108,'3. NCCF USD'!L1108,'4. NCCF EUR'!L1108,'5. NCCF GBP'!L1108,'6. NCCF Autres (inclus)'!L1108)</f>
        <v>0</v>
      </c>
      <c r="M1108" s="108">
        <f>SUM('2. NCCF CAD'!M1108,'3. NCCF USD'!M1108,'4. NCCF EUR'!M1108,'5. NCCF GBP'!M1108,'6. NCCF Autres (inclus)'!M1108)</f>
        <v>0</v>
      </c>
      <c r="N1108" s="392">
        <f>SUM('2. NCCF CAD'!N1108,'3. NCCF USD'!N1108,'4. NCCF EUR'!N1108,'5. NCCF GBP'!N1108,'6. NCCF Autres (inclus)'!N1108)</f>
        <v>0</v>
      </c>
      <c r="O1108" s="392">
        <f>SUM('2. NCCF CAD'!O1108,'3. NCCF USD'!O1108,'4. NCCF EUR'!O1108,'5. NCCF GBP'!O1108,'6. NCCF Autres (inclus)'!O1108)</f>
        <v>0</v>
      </c>
      <c r="P1108" s="392">
        <f>SUM('2. NCCF CAD'!P1108,'3. NCCF USD'!P1108,'4. NCCF EUR'!P1108,'5. NCCF GBP'!P1108,'6. NCCF Autres (inclus)'!P1108)</f>
        <v>0</v>
      </c>
      <c r="Q1108" s="392">
        <f>SUM('2. NCCF CAD'!Q1108,'3. NCCF USD'!Q1108,'4. NCCF EUR'!Q1108,'5. NCCF GBP'!Q1108,'6. NCCF Autres (inclus)'!Q1108)</f>
        <v>0</v>
      </c>
      <c r="R1108" s="392">
        <f>SUM('2. NCCF CAD'!R1108,'3. NCCF USD'!R1108,'4. NCCF EUR'!R1108,'5. NCCF GBP'!R1108,'6. NCCF Autres (inclus)'!R1108)</f>
        <v>0</v>
      </c>
      <c r="S1108" s="392">
        <f>SUM('2. NCCF CAD'!S1108,'3. NCCF USD'!S1108,'4. NCCF EUR'!S1108,'5. NCCF GBP'!S1108,'6. NCCF Autres (inclus)'!S1108)</f>
        <v>0</v>
      </c>
      <c r="T1108" s="392">
        <f>SUM('2. NCCF CAD'!T1108,'3. NCCF USD'!T1108,'4. NCCF EUR'!T1108,'5. NCCF GBP'!T1108,'6. NCCF Autres (inclus)'!T1108)</f>
        <v>0</v>
      </c>
      <c r="U1108" s="392">
        <f>SUM('2. NCCF CAD'!U1108,'3. NCCF USD'!U1108,'4. NCCF EUR'!U1108,'5. NCCF GBP'!U1108,'6. NCCF Autres (inclus)'!U1108)</f>
        <v>0</v>
      </c>
      <c r="V1108" s="393">
        <f>SUM('2. NCCF CAD'!V1108,'3. NCCF USD'!V1108,'4. NCCF EUR'!V1108,'5. NCCF GBP'!V1108,'6. NCCF Autres (inclus)'!V1108)</f>
        <v>0</v>
      </c>
      <c r="W1108" s="409">
        <f>SUM('2. NCCF CAD'!W1108,'3. NCCF USD'!W1108,'4. NCCF EUR'!W1108,'5. NCCF GBP'!W1108,'6. NCCF Autres (inclus)'!W1108)</f>
        <v>0</v>
      </c>
      <c r="Y1108"/>
    </row>
    <row r="1109" spans="1:25" outlineLevel="1" x14ac:dyDescent="0.25">
      <c r="A1109" s="212"/>
      <c r="B1109" s="465"/>
      <c r="C1109" s="273"/>
      <c r="D1109" s="273"/>
      <c r="E1109" s="273"/>
      <c r="F1109" s="274" t="s">
        <v>170</v>
      </c>
      <c r="G1109" s="101">
        <f>SUM('2. NCCF CAD'!G1109,'3. NCCF USD'!G1109,'4. NCCF EUR'!G1109,'5. NCCF GBP'!G1109,'6. NCCF Autres (inclus)'!G1109)</f>
        <v>0</v>
      </c>
      <c r="H1109" s="388">
        <f>SUM('2. NCCF CAD'!H1109,'3. NCCF USD'!H1109,'4. NCCF EUR'!H1109,'5. NCCF GBP'!H1109,'6. NCCF Autres (inclus)'!H1109)</f>
        <v>0</v>
      </c>
      <c r="I1109" s="392">
        <f>SUM('2. NCCF CAD'!I1109,'3. NCCF USD'!I1109,'4. NCCF EUR'!I1109,'5. NCCF GBP'!I1109,'6. NCCF Autres (inclus)'!I1109)</f>
        <v>0</v>
      </c>
      <c r="J1109" s="392">
        <f>SUM('2. NCCF CAD'!J1109,'3. NCCF USD'!J1109,'4. NCCF EUR'!J1109,'5. NCCF GBP'!J1109,'6. NCCF Autres (inclus)'!J1109)</f>
        <v>0</v>
      </c>
      <c r="K1109" s="396">
        <f>SUM('2. NCCF CAD'!K1109,'3. NCCF USD'!K1109,'4. NCCF EUR'!K1109,'5. NCCF GBP'!K1109,'6. NCCF Autres (inclus)'!K1109)</f>
        <v>0</v>
      </c>
      <c r="L1109" s="107">
        <f>SUM('2. NCCF CAD'!L1109,'3. NCCF USD'!L1109,'4. NCCF EUR'!L1109,'5. NCCF GBP'!L1109,'6. NCCF Autres (inclus)'!L1109)</f>
        <v>0</v>
      </c>
      <c r="M1109" s="108">
        <f>SUM('2. NCCF CAD'!M1109,'3. NCCF USD'!M1109,'4. NCCF EUR'!M1109,'5. NCCF GBP'!M1109,'6. NCCF Autres (inclus)'!M1109)</f>
        <v>0</v>
      </c>
      <c r="N1109" s="392">
        <f>SUM('2. NCCF CAD'!N1109,'3. NCCF USD'!N1109,'4. NCCF EUR'!N1109,'5. NCCF GBP'!N1109,'6. NCCF Autres (inclus)'!N1109)</f>
        <v>0</v>
      </c>
      <c r="O1109" s="392">
        <f>SUM('2. NCCF CAD'!O1109,'3. NCCF USD'!O1109,'4. NCCF EUR'!O1109,'5. NCCF GBP'!O1109,'6. NCCF Autres (inclus)'!O1109)</f>
        <v>0</v>
      </c>
      <c r="P1109" s="392">
        <f>SUM('2. NCCF CAD'!P1109,'3. NCCF USD'!P1109,'4. NCCF EUR'!P1109,'5. NCCF GBP'!P1109,'6. NCCF Autres (inclus)'!P1109)</f>
        <v>0</v>
      </c>
      <c r="Q1109" s="392">
        <f>SUM('2. NCCF CAD'!Q1109,'3. NCCF USD'!Q1109,'4. NCCF EUR'!Q1109,'5. NCCF GBP'!Q1109,'6. NCCF Autres (inclus)'!Q1109)</f>
        <v>0</v>
      </c>
      <c r="R1109" s="392">
        <f>SUM('2. NCCF CAD'!R1109,'3. NCCF USD'!R1109,'4. NCCF EUR'!R1109,'5. NCCF GBP'!R1109,'6. NCCF Autres (inclus)'!R1109)</f>
        <v>0</v>
      </c>
      <c r="S1109" s="392">
        <f>SUM('2. NCCF CAD'!S1109,'3. NCCF USD'!S1109,'4. NCCF EUR'!S1109,'5. NCCF GBP'!S1109,'6. NCCF Autres (inclus)'!S1109)</f>
        <v>0</v>
      </c>
      <c r="T1109" s="392">
        <f>SUM('2. NCCF CAD'!T1109,'3. NCCF USD'!T1109,'4. NCCF EUR'!T1109,'5. NCCF GBP'!T1109,'6. NCCF Autres (inclus)'!T1109)</f>
        <v>0</v>
      </c>
      <c r="U1109" s="392">
        <f>SUM('2. NCCF CAD'!U1109,'3. NCCF USD'!U1109,'4. NCCF EUR'!U1109,'5. NCCF GBP'!U1109,'6. NCCF Autres (inclus)'!U1109)</f>
        <v>0</v>
      </c>
      <c r="V1109" s="393">
        <f>SUM('2. NCCF CAD'!V1109,'3. NCCF USD'!V1109,'4. NCCF EUR'!V1109,'5. NCCF GBP'!V1109,'6. NCCF Autres (inclus)'!V1109)</f>
        <v>0</v>
      </c>
      <c r="W1109" s="409">
        <f>SUM('2. NCCF CAD'!W1109,'3. NCCF USD'!W1109,'4. NCCF EUR'!W1109,'5. NCCF GBP'!W1109,'6. NCCF Autres (inclus)'!W1109)</f>
        <v>0</v>
      </c>
      <c r="Y1109"/>
    </row>
    <row r="1110" spans="1:25" outlineLevel="1" x14ac:dyDescent="0.25">
      <c r="A1110" s="212"/>
      <c r="B1110" s="465"/>
      <c r="C1110" s="273"/>
      <c r="D1110" s="273"/>
      <c r="E1110" s="273"/>
      <c r="F1110" s="274" t="s">
        <v>171</v>
      </c>
      <c r="G1110" s="101">
        <f>SUM('2. NCCF CAD'!G1110,'3. NCCF USD'!G1110,'4. NCCF EUR'!G1110,'5. NCCF GBP'!G1110,'6. NCCF Autres (inclus)'!G1110)</f>
        <v>0</v>
      </c>
      <c r="H1110" s="388">
        <f>SUM('2. NCCF CAD'!H1110,'3. NCCF USD'!H1110,'4. NCCF EUR'!H1110,'5. NCCF GBP'!H1110,'6. NCCF Autres (inclus)'!H1110)</f>
        <v>0</v>
      </c>
      <c r="I1110" s="392">
        <f>SUM('2. NCCF CAD'!I1110,'3. NCCF USD'!I1110,'4. NCCF EUR'!I1110,'5. NCCF GBP'!I1110,'6. NCCF Autres (inclus)'!I1110)</f>
        <v>0</v>
      </c>
      <c r="J1110" s="392">
        <f>SUM('2. NCCF CAD'!J1110,'3. NCCF USD'!J1110,'4. NCCF EUR'!J1110,'5. NCCF GBP'!J1110,'6. NCCF Autres (inclus)'!J1110)</f>
        <v>0</v>
      </c>
      <c r="K1110" s="396">
        <f>SUM('2. NCCF CAD'!K1110,'3. NCCF USD'!K1110,'4. NCCF EUR'!K1110,'5. NCCF GBP'!K1110,'6. NCCF Autres (inclus)'!K1110)</f>
        <v>0</v>
      </c>
      <c r="L1110" s="107">
        <f>SUM('2. NCCF CAD'!L1110,'3. NCCF USD'!L1110,'4. NCCF EUR'!L1110,'5. NCCF GBP'!L1110,'6. NCCF Autres (inclus)'!L1110)</f>
        <v>0</v>
      </c>
      <c r="M1110" s="108">
        <f>SUM('2. NCCF CAD'!M1110,'3. NCCF USD'!M1110,'4. NCCF EUR'!M1110,'5. NCCF GBP'!M1110,'6. NCCF Autres (inclus)'!M1110)</f>
        <v>0</v>
      </c>
      <c r="N1110" s="392">
        <f>SUM('2. NCCF CAD'!N1110,'3. NCCF USD'!N1110,'4. NCCF EUR'!N1110,'5. NCCF GBP'!N1110,'6. NCCF Autres (inclus)'!N1110)</f>
        <v>0</v>
      </c>
      <c r="O1110" s="392">
        <f>SUM('2. NCCF CAD'!O1110,'3. NCCF USD'!O1110,'4. NCCF EUR'!O1110,'5. NCCF GBP'!O1110,'6. NCCF Autres (inclus)'!O1110)</f>
        <v>0</v>
      </c>
      <c r="P1110" s="392">
        <f>SUM('2. NCCF CAD'!P1110,'3. NCCF USD'!P1110,'4. NCCF EUR'!P1110,'5. NCCF GBP'!P1110,'6. NCCF Autres (inclus)'!P1110)</f>
        <v>0</v>
      </c>
      <c r="Q1110" s="392">
        <f>SUM('2. NCCF CAD'!Q1110,'3. NCCF USD'!Q1110,'4. NCCF EUR'!Q1110,'5. NCCF GBP'!Q1110,'6. NCCF Autres (inclus)'!Q1110)</f>
        <v>0</v>
      </c>
      <c r="R1110" s="392">
        <f>SUM('2. NCCF CAD'!R1110,'3. NCCF USD'!R1110,'4. NCCF EUR'!R1110,'5. NCCF GBP'!R1110,'6. NCCF Autres (inclus)'!R1110)</f>
        <v>0</v>
      </c>
      <c r="S1110" s="392">
        <f>SUM('2. NCCF CAD'!S1110,'3. NCCF USD'!S1110,'4. NCCF EUR'!S1110,'5. NCCF GBP'!S1110,'6. NCCF Autres (inclus)'!S1110)</f>
        <v>0</v>
      </c>
      <c r="T1110" s="392">
        <f>SUM('2. NCCF CAD'!T1110,'3. NCCF USD'!T1110,'4. NCCF EUR'!T1110,'5. NCCF GBP'!T1110,'6. NCCF Autres (inclus)'!T1110)</f>
        <v>0</v>
      </c>
      <c r="U1110" s="392">
        <f>SUM('2. NCCF CAD'!U1110,'3. NCCF USD'!U1110,'4. NCCF EUR'!U1110,'5. NCCF GBP'!U1110,'6. NCCF Autres (inclus)'!U1110)</f>
        <v>0</v>
      </c>
      <c r="V1110" s="393">
        <f>SUM('2. NCCF CAD'!V1110,'3. NCCF USD'!V1110,'4. NCCF EUR'!V1110,'5. NCCF GBP'!V1110,'6. NCCF Autres (inclus)'!V1110)</f>
        <v>0</v>
      </c>
      <c r="W1110" s="409">
        <f>SUM('2. NCCF CAD'!W1110,'3. NCCF USD'!W1110,'4. NCCF EUR'!W1110,'5. NCCF GBP'!W1110,'6. NCCF Autres (inclus)'!W1110)</f>
        <v>0</v>
      </c>
      <c r="Y1110"/>
    </row>
    <row r="1111" spans="1:25" x14ac:dyDescent="0.25">
      <c r="A1111" s="212"/>
      <c r="B1111" s="465"/>
      <c r="C1111" s="273"/>
      <c r="D1111" s="273"/>
      <c r="E1111" s="273" t="s">
        <v>172</v>
      </c>
      <c r="F1111" s="275"/>
      <c r="G1111" s="367">
        <f t="shared" ref="G1111:W1111" si="250">SUBTOTAL(9,G1112:G1117)</f>
        <v>0</v>
      </c>
      <c r="H1111" s="364">
        <f t="shared" si="250"/>
        <v>0</v>
      </c>
      <c r="I1111" s="364">
        <f t="shared" si="250"/>
        <v>0</v>
      </c>
      <c r="J1111" s="364">
        <f t="shared" si="250"/>
        <v>0</v>
      </c>
      <c r="K1111" s="364">
        <f t="shared" si="250"/>
        <v>0</v>
      </c>
      <c r="L1111" s="30">
        <f t="shared" si="250"/>
        <v>0</v>
      </c>
      <c r="M1111" s="31">
        <f t="shared" si="250"/>
        <v>0</v>
      </c>
      <c r="N1111" s="31">
        <f t="shared" si="250"/>
        <v>0</v>
      </c>
      <c r="O1111" s="31">
        <f t="shared" si="250"/>
        <v>0</v>
      </c>
      <c r="P1111" s="31">
        <f t="shared" si="250"/>
        <v>0</v>
      </c>
      <c r="Q1111" s="31">
        <f t="shared" si="250"/>
        <v>0</v>
      </c>
      <c r="R1111" s="31">
        <f t="shared" si="250"/>
        <v>0</v>
      </c>
      <c r="S1111" s="31">
        <f t="shared" si="250"/>
        <v>0</v>
      </c>
      <c r="T1111" s="31">
        <f t="shared" si="250"/>
        <v>0</v>
      </c>
      <c r="U1111" s="31">
        <f t="shared" si="250"/>
        <v>0</v>
      </c>
      <c r="V1111" s="365">
        <f t="shared" si="250"/>
        <v>0</v>
      </c>
      <c r="W1111" s="365">
        <f t="shared" si="250"/>
        <v>0</v>
      </c>
      <c r="Y1111"/>
    </row>
    <row r="1112" spans="1:25" outlineLevel="1" x14ac:dyDescent="0.25">
      <c r="A1112" s="212"/>
      <c r="B1112" s="465"/>
      <c r="C1112" s="273"/>
      <c r="D1112" s="273"/>
      <c r="E1112" s="273"/>
      <c r="F1112" s="274" t="s">
        <v>173</v>
      </c>
      <c r="G1112" s="101">
        <f>SUM('2. NCCF CAD'!G1112,'3. NCCF USD'!G1112,'4. NCCF EUR'!G1112,'5. NCCF GBP'!G1112,'6. NCCF Autres (inclus)'!G1112)</f>
        <v>0</v>
      </c>
      <c r="H1112" s="388">
        <f>SUM('2. NCCF CAD'!H1112,'3. NCCF USD'!H1112,'4. NCCF EUR'!H1112,'5. NCCF GBP'!H1112,'6. NCCF Autres (inclus)'!H1112)</f>
        <v>0</v>
      </c>
      <c r="I1112" s="392">
        <f>SUM('2. NCCF CAD'!I1112,'3. NCCF USD'!I1112,'4. NCCF EUR'!I1112,'5. NCCF GBP'!I1112,'6. NCCF Autres (inclus)'!I1112)</f>
        <v>0</v>
      </c>
      <c r="J1112" s="392">
        <f>SUM('2. NCCF CAD'!J1112,'3. NCCF USD'!J1112,'4. NCCF EUR'!J1112,'5. NCCF GBP'!J1112,'6. NCCF Autres (inclus)'!J1112)</f>
        <v>0</v>
      </c>
      <c r="K1112" s="396">
        <f>SUM('2. NCCF CAD'!K1112,'3. NCCF USD'!K1112,'4. NCCF EUR'!K1112,'5. NCCF GBP'!K1112,'6. NCCF Autres (inclus)'!K1112)</f>
        <v>0</v>
      </c>
      <c r="L1112" s="105">
        <f>SUM('2. NCCF CAD'!L1112,'3. NCCF USD'!L1112,'4. NCCF EUR'!L1112,'5. NCCF GBP'!L1112,'6. NCCF Autres (inclus)'!L1112)</f>
        <v>0</v>
      </c>
      <c r="M1112" s="98">
        <f>SUM('2. NCCF CAD'!M1112,'3. NCCF USD'!M1112,'4. NCCF EUR'!M1112,'5. NCCF GBP'!M1112,'6. NCCF Autres (inclus)'!M1112)</f>
        <v>0</v>
      </c>
      <c r="N1112" s="98">
        <f>SUM('2. NCCF CAD'!N1112,'3. NCCF USD'!N1112,'4. NCCF EUR'!N1112,'5. NCCF GBP'!N1112,'6. NCCF Autres (inclus)'!N1112)</f>
        <v>0</v>
      </c>
      <c r="O1112" s="98">
        <f>SUM('2. NCCF CAD'!O1112,'3. NCCF USD'!O1112,'4. NCCF EUR'!O1112,'5. NCCF GBP'!O1112,'6. NCCF Autres (inclus)'!O1112)</f>
        <v>0</v>
      </c>
      <c r="P1112" s="98">
        <f>SUM('2. NCCF CAD'!P1112,'3. NCCF USD'!P1112,'4. NCCF EUR'!P1112,'5. NCCF GBP'!P1112,'6. NCCF Autres (inclus)'!P1112)</f>
        <v>0</v>
      </c>
      <c r="Q1112" s="98">
        <f>SUM('2. NCCF CAD'!Q1112,'3. NCCF USD'!Q1112,'4. NCCF EUR'!Q1112,'5. NCCF GBP'!Q1112,'6. NCCF Autres (inclus)'!Q1112)</f>
        <v>0</v>
      </c>
      <c r="R1112" s="98">
        <f>SUM('2. NCCF CAD'!R1112,'3. NCCF USD'!R1112,'4. NCCF EUR'!R1112,'5. NCCF GBP'!R1112,'6. NCCF Autres (inclus)'!R1112)</f>
        <v>0</v>
      </c>
      <c r="S1112" s="98">
        <f>SUM('2. NCCF CAD'!S1112,'3. NCCF USD'!S1112,'4. NCCF EUR'!S1112,'5. NCCF GBP'!S1112,'6. NCCF Autres (inclus)'!S1112)</f>
        <v>0</v>
      </c>
      <c r="T1112" s="98">
        <f>SUM('2. NCCF CAD'!T1112,'3. NCCF USD'!T1112,'4. NCCF EUR'!T1112,'5. NCCF GBP'!T1112,'6. NCCF Autres (inclus)'!T1112)</f>
        <v>0</v>
      </c>
      <c r="U1112" s="98">
        <f>SUM('2. NCCF CAD'!U1112,'3. NCCF USD'!U1112,'4. NCCF EUR'!U1112,'5. NCCF GBP'!U1112,'6. NCCF Autres (inclus)'!U1112)</f>
        <v>0</v>
      </c>
      <c r="V1112" s="106">
        <f>SUM('2. NCCF CAD'!V1112,'3. NCCF USD'!V1112,'4. NCCF EUR'!V1112,'5. NCCF GBP'!V1112,'6. NCCF Autres (inclus)'!V1112)</f>
        <v>0</v>
      </c>
      <c r="W1112" s="37">
        <f>SUM('2. NCCF CAD'!W1112,'3. NCCF USD'!W1112,'4. NCCF EUR'!W1112,'5. NCCF GBP'!W1112,'6. NCCF Autres (inclus)'!W1112)</f>
        <v>0</v>
      </c>
      <c r="Y1112"/>
    </row>
    <row r="1113" spans="1:25" outlineLevel="1" x14ac:dyDescent="0.25">
      <c r="A1113" s="212"/>
      <c r="B1113" s="465"/>
      <c r="C1113" s="273"/>
      <c r="D1113" s="273"/>
      <c r="E1113" s="273"/>
      <c r="F1113" s="274" t="s">
        <v>174</v>
      </c>
      <c r="G1113" s="101">
        <f>SUM('2. NCCF CAD'!G1113,'3. NCCF USD'!G1113,'4. NCCF EUR'!G1113,'5. NCCF GBP'!G1113,'6. NCCF Autres (inclus)'!G1113)</f>
        <v>0</v>
      </c>
      <c r="H1113" s="388">
        <f>SUM('2. NCCF CAD'!H1113,'3. NCCF USD'!H1113,'4. NCCF EUR'!H1113,'5. NCCF GBP'!H1113,'6. NCCF Autres (inclus)'!H1113)</f>
        <v>0</v>
      </c>
      <c r="I1113" s="392">
        <f>SUM('2. NCCF CAD'!I1113,'3. NCCF USD'!I1113,'4. NCCF EUR'!I1113,'5. NCCF GBP'!I1113,'6. NCCF Autres (inclus)'!I1113)</f>
        <v>0</v>
      </c>
      <c r="J1113" s="392">
        <f>SUM('2. NCCF CAD'!J1113,'3. NCCF USD'!J1113,'4. NCCF EUR'!J1113,'5. NCCF GBP'!J1113,'6. NCCF Autres (inclus)'!J1113)</f>
        <v>0</v>
      </c>
      <c r="K1113" s="396">
        <f>SUM('2. NCCF CAD'!K1113,'3. NCCF USD'!K1113,'4. NCCF EUR'!K1113,'5. NCCF GBP'!K1113,'6. NCCF Autres (inclus)'!K1113)</f>
        <v>0</v>
      </c>
      <c r="L1113" s="391">
        <f>SUM('2. NCCF CAD'!L1113,'3. NCCF USD'!L1113,'4. NCCF EUR'!L1113,'5. NCCF GBP'!L1113,'6. NCCF Autres (inclus)'!L1113)</f>
        <v>0</v>
      </c>
      <c r="M1113" s="98">
        <f>SUM('2. NCCF CAD'!M1113,'3. NCCF USD'!M1113,'4. NCCF EUR'!M1113,'5. NCCF GBP'!M1113,'6. NCCF Autres (inclus)'!M1113)</f>
        <v>0</v>
      </c>
      <c r="N1113" s="98">
        <f>SUM('2. NCCF CAD'!N1113,'3. NCCF USD'!N1113,'4. NCCF EUR'!N1113,'5. NCCF GBP'!N1113,'6. NCCF Autres (inclus)'!N1113)</f>
        <v>0</v>
      </c>
      <c r="O1113" s="98">
        <f>SUM('2. NCCF CAD'!O1113,'3. NCCF USD'!O1113,'4. NCCF EUR'!O1113,'5. NCCF GBP'!O1113,'6. NCCF Autres (inclus)'!O1113)</f>
        <v>0</v>
      </c>
      <c r="P1113" s="98">
        <f>SUM('2. NCCF CAD'!P1113,'3. NCCF USD'!P1113,'4. NCCF EUR'!P1113,'5. NCCF GBP'!P1113,'6. NCCF Autres (inclus)'!P1113)</f>
        <v>0</v>
      </c>
      <c r="Q1113" s="98">
        <f>SUM('2. NCCF CAD'!Q1113,'3. NCCF USD'!Q1113,'4. NCCF EUR'!Q1113,'5. NCCF GBP'!Q1113,'6. NCCF Autres (inclus)'!Q1113)</f>
        <v>0</v>
      </c>
      <c r="R1113" s="98">
        <f>SUM('2. NCCF CAD'!R1113,'3. NCCF USD'!R1113,'4. NCCF EUR'!R1113,'5. NCCF GBP'!R1113,'6. NCCF Autres (inclus)'!R1113)</f>
        <v>0</v>
      </c>
      <c r="S1113" s="98">
        <f>SUM('2. NCCF CAD'!S1113,'3. NCCF USD'!S1113,'4. NCCF EUR'!S1113,'5. NCCF GBP'!S1113,'6. NCCF Autres (inclus)'!S1113)</f>
        <v>0</v>
      </c>
      <c r="T1113" s="98">
        <f>SUM('2. NCCF CAD'!T1113,'3. NCCF USD'!T1113,'4. NCCF EUR'!T1113,'5. NCCF GBP'!T1113,'6. NCCF Autres (inclus)'!T1113)</f>
        <v>0</v>
      </c>
      <c r="U1113" s="98">
        <f>SUM('2. NCCF CAD'!U1113,'3. NCCF USD'!U1113,'4. NCCF EUR'!U1113,'5. NCCF GBP'!U1113,'6. NCCF Autres (inclus)'!U1113)</f>
        <v>0</v>
      </c>
      <c r="V1113" s="106">
        <f>SUM('2. NCCF CAD'!V1113,'3. NCCF USD'!V1113,'4. NCCF EUR'!V1113,'5. NCCF GBP'!V1113,'6. NCCF Autres (inclus)'!V1113)</f>
        <v>0</v>
      </c>
      <c r="W1113" s="37">
        <f>SUM('2. NCCF CAD'!W1113,'3. NCCF USD'!W1113,'4. NCCF EUR'!W1113,'5. NCCF GBP'!W1113,'6. NCCF Autres (inclus)'!W1113)</f>
        <v>0</v>
      </c>
      <c r="Y1113"/>
    </row>
    <row r="1114" spans="1:25" outlineLevel="1" x14ac:dyDescent="0.25">
      <c r="A1114" s="212"/>
      <c r="B1114" s="465"/>
      <c r="C1114" s="273"/>
      <c r="D1114" s="273"/>
      <c r="E1114" s="273"/>
      <c r="F1114" s="274" t="s">
        <v>175</v>
      </c>
      <c r="G1114" s="101">
        <f>SUM('2. NCCF CAD'!G1114,'3. NCCF USD'!G1114,'4. NCCF EUR'!G1114,'5. NCCF GBP'!G1114,'6. NCCF Autres (inclus)'!G1114)</f>
        <v>0</v>
      </c>
      <c r="H1114" s="388">
        <f>SUM('2. NCCF CAD'!H1114,'3. NCCF USD'!H1114,'4. NCCF EUR'!H1114,'5. NCCF GBP'!H1114,'6. NCCF Autres (inclus)'!H1114)</f>
        <v>0</v>
      </c>
      <c r="I1114" s="392">
        <f>SUM('2. NCCF CAD'!I1114,'3. NCCF USD'!I1114,'4. NCCF EUR'!I1114,'5. NCCF GBP'!I1114,'6. NCCF Autres (inclus)'!I1114)</f>
        <v>0</v>
      </c>
      <c r="J1114" s="392">
        <f>SUM('2. NCCF CAD'!J1114,'3. NCCF USD'!J1114,'4. NCCF EUR'!J1114,'5. NCCF GBP'!J1114,'6. NCCF Autres (inclus)'!J1114)</f>
        <v>0</v>
      </c>
      <c r="K1114" s="396">
        <f>SUM('2. NCCF CAD'!K1114,'3. NCCF USD'!K1114,'4. NCCF EUR'!K1114,'5. NCCF GBP'!K1114,'6. NCCF Autres (inclus)'!K1114)</f>
        <v>0</v>
      </c>
      <c r="L1114" s="391">
        <f>SUM('2. NCCF CAD'!L1114,'3. NCCF USD'!L1114,'4. NCCF EUR'!L1114,'5. NCCF GBP'!L1114,'6. NCCF Autres (inclus)'!L1114)</f>
        <v>0</v>
      </c>
      <c r="M1114" s="98">
        <f>SUM('2. NCCF CAD'!M1114,'3. NCCF USD'!M1114,'4. NCCF EUR'!M1114,'5. NCCF GBP'!M1114,'6. NCCF Autres (inclus)'!M1114)</f>
        <v>0</v>
      </c>
      <c r="N1114" s="98">
        <f>SUM('2. NCCF CAD'!N1114,'3. NCCF USD'!N1114,'4. NCCF EUR'!N1114,'5. NCCF GBP'!N1114,'6. NCCF Autres (inclus)'!N1114)</f>
        <v>0</v>
      </c>
      <c r="O1114" s="98">
        <f>SUM('2. NCCF CAD'!O1114,'3. NCCF USD'!O1114,'4. NCCF EUR'!O1114,'5. NCCF GBP'!O1114,'6. NCCF Autres (inclus)'!O1114)</f>
        <v>0</v>
      </c>
      <c r="P1114" s="98">
        <f>SUM('2. NCCF CAD'!P1114,'3. NCCF USD'!P1114,'4. NCCF EUR'!P1114,'5. NCCF GBP'!P1114,'6. NCCF Autres (inclus)'!P1114)</f>
        <v>0</v>
      </c>
      <c r="Q1114" s="98">
        <f>SUM('2. NCCF CAD'!Q1114,'3. NCCF USD'!Q1114,'4. NCCF EUR'!Q1114,'5. NCCF GBP'!Q1114,'6. NCCF Autres (inclus)'!Q1114)</f>
        <v>0</v>
      </c>
      <c r="R1114" s="98">
        <f>SUM('2. NCCF CAD'!R1114,'3. NCCF USD'!R1114,'4. NCCF EUR'!R1114,'5. NCCF GBP'!R1114,'6. NCCF Autres (inclus)'!R1114)</f>
        <v>0</v>
      </c>
      <c r="S1114" s="98">
        <f>SUM('2. NCCF CAD'!S1114,'3. NCCF USD'!S1114,'4. NCCF EUR'!S1114,'5. NCCF GBP'!S1114,'6. NCCF Autres (inclus)'!S1114)</f>
        <v>0</v>
      </c>
      <c r="T1114" s="98">
        <f>SUM('2. NCCF CAD'!T1114,'3. NCCF USD'!T1114,'4. NCCF EUR'!T1114,'5. NCCF GBP'!T1114,'6. NCCF Autres (inclus)'!T1114)</f>
        <v>0</v>
      </c>
      <c r="U1114" s="98">
        <f>SUM('2. NCCF CAD'!U1114,'3. NCCF USD'!U1114,'4. NCCF EUR'!U1114,'5. NCCF GBP'!U1114,'6. NCCF Autres (inclus)'!U1114)</f>
        <v>0</v>
      </c>
      <c r="V1114" s="106">
        <f>SUM('2. NCCF CAD'!V1114,'3. NCCF USD'!V1114,'4. NCCF EUR'!V1114,'5. NCCF GBP'!V1114,'6. NCCF Autres (inclus)'!V1114)</f>
        <v>0</v>
      </c>
      <c r="W1114" s="37">
        <f>SUM('2. NCCF CAD'!W1114,'3. NCCF USD'!W1114,'4. NCCF EUR'!W1114,'5. NCCF GBP'!W1114,'6. NCCF Autres (inclus)'!W1114)</f>
        <v>0</v>
      </c>
      <c r="Y1114"/>
    </row>
    <row r="1115" spans="1:25" outlineLevel="1" x14ac:dyDescent="0.25">
      <c r="A1115" s="212"/>
      <c r="B1115" s="465"/>
      <c r="C1115" s="273"/>
      <c r="D1115" s="273"/>
      <c r="E1115" s="273"/>
      <c r="F1115" s="274" t="s">
        <v>176</v>
      </c>
      <c r="G1115" s="101">
        <f>SUM('2. NCCF CAD'!G1115,'3. NCCF USD'!G1115,'4. NCCF EUR'!G1115,'5. NCCF GBP'!G1115,'6. NCCF Autres (inclus)'!G1115)</f>
        <v>0</v>
      </c>
      <c r="H1115" s="388">
        <f>SUM('2. NCCF CAD'!H1115,'3. NCCF USD'!H1115,'4. NCCF EUR'!H1115,'5. NCCF GBP'!H1115,'6. NCCF Autres (inclus)'!H1115)</f>
        <v>0</v>
      </c>
      <c r="I1115" s="392">
        <f>SUM('2. NCCF CAD'!I1115,'3. NCCF USD'!I1115,'4. NCCF EUR'!I1115,'5. NCCF GBP'!I1115,'6. NCCF Autres (inclus)'!I1115)</f>
        <v>0</v>
      </c>
      <c r="J1115" s="392">
        <f>SUM('2. NCCF CAD'!J1115,'3. NCCF USD'!J1115,'4. NCCF EUR'!J1115,'5. NCCF GBP'!J1115,'6. NCCF Autres (inclus)'!J1115)</f>
        <v>0</v>
      </c>
      <c r="K1115" s="396">
        <f>SUM('2. NCCF CAD'!K1115,'3. NCCF USD'!K1115,'4. NCCF EUR'!K1115,'5. NCCF GBP'!K1115,'6. NCCF Autres (inclus)'!K1115)</f>
        <v>0</v>
      </c>
      <c r="L1115" s="391">
        <f>SUM('2. NCCF CAD'!L1115,'3. NCCF USD'!L1115,'4. NCCF EUR'!L1115,'5. NCCF GBP'!L1115,'6. NCCF Autres (inclus)'!L1115)</f>
        <v>0</v>
      </c>
      <c r="M1115" s="98">
        <f>SUM('2. NCCF CAD'!M1115,'3. NCCF USD'!M1115,'4. NCCF EUR'!M1115,'5. NCCF GBP'!M1115,'6. NCCF Autres (inclus)'!M1115)</f>
        <v>0</v>
      </c>
      <c r="N1115" s="98">
        <f>SUM('2. NCCF CAD'!N1115,'3. NCCF USD'!N1115,'4. NCCF EUR'!N1115,'5. NCCF GBP'!N1115,'6. NCCF Autres (inclus)'!N1115)</f>
        <v>0</v>
      </c>
      <c r="O1115" s="98">
        <f>SUM('2. NCCF CAD'!O1115,'3. NCCF USD'!O1115,'4. NCCF EUR'!O1115,'5. NCCF GBP'!O1115,'6. NCCF Autres (inclus)'!O1115)</f>
        <v>0</v>
      </c>
      <c r="P1115" s="98">
        <f>SUM('2. NCCF CAD'!P1115,'3. NCCF USD'!P1115,'4. NCCF EUR'!P1115,'5. NCCF GBP'!P1115,'6. NCCF Autres (inclus)'!P1115)</f>
        <v>0</v>
      </c>
      <c r="Q1115" s="98">
        <f>SUM('2. NCCF CAD'!Q1115,'3. NCCF USD'!Q1115,'4. NCCF EUR'!Q1115,'5. NCCF GBP'!Q1115,'6. NCCF Autres (inclus)'!Q1115)</f>
        <v>0</v>
      </c>
      <c r="R1115" s="98">
        <f>SUM('2. NCCF CAD'!R1115,'3. NCCF USD'!R1115,'4. NCCF EUR'!R1115,'5. NCCF GBP'!R1115,'6. NCCF Autres (inclus)'!R1115)</f>
        <v>0</v>
      </c>
      <c r="S1115" s="98">
        <f>SUM('2. NCCF CAD'!S1115,'3. NCCF USD'!S1115,'4. NCCF EUR'!S1115,'5. NCCF GBP'!S1115,'6. NCCF Autres (inclus)'!S1115)</f>
        <v>0</v>
      </c>
      <c r="T1115" s="98">
        <f>SUM('2. NCCF CAD'!T1115,'3. NCCF USD'!T1115,'4. NCCF EUR'!T1115,'5. NCCF GBP'!T1115,'6. NCCF Autres (inclus)'!T1115)</f>
        <v>0</v>
      </c>
      <c r="U1115" s="98">
        <f>SUM('2. NCCF CAD'!U1115,'3. NCCF USD'!U1115,'4. NCCF EUR'!U1115,'5. NCCF GBP'!U1115,'6. NCCF Autres (inclus)'!U1115)</f>
        <v>0</v>
      </c>
      <c r="V1115" s="106">
        <f>SUM('2. NCCF CAD'!V1115,'3. NCCF USD'!V1115,'4. NCCF EUR'!V1115,'5. NCCF GBP'!V1115,'6. NCCF Autres (inclus)'!V1115)</f>
        <v>0</v>
      </c>
      <c r="W1115" s="37">
        <f>SUM('2. NCCF CAD'!W1115,'3. NCCF USD'!W1115,'4. NCCF EUR'!W1115,'5. NCCF GBP'!W1115,'6. NCCF Autres (inclus)'!W1115)</f>
        <v>0</v>
      </c>
      <c r="Y1115"/>
    </row>
    <row r="1116" spans="1:25" outlineLevel="1" x14ac:dyDescent="0.25">
      <c r="A1116" s="212"/>
      <c r="B1116" s="465"/>
      <c r="C1116" s="273"/>
      <c r="D1116" s="273"/>
      <c r="E1116" s="273"/>
      <c r="F1116" s="274" t="s">
        <v>177</v>
      </c>
      <c r="G1116" s="101">
        <f>SUM('2. NCCF CAD'!G1116,'3. NCCF USD'!G1116,'4. NCCF EUR'!G1116,'5. NCCF GBP'!G1116,'6. NCCF Autres (inclus)'!G1116)</f>
        <v>0</v>
      </c>
      <c r="H1116" s="388">
        <f>SUM('2. NCCF CAD'!H1116,'3. NCCF USD'!H1116,'4. NCCF EUR'!H1116,'5. NCCF GBP'!H1116,'6. NCCF Autres (inclus)'!H1116)</f>
        <v>0</v>
      </c>
      <c r="I1116" s="392">
        <f>SUM('2. NCCF CAD'!I1116,'3. NCCF USD'!I1116,'4. NCCF EUR'!I1116,'5. NCCF GBP'!I1116,'6. NCCF Autres (inclus)'!I1116)</f>
        <v>0</v>
      </c>
      <c r="J1116" s="392">
        <f>SUM('2. NCCF CAD'!J1116,'3. NCCF USD'!J1116,'4. NCCF EUR'!J1116,'5. NCCF GBP'!J1116,'6. NCCF Autres (inclus)'!J1116)</f>
        <v>0</v>
      </c>
      <c r="K1116" s="396">
        <f>SUM('2. NCCF CAD'!K1116,'3. NCCF USD'!K1116,'4. NCCF EUR'!K1116,'5. NCCF GBP'!K1116,'6. NCCF Autres (inclus)'!K1116)</f>
        <v>0</v>
      </c>
      <c r="L1116" s="391">
        <f>SUM('2. NCCF CAD'!L1116,'3. NCCF USD'!L1116,'4. NCCF EUR'!L1116,'5. NCCF GBP'!L1116,'6. NCCF Autres (inclus)'!L1116)</f>
        <v>0</v>
      </c>
      <c r="M1116" s="98">
        <f>SUM('2. NCCF CAD'!M1116,'3. NCCF USD'!M1116,'4. NCCF EUR'!M1116,'5. NCCF GBP'!M1116,'6. NCCF Autres (inclus)'!M1116)</f>
        <v>0</v>
      </c>
      <c r="N1116" s="98">
        <f>SUM('2. NCCF CAD'!N1116,'3. NCCF USD'!N1116,'4. NCCF EUR'!N1116,'5. NCCF GBP'!N1116,'6. NCCF Autres (inclus)'!N1116)</f>
        <v>0</v>
      </c>
      <c r="O1116" s="98">
        <f>SUM('2. NCCF CAD'!O1116,'3. NCCF USD'!O1116,'4. NCCF EUR'!O1116,'5. NCCF GBP'!O1116,'6. NCCF Autres (inclus)'!O1116)</f>
        <v>0</v>
      </c>
      <c r="P1116" s="98">
        <f>SUM('2. NCCF CAD'!P1116,'3. NCCF USD'!P1116,'4. NCCF EUR'!P1116,'5. NCCF GBP'!P1116,'6. NCCF Autres (inclus)'!P1116)</f>
        <v>0</v>
      </c>
      <c r="Q1116" s="98">
        <f>SUM('2. NCCF CAD'!Q1116,'3. NCCF USD'!Q1116,'4. NCCF EUR'!Q1116,'5. NCCF GBP'!Q1116,'6. NCCF Autres (inclus)'!Q1116)</f>
        <v>0</v>
      </c>
      <c r="R1116" s="98">
        <f>SUM('2. NCCF CAD'!R1116,'3. NCCF USD'!R1116,'4. NCCF EUR'!R1116,'5. NCCF GBP'!R1116,'6. NCCF Autres (inclus)'!R1116)</f>
        <v>0</v>
      </c>
      <c r="S1116" s="98">
        <f>SUM('2. NCCF CAD'!S1116,'3. NCCF USD'!S1116,'4. NCCF EUR'!S1116,'5. NCCF GBP'!S1116,'6. NCCF Autres (inclus)'!S1116)</f>
        <v>0</v>
      </c>
      <c r="T1116" s="98">
        <f>SUM('2. NCCF CAD'!T1116,'3. NCCF USD'!T1116,'4. NCCF EUR'!T1116,'5. NCCF GBP'!T1116,'6. NCCF Autres (inclus)'!T1116)</f>
        <v>0</v>
      </c>
      <c r="U1116" s="98">
        <f>SUM('2. NCCF CAD'!U1116,'3. NCCF USD'!U1116,'4. NCCF EUR'!U1116,'5. NCCF GBP'!U1116,'6. NCCF Autres (inclus)'!U1116)</f>
        <v>0</v>
      </c>
      <c r="V1116" s="106">
        <f>SUM('2. NCCF CAD'!V1116,'3. NCCF USD'!V1116,'4. NCCF EUR'!V1116,'5. NCCF GBP'!V1116,'6. NCCF Autres (inclus)'!V1116)</f>
        <v>0</v>
      </c>
      <c r="W1116" s="37">
        <f>SUM('2. NCCF CAD'!W1116,'3. NCCF USD'!W1116,'4. NCCF EUR'!W1116,'5. NCCF GBP'!W1116,'6. NCCF Autres (inclus)'!W1116)</f>
        <v>0</v>
      </c>
      <c r="Y1116"/>
    </row>
    <row r="1117" spans="1:25" outlineLevel="1" x14ac:dyDescent="0.25">
      <c r="A1117" s="212"/>
      <c r="B1117" s="465"/>
      <c r="C1117" s="273"/>
      <c r="D1117" s="273"/>
      <c r="E1117" s="273"/>
      <c r="F1117" s="274" t="s">
        <v>178</v>
      </c>
      <c r="G1117" s="101">
        <f>SUM('2. NCCF CAD'!G1117,'3. NCCF USD'!G1117,'4. NCCF EUR'!G1117,'5. NCCF GBP'!G1117,'6. NCCF Autres (inclus)'!G1117)</f>
        <v>0</v>
      </c>
      <c r="H1117" s="388">
        <f>SUM('2. NCCF CAD'!H1117,'3. NCCF USD'!H1117,'4. NCCF EUR'!H1117,'5. NCCF GBP'!H1117,'6. NCCF Autres (inclus)'!H1117)</f>
        <v>0</v>
      </c>
      <c r="I1117" s="392">
        <f>SUM('2. NCCF CAD'!I1117,'3. NCCF USD'!I1117,'4. NCCF EUR'!I1117,'5. NCCF GBP'!I1117,'6. NCCF Autres (inclus)'!I1117)</f>
        <v>0</v>
      </c>
      <c r="J1117" s="392">
        <f>SUM('2. NCCF CAD'!J1117,'3. NCCF USD'!J1117,'4. NCCF EUR'!J1117,'5. NCCF GBP'!J1117,'6. NCCF Autres (inclus)'!J1117)</f>
        <v>0</v>
      </c>
      <c r="K1117" s="396">
        <f>SUM('2. NCCF CAD'!K1117,'3. NCCF USD'!K1117,'4. NCCF EUR'!K1117,'5. NCCF GBP'!K1117,'6. NCCF Autres (inclus)'!K1117)</f>
        <v>0</v>
      </c>
      <c r="L1117" s="105">
        <f>SUM('2. NCCF CAD'!L1117,'3. NCCF USD'!L1117,'4. NCCF EUR'!L1117,'5. NCCF GBP'!L1117,'6. NCCF Autres (inclus)'!L1117)</f>
        <v>0</v>
      </c>
      <c r="M1117" s="392">
        <f>SUM('2. NCCF CAD'!M1117,'3. NCCF USD'!M1117,'4. NCCF EUR'!M1117,'5. NCCF GBP'!M1117,'6. NCCF Autres (inclus)'!M1117)</f>
        <v>0</v>
      </c>
      <c r="N1117" s="98">
        <f>SUM('2. NCCF CAD'!N1117,'3. NCCF USD'!N1117,'4. NCCF EUR'!N1117,'5. NCCF GBP'!N1117,'6. NCCF Autres (inclus)'!N1117)</f>
        <v>0</v>
      </c>
      <c r="O1117" s="98">
        <f>SUM('2. NCCF CAD'!O1117,'3. NCCF USD'!O1117,'4. NCCF EUR'!O1117,'5. NCCF GBP'!O1117,'6. NCCF Autres (inclus)'!O1117)</f>
        <v>0</v>
      </c>
      <c r="P1117" s="98">
        <f>SUM('2. NCCF CAD'!P1117,'3. NCCF USD'!P1117,'4. NCCF EUR'!P1117,'5. NCCF GBP'!P1117,'6. NCCF Autres (inclus)'!P1117)</f>
        <v>0</v>
      </c>
      <c r="Q1117" s="98">
        <f>SUM('2. NCCF CAD'!Q1117,'3. NCCF USD'!Q1117,'4. NCCF EUR'!Q1117,'5. NCCF GBP'!Q1117,'6. NCCF Autres (inclus)'!Q1117)</f>
        <v>0</v>
      </c>
      <c r="R1117" s="98">
        <f>SUM('2. NCCF CAD'!R1117,'3. NCCF USD'!R1117,'4. NCCF EUR'!R1117,'5. NCCF GBP'!R1117,'6. NCCF Autres (inclus)'!R1117)</f>
        <v>0</v>
      </c>
      <c r="S1117" s="98">
        <f>SUM('2. NCCF CAD'!S1117,'3. NCCF USD'!S1117,'4. NCCF EUR'!S1117,'5. NCCF GBP'!S1117,'6. NCCF Autres (inclus)'!S1117)</f>
        <v>0</v>
      </c>
      <c r="T1117" s="98">
        <f>SUM('2. NCCF CAD'!T1117,'3. NCCF USD'!T1117,'4. NCCF EUR'!T1117,'5. NCCF GBP'!T1117,'6. NCCF Autres (inclus)'!T1117)</f>
        <v>0</v>
      </c>
      <c r="U1117" s="98">
        <f>SUM('2. NCCF CAD'!U1117,'3. NCCF USD'!U1117,'4. NCCF EUR'!U1117,'5. NCCF GBP'!U1117,'6. NCCF Autres (inclus)'!U1117)</f>
        <v>0</v>
      </c>
      <c r="V1117" s="106">
        <f>SUM('2. NCCF CAD'!V1117,'3. NCCF USD'!V1117,'4. NCCF EUR'!V1117,'5. NCCF GBP'!V1117,'6. NCCF Autres (inclus)'!V1117)</f>
        <v>0</v>
      </c>
      <c r="W1117" s="37">
        <f>SUM('2. NCCF CAD'!W1117,'3. NCCF USD'!W1117,'4. NCCF EUR'!W1117,'5. NCCF GBP'!W1117,'6. NCCF Autres (inclus)'!W1117)</f>
        <v>0</v>
      </c>
      <c r="Y1117"/>
    </row>
    <row r="1118" spans="1:25" x14ac:dyDescent="0.25">
      <c r="A1118" s="212"/>
      <c r="B1118" s="465"/>
      <c r="C1118" s="273"/>
      <c r="D1118" s="273"/>
      <c r="E1118" s="273" t="s">
        <v>179</v>
      </c>
      <c r="F1118" s="275"/>
      <c r="G1118" s="367">
        <f t="shared" ref="G1118:W1118" si="251">SUBTOTAL(9,G1119:G1124)</f>
        <v>0</v>
      </c>
      <c r="H1118" s="364">
        <f t="shared" si="251"/>
        <v>0</v>
      </c>
      <c r="I1118" s="364">
        <f t="shared" si="251"/>
        <v>0</v>
      </c>
      <c r="J1118" s="364">
        <f t="shared" si="251"/>
        <v>0</v>
      </c>
      <c r="K1118" s="364">
        <f t="shared" si="251"/>
        <v>0</v>
      </c>
      <c r="L1118" s="30">
        <f t="shared" si="251"/>
        <v>0</v>
      </c>
      <c r="M1118" s="31">
        <f t="shared" si="251"/>
        <v>0</v>
      </c>
      <c r="N1118" s="31">
        <f t="shared" si="251"/>
        <v>0</v>
      </c>
      <c r="O1118" s="31">
        <f t="shared" si="251"/>
        <v>0</v>
      </c>
      <c r="P1118" s="31">
        <f t="shared" si="251"/>
        <v>0</v>
      </c>
      <c r="Q1118" s="31">
        <f t="shared" si="251"/>
        <v>0</v>
      </c>
      <c r="R1118" s="31">
        <f t="shared" si="251"/>
        <v>0</v>
      </c>
      <c r="S1118" s="31">
        <f t="shared" si="251"/>
        <v>0</v>
      </c>
      <c r="T1118" s="31">
        <f t="shared" si="251"/>
        <v>0</v>
      </c>
      <c r="U1118" s="31">
        <f t="shared" si="251"/>
        <v>0</v>
      </c>
      <c r="V1118" s="365">
        <f t="shared" si="251"/>
        <v>0</v>
      </c>
      <c r="W1118" s="365">
        <f t="shared" si="251"/>
        <v>0</v>
      </c>
      <c r="Y1118"/>
    </row>
    <row r="1119" spans="1:25" outlineLevel="1" x14ac:dyDescent="0.25">
      <c r="A1119" s="212"/>
      <c r="B1119" s="465"/>
      <c r="C1119" s="273"/>
      <c r="D1119" s="273"/>
      <c r="E1119" s="273"/>
      <c r="F1119" s="274" t="s">
        <v>180</v>
      </c>
      <c r="G1119" s="101">
        <f>SUM('2. NCCF CAD'!G1119,'3. NCCF USD'!G1119,'4. NCCF EUR'!G1119,'5. NCCF GBP'!G1119,'6. NCCF Autres (inclus)'!G1119)</f>
        <v>0</v>
      </c>
      <c r="H1119" s="388">
        <f>SUM('2. NCCF CAD'!H1119,'3. NCCF USD'!H1119,'4. NCCF EUR'!H1119,'5. NCCF GBP'!H1119,'6. NCCF Autres (inclus)'!H1119)</f>
        <v>0</v>
      </c>
      <c r="I1119" s="392">
        <f>SUM('2. NCCF CAD'!I1119,'3. NCCF USD'!I1119,'4. NCCF EUR'!I1119,'5. NCCF GBP'!I1119,'6. NCCF Autres (inclus)'!I1119)</f>
        <v>0</v>
      </c>
      <c r="J1119" s="392">
        <f>SUM('2. NCCF CAD'!J1119,'3. NCCF USD'!J1119,'4. NCCF EUR'!J1119,'5. NCCF GBP'!J1119,'6. NCCF Autres (inclus)'!J1119)</f>
        <v>0</v>
      </c>
      <c r="K1119" s="396">
        <f>SUM('2. NCCF CAD'!K1119,'3. NCCF USD'!K1119,'4. NCCF EUR'!K1119,'5. NCCF GBP'!K1119,'6. NCCF Autres (inclus)'!K1119)</f>
        <v>0</v>
      </c>
      <c r="L1119" s="105">
        <f>SUM('2. NCCF CAD'!L1119,'3. NCCF USD'!L1119,'4. NCCF EUR'!L1119,'5. NCCF GBP'!L1119,'6. NCCF Autres (inclus)'!L1119)</f>
        <v>0</v>
      </c>
      <c r="M1119" s="98">
        <f>SUM('2. NCCF CAD'!M1119,'3. NCCF USD'!M1119,'4. NCCF EUR'!M1119,'5. NCCF GBP'!M1119,'6. NCCF Autres (inclus)'!M1119)</f>
        <v>0</v>
      </c>
      <c r="N1119" s="98">
        <f>SUM('2. NCCF CAD'!N1119,'3. NCCF USD'!N1119,'4. NCCF EUR'!N1119,'5. NCCF GBP'!N1119,'6. NCCF Autres (inclus)'!N1119)</f>
        <v>0</v>
      </c>
      <c r="O1119" s="98">
        <f>SUM('2. NCCF CAD'!O1119,'3. NCCF USD'!O1119,'4. NCCF EUR'!O1119,'5. NCCF GBP'!O1119,'6. NCCF Autres (inclus)'!O1119)</f>
        <v>0</v>
      </c>
      <c r="P1119" s="98">
        <f>SUM('2. NCCF CAD'!P1119,'3. NCCF USD'!P1119,'4. NCCF EUR'!P1119,'5. NCCF GBP'!P1119,'6. NCCF Autres (inclus)'!P1119)</f>
        <v>0</v>
      </c>
      <c r="Q1119" s="98">
        <f>SUM('2. NCCF CAD'!Q1119,'3. NCCF USD'!Q1119,'4. NCCF EUR'!Q1119,'5. NCCF GBP'!Q1119,'6. NCCF Autres (inclus)'!Q1119)</f>
        <v>0</v>
      </c>
      <c r="R1119" s="98">
        <f>SUM('2. NCCF CAD'!R1119,'3. NCCF USD'!R1119,'4. NCCF EUR'!R1119,'5. NCCF GBP'!R1119,'6. NCCF Autres (inclus)'!R1119)</f>
        <v>0</v>
      </c>
      <c r="S1119" s="98">
        <f>SUM('2. NCCF CAD'!S1119,'3. NCCF USD'!S1119,'4. NCCF EUR'!S1119,'5. NCCF GBP'!S1119,'6. NCCF Autres (inclus)'!S1119)</f>
        <v>0</v>
      </c>
      <c r="T1119" s="98">
        <f>SUM('2. NCCF CAD'!T1119,'3. NCCF USD'!T1119,'4. NCCF EUR'!T1119,'5. NCCF GBP'!T1119,'6. NCCF Autres (inclus)'!T1119)</f>
        <v>0</v>
      </c>
      <c r="U1119" s="98">
        <f>SUM('2. NCCF CAD'!U1119,'3. NCCF USD'!U1119,'4. NCCF EUR'!U1119,'5. NCCF GBP'!U1119,'6. NCCF Autres (inclus)'!U1119)</f>
        <v>0</v>
      </c>
      <c r="V1119" s="106">
        <f>SUM('2. NCCF CAD'!V1119,'3. NCCF USD'!V1119,'4. NCCF EUR'!V1119,'5. NCCF GBP'!V1119,'6. NCCF Autres (inclus)'!V1119)</f>
        <v>0</v>
      </c>
      <c r="W1119" s="37">
        <f>SUM('2. NCCF CAD'!W1119,'3. NCCF USD'!W1119,'4. NCCF EUR'!W1119,'5. NCCF GBP'!W1119,'6. NCCF Autres (inclus)'!W1119)</f>
        <v>0</v>
      </c>
      <c r="Y1119"/>
    </row>
    <row r="1120" spans="1:25" outlineLevel="1" x14ac:dyDescent="0.25">
      <c r="A1120" s="212"/>
      <c r="B1120" s="465"/>
      <c r="C1120" s="273"/>
      <c r="D1120" s="273"/>
      <c r="E1120" s="273"/>
      <c r="F1120" s="274" t="s">
        <v>181</v>
      </c>
      <c r="G1120" s="101">
        <f>SUM('2. NCCF CAD'!G1120,'3. NCCF USD'!G1120,'4. NCCF EUR'!G1120,'5. NCCF GBP'!G1120,'6. NCCF Autres (inclus)'!G1120)</f>
        <v>0</v>
      </c>
      <c r="H1120" s="388">
        <f>SUM('2. NCCF CAD'!H1120,'3. NCCF USD'!H1120,'4. NCCF EUR'!H1120,'5. NCCF GBP'!H1120,'6. NCCF Autres (inclus)'!H1120)</f>
        <v>0</v>
      </c>
      <c r="I1120" s="392">
        <f>SUM('2. NCCF CAD'!I1120,'3. NCCF USD'!I1120,'4. NCCF EUR'!I1120,'5. NCCF GBP'!I1120,'6. NCCF Autres (inclus)'!I1120)</f>
        <v>0</v>
      </c>
      <c r="J1120" s="392">
        <f>SUM('2. NCCF CAD'!J1120,'3. NCCF USD'!J1120,'4. NCCF EUR'!J1120,'5. NCCF GBP'!J1120,'6. NCCF Autres (inclus)'!J1120)</f>
        <v>0</v>
      </c>
      <c r="K1120" s="396">
        <f>SUM('2. NCCF CAD'!K1120,'3. NCCF USD'!K1120,'4. NCCF EUR'!K1120,'5. NCCF GBP'!K1120,'6. NCCF Autres (inclus)'!K1120)</f>
        <v>0</v>
      </c>
      <c r="L1120" s="105">
        <f>SUM('2. NCCF CAD'!L1120,'3. NCCF USD'!L1120,'4. NCCF EUR'!L1120,'5. NCCF GBP'!L1120,'6. NCCF Autres (inclus)'!L1120)</f>
        <v>0</v>
      </c>
      <c r="M1120" s="98">
        <f>SUM('2. NCCF CAD'!M1120,'3. NCCF USD'!M1120,'4. NCCF EUR'!M1120,'5. NCCF GBP'!M1120,'6. NCCF Autres (inclus)'!M1120)</f>
        <v>0</v>
      </c>
      <c r="N1120" s="98">
        <f>SUM('2. NCCF CAD'!N1120,'3. NCCF USD'!N1120,'4. NCCF EUR'!N1120,'5. NCCF GBP'!N1120,'6. NCCF Autres (inclus)'!N1120)</f>
        <v>0</v>
      </c>
      <c r="O1120" s="98">
        <f>SUM('2. NCCF CAD'!O1120,'3. NCCF USD'!O1120,'4. NCCF EUR'!O1120,'5. NCCF GBP'!O1120,'6. NCCF Autres (inclus)'!O1120)</f>
        <v>0</v>
      </c>
      <c r="P1120" s="98">
        <f>SUM('2. NCCF CAD'!P1120,'3. NCCF USD'!P1120,'4. NCCF EUR'!P1120,'5. NCCF GBP'!P1120,'6. NCCF Autres (inclus)'!P1120)</f>
        <v>0</v>
      </c>
      <c r="Q1120" s="98">
        <f>SUM('2. NCCF CAD'!Q1120,'3. NCCF USD'!Q1120,'4. NCCF EUR'!Q1120,'5. NCCF GBP'!Q1120,'6. NCCF Autres (inclus)'!Q1120)</f>
        <v>0</v>
      </c>
      <c r="R1120" s="98">
        <f>SUM('2. NCCF CAD'!R1120,'3. NCCF USD'!R1120,'4. NCCF EUR'!R1120,'5. NCCF GBP'!R1120,'6. NCCF Autres (inclus)'!R1120)</f>
        <v>0</v>
      </c>
      <c r="S1120" s="98">
        <f>SUM('2. NCCF CAD'!S1120,'3. NCCF USD'!S1120,'4. NCCF EUR'!S1120,'5. NCCF GBP'!S1120,'6. NCCF Autres (inclus)'!S1120)</f>
        <v>0</v>
      </c>
      <c r="T1120" s="98">
        <f>SUM('2. NCCF CAD'!T1120,'3. NCCF USD'!T1120,'4. NCCF EUR'!T1120,'5. NCCF GBP'!T1120,'6. NCCF Autres (inclus)'!T1120)</f>
        <v>0</v>
      </c>
      <c r="U1120" s="98">
        <f>SUM('2. NCCF CAD'!U1120,'3. NCCF USD'!U1120,'4. NCCF EUR'!U1120,'5. NCCF GBP'!U1120,'6. NCCF Autres (inclus)'!U1120)</f>
        <v>0</v>
      </c>
      <c r="V1120" s="106">
        <f>SUM('2. NCCF CAD'!V1120,'3. NCCF USD'!V1120,'4. NCCF EUR'!V1120,'5. NCCF GBP'!V1120,'6. NCCF Autres (inclus)'!V1120)</f>
        <v>0</v>
      </c>
      <c r="W1120" s="37">
        <f>SUM('2. NCCF CAD'!W1120,'3. NCCF USD'!W1120,'4. NCCF EUR'!W1120,'5. NCCF GBP'!W1120,'6. NCCF Autres (inclus)'!W1120)</f>
        <v>0</v>
      </c>
      <c r="Y1120"/>
    </row>
    <row r="1121" spans="1:25" outlineLevel="1" x14ac:dyDescent="0.25">
      <c r="A1121" s="212"/>
      <c r="B1121" s="465"/>
      <c r="C1121" s="273"/>
      <c r="D1121" s="273"/>
      <c r="E1121" s="273"/>
      <c r="F1121" s="274" t="s">
        <v>182</v>
      </c>
      <c r="G1121" s="101">
        <f>SUM('2. NCCF CAD'!G1121,'3. NCCF USD'!G1121,'4. NCCF EUR'!G1121,'5. NCCF GBP'!G1121,'6. NCCF Autres (inclus)'!G1121)</f>
        <v>0</v>
      </c>
      <c r="H1121" s="388">
        <f>SUM('2. NCCF CAD'!H1121,'3. NCCF USD'!H1121,'4. NCCF EUR'!H1121,'5. NCCF GBP'!H1121,'6. NCCF Autres (inclus)'!H1121)</f>
        <v>0</v>
      </c>
      <c r="I1121" s="392">
        <f>SUM('2. NCCF CAD'!I1121,'3. NCCF USD'!I1121,'4. NCCF EUR'!I1121,'5. NCCF GBP'!I1121,'6. NCCF Autres (inclus)'!I1121)</f>
        <v>0</v>
      </c>
      <c r="J1121" s="392">
        <f>SUM('2. NCCF CAD'!J1121,'3. NCCF USD'!J1121,'4. NCCF EUR'!J1121,'5. NCCF GBP'!J1121,'6. NCCF Autres (inclus)'!J1121)</f>
        <v>0</v>
      </c>
      <c r="K1121" s="396">
        <f>SUM('2. NCCF CAD'!K1121,'3. NCCF USD'!K1121,'4. NCCF EUR'!K1121,'5. NCCF GBP'!K1121,'6. NCCF Autres (inclus)'!K1121)</f>
        <v>0</v>
      </c>
      <c r="L1121" s="391">
        <f>SUM('2. NCCF CAD'!L1121,'3. NCCF USD'!L1121,'4. NCCF EUR'!L1121,'5. NCCF GBP'!L1121,'6. NCCF Autres (inclus)'!L1121)</f>
        <v>0</v>
      </c>
      <c r="M1121" s="392">
        <f>SUM('2. NCCF CAD'!M1121,'3. NCCF USD'!M1121,'4. NCCF EUR'!M1121,'5. NCCF GBP'!M1121,'6. NCCF Autres (inclus)'!M1121)</f>
        <v>0</v>
      </c>
      <c r="N1121" s="98">
        <f>SUM('2. NCCF CAD'!N1121,'3. NCCF USD'!N1121,'4. NCCF EUR'!N1121,'5. NCCF GBP'!N1121,'6. NCCF Autres (inclus)'!N1121)</f>
        <v>0</v>
      </c>
      <c r="O1121" s="98">
        <f>SUM('2. NCCF CAD'!O1121,'3. NCCF USD'!O1121,'4. NCCF EUR'!O1121,'5. NCCF GBP'!O1121,'6. NCCF Autres (inclus)'!O1121)</f>
        <v>0</v>
      </c>
      <c r="P1121" s="98">
        <f>SUM('2. NCCF CAD'!P1121,'3. NCCF USD'!P1121,'4. NCCF EUR'!P1121,'5. NCCF GBP'!P1121,'6. NCCF Autres (inclus)'!P1121)</f>
        <v>0</v>
      </c>
      <c r="Q1121" s="98">
        <f>SUM('2. NCCF CAD'!Q1121,'3. NCCF USD'!Q1121,'4. NCCF EUR'!Q1121,'5. NCCF GBP'!Q1121,'6. NCCF Autres (inclus)'!Q1121)</f>
        <v>0</v>
      </c>
      <c r="R1121" s="98">
        <f>SUM('2. NCCF CAD'!R1121,'3. NCCF USD'!R1121,'4. NCCF EUR'!R1121,'5. NCCF GBP'!R1121,'6. NCCF Autres (inclus)'!R1121)</f>
        <v>0</v>
      </c>
      <c r="S1121" s="98">
        <f>SUM('2. NCCF CAD'!S1121,'3. NCCF USD'!S1121,'4. NCCF EUR'!S1121,'5. NCCF GBP'!S1121,'6. NCCF Autres (inclus)'!S1121)</f>
        <v>0</v>
      </c>
      <c r="T1121" s="98">
        <f>SUM('2. NCCF CAD'!T1121,'3. NCCF USD'!T1121,'4. NCCF EUR'!T1121,'5. NCCF GBP'!T1121,'6. NCCF Autres (inclus)'!T1121)</f>
        <v>0</v>
      </c>
      <c r="U1121" s="98">
        <f>SUM('2. NCCF CAD'!U1121,'3. NCCF USD'!U1121,'4. NCCF EUR'!U1121,'5. NCCF GBP'!U1121,'6. NCCF Autres (inclus)'!U1121)</f>
        <v>0</v>
      </c>
      <c r="V1121" s="106">
        <f>SUM('2. NCCF CAD'!V1121,'3. NCCF USD'!V1121,'4. NCCF EUR'!V1121,'5. NCCF GBP'!V1121,'6. NCCF Autres (inclus)'!V1121)</f>
        <v>0</v>
      </c>
      <c r="W1121" s="37">
        <f>SUM('2. NCCF CAD'!W1121,'3. NCCF USD'!W1121,'4. NCCF EUR'!W1121,'5. NCCF GBP'!W1121,'6. NCCF Autres (inclus)'!W1121)</f>
        <v>0</v>
      </c>
      <c r="Y1121"/>
    </row>
    <row r="1122" spans="1:25" outlineLevel="1" x14ac:dyDescent="0.25">
      <c r="A1122" s="212"/>
      <c r="B1122" s="465"/>
      <c r="C1122" s="273"/>
      <c r="D1122" s="273"/>
      <c r="E1122" s="273"/>
      <c r="F1122" s="274" t="s">
        <v>183</v>
      </c>
      <c r="G1122" s="101">
        <f>SUM('2. NCCF CAD'!G1122,'3. NCCF USD'!G1122,'4. NCCF EUR'!G1122,'5. NCCF GBP'!G1122,'6. NCCF Autres (inclus)'!G1122)</f>
        <v>0</v>
      </c>
      <c r="H1122" s="388">
        <f>SUM('2. NCCF CAD'!H1122,'3. NCCF USD'!H1122,'4. NCCF EUR'!H1122,'5. NCCF GBP'!H1122,'6. NCCF Autres (inclus)'!H1122)</f>
        <v>0</v>
      </c>
      <c r="I1122" s="392">
        <f>SUM('2. NCCF CAD'!I1122,'3. NCCF USD'!I1122,'4. NCCF EUR'!I1122,'5. NCCF GBP'!I1122,'6. NCCF Autres (inclus)'!I1122)</f>
        <v>0</v>
      </c>
      <c r="J1122" s="392">
        <f>SUM('2. NCCF CAD'!J1122,'3. NCCF USD'!J1122,'4. NCCF EUR'!J1122,'5. NCCF GBP'!J1122,'6. NCCF Autres (inclus)'!J1122)</f>
        <v>0</v>
      </c>
      <c r="K1122" s="396">
        <f>SUM('2. NCCF CAD'!K1122,'3. NCCF USD'!K1122,'4. NCCF EUR'!K1122,'5. NCCF GBP'!K1122,'6. NCCF Autres (inclus)'!K1122)</f>
        <v>0</v>
      </c>
      <c r="L1122" s="391">
        <f>SUM('2. NCCF CAD'!L1122,'3. NCCF USD'!L1122,'4. NCCF EUR'!L1122,'5. NCCF GBP'!L1122,'6. NCCF Autres (inclus)'!L1122)</f>
        <v>0</v>
      </c>
      <c r="M1122" s="392">
        <f>SUM('2. NCCF CAD'!M1122,'3. NCCF USD'!M1122,'4. NCCF EUR'!M1122,'5. NCCF GBP'!M1122,'6. NCCF Autres (inclus)'!M1122)</f>
        <v>0</v>
      </c>
      <c r="N1122" s="392">
        <f>SUM('2. NCCF CAD'!N1122,'3. NCCF USD'!N1122,'4. NCCF EUR'!N1122,'5. NCCF GBP'!N1122,'6. NCCF Autres (inclus)'!N1122)</f>
        <v>0</v>
      </c>
      <c r="O1122" s="98">
        <f>SUM('2. NCCF CAD'!O1122,'3. NCCF USD'!O1122,'4. NCCF EUR'!O1122,'5. NCCF GBP'!O1122,'6. NCCF Autres (inclus)'!O1122)</f>
        <v>0</v>
      </c>
      <c r="P1122" s="98">
        <f>SUM('2. NCCF CAD'!P1122,'3. NCCF USD'!P1122,'4. NCCF EUR'!P1122,'5. NCCF GBP'!P1122,'6. NCCF Autres (inclus)'!P1122)</f>
        <v>0</v>
      </c>
      <c r="Q1122" s="98">
        <f>SUM('2. NCCF CAD'!Q1122,'3. NCCF USD'!Q1122,'4. NCCF EUR'!Q1122,'5. NCCF GBP'!Q1122,'6. NCCF Autres (inclus)'!Q1122)</f>
        <v>0</v>
      </c>
      <c r="R1122" s="98">
        <f>SUM('2. NCCF CAD'!R1122,'3. NCCF USD'!R1122,'4. NCCF EUR'!R1122,'5. NCCF GBP'!R1122,'6. NCCF Autres (inclus)'!R1122)</f>
        <v>0</v>
      </c>
      <c r="S1122" s="98">
        <f>SUM('2. NCCF CAD'!S1122,'3. NCCF USD'!S1122,'4. NCCF EUR'!S1122,'5. NCCF GBP'!S1122,'6. NCCF Autres (inclus)'!S1122)</f>
        <v>0</v>
      </c>
      <c r="T1122" s="98">
        <f>SUM('2. NCCF CAD'!T1122,'3. NCCF USD'!T1122,'4. NCCF EUR'!T1122,'5. NCCF GBP'!T1122,'6. NCCF Autres (inclus)'!T1122)</f>
        <v>0</v>
      </c>
      <c r="U1122" s="98">
        <f>SUM('2. NCCF CAD'!U1122,'3. NCCF USD'!U1122,'4. NCCF EUR'!U1122,'5. NCCF GBP'!U1122,'6. NCCF Autres (inclus)'!U1122)</f>
        <v>0</v>
      </c>
      <c r="V1122" s="106">
        <f>SUM('2. NCCF CAD'!V1122,'3. NCCF USD'!V1122,'4. NCCF EUR'!V1122,'5. NCCF GBP'!V1122,'6. NCCF Autres (inclus)'!V1122)</f>
        <v>0</v>
      </c>
      <c r="W1122" s="37">
        <f>SUM('2. NCCF CAD'!W1122,'3. NCCF USD'!W1122,'4. NCCF EUR'!W1122,'5. NCCF GBP'!W1122,'6. NCCF Autres (inclus)'!W1122)</f>
        <v>0</v>
      </c>
      <c r="Y1122"/>
    </row>
    <row r="1123" spans="1:25" outlineLevel="1" x14ac:dyDescent="0.25">
      <c r="A1123" s="212"/>
      <c r="B1123" s="465"/>
      <c r="C1123" s="273"/>
      <c r="D1123" s="273"/>
      <c r="E1123" s="273"/>
      <c r="F1123" s="274" t="s">
        <v>184</v>
      </c>
      <c r="G1123" s="101">
        <f>SUM('2. NCCF CAD'!G1123,'3. NCCF USD'!G1123,'4. NCCF EUR'!G1123,'5. NCCF GBP'!G1123,'6. NCCF Autres (inclus)'!G1123)</f>
        <v>0</v>
      </c>
      <c r="H1123" s="388">
        <f>SUM('2. NCCF CAD'!H1123,'3. NCCF USD'!H1123,'4. NCCF EUR'!H1123,'5. NCCF GBP'!H1123,'6. NCCF Autres (inclus)'!H1123)</f>
        <v>0</v>
      </c>
      <c r="I1123" s="392">
        <f>SUM('2. NCCF CAD'!I1123,'3. NCCF USD'!I1123,'4. NCCF EUR'!I1123,'5. NCCF GBP'!I1123,'6. NCCF Autres (inclus)'!I1123)</f>
        <v>0</v>
      </c>
      <c r="J1123" s="392">
        <f>SUM('2. NCCF CAD'!J1123,'3. NCCF USD'!J1123,'4. NCCF EUR'!J1123,'5. NCCF GBP'!J1123,'6. NCCF Autres (inclus)'!J1123)</f>
        <v>0</v>
      </c>
      <c r="K1123" s="396">
        <f>SUM('2. NCCF CAD'!K1123,'3. NCCF USD'!K1123,'4. NCCF EUR'!K1123,'5. NCCF GBP'!K1123,'6. NCCF Autres (inclus)'!K1123)</f>
        <v>0</v>
      </c>
      <c r="L1123" s="391">
        <f>SUM('2. NCCF CAD'!L1123,'3. NCCF USD'!L1123,'4. NCCF EUR'!L1123,'5. NCCF GBP'!L1123,'6. NCCF Autres (inclus)'!L1123)</f>
        <v>0</v>
      </c>
      <c r="M1123" s="392">
        <f>SUM('2. NCCF CAD'!M1123,'3. NCCF USD'!M1123,'4. NCCF EUR'!M1123,'5. NCCF GBP'!M1123,'6. NCCF Autres (inclus)'!M1123)</f>
        <v>0</v>
      </c>
      <c r="N1123" s="392">
        <f>SUM('2. NCCF CAD'!N1123,'3. NCCF USD'!N1123,'4. NCCF EUR'!N1123,'5. NCCF GBP'!N1123,'6. NCCF Autres (inclus)'!N1123)</f>
        <v>0</v>
      </c>
      <c r="O1123" s="98">
        <f>SUM('2. NCCF CAD'!O1123,'3. NCCF USD'!O1123,'4. NCCF EUR'!O1123,'5. NCCF GBP'!O1123,'6. NCCF Autres (inclus)'!O1123)</f>
        <v>0</v>
      </c>
      <c r="P1123" s="98">
        <f>SUM('2. NCCF CAD'!P1123,'3. NCCF USD'!P1123,'4. NCCF EUR'!P1123,'5. NCCF GBP'!P1123,'6. NCCF Autres (inclus)'!P1123)</f>
        <v>0</v>
      </c>
      <c r="Q1123" s="98">
        <f>SUM('2. NCCF CAD'!Q1123,'3. NCCF USD'!Q1123,'4. NCCF EUR'!Q1123,'5. NCCF GBP'!Q1123,'6. NCCF Autres (inclus)'!Q1123)</f>
        <v>0</v>
      </c>
      <c r="R1123" s="98">
        <f>SUM('2. NCCF CAD'!R1123,'3. NCCF USD'!R1123,'4. NCCF EUR'!R1123,'5. NCCF GBP'!R1123,'6. NCCF Autres (inclus)'!R1123)</f>
        <v>0</v>
      </c>
      <c r="S1123" s="98">
        <f>SUM('2. NCCF CAD'!S1123,'3. NCCF USD'!S1123,'4. NCCF EUR'!S1123,'5. NCCF GBP'!S1123,'6. NCCF Autres (inclus)'!S1123)</f>
        <v>0</v>
      </c>
      <c r="T1123" s="98">
        <f>SUM('2. NCCF CAD'!T1123,'3. NCCF USD'!T1123,'4. NCCF EUR'!T1123,'5. NCCF GBP'!T1123,'6. NCCF Autres (inclus)'!T1123)</f>
        <v>0</v>
      </c>
      <c r="U1123" s="98">
        <f>SUM('2. NCCF CAD'!U1123,'3. NCCF USD'!U1123,'4. NCCF EUR'!U1123,'5. NCCF GBP'!U1123,'6. NCCF Autres (inclus)'!U1123)</f>
        <v>0</v>
      </c>
      <c r="V1123" s="106">
        <f>SUM('2. NCCF CAD'!V1123,'3. NCCF USD'!V1123,'4. NCCF EUR'!V1123,'5. NCCF GBP'!V1123,'6. NCCF Autres (inclus)'!V1123)</f>
        <v>0</v>
      </c>
      <c r="W1123" s="37">
        <f>SUM('2. NCCF CAD'!W1123,'3. NCCF USD'!W1123,'4. NCCF EUR'!W1123,'5. NCCF GBP'!W1123,'6. NCCF Autres (inclus)'!W1123)</f>
        <v>0</v>
      </c>
      <c r="Y1123"/>
    </row>
    <row r="1124" spans="1:25" outlineLevel="1" x14ac:dyDescent="0.25">
      <c r="A1124" s="212"/>
      <c r="B1124" s="465"/>
      <c r="C1124" s="273"/>
      <c r="D1124" s="273"/>
      <c r="E1124" s="273"/>
      <c r="F1124" s="274" t="s">
        <v>185</v>
      </c>
      <c r="G1124" s="101">
        <f>SUM('2. NCCF CAD'!G1124,'3. NCCF USD'!G1124,'4. NCCF EUR'!G1124,'5. NCCF GBP'!G1124,'6. NCCF Autres (inclus)'!G1124)</f>
        <v>0</v>
      </c>
      <c r="H1124" s="388">
        <f>SUM('2. NCCF CAD'!H1124,'3. NCCF USD'!H1124,'4. NCCF EUR'!H1124,'5. NCCF GBP'!H1124,'6. NCCF Autres (inclus)'!H1124)</f>
        <v>0</v>
      </c>
      <c r="I1124" s="392">
        <f>SUM('2. NCCF CAD'!I1124,'3. NCCF USD'!I1124,'4. NCCF EUR'!I1124,'5. NCCF GBP'!I1124,'6. NCCF Autres (inclus)'!I1124)</f>
        <v>0</v>
      </c>
      <c r="J1124" s="392">
        <f>SUM('2. NCCF CAD'!J1124,'3. NCCF USD'!J1124,'4. NCCF EUR'!J1124,'5. NCCF GBP'!J1124,'6. NCCF Autres (inclus)'!J1124)</f>
        <v>0</v>
      </c>
      <c r="K1124" s="396">
        <f>SUM('2. NCCF CAD'!K1124,'3. NCCF USD'!K1124,'4. NCCF EUR'!K1124,'5. NCCF GBP'!K1124,'6. NCCF Autres (inclus)'!K1124)</f>
        <v>0</v>
      </c>
      <c r="L1124" s="105">
        <f>SUM('2. NCCF CAD'!L1124,'3. NCCF USD'!L1124,'4. NCCF EUR'!L1124,'5. NCCF GBP'!L1124,'6. NCCF Autres (inclus)'!L1124)</f>
        <v>0</v>
      </c>
      <c r="M1124" s="392">
        <f>SUM('2. NCCF CAD'!M1124,'3. NCCF USD'!M1124,'4. NCCF EUR'!M1124,'5. NCCF GBP'!M1124,'6. NCCF Autres (inclus)'!M1124)</f>
        <v>0</v>
      </c>
      <c r="N1124" s="98">
        <f>SUM('2. NCCF CAD'!N1124,'3. NCCF USD'!N1124,'4. NCCF EUR'!N1124,'5. NCCF GBP'!N1124,'6. NCCF Autres (inclus)'!N1124)</f>
        <v>0</v>
      </c>
      <c r="O1124" s="98">
        <f>SUM('2. NCCF CAD'!O1124,'3. NCCF USD'!O1124,'4. NCCF EUR'!O1124,'5. NCCF GBP'!O1124,'6. NCCF Autres (inclus)'!O1124)</f>
        <v>0</v>
      </c>
      <c r="P1124" s="98">
        <f>SUM('2. NCCF CAD'!P1124,'3. NCCF USD'!P1124,'4. NCCF EUR'!P1124,'5. NCCF GBP'!P1124,'6. NCCF Autres (inclus)'!P1124)</f>
        <v>0</v>
      </c>
      <c r="Q1124" s="98">
        <f>SUM('2. NCCF CAD'!Q1124,'3. NCCF USD'!Q1124,'4. NCCF EUR'!Q1124,'5. NCCF GBP'!Q1124,'6. NCCF Autres (inclus)'!Q1124)</f>
        <v>0</v>
      </c>
      <c r="R1124" s="98">
        <f>SUM('2. NCCF CAD'!R1124,'3. NCCF USD'!R1124,'4. NCCF EUR'!R1124,'5. NCCF GBP'!R1124,'6. NCCF Autres (inclus)'!R1124)</f>
        <v>0</v>
      </c>
      <c r="S1124" s="98">
        <f>SUM('2. NCCF CAD'!S1124,'3. NCCF USD'!S1124,'4. NCCF EUR'!S1124,'5. NCCF GBP'!S1124,'6. NCCF Autres (inclus)'!S1124)</f>
        <v>0</v>
      </c>
      <c r="T1124" s="98">
        <f>SUM('2. NCCF CAD'!T1124,'3. NCCF USD'!T1124,'4. NCCF EUR'!T1124,'5. NCCF GBP'!T1124,'6. NCCF Autres (inclus)'!T1124)</f>
        <v>0</v>
      </c>
      <c r="U1124" s="98">
        <f>SUM('2. NCCF CAD'!U1124,'3. NCCF USD'!U1124,'4. NCCF EUR'!U1124,'5. NCCF GBP'!U1124,'6. NCCF Autres (inclus)'!U1124)</f>
        <v>0</v>
      </c>
      <c r="V1124" s="106">
        <f>SUM('2. NCCF CAD'!V1124,'3. NCCF USD'!V1124,'4. NCCF EUR'!V1124,'5. NCCF GBP'!V1124,'6. NCCF Autres (inclus)'!V1124)</f>
        <v>0</v>
      </c>
      <c r="W1124" s="37">
        <f>SUM('2. NCCF CAD'!W1124,'3. NCCF USD'!W1124,'4. NCCF EUR'!W1124,'5. NCCF GBP'!W1124,'6. NCCF Autres (inclus)'!W1124)</f>
        <v>0</v>
      </c>
      <c r="Y1124"/>
    </row>
    <row r="1125" spans="1:25" x14ac:dyDescent="0.25">
      <c r="A1125" s="212"/>
      <c r="B1125" s="465"/>
      <c r="C1125" s="273"/>
      <c r="D1125" s="273"/>
      <c r="E1125" s="273" t="s">
        <v>186</v>
      </c>
      <c r="F1125" s="275"/>
      <c r="G1125" s="367">
        <f t="shared" ref="G1125:W1125" si="252">SUBTOTAL(9,G1126:G1131)</f>
        <v>0</v>
      </c>
      <c r="H1125" s="364">
        <f t="shared" si="252"/>
        <v>0</v>
      </c>
      <c r="I1125" s="364">
        <f t="shared" si="252"/>
        <v>0</v>
      </c>
      <c r="J1125" s="364">
        <f t="shared" si="252"/>
        <v>0</v>
      </c>
      <c r="K1125" s="364">
        <f t="shared" si="252"/>
        <v>0</v>
      </c>
      <c r="L1125" s="30">
        <f t="shared" si="252"/>
        <v>0</v>
      </c>
      <c r="M1125" s="31">
        <f t="shared" si="252"/>
        <v>0</v>
      </c>
      <c r="N1125" s="31">
        <f t="shared" si="252"/>
        <v>0</v>
      </c>
      <c r="O1125" s="31">
        <f t="shared" si="252"/>
        <v>0</v>
      </c>
      <c r="P1125" s="31">
        <f t="shared" si="252"/>
        <v>0</v>
      </c>
      <c r="Q1125" s="31">
        <f t="shared" si="252"/>
        <v>0</v>
      </c>
      <c r="R1125" s="31">
        <f t="shared" si="252"/>
        <v>0</v>
      </c>
      <c r="S1125" s="31">
        <f t="shared" si="252"/>
        <v>0</v>
      </c>
      <c r="T1125" s="31">
        <f t="shared" si="252"/>
        <v>0</v>
      </c>
      <c r="U1125" s="31">
        <f t="shared" si="252"/>
        <v>0</v>
      </c>
      <c r="V1125" s="365">
        <f t="shared" si="252"/>
        <v>0</v>
      </c>
      <c r="W1125" s="365">
        <f t="shared" si="252"/>
        <v>0</v>
      </c>
      <c r="Y1125"/>
    </row>
    <row r="1126" spans="1:25" outlineLevel="1" x14ac:dyDescent="0.25">
      <c r="A1126" s="212"/>
      <c r="B1126" s="465"/>
      <c r="C1126" s="273"/>
      <c r="D1126" s="273"/>
      <c r="E1126" s="273"/>
      <c r="F1126" s="274" t="s">
        <v>187</v>
      </c>
      <c r="G1126" s="101">
        <f>SUM('2. NCCF CAD'!G1126,'3. NCCF USD'!G1126,'4. NCCF EUR'!G1126,'5. NCCF GBP'!G1126,'6. NCCF Autres (inclus)'!G1126)</f>
        <v>0</v>
      </c>
      <c r="H1126" s="388">
        <f>SUM('2. NCCF CAD'!H1126,'3. NCCF USD'!H1126,'4. NCCF EUR'!H1126,'5. NCCF GBP'!H1126,'6. NCCF Autres (inclus)'!H1126)</f>
        <v>0</v>
      </c>
      <c r="I1126" s="392">
        <f>SUM('2. NCCF CAD'!I1126,'3. NCCF USD'!I1126,'4. NCCF EUR'!I1126,'5. NCCF GBP'!I1126,'6. NCCF Autres (inclus)'!I1126)</f>
        <v>0</v>
      </c>
      <c r="J1126" s="392">
        <f>SUM('2. NCCF CAD'!J1126,'3. NCCF USD'!J1126,'4. NCCF EUR'!J1126,'5. NCCF GBP'!J1126,'6. NCCF Autres (inclus)'!J1126)</f>
        <v>0</v>
      </c>
      <c r="K1126" s="396">
        <f>SUM('2. NCCF CAD'!K1126,'3. NCCF USD'!K1126,'4. NCCF EUR'!K1126,'5. NCCF GBP'!K1126,'6. NCCF Autres (inclus)'!K1126)</f>
        <v>0</v>
      </c>
      <c r="L1126" s="105">
        <f>SUM('2. NCCF CAD'!L1126,'3. NCCF USD'!L1126,'4. NCCF EUR'!L1126,'5. NCCF GBP'!L1126,'6. NCCF Autres (inclus)'!L1126)</f>
        <v>0</v>
      </c>
      <c r="M1126" s="98">
        <f>SUM('2. NCCF CAD'!M1126,'3. NCCF USD'!M1126,'4. NCCF EUR'!M1126,'5. NCCF GBP'!M1126,'6. NCCF Autres (inclus)'!M1126)</f>
        <v>0</v>
      </c>
      <c r="N1126" s="98">
        <f>SUM('2. NCCF CAD'!N1126,'3. NCCF USD'!N1126,'4. NCCF EUR'!N1126,'5. NCCF GBP'!N1126,'6. NCCF Autres (inclus)'!N1126)</f>
        <v>0</v>
      </c>
      <c r="O1126" s="98">
        <f>SUM('2. NCCF CAD'!O1126,'3. NCCF USD'!O1126,'4. NCCF EUR'!O1126,'5. NCCF GBP'!O1126,'6. NCCF Autres (inclus)'!O1126)</f>
        <v>0</v>
      </c>
      <c r="P1126" s="98">
        <f>SUM('2. NCCF CAD'!P1126,'3. NCCF USD'!P1126,'4. NCCF EUR'!P1126,'5. NCCF GBP'!P1126,'6. NCCF Autres (inclus)'!P1126)</f>
        <v>0</v>
      </c>
      <c r="Q1126" s="98">
        <f>SUM('2. NCCF CAD'!Q1126,'3. NCCF USD'!Q1126,'4. NCCF EUR'!Q1126,'5. NCCF GBP'!Q1126,'6. NCCF Autres (inclus)'!Q1126)</f>
        <v>0</v>
      </c>
      <c r="R1126" s="98">
        <f>SUM('2. NCCF CAD'!R1126,'3. NCCF USD'!R1126,'4. NCCF EUR'!R1126,'5. NCCF GBP'!R1126,'6. NCCF Autres (inclus)'!R1126)</f>
        <v>0</v>
      </c>
      <c r="S1126" s="98">
        <f>SUM('2. NCCF CAD'!S1126,'3. NCCF USD'!S1126,'4. NCCF EUR'!S1126,'5. NCCF GBP'!S1126,'6. NCCF Autres (inclus)'!S1126)</f>
        <v>0</v>
      </c>
      <c r="T1126" s="98">
        <f>SUM('2. NCCF CAD'!T1126,'3. NCCF USD'!T1126,'4. NCCF EUR'!T1126,'5. NCCF GBP'!T1126,'6. NCCF Autres (inclus)'!T1126)</f>
        <v>0</v>
      </c>
      <c r="U1126" s="98">
        <f>SUM('2. NCCF CAD'!U1126,'3. NCCF USD'!U1126,'4. NCCF EUR'!U1126,'5. NCCF GBP'!U1126,'6. NCCF Autres (inclus)'!U1126)</f>
        <v>0</v>
      </c>
      <c r="V1126" s="106">
        <f>SUM('2. NCCF CAD'!V1126,'3. NCCF USD'!V1126,'4. NCCF EUR'!V1126,'5. NCCF GBP'!V1126,'6. NCCF Autres (inclus)'!V1126)</f>
        <v>0</v>
      </c>
      <c r="W1126" s="37">
        <f>SUM('2. NCCF CAD'!W1126,'3. NCCF USD'!W1126,'4. NCCF EUR'!W1126,'5. NCCF GBP'!W1126,'6. NCCF Autres (inclus)'!W1126)</f>
        <v>0</v>
      </c>
      <c r="Y1126"/>
    </row>
    <row r="1127" spans="1:25" outlineLevel="1" x14ac:dyDescent="0.25">
      <c r="A1127" s="212"/>
      <c r="B1127" s="465"/>
      <c r="C1127" s="273"/>
      <c r="D1127" s="273"/>
      <c r="E1127" s="273"/>
      <c r="F1127" s="274" t="s">
        <v>188</v>
      </c>
      <c r="G1127" s="101">
        <f>SUM('2. NCCF CAD'!G1127,'3. NCCF USD'!G1127,'4. NCCF EUR'!G1127,'5. NCCF GBP'!G1127,'6. NCCF Autres (inclus)'!G1127)</f>
        <v>0</v>
      </c>
      <c r="H1127" s="388">
        <f>SUM('2. NCCF CAD'!H1127,'3. NCCF USD'!H1127,'4. NCCF EUR'!H1127,'5. NCCF GBP'!H1127,'6. NCCF Autres (inclus)'!H1127)</f>
        <v>0</v>
      </c>
      <c r="I1127" s="392">
        <f>SUM('2. NCCF CAD'!I1127,'3. NCCF USD'!I1127,'4. NCCF EUR'!I1127,'5. NCCF GBP'!I1127,'6. NCCF Autres (inclus)'!I1127)</f>
        <v>0</v>
      </c>
      <c r="J1127" s="392">
        <f>SUM('2. NCCF CAD'!J1127,'3. NCCF USD'!J1127,'4. NCCF EUR'!J1127,'5. NCCF GBP'!J1127,'6. NCCF Autres (inclus)'!J1127)</f>
        <v>0</v>
      </c>
      <c r="K1127" s="396">
        <f>SUM('2. NCCF CAD'!K1127,'3. NCCF USD'!K1127,'4. NCCF EUR'!K1127,'5. NCCF GBP'!K1127,'6. NCCF Autres (inclus)'!K1127)</f>
        <v>0</v>
      </c>
      <c r="L1127" s="391">
        <f>SUM('2. NCCF CAD'!L1127,'3. NCCF USD'!L1127,'4. NCCF EUR'!L1127,'5. NCCF GBP'!L1127,'6. NCCF Autres (inclus)'!L1127)</f>
        <v>0</v>
      </c>
      <c r="M1127" s="98">
        <f>SUM('2. NCCF CAD'!M1127,'3. NCCF USD'!M1127,'4. NCCF EUR'!M1127,'5. NCCF GBP'!M1127,'6. NCCF Autres (inclus)'!M1127)</f>
        <v>0</v>
      </c>
      <c r="N1127" s="98">
        <f>SUM('2. NCCF CAD'!N1127,'3. NCCF USD'!N1127,'4. NCCF EUR'!N1127,'5. NCCF GBP'!N1127,'6. NCCF Autres (inclus)'!N1127)</f>
        <v>0</v>
      </c>
      <c r="O1127" s="98">
        <f>SUM('2. NCCF CAD'!O1127,'3. NCCF USD'!O1127,'4. NCCF EUR'!O1127,'5. NCCF GBP'!O1127,'6. NCCF Autres (inclus)'!O1127)</f>
        <v>0</v>
      </c>
      <c r="P1127" s="98">
        <f>SUM('2. NCCF CAD'!P1127,'3. NCCF USD'!P1127,'4. NCCF EUR'!P1127,'5. NCCF GBP'!P1127,'6. NCCF Autres (inclus)'!P1127)</f>
        <v>0</v>
      </c>
      <c r="Q1127" s="98">
        <f>SUM('2. NCCF CAD'!Q1127,'3. NCCF USD'!Q1127,'4. NCCF EUR'!Q1127,'5. NCCF GBP'!Q1127,'6. NCCF Autres (inclus)'!Q1127)</f>
        <v>0</v>
      </c>
      <c r="R1127" s="98">
        <f>SUM('2. NCCF CAD'!R1127,'3. NCCF USD'!R1127,'4. NCCF EUR'!R1127,'5. NCCF GBP'!R1127,'6. NCCF Autres (inclus)'!R1127)</f>
        <v>0</v>
      </c>
      <c r="S1127" s="98">
        <f>SUM('2. NCCF CAD'!S1127,'3. NCCF USD'!S1127,'4. NCCF EUR'!S1127,'5. NCCF GBP'!S1127,'6. NCCF Autres (inclus)'!S1127)</f>
        <v>0</v>
      </c>
      <c r="T1127" s="98">
        <f>SUM('2. NCCF CAD'!T1127,'3. NCCF USD'!T1127,'4. NCCF EUR'!T1127,'5. NCCF GBP'!T1127,'6. NCCF Autres (inclus)'!T1127)</f>
        <v>0</v>
      </c>
      <c r="U1127" s="98">
        <f>SUM('2. NCCF CAD'!U1127,'3. NCCF USD'!U1127,'4. NCCF EUR'!U1127,'5. NCCF GBP'!U1127,'6. NCCF Autres (inclus)'!U1127)</f>
        <v>0</v>
      </c>
      <c r="V1127" s="106">
        <f>SUM('2. NCCF CAD'!V1127,'3. NCCF USD'!V1127,'4. NCCF EUR'!V1127,'5. NCCF GBP'!V1127,'6. NCCF Autres (inclus)'!V1127)</f>
        <v>0</v>
      </c>
      <c r="W1127" s="37">
        <f>SUM('2. NCCF CAD'!W1127,'3. NCCF USD'!W1127,'4. NCCF EUR'!W1127,'5. NCCF GBP'!W1127,'6. NCCF Autres (inclus)'!W1127)</f>
        <v>0</v>
      </c>
      <c r="Y1127"/>
    </row>
    <row r="1128" spans="1:25" outlineLevel="1" x14ac:dyDescent="0.25">
      <c r="A1128" s="212"/>
      <c r="B1128" s="465"/>
      <c r="C1128" s="273"/>
      <c r="D1128" s="273"/>
      <c r="E1128" s="273"/>
      <c r="F1128" s="274" t="s">
        <v>189</v>
      </c>
      <c r="G1128" s="101">
        <f>SUM('2. NCCF CAD'!G1128,'3. NCCF USD'!G1128,'4. NCCF EUR'!G1128,'5. NCCF GBP'!G1128,'6. NCCF Autres (inclus)'!G1128)</f>
        <v>0</v>
      </c>
      <c r="H1128" s="388">
        <f>SUM('2. NCCF CAD'!H1128,'3. NCCF USD'!H1128,'4. NCCF EUR'!H1128,'5. NCCF GBP'!H1128,'6. NCCF Autres (inclus)'!H1128)</f>
        <v>0</v>
      </c>
      <c r="I1128" s="392">
        <f>SUM('2. NCCF CAD'!I1128,'3. NCCF USD'!I1128,'4. NCCF EUR'!I1128,'5. NCCF GBP'!I1128,'6. NCCF Autres (inclus)'!I1128)</f>
        <v>0</v>
      </c>
      <c r="J1128" s="392">
        <f>SUM('2. NCCF CAD'!J1128,'3. NCCF USD'!J1128,'4. NCCF EUR'!J1128,'5. NCCF GBP'!J1128,'6. NCCF Autres (inclus)'!J1128)</f>
        <v>0</v>
      </c>
      <c r="K1128" s="396">
        <f>SUM('2. NCCF CAD'!K1128,'3. NCCF USD'!K1128,'4. NCCF EUR'!K1128,'5. NCCF GBP'!K1128,'6. NCCF Autres (inclus)'!K1128)</f>
        <v>0</v>
      </c>
      <c r="L1128" s="391">
        <f>SUM('2. NCCF CAD'!L1128,'3. NCCF USD'!L1128,'4. NCCF EUR'!L1128,'5. NCCF GBP'!L1128,'6. NCCF Autres (inclus)'!L1128)</f>
        <v>0</v>
      </c>
      <c r="M1128" s="392">
        <f>SUM('2. NCCF CAD'!M1128,'3. NCCF USD'!M1128,'4. NCCF EUR'!M1128,'5. NCCF GBP'!M1128,'6. NCCF Autres (inclus)'!M1128)</f>
        <v>0</v>
      </c>
      <c r="N1128" s="98">
        <f>SUM('2. NCCF CAD'!N1128,'3. NCCF USD'!N1128,'4. NCCF EUR'!N1128,'5. NCCF GBP'!N1128,'6. NCCF Autres (inclus)'!N1128)</f>
        <v>0</v>
      </c>
      <c r="O1128" s="98">
        <f>SUM('2. NCCF CAD'!O1128,'3. NCCF USD'!O1128,'4. NCCF EUR'!O1128,'5. NCCF GBP'!O1128,'6. NCCF Autres (inclus)'!O1128)</f>
        <v>0</v>
      </c>
      <c r="P1128" s="98">
        <f>SUM('2. NCCF CAD'!P1128,'3. NCCF USD'!P1128,'4. NCCF EUR'!P1128,'5. NCCF GBP'!P1128,'6. NCCF Autres (inclus)'!P1128)</f>
        <v>0</v>
      </c>
      <c r="Q1128" s="98">
        <f>SUM('2. NCCF CAD'!Q1128,'3. NCCF USD'!Q1128,'4. NCCF EUR'!Q1128,'5. NCCF GBP'!Q1128,'6. NCCF Autres (inclus)'!Q1128)</f>
        <v>0</v>
      </c>
      <c r="R1128" s="98">
        <f>SUM('2. NCCF CAD'!R1128,'3. NCCF USD'!R1128,'4. NCCF EUR'!R1128,'5. NCCF GBP'!R1128,'6. NCCF Autres (inclus)'!R1128)</f>
        <v>0</v>
      </c>
      <c r="S1128" s="98">
        <f>SUM('2. NCCF CAD'!S1128,'3. NCCF USD'!S1128,'4. NCCF EUR'!S1128,'5. NCCF GBP'!S1128,'6. NCCF Autres (inclus)'!S1128)</f>
        <v>0</v>
      </c>
      <c r="T1128" s="98">
        <f>SUM('2. NCCF CAD'!T1128,'3. NCCF USD'!T1128,'4. NCCF EUR'!T1128,'5. NCCF GBP'!T1128,'6. NCCF Autres (inclus)'!T1128)</f>
        <v>0</v>
      </c>
      <c r="U1128" s="98">
        <f>SUM('2. NCCF CAD'!U1128,'3. NCCF USD'!U1128,'4. NCCF EUR'!U1128,'5. NCCF GBP'!U1128,'6. NCCF Autres (inclus)'!U1128)</f>
        <v>0</v>
      </c>
      <c r="V1128" s="106">
        <f>SUM('2. NCCF CAD'!V1128,'3. NCCF USD'!V1128,'4. NCCF EUR'!V1128,'5. NCCF GBP'!V1128,'6. NCCF Autres (inclus)'!V1128)</f>
        <v>0</v>
      </c>
      <c r="W1128" s="37">
        <f>SUM('2. NCCF CAD'!W1128,'3. NCCF USD'!W1128,'4. NCCF EUR'!W1128,'5. NCCF GBP'!W1128,'6. NCCF Autres (inclus)'!W1128)</f>
        <v>0</v>
      </c>
      <c r="Y1128"/>
    </row>
    <row r="1129" spans="1:25" outlineLevel="1" x14ac:dyDescent="0.25">
      <c r="A1129" s="212"/>
      <c r="B1129" s="465"/>
      <c r="C1129" s="273"/>
      <c r="D1129" s="273"/>
      <c r="E1129" s="273"/>
      <c r="F1129" s="274" t="s">
        <v>190</v>
      </c>
      <c r="G1129" s="101">
        <f>SUM('2. NCCF CAD'!G1129,'3. NCCF USD'!G1129,'4. NCCF EUR'!G1129,'5. NCCF GBP'!G1129,'6. NCCF Autres (inclus)'!G1129)</f>
        <v>0</v>
      </c>
      <c r="H1129" s="388">
        <f>SUM('2. NCCF CAD'!H1129,'3. NCCF USD'!H1129,'4. NCCF EUR'!H1129,'5. NCCF GBP'!H1129,'6. NCCF Autres (inclus)'!H1129)</f>
        <v>0</v>
      </c>
      <c r="I1129" s="392">
        <f>SUM('2. NCCF CAD'!I1129,'3. NCCF USD'!I1129,'4. NCCF EUR'!I1129,'5. NCCF GBP'!I1129,'6. NCCF Autres (inclus)'!I1129)</f>
        <v>0</v>
      </c>
      <c r="J1129" s="392">
        <f>SUM('2. NCCF CAD'!J1129,'3. NCCF USD'!J1129,'4. NCCF EUR'!J1129,'5. NCCF GBP'!J1129,'6. NCCF Autres (inclus)'!J1129)</f>
        <v>0</v>
      </c>
      <c r="K1129" s="396">
        <f>SUM('2. NCCF CAD'!K1129,'3. NCCF USD'!K1129,'4. NCCF EUR'!K1129,'5. NCCF GBP'!K1129,'6. NCCF Autres (inclus)'!K1129)</f>
        <v>0</v>
      </c>
      <c r="L1129" s="391">
        <f>SUM('2. NCCF CAD'!L1129,'3. NCCF USD'!L1129,'4. NCCF EUR'!L1129,'5. NCCF GBP'!L1129,'6. NCCF Autres (inclus)'!L1129)</f>
        <v>0</v>
      </c>
      <c r="M1129" s="392">
        <f>SUM('2. NCCF CAD'!M1129,'3. NCCF USD'!M1129,'4. NCCF EUR'!M1129,'5. NCCF GBP'!M1129,'6. NCCF Autres (inclus)'!M1129)</f>
        <v>0</v>
      </c>
      <c r="N1129" s="392">
        <f>SUM('2. NCCF CAD'!N1129,'3. NCCF USD'!N1129,'4. NCCF EUR'!N1129,'5. NCCF GBP'!N1129,'6. NCCF Autres (inclus)'!N1129)</f>
        <v>0</v>
      </c>
      <c r="O1129" s="98">
        <f>SUM('2. NCCF CAD'!O1129,'3. NCCF USD'!O1129,'4. NCCF EUR'!O1129,'5. NCCF GBP'!O1129,'6. NCCF Autres (inclus)'!O1129)</f>
        <v>0</v>
      </c>
      <c r="P1129" s="98">
        <f>SUM('2. NCCF CAD'!P1129,'3. NCCF USD'!P1129,'4. NCCF EUR'!P1129,'5. NCCF GBP'!P1129,'6. NCCF Autres (inclus)'!P1129)</f>
        <v>0</v>
      </c>
      <c r="Q1129" s="98">
        <f>SUM('2. NCCF CAD'!Q1129,'3. NCCF USD'!Q1129,'4. NCCF EUR'!Q1129,'5. NCCF GBP'!Q1129,'6. NCCF Autres (inclus)'!Q1129)</f>
        <v>0</v>
      </c>
      <c r="R1129" s="98">
        <f>SUM('2. NCCF CAD'!R1129,'3. NCCF USD'!R1129,'4. NCCF EUR'!R1129,'5. NCCF GBP'!R1129,'6. NCCF Autres (inclus)'!R1129)</f>
        <v>0</v>
      </c>
      <c r="S1129" s="98">
        <f>SUM('2. NCCF CAD'!S1129,'3. NCCF USD'!S1129,'4. NCCF EUR'!S1129,'5. NCCF GBP'!S1129,'6. NCCF Autres (inclus)'!S1129)</f>
        <v>0</v>
      </c>
      <c r="T1129" s="98">
        <f>SUM('2. NCCF CAD'!T1129,'3. NCCF USD'!T1129,'4. NCCF EUR'!T1129,'5. NCCF GBP'!T1129,'6. NCCF Autres (inclus)'!T1129)</f>
        <v>0</v>
      </c>
      <c r="U1129" s="98">
        <f>SUM('2. NCCF CAD'!U1129,'3. NCCF USD'!U1129,'4. NCCF EUR'!U1129,'5. NCCF GBP'!U1129,'6. NCCF Autres (inclus)'!U1129)</f>
        <v>0</v>
      </c>
      <c r="V1129" s="106">
        <f>SUM('2. NCCF CAD'!V1129,'3. NCCF USD'!V1129,'4. NCCF EUR'!V1129,'5. NCCF GBP'!V1129,'6. NCCF Autres (inclus)'!V1129)</f>
        <v>0</v>
      </c>
      <c r="W1129" s="37">
        <f>SUM('2. NCCF CAD'!W1129,'3. NCCF USD'!W1129,'4. NCCF EUR'!W1129,'5. NCCF GBP'!W1129,'6. NCCF Autres (inclus)'!W1129)</f>
        <v>0</v>
      </c>
      <c r="Y1129"/>
    </row>
    <row r="1130" spans="1:25" outlineLevel="1" x14ac:dyDescent="0.25">
      <c r="A1130" s="212"/>
      <c r="B1130" s="465"/>
      <c r="C1130" s="273"/>
      <c r="D1130" s="273"/>
      <c r="E1130" s="273"/>
      <c r="F1130" s="274" t="s">
        <v>191</v>
      </c>
      <c r="G1130" s="101">
        <f>SUM('2. NCCF CAD'!G1130,'3. NCCF USD'!G1130,'4. NCCF EUR'!G1130,'5. NCCF GBP'!G1130,'6. NCCF Autres (inclus)'!G1130)</f>
        <v>0</v>
      </c>
      <c r="H1130" s="388">
        <f>SUM('2. NCCF CAD'!H1130,'3. NCCF USD'!H1130,'4. NCCF EUR'!H1130,'5. NCCF GBP'!H1130,'6. NCCF Autres (inclus)'!H1130)</f>
        <v>0</v>
      </c>
      <c r="I1130" s="392">
        <f>SUM('2. NCCF CAD'!I1130,'3. NCCF USD'!I1130,'4. NCCF EUR'!I1130,'5. NCCF GBP'!I1130,'6. NCCF Autres (inclus)'!I1130)</f>
        <v>0</v>
      </c>
      <c r="J1130" s="392">
        <f>SUM('2. NCCF CAD'!J1130,'3. NCCF USD'!J1130,'4. NCCF EUR'!J1130,'5. NCCF GBP'!J1130,'6. NCCF Autres (inclus)'!J1130)</f>
        <v>0</v>
      </c>
      <c r="K1130" s="396">
        <f>SUM('2. NCCF CAD'!K1130,'3. NCCF USD'!K1130,'4. NCCF EUR'!K1130,'5. NCCF GBP'!K1130,'6. NCCF Autres (inclus)'!K1130)</f>
        <v>0</v>
      </c>
      <c r="L1130" s="391">
        <f>SUM('2. NCCF CAD'!L1130,'3. NCCF USD'!L1130,'4. NCCF EUR'!L1130,'5. NCCF GBP'!L1130,'6. NCCF Autres (inclus)'!L1130)</f>
        <v>0</v>
      </c>
      <c r="M1130" s="392">
        <f>SUM('2. NCCF CAD'!M1130,'3. NCCF USD'!M1130,'4. NCCF EUR'!M1130,'5. NCCF GBP'!M1130,'6. NCCF Autres (inclus)'!M1130)</f>
        <v>0</v>
      </c>
      <c r="N1130" s="392">
        <f>SUM('2. NCCF CAD'!N1130,'3. NCCF USD'!N1130,'4. NCCF EUR'!N1130,'5. NCCF GBP'!N1130,'6. NCCF Autres (inclus)'!N1130)</f>
        <v>0</v>
      </c>
      <c r="O1130" s="98">
        <f>SUM('2. NCCF CAD'!O1130,'3. NCCF USD'!O1130,'4. NCCF EUR'!O1130,'5. NCCF GBP'!O1130,'6. NCCF Autres (inclus)'!O1130)</f>
        <v>0</v>
      </c>
      <c r="P1130" s="98">
        <f>SUM('2. NCCF CAD'!P1130,'3. NCCF USD'!P1130,'4. NCCF EUR'!P1130,'5. NCCF GBP'!P1130,'6. NCCF Autres (inclus)'!P1130)</f>
        <v>0</v>
      </c>
      <c r="Q1130" s="98">
        <f>SUM('2. NCCF CAD'!Q1130,'3. NCCF USD'!Q1130,'4. NCCF EUR'!Q1130,'5. NCCF GBP'!Q1130,'6. NCCF Autres (inclus)'!Q1130)</f>
        <v>0</v>
      </c>
      <c r="R1130" s="98">
        <f>SUM('2. NCCF CAD'!R1130,'3. NCCF USD'!R1130,'4. NCCF EUR'!R1130,'5. NCCF GBP'!R1130,'6. NCCF Autres (inclus)'!R1130)</f>
        <v>0</v>
      </c>
      <c r="S1130" s="98">
        <f>SUM('2. NCCF CAD'!S1130,'3. NCCF USD'!S1130,'4. NCCF EUR'!S1130,'5. NCCF GBP'!S1130,'6. NCCF Autres (inclus)'!S1130)</f>
        <v>0</v>
      </c>
      <c r="T1130" s="98">
        <f>SUM('2. NCCF CAD'!T1130,'3. NCCF USD'!T1130,'4. NCCF EUR'!T1130,'5. NCCF GBP'!T1130,'6. NCCF Autres (inclus)'!T1130)</f>
        <v>0</v>
      </c>
      <c r="U1130" s="98">
        <f>SUM('2. NCCF CAD'!U1130,'3. NCCF USD'!U1130,'4. NCCF EUR'!U1130,'5. NCCF GBP'!U1130,'6. NCCF Autres (inclus)'!U1130)</f>
        <v>0</v>
      </c>
      <c r="V1130" s="106">
        <f>SUM('2. NCCF CAD'!V1130,'3. NCCF USD'!V1130,'4. NCCF EUR'!V1130,'5. NCCF GBP'!V1130,'6. NCCF Autres (inclus)'!V1130)</f>
        <v>0</v>
      </c>
      <c r="W1130" s="37">
        <f>SUM('2. NCCF CAD'!W1130,'3. NCCF USD'!W1130,'4. NCCF EUR'!W1130,'5. NCCF GBP'!W1130,'6. NCCF Autres (inclus)'!W1130)</f>
        <v>0</v>
      </c>
      <c r="Y1130"/>
    </row>
    <row r="1131" spans="1:25" outlineLevel="1" x14ac:dyDescent="0.25">
      <c r="A1131" s="212"/>
      <c r="B1131" s="465"/>
      <c r="C1131" s="273"/>
      <c r="D1131" s="273"/>
      <c r="E1131" s="273"/>
      <c r="F1131" s="274" t="s">
        <v>178</v>
      </c>
      <c r="G1131" s="101">
        <f>SUM('2. NCCF CAD'!G1131,'3. NCCF USD'!G1131,'4. NCCF EUR'!G1131,'5. NCCF GBP'!G1131,'6. NCCF Autres (inclus)'!G1131)</f>
        <v>0</v>
      </c>
      <c r="H1131" s="388">
        <f>SUM('2. NCCF CAD'!H1131,'3. NCCF USD'!H1131,'4. NCCF EUR'!H1131,'5. NCCF GBP'!H1131,'6. NCCF Autres (inclus)'!H1131)</f>
        <v>0</v>
      </c>
      <c r="I1131" s="392">
        <f>SUM('2. NCCF CAD'!I1131,'3. NCCF USD'!I1131,'4. NCCF EUR'!I1131,'5. NCCF GBP'!I1131,'6. NCCF Autres (inclus)'!I1131)</f>
        <v>0</v>
      </c>
      <c r="J1131" s="392">
        <f>SUM('2. NCCF CAD'!J1131,'3. NCCF USD'!J1131,'4. NCCF EUR'!J1131,'5. NCCF GBP'!J1131,'6. NCCF Autres (inclus)'!J1131)</f>
        <v>0</v>
      </c>
      <c r="K1131" s="396">
        <f>SUM('2. NCCF CAD'!K1131,'3. NCCF USD'!K1131,'4. NCCF EUR'!K1131,'5. NCCF GBP'!K1131,'6. NCCF Autres (inclus)'!K1131)</f>
        <v>0</v>
      </c>
      <c r="L1131" s="105">
        <f>SUM('2. NCCF CAD'!L1131,'3. NCCF USD'!L1131,'4. NCCF EUR'!L1131,'5. NCCF GBP'!L1131,'6. NCCF Autres (inclus)'!L1131)</f>
        <v>0</v>
      </c>
      <c r="M1131" s="392">
        <f>SUM('2. NCCF CAD'!M1131,'3. NCCF USD'!M1131,'4. NCCF EUR'!M1131,'5. NCCF GBP'!M1131,'6. NCCF Autres (inclus)'!M1131)</f>
        <v>0</v>
      </c>
      <c r="N1131" s="98">
        <f>SUM('2. NCCF CAD'!N1131,'3. NCCF USD'!N1131,'4. NCCF EUR'!N1131,'5. NCCF GBP'!N1131,'6. NCCF Autres (inclus)'!N1131)</f>
        <v>0</v>
      </c>
      <c r="O1131" s="98">
        <f>SUM('2. NCCF CAD'!O1131,'3. NCCF USD'!O1131,'4. NCCF EUR'!O1131,'5. NCCF GBP'!O1131,'6. NCCF Autres (inclus)'!O1131)</f>
        <v>0</v>
      </c>
      <c r="P1131" s="98">
        <f>SUM('2. NCCF CAD'!P1131,'3. NCCF USD'!P1131,'4. NCCF EUR'!P1131,'5. NCCF GBP'!P1131,'6. NCCF Autres (inclus)'!P1131)</f>
        <v>0</v>
      </c>
      <c r="Q1131" s="98">
        <f>SUM('2. NCCF CAD'!Q1131,'3. NCCF USD'!Q1131,'4. NCCF EUR'!Q1131,'5. NCCF GBP'!Q1131,'6. NCCF Autres (inclus)'!Q1131)</f>
        <v>0</v>
      </c>
      <c r="R1131" s="98">
        <f>SUM('2. NCCF CAD'!R1131,'3. NCCF USD'!R1131,'4. NCCF EUR'!R1131,'5. NCCF GBP'!R1131,'6. NCCF Autres (inclus)'!R1131)</f>
        <v>0</v>
      </c>
      <c r="S1131" s="98">
        <f>SUM('2. NCCF CAD'!S1131,'3. NCCF USD'!S1131,'4. NCCF EUR'!S1131,'5. NCCF GBP'!S1131,'6. NCCF Autres (inclus)'!S1131)</f>
        <v>0</v>
      </c>
      <c r="T1131" s="98">
        <f>SUM('2. NCCF CAD'!T1131,'3. NCCF USD'!T1131,'4. NCCF EUR'!T1131,'5. NCCF GBP'!T1131,'6. NCCF Autres (inclus)'!T1131)</f>
        <v>0</v>
      </c>
      <c r="U1131" s="98">
        <f>SUM('2. NCCF CAD'!U1131,'3. NCCF USD'!U1131,'4. NCCF EUR'!U1131,'5. NCCF GBP'!U1131,'6. NCCF Autres (inclus)'!U1131)</f>
        <v>0</v>
      </c>
      <c r="V1131" s="106">
        <f>SUM('2. NCCF CAD'!V1131,'3. NCCF USD'!V1131,'4. NCCF EUR'!V1131,'5. NCCF GBP'!V1131,'6. NCCF Autres (inclus)'!V1131)</f>
        <v>0</v>
      </c>
      <c r="W1131" s="37">
        <f>SUM('2. NCCF CAD'!W1131,'3. NCCF USD'!W1131,'4. NCCF EUR'!W1131,'5. NCCF GBP'!W1131,'6. NCCF Autres (inclus)'!W1131)</f>
        <v>0</v>
      </c>
      <c r="Y1131"/>
    </row>
    <row r="1132" spans="1:25" x14ac:dyDescent="0.25">
      <c r="A1132" s="212"/>
      <c r="B1132" s="465"/>
      <c r="C1132" s="273"/>
      <c r="D1132" s="273"/>
      <c r="E1132" s="273" t="s">
        <v>192</v>
      </c>
      <c r="F1132" s="275"/>
      <c r="G1132" s="367">
        <f t="shared" ref="G1132:W1132" si="253">SUBTOTAL(9,G1133:G1138)</f>
        <v>0</v>
      </c>
      <c r="H1132" s="364">
        <f t="shared" si="253"/>
        <v>0</v>
      </c>
      <c r="I1132" s="364">
        <f t="shared" si="253"/>
        <v>0</v>
      </c>
      <c r="J1132" s="364">
        <f t="shared" si="253"/>
        <v>0</v>
      </c>
      <c r="K1132" s="364">
        <f t="shared" si="253"/>
        <v>0</v>
      </c>
      <c r="L1132" s="30">
        <f t="shared" si="253"/>
        <v>0</v>
      </c>
      <c r="M1132" s="31">
        <f t="shared" si="253"/>
        <v>0</v>
      </c>
      <c r="N1132" s="31">
        <f t="shared" si="253"/>
        <v>0</v>
      </c>
      <c r="O1132" s="31">
        <f t="shared" si="253"/>
        <v>0</v>
      </c>
      <c r="P1132" s="31">
        <f t="shared" si="253"/>
        <v>0</v>
      </c>
      <c r="Q1132" s="31">
        <f t="shared" si="253"/>
        <v>0</v>
      </c>
      <c r="R1132" s="31">
        <f t="shared" si="253"/>
        <v>0</v>
      </c>
      <c r="S1132" s="31">
        <f t="shared" si="253"/>
        <v>0</v>
      </c>
      <c r="T1132" s="31">
        <f t="shared" si="253"/>
        <v>0</v>
      </c>
      <c r="U1132" s="31">
        <f t="shared" si="253"/>
        <v>0</v>
      </c>
      <c r="V1132" s="365">
        <f t="shared" si="253"/>
        <v>0</v>
      </c>
      <c r="W1132" s="365">
        <f t="shared" si="253"/>
        <v>0</v>
      </c>
      <c r="Y1132"/>
    </row>
    <row r="1133" spans="1:25" outlineLevel="1" x14ac:dyDescent="0.25">
      <c r="A1133" s="212"/>
      <c r="B1133" s="465"/>
      <c r="C1133" s="273"/>
      <c r="D1133" s="273"/>
      <c r="E1133" s="273"/>
      <c r="F1133" s="274" t="s">
        <v>193</v>
      </c>
      <c r="G1133" s="101">
        <f>SUM('2. NCCF CAD'!G1133,'3. NCCF USD'!G1133,'4. NCCF EUR'!G1133,'5. NCCF GBP'!G1133,'6. NCCF Autres (inclus)'!G1133)</f>
        <v>0</v>
      </c>
      <c r="H1133" s="388">
        <f>SUM('2. NCCF CAD'!H1133,'3. NCCF USD'!H1133,'4. NCCF EUR'!H1133,'5. NCCF GBP'!H1133,'6. NCCF Autres (inclus)'!H1133)</f>
        <v>0</v>
      </c>
      <c r="I1133" s="392">
        <f>SUM('2. NCCF CAD'!I1133,'3. NCCF USD'!I1133,'4. NCCF EUR'!I1133,'5. NCCF GBP'!I1133,'6. NCCF Autres (inclus)'!I1133)</f>
        <v>0</v>
      </c>
      <c r="J1133" s="392">
        <f>SUM('2. NCCF CAD'!J1133,'3. NCCF USD'!J1133,'4. NCCF EUR'!J1133,'5. NCCF GBP'!J1133,'6. NCCF Autres (inclus)'!J1133)</f>
        <v>0</v>
      </c>
      <c r="K1133" s="396">
        <f>SUM('2. NCCF CAD'!K1133,'3. NCCF USD'!K1133,'4. NCCF EUR'!K1133,'5. NCCF GBP'!K1133,'6. NCCF Autres (inclus)'!K1133)</f>
        <v>0</v>
      </c>
      <c r="L1133" s="105">
        <f>SUM('2. NCCF CAD'!L1133,'3. NCCF USD'!L1133,'4. NCCF EUR'!L1133,'5. NCCF GBP'!L1133,'6. NCCF Autres (inclus)'!L1133)</f>
        <v>0</v>
      </c>
      <c r="M1133" s="98">
        <f>SUM('2. NCCF CAD'!M1133,'3. NCCF USD'!M1133,'4. NCCF EUR'!M1133,'5. NCCF GBP'!M1133,'6. NCCF Autres (inclus)'!M1133)</f>
        <v>0</v>
      </c>
      <c r="N1133" s="98">
        <f>SUM('2. NCCF CAD'!N1133,'3. NCCF USD'!N1133,'4. NCCF EUR'!N1133,'5. NCCF GBP'!N1133,'6. NCCF Autres (inclus)'!N1133)</f>
        <v>0</v>
      </c>
      <c r="O1133" s="98">
        <f>SUM('2. NCCF CAD'!O1133,'3. NCCF USD'!O1133,'4. NCCF EUR'!O1133,'5. NCCF GBP'!O1133,'6. NCCF Autres (inclus)'!O1133)</f>
        <v>0</v>
      </c>
      <c r="P1133" s="98">
        <f>SUM('2. NCCF CAD'!P1133,'3. NCCF USD'!P1133,'4. NCCF EUR'!P1133,'5. NCCF GBP'!P1133,'6. NCCF Autres (inclus)'!P1133)</f>
        <v>0</v>
      </c>
      <c r="Q1133" s="98">
        <f>SUM('2. NCCF CAD'!Q1133,'3. NCCF USD'!Q1133,'4. NCCF EUR'!Q1133,'5. NCCF GBP'!Q1133,'6. NCCF Autres (inclus)'!Q1133)</f>
        <v>0</v>
      </c>
      <c r="R1133" s="98">
        <f>SUM('2. NCCF CAD'!R1133,'3. NCCF USD'!R1133,'4. NCCF EUR'!R1133,'5. NCCF GBP'!R1133,'6. NCCF Autres (inclus)'!R1133)</f>
        <v>0</v>
      </c>
      <c r="S1133" s="98">
        <f>SUM('2. NCCF CAD'!S1133,'3. NCCF USD'!S1133,'4. NCCF EUR'!S1133,'5. NCCF GBP'!S1133,'6. NCCF Autres (inclus)'!S1133)</f>
        <v>0</v>
      </c>
      <c r="T1133" s="98">
        <f>SUM('2. NCCF CAD'!T1133,'3. NCCF USD'!T1133,'4. NCCF EUR'!T1133,'5. NCCF GBP'!T1133,'6. NCCF Autres (inclus)'!T1133)</f>
        <v>0</v>
      </c>
      <c r="U1133" s="98">
        <f>SUM('2. NCCF CAD'!U1133,'3. NCCF USD'!U1133,'4. NCCF EUR'!U1133,'5. NCCF GBP'!U1133,'6. NCCF Autres (inclus)'!U1133)</f>
        <v>0</v>
      </c>
      <c r="V1133" s="106">
        <f>SUM('2. NCCF CAD'!V1133,'3. NCCF USD'!V1133,'4. NCCF EUR'!V1133,'5. NCCF GBP'!V1133,'6. NCCF Autres (inclus)'!V1133)</f>
        <v>0</v>
      </c>
      <c r="W1133" s="37">
        <f>SUM('2. NCCF CAD'!W1133,'3. NCCF USD'!W1133,'4. NCCF EUR'!W1133,'5. NCCF GBP'!W1133,'6. NCCF Autres (inclus)'!W1133)</f>
        <v>0</v>
      </c>
      <c r="Y1133"/>
    </row>
    <row r="1134" spans="1:25" outlineLevel="1" x14ac:dyDescent="0.25">
      <c r="A1134" s="212"/>
      <c r="B1134" s="465"/>
      <c r="C1134" s="273"/>
      <c r="D1134" s="273"/>
      <c r="E1134" s="273"/>
      <c r="F1134" s="274" t="s">
        <v>194</v>
      </c>
      <c r="G1134" s="101">
        <f>SUM('2. NCCF CAD'!G1134,'3. NCCF USD'!G1134,'4. NCCF EUR'!G1134,'5. NCCF GBP'!G1134,'6. NCCF Autres (inclus)'!G1134)</f>
        <v>0</v>
      </c>
      <c r="H1134" s="388">
        <f>SUM('2. NCCF CAD'!H1134,'3. NCCF USD'!H1134,'4. NCCF EUR'!H1134,'5. NCCF GBP'!H1134,'6. NCCF Autres (inclus)'!H1134)</f>
        <v>0</v>
      </c>
      <c r="I1134" s="392">
        <f>SUM('2. NCCF CAD'!I1134,'3. NCCF USD'!I1134,'4. NCCF EUR'!I1134,'5. NCCF GBP'!I1134,'6. NCCF Autres (inclus)'!I1134)</f>
        <v>0</v>
      </c>
      <c r="J1134" s="392">
        <f>SUM('2. NCCF CAD'!J1134,'3. NCCF USD'!J1134,'4. NCCF EUR'!J1134,'5. NCCF GBP'!J1134,'6. NCCF Autres (inclus)'!J1134)</f>
        <v>0</v>
      </c>
      <c r="K1134" s="396">
        <f>SUM('2. NCCF CAD'!K1134,'3. NCCF USD'!K1134,'4. NCCF EUR'!K1134,'5. NCCF GBP'!K1134,'6. NCCF Autres (inclus)'!K1134)</f>
        <v>0</v>
      </c>
      <c r="L1134" s="391">
        <f>SUM('2. NCCF CAD'!L1134,'3. NCCF USD'!L1134,'4. NCCF EUR'!L1134,'5. NCCF GBP'!L1134,'6. NCCF Autres (inclus)'!L1134)</f>
        <v>0</v>
      </c>
      <c r="M1134" s="98">
        <f>SUM('2. NCCF CAD'!M1134,'3. NCCF USD'!M1134,'4. NCCF EUR'!M1134,'5. NCCF GBP'!M1134,'6. NCCF Autres (inclus)'!M1134)</f>
        <v>0</v>
      </c>
      <c r="N1134" s="98">
        <f>SUM('2. NCCF CAD'!N1134,'3. NCCF USD'!N1134,'4. NCCF EUR'!N1134,'5. NCCF GBP'!N1134,'6. NCCF Autres (inclus)'!N1134)</f>
        <v>0</v>
      </c>
      <c r="O1134" s="98">
        <f>SUM('2. NCCF CAD'!O1134,'3. NCCF USD'!O1134,'4. NCCF EUR'!O1134,'5. NCCF GBP'!O1134,'6. NCCF Autres (inclus)'!O1134)</f>
        <v>0</v>
      </c>
      <c r="P1134" s="98">
        <f>SUM('2. NCCF CAD'!P1134,'3. NCCF USD'!P1134,'4. NCCF EUR'!P1134,'5. NCCF GBP'!P1134,'6. NCCF Autres (inclus)'!P1134)</f>
        <v>0</v>
      </c>
      <c r="Q1134" s="98">
        <f>SUM('2. NCCF CAD'!Q1134,'3. NCCF USD'!Q1134,'4. NCCF EUR'!Q1134,'5. NCCF GBP'!Q1134,'6. NCCF Autres (inclus)'!Q1134)</f>
        <v>0</v>
      </c>
      <c r="R1134" s="98">
        <f>SUM('2. NCCF CAD'!R1134,'3. NCCF USD'!R1134,'4. NCCF EUR'!R1134,'5. NCCF GBP'!R1134,'6. NCCF Autres (inclus)'!R1134)</f>
        <v>0</v>
      </c>
      <c r="S1134" s="98">
        <f>SUM('2. NCCF CAD'!S1134,'3. NCCF USD'!S1134,'4. NCCF EUR'!S1134,'5. NCCF GBP'!S1134,'6. NCCF Autres (inclus)'!S1134)</f>
        <v>0</v>
      </c>
      <c r="T1134" s="98">
        <f>SUM('2. NCCF CAD'!T1134,'3. NCCF USD'!T1134,'4. NCCF EUR'!T1134,'5. NCCF GBP'!T1134,'6. NCCF Autres (inclus)'!T1134)</f>
        <v>0</v>
      </c>
      <c r="U1134" s="98">
        <f>SUM('2. NCCF CAD'!U1134,'3. NCCF USD'!U1134,'4. NCCF EUR'!U1134,'5. NCCF GBP'!U1134,'6. NCCF Autres (inclus)'!U1134)</f>
        <v>0</v>
      </c>
      <c r="V1134" s="106">
        <f>SUM('2. NCCF CAD'!V1134,'3. NCCF USD'!V1134,'4. NCCF EUR'!V1134,'5. NCCF GBP'!V1134,'6. NCCF Autres (inclus)'!V1134)</f>
        <v>0</v>
      </c>
      <c r="W1134" s="37">
        <f>SUM('2. NCCF CAD'!W1134,'3. NCCF USD'!W1134,'4. NCCF EUR'!W1134,'5. NCCF GBP'!W1134,'6. NCCF Autres (inclus)'!W1134)</f>
        <v>0</v>
      </c>
      <c r="Y1134"/>
    </row>
    <row r="1135" spans="1:25" outlineLevel="1" x14ac:dyDescent="0.25">
      <c r="A1135" s="212"/>
      <c r="B1135" s="465"/>
      <c r="C1135" s="273"/>
      <c r="D1135" s="273"/>
      <c r="E1135" s="273"/>
      <c r="F1135" s="274" t="s">
        <v>195</v>
      </c>
      <c r="G1135" s="101">
        <f>SUM('2. NCCF CAD'!G1135,'3. NCCF USD'!G1135,'4. NCCF EUR'!G1135,'5. NCCF GBP'!G1135,'6. NCCF Autres (inclus)'!G1135)</f>
        <v>0</v>
      </c>
      <c r="H1135" s="388">
        <f>SUM('2. NCCF CAD'!H1135,'3. NCCF USD'!H1135,'4. NCCF EUR'!H1135,'5. NCCF GBP'!H1135,'6. NCCF Autres (inclus)'!H1135)</f>
        <v>0</v>
      </c>
      <c r="I1135" s="392">
        <f>SUM('2. NCCF CAD'!I1135,'3. NCCF USD'!I1135,'4. NCCF EUR'!I1135,'5. NCCF GBP'!I1135,'6. NCCF Autres (inclus)'!I1135)</f>
        <v>0</v>
      </c>
      <c r="J1135" s="392">
        <f>SUM('2. NCCF CAD'!J1135,'3. NCCF USD'!J1135,'4. NCCF EUR'!J1135,'5. NCCF GBP'!J1135,'6. NCCF Autres (inclus)'!J1135)</f>
        <v>0</v>
      </c>
      <c r="K1135" s="396">
        <f>SUM('2. NCCF CAD'!K1135,'3. NCCF USD'!K1135,'4. NCCF EUR'!K1135,'5. NCCF GBP'!K1135,'6. NCCF Autres (inclus)'!K1135)</f>
        <v>0</v>
      </c>
      <c r="L1135" s="391">
        <f>SUM('2. NCCF CAD'!L1135,'3. NCCF USD'!L1135,'4. NCCF EUR'!L1135,'5. NCCF GBP'!L1135,'6. NCCF Autres (inclus)'!L1135)</f>
        <v>0</v>
      </c>
      <c r="M1135" s="392">
        <f>SUM('2. NCCF CAD'!M1135,'3. NCCF USD'!M1135,'4. NCCF EUR'!M1135,'5. NCCF GBP'!M1135,'6. NCCF Autres (inclus)'!M1135)</f>
        <v>0</v>
      </c>
      <c r="N1135" s="98">
        <f>SUM('2. NCCF CAD'!N1135,'3. NCCF USD'!N1135,'4. NCCF EUR'!N1135,'5. NCCF GBP'!N1135,'6. NCCF Autres (inclus)'!N1135)</f>
        <v>0</v>
      </c>
      <c r="O1135" s="98">
        <f>SUM('2. NCCF CAD'!O1135,'3. NCCF USD'!O1135,'4. NCCF EUR'!O1135,'5. NCCF GBP'!O1135,'6. NCCF Autres (inclus)'!O1135)</f>
        <v>0</v>
      </c>
      <c r="P1135" s="98">
        <f>SUM('2. NCCF CAD'!P1135,'3. NCCF USD'!P1135,'4. NCCF EUR'!P1135,'5. NCCF GBP'!P1135,'6. NCCF Autres (inclus)'!P1135)</f>
        <v>0</v>
      </c>
      <c r="Q1135" s="98">
        <f>SUM('2. NCCF CAD'!Q1135,'3. NCCF USD'!Q1135,'4. NCCF EUR'!Q1135,'5. NCCF GBP'!Q1135,'6. NCCF Autres (inclus)'!Q1135)</f>
        <v>0</v>
      </c>
      <c r="R1135" s="98">
        <f>SUM('2. NCCF CAD'!R1135,'3. NCCF USD'!R1135,'4. NCCF EUR'!R1135,'5. NCCF GBP'!R1135,'6. NCCF Autres (inclus)'!R1135)</f>
        <v>0</v>
      </c>
      <c r="S1135" s="98">
        <f>SUM('2. NCCF CAD'!S1135,'3. NCCF USD'!S1135,'4. NCCF EUR'!S1135,'5. NCCF GBP'!S1135,'6. NCCF Autres (inclus)'!S1135)</f>
        <v>0</v>
      </c>
      <c r="T1135" s="98">
        <f>SUM('2. NCCF CAD'!T1135,'3. NCCF USD'!T1135,'4. NCCF EUR'!T1135,'5. NCCF GBP'!T1135,'6. NCCF Autres (inclus)'!T1135)</f>
        <v>0</v>
      </c>
      <c r="U1135" s="98">
        <f>SUM('2. NCCF CAD'!U1135,'3. NCCF USD'!U1135,'4. NCCF EUR'!U1135,'5. NCCF GBP'!U1135,'6. NCCF Autres (inclus)'!U1135)</f>
        <v>0</v>
      </c>
      <c r="V1135" s="106">
        <f>SUM('2. NCCF CAD'!V1135,'3. NCCF USD'!V1135,'4. NCCF EUR'!V1135,'5. NCCF GBP'!V1135,'6. NCCF Autres (inclus)'!V1135)</f>
        <v>0</v>
      </c>
      <c r="W1135" s="37">
        <f>SUM('2. NCCF CAD'!W1135,'3. NCCF USD'!W1135,'4. NCCF EUR'!W1135,'5. NCCF GBP'!W1135,'6. NCCF Autres (inclus)'!W1135)</f>
        <v>0</v>
      </c>
      <c r="Y1135"/>
    </row>
    <row r="1136" spans="1:25" outlineLevel="1" x14ac:dyDescent="0.25">
      <c r="A1136" s="212"/>
      <c r="B1136" s="465"/>
      <c r="C1136" s="273"/>
      <c r="D1136" s="273"/>
      <c r="E1136" s="273"/>
      <c r="F1136" s="274" t="s">
        <v>196</v>
      </c>
      <c r="G1136" s="101">
        <f>SUM('2. NCCF CAD'!G1136,'3. NCCF USD'!G1136,'4. NCCF EUR'!G1136,'5. NCCF GBP'!G1136,'6. NCCF Autres (inclus)'!G1136)</f>
        <v>0</v>
      </c>
      <c r="H1136" s="388">
        <f>SUM('2. NCCF CAD'!H1136,'3. NCCF USD'!H1136,'4. NCCF EUR'!H1136,'5. NCCF GBP'!H1136,'6. NCCF Autres (inclus)'!H1136)</f>
        <v>0</v>
      </c>
      <c r="I1136" s="392">
        <f>SUM('2. NCCF CAD'!I1136,'3. NCCF USD'!I1136,'4. NCCF EUR'!I1136,'5. NCCF GBP'!I1136,'6. NCCF Autres (inclus)'!I1136)</f>
        <v>0</v>
      </c>
      <c r="J1136" s="392">
        <f>SUM('2. NCCF CAD'!J1136,'3. NCCF USD'!J1136,'4. NCCF EUR'!J1136,'5. NCCF GBP'!J1136,'6. NCCF Autres (inclus)'!J1136)</f>
        <v>0</v>
      </c>
      <c r="K1136" s="396">
        <f>SUM('2. NCCF CAD'!K1136,'3. NCCF USD'!K1136,'4. NCCF EUR'!K1136,'5. NCCF GBP'!K1136,'6. NCCF Autres (inclus)'!K1136)</f>
        <v>0</v>
      </c>
      <c r="L1136" s="391">
        <f>SUM('2. NCCF CAD'!L1136,'3. NCCF USD'!L1136,'4. NCCF EUR'!L1136,'5. NCCF GBP'!L1136,'6. NCCF Autres (inclus)'!L1136)</f>
        <v>0</v>
      </c>
      <c r="M1136" s="392">
        <f>SUM('2. NCCF CAD'!M1136,'3. NCCF USD'!M1136,'4. NCCF EUR'!M1136,'5. NCCF GBP'!M1136,'6. NCCF Autres (inclus)'!M1136)</f>
        <v>0</v>
      </c>
      <c r="N1136" s="392">
        <f>SUM('2. NCCF CAD'!N1136,'3. NCCF USD'!N1136,'4. NCCF EUR'!N1136,'5. NCCF GBP'!N1136,'6. NCCF Autres (inclus)'!N1136)</f>
        <v>0</v>
      </c>
      <c r="O1136" s="98">
        <f>SUM('2. NCCF CAD'!O1136,'3. NCCF USD'!O1136,'4. NCCF EUR'!O1136,'5. NCCF GBP'!O1136,'6. NCCF Autres (inclus)'!O1136)</f>
        <v>0</v>
      </c>
      <c r="P1136" s="98">
        <f>SUM('2. NCCF CAD'!P1136,'3. NCCF USD'!P1136,'4. NCCF EUR'!P1136,'5. NCCF GBP'!P1136,'6. NCCF Autres (inclus)'!P1136)</f>
        <v>0</v>
      </c>
      <c r="Q1136" s="98">
        <f>SUM('2. NCCF CAD'!Q1136,'3. NCCF USD'!Q1136,'4. NCCF EUR'!Q1136,'5. NCCF GBP'!Q1136,'6. NCCF Autres (inclus)'!Q1136)</f>
        <v>0</v>
      </c>
      <c r="R1136" s="98">
        <f>SUM('2. NCCF CAD'!R1136,'3. NCCF USD'!R1136,'4. NCCF EUR'!R1136,'5. NCCF GBP'!R1136,'6. NCCF Autres (inclus)'!R1136)</f>
        <v>0</v>
      </c>
      <c r="S1136" s="98">
        <f>SUM('2. NCCF CAD'!S1136,'3. NCCF USD'!S1136,'4. NCCF EUR'!S1136,'5. NCCF GBP'!S1136,'6. NCCF Autres (inclus)'!S1136)</f>
        <v>0</v>
      </c>
      <c r="T1136" s="98">
        <f>SUM('2. NCCF CAD'!T1136,'3. NCCF USD'!T1136,'4. NCCF EUR'!T1136,'5. NCCF GBP'!T1136,'6. NCCF Autres (inclus)'!T1136)</f>
        <v>0</v>
      </c>
      <c r="U1136" s="98">
        <f>SUM('2. NCCF CAD'!U1136,'3. NCCF USD'!U1136,'4. NCCF EUR'!U1136,'5. NCCF GBP'!U1136,'6. NCCF Autres (inclus)'!U1136)</f>
        <v>0</v>
      </c>
      <c r="V1136" s="106">
        <f>SUM('2. NCCF CAD'!V1136,'3. NCCF USD'!V1136,'4. NCCF EUR'!V1136,'5. NCCF GBP'!V1136,'6. NCCF Autres (inclus)'!V1136)</f>
        <v>0</v>
      </c>
      <c r="W1136" s="37">
        <f>SUM('2. NCCF CAD'!W1136,'3. NCCF USD'!W1136,'4. NCCF EUR'!W1136,'5. NCCF GBP'!W1136,'6. NCCF Autres (inclus)'!W1136)</f>
        <v>0</v>
      </c>
      <c r="Y1136"/>
    </row>
    <row r="1137" spans="1:25" outlineLevel="1" x14ac:dyDescent="0.25">
      <c r="A1137" s="212"/>
      <c r="B1137" s="465"/>
      <c r="C1137" s="273"/>
      <c r="D1137" s="273"/>
      <c r="E1137" s="273"/>
      <c r="F1137" s="274" t="s">
        <v>197</v>
      </c>
      <c r="G1137" s="101">
        <f>SUM('2. NCCF CAD'!G1137,'3. NCCF USD'!G1137,'4. NCCF EUR'!G1137,'5. NCCF GBP'!G1137,'6. NCCF Autres (inclus)'!G1137)</f>
        <v>0</v>
      </c>
      <c r="H1137" s="388">
        <f>SUM('2. NCCF CAD'!H1137,'3. NCCF USD'!H1137,'4. NCCF EUR'!H1137,'5. NCCF GBP'!H1137,'6. NCCF Autres (inclus)'!H1137)</f>
        <v>0</v>
      </c>
      <c r="I1137" s="392">
        <f>SUM('2. NCCF CAD'!I1137,'3. NCCF USD'!I1137,'4. NCCF EUR'!I1137,'5. NCCF GBP'!I1137,'6. NCCF Autres (inclus)'!I1137)</f>
        <v>0</v>
      </c>
      <c r="J1137" s="392">
        <f>SUM('2. NCCF CAD'!J1137,'3. NCCF USD'!J1137,'4. NCCF EUR'!J1137,'5. NCCF GBP'!J1137,'6. NCCF Autres (inclus)'!J1137)</f>
        <v>0</v>
      </c>
      <c r="K1137" s="396">
        <f>SUM('2. NCCF CAD'!K1137,'3. NCCF USD'!K1137,'4. NCCF EUR'!K1137,'5. NCCF GBP'!K1137,'6. NCCF Autres (inclus)'!K1137)</f>
        <v>0</v>
      </c>
      <c r="L1137" s="391">
        <f>SUM('2. NCCF CAD'!L1137,'3. NCCF USD'!L1137,'4. NCCF EUR'!L1137,'5. NCCF GBP'!L1137,'6. NCCF Autres (inclus)'!L1137)</f>
        <v>0</v>
      </c>
      <c r="M1137" s="392">
        <f>SUM('2. NCCF CAD'!M1137,'3. NCCF USD'!M1137,'4. NCCF EUR'!M1137,'5. NCCF GBP'!M1137,'6. NCCF Autres (inclus)'!M1137)</f>
        <v>0</v>
      </c>
      <c r="N1137" s="392">
        <f>SUM('2. NCCF CAD'!N1137,'3. NCCF USD'!N1137,'4. NCCF EUR'!N1137,'5. NCCF GBP'!N1137,'6. NCCF Autres (inclus)'!N1137)</f>
        <v>0</v>
      </c>
      <c r="O1137" s="98">
        <f>SUM('2. NCCF CAD'!O1137,'3. NCCF USD'!O1137,'4. NCCF EUR'!O1137,'5. NCCF GBP'!O1137,'6. NCCF Autres (inclus)'!O1137)</f>
        <v>0</v>
      </c>
      <c r="P1137" s="98">
        <f>SUM('2. NCCF CAD'!P1137,'3. NCCF USD'!P1137,'4. NCCF EUR'!P1137,'5. NCCF GBP'!P1137,'6. NCCF Autres (inclus)'!P1137)</f>
        <v>0</v>
      </c>
      <c r="Q1137" s="98">
        <f>SUM('2. NCCF CAD'!Q1137,'3. NCCF USD'!Q1137,'4. NCCF EUR'!Q1137,'5. NCCF GBP'!Q1137,'6. NCCF Autres (inclus)'!Q1137)</f>
        <v>0</v>
      </c>
      <c r="R1137" s="98">
        <f>SUM('2. NCCF CAD'!R1137,'3. NCCF USD'!R1137,'4. NCCF EUR'!R1137,'5. NCCF GBP'!R1137,'6. NCCF Autres (inclus)'!R1137)</f>
        <v>0</v>
      </c>
      <c r="S1137" s="98">
        <f>SUM('2. NCCF CAD'!S1137,'3. NCCF USD'!S1137,'4. NCCF EUR'!S1137,'5. NCCF GBP'!S1137,'6. NCCF Autres (inclus)'!S1137)</f>
        <v>0</v>
      </c>
      <c r="T1137" s="98">
        <f>SUM('2. NCCF CAD'!T1137,'3. NCCF USD'!T1137,'4. NCCF EUR'!T1137,'5. NCCF GBP'!T1137,'6. NCCF Autres (inclus)'!T1137)</f>
        <v>0</v>
      </c>
      <c r="U1137" s="98">
        <f>SUM('2. NCCF CAD'!U1137,'3. NCCF USD'!U1137,'4. NCCF EUR'!U1137,'5. NCCF GBP'!U1137,'6. NCCF Autres (inclus)'!U1137)</f>
        <v>0</v>
      </c>
      <c r="V1137" s="106">
        <f>SUM('2. NCCF CAD'!V1137,'3. NCCF USD'!V1137,'4. NCCF EUR'!V1137,'5. NCCF GBP'!V1137,'6. NCCF Autres (inclus)'!V1137)</f>
        <v>0</v>
      </c>
      <c r="W1137" s="37">
        <f>SUM('2. NCCF CAD'!W1137,'3. NCCF USD'!W1137,'4. NCCF EUR'!W1137,'5. NCCF GBP'!W1137,'6. NCCF Autres (inclus)'!W1137)</f>
        <v>0</v>
      </c>
      <c r="Y1137"/>
    </row>
    <row r="1138" spans="1:25" outlineLevel="1" x14ac:dyDescent="0.25">
      <c r="A1138" s="212"/>
      <c r="B1138" s="465"/>
      <c r="C1138" s="273"/>
      <c r="D1138" s="273"/>
      <c r="E1138" s="273"/>
      <c r="F1138" s="274" t="s">
        <v>198</v>
      </c>
      <c r="G1138" s="101">
        <f>SUM('2. NCCF CAD'!G1138,'3. NCCF USD'!G1138,'4. NCCF EUR'!G1138,'5. NCCF GBP'!G1138,'6. NCCF Autres (inclus)'!G1138)</f>
        <v>0</v>
      </c>
      <c r="H1138" s="388">
        <f>SUM('2. NCCF CAD'!H1138,'3. NCCF USD'!H1138,'4. NCCF EUR'!H1138,'5. NCCF GBP'!H1138,'6. NCCF Autres (inclus)'!H1138)</f>
        <v>0</v>
      </c>
      <c r="I1138" s="392">
        <f>SUM('2. NCCF CAD'!I1138,'3. NCCF USD'!I1138,'4. NCCF EUR'!I1138,'5. NCCF GBP'!I1138,'6. NCCF Autres (inclus)'!I1138)</f>
        <v>0</v>
      </c>
      <c r="J1138" s="392">
        <f>SUM('2. NCCF CAD'!J1138,'3. NCCF USD'!J1138,'4. NCCF EUR'!J1138,'5. NCCF GBP'!J1138,'6. NCCF Autres (inclus)'!J1138)</f>
        <v>0</v>
      </c>
      <c r="K1138" s="396">
        <f>SUM('2. NCCF CAD'!K1138,'3. NCCF USD'!K1138,'4. NCCF EUR'!K1138,'5. NCCF GBP'!K1138,'6. NCCF Autres (inclus)'!K1138)</f>
        <v>0</v>
      </c>
      <c r="L1138" s="105">
        <f>SUM('2. NCCF CAD'!L1138,'3. NCCF USD'!L1138,'4. NCCF EUR'!L1138,'5. NCCF GBP'!L1138,'6. NCCF Autres (inclus)'!L1138)</f>
        <v>0</v>
      </c>
      <c r="M1138" s="392">
        <f>SUM('2. NCCF CAD'!M1138,'3. NCCF USD'!M1138,'4. NCCF EUR'!M1138,'5. NCCF GBP'!M1138,'6. NCCF Autres (inclus)'!M1138)</f>
        <v>0</v>
      </c>
      <c r="N1138" s="98">
        <f>SUM('2. NCCF CAD'!N1138,'3. NCCF USD'!N1138,'4. NCCF EUR'!N1138,'5. NCCF GBP'!N1138,'6. NCCF Autres (inclus)'!N1138)</f>
        <v>0</v>
      </c>
      <c r="O1138" s="98">
        <f>SUM('2. NCCF CAD'!O1138,'3. NCCF USD'!O1138,'4. NCCF EUR'!O1138,'5. NCCF GBP'!O1138,'6. NCCF Autres (inclus)'!O1138)</f>
        <v>0</v>
      </c>
      <c r="P1138" s="98">
        <f>SUM('2. NCCF CAD'!P1138,'3. NCCF USD'!P1138,'4. NCCF EUR'!P1138,'5. NCCF GBP'!P1138,'6. NCCF Autres (inclus)'!P1138)</f>
        <v>0</v>
      </c>
      <c r="Q1138" s="98">
        <f>SUM('2. NCCF CAD'!Q1138,'3. NCCF USD'!Q1138,'4. NCCF EUR'!Q1138,'5. NCCF GBP'!Q1138,'6. NCCF Autres (inclus)'!Q1138)</f>
        <v>0</v>
      </c>
      <c r="R1138" s="98">
        <f>SUM('2. NCCF CAD'!R1138,'3. NCCF USD'!R1138,'4. NCCF EUR'!R1138,'5. NCCF GBP'!R1138,'6. NCCF Autres (inclus)'!R1138)</f>
        <v>0</v>
      </c>
      <c r="S1138" s="98">
        <f>SUM('2. NCCF CAD'!S1138,'3. NCCF USD'!S1138,'4. NCCF EUR'!S1138,'5. NCCF GBP'!S1138,'6. NCCF Autres (inclus)'!S1138)</f>
        <v>0</v>
      </c>
      <c r="T1138" s="98">
        <f>SUM('2. NCCF CAD'!T1138,'3. NCCF USD'!T1138,'4. NCCF EUR'!T1138,'5. NCCF GBP'!T1138,'6. NCCF Autres (inclus)'!T1138)</f>
        <v>0</v>
      </c>
      <c r="U1138" s="98">
        <f>SUM('2. NCCF CAD'!U1138,'3. NCCF USD'!U1138,'4. NCCF EUR'!U1138,'5. NCCF GBP'!U1138,'6. NCCF Autres (inclus)'!U1138)</f>
        <v>0</v>
      </c>
      <c r="V1138" s="106">
        <f>SUM('2. NCCF CAD'!V1138,'3. NCCF USD'!V1138,'4. NCCF EUR'!V1138,'5. NCCF GBP'!V1138,'6. NCCF Autres (inclus)'!V1138)</f>
        <v>0</v>
      </c>
      <c r="W1138" s="37">
        <f>SUM('2. NCCF CAD'!W1138,'3. NCCF USD'!W1138,'4. NCCF EUR'!W1138,'5. NCCF GBP'!W1138,'6. NCCF Autres (inclus)'!W1138)</f>
        <v>0</v>
      </c>
      <c r="Y1138"/>
    </row>
    <row r="1139" spans="1:25" x14ac:dyDescent="0.25">
      <c r="A1139" s="212"/>
      <c r="B1139" s="465"/>
      <c r="C1139" s="273"/>
      <c r="D1139" s="273"/>
      <c r="E1139" s="273" t="s">
        <v>199</v>
      </c>
      <c r="F1139" s="275"/>
      <c r="G1139" s="367">
        <f t="shared" ref="G1139:W1139" si="254">SUBTOTAL(9,G1140:G1145)</f>
        <v>0</v>
      </c>
      <c r="H1139" s="364">
        <f t="shared" si="254"/>
        <v>0</v>
      </c>
      <c r="I1139" s="364">
        <f t="shared" si="254"/>
        <v>0</v>
      </c>
      <c r="J1139" s="364">
        <f t="shared" si="254"/>
        <v>0</v>
      </c>
      <c r="K1139" s="364">
        <f t="shared" si="254"/>
        <v>0</v>
      </c>
      <c r="L1139" s="30">
        <f t="shared" si="254"/>
        <v>0</v>
      </c>
      <c r="M1139" s="31">
        <f t="shared" si="254"/>
        <v>0</v>
      </c>
      <c r="N1139" s="31">
        <f t="shared" si="254"/>
        <v>0</v>
      </c>
      <c r="O1139" s="31">
        <f t="shared" si="254"/>
        <v>0</v>
      </c>
      <c r="P1139" s="31">
        <f t="shared" si="254"/>
        <v>0</v>
      </c>
      <c r="Q1139" s="31">
        <f t="shared" si="254"/>
        <v>0</v>
      </c>
      <c r="R1139" s="31">
        <f t="shared" si="254"/>
        <v>0</v>
      </c>
      <c r="S1139" s="31">
        <f t="shared" si="254"/>
        <v>0</v>
      </c>
      <c r="T1139" s="31">
        <f t="shared" si="254"/>
        <v>0</v>
      </c>
      <c r="U1139" s="31">
        <f t="shared" si="254"/>
        <v>0</v>
      </c>
      <c r="V1139" s="365">
        <f t="shared" si="254"/>
        <v>0</v>
      </c>
      <c r="W1139" s="365">
        <f t="shared" si="254"/>
        <v>0</v>
      </c>
      <c r="Y1139"/>
    </row>
    <row r="1140" spans="1:25" outlineLevel="1" x14ac:dyDescent="0.25">
      <c r="A1140" s="212"/>
      <c r="B1140" s="465"/>
      <c r="C1140" s="273"/>
      <c r="D1140" s="273"/>
      <c r="E1140" s="273"/>
      <c r="F1140" s="274" t="s">
        <v>200</v>
      </c>
      <c r="G1140" s="101">
        <f>SUM('2. NCCF CAD'!G1140,'3. NCCF USD'!G1140,'4. NCCF EUR'!G1140,'5. NCCF GBP'!G1140,'6. NCCF Autres (inclus)'!G1140)</f>
        <v>0</v>
      </c>
      <c r="H1140" s="388">
        <f>SUM('2. NCCF CAD'!H1140,'3. NCCF USD'!H1140,'4. NCCF EUR'!H1140,'5. NCCF GBP'!H1140,'6. NCCF Autres (inclus)'!H1140)</f>
        <v>0</v>
      </c>
      <c r="I1140" s="392">
        <f>SUM('2. NCCF CAD'!I1140,'3. NCCF USD'!I1140,'4. NCCF EUR'!I1140,'5. NCCF GBP'!I1140,'6. NCCF Autres (inclus)'!I1140)</f>
        <v>0</v>
      </c>
      <c r="J1140" s="392">
        <f>SUM('2. NCCF CAD'!J1140,'3. NCCF USD'!J1140,'4. NCCF EUR'!J1140,'5. NCCF GBP'!J1140,'6. NCCF Autres (inclus)'!J1140)</f>
        <v>0</v>
      </c>
      <c r="K1140" s="396">
        <f>SUM('2. NCCF CAD'!K1140,'3. NCCF USD'!K1140,'4. NCCF EUR'!K1140,'5. NCCF GBP'!K1140,'6. NCCF Autres (inclus)'!K1140)</f>
        <v>0</v>
      </c>
      <c r="L1140" s="105">
        <f>SUM('2. NCCF CAD'!L1140,'3. NCCF USD'!L1140,'4. NCCF EUR'!L1140,'5. NCCF GBP'!L1140,'6. NCCF Autres (inclus)'!L1140)</f>
        <v>0</v>
      </c>
      <c r="M1140" s="98">
        <f>SUM('2. NCCF CAD'!M1140,'3. NCCF USD'!M1140,'4. NCCF EUR'!M1140,'5. NCCF GBP'!M1140,'6. NCCF Autres (inclus)'!M1140)</f>
        <v>0</v>
      </c>
      <c r="N1140" s="98">
        <f>SUM('2. NCCF CAD'!N1140,'3. NCCF USD'!N1140,'4. NCCF EUR'!N1140,'5. NCCF GBP'!N1140,'6. NCCF Autres (inclus)'!N1140)</f>
        <v>0</v>
      </c>
      <c r="O1140" s="98">
        <f>SUM('2. NCCF CAD'!O1140,'3. NCCF USD'!O1140,'4. NCCF EUR'!O1140,'5. NCCF GBP'!O1140,'6. NCCF Autres (inclus)'!O1140)</f>
        <v>0</v>
      </c>
      <c r="P1140" s="98">
        <f>SUM('2. NCCF CAD'!P1140,'3. NCCF USD'!P1140,'4. NCCF EUR'!P1140,'5. NCCF GBP'!P1140,'6. NCCF Autres (inclus)'!P1140)</f>
        <v>0</v>
      </c>
      <c r="Q1140" s="98">
        <f>SUM('2. NCCF CAD'!Q1140,'3. NCCF USD'!Q1140,'4. NCCF EUR'!Q1140,'5. NCCF GBP'!Q1140,'6. NCCF Autres (inclus)'!Q1140)</f>
        <v>0</v>
      </c>
      <c r="R1140" s="98">
        <f>SUM('2. NCCF CAD'!R1140,'3. NCCF USD'!R1140,'4. NCCF EUR'!R1140,'5. NCCF GBP'!R1140,'6. NCCF Autres (inclus)'!R1140)</f>
        <v>0</v>
      </c>
      <c r="S1140" s="98">
        <f>SUM('2. NCCF CAD'!S1140,'3. NCCF USD'!S1140,'4. NCCF EUR'!S1140,'5. NCCF GBP'!S1140,'6. NCCF Autres (inclus)'!S1140)</f>
        <v>0</v>
      </c>
      <c r="T1140" s="98">
        <f>SUM('2. NCCF CAD'!T1140,'3. NCCF USD'!T1140,'4. NCCF EUR'!T1140,'5. NCCF GBP'!T1140,'6. NCCF Autres (inclus)'!T1140)</f>
        <v>0</v>
      </c>
      <c r="U1140" s="98">
        <f>SUM('2. NCCF CAD'!U1140,'3. NCCF USD'!U1140,'4. NCCF EUR'!U1140,'5. NCCF GBP'!U1140,'6. NCCF Autres (inclus)'!U1140)</f>
        <v>0</v>
      </c>
      <c r="V1140" s="106">
        <f>SUM('2. NCCF CAD'!V1140,'3. NCCF USD'!V1140,'4. NCCF EUR'!V1140,'5. NCCF GBP'!V1140,'6. NCCF Autres (inclus)'!V1140)</f>
        <v>0</v>
      </c>
      <c r="W1140" s="37">
        <f>SUM('2. NCCF CAD'!W1140,'3. NCCF USD'!W1140,'4. NCCF EUR'!W1140,'5. NCCF GBP'!W1140,'6. NCCF Autres (inclus)'!W1140)</f>
        <v>0</v>
      </c>
      <c r="Y1140"/>
    </row>
    <row r="1141" spans="1:25" outlineLevel="1" x14ac:dyDescent="0.25">
      <c r="A1141" s="212"/>
      <c r="B1141" s="465"/>
      <c r="C1141" s="273"/>
      <c r="D1141" s="273"/>
      <c r="E1141" s="273"/>
      <c r="F1141" s="274" t="s">
        <v>201</v>
      </c>
      <c r="G1141" s="101">
        <f>SUM('2. NCCF CAD'!G1141,'3. NCCF USD'!G1141,'4. NCCF EUR'!G1141,'5. NCCF GBP'!G1141,'6. NCCF Autres (inclus)'!G1141)</f>
        <v>0</v>
      </c>
      <c r="H1141" s="388">
        <f>SUM('2. NCCF CAD'!H1141,'3. NCCF USD'!H1141,'4. NCCF EUR'!H1141,'5. NCCF GBP'!H1141,'6. NCCF Autres (inclus)'!H1141)</f>
        <v>0</v>
      </c>
      <c r="I1141" s="392">
        <f>SUM('2. NCCF CAD'!I1141,'3. NCCF USD'!I1141,'4. NCCF EUR'!I1141,'5. NCCF GBP'!I1141,'6. NCCF Autres (inclus)'!I1141)</f>
        <v>0</v>
      </c>
      <c r="J1141" s="392">
        <f>SUM('2. NCCF CAD'!J1141,'3. NCCF USD'!J1141,'4. NCCF EUR'!J1141,'5. NCCF GBP'!J1141,'6. NCCF Autres (inclus)'!J1141)</f>
        <v>0</v>
      </c>
      <c r="K1141" s="396">
        <f>SUM('2. NCCF CAD'!K1141,'3. NCCF USD'!K1141,'4. NCCF EUR'!K1141,'5. NCCF GBP'!K1141,'6. NCCF Autres (inclus)'!K1141)</f>
        <v>0</v>
      </c>
      <c r="L1141" s="391">
        <f>SUM('2. NCCF CAD'!L1141,'3. NCCF USD'!L1141,'4. NCCF EUR'!L1141,'5. NCCF GBP'!L1141,'6. NCCF Autres (inclus)'!L1141)</f>
        <v>0</v>
      </c>
      <c r="M1141" s="98">
        <f>SUM('2. NCCF CAD'!M1141,'3. NCCF USD'!M1141,'4. NCCF EUR'!M1141,'5. NCCF GBP'!M1141,'6. NCCF Autres (inclus)'!M1141)</f>
        <v>0</v>
      </c>
      <c r="N1141" s="98">
        <f>SUM('2. NCCF CAD'!N1141,'3. NCCF USD'!N1141,'4. NCCF EUR'!N1141,'5. NCCF GBP'!N1141,'6. NCCF Autres (inclus)'!N1141)</f>
        <v>0</v>
      </c>
      <c r="O1141" s="98">
        <f>SUM('2. NCCF CAD'!O1141,'3. NCCF USD'!O1141,'4. NCCF EUR'!O1141,'5. NCCF GBP'!O1141,'6. NCCF Autres (inclus)'!O1141)</f>
        <v>0</v>
      </c>
      <c r="P1141" s="98">
        <f>SUM('2. NCCF CAD'!P1141,'3. NCCF USD'!P1141,'4. NCCF EUR'!P1141,'5. NCCF GBP'!P1141,'6. NCCF Autres (inclus)'!P1141)</f>
        <v>0</v>
      </c>
      <c r="Q1141" s="98">
        <f>SUM('2. NCCF CAD'!Q1141,'3. NCCF USD'!Q1141,'4. NCCF EUR'!Q1141,'5. NCCF GBP'!Q1141,'6. NCCF Autres (inclus)'!Q1141)</f>
        <v>0</v>
      </c>
      <c r="R1141" s="98">
        <f>SUM('2. NCCF CAD'!R1141,'3. NCCF USD'!R1141,'4. NCCF EUR'!R1141,'5. NCCF GBP'!R1141,'6. NCCF Autres (inclus)'!R1141)</f>
        <v>0</v>
      </c>
      <c r="S1141" s="98">
        <f>SUM('2. NCCF CAD'!S1141,'3. NCCF USD'!S1141,'4. NCCF EUR'!S1141,'5. NCCF GBP'!S1141,'6. NCCF Autres (inclus)'!S1141)</f>
        <v>0</v>
      </c>
      <c r="T1141" s="98">
        <f>SUM('2. NCCF CAD'!T1141,'3. NCCF USD'!T1141,'4. NCCF EUR'!T1141,'5. NCCF GBP'!T1141,'6. NCCF Autres (inclus)'!T1141)</f>
        <v>0</v>
      </c>
      <c r="U1141" s="98">
        <f>SUM('2. NCCF CAD'!U1141,'3. NCCF USD'!U1141,'4. NCCF EUR'!U1141,'5. NCCF GBP'!U1141,'6. NCCF Autres (inclus)'!U1141)</f>
        <v>0</v>
      </c>
      <c r="V1141" s="106">
        <f>SUM('2. NCCF CAD'!V1141,'3. NCCF USD'!V1141,'4. NCCF EUR'!V1141,'5. NCCF GBP'!V1141,'6. NCCF Autres (inclus)'!V1141)</f>
        <v>0</v>
      </c>
      <c r="W1141" s="37">
        <f>SUM('2. NCCF CAD'!W1141,'3. NCCF USD'!W1141,'4. NCCF EUR'!W1141,'5. NCCF GBP'!W1141,'6. NCCF Autres (inclus)'!W1141)</f>
        <v>0</v>
      </c>
      <c r="Y1141"/>
    </row>
    <row r="1142" spans="1:25" outlineLevel="1" x14ac:dyDescent="0.25">
      <c r="A1142" s="212"/>
      <c r="B1142" s="465"/>
      <c r="C1142" s="273"/>
      <c r="D1142" s="273"/>
      <c r="E1142" s="273"/>
      <c r="F1142" s="274" t="s">
        <v>202</v>
      </c>
      <c r="G1142" s="101">
        <f>SUM('2. NCCF CAD'!G1142,'3. NCCF USD'!G1142,'4. NCCF EUR'!G1142,'5. NCCF GBP'!G1142,'6. NCCF Autres (inclus)'!G1142)</f>
        <v>0</v>
      </c>
      <c r="H1142" s="388">
        <f>SUM('2. NCCF CAD'!H1142,'3. NCCF USD'!H1142,'4. NCCF EUR'!H1142,'5. NCCF GBP'!H1142,'6. NCCF Autres (inclus)'!H1142)</f>
        <v>0</v>
      </c>
      <c r="I1142" s="392">
        <f>SUM('2. NCCF CAD'!I1142,'3. NCCF USD'!I1142,'4. NCCF EUR'!I1142,'5. NCCF GBP'!I1142,'6. NCCF Autres (inclus)'!I1142)</f>
        <v>0</v>
      </c>
      <c r="J1142" s="392">
        <f>SUM('2. NCCF CAD'!J1142,'3. NCCF USD'!J1142,'4. NCCF EUR'!J1142,'5. NCCF GBP'!J1142,'6. NCCF Autres (inclus)'!J1142)</f>
        <v>0</v>
      </c>
      <c r="K1142" s="396">
        <f>SUM('2. NCCF CAD'!K1142,'3. NCCF USD'!K1142,'4. NCCF EUR'!K1142,'5. NCCF GBP'!K1142,'6. NCCF Autres (inclus)'!K1142)</f>
        <v>0</v>
      </c>
      <c r="L1142" s="391">
        <f>SUM('2. NCCF CAD'!L1142,'3. NCCF USD'!L1142,'4. NCCF EUR'!L1142,'5. NCCF GBP'!L1142,'6. NCCF Autres (inclus)'!L1142)</f>
        <v>0</v>
      </c>
      <c r="M1142" s="392">
        <f>SUM('2. NCCF CAD'!M1142,'3. NCCF USD'!M1142,'4. NCCF EUR'!M1142,'5. NCCF GBP'!M1142,'6. NCCF Autres (inclus)'!M1142)</f>
        <v>0</v>
      </c>
      <c r="N1142" s="98">
        <f>SUM('2. NCCF CAD'!N1142,'3. NCCF USD'!N1142,'4. NCCF EUR'!N1142,'5. NCCF GBP'!N1142,'6. NCCF Autres (inclus)'!N1142)</f>
        <v>0</v>
      </c>
      <c r="O1142" s="98">
        <f>SUM('2. NCCF CAD'!O1142,'3. NCCF USD'!O1142,'4. NCCF EUR'!O1142,'5. NCCF GBP'!O1142,'6. NCCF Autres (inclus)'!O1142)</f>
        <v>0</v>
      </c>
      <c r="P1142" s="98">
        <f>SUM('2. NCCF CAD'!P1142,'3. NCCF USD'!P1142,'4. NCCF EUR'!P1142,'5. NCCF GBP'!P1142,'6. NCCF Autres (inclus)'!P1142)</f>
        <v>0</v>
      </c>
      <c r="Q1142" s="98">
        <f>SUM('2. NCCF CAD'!Q1142,'3. NCCF USD'!Q1142,'4. NCCF EUR'!Q1142,'5. NCCF GBP'!Q1142,'6. NCCF Autres (inclus)'!Q1142)</f>
        <v>0</v>
      </c>
      <c r="R1142" s="98">
        <f>SUM('2. NCCF CAD'!R1142,'3. NCCF USD'!R1142,'4. NCCF EUR'!R1142,'5. NCCF GBP'!R1142,'6. NCCF Autres (inclus)'!R1142)</f>
        <v>0</v>
      </c>
      <c r="S1142" s="98">
        <f>SUM('2. NCCF CAD'!S1142,'3. NCCF USD'!S1142,'4. NCCF EUR'!S1142,'5. NCCF GBP'!S1142,'6. NCCF Autres (inclus)'!S1142)</f>
        <v>0</v>
      </c>
      <c r="T1142" s="98">
        <f>SUM('2. NCCF CAD'!T1142,'3. NCCF USD'!T1142,'4. NCCF EUR'!T1142,'5. NCCF GBP'!T1142,'6. NCCF Autres (inclus)'!T1142)</f>
        <v>0</v>
      </c>
      <c r="U1142" s="98">
        <f>SUM('2. NCCF CAD'!U1142,'3. NCCF USD'!U1142,'4. NCCF EUR'!U1142,'5. NCCF GBP'!U1142,'6. NCCF Autres (inclus)'!U1142)</f>
        <v>0</v>
      </c>
      <c r="V1142" s="106">
        <f>SUM('2. NCCF CAD'!V1142,'3. NCCF USD'!V1142,'4. NCCF EUR'!V1142,'5. NCCF GBP'!V1142,'6. NCCF Autres (inclus)'!V1142)</f>
        <v>0</v>
      </c>
      <c r="W1142" s="37">
        <f>SUM('2. NCCF CAD'!W1142,'3. NCCF USD'!W1142,'4. NCCF EUR'!W1142,'5. NCCF GBP'!W1142,'6. NCCF Autres (inclus)'!W1142)</f>
        <v>0</v>
      </c>
      <c r="Y1142"/>
    </row>
    <row r="1143" spans="1:25" outlineLevel="1" x14ac:dyDescent="0.25">
      <c r="A1143" s="212"/>
      <c r="B1143" s="465"/>
      <c r="C1143" s="273"/>
      <c r="D1143" s="273"/>
      <c r="E1143" s="273"/>
      <c r="F1143" s="274" t="s">
        <v>203</v>
      </c>
      <c r="G1143" s="101">
        <f>SUM('2. NCCF CAD'!G1143,'3. NCCF USD'!G1143,'4. NCCF EUR'!G1143,'5. NCCF GBP'!G1143,'6. NCCF Autres (inclus)'!G1143)</f>
        <v>0</v>
      </c>
      <c r="H1143" s="388">
        <f>SUM('2. NCCF CAD'!H1143,'3. NCCF USD'!H1143,'4. NCCF EUR'!H1143,'5. NCCF GBP'!H1143,'6. NCCF Autres (inclus)'!H1143)</f>
        <v>0</v>
      </c>
      <c r="I1143" s="392">
        <f>SUM('2. NCCF CAD'!I1143,'3. NCCF USD'!I1143,'4. NCCF EUR'!I1143,'5. NCCF GBP'!I1143,'6. NCCF Autres (inclus)'!I1143)</f>
        <v>0</v>
      </c>
      <c r="J1143" s="392">
        <f>SUM('2. NCCF CAD'!J1143,'3. NCCF USD'!J1143,'4. NCCF EUR'!J1143,'5. NCCF GBP'!J1143,'6. NCCF Autres (inclus)'!J1143)</f>
        <v>0</v>
      </c>
      <c r="K1143" s="396">
        <f>SUM('2. NCCF CAD'!K1143,'3. NCCF USD'!K1143,'4. NCCF EUR'!K1143,'5. NCCF GBP'!K1143,'6. NCCF Autres (inclus)'!K1143)</f>
        <v>0</v>
      </c>
      <c r="L1143" s="391">
        <f>SUM('2. NCCF CAD'!L1143,'3. NCCF USD'!L1143,'4. NCCF EUR'!L1143,'5. NCCF GBP'!L1143,'6. NCCF Autres (inclus)'!L1143)</f>
        <v>0</v>
      </c>
      <c r="M1143" s="392">
        <f>SUM('2. NCCF CAD'!M1143,'3. NCCF USD'!M1143,'4. NCCF EUR'!M1143,'5. NCCF GBP'!M1143,'6. NCCF Autres (inclus)'!M1143)</f>
        <v>0</v>
      </c>
      <c r="N1143" s="392">
        <f>SUM('2. NCCF CAD'!N1143,'3. NCCF USD'!N1143,'4. NCCF EUR'!N1143,'5. NCCF GBP'!N1143,'6. NCCF Autres (inclus)'!N1143)</f>
        <v>0</v>
      </c>
      <c r="O1143" s="98">
        <f>SUM('2. NCCF CAD'!O1143,'3. NCCF USD'!O1143,'4. NCCF EUR'!O1143,'5. NCCF GBP'!O1143,'6. NCCF Autres (inclus)'!O1143)</f>
        <v>0</v>
      </c>
      <c r="P1143" s="98">
        <f>SUM('2. NCCF CAD'!P1143,'3. NCCF USD'!P1143,'4. NCCF EUR'!P1143,'5. NCCF GBP'!P1143,'6. NCCF Autres (inclus)'!P1143)</f>
        <v>0</v>
      </c>
      <c r="Q1143" s="98">
        <f>SUM('2. NCCF CAD'!Q1143,'3. NCCF USD'!Q1143,'4. NCCF EUR'!Q1143,'5. NCCF GBP'!Q1143,'6. NCCF Autres (inclus)'!Q1143)</f>
        <v>0</v>
      </c>
      <c r="R1143" s="98">
        <f>SUM('2. NCCF CAD'!R1143,'3. NCCF USD'!R1143,'4. NCCF EUR'!R1143,'5. NCCF GBP'!R1143,'6. NCCF Autres (inclus)'!R1143)</f>
        <v>0</v>
      </c>
      <c r="S1143" s="98">
        <f>SUM('2. NCCF CAD'!S1143,'3. NCCF USD'!S1143,'4. NCCF EUR'!S1143,'5. NCCF GBP'!S1143,'6. NCCF Autres (inclus)'!S1143)</f>
        <v>0</v>
      </c>
      <c r="T1143" s="98">
        <f>SUM('2. NCCF CAD'!T1143,'3. NCCF USD'!T1143,'4. NCCF EUR'!T1143,'5. NCCF GBP'!T1143,'6. NCCF Autres (inclus)'!T1143)</f>
        <v>0</v>
      </c>
      <c r="U1143" s="98">
        <f>SUM('2. NCCF CAD'!U1143,'3. NCCF USD'!U1143,'4. NCCF EUR'!U1143,'5. NCCF GBP'!U1143,'6. NCCF Autres (inclus)'!U1143)</f>
        <v>0</v>
      </c>
      <c r="V1143" s="106">
        <f>SUM('2. NCCF CAD'!V1143,'3. NCCF USD'!V1143,'4. NCCF EUR'!V1143,'5. NCCF GBP'!V1143,'6. NCCF Autres (inclus)'!V1143)</f>
        <v>0</v>
      </c>
      <c r="W1143" s="37">
        <f>SUM('2. NCCF CAD'!W1143,'3. NCCF USD'!W1143,'4. NCCF EUR'!W1143,'5. NCCF GBP'!W1143,'6. NCCF Autres (inclus)'!W1143)</f>
        <v>0</v>
      </c>
      <c r="Y1143"/>
    </row>
    <row r="1144" spans="1:25" outlineLevel="1" x14ac:dyDescent="0.25">
      <c r="A1144" s="212"/>
      <c r="B1144" s="465"/>
      <c r="C1144" s="273"/>
      <c r="D1144" s="273"/>
      <c r="E1144" s="273"/>
      <c r="F1144" s="274" t="s">
        <v>204</v>
      </c>
      <c r="G1144" s="101">
        <f>SUM('2. NCCF CAD'!G1144,'3. NCCF USD'!G1144,'4. NCCF EUR'!G1144,'5. NCCF GBP'!G1144,'6. NCCF Autres (inclus)'!G1144)</f>
        <v>0</v>
      </c>
      <c r="H1144" s="388">
        <f>SUM('2. NCCF CAD'!H1144,'3. NCCF USD'!H1144,'4. NCCF EUR'!H1144,'5. NCCF GBP'!H1144,'6. NCCF Autres (inclus)'!H1144)</f>
        <v>0</v>
      </c>
      <c r="I1144" s="392">
        <f>SUM('2. NCCF CAD'!I1144,'3. NCCF USD'!I1144,'4. NCCF EUR'!I1144,'5. NCCF GBP'!I1144,'6. NCCF Autres (inclus)'!I1144)</f>
        <v>0</v>
      </c>
      <c r="J1144" s="392">
        <f>SUM('2. NCCF CAD'!J1144,'3. NCCF USD'!J1144,'4. NCCF EUR'!J1144,'5. NCCF GBP'!J1144,'6. NCCF Autres (inclus)'!J1144)</f>
        <v>0</v>
      </c>
      <c r="K1144" s="396">
        <f>SUM('2. NCCF CAD'!K1144,'3. NCCF USD'!K1144,'4. NCCF EUR'!K1144,'5. NCCF GBP'!K1144,'6. NCCF Autres (inclus)'!K1144)</f>
        <v>0</v>
      </c>
      <c r="L1144" s="391">
        <f>SUM('2. NCCF CAD'!L1144,'3. NCCF USD'!L1144,'4. NCCF EUR'!L1144,'5. NCCF GBP'!L1144,'6. NCCF Autres (inclus)'!L1144)</f>
        <v>0</v>
      </c>
      <c r="M1144" s="392">
        <f>SUM('2. NCCF CAD'!M1144,'3. NCCF USD'!M1144,'4. NCCF EUR'!M1144,'5. NCCF GBP'!M1144,'6. NCCF Autres (inclus)'!M1144)</f>
        <v>0</v>
      </c>
      <c r="N1144" s="392">
        <f>SUM('2. NCCF CAD'!N1144,'3. NCCF USD'!N1144,'4. NCCF EUR'!N1144,'5. NCCF GBP'!N1144,'6. NCCF Autres (inclus)'!N1144)</f>
        <v>0</v>
      </c>
      <c r="O1144" s="98">
        <f>SUM('2. NCCF CAD'!O1144,'3. NCCF USD'!O1144,'4. NCCF EUR'!O1144,'5. NCCF GBP'!O1144,'6. NCCF Autres (inclus)'!O1144)</f>
        <v>0</v>
      </c>
      <c r="P1144" s="98">
        <f>SUM('2. NCCF CAD'!P1144,'3. NCCF USD'!P1144,'4. NCCF EUR'!P1144,'5. NCCF GBP'!P1144,'6. NCCF Autres (inclus)'!P1144)</f>
        <v>0</v>
      </c>
      <c r="Q1144" s="98">
        <f>SUM('2. NCCF CAD'!Q1144,'3. NCCF USD'!Q1144,'4. NCCF EUR'!Q1144,'5. NCCF GBP'!Q1144,'6. NCCF Autres (inclus)'!Q1144)</f>
        <v>0</v>
      </c>
      <c r="R1144" s="98">
        <f>SUM('2. NCCF CAD'!R1144,'3. NCCF USD'!R1144,'4. NCCF EUR'!R1144,'5. NCCF GBP'!R1144,'6. NCCF Autres (inclus)'!R1144)</f>
        <v>0</v>
      </c>
      <c r="S1144" s="98">
        <f>SUM('2. NCCF CAD'!S1144,'3. NCCF USD'!S1144,'4. NCCF EUR'!S1144,'5. NCCF GBP'!S1144,'6. NCCF Autres (inclus)'!S1144)</f>
        <v>0</v>
      </c>
      <c r="T1144" s="98">
        <f>SUM('2. NCCF CAD'!T1144,'3. NCCF USD'!T1144,'4. NCCF EUR'!T1144,'5. NCCF GBP'!T1144,'6. NCCF Autres (inclus)'!T1144)</f>
        <v>0</v>
      </c>
      <c r="U1144" s="98">
        <f>SUM('2. NCCF CAD'!U1144,'3. NCCF USD'!U1144,'4. NCCF EUR'!U1144,'5. NCCF GBP'!U1144,'6. NCCF Autres (inclus)'!U1144)</f>
        <v>0</v>
      </c>
      <c r="V1144" s="106">
        <f>SUM('2. NCCF CAD'!V1144,'3. NCCF USD'!V1144,'4. NCCF EUR'!V1144,'5. NCCF GBP'!V1144,'6. NCCF Autres (inclus)'!V1144)</f>
        <v>0</v>
      </c>
      <c r="W1144" s="37">
        <f>SUM('2. NCCF CAD'!W1144,'3. NCCF USD'!W1144,'4. NCCF EUR'!W1144,'5. NCCF GBP'!W1144,'6. NCCF Autres (inclus)'!W1144)</f>
        <v>0</v>
      </c>
      <c r="Y1144"/>
    </row>
    <row r="1145" spans="1:25" outlineLevel="1" x14ac:dyDescent="0.25">
      <c r="A1145" s="212"/>
      <c r="B1145" s="465"/>
      <c r="C1145" s="273"/>
      <c r="D1145" s="273"/>
      <c r="E1145" s="273"/>
      <c r="F1145" s="274" t="s">
        <v>205</v>
      </c>
      <c r="G1145" s="101">
        <f>SUM('2. NCCF CAD'!G1145,'3. NCCF USD'!G1145,'4. NCCF EUR'!G1145,'5. NCCF GBP'!G1145,'6. NCCF Autres (inclus)'!G1145)</f>
        <v>0</v>
      </c>
      <c r="H1145" s="388">
        <f>SUM('2. NCCF CAD'!H1145,'3. NCCF USD'!H1145,'4. NCCF EUR'!H1145,'5. NCCF GBP'!H1145,'6. NCCF Autres (inclus)'!H1145)</f>
        <v>0</v>
      </c>
      <c r="I1145" s="392">
        <f>SUM('2. NCCF CAD'!I1145,'3. NCCF USD'!I1145,'4. NCCF EUR'!I1145,'5. NCCF GBP'!I1145,'6. NCCF Autres (inclus)'!I1145)</f>
        <v>0</v>
      </c>
      <c r="J1145" s="392">
        <f>SUM('2. NCCF CAD'!J1145,'3. NCCF USD'!J1145,'4. NCCF EUR'!J1145,'5. NCCF GBP'!J1145,'6. NCCF Autres (inclus)'!J1145)</f>
        <v>0</v>
      </c>
      <c r="K1145" s="396">
        <f>SUM('2. NCCF CAD'!K1145,'3. NCCF USD'!K1145,'4. NCCF EUR'!K1145,'5. NCCF GBP'!K1145,'6. NCCF Autres (inclus)'!K1145)</f>
        <v>0</v>
      </c>
      <c r="L1145" s="105">
        <f>SUM('2. NCCF CAD'!L1145,'3. NCCF USD'!L1145,'4. NCCF EUR'!L1145,'5. NCCF GBP'!L1145,'6. NCCF Autres (inclus)'!L1145)</f>
        <v>0</v>
      </c>
      <c r="M1145" s="392">
        <f>SUM('2. NCCF CAD'!M1145,'3. NCCF USD'!M1145,'4. NCCF EUR'!M1145,'5. NCCF GBP'!M1145,'6. NCCF Autres (inclus)'!M1145)</f>
        <v>0</v>
      </c>
      <c r="N1145" s="98">
        <f>SUM('2. NCCF CAD'!N1145,'3. NCCF USD'!N1145,'4. NCCF EUR'!N1145,'5. NCCF GBP'!N1145,'6. NCCF Autres (inclus)'!N1145)</f>
        <v>0</v>
      </c>
      <c r="O1145" s="98">
        <f>SUM('2. NCCF CAD'!O1145,'3. NCCF USD'!O1145,'4. NCCF EUR'!O1145,'5. NCCF GBP'!O1145,'6. NCCF Autres (inclus)'!O1145)</f>
        <v>0</v>
      </c>
      <c r="P1145" s="98">
        <f>SUM('2. NCCF CAD'!P1145,'3. NCCF USD'!P1145,'4. NCCF EUR'!P1145,'5. NCCF GBP'!P1145,'6. NCCF Autres (inclus)'!P1145)</f>
        <v>0</v>
      </c>
      <c r="Q1145" s="98">
        <f>SUM('2. NCCF CAD'!Q1145,'3. NCCF USD'!Q1145,'4. NCCF EUR'!Q1145,'5. NCCF GBP'!Q1145,'6. NCCF Autres (inclus)'!Q1145)</f>
        <v>0</v>
      </c>
      <c r="R1145" s="98">
        <f>SUM('2. NCCF CAD'!R1145,'3. NCCF USD'!R1145,'4. NCCF EUR'!R1145,'5. NCCF GBP'!R1145,'6. NCCF Autres (inclus)'!R1145)</f>
        <v>0</v>
      </c>
      <c r="S1145" s="98">
        <f>SUM('2. NCCF CAD'!S1145,'3. NCCF USD'!S1145,'4. NCCF EUR'!S1145,'5. NCCF GBP'!S1145,'6. NCCF Autres (inclus)'!S1145)</f>
        <v>0</v>
      </c>
      <c r="T1145" s="98">
        <f>SUM('2. NCCF CAD'!T1145,'3. NCCF USD'!T1145,'4. NCCF EUR'!T1145,'5. NCCF GBP'!T1145,'6. NCCF Autres (inclus)'!T1145)</f>
        <v>0</v>
      </c>
      <c r="U1145" s="98">
        <f>SUM('2. NCCF CAD'!U1145,'3. NCCF USD'!U1145,'4. NCCF EUR'!U1145,'5. NCCF GBP'!U1145,'6. NCCF Autres (inclus)'!U1145)</f>
        <v>0</v>
      </c>
      <c r="V1145" s="106">
        <f>SUM('2. NCCF CAD'!V1145,'3. NCCF USD'!V1145,'4. NCCF EUR'!V1145,'5. NCCF GBP'!V1145,'6. NCCF Autres (inclus)'!V1145)</f>
        <v>0</v>
      </c>
      <c r="W1145" s="37">
        <f>SUM('2. NCCF CAD'!W1145,'3. NCCF USD'!W1145,'4. NCCF EUR'!W1145,'5. NCCF GBP'!W1145,'6. NCCF Autres (inclus)'!W1145)</f>
        <v>0</v>
      </c>
      <c r="Y1145"/>
    </row>
    <row r="1146" spans="1:25" x14ac:dyDescent="0.25">
      <c r="A1146" s="212"/>
      <c r="B1146" s="465"/>
      <c r="C1146" s="273"/>
      <c r="D1146" s="273"/>
      <c r="E1146" s="273" t="s">
        <v>206</v>
      </c>
      <c r="F1146" s="275"/>
      <c r="G1146" s="367">
        <f t="shared" ref="G1146:W1146" si="255">SUBTOTAL(9,G1147:G1152)</f>
        <v>0</v>
      </c>
      <c r="H1146" s="364">
        <f t="shared" si="255"/>
        <v>0</v>
      </c>
      <c r="I1146" s="364">
        <f t="shared" si="255"/>
        <v>0</v>
      </c>
      <c r="J1146" s="364">
        <f t="shared" si="255"/>
        <v>0</v>
      </c>
      <c r="K1146" s="364">
        <f t="shared" si="255"/>
        <v>0</v>
      </c>
      <c r="L1146" s="30">
        <f t="shared" si="255"/>
        <v>0</v>
      </c>
      <c r="M1146" s="31">
        <f t="shared" si="255"/>
        <v>0</v>
      </c>
      <c r="N1146" s="31">
        <f t="shared" si="255"/>
        <v>0</v>
      </c>
      <c r="O1146" s="31">
        <f t="shared" si="255"/>
        <v>0</v>
      </c>
      <c r="P1146" s="31">
        <f t="shared" si="255"/>
        <v>0</v>
      </c>
      <c r="Q1146" s="31">
        <f t="shared" si="255"/>
        <v>0</v>
      </c>
      <c r="R1146" s="31">
        <f t="shared" si="255"/>
        <v>0</v>
      </c>
      <c r="S1146" s="31">
        <f t="shared" si="255"/>
        <v>0</v>
      </c>
      <c r="T1146" s="31">
        <f t="shared" si="255"/>
        <v>0</v>
      </c>
      <c r="U1146" s="31">
        <f t="shared" si="255"/>
        <v>0</v>
      </c>
      <c r="V1146" s="365">
        <f t="shared" si="255"/>
        <v>0</v>
      </c>
      <c r="W1146" s="365">
        <f t="shared" si="255"/>
        <v>0</v>
      </c>
      <c r="Y1146"/>
    </row>
    <row r="1147" spans="1:25" outlineLevel="1" x14ac:dyDescent="0.25">
      <c r="A1147" s="212"/>
      <c r="B1147" s="465"/>
      <c r="C1147" s="273"/>
      <c r="D1147" s="273"/>
      <c r="E1147" s="272"/>
      <c r="F1147" s="274" t="s">
        <v>207</v>
      </c>
      <c r="G1147" s="101">
        <f>SUM('2. NCCF CAD'!G1147,'3. NCCF USD'!G1147,'4. NCCF EUR'!G1147,'5. NCCF GBP'!G1147,'6. NCCF Autres (inclus)'!G1147)</f>
        <v>0</v>
      </c>
      <c r="H1147" s="388">
        <f>SUM('2. NCCF CAD'!H1147,'3. NCCF USD'!H1147,'4. NCCF EUR'!H1147,'5. NCCF GBP'!H1147,'6. NCCF Autres (inclus)'!H1147)</f>
        <v>0</v>
      </c>
      <c r="I1147" s="392">
        <f>SUM('2. NCCF CAD'!I1147,'3. NCCF USD'!I1147,'4. NCCF EUR'!I1147,'5. NCCF GBP'!I1147,'6. NCCF Autres (inclus)'!I1147)</f>
        <v>0</v>
      </c>
      <c r="J1147" s="392">
        <f>SUM('2. NCCF CAD'!J1147,'3. NCCF USD'!J1147,'4. NCCF EUR'!J1147,'5. NCCF GBP'!J1147,'6. NCCF Autres (inclus)'!J1147)</f>
        <v>0</v>
      </c>
      <c r="K1147" s="396">
        <f>SUM('2. NCCF CAD'!K1147,'3. NCCF USD'!K1147,'4. NCCF EUR'!K1147,'5. NCCF GBP'!K1147,'6. NCCF Autres (inclus)'!K1147)</f>
        <v>0</v>
      </c>
      <c r="L1147" s="105">
        <f>SUM('2. NCCF CAD'!L1147,'3. NCCF USD'!L1147,'4. NCCF EUR'!L1147,'5. NCCF GBP'!L1147,'6. NCCF Autres (inclus)'!L1147)</f>
        <v>0</v>
      </c>
      <c r="M1147" s="98">
        <f>SUM('2. NCCF CAD'!M1147,'3. NCCF USD'!M1147,'4. NCCF EUR'!M1147,'5. NCCF GBP'!M1147,'6. NCCF Autres (inclus)'!M1147)</f>
        <v>0</v>
      </c>
      <c r="N1147" s="98">
        <f>SUM('2. NCCF CAD'!N1147,'3. NCCF USD'!N1147,'4. NCCF EUR'!N1147,'5. NCCF GBP'!N1147,'6. NCCF Autres (inclus)'!N1147)</f>
        <v>0</v>
      </c>
      <c r="O1147" s="98">
        <f>SUM('2. NCCF CAD'!O1147,'3. NCCF USD'!O1147,'4. NCCF EUR'!O1147,'5. NCCF GBP'!O1147,'6. NCCF Autres (inclus)'!O1147)</f>
        <v>0</v>
      </c>
      <c r="P1147" s="98">
        <f>SUM('2. NCCF CAD'!P1147,'3. NCCF USD'!P1147,'4. NCCF EUR'!P1147,'5. NCCF GBP'!P1147,'6. NCCF Autres (inclus)'!P1147)</f>
        <v>0</v>
      </c>
      <c r="Q1147" s="98">
        <f>SUM('2. NCCF CAD'!Q1147,'3. NCCF USD'!Q1147,'4. NCCF EUR'!Q1147,'5. NCCF GBP'!Q1147,'6. NCCF Autres (inclus)'!Q1147)</f>
        <v>0</v>
      </c>
      <c r="R1147" s="98">
        <f>SUM('2. NCCF CAD'!R1147,'3. NCCF USD'!R1147,'4. NCCF EUR'!R1147,'5. NCCF GBP'!R1147,'6. NCCF Autres (inclus)'!R1147)</f>
        <v>0</v>
      </c>
      <c r="S1147" s="98">
        <f>SUM('2. NCCF CAD'!S1147,'3. NCCF USD'!S1147,'4. NCCF EUR'!S1147,'5. NCCF GBP'!S1147,'6. NCCF Autres (inclus)'!S1147)</f>
        <v>0</v>
      </c>
      <c r="T1147" s="98">
        <f>SUM('2. NCCF CAD'!T1147,'3. NCCF USD'!T1147,'4. NCCF EUR'!T1147,'5. NCCF GBP'!T1147,'6. NCCF Autres (inclus)'!T1147)</f>
        <v>0</v>
      </c>
      <c r="U1147" s="98">
        <f>SUM('2. NCCF CAD'!U1147,'3. NCCF USD'!U1147,'4. NCCF EUR'!U1147,'5. NCCF GBP'!U1147,'6. NCCF Autres (inclus)'!U1147)</f>
        <v>0</v>
      </c>
      <c r="V1147" s="106">
        <f>SUM('2. NCCF CAD'!V1147,'3. NCCF USD'!V1147,'4. NCCF EUR'!V1147,'5. NCCF GBP'!V1147,'6. NCCF Autres (inclus)'!V1147)</f>
        <v>0</v>
      </c>
      <c r="W1147" s="37">
        <f>SUM('2. NCCF CAD'!W1147,'3. NCCF USD'!W1147,'4. NCCF EUR'!W1147,'5. NCCF GBP'!W1147,'6. NCCF Autres (inclus)'!W1147)</f>
        <v>0</v>
      </c>
      <c r="Y1147"/>
    </row>
    <row r="1148" spans="1:25" outlineLevel="1" x14ac:dyDescent="0.25">
      <c r="A1148" s="212"/>
      <c r="B1148" s="465"/>
      <c r="C1148" s="273"/>
      <c r="D1148" s="273"/>
      <c r="E1148" s="272"/>
      <c r="F1148" s="274" t="s">
        <v>208</v>
      </c>
      <c r="G1148" s="101">
        <f>SUM('2. NCCF CAD'!G1148,'3. NCCF USD'!G1148,'4. NCCF EUR'!G1148,'5. NCCF GBP'!G1148,'6. NCCF Autres (inclus)'!G1148)</f>
        <v>0</v>
      </c>
      <c r="H1148" s="388">
        <f>SUM('2. NCCF CAD'!H1148,'3. NCCF USD'!H1148,'4. NCCF EUR'!H1148,'5. NCCF GBP'!H1148,'6. NCCF Autres (inclus)'!H1148)</f>
        <v>0</v>
      </c>
      <c r="I1148" s="392">
        <f>SUM('2. NCCF CAD'!I1148,'3. NCCF USD'!I1148,'4. NCCF EUR'!I1148,'5. NCCF GBP'!I1148,'6. NCCF Autres (inclus)'!I1148)</f>
        <v>0</v>
      </c>
      <c r="J1148" s="392">
        <f>SUM('2. NCCF CAD'!J1148,'3. NCCF USD'!J1148,'4. NCCF EUR'!J1148,'5. NCCF GBP'!J1148,'6. NCCF Autres (inclus)'!J1148)</f>
        <v>0</v>
      </c>
      <c r="K1148" s="396">
        <f>SUM('2. NCCF CAD'!K1148,'3. NCCF USD'!K1148,'4. NCCF EUR'!K1148,'5. NCCF GBP'!K1148,'6. NCCF Autres (inclus)'!K1148)</f>
        <v>0</v>
      </c>
      <c r="L1148" s="391">
        <f>SUM('2. NCCF CAD'!L1148,'3. NCCF USD'!L1148,'4. NCCF EUR'!L1148,'5. NCCF GBP'!L1148,'6. NCCF Autres (inclus)'!L1148)</f>
        <v>0</v>
      </c>
      <c r="M1148" s="98">
        <f>SUM('2. NCCF CAD'!M1148,'3. NCCF USD'!M1148,'4. NCCF EUR'!M1148,'5. NCCF GBP'!M1148,'6. NCCF Autres (inclus)'!M1148)</f>
        <v>0</v>
      </c>
      <c r="N1148" s="98">
        <f>SUM('2. NCCF CAD'!N1148,'3. NCCF USD'!N1148,'4. NCCF EUR'!N1148,'5. NCCF GBP'!N1148,'6. NCCF Autres (inclus)'!N1148)</f>
        <v>0</v>
      </c>
      <c r="O1148" s="98">
        <f>SUM('2. NCCF CAD'!O1148,'3. NCCF USD'!O1148,'4. NCCF EUR'!O1148,'5. NCCF GBP'!O1148,'6. NCCF Autres (inclus)'!O1148)</f>
        <v>0</v>
      </c>
      <c r="P1148" s="98">
        <f>SUM('2. NCCF CAD'!P1148,'3. NCCF USD'!P1148,'4. NCCF EUR'!P1148,'5. NCCF GBP'!P1148,'6. NCCF Autres (inclus)'!P1148)</f>
        <v>0</v>
      </c>
      <c r="Q1148" s="98">
        <f>SUM('2. NCCF CAD'!Q1148,'3. NCCF USD'!Q1148,'4. NCCF EUR'!Q1148,'5. NCCF GBP'!Q1148,'6. NCCF Autres (inclus)'!Q1148)</f>
        <v>0</v>
      </c>
      <c r="R1148" s="98">
        <f>SUM('2. NCCF CAD'!R1148,'3. NCCF USD'!R1148,'4. NCCF EUR'!R1148,'5. NCCF GBP'!R1148,'6. NCCF Autres (inclus)'!R1148)</f>
        <v>0</v>
      </c>
      <c r="S1148" s="98">
        <f>SUM('2. NCCF CAD'!S1148,'3. NCCF USD'!S1148,'4. NCCF EUR'!S1148,'5. NCCF GBP'!S1148,'6. NCCF Autres (inclus)'!S1148)</f>
        <v>0</v>
      </c>
      <c r="T1148" s="98">
        <f>SUM('2. NCCF CAD'!T1148,'3. NCCF USD'!T1148,'4. NCCF EUR'!T1148,'5. NCCF GBP'!T1148,'6. NCCF Autres (inclus)'!T1148)</f>
        <v>0</v>
      </c>
      <c r="U1148" s="98">
        <f>SUM('2. NCCF CAD'!U1148,'3. NCCF USD'!U1148,'4. NCCF EUR'!U1148,'5. NCCF GBP'!U1148,'6. NCCF Autres (inclus)'!U1148)</f>
        <v>0</v>
      </c>
      <c r="V1148" s="106">
        <f>SUM('2. NCCF CAD'!V1148,'3. NCCF USD'!V1148,'4. NCCF EUR'!V1148,'5. NCCF GBP'!V1148,'6. NCCF Autres (inclus)'!V1148)</f>
        <v>0</v>
      </c>
      <c r="W1148" s="37">
        <f>SUM('2. NCCF CAD'!W1148,'3. NCCF USD'!W1148,'4. NCCF EUR'!W1148,'5. NCCF GBP'!W1148,'6. NCCF Autres (inclus)'!W1148)</f>
        <v>0</v>
      </c>
      <c r="Y1148"/>
    </row>
    <row r="1149" spans="1:25" outlineLevel="1" x14ac:dyDescent="0.25">
      <c r="A1149" s="212"/>
      <c r="B1149" s="465"/>
      <c r="C1149" s="273"/>
      <c r="D1149" s="273"/>
      <c r="E1149" s="272"/>
      <c r="F1149" s="274" t="s">
        <v>209</v>
      </c>
      <c r="G1149" s="101">
        <f>SUM('2. NCCF CAD'!G1149,'3. NCCF USD'!G1149,'4. NCCF EUR'!G1149,'5. NCCF GBP'!G1149,'6. NCCF Autres (inclus)'!G1149)</f>
        <v>0</v>
      </c>
      <c r="H1149" s="388">
        <f>SUM('2. NCCF CAD'!H1149,'3. NCCF USD'!H1149,'4. NCCF EUR'!H1149,'5. NCCF GBP'!H1149,'6. NCCF Autres (inclus)'!H1149)</f>
        <v>0</v>
      </c>
      <c r="I1149" s="392">
        <f>SUM('2. NCCF CAD'!I1149,'3. NCCF USD'!I1149,'4. NCCF EUR'!I1149,'5. NCCF GBP'!I1149,'6. NCCF Autres (inclus)'!I1149)</f>
        <v>0</v>
      </c>
      <c r="J1149" s="392">
        <f>SUM('2. NCCF CAD'!J1149,'3. NCCF USD'!J1149,'4. NCCF EUR'!J1149,'5. NCCF GBP'!J1149,'6. NCCF Autres (inclus)'!J1149)</f>
        <v>0</v>
      </c>
      <c r="K1149" s="396">
        <f>SUM('2. NCCF CAD'!K1149,'3. NCCF USD'!K1149,'4. NCCF EUR'!K1149,'5. NCCF GBP'!K1149,'6. NCCF Autres (inclus)'!K1149)</f>
        <v>0</v>
      </c>
      <c r="L1149" s="391">
        <f>SUM('2. NCCF CAD'!L1149,'3. NCCF USD'!L1149,'4. NCCF EUR'!L1149,'5. NCCF GBP'!L1149,'6. NCCF Autres (inclus)'!L1149)</f>
        <v>0</v>
      </c>
      <c r="M1149" s="392">
        <f>SUM('2. NCCF CAD'!M1149,'3. NCCF USD'!M1149,'4. NCCF EUR'!M1149,'5. NCCF GBP'!M1149,'6. NCCF Autres (inclus)'!M1149)</f>
        <v>0</v>
      </c>
      <c r="N1149" s="98">
        <f>SUM('2. NCCF CAD'!N1149,'3. NCCF USD'!N1149,'4. NCCF EUR'!N1149,'5. NCCF GBP'!N1149,'6. NCCF Autres (inclus)'!N1149)</f>
        <v>0</v>
      </c>
      <c r="O1149" s="98">
        <f>SUM('2. NCCF CAD'!O1149,'3. NCCF USD'!O1149,'4. NCCF EUR'!O1149,'5. NCCF GBP'!O1149,'6. NCCF Autres (inclus)'!O1149)</f>
        <v>0</v>
      </c>
      <c r="P1149" s="98">
        <f>SUM('2. NCCF CAD'!P1149,'3. NCCF USD'!P1149,'4. NCCF EUR'!P1149,'5. NCCF GBP'!P1149,'6. NCCF Autres (inclus)'!P1149)</f>
        <v>0</v>
      </c>
      <c r="Q1149" s="98">
        <f>SUM('2. NCCF CAD'!Q1149,'3. NCCF USD'!Q1149,'4. NCCF EUR'!Q1149,'5. NCCF GBP'!Q1149,'6. NCCF Autres (inclus)'!Q1149)</f>
        <v>0</v>
      </c>
      <c r="R1149" s="98">
        <f>SUM('2. NCCF CAD'!R1149,'3. NCCF USD'!R1149,'4. NCCF EUR'!R1149,'5. NCCF GBP'!R1149,'6. NCCF Autres (inclus)'!R1149)</f>
        <v>0</v>
      </c>
      <c r="S1149" s="98">
        <f>SUM('2. NCCF CAD'!S1149,'3. NCCF USD'!S1149,'4. NCCF EUR'!S1149,'5. NCCF GBP'!S1149,'6. NCCF Autres (inclus)'!S1149)</f>
        <v>0</v>
      </c>
      <c r="T1149" s="98">
        <f>SUM('2. NCCF CAD'!T1149,'3. NCCF USD'!T1149,'4. NCCF EUR'!T1149,'5. NCCF GBP'!T1149,'6. NCCF Autres (inclus)'!T1149)</f>
        <v>0</v>
      </c>
      <c r="U1149" s="98">
        <f>SUM('2. NCCF CAD'!U1149,'3. NCCF USD'!U1149,'4. NCCF EUR'!U1149,'5. NCCF GBP'!U1149,'6. NCCF Autres (inclus)'!U1149)</f>
        <v>0</v>
      </c>
      <c r="V1149" s="106">
        <f>SUM('2. NCCF CAD'!V1149,'3. NCCF USD'!V1149,'4. NCCF EUR'!V1149,'5. NCCF GBP'!V1149,'6. NCCF Autres (inclus)'!V1149)</f>
        <v>0</v>
      </c>
      <c r="W1149" s="37">
        <f>SUM('2. NCCF CAD'!W1149,'3. NCCF USD'!W1149,'4. NCCF EUR'!W1149,'5. NCCF GBP'!W1149,'6. NCCF Autres (inclus)'!W1149)</f>
        <v>0</v>
      </c>
      <c r="Y1149"/>
    </row>
    <row r="1150" spans="1:25" outlineLevel="1" x14ac:dyDescent="0.25">
      <c r="A1150" s="212"/>
      <c r="B1150" s="465"/>
      <c r="C1150" s="273"/>
      <c r="D1150" s="273"/>
      <c r="E1150" s="272"/>
      <c r="F1150" s="274" t="s">
        <v>210</v>
      </c>
      <c r="G1150" s="101">
        <f>SUM('2. NCCF CAD'!G1150,'3. NCCF USD'!G1150,'4. NCCF EUR'!G1150,'5. NCCF GBP'!G1150,'6. NCCF Autres (inclus)'!G1150)</f>
        <v>0</v>
      </c>
      <c r="H1150" s="388">
        <f>SUM('2. NCCF CAD'!H1150,'3. NCCF USD'!H1150,'4. NCCF EUR'!H1150,'5. NCCF GBP'!H1150,'6. NCCF Autres (inclus)'!H1150)</f>
        <v>0</v>
      </c>
      <c r="I1150" s="392">
        <f>SUM('2. NCCF CAD'!I1150,'3. NCCF USD'!I1150,'4. NCCF EUR'!I1150,'5. NCCF GBP'!I1150,'6. NCCF Autres (inclus)'!I1150)</f>
        <v>0</v>
      </c>
      <c r="J1150" s="392">
        <f>SUM('2. NCCF CAD'!J1150,'3. NCCF USD'!J1150,'4. NCCF EUR'!J1150,'5. NCCF GBP'!J1150,'6. NCCF Autres (inclus)'!J1150)</f>
        <v>0</v>
      </c>
      <c r="K1150" s="396">
        <f>SUM('2. NCCF CAD'!K1150,'3. NCCF USD'!K1150,'4. NCCF EUR'!K1150,'5. NCCF GBP'!K1150,'6. NCCF Autres (inclus)'!K1150)</f>
        <v>0</v>
      </c>
      <c r="L1150" s="391">
        <f>SUM('2. NCCF CAD'!L1150,'3. NCCF USD'!L1150,'4. NCCF EUR'!L1150,'5. NCCF GBP'!L1150,'6. NCCF Autres (inclus)'!L1150)</f>
        <v>0</v>
      </c>
      <c r="M1150" s="392">
        <f>SUM('2. NCCF CAD'!M1150,'3. NCCF USD'!M1150,'4. NCCF EUR'!M1150,'5. NCCF GBP'!M1150,'6. NCCF Autres (inclus)'!M1150)</f>
        <v>0</v>
      </c>
      <c r="N1150" s="392">
        <f>SUM('2. NCCF CAD'!N1150,'3. NCCF USD'!N1150,'4. NCCF EUR'!N1150,'5. NCCF GBP'!N1150,'6. NCCF Autres (inclus)'!N1150)</f>
        <v>0</v>
      </c>
      <c r="O1150" s="98">
        <f>SUM('2. NCCF CAD'!O1150,'3. NCCF USD'!O1150,'4. NCCF EUR'!O1150,'5. NCCF GBP'!O1150,'6. NCCF Autres (inclus)'!O1150)</f>
        <v>0</v>
      </c>
      <c r="P1150" s="98">
        <f>SUM('2. NCCF CAD'!P1150,'3. NCCF USD'!P1150,'4. NCCF EUR'!P1150,'5. NCCF GBP'!P1150,'6. NCCF Autres (inclus)'!P1150)</f>
        <v>0</v>
      </c>
      <c r="Q1150" s="98">
        <f>SUM('2. NCCF CAD'!Q1150,'3. NCCF USD'!Q1150,'4. NCCF EUR'!Q1150,'5. NCCF GBP'!Q1150,'6. NCCF Autres (inclus)'!Q1150)</f>
        <v>0</v>
      </c>
      <c r="R1150" s="98">
        <f>SUM('2. NCCF CAD'!R1150,'3. NCCF USD'!R1150,'4. NCCF EUR'!R1150,'5. NCCF GBP'!R1150,'6. NCCF Autres (inclus)'!R1150)</f>
        <v>0</v>
      </c>
      <c r="S1150" s="98">
        <f>SUM('2. NCCF CAD'!S1150,'3. NCCF USD'!S1150,'4. NCCF EUR'!S1150,'5. NCCF GBP'!S1150,'6. NCCF Autres (inclus)'!S1150)</f>
        <v>0</v>
      </c>
      <c r="T1150" s="98">
        <f>SUM('2. NCCF CAD'!T1150,'3. NCCF USD'!T1150,'4. NCCF EUR'!T1150,'5. NCCF GBP'!T1150,'6. NCCF Autres (inclus)'!T1150)</f>
        <v>0</v>
      </c>
      <c r="U1150" s="98">
        <f>SUM('2. NCCF CAD'!U1150,'3. NCCF USD'!U1150,'4. NCCF EUR'!U1150,'5. NCCF GBP'!U1150,'6. NCCF Autres (inclus)'!U1150)</f>
        <v>0</v>
      </c>
      <c r="V1150" s="106">
        <f>SUM('2. NCCF CAD'!V1150,'3. NCCF USD'!V1150,'4. NCCF EUR'!V1150,'5. NCCF GBP'!V1150,'6. NCCF Autres (inclus)'!V1150)</f>
        <v>0</v>
      </c>
      <c r="W1150" s="37">
        <f>SUM('2. NCCF CAD'!W1150,'3. NCCF USD'!W1150,'4. NCCF EUR'!W1150,'5. NCCF GBP'!W1150,'6. NCCF Autres (inclus)'!W1150)</f>
        <v>0</v>
      </c>
      <c r="Y1150"/>
    </row>
    <row r="1151" spans="1:25" outlineLevel="1" x14ac:dyDescent="0.25">
      <c r="A1151" s="212"/>
      <c r="B1151" s="465"/>
      <c r="C1151" s="273"/>
      <c r="D1151" s="273"/>
      <c r="E1151" s="272"/>
      <c r="F1151" s="274" t="s">
        <v>211</v>
      </c>
      <c r="G1151" s="101">
        <f>SUM('2. NCCF CAD'!G1151,'3. NCCF USD'!G1151,'4. NCCF EUR'!G1151,'5. NCCF GBP'!G1151,'6. NCCF Autres (inclus)'!G1151)</f>
        <v>0</v>
      </c>
      <c r="H1151" s="388">
        <f>SUM('2. NCCF CAD'!H1151,'3. NCCF USD'!H1151,'4. NCCF EUR'!H1151,'5. NCCF GBP'!H1151,'6. NCCF Autres (inclus)'!H1151)</f>
        <v>0</v>
      </c>
      <c r="I1151" s="392">
        <f>SUM('2. NCCF CAD'!I1151,'3. NCCF USD'!I1151,'4. NCCF EUR'!I1151,'5. NCCF GBP'!I1151,'6. NCCF Autres (inclus)'!I1151)</f>
        <v>0</v>
      </c>
      <c r="J1151" s="392">
        <f>SUM('2. NCCF CAD'!J1151,'3. NCCF USD'!J1151,'4. NCCF EUR'!J1151,'5. NCCF GBP'!J1151,'6. NCCF Autres (inclus)'!J1151)</f>
        <v>0</v>
      </c>
      <c r="K1151" s="393">
        <f>SUM('2. NCCF CAD'!K1151,'3. NCCF USD'!K1151,'4. NCCF EUR'!K1151,'5. NCCF GBP'!K1151,'6. NCCF Autres (inclus)'!K1151)</f>
        <v>0</v>
      </c>
      <c r="L1151" s="388">
        <f>SUM('2. NCCF CAD'!L1151,'3. NCCF USD'!L1151,'4. NCCF EUR'!L1151,'5. NCCF GBP'!L1151,'6. NCCF Autres (inclus)'!L1151)</f>
        <v>0</v>
      </c>
      <c r="M1151" s="392">
        <f>SUM('2. NCCF CAD'!M1151,'3. NCCF USD'!M1151,'4. NCCF EUR'!M1151,'5. NCCF GBP'!M1151,'6. NCCF Autres (inclus)'!M1151)</f>
        <v>0</v>
      </c>
      <c r="N1151" s="392">
        <f>SUM('2. NCCF CAD'!N1151,'3. NCCF USD'!N1151,'4. NCCF EUR'!N1151,'5. NCCF GBP'!N1151,'6. NCCF Autres (inclus)'!N1151)</f>
        <v>0</v>
      </c>
      <c r="O1151" s="98">
        <f>SUM('2. NCCF CAD'!O1151,'3. NCCF USD'!O1151,'4. NCCF EUR'!O1151,'5. NCCF GBP'!O1151,'6. NCCF Autres (inclus)'!O1151)</f>
        <v>0</v>
      </c>
      <c r="P1151" s="98">
        <f>SUM('2. NCCF CAD'!P1151,'3. NCCF USD'!P1151,'4. NCCF EUR'!P1151,'5. NCCF GBP'!P1151,'6. NCCF Autres (inclus)'!P1151)</f>
        <v>0</v>
      </c>
      <c r="Q1151" s="98">
        <f>SUM('2. NCCF CAD'!Q1151,'3. NCCF USD'!Q1151,'4. NCCF EUR'!Q1151,'5. NCCF GBP'!Q1151,'6. NCCF Autres (inclus)'!Q1151)</f>
        <v>0</v>
      </c>
      <c r="R1151" s="98">
        <f>SUM('2. NCCF CAD'!R1151,'3. NCCF USD'!R1151,'4. NCCF EUR'!R1151,'5. NCCF GBP'!R1151,'6. NCCF Autres (inclus)'!R1151)</f>
        <v>0</v>
      </c>
      <c r="S1151" s="98">
        <f>SUM('2. NCCF CAD'!S1151,'3. NCCF USD'!S1151,'4. NCCF EUR'!S1151,'5. NCCF GBP'!S1151,'6. NCCF Autres (inclus)'!S1151)</f>
        <v>0</v>
      </c>
      <c r="T1151" s="98">
        <f>SUM('2. NCCF CAD'!T1151,'3. NCCF USD'!T1151,'4. NCCF EUR'!T1151,'5. NCCF GBP'!T1151,'6. NCCF Autres (inclus)'!T1151)</f>
        <v>0</v>
      </c>
      <c r="U1151" s="98">
        <f>SUM('2. NCCF CAD'!U1151,'3. NCCF USD'!U1151,'4. NCCF EUR'!U1151,'5. NCCF GBP'!U1151,'6. NCCF Autres (inclus)'!U1151)</f>
        <v>0</v>
      </c>
      <c r="V1151" s="106">
        <f>SUM('2. NCCF CAD'!V1151,'3. NCCF USD'!V1151,'4. NCCF EUR'!V1151,'5. NCCF GBP'!V1151,'6. NCCF Autres (inclus)'!V1151)</f>
        <v>0</v>
      </c>
      <c r="W1151" s="100">
        <f>SUM('2. NCCF CAD'!W1151,'3. NCCF USD'!W1151,'4. NCCF EUR'!W1151,'5. NCCF GBP'!W1151,'6. NCCF Autres (inclus)'!W1151)</f>
        <v>0</v>
      </c>
      <c r="Y1151"/>
    </row>
    <row r="1152" spans="1:25" outlineLevel="1" x14ac:dyDescent="0.25">
      <c r="A1152" s="212"/>
      <c r="B1152" s="465"/>
      <c r="C1152" s="273"/>
      <c r="D1152" s="273"/>
      <c r="E1152" s="272"/>
      <c r="F1152" s="274" t="s">
        <v>212</v>
      </c>
      <c r="G1152" s="101">
        <f>SUM('2. NCCF CAD'!G1152,'3. NCCF USD'!G1152,'4. NCCF EUR'!G1152,'5. NCCF GBP'!G1152,'6. NCCF Autres (inclus)'!G1152)</f>
        <v>0</v>
      </c>
      <c r="H1152" s="388">
        <f>SUM('2. NCCF CAD'!H1152,'3. NCCF USD'!H1152,'4. NCCF EUR'!H1152,'5. NCCF GBP'!H1152,'6. NCCF Autres (inclus)'!H1152)</f>
        <v>0</v>
      </c>
      <c r="I1152" s="392">
        <f>SUM('2. NCCF CAD'!I1152,'3. NCCF USD'!I1152,'4. NCCF EUR'!I1152,'5. NCCF GBP'!I1152,'6. NCCF Autres (inclus)'!I1152)</f>
        <v>0</v>
      </c>
      <c r="J1152" s="392">
        <f>SUM('2. NCCF CAD'!J1152,'3. NCCF USD'!J1152,'4. NCCF EUR'!J1152,'5. NCCF GBP'!J1152,'6. NCCF Autres (inclus)'!J1152)</f>
        <v>0</v>
      </c>
      <c r="K1152" s="393">
        <f>SUM('2. NCCF CAD'!K1152,'3. NCCF USD'!K1152,'4. NCCF EUR'!K1152,'5. NCCF GBP'!K1152,'6. NCCF Autres (inclus)'!K1152)</f>
        <v>0</v>
      </c>
      <c r="L1152" s="102">
        <f>SUM('2. NCCF CAD'!L1152,'3. NCCF USD'!L1152,'4. NCCF EUR'!L1152,'5. NCCF GBP'!L1152,'6. NCCF Autres (inclus)'!L1152)</f>
        <v>0</v>
      </c>
      <c r="M1152" s="392">
        <f>SUM('2. NCCF CAD'!M1152,'3. NCCF USD'!M1152,'4. NCCF EUR'!M1152,'5. NCCF GBP'!M1152,'6. NCCF Autres (inclus)'!M1152)</f>
        <v>0</v>
      </c>
      <c r="N1152" s="98">
        <f>SUM('2. NCCF CAD'!N1152,'3. NCCF USD'!N1152,'4. NCCF EUR'!N1152,'5. NCCF GBP'!N1152,'6. NCCF Autres (inclus)'!N1152)</f>
        <v>0</v>
      </c>
      <c r="O1152" s="98">
        <f>SUM('2. NCCF CAD'!O1152,'3. NCCF USD'!O1152,'4. NCCF EUR'!O1152,'5. NCCF GBP'!O1152,'6. NCCF Autres (inclus)'!O1152)</f>
        <v>0</v>
      </c>
      <c r="P1152" s="98">
        <f>SUM('2. NCCF CAD'!P1152,'3. NCCF USD'!P1152,'4. NCCF EUR'!P1152,'5. NCCF GBP'!P1152,'6. NCCF Autres (inclus)'!P1152)</f>
        <v>0</v>
      </c>
      <c r="Q1152" s="98">
        <f>SUM('2. NCCF CAD'!Q1152,'3. NCCF USD'!Q1152,'4. NCCF EUR'!Q1152,'5. NCCF GBP'!Q1152,'6. NCCF Autres (inclus)'!Q1152)</f>
        <v>0</v>
      </c>
      <c r="R1152" s="98">
        <f>SUM('2. NCCF CAD'!R1152,'3. NCCF USD'!R1152,'4. NCCF EUR'!R1152,'5. NCCF GBP'!R1152,'6. NCCF Autres (inclus)'!R1152)</f>
        <v>0</v>
      </c>
      <c r="S1152" s="98">
        <f>SUM('2. NCCF CAD'!S1152,'3. NCCF USD'!S1152,'4. NCCF EUR'!S1152,'5. NCCF GBP'!S1152,'6. NCCF Autres (inclus)'!S1152)</f>
        <v>0</v>
      </c>
      <c r="T1152" s="98">
        <f>SUM('2. NCCF CAD'!T1152,'3. NCCF USD'!T1152,'4. NCCF EUR'!T1152,'5. NCCF GBP'!T1152,'6. NCCF Autres (inclus)'!T1152)</f>
        <v>0</v>
      </c>
      <c r="U1152" s="98">
        <f>SUM('2. NCCF CAD'!U1152,'3. NCCF USD'!U1152,'4. NCCF EUR'!U1152,'5. NCCF GBP'!U1152,'6. NCCF Autres (inclus)'!U1152)</f>
        <v>0</v>
      </c>
      <c r="V1152" s="104">
        <f>SUM('2. NCCF CAD'!V1152,'3. NCCF USD'!V1152,'4. NCCF EUR'!V1152,'5. NCCF GBP'!V1152,'6. NCCF Autres (inclus)'!V1152)</f>
        <v>0</v>
      </c>
      <c r="W1152" s="37">
        <f>SUM('2. NCCF CAD'!W1152,'3. NCCF USD'!W1152,'4. NCCF EUR'!W1152,'5. NCCF GBP'!W1152,'6. NCCF Autres (inclus)'!W1152)</f>
        <v>0</v>
      </c>
      <c r="Y1152"/>
    </row>
    <row r="1153" spans="1:25" x14ac:dyDescent="0.25">
      <c r="A1153" s="212"/>
      <c r="B1153" s="479"/>
      <c r="C1153" s="275"/>
      <c r="D1153" s="276" t="s">
        <v>213</v>
      </c>
      <c r="E1153" s="273"/>
      <c r="F1153" s="273"/>
      <c r="G1153" s="367">
        <f t="shared" ref="G1153:W1153" si="256">SUBTOTAL(9,G1154:G1155)</f>
        <v>0</v>
      </c>
      <c r="H1153" s="368">
        <f t="shared" si="256"/>
        <v>0</v>
      </c>
      <c r="I1153" s="369">
        <f t="shared" si="256"/>
        <v>0</v>
      </c>
      <c r="J1153" s="369">
        <f t="shared" si="256"/>
        <v>0</v>
      </c>
      <c r="K1153" s="370">
        <f t="shared" si="256"/>
        <v>0</v>
      </c>
      <c r="L1153" s="364">
        <f t="shared" si="256"/>
        <v>0</v>
      </c>
      <c r="M1153" s="364">
        <f t="shared" si="256"/>
        <v>0</v>
      </c>
      <c r="N1153" s="364">
        <f t="shared" si="256"/>
        <v>0</v>
      </c>
      <c r="O1153" s="364">
        <f t="shared" si="256"/>
        <v>0</v>
      </c>
      <c r="P1153" s="364">
        <f t="shared" si="256"/>
        <v>0</v>
      </c>
      <c r="Q1153" s="364">
        <f t="shared" si="256"/>
        <v>0</v>
      </c>
      <c r="R1153" s="364">
        <f t="shared" si="256"/>
        <v>0</v>
      </c>
      <c r="S1153" s="364">
        <f t="shared" si="256"/>
        <v>0</v>
      </c>
      <c r="T1153" s="364">
        <f t="shared" si="256"/>
        <v>0</v>
      </c>
      <c r="U1153" s="364">
        <f t="shared" si="256"/>
        <v>0</v>
      </c>
      <c r="V1153" s="364">
        <f t="shared" si="256"/>
        <v>0</v>
      </c>
      <c r="W1153" s="40">
        <f t="shared" si="256"/>
        <v>0</v>
      </c>
      <c r="Y1153"/>
    </row>
    <row r="1154" spans="1:25" outlineLevel="1" x14ac:dyDescent="0.25">
      <c r="A1154" s="212"/>
      <c r="B1154" s="479"/>
      <c r="C1154" s="275"/>
      <c r="D1154" s="276"/>
      <c r="E1154" s="273"/>
      <c r="F1154" s="274" t="s">
        <v>214</v>
      </c>
      <c r="G1154" s="101">
        <f>SUM('2. NCCF CAD'!G1154,'3. NCCF USD'!G1154,'4. NCCF EUR'!G1154,'5. NCCF GBP'!G1154,'6. NCCF Autres (inclus)'!G1154)</f>
        <v>0</v>
      </c>
      <c r="H1154" s="388">
        <f>SUM('2. NCCF CAD'!H1154,'3. NCCF USD'!H1154,'4. NCCF EUR'!H1154,'5. NCCF GBP'!H1154,'6. NCCF Autres (inclus)'!H1154)</f>
        <v>0</v>
      </c>
      <c r="I1154" s="392">
        <f>SUM('2. NCCF CAD'!I1154,'3. NCCF USD'!I1154,'4. NCCF EUR'!I1154,'5. NCCF GBP'!I1154,'6. NCCF Autres (inclus)'!I1154)</f>
        <v>0</v>
      </c>
      <c r="J1154" s="392">
        <f>SUM('2. NCCF CAD'!J1154,'3. NCCF USD'!J1154,'4. NCCF EUR'!J1154,'5. NCCF GBP'!J1154,'6. NCCF Autres (inclus)'!J1154)</f>
        <v>0</v>
      </c>
      <c r="K1154" s="393">
        <f>SUM('2. NCCF CAD'!K1154,'3. NCCF USD'!K1154,'4. NCCF EUR'!K1154,'5. NCCF GBP'!K1154,'6. NCCF Autres (inclus)'!K1154)</f>
        <v>0</v>
      </c>
      <c r="L1154" s="102">
        <f>SUM('2. NCCF CAD'!L1154,'3. NCCF USD'!L1154,'4. NCCF EUR'!L1154,'5. NCCF GBP'!L1154,'6. NCCF Autres (inclus)'!L1154)</f>
        <v>0</v>
      </c>
      <c r="M1154" s="104">
        <f>SUM('2. NCCF CAD'!M1154,'3. NCCF USD'!M1154,'4. NCCF EUR'!M1154,'5. NCCF GBP'!M1154,'6. NCCF Autres (inclus)'!M1154)</f>
        <v>0</v>
      </c>
      <c r="N1154" s="98">
        <f>SUM('2. NCCF CAD'!N1154,'3. NCCF USD'!N1154,'4. NCCF EUR'!N1154,'5. NCCF GBP'!N1154,'6. NCCF Autres (inclus)'!N1154)</f>
        <v>0</v>
      </c>
      <c r="O1154" s="98">
        <f>SUM('2. NCCF CAD'!O1154,'3. NCCF USD'!O1154,'4. NCCF EUR'!O1154,'5. NCCF GBP'!O1154,'6. NCCF Autres (inclus)'!O1154)</f>
        <v>0</v>
      </c>
      <c r="P1154" s="98">
        <f>SUM('2. NCCF CAD'!P1154,'3. NCCF USD'!P1154,'4. NCCF EUR'!P1154,'5. NCCF GBP'!P1154,'6. NCCF Autres (inclus)'!P1154)</f>
        <v>0</v>
      </c>
      <c r="Q1154" s="98">
        <f>SUM('2. NCCF CAD'!Q1154,'3. NCCF USD'!Q1154,'4. NCCF EUR'!Q1154,'5. NCCF GBP'!Q1154,'6. NCCF Autres (inclus)'!Q1154)</f>
        <v>0</v>
      </c>
      <c r="R1154" s="98">
        <f>SUM('2. NCCF CAD'!R1154,'3. NCCF USD'!R1154,'4. NCCF EUR'!R1154,'5. NCCF GBP'!R1154,'6. NCCF Autres (inclus)'!R1154)</f>
        <v>0</v>
      </c>
      <c r="S1154" s="98">
        <f>SUM('2. NCCF CAD'!S1154,'3. NCCF USD'!S1154,'4. NCCF EUR'!S1154,'5. NCCF GBP'!S1154,'6. NCCF Autres (inclus)'!S1154)</f>
        <v>0</v>
      </c>
      <c r="T1154" s="98">
        <f>SUM('2. NCCF CAD'!T1154,'3. NCCF USD'!T1154,'4. NCCF EUR'!T1154,'5. NCCF GBP'!T1154,'6. NCCF Autres (inclus)'!T1154)</f>
        <v>0</v>
      </c>
      <c r="U1154" s="98">
        <f>SUM('2. NCCF CAD'!U1154,'3. NCCF USD'!U1154,'4. NCCF EUR'!U1154,'5. NCCF GBP'!U1154,'6. NCCF Autres (inclus)'!U1154)</f>
        <v>0</v>
      </c>
      <c r="V1154" s="104">
        <f>SUM('2. NCCF CAD'!V1154,'3. NCCF USD'!V1154,'4. NCCF EUR'!V1154,'5. NCCF GBP'!V1154,'6. NCCF Autres (inclus)'!V1154)</f>
        <v>0</v>
      </c>
      <c r="W1154" s="37">
        <f>SUM('2. NCCF CAD'!W1154,'3. NCCF USD'!W1154,'4. NCCF EUR'!W1154,'5. NCCF GBP'!W1154,'6. NCCF Autres (inclus)'!W1154)</f>
        <v>0</v>
      </c>
      <c r="Y1154"/>
    </row>
    <row r="1155" spans="1:25" outlineLevel="1" x14ac:dyDescent="0.25">
      <c r="A1155" s="212"/>
      <c r="B1155" s="479"/>
      <c r="C1155" s="275"/>
      <c r="D1155" s="276"/>
      <c r="E1155" s="273"/>
      <c r="F1155" s="274" t="s">
        <v>215</v>
      </c>
      <c r="G1155" s="101">
        <f>SUM('2. NCCF CAD'!G1155,'3. NCCF USD'!G1155,'4. NCCF EUR'!G1155,'5. NCCF GBP'!G1155,'6. NCCF Autres (inclus)'!G1155)</f>
        <v>0</v>
      </c>
      <c r="H1155" s="109">
        <f>SUM('2. NCCF CAD'!H1155,'3. NCCF USD'!H1155,'4. NCCF EUR'!H1155,'5. NCCF GBP'!H1155,'6. NCCF Autres (inclus)'!H1155)</f>
        <v>0</v>
      </c>
      <c r="I1155" s="110">
        <f>SUM('2. NCCF CAD'!I1155,'3. NCCF USD'!I1155,'4. NCCF EUR'!I1155,'5. NCCF GBP'!I1155,'6. NCCF Autres (inclus)'!I1155)</f>
        <v>0</v>
      </c>
      <c r="J1155" s="110">
        <f>SUM('2. NCCF CAD'!J1155,'3. NCCF USD'!J1155,'4. NCCF EUR'!J1155,'5. NCCF GBP'!J1155,'6. NCCF Autres (inclus)'!J1155)</f>
        <v>0</v>
      </c>
      <c r="K1155" s="111">
        <f>SUM('2. NCCF CAD'!K1155,'3. NCCF USD'!K1155,'4. NCCF EUR'!K1155,'5. NCCF GBP'!K1155,'6. NCCF Autres (inclus)'!K1155)</f>
        <v>0</v>
      </c>
      <c r="L1155" s="102">
        <f>SUM('2. NCCF CAD'!L1155,'3. NCCF USD'!L1155,'4. NCCF EUR'!L1155,'5. NCCF GBP'!L1155,'6. NCCF Autres (inclus)'!L1155)</f>
        <v>0</v>
      </c>
      <c r="M1155" s="104">
        <f>SUM('2. NCCF CAD'!M1155,'3. NCCF USD'!M1155,'4. NCCF EUR'!M1155,'5. NCCF GBP'!M1155,'6. NCCF Autres (inclus)'!M1155)</f>
        <v>0</v>
      </c>
      <c r="N1155" s="98">
        <f>SUM('2. NCCF CAD'!N1155,'3. NCCF USD'!N1155,'4. NCCF EUR'!N1155,'5. NCCF GBP'!N1155,'6. NCCF Autres (inclus)'!N1155)</f>
        <v>0</v>
      </c>
      <c r="O1155" s="98">
        <f>SUM('2. NCCF CAD'!O1155,'3. NCCF USD'!O1155,'4. NCCF EUR'!O1155,'5. NCCF GBP'!O1155,'6. NCCF Autres (inclus)'!O1155)</f>
        <v>0</v>
      </c>
      <c r="P1155" s="98">
        <f>SUM('2. NCCF CAD'!P1155,'3. NCCF USD'!P1155,'4. NCCF EUR'!P1155,'5. NCCF GBP'!P1155,'6. NCCF Autres (inclus)'!P1155)</f>
        <v>0</v>
      </c>
      <c r="Q1155" s="98">
        <f>SUM('2. NCCF CAD'!Q1155,'3. NCCF USD'!Q1155,'4. NCCF EUR'!Q1155,'5. NCCF GBP'!Q1155,'6. NCCF Autres (inclus)'!Q1155)</f>
        <v>0</v>
      </c>
      <c r="R1155" s="98">
        <f>SUM('2. NCCF CAD'!R1155,'3. NCCF USD'!R1155,'4. NCCF EUR'!R1155,'5. NCCF GBP'!R1155,'6. NCCF Autres (inclus)'!R1155)</f>
        <v>0</v>
      </c>
      <c r="S1155" s="98">
        <f>SUM('2. NCCF CAD'!S1155,'3. NCCF USD'!S1155,'4. NCCF EUR'!S1155,'5. NCCF GBP'!S1155,'6. NCCF Autres (inclus)'!S1155)</f>
        <v>0</v>
      </c>
      <c r="T1155" s="98">
        <f>SUM('2. NCCF CAD'!T1155,'3. NCCF USD'!T1155,'4. NCCF EUR'!T1155,'5. NCCF GBP'!T1155,'6. NCCF Autres (inclus)'!T1155)</f>
        <v>0</v>
      </c>
      <c r="U1155" s="98">
        <f>SUM('2. NCCF CAD'!U1155,'3. NCCF USD'!U1155,'4. NCCF EUR'!U1155,'5. NCCF GBP'!U1155,'6. NCCF Autres (inclus)'!U1155)</f>
        <v>0</v>
      </c>
      <c r="V1155" s="104">
        <f>SUM('2. NCCF CAD'!V1155,'3. NCCF USD'!V1155,'4. NCCF EUR'!V1155,'5. NCCF GBP'!V1155,'6. NCCF Autres (inclus)'!V1155)</f>
        <v>0</v>
      </c>
      <c r="W1155" s="112">
        <f>SUM('2. NCCF CAD'!W1155,'3. NCCF USD'!W1155,'4. NCCF EUR'!W1155,'5. NCCF GBP'!W1155,'6. NCCF Autres (inclus)'!W1155)</f>
        <v>0</v>
      </c>
      <c r="Y1155"/>
    </row>
    <row r="1156" spans="1:25" x14ac:dyDescent="0.25">
      <c r="A1156" s="212"/>
      <c r="B1156" s="479"/>
      <c r="C1156" s="275"/>
      <c r="D1156" s="276" t="s">
        <v>216</v>
      </c>
      <c r="E1156" s="275"/>
      <c r="F1156" s="273"/>
      <c r="G1156" s="52"/>
      <c r="H1156" s="32"/>
      <c r="I1156" s="486"/>
      <c r="J1156" s="486"/>
      <c r="K1156" s="488"/>
      <c r="L1156" s="486"/>
      <c r="M1156" s="32"/>
      <c r="N1156" s="486"/>
      <c r="O1156" s="486"/>
      <c r="P1156" s="486"/>
      <c r="Q1156" s="486"/>
      <c r="R1156" s="486"/>
      <c r="S1156" s="486"/>
      <c r="T1156" s="486"/>
      <c r="U1156" s="486"/>
      <c r="V1156" s="486"/>
      <c r="W1156" s="40"/>
      <c r="Y1156"/>
    </row>
    <row r="1157" spans="1:25" x14ac:dyDescent="0.25">
      <c r="A1157" s="212"/>
      <c r="B1157" s="479"/>
      <c r="C1157" s="275"/>
      <c r="D1157" s="276"/>
      <c r="E1157" s="275" t="s">
        <v>217</v>
      </c>
      <c r="F1157" s="273"/>
      <c r="G1157" s="367">
        <f t="shared" ref="G1157:W1157" si="257">SUBTOTAL(9,G1158:G1160)</f>
        <v>0</v>
      </c>
      <c r="H1157" s="368">
        <f t="shared" si="257"/>
        <v>0</v>
      </c>
      <c r="I1157" s="369">
        <f t="shared" si="257"/>
        <v>0</v>
      </c>
      <c r="J1157" s="369">
        <f t="shared" si="257"/>
        <v>0</v>
      </c>
      <c r="K1157" s="370">
        <f t="shared" si="257"/>
        <v>0</v>
      </c>
      <c r="L1157" s="364">
        <f t="shared" si="257"/>
        <v>0</v>
      </c>
      <c r="M1157" s="364">
        <f t="shared" si="257"/>
        <v>0</v>
      </c>
      <c r="N1157" s="364">
        <f t="shared" si="257"/>
        <v>0</v>
      </c>
      <c r="O1157" s="364">
        <f t="shared" si="257"/>
        <v>0</v>
      </c>
      <c r="P1157" s="364">
        <f t="shared" si="257"/>
        <v>0</v>
      </c>
      <c r="Q1157" s="364">
        <f t="shared" si="257"/>
        <v>0</v>
      </c>
      <c r="R1157" s="364">
        <f t="shared" si="257"/>
        <v>0</v>
      </c>
      <c r="S1157" s="364">
        <f t="shared" si="257"/>
        <v>0</v>
      </c>
      <c r="T1157" s="364">
        <f t="shared" si="257"/>
        <v>0</v>
      </c>
      <c r="U1157" s="364">
        <f t="shared" si="257"/>
        <v>0</v>
      </c>
      <c r="V1157" s="364">
        <f t="shared" si="257"/>
        <v>0</v>
      </c>
      <c r="W1157" s="40">
        <f t="shared" si="257"/>
        <v>0</v>
      </c>
      <c r="Y1157"/>
    </row>
    <row r="1158" spans="1:25" outlineLevel="1" x14ac:dyDescent="0.25">
      <c r="A1158" s="212"/>
      <c r="B1158" s="479"/>
      <c r="C1158" s="275"/>
      <c r="D1158" s="275"/>
      <c r="E1158" s="275"/>
      <c r="F1158" s="274" t="s">
        <v>218</v>
      </c>
      <c r="G1158" s="101">
        <f>SUM('2. NCCF CAD'!G1158,'3. NCCF USD'!G1158,'4. NCCF EUR'!G1158,'5. NCCF GBP'!G1158,'6. NCCF Autres (inclus)'!G1158)</f>
        <v>0</v>
      </c>
      <c r="H1158" s="102">
        <f>SUM('2. NCCF CAD'!H1158,'3. NCCF USD'!H1158,'4. NCCF EUR'!H1158,'5. NCCF GBP'!H1158,'6. NCCF Autres (inclus)'!H1158)</f>
        <v>0</v>
      </c>
      <c r="I1158" s="98">
        <f>SUM('2. NCCF CAD'!I1158,'3. NCCF USD'!I1158,'4. NCCF EUR'!I1158,'5. NCCF GBP'!I1158,'6. NCCF Autres (inclus)'!I1158)</f>
        <v>0</v>
      </c>
      <c r="J1158" s="104">
        <f>SUM('2. NCCF CAD'!J1158,'3. NCCF USD'!J1158,'4. NCCF EUR'!J1158,'5. NCCF GBP'!J1158,'6. NCCF Autres (inclus)'!J1158)</f>
        <v>0</v>
      </c>
      <c r="K1158" s="104">
        <f>SUM('2. NCCF CAD'!K1158,'3. NCCF USD'!K1158,'4. NCCF EUR'!K1158,'5. NCCF GBP'!K1158,'6. NCCF Autres (inclus)'!K1158)</f>
        <v>0</v>
      </c>
      <c r="L1158" s="105">
        <f>SUM('2. NCCF CAD'!L1158,'3. NCCF USD'!L1158,'4. NCCF EUR'!L1158,'5. NCCF GBP'!L1158,'6. NCCF Autres (inclus)'!L1158)</f>
        <v>0</v>
      </c>
      <c r="M1158" s="98">
        <f>SUM('2. NCCF CAD'!M1158,'3. NCCF USD'!M1158,'4. NCCF EUR'!M1158,'5. NCCF GBP'!M1158,'6. NCCF Autres (inclus)'!M1158)</f>
        <v>0</v>
      </c>
      <c r="N1158" s="98">
        <f>SUM('2. NCCF CAD'!N1158,'3. NCCF USD'!N1158,'4. NCCF EUR'!N1158,'5. NCCF GBP'!N1158,'6. NCCF Autres (inclus)'!N1158)</f>
        <v>0</v>
      </c>
      <c r="O1158" s="98">
        <f>SUM('2. NCCF CAD'!O1158,'3. NCCF USD'!O1158,'4. NCCF EUR'!O1158,'5. NCCF GBP'!O1158,'6. NCCF Autres (inclus)'!O1158)</f>
        <v>0</v>
      </c>
      <c r="P1158" s="98">
        <f>SUM('2. NCCF CAD'!P1158,'3. NCCF USD'!P1158,'4. NCCF EUR'!P1158,'5. NCCF GBP'!P1158,'6. NCCF Autres (inclus)'!P1158)</f>
        <v>0</v>
      </c>
      <c r="Q1158" s="98">
        <f>SUM('2. NCCF CAD'!Q1158,'3. NCCF USD'!Q1158,'4. NCCF EUR'!Q1158,'5. NCCF GBP'!Q1158,'6. NCCF Autres (inclus)'!Q1158)</f>
        <v>0</v>
      </c>
      <c r="R1158" s="98">
        <f>SUM('2. NCCF CAD'!R1158,'3. NCCF USD'!R1158,'4. NCCF EUR'!R1158,'5. NCCF GBP'!R1158,'6. NCCF Autres (inclus)'!R1158)</f>
        <v>0</v>
      </c>
      <c r="S1158" s="98">
        <f>SUM('2. NCCF CAD'!S1158,'3. NCCF USD'!S1158,'4. NCCF EUR'!S1158,'5. NCCF GBP'!S1158,'6. NCCF Autres (inclus)'!S1158)</f>
        <v>0</v>
      </c>
      <c r="T1158" s="98">
        <f>SUM('2. NCCF CAD'!T1158,'3. NCCF USD'!T1158,'4. NCCF EUR'!T1158,'5. NCCF GBP'!T1158,'6. NCCF Autres (inclus)'!T1158)</f>
        <v>0</v>
      </c>
      <c r="U1158" s="98">
        <f>SUM('2. NCCF CAD'!U1158,'3. NCCF USD'!U1158,'4. NCCF EUR'!U1158,'5. NCCF GBP'!U1158,'6. NCCF Autres (inclus)'!U1158)</f>
        <v>0</v>
      </c>
      <c r="V1158" s="104">
        <f>SUM('2. NCCF CAD'!V1158,'3. NCCF USD'!V1158,'4. NCCF EUR'!V1158,'5. NCCF GBP'!V1158,'6. NCCF Autres (inclus)'!V1158)</f>
        <v>0</v>
      </c>
      <c r="W1158" s="37">
        <f>SUM('2. NCCF CAD'!W1158,'3. NCCF USD'!W1158,'4. NCCF EUR'!W1158,'5. NCCF GBP'!W1158,'6. NCCF Autres (inclus)'!W1158)</f>
        <v>0</v>
      </c>
      <c r="Y1158"/>
    </row>
    <row r="1159" spans="1:25" outlineLevel="1" x14ac:dyDescent="0.25">
      <c r="A1159" s="212"/>
      <c r="B1159" s="479"/>
      <c r="C1159" s="275"/>
      <c r="D1159" s="275"/>
      <c r="E1159" s="275"/>
      <c r="F1159" s="274" t="s">
        <v>219</v>
      </c>
      <c r="G1159" s="101">
        <f>SUM('2. NCCF CAD'!G1159,'3. NCCF USD'!G1159,'4. NCCF EUR'!G1159,'5. NCCF GBP'!G1159,'6. NCCF Autres (inclus)'!G1159)</f>
        <v>0</v>
      </c>
      <c r="H1159" s="102">
        <f>SUM('2. NCCF CAD'!H1159,'3. NCCF USD'!H1159,'4. NCCF EUR'!H1159,'5. NCCF GBP'!H1159,'6. NCCF Autres (inclus)'!H1159)</f>
        <v>0</v>
      </c>
      <c r="I1159" s="98">
        <f>SUM('2. NCCF CAD'!I1159,'3. NCCF USD'!I1159,'4. NCCF EUR'!I1159,'5. NCCF GBP'!I1159,'6. NCCF Autres (inclus)'!I1159)</f>
        <v>0</v>
      </c>
      <c r="J1159" s="104">
        <f>SUM('2. NCCF CAD'!J1159,'3. NCCF USD'!J1159,'4. NCCF EUR'!J1159,'5. NCCF GBP'!J1159,'6. NCCF Autres (inclus)'!J1159)</f>
        <v>0</v>
      </c>
      <c r="K1159" s="104">
        <f>SUM('2. NCCF CAD'!K1159,'3. NCCF USD'!K1159,'4. NCCF EUR'!K1159,'5. NCCF GBP'!K1159,'6. NCCF Autres (inclus)'!K1159)</f>
        <v>0</v>
      </c>
      <c r="L1159" s="105">
        <f>SUM('2. NCCF CAD'!L1159,'3. NCCF USD'!L1159,'4. NCCF EUR'!L1159,'5. NCCF GBP'!L1159,'6. NCCF Autres (inclus)'!L1159)</f>
        <v>0</v>
      </c>
      <c r="M1159" s="98">
        <f>SUM('2. NCCF CAD'!M1159,'3. NCCF USD'!M1159,'4. NCCF EUR'!M1159,'5. NCCF GBP'!M1159,'6. NCCF Autres (inclus)'!M1159)</f>
        <v>0</v>
      </c>
      <c r="N1159" s="98">
        <f>SUM('2. NCCF CAD'!N1159,'3. NCCF USD'!N1159,'4. NCCF EUR'!N1159,'5. NCCF GBP'!N1159,'6. NCCF Autres (inclus)'!N1159)</f>
        <v>0</v>
      </c>
      <c r="O1159" s="98">
        <f>SUM('2. NCCF CAD'!O1159,'3. NCCF USD'!O1159,'4. NCCF EUR'!O1159,'5. NCCF GBP'!O1159,'6. NCCF Autres (inclus)'!O1159)</f>
        <v>0</v>
      </c>
      <c r="P1159" s="98">
        <f>SUM('2. NCCF CAD'!P1159,'3. NCCF USD'!P1159,'4. NCCF EUR'!P1159,'5. NCCF GBP'!P1159,'6. NCCF Autres (inclus)'!P1159)</f>
        <v>0</v>
      </c>
      <c r="Q1159" s="98">
        <f>SUM('2. NCCF CAD'!Q1159,'3. NCCF USD'!Q1159,'4. NCCF EUR'!Q1159,'5. NCCF GBP'!Q1159,'6. NCCF Autres (inclus)'!Q1159)</f>
        <v>0</v>
      </c>
      <c r="R1159" s="98">
        <f>SUM('2. NCCF CAD'!R1159,'3. NCCF USD'!R1159,'4. NCCF EUR'!R1159,'5. NCCF GBP'!R1159,'6. NCCF Autres (inclus)'!R1159)</f>
        <v>0</v>
      </c>
      <c r="S1159" s="98">
        <f>SUM('2. NCCF CAD'!S1159,'3. NCCF USD'!S1159,'4. NCCF EUR'!S1159,'5. NCCF GBP'!S1159,'6. NCCF Autres (inclus)'!S1159)</f>
        <v>0</v>
      </c>
      <c r="T1159" s="98">
        <f>SUM('2. NCCF CAD'!T1159,'3. NCCF USD'!T1159,'4. NCCF EUR'!T1159,'5. NCCF GBP'!T1159,'6. NCCF Autres (inclus)'!T1159)</f>
        <v>0</v>
      </c>
      <c r="U1159" s="98">
        <f>SUM('2. NCCF CAD'!U1159,'3. NCCF USD'!U1159,'4. NCCF EUR'!U1159,'5. NCCF GBP'!U1159,'6. NCCF Autres (inclus)'!U1159)</f>
        <v>0</v>
      </c>
      <c r="V1159" s="104">
        <f>SUM('2. NCCF CAD'!V1159,'3. NCCF USD'!V1159,'4. NCCF EUR'!V1159,'5. NCCF GBP'!V1159,'6. NCCF Autres (inclus)'!V1159)</f>
        <v>0</v>
      </c>
      <c r="W1159" s="37">
        <f>SUM('2. NCCF CAD'!W1159,'3. NCCF USD'!W1159,'4. NCCF EUR'!W1159,'5. NCCF GBP'!W1159,'6. NCCF Autres (inclus)'!W1159)</f>
        <v>0</v>
      </c>
      <c r="Y1159"/>
    </row>
    <row r="1160" spans="1:25" outlineLevel="1" x14ac:dyDescent="0.25">
      <c r="A1160" s="212"/>
      <c r="B1160" s="479"/>
      <c r="C1160" s="275"/>
      <c r="D1160" s="275"/>
      <c r="E1160" s="275"/>
      <c r="F1160" s="274" t="s">
        <v>220</v>
      </c>
      <c r="G1160" s="101">
        <f>SUM('2. NCCF CAD'!G1160,'3. NCCF USD'!G1160,'4. NCCF EUR'!G1160,'5. NCCF GBP'!G1160,'6. NCCF Autres (inclus)'!G1160)</f>
        <v>0</v>
      </c>
      <c r="H1160" s="102">
        <f>SUM('2. NCCF CAD'!H1160,'3. NCCF USD'!H1160,'4. NCCF EUR'!H1160,'5. NCCF GBP'!H1160,'6. NCCF Autres (inclus)'!H1160)</f>
        <v>0</v>
      </c>
      <c r="I1160" s="98">
        <f>SUM('2. NCCF CAD'!I1160,'3. NCCF USD'!I1160,'4. NCCF EUR'!I1160,'5. NCCF GBP'!I1160,'6. NCCF Autres (inclus)'!I1160)</f>
        <v>0</v>
      </c>
      <c r="J1160" s="104">
        <f>SUM('2. NCCF CAD'!J1160,'3. NCCF USD'!J1160,'4. NCCF EUR'!J1160,'5. NCCF GBP'!J1160,'6. NCCF Autres (inclus)'!J1160)</f>
        <v>0</v>
      </c>
      <c r="K1160" s="104">
        <f>SUM('2. NCCF CAD'!K1160,'3. NCCF USD'!K1160,'4. NCCF EUR'!K1160,'5. NCCF GBP'!K1160,'6. NCCF Autres (inclus)'!K1160)</f>
        <v>0</v>
      </c>
      <c r="L1160" s="105">
        <f>SUM('2. NCCF CAD'!L1160,'3. NCCF USD'!L1160,'4. NCCF EUR'!L1160,'5. NCCF GBP'!L1160,'6. NCCF Autres (inclus)'!L1160)</f>
        <v>0</v>
      </c>
      <c r="M1160" s="98">
        <f>SUM('2. NCCF CAD'!M1160,'3. NCCF USD'!M1160,'4. NCCF EUR'!M1160,'5. NCCF GBP'!M1160,'6. NCCF Autres (inclus)'!M1160)</f>
        <v>0</v>
      </c>
      <c r="N1160" s="98">
        <f>SUM('2. NCCF CAD'!N1160,'3. NCCF USD'!N1160,'4. NCCF EUR'!N1160,'5. NCCF GBP'!N1160,'6. NCCF Autres (inclus)'!N1160)</f>
        <v>0</v>
      </c>
      <c r="O1160" s="98">
        <f>SUM('2. NCCF CAD'!O1160,'3. NCCF USD'!O1160,'4. NCCF EUR'!O1160,'5. NCCF GBP'!O1160,'6. NCCF Autres (inclus)'!O1160)</f>
        <v>0</v>
      </c>
      <c r="P1160" s="98">
        <f>SUM('2. NCCF CAD'!P1160,'3. NCCF USD'!P1160,'4. NCCF EUR'!P1160,'5. NCCF GBP'!P1160,'6. NCCF Autres (inclus)'!P1160)</f>
        <v>0</v>
      </c>
      <c r="Q1160" s="98">
        <f>SUM('2. NCCF CAD'!Q1160,'3. NCCF USD'!Q1160,'4. NCCF EUR'!Q1160,'5. NCCF GBP'!Q1160,'6. NCCF Autres (inclus)'!Q1160)</f>
        <v>0</v>
      </c>
      <c r="R1160" s="98">
        <f>SUM('2. NCCF CAD'!R1160,'3. NCCF USD'!R1160,'4. NCCF EUR'!R1160,'5. NCCF GBP'!R1160,'6. NCCF Autres (inclus)'!R1160)</f>
        <v>0</v>
      </c>
      <c r="S1160" s="98">
        <f>SUM('2. NCCF CAD'!S1160,'3. NCCF USD'!S1160,'4. NCCF EUR'!S1160,'5. NCCF GBP'!S1160,'6. NCCF Autres (inclus)'!S1160)</f>
        <v>0</v>
      </c>
      <c r="T1160" s="98">
        <f>SUM('2. NCCF CAD'!T1160,'3. NCCF USD'!T1160,'4. NCCF EUR'!T1160,'5. NCCF GBP'!T1160,'6. NCCF Autres (inclus)'!T1160)</f>
        <v>0</v>
      </c>
      <c r="U1160" s="98">
        <f>SUM('2. NCCF CAD'!U1160,'3. NCCF USD'!U1160,'4. NCCF EUR'!U1160,'5. NCCF GBP'!U1160,'6. NCCF Autres (inclus)'!U1160)</f>
        <v>0</v>
      </c>
      <c r="V1160" s="104">
        <f>SUM('2. NCCF CAD'!V1160,'3. NCCF USD'!V1160,'4. NCCF EUR'!V1160,'5. NCCF GBP'!V1160,'6. NCCF Autres (inclus)'!V1160)</f>
        <v>0</v>
      </c>
      <c r="W1160" s="37">
        <f>SUM('2. NCCF CAD'!W1160,'3. NCCF USD'!W1160,'4. NCCF EUR'!W1160,'5. NCCF GBP'!W1160,'6. NCCF Autres (inclus)'!W1160)</f>
        <v>0</v>
      </c>
      <c r="Y1160"/>
    </row>
    <row r="1161" spans="1:25" x14ac:dyDescent="0.25">
      <c r="A1161" s="212"/>
      <c r="B1161" s="479"/>
      <c r="C1161" s="275"/>
      <c r="D1161" s="276"/>
      <c r="E1161" s="275" t="s">
        <v>221</v>
      </c>
      <c r="F1161" s="273"/>
      <c r="G1161" s="367">
        <f t="shared" ref="G1161:W1161" si="258">SUBTOTAL(9,G1162:G1165)</f>
        <v>0</v>
      </c>
      <c r="H1161" s="368">
        <f t="shared" si="258"/>
        <v>0</v>
      </c>
      <c r="I1161" s="369">
        <f t="shared" si="258"/>
        <v>0</v>
      </c>
      <c r="J1161" s="369">
        <f t="shared" si="258"/>
        <v>0</v>
      </c>
      <c r="K1161" s="370">
        <f t="shared" si="258"/>
        <v>0</v>
      </c>
      <c r="L1161" s="364">
        <f t="shared" si="258"/>
        <v>0</v>
      </c>
      <c r="M1161" s="364">
        <f t="shared" si="258"/>
        <v>0</v>
      </c>
      <c r="N1161" s="364">
        <f t="shared" si="258"/>
        <v>0</v>
      </c>
      <c r="O1161" s="364">
        <f t="shared" si="258"/>
        <v>0</v>
      </c>
      <c r="P1161" s="364">
        <f t="shared" si="258"/>
        <v>0</v>
      </c>
      <c r="Q1161" s="364">
        <f t="shared" si="258"/>
        <v>0</v>
      </c>
      <c r="R1161" s="364">
        <f t="shared" si="258"/>
        <v>0</v>
      </c>
      <c r="S1161" s="364">
        <f t="shared" si="258"/>
        <v>0</v>
      </c>
      <c r="T1161" s="364">
        <f t="shared" si="258"/>
        <v>0</v>
      </c>
      <c r="U1161" s="364">
        <f t="shared" si="258"/>
        <v>0</v>
      </c>
      <c r="V1161" s="364">
        <f t="shared" si="258"/>
        <v>0</v>
      </c>
      <c r="W1161" s="40">
        <f t="shared" si="258"/>
        <v>0</v>
      </c>
      <c r="Y1161"/>
    </row>
    <row r="1162" spans="1:25" outlineLevel="1" x14ac:dyDescent="0.25">
      <c r="A1162" s="212"/>
      <c r="B1162" s="479"/>
      <c r="C1162" s="275"/>
      <c r="D1162" s="275"/>
      <c r="E1162" s="275"/>
      <c r="F1162" s="274" t="s">
        <v>222</v>
      </c>
      <c r="G1162" s="101">
        <f>SUM('2. NCCF CAD'!G1162,'3. NCCF USD'!G1162,'4. NCCF EUR'!G1162,'5. NCCF GBP'!G1162,'6. NCCF Autres (inclus)'!G1162)</f>
        <v>0</v>
      </c>
      <c r="H1162" s="102">
        <f>SUM('2. NCCF CAD'!H1162,'3. NCCF USD'!H1162,'4. NCCF EUR'!H1162,'5. NCCF GBP'!H1162,'6. NCCF Autres (inclus)'!H1162)</f>
        <v>0</v>
      </c>
      <c r="I1162" s="98">
        <f>SUM('2. NCCF CAD'!I1162,'3. NCCF USD'!I1162,'4. NCCF EUR'!I1162,'5. NCCF GBP'!I1162,'6. NCCF Autres (inclus)'!I1162)</f>
        <v>0</v>
      </c>
      <c r="J1162" s="104">
        <f>SUM('2. NCCF CAD'!J1162,'3. NCCF USD'!J1162,'4. NCCF EUR'!J1162,'5. NCCF GBP'!J1162,'6. NCCF Autres (inclus)'!J1162)</f>
        <v>0</v>
      </c>
      <c r="K1162" s="106">
        <f>SUM('2. NCCF CAD'!K1162,'3. NCCF USD'!K1162,'4. NCCF EUR'!K1162,'5. NCCF GBP'!K1162,'6. NCCF Autres (inclus)'!K1162)</f>
        <v>0</v>
      </c>
      <c r="L1162" s="33"/>
      <c r="M1162" s="33"/>
      <c r="N1162" s="33"/>
      <c r="O1162" s="33"/>
      <c r="P1162" s="33"/>
      <c r="Q1162" s="33"/>
      <c r="R1162" s="33"/>
      <c r="S1162" s="33"/>
      <c r="T1162" s="33"/>
      <c r="U1162" s="33"/>
      <c r="V1162" s="33"/>
      <c r="W1162" s="37">
        <f>SUM('2. NCCF CAD'!W1162,'3. NCCF USD'!W1162,'4. NCCF EUR'!W1162,'5. NCCF GBP'!W1162,'6. NCCF Autres (inclus)'!W1162)</f>
        <v>0</v>
      </c>
      <c r="Y1162"/>
    </row>
    <row r="1163" spans="1:25" outlineLevel="1" x14ac:dyDescent="0.25">
      <c r="A1163" s="212"/>
      <c r="B1163" s="465"/>
      <c r="C1163" s="273"/>
      <c r="D1163" s="273"/>
      <c r="E1163" s="275"/>
      <c r="F1163" s="274" t="s">
        <v>223</v>
      </c>
      <c r="G1163" s="101">
        <f>SUM('2. NCCF CAD'!G1163,'3. NCCF USD'!G1163,'4. NCCF EUR'!G1163,'5. NCCF GBP'!G1163,'6. NCCF Autres (inclus)'!G1163)</f>
        <v>0</v>
      </c>
      <c r="H1163" s="102">
        <f>SUM('2. NCCF CAD'!H1163,'3. NCCF USD'!H1163,'4. NCCF EUR'!H1163,'5. NCCF GBP'!H1163,'6. NCCF Autres (inclus)'!H1163)</f>
        <v>0</v>
      </c>
      <c r="I1163" s="98">
        <f>SUM('2. NCCF CAD'!I1163,'3. NCCF USD'!I1163,'4. NCCF EUR'!I1163,'5. NCCF GBP'!I1163,'6. NCCF Autres (inclus)'!I1163)</f>
        <v>0</v>
      </c>
      <c r="J1163" s="98">
        <f>SUM('2. NCCF CAD'!J1163,'3. NCCF USD'!J1163,'4. NCCF EUR'!J1163,'5. NCCF GBP'!J1163,'6. NCCF Autres (inclus)'!J1163)</f>
        <v>0</v>
      </c>
      <c r="K1163" s="113">
        <f>SUM('2. NCCF CAD'!K1163,'3. NCCF USD'!K1163,'4. NCCF EUR'!K1163,'5. NCCF GBP'!K1163,'6. NCCF Autres (inclus)'!K1163)</f>
        <v>0</v>
      </c>
      <c r="L1163" s="33"/>
      <c r="M1163" s="33"/>
      <c r="N1163" s="33"/>
      <c r="O1163" s="33"/>
      <c r="P1163" s="33"/>
      <c r="Q1163" s="33"/>
      <c r="R1163" s="33"/>
      <c r="S1163" s="33"/>
      <c r="T1163" s="33"/>
      <c r="U1163" s="33"/>
      <c r="V1163" s="33"/>
      <c r="W1163" s="37">
        <f>SUM('2. NCCF CAD'!W1163,'3. NCCF USD'!W1163,'4. NCCF EUR'!W1163,'5. NCCF GBP'!W1163,'6. NCCF Autres (inclus)'!W1163)</f>
        <v>0</v>
      </c>
      <c r="Y1163"/>
    </row>
    <row r="1164" spans="1:25" outlineLevel="1" x14ac:dyDescent="0.25">
      <c r="A1164" s="212"/>
      <c r="B1164" s="465"/>
      <c r="C1164" s="273"/>
      <c r="D1164" s="273"/>
      <c r="E1164" s="275"/>
      <c r="F1164" s="274" t="s">
        <v>224</v>
      </c>
      <c r="G1164" s="101">
        <f>SUM('2. NCCF CAD'!G1164,'3. NCCF USD'!G1164,'4. NCCF EUR'!G1164,'5. NCCF GBP'!G1164,'6. NCCF Autres (inclus)'!G1164)</f>
        <v>0</v>
      </c>
      <c r="H1164" s="102">
        <f>SUM('2. NCCF CAD'!H1164,'3. NCCF USD'!H1164,'4. NCCF EUR'!H1164,'5. NCCF GBP'!H1164,'6. NCCF Autres (inclus)'!H1164)</f>
        <v>0</v>
      </c>
      <c r="I1164" s="98">
        <f>SUM('2. NCCF CAD'!I1164,'3. NCCF USD'!I1164,'4. NCCF EUR'!I1164,'5. NCCF GBP'!I1164,'6. NCCF Autres (inclus)'!I1164)</f>
        <v>0</v>
      </c>
      <c r="J1164" s="98">
        <f>SUM('2. NCCF CAD'!J1164,'3. NCCF USD'!J1164,'4. NCCF EUR'!J1164,'5. NCCF GBP'!J1164,'6. NCCF Autres (inclus)'!J1164)</f>
        <v>0</v>
      </c>
      <c r="K1164" s="106">
        <f>SUM('2. NCCF CAD'!K1164,'3. NCCF USD'!K1164,'4. NCCF EUR'!K1164,'5. NCCF GBP'!K1164,'6. NCCF Autres (inclus)'!K1164)</f>
        <v>0</v>
      </c>
      <c r="L1164" s="102">
        <f>SUM('2. NCCF CAD'!L1164,'3. NCCF USD'!L1164,'4. NCCF EUR'!L1164,'5. NCCF GBP'!L1164,'6. NCCF Autres (inclus)'!L1164)</f>
        <v>0</v>
      </c>
      <c r="M1164" s="98">
        <f>SUM('2. NCCF CAD'!M1164,'3. NCCF USD'!M1164,'4. NCCF EUR'!M1164,'5. NCCF GBP'!M1164,'6. NCCF Autres (inclus)'!M1164)</f>
        <v>0</v>
      </c>
      <c r="N1164" s="98">
        <f>SUM('2. NCCF CAD'!N1164,'3. NCCF USD'!N1164,'4. NCCF EUR'!N1164,'5. NCCF GBP'!N1164,'6. NCCF Autres (inclus)'!N1164)</f>
        <v>0</v>
      </c>
      <c r="O1164" s="98">
        <f>SUM('2. NCCF CAD'!O1164,'3. NCCF USD'!O1164,'4. NCCF EUR'!O1164,'5. NCCF GBP'!O1164,'6. NCCF Autres (inclus)'!O1164)</f>
        <v>0</v>
      </c>
      <c r="P1164" s="98">
        <f>SUM('2. NCCF CAD'!P1164,'3. NCCF USD'!P1164,'4. NCCF EUR'!P1164,'5. NCCF GBP'!P1164,'6. NCCF Autres (inclus)'!P1164)</f>
        <v>0</v>
      </c>
      <c r="Q1164" s="98">
        <f>SUM('2. NCCF CAD'!Q1164,'3. NCCF USD'!Q1164,'4. NCCF EUR'!Q1164,'5. NCCF GBP'!Q1164,'6. NCCF Autres (inclus)'!Q1164)</f>
        <v>0</v>
      </c>
      <c r="R1164" s="98">
        <f>SUM('2. NCCF CAD'!R1164,'3. NCCF USD'!R1164,'4. NCCF EUR'!R1164,'5. NCCF GBP'!R1164,'6. NCCF Autres (inclus)'!R1164)</f>
        <v>0</v>
      </c>
      <c r="S1164" s="98">
        <f>SUM('2. NCCF CAD'!S1164,'3. NCCF USD'!S1164,'4. NCCF EUR'!S1164,'5. NCCF GBP'!S1164,'6. NCCF Autres (inclus)'!S1164)</f>
        <v>0</v>
      </c>
      <c r="T1164" s="98">
        <f>SUM('2. NCCF CAD'!T1164,'3. NCCF USD'!T1164,'4. NCCF EUR'!T1164,'5. NCCF GBP'!T1164,'6. NCCF Autres (inclus)'!T1164)</f>
        <v>0</v>
      </c>
      <c r="U1164" s="98">
        <f>SUM('2. NCCF CAD'!U1164,'3. NCCF USD'!U1164,'4. NCCF EUR'!U1164,'5. NCCF GBP'!U1164,'6. NCCF Autres (inclus)'!U1164)</f>
        <v>0</v>
      </c>
      <c r="V1164" s="104">
        <f>SUM('2. NCCF CAD'!V1164,'3. NCCF USD'!V1164,'4. NCCF EUR'!V1164,'5. NCCF GBP'!V1164,'6. NCCF Autres (inclus)'!V1164)</f>
        <v>0</v>
      </c>
      <c r="W1164" s="100">
        <f>SUM('2. NCCF CAD'!W1164,'3. NCCF USD'!W1164,'4. NCCF EUR'!W1164,'5. NCCF GBP'!W1164,'6. NCCF Autres (inclus)'!W1164)</f>
        <v>0</v>
      </c>
      <c r="Y1164"/>
    </row>
    <row r="1165" spans="1:25" outlineLevel="1" x14ac:dyDescent="0.25">
      <c r="A1165" s="212"/>
      <c r="B1165" s="465"/>
      <c r="C1165" s="273"/>
      <c r="D1165" s="273"/>
      <c r="E1165" s="275"/>
      <c r="F1165" s="274" t="s">
        <v>225</v>
      </c>
      <c r="G1165" s="101">
        <f>SUM('2. NCCF CAD'!G1165,'3. NCCF USD'!G1165,'4. NCCF EUR'!G1165,'5. NCCF GBP'!G1165,'6. NCCF Autres (inclus)'!G1165)</f>
        <v>0</v>
      </c>
      <c r="H1165" s="102">
        <f>SUM('2. NCCF CAD'!H1165,'3. NCCF USD'!H1165,'4. NCCF EUR'!H1165,'5. NCCF GBP'!H1165,'6. NCCF Autres (inclus)'!H1165)</f>
        <v>0</v>
      </c>
      <c r="I1165" s="98">
        <f>SUM('2. NCCF CAD'!I1165,'3. NCCF USD'!I1165,'4. NCCF EUR'!I1165,'5. NCCF GBP'!I1165,'6. NCCF Autres (inclus)'!I1165)</f>
        <v>0</v>
      </c>
      <c r="J1165" s="98">
        <f>SUM('2. NCCF CAD'!J1165,'3. NCCF USD'!J1165,'4. NCCF EUR'!J1165,'5. NCCF GBP'!J1165,'6. NCCF Autres (inclus)'!J1165)</f>
        <v>0</v>
      </c>
      <c r="K1165" s="106">
        <f>SUM('2. NCCF CAD'!K1165,'3. NCCF USD'!K1165,'4. NCCF EUR'!K1165,'5. NCCF GBP'!K1165,'6. NCCF Autres (inclus)'!K1165)</f>
        <v>0</v>
      </c>
      <c r="L1165" s="102">
        <f>SUM('2. NCCF CAD'!L1165,'3. NCCF USD'!L1165,'4. NCCF EUR'!L1165,'5. NCCF GBP'!L1165,'6. NCCF Autres (inclus)'!L1165)</f>
        <v>0</v>
      </c>
      <c r="M1165" s="98">
        <f>SUM('2. NCCF CAD'!M1165,'3. NCCF USD'!M1165,'4. NCCF EUR'!M1165,'5. NCCF GBP'!M1165,'6. NCCF Autres (inclus)'!M1165)</f>
        <v>0</v>
      </c>
      <c r="N1165" s="98">
        <f>SUM('2. NCCF CAD'!N1165,'3. NCCF USD'!N1165,'4. NCCF EUR'!N1165,'5. NCCF GBP'!N1165,'6. NCCF Autres (inclus)'!N1165)</f>
        <v>0</v>
      </c>
      <c r="O1165" s="98">
        <f>SUM('2. NCCF CAD'!O1165,'3. NCCF USD'!O1165,'4. NCCF EUR'!O1165,'5. NCCF GBP'!O1165,'6. NCCF Autres (inclus)'!O1165)</f>
        <v>0</v>
      </c>
      <c r="P1165" s="98">
        <f>SUM('2. NCCF CAD'!P1165,'3. NCCF USD'!P1165,'4. NCCF EUR'!P1165,'5. NCCF GBP'!P1165,'6. NCCF Autres (inclus)'!P1165)</f>
        <v>0</v>
      </c>
      <c r="Q1165" s="98">
        <f>SUM('2. NCCF CAD'!Q1165,'3. NCCF USD'!Q1165,'4. NCCF EUR'!Q1165,'5. NCCF GBP'!Q1165,'6. NCCF Autres (inclus)'!Q1165)</f>
        <v>0</v>
      </c>
      <c r="R1165" s="98">
        <f>SUM('2. NCCF CAD'!R1165,'3. NCCF USD'!R1165,'4. NCCF EUR'!R1165,'5. NCCF GBP'!R1165,'6. NCCF Autres (inclus)'!R1165)</f>
        <v>0</v>
      </c>
      <c r="S1165" s="98">
        <f>SUM('2. NCCF CAD'!S1165,'3. NCCF USD'!S1165,'4. NCCF EUR'!S1165,'5. NCCF GBP'!S1165,'6. NCCF Autres (inclus)'!S1165)</f>
        <v>0</v>
      </c>
      <c r="T1165" s="98">
        <f>SUM('2. NCCF CAD'!T1165,'3. NCCF USD'!T1165,'4. NCCF EUR'!T1165,'5. NCCF GBP'!T1165,'6. NCCF Autres (inclus)'!T1165)</f>
        <v>0</v>
      </c>
      <c r="U1165" s="98">
        <f>SUM('2. NCCF CAD'!U1165,'3. NCCF USD'!U1165,'4. NCCF EUR'!U1165,'5. NCCF GBP'!U1165,'6. NCCF Autres (inclus)'!U1165)</f>
        <v>0</v>
      </c>
      <c r="V1165" s="104">
        <f>SUM('2. NCCF CAD'!V1165,'3. NCCF USD'!V1165,'4. NCCF EUR'!V1165,'5. NCCF GBP'!V1165,'6. NCCF Autres (inclus)'!V1165)</f>
        <v>0</v>
      </c>
      <c r="W1165" s="100">
        <f>SUM('2. NCCF CAD'!W1165,'3. NCCF USD'!W1165,'4. NCCF EUR'!W1165,'5. NCCF GBP'!W1165,'6. NCCF Autres (inclus)'!W1165)</f>
        <v>0</v>
      </c>
      <c r="Y1165"/>
    </row>
    <row r="1166" spans="1:25" x14ac:dyDescent="0.25">
      <c r="A1166" s="212"/>
      <c r="B1166" s="465"/>
      <c r="C1166" s="273"/>
      <c r="D1166" s="273"/>
      <c r="E1166" s="275" t="s">
        <v>226</v>
      </c>
      <c r="F1166" s="273"/>
      <c r="G1166" s="367">
        <f>SUBTOTAL(9,G1167)</f>
        <v>0</v>
      </c>
      <c r="H1166" s="369">
        <f t="shared" ref="H1166:W1166" si="259">SUBTOTAL(9,H1167)</f>
        <v>0</v>
      </c>
      <c r="I1166" s="369">
        <f t="shared" si="259"/>
        <v>0</v>
      </c>
      <c r="J1166" s="369">
        <f t="shared" si="259"/>
        <v>0</v>
      </c>
      <c r="K1166" s="370">
        <f t="shared" si="259"/>
        <v>0</v>
      </c>
      <c r="L1166" s="364">
        <f t="shared" si="259"/>
        <v>0</v>
      </c>
      <c r="M1166" s="364">
        <f t="shared" si="259"/>
        <v>0</v>
      </c>
      <c r="N1166" s="364">
        <f t="shared" si="259"/>
        <v>0</v>
      </c>
      <c r="O1166" s="364">
        <f t="shared" si="259"/>
        <v>0</v>
      </c>
      <c r="P1166" s="364">
        <f t="shared" si="259"/>
        <v>0</v>
      </c>
      <c r="Q1166" s="364">
        <f t="shared" si="259"/>
        <v>0</v>
      </c>
      <c r="R1166" s="364">
        <f t="shared" si="259"/>
        <v>0</v>
      </c>
      <c r="S1166" s="364">
        <f t="shared" si="259"/>
        <v>0</v>
      </c>
      <c r="T1166" s="364">
        <f t="shared" si="259"/>
        <v>0</v>
      </c>
      <c r="U1166" s="364">
        <f t="shared" si="259"/>
        <v>0</v>
      </c>
      <c r="V1166" s="364">
        <f t="shared" si="259"/>
        <v>0</v>
      </c>
      <c r="W1166" s="40">
        <f t="shared" si="259"/>
        <v>0</v>
      </c>
      <c r="Y1166"/>
    </row>
    <row r="1167" spans="1:25" ht="12.75" customHeight="1" outlineLevel="1" x14ac:dyDescent="0.25">
      <c r="A1167" s="212"/>
      <c r="B1167" s="295"/>
      <c r="C1167" s="273"/>
      <c r="D1167" s="273"/>
      <c r="E1167" s="273"/>
      <c r="F1167" s="274" t="s">
        <v>227</v>
      </c>
      <c r="G1167" s="101">
        <f>SUM('2. NCCF CAD'!G1167,'3. NCCF USD'!G1167,'4. NCCF EUR'!G1167,'5. NCCF GBP'!G1167,'6. NCCF Autres (inclus)'!G1167)</f>
        <v>0</v>
      </c>
      <c r="H1167" s="105">
        <f>SUM('2. NCCF CAD'!H1167,'3. NCCF USD'!H1167,'4. NCCF EUR'!H1167,'5. NCCF GBP'!H1167,'6. NCCF Autres (inclus)'!H1167)</f>
        <v>0</v>
      </c>
      <c r="I1167" s="98">
        <f>SUM('2. NCCF CAD'!I1167,'3. NCCF USD'!I1167,'4. NCCF EUR'!I1167,'5. NCCF GBP'!I1167,'6. NCCF Autres (inclus)'!I1167)</f>
        <v>0</v>
      </c>
      <c r="J1167" s="98">
        <f>SUM('2. NCCF CAD'!J1167,'3. NCCF USD'!J1167,'4. NCCF EUR'!J1167,'5. NCCF GBP'!J1167,'6. NCCF Autres (inclus)'!J1167)</f>
        <v>0</v>
      </c>
      <c r="K1167" s="106">
        <f>SUM('2. NCCF CAD'!K1167,'3. NCCF USD'!K1167,'4. NCCF EUR'!K1167,'5. NCCF GBP'!K1167,'6. NCCF Autres (inclus)'!K1167)</f>
        <v>0</v>
      </c>
      <c r="L1167" s="105">
        <f>SUM('2. NCCF CAD'!L1167,'3. NCCF USD'!L1167,'4. NCCF EUR'!L1167,'5. NCCF GBP'!L1167,'6. NCCF Autres (inclus)'!L1167)</f>
        <v>0</v>
      </c>
      <c r="M1167" s="98">
        <f>SUM('2. NCCF CAD'!M1167,'3. NCCF USD'!M1167,'4. NCCF EUR'!M1167,'5. NCCF GBP'!M1167,'6. NCCF Autres (inclus)'!M1167)</f>
        <v>0</v>
      </c>
      <c r="N1167" s="98">
        <f>SUM('2. NCCF CAD'!N1167,'3. NCCF USD'!N1167,'4. NCCF EUR'!N1167,'5. NCCF GBP'!N1167,'6. NCCF Autres (inclus)'!N1167)</f>
        <v>0</v>
      </c>
      <c r="O1167" s="98">
        <f>SUM('2. NCCF CAD'!O1167,'3. NCCF USD'!O1167,'4. NCCF EUR'!O1167,'5. NCCF GBP'!O1167,'6. NCCF Autres (inclus)'!O1167)</f>
        <v>0</v>
      </c>
      <c r="P1167" s="98">
        <f>SUM('2. NCCF CAD'!P1167,'3. NCCF USD'!P1167,'4. NCCF EUR'!P1167,'5. NCCF GBP'!P1167,'6. NCCF Autres (inclus)'!P1167)</f>
        <v>0</v>
      </c>
      <c r="Q1167" s="98">
        <f>SUM('2. NCCF CAD'!Q1167,'3. NCCF USD'!Q1167,'4. NCCF EUR'!Q1167,'5. NCCF GBP'!Q1167,'6. NCCF Autres (inclus)'!Q1167)</f>
        <v>0</v>
      </c>
      <c r="R1167" s="98">
        <f>SUM('2. NCCF CAD'!R1167,'3. NCCF USD'!R1167,'4. NCCF EUR'!R1167,'5. NCCF GBP'!R1167,'6. NCCF Autres (inclus)'!R1167)</f>
        <v>0</v>
      </c>
      <c r="S1167" s="98">
        <f>SUM('2. NCCF CAD'!S1167,'3. NCCF USD'!S1167,'4. NCCF EUR'!S1167,'5. NCCF GBP'!S1167,'6. NCCF Autres (inclus)'!S1167)</f>
        <v>0</v>
      </c>
      <c r="T1167" s="98">
        <f>SUM('2. NCCF CAD'!T1167,'3. NCCF USD'!T1167,'4. NCCF EUR'!T1167,'5. NCCF GBP'!T1167,'6. NCCF Autres (inclus)'!T1167)</f>
        <v>0</v>
      </c>
      <c r="U1167" s="98">
        <f>SUM('2. NCCF CAD'!U1167,'3. NCCF USD'!U1167,'4. NCCF EUR'!U1167,'5. NCCF GBP'!U1167,'6. NCCF Autres (inclus)'!U1167)</f>
        <v>0</v>
      </c>
      <c r="V1167" s="106">
        <f>SUM('2. NCCF CAD'!V1167,'3. NCCF USD'!V1167,'4. NCCF EUR'!V1167,'5. NCCF GBP'!V1167,'6. NCCF Autres (inclus)'!V1167)</f>
        <v>0</v>
      </c>
      <c r="W1167" s="37">
        <f>SUM('2. NCCF CAD'!W1167,'3. NCCF USD'!W1167,'4. NCCF EUR'!W1167,'5. NCCF GBP'!W1167,'6. NCCF Autres (inclus)'!W1167)</f>
        <v>0</v>
      </c>
      <c r="Y1167"/>
    </row>
    <row r="1168" spans="1:25" outlineLevel="1" x14ac:dyDescent="0.25">
      <c r="A1168" s="212"/>
      <c r="B1168" s="465"/>
      <c r="C1168" s="273"/>
      <c r="D1168" s="273"/>
      <c r="E1168" s="275" t="s">
        <v>228</v>
      </c>
      <c r="F1168" s="273"/>
      <c r="G1168" s="52">
        <f t="shared" ref="G1168:W1168" si="260">SUBTOTAL(9,G1169:G1171)</f>
        <v>0</v>
      </c>
      <c r="H1168" s="33">
        <f t="shared" si="260"/>
        <v>0</v>
      </c>
      <c r="I1168" s="33">
        <f t="shared" si="260"/>
        <v>0</v>
      </c>
      <c r="J1168" s="33">
        <f t="shared" si="260"/>
        <v>0</v>
      </c>
      <c r="K1168" s="35">
        <f t="shared" si="260"/>
        <v>0</v>
      </c>
      <c r="L1168" s="33">
        <f t="shared" si="260"/>
        <v>0</v>
      </c>
      <c r="M1168" s="33">
        <f t="shared" si="260"/>
        <v>0</v>
      </c>
      <c r="N1168" s="33">
        <f t="shared" si="260"/>
        <v>0</v>
      </c>
      <c r="O1168" s="33">
        <f t="shared" si="260"/>
        <v>0</v>
      </c>
      <c r="P1168" s="33">
        <f t="shared" si="260"/>
        <v>0</v>
      </c>
      <c r="Q1168" s="33">
        <f t="shared" si="260"/>
        <v>0</v>
      </c>
      <c r="R1168" s="33">
        <f t="shared" si="260"/>
        <v>0</v>
      </c>
      <c r="S1168" s="33">
        <f t="shared" si="260"/>
        <v>0</v>
      </c>
      <c r="T1168" s="33">
        <f t="shared" si="260"/>
        <v>0</v>
      </c>
      <c r="U1168" s="33">
        <f t="shared" si="260"/>
        <v>0</v>
      </c>
      <c r="V1168" s="33">
        <f t="shared" si="260"/>
        <v>0</v>
      </c>
      <c r="W1168" s="40">
        <f t="shared" si="260"/>
        <v>0</v>
      </c>
      <c r="Y1168"/>
    </row>
    <row r="1169" spans="1:25" outlineLevel="1" x14ac:dyDescent="0.25">
      <c r="A1169" s="212"/>
      <c r="B1169" s="465"/>
      <c r="C1169" s="273"/>
      <c r="D1169" s="273"/>
      <c r="E1169" s="275"/>
      <c r="F1169" s="359" t="s">
        <v>229</v>
      </c>
      <c r="G1169" s="101">
        <f>SUM('2. NCCF CAD'!G1169,'3. NCCF USD'!G1169,'4. NCCF EUR'!G1169,'5. NCCF GBP'!G1169,'6. NCCF Autres (inclus)'!G1169)</f>
        <v>0</v>
      </c>
      <c r="H1169" s="102">
        <f>SUM('2. NCCF CAD'!H1169,'3. NCCF USD'!H1169,'4. NCCF EUR'!H1169,'5. NCCF GBP'!H1169,'6. NCCF Autres (inclus)'!H1169)</f>
        <v>0</v>
      </c>
      <c r="I1169" s="98">
        <f>SUM('2. NCCF CAD'!I1169,'3. NCCF USD'!I1169,'4. NCCF EUR'!I1169,'5. NCCF GBP'!I1169,'6. NCCF Autres (inclus)'!I1169)</f>
        <v>0</v>
      </c>
      <c r="J1169" s="98">
        <f>SUM('2. NCCF CAD'!J1169,'3. NCCF USD'!J1169,'4. NCCF EUR'!J1169,'5. NCCF GBP'!J1169,'6. NCCF Autres (inclus)'!J1169)</f>
        <v>0</v>
      </c>
      <c r="K1169" s="106">
        <f>SUM('2. NCCF CAD'!K1169,'3. NCCF USD'!K1169,'4. NCCF EUR'!K1169,'5. NCCF GBP'!K1169,'6. NCCF Autres (inclus)'!K1169)</f>
        <v>0</v>
      </c>
      <c r="L1169" s="102">
        <f>SUM('2. NCCF CAD'!L1169,'3. NCCF USD'!L1169,'4. NCCF EUR'!L1169,'5. NCCF GBP'!L1169,'6. NCCF Autres (inclus)'!L1169)</f>
        <v>0</v>
      </c>
      <c r="M1169" s="98">
        <f>SUM('2. NCCF CAD'!M1169,'3. NCCF USD'!M1169,'4. NCCF EUR'!M1169,'5. NCCF GBP'!M1169,'6. NCCF Autres (inclus)'!M1169)</f>
        <v>0</v>
      </c>
      <c r="N1169" s="98">
        <f>SUM('2. NCCF CAD'!N1169,'3. NCCF USD'!N1169,'4. NCCF EUR'!N1169,'5. NCCF GBP'!N1169,'6. NCCF Autres (inclus)'!N1169)</f>
        <v>0</v>
      </c>
      <c r="O1169" s="98">
        <f>SUM('2. NCCF CAD'!O1169,'3. NCCF USD'!O1169,'4. NCCF EUR'!O1169,'5. NCCF GBP'!O1169,'6. NCCF Autres (inclus)'!O1169)</f>
        <v>0</v>
      </c>
      <c r="P1169" s="98">
        <f>SUM('2. NCCF CAD'!P1169,'3. NCCF USD'!P1169,'4. NCCF EUR'!P1169,'5. NCCF GBP'!P1169,'6. NCCF Autres (inclus)'!P1169)</f>
        <v>0</v>
      </c>
      <c r="Q1169" s="98">
        <f>SUM('2. NCCF CAD'!Q1169,'3. NCCF USD'!Q1169,'4. NCCF EUR'!Q1169,'5. NCCF GBP'!Q1169,'6. NCCF Autres (inclus)'!Q1169)</f>
        <v>0</v>
      </c>
      <c r="R1169" s="98">
        <f>SUM('2. NCCF CAD'!R1169,'3. NCCF USD'!R1169,'4. NCCF EUR'!R1169,'5. NCCF GBP'!R1169,'6. NCCF Autres (inclus)'!R1169)</f>
        <v>0</v>
      </c>
      <c r="S1169" s="98">
        <f>SUM('2. NCCF CAD'!S1169,'3. NCCF USD'!S1169,'4. NCCF EUR'!S1169,'5. NCCF GBP'!S1169,'6. NCCF Autres (inclus)'!S1169)</f>
        <v>0</v>
      </c>
      <c r="T1169" s="98">
        <f>SUM('2. NCCF CAD'!T1169,'3. NCCF USD'!T1169,'4. NCCF EUR'!T1169,'5. NCCF GBP'!T1169,'6. NCCF Autres (inclus)'!T1169)</f>
        <v>0</v>
      </c>
      <c r="U1169" s="98">
        <f>SUM('2. NCCF CAD'!U1169,'3. NCCF USD'!U1169,'4. NCCF EUR'!U1169,'5. NCCF GBP'!U1169,'6. NCCF Autres (inclus)'!U1169)</f>
        <v>0</v>
      </c>
      <c r="V1169" s="104">
        <f>SUM('2. NCCF CAD'!V1169,'3. NCCF USD'!V1169,'4. NCCF EUR'!V1169,'5. NCCF GBP'!V1169,'6. NCCF Autres (inclus)'!V1169)</f>
        <v>0</v>
      </c>
      <c r="W1169" s="37">
        <f>SUM('2. NCCF CAD'!W1169,'3. NCCF USD'!W1169,'4. NCCF EUR'!W1169,'5. NCCF GBP'!W1169,'6. NCCF Autres (inclus)'!W1169)</f>
        <v>0</v>
      </c>
      <c r="Y1169"/>
    </row>
    <row r="1170" spans="1:25" outlineLevel="1" x14ac:dyDescent="0.25">
      <c r="A1170" s="212"/>
      <c r="B1170" s="465"/>
      <c r="C1170" s="273"/>
      <c r="D1170" s="273"/>
      <c r="E1170" s="275"/>
      <c r="F1170" s="359" t="s">
        <v>230</v>
      </c>
      <c r="G1170" s="101">
        <f>SUM('2. NCCF CAD'!G1170,'3. NCCF USD'!G1170,'4. NCCF EUR'!G1170,'5. NCCF GBP'!G1170,'6. NCCF Autres (inclus)'!G1170)</f>
        <v>0</v>
      </c>
      <c r="H1170" s="102">
        <f>SUM('2. NCCF CAD'!H1170,'3. NCCF USD'!H1170,'4. NCCF EUR'!H1170,'5. NCCF GBP'!H1170,'6. NCCF Autres (inclus)'!H1170)</f>
        <v>0</v>
      </c>
      <c r="I1170" s="98">
        <f>SUM('2. NCCF CAD'!I1170,'3. NCCF USD'!I1170,'4. NCCF EUR'!I1170,'5. NCCF GBP'!I1170,'6. NCCF Autres (inclus)'!I1170)</f>
        <v>0</v>
      </c>
      <c r="J1170" s="98">
        <f>SUM('2. NCCF CAD'!J1170,'3. NCCF USD'!J1170,'4. NCCF EUR'!J1170,'5. NCCF GBP'!J1170,'6. NCCF Autres (inclus)'!J1170)</f>
        <v>0</v>
      </c>
      <c r="K1170" s="106">
        <f>SUM('2. NCCF CAD'!K1170,'3. NCCF USD'!K1170,'4. NCCF EUR'!K1170,'5. NCCF GBP'!K1170,'6. NCCF Autres (inclus)'!K1170)</f>
        <v>0</v>
      </c>
      <c r="L1170" s="102">
        <f>SUM('2. NCCF CAD'!L1170,'3. NCCF USD'!L1170,'4. NCCF EUR'!L1170,'5. NCCF GBP'!L1170,'6. NCCF Autres (inclus)'!L1170)</f>
        <v>0</v>
      </c>
      <c r="M1170" s="98">
        <f>SUM('2. NCCF CAD'!M1170,'3. NCCF USD'!M1170,'4. NCCF EUR'!M1170,'5. NCCF GBP'!M1170,'6. NCCF Autres (inclus)'!M1170)</f>
        <v>0</v>
      </c>
      <c r="N1170" s="98">
        <f>SUM('2. NCCF CAD'!N1170,'3. NCCF USD'!N1170,'4. NCCF EUR'!N1170,'5. NCCF GBP'!N1170,'6. NCCF Autres (inclus)'!N1170)</f>
        <v>0</v>
      </c>
      <c r="O1170" s="98">
        <f>SUM('2. NCCF CAD'!O1170,'3. NCCF USD'!O1170,'4. NCCF EUR'!O1170,'5. NCCF GBP'!O1170,'6. NCCF Autres (inclus)'!O1170)</f>
        <v>0</v>
      </c>
      <c r="P1170" s="98">
        <f>SUM('2. NCCF CAD'!P1170,'3. NCCF USD'!P1170,'4. NCCF EUR'!P1170,'5. NCCF GBP'!P1170,'6. NCCF Autres (inclus)'!P1170)</f>
        <v>0</v>
      </c>
      <c r="Q1170" s="98">
        <f>SUM('2. NCCF CAD'!Q1170,'3. NCCF USD'!Q1170,'4. NCCF EUR'!Q1170,'5. NCCF GBP'!Q1170,'6. NCCF Autres (inclus)'!Q1170)</f>
        <v>0</v>
      </c>
      <c r="R1170" s="98">
        <f>SUM('2. NCCF CAD'!R1170,'3. NCCF USD'!R1170,'4. NCCF EUR'!R1170,'5. NCCF GBP'!R1170,'6. NCCF Autres (inclus)'!R1170)</f>
        <v>0</v>
      </c>
      <c r="S1170" s="98">
        <f>SUM('2. NCCF CAD'!S1170,'3. NCCF USD'!S1170,'4. NCCF EUR'!S1170,'5. NCCF GBP'!S1170,'6. NCCF Autres (inclus)'!S1170)</f>
        <v>0</v>
      </c>
      <c r="T1170" s="98">
        <f>SUM('2. NCCF CAD'!T1170,'3. NCCF USD'!T1170,'4. NCCF EUR'!T1170,'5. NCCF GBP'!T1170,'6. NCCF Autres (inclus)'!T1170)</f>
        <v>0</v>
      </c>
      <c r="U1170" s="98">
        <f>SUM('2. NCCF CAD'!U1170,'3. NCCF USD'!U1170,'4. NCCF EUR'!U1170,'5. NCCF GBP'!U1170,'6. NCCF Autres (inclus)'!U1170)</f>
        <v>0</v>
      </c>
      <c r="V1170" s="104">
        <f>SUM('2. NCCF CAD'!V1170,'3. NCCF USD'!V1170,'4. NCCF EUR'!V1170,'5. NCCF GBP'!V1170,'6. NCCF Autres (inclus)'!V1170)</f>
        <v>0</v>
      </c>
      <c r="W1170" s="37">
        <f>SUM('2. NCCF CAD'!W1170,'3. NCCF USD'!W1170,'4. NCCF EUR'!W1170,'5. NCCF GBP'!W1170,'6. NCCF Autres (inclus)'!W1170)</f>
        <v>0</v>
      </c>
      <c r="Y1170"/>
    </row>
    <row r="1171" spans="1:25" outlineLevel="1" x14ac:dyDescent="0.25">
      <c r="A1171" s="212"/>
      <c r="B1171" s="465"/>
      <c r="C1171" s="273"/>
      <c r="D1171" s="273"/>
      <c r="E1171" s="275"/>
      <c r="F1171" s="359" t="s">
        <v>231</v>
      </c>
      <c r="G1171" s="101">
        <f>SUM('2. NCCF CAD'!G1171,'3. NCCF USD'!G1171,'4. NCCF EUR'!G1171,'5. NCCF GBP'!G1171,'6. NCCF Autres (inclus)'!G1171)</f>
        <v>0</v>
      </c>
      <c r="H1171" s="388">
        <f>SUM('2. NCCF CAD'!H1171,'3. NCCF USD'!H1171,'4. NCCF EUR'!H1171,'5. NCCF GBP'!H1171,'6. NCCF Autres (inclus)'!H1171)</f>
        <v>0</v>
      </c>
      <c r="I1171" s="392">
        <f>SUM('2. NCCF CAD'!I1171,'3. NCCF USD'!I1171,'4. NCCF EUR'!I1171,'5. NCCF GBP'!I1171,'6. NCCF Autres (inclus)'!I1171)</f>
        <v>0</v>
      </c>
      <c r="J1171" s="392">
        <f>SUM('2. NCCF CAD'!J1171,'3. NCCF USD'!J1171,'4. NCCF EUR'!J1171,'5. NCCF GBP'!J1171,'6. NCCF Autres (inclus)'!J1171)</f>
        <v>0</v>
      </c>
      <c r="K1171" s="393">
        <f>SUM('2. NCCF CAD'!K1171,'3. NCCF USD'!K1171,'4. NCCF EUR'!K1171,'5. NCCF GBP'!K1171,'6. NCCF Autres (inclus)'!K1171)</f>
        <v>0</v>
      </c>
      <c r="L1171" s="102">
        <f>SUM('2. NCCF CAD'!L1171,'3. NCCF USD'!L1171,'4. NCCF EUR'!L1171,'5. NCCF GBP'!L1171,'6. NCCF Autres (inclus)'!L1171)</f>
        <v>0</v>
      </c>
      <c r="M1171" s="104">
        <f>SUM('2. NCCF CAD'!M1171,'3. NCCF USD'!M1171,'4. NCCF EUR'!M1171,'5. NCCF GBP'!M1171,'6. NCCF Autres (inclus)'!M1171)</f>
        <v>0</v>
      </c>
      <c r="N1171" s="98">
        <f>SUM('2. NCCF CAD'!N1171,'3. NCCF USD'!N1171,'4. NCCF EUR'!N1171,'5. NCCF GBP'!N1171,'6. NCCF Autres (inclus)'!N1171)</f>
        <v>0</v>
      </c>
      <c r="O1171" s="98">
        <f>SUM('2. NCCF CAD'!O1171,'3. NCCF USD'!O1171,'4. NCCF EUR'!O1171,'5. NCCF GBP'!O1171,'6. NCCF Autres (inclus)'!O1171)</f>
        <v>0</v>
      </c>
      <c r="P1171" s="98">
        <f>SUM('2. NCCF CAD'!P1171,'3. NCCF USD'!P1171,'4. NCCF EUR'!P1171,'5. NCCF GBP'!P1171,'6. NCCF Autres (inclus)'!P1171)</f>
        <v>0</v>
      </c>
      <c r="Q1171" s="98">
        <f>SUM('2. NCCF CAD'!Q1171,'3. NCCF USD'!Q1171,'4. NCCF EUR'!Q1171,'5. NCCF GBP'!Q1171,'6. NCCF Autres (inclus)'!Q1171)</f>
        <v>0</v>
      </c>
      <c r="R1171" s="98">
        <f>SUM('2. NCCF CAD'!R1171,'3. NCCF USD'!R1171,'4. NCCF EUR'!R1171,'5. NCCF GBP'!R1171,'6. NCCF Autres (inclus)'!R1171)</f>
        <v>0</v>
      </c>
      <c r="S1171" s="98">
        <f>SUM('2. NCCF CAD'!S1171,'3. NCCF USD'!S1171,'4. NCCF EUR'!S1171,'5. NCCF GBP'!S1171,'6. NCCF Autres (inclus)'!S1171)</f>
        <v>0</v>
      </c>
      <c r="T1171" s="98">
        <f>SUM('2. NCCF CAD'!T1171,'3. NCCF USD'!T1171,'4. NCCF EUR'!T1171,'5. NCCF GBP'!T1171,'6. NCCF Autres (inclus)'!T1171)</f>
        <v>0</v>
      </c>
      <c r="U1171" s="98">
        <f>SUM('2. NCCF CAD'!U1171,'3. NCCF USD'!U1171,'4. NCCF EUR'!U1171,'5. NCCF GBP'!U1171,'6. NCCF Autres (inclus)'!U1171)</f>
        <v>0</v>
      </c>
      <c r="V1171" s="104">
        <f>SUM('2. NCCF CAD'!V1171,'3. NCCF USD'!V1171,'4. NCCF EUR'!V1171,'5. NCCF GBP'!V1171,'6. NCCF Autres (inclus)'!V1171)</f>
        <v>0</v>
      </c>
      <c r="W1171" s="37">
        <f>SUM('2. NCCF CAD'!W1171,'3. NCCF USD'!W1171,'4. NCCF EUR'!W1171,'5. NCCF GBP'!W1171,'6. NCCF Autres (inclus)'!W1171)</f>
        <v>0</v>
      </c>
      <c r="Y1171"/>
    </row>
    <row r="1172" spans="1:25" x14ac:dyDescent="0.25">
      <c r="A1172" s="212"/>
      <c r="B1172" s="465"/>
      <c r="C1172" s="273"/>
      <c r="D1172" s="273"/>
      <c r="E1172" s="275" t="s">
        <v>232</v>
      </c>
      <c r="F1172" s="273"/>
      <c r="G1172" s="367">
        <f t="shared" ref="G1172:W1172" si="261">SUBTOTAL(9,G1173:G1175)</f>
        <v>0</v>
      </c>
      <c r="H1172" s="369">
        <f t="shared" si="261"/>
        <v>0</v>
      </c>
      <c r="I1172" s="369">
        <f t="shared" si="261"/>
        <v>0</v>
      </c>
      <c r="J1172" s="369">
        <f t="shared" si="261"/>
        <v>0</v>
      </c>
      <c r="K1172" s="370">
        <f t="shared" si="261"/>
        <v>0</v>
      </c>
      <c r="L1172" s="364">
        <f t="shared" si="261"/>
        <v>0</v>
      </c>
      <c r="M1172" s="364">
        <f t="shared" si="261"/>
        <v>0</v>
      </c>
      <c r="N1172" s="364">
        <f t="shared" si="261"/>
        <v>0</v>
      </c>
      <c r="O1172" s="364">
        <f t="shared" si="261"/>
        <v>0</v>
      </c>
      <c r="P1172" s="364">
        <f t="shared" si="261"/>
        <v>0</v>
      </c>
      <c r="Q1172" s="364">
        <f t="shared" si="261"/>
        <v>0</v>
      </c>
      <c r="R1172" s="364">
        <f t="shared" si="261"/>
        <v>0</v>
      </c>
      <c r="S1172" s="364">
        <f t="shared" si="261"/>
        <v>0</v>
      </c>
      <c r="T1172" s="364">
        <f t="shared" si="261"/>
        <v>0</v>
      </c>
      <c r="U1172" s="364">
        <f t="shared" si="261"/>
        <v>0</v>
      </c>
      <c r="V1172" s="364">
        <f t="shared" si="261"/>
        <v>0</v>
      </c>
      <c r="W1172" s="40">
        <f t="shared" si="261"/>
        <v>0</v>
      </c>
      <c r="Y1172"/>
    </row>
    <row r="1173" spans="1:25" outlineLevel="1" x14ac:dyDescent="0.25">
      <c r="A1173" s="212"/>
      <c r="B1173" s="465"/>
      <c r="C1173" s="273"/>
      <c r="D1173" s="273"/>
      <c r="E1173" s="275"/>
      <c r="F1173" s="277" t="s">
        <v>233</v>
      </c>
      <c r="G1173" s="101">
        <f>SUM('2. NCCF CAD'!G1173,'3. NCCF USD'!G1173,'4. NCCF EUR'!G1173,'5. NCCF GBP'!G1173,'6. NCCF Autres (inclus)'!G1173)</f>
        <v>0</v>
      </c>
      <c r="H1173" s="102">
        <f>SUM('2. NCCF CAD'!H1173,'3. NCCF USD'!H1173,'4. NCCF EUR'!H1173,'5. NCCF GBP'!H1173,'6. NCCF Autres (inclus)'!H1173)</f>
        <v>0</v>
      </c>
      <c r="I1173" s="98">
        <f>SUM('2. NCCF CAD'!I1173,'3. NCCF USD'!I1173,'4. NCCF EUR'!I1173,'5. NCCF GBP'!I1173,'6. NCCF Autres (inclus)'!I1173)</f>
        <v>0</v>
      </c>
      <c r="J1173" s="98">
        <f>SUM('2. NCCF CAD'!J1173,'3. NCCF USD'!J1173,'4. NCCF EUR'!J1173,'5. NCCF GBP'!J1173,'6. NCCF Autres (inclus)'!J1173)</f>
        <v>0</v>
      </c>
      <c r="K1173" s="106">
        <f>SUM('2. NCCF CAD'!K1173,'3. NCCF USD'!K1173,'4. NCCF EUR'!K1173,'5. NCCF GBP'!K1173,'6. NCCF Autres (inclus)'!K1173)</f>
        <v>0</v>
      </c>
      <c r="L1173" s="102">
        <f>SUM('2. NCCF CAD'!L1173,'3. NCCF USD'!L1173,'4. NCCF EUR'!L1173,'5. NCCF GBP'!L1173,'6. NCCF Autres (inclus)'!L1173)</f>
        <v>0</v>
      </c>
      <c r="M1173" s="98">
        <f>SUM('2. NCCF CAD'!M1173,'3. NCCF USD'!M1173,'4. NCCF EUR'!M1173,'5. NCCF GBP'!M1173,'6. NCCF Autres (inclus)'!M1173)</f>
        <v>0</v>
      </c>
      <c r="N1173" s="98">
        <f>SUM('2. NCCF CAD'!N1173,'3. NCCF USD'!N1173,'4. NCCF EUR'!N1173,'5. NCCF GBP'!N1173,'6. NCCF Autres (inclus)'!N1173)</f>
        <v>0</v>
      </c>
      <c r="O1173" s="98">
        <f>SUM('2. NCCF CAD'!O1173,'3. NCCF USD'!O1173,'4. NCCF EUR'!O1173,'5. NCCF GBP'!O1173,'6. NCCF Autres (inclus)'!O1173)</f>
        <v>0</v>
      </c>
      <c r="P1173" s="98">
        <f>SUM('2. NCCF CAD'!P1173,'3. NCCF USD'!P1173,'4. NCCF EUR'!P1173,'5. NCCF GBP'!P1173,'6. NCCF Autres (inclus)'!P1173)</f>
        <v>0</v>
      </c>
      <c r="Q1173" s="98">
        <f>SUM('2. NCCF CAD'!Q1173,'3. NCCF USD'!Q1173,'4. NCCF EUR'!Q1173,'5. NCCF GBP'!Q1173,'6. NCCF Autres (inclus)'!Q1173)</f>
        <v>0</v>
      </c>
      <c r="R1173" s="98">
        <f>SUM('2. NCCF CAD'!R1173,'3. NCCF USD'!R1173,'4. NCCF EUR'!R1173,'5. NCCF GBP'!R1173,'6. NCCF Autres (inclus)'!R1173)</f>
        <v>0</v>
      </c>
      <c r="S1173" s="98">
        <f>SUM('2. NCCF CAD'!S1173,'3. NCCF USD'!S1173,'4. NCCF EUR'!S1173,'5. NCCF GBP'!S1173,'6. NCCF Autres (inclus)'!S1173)</f>
        <v>0</v>
      </c>
      <c r="T1173" s="98">
        <f>SUM('2. NCCF CAD'!T1173,'3. NCCF USD'!T1173,'4. NCCF EUR'!T1173,'5. NCCF GBP'!T1173,'6. NCCF Autres (inclus)'!T1173)</f>
        <v>0</v>
      </c>
      <c r="U1173" s="98">
        <f>SUM('2. NCCF CAD'!U1173,'3. NCCF USD'!U1173,'4. NCCF EUR'!U1173,'5. NCCF GBP'!U1173,'6. NCCF Autres (inclus)'!U1173)</f>
        <v>0</v>
      </c>
      <c r="V1173" s="104">
        <f>SUM('2. NCCF CAD'!V1173,'3. NCCF USD'!V1173,'4. NCCF EUR'!V1173,'5. NCCF GBP'!V1173,'6. NCCF Autres (inclus)'!V1173)</f>
        <v>0</v>
      </c>
      <c r="W1173" s="37">
        <f>SUM('2. NCCF CAD'!W1173,'3. NCCF USD'!W1173,'4. NCCF EUR'!W1173,'5. NCCF GBP'!W1173,'6. NCCF Autres (inclus)'!W1173)</f>
        <v>0</v>
      </c>
      <c r="Y1173"/>
    </row>
    <row r="1174" spans="1:25" ht="12.75" customHeight="1" outlineLevel="1" x14ac:dyDescent="0.25">
      <c r="A1174" s="212"/>
      <c r="B1174" s="295"/>
      <c r="C1174" s="273"/>
      <c r="D1174" s="273"/>
      <c r="E1174" s="273"/>
      <c r="F1174" s="274" t="s">
        <v>234</v>
      </c>
      <c r="G1174" s="117">
        <f>SUM('2. NCCF CAD'!G1174,'3. NCCF USD'!G1174,'4. NCCF EUR'!G1174,'5. NCCF GBP'!G1174,'6. NCCF Autres (inclus)'!G1174)</f>
        <v>0</v>
      </c>
      <c r="H1174" s="114">
        <f>SUM('2. NCCF CAD'!H1174,'3. NCCF USD'!H1174,'4. NCCF EUR'!H1174,'5. NCCF GBP'!H1174,'6. NCCF Autres (inclus)'!H1174)</f>
        <v>0</v>
      </c>
      <c r="I1174" s="115">
        <f>SUM('2. NCCF CAD'!I1174,'3. NCCF USD'!I1174,'4. NCCF EUR'!I1174,'5. NCCF GBP'!I1174,'6. NCCF Autres (inclus)'!I1174)</f>
        <v>0</v>
      </c>
      <c r="J1174" s="115">
        <f>SUM('2. NCCF CAD'!J1174,'3. NCCF USD'!J1174,'4. NCCF EUR'!J1174,'5. NCCF GBP'!J1174,'6. NCCF Autres (inclus)'!J1174)</f>
        <v>0</v>
      </c>
      <c r="K1174" s="106">
        <f>SUM('2. NCCF CAD'!K1174,'3. NCCF USD'!K1174,'4. NCCF EUR'!K1174,'5. NCCF GBP'!K1174,'6. NCCF Autres (inclus)'!K1174)</f>
        <v>0</v>
      </c>
      <c r="L1174" s="114">
        <f>SUM('2. NCCF CAD'!L1174,'3. NCCF USD'!L1174,'4. NCCF EUR'!L1174,'5. NCCF GBP'!L1174,'6. NCCF Autres (inclus)'!L1174)</f>
        <v>0</v>
      </c>
      <c r="M1174" s="115">
        <f>SUM('2. NCCF CAD'!M1174,'3. NCCF USD'!M1174,'4. NCCF EUR'!M1174,'5. NCCF GBP'!M1174,'6. NCCF Autres (inclus)'!M1174)</f>
        <v>0</v>
      </c>
      <c r="N1174" s="98">
        <f>SUM('2. NCCF CAD'!N1174,'3. NCCF USD'!N1174,'4. NCCF EUR'!N1174,'5. NCCF GBP'!N1174,'6. NCCF Autres (inclus)'!N1174)</f>
        <v>0</v>
      </c>
      <c r="O1174" s="115">
        <f>SUM('2. NCCF CAD'!O1174,'3. NCCF USD'!O1174,'4. NCCF EUR'!O1174,'5. NCCF GBP'!O1174,'6. NCCF Autres (inclus)'!O1174)</f>
        <v>0</v>
      </c>
      <c r="P1174" s="115">
        <f>SUM('2. NCCF CAD'!P1174,'3. NCCF USD'!P1174,'4. NCCF EUR'!P1174,'5. NCCF GBP'!P1174,'6. NCCF Autres (inclus)'!P1174)</f>
        <v>0</v>
      </c>
      <c r="Q1174" s="115">
        <f>SUM('2. NCCF CAD'!Q1174,'3. NCCF USD'!Q1174,'4. NCCF EUR'!Q1174,'5. NCCF GBP'!Q1174,'6. NCCF Autres (inclus)'!Q1174)</f>
        <v>0</v>
      </c>
      <c r="R1174" s="98">
        <f>SUM('2. NCCF CAD'!R1174,'3. NCCF USD'!R1174,'4. NCCF EUR'!R1174,'5. NCCF GBP'!R1174,'6. NCCF Autres (inclus)'!R1174)</f>
        <v>0</v>
      </c>
      <c r="S1174" s="115">
        <f>SUM('2. NCCF CAD'!S1174,'3. NCCF USD'!S1174,'4. NCCF EUR'!S1174,'5. NCCF GBP'!S1174,'6. NCCF Autres (inclus)'!S1174)</f>
        <v>0</v>
      </c>
      <c r="T1174" s="115">
        <f>SUM('2. NCCF CAD'!T1174,'3. NCCF USD'!T1174,'4. NCCF EUR'!T1174,'5. NCCF GBP'!T1174,'6. NCCF Autres (inclus)'!T1174)</f>
        <v>0</v>
      </c>
      <c r="U1174" s="115">
        <f>SUM('2. NCCF CAD'!U1174,'3. NCCF USD'!U1174,'4. NCCF EUR'!U1174,'5. NCCF GBP'!U1174,'6. NCCF Autres (inclus)'!U1174)</f>
        <v>0</v>
      </c>
      <c r="V1174" s="116">
        <f>SUM('2. NCCF CAD'!V1174,'3. NCCF USD'!V1174,'4. NCCF EUR'!V1174,'5. NCCF GBP'!V1174,'6. NCCF Autres (inclus)'!V1174)</f>
        <v>0</v>
      </c>
      <c r="W1174" s="37">
        <f>SUM('2. NCCF CAD'!W1174,'3. NCCF USD'!W1174,'4. NCCF EUR'!W1174,'5. NCCF GBP'!W1174,'6. NCCF Autres (inclus)'!W1174)</f>
        <v>0</v>
      </c>
      <c r="Y1174"/>
    </row>
    <row r="1175" spans="1:25" ht="12.75" customHeight="1" outlineLevel="1" x14ac:dyDescent="0.25">
      <c r="A1175" s="212"/>
      <c r="B1175" s="295"/>
      <c r="C1175" s="273"/>
      <c r="D1175" s="273"/>
      <c r="E1175" s="273"/>
      <c r="F1175" s="274" t="s">
        <v>235</v>
      </c>
      <c r="G1175" s="117">
        <f>SUM('2. NCCF CAD'!G1175,'3. NCCF USD'!G1175,'4. NCCF EUR'!G1175,'5. NCCF GBP'!G1175,'6. NCCF Autres (inclus)'!G1175)</f>
        <v>0</v>
      </c>
      <c r="H1175" s="114">
        <f>SUM('2. NCCF CAD'!H1175,'3. NCCF USD'!H1175,'4. NCCF EUR'!H1175,'5. NCCF GBP'!H1175,'6. NCCF Autres (inclus)'!H1175)</f>
        <v>0</v>
      </c>
      <c r="I1175" s="115">
        <f>SUM('2. NCCF CAD'!I1175,'3. NCCF USD'!I1175,'4. NCCF EUR'!I1175,'5. NCCF GBP'!I1175,'6. NCCF Autres (inclus)'!I1175)</f>
        <v>0</v>
      </c>
      <c r="J1175" s="115">
        <f>SUM('2. NCCF CAD'!J1175,'3. NCCF USD'!J1175,'4. NCCF EUR'!J1175,'5. NCCF GBP'!J1175,'6. NCCF Autres (inclus)'!J1175)</f>
        <v>0</v>
      </c>
      <c r="K1175" s="106">
        <f>SUM('2. NCCF CAD'!K1175,'3. NCCF USD'!K1175,'4. NCCF EUR'!K1175,'5. NCCF GBP'!K1175,'6. NCCF Autres (inclus)'!K1175)</f>
        <v>0</v>
      </c>
      <c r="L1175" s="114">
        <f>SUM('2. NCCF CAD'!L1175,'3. NCCF USD'!L1175,'4. NCCF EUR'!L1175,'5. NCCF GBP'!L1175,'6. NCCF Autres (inclus)'!L1175)</f>
        <v>0</v>
      </c>
      <c r="M1175" s="115">
        <f>SUM('2. NCCF CAD'!M1175,'3. NCCF USD'!M1175,'4. NCCF EUR'!M1175,'5. NCCF GBP'!M1175,'6. NCCF Autres (inclus)'!M1175)</f>
        <v>0</v>
      </c>
      <c r="N1175" s="98">
        <f>SUM('2. NCCF CAD'!N1175,'3. NCCF USD'!N1175,'4. NCCF EUR'!N1175,'5. NCCF GBP'!N1175,'6. NCCF Autres (inclus)'!N1175)</f>
        <v>0</v>
      </c>
      <c r="O1175" s="115">
        <f>SUM('2. NCCF CAD'!O1175,'3. NCCF USD'!O1175,'4. NCCF EUR'!O1175,'5. NCCF GBP'!O1175,'6. NCCF Autres (inclus)'!O1175)</f>
        <v>0</v>
      </c>
      <c r="P1175" s="115">
        <f>SUM('2. NCCF CAD'!P1175,'3. NCCF USD'!P1175,'4. NCCF EUR'!P1175,'5. NCCF GBP'!P1175,'6. NCCF Autres (inclus)'!P1175)</f>
        <v>0</v>
      </c>
      <c r="Q1175" s="115">
        <f>SUM('2. NCCF CAD'!Q1175,'3. NCCF USD'!Q1175,'4. NCCF EUR'!Q1175,'5. NCCF GBP'!Q1175,'6. NCCF Autres (inclus)'!Q1175)</f>
        <v>0</v>
      </c>
      <c r="R1175" s="98">
        <f>SUM('2. NCCF CAD'!R1175,'3. NCCF USD'!R1175,'4. NCCF EUR'!R1175,'5. NCCF GBP'!R1175,'6. NCCF Autres (inclus)'!R1175)</f>
        <v>0</v>
      </c>
      <c r="S1175" s="115">
        <f>SUM('2. NCCF CAD'!S1175,'3. NCCF USD'!S1175,'4. NCCF EUR'!S1175,'5. NCCF GBP'!S1175,'6. NCCF Autres (inclus)'!S1175)</f>
        <v>0</v>
      </c>
      <c r="T1175" s="115">
        <f>SUM('2. NCCF CAD'!T1175,'3. NCCF USD'!T1175,'4. NCCF EUR'!T1175,'5. NCCF GBP'!T1175,'6. NCCF Autres (inclus)'!T1175)</f>
        <v>0</v>
      </c>
      <c r="U1175" s="115">
        <f>SUM('2. NCCF CAD'!U1175,'3. NCCF USD'!U1175,'4. NCCF EUR'!U1175,'5. NCCF GBP'!U1175,'6. NCCF Autres (inclus)'!U1175)</f>
        <v>0</v>
      </c>
      <c r="V1175" s="116">
        <f>SUM('2. NCCF CAD'!V1175,'3. NCCF USD'!V1175,'4. NCCF EUR'!V1175,'5. NCCF GBP'!V1175,'6. NCCF Autres (inclus)'!V1175)</f>
        <v>0</v>
      </c>
      <c r="W1175" s="37">
        <f>SUM('2. NCCF CAD'!W1175,'3. NCCF USD'!W1175,'4. NCCF EUR'!W1175,'5. NCCF GBP'!W1175,'6. NCCF Autres (inclus)'!W1175)</f>
        <v>0</v>
      </c>
      <c r="Y1175"/>
    </row>
    <row r="1176" spans="1:25" x14ac:dyDescent="0.25">
      <c r="A1176" s="212"/>
      <c r="B1176" s="465"/>
      <c r="C1176" s="273"/>
      <c r="D1176" s="272" t="s">
        <v>236</v>
      </c>
      <c r="E1176" s="275"/>
      <c r="F1176" s="275"/>
      <c r="G1176" s="367"/>
      <c r="H1176" s="368"/>
      <c r="I1176" s="369"/>
      <c r="J1176" s="369"/>
      <c r="K1176" s="370"/>
      <c r="L1176" s="364"/>
      <c r="M1176" s="364"/>
      <c r="N1176" s="364"/>
      <c r="O1176" s="364"/>
      <c r="P1176" s="364"/>
      <c r="Q1176" s="364"/>
      <c r="R1176" s="364"/>
      <c r="S1176" s="364"/>
      <c r="T1176" s="364"/>
      <c r="U1176" s="364"/>
      <c r="V1176" s="364"/>
      <c r="W1176" s="366"/>
      <c r="Y1176"/>
    </row>
    <row r="1177" spans="1:25" x14ac:dyDescent="0.25">
      <c r="A1177" s="212"/>
      <c r="B1177" s="479"/>
      <c r="C1177" s="272"/>
      <c r="D1177" s="272"/>
      <c r="E1177" s="273" t="s">
        <v>237</v>
      </c>
      <c r="F1177" s="273"/>
      <c r="G1177" s="367">
        <f t="shared" ref="G1177:W1177" si="262">SUBTOTAL(9,G1178:G1180)</f>
        <v>0</v>
      </c>
      <c r="H1177" s="368">
        <f t="shared" si="262"/>
        <v>0</v>
      </c>
      <c r="I1177" s="369">
        <f t="shared" si="262"/>
        <v>0</v>
      </c>
      <c r="J1177" s="369">
        <f t="shared" si="262"/>
        <v>0</v>
      </c>
      <c r="K1177" s="370">
        <f t="shared" si="262"/>
        <v>0</v>
      </c>
      <c r="L1177" s="364">
        <f t="shared" si="262"/>
        <v>0</v>
      </c>
      <c r="M1177" s="364">
        <f t="shared" si="262"/>
        <v>0</v>
      </c>
      <c r="N1177" s="364">
        <f t="shared" si="262"/>
        <v>0</v>
      </c>
      <c r="O1177" s="364">
        <f t="shared" si="262"/>
        <v>0</v>
      </c>
      <c r="P1177" s="364">
        <f t="shared" si="262"/>
        <v>0</v>
      </c>
      <c r="Q1177" s="364">
        <f t="shared" si="262"/>
        <v>0</v>
      </c>
      <c r="R1177" s="364">
        <f t="shared" si="262"/>
        <v>0</v>
      </c>
      <c r="S1177" s="364">
        <f t="shared" si="262"/>
        <v>0</v>
      </c>
      <c r="T1177" s="364">
        <f t="shared" si="262"/>
        <v>0</v>
      </c>
      <c r="U1177" s="364">
        <f t="shared" si="262"/>
        <v>0</v>
      </c>
      <c r="V1177" s="364">
        <f t="shared" si="262"/>
        <v>0</v>
      </c>
      <c r="W1177" s="366">
        <f t="shared" si="262"/>
        <v>0</v>
      </c>
      <c r="Y1177"/>
    </row>
    <row r="1178" spans="1:25" outlineLevel="1" x14ac:dyDescent="0.25">
      <c r="A1178" s="212"/>
      <c r="B1178" s="479"/>
      <c r="C1178" s="272"/>
      <c r="D1178" s="272"/>
      <c r="E1178" s="273"/>
      <c r="F1178" s="274" t="s">
        <v>238</v>
      </c>
      <c r="G1178" s="101">
        <f>SUM('2. NCCF CAD'!G1178,'3. NCCF USD'!G1178,'4. NCCF EUR'!G1178,'5. NCCF GBP'!G1178,'6. NCCF Autres (inclus)'!G1178)</f>
        <v>0</v>
      </c>
      <c r="H1178" s="102">
        <f>SUM('2. NCCF CAD'!H1178,'3. NCCF USD'!H1178,'4. NCCF EUR'!H1178,'5. NCCF GBP'!H1178,'6. NCCF Autres (inclus)'!H1178)</f>
        <v>0</v>
      </c>
      <c r="I1178" s="98">
        <f>SUM('2. NCCF CAD'!I1178,'3. NCCF USD'!I1178,'4. NCCF EUR'!I1178,'5. NCCF GBP'!I1178,'6. NCCF Autres (inclus)'!I1178)</f>
        <v>0</v>
      </c>
      <c r="J1178" s="98">
        <f>SUM('2. NCCF CAD'!J1178,'3. NCCF USD'!J1178,'4. NCCF EUR'!J1178,'5. NCCF GBP'!J1178,'6. NCCF Autres (inclus)'!J1178)</f>
        <v>0</v>
      </c>
      <c r="K1178" s="106">
        <f>SUM('2. NCCF CAD'!K1178,'3. NCCF USD'!K1178,'4. NCCF EUR'!K1178,'5. NCCF GBP'!K1178,'6. NCCF Autres (inclus)'!K1178)</f>
        <v>0</v>
      </c>
      <c r="L1178" s="102">
        <f>SUM('2. NCCF CAD'!L1178,'3. NCCF USD'!L1178,'4. NCCF EUR'!L1178,'5. NCCF GBP'!L1178,'6. NCCF Autres (inclus)'!L1178)</f>
        <v>0</v>
      </c>
      <c r="M1178" s="104">
        <f>SUM('2. NCCF CAD'!M1178,'3. NCCF USD'!M1178,'4. NCCF EUR'!M1178,'5. NCCF GBP'!M1178,'6. NCCF Autres (inclus)'!M1178)</f>
        <v>0</v>
      </c>
      <c r="N1178" s="98">
        <f>SUM('2. NCCF CAD'!N1178,'3. NCCF USD'!N1178,'4. NCCF EUR'!N1178,'5. NCCF GBP'!N1178,'6. NCCF Autres (inclus)'!N1178)</f>
        <v>0</v>
      </c>
      <c r="O1178" s="102">
        <f>SUM('2. NCCF CAD'!O1178,'3. NCCF USD'!O1178,'4. NCCF EUR'!O1178,'5. NCCF GBP'!O1178,'6. NCCF Autres (inclus)'!O1178)</f>
        <v>0</v>
      </c>
      <c r="P1178" s="98">
        <f>SUM('2. NCCF CAD'!P1178,'3. NCCF USD'!P1178,'4. NCCF EUR'!P1178,'5. NCCF GBP'!P1178,'6. NCCF Autres (inclus)'!P1178)</f>
        <v>0</v>
      </c>
      <c r="Q1178" s="104">
        <f>SUM('2. NCCF CAD'!Q1178,'3. NCCF USD'!Q1178,'4. NCCF EUR'!Q1178,'5. NCCF GBP'!Q1178,'6. NCCF Autres (inclus)'!Q1178)</f>
        <v>0</v>
      </c>
      <c r="R1178" s="98">
        <f>SUM('2. NCCF CAD'!R1178,'3. NCCF USD'!R1178,'4. NCCF EUR'!R1178,'5. NCCF GBP'!R1178,'6. NCCF Autres (inclus)'!R1178)</f>
        <v>0</v>
      </c>
      <c r="S1178" s="98">
        <f>SUM('2. NCCF CAD'!S1178,'3. NCCF USD'!S1178,'4. NCCF EUR'!S1178,'5. NCCF GBP'!S1178,'6. NCCF Autres (inclus)'!S1178)</f>
        <v>0</v>
      </c>
      <c r="T1178" s="102">
        <f>SUM('2. NCCF CAD'!T1178,'3. NCCF USD'!T1178,'4. NCCF EUR'!T1178,'5. NCCF GBP'!T1178,'6. NCCF Autres (inclus)'!T1178)</f>
        <v>0</v>
      </c>
      <c r="U1178" s="98">
        <f>SUM('2. NCCF CAD'!U1178,'3. NCCF USD'!U1178,'4. NCCF EUR'!U1178,'5. NCCF GBP'!U1178,'6. NCCF Autres (inclus)'!U1178)</f>
        <v>0</v>
      </c>
      <c r="V1178" s="104">
        <f>SUM('2. NCCF CAD'!V1178,'3. NCCF USD'!V1178,'4. NCCF EUR'!V1178,'5. NCCF GBP'!V1178,'6. NCCF Autres (inclus)'!V1178)</f>
        <v>0</v>
      </c>
      <c r="W1178" s="37">
        <f>SUM('2. NCCF CAD'!W1178,'3. NCCF USD'!W1178,'4. NCCF EUR'!W1178,'5. NCCF GBP'!W1178,'6. NCCF Autres (inclus)'!W1178)</f>
        <v>0</v>
      </c>
      <c r="Y1178"/>
    </row>
    <row r="1179" spans="1:25" outlineLevel="1" x14ac:dyDescent="0.25">
      <c r="A1179" s="212"/>
      <c r="B1179" s="479"/>
      <c r="C1179" s="272"/>
      <c r="D1179" s="272"/>
      <c r="E1179" s="273"/>
      <c r="F1179" s="274" t="s">
        <v>239</v>
      </c>
      <c r="G1179" s="101">
        <f>SUM('2. NCCF CAD'!G1179,'3. NCCF USD'!G1179,'4. NCCF EUR'!G1179,'5. NCCF GBP'!G1179,'6. NCCF Autres (inclus)'!G1179)</f>
        <v>0</v>
      </c>
      <c r="H1179" s="102">
        <f>SUM('2. NCCF CAD'!H1179,'3. NCCF USD'!H1179,'4. NCCF EUR'!H1179,'5. NCCF GBP'!H1179,'6. NCCF Autres (inclus)'!H1179)</f>
        <v>0</v>
      </c>
      <c r="I1179" s="98">
        <f>SUM('2. NCCF CAD'!I1179,'3. NCCF USD'!I1179,'4. NCCF EUR'!I1179,'5. NCCF GBP'!I1179,'6. NCCF Autres (inclus)'!I1179)</f>
        <v>0</v>
      </c>
      <c r="J1179" s="98">
        <f>SUM('2. NCCF CAD'!J1179,'3. NCCF USD'!J1179,'4. NCCF EUR'!J1179,'5. NCCF GBP'!J1179,'6. NCCF Autres (inclus)'!J1179)</f>
        <v>0</v>
      </c>
      <c r="K1179" s="104">
        <f>SUM('2. NCCF CAD'!K1179,'3. NCCF USD'!K1179,'4. NCCF EUR'!K1179,'5. NCCF GBP'!K1179,'6. NCCF Autres (inclus)'!K1179)</f>
        <v>0</v>
      </c>
      <c r="L1179" s="391">
        <f>SUM('2. NCCF CAD'!L1179,'3. NCCF USD'!L1179,'4. NCCF EUR'!L1179,'5. NCCF GBP'!L1179,'6. NCCF Autres (inclus)'!L1179)</f>
        <v>0</v>
      </c>
      <c r="M1179" s="104">
        <f>SUM('2. NCCF CAD'!M1179,'3. NCCF USD'!M1179,'4. NCCF EUR'!M1179,'5. NCCF GBP'!M1179,'6. NCCF Autres (inclus)'!M1179)</f>
        <v>0</v>
      </c>
      <c r="N1179" s="98">
        <f>SUM('2. NCCF CAD'!N1179,'3. NCCF USD'!N1179,'4. NCCF EUR'!N1179,'5. NCCF GBP'!N1179,'6. NCCF Autres (inclus)'!N1179)</f>
        <v>0</v>
      </c>
      <c r="O1179" s="102">
        <f>SUM('2. NCCF CAD'!O1179,'3. NCCF USD'!O1179,'4. NCCF EUR'!O1179,'5. NCCF GBP'!O1179,'6. NCCF Autres (inclus)'!O1179)</f>
        <v>0</v>
      </c>
      <c r="P1179" s="98">
        <f>SUM('2. NCCF CAD'!P1179,'3. NCCF USD'!P1179,'4. NCCF EUR'!P1179,'5. NCCF GBP'!P1179,'6. NCCF Autres (inclus)'!P1179)</f>
        <v>0</v>
      </c>
      <c r="Q1179" s="104">
        <f>SUM('2. NCCF CAD'!Q1179,'3. NCCF USD'!Q1179,'4. NCCF EUR'!Q1179,'5. NCCF GBP'!Q1179,'6. NCCF Autres (inclus)'!Q1179)</f>
        <v>0</v>
      </c>
      <c r="R1179" s="98">
        <f>SUM('2. NCCF CAD'!R1179,'3. NCCF USD'!R1179,'4. NCCF EUR'!R1179,'5. NCCF GBP'!R1179,'6. NCCF Autres (inclus)'!R1179)</f>
        <v>0</v>
      </c>
      <c r="S1179" s="98">
        <f>SUM('2. NCCF CAD'!S1179,'3. NCCF USD'!S1179,'4. NCCF EUR'!S1179,'5. NCCF GBP'!S1179,'6. NCCF Autres (inclus)'!S1179)</f>
        <v>0</v>
      </c>
      <c r="T1179" s="102">
        <f>SUM('2. NCCF CAD'!T1179,'3. NCCF USD'!T1179,'4. NCCF EUR'!T1179,'5. NCCF GBP'!T1179,'6. NCCF Autres (inclus)'!T1179)</f>
        <v>0</v>
      </c>
      <c r="U1179" s="98">
        <f>SUM('2. NCCF CAD'!U1179,'3. NCCF USD'!U1179,'4. NCCF EUR'!U1179,'5. NCCF GBP'!U1179,'6. NCCF Autres (inclus)'!U1179)</f>
        <v>0</v>
      </c>
      <c r="V1179" s="104">
        <f>SUM('2. NCCF CAD'!V1179,'3. NCCF USD'!V1179,'4. NCCF EUR'!V1179,'5. NCCF GBP'!V1179,'6. NCCF Autres (inclus)'!V1179)</f>
        <v>0</v>
      </c>
      <c r="W1179" s="37">
        <f>SUM('2. NCCF CAD'!W1179,'3. NCCF USD'!W1179,'4. NCCF EUR'!W1179,'5. NCCF GBP'!W1179,'6. NCCF Autres (inclus)'!W1179)</f>
        <v>0</v>
      </c>
      <c r="Y1179"/>
    </row>
    <row r="1180" spans="1:25" outlineLevel="1" x14ac:dyDescent="0.25">
      <c r="A1180" s="212"/>
      <c r="B1180" s="479"/>
      <c r="C1180" s="272"/>
      <c r="D1180" s="272"/>
      <c r="E1180" s="273"/>
      <c r="F1180" s="274" t="s">
        <v>240</v>
      </c>
      <c r="G1180" s="101">
        <f>SUM('2. NCCF CAD'!G1180,'3. NCCF USD'!G1180,'4. NCCF EUR'!G1180,'5. NCCF GBP'!G1180,'6. NCCF Autres (inclus)'!G1180)</f>
        <v>0</v>
      </c>
      <c r="H1180" s="102">
        <f>SUM('2. NCCF CAD'!H1180,'3. NCCF USD'!H1180,'4. NCCF EUR'!H1180,'5. NCCF GBP'!H1180,'6. NCCF Autres (inclus)'!H1180)</f>
        <v>0</v>
      </c>
      <c r="I1180" s="98">
        <f>SUM('2. NCCF CAD'!I1180,'3. NCCF USD'!I1180,'4. NCCF EUR'!I1180,'5. NCCF GBP'!I1180,'6. NCCF Autres (inclus)'!I1180)</f>
        <v>0</v>
      </c>
      <c r="J1180" s="98">
        <f>SUM('2. NCCF CAD'!J1180,'3. NCCF USD'!J1180,'4. NCCF EUR'!J1180,'5. NCCF GBP'!J1180,'6. NCCF Autres (inclus)'!J1180)</f>
        <v>0</v>
      </c>
      <c r="K1180" s="104">
        <f>SUM('2. NCCF CAD'!K1180,'3. NCCF USD'!K1180,'4. NCCF EUR'!K1180,'5. NCCF GBP'!K1180,'6. NCCF Autres (inclus)'!K1180)</f>
        <v>0</v>
      </c>
      <c r="L1180" s="391">
        <f>SUM('2. NCCF CAD'!L1180,'3. NCCF USD'!L1180,'4. NCCF EUR'!L1180,'5. NCCF GBP'!L1180,'6. NCCF Autres (inclus)'!L1180)</f>
        <v>0</v>
      </c>
      <c r="M1180" s="396">
        <f>SUM('2. NCCF CAD'!M1180,'3. NCCF USD'!M1180,'4. NCCF EUR'!M1180,'5. NCCF GBP'!M1180,'6. NCCF Autres (inclus)'!M1180)</f>
        <v>0</v>
      </c>
      <c r="N1180" s="98">
        <f>SUM('2. NCCF CAD'!N1180,'3. NCCF USD'!N1180,'4. NCCF EUR'!N1180,'5. NCCF GBP'!N1180,'6. NCCF Autres (inclus)'!N1180)</f>
        <v>0</v>
      </c>
      <c r="O1180" s="102">
        <f>SUM('2. NCCF CAD'!O1180,'3. NCCF USD'!O1180,'4. NCCF EUR'!O1180,'5. NCCF GBP'!O1180,'6. NCCF Autres (inclus)'!O1180)</f>
        <v>0</v>
      </c>
      <c r="P1180" s="98">
        <f>SUM('2. NCCF CAD'!P1180,'3. NCCF USD'!P1180,'4. NCCF EUR'!P1180,'5. NCCF GBP'!P1180,'6. NCCF Autres (inclus)'!P1180)</f>
        <v>0</v>
      </c>
      <c r="Q1180" s="104">
        <f>SUM('2. NCCF CAD'!Q1180,'3. NCCF USD'!Q1180,'4. NCCF EUR'!Q1180,'5. NCCF GBP'!Q1180,'6. NCCF Autres (inclus)'!Q1180)</f>
        <v>0</v>
      </c>
      <c r="R1180" s="98">
        <f>SUM('2. NCCF CAD'!R1180,'3. NCCF USD'!R1180,'4. NCCF EUR'!R1180,'5. NCCF GBP'!R1180,'6. NCCF Autres (inclus)'!R1180)</f>
        <v>0</v>
      </c>
      <c r="S1180" s="98">
        <f>SUM('2. NCCF CAD'!S1180,'3. NCCF USD'!S1180,'4. NCCF EUR'!S1180,'5. NCCF GBP'!S1180,'6. NCCF Autres (inclus)'!S1180)</f>
        <v>0</v>
      </c>
      <c r="T1180" s="102">
        <f>SUM('2. NCCF CAD'!T1180,'3. NCCF USD'!T1180,'4. NCCF EUR'!T1180,'5. NCCF GBP'!T1180,'6. NCCF Autres (inclus)'!T1180)</f>
        <v>0</v>
      </c>
      <c r="U1180" s="98">
        <f>SUM('2. NCCF CAD'!U1180,'3. NCCF USD'!U1180,'4. NCCF EUR'!U1180,'5. NCCF GBP'!U1180,'6. NCCF Autres (inclus)'!U1180)</f>
        <v>0</v>
      </c>
      <c r="V1180" s="104">
        <f>SUM('2. NCCF CAD'!V1180,'3. NCCF USD'!V1180,'4. NCCF EUR'!V1180,'5. NCCF GBP'!V1180,'6. NCCF Autres (inclus)'!V1180)</f>
        <v>0</v>
      </c>
      <c r="W1180" s="37">
        <f>SUM('2. NCCF CAD'!W1180,'3. NCCF USD'!W1180,'4. NCCF EUR'!W1180,'5. NCCF GBP'!W1180,'6. NCCF Autres (inclus)'!W1180)</f>
        <v>0</v>
      </c>
      <c r="Y1180"/>
    </row>
    <row r="1181" spans="1:25" x14ac:dyDescent="0.25">
      <c r="A1181" s="212"/>
      <c r="B1181" s="479"/>
      <c r="C1181" s="272"/>
      <c r="D1181" s="272"/>
      <c r="E1181" s="273" t="s">
        <v>241</v>
      </c>
      <c r="F1181" s="273"/>
      <c r="G1181" s="367">
        <f t="shared" ref="G1181:W1181" si="263">SUBTOTAL(9,G1182:G1184)</f>
        <v>0</v>
      </c>
      <c r="H1181" s="368">
        <f t="shared" si="263"/>
        <v>0</v>
      </c>
      <c r="I1181" s="369">
        <f t="shared" si="263"/>
        <v>0</v>
      </c>
      <c r="J1181" s="369">
        <f t="shared" si="263"/>
        <v>0</v>
      </c>
      <c r="K1181" s="370">
        <f t="shared" si="263"/>
        <v>0</v>
      </c>
      <c r="L1181" s="364">
        <f t="shared" si="263"/>
        <v>0</v>
      </c>
      <c r="M1181" s="364">
        <f t="shared" si="263"/>
        <v>0</v>
      </c>
      <c r="N1181" s="364">
        <f t="shared" si="263"/>
        <v>0</v>
      </c>
      <c r="O1181" s="364">
        <f t="shared" si="263"/>
        <v>0</v>
      </c>
      <c r="P1181" s="364">
        <f t="shared" si="263"/>
        <v>0</v>
      </c>
      <c r="Q1181" s="364">
        <f t="shared" si="263"/>
        <v>0</v>
      </c>
      <c r="R1181" s="364">
        <f t="shared" si="263"/>
        <v>0</v>
      </c>
      <c r="S1181" s="364">
        <f t="shared" si="263"/>
        <v>0</v>
      </c>
      <c r="T1181" s="364">
        <f t="shared" si="263"/>
        <v>0</v>
      </c>
      <c r="U1181" s="364">
        <f t="shared" si="263"/>
        <v>0</v>
      </c>
      <c r="V1181" s="364">
        <f t="shared" si="263"/>
        <v>0</v>
      </c>
      <c r="W1181" s="366">
        <f t="shared" si="263"/>
        <v>0</v>
      </c>
      <c r="Y1181"/>
    </row>
    <row r="1182" spans="1:25" outlineLevel="1" x14ac:dyDescent="0.25">
      <c r="A1182" s="212"/>
      <c r="B1182" s="465"/>
      <c r="C1182" s="273"/>
      <c r="D1182" s="272"/>
      <c r="E1182" s="275"/>
      <c r="F1182" s="277" t="s">
        <v>242</v>
      </c>
      <c r="G1182" s="101">
        <f>SUM('2. NCCF CAD'!G1182,'3. NCCF USD'!G1182,'4. NCCF EUR'!G1182,'5. NCCF GBP'!G1182,'6. NCCF Autres (inclus)'!G1182)</f>
        <v>0</v>
      </c>
      <c r="H1182" s="102">
        <f>SUM('2. NCCF CAD'!H1182,'3. NCCF USD'!H1182,'4. NCCF EUR'!H1182,'5. NCCF GBP'!H1182,'6. NCCF Autres (inclus)'!H1182)</f>
        <v>0</v>
      </c>
      <c r="I1182" s="102">
        <f>SUM('2. NCCF CAD'!I1182,'3. NCCF USD'!I1182,'4. NCCF EUR'!I1182,'5. NCCF GBP'!I1182,'6. NCCF Autres (inclus)'!I1182)</f>
        <v>0</v>
      </c>
      <c r="J1182" s="36">
        <f>SUM('2. NCCF CAD'!J1182,'3. NCCF USD'!J1182,'4. NCCF EUR'!J1182,'5. NCCF GBP'!J1182,'6. NCCF Autres (inclus)'!J1182)</f>
        <v>0</v>
      </c>
      <c r="K1182" s="106">
        <f>SUM('2. NCCF CAD'!K1182,'3. NCCF USD'!K1182,'4. NCCF EUR'!K1182,'5. NCCF GBP'!K1182,'6. NCCF Autres (inclus)'!K1182)</f>
        <v>0</v>
      </c>
      <c r="L1182" s="102">
        <f>SUM('2. NCCF CAD'!L1182,'3. NCCF USD'!L1182,'4. NCCF EUR'!L1182,'5. NCCF GBP'!L1182,'6. NCCF Autres (inclus)'!L1182)</f>
        <v>0</v>
      </c>
      <c r="M1182" s="36">
        <f>SUM('2. NCCF CAD'!M1182,'3. NCCF USD'!M1182,'4. NCCF EUR'!M1182,'5. NCCF GBP'!M1182,'6. NCCF Autres (inclus)'!M1182)</f>
        <v>0</v>
      </c>
      <c r="N1182" s="98">
        <f>SUM('2. NCCF CAD'!N1182,'3. NCCF USD'!N1182,'4. NCCF EUR'!N1182,'5. NCCF GBP'!N1182,'6. NCCF Autres (inclus)'!N1182)</f>
        <v>0</v>
      </c>
      <c r="O1182" s="102">
        <f>SUM('2. NCCF CAD'!O1182,'3. NCCF USD'!O1182,'4. NCCF EUR'!O1182,'5. NCCF GBP'!O1182,'6. NCCF Autres (inclus)'!O1182)</f>
        <v>0</v>
      </c>
      <c r="P1182" s="102">
        <f>SUM('2. NCCF CAD'!P1182,'3. NCCF USD'!P1182,'4. NCCF EUR'!P1182,'5. NCCF GBP'!P1182,'6. NCCF Autres (inclus)'!P1182)</f>
        <v>0</v>
      </c>
      <c r="Q1182" s="36">
        <f>SUM('2. NCCF CAD'!Q1182,'3. NCCF USD'!Q1182,'4. NCCF EUR'!Q1182,'5. NCCF GBP'!Q1182,'6. NCCF Autres (inclus)'!Q1182)</f>
        <v>0</v>
      </c>
      <c r="R1182" s="98">
        <f>SUM('2. NCCF CAD'!R1182,'3. NCCF USD'!R1182,'4. NCCF EUR'!R1182,'5. NCCF GBP'!R1182,'6. NCCF Autres (inclus)'!R1182)</f>
        <v>0</v>
      </c>
      <c r="S1182" s="102">
        <f>SUM('2. NCCF CAD'!S1182,'3. NCCF USD'!S1182,'4. NCCF EUR'!S1182,'5. NCCF GBP'!S1182,'6. NCCF Autres (inclus)'!S1182)</f>
        <v>0</v>
      </c>
      <c r="T1182" s="102">
        <f>SUM('2. NCCF CAD'!T1182,'3. NCCF USD'!T1182,'4. NCCF EUR'!T1182,'5. NCCF GBP'!T1182,'6. NCCF Autres (inclus)'!T1182)</f>
        <v>0</v>
      </c>
      <c r="U1182" s="102">
        <f>SUM('2. NCCF CAD'!U1182,'3. NCCF USD'!U1182,'4. NCCF EUR'!U1182,'5. NCCF GBP'!U1182,'6. NCCF Autres (inclus)'!U1182)</f>
        <v>0</v>
      </c>
      <c r="V1182" s="36">
        <f>SUM('2. NCCF CAD'!V1182,'3. NCCF USD'!V1182,'4. NCCF EUR'!V1182,'5. NCCF GBP'!V1182,'6. NCCF Autres (inclus)'!V1182)</f>
        <v>0</v>
      </c>
      <c r="W1182" s="37">
        <f>SUM('2. NCCF CAD'!W1182,'3. NCCF USD'!W1182,'4. NCCF EUR'!W1182,'5. NCCF GBP'!W1182,'6. NCCF Autres (inclus)'!W1182)</f>
        <v>0</v>
      </c>
      <c r="Y1182"/>
    </row>
    <row r="1183" spans="1:25" outlineLevel="1" x14ac:dyDescent="0.25">
      <c r="A1183" s="212"/>
      <c r="B1183" s="465"/>
      <c r="C1183" s="273"/>
      <c r="D1183" s="272"/>
      <c r="E1183" s="275"/>
      <c r="F1183" s="277" t="s">
        <v>243</v>
      </c>
      <c r="G1183" s="101">
        <f>SUM('2. NCCF CAD'!G1183,'3. NCCF USD'!G1183,'4. NCCF EUR'!G1183,'5. NCCF GBP'!G1183,'6. NCCF Autres (inclus)'!G1183)</f>
        <v>0</v>
      </c>
      <c r="H1183" s="102">
        <f>SUM('2. NCCF CAD'!H1183,'3. NCCF USD'!H1183,'4. NCCF EUR'!H1183,'5. NCCF GBP'!H1183,'6. NCCF Autres (inclus)'!H1183)</f>
        <v>0</v>
      </c>
      <c r="I1183" s="102">
        <f>SUM('2. NCCF CAD'!I1183,'3. NCCF USD'!I1183,'4. NCCF EUR'!I1183,'5. NCCF GBP'!I1183,'6. NCCF Autres (inclus)'!I1183)</f>
        <v>0</v>
      </c>
      <c r="J1183" s="36">
        <f>SUM('2. NCCF CAD'!J1183,'3. NCCF USD'!J1183,'4. NCCF EUR'!J1183,'5. NCCF GBP'!J1183,'6. NCCF Autres (inclus)'!J1183)</f>
        <v>0</v>
      </c>
      <c r="K1183" s="106">
        <f>SUM('2. NCCF CAD'!K1183,'3. NCCF USD'!K1183,'4. NCCF EUR'!K1183,'5. NCCF GBP'!K1183,'6. NCCF Autres (inclus)'!K1183)</f>
        <v>0</v>
      </c>
      <c r="L1183" s="102">
        <f>SUM('2. NCCF CAD'!L1183,'3. NCCF USD'!L1183,'4. NCCF EUR'!L1183,'5. NCCF GBP'!L1183,'6. NCCF Autres (inclus)'!L1183)</f>
        <v>0</v>
      </c>
      <c r="M1183" s="36">
        <f>SUM('2. NCCF CAD'!M1183,'3. NCCF USD'!M1183,'4. NCCF EUR'!M1183,'5. NCCF GBP'!M1183,'6. NCCF Autres (inclus)'!M1183)</f>
        <v>0</v>
      </c>
      <c r="N1183" s="98">
        <f>SUM('2. NCCF CAD'!N1183,'3. NCCF USD'!N1183,'4. NCCF EUR'!N1183,'5. NCCF GBP'!N1183,'6. NCCF Autres (inclus)'!N1183)</f>
        <v>0</v>
      </c>
      <c r="O1183" s="102">
        <f>SUM('2. NCCF CAD'!O1183,'3. NCCF USD'!O1183,'4. NCCF EUR'!O1183,'5. NCCF GBP'!O1183,'6. NCCF Autres (inclus)'!O1183)</f>
        <v>0</v>
      </c>
      <c r="P1183" s="102">
        <f>SUM('2. NCCF CAD'!P1183,'3. NCCF USD'!P1183,'4. NCCF EUR'!P1183,'5. NCCF GBP'!P1183,'6. NCCF Autres (inclus)'!P1183)</f>
        <v>0</v>
      </c>
      <c r="Q1183" s="36">
        <f>SUM('2. NCCF CAD'!Q1183,'3. NCCF USD'!Q1183,'4. NCCF EUR'!Q1183,'5. NCCF GBP'!Q1183,'6. NCCF Autres (inclus)'!Q1183)</f>
        <v>0</v>
      </c>
      <c r="R1183" s="98">
        <f>SUM('2. NCCF CAD'!R1183,'3. NCCF USD'!R1183,'4. NCCF EUR'!R1183,'5. NCCF GBP'!R1183,'6. NCCF Autres (inclus)'!R1183)</f>
        <v>0</v>
      </c>
      <c r="S1183" s="102">
        <f>SUM('2. NCCF CAD'!S1183,'3. NCCF USD'!S1183,'4. NCCF EUR'!S1183,'5. NCCF GBP'!S1183,'6. NCCF Autres (inclus)'!S1183)</f>
        <v>0</v>
      </c>
      <c r="T1183" s="102">
        <f>SUM('2. NCCF CAD'!T1183,'3. NCCF USD'!T1183,'4. NCCF EUR'!T1183,'5. NCCF GBP'!T1183,'6. NCCF Autres (inclus)'!T1183)</f>
        <v>0</v>
      </c>
      <c r="U1183" s="102">
        <f>SUM('2. NCCF CAD'!U1183,'3. NCCF USD'!U1183,'4. NCCF EUR'!U1183,'5. NCCF GBP'!U1183,'6. NCCF Autres (inclus)'!U1183)</f>
        <v>0</v>
      </c>
      <c r="V1183" s="36">
        <f>SUM('2. NCCF CAD'!V1183,'3. NCCF USD'!V1183,'4. NCCF EUR'!V1183,'5. NCCF GBP'!V1183,'6. NCCF Autres (inclus)'!V1183)</f>
        <v>0</v>
      </c>
      <c r="W1183" s="37">
        <f>SUM('2. NCCF CAD'!W1183,'3. NCCF USD'!W1183,'4. NCCF EUR'!W1183,'5. NCCF GBP'!W1183,'6. NCCF Autres (inclus)'!W1183)</f>
        <v>0</v>
      </c>
      <c r="Y1183"/>
    </row>
    <row r="1184" spans="1:25" x14ac:dyDescent="0.25">
      <c r="A1184" s="212"/>
      <c r="B1184" s="479"/>
      <c r="C1184" s="272" t="s">
        <v>244</v>
      </c>
      <c r="D1184" s="275"/>
      <c r="E1184" s="273"/>
      <c r="F1184" s="273"/>
      <c r="G1184" s="52"/>
      <c r="H1184" s="33"/>
      <c r="I1184" s="33"/>
      <c r="J1184" s="33"/>
      <c r="K1184" s="35"/>
      <c r="L1184" s="33"/>
      <c r="M1184" s="33"/>
      <c r="N1184" s="33"/>
      <c r="O1184" s="33"/>
      <c r="P1184" s="33"/>
      <c r="Q1184" s="33"/>
      <c r="R1184" s="33"/>
      <c r="S1184" s="33"/>
      <c r="T1184" s="33"/>
      <c r="U1184" s="33"/>
      <c r="V1184" s="33"/>
      <c r="W1184" s="40"/>
      <c r="Y1184"/>
    </row>
    <row r="1185" spans="1:25" x14ac:dyDescent="0.25">
      <c r="A1185" s="212"/>
      <c r="B1185" s="479"/>
      <c r="C1185" s="272"/>
      <c r="D1185" s="272" t="s">
        <v>245</v>
      </c>
      <c r="E1185" s="273"/>
      <c r="F1185" s="273"/>
      <c r="G1185" s="52">
        <f t="shared" ref="G1185:W1185" si="264">SUBTOTAL(9,G1186:G1191)</f>
        <v>0</v>
      </c>
      <c r="H1185" s="33">
        <f t="shared" si="264"/>
        <v>0</v>
      </c>
      <c r="I1185" s="33">
        <f t="shared" si="264"/>
        <v>0</v>
      </c>
      <c r="J1185" s="33">
        <f t="shared" si="264"/>
        <v>0</v>
      </c>
      <c r="K1185" s="35">
        <f t="shared" si="264"/>
        <v>0</v>
      </c>
      <c r="L1185" s="33">
        <f t="shared" si="264"/>
        <v>0</v>
      </c>
      <c r="M1185" s="33">
        <f t="shared" si="264"/>
        <v>0</v>
      </c>
      <c r="N1185" s="33">
        <f t="shared" si="264"/>
        <v>0</v>
      </c>
      <c r="O1185" s="33">
        <f t="shared" si="264"/>
        <v>0</v>
      </c>
      <c r="P1185" s="33">
        <f t="shared" si="264"/>
        <v>0</v>
      </c>
      <c r="Q1185" s="33">
        <f t="shared" si="264"/>
        <v>0</v>
      </c>
      <c r="R1185" s="33">
        <f t="shared" si="264"/>
        <v>0</v>
      </c>
      <c r="S1185" s="33">
        <f t="shared" si="264"/>
        <v>0</v>
      </c>
      <c r="T1185" s="33">
        <f t="shared" si="264"/>
        <v>0</v>
      </c>
      <c r="U1185" s="33">
        <f t="shared" si="264"/>
        <v>0</v>
      </c>
      <c r="V1185" s="33">
        <f t="shared" si="264"/>
        <v>0</v>
      </c>
      <c r="W1185" s="40">
        <f t="shared" si="264"/>
        <v>0</v>
      </c>
      <c r="Y1185"/>
    </row>
    <row r="1186" spans="1:25" outlineLevel="1" x14ac:dyDescent="0.25">
      <c r="A1186" s="212"/>
      <c r="B1186" s="465"/>
      <c r="C1186" s="273"/>
      <c r="D1186" s="272"/>
      <c r="E1186" s="275"/>
      <c r="F1186" s="277" t="s">
        <v>246</v>
      </c>
      <c r="G1186" s="101">
        <f>SUM('2. NCCF CAD'!G1186,'3. NCCF USD'!G1186,'4. NCCF EUR'!G1186,'5. NCCF GBP'!G1186,'6. NCCF Autres (inclus)'!G1186)</f>
        <v>0</v>
      </c>
      <c r="H1186" s="102">
        <f>SUM('2. NCCF CAD'!H1186,'3. NCCF USD'!H1186,'4. NCCF EUR'!H1186,'5. NCCF GBP'!H1186,'6. NCCF Autres (inclus)'!H1186)</f>
        <v>0</v>
      </c>
      <c r="I1186" s="102">
        <f>SUM('2. NCCF CAD'!I1186,'3. NCCF USD'!I1186,'4. NCCF EUR'!I1186,'5. NCCF GBP'!I1186,'6. NCCF Autres (inclus)'!I1186)</f>
        <v>0</v>
      </c>
      <c r="J1186" s="36">
        <f>SUM('2. NCCF CAD'!J1186,'3. NCCF USD'!J1186,'4. NCCF EUR'!J1186,'5. NCCF GBP'!J1186,'6. NCCF Autres (inclus)'!J1186)</f>
        <v>0</v>
      </c>
      <c r="K1186" s="106">
        <f>SUM('2. NCCF CAD'!K1186,'3. NCCF USD'!K1186,'4. NCCF EUR'!K1186,'5. NCCF GBP'!K1186,'6. NCCF Autres (inclus)'!K1186)</f>
        <v>0</v>
      </c>
      <c r="L1186" s="102">
        <f>SUM('2. NCCF CAD'!L1186,'3. NCCF USD'!L1186,'4. NCCF EUR'!L1186,'5. NCCF GBP'!L1186,'6. NCCF Autres (inclus)'!L1186)</f>
        <v>0</v>
      </c>
      <c r="M1186" s="36">
        <f>SUM('2. NCCF CAD'!M1186,'3. NCCF USD'!M1186,'4. NCCF EUR'!M1186,'5. NCCF GBP'!M1186,'6. NCCF Autres (inclus)'!M1186)</f>
        <v>0</v>
      </c>
      <c r="N1186" s="98">
        <f>SUM('2. NCCF CAD'!N1186,'3. NCCF USD'!N1186,'4. NCCF EUR'!N1186,'5. NCCF GBP'!N1186,'6. NCCF Autres (inclus)'!N1186)</f>
        <v>0</v>
      </c>
      <c r="O1186" s="102">
        <f>SUM('2. NCCF CAD'!O1186,'3. NCCF USD'!O1186,'4. NCCF EUR'!O1186,'5. NCCF GBP'!O1186,'6. NCCF Autres (inclus)'!O1186)</f>
        <v>0</v>
      </c>
      <c r="P1186" s="102">
        <f>SUM('2. NCCF CAD'!P1186,'3. NCCF USD'!P1186,'4. NCCF EUR'!P1186,'5. NCCF GBP'!P1186,'6. NCCF Autres (inclus)'!P1186)</f>
        <v>0</v>
      </c>
      <c r="Q1186" s="36">
        <f>SUM('2. NCCF CAD'!Q1186,'3. NCCF USD'!Q1186,'4. NCCF EUR'!Q1186,'5. NCCF GBP'!Q1186,'6. NCCF Autres (inclus)'!Q1186)</f>
        <v>0</v>
      </c>
      <c r="R1186" s="98">
        <f>SUM('2. NCCF CAD'!R1186,'3. NCCF USD'!R1186,'4. NCCF EUR'!R1186,'5. NCCF GBP'!R1186,'6. NCCF Autres (inclus)'!R1186)</f>
        <v>0</v>
      </c>
      <c r="S1186" s="102">
        <f>SUM('2. NCCF CAD'!S1186,'3. NCCF USD'!S1186,'4. NCCF EUR'!S1186,'5. NCCF GBP'!S1186,'6. NCCF Autres (inclus)'!S1186)</f>
        <v>0</v>
      </c>
      <c r="T1186" s="102">
        <f>SUM('2. NCCF CAD'!T1186,'3. NCCF USD'!T1186,'4. NCCF EUR'!T1186,'5. NCCF GBP'!T1186,'6. NCCF Autres (inclus)'!T1186)</f>
        <v>0</v>
      </c>
      <c r="U1186" s="102">
        <f>SUM('2. NCCF CAD'!U1186,'3. NCCF USD'!U1186,'4. NCCF EUR'!U1186,'5. NCCF GBP'!U1186,'6. NCCF Autres (inclus)'!U1186)</f>
        <v>0</v>
      </c>
      <c r="V1186" s="36">
        <f>SUM('2. NCCF CAD'!V1186,'3. NCCF USD'!V1186,'4. NCCF EUR'!V1186,'5. NCCF GBP'!V1186,'6. NCCF Autres (inclus)'!V1186)</f>
        <v>0</v>
      </c>
      <c r="W1186" s="37">
        <f>SUM('2. NCCF CAD'!W1186,'3. NCCF USD'!W1186,'4. NCCF EUR'!W1186,'5. NCCF GBP'!W1186,'6. NCCF Autres (inclus)'!W1186)</f>
        <v>0</v>
      </c>
      <c r="Y1186"/>
    </row>
    <row r="1187" spans="1:25" outlineLevel="1" x14ac:dyDescent="0.25">
      <c r="A1187" s="212"/>
      <c r="B1187" s="479"/>
      <c r="C1187" s="273"/>
      <c r="D1187" s="273"/>
      <c r="E1187" s="275"/>
      <c r="F1187" s="274" t="s">
        <v>247</v>
      </c>
      <c r="G1187" s="101">
        <f>SUM('2. NCCF CAD'!G1187,'3. NCCF USD'!G1187,'4. NCCF EUR'!G1187,'5. NCCF GBP'!G1187,'6. NCCF Autres (inclus)'!G1187)</f>
        <v>0</v>
      </c>
      <c r="H1187" s="102">
        <f>SUM('2. NCCF CAD'!H1187,'3. NCCF USD'!H1187,'4. NCCF EUR'!H1187,'5. NCCF GBP'!H1187,'6. NCCF Autres (inclus)'!H1187)</f>
        <v>0</v>
      </c>
      <c r="I1187" s="98">
        <f>SUM('2. NCCF CAD'!I1187,'3. NCCF USD'!I1187,'4. NCCF EUR'!I1187,'5. NCCF GBP'!I1187,'6. NCCF Autres (inclus)'!I1187)</f>
        <v>0</v>
      </c>
      <c r="J1187" s="98">
        <f>SUM('2. NCCF CAD'!J1187,'3. NCCF USD'!J1187,'4. NCCF EUR'!J1187,'5. NCCF GBP'!J1187,'6. NCCF Autres (inclus)'!J1187)</f>
        <v>0</v>
      </c>
      <c r="K1187" s="104">
        <f>SUM('2. NCCF CAD'!K1187,'3. NCCF USD'!K1187,'4. NCCF EUR'!K1187,'5. NCCF GBP'!K1187,'6. NCCF Autres (inclus)'!K1187)</f>
        <v>0</v>
      </c>
      <c r="L1187" s="105">
        <f>SUM('2. NCCF CAD'!L1187,'3. NCCF USD'!L1187,'4. NCCF EUR'!L1187,'5. NCCF GBP'!L1187,'6. NCCF Autres (inclus)'!L1187)</f>
        <v>0</v>
      </c>
      <c r="M1187" s="98">
        <f>SUM('2. NCCF CAD'!M1187,'3. NCCF USD'!M1187,'4. NCCF EUR'!M1187,'5. NCCF GBP'!M1187,'6. NCCF Autres (inclus)'!M1187)</f>
        <v>0</v>
      </c>
      <c r="N1187" s="98">
        <f>SUM('2. NCCF CAD'!N1187,'3. NCCF USD'!N1187,'4. NCCF EUR'!N1187,'5. NCCF GBP'!N1187,'6. NCCF Autres (inclus)'!N1187)</f>
        <v>0</v>
      </c>
      <c r="O1187" s="98">
        <f>SUM('2. NCCF CAD'!O1187,'3. NCCF USD'!O1187,'4. NCCF EUR'!O1187,'5. NCCF GBP'!O1187,'6. NCCF Autres (inclus)'!O1187)</f>
        <v>0</v>
      </c>
      <c r="P1187" s="98">
        <f>SUM('2. NCCF CAD'!P1187,'3. NCCF USD'!P1187,'4. NCCF EUR'!P1187,'5. NCCF GBP'!P1187,'6. NCCF Autres (inclus)'!P1187)</f>
        <v>0</v>
      </c>
      <c r="Q1187" s="104">
        <f>SUM('2. NCCF CAD'!Q1187,'3. NCCF USD'!Q1187,'4. NCCF EUR'!Q1187,'5. NCCF GBP'!Q1187,'6. NCCF Autres (inclus)'!Q1187)</f>
        <v>0</v>
      </c>
      <c r="R1187" s="98">
        <f>SUM('2. NCCF CAD'!R1187,'3. NCCF USD'!R1187,'4. NCCF EUR'!R1187,'5. NCCF GBP'!R1187,'6. NCCF Autres (inclus)'!R1187)</f>
        <v>0</v>
      </c>
      <c r="S1187" s="98">
        <f>SUM('2. NCCF CAD'!S1187,'3. NCCF USD'!S1187,'4. NCCF EUR'!S1187,'5. NCCF GBP'!S1187,'6. NCCF Autres (inclus)'!S1187)</f>
        <v>0</v>
      </c>
      <c r="T1187" s="102">
        <f>SUM('2. NCCF CAD'!T1187,'3. NCCF USD'!T1187,'4. NCCF EUR'!T1187,'5. NCCF GBP'!T1187,'6. NCCF Autres (inclus)'!T1187)</f>
        <v>0</v>
      </c>
      <c r="U1187" s="98">
        <f>SUM('2. NCCF CAD'!U1187,'3. NCCF USD'!U1187,'4. NCCF EUR'!U1187,'5. NCCF GBP'!U1187,'6. NCCF Autres (inclus)'!U1187)</f>
        <v>0</v>
      </c>
      <c r="V1187" s="104">
        <f>SUM('2. NCCF CAD'!V1187,'3. NCCF USD'!V1187,'4. NCCF EUR'!V1187,'5. NCCF GBP'!V1187,'6. NCCF Autres (inclus)'!V1187)</f>
        <v>0</v>
      </c>
      <c r="W1187" s="37">
        <f>SUM('2. NCCF CAD'!W1187,'3. NCCF USD'!W1187,'4. NCCF EUR'!W1187,'5. NCCF GBP'!W1187,'6. NCCF Autres (inclus)'!W1187)</f>
        <v>0</v>
      </c>
      <c r="Y1187"/>
    </row>
    <row r="1188" spans="1:25" outlineLevel="1" x14ac:dyDescent="0.25">
      <c r="A1188" s="212"/>
      <c r="B1188" s="479"/>
      <c r="C1188" s="273"/>
      <c r="D1188" s="273"/>
      <c r="E1188" s="275"/>
      <c r="F1188" s="274" t="s">
        <v>248</v>
      </c>
      <c r="G1188" s="101">
        <f>SUM('2. NCCF CAD'!G1188,'3. NCCF USD'!G1188,'4. NCCF EUR'!G1188,'5. NCCF GBP'!G1188,'6. NCCF Autres (inclus)'!G1188)</f>
        <v>0</v>
      </c>
      <c r="H1188" s="102">
        <f>SUM('2. NCCF CAD'!H1188,'3. NCCF USD'!H1188,'4. NCCF EUR'!H1188,'5. NCCF GBP'!H1188,'6. NCCF Autres (inclus)'!H1188)</f>
        <v>0</v>
      </c>
      <c r="I1188" s="98">
        <f>SUM('2. NCCF CAD'!I1188,'3. NCCF USD'!I1188,'4. NCCF EUR'!I1188,'5. NCCF GBP'!I1188,'6. NCCF Autres (inclus)'!I1188)</f>
        <v>0</v>
      </c>
      <c r="J1188" s="98">
        <f>SUM('2. NCCF CAD'!J1188,'3. NCCF USD'!J1188,'4. NCCF EUR'!J1188,'5. NCCF GBP'!J1188,'6. NCCF Autres (inclus)'!J1188)</f>
        <v>0</v>
      </c>
      <c r="K1188" s="104">
        <f>SUM('2. NCCF CAD'!K1188,'3. NCCF USD'!K1188,'4. NCCF EUR'!K1188,'5. NCCF GBP'!K1188,'6. NCCF Autres (inclus)'!K1188)</f>
        <v>0</v>
      </c>
      <c r="L1188" s="105">
        <f>SUM('2. NCCF CAD'!L1188,'3. NCCF USD'!L1188,'4. NCCF EUR'!L1188,'5. NCCF GBP'!L1188,'6. NCCF Autres (inclus)'!L1188)</f>
        <v>0</v>
      </c>
      <c r="M1188" s="98">
        <f>SUM('2. NCCF CAD'!M1188,'3. NCCF USD'!M1188,'4. NCCF EUR'!M1188,'5. NCCF GBP'!M1188,'6. NCCF Autres (inclus)'!M1188)</f>
        <v>0</v>
      </c>
      <c r="N1188" s="115">
        <f>SUM('2. NCCF CAD'!N1188,'3. NCCF USD'!N1188,'4. NCCF EUR'!N1188,'5. NCCF GBP'!N1188,'6. NCCF Autres (inclus)'!N1188)</f>
        <v>0</v>
      </c>
      <c r="O1188" s="98">
        <f>SUM('2. NCCF CAD'!O1188,'3. NCCF USD'!O1188,'4. NCCF EUR'!O1188,'5. NCCF GBP'!O1188,'6. NCCF Autres (inclus)'!O1188)</f>
        <v>0</v>
      </c>
      <c r="P1188" s="98">
        <f>SUM('2. NCCF CAD'!P1188,'3. NCCF USD'!P1188,'4. NCCF EUR'!P1188,'5. NCCF GBP'!P1188,'6. NCCF Autres (inclus)'!P1188)</f>
        <v>0</v>
      </c>
      <c r="Q1188" s="104">
        <f>SUM('2. NCCF CAD'!Q1188,'3. NCCF USD'!Q1188,'4. NCCF EUR'!Q1188,'5. NCCF GBP'!Q1188,'6. NCCF Autres (inclus)'!Q1188)</f>
        <v>0</v>
      </c>
      <c r="R1188" s="98">
        <f>SUM('2. NCCF CAD'!R1188,'3. NCCF USD'!R1188,'4. NCCF EUR'!R1188,'5. NCCF GBP'!R1188,'6. NCCF Autres (inclus)'!R1188)</f>
        <v>0</v>
      </c>
      <c r="S1188" s="98">
        <f>SUM('2. NCCF CAD'!S1188,'3. NCCF USD'!S1188,'4. NCCF EUR'!S1188,'5. NCCF GBP'!S1188,'6. NCCF Autres (inclus)'!S1188)</f>
        <v>0</v>
      </c>
      <c r="T1188" s="102">
        <f>SUM('2. NCCF CAD'!T1188,'3. NCCF USD'!T1188,'4. NCCF EUR'!T1188,'5. NCCF GBP'!T1188,'6. NCCF Autres (inclus)'!T1188)</f>
        <v>0</v>
      </c>
      <c r="U1188" s="98">
        <f>SUM('2. NCCF CAD'!U1188,'3. NCCF USD'!U1188,'4. NCCF EUR'!U1188,'5. NCCF GBP'!U1188,'6. NCCF Autres (inclus)'!U1188)</f>
        <v>0</v>
      </c>
      <c r="V1188" s="106">
        <f>SUM('2. NCCF CAD'!V1188,'3. NCCF USD'!V1188,'4. NCCF EUR'!V1188,'5. NCCF GBP'!V1188,'6. NCCF Autres (inclus)'!V1188)</f>
        <v>0</v>
      </c>
      <c r="W1188" s="37">
        <f>SUM('2. NCCF CAD'!W1188,'3. NCCF USD'!W1188,'4. NCCF EUR'!W1188,'5. NCCF GBP'!W1188,'6. NCCF Autres (inclus)'!W1188)</f>
        <v>0</v>
      </c>
      <c r="Y1188"/>
    </row>
    <row r="1189" spans="1:25" outlineLevel="1" x14ac:dyDescent="0.25">
      <c r="A1189" s="212"/>
      <c r="B1189" s="479"/>
      <c r="C1189" s="273"/>
      <c r="D1189" s="273"/>
      <c r="E1189" s="275"/>
      <c r="F1189" s="274" t="s">
        <v>249</v>
      </c>
      <c r="G1189" s="101">
        <f>SUM('2. NCCF CAD'!G1189,'3. NCCF USD'!G1189,'4. NCCF EUR'!G1189,'5. NCCF GBP'!G1189,'6. NCCF Autres (inclus)'!G1189)</f>
        <v>0</v>
      </c>
      <c r="H1189" s="102">
        <f>SUM('2. NCCF CAD'!H1189,'3. NCCF USD'!H1189,'4. NCCF EUR'!H1189,'5. NCCF GBP'!H1189,'6. NCCF Autres (inclus)'!H1189)</f>
        <v>0</v>
      </c>
      <c r="I1189" s="98">
        <f>SUM('2. NCCF CAD'!I1189,'3. NCCF USD'!I1189,'4. NCCF EUR'!I1189,'5. NCCF GBP'!I1189,'6. NCCF Autres (inclus)'!I1189)</f>
        <v>0</v>
      </c>
      <c r="J1189" s="98">
        <f>SUM('2. NCCF CAD'!J1189,'3. NCCF USD'!J1189,'4. NCCF EUR'!J1189,'5. NCCF GBP'!J1189,'6. NCCF Autres (inclus)'!J1189)</f>
        <v>0</v>
      </c>
      <c r="K1189" s="39">
        <f>SUM('2. NCCF CAD'!K1189,'3. NCCF USD'!K1189,'4. NCCF EUR'!K1189,'5. NCCF GBP'!K1189,'6. NCCF Autres (inclus)'!K1189)</f>
        <v>0</v>
      </c>
      <c r="L1189" s="102">
        <f>SUM('2. NCCF CAD'!L1189,'3. NCCF USD'!L1189,'4. NCCF EUR'!L1189,'5. NCCF GBP'!L1189,'6. NCCF Autres (inclus)'!L1189)</f>
        <v>0</v>
      </c>
      <c r="M1189" s="98">
        <f>SUM('2. NCCF CAD'!M1189,'3. NCCF USD'!M1189,'4. NCCF EUR'!M1189,'5. NCCF GBP'!M1189,'6. NCCF Autres (inclus)'!M1189)</f>
        <v>0</v>
      </c>
      <c r="N1189" s="98">
        <f>SUM('2. NCCF CAD'!N1189,'3. NCCF USD'!N1189,'4. NCCF EUR'!N1189,'5. NCCF GBP'!N1189,'6. NCCF Autres (inclus)'!N1189)</f>
        <v>0</v>
      </c>
      <c r="O1189" s="98">
        <f>SUM('2. NCCF CAD'!O1189,'3. NCCF USD'!O1189,'4. NCCF EUR'!O1189,'5. NCCF GBP'!O1189,'6. NCCF Autres (inclus)'!O1189)</f>
        <v>0</v>
      </c>
      <c r="P1189" s="98">
        <f>SUM('2. NCCF CAD'!P1189,'3. NCCF USD'!P1189,'4. NCCF EUR'!P1189,'5. NCCF GBP'!P1189,'6. NCCF Autres (inclus)'!P1189)</f>
        <v>0</v>
      </c>
      <c r="Q1189" s="104">
        <f>SUM('2. NCCF CAD'!Q1189,'3. NCCF USD'!Q1189,'4. NCCF EUR'!Q1189,'5. NCCF GBP'!Q1189,'6. NCCF Autres (inclus)'!Q1189)</f>
        <v>0</v>
      </c>
      <c r="R1189" s="98">
        <f>SUM('2. NCCF CAD'!R1189,'3. NCCF USD'!R1189,'4. NCCF EUR'!R1189,'5. NCCF GBP'!R1189,'6. NCCF Autres (inclus)'!R1189)</f>
        <v>0</v>
      </c>
      <c r="S1189" s="98">
        <f>SUM('2. NCCF CAD'!S1189,'3. NCCF USD'!S1189,'4. NCCF EUR'!S1189,'5. NCCF GBP'!S1189,'6. NCCF Autres (inclus)'!S1189)</f>
        <v>0</v>
      </c>
      <c r="T1189" s="102">
        <f>SUM('2. NCCF CAD'!T1189,'3. NCCF USD'!T1189,'4. NCCF EUR'!T1189,'5. NCCF GBP'!T1189,'6. NCCF Autres (inclus)'!T1189)</f>
        <v>0</v>
      </c>
      <c r="U1189" s="98">
        <f>SUM('2. NCCF CAD'!U1189,'3. NCCF USD'!U1189,'4. NCCF EUR'!U1189,'5. NCCF GBP'!U1189,'6. NCCF Autres (inclus)'!U1189)</f>
        <v>0</v>
      </c>
      <c r="V1189" s="106">
        <f>SUM('2. NCCF CAD'!V1189,'3. NCCF USD'!V1189,'4. NCCF EUR'!V1189,'5. NCCF GBP'!V1189,'6. NCCF Autres (inclus)'!V1189)</f>
        <v>0</v>
      </c>
      <c r="W1189" s="37">
        <f>SUM('2. NCCF CAD'!W1189,'3. NCCF USD'!W1189,'4. NCCF EUR'!W1189,'5. NCCF GBP'!W1189,'6. NCCF Autres (inclus)'!W1189)</f>
        <v>0</v>
      </c>
      <c r="Y1189"/>
    </row>
    <row r="1190" spans="1:25" outlineLevel="1" x14ac:dyDescent="0.25">
      <c r="A1190" s="212"/>
      <c r="B1190" s="479"/>
      <c r="C1190" s="273"/>
      <c r="D1190" s="273"/>
      <c r="E1190" s="275"/>
      <c r="F1190" s="274" t="s">
        <v>250</v>
      </c>
      <c r="G1190" s="101">
        <f>SUM('2. NCCF CAD'!G1190,'3. NCCF USD'!G1190,'4. NCCF EUR'!G1190,'5. NCCF GBP'!G1190,'6. NCCF Autres (inclus)'!G1190)</f>
        <v>0</v>
      </c>
      <c r="H1190" s="102">
        <f>SUM('2. NCCF CAD'!H1190,'3. NCCF USD'!H1190,'4. NCCF EUR'!H1190,'5. NCCF GBP'!H1190,'6. NCCF Autres (inclus)'!H1190)</f>
        <v>0</v>
      </c>
      <c r="I1190" s="98">
        <f>SUM('2. NCCF CAD'!I1190,'3. NCCF USD'!I1190,'4. NCCF EUR'!I1190,'5. NCCF GBP'!I1190,'6. NCCF Autres (inclus)'!I1190)</f>
        <v>0</v>
      </c>
      <c r="J1190" s="98">
        <f>SUM('2. NCCF CAD'!J1190,'3. NCCF USD'!J1190,'4. NCCF EUR'!J1190,'5. NCCF GBP'!J1190,'6. NCCF Autres (inclus)'!J1190)</f>
        <v>0</v>
      </c>
      <c r="K1190" s="104">
        <f>SUM('2. NCCF CAD'!K1190,'3. NCCF USD'!K1190,'4. NCCF EUR'!K1190,'5. NCCF GBP'!K1190,'6. NCCF Autres (inclus)'!K1190)</f>
        <v>0</v>
      </c>
      <c r="L1190" s="105">
        <f>SUM('2. NCCF CAD'!L1190,'3. NCCF USD'!L1190,'4. NCCF EUR'!L1190,'5. NCCF GBP'!L1190,'6. NCCF Autres (inclus)'!L1190)</f>
        <v>0</v>
      </c>
      <c r="M1190" s="98">
        <f>SUM('2. NCCF CAD'!M1190,'3. NCCF USD'!M1190,'4. NCCF EUR'!M1190,'5. NCCF GBP'!M1190,'6. NCCF Autres (inclus)'!M1190)</f>
        <v>0</v>
      </c>
      <c r="N1190" s="118">
        <f>SUM('2. NCCF CAD'!N1190,'3. NCCF USD'!N1190,'4. NCCF EUR'!N1190,'5. NCCF GBP'!N1190,'6. NCCF Autres (inclus)'!N1190)</f>
        <v>0</v>
      </c>
      <c r="O1190" s="98">
        <f>SUM('2. NCCF CAD'!O1190,'3. NCCF USD'!O1190,'4. NCCF EUR'!O1190,'5. NCCF GBP'!O1190,'6. NCCF Autres (inclus)'!O1190)</f>
        <v>0</v>
      </c>
      <c r="P1190" s="98">
        <f>SUM('2. NCCF CAD'!P1190,'3. NCCF USD'!P1190,'4. NCCF EUR'!P1190,'5. NCCF GBP'!P1190,'6. NCCF Autres (inclus)'!P1190)</f>
        <v>0</v>
      </c>
      <c r="Q1190" s="104">
        <f>SUM('2. NCCF CAD'!Q1190,'3. NCCF USD'!Q1190,'4. NCCF EUR'!Q1190,'5. NCCF GBP'!Q1190,'6. NCCF Autres (inclus)'!Q1190)</f>
        <v>0</v>
      </c>
      <c r="R1190" s="98">
        <f>SUM('2. NCCF CAD'!R1190,'3. NCCF USD'!R1190,'4. NCCF EUR'!R1190,'5. NCCF GBP'!R1190,'6. NCCF Autres (inclus)'!R1190)</f>
        <v>0</v>
      </c>
      <c r="S1190" s="98">
        <f>SUM('2. NCCF CAD'!S1190,'3. NCCF USD'!S1190,'4. NCCF EUR'!S1190,'5. NCCF GBP'!S1190,'6. NCCF Autres (inclus)'!S1190)</f>
        <v>0</v>
      </c>
      <c r="T1190" s="102">
        <f>SUM('2. NCCF CAD'!T1190,'3. NCCF USD'!T1190,'4. NCCF EUR'!T1190,'5. NCCF GBP'!T1190,'6. NCCF Autres (inclus)'!T1190)</f>
        <v>0</v>
      </c>
      <c r="U1190" s="98">
        <f>SUM('2. NCCF CAD'!U1190,'3. NCCF USD'!U1190,'4. NCCF EUR'!U1190,'5. NCCF GBP'!U1190,'6. NCCF Autres (inclus)'!U1190)</f>
        <v>0</v>
      </c>
      <c r="V1190" s="106">
        <f>SUM('2. NCCF CAD'!V1190,'3. NCCF USD'!V1190,'4. NCCF EUR'!V1190,'5. NCCF GBP'!V1190,'6. NCCF Autres (inclus)'!V1190)</f>
        <v>0</v>
      </c>
      <c r="W1190" s="37">
        <f>SUM('2. NCCF CAD'!W1190,'3. NCCF USD'!W1190,'4. NCCF EUR'!W1190,'5. NCCF GBP'!W1190,'6. NCCF Autres (inclus)'!W1190)</f>
        <v>0</v>
      </c>
      <c r="Y1190"/>
    </row>
    <row r="1191" spans="1:25" outlineLevel="1" x14ac:dyDescent="0.25">
      <c r="A1191" s="212"/>
      <c r="B1191" s="479"/>
      <c r="C1191" s="275"/>
      <c r="D1191" s="275"/>
      <c r="E1191" s="275"/>
      <c r="F1191" s="274" t="s">
        <v>251</v>
      </c>
      <c r="G1191" s="101">
        <f>SUM('2. NCCF CAD'!G1191,'3. NCCF USD'!G1191,'4. NCCF EUR'!G1191,'5. NCCF GBP'!G1191,'6. NCCF Autres (inclus)'!G1191)</f>
        <v>0</v>
      </c>
      <c r="H1191" s="102">
        <f>SUM('2. NCCF CAD'!H1191,'3. NCCF USD'!H1191,'4. NCCF EUR'!H1191,'5. NCCF GBP'!H1191,'6. NCCF Autres (inclus)'!H1191)</f>
        <v>0</v>
      </c>
      <c r="I1191" s="98">
        <f>SUM('2. NCCF CAD'!I1191,'3. NCCF USD'!I1191,'4. NCCF EUR'!I1191,'5. NCCF GBP'!I1191,'6. NCCF Autres (inclus)'!I1191)</f>
        <v>0</v>
      </c>
      <c r="J1191" s="98">
        <f>SUM('2. NCCF CAD'!J1191,'3. NCCF USD'!J1191,'4. NCCF EUR'!J1191,'5. NCCF GBP'!J1191,'6. NCCF Autres (inclus)'!J1191)</f>
        <v>0</v>
      </c>
      <c r="K1191" s="104">
        <f>SUM('2. NCCF CAD'!K1191,'3. NCCF USD'!K1191,'4. NCCF EUR'!K1191,'5. NCCF GBP'!K1191,'6. NCCF Autres (inclus)'!K1191)</f>
        <v>0</v>
      </c>
      <c r="L1191" s="105">
        <f>SUM('2. NCCF CAD'!L1191,'3. NCCF USD'!L1191,'4. NCCF EUR'!L1191,'5. NCCF GBP'!L1191,'6. NCCF Autres (inclus)'!L1191)</f>
        <v>0</v>
      </c>
      <c r="M1191" s="98">
        <f>SUM('2. NCCF CAD'!M1191,'3. NCCF USD'!M1191,'4. NCCF EUR'!M1191,'5. NCCF GBP'!M1191,'6. NCCF Autres (inclus)'!M1191)</f>
        <v>0</v>
      </c>
      <c r="N1191" s="98">
        <f>SUM('2. NCCF CAD'!N1191,'3. NCCF USD'!N1191,'4. NCCF EUR'!N1191,'5. NCCF GBP'!N1191,'6. NCCF Autres (inclus)'!N1191)</f>
        <v>0</v>
      </c>
      <c r="O1191" s="98">
        <f>SUM('2. NCCF CAD'!O1191,'3. NCCF USD'!O1191,'4. NCCF EUR'!O1191,'5. NCCF GBP'!O1191,'6. NCCF Autres (inclus)'!O1191)</f>
        <v>0</v>
      </c>
      <c r="P1191" s="98">
        <f>SUM('2. NCCF CAD'!P1191,'3. NCCF USD'!P1191,'4. NCCF EUR'!P1191,'5. NCCF GBP'!P1191,'6. NCCF Autres (inclus)'!P1191)</f>
        <v>0</v>
      </c>
      <c r="Q1191" s="104">
        <f>SUM('2. NCCF CAD'!Q1191,'3. NCCF USD'!Q1191,'4. NCCF EUR'!Q1191,'5. NCCF GBP'!Q1191,'6. NCCF Autres (inclus)'!Q1191)</f>
        <v>0</v>
      </c>
      <c r="R1191" s="98">
        <f>SUM('2. NCCF CAD'!R1191,'3. NCCF USD'!R1191,'4. NCCF EUR'!R1191,'5. NCCF GBP'!R1191,'6. NCCF Autres (inclus)'!R1191)</f>
        <v>0</v>
      </c>
      <c r="S1191" s="98">
        <f>SUM('2. NCCF CAD'!S1191,'3. NCCF USD'!S1191,'4. NCCF EUR'!S1191,'5. NCCF GBP'!S1191,'6. NCCF Autres (inclus)'!S1191)</f>
        <v>0</v>
      </c>
      <c r="T1191" s="102">
        <f>SUM('2. NCCF CAD'!T1191,'3. NCCF USD'!T1191,'4. NCCF EUR'!T1191,'5. NCCF GBP'!T1191,'6. NCCF Autres (inclus)'!T1191)</f>
        <v>0</v>
      </c>
      <c r="U1191" s="98">
        <f>SUM('2. NCCF CAD'!U1191,'3. NCCF USD'!U1191,'4. NCCF EUR'!U1191,'5. NCCF GBP'!U1191,'6. NCCF Autres (inclus)'!U1191)</f>
        <v>0</v>
      </c>
      <c r="V1191" s="106">
        <f>SUM('2. NCCF CAD'!V1191,'3. NCCF USD'!V1191,'4. NCCF EUR'!V1191,'5. NCCF GBP'!V1191,'6. NCCF Autres (inclus)'!V1191)</f>
        <v>0</v>
      </c>
      <c r="W1191" s="37">
        <f>SUM('2. NCCF CAD'!W1191,'3. NCCF USD'!W1191,'4. NCCF EUR'!W1191,'5. NCCF GBP'!W1191,'6. NCCF Autres (inclus)'!W1191)</f>
        <v>0</v>
      </c>
      <c r="Y1191"/>
    </row>
    <row r="1192" spans="1:25" x14ac:dyDescent="0.25">
      <c r="A1192" s="212"/>
      <c r="B1192" s="479"/>
      <c r="C1192" s="273"/>
      <c r="D1192" s="272" t="s">
        <v>252</v>
      </c>
      <c r="E1192" s="275"/>
      <c r="F1192" s="273"/>
      <c r="G1192" s="367">
        <f t="shared" ref="G1192:W1192" si="265">SUBTOTAL(9,G1193:G1197)</f>
        <v>0</v>
      </c>
      <c r="H1192" s="364">
        <f t="shared" si="265"/>
        <v>0</v>
      </c>
      <c r="I1192" s="364">
        <f t="shared" si="265"/>
        <v>0</v>
      </c>
      <c r="J1192" s="364">
        <f t="shared" si="265"/>
        <v>0</v>
      </c>
      <c r="K1192" s="364">
        <f t="shared" si="265"/>
        <v>0</v>
      </c>
      <c r="L1192" s="30">
        <f t="shared" si="265"/>
        <v>0</v>
      </c>
      <c r="M1192" s="31">
        <f t="shared" si="265"/>
        <v>0</v>
      </c>
      <c r="N1192" s="31">
        <f t="shared" si="265"/>
        <v>0</v>
      </c>
      <c r="O1192" s="31">
        <f t="shared" si="265"/>
        <v>0</v>
      </c>
      <c r="P1192" s="31">
        <f t="shared" si="265"/>
        <v>0</v>
      </c>
      <c r="Q1192" s="31">
        <f t="shared" si="265"/>
        <v>0</v>
      </c>
      <c r="R1192" s="31">
        <f t="shared" si="265"/>
        <v>0</v>
      </c>
      <c r="S1192" s="31">
        <f t="shared" si="265"/>
        <v>0</v>
      </c>
      <c r="T1192" s="31">
        <f t="shared" si="265"/>
        <v>0</v>
      </c>
      <c r="U1192" s="31">
        <f t="shared" si="265"/>
        <v>0</v>
      </c>
      <c r="V1192" s="365">
        <f t="shared" si="265"/>
        <v>0</v>
      </c>
      <c r="W1192" s="365">
        <f t="shared" si="265"/>
        <v>0</v>
      </c>
      <c r="Y1192"/>
    </row>
    <row r="1193" spans="1:25" outlineLevel="1" x14ac:dyDescent="0.25">
      <c r="A1193" s="212"/>
      <c r="B1193" s="479"/>
      <c r="C1193" s="273"/>
      <c r="D1193" s="273"/>
      <c r="E1193" s="272"/>
      <c r="F1193" s="274" t="s">
        <v>253</v>
      </c>
      <c r="G1193" s="101">
        <f>SUM('2. NCCF CAD'!G1193,'3. NCCF USD'!G1193,'4. NCCF EUR'!G1193,'5. NCCF GBP'!G1193,'6. NCCF Autres (inclus)'!G1193)</f>
        <v>0</v>
      </c>
      <c r="H1193" s="102">
        <f>SUM('2. NCCF CAD'!H1193,'3. NCCF USD'!H1193,'4. NCCF EUR'!H1193,'5. NCCF GBP'!H1193,'6. NCCF Autres (inclus)'!H1193)</f>
        <v>0</v>
      </c>
      <c r="I1193" s="98">
        <f>SUM('2. NCCF CAD'!I1193,'3. NCCF USD'!I1193,'4. NCCF EUR'!I1193,'5. NCCF GBP'!I1193,'6. NCCF Autres (inclus)'!I1193)</f>
        <v>0</v>
      </c>
      <c r="J1193" s="98">
        <f>SUM('2. NCCF CAD'!J1193,'3. NCCF USD'!J1193,'4. NCCF EUR'!J1193,'5. NCCF GBP'!J1193,'6. NCCF Autres (inclus)'!J1193)</f>
        <v>0</v>
      </c>
      <c r="K1193" s="104">
        <f>SUM('2. NCCF CAD'!K1193,'3. NCCF USD'!K1193,'4. NCCF EUR'!K1193,'5. NCCF GBP'!K1193,'6. NCCF Autres (inclus)'!K1193)</f>
        <v>0</v>
      </c>
      <c r="L1193" s="105">
        <f>SUM('2. NCCF CAD'!L1193,'3. NCCF USD'!L1193,'4. NCCF EUR'!L1193,'5. NCCF GBP'!L1193,'6. NCCF Autres (inclus)'!L1193)</f>
        <v>0</v>
      </c>
      <c r="M1193" s="104">
        <f>SUM('2. NCCF CAD'!M1193,'3. NCCF USD'!M1193,'4. NCCF EUR'!M1193,'5. NCCF GBP'!M1193,'6. NCCF Autres (inclus)'!M1193)</f>
        <v>0</v>
      </c>
      <c r="N1193" s="98">
        <f>SUM('2. NCCF CAD'!N1193,'3. NCCF USD'!N1193,'4. NCCF EUR'!N1193,'5. NCCF GBP'!N1193,'6. NCCF Autres (inclus)'!N1193)</f>
        <v>0</v>
      </c>
      <c r="O1193" s="102">
        <f>SUM('2. NCCF CAD'!O1193,'3. NCCF USD'!O1193,'4. NCCF EUR'!O1193,'5. NCCF GBP'!O1193,'6. NCCF Autres (inclus)'!O1193)</f>
        <v>0</v>
      </c>
      <c r="P1193" s="98">
        <f>SUM('2. NCCF CAD'!P1193,'3. NCCF USD'!P1193,'4. NCCF EUR'!P1193,'5. NCCF GBP'!P1193,'6. NCCF Autres (inclus)'!P1193)</f>
        <v>0</v>
      </c>
      <c r="Q1193" s="104">
        <f>SUM('2. NCCF CAD'!Q1193,'3. NCCF USD'!Q1193,'4. NCCF EUR'!Q1193,'5. NCCF GBP'!Q1193,'6. NCCF Autres (inclus)'!Q1193)</f>
        <v>0</v>
      </c>
      <c r="R1193" s="98">
        <f>SUM('2. NCCF CAD'!R1193,'3. NCCF USD'!R1193,'4. NCCF EUR'!R1193,'5. NCCF GBP'!R1193,'6. NCCF Autres (inclus)'!R1193)</f>
        <v>0</v>
      </c>
      <c r="S1193" s="98">
        <f>SUM('2. NCCF CAD'!S1193,'3. NCCF USD'!S1193,'4. NCCF EUR'!S1193,'5. NCCF GBP'!S1193,'6. NCCF Autres (inclus)'!S1193)</f>
        <v>0</v>
      </c>
      <c r="T1193" s="102">
        <f>SUM('2. NCCF CAD'!T1193,'3. NCCF USD'!T1193,'4. NCCF EUR'!T1193,'5. NCCF GBP'!T1193,'6. NCCF Autres (inclus)'!T1193)</f>
        <v>0</v>
      </c>
      <c r="U1193" s="98">
        <f>SUM('2. NCCF CAD'!U1193,'3. NCCF USD'!U1193,'4. NCCF EUR'!U1193,'5. NCCF GBP'!U1193,'6. NCCF Autres (inclus)'!U1193)</f>
        <v>0</v>
      </c>
      <c r="V1193" s="106">
        <f>SUM('2. NCCF CAD'!V1193,'3. NCCF USD'!V1193,'4. NCCF EUR'!V1193,'5. NCCF GBP'!V1193,'6. NCCF Autres (inclus)'!V1193)</f>
        <v>0</v>
      </c>
      <c r="W1193" s="37">
        <f>SUM('2. NCCF CAD'!W1193,'3. NCCF USD'!W1193,'4. NCCF EUR'!W1193,'5. NCCF GBP'!W1193,'6. NCCF Autres (inclus)'!W1193)</f>
        <v>0</v>
      </c>
      <c r="Y1193"/>
    </row>
    <row r="1194" spans="1:25" outlineLevel="1" x14ac:dyDescent="0.25">
      <c r="A1194" s="212"/>
      <c r="B1194" s="479"/>
      <c r="C1194" s="273"/>
      <c r="D1194" s="273"/>
      <c r="E1194" s="273"/>
      <c r="F1194" s="274" t="s">
        <v>254</v>
      </c>
      <c r="G1194" s="101">
        <f>SUM('2. NCCF CAD'!G1194,'3. NCCF USD'!G1194,'4. NCCF EUR'!G1194,'5. NCCF GBP'!G1194,'6. NCCF Autres (inclus)'!G1194)</f>
        <v>0</v>
      </c>
      <c r="H1194" s="102">
        <f>SUM('2. NCCF CAD'!H1194,'3. NCCF USD'!H1194,'4. NCCF EUR'!H1194,'5. NCCF GBP'!H1194,'6. NCCF Autres (inclus)'!H1194)</f>
        <v>0</v>
      </c>
      <c r="I1194" s="98">
        <f>SUM('2. NCCF CAD'!I1194,'3. NCCF USD'!I1194,'4. NCCF EUR'!I1194,'5. NCCF GBP'!I1194,'6. NCCF Autres (inclus)'!I1194)</f>
        <v>0</v>
      </c>
      <c r="J1194" s="98">
        <f>SUM('2. NCCF CAD'!J1194,'3. NCCF USD'!J1194,'4. NCCF EUR'!J1194,'5. NCCF GBP'!J1194,'6. NCCF Autres (inclus)'!J1194)</f>
        <v>0</v>
      </c>
      <c r="K1194" s="104">
        <f>SUM('2. NCCF CAD'!K1194,'3. NCCF USD'!K1194,'4. NCCF EUR'!K1194,'5. NCCF GBP'!K1194,'6. NCCF Autres (inclus)'!K1194)</f>
        <v>0</v>
      </c>
      <c r="L1194" s="105">
        <f>SUM('2. NCCF CAD'!L1194,'3. NCCF USD'!L1194,'4. NCCF EUR'!L1194,'5. NCCF GBP'!L1194,'6. NCCF Autres (inclus)'!L1194)</f>
        <v>0</v>
      </c>
      <c r="M1194" s="104">
        <f>SUM('2. NCCF CAD'!M1194,'3. NCCF USD'!M1194,'4. NCCF EUR'!M1194,'5. NCCF GBP'!M1194,'6. NCCF Autres (inclus)'!M1194)</f>
        <v>0</v>
      </c>
      <c r="N1194" s="98">
        <f>SUM('2. NCCF CAD'!N1194,'3. NCCF USD'!N1194,'4. NCCF EUR'!N1194,'5. NCCF GBP'!N1194,'6. NCCF Autres (inclus)'!N1194)</f>
        <v>0</v>
      </c>
      <c r="O1194" s="102">
        <f>SUM('2. NCCF CAD'!O1194,'3. NCCF USD'!O1194,'4. NCCF EUR'!O1194,'5. NCCF GBP'!O1194,'6. NCCF Autres (inclus)'!O1194)</f>
        <v>0</v>
      </c>
      <c r="P1194" s="98">
        <f>SUM('2. NCCF CAD'!P1194,'3. NCCF USD'!P1194,'4. NCCF EUR'!P1194,'5. NCCF GBP'!P1194,'6. NCCF Autres (inclus)'!P1194)</f>
        <v>0</v>
      </c>
      <c r="Q1194" s="104">
        <f>SUM('2. NCCF CAD'!Q1194,'3. NCCF USD'!Q1194,'4. NCCF EUR'!Q1194,'5. NCCF GBP'!Q1194,'6. NCCF Autres (inclus)'!Q1194)</f>
        <v>0</v>
      </c>
      <c r="R1194" s="98">
        <f>SUM('2. NCCF CAD'!R1194,'3. NCCF USD'!R1194,'4. NCCF EUR'!R1194,'5. NCCF GBP'!R1194,'6. NCCF Autres (inclus)'!R1194)</f>
        <v>0</v>
      </c>
      <c r="S1194" s="98">
        <f>SUM('2. NCCF CAD'!S1194,'3. NCCF USD'!S1194,'4. NCCF EUR'!S1194,'5. NCCF GBP'!S1194,'6. NCCF Autres (inclus)'!S1194)</f>
        <v>0</v>
      </c>
      <c r="T1194" s="102">
        <f>SUM('2. NCCF CAD'!T1194,'3. NCCF USD'!T1194,'4. NCCF EUR'!T1194,'5. NCCF GBP'!T1194,'6. NCCF Autres (inclus)'!T1194)</f>
        <v>0</v>
      </c>
      <c r="U1194" s="98">
        <f>SUM('2. NCCF CAD'!U1194,'3. NCCF USD'!U1194,'4. NCCF EUR'!U1194,'5. NCCF GBP'!U1194,'6. NCCF Autres (inclus)'!U1194)</f>
        <v>0</v>
      </c>
      <c r="V1194" s="106">
        <f>SUM('2. NCCF CAD'!V1194,'3. NCCF USD'!V1194,'4. NCCF EUR'!V1194,'5. NCCF GBP'!V1194,'6. NCCF Autres (inclus)'!V1194)</f>
        <v>0</v>
      </c>
      <c r="W1194" s="37">
        <f>SUM('2. NCCF CAD'!W1194,'3. NCCF USD'!W1194,'4. NCCF EUR'!W1194,'5. NCCF GBP'!W1194,'6. NCCF Autres (inclus)'!W1194)</f>
        <v>0</v>
      </c>
      <c r="Y1194"/>
    </row>
    <row r="1195" spans="1:25" outlineLevel="1" x14ac:dyDescent="0.25">
      <c r="A1195" s="212"/>
      <c r="B1195" s="479"/>
      <c r="C1195" s="273"/>
      <c r="D1195" s="273"/>
      <c r="E1195" s="273"/>
      <c r="F1195" s="274" t="s">
        <v>255</v>
      </c>
      <c r="G1195" s="101">
        <f>SUM('2. NCCF CAD'!G1195,'3. NCCF USD'!G1195,'4. NCCF EUR'!G1195,'5. NCCF GBP'!G1195,'6. NCCF Autres (inclus)'!G1195)</f>
        <v>0</v>
      </c>
      <c r="H1195" s="102">
        <f>SUM('2. NCCF CAD'!H1195,'3. NCCF USD'!H1195,'4. NCCF EUR'!H1195,'5. NCCF GBP'!H1195,'6. NCCF Autres (inclus)'!H1195)</f>
        <v>0</v>
      </c>
      <c r="I1195" s="98">
        <f>SUM('2. NCCF CAD'!I1195,'3. NCCF USD'!I1195,'4. NCCF EUR'!I1195,'5. NCCF GBP'!I1195,'6. NCCF Autres (inclus)'!I1195)</f>
        <v>0</v>
      </c>
      <c r="J1195" s="98">
        <f>SUM('2. NCCF CAD'!J1195,'3. NCCF USD'!J1195,'4. NCCF EUR'!J1195,'5. NCCF GBP'!J1195,'6. NCCF Autres (inclus)'!J1195)</f>
        <v>0</v>
      </c>
      <c r="K1195" s="104">
        <f>SUM('2. NCCF CAD'!K1195,'3. NCCF USD'!K1195,'4. NCCF EUR'!K1195,'5. NCCF GBP'!K1195,'6. NCCF Autres (inclus)'!K1195)</f>
        <v>0</v>
      </c>
      <c r="L1195" s="105">
        <f>SUM('2. NCCF CAD'!L1195,'3. NCCF USD'!L1195,'4. NCCF EUR'!L1195,'5. NCCF GBP'!L1195,'6. NCCF Autres (inclus)'!L1195)</f>
        <v>0</v>
      </c>
      <c r="M1195" s="104">
        <f>SUM('2. NCCF CAD'!M1195,'3. NCCF USD'!M1195,'4. NCCF EUR'!M1195,'5. NCCF GBP'!M1195,'6. NCCF Autres (inclus)'!M1195)</f>
        <v>0</v>
      </c>
      <c r="N1195" s="98">
        <f>SUM('2. NCCF CAD'!N1195,'3. NCCF USD'!N1195,'4. NCCF EUR'!N1195,'5. NCCF GBP'!N1195,'6. NCCF Autres (inclus)'!N1195)</f>
        <v>0</v>
      </c>
      <c r="O1195" s="102">
        <f>SUM('2. NCCF CAD'!O1195,'3. NCCF USD'!O1195,'4. NCCF EUR'!O1195,'5. NCCF GBP'!O1195,'6. NCCF Autres (inclus)'!O1195)</f>
        <v>0</v>
      </c>
      <c r="P1195" s="98">
        <f>SUM('2. NCCF CAD'!P1195,'3. NCCF USD'!P1195,'4. NCCF EUR'!P1195,'5. NCCF GBP'!P1195,'6. NCCF Autres (inclus)'!P1195)</f>
        <v>0</v>
      </c>
      <c r="Q1195" s="104">
        <f>SUM('2. NCCF CAD'!Q1195,'3. NCCF USD'!Q1195,'4. NCCF EUR'!Q1195,'5. NCCF GBP'!Q1195,'6. NCCF Autres (inclus)'!Q1195)</f>
        <v>0</v>
      </c>
      <c r="R1195" s="98">
        <f>SUM('2. NCCF CAD'!R1195,'3. NCCF USD'!R1195,'4. NCCF EUR'!R1195,'5. NCCF GBP'!R1195,'6. NCCF Autres (inclus)'!R1195)</f>
        <v>0</v>
      </c>
      <c r="S1195" s="98">
        <f>SUM('2. NCCF CAD'!S1195,'3. NCCF USD'!S1195,'4. NCCF EUR'!S1195,'5. NCCF GBP'!S1195,'6. NCCF Autres (inclus)'!S1195)</f>
        <v>0</v>
      </c>
      <c r="T1195" s="102">
        <f>SUM('2. NCCF CAD'!T1195,'3. NCCF USD'!T1195,'4. NCCF EUR'!T1195,'5. NCCF GBP'!T1195,'6. NCCF Autres (inclus)'!T1195)</f>
        <v>0</v>
      </c>
      <c r="U1195" s="98">
        <f>SUM('2. NCCF CAD'!U1195,'3. NCCF USD'!U1195,'4. NCCF EUR'!U1195,'5. NCCF GBP'!U1195,'6. NCCF Autres (inclus)'!U1195)</f>
        <v>0</v>
      </c>
      <c r="V1195" s="106">
        <f>SUM('2. NCCF CAD'!V1195,'3. NCCF USD'!V1195,'4. NCCF EUR'!V1195,'5. NCCF GBP'!V1195,'6. NCCF Autres (inclus)'!V1195)</f>
        <v>0</v>
      </c>
      <c r="W1195" s="37">
        <f>SUM('2. NCCF CAD'!W1195,'3. NCCF USD'!W1195,'4. NCCF EUR'!W1195,'5. NCCF GBP'!W1195,'6. NCCF Autres (inclus)'!W1195)</f>
        <v>0</v>
      </c>
      <c r="Y1195"/>
    </row>
    <row r="1196" spans="1:25" outlineLevel="1" x14ac:dyDescent="0.25">
      <c r="A1196" s="212"/>
      <c r="B1196" s="479"/>
      <c r="C1196" s="273"/>
      <c r="D1196" s="273"/>
      <c r="E1196" s="273"/>
      <c r="F1196" s="274" t="s">
        <v>256</v>
      </c>
      <c r="G1196" s="101">
        <f>SUM('2. NCCF CAD'!G1196,'3. NCCF USD'!G1196,'4. NCCF EUR'!G1196,'5. NCCF GBP'!G1196,'6. NCCF Autres (inclus)'!G1196)</f>
        <v>0</v>
      </c>
      <c r="H1196" s="102">
        <f>SUM('2. NCCF CAD'!H1196,'3. NCCF USD'!H1196,'4. NCCF EUR'!H1196,'5. NCCF GBP'!H1196,'6. NCCF Autres (inclus)'!H1196)</f>
        <v>0</v>
      </c>
      <c r="I1196" s="98">
        <f>SUM('2. NCCF CAD'!I1196,'3. NCCF USD'!I1196,'4. NCCF EUR'!I1196,'5. NCCF GBP'!I1196,'6. NCCF Autres (inclus)'!I1196)</f>
        <v>0</v>
      </c>
      <c r="J1196" s="98">
        <f>SUM('2. NCCF CAD'!J1196,'3. NCCF USD'!J1196,'4. NCCF EUR'!J1196,'5. NCCF GBP'!J1196,'6. NCCF Autres (inclus)'!J1196)</f>
        <v>0</v>
      </c>
      <c r="K1196" s="104">
        <f>SUM('2. NCCF CAD'!K1196,'3. NCCF USD'!K1196,'4. NCCF EUR'!K1196,'5. NCCF GBP'!K1196,'6. NCCF Autres (inclus)'!K1196)</f>
        <v>0</v>
      </c>
      <c r="L1196" s="105">
        <f>SUM('2. NCCF CAD'!L1196,'3. NCCF USD'!L1196,'4. NCCF EUR'!L1196,'5. NCCF GBP'!L1196,'6. NCCF Autres (inclus)'!L1196)</f>
        <v>0</v>
      </c>
      <c r="M1196" s="104">
        <f>SUM('2. NCCF CAD'!M1196,'3. NCCF USD'!M1196,'4. NCCF EUR'!M1196,'5. NCCF GBP'!M1196,'6. NCCF Autres (inclus)'!M1196)</f>
        <v>0</v>
      </c>
      <c r="N1196" s="98">
        <f>SUM('2. NCCF CAD'!N1196,'3. NCCF USD'!N1196,'4. NCCF EUR'!N1196,'5. NCCF GBP'!N1196,'6. NCCF Autres (inclus)'!N1196)</f>
        <v>0</v>
      </c>
      <c r="O1196" s="102">
        <f>SUM('2. NCCF CAD'!O1196,'3. NCCF USD'!O1196,'4. NCCF EUR'!O1196,'5. NCCF GBP'!O1196,'6. NCCF Autres (inclus)'!O1196)</f>
        <v>0</v>
      </c>
      <c r="P1196" s="98">
        <f>SUM('2. NCCF CAD'!P1196,'3. NCCF USD'!P1196,'4. NCCF EUR'!P1196,'5. NCCF GBP'!P1196,'6. NCCF Autres (inclus)'!P1196)</f>
        <v>0</v>
      </c>
      <c r="Q1196" s="104">
        <f>SUM('2. NCCF CAD'!Q1196,'3. NCCF USD'!Q1196,'4. NCCF EUR'!Q1196,'5. NCCF GBP'!Q1196,'6. NCCF Autres (inclus)'!Q1196)</f>
        <v>0</v>
      </c>
      <c r="R1196" s="98">
        <f>SUM('2. NCCF CAD'!R1196,'3. NCCF USD'!R1196,'4. NCCF EUR'!R1196,'5. NCCF GBP'!R1196,'6. NCCF Autres (inclus)'!R1196)</f>
        <v>0</v>
      </c>
      <c r="S1196" s="98">
        <f>SUM('2. NCCF CAD'!S1196,'3. NCCF USD'!S1196,'4. NCCF EUR'!S1196,'5. NCCF GBP'!S1196,'6. NCCF Autres (inclus)'!S1196)</f>
        <v>0</v>
      </c>
      <c r="T1196" s="102">
        <f>SUM('2. NCCF CAD'!T1196,'3. NCCF USD'!T1196,'4. NCCF EUR'!T1196,'5. NCCF GBP'!T1196,'6. NCCF Autres (inclus)'!T1196)</f>
        <v>0</v>
      </c>
      <c r="U1196" s="98">
        <f>SUM('2. NCCF CAD'!U1196,'3. NCCF USD'!U1196,'4. NCCF EUR'!U1196,'5. NCCF GBP'!U1196,'6. NCCF Autres (inclus)'!U1196)</f>
        <v>0</v>
      </c>
      <c r="V1196" s="106">
        <f>SUM('2. NCCF CAD'!V1196,'3. NCCF USD'!V1196,'4. NCCF EUR'!V1196,'5. NCCF GBP'!V1196,'6. NCCF Autres (inclus)'!V1196)</f>
        <v>0</v>
      </c>
      <c r="W1196" s="37">
        <f>SUM('2. NCCF CAD'!W1196,'3. NCCF USD'!W1196,'4. NCCF EUR'!W1196,'5. NCCF GBP'!W1196,'6. NCCF Autres (inclus)'!W1196)</f>
        <v>0</v>
      </c>
      <c r="Y1196"/>
    </row>
    <row r="1197" spans="1:25" outlineLevel="1" x14ac:dyDescent="0.25">
      <c r="A1197" s="212"/>
      <c r="B1197" s="479"/>
      <c r="C1197" s="273"/>
      <c r="D1197" s="273"/>
      <c r="E1197" s="273"/>
      <c r="F1197" s="274" t="s">
        <v>257</v>
      </c>
      <c r="G1197" s="101">
        <f>SUM('2. NCCF CAD'!G1197,'3. NCCF USD'!G1197,'4. NCCF EUR'!G1197,'5. NCCF GBP'!G1197,'6. NCCF Autres (inclus)'!G1197)</f>
        <v>0</v>
      </c>
      <c r="H1197" s="102">
        <f>SUM('2. NCCF CAD'!H1197,'3. NCCF USD'!H1197,'4. NCCF EUR'!H1197,'5. NCCF GBP'!H1197,'6. NCCF Autres (inclus)'!H1197)</f>
        <v>0</v>
      </c>
      <c r="I1197" s="98">
        <f>SUM('2. NCCF CAD'!I1197,'3. NCCF USD'!I1197,'4. NCCF EUR'!I1197,'5. NCCF GBP'!I1197,'6. NCCF Autres (inclus)'!I1197)</f>
        <v>0</v>
      </c>
      <c r="J1197" s="98">
        <f>SUM('2. NCCF CAD'!J1197,'3. NCCF USD'!J1197,'4. NCCF EUR'!J1197,'5. NCCF GBP'!J1197,'6. NCCF Autres (inclus)'!J1197)</f>
        <v>0</v>
      </c>
      <c r="K1197" s="104">
        <f>SUM('2. NCCF CAD'!K1197,'3. NCCF USD'!K1197,'4. NCCF EUR'!K1197,'5. NCCF GBP'!K1197,'6. NCCF Autres (inclus)'!K1197)</f>
        <v>0</v>
      </c>
      <c r="L1197" s="105">
        <f>SUM('2. NCCF CAD'!L1197,'3. NCCF USD'!L1197,'4. NCCF EUR'!L1197,'5. NCCF GBP'!L1197,'6. NCCF Autres (inclus)'!L1197)</f>
        <v>0</v>
      </c>
      <c r="M1197" s="104">
        <f>SUM('2. NCCF CAD'!M1197,'3. NCCF USD'!M1197,'4. NCCF EUR'!M1197,'5. NCCF GBP'!M1197,'6. NCCF Autres (inclus)'!M1197)</f>
        <v>0</v>
      </c>
      <c r="N1197" s="98">
        <f>SUM('2. NCCF CAD'!N1197,'3. NCCF USD'!N1197,'4. NCCF EUR'!N1197,'5. NCCF GBP'!N1197,'6. NCCF Autres (inclus)'!N1197)</f>
        <v>0</v>
      </c>
      <c r="O1197" s="102">
        <f>SUM('2. NCCF CAD'!O1197,'3. NCCF USD'!O1197,'4. NCCF EUR'!O1197,'5. NCCF GBP'!O1197,'6. NCCF Autres (inclus)'!O1197)</f>
        <v>0</v>
      </c>
      <c r="P1197" s="98">
        <f>SUM('2. NCCF CAD'!P1197,'3. NCCF USD'!P1197,'4. NCCF EUR'!P1197,'5. NCCF GBP'!P1197,'6. NCCF Autres (inclus)'!P1197)</f>
        <v>0</v>
      </c>
      <c r="Q1197" s="104">
        <f>SUM('2. NCCF CAD'!Q1197,'3. NCCF USD'!Q1197,'4. NCCF EUR'!Q1197,'5. NCCF GBP'!Q1197,'6. NCCF Autres (inclus)'!Q1197)</f>
        <v>0</v>
      </c>
      <c r="R1197" s="98">
        <f>SUM('2. NCCF CAD'!R1197,'3. NCCF USD'!R1197,'4. NCCF EUR'!R1197,'5. NCCF GBP'!R1197,'6. NCCF Autres (inclus)'!R1197)</f>
        <v>0</v>
      </c>
      <c r="S1197" s="98">
        <f>SUM('2. NCCF CAD'!S1197,'3. NCCF USD'!S1197,'4. NCCF EUR'!S1197,'5. NCCF GBP'!S1197,'6. NCCF Autres (inclus)'!S1197)</f>
        <v>0</v>
      </c>
      <c r="T1197" s="102">
        <f>SUM('2. NCCF CAD'!T1197,'3. NCCF USD'!T1197,'4. NCCF EUR'!T1197,'5. NCCF GBP'!T1197,'6. NCCF Autres (inclus)'!T1197)</f>
        <v>0</v>
      </c>
      <c r="U1197" s="98">
        <f>SUM('2. NCCF CAD'!U1197,'3. NCCF USD'!U1197,'4. NCCF EUR'!U1197,'5. NCCF GBP'!U1197,'6. NCCF Autres (inclus)'!U1197)</f>
        <v>0</v>
      </c>
      <c r="V1197" s="106">
        <f>SUM('2. NCCF CAD'!V1197,'3. NCCF USD'!V1197,'4. NCCF EUR'!V1197,'5. NCCF GBP'!V1197,'6. NCCF Autres (inclus)'!V1197)</f>
        <v>0</v>
      </c>
      <c r="W1197" s="37">
        <f>SUM('2. NCCF CAD'!W1197,'3. NCCF USD'!W1197,'4. NCCF EUR'!W1197,'5. NCCF GBP'!W1197,'6. NCCF Autres (inclus)'!W1197)</f>
        <v>0</v>
      </c>
      <c r="Y1197"/>
    </row>
    <row r="1198" spans="1:25" x14ac:dyDescent="0.25">
      <c r="A1198" s="212"/>
      <c r="B1198" s="465"/>
      <c r="C1198" s="272" t="s">
        <v>258</v>
      </c>
      <c r="D1198" s="275"/>
      <c r="E1198" s="275"/>
      <c r="F1198" s="273"/>
      <c r="G1198" s="52"/>
      <c r="H1198" s="33"/>
      <c r="I1198" s="33"/>
      <c r="J1198" s="33"/>
      <c r="K1198" s="33"/>
      <c r="L1198" s="34"/>
      <c r="M1198" s="33"/>
      <c r="N1198" s="33"/>
      <c r="O1198" s="33"/>
      <c r="P1198" s="33"/>
      <c r="Q1198" s="33"/>
      <c r="R1198" s="33"/>
      <c r="S1198" s="33"/>
      <c r="T1198" s="33"/>
      <c r="U1198" s="33"/>
      <c r="V1198" s="35"/>
      <c r="W1198" s="366"/>
      <c r="Y1198"/>
    </row>
    <row r="1199" spans="1:25" x14ac:dyDescent="0.25">
      <c r="A1199" s="212"/>
      <c r="B1199" s="465"/>
      <c r="C1199" s="272"/>
      <c r="D1199" s="276" t="s">
        <v>20</v>
      </c>
      <c r="E1199" s="273"/>
      <c r="F1199" s="273"/>
      <c r="G1199" s="367"/>
      <c r="H1199" s="369"/>
      <c r="I1199" s="369"/>
      <c r="J1199" s="369"/>
      <c r="K1199" s="369"/>
      <c r="L1199" s="363"/>
      <c r="M1199" s="364"/>
      <c r="N1199" s="364"/>
      <c r="O1199" s="364"/>
      <c r="P1199" s="364"/>
      <c r="Q1199" s="364"/>
      <c r="R1199" s="364"/>
      <c r="S1199" s="364"/>
      <c r="T1199" s="364"/>
      <c r="U1199" s="364"/>
      <c r="V1199" s="365"/>
      <c r="W1199" s="366"/>
      <c r="Y1199"/>
    </row>
    <row r="1200" spans="1:25" x14ac:dyDescent="0.25">
      <c r="A1200" s="212"/>
      <c r="B1200" s="465"/>
      <c r="C1200" s="272"/>
      <c r="D1200" s="272"/>
      <c r="E1200" s="273" t="s">
        <v>21</v>
      </c>
      <c r="F1200" s="273"/>
      <c r="G1200" s="367">
        <f t="shared" ref="G1200:W1200" si="266">SUBTOTAL(9,G1201:G1204)</f>
        <v>0</v>
      </c>
      <c r="H1200" s="368">
        <f t="shared" si="266"/>
        <v>0</v>
      </c>
      <c r="I1200" s="369">
        <f t="shared" si="266"/>
        <v>0</v>
      </c>
      <c r="J1200" s="369">
        <f t="shared" si="266"/>
        <v>0</v>
      </c>
      <c r="K1200" s="370">
        <f t="shared" si="266"/>
        <v>0</v>
      </c>
      <c r="L1200" s="364">
        <f t="shared" si="266"/>
        <v>0</v>
      </c>
      <c r="M1200" s="364">
        <f t="shared" si="266"/>
        <v>0</v>
      </c>
      <c r="N1200" s="364">
        <f t="shared" si="266"/>
        <v>0</v>
      </c>
      <c r="O1200" s="364">
        <f t="shared" si="266"/>
        <v>0</v>
      </c>
      <c r="P1200" s="364">
        <f t="shared" si="266"/>
        <v>0</v>
      </c>
      <c r="Q1200" s="364">
        <f t="shared" si="266"/>
        <v>0</v>
      </c>
      <c r="R1200" s="364">
        <f t="shared" si="266"/>
        <v>0</v>
      </c>
      <c r="S1200" s="364">
        <f t="shared" si="266"/>
        <v>0</v>
      </c>
      <c r="T1200" s="364">
        <f t="shared" si="266"/>
        <v>0</v>
      </c>
      <c r="U1200" s="364">
        <f t="shared" si="266"/>
        <v>0</v>
      </c>
      <c r="V1200" s="364">
        <f t="shared" si="266"/>
        <v>0</v>
      </c>
      <c r="W1200" s="366">
        <f t="shared" si="266"/>
        <v>0</v>
      </c>
      <c r="Y1200"/>
    </row>
    <row r="1201" spans="1:25" outlineLevel="1" x14ac:dyDescent="0.25">
      <c r="A1201" s="212"/>
      <c r="B1201" s="465"/>
      <c r="C1201" s="272"/>
      <c r="D1201" s="272"/>
      <c r="E1201" s="273"/>
      <c r="F1201" s="274" t="s">
        <v>22</v>
      </c>
      <c r="G1201" s="394">
        <f>SUM('2. NCCF CAD'!G1201,'3. NCCF USD'!G1201,'4. NCCF EUR'!G1201,'5. NCCF GBP'!G1201,'6. NCCF Autres (inclus)'!G1201)</f>
        <v>0</v>
      </c>
      <c r="H1201" s="395">
        <f>SUM('2. NCCF CAD'!H1201,'3. NCCF USD'!H1201,'4. NCCF EUR'!H1201,'5. NCCF GBP'!H1201,'6. NCCF Autres (inclus)'!H1201)</f>
        <v>0</v>
      </c>
      <c r="I1201" s="389">
        <f>SUM('2. NCCF CAD'!I1201,'3. NCCF USD'!I1201,'4. NCCF EUR'!I1201,'5. NCCF GBP'!I1201,'6. NCCF Autres (inclus)'!I1201)</f>
        <v>0</v>
      </c>
      <c r="J1201" s="389">
        <f>SUM('2. NCCF CAD'!J1201,'3. NCCF USD'!J1201,'4. NCCF EUR'!J1201,'5. NCCF GBP'!J1201,'6. NCCF Autres (inclus)'!J1201)</f>
        <v>0</v>
      </c>
      <c r="K1201" s="436">
        <f>SUM('2. NCCF CAD'!K1201,'3. NCCF USD'!K1201,'4. NCCF EUR'!K1201,'5. NCCF GBP'!K1201,'6. NCCF Autres (inclus)'!K1201)</f>
        <v>0</v>
      </c>
      <c r="L1201" s="391">
        <f>SUM('2. NCCF CAD'!L1201,'3. NCCF USD'!L1201,'4. NCCF EUR'!L1201,'5. NCCF GBP'!L1201,'6. NCCF Autres (inclus)'!L1201)</f>
        <v>0</v>
      </c>
      <c r="M1201" s="396">
        <f>SUM('2. NCCF CAD'!M1201,'3. NCCF USD'!M1201,'4. NCCF EUR'!M1201,'5. NCCF GBP'!M1201,'6. NCCF Autres (inclus)'!M1201)</f>
        <v>0</v>
      </c>
      <c r="N1201" s="392">
        <f>SUM('2. NCCF CAD'!N1201,'3. NCCF USD'!N1201,'4. NCCF EUR'!N1201,'5. NCCF GBP'!N1201,'6. NCCF Autres (inclus)'!N1201)</f>
        <v>0</v>
      </c>
      <c r="O1201" s="388">
        <f>SUM('2. NCCF CAD'!O1201,'3. NCCF USD'!O1201,'4. NCCF EUR'!O1201,'5. NCCF GBP'!O1201,'6. NCCF Autres (inclus)'!O1201)</f>
        <v>0</v>
      </c>
      <c r="P1201" s="392">
        <f>SUM('2. NCCF CAD'!P1201,'3. NCCF USD'!P1201,'4. NCCF EUR'!P1201,'5. NCCF GBP'!P1201,'6. NCCF Autres (inclus)'!P1201)</f>
        <v>0</v>
      </c>
      <c r="Q1201" s="396">
        <f>SUM('2. NCCF CAD'!Q1201,'3. NCCF USD'!Q1201,'4. NCCF EUR'!Q1201,'5. NCCF GBP'!Q1201,'6. NCCF Autres (inclus)'!Q1201)</f>
        <v>0</v>
      </c>
      <c r="R1201" s="392">
        <f>SUM('2. NCCF CAD'!R1201,'3. NCCF USD'!R1201,'4. NCCF EUR'!R1201,'5. NCCF GBP'!R1201,'6. NCCF Autres (inclus)'!R1201)</f>
        <v>0</v>
      </c>
      <c r="S1201" s="392">
        <f>SUM('2. NCCF CAD'!S1201,'3. NCCF USD'!S1201,'4. NCCF EUR'!S1201,'5. NCCF GBP'!S1201,'6. NCCF Autres (inclus)'!S1201)</f>
        <v>0</v>
      </c>
      <c r="T1201" s="388">
        <f>SUM('2. NCCF CAD'!T1201,'3. NCCF USD'!T1201,'4. NCCF EUR'!T1201,'5. NCCF GBP'!T1201,'6. NCCF Autres (inclus)'!T1201)</f>
        <v>0</v>
      </c>
      <c r="U1201" s="392">
        <f>SUM('2. NCCF CAD'!U1201,'3. NCCF USD'!U1201,'4. NCCF EUR'!U1201,'5. NCCF GBP'!U1201,'6. NCCF Autres (inclus)'!U1201)</f>
        <v>0</v>
      </c>
      <c r="V1201" s="393">
        <f>SUM('2. NCCF CAD'!V1201,'3. NCCF USD'!V1201,'4. NCCF EUR'!V1201,'5. NCCF GBP'!V1201,'6. NCCF Autres (inclus)'!V1201)</f>
        <v>0</v>
      </c>
      <c r="W1201" s="37">
        <f>SUM('2. NCCF CAD'!W1201,'3. NCCF USD'!W1201,'4. NCCF EUR'!W1201,'5. NCCF GBP'!W1201,'6. NCCF Autres (inclus)'!W1201)</f>
        <v>0</v>
      </c>
      <c r="Y1201"/>
    </row>
    <row r="1202" spans="1:25" outlineLevel="1" x14ac:dyDescent="0.25">
      <c r="A1202" s="212"/>
      <c r="B1202" s="465"/>
      <c r="C1202" s="272"/>
      <c r="D1202" s="272"/>
      <c r="E1202" s="273"/>
      <c r="F1202" s="274" t="s">
        <v>23</v>
      </c>
      <c r="G1202" s="394">
        <f>SUM('2. NCCF CAD'!G1202,'3. NCCF USD'!G1202,'4. NCCF EUR'!G1202,'5. NCCF GBP'!G1202,'6. NCCF Autres (inclus)'!G1202)</f>
        <v>0</v>
      </c>
      <c r="H1202" s="395">
        <f>SUM('2. NCCF CAD'!H1202,'3. NCCF USD'!H1202,'4. NCCF EUR'!H1202,'5. NCCF GBP'!H1202,'6. NCCF Autres (inclus)'!H1202)</f>
        <v>0</v>
      </c>
      <c r="I1202" s="389">
        <f>SUM('2. NCCF CAD'!I1202,'3. NCCF USD'!I1202,'4. NCCF EUR'!I1202,'5. NCCF GBP'!I1202,'6. NCCF Autres (inclus)'!I1202)</f>
        <v>0</v>
      </c>
      <c r="J1202" s="389">
        <f>SUM('2. NCCF CAD'!J1202,'3. NCCF USD'!J1202,'4. NCCF EUR'!J1202,'5. NCCF GBP'!J1202,'6. NCCF Autres (inclus)'!J1202)</f>
        <v>0</v>
      </c>
      <c r="K1202" s="436">
        <f>SUM('2. NCCF CAD'!K1202,'3. NCCF USD'!K1202,'4. NCCF EUR'!K1202,'5. NCCF GBP'!K1202,'6. NCCF Autres (inclus)'!K1202)</f>
        <v>0</v>
      </c>
      <c r="L1202" s="391">
        <f>SUM('2. NCCF CAD'!L1202,'3. NCCF USD'!L1202,'4. NCCF EUR'!L1202,'5. NCCF GBP'!L1202,'6. NCCF Autres (inclus)'!L1202)</f>
        <v>0</v>
      </c>
      <c r="M1202" s="396">
        <f>SUM('2. NCCF CAD'!M1202,'3. NCCF USD'!M1202,'4. NCCF EUR'!M1202,'5. NCCF GBP'!M1202,'6. NCCF Autres (inclus)'!M1202)</f>
        <v>0</v>
      </c>
      <c r="N1202" s="392">
        <f>SUM('2. NCCF CAD'!N1202,'3. NCCF USD'!N1202,'4. NCCF EUR'!N1202,'5. NCCF GBP'!N1202,'6. NCCF Autres (inclus)'!N1202)</f>
        <v>0</v>
      </c>
      <c r="O1202" s="388">
        <f>SUM('2. NCCF CAD'!O1202,'3. NCCF USD'!O1202,'4. NCCF EUR'!O1202,'5. NCCF GBP'!O1202,'6. NCCF Autres (inclus)'!O1202)</f>
        <v>0</v>
      </c>
      <c r="P1202" s="392">
        <f>SUM('2. NCCF CAD'!P1202,'3. NCCF USD'!P1202,'4. NCCF EUR'!P1202,'5. NCCF GBP'!P1202,'6. NCCF Autres (inclus)'!P1202)</f>
        <v>0</v>
      </c>
      <c r="Q1202" s="396">
        <f>SUM('2. NCCF CAD'!Q1202,'3. NCCF USD'!Q1202,'4. NCCF EUR'!Q1202,'5. NCCF GBP'!Q1202,'6. NCCF Autres (inclus)'!Q1202)</f>
        <v>0</v>
      </c>
      <c r="R1202" s="392">
        <f>SUM('2. NCCF CAD'!R1202,'3. NCCF USD'!R1202,'4. NCCF EUR'!R1202,'5. NCCF GBP'!R1202,'6. NCCF Autres (inclus)'!R1202)</f>
        <v>0</v>
      </c>
      <c r="S1202" s="392">
        <f>SUM('2. NCCF CAD'!S1202,'3. NCCF USD'!S1202,'4. NCCF EUR'!S1202,'5. NCCF GBP'!S1202,'6. NCCF Autres (inclus)'!S1202)</f>
        <v>0</v>
      </c>
      <c r="T1202" s="388">
        <f>SUM('2. NCCF CAD'!T1202,'3. NCCF USD'!T1202,'4. NCCF EUR'!T1202,'5. NCCF GBP'!T1202,'6. NCCF Autres (inclus)'!T1202)</f>
        <v>0</v>
      </c>
      <c r="U1202" s="392">
        <f>SUM('2. NCCF CAD'!U1202,'3. NCCF USD'!U1202,'4. NCCF EUR'!U1202,'5. NCCF GBP'!U1202,'6. NCCF Autres (inclus)'!U1202)</f>
        <v>0</v>
      </c>
      <c r="V1202" s="393">
        <f>SUM('2. NCCF CAD'!V1202,'3. NCCF USD'!V1202,'4. NCCF EUR'!V1202,'5. NCCF GBP'!V1202,'6. NCCF Autres (inclus)'!V1202)</f>
        <v>0</v>
      </c>
      <c r="W1202" s="37">
        <f>SUM('2. NCCF CAD'!W1202,'3. NCCF USD'!W1202,'4. NCCF EUR'!W1202,'5. NCCF GBP'!W1202,'6. NCCF Autres (inclus)'!W1202)</f>
        <v>0</v>
      </c>
      <c r="Y1202"/>
    </row>
    <row r="1203" spans="1:25" outlineLevel="1" x14ac:dyDescent="0.25">
      <c r="A1203" s="212"/>
      <c r="B1203" s="465"/>
      <c r="C1203" s="272"/>
      <c r="D1203" s="272"/>
      <c r="E1203" s="273"/>
      <c r="F1203" s="274" t="s">
        <v>24</v>
      </c>
      <c r="G1203" s="394">
        <f>SUM('2. NCCF CAD'!G1203,'3. NCCF USD'!G1203,'4. NCCF EUR'!G1203,'5. NCCF GBP'!G1203,'6. NCCF Autres (inclus)'!G1203)</f>
        <v>0</v>
      </c>
      <c r="H1203" s="395">
        <f>SUM('2. NCCF CAD'!H1203,'3. NCCF USD'!H1203,'4. NCCF EUR'!H1203,'5. NCCF GBP'!H1203,'6. NCCF Autres (inclus)'!H1203)</f>
        <v>0</v>
      </c>
      <c r="I1203" s="389">
        <f>SUM('2. NCCF CAD'!I1203,'3. NCCF USD'!I1203,'4. NCCF EUR'!I1203,'5. NCCF GBP'!I1203,'6. NCCF Autres (inclus)'!I1203)</f>
        <v>0</v>
      </c>
      <c r="J1203" s="389">
        <f>SUM('2. NCCF CAD'!J1203,'3. NCCF USD'!J1203,'4. NCCF EUR'!J1203,'5. NCCF GBP'!J1203,'6. NCCF Autres (inclus)'!J1203)</f>
        <v>0</v>
      </c>
      <c r="K1203" s="436">
        <f>SUM('2. NCCF CAD'!K1203,'3. NCCF USD'!K1203,'4. NCCF EUR'!K1203,'5. NCCF GBP'!K1203,'6. NCCF Autres (inclus)'!K1203)</f>
        <v>0</v>
      </c>
      <c r="L1203" s="391">
        <f>SUM('2. NCCF CAD'!L1203,'3. NCCF USD'!L1203,'4. NCCF EUR'!L1203,'5. NCCF GBP'!L1203,'6. NCCF Autres (inclus)'!L1203)</f>
        <v>0</v>
      </c>
      <c r="M1203" s="396">
        <f>SUM('2. NCCF CAD'!M1203,'3. NCCF USD'!M1203,'4. NCCF EUR'!M1203,'5. NCCF GBP'!M1203,'6. NCCF Autres (inclus)'!M1203)</f>
        <v>0</v>
      </c>
      <c r="N1203" s="392">
        <f>SUM('2. NCCF CAD'!N1203,'3. NCCF USD'!N1203,'4. NCCF EUR'!N1203,'5. NCCF GBP'!N1203,'6. NCCF Autres (inclus)'!N1203)</f>
        <v>0</v>
      </c>
      <c r="O1203" s="388">
        <f>SUM('2. NCCF CAD'!O1203,'3. NCCF USD'!O1203,'4. NCCF EUR'!O1203,'5. NCCF GBP'!O1203,'6. NCCF Autres (inclus)'!O1203)</f>
        <v>0</v>
      </c>
      <c r="P1203" s="392">
        <f>SUM('2. NCCF CAD'!P1203,'3. NCCF USD'!P1203,'4. NCCF EUR'!P1203,'5. NCCF GBP'!P1203,'6. NCCF Autres (inclus)'!P1203)</f>
        <v>0</v>
      </c>
      <c r="Q1203" s="396">
        <f>SUM('2. NCCF CAD'!Q1203,'3. NCCF USD'!Q1203,'4. NCCF EUR'!Q1203,'5. NCCF GBP'!Q1203,'6. NCCF Autres (inclus)'!Q1203)</f>
        <v>0</v>
      </c>
      <c r="R1203" s="392">
        <f>SUM('2. NCCF CAD'!R1203,'3. NCCF USD'!R1203,'4. NCCF EUR'!R1203,'5. NCCF GBP'!R1203,'6. NCCF Autres (inclus)'!R1203)</f>
        <v>0</v>
      </c>
      <c r="S1203" s="392">
        <f>SUM('2. NCCF CAD'!S1203,'3. NCCF USD'!S1203,'4. NCCF EUR'!S1203,'5. NCCF GBP'!S1203,'6. NCCF Autres (inclus)'!S1203)</f>
        <v>0</v>
      </c>
      <c r="T1203" s="388">
        <f>SUM('2. NCCF CAD'!T1203,'3. NCCF USD'!T1203,'4. NCCF EUR'!T1203,'5. NCCF GBP'!T1203,'6. NCCF Autres (inclus)'!T1203)</f>
        <v>0</v>
      </c>
      <c r="U1203" s="392">
        <f>SUM('2. NCCF CAD'!U1203,'3. NCCF USD'!U1203,'4. NCCF EUR'!U1203,'5. NCCF GBP'!U1203,'6. NCCF Autres (inclus)'!U1203)</f>
        <v>0</v>
      </c>
      <c r="V1203" s="393">
        <f>SUM('2. NCCF CAD'!V1203,'3. NCCF USD'!V1203,'4. NCCF EUR'!V1203,'5. NCCF GBP'!V1203,'6. NCCF Autres (inclus)'!V1203)</f>
        <v>0</v>
      </c>
      <c r="W1203" s="37">
        <f>SUM('2. NCCF CAD'!W1203,'3. NCCF USD'!W1203,'4. NCCF EUR'!W1203,'5. NCCF GBP'!W1203,'6. NCCF Autres (inclus)'!W1203)</f>
        <v>0</v>
      </c>
      <c r="Y1203"/>
    </row>
    <row r="1204" spans="1:25" outlineLevel="1" x14ac:dyDescent="0.25">
      <c r="A1204" s="212"/>
      <c r="B1204" s="465"/>
      <c r="C1204" s="272"/>
      <c r="D1204" s="272"/>
      <c r="E1204" s="273"/>
      <c r="F1204" s="274" t="s">
        <v>25</v>
      </c>
      <c r="G1204" s="394">
        <f>SUM('2. NCCF CAD'!G1204,'3. NCCF USD'!G1204,'4. NCCF EUR'!G1204,'5. NCCF GBP'!G1204,'6. NCCF Autres (inclus)'!G1204)</f>
        <v>0</v>
      </c>
      <c r="H1204" s="395">
        <f>SUM('2. NCCF CAD'!H1204,'3. NCCF USD'!H1204,'4. NCCF EUR'!H1204,'5. NCCF GBP'!H1204,'6. NCCF Autres (inclus)'!H1204)</f>
        <v>0</v>
      </c>
      <c r="I1204" s="389">
        <f>SUM('2. NCCF CAD'!I1204,'3. NCCF USD'!I1204,'4. NCCF EUR'!I1204,'5. NCCF GBP'!I1204,'6. NCCF Autres (inclus)'!I1204)</f>
        <v>0</v>
      </c>
      <c r="J1204" s="389">
        <f>SUM('2. NCCF CAD'!J1204,'3. NCCF USD'!J1204,'4. NCCF EUR'!J1204,'5. NCCF GBP'!J1204,'6. NCCF Autres (inclus)'!J1204)</f>
        <v>0</v>
      </c>
      <c r="K1204" s="436">
        <f>SUM('2. NCCF CAD'!K1204,'3. NCCF USD'!K1204,'4. NCCF EUR'!K1204,'5. NCCF GBP'!K1204,'6. NCCF Autres (inclus)'!K1204)</f>
        <v>0</v>
      </c>
      <c r="L1204" s="391">
        <f>SUM('2. NCCF CAD'!L1204,'3. NCCF USD'!L1204,'4. NCCF EUR'!L1204,'5. NCCF GBP'!L1204,'6. NCCF Autres (inclus)'!L1204)</f>
        <v>0</v>
      </c>
      <c r="M1204" s="396">
        <f>SUM('2. NCCF CAD'!M1204,'3. NCCF USD'!M1204,'4. NCCF EUR'!M1204,'5. NCCF GBP'!M1204,'6. NCCF Autres (inclus)'!M1204)</f>
        <v>0</v>
      </c>
      <c r="N1204" s="392">
        <f>SUM('2. NCCF CAD'!N1204,'3. NCCF USD'!N1204,'4. NCCF EUR'!N1204,'5. NCCF GBP'!N1204,'6. NCCF Autres (inclus)'!N1204)</f>
        <v>0</v>
      </c>
      <c r="O1204" s="388">
        <f>SUM('2. NCCF CAD'!O1204,'3. NCCF USD'!O1204,'4. NCCF EUR'!O1204,'5. NCCF GBP'!O1204,'6. NCCF Autres (inclus)'!O1204)</f>
        <v>0</v>
      </c>
      <c r="P1204" s="392">
        <f>SUM('2. NCCF CAD'!P1204,'3. NCCF USD'!P1204,'4. NCCF EUR'!P1204,'5. NCCF GBP'!P1204,'6. NCCF Autres (inclus)'!P1204)</f>
        <v>0</v>
      </c>
      <c r="Q1204" s="396">
        <f>SUM('2. NCCF CAD'!Q1204,'3. NCCF USD'!Q1204,'4. NCCF EUR'!Q1204,'5. NCCF GBP'!Q1204,'6. NCCF Autres (inclus)'!Q1204)</f>
        <v>0</v>
      </c>
      <c r="R1204" s="392">
        <f>SUM('2. NCCF CAD'!R1204,'3. NCCF USD'!R1204,'4. NCCF EUR'!R1204,'5. NCCF GBP'!R1204,'6. NCCF Autres (inclus)'!R1204)</f>
        <v>0</v>
      </c>
      <c r="S1204" s="392">
        <f>SUM('2. NCCF CAD'!S1204,'3. NCCF USD'!S1204,'4. NCCF EUR'!S1204,'5. NCCF GBP'!S1204,'6. NCCF Autres (inclus)'!S1204)</f>
        <v>0</v>
      </c>
      <c r="T1204" s="388">
        <f>SUM('2. NCCF CAD'!T1204,'3. NCCF USD'!T1204,'4. NCCF EUR'!T1204,'5. NCCF GBP'!T1204,'6. NCCF Autres (inclus)'!T1204)</f>
        <v>0</v>
      </c>
      <c r="U1204" s="392">
        <f>SUM('2. NCCF CAD'!U1204,'3. NCCF USD'!U1204,'4. NCCF EUR'!U1204,'5. NCCF GBP'!U1204,'6. NCCF Autres (inclus)'!U1204)</f>
        <v>0</v>
      </c>
      <c r="V1204" s="393">
        <f>SUM('2. NCCF CAD'!V1204,'3. NCCF USD'!V1204,'4. NCCF EUR'!V1204,'5. NCCF GBP'!V1204,'6. NCCF Autres (inclus)'!V1204)</f>
        <v>0</v>
      </c>
      <c r="W1204" s="37">
        <f>SUM('2. NCCF CAD'!W1204,'3. NCCF USD'!W1204,'4. NCCF EUR'!W1204,'5. NCCF GBP'!W1204,'6. NCCF Autres (inclus)'!W1204)</f>
        <v>0</v>
      </c>
      <c r="Y1204"/>
    </row>
    <row r="1205" spans="1:25" x14ac:dyDescent="0.25">
      <c r="A1205" s="212"/>
      <c r="B1205" s="465"/>
      <c r="C1205" s="272"/>
      <c r="D1205" s="272"/>
      <c r="E1205" s="273" t="s">
        <v>26</v>
      </c>
      <c r="F1205" s="273"/>
      <c r="G1205" s="367">
        <f t="shared" ref="G1205:W1205" si="267">SUBTOTAL(9,G1206:G1209)</f>
        <v>0</v>
      </c>
      <c r="H1205" s="368">
        <f t="shared" si="267"/>
        <v>0</v>
      </c>
      <c r="I1205" s="369">
        <f t="shared" si="267"/>
        <v>0</v>
      </c>
      <c r="J1205" s="369">
        <f t="shared" si="267"/>
        <v>0</v>
      </c>
      <c r="K1205" s="370">
        <f t="shared" si="267"/>
        <v>0</v>
      </c>
      <c r="L1205" s="364">
        <f t="shared" si="267"/>
        <v>0</v>
      </c>
      <c r="M1205" s="364">
        <f t="shared" si="267"/>
        <v>0</v>
      </c>
      <c r="N1205" s="364">
        <f t="shared" si="267"/>
        <v>0</v>
      </c>
      <c r="O1205" s="364">
        <f t="shared" si="267"/>
        <v>0</v>
      </c>
      <c r="P1205" s="364">
        <f t="shared" si="267"/>
        <v>0</v>
      </c>
      <c r="Q1205" s="364">
        <f t="shared" si="267"/>
        <v>0</v>
      </c>
      <c r="R1205" s="364">
        <f t="shared" si="267"/>
        <v>0</v>
      </c>
      <c r="S1205" s="364">
        <f t="shared" si="267"/>
        <v>0</v>
      </c>
      <c r="T1205" s="364">
        <f t="shared" si="267"/>
        <v>0</v>
      </c>
      <c r="U1205" s="364">
        <f t="shared" si="267"/>
        <v>0</v>
      </c>
      <c r="V1205" s="364">
        <f t="shared" si="267"/>
        <v>0</v>
      </c>
      <c r="W1205" s="366">
        <f t="shared" si="267"/>
        <v>0</v>
      </c>
      <c r="Y1205"/>
    </row>
    <row r="1206" spans="1:25" outlineLevel="1" x14ac:dyDescent="0.25">
      <c r="A1206" s="212"/>
      <c r="B1206" s="465"/>
      <c r="C1206" s="272"/>
      <c r="D1206" s="272"/>
      <c r="E1206" s="273"/>
      <c r="F1206" s="274" t="s">
        <v>27</v>
      </c>
      <c r="G1206" s="394">
        <f>SUM('2. NCCF CAD'!G1206,'3. NCCF USD'!G1206,'4. NCCF EUR'!G1206,'5. NCCF GBP'!G1206,'6. NCCF Autres (inclus)'!G1206)</f>
        <v>0</v>
      </c>
      <c r="H1206" s="395">
        <f>SUM('2. NCCF CAD'!H1206,'3. NCCF USD'!H1206,'4. NCCF EUR'!H1206,'5. NCCF GBP'!H1206,'6. NCCF Autres (inclus)'!H1206)</f>
        <v>0</v>
      </c>
      <c r="I1206" s="389">
        <f>SUM('2. NCCF CAD'!I1206,'3. NCCF USD'!I1206,'4. NCCF EUR'!I1206,'5. NCCF GBP'!I1206,'6. NCCF Autres (inclus)'!I1206)</f>
        <v>0</v>
      </c>
      <c r="J1206" s="389">
        <f>SUM('2. NCCF CAD'!J1206,'3. NCCF USD'!J1206,'4. NCCF EUR'!J1206,'5. NCCF GBP'!J1206,'6. NCCF Autres (inclus)'!J1206)</f>
        <v>0</v>
      </c>
      <c r="K1206" s="436">
        <f>SUM('2. NCCF CAD'!K1206,'3. NCCF USD'!K1206,'4. NCCF EUR'!K1206,'5. NCCF GBP'!K1206,'6. NCCF Autres (inclus)'!K1206)</f>
        <v>0</v>
      </c>
      <c r="L1206" s="391">
        <f>SUM('2. NCCF CAD'!L1206,'3. NCCF USD'!L1206,'4. NCCF EUR'!L1206,'5. NCCF GBP'!L1206,'6. NCCF Autres (inclus)'!L1206)</f>
        <v>0</v>
      </c>
      <c r="M1206" s="396">
        <f>SUM('2. NCCF CAD'!M1206,'3. NCCF USD'!M1206,'4. NCCF EUR'!M1206,'5. NCCF GBP'!M1206,'6. NCCF Autres (inclus)'!M1206)</f>
        <v>0</v>
      </c>
      <c r="N1206" s="392">
        <f>SUM('2. NCCF CAD'!N1206,'3. NCCF USD'!N1206,'4. NCCF EUR'!N1206,'5. NCCF GBP'!N1206,'6. NCCF Autres (inclus)'!N1206)</f>
        <v>0</v>
      </c>
      <c r="O1206" s="388">
        <f>SUM('2. NCCF CAD'!O1206,'3. NCCF USD'!O1206,'4. NCCF EUR'!O1206,'5. NCCF GBP'!O1206,'6. NCCF Autres (inclus)'!O1206)</f>
        <v>0</v>
      </c>
      <c r="P1206" s="392">
        <f>SUM('2. NCCF CAD'!P1206,'3. NCCF USD'!P1206,'4. NCCF EUR'!P1206,'5. NCCF GBP'!P1206,'6. NCCF Autres (inclus)'!P1206)</f>
        <v>0</v>
      </c>
      <c r="Q1206" s="392">
        <f>SUM('2. NCCF CAD'!Q1206,'3. NCCF USD'!Q1206,'4. NCCF EUR'!Q1206,'5. NCCF GBP'!Q1206,'6. NCCF Autres (inclus)'!Q1206)</f>
        <v>0</v>
      </c>
      <c r="R1206" s="392">
        <f>SUM('2. NCCF CAD'!R1206,'3. NCCF USD'!R1206,'4. NCCF EUR'!R1206,'5. NCCF GBP'!R1206,'6. NCCF Autres (inclus)'!R1206)</f>
        <v>0</v>
      </c>
      <c r="S1206" s="392">
        <f>SUM('2. NCCF CAD'!S1206,'3. NCCF USD'!S1206,'4. NCCF EUR'!S1206,'5. NCCF GBP'!S1206,'6. NCCF Autres (inclus)'!S1206)</f>
        <v>0</v>
      </c>
      <c r="T1206" s="392">
        <f>SUM('2. NCCF CAD'!T1206,'3. NCCF USD'!T1206,'4. NCCF EUR'!T1206,'5. NCCF GBP'!T1206,'6. NCCF Autres (inclus)'!T1206)</f>
        <v>0</v>
      </c>
      <c r="U1206" s="392">
        <f>SUM('2. NCCF CAD'!U1206,'3. NCCF USD'!U1206,'4. NCCF EUR'!U1206,'5. NCCF GBP'!U1206,'6. NCCF Autres (inclus)'!U1206)</f>
        <v>0</v>
      </c>
      <c r="V1206" s="393">
        <f>SUM('2. NCCF CAD'!V1206,'3. NCCF USD'!V1206,'4. NCCF EUR'!V1206,'5. NCCF GBP'!V1206,'6. NCCF Autres (inclus)'!V1206)</f>
        <v>0</v>
      </c>
      <c r="W1206" s="37">
        <f>SUM('2. NCCF CAD'!W1206,'3. NCCF USD'!W1206,'4. NCCF EUR'!W1206,'5. NCCF GBP'!W1206,'6. NCCF Autres (inclus)'!W1206)</f>
        <v>0</v>
      </c>
      <c r="Y1206"/>
    </row>
    <row r="1207" spans="1:25" outlineLevel="1" x14ac:dyDescent="0.25">
      <c r="A1207" s="212"/>
      <c r="B1207" s="465"/>
      <c r="C1207" s="272"/>
      <c r="D1207" s="272"/>
      <c r="E1207" s="273"/>
      <c r="F1207" s="274" t="s">
        <v>28</v>
      </c>
      <c r="G1207" s="394">
        <f>SUM('2. NCCF CAD'!G1207,'3. NCCF USD'!G1207,'4. NCCF EUR'!G1207,'5. NCCF GBP'!G1207,'6. NCCF Autres (inclus)'!G1207)</f>
        <v>0</v>
      </c>
      <c r="H1207" s="395">
        <f>SUM('2. NCCF CAD'!H1207,'3. NCCF USD'!H1207,'4. NCCF EUR'!H1207,'5. NCCF GBP'!H1207,'6. NCCF Autres (inclus)'!H1207)</f>
        <v>0</v>
      </c>
      <c r="I1207" s="389">
        <f>SUM('2. NCCF CAD'!I1207,'3. NCCF USD'!I1207,'4. NCCF EUR'!I1207,'5. NCCF GBP'!I1207,'6. NCCF Autres (inclus)'!I1207)</f>
        <v>0</v>
      </c>
      <c r="J1207" s="389">
        <f>SUM('2. NCCF CAD'!J1207,'3. NCCF USD'!J1207,'4. NCCF EUR'!J1207,'5. NCCF GBP'!J1207,'6. NCCF Autres (inclus)'!J1207)</f>
        <v>0</v>
      </c>
      <c r="K1207" s="436">
        <f>SUM('2. NCCF CAD'!K1207,'3. NCCF USD'!K1207,'4. NCCF EUR'!K1207,'5. NCCF GBP'!K1207,'6. NCCF Autres (inclus)'!K1207)</f>
        <v>0</v>
      </c>
      <c r="L1207" s="391">
        <f>SUM('2. NCCF CAD'!L1207,'3. NCCF USD'!L1207,'4. NCCF EUR'!L1207,'5. NCCF GBP'!L1207,'6. NCCF Autres (inclus)'!L1207)</f>
        <v>0</v>
      </c>
      <c r="M1207" s="396">
        <f>SUM('2. NCCF CAD'!M1207,'3. NCCF USD'!M1207,'4. NCCF EUR'!M1207,'5. NCCF GBP'!M1207,'6. NCCF Autres (inclus)'!M1207)</f>
        <v>0</v>
      </c>
      <c r="N1207" s="392">
        <f>SUM('2. NCCF CAD'!N1207,'3. NCCF USD'!N1207,'4. NCCF EUR'!N1207,'5. NCCF GBP'!N1207,'6. NCCF Autres (inclus)'!N1207)</f>
        <v>0</v>
      </c>
      <c r="O1207" s="388">
        <f>SUM('2. NCCF CAD'!O1207,'3. NCCF USD'!O1207,'4. NCCF EUR'!O1207,'5. NCCF GBP'!O1207,'6. NCCF Autres (inclus)'!O1207)</f>
        <v>0</v>
      </c>
      <c r="P1207" s="392">
        <f>SUM('2. NCCF CAD'!P1207,'3. NCCF USD'!P1207,'4. NCCF EUR'!P1207,'5. NCCF GBP'!P1207,'6. NCCF Autres (inclus)'!P1207)</f>
        <v>0</v>
      </c>
      <c r="Q1207" s="392">
        <f>SUM('2. NCCF CAD'!Q1207,'3. NCCF USD'!Q1207,'4. NCCF EUR'!Q1207,'5. NCCF GBP'!Q1207,'6. NCCF Autres (inclus)'!Q1207)</f>
        <v>0</v>
      </c>
      <c r="R1207" s="392">
        <f>SUM('2. NCCF CAD'!R1207,'3. NCCF USD'!R1207,'4. NCCF EUR'!R1207,'5. NCCF GBP'!R1207,'6. NCCF Autres (inclus)'!R1207)</f>
        <v>0</v>
      </c>
      <c r="S1207" s="392">
        <f>SUM('2. NCCF CAD'!S1207,'3. NCCF USD'!S1207,'4. NCCF EUR'!S1207,'5. NCCF GBP'!S1207,'6. NCCF Autres (inclus)'!S1207)</f>
        <v>0</v>
      </c>
      <c r="T1207" s="392">
        <f>SUM('2. NCCF CAD'!T1207,'3. NCCF USD'!T1207,'4. NCCF EUR'!T1207,'5. NCCF GBP'!T1207,'6. NCCF Autres (inclus)'!T1207)</f>
        <v>0</v>
      </c>
      <c r="U1207" s="392">
        <f>SUM('2. NCCF CAD'!U1207,'3. NCCF USD'!U1207,'4. NCCF EUR'!U1207,'5. NCCF GBP'!U1207,'6. NCCF Autres (inclus)'!U1207)</f>
        <v>0</v>
      </c>
      <c r="V1207" s="393">
        <f>SUM('2. NCCF CAD'!V1207,'3. NCCF USD'!V1207,'4. NCCF EUR'!V1207,'5. NCCF GBP'!V1207,'6. NCCF Autres (inclus)'!V1207)</f>
        <v>0</v>
      </c>
      <c r="W1207" s="37">
        <f>SUM('2. NCCF CAD'!W1207,'3. NCCF USD'!W1207,'4. NCCF EUR'!W1207,'5. NCCF GBP'!W1207,'6. NCCF Autres (inclus)'!W1207)</f>
        <v>0</v>
      </c>
      <c r="Y1207"/>
    </row>
    <row r="1208" spans="1:25" outlineLevel="1" x14ac:dyDescent="0.25">
      <c r="A1208" s="212"/>
      <c r="B1208" s="465"/>
      <c r="C1208" s="272"/>
      <c r="D1208" s="272"/>
      <c r="E1208" s="273"/>
      <c r="F1208" s="274" t="s">
        <v>29</v>
      </c>
      <c r="G1208" s="394">
        <f>SUM('2. NCCF CAD'!G1208,'3. NCCF USD'!G1208,'4. NCCF EUR'!G1208,'5. NCCF GBP'!G1208,'6. NCCF Autres (inclus)'!G1208)</f>
        <v>0</v>
      </c>
      <c r="H1208" s="395">
        <f>SUM('2. NCCF CAD'!H1208,'3. NCCF USD'!H1208,'4. NCCF EUR'!H1208,'5. NCCF GBP'!H1208,'6. NCCF Autres (inclus)'!H1208)</f>
        <v>0</v>
      </c>
      <c r="I1208" s="389">
        <f>SUM('2. NCCF CAD'!I1208,'3. NCCF USD'!I1208,'4. NCCF EUR'!I1208,'5. NCCF GBP'!I1208,'6. NCCF Autres (inclus)'!I1208)</f>
        <v>0</v>
      </c>
      <c r="J1208" s="389">
        <f>SUM('2. NCCF CAD'!J1208,'3. NCCF USD'!J1208,'4. NCCF EUR'!J1208,'5. NCCF GBP'!J1208,'6. NCCF Autres (inclus)'!J1208)</f>
        <v>0</v>
      </c>
      <c r="K1208" s="436">
        <f>SUM('2. NCCF CAD'!K1208,'3. NCCF USD'!K1208,'4. NCCF EUR'!K1208,'5. NCCF GBP'!K1208,'6. NCCF Autres (inclus)'!K1208)</f>
        <v>0</v>
      </c>
      <c r="L1208" s="391">
        <f>SUM('2. NCCF CAD'!L1208,'3. NCCF USD'!L1208,'4. NCCF EUR'!L1208,'5. NCCF GBP'!L1208,'6. NCCF Autres (inclus)'!L1208)</f>
        <v>0</v>
      </c>
      <c r="M1208" s="392">
        <f>SUM('2. NCCF CAD'!M1208,'3. NCCF USD'!M1208,'4. NCCF EUR'!M1208,'5. NCCF GBP'!M1208,'6. NCCF Autres (inclus)'!M1208)</f>
        <v>0</v>
      </c>
      <c r="N1208" s="392">
        <f>SUM('2. NCCF CAD'!N1208,'3. NCCF USD'!N1208,'4. NCCF EUR'!N1208,'5. NCCF GBP'!N1208,'6. NCCF Autres (inclus)'!N1208)</f>
        <v>0</v>
      </c>
      <c r="O1208" s="392">
        <f>SUM('2. NCCF CAD'!O1208,'3. NCCF USD'!O1208,'4. NCCF EUR'!O1208,'5. NCCF GBP'!O1208,'6. NCCF Autres (inclus)'!O1208)</f>
        <v>0</v>
      </c>
      <c r="P1208" s="392">
        <f>SUM('2. NCCF CAD'!P1208,'3. NCCF USD'!P1208,'4. NCCF EUR'!P1208,'5. NCCF GBP'!P1208,'6. NCCF Autres (inclus)'!P1208)</f>
        <v>0</v>
      </c>
      <c r="Q1208" s="392">
        <f>SUM('2. NCCF CAD'!Q1208,'3. NCCF USD'!Q1208,'4. NCCF EUR'!Q1208,'5. NCCF GBP'!Q1208,'6. NCCF Autres (inclus)'!Q1208)</f>
        <v>0</v>
      </c>
      <c r="R1208" s="392">
        <f>SUM('2. NCCF CAD'!R1208,'3. NCCF USD'!R1208,'4. NCCF EUR'!R1208,'5. NCCF GBP'!R1208,'6. NCCF Autres (inclus)'!R1208)</f>
        <v>0</v>
      </c>
      <c r="S1208" s="392">
        <f>SUM('2. NCCF CAD'!S1208,'3. NCCF USD'!S1208,'4. NCCF EUR'!S1208,'5. NCCF GBP'!S1208,'6. NCCF Autres (inclus)'!S1208)</f>
        <v>0</v>
      </c>
      <c r="T1208" s="392">
        <f>SUM('2. NCCF CAD'!T1208,'3. NCCF USD'!T1208,'4. NCCF EUR'!T1208,'5. NCCF GBP'!T1208,'6. NCCF Autres (inclus)'!T1208)</f>
        <v>0</v>
      </c>
      <c r="U1208" s="392">
        <f>SUM('2. NCCF CAD'!U1208,'3. NCCF USD'!U1208,'4. NCCF EUR'!U1208,'5. NCCF GBP'!U1208,'6. NCCF Autres (inclus)'!U1208)</f>
        <v>0</v>
      </c>
      <c r="V1208" s="393">
        <f>SUM('2. NCCF CAD'!V1208,'3. NCCF USD'!V1208,'4. NCCF EUR'!V1208,'5. NCCF GBP'!V1208,'6. NCCF Autres (inclus)'!V1208)</f>
        <v>0</v>
      </c>
      <c r="W1208" s="37">
        <f>SUM('2. NCCF CAD'!W1208,'3. NCCF USD'!W1208,'4. NCCF EUR'!W1208,'5. NCCF GBP'!W1208,'6. NCCF Autres (inclus)'!W1208)</f>
        <v>0</v>
      </c>
      <c r="Y1208"/>
    </row>
    <row r="1209" spans="1:25" outlineLevel="1" x14ac:dyDescent="0.25">
      <c r="A1209" s="212"/>
      <c r="B1209" s="465"/>
      <c r="C1209" s="272"/>
      <c r="D1209" s="272"/>
      <c r="E1209" s="273"/>
      <c r="F1209" s="274" t="s">
        <v>30</v>
      </c>
      <c r="G1209" s="394">
        <f>SUM('2. NCCF CAD'!G1209,'3. NCCF USD'!G1209,'4. NCCF EUR'!G1209,'5. NCCF GBP'!G1209,'6. NCCF Autres (inclus)'!G1209)</f>
        <v>0</v>
      </c>
      <c r="H1209" s="395">
        <f>SUM('2. NCCF CAD'!H1209,'3. NCCF USD'!H1209,'4. NCCF EUR'!H1209,'5. NCCF GBP'!H1209,'6. NCCF Autres (inclus)'!H1209)</f>
        <v>0</v>
      </c>
      <c r="I1209" s="389">
        <f>SUM('2. NCCF CAD'!I1209,'3. NCCF USD'!I1209,'4. NCCF EUR'!I1209,'5. NCCF GBP'!I1209,'6. NCCF Autres (inclus)'!I1209)</f>
        <v>0</v>
      </c>
      <c r="J1209" s="389">
        <f>SUM('2. NCCF CAD'!J1209,'3. NCCF USD'!J1209,'4. NCCF EUR'!J1209,'5. NCCF GBP'!J1209,'6. NCCF Autres (inclus)'!J1209)</f>
        <v>0</v>
      </c>
      <c r="K1209" s="436">
        <f>SUM('2. NCCF CAD'!K1209,'3. NCCF USD'!K1209,'4. NCCF EUR'!K1209,'5. NCCF GBP'!K1209,'6. NCCF Autres (inclus)'!K1209)</f>
        <v>0</v>
      </c>
      <c r="L1209" s="391">
        <f>SUM('2. NCCF CAD'!L1209,'3. NCCF USD'!L1209,'4. NCCF EUR'!L1209,'5. NCCF GBP'!L1209,'6. NCCF Autres (inclus)'!L1209)</f>
        <v>0</v>
      </c>
      <c r="M1209" s="392">
        <f>SUM('2. NCCF CAD'!M1209,'3. NCCF USD'!M1209,'4. NCCF EUR'!M1209,'5. NCCF GBP'!M1209,'6. NCCF Autres (inclus)'!M1209)</f>
        <v>0</v>
      </c>
      <c r="N1209" s="392">
        <f>SUM('2. NCCF CAD'!N1209,'3. NCCF USD'!N1209,'4. NCCF EUR'!N1209,'5. NCCF GBP'!N1209,'6. NCCF Autres (inclus)'!N1209)</f>
        <v>0</v>
      </c>
      <c r="O1209" s="392">
        <f>SUM('2. NCCF CAD'!O1209,'3. NCCF USD'!O1209,'4. NCCF EUR'!O1209,'5. NCCF GBP'!O1209,'6. NCCF Autres (inclus)'!O1209)</f>
        <v>0</v>
      </c>
      <c r="P1209" s="392">
        <f>SUM('2. NCCF CAD'!P1209,'3. NCCF USD'!P1209,'4. NCCF EUR'!P1209,'5. NCCF GBP'!P1209,'6. NCCF Autres (inclus)'!P1209)</f>
        <v>0</v>
      </c>
      <c r="Q1209" s="392">
        <f>SUM('2. NCCF CAD'!Q1209,'3. NCCF USD'!Q1209,'4. NCCF EUR'!Q1209,'5. NCCF GBP'!Q1209,'6. NCCF Autres (inclus)'!Q1209)</f>
        <v>0</v>
      </c>
      <c r="R1209" s="392">
        <f>SUM('2. NCCF CAD'!R1209,'3. NCCF USD'!R1209,'4. NCCF EUR'!R1209,'5. NCCF GBP'!R1209,'6. NCCF Autres (inclus)'!R1209)</f>
        <v>0</v>
      </c>
      <c r="S1209" s="392">
        <f>SUM('2. NCCF CAD'!S1209,'3. NCCF USD'!S1209,'4. NCCF EUR'!S1209,'5. NCCF GBP'!S1209,'6. NCCF Autres (inclus)'!S1209)</f>
        <v>0</v>
      </c>
      <c r="T1209" s="392">
        <f>SUM('2. NCCF CAD'!T1209,'3. NCCF USD'!T1209,'4. NCCF EUR'!T1209,'5. NCCF GBP'!T1209,'6. NCCF Autres (inclus)'!T1209)</f>
        <v>0</v>
      </c>
      <c r="U1209" s="392">
        <f>SUM('2. NCCF CAD'!U1209,'3. NCCF USD'!U1209,'4. NCCF EUR'!U1209,'5. NCCF GBP'!U1209,'6. NCCF Autres (inclus)'!U1209)</f>
        <v>0</v>
      </c>
      <c r="V1209" s="393">
        <f>SUM('2. NCCF CAD'!V1209,'3. NCCF USD'!V1209,'4. NCCF EUR'!V1209,'5. NCCF GBP'!V1209,'6. NCCF Autres (inclus)'!V1209)</f>
        <v>0</v>
      </c>
      <c r="W1209" s="37">
        <f>SUM('2. NCCF CAD'!W1209,'3. NCCF USD'!W1209,'4. NCCF EUR'!W1209,'5. NCCF GBP'!W1209,'6. NCCF Autres (inclus)'!W1209)</f>
        <v>0</v>
      </c>
      <c r="Y1209"/>
    </row>
    <row r="1210" spans="1:25" x14ac:dyDescent="0.25">
      <c r="A1210" s="212"/>
      <c r="B1210" s="465"/>
      <c r="C1210" s="272"/>
      <c r="D1210" s="272"/>
      <c r="E1210" s="273" t="s">
        <v>31</v>
      </c>
      <c r="F1210" s="273"/>
      <c r="G1210" s="367">
        <f t="shared" ref="G1210:W1210" si="268">SUBTOTAL(9,G1211:G1214)</f>
        <v>0</v>
      </c>
      <c r="H1210" s="368">
        <f t="shared" si="268"/>
        <v>0</v>
      </c>
      <c r="I1210" s="369">
        <f t="shared" si="268"/>
        <v>0</v>
      </c>
      <c r="J1210" s="369">
        <f t="shared" si="268"/>
        <v>0</v>
      </c>
      <c r="K1210" s="370">
        <f t="shared" si="268"/>
        <v>0</v>
      </c>
      <c r="L1210" s="364">
        <f t="shared" si="268"/>
        <v>0</v>
      </c>
      <c r="M1210" s="364">
        <f t="shared" si="268"/>
        <v>0</v>
      </c>
      <c r="N1210" s="364">
        <f t="shared" si="268"/>
        <v>0</v>
      </c>
      <c r="O1210" s="364">
        <f t="shared" si="268"/>
        <v>0</v>
      </c>
      <c r="P1210" s="364">
        <f t="shared" si="268"/>
        <v>0</v>
      </c>
      <c r="Q1210" s="364">
        <f t="shared" si="268"/>
        <v>0</v>
      </c>
      <c r="R1210" s="364">
        <f t="shared" si="268"/>
        <v>0</v>
      </c>
      <c r="S1210" s="364">
        <f t="shared" si="268"/>
        <v>0</v>
      </c>
      <c r="T1210" s="364">
        <f t="shared" si="268"/>
        <v>0</v>
      </c>
      <c r="U1210" s="364">
        <f t="shared" si="268"/>
        <v>0</v>
      </c>
      <c r="V1210" s="364">
        <f t="shared" si="268"/>
        <v>0</v>
      </c>
      <c r="W1210" s="366">
        <f t="shared" si="268"/>
        <v>0</v>
      </c>
      <c r="Y1210"/>
    </row>
    <row r="1211" spans="1:25" outlineLevel="1" x14ac:dyDescent="0.25">
      <c r="A1211" s="212"/>
      <c r="B1211" s="465"/>
      <c r="C1211" s="272"/>
      <c r="D1211" s="272"/>
      <c r="E1211" s="273"/>
      <c r="F1211" s="274" t="s">
        <v>32</v>
      </c>
      <c r="G1211" s="394">
        <f>SUM('2. NCCF CAD'!G1211,'3. NCCF USD'!G1211,'4. NCCF EUR'!G1211,'5. NCCF GBP'!G1211,'6. NCCF Autres (inclus)'!G1211)</f>
        <v>0</v>
      </c>
      <c r="H1211" s="395">
        <f>SUM('2. NCCF CAD'!H1211,'3. NCCF USD'!H1211,'4. NCCF EUR'!H1211,'5. NCCF GBP'!H1211,'6. NCCF Autres (inclus)'!H1211)</f>
        <v>0</v>
      </c>
      <c r="I1211" s="389">
        <f>SUM('2. NCCF CAD'!I1211,'3. NCCF USD'!I1211,'4. NCCF EUR'!I1211,'5. NCCF GBP'!I1211,'6. NCCF Autres (inclus)'!I1211)</f>
        <v>0</v>
      </c>
      <c r="J1211" s="389">
        <f>SUM('2. NCCF CAD'!J1211,'3. NCCF USD'!J1211,'4. NCCF EUR'!J1211,'5. NCCF GBP'!J1211,'6. NCCF Autres (inclus)'!J1211)</f>
        <v>0</v>
      </c>
      <c r="K1211" s="436">
        <f>SUM('2. NCCF CAD'!K1211,'3. NCCF USD'!K1211,'4. NCCF EUR'!K1211,'5. NCCF GBP'!K1211,'6. NCCF Autres (inclus)'!K1211)</f>
        <v>0</v>
      </c>
      <c r="L1211" s="391">
        <f>SUM('2. NCCF CAD'!L1211,'3. NCCF USD'!L1211,'4. NCCF EUR'!L1211,'5. NCCF GBP'!L1211,'6. NCCF Autres (inclus)'!L1211)</f>
        <v>0</v>
      </c>
      <c r="M1211" s="392">
        <f>SUM('2. NCCF CAD'!M1211,'3. NCCF USD'!M1211,'4. NCCF EUR'!M1211,'5. NCCF GBP'!M1211,'6. NCCF Autres (inclus)'!M1211)</f>
        <v>0</v>
      </c>
      <c r="N1211" s="392">
        <f>SUM('2. NCCF CAD'!N1211,'3. NCCF USD'!N1211,'4. NCCF EUR'!N1211,'5. NCCF GBP'!N1211,'6. NCCF Autres (inclus)'!N1211)</f>
        <v>0</v>
      </c>
      <c r="O1211" s="392">
        <f>SUM('2. NCCF CAD'!O1211,'3. NCCF USD'!O1211,'4. NCCF EUR'!O1211,'5. NCCF GBP'!O1211,'6. NCCF Autres (inclus)'!O1211)</f>
        <v>0</v>
      </c>
      <c r="P1211" s="392">
        <f>SUM('2. NCCF CAD'!P1211,'3. NCCF USD'!P1211,'4. NCCF EUR'!P1211,'5. NCCF GBP'!P1211,'6. NCCF Autres (inclus)'!P1211)</f>
        <v>0</v>
      </c>
      <c r="Q1211" s="392">
        <f>SUM('2. NCCF CAD'!Q1211,'3. NCCF USD'!Q1211,'4. NCCF EUR'!Q1211,'5. NCCF GBP'!Q1211,'6. NCCF Autres (inclus)'!Q1211)</f>
        <v>0</v>
      </c>
      <c r="R1211" s="392">
        <f>SUM('2. NCCF CAD'!R1211,'3. NCCF USD'!R1211,'4. NCCF EUR'!R1211,'5. NCCF GBP'!R1211,'6. NCCF Autres (inclus)'!R1211)</f>
        <v>0</v>
      </c>
      <c r="S1211" s="392">
        <f>SUM('2. NCCF CAD'!S1211,'3. NCCF USD'!S1211,'4. NCCF EUR'!S1211,'5. NCCF GBP'!S1211,'6. NCCF Autres (inclus)'!S1211)</f>
        <v>0</v>
      </c>
      <c r="T1211" s="392">
        <f>SUM('2. NCCF CAD'!T1211,'3. NCCF USD'!T1211,'4. NCCF EUR'!T1211,'5. NCCF GBP'!T1211,'6. NCCF Autres (inclus)'!T1211)</f>
        <v>0</v>
      </c>
      <c r="U1211" s="392">
        <f>SUM('2. NCCF CAD'!U1211,'3. NCCF USD'!U1211,'4. NCCF EUR'!U1211,'5. NCCF GBP'!U1211,'6. NCCF Autres (inclus)'!U1211)</f>
        <v>0</v>
      </c>
      <c r="V1211" s="393">
        <f>SUM('2. NCCF CAD'!V1211,'3. NCCF USD'!V1211,'4. NCCF EUR'!V1211,'5. NCCF GBP'!V1211,'6. NCCF Autres (inclus)'!V1211)</f>
        <v>0</v>
      </c>
      <c r="W1211" s="37">
        <f>SUM('2. NCCF CAD'!W1211,'3. NCCF USD'!W1211,'4. NCCF EUR'!W1211,'5. NCCF GBP'!W1211,'6. NCCF Autres (inclus)'!W1211)</f>
        <v>0</v>
      </c>
      <c r="Y1211"/>
    </row>
    <row r="1212" spans="1:25" outlineLevel="1" x14ac:dyDescent="0.25">
      <c r="A1212" s="212"/>
      <c r="B1212" s="465"/>
      <c r="C1212" s="272"/>
      <c r="D1212" s="272"/>
      <c r="E1212" s="273"/>
      <c r="F1212" s="274" t="s">
        <v>33</v>
      </c>
      <c r="G1212" s="394">
        <f>SUM('2. NCCF CAD'!G1212,'3. NCCF USD'!G1212,'4. NCCF EUR'!G1212,'5. NCCF GBP'!G1212,'6. NCCF Autres (inclus)'!G1212)</f>
        <v>0</v>
      </c>
      <c r="H1212" s="395">
        <f>SUM('2. NCCF CAD'!H1212,'3. NCCF USD'!H1212,'4. NCCF EUR'!H1212,'5. NCCF GBP'!H1212,'6. NCCF Autres (inclus)'!H1212)</f>
        <v>0</v>
      </c>
      <c r="I1212" s="389">
        <f>SUM('2. NCCF CAD'!I1212,'3. NCCF USD'!I1212,'4. NCCF EUR'!I1212,'5. NCCF GBP'!I1212,'6. NCCF Autres (inclus)'!I1212)</f>
        <v>0</v>
      </c>
      <c r="J1212" s="389">
        <f>SUM('2. NCCF CAD'!J1212,'3. NCCF USD'!J1212,'4. NCCF EUR'!J1212,'5. NCCF GBP'!J1212,'6. NCCF Autres (inclus)'!J1212)</f>
        <v>0</v>
      </c>
      <c r="K1212" s="436">
        <f>SUM('2. NCCF CAD'!K1212,'3. NCCF USD'!K1212,'4. NCCF EUR'!K1212,'5. NCCF GBP'!K1212,'6. NCCF Autres (inclus)'!K1212)</f>
        <v>0</v>
      </c>
      <c r="L1212" s="391">
        <f>SUM('2. NCCF CAD'!L1212,'3. NCCF USD'!L1212,'4. NCCF EUR'!L1212,'5. NCCF GBP'!L1212,'6. NCCF Autres (inclus)'!L1212)</f>
        <v>0</v>
      </c>
      <c r="M1212" s="410">
        <f>SUM('2. NCCF CAD'!M1212,'3. NCCF USD'!M1212,'4. NCCF EUR'!M1212,'5. NCCF GBP'!M1212,'6. NCCF Autres (inclus)'!M1212)</f>
        <v>0</v>
      </c>
      <c r="N1212" s="392">
        <f>SUM('2. NCCF CAD'!N1212,'3. NCCF USD'!N1212,'4. NCCF EUR'!N1212,'5. NCCF GBP'!N1212,'6. NCCF Autres (inclus)'!N1212)</f>
        <v>0</v>
      </c>
      <c r="O1212" s="411">
        <f>SUM('2. NCCF CAD'!O1212,'3. NCCF USD'!O1212,'4. NCCF EUR'!O1212,'5. NCCF GBP'!O1212,'6. NCCF Autres (inclus)'!O1212)</f>
        <v>0</v>
      </c>
      <c r="P1212" s="412">
        <f>SUM('2. NCCF CAD'!P1212,'3. NCCF USD'!P1212,'4. NCCF EUR'!P1212,'5. NCCF GBP'!P1212,'6. NCCF Autres (inclus)'!P1212)</f>
        <v>0</v>
      </c>
      <c r="Q1212" s="410">
        <f>SUM('2. NCCF CAD'!Q1212,'3. NCCF USD'!Q1212,'4. NCCF EUR'!Q1212,'5. NCCF GBP'!Q1212,'6. NCCF Autres (inclus)'!Q1212)</f>
        <v>0</v>
      </c>
      <c r="R1212" s="412">
        <f>SUM('2. NCCF CAD'!R1212,'3. NCCF USD'!R1212,'4. NCCF EUR'!R1212,'5. NCCF GBP'!R1212,'6. NCCF Autres (inclus)'!R1212)</f>
        <v>0</v>
      </c>
      <c r="S1212" s="412">
        <f>SUM('2. NCCF CAD'!S1212,'3. NCCF USD'!S1212,'4. NCCF EUR'!S1212,'5. NCCF GBP'!S1212,'6. NCCF Autres (inclus)'!S1212)</f>
        <v>0</v>
      </c>
      <c r="T1212" s="411">
        <f>SUM('2. NCCF CAD'!T1212,'3. NCCF USD'!T1212,'4. NCCF EUR'!T1212,'5. NCCF GBP'!T1212,'6. NCCF Autres (inclus)'!T1212)</f>
        <v>0</v>
      </c>
      <c r="U1212" s="412">
        <f>SUM('2. NCCF CAD'!U1212,'3. NCCF USD'!U1212,'4. NCCF EUR'!U1212,'5. NCCF GBP'!U1212,'6. NCCF Autres (inclus)'!U1212)</f>
        <v>0</v>
      </c>
      <c r="V1212" s="393">
        <f>SUM('2. NCCF CAD'!V1212,'3. NCCF USD'!V1212,'4. NCCF EUR'!V1212,'5. NCCF GBP'!V1212,'6. NCCF Autres (inclus)'!V1212)</f>
        <v>0</v>
      </c>
      <c r="W1212" s="37">
        <f>SUM('2. NCCF CAD'!W1212,'3. NCCF USD'!W1212,'4. NCCF EUR'!W1212,'5. NCCF GBP'!W1212,'6. NCCF Autres (inclus)'!W1212)</f>
        <v>0</v>
      </c>
      <c r="Y1212"/>
    </row>
    <row r="1213" spans="1:25" outlineLevel="1" x14ac:dyDescent="0.25">
      <c r="A1213" s="212"/>
      <c r="B1213" s="465"/>
      <c r="C1213" s="272"/>
      <c r="D1213" s="272"/>
      <c r="E1213" s="273"/>
      <c r="F1213" s="274" t="s">
        <v>34</v>
      </c>
      <c r="G1213" s="394">
        <f>SUM('2. NCCF CAD'!G1213,'3. NCCF USD'!G1213,'4. NCCF EUR'!G1213,'5. NCCF GBP'!G1213,'6. NCCF Autres (inclus)'!G1213)</f>
        <v>0</v>
      </c>
      <c r="H1213" s="395">
        <f>SUM('2. NCCF CAD'!H1213,'3. NCCF USD'!H1213,'4. NCCF EUR'!H1213,'5. NCCF GBP'!H1213,'6. NCCF Autres (inclus)'!H1213)</f>
        <v>0</v>
      </c>
      <c r="I1213" s="389">
        <f>SUM('2. NCCF CAD'!I1213,'3. NCCF USD'!I1213,'4. NCCF EUR'!I1213,'5. NCCF GBP'!I1213,'6. NCCF Autres (inclus)'!I1213)</f>
        <v>0</v>
      </c>
      <c r="J1213" s="389">
        <f>SUM('2. NCCF CAD'!J1213,'3. NCCF USD'!J1213,'4. NCCF EUR'!J1213,'5. NCCF GBP'!J1213,'6. NCCF Autres (inclus)'!J1213)</f>
        <v>0</v>
      </c>
      <c r="K1213" s="436">
        <f>SUM('2. NCCF CAD'!K1213,'3. NCCF USD'!K1213,'4. NCCF EUR'!K1213,'5. NCCF GBP'!K1213,'6. NCCF Autres (inclus)'!K1213)</f>
        <v>0</v>
      </c>
      <c r="L1213" s="391">
        <f>SUM('2. NCCF CAD'!L1213,'3. NCCF USD'!L1213,'4. NCCF EUR'!L1213,'5. NCCF GBP'!L1213,'6. NCCF Autres (inclus)'!L1213)</f>
        <v>0</v>
      </c>
      <c r="M1213" s="396">
        <f>SUM('2. NCCF CAD'!M1213,'3. NCCF USD'!M1213,'4. NCCF EUR'!M1213,'5. NCCF GBP'!M1213,'6. NCCF Autres (inclus)'!M1213)</f>
        <v>0</v>
      </c>
      <c r="N1213" s="392">
        <f>SUM('2. NCCF CAD'!N1213,'3. NCCF USD'!N1213,'4. NCCF EUR'!N1213,'5. NCCF GBP'!N1213,'6. NCCF Autres (inclus)'!N1213)</f>
        <v>0</v>
      </c>
      <c r="O1213" s="388">
        <f>SUM('2. NCCF CAD'!O1213,'3. NCCF USD'!O1213,'4. NCCF EUR'!O1213,'5. NCCF GBP'!O1213,'6. NCCF Autres (inclus)'!O1213)</f>
        <v>0</v>
      </c>
      <c r="P1213" s="392">
        <f>SUM('2. NCCF CAD'!P1213,'3. NCCF USD'!P1213,'4. NCCF EUR'!P1213,'5. NCCF GBP'!P1213,'6. NCCF Autres (inclus)'!P1213)</f>
        <v>0</v>
      </c>
      <c r="Q1213" s="396">
        <f>SUM('2. NCCF CAD'!Q1213,'3. NCCF USD'!Q1213,'4. NCCF EUR'!Q1213,'5. NCCF GBP'!Q1213,'6. NCCF Autres (inclus)'!Q1213)</f>
        <v>0</v>
      </c>
      <c r="R1213" s="392">
        <f>SUM('2. NCCF CAD'!R1213,'3. NCCF USD'!R1213,'4. NCCF EUR'!R1213,'5. NCCF GBP'!R1213,'6. NCCF Autres (inclus)'!R1213)</f>
        <v>0</v>
      </c>
      <c r="S1213" s="392">
        <f>SUM('2. NCCF CAD'!S1213,'3. NCCF USD'!S1213,'4. NCCF EUR'!S1213,'5. NCCF GBP'!S1213,'6. NCCF Autres (inclus)'!S1213)</f>
        <v>0</v>
      </c>
      <c r="T1213" s="388">
        <f>SUM('2. NCCF CAD'!T1213,'3. NCCF USD'!T1213,'4. NCCF EUR'!T1213,'5. NCCF GBP'!T1213,'6. NCCF Autres (inclus)'!T1213)</f>
        <v>0</v>
      </c>
      <c r="U1213" s="392">
        <f>SUM('2. NCCF CAD'!U1213,'3. NCCF USD'!U1213,'4. NCCF EUR'!U1213,'5. NCCF GBP'!U1213,'6. NCCF Autres (inclus)'!U1213)</f>
        <v>0</v>
      </c>
      <c r="V1213" s="393">
        <f>SUM('2. NCCF CAD'!V1213,'3. NCCF USD'!V1213,'4. NCCF EUR'!V1213,'5. NCCF GBP'!V1213,'6. NCCF Autres (inclus)'!V1213)</f>
        <v>0</v>
      </c>
      <c r="W1213" s="37">
        <f>SUM('2. NCCF CAD'!W1213,'3. NCCF USD'!W1213,'4. NCCF EUR'!W1213,'5. NCCF GBP'!W1213,'6. NCCF Autres (inclus)'!W1213)</f>
        <v>0</v>
      </c>
      <c r="Y1213"/>
    </row>
    <row r="1214" spans="1:25" outlineLevel="1" x14ac:dyDescent="0.25">
      <c r="A1214" s="212"/>
      <c r="B1214" s="465"/>
      <c r="C1214" s="272"/>
      <c r="D1214" s="272"/>
      <c r="E1214" s="273"/>
      <c r="F1214" s="274" t="s">
        <v>35</v>
      </c>
      <c r="G1214" s="394">
        <f>SUM('2. NCCF CAD'!G1214,'3. NCCF USD'!G1214,'4. NCCF EUR'!G1214,'5. NCCF GBP'!G1214,'6. NCCF Autres (inclus)'!G1214)</f>
        <v>0</v>
      </c>
      <c r="H1214" s="395">
        <f>SUM('2. NCCF CAD'!H1214,'3. NCCF USD'!H1214,'4. NCCF EUR'!H1214,'5. NCCF GBP'!H1214,'6. NCCF Autres (inclus)'!H1214)</f>
        <v>0</v>
      </c>
      <c r="I1214" s="389">
        <f>SUM('2. NCCF CAD'!I1214,'3. NCCF USD'!I1214,'4. NCCF EUR'!I1214,'5. NCCF GBP'!I1214,'6. NCCF Autres (inclus)'!I1214)</f>
        <v>0</v>
      </c>
      <c r="J1214" s="389">
        <f>SUM('2. NCCF CAD'!J1214,'3. NCCF USD'!J1214,'4. NCCF EUR'!J1214,'5. NCCF GBP'!J1214,'6. NCCF Autres (inclus)'!J1214)</f>
        <v>0</v>
      </c>
      <c r="K1214" s="436">
        <f>SUM('2. NCCF CAD'!K1214,'3. NCCF USD'!K1214,'4. NCCF EUR'!K1214,'5. NCCF GBP'!K1214,'6. NCCF Autres (inclus)'!K1214)</f>
        <v>0</v>
      </c>
      <c r="L1214" s="391">
        <f>SUM('2. NCCF CAD'!L1214,'3. NCCF USD'!L1214,'4. NCCF EUR'!L1214,'5. NCCF GBP'!L1214,'6. NCCF Autres (inclus)'!L1214)</f>
        <v>0</v>
      </c>
      <c r="M1214" s="396">
        <f>SUM('2. NCCF CAD'!M1214,'3. NCCF USD'!M1214,'4. NCCF EUR'!M1214,'5. NCCF GBP'!M1214,'6. NCCF Autres (inclus)'!M1214)</f>
        <v>0</v>
      </c>
      <c r="N1214" s="392">
        <f>SUM('2. NCCF CAD'!N1214,'3. NCCF USD'!N1214,'4. NCCF EUR'!N1214,'5. NCCF GBP'!N1214,'6. NCCF Autres (inclus)'!N1214)</f>
        <v>0</v>
      </c>
      <c r="O1214" s="388">
        <f>SUM('2. NCCF CAD'!O1214,'3. NCCF USD'!O1214,'4. NCCF EUR'!O1214,'5. NCCF GBP'!O1214,'6. NCCF Autres (inclus)'!O1214)</f>
        <v>0</v>
      </c>
      <c r="P1214" s="392">
        <f>SUM('2. NCCF CAD'!P1214,'3. NCCF USD'!P1214,'4. NCCF EUR'!P1214,'5. NCCF GBP'!P1214,'6. NCCF Autres (inclus)'!P1214)</f>
        <v>0</v>
      </c>
      <c r="Q1214" s="396">
        <f>SUM('2. NCCF CAD'!Q1214,'3. NCCF USD'!Q1214,'4. NCCF EUR'!Q1214,'5. NCCF GBP'!Q1214,'6. NCCF Autres (inclus)'!Q1214)</f>
        <v>0</v>
      </c>
      <c r="R1214" s="392">
        <f>SUM('2. NCCF CAD'!R1214,'3. NCCF USD'!R1214,'4. NCCF EUR'!R1214,'5. NCCF GBP'!R1214,'6. NCCF Autres (inclus)'!R1214)</f>
        <v>0</v>
      </c>
      <c r="S1214" s="392">
        <f>SUM('2. NCCF CAD'!S1214,'3. NCCF USD'!S1214,'4. NCCF EUR'!S1214,'5. NCCF GBP'!S1214,'6. NCCF Autres (inclus)'!S1214)</f>
        <v>0</v>
      </c>
      <c r="T1214" s="388">
        <f>SUM('2. NCCF CAD'!T1214,'3. NCCF USD'!T1214,'4. NCCF EUR'!T1214,'5. NCCF GBP'!T1214,'6. NCCF Autres (inclus)'!T1214)</f>
        <v>0</v>
      </c>
      <c r="U1214" s="392">
        <f>SUM('2. NCCF CAD'!U1214,'3. NCCF USD'!U1214,'4. NCCF EUR'!U1214,'5. NCCF GBP'!U1214,'6. NCCF Autres (inclus)'!U1214)</f>
        <v>0</v>
      </c>
      <c r="V1214" s="393">
        <f>SUM('2. NCCF CAD'!V1214,'3. NCCF USD'!V1214,'4. NCCF EUR'!V1214,'5. NCCF GBP'!V1214,'6. NCCF Autres (inclus)'!V1214)</f>
        <v>0</v>
      </c>
      <c r="W1214" s="37">
        <f>SUM('2. NCCF CAD'!W1214,'3. NCCF USD'!W1214,'4. NCCF EUR'!W1214,'5. NCCF GBP'!W1214,'6. NCCF Autres (inclus)'!W1214)</f>
        <v>0</v>
      </c>
      <c r="Y1214"/>
    </row>
    <row r="1215" spans="1:25" x14ac:dyDescent="0.25">
      <c r="A1215" s="212"/>
      <c r="B1215" s="465"/>
      <c r="C1215" s="272"/>
      <c r="D1215" s="272" t="s">
        <v>36</v>
      </c>
      <c r="E1215" s="273"/>
      <c r="F1215" s="273"/>
      <c r="G1215" s="367"/>
      <c r="H1215" s="369"/>
      <c r="I1215" s="369"/>
      <c r="J1215" s="369"/>
      <c r="K1215" s="369"/>
      <c r="L1215" s="363"/>
      <c r="M1215" s="364"/>
      <c r="N1215" s="364"/>
      <c r="O1215" s="364"/>
      <c r="P1215" s="364"/>
      <c r="Q1215" s="364"/>
      <c r="R1215" s="364"/>
      <c r="S1215" s="364"/>
      <c r="T1215" s="364"/>
      <c r="U1215" s="364"/>
      <c r="V1215" s="365"/>
      <c r="W1215" s="366"/>
      <c r="Y1215"/>
    </row>
    <row r="1216" spans="1:25" x14ac:dyDescent="0.25">
      <c r="A1216" s="212"/>
      <c r="B1216" s="465"/>
      <c r="C1216" s="272"/>
      <c r="D1216" s="272"/>
      <c r="E1216" s="275" t="s">
        <v>37</v>
      </c>
      <c r="F1216" s="273"/>
      <c r="G1216" s="367">
        <f t="shared" ref="G1216:W1216" si="269">SUBTOTAL(9,G1217:G1219)</f>
        <v>0</v>
      </c>
      <c r="H1216" s="368">
        <f t="shared" si="269"/>
        <v>0</v>
      </c>
      <c r="I1216" s="369">
        <f t="shared" si="269"/>
        <v>0</v>
      </c>
      <c r="J1216" s="369">
        <f t="shared" si="269"/>
        <v>0</v>
      </c>
      <c r="K1216" s="370">
        <f t="shared" si="269"/>
        <v>0</v>
      </c>
      <c r="L1216" s="364">
        <f t="shared" si="269"/>
        <v>0</v>
      </c>
      <c r="M1216" s="364">
        <f t="shared" si="269"/>
        <v>0</v>
      </c>
      <c r="N1216" s="364">
        <f t="shared" si="269"/>
        <v>0</v>
      </c>
      <c r="O1216" s="364">
        <f t="shared" si="269"/>
        <v>0</v>
      </c>
      <c r="P1216" s="364">
        <f t="shared" si="269"/>
        <v>0</v>
      </c>
      <c r="Q1216" s="364">
        <f t="shared" si="269"/>
        <v>0</v>
      </c>
      <c r="R1216" s="364">
        <f t="shared" si="269"/>
        <v>0</v>
      </c>
      <c r="S1216" s="364">
        <f t="shared" si="269"/>
        <v>0</v>
      </c>
      <c r="T1216" s="364">
        <f t="shared" si="269"/>
        <v>0</v>
      </c>
      <c r="U1216" s="364">
        <f t="shared" si="269"/>
        <v>0</v>
      </c>
      <c r="V1216" s="364">
        <f t="shared" si="269"/>
        <v>0</v>
      </c>
      <c r="W1216" s="366">
        <f t="shared" si="269"/>
        <v>0</v>
      </c>
      <c r="Y1216"/>
    </row>
    <row r="1217" spans="1:25" outlineLevel="1" x14ac:dyDescent="0.25">
      <c r="A1217" s="212"/>
      <c r="B1217" s="465"/>
      <c r="C1217" s="272"/>
      <c r="D1217" s="272"/>
      <c r="E1217" s="275"/>
      <c r="F1217" s="274" t="s">
        <v>38</v>
      </c>
      <c r="G1217" s="394">
        <f>SUM('2. NCCF CAD'!G1217,'3. NCCF USD'!G1217,'4. NCCF EUR'!G1217,'5. NCCF GBP'!G1217,'6. NCCF Autres (inclus)'!G1217)</f>
        <v>0</v>
      </c>
      <c r="H1217" s="395">
        <f>SUM('2. NCCF CAD'!H1217,'3. NCCF USD'!H1217,'4. NCCF EUR'!H1217,'5. NCCF GBP'!H1217,'6. NCCF Autres (inclus)'!H1217)</f>
        <v>0</v>
      </c>
      <c r="I1217" s="389">
        <f>SUM('2. NCCF CAD'!I1217,'3. NCCF USD'!I1217,'4. NCCF EUR'!I1217,'5. NCCF GBP'!I1217,'6. NCCF Autres (inclus)'!I1217)</f>
        <v>0</v>
      </c>
      <c r="J1217" s="389">
        <f>SUM('2. NCCF CAD'!J1217,'3. NCCF USD'!J1217,'4. NCCF EUR'!J1217,'5. NCCF GBP'!J1217,'6. NCCF Autres (inclus)'!J1217)</f>
        <v>0</v>
      </c>
      <c r="K1217" s="436">
        <f>SUM('2. NCCF CAD'!K1217,'3. NCCF USD'!K1217,'4. NCCF EUR'!K1217,'5. NCCF GBP'!K1217,'6. NCCF Autres (inclus)'!K1217)</f>
        <v>0</v>
      </c>
      <c r="L1217" s="391">
        <f>SUM('2. NCCF CAD'!L1217,'3. NCCF USD'!L1217,'4. NCCF EUR'!L1217,'5. NCCF GBP'!L1217,'6. NCCF Autres (inclus)'!L1217)</f>
        <v>0</v>
      </c>
      <c r="M1217" s="396">
        <f>SUM('2. NCCF CAD'!M1217,'3. NCCF USD'!M1217,'4. NCCF EUR'!M1217,'5. NCCF GBP'!M1217,'6. NCCF Autres (inclus)'!M1217)</f>
        <v>0</v>
      </c>
      <c r="N1217" s="392">
        <f>SUM('2. NCCF CAD'!N1217,'3. NCCF USD'!N1217,'4. NCCF EUR'!N1217,'5. NCCF GBP'!N1217,'6. NCCF Autres (inclus)'!N1217)</f>
        <v>0</v>
      </c>
      <c r="O1217" s="388">
        <f>SUM('2. NCCF CAD'!O1217,'3. NCCF USD'!O1217,'4. NCCF EUR'!O1217,'5. NCCF GBP'!O1217,'6. NCCF Autres (inclus)'!O1217)</f>
        <v>0</v>
      </c>
      <c r="P1217" s="392">
        <f>SUM('2. NCCF CAD'!P1217,'3. NCCF USD'!P1217,'4. NCCF EUR'!P1217,'5. NCCF GBP'!P1217,'6. NCCF Autres (inclus)'!P1217)</f>
        <v>0</v>
      </c>
      <c r="Q1217" s="396">
        <f>SUM('2. NCCF CAD'!Q1217,'3. NCCF USD'!Q1217,'4. NCCF EUR'!Q1217,'5. NCCF GBP'!Q1217,'6. NCCF Autres (inclus)'!Q1217)</f>
        <v>0</v>
      </c>
      <c r="R1217" s="392">
        <f>SUM('2. NCCF CAD'!R1217,'3. NCCF USD'!R1217,'4. NCCF EUR'!R1217,'5. NCCF GBP'!R1217,'6. NCCF Autres (inclus)'!R1217)</f>
        <v>0</v>
      </c>
      <c r="S1217" s="392">
        <f>SUM('2. NCCF CAD'!S1217,'3. NCCF USD'!S1217,'4. NCCF EUR'!S1217,'5. NCCF GBP'!S1217,'6. NCCF Autres (inclus)'!S1217)</f>
        <v>0</v>
      </c>
      <c r="T1217" s="388">
        <f>SUM('2. NCCF CAD'!T1217,'3. NCCF USD'!T1217,'4. NCCF EUR'!T1217,'5. NCCF GBP'!T1217,'6. NCCF Autres (inclus)'!T1217)</f>
        <v>0</v>
      </c>
      <c r="U1217" s="392">
        <f>SUM('2. NCCF CAD'!U1217,'3. NCCF USD'!U1217,'4. NCCF EUR'!U1217,'5. NCCF GBP'!U1217,'6. NCCF Autres (inclus)'!U1217)</f>
        <v>0</v>
      </c>
      <c r="V1217" s="393">
        <f>SUM('2. NCCF CAD'!V1217,'3. NCCF USD'!V1217,'4. NCCF EUR'!V1217,'5. NCCF GBP'!V1217,'6. NCCF Autres (inclus)'!V1217)</f>
        <v>0</v>
      </c>
      <c r="W1217" s="37">
        <f>SUM('2. NCCF CAD'!W1217,'3. NCCF USD'!W1217,'4. NCCF EUR'!W1217,'5. NCCF GBP'!W1217,'6. NCCF Autres (inclus)'!W1217)</f>
        <v>0</v>
      </c>
      <c r="Y1217"/>
    </row>
    <row r="1218" spans="1:25" outlineLevel="1" x14ac:dyDescent="0.25">
      <c r="A1218" s="212"/>
      <c r="B1218" s="465"/>
      <c r="C1218" s="272"/>
      <c r="D1218" s="272"/>
      <c r="E1218" s="273"/>
      <c r="F1218" s="274" t="s">
        <v>39</v>
      </c>
      <c r="G1218" s="394">
        <f>SUM('2. NCCF CAD'!G1218,'3. NCCF USD'!G1218,'4. NCCF EUR'!G1218,'5. NCCF GBP'!G1218,'6. NCCF Autres (inclus)'!G1218)</f>
        <v>0</v>
      </c>
      <c r="H1218" s="395">
        <f>SUM('2. NCCF CAD'!H1218,'3. NCCF USD'!H1218,'4. NCCF EUR'!H1218,'5. NCCF GBP'!H1218,'6. NCCF Autres (inclus)'!H1218)</f>
        <v>0</v>
      </c>
      <c r="I1218" s="389">
        <f>SUM('2. NCCF CAD'!I1218,'3. NCCF USD'!I1218,'4. NCCF EUR'!I1218,'5. NCCF GBP'!I1218,'6. NCCF Autres (inclus)'!I1218)</f>
        <v>0</v>
      </c>
      <c r="J1218" s="389">
        <f>SUM('2. NCCF CAD'!J1218,'3. NCCF USD'!J1218,'4. NCCF EUR'!J1218,'5. NCCF GBP'!J1218,'6. NCCF Autres (inclus)'!J1218)</f>
        <v>0</v>
      </c>
      <c r="K1218" s="436">
        <f>SUM('2. NCCF CAD'!K1218,'3. NCCF USD'!K1218,'4. NCCF EUR'!K1218,'5. NCCF GBP'!K1218,'6. NCCF Autres (inclus)'!K1218)</f>
        <v>0</v>
      </c>
      <c r="L1218" s="391">
        <f>SUM('2. NCCF CAD'!L1218,'3. NCCF USD'!L1218,'4. NCCF EUR'!L1218,'5. NCCF GBP'!L1218,'6. NCCF Autres (inclus)'!L1218)</f>
        <v>0</v>
      </c>
      <c r="M1218" s="396">
        <f>SUM('2. NCCF CAD'!M1218,'3. NCCF USD'!M1218,'4. NCCF EUR'!M1218,'5. NCCF GBP'!M1218,'6. NCCF Autres (inclus)'!M1218)</f>
        <v>0</v>
      </c>
      <c r="N1218" s="392">
        <f>SUM('2. NCCF CAD'!N1218,'3. NCCF USD'!N1218,'4. NCCF EUR'!N1218,'5. NCCF GBP'!N1218,'6. NCCF Autres (inclus)'!N1218)</f>
        <v>0</v>
      </c>
      <c r="O1218" s="388">
        <f>SUM('2. NCCF CAD'!O1218,'3. NCCF USD'!O1218,'4. NCCF EUR'!O1218,'5. NCCF GBP'!O1218,'6. NCCF Autres (inclus)'!O1218)</f>
        <v>0</v>
      </c>
      <c r="P1218" s="392">
        <f>SUM('2. NCCF CAD'!P1218,'3. NCCF USD'!P1218,'4. NCCF EUR'!P1218,'5. NCCF GBP'!P1218,'6. NCCF Autres (inclus)'!P1218)</f>
        <v>0</v>
      </c>
      <c r="Q1218" s="396">
        <f>SUM('2. NCCF CAD'!Q1218,'3. NCCF USD'!Q1218,'4. NCCF EUR'!Q1218,'5. NCCF GBP'!Q1218,'6. NCCF Autres (inclus)'!Q1218)</f>
        <v>0</v>
      </c>
      <c r="R1218" s="392">
        <f>SUM('2. NCCF CAD'!R1218,'3. NCCF USD'!R1218,'4. NCCF EUR'!R1218,'5. NCCF GBP'!R1218,'6. NCCF Autres (inclus)'!R1218)</f>
        <v>0</v>
      </c>
      <c r="S1218" s="392">
        <f>SUM('2. NCCF CAD'!S1218,'3. NCCF USD'!S1218,'4. NCCF EUR'!S1218,'5. NCCF GBP'!S1218,'6. NCCF Autres (inclus)'!S1218)</f>
        <v>0</v>
      </c>
      <c r="T1218" s="388">
        <f>SUM('2. NCCF CAD'!T1218,'3. NCCF USD'!T1218,'4. NCCF EUR'!T1218,'5. NCCF GBP'!T1218,'6. NCCF Autres (inclus)'!T1218)</f>
        <v>0</v>
      </c>
      <c r="U1218" s="392">
        <f>SUM('2. NCCF CAD'!U1218,'3. NCCF USD'!U1218,'4. NCCF EUR'!U1218,'5. NCCF GBP'!U1218,'6. NCCF Autres (inclus)'!U1218)</f>
        <v>0</v>
      </c>
      <c r="V1218" s="393">
        <f>SUM('2. NCCF CAD'!V1218,'3. NCCF USD'!V1218,'4. NCCF EUR'!V1218,'5. NCCF GBP'!V1218,'6. NCCF Autres (inclus)'!V1218)</f>
        <v>0</v>
      </c>
      <c r="W1218" s="37">
        <f>SUM('2. NCCF CAD'!W1218,'3. NCCF USD'!W1218,'4. NCCF EUR'!W1218,'5. NCCF GBP'!W1218,'6. NCCF Autres (inclus)'!W1218)</f>
        <v>0</v>
      </c>
      <c r="Y1218"/>
    </row>
    <row r="1219" spans="1:25" outlineLevel="1" x14ac:dyDescent="0.25">
      <c r="A1219" s="212"/>
      <c r="B1219" s="465"/>
      <c r="C1219" s="272"/>
      <c r="D1219" s="272"/>
      <c r="E1219" s="273"/>
      <c r="F1219" s="274" t="s">
        <v>40</v>
      </c>
      <c r="G1219" s="394">
        <f>SUM('2. NCCF CAD'!G1219,'3. NCCF USD'!G1219,'4. NCCF EUR'!G1219,'5. NCCF GBP'!G1219,'6. NCCF Autres (inclus)'!G1219)</f>
        <v>0</v>
      </c>
      <c r="H1219" s="395">
        <f>SUM('2. NCCF CAD'!H1219,'3. NCCF USD'!H1219,'4. NCCF EUR'!H1219,'5. NCCF GBP'!H1219,'6. NCCF Autres (inclus)'!H1219)</f>
        <v>0</v>
      </c>
      <c r="I1219" s="389">
        <f>SUM('2. NCCF CAD'!I1219,'3. NCCF USD'!I1219,'4. NCCF EUR'!I1219,'5. NCCF GBP'!I1219,'6. NCCF Autres (inclus)'!I1219)</f>
        <v>0</v>
      </c>
      <c r="J1219" s="389">
        <f>SUM('2. NCCF CAD'!J1219,'3. NCCF USD'!J1219,'4. NCCF EUR'!J1219,'5. NCCF GBP'!J1219,'6. NCCF Autres (inclus)'!J1219)</f>
        <v>0</v>
      </c>
      <c r="K1219" s="436">
        <f>SUM('2. NCCF CAD'!K1219,'3. NCCF USD'!K1219,'4. NCCF EUR'!K1219,'5. NCCF GBP'!K1219,'6. NCCF Autres (inclus)'!K1219)</f>
        <v>0</v>
      </c>
      <c r="L1219" s="391">
        <f>SUM('2. NCCF CAD'!L1219,'3. NCCF USD'!L1219,'4. NCCF EUR'!L1219,'5. NCCF GBP'!L1219,'6. NCCF Autres (inclus)'!L1219)</f>
        <v>0</v>
      </c>
      <c r="M1219" s="396">
        <f>SUM('2. NCCF CAD'!M1219,'3. NCCF USD'!M1219,'4. NCCF EUR'!M1219,'5. NCCF GBP'!M1219,'6. NCCF Autres (inclus)'!M1219)</f>
        <v>0</v>
      </c>
      <c r="N1219" s="392">
        <f>SUM('2. NCCF CAD'!N1219,'3. NCCF USD'!N1219,'4. NCCF EUR'!N1219,'5. NCCF GBP'!N1219,'6. NCCF Autres (inclus)'!N1219)</f>
        <v>0</v>
      </c>
      <c r="O1219" s="388">
        <f>SUM('2. NCCF CAD'!O1219,'3. NCCF USD'!O1219,'4. NCCF EUR'!O1219,'5. NCCF GBP'!O1219,'6. NCCF Autres (inclus)'!O1219)</f>
        <v>0</v>
      </c>
      <c r="P1219" s="392">
        <f>SUM('2. NCCF CAD'!P1219,'3. NCCF USD'!P1219,'4. NCCF EUR'!P1219,'5. NCCF GBP'!P1219,'6. NCCF Autres (inclus)'!P1219)</f>
        <v>0</v>
      </c>
      <c r="Q1219" s="396">
        <f>SUM('2. NCCF CAD'!Q1219,'3. NCCF USD'!Q1219,'4. NCCF EUR'!Q1219,'5. NCCF GBP'!Q1219,'6. NCCF Autres (inclus)'!Q1219)</f>
        <v>0</v>
      </c>
      <c r="R1219" s="392">
        <f>SUM('2. NCCF CAD'!R1219,'3. NCCF USD'!R1219,'4. NCCF EUR'!R1219,'5. NCCF GBP'!R1219,'6. NCCF Autres (inclus)'!R1219)</f>
        <v>0</v>
      </c>
      <c r="S1219" s="392">
        <f>SUM('2. NCCF CAD'!S1219,'3. NCCF USD'!S1219,'4. NCCF EUR'!S1219,'5. NCCF GBP'!S1219,'6. NCCF Autres (inclus)'!S1219)</f>
        <v>0</v>
      </c>
      <c r="T1219" s="388">
        <f>SUM('2. NCCF CAD'!T1219,'3. NCCF USD'!T1219,'4. NCCF EUR'!T1219,'5. NCCF GBP'!T1219,'6. NCCF Autres (inclus)'!T1219)</f>
        <v>0</v>
      </c>
      <c r="U1219" s="392">
        <f>SUM('2. NCCF CAD'!U1219,'3. NCCF USD'!U1219,'4. NCCF EUR'!U1219,'5. NCCF GBP'!U1219,'6. NCCF Autres (inclus)'!U1219)</f>
        <v>0</v>
      </c>
      <c r="V1219" s="393">
        <f>SUM('2. NCCF CAD'!V1219,'3. NCCF USD'!V1219,'4. NCCF EUR'!V1219,'5. NCCF GBP'!V1219,'6. NCCF Autres (inclus)'!V1219)</f>
        <v>0</v>
      </c>
      <c r="W1219" s="37">
        <f>SUM('2. NCCF CAD'!W1219,'3. NCCF USD'!W1219,'4. NCCF EUR'!W1219,'5. NCCF GBP'!W1219,'6. NCCF Autres (inclus)'!W1219)</f>
        <v>0</v>
      </c>
      <c r="Y1219"/>
    </row>
    <row r="1220" spans="1:25" x14ac:dyDescent="0.25">
      <c r="A1220" s="212"/>
      <c r="B1220" s="465"/>
      <c r="C1220" s="272"/>
      <c r="D1220" s="272"/>
      <c r="E1220" s="273" t="s">
        <v>41</v>
      </c>
      <c r="F1220" s="273"/>
      <c r="G1220" s="367">
        <f t="shared" ref="G1220:W1220" si="270">SUBTOTAL(9,G1221:G1223)</f>
        <v>0</v>
      </c>
      <c r="H1220" s="368">
        <f t="shared" si="270"/>
        <v>0</v>
      </c>
      <c r="I1220" s="369">
        <f t="shared" si="270"/>
        <v>0</v>
      </c>
      <c r="J1220" s="369">
        <f t="shared" si="270"/>
        <v>0</v>
      </c>
      <c r="K1220" s="370">
        <f t="shared" si="270"/>
        <v>0</v>
      </c>
      <c r="L1220" s="364">
        <f t="shared" si="270"/>
        <v>0</v>
      </c>
      <c r="M1220" s="364">
        <f t="shared" si="270"/>
        <v>0</v>
      </c>
      <c r="N1220" s="364">
        <f t="shared" si="270"/>
        <v>0</v>
      </c>
      <c r="O1220" s="364">
        <f t="shared" si="270"/>
        <v>0</v>
      </c>
      <c r="P1220" s="364">
        <f t="shared" si="270"/>
        <v>0</v>
      </c>
      <c r="Q1220" s="364">
        <f t="shared" si="270"/>
        <v>0</v>
      </c>
      <c r="R1220" s="364">
        <f t="shared" si="270"/>
        <v>0</v>
      </c>
      <c r="S1220" s="364">
        <f t="shared" si="270"/>
        <v>0</v>
      </c>
      <c r="T1220" s="364">
        <f t="shared" si="270"/>
        <v>0</v>
      </c>
      <c r="U1220" s="364">
        <f t="shared" si="270"/>
        <v>0</v>
      </c>
      <c r="V1220" s="364">
        <f t="shared" si="270"/>
        <v>0</v>
      </c>
      <c r="W1220" s="366">
        <f t="shared" si="270"/>
        <v>0</v>
      </c>
      <c r="Y1220"/>
    </row>
    <row r="1221" spans="1:25" outlineLevel="1" x14ac:dyDescent="0.25">
      <c r="A1221" s="212"/>
      <c r="B1221" s="465"/>
      <c r="C1221" s="272"/>
      <c r="D1221" s="272"/>
      <c r="E1221" s="273"/>
      <c r="F1221" s="274" t="s">
        <v>42</v>
      </c>
      <c r="G1221" s="394">
        <f>SUM('2. NCCF CAD'!G1221,'3. NCCF USD'!G1221,'4. NCCF EUR'!G1221,'5. NCCF GBP'!G1221,'6. NCCF Autres (inclus)'!G1221)</f>
        <v>0</v>
      </c>
      <c r="H1221" s="395">
        <f>SUM('2. NCCF CAD'!H1221,'3. NCCF USD'!H1221,'4. NCCF EUR'!H1221,'5. NCCF GBP'!H1221,'6. NCCF Autres (inclus)'!H1221)</f>
        <v>0</v>
      </c>
      <c r="I1221" s="389">
        <f>SUM('2. NCCF CAD'!I1221,'3. NCCF USD'!I1221,'4. NCCF EUR'!I1221,'5. NCCF GBP'!I1221,'6. NCCF Autres (inclus)'!I1221)</f>
        <v>0</v>
      </c>
      <c r="J1221" s="389">
        <f>SUM('2. NCCF CAD'!J1221,'3. NCCF USD'!J1221,'4. NCCF EUR'!J1221,'5. NCCF GBP'!J1221,'6. NCCF Autres (inclus)'!J1221)</f>
        <v>0</v>
      </c>
      <c r="K1221" s="436">
        <f>SUM('2. NCCF CAD'!K1221,'3. NCCF USD'!K1221,'4. NCCF EUR'!K1221,'5. NCCF GBP'!K1221,'6. NCCF Autres (inclus)'!K1221)</f>
        <v>0</v>
      </c>
      <c r="L1221" s="391">
        <f>SUM('2. NCCF CAD'!L1221,'3. NCCF USD'!L1221,'4. NCCF EUR'!L1221,'5. NCCF GBP'!L1221,'6. NCCF Autres (inclus)'!L1221)</f>
        <v>0</v>
      </c>
      <c r="M1221" s="396">
        <f>SUM('2. NCCF CAD'!M1221,'3. NCCF USD'!M1221,'4. NCCF EUR'!M1221,'5. NCCF GBP'!M1221,'6. NCCF Autres (inclus)'!M1221)</f>
        <v>0</v>
      </c>
      <c r="N1221" s="392">
        <f>SUM('2. NCCF CAD'!N1221,'3. NCCF USD'!N1221,'4. NCCF EUR'!N1221,'5. NCCF GBP'!N1221,'6. NCCF Autres (inclus)'!N1221)</f>
        <v>0</v>
      </c>
      <c r="O1221" s="388">
        <f>SUM('2. NCCF CAD'!O1221,'3. NCCF USD'!O1221,'4. NCCF EUR'!O1221,'5. NCCF GBP'!O1221,'6. NCCF Autres (inclus)'!O1221)</f>
        <v>0</v>
      </c>
      <c r="P1221" s="392">
        <f>SUM('2. NCCF CAD'!P1221,'3. NCCF USD'!P1221,'4. NCCF EUR'!P1221,'5. NCCF GBP'!P1221,'6. NCCF Autres (inclus)'!P1221)</f>
        <v>0</v>
      </c>
      <c r="Q1221" s="396">
        <f>SUM('2. NCCF CAD'!Q1221,'3. NCCF USD'!Q1221,'4. NCCF EUR'!Q1221,'5. NCCF GBP'!Q1221,'6. NCCF Autres (inclus)'!Q1221)</f>
        <v>0</v>
      </c>
      <c r="R1221" s="392">
        <f>SUM('2. NCCF CAD'!R1221,'3. NCCF USD'!R1221,'4. NCCF EUR'!R1221,'5. NCCF GBP'!R1221,'6. NCCF Autres (inclus)'!R1221)</f>
        <v>0</v>
      </c>
      <c r="S1221" s="392">
        <f>SUM('2. NCCF CAD'!S1221,'3. NCCF USD'!S1221,'4. NCCF EUR'!S1221,'5. NCCF GBP'!S1221,'6. NCCF Autres (inclus)'!S1221)</f>
        <v>0</v>
      </c>
      <c r="T1221" s="388">
        <f>SUM('2. NCCF CAD'!T1221,'3. NCCF USD'!T1221,'4. NCCF EUR'!T1221,'5. NCCF GBP'!T1221,'6. NCCF Autres (inclus)'!T1221)</f>
        <v>0</v>
      </c>
      <c r="U1221" s="392">
        <f>SUM('2. NCCF CAD'!U1221,'3. NCCF USD'!U1221,'4. NCCF EUR'!U1221,'5. NCCF GBP'!U1221,'6. NCCF Autres (inclus)'!U1221)</f>
        <v>0</v>
      </c>
      <c r="V1221" s="393">
        <f>SUM('2. NCCF CAD'!V1221,'3. NCCF USD'!V1221,'4. NCCF EUR'!V1221,'5. NCCF GBP'!V1221,'6. NCCF Autres (inclus)'!V1221)</f>
        <v>0</v>
      </c>
      <c r="W1221" s="37">
        <f>SUM('2. NCCF CAD'!W1221,'3. NCCF USD'!W1221,'4. NCCF EUR'!W1221,'5. NCCF GBP'!W1221,'6. NCCF Autres (inclus)'!W1221)</f>
        <v>0</v>
      </c>
      <c r="Y1221"/>
    </row>
    <row r="1222" spans="1:25" outlineLevel="1" x14ac:dyDescent="0.25">
      <c r="A1222" s="212"/>
      <c r="B1222" s="465"/>
      <c r="C1222" s="272"/>
      <c r="D1222" s="272"/>
      <c r="E1222" s="273"/>
      <c r="F1222" s="274" t="s">
        <v>43</v>
      </c>
      <c r="G1222" s="394">
        <f>SUM('2. NCCF CAD'!G1222,'3. NCCF USD'!G1222,'4. NCCF EUR'!G1222,'5. NCCF GBP'!G1222,'6. NCCF Autres (inclus)'!G1222)</f>
        <v>0</v>
      </c>
      <c r="H1222" s="395">
        <f>SUM('2. NCCF CAD'!H1222,'3. NCCF USD'!H1222,'4. NCCF EUR'!H1222,'5. NCCF GBP'!H1222,'6. NCCF Autres (inclus)'!H1222)</f>
        <v>0</v>
      </c>
      <c r="I1222" s="389">
        <f>SUM('2. NCCF CAD'!I1222,'3. NCCF USD'!I1222,'4. NCCF EUR'!I1222,'5. NCCF GBP'!I1222,'6. NCCF Autres (inclus)'!I1222)</f>
        <v>0</v>
      </c>
      <c r="J1222" s="389">
        <f>SUM('2. NCCF CAD'!J1222,'3. NCCF USD'!J1222,'4. NCCF EUR'!J1222,'5. NCCF GBP'!J1222,'6. NCCF Autres (inclus)'!J1222)</f>
        <v>0</v>
      </c>
      <c r="K1222" s="436">
        <f>SUM('2. NCCF CAD'!K1222,'3. NCCF USD'!K1222,'4. NCCF EUR'!K1222,'5. NCCF GBP'!K1222,'6. NCCF Autres (inclus)'!K1222)</f>
        <v>0</v>
      </c>
      <c r="L1222" s="391">
        <f>SUM('2. NCCF CAD'!L1222,'3. NCCF USD'!L1222,'4. NCCF EUR'!L1222,'5. NCCF GBP'!L1222,'6. NCCF Autres (inclus)'!L1222)</f>
        <v>0</v>
      </c>
      <c r="M1222" s="396">
        <f>SUM('2. NCCF CAD'!M1222,'3. NCCF USD'!M1222,'4. NCCF EUR'!M1222,'5. NCCF GBP'!M1222,'6. NCCF Autres (inclus)'!M1222)</f>
        <v>0</v>
      </c>
      <c r="N1222" s="392">
        <f>SUM('2. NCCF CAD'!N1222,'3. NCCF USD'!N1222,'4. NCCF EUR'!N1222,'5. NCCF GBP'!N1222,'6. NCCF Autres (inclus)'!N1222)</f>
        <v>0</v>
      </c>
      <c r="O1222" s="388">
        <f>SUM('2. NCCF CAD'!O1222,'3. NCCF USD'!O1222,'4. NCCF EUR'!O1222,'5. NCCF GBP'!O1222,'6. NCCF Autres (inclus)'!O1222)</f>
        <v>0</v>
      </c>
      <c r="P1222" s="392">
        <f>SUM('2. NCCF CAD'!P1222,'3. NCCF USD'!P1222,'4. NCCF EUR'!P1222,'5. NCCF GBP'!P1222,'6. NCCF Autres (inclus)'!P1222)</f>
        <v>0</v>
      </c>
      <c r="Q1222" s="396">
        <f>SUM('2. NCCF CAD'!Q1222,'3. NCCF USD'!Q1222,'4. NCCF EUR'!Q1222,'5. NCCF GBP'!Q1222,'6. NCCF Autres (inclus)'!Q1222)</f>
        <v>0</v>
      </c>
      <c r="R1222" s="392">
        <f>SUM('2. NCCF CAD'!R1222,'3. NCCF USD'!R1222,'4. NCCF EUR'!R1222,'5. NCCF GBP'!R1222,'6. NCCF Autres (inclus)'!R1222)</f>
        <v>0</v>
      </c>
      <c r="S1222" s="392">
        <f>SUM('2. NCCF CAD'!S1222,'3. NCCF USD'!S1222,'4. NCCF EUR'!S1222,'5. NCCF GBP'!S1222,'6. NCCF Autres (inclus)'!S1222)</f>
        <v>0</v>
      </c>
      <c r="T1222" s="388">
        <f>SUM('2. NCCF CAD'!T1222,'3. NCCF USD'!T1222,'4. NCCF EUR'!T1222,'5. NCCF GBP'!T1222,'6. NCCF Autres (inclus)'!T1222)</f>
        <v>0</v>
      </c>
      <c r="U1222" s="392">
        <f>SUM('2. NCCF CAD'!U1222,'3. NCCF USD'!U1222,'4. NCCF EUR'!U1222,'5. NCCF GBP'!U1222,'6. NCCF Autres (inclus)'!U1222)</f>
        <v>0</v>
      </c>
      <c r="V1222" s="393">
        <f>SUM('2. NCCF CAD'!V1222,'3. NCCF USD'!V1222,'4. NCCF EUR'!V1222,'5. NCCF GBP'!V1222,'6. NCCF Autres (inclus)'!V1222)</f>
        <v>0</v>
      </c>
      <c r="W1222" s="37">
        <f>SUM('2. NCCF CAD'!W1222,'3. NCCF USD'!W1222,'4. NCCF EUR'!W1222,'5. NCCF GBP'!W1222,'6. NCCF Autres (inclus)'!W1222)</f>
        <v>0</v>
      </c>
      <c r="Y1222"/>
    </row>
    <row r="1223" spans="1:25" outlineLevel="1" x14ac:dyDescent="0.25">
      <c r="A1223" s="212"/>
      <c r="B1223" s="465"/>
      <c r="C1223" s="272"/>
      <c r="D1223" s="272"/>
      <c r="E1223" s="273"/>
      <c r="F1223" s="274" t="s">
        <v>44</v>
      </c>
      <c r="G1223" s="394">
        <f>SUM('2. NCCF CAD'!G1223,'3. NCCF USD'!G1223,'4. NCCF EUR'!G1223,'5. NCCF GBP'!G1223,'6. NCCF Autres (inclus)'!G1223)</f>
        <v>0</v>
      </c>
      <c r="H1223" s="395">
        <f>SUM('2. NCCF CAD'!H1223,'3. NCCF USD'!H1223,'4. NCCF EUR'!H1223,'5. NCCF GBP'!H1223,'6. NCCF Autres (inclus)'!H1223)</f>
        <v>0</v>
      </c>
      <c r="I1223" s="389">
        <f>SUM('2. NCCF CAD'!I1223,'3. NCCF USD'!I1223,'4. NCCF EUR'!I1223,'5. NCCF GBP'!I1223,'6. NCCF Autres (inclus)'!I1223)</f>
        <v>0</v>
      </c>
      <c r="J1223" s="389">
        <f>SUM('2. NCCF CAD'!J1223,'3. NCCF USD'!J1223,'4. NCCF EUR'!J1223,'5. NCCF GBP'!J1223,'6. NCCF Autres (inclus)'!J1223)</f>
        <v>0</v>
      </c>
      <c r="K1223" s="436">
        <f>SUM('2. NCCF CAD'!K1223,'3. NCCF USD'!K1223,'4. NCCF EUR'!K1223,'5. NCCF GBP'!K1223,'6. NCCF Autres (inclus)'!K1223)</f>
        <v>0</v>
      </c>
      <c r="L1223" s="391">
        <f>SUM('2. NCCF CAD'!L1223,'3. NCCF USD'!L1223,'4. NCCF EUR'!L1223,'5. NCCF GBP'!L1223,'6. NCCF Autres (inclus)'!L1223)</f>
        <v>0</v>
      </c>
      <c r="M1223" s="396">
        <f>SUM('2. NCCF CAD'!M1223,'3. NCCF USD'!M1223,'4. NCCF EUR'!M1223,'5. NCCF GBP'!M1223,'6. NCCF Autres (inclus)'!M1223)</f>
        <v>0</v>
      </c>
      <c r="N1223" s="392">
        <f>SUM('2. NCCF CAD'!N1223,'3. NCCF USD'!N1223,'4. NCCF EUR'!N1223,'5. NCCF GBP'!N1223,'6. NCCF Autres (inclus)'!N1223)</f>
        <v>0</v>
      </c>
      <c r="O1223" s="388">
        <f>SUM('2. NCCF CAD'!O1223,'3. NCCF USD'!O1223,'4. NCCF EUR'!O1223,'5. NCCF GBP'!O1223,'6. NCCF Autres (inclus)'!O1223)</f>
        <v>0</v>
      </c>
      <c r="P1223" s="392">
        <f>SUM('2. NCCF CAD'!P1223,'3. NCCF USD'!P1223,'4. NCCF EUR'!P1223,'5. NCCF GBP'!P1223,'6. NCCF Autres (inclus)'!P1223)</f>
        <v>0</v>
      </c>
      <c r="Q1223" s="396">
        <f>SUM('2. NCCF CAD'!Q1223,'3. NCCF USD'!Q1223,'4. NCCF EUR'!Q1223,'5. NCCF GBP'!Q1223,'6. NCCF Autres (inclus)'!Q1223)</f>
        <v>0</v>
      </c>
      <c r="R1223" s="392">
        <f>SUM('2. NCCF CAD'!R1223,'3. NCCF USD'!R1223,'4. NCCF EUR'!R1223,'5. NCCF GBP'!R1223,'6. NCCF Autres (inclus)'!R1223)</f>
        <v>0</v>
      </c>
      <c r="S1223" s="392">
        <f>SUM('2. NCCF CAD'!S1223,'3. NCCF USD'!S1223,'4. NCCF EUR'!S1223,'5. NCCF GBP'!S1223,'6. NCCF Autres (inclus)'!S1223)</f>
        <v>0</v>
      </c>
      <c r="T1223" s="388">
        <f>SUM('2. NCCF CAD'!T1223,'3. NCCF USD'!T1223,'4. NCCF EUR'!T1223,'5. NCCF GBP'!T1223,'6. NCCF Autres (inclus)'!T1223)</f>
        <v>0</v>
      </c>
      <c r="U1223" s="392">
        <f>SUM('2. NCCF CAD'!U1223,'3. NCCF USD'!U1223,'4. NCCF EUR'!U1223,'5. NCCF GBP'!U1223,'6. NCCF Autres (inclus)'!U1223)</f>
        <v>0</v>
      </c>
      <c r="V1223" s="393">
        <f>SUM('2. NCCF CAD'!V1223,'3. NCCF USD'!V1223,'4. NCCF EUR'!V1223,'5. NCCF GBP'!V1223,'6. NCCF Autres (inclus)'!V1223)</f>
        <v>0</v>
      </c>
      <c r="W1223" s="37">
        <f>SUM('2. NCCF CAD'!W1223,'3. NCCF USD'!W1223,'4. NCCF EUR'!W1223,'5. NCCF GBP'!W1223,'6. NCCF Autres (inclus)'!W1223)</f>
        <v>0</v>
      </c>
      <c r="Y1223"/>
    </row>
    <row r="1224" spans="1:25" x14ac:dyDescent="0.25">
      <c r="A1224" s="212"/>
      <c r="B1224" s="465"/>
      <c r="C1224" s="272"/>
      <c r="D1224" s="272"/>
      <c r="E1224" s="273" t="s">
        <v>45</v>
      </c>
      <c r="F1224" s="273"/>
      <c r="G1224" s="367">
        <f t="shared" ref="G1224:W1224" si="271">SUBTOTAL(9,G1225:G1227)</f>
        <v>0</v>
      </c>
      <c r="H1224" s="368">
        <f t="shared" si="271"/>
        <v>0</v>
      </c>
      <c r="I1224" s="369">
        <f t="shared" si="271"/>
        <v>0</v>
      </c>
      <c r="J1224" s="369">
        <f t="shared" si="271"/>
        <v>0</v>
      </c>
      <c r="K1224" s="370">
        <f t="shared" si="271"/>
        <v>0</v>
      </c>
      <c r="L1224" s="364">
        <f t="shared" si="271"/>
        <v>0</v>
      </c>
      <c r="M1224" s="364">
        <f t="shared" si="271"/>
        <v>0</v>
      </c>
      <c r="N1224" s="364">
        <f t="shared" si="271"/>
        <v>0</v>
      </c>
      <c r="O1224" s="364">
        <f t="shared" si="271"/>
        <v>0</v>
      </c>
      <c r="P1224" s="364">
        <f t="shared" si="271"/>
        <v>0</v>
      </c>
      <c r="Q1224" s="364">
        <f t="shared" si="271"/>
        <v>0</v>
      </c>
      <c r="R1224" s="364">
        <f t="shared" si="271"/>
        <v>0</v>
      </c>
      <c r="S1224" s="364">
        <f t="shared" si="271"/>
        <v>0</v>
      </c>
      <c r="T1224" s="364">
        <f t="shared" si="271"/>
        <v>0</v>
      </c>
      <c r="U1224" s="364">
        <f t="shared" si="271"/>
        <v>0</v>
      </c>
      <c r="V1224" s="364">
        <f t="shared" si="271"/>
        <v>0</v>
      </c>
      <c r="W1224" s="366">
        <f t="shared" si="271"/>
        <v>0</v>
      </c>
      <c r="Y1224"/>
    </row>
    <row r="1225" spans="1:25" outlineLevel="1" x14ac:dyDescent="0.25">
      <c r="A1225" s="212"/>
      <c r="B1225" s="465"/>
      <c r="C1225" s="272"/>
      <c r="D1225" s="272"/>
      <c r="E1225" s="273"/>
      <c r="F1225" s="274" t="s">
        <v>46</v>
      </c>
      <c r="G1225" s="394">
        <f>SUM('2. NCCF CAD'!G1225,'3. NCCF USD'!G1225,'4. NCCF EUR'!G1225,'5. NCCF GBP'!G1225,'6. NCCF Autres (inclus)'!G1225)</f>
        <v>0</v>
      </c>
      <c r="H1225" s="395">
        <f>SUM('2. NCCF CAD'!H1225,'3. NCCF USD'!H1225,'4. NCCF EUR'!H1225,'5. NCCF GBP'!H1225,'6. NCCF Autres (inclus)'!H1225)</f>
        <v>0</v>
      </c>
      <c r="I1225" s="389">
        <f>SUM('2. NCCF CAD'!I1225,'3. NCCF USD'!I1225,'4. NCCF EUR'!I1225,'5. NCCF GBP'!I1225,'6. NCCF Autres (inclus)'!I1225)</f>
        <v>0</v>
      </c>
      <c r="J1225" s="389">
        <f>SUM('2. NCCF CAD'!J1225,'3. NCCF USD'!J1225,'4. NCCF EUR'!J1225,'5. NCCF GBP'!J1225,'6. NCCF Autres (inclus)'!J1225)</f>
        <v>0</v>
      </c>
      <c r="K1225" s="436">
        <f>SUM('2. NCCF CAD'!K1225,'3. NCCF USD'!K1225,'4. NCCF EUR'!K1225,'5. NCCF GBP'!K1225,'6. NCCF Autres (inclus)'!K1225)</f>
        <v>0</v>
      </c>
      <c r="L1225" s="391">
        <f>SUM('2. NCCF CAD'!L1225,'3. NCCF USD'!L1225,'4. NCCF EUR'!L1225,'5. NCCF GBP'!L1225,'6. NCCF Autres (inclus)'!L1225)</f>
        <v>0</v>
      </c>
      <c r="M1225" s="396">
        <f>SUM('2. NCCF CAD'!M1225,'3. NCCF USD'!M1225,'4. NCCF EUR'!M1225,'5. NCCF GBP'!M1225,'6. NCCF Autres (inclus)'!M1225)</f>
        <v>0</v>
      </c>
      <c r="N1225" s="392">
        <f>SUM('2. NCCF CAD'!N1225,'3. NCCF USD'!N1225,'4. NCCF EUR'!N1225,'5. NCCF GBP'!N1225,'6. NCCF Autres (inclus)'!N1225)</f>
        <v>0</v>
      </c>
      <c r="O1225" s="388">
        <f>SUM('2. NCCF CAD'!O1225,'3. NCCF USD'!O1225,'4. NCCF EUR'!O1225,'5. NCCF GBP'!O1225,'6. NCCF Autres (inclus)'!O1225)</f>
        <v>0</v>
      </c>
      <c r="P1225" s="392">
        <f>SUM('2. NCCF CAD'!P1225,'3. NCCF USD'!P1225,'4. NCCF EUR'!P1225,'5. NCCF GBP'!P1225,'6. NCCF Autres (inclus)'!P1225)</f>
        <v>0</v>
      </c>
      <c r="Q1225" s="396">
        <f>SUM('2. NCCF CAD'!Q1225,'3. NCCF USD'!Q1225,'4. NCCF EUR'!Q1225,'5. NCCF GBP'!Q1225,'6. NCCF Autres (inclus)'!Q1225)</f>
        <v>0</v>
      </c>
      <c r="R1225" s="392">
        <f>SUM('2. NCCF CAD'!R1225,'3. NCCF USD'!R1225,'4. NCCF EUR'!R1225,'5. NCCF GBP'!R1225,'6. NCCF Autres (inclus)'!R1225)</f>
        <v>0</v>
      </c>
      <c r="S1225" s="392">
        <f>SUM('2. NCCF CAD'!S1225,'3. NCCF USD'!S1225,'4. NCCF EUR'!S1225,'5. NCCF GBP'!S1225,'6. NCCF Autres (inclus)'!S1225)</f>
        <v>0</v>
      </c>
      <c r="T1225" s="388">
        <f>SUM('2. NCCF CAD'!T1225,'3. NCCF USD'!T1225,'4. NCCF EUR'!T1225,'5. NCCF GBP'!T1225,'6. NCCF Autres (inclus)'!T1225)</f>
        <v>0</v>
      </c>
      <c r="U1225" s="392">
        <f>SUM('2. NCCF CAD'!U1225,'3. NCCF USD'!U1225,'4. NCCF EUR'!U1225,'5. NCCF GBP'!U1225,'6. NCCF Autres (inclus)'!U1225)</f>
        <v>0</v>
      </c>
      <c r="V1225" s="393">
        <f>SUM('2. NCCF CAD'!V1225,'3. NCCF USD'!V1225,'4. NCCF EUR'!V1225,'5. NCCF GBP'!V1225,'6. NCCF Autres (inclus)'!V1225)</f>
        <v>0</v>
      </c>
      <c r="W1225" s="37">
        <f>SUM('2. NCCF CAD'!W1225,'3. NCCF USD'!W1225,'4. NCCF EUR'!W1225,'5. NCCF GBP'!W1225,'6. NCCF Autres (inclus)'!W1225)</f>
        <v>0</v>
      </c>
      <c r="Y1225"/>
    </row>
    <row r="1226" spans="1:25" outlineLevel="1" x14ac:dyDescent="0.25">
      <c r="A1226" s="212"/>
      <c r="B1226" s="465"/>
      <c r="C1226" s="272"/>
      <c r="D1226" s="272"/>
      <c r="E1226" s="273"/>
      <c r="F1226" s="274" t="s">
        <v>47</v>
      </c>
      <c r="G1226" s="394">
        <f>SUM('2. NCCF CAD'!G1226,'3. NCCF USD'!G1226,'4. NCCF EUR'!G1226,'5. NCCF GBP'!G1226,'6. NCCF Autres (inclus)'!G1226)</f>
        <v>0</v>
      </c>
      <c r="H1226" s="395">
        <f>SUM('2. NCCF CAD'!H1226,'3. NCCF USD'!H1226,'4. NCCF EUR'!H1226,'5. NCCF GBP'!H1226,'6. NCCF Autres (inclus)'!H1226)</f>
        <v>0</v>
      </c>
      <c r="I1226" s="389">
        <f>SUM('2. NCCF CAD'!I1226,'3. NCCF USD'!I1226,'4. NCCF EUR'!I1226,'5. NCCF GBP'!I1226,'6. NCCF Autres (inclus)'!I1226)</f>
        <v>0</v>
      </c>
      <c r="J1226" s="389">
        <f>SUM('2. NCCF CAD'!J1226,'3. NCCF USD'!J1226,'4. NCCF EUR'!J1226,'5. NCCF GBP'!J1226,'6. NCCF Autres (inclus)'!J1226)</f>
        <v>0</v>
      </c>
      <c r="K1226" s="436">
        <f>SUM('2. NCCF CAD'!K1226,'3. NCCF USD'!K1226,'4. NCCF EUR'!K1226,'5. NCCF GBP'!K1226,'6. NCCF Autres (inclus)'!K1226)</f>
        <v>0</v>
      </c>
      <c r="L1226" s="391">
        <f>SUM('2. NCCF CAD'!L1226,'3. NCCF USD'!L1226,'4. NCCF EUR'!L1226,'5. NCCF GBP'!L1226,'6. NCCF Autres (inclus)'!L1226)</f>
        <v>0</v>
      </c>
      <c r="M1226" s="396">
        <f>SUM('2. NCCF CAD'!M1226,'3. NCCF USD'!M1226,'4. NCCF EUR'!M1226,'5. NCCF GBP'!M1226,'6. NCCF Autres (inclus)'!M1226)</f>
        <v>0</v>
      </c>
      <c r="N1226" s="392">
        <f>SUM('2. NCCF CAD'!N1226,'3. NCCF USD'!N1226,'4. NCCF EUR'!N1226,'5. NCCF GBP'!N1226,'6. NCCF Autres (inclus)'!N1226)</f>
        <v>0</v>
      </c>
      <c r="O1226" s="388">
        <f>SUM('2. NCCF CAD'!O1226,'3. NCCF USD'!O1226,'4. NCCF EUR'!O1226,'5. NCCF GBP'!O1226,'6. NCCF Autres (inclus)'!O1226)</f>
        <v>0</v>
      </c>
      <c r="P1226" s="392">
        <f>SUM('2. NCCF CAD'!P1226,'3. NCCF USD'!P1226,'4. NCCF EUR'!P1226,'5. NCCF GBP'!P1226,'6. NCCF Autres (inclus)'!P1226)</f>
        <v>0</v>
      </c>
      <c r="Q1226" s="396">
        <f>SUM('2. NCCF CAD'!Q1226,'3. NCCF USD'!Q1226,'4. NCCF EUR'!Q1226,'5. NCCF GBP'!Q1226,'6. NCCF Autres (inclus)'!Q1226)</f>
        <v>0</v>
      </c>
      <c r="R1226" s="392">
        <f>SUM('2. NCCF CAD'!R1226,'3. NCCF USD'!R1226,'4. NCCF EUR'!R1226,'5. NCCF GBP'!R1226,'6. NCCF Autres (inclus)'!R1226)</f>
        <v>0</v>
      </c>
      <c r="S1226" s="392">
        <f>SUM('2. NCCF CAD'!S1226,'3. NCCF USD'!S1226,'4. NCCF EUR'!S1226,'5. NCCF GBP'!S1226,'6. NCCF Autres (inclus)'!S1226)</f>
        <v>0</v>
      </c>
      <c r="T1226" s="388">
        <f>SUM('2. NCCF CAD'!T1226,'3. NCCF USD'!T1226,'4. NCCF EUR'!T1226,'5. NCCF GBP'!T1226,'6. NCCF Autres (inclus)'!T1226)</f>
        <v>0</v>
      </c>
      <c r="U1226" s="392">
        <f>SUM('2. NCCF CAD'!U1226,'3. NCCF USD'!U1226,'4. NCCF EUR'!U1226,'5. NCCF GBP'!U1226,'6. NCCF Autres (inclus)'!U1226)</f>
        <v>0</v>
      </c>
      <c r="V1226" s="393">
        <f>SUM('2. NCCF CAD'!V1226,'3. NCCF USD'!V1226,'4. NCCF EUR'!V1226,'5. NCCF GBP'!V1226,'6. NCCF Autres (inclus)'!V1226)</f>
        <v>0</v>
      </c>
      <c r="W1226" s="37">
        <f>SUM('2. NCCF CAD'!W1226,'3. NCCF USD'!W1226,'4. NCCF EUR'!W1226,'5. NCCF GBP'!W1226,'6. NCCF Autres (inclus)'!W1226)</f>
        <v>0</v>
      </c>
      <c r="Y1226"/>
    </row>
    <row r="1227" spans="1:25" outlineLevel="1" x14ac:dyDescent="0.25">
      <c r="A1227" s="212"/>
      <c r="B1227" s="465"/>
      <c r="C1227" s="272"/>
      <c r="D1227" s="272"/>
      <c r="E1227" s="273"/>
      <c r="F1227" s="274" t="s">
        <v>48</v>
      </c>
      <c r="G1227" s="394">
        <f>SUM('2. NCCF CAD'!G1227,'3. NCCF USD'!G1227,'4. NCCF EUR'!G1227,'5. NCCF GBP'!G1227,'6. NCCF Autres (inclus)'!G1227)</f>
        <v>0</v>
      </c>
      <c r="H1227" s="395">
        <f>SUM('2. NCCF CAD'!H1227,'3. NCCF USD'!H1227,'4. NCCF EUR'!H1227,'5. NCCF GBP'!H1227,'6. NCCF Autres (inclus)'!H1227)</f>
        <v>0</v>
      </c>
      <c r="I1227" s="389">
        <f>SUM('2. NCCF CAD'!I1227,'3. NCCF USD'!I1227,'4. NCCF EUR'!I1227,'5. NCCF GBP'!I1227,'6. NCCF Autres (inclus)'!I1227)</f>
        <v>0</v>
      </c>
      <c r="J1227" s="389">
        <f>SUM('2. NCCF CAD'!J1227,'3. NCCF USD'!J1227,'4. NCCF EUR'!J1227,'5. NCCF GBP'!J1227,'6. NCCF Autres (inclus)'!J1227)</f>
        <v>0</v>
      </c>
      <c r="K1227" s="436">
        <f>SUM('2. NCCF CAD'!K1227,'3. NCCF USD'!K1227,'4. NCCF EUR'!K1227,'5. NCCF GBP'!K1227,'6. NCCF Autres (inclus)'!K1227)</f>
        <v>0</v>
      </c>
      <c r="L1227" s="391">
        <f>SUM('2. NCCF CAD'!L1227,'3. NCCF USD'!L1227,'4. NCCF EUR'!L1227,'5. NCCF GBP'!L1227,'6. NCCF Autres (inclus)'!L1227)</f>
        <v>0</v>
      </c>
      <c r="M1227" s="396">
        <f>SUM('2. NCCF CAD'!M1227,'3. NCCF USD'!M1227,'4. NCCF EUR'!M1227,'5. NCCF GBP'!M1227,'6. NCCF Autres (inclus)'!M1227)</f>
        <v>0</v>
      </c>
      <c r="N1227" s="392">
        <f>SUM('2. NCCF CAD'!N1227,'3. NCCF USD'!N1227,'4. NCCF EUR'!N1227,'5. NCCF GBP'!N1227,'6. NCCF Autres (inclus)'!N1227)</f>
        <v>0</v>
      </c>
      <c r="O1227" s="388">
        <f>SUM('2. NCCF CAD'!O1227,'3. NCCF USD'!O1227,'4. NCCF EUR'!O1227,'5. NCCF GBP'!O1227,'6. NCCF Autres (inclus)'!O1227)</f>
        <v>0</v>
      </c>
      <c r="P1227" s="392">
        <f>SUM('2. NCCF CAD'!P1227,'3. NCCF USD'!P1227,'4. NCCF EUR'!P1227,'5. NCCF GBP'!P1227,'6. NCCF Autres (inclus)'!P1227)</f>
        <v>0</v>
      </c>
      <c r="Q1227" s="396">
        <f>SUM('2. NCCF CAD'!Q1227,'3. NCCF USD'!Q1227,'4. NCCF EUR'!Q1227,'5. NCCF GBP'!Q1227,'6. NCCF Autres (inclus)'!Q1227)</f>
        <v>0</v>
      </c>
      <c r="R1227" s="392">
        <f>SUM('2. NCCF CAD'!R1227,'3. NCCF USD'!R1227,'4. NCCF EUR'!R1227,'5. NCCF GBP'!R1227,'6. NCCF Autres (inclus)'!R1227)</f>
        <v>0</v>
      </c>
      <c r="S1227" s="392">
        <f>SUM('2. NCCF CAD'!S1227,'3. NCCF USD'!S1227,'4. NCCF EUR'!S1227,'5. NCCF GBP'!S1227,'6. NCCF Autres (inclus)'!S1227)</f>
        <v>0</v>
      </c>
      <c r="T1227" s="388">
        <f>SUM('2. NCCF CAD'!T1227,'3. NCCF USD'!T1227,'4. NCCF EUR'!T1227,'5. NCCF GBP'!T1227,'6. NCCF Autres (inclus)'!T1227)</f>
        <v>0</v>
      </c>
      <c r="U1227" s="392">
        <f>SUM('2. NCCF CAD'!U1227,'3. NCCF USD'!U1227,'4. NCCF EUR'!U1227,'5. NCCF GBP'!U1227,'6. NCCF Autres (inclus)'!U1227)</f>
        <v>0</v>
      </c>
      <c r="V1227" s="393">
        <f>SUM('2. NCCF CAD'!V1227,'3. NCCF USD'!V1227,'4. NCCF EUR'!V1227,'5. NCCF GBP'!V1227,'6. NCCF Autres (inclus)'!V1227)</f>
        <v>0</v>
      </c>
      <c r="W1227" s="37">
        <f>SUM('2. NCCF CAD'!W1227,'3. NCCF USD'!W1227,'4. NCCF EUR'!W1227,'5. NCCF GBP'!W1227,'6. NCCF Autres (inclus)'!W1227)</f>
        <v>0</v>
      </c>
      <c r="Y1227"/>
    </row>
    <row r="1228" spans="1:25" x14ac:dyDescent="0.25">
      <c r="A1228" s="212"/>
      <c r="B1228" s="465"/>
      <c r="C1228" s="272"/>
      <c r="D1228" s="272" t="s">
        <v>49</v>
      </c>
      <c r="E1228" s="273"/>
      <c r="F1228" s="273"/>
      <c r="G1228" s="367"/>
      <c r="H1228" s="369"/>
      <c r="I1228" s="369"/>
      <c r="J1228" s="369"/>
      <c r="K1228" s="369"/>
      <c r="L1228" s="363"/>
      <c r="M1228" s="364"/>
      <c r="N1228" s="364"/>
      <c r="O1228" s="364"/>
      <c r="P1228" s="364"/>
      <c r="Q1228" s="364"/>
      <c r="R1228" s="364"/>
      <c r="S1228" s="364"/>
      <c r="T1228" s="364"/>
      <c r="U1228" s="364"/>
      <c r="V1228" s="365"/>
      <c r="W1228" s="366"/>
      <c r="Y1228"/>
    </row>
    <row r="1229" spans="1:25" x14ac:dyDescent="0.25">
      <c r="A1229" s="212"/>
      <c r="B1229" s="465"/>
      <c r="C1229" s="272"/>
      <c r="D1229" s="272"/>
      <c r="E1229" s="273" t="s">
        <v>50</v>
      </c>
      <c r="F1229" s="273"/>
      <c r="G1229" s="367">
        <f t="shared" ref="G1229:W1229" si="272">SUBTOTAL(9,G1230:G1231)</f>
        <v>0</v>
      </c>
      <c r="H1229" s="368">
        <f t="shared" si="272"/>
        <v>0</v>
      </c>
      <c r="I1229" s="369">
        <f t="shared" si="272"/>
        <v>0</v>
      </c>
      <c r="J1229" s="369">
        <f t="shared" si="272"/>
        <v>0</v>
      </c>
      <c r="K1229" s="370">
        <f t="shared" si="272"/>
        <v>0</v>
      </c>
      <c r="L1229" s="364">
        <f t="shared" si="272"/>
        <v>0</v>
      </c>
      <c r="M1229" s="364">
        <f t="shared" si="272"/>
        <v>0</v>
      </c>
      <c r="N1229" s="364">
        <f t="shared" si="272"/>
        <v>0</v>
      </c>
      <c r="O1229" s="364">
        <f t="shared" si="272"/>
        <v>0</v>
      </c>
      <c r="P1229" s="364">
        <f t="shared" si="272"/>
        <v>0</v>
      </c>
      <c r="Q1229" s="364">
        <f t="shared" si="272"/>
        <v>0</v>
      </c>
      <c r="R1229" s="364">
        <f t="shared" si="272"/>
        <v>0</v>
      </c>
      <c r="S1229" s="364">
        <f t="shared" si="272"/>
        <v>0</v>
      </c>
      <c r="T1229" s="364">
        <f t="shared" si="272"/>
        <v>0</v>
      </c>
      <c r="U1229" s="364">
        <f t="shared" si="272"/>
        <v>0</v>
      </c>
      <c r="V1229" s="364">
        <f t="shared" si="272"/>
        <v>0</v>
      </c>
      <c r="W1229" s="366">
        <f t="shared" si="272"/>
        <v>0</v>
      </c>
      <c r="Y1229"/>
    </row>
    <row r="1230" spans="1:25" outlineLevel="1" x14ac:dyDescent="0.25">
      <c r="A1230" s="212"/>
      <c r="B1230" s="465"/>
      <c r="C1230" s="272"/>
      <c r="D1230" s="272"/>
      <c r="E1230" s="273"/>
      <c r="F1230" s="274" t="s">
        <v>51</v>
      </c>
      <c r="G1230" s="394">
        <f>SUM('2. NCCF CAD'!G1230,'3. NCCF USD'!G1230,'4. NCCF EUR'!G1230,'5. NCCF GBP'!G1230,'6. NCCF Autres (inclus)'!G1230)</f>
        <v>0</v>
      </c>
      <c r="H1230" s="395">
        <f>SUM('2. NCCF CAD'!H1230,'3. NCCF USD'!H1230,'4. NCCF EUR'!H1230,'5. NCCF GBP'!H1230,'6. NCCF Autres (inclus)'!H1230)</f>
        <v>0</v>
      </c>
      <c r="I1230" s="389">
        <f>SUM('2. NCCF CAD'!I1230,'3. NCCF USD'!I1230,'4. NCCF EUR'!I1230,'5. NCCF GBP'!I1230,'6. NCCF Autres (inclus)'!I1230)</f>
        <v>0</v>
      </c>
      <c r="J1230" s="389">
        <f>SUM('2. NCCF CAD'!J1230,'3. NCCF USD'!J1230,'4. NCCF EUR'!J1230,'5. NCCF GBP'!J1230,'6. NCCF Autres (inclus)'!J1230)</f>
        <v>0</v>
      </c>
      <c r="K1230" s="436">
        <f>SUM('2. NCCF CAD'!K1230,'3. NCCF USD'!K1230,'4. NCCF EUR'!K1230,'5. NCCF GBP'!K1230,'6. NCCF Autres (inclus)'!K1230)</f>
        <v>0</v>
      </c>
      <c r="L1230" s="391">
        <f>SUM('2. NCCF CAD'!L1230,'3. NCCF USD'!L1230,'4. NCCF EUR'!L1230,'5. NCCF GBP'!L1230,'6. NCCF Autres (inclus)'!L1230)</f>
        <v>0</v>
      </c>
      <c r="M1230" s="392">
        <f>SUM('2. NCCF CAD'!M1230,'3. NCCF USD'!M1230,'4. NCCF EUR'!M1230,'5. NCCF GBP'!M1230,'6. NCCF Autres (inclus)'!M1230)</f>
        <v>0</v>
      </c>
      <c r="N1230" s="392">
        <f>SUM('2. NCCF CAD'!N1230,'3. NCCF USD'!N1230,'4. NCCF EUR'!N1230,'5. NCCF GBP'!N1230,'6. NCCF Autres (inclus)'!N1230)</f>
        <v>0</v>
      </c>
      <c r="O1230" s="392">
        <f>SUM('2. NCCF CAD'!O1230,'3. NCCF USD'!O1230,'4. NCCF EUR'!O1230,'5. NCCF GBP'!O1230,'6. NCCF Autres (inclus)'!O1230)</f>
        <v>0</v>
      </c>
      <c r="P1230" s="392">
        <f>SUM('2. NCCF CAD'!P1230,'3. NCCF USD'!P1230,'4. NCCF EUR'!P1230,'5. NCCF GBP'!P1230,'6. NCCF Autres (inclus)'!P1230)</f>
        <v>0</v>
      </c>
      <c r="Q1230" s="392">
        <f>SUM('2. NCCF CAD'!Q1230,'3. NCCF USD'!Q1230,'4. NCCF EUR'!Q1230,'5. NCCF GBP'!Q1230,'6. NCCF Autres (inclus)'!Q1230)</f>
        <v>0</v>
      </c>
      <c r="R1230" s="413">
        <f>SUM('2. NCCF CAD'!R1230,'3. NCCF USD'!R1230,'4. NCCF EUR'!R1230,'5. NCCF GBP'!R1230,'6. NCCF Autres (inclus)'!R1230)</f>
        <v>0</v>
      </c>
      <c r="S1230" s="413">
        <f>SUM('2. NCCF CAD'!S1230,'3. NCCF USD'!S1230,'4. NCCF EUR'!S1230,'5. NCCF GBP'!S1230,'6. NCCF Autres (inclus)'!S1230)</f>
        <v>0</v>
      </c>
      <c r="T1230" s="392">
        <f>SUM('2. NCCF CAD'!T1230,'3. NCCF USD'!T1230,'4. NCCF EUR'!T1230,'5. NCCF GBP'!T1230,'6. NCCF Autres (inclus)'!T1230)</f>
        <v>0</v>
      </c>
      <c r="U1230" s="392">
        <f>SUM('2. NCCF CAD'!U1230,'3. NCCF USD'!U1230,'4. NCCF EUR'!U1230,'5. NCCF GBP'!U1230,'6. NCCF Autres (inclus)'!U1230)</f>
        <v>0</v>
      </c>
      <c r="V1230" s="393">
        <f>SUM('2. NCCF CAD'!V1230,'3. NCCF USD'!V1230,'4. NCCF EUR'!V1230,'5. NCCF GBP'!V1230,'6. NCCF Autres (inclus)'!V1230)</f>
        <v>0</v>
      </c>
      <c r="W1230" s="37">
        <f>SUM('2. NCCF CAD'!W1230,'3. NCCF USD'!W1230,'4. NCCF EUR'!W1230,'5. NCCF GBP'!W1230,'6. NCCF Autres (inclus)'!W1230)</f>
        <v>0</v>
      </c>
      <c r="Y1230"/>
    </row>
    <row r="1231" spans="1:25" outlineLevel="1" x14ac:dyDescent="0.25">
      <c r="A1231" s="212"/>
      <c r="B1231" s="465"/>
      <c r="C1231" s="272"/>
      <c r="D1231" s="272"/>
      <c r="E1231" s="273"/>
      <c r="F1231" s="274" t="s">
        <v>52</v>
      </c>
      <c r="G1231" s="394">
        <f>SUM('2. NCCF CAD'!G1231,'3. NCCF USD'!G1231,'4. NCCF EUR'!G1231,'5. NCCF GBP'!G1231,'6. NCCF Autres (inclus)'!G1231)</f>
        <v>0</v>
      </c>
      <c r="H1231" s="395">
        <f>SUM('2. NCCF CAD'!H1231,'3. NCCF USD'!H1231,'4. NCCF EUR'!H1231,'5. NCCF GBP'!H1231,'6. NCCF Autres (inclus)'!H1231)</f>
        <v>0</v>
      </c>
      <c r="I1231" s="389">
        <f>SUM('2. NCCF CAD'!I1231,'3. NCCF USD'!I1231,'4. NCCF EUR'!I1231,'5. NCCF GBP'!I1231,'6. NCCF Autres (inclus)'!I1231)</f>
        <v>0</v>
      </c>
      <c r="J1231" s="389">
        <f>SUM('2. NCCF CAD'!J1231,'3. NCCF USD'!J1231,'4. NCCF EUR'!J1231,'5. NCCF GBP'!J1231,'6. NCCF Autres (inclus)'!J1231)</f>
        <v>0</v>
      </c>
      <c r="K1231" s="436">
        <f>SUM('2. NCCF CAD'!K1231,'3. NCCF USD'!K1231,'4. NCCF EUR'!K1231,'5. NCCF GBP'!K1231,'6. NCCF Autres (inclus)'!K1231)</f>
        <v>0</v>
      </c>
      <c r="L1231" s="391">
        <f>SUM('2. NCCF CAD'!L1231,'3. NCCF USD'!L1231,'4. NCCF EUR'!L1231,'5. NCCF GBP'!L1231,'6. NCCF Autres (inclus)'!L1231)</f>
        <v>0</v>
      </c>
      <c r="M1231" s="396">
        <f>SUM('2. NCCF CAD'!M1231,'3. NCCF USD'!M1231,'4. NCCF EUR'!M1231,'5. NCCF GBP'!M1231,'6. NCCF Autres (inclus)'!M1231)</f>
        <v>0</v>
      </c>
      <c r="N1231" s="392">
        <f>SUM('2. NCCF CAD'!N1231,'3. NCCF USD'!N1231,'4. NCCF EUR'!N1231,'5. NCCF GBP'!N1231,'6. NCCF Autres (inclus)'!N1231)</f>
        <v>0</v>
      </c>
      <c r="O1231" s="388">
        <f>SUM('2. NCCF CAD'!O1231,'3. NCCF USD'!O1231,'4. NCCF EUR'!O1231,'5. NCCF GBP'!O1231,'6. NCCF Autres (inclus)'!O1231)</f>
        <v>0</v>
      </c>
      <c r="P1231" s="392">
        <f>SUM('2. NCCF CAD'!P1231,'3. NCCF USD'!P1231,'4. NCCF EUR'!P1231,'5. NCCF GBP'!P1231,'6. NCCF Autres (inclus)'!P1231)</f>
        <v>0</v>
      </c>
      <c r="Q1231" s="396">
        <f>SUM('2. NCCF CAD'!Q1231,'3. NCCF USD'!Q1231,'4. NCCF EUR'!Q1231,'5. NCCF GBP'!Q1231,'6. NCCF Autres (inclus)'!Q1231)</f>
        <v>0</v>
      </c>
      <c r="R1231" s="392">
        <f>SUM('2. NCCF CAD'!R1231,'3. NCCF USD'!R1231,'4. NCCF EUR'!R1231,'5. NCCF GBP'!R1231,'6. NCCF Autres (inclus)'!R1231)</f>
        <v>0</v>
      </c>
      <c r="S1231" s="388">
        <f>SUM('2. NCCF CAD'!S1231,'3. NCCF USD'!S1231,'4. NCCF EUR'!S1231,'5. NCCF GBP'!S1231,'6. NCCF Autres (inclus)'!S1231)</f>
        <v>0</v>
      </c>
      <c r="T1231" s="388">
        <f>SUM('2. NCCF CAD'!T1231,'3. NCCF USD'!T1231,'4. NCCF EUR'!T1231,'5. NCCF GBP'!T1231,'6. NCCF Autres (inclus)'!T1231)</f>
        <v>0</v>
      </c>
      <c r="U1231" s="392">
        <f>SUM('2. NCCF CAD'!U1231,'3. NCCF USD'!U1231,'4. NCCF EUR'!U1231,'5. NCCF GBP'!U1231,'6. NCCF Autres (inclus)'!U1231)</f>
        <v>0</v>
      </c>
      <c r="V1231" s="393">
        <f>SUM('2. NCCF CAD'!V1231,'3. NCCF USD'!V1231,'4. NCCF EUR'!V1231,'5. NCCF GBP'!V1231,'6. NCCF Autres (inclus)'!V1231)</f>
        <v>0</v>
      </c>
      <c r="W1231" s="37">
        <f>SUM('2. NCCF CAD'!W1231,'3. NCCF USD'!W1231,'4. NCCF EUR'!W1231,'5. NCCF GBP'!W1231,'6. NCCF Autres (inclus)'!W1231)</f>
        <v>0</v>
      </c>
      <c r="Y1231"/>
    </row>
    <row r="1232" spans="1:25" x14ac:dyDescent="0.25">
      <c r="A1232" s="212"/>
      <c r="B1232" s="465"/>
      <c r="C1232" s="272"/>
      <c r="D1232" s="272"/>
      <c r="E1232" s="273" t="s">
        <v>53</v>
      </c>
      <c r="F1232" s="273"/>
      <c r="G1232" s="367">
        <f t="shared" ref="G1232:W1232" si="273">SUBTOTAL(9,G1233:G1235)</f>
        <v>0</v>
      </c>
      <c r="H1232" s="368">
        <f t="shared" si="273"/>
        <v>0</v>
      </c>
      <c r="I1232" s="369">
        <f t="shared" si="273"/>
        <v>0</v>
      </c>
      <c r="J1232" s="369">
        <f t="shared" si="273"/>
        <v>0</v>
      </c>
      <c r="K1232" s="370">
        <f t="shared" si="273"/>
        <v>0</v>
      </c>
      <c r="L1232" s="364">
        <f t="shared" si="273"/>
        <v>0</v>
      </c>
      <c r="M1232" s="364">
        <f t="shared" si="273"/>
        <v>0</v>
      </c>
      <c r="N1232" s="364">
        <f t="shared" si="273"/>
        <v>0</v>
      </c>
      <c r="O1232" s="364">
        <f t="shared" si="273"/>
        <v>0</v>
      </c>
      <c r="P1232" s="364">
        <f t="shared" si="273"/>
        <v>0</v>
      </c>
      <c r="Q1232" s="364">
        <f t="shared" si="273"/>
        <v>0</v>
      </c>
      <c r="R1232" s="364">
        <f t="shared" si="273"/>
        <v>0</v>
      </c>
      <c r="S1232" s="364">
        <f t="shared" si="273"/>
        <v>0</v>
      </c>
      <c r="T1232" s="364">
        <f t="shared" si="273"/>
        <v>0</v>
      </c>
      <c r="U1232" s="364">
        <f t="shared" si="273"/>
        <v>0</v>
      </c>
      <c r="V1232" s="364">
        <f t="shared" si="273"/>
        <v>0</v>
      </c>
      <c r="W1232" s="366">
        <f t="shared" si="273"/>
        <v>0</v>
      </c>
      <c r="Y1232"/>
    </row>
    <row r="1233" spans="1:25" outlineLevel="1" x14ac:dyDescent="0.25">
      <c r="A1233" s="212"/>
      <c r="B1233" s="465"/>
      <c r="C1233" s="272"/>
      <c r="D1233" s="272"/>
      <c r="E1233" s="273"/>
      <c r="F1233" s="274" t="s">
        <v>54</v>
      </c>
      <c r="G1233" s="394">
        <f>SUM('2. NCCF CAD'!G1233,'3. NCCF USD'!G1233,'4. NCCF EUR'!G1233,'5. NCCF GBP'!G1233,'6. NCCF Autres (inclus)'!G1233)</f>
        <v>0</v>
      </c>
      <c r="H1233" s="395">
        <f>SUM('2. NCCF CAD'!H1233,'3. NCCF USD'!H1233,'4. NCCF EUR'!H1233,'5. NCCF GBP'!H1233,'6. NCCF Autres (inclus)'!H1233)</f>
        <v>0</v>
      </c>
      <c r="I1233" s="389">
        <f>SUM('2. NCCF CAD'!I1233,'3. NCCF USD'!I1233,'4. NCCF EUR'!I1233,'5. NCCF GBP'!I1233,'6. NCCF Autres (inclus)'!I1233)</f>
        <v>0</v>
      </c>
      <c r="J1233" s="389">
        <f>SUM('2. NCCF CAD'!J1233,'3. NCCF USD'!J1233,'4. NCCF EUR'!J1233,'5. NCCF GBP'!J1233,'6. NCCF Autres (inclus)'!J1233)</f>
        <v>0</v>
      </c>
      <c r="K1233" s="436">
        <f>SUM('2. NCCF CAD'!K1233,'3. NCCF USD'!K1233,'4. NCCF EUR'!K1233,'5. NCCF GBP'!K1233,'6. NCCF Autres (inclus)'!K1233)</f>
        <v>0</v>
      </c>
      <c r="L1233" s="391">
        <f>SUM('2. NCCF CAD'!L1233,'3. NCCF USD'!L1233,'4. NCCF EUR'!L1233,'5. NCCF GBP'!L1233,'6. NCCF Autres (inclus)'!L1233)</f>
        <v>0</v>
      </c>
      <c r="M1233" s="396">
        <f>SUM('2. NCCF CAD'!M1233,'3. NCCF USD'!M1233,'4. NCCF EUR'!M1233,'5. NCCF GBP'!M1233,'6. NCCF Autres (inclus)'!M1233)</f>
        <v>0</v>
      </c>
      <c r="N1233" s="392">
        <f>SUM('2. NCCF CAD'!N1233,'3. NCCF USD'!N1233,'4. NCCF EUR'!N1233,'5. NCCF GBP'!N1233,'6. NCCF Autres (inclus)'!N1233)</f>
        <v>0</v>
      </c>
      <c r="O1233" s="388">
        <f>SUM('2. NCCF CAD'!O1233,'3. NCCF USD'!O1233,'4. NCCF EUR'!O1233,'5. NCCF GBP'!O1233,'6. NCCF Autres (inclus)'!O1233)</f>
        <v>0</v>
      </c>
      <c r="P1233" s="392">
        <f>SUM('2. NCCF CAD'!P1233,'3. NCCF USD'!P1233,'4. NCCF EUR'!P1233,'5. NCCF GBP'!P1233,'6. NCCF Autres (inclus)'!P1233)</f>
        <v>0</v>
      </c>
      <c r="Q1233" s="396">
        <f>SUM('2. NCCF CAD'!Q1233,'3. NCCF USD'!Q1233,'4. NCCF EUR'!Q1233,'5. NCCF GBP'!Q1233,'6. NCCF Autres (inclus)'!Q1233)</f>
        <v>0</v>
      </c>
      <c r="R1233" s="392">
        <f>SUM('2. NCCF CAD'!R1233,'3. NCCF USD'!R1233,'4. NCCF EUR'!R1233,'5. NCCF GBP'!R1233,'6. NCCF Autres (inclus)'!R1233)</f>
        <v>0</v>
      </c>
      <c r="S1233" s="388">
        <f>SUM('2. NCCF CAD'!S1233,'3. NCCF USD'!S1233,'4. NCCF EUR'!S1233,'5. NCCF GBP'!S1233,'6. NCCF Autres (inclus)'!S1233)</f>
        <v>0</v>
      </c>
      <c r="T1233" s="388">
        <f>SUM('2. NCCF CAD'!T1233,'3. NCCF USD'!T1233,'4. NCCF EUR'!T1233,'5. NCCF GBP'!T1233,'6. NCCF Autres (inclus)'!T1233)</f>
        <v>0</v>
      </c>
      <c r="U1233" s="392">
        <f>SUM('2. NCCF CAD'!U1233,'3. NCCF USD'!U1233,'4. NCCF EUR'!U1233,'5. NCCF GBP'!U1233,'6. NCCF Autres (inclus)'!U1233)</f>
        <v>0</v>
      </c>
      <c r="V1233" s="393">
        <f>SUM('2. NCCF CAD'!V1233,'3. NCCF USD'!V1233,'4. NCCF EUR'!V1233,'5. NCCF GBP'!V1233,'6. NCCF Autres (inclus)'!V1233)</f>
        <v>0</v>
      </c>
      <c r="W1233" s="37">
        <f>SUM('2. NCCF CAD'!W1233,'3. NCCF USD'!W1233,'4. NCCF EUR'!W1233,'5. NCCF GBP'!W1233,'6. NCCF Autres (inclus)'!W1233)</f>
        <v>0</v>
      </c>
      <c r="Y1233"/>
    </row>
    <row r="1234" spans="1:25" outlineLevel="1" x14ac:dyDescent="0.25">
      <c r="A1234" s="212"/>
      <c r="B1234" s="465"/>
      <c r="C1234" s="272"/>
      <c r="D1234" s="272"/>
      <c r="E1234" s="273"/>
      <c r="F1234" s="274" t="s">
        <v>55</v>
      </c>
      <c r="G1234" s="394">
        <f>SUM('2. NCCF CAD'!G1234,'3. NCCF USD'!G1234,'4. NCCF EUR'!G1234,'5. NCCF GBP'!G1234,'6. NCCF Autres (inclus)'!G1234)</f>
        <v>0</v>
      </c>
      <c r="H1234" s="395">
        <f>SUM('2. NCCF CAD'!H1234,'3. NCCF USD'!H1234,'4. NCCF EUR'!H1234,'5. NCCF GBP'!H1234,'6. NCCF Autres (inclus)'!H1234)</f>
        <v>0</v>
      </c>
      <c r="I1234" s="389">
        <f>SUM('2. NCCF CAD'!I1234,'3. NCCF USD'!I1234,'4. NCCF EUR'!I1234,'5. NCCF GBP'!I1234,'6. NCCF Autres (inclus)'!I1234)</f>
        <v>0</v>
      </c>
      <c r="J1234" s="389">
        <f>SUM('2. NCCF CAD'!J1234,'3. NCCF USD'!J1234,'4. NCCF EUR'!J1234,'5. NCCF GBP'!J1234,'6. NCCF Autres (inclus)'!J1234)</f>
        <v>0</v>
      </c>
      <c r="K1234" s="436">
        <f>SUM('2. NCCF CAD'!K1234,'3. NCCF USD'!K1234,'4. NCCF EUR'!K1234,'5. NCCF GBP'!K1234,'6. NCCF Autres (inclus)'!K1234)</f>
        <v>0</v>
      </c>
      <c r="L1234" s="391">
        <f>SUM('2. NCCF CAD'!L1234,'3. NCCF USD'!L1234,'4. NCCF EUR'!L1234,'5. NCCF GBP'!L1234,'6. NCCF Autres (inclus)'!L1234)</f>
        <v>0</v>
      </c>
      <c r="M1234" s="396">
        <f>SUM('2. NCCF CAD'!M1234,'3. NCCF USD'!M1234,'4. NCCF EUR'!M1234,'5. NCCF GBP'!M1234,'6. NCCF Autres (inclus)'!M1234)</f>
        <v>0</v>
      </c>
      <c r="N1234" s="392">
        <f>SUM('2. NCCF CAD'!N1234,'3. NCCF USD'!N1234,'4. NCCF EUR'!N1234,'5. NCCF GBP'!N1234,'6. NCCF Autres (inclus)'!N1234)</f>
        <v>0</v>
      </c>
      <c r="O1234" s="388">
        <f>SUM('2. NCCF CAD'!O1234,'3. NCCF USD'!O1234,'4. NCCF EUR'!O1234,'5. NCCF GBP'!O1234,'6. NCCF Autres (inclus)'!O1234)</f>
        <v>0</v>
      </c>
      <c r="P1234" s="392">
        <f>SUM('2. NCCF CAD'!P1234,'3. NCCF USD'!P1234,'4. NCCF EUR'!P1234,'5. NCCF GBP'!P1234,'6. NCCF Autres (inclus)'!P1234)</f>
        <v>0</v>
      </c>
      <c r="Q1234" s="396">
        <f>SUM('2. NCCF CAD'!Q1234,'3. NCCF USD'!Q1234,'4. NCCF EUR'!Q1234,'5. NCCF GBP'!Q1234,'6. NCCF Autres (inclus)'!Q1234)</f>
        <v>0</v>
      </c>
      <c r="R1234" s="392">
        <f>SUM('2. NCCF CAD'!R1234,'3. NCCF USD'!R1234,'4. NCCF EUR'!R1234,'5. NCCF GBP'!R1234,'6. NCCF Autres (inclus)'!R1234)</f>
        <v>0</v>
      </c>
      <c r="S1234" s="388">
        <f>SUM('2. NCCF CAD'!S1234,'3. NCCF USD'!S1234,'4. NCCF EUR'!S1234,'5. NCCF GBP'!S1234,'6. NCCF Autres (inclus)'!S1234)</f>
        <v>0</v>
      </c>
      <c r="T1234" s="388">
        <f>SUM('2. NCCF CAD'!T1234,'3. NCCF USD'!T1234,'4. NCCF EUR'!T1234,'5. NCCF GBP'!T1234,'6. NCCF Autres (inclus)'!T1234)</f>
        <v>0</v>
      </c>
      <c r="U1234" s="392">
        <f>SUM('2. NCCF CAD'!U1234,'3. NCCF USD'!U1234,'4. NCCF EUR'!U1234,'5. NCCF GBP'!U1234,'6. NCCF Autres (inclus)'!U1234)</f>
        <v>0</v>
      </c>
      <c r="V1234" s="393">
        <f>SUM('2. NCCF CAD'!V1234,'3. NCCF USD'!V1234,'4. NCCF EUR'!V1234,'5. NCCF GBP'!V1234,'6. NCCF Autres (inclus)'!V1234)</f>
        <v>0</v>
      </c>
      <c r="W1234" s="37">
        <f>SUM('2. NCCF CAD'!W1234,'3. NCCF USD'!W1234,'4. NCCF EUR'!W1234,'5. NCCF GBP'!W1234,'6. NCCF Autres (inclus)'!W1234)</f>
        <v>0</v>
      </c>
      <c r="Y1234"/>
    </row>
    <row r="1235" spans="1:25" outlineLevel="1" x14ac:dyDescent="0.25">
      <c r="A1235" s="212"/>
      <c r="B1235" s="465"/>
      <c r="C1235" s="272"/>
      <c r="D1235" s="272"/>
      <c r="E1235" s="273"/>
      <c r="F1235" s="274" t="s">
        <v>56</v>
      </c>
      <c r="G1235" s="394">
        <f>SUM('2. NCCF CAD'!G1235,'3. NCCF USD'!G1235,'4. NCCF EUR'!G1235,'5. NCCF GBP'!G1235,'6. NCCF Autres (inclus)'!G1235)</f>
        <v>0</v>
      </c>
      <c r="H1235" s="395">
        <f>SUM('2. NCCF CAD'!H1235,'3. NCCF USD'!H1235,'4. NCCF EUR'!H1235,'5. NCCF GBP'!H1235,'6. NCCF Autres (inclus)'!H1235)</f>
        <v>0</v>
      </c>
      <c r="I1235" s="389">
        <f>SUM('2. NCCF CAD'!I1235,'3. NCCF USD'!I1235,'4. NCCF EUR'!I1235,'5. NCCF GBP'!I1235,'6. NCCF Autres (inclus)'!I1235)</f>
        <v>0</v>
      </c>
      <c r="J1235" s="389">
        <f>SUM('2. NCCF CAD'!J1235,'3. NCCF USD'!J1235,'4. NCCF EUR'!J1235,'5. NCCF GBP'!J1235,'6. NCCF Autres (inclus)'!J1235)</f>
        <v>0</v>
      </c>
      <c r="K1235" s="436">
        <f>SUM('2. NCCF CAD'!K1235,'3. NCCF USD'!K1235,'4. NCCF EUR'!K1235,'5. NCCF GBP'!K1235,'6. NCCF Autres (inclus)'!K1235)</f>
        <v>0</v>
      </c>
      <c r="L1235" s="391">
        <f>SUM('2. NCCF CAD'!L1235,'3. NCCF USD'!L1235,'4. NCCF EUR'!L1235,'5. NCCF GBP'!L1235,'6. NCCF Autres (inclus)'!L1235)</f>
        <v>0</v>
      </c>
      <c r="M1235" s="396">
        <f>SUM('2. NCCF CAD'!M1235,'3. NCCF USD'!M1235,'4. NCCF EUR'!M1235,'5. NCCF GBP'!M1235,'6. NCCF Autres (inclus)'!M1235)</f>
        <v>0</v>
      </c>
      <c r="N1235" s="392">
        <f>SUM('2. NCCF CAD'!N1235,'3. NCCF USD'!N1235,'4. NCCF EUR'!N1235,'5. NCCF GBP'!N1235,'6. NCCF Autres (inclus)'!N1235)</f>
        <v>0</v>
      </c>
      <c r="O1235" s="388">
        <f>SUM('2. NCCF CAD'!O1235,'3. NCCF USD'!O1235,'4. NCCF EUR'!O1235,'5. NCCF GBP'!O1235,'6. NCCF Autres (inclus)'!O1235)</f>
        <v>0</v>
      </c>
      <c r="P1235" s="392">
        <f>SUM('2. NCCF CAD'!P1235,'3. NCCF USD'!P1235,'4. NCCF EUR'!P1235,'5. NCCF GBP'!P1235,'6. NCCF Autres (inclus)'!P1235)</f>
        <v>0</v>
      </c>
      <c r="Q1235" s="396">
        <f>SUM('2. NCCF CAD'!Q1235,'3. NCCF USD'!Q1235,'4. NCCF EUR'!Q1235,'5. NCCF GBP'!Q1235,'6. NCCF Autres (inclus)'!Q1235)</f>
        <v>0</v>
      </c>
      <c r="R1235" s="392">
        <f>SUM('2. NCCF CAD'!R1235,'3. NCCF USD'!R1235,'4. NCCF EUR'!R1235,'5. NCCF GBP'!R1235,'6. NCCF Autres (inclus)'!R1235)</f>
        <v>0</v>
      </c>
      <c r="S1235" s="388">
        <f>SUM('2. NCCF CAD'!S1235,'3. NCCF USD'!S1235,'4. NCCF EUR'!S1235,'5. NCCF GBP'!S1235,'6. NCCF Autres (inclus)'!S1235)</f>
        <v>0</v>
      </c>
      <c r="T1235" s="388">
        <f>SUM('2. NCCF CAD'!T1235,'3. NCCF USD'!T1235,'4. NCCF EUR'!T1235,'5. NCCF GBP'!T1235,'6. NCCF Autres (inclus)'!T1235)</f>
        <v>0</v>
      </c>
      <c r="U1235" s="392">
        <f>SUM('2. NCCF CAD'!U1235,'3. NCCF USD'!U1235,'4. NCCF EUR'!U1235,'5. NCCF GBP'!U1235,'6. NCCF Autres (inclus)'!U1235)</f>
        <v>0</v>
      </c>
      <c r="V1235" s="393">
        <f>SUM('2. NCCF CAD'!V1235,'3. NCCF USD'!V1235,'4. NCCF EUR'!V1235,'5. NCCF GBP'!V1235,'6. NCCF Autres (inclus)'!V1235)</f>
        <v>0</v>
      </c>
      <c r="W1235" s="37">
        <f>SUM('2. NCCF CAD'!W1235,'3. NCCF USD'!W1235,'4. NCCF EUR'!W1235,'5. NCCF GBP'!W1235,'6. NCCF Autres (inclus)'!W1235)</f>
        <v>0</v>
      </c>
      <c r="Y1235"/>
    </row>
    <row r="1236" spans="1:25" x14ac:dyDescent="0.25">
      <c r="A1236" s="212"/>
      <c r="B1236" s="465"/>
      <c r="C1236" s="272"/>
      <c r="D1236" s="272"/>
      <c r="E1236" s="273" t="s">
        <v>57</v>
      </c>
      <c r="F1236" s="273"/>
      <c r="G1236" s="367">
        <f t="shared" ref="G1236:W1236" si="274">SUBTOTAL(9,G1237:G1238)</f>
        <v>0</v>
      </c>
      <c r="H1236" s="368">
        <f t="shared" si="274"/>
        <v>0</v>
      </c>
      <c r="I1236" s="369">
        <f t="shared" si="274"/>
        <v>0</v>
      </c>
      <c r="J1236" s="369">
        <f t="shared" si="274"/>
        <v>0</v>
      </c>
      <c r="K1236" s="370">
        <f t="shared" si="274"/>
        <v>0</v>
      </c>
      <c r="L1236" s="364">
        <f t="shared" si="274"/>
        <v>0</v>
      </c>
      <c r="M1236" s="364">
        <f t="shared" si="274"/>
        <v>0</v>
      </c>
      <c r="N1236" s="364">
        <f t="shared" si="274"/>
        <v>0</v>
      </c>
      <c r="O1236" s="364">
        <f t="shared" si="274"/>
        <v>0</v>
      </c>
      <c r="P1236" s="364">
        <f t="shared" si="274"/>
        <v>0</v>
      </c>
      <c r="Q1236" s="364">
        <f t="shared" si="274"/>
        <v>0</v>
      </c>
      <c r="R1236" s="364">
        <f t="shared" si="274"/>
        <v>0</v>
      </c>
      <c r="S1236" s="364">
        <f t="shared" si="274"/>
        <v>0</v>
      </c>
      <c r="T1236" s="364">
        <f t="shared" si="274"/>
        <v>0</v>
      </c>
      <c r="U1236" s="364">
        <f t="shared" si="274"/>
        <v>0</v>
      </c>
      <c r="V1236" s="364">
        <f t="shared" si="274"/>
        <v>0</v>
      </c>
      <c r="W1236" s="366">
        <f t="shared" si="274"/>
        <v>0</v>
      </c>
      <c r="Y1236"/>
    </row>
    <row r="1237" spans="1:25" outlineLevel="1" x14ac:dyDescent="0.25">
      <c r="A1237" s="212"/>
      <c r="B1237" s="465"/>
      <c r="C1237" s="272"/>
      <c r="D1237" s="272"/>
      <c r="E1237" s="273"/>
      <c r="F1237" s="274" t="s">
        <v>58</v>
      </c>
      <c r="G1237" s="394">
        <f>SUM('2. NCCF CAD'!G1237,'3. NCCF USD'!G1237,'4. NCCF EUR'!G1237,'5. NCCF GBP'!G1237,'6. NCCF Autres (inclus)'!G1237)</f>
        <v>0</v>
      </c>
      <c r="H1237" s="395">
        <f>SUM('2. NCCF CAD'!H1237,'3. NCCF USD'!H1237,'4. NCCF EUR'!H1237,'5. NCCF GBP'!H1237,'6. NCCF Autres (inclus)'!H1237)</f>
        <v>0</v>
      </c>
      <c r="I1237" s="389">
        <f>SUM('2. NCCF CAD'!I1237,'3. NCCF USD'!I1237,'4. NCCF EUR'!I1237,'5. NCCF GBP'!I1237,'6. NCCF Autres (inclus)'!I1237)</f>
        <v>0</v>
      </c>
      <c r="J1237" s="389">
        <f>SUM('2. NCCF CAD'!J1237,'3. NCCF USD'!J1237,'4. NCCF EUR'!J1237,'5. NCCF GBP'!J1237,'6. NCCF Autres (inclus)'!J1237)</f>
        <v>0</v>
      </c>
      <c r="K1237" s="436">
        <f>SUM('2. NCCF CAD'!K1237,'3. NCCF USD'!K1237,'4. NCCF EUR'!K1237,'5. NCCF GBP'!K1237,'6. NCCF Autres (inclus)'!K1237)</f>
        <v>0</v>
      </c>
      <c r="L1237" s="391">
        <f>SUM('2. NCCF CAD'!L1237,'3. NCCF USD'!L1237,'4. NCCF EUR'!L1237,'5. NCCF GBP'!L1237,'6. NCCF Autres (inclus)'!L1237)</f>
        <v>0</v>
      </c>
      <c r="M1237" s="396">
        <f>SUM('2. NCCF CAD'!M1237,'3. NCCF USD'!M1237,'4. NCCF EUR'!M1237,'5. NCCF GBP'!M1237,'6. NCCF Autres (inclus)'!M1237)</f>
        <v>0</v>
      </c>
      <c r="N1237" s="392">
        <f>SUM('2. NCCF CAD'!N1237,'3. NCCF USD'!N1237,'4. NCCF EUR'!N1237,'5. NCCF GBP'!N1237,'6. NCCF Autres (inclus)'!N1237)</f>
        <v>0</v>
      </c>
      <c r="O1237" s="388">
        <f>SUM('2. NCCF CAD'!O1237,'3. NCCF USD'!O1237,'4. NCCF EUR'!O1237,'5. NCCF GBP'!O1237,'6. NCCF Autres (inclus)'!O1237)</f>
        <v>0</v>
      </c>
      <c r="P1237" s="392">
        <f>SUM('2. NCCF CAD'!P1237,'3. NCCF USD'!P1237,'4. NCCF EUR'!P1237,'5. NCCF GBP'!P1237,'6. NCCF Autres (inclus)'!P1237)</f>
        <v>0</v>
      </c>
      <c r="Q1237" s="396">
        <f>SUM('2. NCCF CAD'!Q1237,'3. NCCF USD'!Q1237,'4. NCCF EUR'!Q1237,'5. NCCF GBP'!Q1237,'6. NCCF Autres (inclus)'!Q1237)</f>
        <v>0</v>
      </c>
      <c r="R1237" s="392">
        <f>SUM('2. NCCF CAD'!R1237,'3. NCCF USD'!R1237,'4. NCCF EUR'!R1237,'5. NCCF GBP'!R1237,'6. NCCF Autres (inclus)'!R1237)</f>
        <v>0</v>
      </c>
      <c r="S1237" s="388">
        <f>SUM('2. NCCF CAD'!S1237,'3. NCCF USD'!S1237,'4. NCCF EUR'!S1237,'5. NCCF GBP'!S1237,'6. NCCF Autres (inclus)'!S1237)</f>
        <v>0</v>
      </c>
      <c r="T1237" s="388">
        <f>SUM('2. NCCF CAD'!T1237,'3. NCCF USD'!T1237,'4. NCCF EUR'!T1237,'5. NCCF GBP'!T1237,'6. NCCF Autres (inclus)'!T1237)</f>
        <v>0</v>
      </c>
      <c r="U1237" s="392">
        <f>SUM('2. NCCF CAD'!U1237,'3. NCCF USD'!U1237,'4. NCCF EUR'!U1237,'5. NCCF GBP'!U1237,'6. NCCF Autres (inclus)'!U1237)</f>
        <v>0</v>
      </c>
      <c r="V1237" s="393">
        <f>SUM('2. NCCF CAD'!V1237,'3. NCCF USD'!V1237,'4. NCCF EUR'!V1237,'5. NCCF GBP'!V1237,'6. NCCF Autres (inclus)'!V1237)</f>
        <v>0</v>
      </c>
      <c r="W1237" s="37">
        <f>SUM('2. NCCF CAD'!W1237,'3. NCCF USD'!W1237,'4. NCCF EUR'!W1237,'5. NCCF GBP'!W1237,'6. NCCF Autres (inclus)'!W1237)</f>
        <v>0</v>
      </c>
      <c r="Y1237"/>
    </row>
    <row r="1238" spans="1:25" outlineLevel="1" x14ac:dyDescent="0.25">
      <c r="A1238" s="212"/>
      <c r="B1238" s="465"/>
      <c r="C1238" s="272"/>
      <c r="D1238" s="272"/>
      <c r="E1238" s="273"/>
      <c r="F1238" s="274" t="s">
        <v>59</v>
      </c>
      <c r="G1238" s="394">
        <f>SUM('2. NCCF CAD'!G1238,'3. NCCF USD'!G1238,'4. NCCF EUR'!G1238,'5. NCCF GBP'!G1238,'6. NCCF Autres (inclus)'!G1238)</f>
        <v>0</v>
      </c>
      <c r="H1238" s="395">
        <f>SUM('2. NCCF CAD'!H1238,'3. NCCF USD'!H1238,'4. NCCF EUR'!H1238,'5. NCCF GBP'!H1238,'6. NCCF Autres (inclus)'!H1238)</f>
        <v>0</v>
      </c>
      <c r="I1238" s="389">
        <f>SUM('2. NCCF CAD'!I1238,'3. NCCF USD'!I1238,'4. NCCF EUR'!I1238,'5. NCCF GBP'!I1238,'6. NCCF Autres (inclus)'!I1238)</f>
        <v>0</v>
      </c>
      <c r="J1238" s="389">
        <f>SUM('2. NCCF CAD'!J1238,'3. NCCF USD'!J1238,'4. NCCF EUR'!J1238,'5. NCCF GBP'!J1238,'6. NCCF Autres (inclus)'!J1238)</f>
        <v>0</v>
      </c>
      <c r="K1238" s="436">
        <f>SUM('2. NCCF CAD'!K1238,'3. NCCF USD'!K1238,'4. NCCF EUR'!K1238,'5. NCCF GBP'!K1238,'6. NCCF Autres (inclus)'!K1238)</f>
        <v>0</v>
      </c>
      <c r="L1238" s="391">
        <f>SUM('2. NCCF CAD'!L1238,'3. NCCF USD'!L1238,'4. NCCF EUR'!L1238,'5. NCCF GBP'!L1238,'6. NCCF Autres (inclus)'!L1238)</f>
        <v>0</v>
      </c>
      <c r="M1238" s="396">
        <f>SUM('2. NCCF CAD'!M1238,'3. NCCF USD'!M1238,'4. NCCF EUR'!M1238,'5. NCCF GBP'!M1238,'6. NCCF Autres (inclus)'!M1238)</f>
        <v>0</v>
      </c>
      <c r="N1238" s="392">
        <f>SUM('2. NCCF CAD'!N1238,'3. NCCF USD'!N1238,'4. NCCF EUR'!N1238,'5. NCCF GBP'!N1238,'6. NCCF Autres (inclus)'!N1238)</f>
        <v>0</v>
      </c>
      <c r="O1238" s="388">
        <f>SUM('2. NCCF CAD'!O1238,'3. NCCF USD'!O1238,'4. NCCF EUR'!O1238,'5. NCCF GBP'!O1238,'6. NCCF Autres (inclus)'!O1238)</f>
        <v>0</v>
      </c>
      <c r="P1238" s="392">
        <f>SUM('2. NCCF CAD'!P1238,'3. NCCF USD'!P1238,'4. NCCF EUR'!P1238,'5. NCCF GBP'!P1238,'6. NCCF Autres (inclus)'!P1238)</f>
        <v>0</v>
      </c>
      <c r="Q1238" s="396">
        <f>SUM('2. NCCF CAD'!Q1238,'3. NCCF USD'!Q1238,'4. NCCF EUR'!Q1238,'5. NCCF GBP'!Q1238,'6. NCCF Autres (inclus)'!Q1238)</f>
        <v>0</v>
      </c>
      <c r="R1238" s="412">
        <f>SUM('2. NCCF CAD'!R1238,'3. NCCF USD'!R1238,'4. NCCF EUR'!R1238,'5. NCCF GBP'!R1238,'6. NCCF Autres (inclus)'!R1238)</f>
        <v>0</v>
      </c>
      <c r="S1238" s="392">
        <f>SUM('2. NCCF CAD'!S1238,'3. NCCF USD'!S1238,'4. NCCF EUR'!S1238,'5. NCCF GBP'!S1238,'6. NCCF Autres (inclus)'!S1238)</f>
        <v>0</v>
      </c>
      <c r="T1238" s="388">
        <f>SUM('2. NCCF CAD'!T1238,'3. NCCF USD'!T1238,'4. NCCF EUR'!T1238,'5. NCCF GBP'!T1238,'6. NCCF Autres (inclus)'!T1238)</f>
        <v>0</v>
      </c>
      <c r="U1238" s="392">
        <f>SUM('2. NCCF CAD'!U1238,'3. NCCF USD'!U1238,'4. NCCF EUR'!U1238,'5. NCCF GBP'!U1238,'6. NCCF Autres (inclus)'!U1238)</f>
        <v>0</v>
      </c>
      <c r="V1238" s="393">
        <f>SUM('2. NCCF CAD'!V1238,'3. NCCF USD'!V1238,'4. NCCF EUR'!V1238,'5. NCCF GBP'!V1238,'6. NCCF Autres (inclus)'!V1238)</f>
        <v>0</v>
      </c>
      <c r="W1238" s="37">
        <f>SUM('2. NCCF CAD'!W1238,'3. NCCF USD'!W1238,'4. NCCF EUR'!W1238,'5. NCCF GBP'!W1238,'6. NCCF Autres (inclus)'!W1238)</f>
        <v>0</v>
      </c>
      <c r="Y1238"/>
    </row>
    <row r="1239" spans="1:25" x14ac:dyDescent="0.25">
      <c r="A1239" s="212"/>
      <c r="B1239" s="465"/>
      <c r="C1239" s="272"/>
      <c r="D1239" s="272"/>
      <c r="E1239" s="273" t="s">
        <v>60</v>
      </c>
      <c r="F1239" s="273"/>
      <c r="G1239" s="367">
        <f t="shared" ref="G1239:W1239" si="275">SUBTOTAL(9,G1240:G1242)</f>
        <v>0</v>
      </c>
      <c r="H1239" s="368">
        <f t="shared" si="275"/>
        <v>0</v>
      </c>
      <c r="I1239" s="369">
        <f t="shared" si="275"/>
        <v>0</v>
      </c>
      <c r="J1239" s="369">
        <f t="shared" si="275"/>
        <v>0</v>
      </c>
      <c r="K1239" s="370">
        <f t="shared" si="275"/>
        <v>0</v>
      </c>
      <c r="L1239" s="364">
        <f t="shared" si="275"/>
        <v>0</v>
      </c>
      <c r="M1239" s="364">
        <f t="shared" si="275"/>
        <v>0</v>
      </c>
      <c r="N1239" s="364">
        <f t="shared" si="275"/>
        <v>0</v>
      </c>
      <c r="O1239" s="364">
        <f t="shared" si="275"/>
        <v>0</v>
      </c>
      <c r="P1239" s="364">
        <f t="shared" si="275"/>
        <v>0</v>
      </c>
      <c r="Q1239" s="364">
        <f t="shared" si="275"/>
        <v>0</v>
      </c>
      <c r="R1239" s="364">
        <f t="shared" si="275"/>
        <v>0</v>
      </c>
      <c r="S1239" s="364">
        <f t="shared" si="275"/>
        <v>0</v>
      </c>
      <c r="T1239" s="364">
        <f t="shared" si="275"/>
        <v>0</v>
      </c>
      <c r="U1239" s="364">
        <f t="shared" si="275"/>
        <v>0</v>
      </c>
      <c r="V1239" s="364">
        <f t="shared" si="275"/>
        <v>0</v>
      </c>
      <c r="W1239" s="366">
        <f t="shared" si="275"/>
        <v>0</v>
      </c>
      <c r="Y1239"/>
    </row>
    <row r="1240" spans="1:25" outlineLevel="1" x14ac:dyDescent="0.25">
      <c r="A1240" s="212"/>
      <c r="B1240" s="465"/>
      <c r="C1240" s="272"/>
      <c r="D1240" s="272"/>
      <c r="E1240" s="273"/>
      <c r="F1240" s="274" t="s">
        <v>61</v>
      </c>
      <c r="G1240" s="394">
        <f>SUM('2. NCCF CAD'!G1240,'3. NCCF USD'!G1240,'4. NCCF EUR'!G1240,'5. NCCF GBP'!G1240,'6. NCCF Autres (inclus)'!G1240)</f>
        <v>0</v>
      </c>
      <c r="H1240" s="395">
        <f>SUM('2. NCCF CAD'!H1240,'3. NCCF USD'!H1240,'4. NCCF EUR'!H1240,'5. NCCF GBP'!H1240,'6. NCCF Autres (inclus)'!H1240)</f>
        <v>0</v>
      </c>
      <c r="I1240" s="389">
        <f>SUM('2. NCCF CAD'!I1240,'3. NCCF USD'!I1240,'4. NCCF EUR'!I1240,'5. NCCF GBP'!I1240,'6. NCCF Autres (inclus)'!I1240)</f>
        <v>0</v>
      </c>
      <c r="J1240" s="389">
        <f>SUM('2. NCCF CAD'!J1240,'3. NCCF USD'!J1240,'4. NCCF EUR'!J1240,'5. NCCF GBP'!J1240,'6. NCCF Autres (inclus)'!J1240)</f>
        <v>0</v>
      </c>
      <c r="K1240" s="436">
        <f>SUM('2. NCCF CAD'!K1240,'3. NCCF USD'!K1240,'4. NCCF EUR'!K1240,'5. NCCF GBP'!K1240,'6. NCCF Autres (inclus)'!K1240)</f>
        <v>0</v>
      </c>
      <c r="L1240" s="391">
        <f>SUM('2. NCCF CAD'!L1240,'3. NCCF USD'!L1240,'4. NCCF EUR'!L1240,'5. NCCF GBP'!L1240,'6. NCCF Autres (inclus)'!L1240)</f>
        <v>0</v>
      </c>
      <c r="M1240" s="396">
        <f>SUM('2. NCCF CAD'!M1240,'3. NCCF USD'!M1240,'4. NCCF EUR'!M1240,'5. NCCF GBP'!M1240,'6. NCCF Autres (inclus)'!M1240)</f>
        <v>0</v>
      </c>
      <c r="N1240" s="392">
        <f>SUM('2. NCCF CAD'!N1240,'3. NCCF USD'!N1240,'4. NCCF EUR'!N1240,'5. NCCF GBP'!N1240,'6. NCCF Autres (inclus)'!N1240)</f>
        <v>0</v>
      </c>
      <c r="O1240" s="388">
        <f>SUM('2. NCCF CAD'!O1240,'3. NCCF USD'!O1240,'4. NCCF EUR'!O1240,'5. NCCF GBP'!O1240,'6. NCCF Autres (inclus)'!O1240)</f>
        <v>0</v>
      </c>
      <c r="P1240" s="392">
        <f>SUM('2. NCCF CAD'!P1240,'3. NCCF USD'!P1240,'4. NCCF EUR'!P1240,'5. NCCF GBP'!P1240,'6. NCCF Autres (inclus)'!P1240)</f>
        <v>0</v>
      </c>
      <c r="Q1240" s="396">
        <f>SUM('2. NCCF CAD'!Q1240,'3. NCCF USD'!Q1240,'4. NCCF EUR'!Q1240,'5. NCCF GBP'!Q1240,'6. NCCF Autres (inclus)'!Q1240)</f>
        <v>0</v>
      </c>
      <c r="R1240" s="392">
        <f>SUM('2. NCCF CAD'!R1240,'3. NCCF USD'!R1240,'4. NCCF EUR'!R1240,'5. NCCF GBP'!R1240,'6. NCCF Autres (inclus)'!R1240)</f>
        <v>0</v>
      </c>
      <c r="S1240" s="392">
        <f>SUM('2. NCCF CAD'!S1240,'3. NCCF USD'!S1240,'4. NCCF EUR'!S1240,'5. NCCF GBP'!S1240,'6. NCCF Autres (inclus)'!S1240)</f>
        <v>0</v>
      </c>
      <c r="T1240" s="392">
        <f>SUM('2. NCCF CAD'!T1240,'3. NCCF USD'!T1240,'4. NCCF EUR'!T1240,'5. NCCF GBP'!T1240,'6. NCCF Autres (inclus)'!T1240)</f>
        <v>0</v>
      </c>
      <c r="U1240" s="388">
        <f>SUM('2. NCCF CAD'!U1240,'3. NCCF USD'!U1240,'4. NCCF EUR'!U1240,'5. NCCF GBP'!U1240,'6. NCCF Autres (inclus)'!U1240)</f>
        <v>0</v>
      </c>
      <c r="V1240" s="393">
        <f>SUM('2. NCCF CAD'!V1240,'3. NCCF USD'!V1240,'4. NCCF EUR'!V1240,'5. NCCF GBP'!V1240,'6. NCCF Autres (inclus)'!V1240)</f>
        <v>0</v>
      </c>
      <c r="W1240" s="37">
        <f>SUM('2. NCCF CAD'!W1240,'3. NCCF USD'!W1240,'4. NCCF EUR'!W1240,'5. NCCF GBP'!W1240,'6. NCCF Autres (inclus)'!W1240)</f>
        <v>0</v>
      </c>
      <c r="Y1240"/>
    </row>
    <row r="1241" spans="1:25" outlineLevel="1" x14ac:dyDescent="0.25">
      <c r="A1241" s="212"/>
      <c r="B1241" s="465"/>
      <c r="C1241" s="272"/>
      <c r="D1241" s="272"/>
      <c r="E1241" s="273"/>
      <c r="F1241" s="274" t="s">
        <v>62</v>
      </c>
      <c r="G1241" s="394">
        <f>SUM('2. NCCF CAD'!G1241,'3. NCCF USD'!G1241,'4. NCCF EUR'!G1241,'5. NCCF GBP'!G1241,'6. NCCF Autres (inclus)'!G1241)</f>
        <v>0</v>
      </c>
      <c r="H1241" s="395">
        <f>SUM('2. NCCF CAD'!H1241,'3. NCCF USD'!H1241,'4. NCCF EUR'!H1241,'5. NCCF GBP'!H1241,'6. NCCF Autres (inclus)'!H1241)</f>
        <v>0</v>
      </c>
      <c r="I1241" s="389">
        <f>SUM('2. NCCF CAD'!I1241,'3. NCCF USD'!I1241,'4. NCCF EUR'!I1241,'5. NCCF GBP'!I1241,'6. NCCF Autres (inclus)'!I1241)</f>
        <v>0</v>
      </c>
      <c r="J1241" s="389">
        <f>SUM('2. NCCF CAD'!J1241,'3. NCCF USD'!J1241,'4. NCCF EUR'!J1241,'5. NCCF GBP'!J1241,'6. NCCF Autres (inclus)'!J1241)</f>
        <v>0</v>
      </c>
      <c r="K1241" s="436">
        <f>SUM('2. NCCF CAD'!K1241,'3. NCCF USD'!K1241,'4. NCCF EUR'!K1241,'5. NCCF GBP'!K1241,'6. NCCF Autres (inclus)'!K1241)</f>
        <v>0</v>
      </c>
      <c r="L1241" s="391">
        <f>SUM('2. NCCF CAD'!L1241,'3. NCCF USD'!L1241,'4. NCCF EUR'!L1241,'5. NCCF GBP'!L1241,'6. NCCF Autres (inclus)'!L1241)</f>
        <v>0</v>
      </c>
      <c r="M1241" s="396">
        <f>SUM('2. NCCF CAD'!M1241,'3. NCCF USD'!M1241,'4. NCCF EUR'!M1241,'5. NCCF GBP'!M1241,'6. NCCF Autres (inclus)'!M1241)</f>
        <v>0</v>
      </c>
      <c r="N1241" s="392">
        <f>SUM('2. NCCF CAD'!N1241,'3. NCCF USD'!N1241,'4. NCCF EUR'!N1241,'5. NCCF GBP'!N1241,'6. NCCF Autres (inclus)'!N1241)</f>
        <v>0</v>
      </c>
      <c r="O1241" s="388">
        <f>SUM('2. NCCF CAD'!O1241,'3. NCCF USD'!O1241,'4. NCCF EUR'!O1241,'5. NCCF GBP'!O1241,'6. NCCF Autres (inclus)'!O1241)</f>
        <v>0</v>
      </c>
      <c r="P1241" s="392">
        <f>SUM('2. NCCF CAD'!P1241,'3. NCCF USD'!P1241,'4. NCCF EUR'!P1241,'5. NCCF GBP'!P1241,'6. NCCF Autres (inclus)'!P1241)</f>
        <v>0</v>
      </c>
      <c r="Q1241" s="396">
        <f>SUM('2. NCCF CAD'!Q1241,'3. NCCF USD'!Q1241,'4. NCCF EUR'!Q1241,'5. NCCF GBP'!Q1241,'6. NCCF Autres (inclus)'!Q1241)</f>
        <v>0</v>
      </c>
      <c r="R1241" s="392">
        <f>SUM('2. NCCF CAD'!R1241,'3. NCCF USD'!R1241,'4. NCCF EUR'!R1241,'5. NCCF GBP'!R1241,'6. NCCF Autres (inclus)'!R1241)</f>
        <v>0</v>
      </c>
      <c r="S1241" s="392">
        <f>SUM('2. NCCF CAD'!S1241,'3. NCCF USD'!S1241,'4. NCCF EUR'!S1241,'5. NCCF GBP'!S1241,'6. NCCF Autres (inclus)'!S1241)</f>
        <v>0</v>
      </c>
      <c r="T1241" s="392">
        <f>SUM('2. NCCF CAD'!T1241,'3. NCCF USD'!T1241,'4. NCCF EUR'!T1241,'5. NCCF GBP'!T1241,'6. NCCF Autres (inclus)'!T1241)</f>
        <v>0</v>
      </c>
      <c r="U1241" s="388">
        <f>SUM('2. NCCF CAD'!U1241,'3. NCCF USD'!U1241,'4. NCCF EUR'!U1241,'5. NCCF GBP'!U1241,'6. NCCF Autres (inclus)'!U1241)</f>
        <v>0</v>
      </c>
      <c r="V1241" s="393">
        <f>SUM('2. NCCF CAD'!V1241,'3. NCCF USD'!V1241,'4. NCCF EUR'!V1241,'5. NCCF GBP'!V1241,'6. NCCF Autres (inclus)'!V1241)</f>
        <v>0</v>
      </c>
      <c r="W1241" s="37">
        <f>SUM('2. NCCF CAD'!W1241,'3. NCCF USD'!W1241,'4. NCCF EUR'!W1241,'5. NCCF GBP'!W1241,'6. NCCF Autres (inclus)'!W1241)</f>
        <v>0</v>
      </c>
      <c r="Y1241"/>
    </row>
    <row r="1242" spans="1:25" outlineLevel="1" x14ac:dyDescent="0.25">
      <c r="A1242" s="212"/>
      <c r="B1242" s="465"/>
      <c r="C1242" s="272"/>
      <c r="D1242" s="272"/>
      <c r="E1242" s="273"/>
      <c r="F1242" s="274" t="s">
        <v>63</v>
      </c>
      <c r="G1242" s="394">
        <f>SUM('2. NCCF CAD'!G1242,'3. NCCF USD'!G1242,'4. NCCF EUR'!G1242,'5. NCCF GBP'!G1242,'6. NCCF Autres (inclus)'!G1242)</f>
        <v>0</v>
      </c>
      <c r="H1242" s="395">
        <f>SUM('2. NCCF CAD'!H1242,'3. NCCF USD'!H1242,'4. NCCF EUR'!H1242,'5. NCCF GBP'!H1242,'6. NCCF Autres (inclus)'!H1242)</f>
        <v>0</v>
      </c>
      <c r="I1242" s="389">
        <f>SUM('2. NCCF CAD'!I1242,'3. NCCF USD'!I1242,'4. NCCF EUR'!I1242,'5. NCCF GBP'!I1242,'6. NCCF Autres (inclus)'!I1242)</f>
        <v>0</v>
      </c>
      <c r="J1242" s="389">
        <f>SUM('2. NCCF CAD'!J1242,'3. NCCF USD'!J1242,'4. NCCF EUR'!J1242,'5. NCCF GBP'!J1242,'6. NCCF Autres (inclus)'!J1242)</f>
        <v>0</v>
      </c>
      <c r="K1242" s="436">
        <f>SUM('2. NCCF CAD'!K1242,'3. NCCF USD'!K1242,'4. NCCF EUR'!K1242,'5. NCCF GBP'!K1242,'6. NCCF Autres (inclus)'!K1242)</f>
        <v>0</v>
      </c>
      <c r="L1242" s="391">
        <f>SUM('2. NCCF CAD'!L1242,'3. NCCF USD'!L1242,'4. NCCF EUR'!L1242,'5. NCCF GBP'!L1242,'6. NCCF Autres (inclus)'!L1242)</f>
        <v>0</v>
      </c>
      <c r="M1242" s="396">
        <f>SUM('2. NCCF CAD'!M1242,'3. NCCF USD'!M1242,'4. NCCF EUR'!M1242,'5. NCCF GBP'!M1242,'6. NCCF Autres (inclus)'!M1242)</f>
        <v>0</v>
      </c>
      <c r="N1242" s="392">
        <f>SUM('2. NCCF CAD'!N1242,'3. NCCF USD'!N1242,'4. NCCF EUR'!N1242,'5. NCCF GBP'!N1242,'6. NCCF Autres (inclus)'!N1242)</f>
        <v>0</v>
      </c>
      <c r="O1242" s="388">
        <f>SUM('2. NCCF CAD'!O1242,'3. NCCF USD'!O1242,'4. NCCF EUR'!O1242,'5. NCCF GBP'!O1242,'6. NCCF Autres (inclus)'!O1242)</f>
        <v>0</v>
      </c>
      <c r="P1242" s="392">
        <f>SUM('2. NCCF CAD'!P1242,'3. NCCF USD'!P1242,'4. NCCF EUR'!P1242,'5. NCCF GBP'!P1242,'6. NCCF Autres (inclus)'!P1242)</f>
        <v>0</v>
      </c>
      <c r="Q1242" s="396">
        <f>SUM('2. NCCF CAD'!Q1242,'3. NCCF USD'!Q1242,'4. NCCF EUR'!Q1242,'5. NCCF GBP'!Q1242,'6. NCCF Autres (inclus)'!Q1242)</f>
        <v>0</v>
      </c>
      <c r="R1242" s="392">
        <f>SUM('2. NCCF CAD'!R1242,'3. NCCF USD'!R1242,'4. NCCF EUR'!R1242,'5. NCCF GBP'!R1242,'6. NCCF Autres (inclus)'!R1242)</f>
        <v>0</v>
      </c>
      <c r="S1242" s="392">
        <f>SUM('2. NCCF CAD'!S1242,'3. NCCF USD'!S1242,'4. NCCF EUR'!S1242,'5. NCCF GBP'!S1242,'6. NCCF Autres (inclus)'!S1242)</f>
        <v>0</v>
      </c>
      <c r="T1242" s="411">
        <f>SUM('2. NCCF CAD'!T1242,'3. NCCF USD'!T1242,'4. NCCF EUR'!T1242,'5. NCCF GBP'!T1242,'6. NCCF Autres (inclus)'!T1242)</f>
        <v>0</v>
      </c>
      <c r="U1242" s="392">
        <f>SUM('2. NCCF CAD'!U1242,'3. NCCF USD'!U1242,'4. NCCF EUR'!U1242,'5. NCCF GBP'!U1242,'6. NCCF Autres (inclus)'!U1242)</f>
        <v>0</v>
      </c>
      <c r="V1242" s="393">
        <f>SUM('2. NCCF CAD'!V1242,'3. NCCF USD'!V1242,'4. NCCF EUR'!V1242,'5. NCCF GBP'!V1242,'6. NCCF Autres (inclus)'!V1242)</f>
        <v>0</v>
      </c>
      <c r="W1242" s="37">
        <f>SUM('2. NCCF CAD'!W1242,'3. NCCF USD'!W1242,'4. NCCF EUR'!W1242,'5. NCCF GBP'!W1242,'6. NCCF Autres (inclus)'!W1242)</f>
        <v>0</v>
      </c>
      <c r="Y1242"/>
    </row>
    <row r="1243" spans="1:25" x14ac:dyDescent="0.25">
      <c r="A1243" s="212"/>
      <c r="B1243" s="465"/>
      <c r="C1243" s="272"/>
      <c r="D1243" s="272"/>
      <c r="E1243" s="273" t="s">
        <v>64</v>
      </c>
      <c r="F1243" s="273"/>
      <c r="G1243" s="367">
        <f t="shared" ref="G1243:W1243" si="276">SUBTOTAL(9,G1244:G1245)</f>
        <v>0</v>
      </c>
      <c r="H1243" s="368">
        <f t="shared" si="276"/>
        <v>0</v>
      </c>
      <c r="I1243" s="369">
        <f t="shared" si="276"/>
        <v>0</v>
      </c>
      <c r="J1243" s="369">
        <f t="shared" si="276"/>
        <v>0</v>
      </c>
      <c r="K1243" s="370">
        <f t="shared" si="276"/>
        <v>0</v>
      </c>
      <c r="L1243" s="364">
        <f t="shared" si="276"/>
        <v>0</v>
      </c>
      <c r="M1243" s="364">
        <f t="shared" si="276"/>
        <v>0</v>
      </c>
      <c r="N1243" s="364">
        <f t="shared" si="276"/>
        <v>0</v>
      </c>
      <c r="O1243" s="364">
        <f t="shared" si="276"/>
        <v>0</v>
      </c>
      <c r="P1243" s="364">
        <f t="shared" si="276"/>
        <v>0</v>
      </c>
      <c r="Q1243" s="364">
        <f t="shared" si="276"/>
        <v>0</v>
      </c>
      <c r="R1243" s="364">
        <f t="shared" si="276"/>
        <v>0</v>
      </c>
      <c r="S1243" s="364">
        <f t="shared" si="276"/>
        <v>0</v>
      </c>
      <c r="T1243" s="364">
        <f t="shared" si="276"/>
        <v>0</v>
      </c>
      <c r="U1243" s="364">
        <f t="shared" si="276"/>
        <v>0</v>
      </c>
      <c r="V1243" s="364">
        <f t="shared" si="276"/>
        <v>0</v>
      </c>
      <c r="W1243" s="366">
        <f t="shared" si="276"/>
        <v>0</v>
      </c>
      <c r="Y1243"/>
    </row>
    <row r="1244" spans="1:25" outlineLevel="1" x14ac:dyDescent="0.25">
      <c r="A1244" s="212"/>
      <c r="B1244" s="465"/>
      <c r="C1244" s="272"/>
      <c r="D1244" s="272"/>
      <c r="E1244" s="273"/>
      <c r="F1244" s="274" t="s">
        <v>65</v>
      </c>
      <c r="G1244" s="394">
        <f>SUM('2. NCCF CAD'!G1244,'3. NCCF USD'!G1244,'4. NCCF EUR'!G1244,'5. NCCF GBP'!G1244,'6. NCCF Autres (inclus)'!G1244)</f>
        <v>0</v>
      </c>
      <c r="H1244" s="395">
        <f>SUM('2. NCCF CAD'!H1244,'3. NCCF USD'!H1244,'4. NCCF EUR'!H1244,'5. NCCF GBP'!H1244,'6. NCCF Autres (inclus)'!H1244)</f>
        <v>0</v>
      </c>
      <c r="I1244" s="389">
        <f>SUM('2. NCCF CAD'!I1244,'3. NCCF USD'!I1244,'4. NCCF EUR'!I1244,'5. NCCF GBP'!I1244,'6. NCCF Autres (inclus)'!I1244)</f>
        <v>0</v>
      </c>
      <c r="J1244" s="389">
        <f>SUM('2. NCCF CAD'!J1244,'3. NCCF USD'!J1244,'4. NCCF EUR'!J1244,'5. NCCF GBP'!J1244,'6. NCCF Autres (inclus)'!J1244)</f>
        <v>0</v>
      </c>
      <c r="K1244" s="436">
        <f>SUM('2. NCCF CAD'!K1244,'3. NCCF USD'!K1244,'4. NCCF EUR'!K1244,'5. NCCF GBP'!K1244,'6. NCCF Autres (inclus)'!K1244)</f>
        <v>0</v>
      </c>
      <c r="L1244" s="391">
        <f>SUM('2. NCCF CAD'!L1244,'3. NCCF USD'!L1244,'4. NCCF EUR'!L1244,'5. NCCF GBP'!L1244,'6. NCCF Autres (inclus)'!L1244)</f>
        <v>0</v>
      </c>
      <c r="M1244" s="396">
        <f>SUM('2. NCCF CAD'!M1244,'3. NCCF USD'!M1244,'4. NCCF EUR'!M1244,'5. NCCF GBP'!M1244,'6. NCCF Autres (inclus)'!M1244)</f>
        <v>0</v>
      </c>
      <c r="N1244" s="392">
        <f>SUM('2. NCCF CAD'!N1244,'3. NCCF USD'!N1244,'4. NCCF EUR'!N1244,'5. NCCF GBP'!N1244,'6. NCCF Autres (inclus)'!N1244)</f>
        <v>0</v>
      </c>
      <c r="O1244" s="388">
        <f>SUM('2. NCCF CAD'!O1244,'3. NCCF USD'!O1244,'4. NCCF EUR'!O1244,'5. NCCF GBP'!O1244,'6. NCCF Autres (inclus)'!O1244)</f>
        <v>0</v>
      </c>
      <c r="P1244" s="392">
        <f>SUM('2. NCCF CAD'!P1244,'3. NCCF USD'!P1244,'4. NCCF EUR'!P1244,'5. NCCF GBP'!P1244,'6. NCCF Autres (inclus)'!P1244)</f>
        <v>0</v>
      </c>
      <c r="Q1244" s="396">
        <f>SUM('2. NCCF CAD'!Q1244,'3. NCCF USD'!Q1244,'4. NCCF EUR'!Q1244,'5. NCCF GBP'!Q1244,'6. NCCF Autres (inclus)'!Q1244)</f>
        <v>0</v>
      </c>
      <c r="R1244" s="392">
        <f>SUM('2. NCCF CAD'!R1244,'3. NCCF USD'!R1244,'4. NCCF EUR'!R1244,'5. NCCF GBP'!R1244,'6. NCCF Autres (inclus)'!R1244)</f>
        <v>0</v>
      </c>
      <c r="S1244" s="392">
        <f>SUM('2. NCCF CAD'!S1244,'3. NCCF USD'!S1244,'4. NCCF EUR'!S1244,'5. NCCF GBP'!S1244,'6. NCCF Autres (inclus)'!S1244)</f>
        <v>0</v>
      </c>
      <c r="T1244" s="388">
        <f>SUM('2. NCCF CAD'!T1244,'3. NCCF USD'!T1244,'4. NCCF EUR'!T1244,'5. NCCF GBP'!T1244,'6. NCCF Autres (inclus)'!T1244)</f>
        <v>0</v>
      </c>
      <c r="U1244" s="392">
        <f>SUM('2. NCCF CAD'!U1244,'3. NCCF USD'!U1244,'4. NCCF EUR'!U1244,'5. NCCF GBP'!U1244,'6. NCCF Autres (inclus)'!U1244)</f>
        <v>0</v>
      </c>
      <c r="V1244" s="393">
        <f>SUM('2. NCCF CAD'!V1244,'3. NCCF USD'!V1244,'4. NCCF EUR'!V1244,'5. NCCF GBP'!V1244,'6. NCCF Autres (inclus)'!V1244)</f>
        <v>0</v>
      </c>
      <c r="W1244" s="37">
        <f>SUM('2. NCCF CAD'!W1244,'3. NCCF USD'!W1244,'4. NCCF EUR'!W1244,'5. NCCF GBP'!W1244,'6. NCCF Autres (inclus)'!W1244)</f>
        <v>0</v>
      </c>
      <c r="Y1244"/>
    </row>
    <row r="1245" spans="1:25" outlineLevel="1" x14ac:dyDescent="0.25">
      <c r="A1245" s="212"/>
      <c r="B1245" s="465"/>
      <c r="C1245" s="272"/>
      <c r="D1245" s="272"/>
      <c r="E1245" s="273"/>
      <c r="F1245" s="274" t="s">
        <v>66</v>
      </c>
      <c r="G1245" s="394">
        <f>SUM('2. NCCF CAD'!G1245,'3. NCCF USD'!G1245,'4. NCCF EUR'!G1245,'5. NCCF GBP'!G1245,'6. NCCF Autres (inclus)'!G1245)</f>
        <v>0</v>
      </c>
      <c r="H1245" s="395">
        <f>SUM('2. NCCF CAD'!H1245,'3. NCCF USD'!H1245,'4. NCCF EUR'!H1245,'5. NCCF GBP'!H1245,'6. NCCF Autres (inclus)'!H1245)</f>
        <v>0</v>
      </c>
      <c r="I1245" s="389">
        <f>SUM('2. NCCF CAD'!I1245,'3. NCCF USD'!I1245,'4. NCCF EUR'!I1245,'5. NCCF GBP'!I1245,'6. NCCF Autres (inclus)'!I1245)</f>
        <v>0</v>
      </c>
      <c r="J1245" s="389">
        <f>SUM('2. NCCF CAD'!J1245,'3. NCCF USD'!J1245,'4. NCCF EUR'!J1245,'5. NCCF GBP'!J1245,'6. NCCF Autres (inclus)'!J1245)</f>
        <v>0</v>
      </c>
      <c r="K1245" s="436">
        <f>SUM('2. NCCF CAD'!K1245,'3. NCCF USD'!K1245,'4. NCCF EUR'!K1245,'5. NCCF GBP'!K1245,'6. NCCF Autres (inclus)'!K1245)</f>
        <v>0</v>
      </c>
      <c r="L1245" s="391">
        <f>SUM('2. NCCF CAD'!L1245,'3. NCCF USD'!L1245,'4. NCCF EUR'!L1245,'5. NCCF GBP'!L1245,'6. NCCF Autres (inclus)'!L1245)</f>
        <v>0</v>
      </c>
      <c r="M1245" s="396">
        <f>SUM('2. NCCF CAD'!M1245,'3. NCCF USD'!M1245,'4. NCCF EUR'!M1245,'5. NCCF GBP'!M1245,'6. NCCF Autres (inclus)'!M1245)</f>
        <v>0</v>
      </c>
      <c r="N1245" s="392">
        <f>SUM('2. NCCF CAD'!N1245,'3. NCCF USD'!N1245,'4. NCCF EUR'!N1245,'5. NCCF GBP'!N1245,'6. NCCF Autres (inclus)'!N1245)</f>
        <v>0</v>
      </c>
      <c r="O1245" s="388">
        <f>SUM('2. NCCF CAD'!O1245,'3. NCCF USD'!O1245,'4. NCCF EUR'!O1245,'5. NCCF GBP'!O1245,'6. NCCF Autres (inclus)'!O1245)</f>
        <v>0</v>
      </c>
      <c r="P1245" s="392">
        <f>SUM('2. NCCF CAD'!P1245,'3. NCCF USD'!P1245,'4. NCCF EUR'!P1245,'5. NCCF GBP'!P1245,'6. NCCF Autres (inclus)'!P1245)</f>
        <v>0</v>
      </c>
      <c r="Q1245" s="396">
        <f>SUM('2. NCCF CAD'!Q1245,'3. NCCF USD'!Q1245,'4. NCCF EUR'!Q1245,'5. NCCF GBP'!Q1245,'6. NCCF Autres (inclus)'!Q1245)</f>
        <v>0</v>
      </c>
      <c r="R1245" s="392">
        <f>SUM('2. NCCF CAD'!R1245,'3. NCCF USD'!R1245,'4. NCCF EUR'!R1245,'5. NCCF GBP'!R1245,'6. NCCF Autres (inclus)'!R1245)</f>
        <v>0</v>
      </c>
      <c r="S1245" s="392">
        <f>SUM('2. NCCF CAD'!S1245,'3. NCCF USD'!S1245,'4. NCCF EUR'!S1245,'5. NCCF GBP'!S1245,'6. NCCF Autres (inclus)'!S1245)</f>
        <v>0</v>
      </c>
      <c r="T1245" s="388">
        <f>SUM('2. NCCF CAD'!T1245,'3. NCCF USD'!T1245,'4. NCCF EUR'!T1245,'5. NCCF GBP'!T1245,'6. NCCF Autres (inclus)'!T1245)</f>
        <v>0</v>
      </c>
      <c r="U1245" s="392">
        <f>SUM('2. NCCF CAD'!U1245,'3. NCCF USD'!U1245,'4. NCCF EUR'!U1245,'5. NCCF GBP'!U1245,'6. NCCF Autres (inclus)'!U1245)</f>
        <v>0</v>
      </c>
      <c r="V1245" s="393">
        <f>SUM('2. NCCF CAD'!V1245,'3. NCCF USD'!V1245,'4. NCCF EUR'!V1245,'5. NCCF GBP'!V1245,'6. NCCF Autres (inclus)'!V1245)</f>
        <v>0</v>
      </c>
      <c r="W1245" s="37">
        <f>SUM('2. NCCF CAD'!W1245,'3. NCCF USD'!W1245,'4. NCCF EUR'!W1245,'5. NCCF GBP'!W1245,'6. NCCF Autres (inclus)'!W1245)</f>
        <v>0</v>
      </c>
      <c r="Y1245"/>
    </row>
    <row r="1246" spans="1:25" x14ac:dyDescent="0.25">
      <c r="A1246" s="212"/>
      <c r="B1246" s="465"/>
      <c r="C1246" s="272"/>
      <c r="D1246" s="272"/>
      <c r="E1246" s="273" t="s">
        <v>67</v>
      </c>
      <c r="F1246" s="273"/>
      <c r="G1246" s="367">
        <f t="shared" ref="G1246:W1246" si="277">SUBTOTAL(9,G1247:G1249)</f>
        <v>0</v>
      </c>
      <c r="H1246" s="368">
        <f t="shared" si="277"/>
        <v>0</v>
      </c>
      <c r="I1246" s="369">
        <f t="shared" si="277"/>
        <v>0</v>
      </c>
      <c r="J1246" s="369">
        <f t="shared" si="277"/>
        <v>0</v>
      </c>
      <c r="K1246" s="370">
        <f t="shared" si="277"/>
        <v>0</v>
      </c>
      <c r="L1246" s="364">
        <f t="shared" si="277"/>
        <v>0</v>
      </c>
      <c r="M1246" s="364">
        <f t="shared" si="277"/>
        <v>0</v>
      </c>
      <c r="N1246" s="364">
        <f t="shared" si="277"/>
        <v>0</v>
      </c>
      <c r="O1246" s="364">
        <f t="shared" si="277"/>
        <v>0</v>
      </c>
      <c r="P1246" s="364">
        <f t="shared" si="277"/>
        <v>0</v>
      </c>
      <c r="Q1246" s="364">
        <f t="shared" si="277"/>
        <v>0</v>
      </c>
      <c r="R1246" s="364">
        <f t="shared" si="277"/>
        <v>0</v>
      </c>
      <c r="S1246" s="364">
        <f t="shared" si="277"/>
        <v>0</v>
      </c>
      <c r="T1246" s="364">
        <f t="shared" si="277"/>
        <v>0</v>
      </c>
      <c r="U1246" s="364">
        <f t="shared" si="277"/>
        <v>0</v>
      </c>
      <c r="V1246" s="364">
        <f t="shared" si="277"/>
        <v>0</v>
      </c>
      <c r="W1246" s="366">
        <f t="shared" si="277"/>
        <v>0</v>
      </c>
      <c r="Y1246"/>
    </row>
    <row r="1247" spans="1:25" outlineLevel="1" x14ac:dyDescent="0.25">
      <c r="A1247" s="212"/>
      <c r="B1247" s="465"/>
      <c r="C1247" s="272"/>
      <c r="D1247" s="272"/>
      <c r="E1247" s="273"/>
      <c r="F1247" s="274" t="s">
        <v>68</v>
      </c>
      <c r="G1247" s="394">
        <f>SUM('2. NCCF CAD'!G1247,'3. NCCF USD'!G1247,'4. NCCF EUR'!G1247,'5. NCCF GBP'!G1247,'6. NCCF Autres (inclus)'!G1247)</f>
        <v>0</v>
      </c>
      <c r="H1247" s="395">
        <f>SUM('2. NCCF CAD'!H1247,'3. NCCF USD'!H1247,'4. NCCF EUR'!H1247,'5. NCCF GBP'!H1247,'6. NCCF Autres (inclus)'!H1247)</f>
        <v>0</v>
      </c>
      <c r="I1247" s="389">
        <f>SUM('2. NCCF CAD'!I1247,'3. NCCF USD'!I1247,'4. NCCF EUR'!I1247,'5. NCCF GBP'!I1247,'6. NCCF Autres (inclus)'!I1247)</f>
        <v>0</v>
      </c>
      <c r="J1247" s="389">
        <f>SUM('2. NCCF CAD'!J1247,'3. NCCF USD'!J1247,'4. NCCF EUR'!J1247,'5. NCCF GBP'!J1247,'6. NCCF Autres (inclus)'!J1247)</f>
        <v>0</v>
      </c>
      <c r="K1247" s="436">
        <f>SUM('2. NCCF CAD'!K1247,'3. NCCF USD'!K1247,'4. NCCF EUR'!K1247,'5. NCCF GBP'!K1247,'6. NCCF Autres (inclus)'!K1247)</f>
        <v>0</v>
      </c>
      <c r="L1247" s="391">
        <f>SUM('2. NCCF CAD'!L1247,'3. NCCF USD'!L1247,'4. NCCF EUR'!L1247,'5. NCCF GBP'!L1247,'6. NCCF Autres (inclus)'!L1247)</f>
        <v>0</v>
      </c>
      <c r="M1247" s="396">
        <f>SUM('2. NCCF CAD'!M1247,'3. NCCF USD'!M1247,'4. NCCF EUR'!M1247,'5. NCCF GBP'!M1247,'6. NCCF Autres (inclus)'!M1247)</f>
        <v>0</v>
      </c>
      <c r="N1247" s="392">
        <f>SUM('2. NCCF CAD'!N1247,'3. NCCF USD'!N1247,'4. NCCF EUR'!N1247,'5. NCCF GBP'!N1247,'6. NCCF Autres (inclus)'!N1247)</f>
        <v>0</v>
      </c>
      <c r="O1247" s="388">
        <f>SUM('2. NCCF CAD'!O1247,'3. NCCF USD'!O1247,'4. NCCF EUR'!O1247,'5. NCCF GBP'!O1247,'6. NCCF Autres (inclus)'!O1247)</f>
        <v>0</v>
      </c>
      <c r="P1247" s="392">
        <f>SUM('2. NCCF CAD'!P1247,'3. NCCF USD'!P1247,'4. NCCF EUR'!P1247,'5. NCCF GBP'!P1247,'6. NCCF Autres (inclus)'!P1247)</f>
        <v>0</v>
      </c>
      <c r="Q1247" s="396">
        <f>SUM('2. NCCF CAD'!Q1247,'3. NCCF USD'!Q1247,'4. NCCF EUR'!Q1247,'5. NCCF GBP'!Q1247,'6. NCCF Autres (inclus)'!Q1247)</f>
        <v>0</v>
      </c>
      <c r="R1247" s="392">
        <f>SUM('2. NCCF CAD'!R1247,'3. NCCF USD'!R1247,'4. NCCF EUR'!R1247,'5. NCCF GBP'!R1247,'6. NCCF Autres (inclus)'!R1247)</f>
        <v>0</v>
      </c>
      <c r="S1247" s="392">
        <f>SUM('2. NCCF CAD'!S1247,'3. NCCF USD'!S1247,'4. NCCF EUR'!S1247,'5. NCCF GBP'!S1247,'6. NCCF Autres (inclus)'!S1247)</f>
        <v>0</v>
      </c>
      <c r="T1247" s="388">
        <f>SUM('2. NCCF CAD'!T1247,'3. NCCF USD'!T1247,'4. NCCF EUR'!T1247,'5. NCCF GBP'!T1247,'6. NCCF Autres (inclus)'!T1247)</f>
        <v>0</v>
      </c>
      <c r="U1247" s="392">
        <f>SUM('2. NCCF CAD'!U1247,'3. NCCF USD'!U1247,'4. NCCF EUR'!U1247,'5. NCCF GBP'!U1247,'6. NCCF Autres (inclus)'!U1247)</f>
        <v>0</v>
      </c>
      <c r="V1247" s="393">
        <f>SUM('2. NCCF CAD'!V1247,'3. NCCF USD'!V1247,'4. NCCF EUR'!V1247,'5. NCCF GBP'!V1247,'6. NCCF Autres (inclus)'!V1247)</f>
        <v>0</v>
      </c>
      <c r="W1247" s="37">
        <f>SUM('2. NCCF CAD'!W1247,'3. NCCF USD'!W1247,'4. NCCF EUR'!W1247,'5. NCCF GBP'!W1247,'6. NCCF Autres (inclus)'!W1247)</f>
        <v>0</v>
      </c>
      <c r="Y1247"/>
    </row>
    <row r="1248" spans="1:25" outlineLevel="1" x14ac:dyDescent="0.25">
      <c r="A1248" s="212"/>
      <c r="B1248" s="465"/>
      <c r="C1248" s="272"/>
      <c r="D1248" s="272"/>
      <c r="E1248" s="273"/>
      <c r="F1248" s="274" t="s">
        <v>69</v>
      </c>
      <c r="G1248" s="394">
        <f>SUM('2. NCCF CAD'!G1248,'3. NCCF USD'!G1248,'4. NCCF EUR'!G1248,'5. NCCF GBP'!G1248,'6. NCCF Autres (inclus)'!G1248)</f>
        <v>0</v>
      </c>
      <c r="H1248" s="395">
        <f>SUM('2. NCCF CAD'!H1248,'3. NCCF USD'!H1248,'4. NCCF EUR'!H1248,'5. NCCF GBP'!H1248,'6. NCCF Autres (inclus)'!H1248)</f>
        <v>0</v>
      </c>
      <c r="I1248" s="389">
        <f>SUM('2. NCCF CAD'!I1248,'3. NCCF USD'!I1248,'4. NCCF EUR'!I1248,'5. NCCF GBP'!I1248,'6. NCCF Autres (inclus)'!I1248)</f>
        <v>0</v>
      </c>
      <c r="J1248" s="389">
        <f>SUM('2. NCCF CAD'!J1248,'3. NCCF USD'!J1248,'4. NCCF EUR'!J1248,'5. NCCF GBP'!J1248,'6. NCCF Autres (inclus)'!J1248)</f>
        <v>0</v>
      </c>
      <c r="K1248" s="436">
        <f>SUM('2. NCCF CAD'!K1248,'3. NCCF USD'!K1248,'4. NCCF EUR'!K1248,'5. NCCF GBP'!K1248,'6. NCCF Autres (inclus)'!K1248)</f>
        <v>0</v>
      </c>
      <c r="L1248" s="391">
        <f>SUM('2. NCCF CAD'!L1248,'3. NCCF USD'!L1248,'4. NCCF EUR'!L1248,'5. NCCF GBP'!L1248,'6. NCCF Autres (inclus)'!L1248)</f>
        <v>0</v>
      </c>
      <c r="M1248" s="396">
        <f>SUM('2. NCCF CAD'!M1248,'3. NCCF USD'!M1248,'4. NCCF EUR'!M1248,'5. NCCF GBP'!M1248,'6. NCCF Autres (inclus)'!M1248)</f>
        <v>0</v>
      </c>
      <c r="N1248" s="392">
        <f>SUM('2. NCCF CAD'!N1248,'3. NCCF USD'!N1248,'4. NCCF EUR'!N1248,'5. NCCF GBP'!N1248,'6. NCCF Autres (inclus)'!N1248)</f>
        <v>0</v>
      </c>
      <c r="O1248" s="388">
        <f>SUM('2. NCCF CAD'!O1248,'3. NCCF USD'!O1248,'4. NCCF EUR'!O1248,'5. NCCF GBP'!O1248,'6. NCCF Autres (inclus)'!O1248)</f>
        <v>0</v>
      </c>
      <c r="P1248" s="392">
        <f>SUM('2. NCCF CAD'!P1248,'3. NCCF USD'!P1248,'4. NCCF EUR'!P1248,'5. NCCF GBP'!P1248,'6. NCCF Autres (inclus)'!P1248)</f>
        <v>0</v>
      </c>
      <c r="Q1248" s="396">
        <f>SUM('2. NCCF CAD'!Q1248,'3. NCCF USD'!Q1248,'4. NCCF EUR'!Q1248,'5. NCCF GBP'!Q1248,'6. NCCF Autres (inclus)'!Q1248)</f>
        <v>0</v>
      </c>
      <c r="R1248" s="392">
        <f>SUM('2. NCCF CAD'!R1248,'3. NCCF USD'!R1248,'4. NCCF EUR'!R1248,'5. NCCF GBP'!R1248,'6. NCCF Autres (inclus)'!R1248)</f>
        <v>0</v>
      </c>
      <c r="S1248" s="392">
        <f>SUM('2. NCCF CAD'!S1248,'3. NCCF USD'!S1248,'4. NCCF EUR'!S1248,'5. NCCF GBP'!S1248,'6. NCCF Autres (inclus)'!S1248)</f>
        <v>0</v>
      </c>
      <c r="T1248" s="388">
        <f>SUM('2. NCCF CAD'!T1248,'3. NCCF USD'!T1248,'4. NCCF EUR'!T1248,'5. NCCF GBP'!T1248,'6. NCCF Autres (inclus)'!T1248)</f>
        <v>0</v>
      </c>
      <c r="U1248" s="392">
        <f>SUM('2. NCCF CAD'!U1248,'3. NCCF USD'!U1248,'4. NCCF EUR'!U1248,'5. NCCF GBP'!U1248,'6. NCCF Autres (inclus)'!U1248)</f>
        <v>0</v>
      </c>
      <c r="V1248" s="393">
        <f>SUM('2. NCCF CAD'!V1248,'3. NCCF USD'!V1248,'4. NCCF EUR'!V1248,'5. NCCF GBP'!V1248,'6. NCCF Autres (inclus)'!V1248)</f>
        <v>0</v>
      </c>
      <c r="W1248" s="37">
        <f>SUM('2. NCCF CAD'!W1248,'3. NCCF USD'!W1248,'4. NCCF EUR'!W1248,'5. NCCF GBP'!W1248,'6. NCCF Autres (inclus)'!W1248)</f>
        <v>0</v>
      </c>
      <c r="Y1248"/>
    </row>
    <row r="1249" spans="1:25" outlineLevel="1" x14ac:dyDescent="0.25">
      <c r="A1249" s="212"/>
      <c r="B1249" s="465"/>
      <c r="C1249" s="272"/>
      <c r="D1249" s="272"/>
      <c r="E1249" s="273"/>
      <c r="F1249" s="274" t="s">
        <v>70</v>
      </c>
      <c r="G1249" s="394">
        <f>SUM('2. NCCF CAD'!G1249,'3. NCCF USD'!G1249,'4. NCCF EUR'!G1249,'5. NCCF GBP'!G1249,'6. NCCF Autres (inclus)'!G1249)</f>
        <v>0</v>
      </c>
      <c r="H1249" s="395">
        <f>SUM('2. NCCF CAD'!H1249,'3. NCCF USD'!H1249,'4. NCCF EUR'!H1249,'5. NCCF GBP'!H1249,'6. NCCF Autres (inclus)'!H1249)</f>
        <v>0</v>
      </c>
      <c r="I1249" s="389">
        <f>SUM('2. NCCF CAD'!I1249,'3. NCCF USD'!I1249,'4. NCCF EUR'!I1249,'5. NCCF GBP'!I1249,'6. NCCF Autres (inclus)'!I1249)</f>
        <v>0</v>
      </c>
      <c r="J1249" s="389">
        <f>SUM('2. NCCF CAD'!J1249,'3. NCCF USD'!J1249,'4. NCCF EUR'!J1249,'5. NCCF GBP'!J1249,'6. NCCF Autres (inclus)'!J1249)</f>
        <v>0</v>
      </c>
      <c r="K1249" s="436">
        <f>SUM('2. NCCF CAD'!K1249,'3. NCCF USD'!K1249,'4. NCCF EUR'!K1249,'5. NCCF GBP'!K1249,'6. NCCF Autres (inclus)'!K1249)</f>
        <v>0</v>
      </c>
      <c r="L1249" s="391">
        <f>SUM('2. NCCF CAD'!L1249,'3. NCCF USD'!L1249,'4. NCCF EUR'!L1249,'5. NCCF GBP'!L1249,'6. NCCF Autres (inclus)'!L1249)</f>
        <v>0</v>
      </c>
      <c r="M1249" s="396">
        <f>SUM('2. NCCF CAD'!M1249,'3. NCCF USD'!M1249,'4. NCCF EUR'!M1249,'5. NCCF GBP'!M1249,'6. NCCF Autres (inclus)'!M1249)</f>
        <v>0</v>
      </c>
      <c r="N1249" s="392">
        <f>SUM('2. NCCF CAD'!N1249,'3. NCCF USD'!N1249,'4. NCCF EUR'!N1249,'5. NCCF GBP'!N1249,'6. NCCF Autres (inclus)'!N1249)</f>
        <v>0</v>
      </c>
      <c r="O1249" s="388">
        <f>SUM('2. NCCF CAD'!O1249,'3. NCCF USD'!O1249,'4. NCCF EUR'!O1249,'5. NCCF GBP'!O1249,'6. NCCF Autres (inclus)'!O1249)</f>
        <v>0</v>
      </c>
      <c r="P1249" s="392">
        <f>SUM('2. NCCF CAD'!P1249,'3. NCCF USD'!P1249,'4. NCCF EUR'!P1249,'5. NCCF GBP'!P1249,'6. NCCF Autres (inclus)'!P1249)</f>
        <v>0</v>
      </c>
      <c r="Q1249" s="396">
        <f>SUM('2. NCCF CAD'!Q1249,'3. NCCF USD'!Q1249,'4. NCCF EUR'!Q1249,'5. NCCF GBP'!Q1249,'6. NCCF Autres (inclus)'!Q1249)</f>
        <v>0</v>
      </c>
      <c r="R1249" s="392">
        <f>SUM('2. NCCF CAD'!R1249,'3. NCCF USD'!R1249,'4. NCCF EUR'!R1249,'5. NCCF GBP'!R1249,'6. NCCF Autres (inclus)'!R1249)</f>
        <v>0</v>
      </c>
      <c r="S1249" s="392">
        <f>SUM('2. NCCF CAD'!S1249,'3. NCCF USD'!S1249,'4. NCCF EUR'!S1249,'5. NCCF GBP'!S1249,'6. NCCF Autres (inclus)'!S1249)</f>
        <v>0</v>
      </c>
      <c r="T1249" s="388">
        <f>SUM('2. NCCF CAD'!T1249,'3. NCCF USD'!T1249,'4. NCCF EUR'!T1249,'5. NCCF GBP'!T1249,'6. NCCF Autres (inclus)'!T1249)</f>
        <v>0</v>
      </c>
      <c r="U1249" s="392">
        <f>SUM('2. NCCF CAD'!U1249,'3. NCCF USD'!U1249,'4. NCCF EUR'!U1249,'5. NCCF GBP'!U1249,'6. NCCF Autres (inclus)'!U1249)</f>
        <v>0</v>
      </c>
      <c r="V1249" s="393">
        <f>SUM('2. NCCF CAD'!V1249,'3. NCCF USD'!V1249,'4. NCCF EUR'!V1249,'5. NCCF GBP'!V1249,'6. NCCF Autres (inclus)'!V1249)</f>
        <v>0</v>
      </c>
      <c r="W1249" s="37">
        <f>SUM('2. NCCF CAD'!W1249,'3. NCCF USD'!W1249,'4. NCCF EUR'!W1249,'5. NCCF GBP'!W1249,'6. NCCF Autres (inclus)'!W1249)</f>
        <v>0</v>
      </c>
      <c r="Y1249"/>
    </row>
    <row r="1250" spans="1:25" x14ac:dyDescent="0.25">
      <c r="A1250" s="212"/>
      <c r="B1250" s="465"/>
      <c r="C1250" s="272"/>
      <c r="D1250" s="272" t="s">
        <v>71</v>
      </c>
      <c r="E1250" s="273"/>
      <c r="F1250" s="273"/>
      <c r="G1250" s="367"/>
      <c r="H1250" s="369"/>
      <c r="I1250" s="369"/>
      <c r="J1250" s="369"/>
      <c r="K1250" s="369"/>
      <c r="L1250" s="363"/>
      <c r="M1250" s="364"/>
      <c r="N1250" s="364"/>
      <c r="O1250" s="364"/>
      <c r="P1250" s="364"/>
      <c r="Q1250" s="364"/>
      <c r="R1250" s="364"/>
      <c r="S1250" s="364"/>
      <c r="T1250" s="364"/>
      <c r="U1250" s="364"/>
      <c r="V1250" s="365"/>
      <c r="W1250" s="366"/>
      <c r="Y1250"/>
    </row>
    <row r="1251" spans="1:25" x14ac:dyDescent="0.25">
      <c r="A1251" s="212"/>
      <c r="B1251" s="465"/>
      <c r="C1251" s="272"/>
      <c r="D1251" s="272"/>
      <c r="E1251" s="273" t="s">
        <v>72</v>
      </c>
      <c r="F1251" s="273"/>
      <c r="G1251" s="367">
        <f t="shared" ref="G1251:W1251" si="278">SUBTOTAL(9,G1252:G1253)</f>
        <v>0</v>
      </c>
      <c r="H1251" s="368">
        <f t="shared" si="278"/>
        <v>0</v>
      </c>
      <c r="I1251" s="369">
        <f t="shared" si="278"/>
        <v>0</v>
      </c>
      <c r="J1251" s="369">
        <f t="shared" si="278"/>
        <v>0</v>
      </c>
      <c r="K1251" s="370">
        <f t="shared" si="278"/>
        <v>0</v>
      </c>
      <c r="L1251" s="364">
        <f t="shared" si="278"/>
        <v>0</v>
      </c>
      <c r="M1251" s="364">
        <f t="shared" si="278"/>
        <v>0</v>
      </c>
      <c r="N1251" s="364">
        <f t="shared" si="278"/>
        <v>0</v>
      </c>
      <c r="O1251" s="364">
        <f t="shared" si="278"/>
        <v>0</v>
      </c>
      <c r="P1251" s="364">
        <f t="shared" si="278"/>
        <v>0</v>
      </c>
      <c r="Q1251" s="364">
        <f t="shared" si="278"/>
        <v>0</v>
      </c>
      <c r="R1251" s="364">
        <f t="shared" si="278"/>
        <v>0</v>
      </c>
      <c r="S1251" s="364">
        <f t="shared" si="278"/>
        <v>0</v>
      </c>
      <c r="T1251" s="364">
        <f t="shared" si="278"/>
        <v>0</v>
      </c>
      <c r="U1251" s="364">
        <f t="shared" si="278"/>
        <v>0</v>
      </c>
      <c r="V1251" s="364">
        <f t="shared" si="278"/>
        <v>0</v>
      </c>
      <c r="W1251" s="366">
        <f t="shared" si="278"/>
        <v>0</v>
      </c>
      <c r="Y1251"/>
    </row>
    <row r="1252" spans="1:25" outlineLevel="1" x14ac:dyDescent="0.25">
      <c r="A1252" s="212"/>
      <c r="B1252" s="465"/>
      <c r="C1252" s="272"/>
      <c r="D1252" s="272"/>
      <c r="E1252" s="273"/>
      <c r="F1252" s="274" t="s">
        <v>73</v>
      </c>
      <c r="G1252" s="394">
        <f>SUM('2. NCCF CAD'!G1252,'3. NCCF USD'!G1252,'4. NCCF EUR'!G1252,'5. NCCF GBP'!G1252,'6. NCCF Autres (inclus)'!G1252)</f>
        <v>0</v>
      </c>
      <c r="H1252" s="395">
        <f>SUM('2. NCCF CAD'!H1252,'3. NCCF USD'!H1252,'4. NCCF EUR'!H1252,'5. NCCF GBP'!H1252,'6. NCCF Autres (inclus)'!H1252)</f>
        <v>0</v>
      </c>
      <c r="I1252" s="389">
        <f>SUM('2. NCCF CAD'!I1252,'3. NCCF USD'!I1252,'4. NCCF EUR'!I1252,'5. NCCF GBP'!I1252,'6. NCCF Autres (inclus)'!I1252)</f>
        <v>0</v>
      </c>
      <c r="J1252" s="389">
        <f>SUM('2. NCCF CAD'!J1252,'3. NCCF USD'!J1252,'4. NCCF EUR'!J1252,'5. NCCF GBP'!J1252,'6. NCCF Autres (inclus)'!J1252)</f>
        <v>0</v>
      </c>
      <c r="K1252" s="436">
        <f>SUM('2. NCCF CAD'!K1252,'3. NCCF USD'!K1252,'4. NCCF EUR'!K1252,'5. NCCF GBP'!K1252,'6. NCCF Autres (inclus)'!K1252)</f>
        <v>0</v>
      </c>
      <c r="L1252" s="391">
        <f>SUM('2. NCCF CAD'!L1252,'3. NCCF USD'!L1252,'4. NCCF EUR'!L1252,'5. NCCF GBP'!L1252,'6. NCCF Autres (inclus)'!L1252)</f>
        <v>0</v>
      </c>
      <c r="M1252" s="392">
        <f>SUM('2. NCCF CAD'!M1252,'3. NCCF USD'!M1252,'4. NCCF EUR'!M1252,'5. NCCF GBP'!M1252,'6. NCCF Autres (inclus)'!M1252)</f>
        <v>0</v>
      </c>
      <c r="N1252" s="392">
        <f>SUM('2. NCCF CAD'!N1252,'3. NCCF USD'!N1252,'4. NCCF EUR'!N1252,'5. NCCF GBP'!N1252,'6. NCCF Autres (inclus)'!N1252)</f>
        <v>0</v>
      </c>
      <c r="O1252" s="392">
        <f>SUM('2. NCCF CAD'!O1252,'3. NCCF USD'!O1252,'4. NCCF EUR'!O1252,'5. NCCF GBP'!O1252,'6. NCCF Autres (inclus)'!O1252)</f>
        <v>0</v>
      </c>
      <c r="P1252" s="392">
        <f>SUM('2. NCCF CAD'!P1252,'3. NCCF USD'!P1252,'4. NCCF EUR'!P1252,'5. NCCF GBP'!P1252,'6. NCCF Autres (inclus)'!P1252)</f>
        <v>0</v>
      </c>
      <c r="Q1252" s="392">
        <f>SUM('2. NCCF CAD'!Q1252,'3. NCCF USD'!Q1252,'4. NCCF EUR'!Q1252,'5. NCCF GBP'!Q1252,'6. NCCF Autres (inclus)'!Q1252)</f>
        <v>0</v>
      </c>
      <c r="R1252" s="392">
        <f>SUM('2. NCCF CAD'!R1252,'3. NCCF USD'!R1252,'4. NCCF EUR'!R1252,'5. NCCF GBP'!R1252,'6. NCCF Autres (inclus)'!R1252)</f>
        <v>0</v>
      </c>
      <c r="S1252" s="392">
        <f>SUM('2. NCCF CAD'!S1252,'3. NCCF USD'!S1252,'4. NCCF EUR'!S1252,'5. NCCF GBP'!S1252,'6. NCCF Autres (inclus)'!S1252)</f>
        <v>0</v>
      </c>
      <c r="T1252" s="392">
        <f>SUM('2. NCCF CAD'!T1252,'3. NCCF USD'!T1252,'4. NCCF EUR'!T1252,'5. NCCF GBP'!T1252,'6. NCCF Autres (inclus)'!T1252)</f>
        <v>0</v>
      </c>
      <c r="U1252" s="392">
        <f>SUM('2. NCCF CAD'!U1252,'3. NCCF USD'!U1252,'4. NCCF EUR'!U1252,'5. NCCF GBP'!U1252,'6. NCCF Autres (inclus)'!U1252)</f>
        <v>0</v>
      </c>
      <c r="V1252" s="393">
        <f>SUM('2. NCCF CAD'!V1252,'3. NCCF USD'!V1252,'4. NCCF EUR'!V1252,'5. NCCF GBP'!V1252,'6. NCCF Autres (inclus)'!V1252)</f>
        <v>0</v>
      </c>
      <c r="W1252" s="37">
        <f>SUM('2. NCCF CAD'!W1252,'3. NCCF USD'!W1252,'4. NCCF EUR'!W1252,'5. NCCF GBP'!W1252,'6. NCCF Autres (inclus)'!W1252)</f>
        <v>0</v>
      </c>
      <c r="Y1252"/>
    </row>
    <row r="1253" spans="1:25" outlineLevel="1" x14ac:dyDescent="0.25">
      <c r="A1253" s="212"/>
      <c r="B1253" s="465"/>
      <c r="C1253" s="272"/>
      <c r="D1253" s="272"/>
      <c r="E1253" s="273"/>
      <c r="F1253" s="274" t="s">
        <v>74</v>
      </c>
      <c r="G1253" s="394">
        <f>SUM('2. NCCF CAD'!G1253,'3. NCCF USD'!G1253,'4. NCCF EUR'!G1253,'5. NCCF GBP'!G1253,'6. NCCF Autres (inclus)'!G1253)</f>
        <v>0</v>
      </c>
      <c r="H1253" s="395">
        <f>SUM('2. NCCF CAD'!H1253,'3. NCCF USD'!H1253,'4. NCCF EUR'!H1253,'5. NCCF GBP'!H1253,'6. NCCF Autres (inclus)'!H1253)</f>
        <v>0</v>
      </c>
      <c r="I1253" s="389">
        <f>SUM('2. NCCF CAD'!I1253,'3. NCCF USD'!I1253,'4. NCCF EUR'!I1253,'5. NCCF GBP'!I1253,'6. NCCF Autres (inclus)'!I1253)</f>
        <v>0</v>
      </c>
      <c r="J1253" s="389">
        <f>SUM('2. NCCF CAD'!J1253,'3. NCCF USD'!J1253,'4. NCCF EUR'!J1253,'5. NCCF GBP'!J1253,'6. NCCF Autres (inclus)'!J1253)</f>
        <v>0</v>
      </c>
      <c r="K1253" s="436">
        <f>SUM('2. NCCF CAD'!K1253,'3. NCCF USD'!K1253,'4. NCCF EUR'!K1253,'5. NCCF GBP'!K1253,'6. NCCF Autres (inclus)'!K1253)</f>
        <v>0</v>
      </c>
      <c r="L1253" s="391">
        <f>SUM('2. NCCF CAD'!L1253,'3. NCCF USD'!L1253,'4. NCCF EUR'!L1253,'5. NCCF GBP'!L1253,'6. NCCF Autres (inclus)'!L1253)</f>
        <v>0</v>
      </c>
      <c r="M1253" s="392">
        <f>SUM('2. NCCF CAD'!M1253,'3. NCCF USD'!M1253,'4. NCCF EUR'!M1253,'5. NCCF GBP'!M1253,'6. NCCF Autres (inclus)'!M1253)</f>
        <v>0</v>
      </c>
      <c r="N1253" s="392">
        <f>SUM('2. NCCF CAD'!N1253,'3. NCCF USD'!N1253,'4. NCCF EUR'!N1253,'5. NCCF GBP'!N1253,'6. NCCF Autres (inclus)'!N1253)</f>
        <v>0</v>
      </c>
      <c r="O1253" s="392">
        <f>SUM('2. NCCF CAD'!O1253,'3. NCCF USD'!O1253,'4. NCCF EUR'!O1253,'5. NCCF GBP'!O1253,'6. NCCF Autres (inclus)'!O1253)</f>
        <v>0</v>
      </c>
      <c r="P1253" s="392">
        <f>SUM('2. NCCF CAD'!P1253,'3. NCCF USD'!P1253,'4. NCCF EUR'!P1253,'5. NCCF GBP'!P1253,'6. NCCF Autres (inclus)'!P1253)</f>
        <v>0</v>
      </c>
      <c r="Q1253" s="392">
        <f>SUM('2. NCCF CAD'!Q1253,'3. NCCF USD'!Q1253,'4. NCCF EUR'!Q1253,'5. NCCF GBP'!Q1253,'6. NCCF Autres (inclus)'!Q1253)</f>
        <v>0</v>
      </c>
      <c r="R1253" s="392">
        <f>SUM('2. NCCF CAD'!R1253,'3. NCCF USD'!R1253,'4. NCCF EUR'!R1253,'5. NCCF GBP'!R1253,'6. NCCF Autres (inclus)'!R1253)</f>
        <v>0</v>
      </c>
      <c r="S1253" s="392">
        <f>SUM('2. NCCF CAD'!S1253,'3. NCCF USD'!S1253,'4. NCCF EUR'!S1253,'5. NCCF GBP'!S1253,'6. NCCF Autres (inclus)'!S1253)</f>
        <v>0</v>
      </c>
      <c r="T1253" s="392">
        <f>SUM('2. NCCF CAD'!T1253,'3. NCCF USD'!T1253,'4. NCCF EUR'!T1253,'5. NCCF GBP'!T1253,'6. NCCF Autres (inclus)'!T1253)</f>
        <v>0</v>
      </c>
      <c r="U1253" s="392">
        <f>SUM('2. NCCF CAD'!U1253,'3. NCCF USD'!U1253,'4. NCCF EUR'!U1253,'5. NCCF GBP'!U1253,'6. NCCF Autres (inclus)'!U1253)</f>
        <v>0</v>
      </c>
      <c r="V1253" s="393">
        <f>SUM('2. NCCF CAD'!V1253,'3. NCCF USD'!V1253,'4. NCCF EUR'!V1253,'5. NCCF GBP'!V1253,'6. NCCF Autres (inclus)'!V1253)</f>
        <v>0</v>
      </c>
      <c r="W1253" s="37">
        <f>SUM('2. NCCF CAD'!W1253,'3. NCCF USD'!W1253,'4. NCCF EUR'!W1253,'5. NCCF GBP'!W1253,'6. NCCF Autres (inclus)'!W1253)</f>
        <v>0</v>
      </c>
      <c r="Y1253"/>
    </row>
    <row r="1254" spans="1:25" x14ac:dyDescent="0.25">
      <c r="A1254" s="212"/>
      <c r="B1254" s="465"/>
      <c r="C1254" s="272"/>
      <c r="D1254" s="272"/>
      <c r="E1254" s="273" t="s">
        <v>75</v>
      </c>
      <c r="F1254" s="273"/>
      <c r="G1254" s="367">
        <f t="shared" ref="G1254:W1254" si="279">SUBTOTAL(9,G1255:G1256)</f>
        <v>0</v>
      </c>
      <c r="H1254" s="368">
        <f t="shared" si="279"/>
        <v>0</v>
      </c>
      <c r="I1254" s="369">
        <f t="shared" si="279"/>
        <v>0</v>
      </c>
      <c r="J1254" s="369">
        <f t="shared" si="279"/>
        <v>0</v>
      </c>
      <c r="K1254" s="370">
        <f t="shared" si="279"/>
        <v>0</v>
      </c>
      <c r="L1254" s="364">
        <f t="shared" si="279"/>
        <v>0</v>
      </c>
      <c r="M1254" s="364">
        <f t="shared" si="279"/>
        <v>0</v>
      </c>
      <c r="N1254" s="364">
        <f t="shared" si="279"/>
        <v>0</v>
      </c>
      <c r="O1254" s="364">
        <f t="shared" si="279"/>
        <v>0</v>
      </c>
      <c r="P1254" s="364">
        <f t="shared" si="279"/>
        <v>0</v>
      </c>
      <c r="Q1254" s="364">
        <f t="shared" si="279"/>
        <v>0</v>
      </c>
      <c r="R1254" s="364">
        <f t="shared" si="279"/>
        <v>0</v>
      </c>
      <c r="S1254" s="364">
        <f t="shared" si="279"/>
        <v>0</v>
      </c>
      <c r="T1254" s="364">
        <f t="shared" si="279"/>
        <v>0</v>
      </c>
      <c r="U1254" s="364">
        <f t="shared" si="279"/>
        <v>0</v>
      </c>
      <c r="V1254" s="364">
        <f t="shared" si="279"/>
        <v>0</v>
      </c>
      <c r="W1254" s="366">
        <f t="shared" si="279"/>
        <v>0</v>
      </c>
      <c r="Y1254"/>
    </row>
    <row r="1255" spans="1:25" outlineLevel="1" x14ac:dyDescent="0.25">
      <c r="A1255" s="212"/>
      <c r="B1255" s="465"/>
      <c r="C1255" s="272"/>
      <c r="D1255" s="272"/>
      <c r="E1255" s="273"/>
      <c r="F1255" s="274" t="s">
        <v>76</v>
      </c>
      <c r="G1255" s="394">
        <f>SUM('2. NCCF CAD'!G1255,'3. NCCF USD'!G1255,'4. NCCF EUR'!G1255,'5. NCCF GBP'!G1255,'6. NCCF Autres (inclus)'!G1255)</f>
        <v>0</v>
      </c>
      <c r="H1255" s="395">
        <f>SUM('2. NCCF CAD'!H1255,'3. NCCF USD'!H1255,'4. NCCF EUR'!H1255,'5. NCCF GBP'!H1255,'6. NCCF Autres (inclus)'!H1255)</f>
        <v>0</v>
      </c>
      <c r="I1255" s="389">
        <f>SUM('2. NCCF CAD'!I1255,'3. NCCF USD'!I1255,'4. NCCF EUR'!I1255,'5. NCCF GBP'!I1255,'6. NCCF Autres (inclus)'!I1255)</f>
        <v>0</v>
      </c>
      <c r="J1255" s="389">
        <f>SUM('2. NCCF CAD'!J1255,'3. NCCF USD'!J1255,'4. NCCF EUR'!J1255,'5. NCCF GBP'!J1255,'6. NCCF Autres (inclus)'!J1255)</f>
        <v>0</v>
      </c>
      <c r="K1255" s="436">
        <f>SUM('2. NCCF CAD'!K1255,'3. NCCF USD'!K1255,'4. NCCF EUR'!K1255,'5. NCCF GBP'!K1255,'6. NCCF Autres (inclus)'!K1255)</f>
        <v>0</v>
      </c>
      <c r="L1255" s="391">
        <f>SUM('2. NCCF CAD'!L1255,'3. NCCF USD'!L1255,'4. NCCF EUR'!L1255,'5. NCCF GBP'!L1255,'6. NCCF Autres (inclus)'!L1255)</f>
        <v>0</v>
      </c>
      <c r="M1255" s="392">
        <f>SUM('2. NCCF CAD'!M1255,'3. NCCF USD'!M1255,'4. NCCF EUR'!M1255,'5. NCCF GBP'!M1255,'6. NCCF Autres (inclus)'!M1255)</f>
        <v>0</v>
      </c>
      <c r="N1255" s="392">
        <f>SUM('2. NCCF CAD'!N1255,'3. NCCF USD'!N1255,'4. NCCF EUR'!N1255,'5. NCCF GBP'!N1255,'6. NCCF Autres (inclus)'!N1255)</f>
        <v>0</v>
      </c>
      <c r="O1255" s="392">
        <f>SUM('2. NCCF CAD'!O1255,'3. NCCF USD'!O1255,'4. NCCF EUR'!O1255,'5. NCCF GBP'!O1255,'6. NCCF Autres (inclus)'!O1255)</f>
        <v>0</v>
      </c>
      <c r="P1255" s="392">
        <f>SUM('2. NCCF CAD'!P1255,'3. NCCF USD'!P1255,'4. NCCF EUR'!P1255,'5. NCCF GBP'!P1255,'6. NCCF Autres (inclus)'!P1255)</f>
        <v>0</v>
      </c>
      <c r="Q1255" s="392">
        <f>SUM('2. NCCF CAD'!Q1255,'3. NCCF USD'!Q1255,'4. NCCF EUR'!Q1255,'5. NCCF GBP'!Q1255,'6. NCCF Autres (inclus)'!Q1255)</f>
        <v>0</v>
      </c>
      <c r="R1255" s="392">
        <f>SUM('2. NCCF CAD'!R1255,'3. NCCF USD'!R1255,'4. NCCF EUR'!R1255,'5. NCCF GBP'!R1255,'6. NCCF Autres (inclus)'!R1255)</f>
        <v>0</v>
      </c>
      <c r="S1255" s="392">
        <f>SUM('2. NCCF CAD'!S1255,'3. NCCF USD'!S1255,'4. NCCF EUR'!S1255,'5. NCCF GBP'!S1255,'6. NCCF Autres (inclus)'!S1255)</f>
        <v>0</v>
      </c>
      <c r="T1255" s="392">
        <f>SUM('2. NCCF CAD'!T1255,'3. NCCF USD'!T1255,'4. NCCF EUR'!T1255,'5. NCCF GBP'!T1255,'6. NCCF Autres (inclus)'!T1255)</f>
        <v>0</v>
      </c>
      <c r="U1255" s="392">
        <f>SUM('2. NCCF CAD'!U1255,'3. NCCF USD'!U1255,'4. NCCF EUR'!U1255,'5. NCCF GBP'!U1255,'6. NCCF Autres (inclus)'!U1255)</f>
        <v>0</v>
      </c>
      <c r="V1255" s="393">
        <f>SUM('2. NCCF CAD'!V1255,'3. NCCF USD'!V1255,'4. NCCF EUR'!V1255,'5. NCCF GBP'!V1255,'6. NCCF Autres (inclus)'!V1255)</f>
        <v>0</v>
      </c>
      <c r="W1255" s="37">
        <f>SUM('2. NCCF CAD'!W1255,'3. NCCF USD'!W1255,'4. NCCF EUR'!W1255,'5. NCCF GBP'!W1255,'6. NCCF Autres (inclus)'!W1255)</f>
        <v>0</v>
      </c>
      <c r="Y1255"/>
    </row>
    <row r="1256" spans="1:25" outlineLevel="1" x14ac:dyDescent="0.25">
      <c r="A1256" s="212"/>
      <c r="B1256" s="465"/>
      <c r="C1256" s="272"/>
      <c r="D1256" s="272"/>
      <c r="E1256" s="273"/>
      <c r="F1256" s="274" t="s">
        <v>77</v>
      </c>
      <c r="G1256" s="394">
        <f>SUM('2. NCCF CAD'!G1256,'3. NCCF USD'!G1256,'4. NCCF EUR'!G1256,'5. NCCF GBP'!G1256,'6. NCCF Autres (inclus)'!G1256)</f>
        <v>0</v>
      </c>
      <c r="H1256" s="395">
        <f>SUM('2. NCCF CAD'!H1256,'3. NCCF USD'!H1256,'4. NCCF EUR'!H1256,'5. NCCF GBP'!H1256,'6. NCCF Autres (inclus)'!H1256)</f>
        <v>0</v>
      </c>
      <c r="I1256" s="389">
        <f>SUM('2. NCCF CAD'!I1256,'3. NCCF USD'!I1256,'4. NCCF EUR'!I1256,'5. NCCF GBP'!I1256,'6. NCCF Autres (inclus)'!I1256)</f>
        <v>0</v>
      </c>
      <c r="J1256" s="389">
        <f>SUM('2. NCCF CAD'!J1256,'3. NCCF USD'!J1256,'4. NCCF EUR'!J1256,'5. NCCF GBP'!J1256,'6. NCCF Autres (inclus)'!J1256)</f>
        <v>0</v>
      </c>
      <c r="K1256" s="436">
        <f>SUM('2. NCCF CAD'!K1256,'3. NCCF USD'!K1256,'4. NCCF EUR'!K1256,'5. NCCF GBP'!K1256,'6. NCCF Autres (inclus)'!K1256)</f>
        <v>0</v>
      </c>
      <c r="L1256" s="391">
        <f>SUM('2. NCCF CAD'!L1256,'3. NCCF USD'!L1256,'4. NCCF EUR'!L1256,'5. NCCF GBP'!L1256,'6. NCCF Autres (inclus)'!L1256)</f>
        <v>0</v>
      </c>
      <c r="M1256" s="392">
        <f>SUM('2. NCCF CAD'!M1256,'3. NCCF USD'!M1256,'4. NCCF EUR'!M1256,'5. NCCF GBP'!M1256,'6. NCCF Autres (inclus)'!M1256)</f>
        <v>0</v>
      </c>
      <c r="N1256" s="392">
        <f>SUM('2. NCCF CAD'!N1256,'3. NCCF USD'!N1256,'4. NCCF EUR'!N1256,'5. NCCF GBP'!N1256,'6. NCCF Autres (inclus)'!N1256)</f>
        <v>0</v>
      </c>
      <c r="O1256" s="392">
        <f>SUM('2. NCCF CAD'!O1256,'3. NCCF USD'!O1256,'4. NCCF EUR'!O1256,'5. NCCF GBP'!O1256,'6. NCCF Autres (inclus)'!O1256)</f>
        <v>0</v>
      </c>
      <c r="P1256" s="392">
        <f>SUM('2. NCCF CAD'!P1256,'3. NCCF USD'!P1256,'4. NCCF EUR'!P1256,'5. NCCF GBP'!P1256,'6. NCCF Autres (inclus)'!P1256)</f>
        <v>0</v>
      </c>
      <c r="Q1256" s="392">
        <f>SUM('2. NCCF CAD'!Q1256,'3. NCCF USD'!Q1256,'4. NCCF EUR'!Q1256,'5. NCCF GBP'!Q1256,'6. NCCF Autres (inclus)'!Q1256)</f>
        <v>0</v>
      </c>
      <c r="R1256" s="392">
        <f>SUM('2. NCCF CAD'!R1256,'3. NCCF USD'!R1256,'4. NCCF EUR'!R1256,'5. NCCF GBP'!R1256,'6. NCCF Autres (inclus)'!R1256)</f>
        <v>0</v>
      </c>
      <c r="S1256" s="392">
        <f>SUM('2. NCCF CAD'!S1256,'3. NCCF USD'!S1256,'4. NCCF EUR'!S1256,'5. NCCF GBP'!S1256,'6. NCCF Autres (inclus)'!S1256)</f>
        <v>0</v>
      </c>
      <c r="T1256" s="392">
        <f>SUM('2. NCCF CAD'!T1256,'3. NCCF USD'!T1256,'4. NCCF EUR'!T1256,'5. NCCF GBP'!T1256,'6. NCCF Autres (inclus)'!T1256)</f>
        <v>0</v>
      </c>
      <c r="U1256" s="392">
        <f>SUM('2. NCCF CAD'!U1256,'3. NCCF USD'!U1256,'4. NCCF EUR'!U1256,'5. NCCF GBP'!U1256,'6. NCCF Autres (inclus)'!U1256)</f>
        <v>0</v>
      </c>
      <c r="V1256" s="393">
        <f>SUM('2. NCCF CAD'!V1256,'3. NCCF USD'!V1256,'4. NCCF EUR'!V1256,'5. NCCF GBP'!V1256,'6. NCCF Autres (inclus)'!V1256)</f>
        <v>0</v>
      </c>
      <c r="W1256" s="37">
        <f>SUM('2. NCCF CAD'!W1256,'3. NCCF USD'!W1256,'4. NCCF EUR'!W1256,'5. NCCF GBP'!W1256,'6. NCCF Autres (inclus)'!W1256)</f>
        <v>0</v>
      </c>
      <c r="Y1256"/>
    </row>
    <row r="1257" spans="1:25" x14ac:dyDescent="0.25">
      <c r="A1257" s="212"/>
      <c r="B1257" s="465"/>
      <c r="C1257" s="272"/>
      <c r="D1257" s="272"/>
      <c r="E1257" s="273" t="s">
        <v>78</v>
      </c>
      <c r="F1257" s="273"/>
      <c r="G1257" s="367">
        <f t="shared" ref="G1257:W1257" si="280">SUBTOTAL(9,G1258:G1259)</f>
        <v>0</v>
      </c>
      <c r="H1257" s="368">
        <f t="shared" si="280"/>
        <v>0</v>
      </c>
      <c r="I1257" s="369">
        <f t="shared" si="280"/>
        <v>0</v>
      </c>
      <c r="J1257" s="369">
        <f t="shared" si="280"/>
        <v>0</v>
      </c>
      <c r="K1257" s="370">
        <f t="shared" si="280"/>
        <v>0</v>
      </c>
      <c r="L1257" s="364">
        <f t="shared" si="280"/>
        <v>0</v>
      </c>
      <c r="M1257" s="364">
        <f t="shared" si="280"/>
        <v>0</v>
      </c>
      <c r="N1257" s="364">
        <f t="shared" si="280"/>
        <v>0</v>
      </c>
      <c r="O1257" s="364">
        <f t="shared" si="280"/>
        <v>0</v>
      </c>
      <c r="P1257" s="364">
        <f t="shared" si="280"/>
        <v>0</v>
      </c>
      <c r="Q1257" s="364">
        <f t="shared" si="280"/>
        <v>0</v>
      </c>
      <c r="R1257" s="364">
        <f t="shared" si="280"/>
        <v>0</v>
      </c>
      <c r="S1257" s="364">
        <f t="shared" si="280"/>
        <v>0</v>
      </c>
      <c r="T1257" s="364">
        <f t="shared" si="280"/>
        <v>0</v>
      </c>
      <c r="U1257" s="364">
        <f t="shared" si="280"/>
        <v>0</v>
      </c>
      <c r="V1257" s="364">
        <f t="shared" si="280"/>
        <v>0</v>
      </c>
      <c r="W1257" s="366">
        <f t="shared" si="280"/>
        <v>0</v>
      </c>
      <c r="Y1257"/>
    </row>
    <row r="1258" spans="1:25" outlineLevel="1" x14ac:dyDescent="0.25">
      <c r="A1258" s="212"/>
      <c r="B1258" s="465"/>
      <c r="C1258" s="272"/>
      <c r="D1258" s="272"/>
      <c r="E1258" s="273"/>
      <c r="F1258" s="274" t="s">
        <v>79</v>
      </c>
      <c r="G1258" s="394">
        <f>SUM('2. NCCF CAD'!G1258,'3. NCCF USD'!G1258,'4. NCCF EUR'!G1258,'5. NCCF GBP'!G1258,'6. NCCF Autres (inclus)'!G1258)</f>
        <v>0</v>
      </c>
      <c r="H1258" s="395">
        <f>SUM('2. NCCF CAD'!H1258,'3. NCCF USD'!H1258,'4. NCCF EUR'!H1258,'5. NCCF GBP'!H1258,'6. NCCF Autres (inclus)'!H1258)</f>
        <v>0</v>
      </c>
      <c r="I1258" s="389">
        <f>SUM('2. NCCF CAD'!I1258,'3. NCCF USD'!I1258,'4. NCCF EUR'!I1258,'5. NCCF GBP'!I1258,'6. NCCF Autres (inclus)'!I1258)</f>
        <v>0</v>
      </c>
      <c r="J1258" s="389">
        <f>SUM('2. NCCF CAD'!J1258,'3. NCCF USD'!J1258,'4. NCCF EUR'!J1258,'5. NCCF GBP'!J1258,'6. NCCF Autres (inclus)'!J1258)</f>
        <v>0</v>
      </c>
      <c r="K1258" s="436">
        <f>SUM('2. NCCF CAD'!K1258,'3. NCCF USD'!K1258,'4. NCCF EUR'!K1258,'5. NCCF GBP'!K1258,'6. NCCF Autres (inclus)'!K1258)</f>
        <v>0</v>
      </c>
      <c r="L1258" s="391">
        <f>SUM('2. NCCF CAD'!L1258,'3. NCCF USD'!L1258,'4. NCCF EUR'!L1258,'5. NCCF GBP'!L1258,'6. NCCF Autres (inclus)'!L1258)</f>
        <v>0</v>
      </c>
      <c r="M1258" s="392">
        <f>SUM('2. NCCF CAD'!M1258,'3. NCCF USD'!M1258,'4. NCCF EUR'!M1258,'5. NCCF GBP'!M1258,'6. NCCF Autres (inclus)'!M1258)</f>
        <v>0</v>
      </c>
      <c r="N1258" s="392">
        <f>SUM('2. NCCF CAD'!N1258,'3. NCCF USD'!N1258,'4. NCCF EUR'!N1258,'5. NCCF GBP'!N1258,'6. NCCF Autres (inclus)'!N1258)</f>
        <v>0</v>
      </c>
      <c r="O1258" s="392">
        <f>SUM('2. NCCF CAD'!O1258,'3. NCCF USD'!O1258,'4. NCCF EUR'!O1258,'5. NCCF GBP'!O1258,'6. NCCF Autres (inclus)'!O1258)</f>
        <v>0</v>
      </c>
      <c r="P1258" s="392">
        <f>SUM('2. NCCF CAD'!P1258,'3. NCCF USD'!P1258,'4. NCCF EUR'!P1258,'5. NCCF GBP'!P1258,'6. NCCF Autres (inclus)'!P1258)</f>
        <v>0</v>
      </c>
      <c r="Q1258" s="392">
        <f>SUM('2. NCCF CAD'!Q1258,'3. NCCF USD'!Q1258,'4. NCCF EUR'!Q1258,'5. NCCF GBP'!Q1258,'6. NCCF Autres (inclus)'!Q1258)</f>
        <v>0</v>
      </c>
      <c r="R1258" s="392">
        <f>SUM('2. NCCF CAD'!R1258,'3. NCCF USD'!R1258,'4. NCCF EUR'!R1258,'5. NCCF GBP'!R1258,'6. NCCF Autres (inclus)'!R1258)</f>
        <v>0</v>
      </c>
      <c r="S1258" s="392">
        <f>SUM('2. NCCF CAD'!S1258,'3. NCCF USD'!S1258,'4. NCCF EUR'!S1258,'5. NCCF GBP'!S1258,'6. NCCF Autres (inclus)'!S1258)</f>
        <v>0</v>
      </c>
      <c r="T1258" s="392">
        <f>SUM('2. NCCF CAD'!T1258,'3. NCCF USD'!T1258,'4. NCCF EUR'!T1258,'5. NCCF GBP'!T1258,'6. NCCF Autres (inclus)'!T1258)</f>
        <v>0</v>
      </c>
      <c r="U1258" s="392">
        <f>SUM('2. NCCF CAD'!U1258,'3. NCCF USD'!U1258,'4. NCCF EUR'!U1258,'5. NCCF GBP'!U1258,'6. NCCF Autres (inclus)'!U1258)</f>
        <v>0</v>
      </c>
      <c r="V1258" s="393">
        <f>SUM('2. NCCF CAD'!V1258,'3. NCCF USD'!V1258,'4. NCCF EUR'!V1258,'5. NCCF GBP'!V1258,'6. NCCF Autres (inclus)'!V1258)</f>
        <v>0</v>
      </c>
      <c r="W1258" s="37">
        <f>SUM('2. NCCF CAD'!W1258,'3. NCCF USD'!W1258,'4. NCCF EUR'!W1258,'5. NCCF GBP'!W1258,'6. NCCF Autres (inclus)'!W1258)</f>
        <v>0</v>
      </c>
      <c r="Y1258"/>
    </row>
    <row r="1259" spans="1:25" outlineLevel="1" x14ac:dyDescent="0.25">
      <c r="A1259" s="212"/>
      <c r="B1259" s="465"/>
      <c r="C1259" s="272"/>
      <c r="D1259" s="272"/>
      <c r="E1259" s="273"/>
      <c r="F1259" s="274" t="s">
        <v>80</v>
      </c>
      <c r="G1259" s="394">
        <f>SUM('2. NCCF CAD'!G1259,'3. NCCF USD'!G1259,'4. NCCF EUR'!G1259,'5. NCCF GBP'!G1259,'6. NCCF Autres (inclus)'!G1259)</f>
        <v>0</v>
      </c>
      <c r="H1259" s="395">
        <f>SUM('2. NCCF CAD'!H1259,'3. NCCF USD'!H1259,'4. NCCF EUR'!H1259,'5. NCCF GBP'!H1259,'6. NCCF Autres (inclus)'!H1259)</f>
        <v>0</v>
      </c>
      <c r="I1259" s="389">
        <f>SUM('2. NCCF CAD'!I1259,'3. NCCF USD'!I1259,'4. NCCF EUR'!I1259,'5. NCCF GBP'!I1259,'6. NCCF Autres (inclus)'!I1259)</f>
        <v>0</v>
      </c>
      <c r="J1259" s="389">
        <f>SUM('2. NCCF CAD'!J1259,'3. NCCF USD'!J1259,'4. NCCF EUR'!J1259,'5. NCCF GBP'!J1259,'6. NCCF Autres (inclus)'!J1259)</f>
        <v>0</v>
      </c>
      <c r="K1259" s="436">
        <f>SUM('2. NCCF CAD'!K1259,'3. NCCF USD'!K1259,'4. NCCF EUR'!K1259,'5. NCCF GBP'!K1259,'6. NCCF Autres (inclus)'!K1259)</f>
        <v>0</v>
      </c>
      <c r="L1259" s="391">
        <f>SUM('2. NCCF CAD'!L1259,'3. NCCF USD'!L1259,'4. NCCF EUR'!L1259,'5. NCCF GBP'!L1259,'6. NCCF Autres (inclus)'!L1259)</f>
        <v>0</v>
      </c>
      <c r="M1259" s="392">
        <f>SUM('2. NCCF CAD'!M1259,'3. NCCF USD'!M1259,'4. NCCF EUR'!M1259,'5. NCCF GBP'!M1259,'6. NCCF Autres (inclus)'!M1259)</f>
        <v>0</v>
      </c>
      <c r="N1259" s="392">
        <f>SUM('2. NCCF CAD'!N1259,'3. NCCF USD'!N1259,'4. NCCF EUR'!N1259,'5. NCCF GBP'!N1259,'6. NCCF Autres (inclus)'!N1259)</f>
        <v>0</v>
      </c>
      <c r="O1259" s="392">
        <f>SUM('2. NCCF CAD'!O1259,'3. NCCF USD'!O1259,'4. NCCF EUR'!O1259,'5. NCCF GBP'!O1259,'6. NCCF Autres (inclus)'!O1259)</f>
        <v>0</v>
      </c>
      <c r="P1259" s="392">
        <f>SUM('2. NCCF CAD'!P1259,'3. NCCF USD'!P1259,'4. NCCF EUR'!P1259,'5. NCCF GBP'!P1259,'6. NCCF Autres (inclus)'!P1259)</f>
        <v>0</v>
      </c>
      <c r="Q1259" s="392">
        <f>SUM('2. NCCF CAD'!Q1259,'3. NCCF USD'!Q1259,'4. NCCF EUR'!Q1259,'5. NCCF GBP'!Q1259,'6. NCCF Autres (inclus)'!Q1259)</f>
        <v>0</v>
      </c>
      <c r="R1259" s="392">
        <f>SUM('2. NCCF CAD'!R1259,'3. NCCF USD'!R1259,'4. NCCF EUR'!R1259,'5. NCCF GBP'!R1259,'6. NCCF Autres (inclus)'!R1259)</f>
        <v>0</v>
      </c>
      <c r="S1259" s="392">
        <f>SUM('2. NCCF CAD'!S1259,'3. NCCF USD'!S1259,'4. NCCF EUR'!S1259,'5. NCCF GBP'!S1259,'6. NCCF Autres (inclus)'!S1259)</f>
        <v>0</v>
      </c>
      <c r="T1259" s="392">
        <f>SUM('2. NCCF CAD'!T1259,'3. NCCF USD'!T1259,'4. NCCF EUR'!T1259,'5. NCCF GBP'!T1259,'6. NCCF Autres (inclus)'!T1259)</f>
        <v>0</v>
      </c>
      <c r="U1259" s="392">
        <f>SUM('2. NCCF CAD'!U1259,'3. NCCF USD'!U1259,'4. NCCF EUR'!U1259,'5. NCCF GBP'!U1259,'6. NCCF Autres (inclus)'!U1259)</f>
        <v>0</v>
      </c>
      <c r="V1259" s="393">
        <f>SUM('2. NCCF CAD'!V1259,'3. NCCF USD'!V1259,'4. NCCF EUR'!V1259,'5. NCCF GBP'!V1259,'6. NCCF Autres (inclus)'!V1259)</f>
        <v>0</v>
      </c>
      <c r="W1259" s="37">
        <f>SUM('2. NCCF CAD'!W1259,'3. NCCF USD'!W1259,'4. NCCF EUR'!W1259,'5. NCCF GBP'!W1259,'6. NCCF Autres (inclus)'!W1259)</f>
        <v>0</v>
      </c>
      <c r="Y1259"/>
    </row>
    <row r="1260" spans="1:25" x14ac:dyDescent="0.25">
      <c r="A1260" s="212"/>
      <c r="B1260" s="465"/>
      <c r="C1260" s="272"/>
      <c r="D1260" s="272"/>
      <c r="E1260" s="273" t="s">
        <v>81</v>
      </c>
      <c r="F1260" s="273"/>
      <c r="G1260" s="367">
        <f t="shared" ref="G1260:W1260" si="281">SUBTOTAL(9,G1261:G1262)</f>
        <v>0</v>
      </c>
      <c r="H1260" s="368">
        <f t="shared" si="281"/>
        <v>0</v>
      </c>
      <c r="I1260" s="369">
        <f t="shared" si="281"/>
        <v>0</v>
      </c>
      <c r="J1260" s="369">
        <f t="shared" si="281"/>
        <v>0</v>
      </c>
      <c r="K1260" s="370">
        <f t="shared" si="281"/>
        <v>0</v>
      </c>
      <c r="L1260" s="364">
        <f t="shared" si="281"/>
        <v>0</v>
      </c>
      <c r="M1260" s="364">
        <f t="shared" si="281"/>
        <v>0</v>
      </c>
      <c r="N1260" s="364">
        <f t="shared" si="281"/>
        <v>0</v>
      </c>
      <c r="O1260" s="364">
        <f t="shared" si="281"/>
        <v>0</v>
      </c>
      <c r="P1260" s="364">
        <f t="shared" si="281"/>
        <v>0</v>
      </c>
      <c r="Q1260" s="364">
        <f t="shared" si="281"/>
        <v>0</v>
      </c>
      <c r="R1260" s="364">
        <f t="shared" si="281"/>
        <v>0</v>
      </c>
      <c r="S1260" s="364">
        <f t="shared" si="281"/>
        <v>0</v>
      </c>
      <c r="T1260" s="364">
        <f t="shared" si="281"/>
        <v>0</v>
      </c>
      <c r="U1260" s="364">
        <f t="shared" si="281"/>
        <v>0</v>
      </c>
      <c r="V1260" s="364">
        <f t="shared" si="281"/>
        <v>0</v>
      </c>
      <c r="W1260" s="366">
        <f t="shared" si="281"/>
        <v>0</v>
      </c>
      <c r="Y1260"/>
    </row>
    <row r="1261" spans="1:25" outlineLevel="1" x14ac:dyDescent="0.25">
      <c r="A1261" s="212"/>
      <c r="B1261" s="465"/>
      <c r="C1261" s="272"/>
      <c r="D1261" s="272"/>
      <c r="E1261" s="273"/>
      <c r="F1261" s="274" t="s">
        <v>82</v>
      </c>
      <c r="G1261" s="394">
        <f>SUM('2. NCCF CAD'!G1261,'3. NCCF USD'!G1261,'4. NCCF EUR'!G1261,'5. NCCF GBP'!G1261,'6. NCCF Autres (inclus)'!G1261)</f>
        <v>0</v>
      </c>
      <c r="H1261" s="395">
        <f>SUM('2. NCCF CAD'!H1261,'3. NCCF USD'!H1261,'4. NCCF EUR'!H1261,'5. NCCF GBP'!H1261,'6. NCCF Autres (inclus)'!H1261)</f>
        <v>0</v>
      </c>
      <c r="I1261" s="389">
        <f>SUM('2. NCCF CAD'!I1261,'3. NCCF USD'!I1261,'4. NCCF EUR'!I1261,'5. NCCF GBP'!I1261,'6. NCCF Autres (inclus)'!I1261)</f>
        <v>0</v>
      </c>
      <c r="J1261" s="389">
        <f>SUM('2. NCCF CAD'!J1261,'3. NCCF USD'!J1261,'4. NCCF EUR'!J1261,'5. NCCF GBP'!J1261,'6. NCCF Autres (inclus)'!J1261)</f>
        <v>0</v>
      </c>
      <c r="K1261" s="436">
        <f>SUM('2. NCCF CAD'!K1261,'3. NCCF USD'!K1261,'4. NCCF EUR'!K1261,'5. NCCF GBP'!K1261,'6. NCCF Autres (inclus)'!K1261)</f>
        <v>0</v>
      </c>
      <c r="L1261" s="391">
        <f>SUM('2. NCCF CAD'!L1261,'3. NCCF USD'!L1261,'4. NCCF EUR'!L1261,'5. NCCF GBP'!L1261,'6. NCCF Autres (inclus)'!L1261)</f>
        <v>0</v>
      </c>
      <c r="M1261" s="392">
        <f>SUM('2. NCCF CAD'!M1261,'3. NCCF USD'!M1261,'4. NCCF EUR'!M1261,'5. NCCF GBP'!M1261,'6. NCCF Autres (inclus)'!M1261)</f>
        <v>0</v>
      </c>
      <c r="N1261" s="392">
        <f>SUM('2. NCCF CAD'!N1261,'3. NCCF USD'!N1261,'4. NCCF EUR'!N1261,'5. NCCF GBP'!N1261,'6. NCCF Autres (inclus)'!N1261)</f>
        <v>0</v>
      </c>
      <c r="O1261" s="392">
        <f>SUM('2. NCCF CAD'!O1261,'3. NCCF USD'!O1261,'4. NCCF EUR'!O1261,'5. NCCF GBP'!O1261,'6. NCCF Autres (inclus)'!O1261)</f>
        <v>0</v>
      </c>
      <c r="P1261" s="392">
        <f>SUM('2. NCCF CAD'!P1261,'3. NCCF USD'!P1261,'4. NCCF EUR'!P1261,'5. NCCF GBP'!P1261,'6. NCCF Autres (inclus)'!P1261)</f>
        <v>0</v>
      </c>
      <c r="Q1261" s="392">
        <f>SUM('2. NCCF CAD'!Q1261,'3. NCCF USD'!Q1261,'4. NCCF EUR'!Q1261,'5. NCCF GBP'!Q1261,'6. NCCF Autres (inclus)'!Q1261)</f>
        <v>0</v>
      </c>
      <c r="R1261" s="392">
        <f>SUM('2. NCCF CAD'!R1261,'3. NCCF USD'!R1261,'4. NCCF EUR'!R1261,'5. NCCF GBP'!R1261,'6. NCCF Autres (inclus)'!R1261)</f>
        <v>0</v>
      </c>
      <c r="S1261" s="392">
        <f>SUM('2. NCCF CAD'!S1261,'3. NCCF USD'!S1261,'4. NCCF EUR'!S1261,'5. NCCF GBP'!S1261,'6. NCCF Autres (inclus)'!S1261)</f>
        <v>0</v>
      </c>
      <c r="T1261" s="392">
        <f>SUM('2. NCCF CAD'!T1261,'3. NCCF USD'!T1261,'4. NCCF EUR'!T1261,'5. NCCF GBP'!T1261,'6. NCCF Autres (inclus)'!T1261)</f>
        <v>0</v>
      </c>
      <c r="U1261" s="392">
        <f>SUM('2. NCCF CAD'!U1261,'3. NCCF USD'!U1261,'4. NCCF EUR'!U1261,'5. NCCF GBP'!U1261,'6. NCCF Autres (inclus)'!U1261)</f>
        <v>0</v>
      </c>
      <c r="V1261" s="393">
        <f>SUM('2. NCCF CAD'!V1261,'3. NCCF USD'!V1261,'4. NCCF EUR'!V1261,'5. NCCF GBP'!V1261,'6. NCCF Autres (inclus)'!V1261)</f>
        <v>0</v>
      </c>
      <c r="W1261" s="37">
        <f>SUM('2. NCCF CAD'!W1261,'3. NCCF USD'!W1261,'4. NCCF EUR'!W1261,'5. NCCF GBP'!W1261,'6. NCCF Autres (inclus)'!W1261)</f>
        <v>0</v>
      </c>
      <c r="Y1261"/>
    </row>
    <row r="1262" spans="1:25" outlineLevel="1" x14ac:dyDescent="0.25">
      <c r="A1262" s="212"/>
      <c r="B1262" s="465"/>
      <c r="C1262" s="272"/>
      <c r="D1262" s="272"/>
      <c r="E1262" s="273"/>
      <c r="F1262" s="274" t="s">
        <v>83</v>
      </c>
      <c r="G1262" s="394">
        <f>SUM('2. NCCF CAD'!G1262,'3. NCCF USD'!G1262,'4. NCCF EUR'!G1262,'5. NCCF GBP'!G1262,'6. NCCF Autres (inclus)'!G1262)</f>
        <v>0</v>
      </c>
      <c r="H1262" s="395">
        <f>SUM('2. NCCF CAD'!H1262,'3. NCCF USD'!H1262,'4. NCCF EUR'!H1262,'5. NCCF GBP'!H1262,'6. NCCF Autres (inclus)'!H1262)</f>
        <v>0</v>
      </c>
      <c r="I1262" s="389">
        <f>SUM('2. NCCF CAD'!I1262,'3. NCCF USD'!I1262,'4. NCCF EUR'!I1262,'5. NCCF GBP'!I1262,'6. NCCF Autres (inclus)'!I1262)</f>
        <v>0</v>
      </c>
      <c r="J1262" s="389">
        <f>SUM('2. NCCF CAD'!J1262,'3. NCCF USD'!J1262,'4. NCCF EUR'!J1262,'5. NCCF GBP'!J1262,'6. NCCF Autres (inclus)'!J1262)</f>
        <v>0</v>
      </c>
      <c r="K1262" s="436">
        <f>SUM('2. NCCF CAD'!K1262,'3. NCCF USD'!K1262,'4. NCCF EUR'!K1262,'5. NCCF GBP'!K1262,'6. NCCF Autres (inclus)'!K1262)</f>
        <v>0</v>
      </c>
      <c r="L1262" s="391">
        <f>SUM('2. NCCF CAD'!L1262,'3. NCCF USD'!L1262,'4. NCCF EUR'!L1262,'5. NCCF GBP'!L1262,'6. NCCF Autres (inclus)'!L1262)</f>
        <v>0</v>
      </c>
      <c r="M1262" s="392">
        <f>SUM('2. NCCF CAD'!M1262,'3. NCCF USD'!M1262,'4. NCCF EUR'!M1262,'5. NCCF GBP'!M1262,'6. NCCF Autres (inclus)'!M1262)</f>
        <v>0</v>
      </c>
      <c r="N1262" s="392">
        <f>SUM('2. NCCF CAD'!N1262,'3. NCCF USD'!N1262,'4. NCCF EUR'!N1262,'5. NCCF GBP'!N1262,'6. NCCF Autres (inclus)'!N1262)</f>
        <v>0</v>
      </c>
      <c r="O1262" s="392">
        <f>SUM('2. NCCF CAD'!O1262,'3. NCCF USD'!O1262,'4. NCCF EUR'!O1262,'5. NCCF GBP'!O1262,'6. NCCF Autres (inclus)'!O1262)</f>
        <v>0</v>
      </c>
      <c r="P1262" s="392">
        <f>SUM('2. NCCF CAD'!P1262,'3. NCCF USD'!P1262,'4. NCCF EUR'!P1262,'5. NCCF GBP'!P1262,'6. NCCF Autres (inclus)'!P1262)</f>
        <v>0</v>
      </c>
      <c r="Q1262" s="392">
        <f>SUM('2. NCCF CAD'!Q1262,'3. NCCF USD'!Q1262,'4. NCCF EUR'!Q1262,'5. NCCF GBP'!Q1262,'6. NCCF Autres (inclus)'!Q1262)</f>
        <v>0</v>
      </c>
      <c r="R1262" s="392">
        <f>SUM('2. NCCF CAD'!R1262,'3. NCCF USD'!R1262,'4. NCCF EUR'!R1262,'5. NCCF GBP'!R1262,'6. NCCF Autres (inclus)'!R1262)</f>
        <v>0</v>
      </c>
      <c r="S1262" s="392">
        <f>SUM('2. NCCF CAD'!S1262,'3. NCCF USD'!S1262,'4. NCCF EUR'!S1262,'5. NCCF GBP'!S1262,'6. NCCF Autres (inclus)'!S1262)</f>
        <v>0</v>
      </c>
      <c r="T1262" s="392">
        <f>SUM('2. NCCF CAD'!T1262,'3. NCCF USD'!T1262,'4. NCCF EUR'!T1262,'5. NCCF GBP'!T1262,'6. NCCF Autres (inclus)'!T1262)</f>
        <v>0</v>
      </c>
      <c r="U1262" s="392">
        <f>SUM('2. NCCF CAD'!U1262,'3. NCCF USD'!U1262,'4. NCCF EUR'!U1262,'5. NCCF GBP'!U1262,'6. NCCF Autres (inclus)'!U1262)</f>
        <v>0</v>
      </c>
      <c r="V1262" s="393">
        <f>SUM('2. NCCF CAD'!V1262,'3. NCCF USD'!V1262,'4. NCCF EUR'!V1262,'5. NCCF GBP'!V1262,'6. NCCF Autres (inclus)'!V1262)</f>
        <v>0</v>
      </c>
      <c r="W1262" s="37">
        <f>SUM('2. NCCF CAD'!W1262,'3. NCCF USD'!W1262,'4. NCCF EUR'!W1262,'5. NCCF GBP'!W1262,'6. NCCF Autres (inclus)'!W1262)</f>
        <v>0</v>
      </c>
      <c r="Y1262"/>
    </row>
    <row r="1263" spans="1:25" x14ac:dyDescent="0.25">
      <c r="A1263" s="212"/>
      <c r="B1263" s="465"/>
      <c r="C1263" s="272"/>
      <c r="D1263" s="272"/>
      <c r="E1263" s="273" t="s">
        <v>84</v>
      </c>
      <c r="F1263" s="273"/>
      <c r="G1263" s="367">
        <f t="shared" ref="G1263:W1263" si="282">SUBTOTAL(9,G1264:G1265)</f>
        <v>0</v>
      </c>
      <c r="H1263" s="368">
        <f t="shared" si="282"/>
        <v>0</v>
      </c>
      <c r="I1263" s="369">
        <f t="shared" si="282"/>
        <v>0</v>
      </c>
      <c r="J1263" s="369">
        <f t="shared" si="282"/>
        <v>0</v>
      </c>
      <c r="K1263" s="370">
        <f t="shared" si="282"/>
        <v>0</v>
      </c>
      <c r="L1263" s="364">
        <f t="shared" si="282"/>
        <v>0</v>
      </c>
      <c r="M1263" s="364">
        <f t="shared" si="282"/>
        <v>0</v>
      </c>
      <c r="N1263" s="364">
        <f t="shared" si="282"/>
        <v>0</v>
      </c>
      <c r="O1263" s="364">
        <f t="shared" si="282"/>
        <v>0</v>
      </c>
      <c r="P1263" s="364">
        <f t="shared" si="282"/>
        <v>0</v>
      </c>
      <c r="Q1263" s="364">
        <f t="shared" si="282"/>
        <v>0</v>
      </c>
      <c r="R1263" s="364">
        <f t="shared" si="282"/>
        <v>0</v>
      </c>
      <c r="S1263" s="364">
        <f t="shared" si="282"/>
        <v>0</v>
      </c>
      <c r="T1263" s="364">
        <f t="shared" si="282"/>
        <v>0</v>
      </c>
      <c r="U1263" s="364">
        <f t="shared" si="282"/>
        <v>0</v>
      </c>
      <c r="V1263" s="364">
        <f t="shared" si="282"/>
        <v>0</v>
      </c>
      <c r="W1263" s="366">
        <f t="shared" si="282"/>
        <v>0</v>
      </c>
      <c r="Y1263"/>
    </row>
    <row r="1264" spans="1:25" outlineLevel="1" x14ac:dyDescent="0.25">
      <c r="A1264" s="212"/>
      <c r="B1264" s="465"/>
      <c r="C1264" s="272"/>
      <c r="D1264" s="272"/>
      <c r="E1264" s="273"/>
      <c r="F1264" s="274" t="s">
        <v>85</v>
      </c>
      <c r="G1264" s="394">
        <f>SUM('2. NCCF CAD'!G1264,'3. NCCF USD'!G1264,'4. NCCF EUR'!G1264,'5. NCCF GBP'!G1264,'6. NCCF Autres (inclus)'!G1264)</f>
        <v>0</v>
      </c>
      <c r="H1264" s="395">
        <f>SUM('2. NCCF CAD'!H1264,'3. NCCF USD'!H1264,'4. NCCF EUR'!H1264,'5. NCCF GBP'!H1264,'6. NCCF Autres (inclus)'!H1264)</f>
        <v>0</v>
      </c>
      <c r="I1264" s="389">
        <f>SUM('2. NCCF CAD'!I1264,'3. NCCF USD'!I1264,'4. NCCF EUR'!I1264,'5. NCCF GBP'!I1264,'6. NCCF Autres (inclus)'!I1264)</f>
        <v>0</v>
      </c>
      <c r="J1264" s="389">
        <f>SUM('2. NCCF CAD'!J1264,'3. NCCF USD'!J1264,'4. NCCF EUR'!J1264,'5. NCCF GBP'!J1264,'6. NCCF Autres (inclus)'!J1264)</f>
        <v>0</v>
      </c>
      <c r="K1264" s="436">
        <f>SUM('2. NCCF CAD'!K1264,'3. NCCF USD'!K1264,'4. NCCF EUR'!K1264,'5. NCCF GBP'!K1264,'6. NCCF Autres (inclus)'!K1264)</f>
        <v>0</v>
      </c>
      <c r="L1264" s="391">
        <f>SUM('2. NCCF CAD'!L1264,'3. NCCF USD'!L1264,'4. NCCF EUR'!L1264,'5. NCCF GBP'!L1264,'6. NCCF Autres (inclus)'!L1264)</f>
        <v>0</v>
      </c>
      <c r="M1264" s="392">
        <f>SUM('2. NCCF CAD'!M1264,'3. NCCF USD'!M1264,'4. NCCF EUR'!M1264,'5. NCCF GBP'!M1264,'6. NCCF Autres (inclus)'!M1264)</f>
        <v>0</v>
      </c>
      <c r="N1264" s="392">
        <f>SUM('2. NCCF CAD'!N1264,'3. NCCF USD'!N1264,'4. NCCF EUR'!N1264,'5. NCCF GBP'!N1264,'6. NCCF Autres (inclus)'!N1264)</f>
        <v>0</v>
      </c>
      <c r="O1264" s="392">
        <f>SUM('2. NCCF CAD'!O1264,'3. NCCF USD'!O1264,'4. NCCF EUR'!O1264,'5. NCCF GBP'!O1264,'6. NCCF Autres (inclus)'!O1264)</f>
        <v>0</v>
      </c>
      <c r="P1264" s="392">
        <f>SUM('2. NCCF CAD'!P1264,'3. NCCF USD'!P1264,'4. NCCF EUR'!P1264,'5. NCCF GBP'!P1264,'6. NCCF Autres (inclus)'!P1264)</f>
        <v>0</v>
      </c>
      <c r="Q1264" s="392">
        <f>SUM('2. NCCF CAD'!Q1264,'3. NCCF USD'!Q1264,'4. NCCF EUR'!Q1264,'5. NCCF GBP'!Q1264,'6. NCCF Autres (inclus)'!Q1264)</f>
        <v>0</v>
      </c>
      <c r="R1264" s="392">
        <f>SUM('2. NCCF CAD'!R1264,'3. NCCF USD'!R1264,'4. NCCF EUR'!R1264,'5. NCCF GBP'!R1264,'6. NCCF Autres (inclus)'!R1264)</f>
        <v>0</v>
      </c>
      <c r="S1264" s="392">
        <f>SUM('2. NCCF CAD'!S1264,'3. NCCF USD'!S1264,'4. NCCF EUR'!S1264,'5. NCCF GBP'!S1264,'6. NCCF Autres (inclus)'!S1264)</f>
        <v>0</v>
      </c>
      <c r="T1264" s="392">
        <f>SUM('2. NCCF CAD'!T1264,'3. NCCF USD'!T1264,'4. NCCF EUR'!T1264,'5. NCCF GBP'!T1264,'6. NCCF Autres (inclus)'!T1264)</f>
        <v>0</v>
      </c>
      <c r="U1264" s="392">
        <f>SUM('2. NCCF CAD'!U1264,'3. NCCF USD'!U1264,'4. NCCF EUR'!U1264,'5. NCCF GBP'!U1264,'6. NCCF Autres (inclus)'!U1264)</f>
        <v>0</v>
      </c>
      <c r="V1264" s="393">
        <f>SUM('2. NCCF CAD'!V1264,'3. NCCF USD'!V1264,'4. NCCF EUR'!V1264,'5. NCCF GBP'!V1264,'6. NCCF Autres (inclus)'!V1264)</f>
        <v>0</v>
      </c>
      <c r="W1264" s="37">
        <f>SUM('2. NCCF CAD'!W1264,'3. NCCF USD'!W1264,'4. NCCF EUR'!W1264,'5. NCCF GBP'!W1264,'6. NCCF Autres (inclus)'!W1264)</f>
        <v>0</v>
      </c>
      <c r="Y1264"/>
    </row>
    <row r="1265" spans="1:25" outlineLevel="1" x14ac:dyDescent="0.25">
      <c r="A1265" s="212"/>
      <c r="B1265" s="465"/>
      <c r="C1265" s="272"/>
      <c r="D1265" s="272"/>
      <c r="E1265" s="273"/>
      <c r="F1265" s="274" t="s">
        <v>86</v>
      </c>
      <c r="G1265" s="394">
        <f>SUM('2. NCCF CAD'!G1265,'3. NCCF USD'!G1265,'4. NCCF EUR'!G1265,'5. NCCF GBP'!G1265,'6. NCCF Autres (inclus)'!G1265)</f>
        <v>0</v>
      </c>
      <c r="H1265" s="395">
        <f>SUM('2. NCCF CAD'!H1265,'3. NCCF USD'!H1265,'4. NCCF EUR'!H1265,'5. NCCF GBP'!H1265,'6. NCCF Autres (inclus)'!H1265)</f>
        <v>0</v>
      </c>
      <c r="I1265" s="389">
        <f>SUM('2. NCCF CAD'!I1265,'3. NCCF USD'!I1265,'4. NCCF EUR'!I1265,'5. NCCF GBP'!I1265,'6. NCCF Autres (inclus)'!I1265)</f>
        <v>0</v>
      </c>
      <c r="J1265" s="389">
        <f>SUM('2. NCCF CAD'!J1265,'3. NCCF USD'!J1265,'4. NCCF EUR'!J1265,'5. NCCF GBP'!J1265,'6. NCCF Autres (inclus)'!J1265)</f>
        <v>0</v>
      </c>
      <c r="K1265" s="436">
        <f>SUM('2. NCCF CAD'!K1265,'3. NCCF USD'!K1265,'4. NCCF EUR'!K1265,'5. NCCF GBP'!K1265,'6. NCCF Autres (inclus)'!K1265)</f>
        <v>0</v>
      </c>
      <c r="L1265" s="391">
        <f>SUM('2. NCCF CAD'!L1265,'3. NCCF USD'!L1265,'4. NCCF EUR'!L1265,'5. NCCF GBP'!L1265,'6. NCCF Autres (inclus)'!L1265)</f>
        <v>0</v>
      </c>
      <c r="M1265" s="392">
        <f>SUM('2. NCCF CAD'!M1265,'3. NCCF USD'!M1265,'4. NCCF EUR'!M1265,'5. NCCF GBP'!M1265,'6. NCCF Autres (inclus)'!M1265)</f>
        <v>0</v>
      </c>
      <c r="N1265" s="392">
        <f>SUM('2. NCCF CAD'!N1265,'3. NCCF USD'!N1265,'4. NCCF EUR'!N1265,'5. NCCF GBP'!N1265,'6. NCCF Autres (inclus)'!N1265)</f>
        <v>0</v>
      </c>
      <c r="O1265" s="392">
        <f>SUM('2. NCCF CAD'!O1265,'3. NCCF USD'!O1265,'4. NCCF EUR'!O1265,'5. NCCF GBP'!O1265,'6. NCCF Autres (inclus)'!O1265)</f>
        <v>0</v>
      </c>
      <c r="P1265" s="392">
        <f>SUM('2. NCCF CAD'!P1265,'3. NCCF USD'!P1265,'4. NCCF EUR'!P1265,'5. NCCF GBP'!P1265,'6. NCCF Autres (inclus)'!P1265)</f>
        <v>0</v>
      </c>
      <c r="Q1265" s="392">
        <f>SUM('2. NCCF CAD'!Q1265,'3. NCCF USD'!Q1265,'4. NCCF EUR'!Q1265,'5. NCCF GBP'!Q1265,'6. NCCF Autres (inclus)'!Q1265)</f>
        <v>0</v>
      </c>
      <c r="R1265" s="392">
        <f>SUM('2. NCCF CAD'!R1265,'3. NCCF USD'!R1265,'4. NCCF EUR'!R1265,'5. NCCF GBP'!R1265,'6. NCCF Autres (inclus)'!R1265)</f>
        <v>0</v>
      </c>
      <c r="S1265" s="392">
        <f>SUM('2. NCCF CAD'!S1265,'3. NCCF USD'!S1265,'4. NCCF EUR'!S1265,'5. NCCF GBP'!S1265,'6. NCCF Autres (inclus)'!S1265)</f>
        <v>0</v>
      </c>
      <c r="T1265" s="392">
        <f>SUM('2. NCCF CAD'!T1265,'3. NCCF USD'!T1265,'4. NCCF EUR'!T1265,'5. NCCF GBP'!T1265,'6. NCCF Autres (inclus)'!T1265)</f>
        <v>0</v>
      </c>
      <c r="U1265" s="392">
        <f>SUM('2. NCCF CAD'!U1265,'3. NCCF USD'!U1265,'4. NCCF EUR'!U1265,'5. NCCF GBP'!U1265,'6. NCCF Autres (inclus)'!U1265)</f>
        <v>0</v>
      </c>
      <c r="V1265" s="393">
        <f>SUM('2. NCCF CAD'!V1265,'3. NCCF USD'!V1265,'4. NCCF EUR'!V1265,'5. NCCF GBP'!V1265,'6. NCCF Autres (inclus)'!V1265)</f>
        <v>0</v>
      </c>
      <c r="W1265" s="37">
        <f>SUM('2. NCCF CAD'!W1265,'3. NCCF USD'!W1265,'4. NCCF EUR'!W1265,'5. NCCF GBP'!W1265,'6. NCCF Autres (inclus)'!W1265)</f>
        <v>0</v>
      </c>
      <c r="Y1265"/>
    </row>
    <row r="1266" spans="1:25" x14ac:dyDescent="0.25">
      <c r="A1266" s="212"/>
      <c r="B1266" s="465"/>
      <c r="C1266" s="272"/>
      <c r="D1266" s="272"/>
      <c r="E1266" s="273" t="s">
        <v>87</v>
      </c>
      <c r="F1266" s="273"/>
      <c r="G1266" s="367">
        <f t="shared" ref="G1266:W1266" si="283">SUBTOTAL(9,G1267:G1268)</f>
        <v>0</v>
      </c>
      <c r="H1266" s="368">
        <f t="shared" si="283"/>
        <v>0</v>
      </c>
      <c r="I1266" s="369">
        <f t="shared" si="283"/>
        <v>0</v>
      </c>
      <c r="J1266" s="369">
        <f t="shared" si="283"/>
        <v>0</v>
      </c>
      <c r="K1266" s="370">
        <f t="shared" si="283"/>
        <v>0</v>
      </c>
      <c r="L1266" s="364">
        <f t="shared" si="283"/>
        <v>0</v>
      </c>
      <c r="M1266" s="364">
        <f t="shared" si="283"/>
        <v>0</v>
      </c>
      <c r="N1266" s="364">
        <f t="shared" si="283"/>
        <v>0</v>
      </c>
      <c r="O1266" s="364">
        <f t="shared" si="283"/>
        <v>0</v>
      </c>
      <c r="P1266" s="364">
        <f t="shared" si="283"/>
        <v>0</v>
      </c>
      <c r="Q1266" s="364">
        <f t="shared" si="283"/>
        <v>0</v>
      </c>
      <c r="R1266" s="364">
        <f t="shared" si="283"/>
        <v>0</v>
      </c>
      <c r="S1266" s="364">
        <f t="shared" si="283"/>
        <v>0</v>
      </c>
      <c r="T1266" s="364">
        <f t="shared" si="283"/>
        <v>0</v>
      </c>
      <c r="U1266" s="364">
        <f t="shared" si="283"/>
        <v>0</v>
      </c>
      <c r="V1266" s="364">
        <f t="shared" si="283"/>
        <v>0</v>
      </c>
      <c r="W1266" s="366">
        <f t="shared" si="283"/>
        <v>0</v>
      </c>
      <c r="Y1266"/>
    </row>
    <row r="1267" spans="1:25" outlineLevel="1" x14ac:dyDescent="0.25">
      <c r="A1267" s="212"/>
      <c r="B1267" s="465"/>
      <c r="C1267" s="272"/>
      <c r="D1267" s="272"/>
      <c r="E1267" s="273"/>
      <c r="F1267" s="274" t="s">
        <v>88</v>
      </c>
      <c r="G1267" s="394">
        <f>SUM('2. NCCF CAD'!G1267,'3. NCCF USD'!G1267,'4. NCCF EUR'!G1267,'5. NCCF GBP'!G1267,'6. NCCF Autres (inclus)'!G1267)</f>
        <v>0</v>
      </c>
      <c r="H1267" s="395">
        <f>SUM('2. NCCF CAD'!H1267,'3. NCCF USD'!H1267,'4. NCCF EUR'!H1267,'5. NCCF GBP'!H1267,'6. NCCF Autres (inclus)'!H1267)</f>
        <v>0</v>
      </c>
      <c r="I1267" s="389">
        <f>SUM('2. NCCF CAD'!I1267,'3. NCCF USD'!I1267,'4. NCCF EUR'!I1267,'5. NCCF GBP'!I1267,'6. NCCF Autres (inclus)'!I1267)</f>
        <v>0</v>
      </c>
      <c r="J1267" s="389">
        <f>SUM('2. NCCF CAD'!J1267,'3. NCCF USD'!J1267,'4. NCCF EUR'!J1267,'5. NCCF GBP'!J1267,'6. NCCF Autres (inclus)'!J1267)</f>
        <v>0</v>
      </c>
      <c r="K1267" s="436">
        <f>SUM('2. NCCF CAD'!K1267,'3. NCCF USD'!K1267,'4. NCCF EUR'!K1267,'5. NCCF GBP'!K1267,'6. NCCF Autres (inclus)'!K1267)</f>
        <v>0</v>
      </c>
      <c r="L1267" s="391">
        <f>SUM('2. NCCF CAD'!L1267,'3. NCCF USD'!L1267,'4. NCCF EUR'!L1267,'5. NCCF GBP'!L1267,'6. NCCF Autres (inclus)'!L1267)</f>
        <v>0</v>
      </c>
      <c r="M1267" s="392">
        <f>SUM('2. NCCF CAD'!M1267,'3. NCCF USD'!M1267,'4. NCCF EUR'!M1267,'5. NCCF GBP'!M1267,'6. NCCF Autres (inclus)'!M1267)</f>
        <v>0</v>
      </c>
      <c r="N1267" s="413">
        <f>SUM('2. NCCF CAD'!N1267,'3. NCCF USD'!N1267,'4. NCCF EUR'!N1267,'5. NCCF GBP'!N1267,'6. NCCF Autres (inclus)'!N1267)</f>
        <v>0</v>
      </c>
      <c r="O1267" s="392">
        <f>SUM('2. NCCF CAD'!O1267,'3. NCCF USD'!O1267,'4. NCCF EUR'!O1267,'5. NCCF GBP'!O1267,'6. NCCF Autres (inclus)'!O1267)</f>
        <v>0</v>
      </c>
      <c r="P1267" s="392">
        <f>SUM('2. NCCF CAD'!P1267,'3. NCCF USD'!P1267,'4. NCCF EUR'!P1267,'5. NCCF GBP'!P1267,'6. NCCF Autres (inclus)'!P1267)</f>
        <v>0</v>
      </c>
      <c r="Q1267" s="392">
        <f>SUM('2. NCCF CAD'!Q1267,'3. NCCF USD'!Q1267,'4. NCCF EUR'!Q1267,'5. NCCF GBP'!Q1267,'6. NCCF Autres (inclus)'!Q1267)</f>
        <v>0</v>
      </c>
      <c r="R1267" s="413">
        <f>SUM('2. NCCF CAD'!R1267,'3. NCCF USD'!R1267,'4. NCCF EUR'!R1267,'5. NCCF GBP'!R1267,'6. NCCF Autres (inclus)'!R1267)</f>
        <v>0</v>
      </c>
      <c r="S1267" s="413">
        <f>SUM('2. NCCF CAD'!S1267,'3. NCCF USD'!S1267,'4. NCCF EUR'!S1267,'5. NCCF GBP'!S1267,'6. NCCF Autres (inclus)'!S1267)</f>
        <v>0</v>
      </c>
      <c r="T1267" s="392">
        <f>SUM('2. NCCF CAD'!T1267,'3. NCCF USD'!T1267,'4. NCCF EUR'!T1267,'5. NCCF GBP'!T1267,'6. NCCF Autres (inclus)'!T1267)</f>
        <v>0</v>
      </c>
      <c r="U1267" s="392">
        <f>SUM('2. NCCF CAD'!U1267,'3. NCCF USD'!U1267,'4. NCCF EUR'!U1267,'5. NCCF GBP'!U1267,'6. NCCF Autres (inclus)'!U1267)</f>
        <v>0</v>
      </c>
      <c r="V1267" s="393">
        <f>SUM('2. NCCF CAD'!V1267,'3. NCCF USD'!V1267,'4. NCCF EUR'!V1267,'5. NCCF GBP'!V1267,'6. NCCF Autres (inclus)'!V1267)</f>
        <v>0</v>
      </c>
      <c r="W1267" s="37">
        <f>SUM('2. NCCF CAD'!W1267,'3. NCCF USD'!W1267,'4. NCCF EUR'!W1267,'5. NCCF GBP'!W1267,'6. NCCF Autres (inclus)'!W1267)</f>
        <v>0</v>
      </c>
      <c r="Y1267"/>
    </row>
    <row r="1268" spans="1:25" outlineLevel="1" x14ac:dyDescent="0.25">
      <c r="A1268" s="212"/>
      <c r="B1268" s="465"/>
      <c r="C1268" s="272"/>
      <c r="D1268" s="272"/>
      <c r="E1268" s="273"/>
      <c r="F1268" s="274" t="s">
        <v>89</v>
      </c>
      <c r="G1268" s="394">
        <f>SUM('2. NCCF CAD'!G1268,'3. NCCF USD'!G1268,'4. NCCF EUR'!G1268,'5. NCCF GBP'!G1268,'6. NCCF Autres (inclus)'!G1268)</f>
        <v>0</v>
      </c>
      <c r="H1268" s="395">
        <f>SUM('2. NCCF CAD'!H1268,'3. NCCF USD'!H1268,'4. NCCF EUR'!H1268,'5. NCCF GBP'!H1268,'6. NCCF Autres (inclus)'!H1268)</f>
        <v>0</v>
      </c>
      <c r="I1268" s="389">
        <f>SUM('2. NCCF CAD'!I1268,'3. NCCF USD'!I1268,'4. NCCF EUR'!I1268,'5. NCCF GBP'!I1268,'6. NCCF Autres (inclus)'!I1268)</f>
        <v>0</v>
      </c>
      <c r="J1268" s="389">
        <f>SUM('2. NCCF CAD'!J1268,'3. NCCF USD'!J1268,'4. NCCF EUR'!J1268,'5. NCCF GBP'!J1268,'6. NCCF Autres (inclus)'!J1268)</f>
        <v>0</v>
      </c>
      <c r="K1268" s="436">
        <f>SUM('2. NCCF CAD'!K1268,'3. NCCF USD'!K1268,'4. NCCF EUR'!K1268,'5. NCCF GBP'!K1268,'6. NCCF Autres (inclus)'!K1268)</f>
        <v>0</v>
      </c>
      <c r="L1268" s="391">
        <f>SUM('2. NCCF CAD'!L1268,'3. NCCF USD'!L1268,'4. NCCF EUR'!L1268,'5. NCCF GBP'!L1268,'6. NCCF Autres (inclus)'!L1268)</f>
        <v>0</v>
      </c>
      <c r="M1268" s="396">
        <f>SUM('2. NCCF CAD'!M1268,'3. NCCF USD'!M1268,'4. NCCF EUR'!M1268,'5. NCCF GBP'!M1268,'6. NCCF Autres (inclus)'!M1268)</f>
        <v>0</v>
      </c>
      <c r="N1268" s="392">
        <f>SUM('2. NCCF CAD'!N1268,'3. NCCF USD'!N1268,'4. NCCF EUR'!N1268,'5. NCCF GBP'!N1268,'6. NCCF Autres (inclus)'!N1268)</f>
        <v>0</v>
      </c>
      <c r="O1268" s="388">
        <f>SUM('2. NCCF CAD'!O1268,'3. NCCF USD'!O1268,'4. NCCF EUR'!O1268,'5. NCCF GBP'!O1268,'6. NCCF Autres (inclus)'!O1268)</f>
        <v>0</v>
      </c>
      <c r="P1268" s="392">
        <f>SUM('2. NCCF CAD'!P1268,'3. NCCF USD'!P1268,'4. NCCF EUR'!P1268,'5. NCCF GBP'!P1268,'6. NCCF Autres (inclus)'!P1268)</f>
        <v>0</v>
      </c>
      <c r="Q1268" s="396">
        <f>SUM('2. NCCF CAD'!Q1268,'3. NCCF USD'!Q1268,'4. NCCF EUR'!Q1268,'5. NCCF GBP'!Q1268,'6. NCCF Autres (inclus)'!Q1268)</f>
        <v>0</v>
      </c>
      <c r="R1268" s="392">
        <f>SUM('2. NCCF CAD'!R1268,'3. NCCF USD'!R1268,'4. NCCF EUR'!R1268,'5. NCCF GBP'!R1268,'6. NCCF Autres (inclus)'!R1268)</f>
        <v>0</v>
      </c>
      <c r="S1268" s="392">
        <f>SUM('2. NCCF CAD'!S1268,'3. NCCF USD'!S1268,'4. NCCF EUR'!S1268,'5. NCCF GBP'!S1268,'6. NCCF Autres (inclus)'!S1268)</f>
        <v>0</v>
      </c>
      <c r="T1268" s="388">
        <f>SUM('2. NCCF CAD'!T1268,'3. NCCF USD'!T1268,'4. NCCF EUR'!T1268,'5. NCCF GBP'!T1268,'6. NCCF Autres (inclus)'!T1268)</f>
        <v>0</v>
      </c>
      <c r="U1268" s="392">
        <f>SUM('2. NCCF CAD'!U1268,'3. NCCF USD'!U1268,'4. NCCF EUR'!U1268,'5. NCCF GBP'!U1268,'6. NCCF Autres (inclus)'!U1268)</f>
        <v>0</v>
      </c>
      <c r="V1268" s="393">
        <f>SUM('2. NCCF CAD'!V1268,'3. NCCF USD'!V1268,'4. NCCF EUR'!V1268,'5. NCCF GBP'!V1268,'6. NCCF Autres (inclus)'!V1268)</f>
        <v>0</v>
      </c>
      <c r="W1268" s="37">
        <f>SUM('2. NCCF CAD'!W1268,'3. NCCF USD'!W1268,'4. NCCF EUR'!W1268,'5. NCCF GBP'!W1268,'6. NCCF Autres (inclus)'!W1268)</f>
        <v>0</v>
      </c>
      <c r="Y1268"/>
    </row>
    <row r="1269" spans="1:25" x14ac:dyDescent="0.25">
      <c r="A1269" s="212"/>
      <c r="B1269" s="465"/>
      <c r="C1269" s="272"/>
      <c r="D1269" s="272" t="s">
        <v>90</v>
      </c>
      <c r="E1269" s="273"/>
      <c r="F1269" s="273"/>
      <c r="G1269" s="367">
        <f t="shared" ref="G1269:W1269" si="284">SUBTOTAL(9,G1270:G1272)</f>
        <v>0</v>
      </c>
      <c r="H1269" s="368">
        <f t="shared" si="284"/>
        <v>0</v>
      </c>
      <c r="I1269" s="369">
        <f t="shared" si="284"/>
        <v>0</v>
      </c>
      <c r="J1269" s="369">
        <f t="shared" si="284"/>
        <v>0</v>
      </c>
      <c r="K1269" s="370">
        <f t="shared" si="284"/>
        <v>0</v>
      </c>
      <c r="L1269" s="364">
        <f t="shared" si="284"/>
        <v>0</v>
      </c>
      <c r="M1269" s="364">
        <f t="shared" si="284"/>
        <v>0</v>
      </c>
      <c r="N1269" s="364">
        <f t="shared" si="284"/>
        <v>0</v>
      </c>
      <c r="O1269" s="364">
        <f t="shared" si="284"/>
        <v>0</v>
      </c>
      <c r="P1269" s="364">
        <f t="shared" si="284"/>
        <v>0</v>
      </c>
      <c r="Q1269" s="364">
        <f t="shared" si="284"/>
        <v>0</v>
      </c>
      <c r="R1269" s="364">
        <f t="shared" si="284"/>
        <v>0</v>
      </c>
      <c r="S1269" s="364">
        <f t="shared" si="284"/>
        <v>0</v>
      </c>
      <c r="T1269" s="364">
        <f t="shared" si="284"/>
        <v>0</v>
      </c>
      <c r="U1269" s="364">
        <f t="shared" si="284"/>
        <v>0</v>
      </c>
      <c r="V1269" s="364">
        <f t="shared" si="284"/>
        <v>0</v>
      </c>
      <c r="W1269" s="366">
        <f t="shared" si="284"/>
        <v>0</v>
      </c>
      <c r="Y1269"/>
    </row>
    <row r="1270" spans="1:25" outlineLevel="1" x14ac:dyDescent="0.25">
      <c r="A1270" s="212"/>
      <c r="B1270" s="465"/>
      <c r="C1270" s="272"/>
      <c r="D1270" s="272"/>
      <c r="E1270" s="273"/>
      <c r="F1270" s="274" t="s">
        <v>91</v>
      </c>
      <c r="G1270" s="394">
        <f>SUM('2. NCCF CAD'!G1270,'3. NCCF USD'!G1270,'4. NCCF EUR'!G1270,'5. NCCF GBP'!G1270,'6. NCCF Autres (inclus)'!G1270)</f>
        <v>0</v>
      </c>
      <c r="H1270" s="395">
        <f>SUM('2. NCCF CAD'!H1270,'3. NCCF USD'!H1270,'4. NCCF EUR'!H1270,'5. NCCF GBP'!H1270,'6. NCCF Autres (inclus)'!H1270)</f>
        <v>0</v>
      </c>
      <c r="I1270" s="389">
        <f>SUM('2. NCCF CAD'!I1270,'3. NCCF USD'!I1270,'4. NCCF EUR'!I1270,'5. NCCF GBP'!I1270,'6. NCCF Autres (inclus)'!I1270)</f>
        <v>0</v>
      </c>
      <c r="J1270" s="389">
        <f>SUM('2. NCCF CAD'!J1270,'3. NCCF USD'!J1270,'4. NCCF EUR'!J1270,'5. NCCF GBP'!J1270,'6. NCCF Autres (inclus)'!J1270)</f>
        <v>0</v>
      </c>
      <c r="K1270" s="436">
        <f>SUM('2. NCCF CAD'!K1270,'3. NCCF USD'!K1270,'4. NCCF EUR'!K1270,'5. NCCF GBP'!K1270,'6. NCCF Autres (inclus)'!K1270)</f>
        <v>0</v>
      </c>
      <c r="L1270" s="391">
        <f>SUM('2. NCCF CAD'!L1270,'3. NCCF USD'!L1270,'4. NCCF EUR'!L1270,'5. NCCF GBP'!L1270,'6. NCCF Autres (inclus)'!L1270)</f>
        <v>0</v>
      </c>
      <c r="M1270" s="396">
        <f>SUM('2. NCCF CAD'!M1270,'3. NCCF USD'!M1270,'4. NCCF EUR'!M1270,'5. NCCF GBP'!M1270,'6. NCCF Autres (inclus)'!M1270)</f>
        <v>0</v>
      </c>
      <c r="N1270" s="392">
        <f>SUM('2. NCCF CAD'!N1270,'3. NCCF USD'!N1270,'4. NCCF EUR'!N1270,'5. NCCF GBP'!N1270,'6. NCCF Autres (inclus)'!N1270)</f>
        <v>0</v>
      </c>
      <c r="O1270" s="388">
        <f>SUM('2. NCCF CAD'!O1270,'3. NCCF USD'!O1270,'4. NCCF EUR'!O1270,'5. NCCF GBP'!O1270,'6. NCCF Autres (inclus)'!O1270)</f>
        <v>0</v>
      </c>
      <c r="P1270" s="392">
        <f>SUM('2. NCCF CAD'!P1270,'3. NCCF USD'!P1270,'4. NCCF EUR'!P1270,'5. NCCF GBP'!P1270,'6. NCCF Autres (inclus)'!P1270)</f>
        <v>0</v>
      </c>
      <c r="Q1270" s="396">
        <f>SUM('2. NCCF CAD'!Q1270,'3. NCCF USD'!Q1270,'4. NCCF EUR'!Q1270,'5. NCCF GBP'!Q1270,'6. NCCF Autres (inclus)'!Q1270)</f>
        <v>0</v>
      </c>
      <c r="R1270" s="392">
        <f>SUM('2. NCCF CAD'!R1270,'3. NCCF USD'!R1270,'4. NCCF EUR'!R1270,'5. NCCF GBP'!R1270,'6. NCCF Autres (inclus)'!R1270)</f>
        <v>0</v>
      </c>
      <c r="S1270" s="392">
        <f>SUM('2. NCCF CAD'!S1270,'3. NCCF USD'!S1270,'4. NCCF EUR'!S1270,'5. NCCF GBP'!S1270,'6. NCCF Autres (inclus)'!S1270)</f>
        <v>0</v>
      </c>
      <c r="T1270" s="388">
        <f>SUM('2. NCCF CAD'!T1270,'3. NCCF USD'!T1270,'4. NCCF EUR'!T1270,'5. NCCF GBP'!T1270,'6. NCCF Autres (inclus)'!T1270)</f>
        <v>0</v>
      </c>
      <c r="U1270" s="392">
        <f>SUM('2. NCCF CAD'!U1270,'3. NCCF USD'!U1270,'4. NCCF EUR'!U1270,'5. NCCF GBP'!U1270,'6. NCCF Autres (inclus)'!U1270)</f>
        <v>0</v>
      </c>
      <c r="V1270" s="393">
        <f>SUM('2. NCCF CAD'!V1270,'3. NCCF USD'!V1270,'4. NCCF EUR'!V1270,'5. NCCF GBP'!V1270,'6. NCCF Autres (inclus)'!V1270)</f>
        <v>0</v>
      </c>
      <c r="W1270" s="37">
        <f>SUM('2. NCCF CAD'!W1270,'3. NCCF USD'!W1270,'4. NCCF EUR'!W1270,'5. NCCF GBP'!W1270,'6. NCCF Autres (inclus)'!W1270)</f>
        <v>0</v>
      </c>
      <c r="Y1270"/>
    </row>
    <row r="1271" spans="1:25" outlineLevel="1" x14ac:dyDescent="0.25">
      <c r="A1271" s="212"/>
      <c r="B1271" s="465"/>
      <c r="C1271" s="272"/>
      <c r="D1271" s="272"/>
      <c r="E1271" s="273"/>
      <c r="F1271" s="274" t="s">
        <v>92</v>
      </c>
      <c r="G1271" s="394">
        <f>SUM('2. NCCF CAD'!G1271,'3. NCCF USD'!G1271,'4. NCCF EUR'!G1271,'5. NCCF GBP'!G1271,'6. NCCF Autres (inclus)'!G1271)</f>
        <v>0</v>
      </c>
      <c r="H1271" s="395">
        <f>SUM('2. NCCF CAD'!H1271,'3. NCCF USD'!H1271,'4. NCCF EUR'!H1271,'5. NCCF GBP'!H1271,'6. NCCF Autres (inclus)'!H1271)</f>
        <v>0</v>
      </c>
      <c r="I1271" s="389">
        <f>SUM('2. NCCF CAD'!I1271,'3. NCCF USD'!I1271,'4. NCCF EUR'!I1271,'5. NCCF GBP'!I1271,'6. NCCF Autres (inclus)'!I1271)</f>
        <v>0</v>
      </c>
      <c r="J1271" s="389">
        <f>SUM('2. NCCF CAD'!J1271,'3. NCCF USD'!J1271,'4. NCCF EUR'!J1271,'5. NCCF GBP'!J1271,'6. NCCF Autres (inclus)'!J1271)</f>
        <v>0</v>
      </c>
      <c r="K1271" s="436">
        <f>SUM('2. NCCF CAD'!K1271,'3. NCCF USD'!K1271,'4. NCCF EUR'!K1271,'5. NCCF GBP'!K1271,'6. NCCF Autres (inclus)'!K1271)</f>
        <v>0</v>
      </c>
      <c r="L1271" s="391">
        <f>SUM('2. NCCF CAD'!L1271,'3. NCCF USD'!L1271,'4. NCCF EUR'!L1271,'5. NCCF GBP'!L1271,'6. NCCF Autres (inclus)'!L1271)</f>
        <v>0</v>
      </c>
      <c r="M1271" s="396">
        <f>SUM('2. NCCF CAD'!M1271,'3. NCCF USD'!M1271,'4. NCCF EUR'!M1271,'5. NCCF GBP'!M1271,'6. NCCF Autres (inclus)'!M1271)</f>
        <v>0</v>
      </c>
      <c r="N1271" s="392">
        <f>SUM('2. NCCF CAD'!N1271,'3. NCCF USD'!N1271,'4. NCCF EUR'!N1271,'5. NCCF GBP'!N1271,'6. NCCF Autres (inclus)'!N1271)</f>
        <v>0</v>
      </c>
      <c r="O1271" s="388">
        <f>SUM('2. NCCF CAD'!O1271,'3. NCCF USD'!O1271,'4. NCCF EUR'!O1271,'5. NCCF GBP'!O1271,'6. NCCF Autres (inclus)'!O1271)</f>
        <v>0</v>
      </c>
      <c r="P1271" s="392">
        <f>SUM('2. NCCF CAD'!P1271,'3. NCCF USD'!P1271,'4. NCCF EUR'!P1271,'5. NCCF GBP'!P1271,'6. NCCF Autres (inclus)'!P1271)</f>
        <v>0</v>
      </c>
      <c r="Q1271" s="396">
        <f>SUM('2. NCCF CAD'!Q1271,'3. NCCF USD'!Q1271,'4. NCCF EUR'!Q1271,'5. NCCF GBP'!Q1271,'6. NCCF Autres (inclus)'!Q1271)</f>
        <v>0</v>
      </c>
      <c r="R1271" s="392">
        <f>SUM('2. NCCF CAD'!R1271,'3. NCCF USD'!R1271,'4. NCCF EUR'!R1271,'5. NCCF GBP'!R1271,'6. NCCF Autres (inclus)'!R1271)</f>
        <v>0</v>
      </c>
      <c r="S1271" s="392">
        <f>SUM('2. NCCF CAD'!S1271,'3. NCCF USD'!S1271,'4. NCCF EUR'!S1271,'5. NCCF GBP'!S1271,'6. NCCF Autres (inclus)'!S1271)</f>
        <v>0</v>
      </c>
      <c r="T1271" s="388">
        <f>SUM('2. NCCF CAD'!T1271,'3. NCCF USD'!T1271,'4. NCCF EUR'!T1271,'5. NCCF GBP'!T1271,'6. NCCF Autres (inclus)'!T1271)</f>
        <v>0</v>
      </c>
      <c r="U1271" s="392">
        <f>SUM('2. NCCF CAD'!U1271,'3. NCCF USD'!U1271,'4. NCCF EUR'!U1271,'5. NCCF GBP'!U1271,'6. NCCF Autres (inclus)'!U1271)</f>
        <v>0</v>
      </c>
      <c r="V1271" s="393">
        <f>SUM('2. NCCF CAD'!V1271,'3. NCCF USD'!V1271,'4. NCCF EUR'!V1271,'5. NCCF GBP'!V1271,'6. NCCF Autres (inclus)'!V1271)</f>
        <v>0</v>
      </c>
      <c r="W1271" s="37">
        <f>SUM('2. NCCF CAD'!W1271,'3. NCCF USD'!W1271,'4. NCCF EUR'!W1271,'5. NCCF GBP'!W1271,'6. NCCF Autres (inclus)'!W1271)</f>
        <v>0</v>
      </c>
      <c r="Y1271"/>
    </row>
    <row r="1272" spans="1:25" outlineLevel="1" x14ac:dyDescent="0.25">
      <c r="A1272" s="212"/>
      <c r="B1272" s="465"/>
      <c r="C1272" s="272"/>
      <c r="D1272" s="272"/>
      <c r="E1272" s="273"/>
      <c r="F1272" s="274" t="s">
        <v>93</v>
      </c>
      <c r="G1272" s="394">
        <f>SUM('2. NCCF CAD'!G1272,'3. NCCF USD'!G1272,'4. NCCF EUR'!G1272,'5. NCCF GBP'!G1272,'6. NCCF Autres (inclus)'!G1272)</f>
        <v>0</v>
      </c>
      <c r="H1272" s="395">
        <f>SUM('2. NCCF CAD'!H1272,'3. NCCF USD'!H1272,'4. NCCF EUR'!H1272,'5. NCCF GBP'!H1272,'6. NCCF Autres (inclus)'!H1272)</f>
        <v>0</v>
      </c>
      <c r="I1272" s="389">
        <f>SUM('2. NCCF CAD'!I1272,'3. NCCF USD'!I1272,'4. NCCF EUR'!I1272,'5. NCCF GBP'!I1272,'6. NCCF Autres (inclus)'!I1272)</f>
        <v>0</v>
      </c>
      <c r="J1272" s="389">
        <f>SUM('2. NCCF CAD'!J1272,'3. NCCF USD'!J1272,'4. NCCF EUR'!J1272,'5. NCCF GBP'!J1272,'6. NCCF Autres (inclus)'!J1272)</f>
        <v>0</v>
      </c>
      <c r="K1272" s="436">
        <f>SUM('2. NCCF CAD'!K1272,'3. NCCF USD'!K1272,'4. NCCF EUR'!K1272,'5. NCCF GBP'!K1272,'6. NCCF Autres (inclus)'!K1272)</f>
        <v>0</v>
      </c>
      <c r="L1272" s="391">
        <f>SUM('2. NCCF CAD'!L1272,'3. NCCF USD'!L1272,'4. NCCF EUR'!L1272,'5. NCCF GBP'!L1272,'6. NCCF Autres (inclus)'!L1272)</f>
        <v>0</v>
      </c>
      <c r="M1272" s="396">
        <f>SUM('2. NCCF CAD'!M1272,'3. NCCF USD'!M1272,'4. NCCF EUR'!M1272,'5. NCCF GBP'!M1272,'6. NCCF Autres (inclus)'!M1272)</f>
        <v>0</v>
      </c>
      <c r="N1272" s="392">
        <f>SUM('2. NCCF CAD'!N1272,'3. NCCF USD'!N1272,'4. NCCF EUR'!N1272,'5. NCCF GBP'!N1272,'6. NCCF Autres (inclus)'!N1272)</f>
        <v>0</v>
      </c>
      <c r="O1272" s="388">
        <f>SUM('2. NCCF CAD'!O1272,'3. NCCF USD'!O1272,'4. NCCF EUR'!O1272,'5. NCCF GBP'!O1272,'6. NCCF Autres (inclus)'!O1272)</f>
        <v>0</v>
      </c>
      <c r="P1272" s="392">
        <f>SUM('2. NCCF CAD'!P1272,'3. NCCF USD'!P1272,'4. NCCF EUR'!P1272,'5. NCCF GBP'!P1272,'6. NCCF Autres (inclus)'!P1272)</f>
        <v>0</v>
      </c>
      <c r="Q1272" s="396">
        <f>SUM('2. NCCF CAD'!Q1272,'3. NCCF USD'!Q1272,'4. NCCF EUR'!Q1272,'5. NCCF GBP'!Q1272,'6. NCCF Autres (inclus)'!Q1272)</f>
        <v>0</v>
      </c>
      <c r="R1272" s="392">
        <f>SUM('2. NCCF CAD'!R1272,'3. NCCF USD'!R1272,'4. NCCF EUR'!R1272,'5. NCCF GBP'!R1272,'6. NCCF Autres (inclus)'!R1272)</f>
        <v>0</v>
      </c>
      <c r="S1272" s="392">
        <f>SUM('2. NCCF CAD'!S1272,'3. NCCF USD'!S1272,'4. NCCF EUR'!S1272,'5. NCCF GBP'!S1272,'6. NCCF Autres (inclus)'!S1272)</f>
        <v>0</v>
      </c>
      <c r="T1272" s="388">
        <f>SUM('2. NCCF CAD'!T1272,'3. NCCF USD'!T1272,'4. NCCF EUR'!T1272,'5. NCCF GBP'!T1272,'6. NCCF Autres (inclus)'!T1272)</f>
        <v>0</v>
      </c>
      <c r="U1272" s="392">
        <f>SUM('2. NCCF CAD'!U1272,'3. NCCF USD'!U1272,'4. NCCF EUR'!U1272,'5. NCCF GBP'!U1272,'6. NCCF Autres (inclus)'!U1272)</f>
        <v>0</v>
      </c>
      <c r="V1272" s="393">
        <f>SUM('2. NCCF CAD'!V1272,'3. NCCF USD'!V1272,'4. NCCF EUR'!V1272,'5. NCCF GBP'!V1272,'6. NCCF Autres (inclus)'!V1272)</f>
        <v>0</v>
      </c>
      <c r="W1272" s="37">
        <f>SUM('2. NCCF CAD'!W1272,'3. NCCF USD'!W1272,'4. NCCF EUR'!W1272,'5. NCCF GBP'!W1272,'6. NCCF Autres (inclus)'!W1272)</f>
        <v>0</v>
      </c>
      <c r="Y1272"/>
    </row>
    <row r="1273" spans="1:25" x14ac:dyDescent="0.25">
      <c r="A1273" s="212"/>
      <c r="B1273" s="465"/>
      <c r="C1273" s="275"/>
      <c r="D1273" s="272" t="s">
        <v>94</v>
      </c>
      <c r="E1273" s="273"/>
      <c r="F1273" s="273"/>
      <c r="G1273" s="367">
        <f t="shared" ref="G1273:W1273" si="285">SUBTOTAL(9,G1274:G1275)</f>
        <v>0</v>
      </c>
      <c r="H1273" s="368">
        <f t="shared" si="285"/>
        <v>0</v>
      </c>
      <c r="I1273" s="369">
        <f t="shared" si="285"/>
        <v>0</v>
      </c>
      <c r="J1273" s="369">
        <f t="shared" si="285"/>
        <v>0</v>
      </c>
      <c r="K1273" s="370">
        <f t="shared" si="285"/>
        <v>0</v>
      </c>
      <c r="L1273" s="364">
        <f t="shared" si="285"/>
        <v>0</v>
      </c>
      <c r="M1273" s="364">
        <f t="shared" si="285"/>
        <v>0</v>
      </c>
      <c r="N1273" s="364">
        <f t="shared" si="285"/>
        <v>0</v>
      </c>
      <c r="O1273" s="364">
        <f t="shared" si="285"/>
        <v>0</v>
      </c>
      <c r="P1273" s="364">
        <f t="shared" si="285"/>
        <v>0</v>
      </c>
      <c r="Q1273" s="364">
        <f t="shared" si="285"/>
        <v>0</v>
      </c>
      <c r="R1273" s="364">
        <f t="shared" si="285"/>
        <v>0</v>
      </c>
      <c r="S1273" s="364">
        <f t="shared" si="285"/>
        <v>0</v>
      </c>
      <c r="T1273" s="364">
        <f t="shared" si="285"/>
        <v>0</v>
      </c>
      <c r="U1273" s="364">
        <f t="shared" si="285"/>
        <v>0</v>
      </c>
      <c r="V1273" s="364">
        <f t="shared" si="285"/>
        <v>0</v>
      </c>
      <c r="W1273" s="366">
        <f t="shared" si="285"/>
        <v>0</v>
      </c>
      <c r="Y1273"/>
    </row>
    <row r="1274" spans="1:25" outlineLevel="1" x14ac:dyDescent="0.25">
      <c r="A1274" s="212"/>
      <c r="B1274" s="465"/>
      <c r="C1274" s="272"/>
      <c r="D1274" s="272"/>
      <c r="E1274" s="273"/>
      <c r="F1274" s="274" t="s">
        <v>95</v>
      </c>
      <c r="G1274" s="394">
        <f>SUM('2. NCCF CAD'!G1274,'3. NCCF USD'!G1274,'4. NCCF EUR'!G1274,'5. NCCF GBP'!G1274,'6. NCCF Autres (inclus)'!G1274)</f>
        <v>0</v>
      </c>
      <c r="H1274" s="395">
        <f>SUM('2. NCCF CAD'!H1274,'3. NCCF USD'!H1274,'4. NCCF EUR'!H1274,'5. NCCF GBP'!H1274,'6. NCCF Autres (inclus)'!H1274)</f>
        <v>0</v>
      </c>
      <c r="I1274" s="389">
        <f>SUM('2. NCCF CAD'!I1274,'3. NCCF USD'!I1274,'4. NCCF EUR'!I1274,'5. NCCF GBP'!I1274,'6. NCCF Autres (inclus)'!I1274)</f>
        <v>0</v>
      </c>
      <c r="J1274" s="389">
        <f>SUM('2. NCCF CAD'!J1274,'3. NCCF USD'!J1274,'4. NCCF EUR'!J1274,'5. NCCF GBP'!J1274,'6. NCCF Autres (inclus)'!J1274)</f>
        <v>0</v>
      </c>
      <c r="K1274" s="436">
        <f>SUM('2. NCCF CAD'!K1274,'3. NCCF USD'!K1274,'4. NCCF EUR'!K1274,'5. NCCF GBP'!K1274,'6. NCCF Autres (inclus)'!K1274)</f>
        <v>0</v>
      </c>
      <c r="L1274" s="391">
        <f>SUM('2. NCCF CAD'!L1274,'3. NCCF USD'!L1274,'4. NCCF EUR'!L1274,'5. NCCF GBP'!L1274,'6. NCCF Autres (inclus)'!L1274)</f>
        <v>0</v>
      </c>
      <c r="M1274" s="396">
        <f>SUM('2. NCCF CAD'!M1274,'3. NCCF USD'!M1274,'4. NCCF EUR'!M1274,'5. NCCF GBP'!M1274,'6. NCCF Autres (inclus)'!M1274)</f>
        <v>0</v>
      </c>
      <c r="N1274" s="392">
        <f>SUM('2. NCCF CAD'!N1274,'3. NCCF USD'!N1274,'4. NCCF EUR'!N1274,'5. NCCF GBP'!N1274,'6. NCCF Autres (inclus)'!N1274)</f>
        <v>0</v>
      </c>
      <c r="O1274" s="388">
        <f>SUM('2. NCCF CAD'!O1274,'3. NCCF USD'!O1274,'4. NCCF EUR'!O1274,'5. NCCF GBP'!O1274,'6. NCCF Autres (inclus)'!O1274)</f>
        <v>0</v>
      </c>
      <c r="P1274" s="392">
        <f>SUM('2. NCCF CAD'!P1274,'3. NCCF USD'!P1274,'4. NCCF EUR'!P1274,'5. NCCF GBP'!P1274,'6. NCCF Autres (inclus)'!P1274)</f>
        <v>0</v>
      </c>
      <c r="Q1274" s="396">
        <f>SUM('2. NCCF CAD'!Q1274,'3. NCCF USD'!Q1274,'4. NCCF EUR'!Q1274,'5. NCCF GBP'!Q1274,'6. NCCF Autres (inclus)'!Q1274)</f>
        <v>0</v>
      </c>
      <c r="R1274" s="392">
        <f>SUM('2. NCCF CAD'!R1274,'3. NCCF USD'!R1274,'4. NCCF EUR'!R1274,'5. NCCF GBP'!R1274,'6. NCCF Autres (inclus)'!R1274)</f>
        <v>0</v>
      </c>
      <c r="S1274" s="392">
        <f>SUM('2. NCCF CAD'!S1274,'3. NCCF USD'!S1274,'4. NCCF EUR'!S1274,'5. NCCF GBP'!S1274,'6. NCCF Autres (inclus)'!S1274)</f>
        <v>0</v>
      </c>
      <c r="T1274" s="388">
        <f>SUM('2. NCCF CAD'!T1274,'3. NCCF USD'!T1274,'4. NCCF EUR'!T1274,'5. NCCF GBP'!T1274,'6. NCCF Autres (inclus)'!T1274)</f>
        <v>0</v>
      </c>
      <c r="U1274" s="392">
        <f>SUM('2. NCCF CAD'!U1274,'3. NCCF USD'!U1274,'4. NCCF EUR'!U1274,'5. NCCF GBP'!U1274,'6. NCCF Autres (inclus)'!U1274)</f>
        <v>0</v>
      </c>
      <c r="V1274" s="393">
        <f>SUM('2. NCCF CAD'!V1274,'3. NCCF USD'!V1274,'4. NCCF EUR'!V1274,'5. NCCF GBP'!V1274,'6. NCCF Autres (inclus)'!V1274)</f>
        <v>0</v>
      </c>
      <c r="W1274" s="37">
        <f>SUM('2. NCCF CAD'!W1274,'3. NCCF USD'!W1274,'4. NCCF EUR'!W1274,'5. NCCF GBP'!W1274,'6. NCCF Autres (inclus)'!W1274)</f>
        <v>0</v>
      </c>
      <c r="Y1274"/>
    </row>
    <row r="1275" spans="1:25" outlineLevel="1" x14ac:dyDescent="0.25">
      <c r="A1275" s="212"/>
      <c r="B1275" s="465"/>
      <c r="C1275" s="272"/>
      <c r="D1275" s="272"/>
      <c r="E1275" s="273"/>
      <c r="F1275" s="274" t="s">
        <v>96</v>
      </c>
      <c r="G1275" s="394">
        <f>SUM('2. NCCF CAD'!G1275,'3. NCCF USD'!G1275,'4. NCCF EUR'!G1275,'5. NCCF GBP'!G1275,'6. NCCF Autres (inclus)'!G1275)</f>
        <v>0</v>
      </c>
      <c r="H1275" s="395">
        <f>SUM('2. NCCF CAD'!H1275,'3. NCCF USD'!H1275,'4. NCCF EUR'!H1275,'5. NCCF GBP'!H1275,'6. NCCF Autres (inclus)'!H1275)</f>
        <v>0</v>
      </c>
      <c r="I1275" s="389">
        <f>SUM('2. NCCF CAD'!I1275,'3. NCCF USD'!I1275,'4. NCCF EUR'!I1275,'5. NCCF GBP'!I1275,'6. NCCF Autres (inclus)'!I1275)</f>
        <v>0</v>
      </c>
      <c r="J1275" s="389">
        <f>SUM('2. NCCF CAD'!J1275,'3. NCCF USD'!J1275,'4. NCCF EUR'!J1275,'5. NCCF GBP'!J1275,'6. NCCF Autres (inclus)'!J1275)</f>
        <v>0</v>
      </c>
      <c r="K1275" s="436">
        <f>SUM('2. NCCF CAD'!K1275,'3. NCCF USD'!K1275,'4. NCCF EUR'!K1275,'5. NCCF GBP'!K1275,'6. NCCF Autres (inclus)'!K1275)</f>
        <v>0</v>
      </c>
      <c r="L1275" s="391">
        <f>SUM('2. NCCF CAD'!L1275,'3. NCCF USD'!L1275,'4. NCCF EUR'!L1275,'5. NCCF GBP'!L1275,'6. NCCF Autres (inclus)'!L1275)</f>
        <v>0</v>
      </c>
      <c r="M1275" s="392">
        <f>SUM('2. NCCF CAD'!M1275,'3. NCCF USD'!M1275,'4. NCCF EUR'!M1275,'5. NCCF GBP'!M1275,'6. NCCF Autres (inclus)'!M1275)</f>
        <v>0</v>
      </c>
      <c r="N1275" s="412">
        <f>SUM('2. NCCF CAD'!N1275,'3. NCCF USD'!N1275,'4. NCCF EUR'!N1275,'5. NCCF GBP'!N1275,'6. NCCF Autres (inclus)'!N1275)</f>
        <v>0</v>
      </c>
      <c r="O1275" s="392">
        <f>SUM('2. NCCF CAD'!O1275,'3. NCCF USD'!O1275,'4. NCCF EUR'!O1275,'5. NCCF GBP'!O1275,'6. NCCF Autres (inclus)'!O1275)</f>
        <v>0</v>
      </c>
      <c r="P1275" s="392">
        <f>SUM('2. NCCF CAD'!P1275,'3. NCCF USD'!P1275,'4. NCCF EUR'!P1275,'5. NCCF GBP'!P1275,'6. NCCF Autres (inclus)'!P1275)</f>
        <v>0</v>
      </c>
      <c r="Q1275" s="392">
        <f>SUM('2. NCCF CAD'!Q1275,'3. NCCF USD'!Q1275,'4. NCCF EUR'!Q1275,'5. NCCF GBP'!Q1275,'6. NCCF Autres (inclus)'!Q1275)</f>
        <v>0</v>
      </c>
      <c r="R1275" s="412">
        <f>SUM('2. NCCF CAD'!R1275,'3. NCCF USD'!R1275,'4. NCCF EUR'!R1275,'5. NCCF GBP'!R1275,'6. NCCF Autres (inclus)'!R1275)</f>
        <v>0</v>
      </c>
      <c r="S1275" s="412">
        <f>SUM('2. NCCF CAD'!S1275,'3. NCCF USD'!S1275,'4. NCCF EUR'!S1275,'5. NCCF GBP'!S1275,'6. NCCF Autres (inclus)'!S1275)</f>
        <v>0</v>
      </c>
      <c r="T1275" s="392">
        <f>SUM('2. NCCF CAD'!T1275,'3. NCCF USD'!T1275,'4. NCCF EUR'!T1275,'5. NCCF GBP'!T1275,'6. NCCF Autres (inclus)'!T1275)</f>
        <v>0</v>
      </c>
      <c r="U1275" s="392">
        <f>SUM('2. NCCF CAD'!U1275,'3. NCCF USD'!U1275,'4. NCCF EUR'!U1275,'5. NCCF GBP'!U1275,'6. NCCF Autres (inclus)'!U1275)</f>
        <v>0</v>
      </c>
      <c r="V1275" s="393">
        <f>SUM('2. NCCF CAD'!V1275,'3. NCCF USD'!V1275,'4. NCCF EUR'!V1275,'5. NCCF GBP'!V1275,'6. NCCF Autres (inclus)'!V1275)</f>
        <v>0</v>
      </c>
      <c r="W1275" s="37">
        <f>SUM('2. NCCF CAD'!W1275,'3. NCCF USD'!W1275,'4. NCCF EUR'!W1275,'5. NCCF GBP'!W1275,'6. NCCF Autres (inclus)'!W1275)</f>
        <v>0</v>
      </c>
      <c r="Y1275"/>
    </row>
    <row r="1276" spans="1:25" x14ac:dyDescent="0.25">
      <c r="A1276" s="212"/>
      <c r="B1276" s="465"/>
      <c r="C1276" s="272" t="s">
        <v>259</v>
      </c>
      <c r="D1276" s="275"/>
      <c r="E1276" s="275"/>
      <c r="F1276" s="273"/>
      <c r="G1276" s="367"/>
      <c r="H1276" s="369"/>
      <c r="I1276" s="369"/>
      <c r="J1276" s="369"/>
      <c r="K1276" s="369"/>
      <c r="L1276" s="363"/>
      <c r="M1276" s="364"/>
      <c r="N1276" s="364"/>
      <c r="O1276" s="364"/>
      <c r="P1276" s="364"/>
      <c r="Q1276" s="364"/>
      <c r="R1276" s="364"/>
      <c r="S1276" s="364"/>
      <c r="T1276" s="364"/>
      <c r="U1276" s="364"/>
      <c r="V1276" s="365"/>
      <c r="W1276" s="366"/>
      <c r="Y1276"/>
    </row>
    <row r="1277" spans="1:25" x14ac:dyDescent="0.25">
      <c r="A1277" s="212"/>
      <c r="B1277" s="465"/>
      <c r="C1277" s="272"/>
      <c r="D1277" s="276" t="s">
        <v>20</v>
      </c>
      <c r="E1277" s="273"/>
      <c r="F1277" s="273"/>
      <c r="G1277" s="367"/>
      <c r="H1277" s="369"/>
      <c r="I1277" s="369"/>
      <c r="J1277" s="369"/>
      <c r="K1277" s="369"/>
      <c r="L1277" s="363"/>
      <c r="M1277" s="364"/>
      <c r="N1277" s="364"/>
      <c r="O1277" s="364"/>
      <c r="P1277" s="364"/>
      <c r="Q1277" s="364"/>
      <c r="R1277" s="364"/>
      <c r="S1277" s="364"/>
      <c r="T1277" s="364"/>
      <c r="U1277" s="364"/>
      <c r="V1277" s="365"/>
      <c r="W1277" s="366"/>
      <c r="Y1277"/>
    </row>
    <row r="1278" spans="1:25" x14ac:dyDescent="0.25">
      <c r="A1278" s="212"/>
      <c r="B1278" s="465"/>
      <c r="C1278" s="272"/>
      <c r="D1278" s="272"/>
      <c r="E1278" s="273" t="s">
        <v>21</v>
      </c>
      <c r="F1278" s="273"/>
      <c r="G1278" s="367">
        <f>SUBTOTAL(9,G1279:G1282)</f>
        <v>0</v>
      </c>
      <c r="H1278" s="368">
        <f>SUBTOTAL(9,H1279:H1282)</f>
        <v>0</v>
      </c>
      <c r="I1278" s="369"/>
      <c r="J1278" s="369"/>
      <c r="K1278" s="370"/>
      <c r="L1278" s="364"/>
      <c r="M1278" s="364"/>
      <c r="N1278" s="364"/>
      <c r="O1278" s="364"/>
      <c r="P1278" s="364"/>
      <c r="Q1278" s="364"/>
      <c r="R1278" s="364"/>
      <c r="S1278" s="364"/>
      <c r="T1278" s="364"/>
      <c r="U1278" s="364"/>
      <c r="V1278" s="365"/>
      <c r="W1278" s="366">
        <f>SUBTOTAL(9,W1279:W1282)</f>
        <v>0</v>
      </c>
      <c r="Y1278"/>
    </row>
    <row r="1279" spans="1:25" outlineLevel="1" x14ac:dyDescent="0.25">
      <c r="A1279" s="212"/>
      <c r="B1279" s="465"/>
      <c r="C1279" s="272"/>
      <c r="D1279" s="272"/>
      <c r="E1279" s="273"/>
      <c r="F1279" s="274" t="s">
        <v>22</v>
      </c>
      <c r="G1279" s="394">
        <f>SUM('2. NCCF CAD'!G1279,'3. NCCF USD'!G1279,'4. NCCF EUR'!G1279,'5. NCCF GBP'!G1279,'6. NCCF Autres (inclus)'!G1279)</f>
        <v>0</v>
      </c>
      <c r="H1279" s="395">
        <f>SUM('2. NCCF CAD'!H1279,'3. NCCF USD'!H1279,'4. NCCF EUR'!H1279,'5. NCCF GBP'!H1279,'6. NCCF Autres (inclus)'!H1279)</f>
        <v>0</v>
      </c>
      <c r="I1279" s="369"/>
      <c r="J1279" s="369"/>
      <c r="K1279" s="370"/>
      <c r="L1279" s="364"/>
      <c r="M1279" s="364"/>
      <c r="N1279" s="364"/>
      <c r="O1279" s="364"/>
      <c r="P1279" s="364"/>
      <c r="Q1279" s="364"/>
      <c r="R1279" s="364"/>
      <c r="S1279" s="364"/>
      <c r="T1279" s="364"/>
      <c r="U1279" s="364"/>
      <c r="V1279" s="364"/>
      <c r="W1279" s="37">
        <f>SUM('2. NCCF CAD'!W1279,'3. NCCF USD'!W1279,'4. NCCF EUR'!W1279,'5. NCCF GBP'!W1279,'6. NCCF Autres (inclus)'!W1279)</f>
        <v>0</v>
      </c>
      <c r="Y1279"/>
    </row>
    <row r="1280" spans="1:25" outlineLevel="1" x14ac:dyDescent="0.25">
      <c r="A1280" s="212"/>
      <c r="B1280" s="465"/>
      <c r="C1280" s="272"/>
      <c r="D1280" s="272"/>
      <c r="E1280" s="273"/>
      <c r="F1280" s="274" t="s">
        <v>23</v>
      </c>
      <c r="G1280" s="394">
        <f>SUM('2. NCCF CAD'!G1280,'3. NCCF USD'!G1280,'4. NCCF EUR'!G1280,'5. NCCF GBP'!G1280,'6. NCCF Autres (inclus)'!G1280)</f>
        <v>0</v>
      </c>
      <c r="H1280" s="395">
        <f>SUM('2. NCCF CAD'!H1280,'3. NCCF USD'!H1280,'4. NCCF EUR'!H1280,'5. NCCF GBP'!H1280,'6. NCCF Autres (inclus)'!H1280)</f>
        <v>0</v>
      </c>
      <c r="I1280" s="369"/>
      <c r="J1280" s="369"/>
      <c r="K1280" s="370"/>
      <c r="L1280" s="364"/>
      <c r="M1280" s="364"/>
      <c r="N1280" s="364"/>
      <c r="O1280" s="364"/>
      <c r="P1280" s="364"/>
      <c r="Q1280" s="364"/>
      <c r="R1280" s="364"/>
      <c r="S1280" s="364"/>
      <c r="T1280" s="364"/>
      <c r="U1280" s="364"/>
      <c r="V1280" s="364"/>
      <c r="W1280" s="37">
        <f>SUM('2. NCCF CAD'!W1280,'3. NCCF USD'!W1280,'4. NCCF EUR'!W1280,'5. NCCF GBP'!W1280,'6. NCCF Autres (inclus)'!W1280)</f>
        <v>0</v>
      </c>
      <c r="Y1280"/>
    </row>
    <row r="1281" spans="1:25" outlineLevel="1" x14ac:dyDescent="0.25">
      <c r="A1281" s="212"/>
      <c r="B1281" s="465"/>
      <c r="C1281" s="272"/>
      <c r="D1281" s="272"/>
      <c r="E1281" s="273"/>
      <c r="F1281" s="274" t="s">
        <v>24</v>
      </c>
      <c r="G1281" s="394">
        <f>SUM('2. NCCF CAD'!G1281,'3. NCCF USD'!G1281,'4. NCCF EUR'!G1281,'5. NCCF GBP'!G1281,'6. NCCF Autres (inclus)'!G1281)</f>
        <v>0</v>
      </c>
      <c r="H1281" s="395">
        <f>SUM('2. NCCF CAD'!H1281,'3. NCCF USD'!H1281,'4. NCCF EUR'!H1281,'5. NCCF GBP'!H1281,'6. NCCF Autres (inclus)'!H1281)</f>
        <v>0</v>
      </c>
      <c r="I1281" s="369"/>
      <c r="J1281" s="369"/>
      <c r="K1281" s="370"/>
      <c r="L1281" s="364"/>
      <c r="M1281" s="364"/>
      <c r="N1281" s="364"/>
      <c r="O1281" s="364"/>
      <c r="P1281" s="364"/>
      <c r="Q1281" s="364"/>
      <c r="R1281" s="364"/>
      <c r="S1281" s="364"/>
      <c r="T1281" s="364"/>
      <c r="U1281" s="364"/>
      <c r="V1281" s="364"/>
      <c r="W1281" s="37">
        <f>SUM('2. NCCF CAD'!W1281,'3. NCCF USD'!W1281,'4. NCCF EUR'!W1281,'5. NCCF GBP'!W1281,'6. NCCF Autres (inclus)'!W1281)</f>
        <v>0</v>
      </c>
      <c r="Y1281"/>
    </row>
    <row r="1282" spans="1:25" outlineLevel="1" x14ac:dyDescent="0.25">
      <c r="A1282" s="212"/>
      <c r="B1282" s="465"/>
      <c r="C1282" s="272"/>
      <c r="D1282" s="272"/>
      <c r="E1282" s="273"/>
      <c r="F1282" s="274" t="s">
        <v>25</v>
      </c>
      <c r="G1282" s="394">
        <f>SUM('2. NCCF CAD'!G1282,'3. NCCF USD'!G1282,'4. NCCF EUR'!G1282,'5. NCCF GBP'!G1282,'6. NCCF Autres (inclus)'!G1282)</f>
        <v>0</v>
      </c>
      <c r="H1282" s="395">
        <f>SUM('2. NCCF CAD'!H1282,'3. NCCF USD'!H1282,'4. NCCF EUR'!H1282,'5. NCCF GBP'!H1282,'6. NCCF Autres (inclus)'!H1282)</f>
        <v>0</v>
      </c>
      <c r="I1282" s="369"/>
      <c r="J1282" s="369"/>
      <c r="K1282" s="370"/>
      <c r="L1282" s="364"/>
      <c r="M1282" s="364"/>
      <c r="N1282" s="364"/>
      <c r="O1282" s="364"/>
      <c r="P1282" s="364"/>
      <c r="Q1282" s="364"/>
      <c r="R1282" s="364"/>
      <c r="S1282" s="364"/>
      <c r="T1282" s="364"/>
      <c r="U1282" s="364"/>
      <c r="V1282" s="364"/>
      <c r="W1282" s="37">
        <f>SUM('2. NCCF CAD'!W1282,'3. NCCF USD'!W1282,'4. NCCF EUR'!W1282,'5. NCCF GBP'!W1282,'6. NCCF Autres (inclus)'!W1282)</f>
        <v>0</v>
      </c>
      <c r="Y1282"/>
    </row>
    <row r="1283" spans="1:25" x14ac:dyDescent="0.25">
      <c r="A1283" s="212"/>
      <c r="B1283" s="465"/>
      <c r="C1283" s="272"/>
      <c r="D1283" s="272"/>
      <c r="E1283" s="273" t="s">
        <v>26</v>
      </c>
      <c r="F1283" s="273"/>
      <c r="G1283" s="367">
        <f>SUBTOTAL(9,G1284:G1287)</f>
        <v>0</v>
      </c>
      <c r="H1283" s="368">
        <f>SUBTOTAL(9,H1284:H1287)</f>
        <v>0</v>
      </c>
      <c r="I1283" s="369"/>
      <c r="J1283" s="369"/>
      <c r="K1283" s="370"/>
      <c r="L1283" s="364"/>
      <c r="M1283" s="364"/>
      <c r="N1283" s="364"/>
      <c r="O1283" s="364"/>
      <c r="P1283" s="364"/>
      <c r="Q1283" s="364"/>
      <c r="R1283" s="364"/>
      <c r="S1283" s="364"/>
      <c r="T1283" s="364"/>
      <c r="U1283" s="364"/>
      <c r="V1283" s="364"/>
      <c r="W1283" s="366">
        <f>SUBTOTAL(9,W1284:W1287)</f>
        <v>0</v>
      </c>
      <c r="Y1283"/>
    </row>
    <row r="1284" spans="1:25" outlineLevel="1" x14ac:dyDescent="0.25">
      <c r="A1284" s="212"/>
      <c r="B1284" s="465"/>
      <c r="C1284" s="272"/>
      <c r="D1284" s="272"/>
      <c r="E1284" s="273"/>
      <c r="F1284" s="274" t="s">
        <v>27</v>
      </c>
      <c r="G1284" s="394">
        <f>SUM('2. NCCF CAD'!G1284,'3. NCCF USD'!G1284,'4. NCCF EUR'!G1284,'5. NCCF GBP'!G1284,'6. NCCF Autres (inclus)'!G1284)</f>
        <v>0</v>
      </c>
      <c r="H1284" s="395">
        <f>SUM('2. NCCF CAD'!H1284,'3. NCCF USD'!H1284,'4. NCCF EUR'!H1284,'5. NCCF GBP'!H1284,'6. NCCF Autres (inclus)'!H1284)</f>
        <v>0</v>
      </c>
      <c r="I1284" s="369"/>
      <c r="J1284" s="369"/>
      <c r="K1284" s="370"/>
      <c r="L1284" s="364"/>
      <c r="M1284" s="364"/>
      <c r="N1284" s="364"/>
      <c r="O1284" s="364"/>
      <c r="P1284" s="364"/>
      <c r="Q1284" s="364"/>
      <c r="R1284" s="364"/>
      <c r="S1284" s="364"/>
      <c r="T1284" s="364"/>
      <c r="U1284" s="364"/>
      <c r="V1284" s="364"/>
      <c r="W1284" s="37">
        <f>SUM('2. NCCF CAD'!W1284,'3. NCCF USD'!W1284,'4. NCCF EUR'!W1284,'5. NCCF GBP'!W1284,'6. NCCF Autres (inclus)'!W1284)</f>
        <v>0</v>
      </c>
      <c r="Y1284"/>
    </row>
    <row r="1285" spans="1:25" outlineLevel="1" x14ac:dyDescent="0.25">
      <c r="A1285" s="212"/>
      <c r="B1285" s="465"/>
      <c r="C1285" s="272"/>
      <c r="D1285" s="272"/>
      <c r="E1285" s="273"/>
      <c r="F1285" s="274" t="s">
        <v>28</v>
      </c>
      <c r="G1285" s="394">
        <f>SUM('2. NCCF CAD'!G1285,'3. NCCF USD'!G1285,'4. NCCF EUR'!G1285,'5. NCCF GBP'!G1285,'6. NCCF Autres (inclus)'!G1285)</f>
        <v>0</v>
      </c>
      <c r="H1285" s="395">
        <f>SUM('2. NCCF CAD'!H1285,'3. NCCF USD'!H1285,'4. NCCF EUR'!H1285,'5. NCCF GBP'!H1285,'6. NCCF Autres (inclus)'!H1285)</f>
        <v>0</v>
      </c>
      <c r="I1285" s="369"/>
      <c r="J1285" s="369"/>
      <c r="K1285" s="370"/>
      <c r="L1285" s="364"/>
      <c r="M1285" s="364"/>
      <c r="N1285" s="364"/>
      <c r="O1285" s="364"/>
      <c r="P1285" s="364"/>
      <c r="Q1285" s="364"/>
      <c r="R1285" s="364"/>
      <c r="S1285" s="364"/>
      <c r="T1285" s="364"/>
      <c r="U1285" s="364"/>
      <c r="V1285" s="364"/>
      <c r="W1285" s="37">
        <f>SUM('2. NCCF CAD'!W1285,'3. NCCF USD'!W1285,'4. NCCF EUR'!W1285,'5. NCCF GBP'!W1285,'6. NCCF Autres (inclus)'!W1285)</f>
        <v>0</v>
      </c>
      <c r="Y1285"/>
    </row>
    <row r="1286" spans="1:25" outlineLevel="1" x14ac:dyDescent="0.25">
      <c r="A1286" s="212"/>
      <c r="B1286" s="465"/>
      <c r="C1286" s="272"/>
      <c r="D1286" s="272"/>
      <c r="E1286" s="273"/>
      <c r="F1286" s="274" t="s">
        <v>29</v>
      </c>
      <c r="G1286" s="394">
        <f>SUM('2. NCCF CAD'!G1286,'3. NCCF USD'!G1286,'4. NCCF EUR'!G1286,'5. NCCF GBP'!G1286,'6. NCCF Autres (inclus)'!G1286)</f>
        <v>0</v>
      </c>
      <c r="H1286" s="395">
        <f>SUM('2. NCCF CAD'!H1286,'3. NCCF USD'!H1286,'4. NCCF EUR'!H1286,'5. NCCF GBP'!H1286,'6. NCCF Autres (inclus)'!H1286)</f>
        <v>0</v>
      </c>
      <c r="I1286" s="369"/>
      <c r="J1286" s="369"/>
      <c r="K1286" s="370"/>
      <c r="L1286" s="364"/>
      <c r="M1286" s="364"/>
      <c r="N1286" s="364"/>
      <c r="O1286" s="364"/>
      <c r="P1286" s="364"/>
      <c r="Q1286" s="364"/>
      <c r="R1286" s="364"/>
      <c r="S1286" s="364"/>
      <c r="T1286" s="364"/>
      <c r="U1286" s="364"/>
      <c r="V1286" s="364"/>
      <c r="W1286" s="37">
        <f>SUM('2. NCCF CAD'!W1286,'3. NCCF USD'!W1286,'4. NCCF EUR'!W1286,'5. NCCF GBP'!W1286,'6. NCCF Autres (inclus)'!W1286)</f>
        <v>0</v>
      </c>
      <c r="Y1286"/>
    </row>
    <row r="1287" spans="1:25" outlineLevel="1" x14ac:dyDescent="0.25">
      <c r="A1287" s="212"/>
      <c r="B1287" s="465"/>
      <c r="C1287" s="272"/>
      <c r="D1287" s="272"/>
      <c r="E1287" s="273"/>
      <c r="F1287" s="274" t="s">
        <v>30</v>
      </c>
      <c r="G1287" s="394">
        <f>SUM('2. NCCF CAD'!G1287,'3. NCCF USD'!G1287,'4. NCCF EUR'!G1287,'5. NCCF GBP'!G1287,'6. NCCF Autres (inclus)'!G1287)</f>
        <v>0</v>
      </c>
      <c r="H1287" s="395">
        <f>SUM('2. NCCF CAD'!H1287,'3. NCCF USD'!H1287,'4. NCCF EUR'!H1287,'5. NCCF GBP'!H1287,'6. NCCF Autres (inclus)'!H1287)</f>
        <v>0</v>
      </c>
      <c r="I1287" s="369"/>
      <c r="J1287" s="369"/>
      <c r="K1287" s="370"/>
      <c r="L1287" s="364"/>
      <c r="M1287" s="364"/>
      <c r="N1287" s="364"/>
      <c r="O1287" s="364"/>
      <c r="P1287" s="364"/>
      <c r="Q1287" s="364"/>
      <c r="R1287" s="364"/>
      <c r="S1287" s="364"/>
      <c r="T1287" s="364"/>
      <c r="U1287" s="364"/>
      <c r="V1287" s="364"/>
      <c r="W1287" s="37">
        <f>SUM('2. NCCF CAD'!W1287,'3. NCCF USD'!W1287,'4. NCCF EUR'!W1287,'5. NCCF GBP'!W1287,'6. NCCF Autres (inclus)'!W1287)</f>
        <v>0</v>
      </c>
      <c r="Y1287"/>
    </row>
    <row r="1288" spans="1:25" x14ac:dyDescent="0.25">
      <c r="A1288" s="212"/>
      <c r="B1288" s="465"/>
      <c r="C1288" s="272"/>
      <c r="D1288" s="272"/>
      <c r="E1288" s="273" t="s">
        <v>31</v>
      </c>
      <c r="F1288" s="273"/>
      <c r="G1288" s="367">
        <f>SUBTOTAL(9,G1289:G1292)</f>
        <v>0</v>
      </c>
      <c r="H1288" s="368">
        <f>SUBTOTAL(9,H1289:H1292)</f>
        <v>0</v>
      </c>
      <c r="I1288" s="369"/>
      <c r="J1288" s="369"/>
      <c r="K1288" s="370"/>
      <c r="L1288" s="364"/>
      <c r="M1288" s="364"/>
      <c r="N1288" s="364"/>
      <c r="O1288" s="364"/>
      <c r="P1288" s="364"/>
      <c r="Q1288" s="364"/>
      <c r="R1288" s="364"/>
      <c r="S1288" s="364"/>
      <c r="T1288" s="364"/>
      <c r="U1288" s="364"/>
      <c r="V1288" s="364"/>
      <c r="W1288" s="366">
        <f>SUBTOTAL(9,W1289:W1292)</f>
        <v>0</v>
      </c>
      <c r="Y1288"/>
    </row>
    <row r="1289" spans="1:25" outlineLevel="1" x14ac:dyDescent="0.25">
      <c r="A1289" s="212"/>
      <c r="B1289" s="465"/>
      <c r="C1289" s="272"/>
      <c r="D1289" s="272"/>
      <c r="E1289" s="273"/>
      <c r="F1289" s="274" t="s">
        <v>32</v>
      </c>
      <c r="G1289" s="394">
        <f>SUM('2. NCCF CAD'!G1289,'3. NCCF USD'!G1289,'4. NCCF EUR'!G1289,'5. NCCF GBP'!G1289,'6. NCCF Autres (inclus)'!G1289)</f>
        <v>0</v>
      </c>
      <c r="H1289" s="395">
        <f>SUM('2. NCCF CAD'!H1289,'3. NCCF USD'!H1289,'4. NCCF EUR'!H1289,'5. NCCF GBP'!H1289,'6. NCCF Autres (inclus)'!H1289)</f>
        <v>0</v>
      </c>
      <c r="I1289" s="369"/>
      <c r="J1289" s="369"/>
      <c r="K1289" s="370"/>
      <c r="L1289" s="364"/>
      <c r="M1289" s="364"/>
      <c r="N1289" s="364"/>
      <c r="O1289" s="364"/>
      <c r="P1289" s="364"/>
      <c r="Q1289" s="364"/>
      <c r="R1289" s="364"/>
      <c r="S1289" s="364"/>
      <c r="T1289" s="364"/>
      <c r="U1289" s="364"/>
      <c r="V1289" s="364"/>
      <c r="W1289" s="37">
        <f>SUM('2. NCCF CAD'!W1289,'3. NCCF USD'!W1289,'4. NCCF EUR'!W1289,'5. NCCF GBP'!W1289,'6. NCCF Autres (inclus)'!W1289)</f>
        <v>0</v>
      </c>
      <c r="Y1289"/>
    </row>
    <row r="1290" spans="1:25" outlineLevel="1" x14ac:dyDescent="0.25">
      <c r="A1290" s="212"/>
      <c r="B1290" s="465"/>
      <c r="C1290" s="272"/>
      <c r="D1290" s="272"/>
      <c r="E1290" s="273"/>
      <c r="F1290" s="274" t="s">
        <v>33</v>
      </c>
      <c r="G1290" s="394">
        <f>SUM('2. NCCF CAD'!G1290,'3. NCCF USD'!G1290,'4. NCCF EUR'!G1290,'5. NCCF GBP'!G1290,'6. NCCF Autres (inclus)'!G1290)</f>
        <v>0</v>
      </c>
      <c r="H1290" s="395">
        <f>SUM('2. NCCF CAD'!H1290,'3. NCCF USD'!H1290,'4. NCCF EUR'!H1290,'5. NCCF GBP'!H1290,'6. NCCF Autres (inclus)'!H1290)</f>
        <v>0</v>
      </c>
      <c r="I1290" s="369"/>
      <c r="J1290" s="369"/>
      <c r="K1290" s="370"/>
      <c r="L1290" s="364"/>
      <c r="M1290" s="364"/>
      <c r="N1290" s="364"/>
      <c r="O1290" s="364"/>
      <c r="P1290" s="364"/>
      <c r="Q1290" s="364"/>
      <c r="R1290" s="364"/>
      <c r="S1290" s="364"/>
      <c r="T1290" s="364"/>
      <c r="U1290" s="364"/>
      <c r="V1290" s="364"/>
      <c r="W1290" s="37">
        <f>SUM('2. NCCF CAD'!W1290,'3. NCCF USD'!W1290,'4. NCCF EUR'!W1290,'5. NCCF GBP'!W1290,'6. NCCF Autres (inclus)'!W1290)</f>
        <v>0</v>
      </c>
      <c r="Y1290"/>
    </row>
    <row r="1291" spans="1:25" outlineLevel="1" x14ac:dyDescent="0.25">
      <c r="A1291" s="212"/>
      <c r="B1291" s="465"/>
      <c r="C1291" s="272"/>
      <c r="D1291" s="272"/>
      <c r="E1291" s="273"/>
      <c r="F1291" s="274" t="s">
        <v>34</v>
      </c>
      <c r="G1291" s="394">
        <f>SUM('2. NCCF CAD'!G1291,'3. NCCF USD'!G1291,'4. NCCF EUR'!G1291,'5. NCCF GBP'!G1291,'6. NCCF Autres (inclus)'!G1291)</f>
        <v>0</v>
      </c>
      <c r="H1291" s="395">
        <f>SUM('2. NCCF CAD'!H1291,'3. NCCF USD'!H1291,'4. NCCF EUR'!H1291,'5. NCCF GBP'!H1291,'6. NCCF Autres (inclus)'!H1291)</f>
        <v>0</v>
      </c>
      <c r="I1291" s="369"/>
      <c r="J1291" s="369"/>
      <c r="K1291" s="370"/>
      <c r="L1291" s="364"/>
      <c r="M1291" s="364"/>
      <c r="N1291" s="364"/>
      <c r="O1291" s="364"/>
      <c r="P1291" s="364"/>
      <c r="Q1291" s="364"/>
      <c r="R1291" s="364"/>
      <c r="S1291" s="364"/>
      <c r="T1291" s="364"/>
      <c r="U1291" s="364"/>
      <c r="V1291" s="364"/>
      <c r="W1291" s="37">
        <f>SUM('2. NCCF CAD'!W1291,'3. NCCF USD'!W1291,'4. NCCF EUR'!W1291,'5. NCCF GBP'!W1291,'6. NCCF Autres (inclus)'!W1291)</f>
        <v>0</v>
      </c>
      <c r="Y1291"/>
    </row>
    <row r="1292" spans="1:25" outlineLevel="1" x14ac:dyDescent="0.25">
      <c r="A1292" s="212"/>
      <c r="B1292" s="465"/>
      <c r="C1292" s="272"/>
      <c r="D1292" s="272"/>
      <c r="E1292" s="273"/>
      <c r="F1292" s="274" t="s">
        <v>35</v>
      </c>
      <c r="G1292" s="394">
        <f>SUM('2. NCCF CAD'!G1292,'3. NCCF USD'!G1292,'4. NCCF EUR'!G1292,'5. NCCF GBP'!G1292,'6. NCCF Autres (inclus)'!G1292)</f>
        <v>0</v>
      </c>
      <c r="H1292" s="395">
        <f>SUM('2. NCCF CAD'!H1292,'3. NCCF USD'!H1292,'4. NCCF EUR'!H1292,'5. NCCF GBP'!H1292,'6. NCCF Autres (inclus)'!H1292)</f>
        <v>0</v>
      </c>
      <c r="I1292" s="369"/>
      <c r="J1292" s="369"/>
      <c r="K1292" s="370"/>
      <c r="L1292" s="364"/>
      <c r="M1292" s="364"/>
      <c r="N1292" s="364"/>
      <c r="O1292" s="364"/>
      <c r="P1292" s="364"/>
      <c r="Q1292" s="364"/>
      <c r="R1292" s="364"/>
      <c r="S1292" s="364"/>
      <c r="T1292" s="364"/>
      <c r="U1292" s="364"/>
      <c r="V1292" s="364"/>
      <c r="W1292" s="37">
        <f>SUM('2. NCCF CAD'!W1292,'3. NCCF USD'!W1292,'4. NCCF EUR'!W1292,'5. NCCF GBP'!W1292,'6. NCCF Autres (inclus)'!W1292)</f>
        <v>0</v>
      </c>
      <c r="Y1292"/>
    </row>
    <row r="1293" spans="1:25" x14ac:dyDescent="0.25">
      <c r="A1293" s="212"/>
      <c r="B1293" s="465"/>
      <c r="C1293" s="272"/>
      <c r="D1293" s="272" t="s">
        <v>36</v>
      </c>
      <c r="E1293" s="273"/>
      <c r="F1293" s="273"/>
      <c r="G1293" s="367"/>
      <c r="H1293" s="369"/>
      <c r="I1293" s="369"/>
      <c r="J1293" s="369"/>
      <c r="K1293" s="370"/>
      <c r="L1293" s="364"/>
      <c r="M1293" s="364"/>
      <c r="N1293" s="364"/>
      <c r="O1293" s="364"/>
      <c r="P1293" s="364"/>
      <c r="Q1293" s="364"/>
      <c r="R1293" s="364"/>
      <c r="S1293" s="364"/>
      <c r="T1293" s="364"/>
      <c r="U1293" s="364"/>
      <c r="V1293" s="364"/>
      <c r="W1293" s="366"/>
      <c r="Y1293"/>
    </row>
    <row r="1294" spans="1:25" x14ac:dyDescent="0.25">
      <c r="A1294" s="212"/>
      <c r="B1294" s="465"/>
      <c r="C1294" s="272"/>
      <c r="D1294" s="272"/>
      <c r="E1294" s="275" t="s">
        <v>37</v>
      </c>
      <c r="F1294" s="273"/>
      <c r="G1294" s="367">
        <f>SUBTOTAL(9,G1295:G1297)</f>
        <v>0</v>
      </c>
      <c r="H1294" s="368">
        <f>SUBTOTAL(9,H1295:H1297)</f>
        <v>0</v>
      </c>
      <c r="I1294" s="369"/>
      <c r="J1294" s="369"/>
      <c r="K1294" s="370"/>
      <c r="L1294" s="364"/>
      <c r="M1294" s="364"/>
      <c r="N1294" s="364"/>
      <c r="O1294" s="364"/>
      <c r="P1294" s="364"/>
      <c r="Q1294" s="364"/>
      <c r="R1294" s="364"/>
      <c r="S1294" s="364"/>
      <c r="T1294" s="364"/>
      <c r="U1294" s="364"/>
      <c r="V1294" s="364"/>
      <c r="W1294" s="366">
        <f>SUBTOTAL(9,W1295:W1297)</f>
        <v>0</v>
      </c>
      <c r="Y1294"/>
    </row>
    <row r="1295" spans="1:25" outlineLevel="1" x14ac:dyDescent="0.25">
      <c r="A1295" s="212"/>
      <c r="B1295" s="465"/>
      <c r="C1295" s="272"/>
      <c r="D1295" s="272"/>
      <c r="E1295" s="275"/>
      <c r="F1295" s="274" t="s">
        <v>38</v>
      </c>
      <c r="G1295" s="394">
        <f>SUM('2. NCCF CAD'!G1295,'3. NCCF USD'!G1295,'4. NCCF EUR'!G1295,'5. NCCF GBP'!G1295,'6. NCCF Autres (inclus)'!G1295)</f>
        <v>0</v>
      </c>
      <c r="H1295" s="395">
        <f>SUM('2. NCCF CAD'!H1295,'3. NCCF USD'!H1295,'4. NCCF EUR'!H1295,'5. NCCF GBP'!H1295,'6. NCCF Autres (inclus)'!H1295)</f>
        <v>0</v>
      </c>
      <c r="I1295" s="369"/>
      <c r="J1295" s="369"/>
      <c r="K1295" s="370"/>
      <c r="L1295" s="364"/>
      <c r="M1295" s="364"/>
      <c r="N1295" s="364"/>
      <c r="O1295" s="364"/>
      <c r="P1295" s="364"/>
      <c r="Q1295" s="364"/>
      <c r="R1295" s="364"/>
      <c r="S1295" s="364"/>
      <c r="T1295" s="364"/>
      <c r="U1295" s="364"/>
      <c r="V1295" s="364"/>
      <c r="W1295" s="37">
        <f>SUM('2. NCCF CAD'!W1295,'3. NCCF USD'!W1295,'4. NCCF EUR'!W1295,'5. NCCF GBP'!W1295,'6. NCCF Autres (inclus)'!W1295)</f>
        <v>0</v>
      </c>
      <c r="Y1295"/>
    </row>
    <row r="1296" spans="1:25" outlineLevel="1" x14ac:dyDescent="0.25">
      <c r="A1296" s="212"/>
      <c r="B1296" s="465"/>
      <c r="C1296" s="272"/>
      <c r="D1296" s="272"/>
      <c r="E1296" s="273"/>
      <c r="F1296" s="274" t="s">
        <v>39</v>
      </c>
      <c r="G1296" s="394">
        <f>SUM('2. NCCF CAD'!G1296,'3. NCCF USD'!G1296,'4. NCCF EUR'!G1296,'5. NCCF GBP'!G1296,'6. NCCF Autres (inclus)'!G1296)</f>
        <v>0</v>
      </c>
      <c r="H1296" s="395">
        <f>SUM('2. NCCF CAD'!H1296,'3. NCCF USD'!H1296,'4. NCCF EUR'!H1296,'5. NCCF GBP'!H1296,'6. NCCF Autres (inclus)'!H1296)</f>
        <v>0</v>
      </c>
      <c r="I1296" s="369"/>
      <c r="J1296" s="369"/>
      <c r="K1296" s="370"/>
      <c r="L1296" s="364"/>
      <c r="M1296" s="364"/>
      <c r="N1296" s="364"/>
      <c r="O1296" s="364"/>
      <c r="P1296" s="364"/>
      <c r="Q1296" s="364"/>
      <c r="R1296" s="364"/>
      <c r="S1296" s="364"/>
      <c r="T1296" s="364"/>
      <c r="U1296" s="364"/>
      <c r="V1296" s="364"/>
      <c r="W1296" s="37">
        <f>SUM('2. NCCF CAD'!W1296,'3. NCCF USD'!W1296,'4. NCCF EUR'!W1296,'5. NCCF GBP'!W1296,'6. NCCF Autres (inclus)'!W1296)</f>
        <v>0</v>
      </c>
      <c r="Y1296"/>
    </row>
    <row r="1297" spans="1:25" outlineLevel="1" x14ac:dyDescent="0.25">
      <c r="A1297" s="212"/>
      <c r="B1297" s="465"/>
      <c r="C1297" s="272"/>
      <c r="D1297" s="272"/>
      <c r="E1297" s="273"/>
      <c r="F1297" s="274" t="s">
        <v>40</v>
      </c>
      <c r="G1297" s="394">
        <f>SUM('2. NCCF CAD'!G1297,'3. NCCF USD'!G1297,'4. NCCF EUR'!G1297,'5. NCCF GBP'!G1297,'6. NCCF Autres (inclus)'!G1297)</f>
        <v>0</v>
      </c>
      <c r="H1297" s="395">
        <f>SUM('2. NCCF CAD'!H1297,'3. NCCF USD'!H1297,'4. NCCF EUR'!H1297,'5. NCCF GBP'!H1297,'6. NCCF Autres (inclus)'!H1297)</f>
        <v>0</v>
      </c>
      <c r="I1297" s="369"/>
      <c r="J1297" s="369"/>
      <c r="K1297" s="370"/>
      <c r="L1297" s="364"/>
      <c r="M1297" s="364"/>
      <c r="N1297" s="364"/>
      <c r="O1297" s="364"/>
      <c r="P1297" s="364"/>
      <c r="Q1297" s="364"/>
      <c r="R1297" s="364"/>
      <c r="S1297" s="364"/>
      <c r="T1297" s="364"/>
      <c r="U1297" s="364"/>
      <c r="V1297" s="364"/>
      <c r="W1297" s="37">
        <f>SUM('2. NCCF CAD'!W1297,'3. NCCF USD'!W1297,'4. NCCF EUR'!W1297,'5. NCCF GBP'!W1297,'6. NCCF Autres (inclus)'!W1297)</f>
        <v>0</v>
      </c>
      <c r="Y1297"/>
    </row>
    <row r="1298" spans="1:25" x14ac:dyDescent="0.25">
      <c r="A1298" s="212"/>
      <c r="B1298" s="465"/>
      <c r="C1298" s="272"/>
      <c r="D1298" s="272"/>
      <c r="E1298" s="273" t="s">
        <v>41</v>
      </c>
      <c r="F1298" s="273"/>
      <c r="G1298" s="367">
        <f>SUBTOTAL(9,G1299:G1301)</f>
        <v>0</v>
      </c>
      <c r="H1298" s="368">
        <f>SUBTOTAL(9,H1299:H1301)</f>
        <v>0</v>
      </c>
      <c r="I1298" s="369"/>
      <c r="J1298" s="369"/>
      <c r="K1298" s="370"/>
      <c r="L1298" s="364"/>
      <c r="M1298" s="364"/>
      <c r="N1298" s="364"/>
      <c r="O1298" s="364"/>
      <c r="P1298" s="364"/>
      <c r="Q1298" s="364"/>
      <c r="R1298" s="364"/>
      <c r="S1298" s="364"/>
      <c r="T1298" s="364"/>
      <c r="U1298" s="364"/>
      <c r="V1298" s="364"/>
      <c r="W1298" s="366">
        <f>SUBTOTAL(9,W1299:W1301)</f>
        <v>0</v>
      </c>
      <c r="Y1298"/>
    </row>
    <row r="1299" spans="1:25" outlineLevel="1" x14ac:dyDescent="0.25">
      <c r="A1299" s="212"/>
      <c r="B1299" s="465"/>
      <c r="C1299" s="272"/>
      <c r="D1299" s="272"/>
      <c r="E1299" s="273"/>
      <c r="F1299" s="274" t="s">
        <v>42</v>
      </c>
      <c r="G1299" s="394">
        <f>SUM('2. NCCF CAD'!G1299,'3. NCCF USD'!G1299,'4. NCCF EUR'!G1299,'5. NCCF GBP'!G1299,'6. NCCF Autres (inclus)'!G1299)</f>
        <v>0</v>
      </c>
      <c r="H1299" s="395">
        <f>SUM('2. NCCF CAD'!H1299,'3. NCCF USD'!H1299,'4. NCCF EUR'!H1299,'5. NCCF GBP'!H1299,'6. NCCF Autres (inclus)'!H1299)</f>
        <v>0</v>
      </c>
      <c r="I1299" s="369"/>
      <c r="J1299" s="369"/>
      <c r="K1299" s="370"/>
      <c r="L1299" s="364"/>
      <c r="M1299" s="364"/>
      <c r="N1299" s="364"/>
      <c r="O1299" s="364"/>
      <c r="P1299" s="364"/>
      <c r="Q1299" s="364"/>
      <c r="R1299" s="364"/>
      <c r="S1299" s="364"/>
      <c r="T1299" s="364"/>
      <c r="U1299" s="364"/>
      <c r="V1299" s="364"/>
      <c r="W1299" s="37">
        <f>SUM('2. NCCF CAD'!W1299,'3. NCCF USD'!W1299,'4. NCCF EUR'!W1299,'5. NCCF GBP'!W1299,'6. NCCF Autres (inclus)'!W1299)</f>
        <v>0</v>
      </c>
      <c r="Y1299"/>
    </row>
    <row r="1300" spans="1:25" outlineLevel="1" x14ac:dyDescent="0.25">
      <c r="A1300" s="212"/>
      <c r="B1300" s="465"/>
      <c r="C1300" s="272"/>
      <c r="D1300" s="272"/>
      <c r="E1300" s="273"/>
      <c r="F1300" s="274" t="s">
        <v>43</v>
      </c>
      <c r="G1300" s="394">
        <f>SUM('2. NCCF CAD'!G1300,'3. NCCF USD'!G1300,'4. NCCF EUR'!G1300,'5. NCCF GBP'!G1300,'6. NCCF Autres (inclus)'!G1300)</f>
        <v>0</v>
      </c>
      <c r="H1300" s="395">
        <f>SUM('2. NCCF CAD'!H1300,'3. NCCF USD'!H1300,'4. NCCF EUR'!H1300,'5. NCCF GBP'!H1300,'6. NCCF Autres (inclus)'!H1300)</f>
        <v>0</v>
      </c>
      <c r="I1300" s="369"/>
      <c r="J1300" s="369"/>
      <c r="K1300" s="370"/>
      <c r="L1300" s="364"/>
      <c r="M1300" s="364"/>
      <c r="N1300" s="364"/>
      <c r="O1300" s="364"/>
      <c r="P1300" s="364"/>
      <c r="Q1300" s="364"/>
      <c r="R1300" s="364"/>
      <c r="S1300" s="364"/>
      <c r="T1300" s="364"/>
      <c r="U1300" s="364"/>
      <c r="V1300" s="364"/>
      <c r="W1300" s="37">
        <f>SUM('2. NCCF CAD'!W1300,'3. NCCF USD'!W1300,'4. NCCF EUR'!W1300,'5. NCCF GBP'!W1300,'6. NCCF Autres (inclus)'!W1300)</f>
        <v>0</v>
      </c>
      <c r="Y1300"/>
    </row>
    <row r="1301" spans="1:25" outlineLevel="1" x14ac:dyDescent="0.25">
      <c r="A1301" s="212"/>
      <c r="B1301" s="465"/>
      <c r="C1301" s="272"/>
      <c r="D1301" s="272"/>
      <c r="E1301" s="273"/>
      <c r="F1301" s="274" t="s">
        <v>44</v>
      </c>
      <c r="G1301" s="394">
        <f>SUM('2. NCCF CAD'!G1301,'3. NCCF USD'!G1301,'4. NCCF EUR'!G1301,'5. NCCF GBP'!G1301,'6. NCCF Autres (inclus)'!G1301)</f>
        <v>0</v>
      </c>
      <c r="H1301" s="395">
        <f>SUM('2. NCCF CAD'!H1301,'3. NCCF USD'!H1301,'4. NCCF EUR'!H1301,'5. NCCF GBP'!H1301,'6. NCCF Autres (inclus)'!H1301)</f>
        <v>0</v>
      </c>
      <c r="I1301" s="369"/>
      <c r="J1301" s="369"/>
      <c r="K1301" s="370"/>
      <c r="L1301" s="364"/>
      <c r="M1301" s="364"/>
      <c r="N1301" s="364"/>
      <c r="O1301" s="364"/>
      <c r="P1301" s="364"/>
      <c r="Q1301" s="364"/>
      <c r="R1301" s="364"/>
      <c r="S1301" s="364"/>
      <c r="T1301" s="364"/>
      <c r="U1301" s="364"/>
      <c r="V1301" s="364"/>
      <c r="W1301" s="37">
        <f>SUM('2. NCCF CAD'!W1301,'3. NCCF USD'!W1301,'4. NCCF EUR'!W1301,'5. NCCF GBP'!W1301,'6. NCCF Autres (inclus)'!W1301)</f>
        <v>0</v>
      </c>
      <c r="Y1301"/>
    </row>
    <row r="1302" spans="1:25" x14ac:dyDescent="0.25">
      <c r="A1302" s="212"/>
      <c r="B1302" s="465"/>
      <c r="C1302" s="272"/>
      <c r="D1302" s="272"/>
      <c r="E1302" s="273" t="s">
        <v>45</v>
      </c>
      <c r="F1302" s="273"/>
      <c r="G1302" s="367">
        <f>SUBTOTAL(9,G1303:G1305)</f>
        <v>0</v>
      </c>
      <c r="H1302" s="368">
        <f>SUBTOTAL(9,H1303:H1305)</f>
        <v>0</v>
      </c>
      <c r="I1302" s="369"/>
      <c r="J1302" s="369"/>
      <c r="K1302" s="370"/>
      <c r="L1302" s="364"/>
      <c r="M1302" s="364"/>
      <c r="N1302" s="364"/>
      <c r="O1302" s="364"/>
      <c r="P1302" s="364"/>
      <c r="Q1302" s="364"/>
      <c r="R1302" s="364"/>
      <c r="S1302" s="364"/>
      <c r="T1302" s="364"/>
      <c r="U1302" s="364"/>
      <c r="V1302" s="364"/>
      <c r="W1302" s="366">
        <f>SUBTOTAL(9,W1303:W1305)</f>
        <v>0</v>
      </c>
      <c r="Y1302"/>
    </row>
    <row r="1303" spans="1:25" outlineLevel="1" x14ac:dyDescent="0.25">
      <c r="A1303" s="212"/>
      <c r="B1303" s="465"/>
      <c r="C1303" s="272"/>
      <c r="D1303" s="272"/>
      <c r="E1303" s="273"/>
      <c r="F1303" s="274" t="s">
        <v>46</v>
      </c>
      <c r="G1303" s="394">
        <f>SUM('2. NCCF CAD'!G1303,'3. NCCF USD'!G1303,'4. NCCF EUR'!G1303,'5. NCCF GBP'!G1303,'6. NCCF Autres (inclus)'!G1303)</f>
        <v>0</v>
      </c>
      <c r="H1303" s="395">
        <f>SUM('2. NCCF CAD'!H1303,'3. NCCF USD'!H1303,'4. NCCF EUR'!H1303,'5. NCCF GBP'!H1303,'6. NCCF Autres (inclus)'!H1303)</f>
        <v>0</v>
      </c>
      <c r="I1303" s="369"/>
      <c r="J1303" s="369"/>
      <c r="K1303" s="370"/>
      <c r="L1303" s="364"/>
      <c r="M1303" s="364"/>
      <c r="N1303" s="364"/>
      <c r="O1303" s="364"/>
      <c r="P1303" s="364"/>
      <c r="Q1303" s="364"/>
      <c r="R1303" s="364"/>
      <c r="S1303" s="364"/>
      <c r="T1303" s="364"/>
      <c r="U1303" s="364"/>
      <c r="V1303" s="364"/>
      <c r="W1303" s="37">
        <f>SUM('2. NCCF CAD'!W1303,'3. NCCF USD'!W1303,'4. NCCF EUR'!W1303,'5. NCCF GBP'!W1303,'6. NCCF Autres (inclus)'!W1303)</f>
        <v>0</v>
      </c>
      <c r="Y1303"/>
    </row>
    <row r="1304" spans="1:25" outlineLevel="1" x14ac:dyDescent="0.25">
      <c r="A1304" s="212"/>
      <c r="B1304" s="465"/>
      <c r="C1304" s="272"/>
      <c r="D1304" s="272"/>
      <c r="E1304" s="273"/>
      <c r="F1304" s="274" t="s">
        <v>47</v>
      </c>
      <c r="G1304" s="394">
        <f>SUM('2. NCCF CAD'!G1304,'3. NCCF USD'!G1304,'4. NCCF EUR'!G1304,'5. NCCF GBP'!G1304,'6. NCCF Autres (inclus)'!G1304)</f>
        <v>0</v>
      </c>
      <c r="H1304" s="395">
        <f>SUM('2. NCCF CAD'!H1304,'3. NCCF USD'!H1304,'4. NCCF EUR'!H1304,'5. NCCF GBP'!H1304,'6. NCCF Autres (inclus)'!H1304)</f>
        <v>0</v>
      </c>
      <c r="I1304" s="369"/>
      <c r="J1304" s="369"/>
      <c r="K1304" s="370"/>
      <c r="L1304" s="364"/>
      <c r="M1304" s="364"/>
      <c r="N1304" s="364"/>
      <c r="O1304" s="364"/>
      <c r="P1304" s="364"/>
      <c r="Q1304" s="364"/>
      <c r="R1304" s="364"/>
      <c r="S1304" s="364"/>
      <c r="T1304" s="364"/>
      <c r="U1304" s="364"/>
      <c r="V1304" s="364"/>
      <c r="W1304" s="37">
        <f>SUM('2. NCCF CAD'!W1304,'3. NCCF USD'!W1304,'4. NCCF EUR'!W1304,'5. NCCF GBP'!W1304,'6. NCCF Autres (inclus)'!W1304)</f>
        <v>0</v>
      </c>
      <c r="Y1304"/>
    </row>
    <row r="1305" spans="1:25" outlineLevel="1" x14ac:dyDescent="0.25">
      <c r="A1305" s="212"/>
      <c r="B1305" s="465"/>
      <c r="C1305" s="272"/>
      <c r="D1305" s="272"/>
      <c r="E1305" s="273"/>
      <c r="F1305" s="274" t="s">
        <v>48</v>
      </c>
      <c r="G1305" s="394">
        <f>SUM('2. NCCF CAD'!G1305,'3. NCCF USD'!G1305,'4. NCCF EUR'!G1305,'5. NCCF GBP'!G1305,'6. NCCF Autres (inclus)'!G1305)</f>
        <v>0</v>
      </c>
      <c r="H1305" s="395">
        <f>SUM('2. NCCF CAD'!H1305,'3. NCCF USD'!H1305,'4. NCCF EUR'!H1305,'5. NCCF GBP'!H1305,'6. NCCF Autres (inclus)'!H1305)</f>
        <v>0</v>
      </c>
      <c r="I1305" s="369"/>
      <c r="J1305" s="369"/>
      <c r="K1305" s="370"/>
      <c r="L1305" s="364"/>
      <c r="M1305" s="364"/>
      <c r="N1305" s="364"/>
      <c r="O1305" s="364"/>
      <c r="P1305" s="364"/>
      <c r="Q1305" s="364"/>
      <c r="R1305" s="364"/>
      <c r="S1305" s="364"/>
      <c r="T1305" s="364"/>
      <c r="U1305" s="364"/>
      <c r="V1305" s="364"/>
      <c r="W1305" s="37">
        <f>SUM('2. NCCF CAD'!W1305,'3. NCCF USD'!W1305,'4. NCCF EUR'!W1305,'5. NCCF GBP'!W1305,'6. NCCF Autres (inclus)'!W1305)</f>
        <v>0</v>
      </c>
      <c r="Y1305"/>
    </row>
    <row r="1306" spans="1:25" x14ac:dyDescent="0.25">
      <c r="A1306" s="212"/>
      <c r="B1306" s="465"/>
      <c r="C1306" s="272"/>
      <c r="D1306" s="272" t="s">
        <v>49</v>
      </c>
      <c r="E1306" s="273"/>
      <c r="F1306" s="273"/>
      <c r="G1306" s="367"/>
      <c r="H1306" s="369"/>
      <c r="I1306" s="369"/>
      <c r="J1306" s="369"/>
      <c r="K1306" s="370"/>
      <c r="L1306" s="364"/>
      <c r="M1306" s="364"/>
      <c r="N1306" s="364"/>
      <c r="O1306" s="364"/>
      <c r="P1306" s="364"/>
      <c r="Q1306" s="364"/>
      <c r="R1306" s="364"/>
      <c r="S1306" s="364"/>
      <c r="T1306" s="364"/>
      <c r="U1306" s="364"/>
      <c r="V1306" s="364"/>
      <c r="W1306" s="366"/>
      <c r="Y1306"/>
    </row>
    <row r="1307" spans="1:25" x14ac:dyDescent="0.25">
      <c r="A1307" s="212"/>
      <c r="B1307" s="465"/>
      <c r="C1307" s="272"/>
      <c r="D1307" s="272"/>
      <c r="E1307" s="273" t="s">
        <v>50</v>
      </c>
      <c r="F1307" s="273"/>
      <c r="G1307" s="367">
        <f>SUBTOTAL(9,G1308:G1309)</f>
        <v>0</v>
      </c>
      <c r="H1307" s="368">
        <f>SUBTOTAL(9,H1308:H1309)</f>
        <v>0</v>
      </c>
      <c r="I1307" s="369"/>
      <c r="J1307" s="369"/>
      <c r="K1307" s="370"/>
      <c r="L1307" s="364"/>
      <c r="M1307" s="364"/>
      <c r="N1307" s="364"/>
      <c r="O1307" s="364"/>
      <c r="P1307" s="364"/>
      <c r="Q1307" s="364"/>
      <c r="R1307" s="364"/>
      <c r="S1307" s="364"/>
      <c r="T1307" s="364"/>
      <c r="U1307" s="364"/>
      <c r="V1307" s="364"/>
      <c r="W1307" s="366">
        <f>SUBTOTAL(9,W1308:W1309)</f>
        <v>0</v>
      </c>
      <c r="Y1307"/>
    </row>
    <row r="1308" spans="1:25" outlineLevel="1" x14ac:dyDescent="0.25">
      <c r="A1308" s="212"/>
      <c r="B1308" s="465"/>
      <c r="C1308" s="272"/>
      <c r="D1308" s="272"/>
      <c r="E1308" s="273"/>
      <c r="F1308" s="274" t="s">
        <v>51</v>
      </c>
      <c r="G1308" s="394">
        <f>SUM('2. NCCF CAD'!G1308,'3. NCCF USD'!G1308,'4. NCCF EUR'!G1308,'5. NCCF GBP'!G1308,'6. NCCF Autres (inclus)'!G1308)</f>
        <v>0</v>
      </c>
      <c r="H1308" s="395">
        <f>SUM('2. NCCF CAD'!H1308,'3. NCCF USD'!H1308,'4. NCCF EUR'!H1308,'5. NCCF GBP'!H1308,'6. NCCF Autres (inclus)'!H1308)</f>
        <v>0</v>
      </c>
      <c r="I1308" s="369"/>
      <c r="J1308" s="369"/>
      <c r="K1308" s="370"/>
      <c r="L1308" s="364"/>
      <c r="M1308" s="364"/>
      <c r="N1308" s="364"/>
      <c r="O1308" s="364"/>
      <c r="P1308" s="364"/>
      <c r="Q1308" s="364"/>
      <c r="R1308" s="364"/>
      <c r="S1308" s="364"/>
      <c r="T1308" s="364"/>
      <c r="U1308" s="364"/>
      <c r="V1308" s="364"/>
      <c r="W1308" s="37">
        <f>SUM('2. NCCF CAD'!W1308,'3. NCCF USD'!W1308,'4. NCCF EUR'!W1308,'5. NCCF GBP'!W1308,'6. NCCF Autres (inclus)'!W1308)</f>
        <v>0</v>
      </c>
      <c r="Y1308"/>
    </row>
    <row r="1309" spans="1:25" outlineLevel="1" x14ac:dyDescent="0.25">
      <c r="A1309" s="212"/>
      <c r="B1309" s="465"/>
      <c r="C1309" s="272"/>
      <c r="D1309" s="272"/>
      <c r="E1309" s="273"/>
      <c r="F1309" s="274" t="s">
        <v>52</v>
      </c>
      <c r="G1309" s="394">
        <f>SUM('2. NCCF CAD'!G1309,'3. NCCF USD'!G1309,'4. NCCF EUR'!G1309,'5. NCCF GBP'!G1309,'6. NCCF Autres (inclus)'!G1309)</f>
        <v>0</v>
      </c>
      <c r="H1309" s="395">
        <f>SUM('2. NCCF CAD'!H1309,'3. NCCF USD'!H1309,'4. NCCF EUR'!H1309,'5. NCCF GBP'!H1309,'6. NCCF Autres (inclus)'!H1309)</f>
        <v>0</v>
      </c>
      <c r="I1309" s="369"/>
      <c r="J1309" s="369"/>
      <c r="K1309" s="370"/>
      <c r="L1309" s="364"/>
      <c r="M1309" s="364"/>
      <c r="N1309" s="364"/>
      <c r="O1309" s="364"/>
      <c r="P1309" s="364"/>
      <c r="Q1309" s="364"/>
      <c r="R1309" s="364"/>
      <c r="S1309" s="364"/>
      <c r="T1309" s="364"/>
      <c r="U1309" s="364"/>
      <c r="V1309" s="364"/>
      <c r="W1309" s="37">
        <f>SUM('2. NCCF CAD'!W1309,'3. NCCF USD'!W1309,'4. NCCF EUR'!W1309,'5. NCCF GBP'!W1309,'6. NCCF Autres (inclus)'!W1309)</f>
        <v>0</v>
      </c>
      <c r="Y1309"/>
    </row>
    <row r="1310" spans="1:25" x14ac:dyDescent="0.25">
      <c r="A1310" s="212"/>
      <c r="B1310" s="465"/>
      <c r="C1310" s="272"/>
      <c r="D1310" s="272"/>
      <c r="E1310" s="273" t="s">
        <v>53</v>
      </c>
      <c r="F1310" s="273"/>
      <c r="G1310" s="367">
        <f>SUBTOTAL(9,G1311:G1313)</f>
        <v>0</v>
      </c>
      <c r="H1310" s="368">
        <f>SUBTOTAL(9,H1311:H1313)</f>
        <v>0</v>
      </c>
      <c r="I1310" s="369"/>
      <c r="J1310" s="369"/>
      <c r="K1310" s="370"/>
      <c r="L1310" s="364"/>
      <c r="M1310" s="364"/>
      <c r="N1310" s="364"/>
      <c r="O1310" s="364"/>
      <c r="P1310" s="364"/>
      <c r="Q1310" s="364"/>
      <c r="R1310" s="364"/>
      <c r="S1310" s="364"/>
      <c r="T1310" s="364"/>
      <c r="U1310" s="364"/>
      <c r="V1310" s="364"/>
      <c r="W1310" s="366">
        <f>SUBTOTAL(9,W1311:W1313)</f>
        <v>0</v>
      </c>
      <c r="Y1310"/>
    </row>
    <row r="1311" spans="1:25" outlineLevel="1" x14ac:dyDescent="0.25">
      <c r="A1311" s="212"/>
      <c r="B1311" s="465"/>
      <c r="C1311" s="272"/>
      <c r="D1311" s="272"/>
      <c r="E1311" s="273"/>
      <c r="F1311" s="274" t="s">
        <v>54</v>
      </c>
      <c r="G1311" s="394">
        <f>SUM('2. NCCF CAD'!G1311,'3. NCCF USD'!G1311,'4. NCCF EUR'!G1311,'5. NCCF GBP'!G1311,'6. NCCF Autres (inclus)'!G1311)</f>
        <v>0</v>
      </c>
      <c r="H1311" s="395">
        <f>SUM('2. NCCF CAD'!H1311,'3. NCCF USD'!H1311,'4. NCCF EUR'!H1311,'5. NCCF GBP'!H1311,'6. NCCF Autres (inclus)'!H1311)</f>
        <v>0</v>
      </c>
      <c r="I1311" s="369"/>
      <c r="J1311" s="369"/>
      <c r="K1311" s="370"/>
      <c r="L1311" s="364"/>
      <c r="M1311" s="364"/>
      <c r="N1311" s="364"/>
      <c r="O1311" s="364"/>
      <c r="P1311" s="364"/>
      <c r="Q1311" s="364"/>
      <c r="R1311" s="364"/>
      <c r="S1311" s="364"/>
      <c r="T1311" s="364"/>
      <c r="U1311" s="364"/>
      <c r="V1311" s="364"/>
      <c r="W1311" s="37">
        <f>SUM('2. NCCF CAD'!W1311,'3. NCCF USD'!W1311,'4. NCCF EUR'!W1311,'5. NCCF GBP'!W1311,'6. NCCF Autres (inclus)'!W1311)</f>
        <v>0</v>
      </c>
      <c r="Y1311"/>
    </row>
    <row r="1312" spans="1:25" outlineLevel="1" x14ac:dyDescent="0.25">
      <c r="A1312" s="212"/>
      <c r="B1312" s="465"/>
      <c r="C1312" s="272"/>
      <c r="D1312" s="272"/>
      <c r="E1312" s="273"/>
      <c r="F1312" s="274" t="s">
        <v>55</v>
      </c>
      <c r="G1312" s="394">
        <f>SUM('2. NCCF CAD'!G1312,'3. NCCF USD'!G1312,'4. NCCF EUR'!G1312,'5. NCCF GBP'!G1312,'6. NCCF Autres (inclus)'!G1312)</f>
        <v>0</v>
      </c>
      <c r="H1312" s="395">
        <f>SUM('2. NCCF CAD'!H1312,'3. NCCF USD'!H1312,'4. NCCF EUR'!H1312,'5. NCCF GBP'!H1312,'6. NCCF Autres (inclus)'!H1312)</f>
        <v>0</v>
      </c>
      <c r="I1312" s="369"/>
      <c r="J1312" s="369"/>
      <c r="K1312" s="370"/>
      <c r="L1312" s="364"/>
      <c r="M1312" s="364"/>
      <c r="N1312" s="364"/>
      <c r="O1312" s="364"/>
      <c r="P1312" s="364"/>
      <c r="Q1312" s="364"/>
      <c r="R1312" s="364"/>
      <c r="S1312" s="364"/>
      <c r="T1312" s="364"/>
      <c r="U1312" s="364"/>
      <c r="V1312" s="364"/>
      <c r="W1312" s="37">
        <f>SUM('2. NCCF CAD'!W1312,'3. NCCF USD'!W1312,'4. NCCF EUR'!W1312,'5. NCCF GBP'!W1312,'6. NCCF Autres (inclus)'!W1312)</f>
        <v>0</v>
      </c>
      <c r="Y1312"/>
    </row>
    <row r="1313" spans="1:25" outlineLevel="1" x14ac:dyDescent="0.25">
      <c r="A1313" s="212"/>
      <c r="B1313" s="465"/>
      <c r="C1313" s="272"/>
      <c r="D1313" s="272"/>
      <c r="E1313" s="273"/>
      <c r="F1313" s="274" t="s">
        <v>56</v>
      </c>
      <c r="G1313" s="394">
        <f>SUM('2. NCCF CAD'!G1313,'3. NCCF USD'!G1313,'4. NCCF EUR'!G1313,'5. NCCF GBP'!G1313,'6. NCCF Autres (inclus)'!G1313)</f>
        <v>0</v>
      </c>
      <c r="H1313" s="395">
        <f>SUM('2. NCCF CAD'!H1313,'3. NCCF USD'!H1313,'4. NCCF EUR'!H1313,'5. NCCF GBP'!H1313,'6. NCCF Autres (inclus)'!H1313)</f>
        <v>0</v>
      </c>
      <c r="I1313" s="369"/>
      <c r="J1313" s="369"/>
      <c r="K1313" s="370"/>
      <c r="L1313" s="364"/>
      <c r="M1313" s="364"/>
      <c r="N1313" s="364"/>
      <c r="O1313" s="364"/>
      <c r="P1313" s="364"/>
      <c r="Q1313" s="364"/>
      <c r="R1313" s="364"/>
      <c r="S1313" s="364"/>
      <c r="T1313" s="364"/>
      <c r="U1313" s="364"/>
      <c r="V1313" s="364"/>
      <c r="W1313" s="37">
        <f>SUM('2. NCCF CAD'!W1313,'3. NCCF USD'!W1313,'4. NCCF EUR'!W1313,'5. NCCF GBP'!W1313,'6. NCCF Autres (inclus)'!W1313)</f>
        <v>0</v>
      </c>
      <c r="Y1313"/>
    </row>
    <row r="1314" spans="1:25" x14ac:dyDescent="0.25">
      <c r="A1314" s="212"/>
      <c r="B1314" s="465"/>
      <c r="C1314" s="272"/>
      <c r="D1314" s="272"/>
      <c r="E1314" s="273" t="s">
        <v>57</v>
      </c>
      <c r="F1314" s="273"/>
      <c r="G1314" s="367">
        <f>SUBTOTAL(9,G1315:G1316)</f>
        <v>0</v>
      </c>
      <c r="H1314" s="368">
        <f>SUBTOTAL(9,H1315:H1316)</f>
        <v>0</v>
      </c>
      <c r="I1314" s="369"/>
      <c r="J1314" s="369"/>
      <c r="K1314" s="370"/>
      <c r="L1314" s="364"/>
      <c r="M1314" s="364"/>
      <c r="N1314" s="364"/>
      <c r="O1314" s="364"/>
      <c r="P1314" s="364"/>
      <c r="Q1314" s="364"/>
      <c r="R1314" s="364"/>
      <c r="S1314" s="364"/>
      <c r="T1314" s="364"/>
      <c r="U1314" s="364"/>
      <c r="V1314" s="364"/>
      <c r="W1314" s="366">
        <f>SUBTOTAL(9,W1315:W1316)</f>
        <v>0</v>
      </c>
      <c r="Y1314"/>
    </row>
    <row r="1315" spans="1:25" outlineLevel="1" x14ac:dyDescent="0.25">
      <c r="A1315" s="212"/>
      <c r="B1315" s="465"/>
      <c r="C1315" s="272"/>
      <c r="D1315" s="272"/>
      <c r="E1315" s="273"/>
      <c r="F1315" s="274" t="s">
        <v>58</v>
      </c>
      <c r="G1315" s="394">
        <f>SUM('2. NCCF CAD'!G1315,'3. NCCF USD'!G1315,'4. NCCF EUR'!G1315,'5. NCCF GBP'!G1315,'6. NCCF Autres (inclus)'!G1315)</f>
        <v>0</v>
      </c>
      <c r="H1315" s="395">
        <f>SUM('2. NCCF CAD'!H1315,'3. NCCF USD'!H1315,'4. NCCF EUR'!H1315,'5. NCCF GBP'!H1315,'6. NCCF Autres (inclus)'!H1315)</f>
        <v>0</v>
      </c>
      <c r="I1315" s="369"/>
      <c r="J1315" s="369"/>
      <c r="K1315" s="370"/>
      <c r="L1315" s="364"/>
      <c r="M1315" s="364"/>
      <c r="N1315" s="364"/>
      <c r="O1315" s="364"/>
      <c r="P1315" s="364"/>
      <c r="Q1315" s="364"/>
      <c r="R1315" s="364"/>
      <c r="S1315" s="364"/>
      <c r="T1315" s="364"/>
      <c r="U1315" s="364"/>
      <c r="V1315" s="364"/>
      <c r="W1315" s="37">
        <f>SUM('2. NCCF CAD'!W1315,'3. NCCF USD'!W1315,'4. NCCF EUR'!W1315,'5. NCCF GBP'!W1315,'6. NCCF Autres (inclus)'!W1315)</f>
        <v>0</v>
      </c>
      <c r="Y1315"/>
    </row>
    <row r="1316" spans="1:25" outlineLevel="1" x14ac:dyDescent="0.25">
      <c r="A1316" s="212"/>
      <c r="B1316" s="465"/>
      <c r="C1316" s="272"/>
      <c r="D1316" s="272"/>
      <c r="E1316" s="273"/>
      <c r="F1316" s="274" t="s">
        <v>59</v>
      </c>
      <c r="G1316" s="394">
        <f>SUM('2. NCCF CAD'!G1316,'3. NCCF USD'!G1316,'4. NCCF EUR'!G1316,'5. NCCF GBP'!G1316,'6. NCCF Autres (inclus)'!G1316)</f>
        <v>0</v>
      </c>
      <c r="H1316" s="395">
        <f>SUM('2. NCCF CAD'!H1316,'3. NCCF USD'!H1316,'4. NCCF EUR'!H1316,'5. NCCF GBP'!H1316,'6. NCCF Autres (inclus)'!H1316)</f>
        <v>0</v>
      </c>
      <c r="I1316" s="369"/>
      <c r="J1316" s="369"/>
      <c r="K1316" s="370"/>
      <c r="L1316" s="364"/>
      <c r="M1316" s="364"/>
      <c r="N1316" s="364"/>
      <c r="O1316" s="364"/>
      <c r="P1316" s="364"/>
      <c r="Q1316" s="364"/>
      <c r="R1316" s="364"/>
      <c r="S1316" s="364"/>
      <c r="T1316" s="364"/>
      <c r="U1316" s="364"/>
      <c r="V1316" s="364"/>
      <c r="W1316" s="37">
        <f>SUM('2. NCCF CAD'!W1316,'3. NCCF USD'!W1316,'4. NCCF EUR'!W1316,'5. NCCF GBP'!W1316,'6. NCCF Autres (inclus)'!W1316)</f>
        <v>0</v>
      </c>
      <c r="Y1316"/>
    </row>
    <row r="1317" spans="1:25" x14ac:dyDescent="0.25">
      <c r="A1317" s="212"/>
      <c r="B1317" s="465"/>
      <c r="C1317" s="272"/>
      <c r="D1317" s="272"/>
      <c r="E1317" s="273" t="s">
        <v>60</v>
      </c>
      <c r="F1317" s="273"/>
      <c r="G1317" s="367">
        <f>SUBTOTAL(9,G1318:G1320)</f>
        <v>0</v>
      </c>
      <c r="H1317" s="368">
        <f>SUBTOTAL(9,H1318:H1320)</f>
        <v>0</v>
      </c>
      <c r="I1317" s="369"/>
      <c r="J1317" s="369"/>
      <c r="K1317" s="370"/>
      <c r="L1317" s="364"/>
      <c r="M1317" s="364"/>
      <c r="N1317" s="364"/>
      <c r="O1317" s="364"/>
      <c r="P1317" s="364"/>
      <c r="Q1317" s="364"/>
      <c r="R1317" s="364"/>
      <c r="S1317" s="364"/>
      <c r="T1317" s="364"/>
      <c r="U1317" s="364"/>
      <c r="V1317" s="364"/>
      <c r="W1317" s="366">
        <f>SUBTOTAL(9,W1318:W1320)</f>
        <v>0</v>
      </c>
      <c r="Y1317"/>
    </row>
    <row r="1318" spans="1:25" outlineLevel="1" x14ac:dyDescent="0.25">
      <c r="A1318" s="212"/>
      <c r="B1318" s="465"/>
      <c r="C1318" s="272"/>
      <c r="D1318" s="272"/>
      <c r="E1318" s="273"/>
      <c r="F1318" s="274" t="s">
        <v>61</v>
      </c>
      <c r="G1318" s="394">
        <f>SUM('2. NCCF CAD'!G1318,'3. NCCF USD'!G1318,'4. NCCF EUR'!G1318,'5. NCCF GBP'!G1318,'6. NCCF Autres (inclus)'!G1318)</f>
        <v>0</v>
      </c>
      <c r="H1318" s="395">
        <f>SUM('2. NCCF CAD'!H1318,'3. NCCF USD'!H1318,'4. NCCF EUR'!H1318,'5. NCCF GBP'!H1318,'6. NCCF Autres (inclus)'!H1318)</f>
        <v>0</v>
      </c>
      <c r="I1318" s="369"/>
      <c r="J1318" s="369"/>
      <c r="K1318" s="370"/>
      <c r="L1318" s="364"/>
      <c r="M1318" s="364"/>
      <c r="N1318" s="364"/>
      <c r="O1318" s="364"/>
      <c r="P1318" s="364"/>
      <c r="Q1318" s="364"/>
      <c r="R1318" s="364"/>
      <c r="S1318" s="364"/>
      <c r="T1318" s="364"/>
      <c r="U1318" s="364"/>
      <c r="V1318" s="364"/>
      <c r="W1318" s="37">
        <f>SUM('2. NCCF CAD'!W1318,'3. NCCF USD'!W1318,'4. NCCF EUR'!W1318,'5. NCCF GBP'!W1318,'6. NCCF Autres (inclus)'!W1318)</f>
        <v>0</v>
      </c>
      <c r="Y1318"/>
    </row>
    <row r="1319" spans="1:25" outlineLevel="1" x14ac:dyDescent="0.25">
      <c r="A1319" s="212"/>
      <c r="B1319" s="465"/>
      <c r="C1319" s="272"/>
      <c r="D1319" s="272"/>
      <c r="E1319" s="273"/>
      <c r="F1319" s="274" t="s">
        <v>62</v>
      </c>
      <c r="G1319" s="394">
        <f>SUM('2. NCCF CAD'!G1319,'3. NCCF USD'!G1319,'4. NCCF EUR'!G1319,'5. NCCF GBP'!G1319,'6. NCCF Autres (inclus)'!G1319)</f>
        <v>0</v>
      </c>
      <c r="H1319" s="395">
        <f>SUM('2. NCCF CAD'!H1319,'3. NCCF USD'!H1319,'4. NCCF EUR'!H1319,'5. NCCF GBP'!H1319,'6. NCCF Autres (inclus)'!H1319)</f>
        <v>0</v>
      </c>
      <c r="I1319" s="369"/>
      <c r="J1319" s="369"/>
      <c r="K1319" s="370"/>
      <c r="L1319" s="364"/>
      <c r="M1319" s="364"/>
      <c r="N1319" s="364"/>
      <c r="O1319" s="364"/>
      <c r="P1319" s="364"/>
      <c r="Q1319" s="364"/>
      <c r="R1319" s="364"/>
      <c r="S1319" s="364"/>
      <c r="T1319" s="364"/>
      <c r="U1319" s="364"/>
      <c r="V1319" s="364"/>
      <c r="W1319" s="37">
        <f>SUM('2. NCCF CAD'!W1319,'3. NCCF USD'!W1319,'4. NCCF EUR'!W1319,'5. NCCF GBP'!W1319,'6. NCCF Autres (inclus)'!W1319)</f>
        <v>0</v>
      </c>
      <c r="Y1319"/>
    </row>
    <row r="1320" spans="1:25" outlineLevel="1" x14ac:dyDescent="0.25">
      <c r="A1320" s="212"/>
      <c r="B1320" s="465"/>
      <c r="C1320" s="272"/>
      <c r="D1320" s="272"/>
      <c r="E1320" s="273"/>
      <c r="F1320" s="274" t="s">
        <v>63</v>
      </c>
      <c r="G1320" s="394">
        <f>SUM('2. NCCF CAD'!G1320,'3. NCCF USD'!G1320,'4. NCCF EUR'!G1320,'5. NCCF GBP'!G1320,'6. NCCF Autres (inclus)'!G1320)</f>
        <v>0</v>
      </c>
      <c r="H1320" s="395">
        <f>SUM('2. NCCF CAD'!H1320,'3. NCCF USD'!H1320,'4. NCCF EUR'!H1320,'5. NCCF GBP'!H1320,'6. NCCF Autres (inclus)'!H1320)</f>
        <v>0</v>
      </c>
      <c r="I1320" s="369"/>
      <c r="J1320" s="369"/>
      <c r="K1320" s="370"/>
      <c r="L1320" s="364"/>
      <c r="M1320" s="364"/>
      <c r="N1320" s="364"/>
      <c r="O1320" s="364"/>
      <c r="P1320" s="364"/>
      <c r="Q1320" s="364"/>
      <c r="R1320" s="364"/>
      <c r="S1320" s="364"/>
      <c r="T1320" s="364"/>
      <c r="U1320" s="364"/>
      <c r="V1320" s="364"/>
      <c r="W1320" s="37">
        <f>SUM('2. NCCF CAD'!W1320,'3. NCCF USD'!W1320,'4. NCCF EUR'!W1320,'5. NCCF GBP'!W1320,'6. NCCF Autres (inclus)'!W1320)</f>
        <v>0</v>
      </c>
      <c r="Y1320"/>
    </row>
    <row r="1321" spans="1:25" x14ac:dyDescent="0.25">
      <c r="A1321" s="212"/>
      <c r="B1321" s="465"/>
      <c r="C1321" s="272"/>
      <c r="D1321" s="272"/>
      <c r="E1321" s="273" t="s">
        <v>64</v>
      </c>
      <c r="F1321" s="273"/>
      <c r="G1321" s="367">
        <f>SUBTOTAL(9,G1322:G1323)</f>
        <v>0</v>
      </c>
      <c r="H1321" s="368">
        <f>SUBTOTAL(9,H1322:H1323)</f>
        <v>0</v>
      </c>
      <c r="I1321" s="369"/>
      <c r="J1321" s="369"/>
      <c r="K1321" s="370"/>
      <c r="L1321" s="364"/>
      <c r="M1321" s="364"/>
      <c r="N1321" s="364"/>
      <c r="O1321" s="364"/>
      <c r="P1321" s="364"/>
      <c r="Q1321" s="364"/>
      <c r="R1321" s="364"/>
      <c r="S1321" s="364"/>
      <c r="T1321" s="364"/>
      <c r="U1321" s="364"/>
      <c r="V1321" s="364"/>
      <c r="W1321" s="366">
        <f>SUBTOTAL(9,W1322:W1323)</f>
        <v>0</v>
      </c>
      <c r="Y1321"/>
    </row>
    <row r="1322" spans="1:25" outlineLevel="1" x14ac:dyDescent="0.25">
      <c r="A1322" s="212"/>
      <c r="B1322" s="465"/>
      <c r="C1322" s="272"/>
      <c r="D1322" s="272"/>
      <c r="E1322" s="273"/>
      <c r="F1322" s="274" t="s">
        <v>65</v>
      </c>
      <c r="G1322" s="394">
        <f>SUM('2. NCCF CAD'!G1322,'3. NCCF USD'!G1322,'4. NCCF EUR'!G1322,'5. NCCF GBP'!G1322,'6. NCCF Autres (inclus)'!G1322)</f>
        <v>0</v>
      </c>
      <c r="H1322" s="395">
        <f>SUM('2. NCCF CAD'!H1322,'3. NCCF USD'!H1322,'4. NCCF EUR'!H1322,'5. NCCF GBP'!H1322,'6. NCCF Autres (inclus)'!H1322)</f>
        <v>0</v>
      </c>
      <c r="I1322" s="369"/>
      <c r="J1322" s="369"/>
      <c r="K1322" s="370"/>
      <c r="L1322" s="364"/>
      <c r="M1322" s="364"/>
      <c r="N1322" s="364"/>
      <c r="O1322" s="364"/>
      <c r="P1322" s="364"/>
      <c r="Q1322" s="364"/>
      <c r="R1322" s="364"/>
      <c r="S1322" s="364"/>
      <c r="T1322" s="364"/>
      <c r="U1322" s="364"/>
      <c r="V1322" s="364"/>
      <c r="W1322" s="37">
        <f>SUM('2. NCCF CAD'!W1322,'3. NCCF USD'!W1322,'4. NCCF EUR'!W1322,'5. NCCF GBP'!W1322,'6. NCCF Autres (inclus)'!W1322)</f>
        <v>0</v>
      </c>
      <c r="Y1322"/>
    </row>
    <row r="1323" spans="1:25" outlineLevel="1" x14ac:dyDescent="0.25">
      <c r="A1323" s="212"/>
      <c r="B1323" s="465"/>
      <c r="C1323" s="272"/>
      <c r="D1323" s="272"/>
      <c r="E1323" s="273"/>
      <c r="F1323" s="274" t="s">
        <v>66</v>
      </c>
      <c r="G1323" s="394">
        <f>SUM('2. NCCF CAD'!G1323,'3. NCCF USD'!G1323,'4. NCCF EUR'!G1323,'5. NCCF GBP'!G1323,'6. NCCF Autres (inclus)'!G1323)</f>
        <v>0</v>
      </c>
      <c r="H1323" s="395">
        <f>SUM('2. NCCF CAD'!H1323,'3. NCCF USD'!H1323,'4. NCCF EUR'!H1323,'5. NCCF GBP'!H1323,'6. NCCF Autres (inclus)'!H1323)</f>
        <v>0</v>
      </c>
      <c r="I1323" s="369"/>
      <c r="J1323" s="369"/>
      <c r="K1323" s="370"/>
      <c r="L1323" s="364"/>
      <c r="M1323" s="364"/>
      <c r="N1323" s="364"/>
      <c r="O1323" s="364"/>
      <c r="P1323" s="364"/>
      <c r="Q1323" s="364"/>
      <c r="R1323" s="364"/>
      <c r="S1323" s="364"/>
      <c r="T1323" s="364"/>
      <c r="U1323" s="364"/>
      <c r="V1323" s="364"/>
      <c r="W1323" s="37">
        <f>SUM('2. NCCF CAD'!W1323,'3. NCCF USD'!W1323,'4. NCCF EUR'!W1323,'5. NCCF GBP'!W1323,'6. NCCF Autres (inclus)'!W1323)</f>
        <v>0</v>
      </c>
      <c r="Y1323"/>
    </row>
    <row r="1324" spans="1:25" x14ac:dyDescent="0.25">
      <c r="A1324" s="212"/>
      <c r="B1324" s="465"/>
      <c r="C1324" s="272"/>
      <c r="D1324" s="272"/>
      <c r="E1324" s="273" t="s">
        <v>67</v>
      </c>
      <c r="F1324" s="273"/>
      <c r="G1324" s="367">
        <f>SUBTOTAL(9,G1325:G1327)</f>
        <v>0</v>
      </c>
      <c r="H1324" s="368">
        <f>SUBTOTAL(9,H1325:H1327)</f>
        <v>0</v>
      </c>
      <c r="I1324" s="369"/>
      <c r="J1324" s="369"/>
      <c r="K1324" s="370"/>
      <c r="L1324" s="364"/>
      <c r="M1324" s="364"/>
      <c r="N1324" s="364"/>
      <c r="O1324" s="364"/>
      <c r="P1324" s="364"/>
      <c r="Q1324" s="364"/>
      <c r="R1324" s="364"/>
      <c r="S1324" s="364"/>
      <c r="T1324" s="364"/>
      <c r="U1324" s="364"/>
      <c r="V1324" s="364"/>
      <c r="W1324" s="366">
        <f>SUBTOTAL(9,W1325:W1327)</f>
        <v>0</v>
      </c>
      <c r="Y1324"/>
    </row>
    <row r="1325" spans="1:25" outlineLevel="1" x14ac:dyDescent="0.25">
      <c r="A1325" s="212"/>
      <c r="B1325" s="465"/>
      <c r="C1325" s="272"/>
      <c r="D1325" s="272"/>
      <c r="E1325" s="273"/>
      <c r="F1325" s="274" t="s">
        <v>68</v>
      </c>
      <c r="G1325" s="394">
        <f>SUM('2. NCCF CAD'!G1325,'3. NCCF USD'!G1325,'4. NCCF EUR'!G1325,'5. NCCF GBP'!G1325,'6. NCCF Autres (inclus)'!G1325)</f>
        <v>0</v>
      </c>
      <c r="H1325" s="395">
        <f>SUM('2. NCCF CAD'!H1325,'3. NCCF USD'!H1325,'4. NCCF EUR'!H1325,'5. NCCF GBP'!H1325,'6. NCCF Autres (inclus)'!H1325)</f>
        <v>0</v>
      </c>
      <c r="I1325" s="369"/>
      <c r="J1325" s="369"/>
      <c r="K1325" s="370"/>
      <c r="L1325" s="364"/>
      <c r="M1325" s="364"/>
      <c r="N1325" s="364"/>
      <c r="O1325" s="364"/>
      <c r="P1325" s="364"/>
      <c r="Q1325" s="364"/>
      <c r="R1325" s="364"/>
      <c r="S1325" s="364"/>
      <c r="T1325" s="364"/>
      <c r="U1325" s="364"/>
      <c r="V1325" s="364"/>
      <c r="W1325" s="37">
        <f>SUM('2. NCCF CAD'!W1325,'3. NCCF USD'!W1325,'4. NCCF EUR'!W1325,'5. NCCF GBP'!W1325,'6. NCCF Autres (inclus)'!W1325)</f>
        <v>0</v>
      </c>
      <c r="Y1325"/>
    </row>
    <row r="1326" spans="1:25" outlineLevel="1" x14ac:dyDescent="0.25">
      <c r="A1326" s="212"/>
      <c r="B1326" s="465"/>
      <c r="C1326" s="272"/>
      <c r="D1326" s="272"/>
      <c r="E1326" s="273"/>
      <c r="F1326" s="274" t="s">
        <v>69</v>
      </c>
      <c r="G1326" s="394">
        <f>SUM('2. NCCF CAD'!G1326,'3. NCCF USD'!G1326,'4. NCCF EUR'!G1326,'5. NCCF GBP'!G1326,'6. NCCF Autres (inclus)'!G1326)</f>
        <v>0</v>
      </c>
      <c r="H1326" s="395">
        <f>SUM('2. NCCF CAD'!H1326,'3. NCCF USD'!H1326,'4. NCCF EUR'!H1326,'5. NCCF GBP'!H1326,'6. NCCF Autres (inclus)'!H1326)</f>
        <v>0</v>
      </c>
      <c r="I1326" s="369"/>
      <c r="J1326" s="369"/>
      <c r="K1326" s="370"/>
      <c r="L1326" s="364"/>
      <c r="M1326" s="364"/>
      <c r="N1326" s="364"/>
      <c r="O1326" s="364"/>
      <c r="P1326" s="364"/>
      <c r="Q1326" s="364"/>
      <c r="R1326" s="364"/>
      <c r="S1326" s="364"/>
      <c r="T1326" s="364"/>
      <c r="U1326" s="364"/>
      <c r="V1326" s="364"/>
      <c r="W1326" s="37">
        <f>SUM('2. NCCF CAD'!W1326,'3. NCCF USD'!W1326,'4. NCCF EUR'!W1326,'5. NCCF GBP'!W1326,'6. NCCF Autres (inclus)'!W1326)</f>
        <v>0</v>
      </c>
      <c r="Y1326"/>
    </row>
    <row r="1327" spans="1:25" outlineLevel="1" x14ac:dyDescent="0.25">
      <c r="A1327" s="212"/>
      <c r="B1327" s="465"/>
      <c r="C1327" s="272"/>
      <c r="D1327" s="272"/>
      <c r="E1327" s="273"/>
      <c r="F1327" s="274" t="s">
        <v>70</v>
      </c>
      <c r="G1327" s="394">
        <f>SUM('2. NCCF CAD'!G1327,'3. NCCF USD'!G1327,'4. NCCF EUR'!G1327,'5. NCCF GBP'!G1327,'6. NCCF Autres (inclus)'!G1327)</f>
        <v>0</v>
      </c>
      <c r="H1327" s="395">
        <f>SUM('2. NCCF CAD'!H1327,'3. NCCF USD'!H1327,'4. NCCF EUR'!H1327,'5. NCCF GBP'!H1327,'6. NCCF Autres (inclus)'!H1327)</f>
        <v>0</v>
      </c>
      <c r="I1327" s="369"/>
      <c r="J1327" s="369"/>
      <c r="K1327" s="370"/>
      <c r="L1327" s="364"/>
      <c r="M1327" s="364"/>
      <c r="N1327" s="364"/>
      <c r="O1327" s="364"/>
      <c r="P1327" s="364"/>
      <c r="Q1327" s="364"/>
      <c r="R1327" s="364"/>
      <c r="S1327" s="364"/>
      <c r="T1327" s="364"/>
      <c r="U1327" s="364"/>
      <c r="V1327" s="364"/>
      <c r="W1327" s="37">
        <f>SUM('2. NCCF CAD'!W1327,'3. NCCF USD'!W1327,'4. NCCF EUR'!W1327,'5. NCCF GBP'!W1327,'6. NCCF Autres (inclus)'!W1327)</f>
        <v>0</v>
      </c>
      <c r="Y1327"/>
    </row>
    <row r="1328" spans="1:25" x14ac:dyDescent="0.25">
      <c r="A1328" s="212"/>
      <c r="B1328" s="465"/>
      <c r="C1328" s="272"/>
      <c r="D1328" s="272" t="s">
        <v>71</v>
      </c>
      <c r="E1328" s="273"/>
      <c r="F1328" s="273"/>
      <c r="G1328" s="367"/>
      <c r="H1328" s="369"/>
      <c r="I1328" s="369"/>
      <c r="J1328" s="369"/>
      <c r="K1328" s="370"/>
      <c r="L1328" s="364"/>
      <c r="M1328" s="364"/>
      <c r="N1328" s="364"/>
      <c r="O1328" s="364"/>
      <c r="P1328" s="364"/>
      <c r="Q1328" s="364"/>
      <c r="R1328" s="364"/>
      <c r="S1328" s="364"/>
      <c r="T1328" s="364"/>
      <c r="U1328" s="364"/>
      <c r="V1328" s="364"/>
      <c r="W1328" s="366"/>
      <c r="Y1328"/>
    </row>
    <row r="1329" spans="1:25" x14ac:dyDescent="0.25">
      <c r="A1329" s="212"/>
      <c r="B1329" s="465"/>
      <c r="C1329" s="272"/>
      <c r="D1329" s="272"/>
      <c r="E1329" s="273" t="s">
        <v>72</v>
      </c>
      <c r="F1329" s="273"/>
      <c r="G1329" s="367">
        <f>SUBTOTAL(9,G1330:G1331)</f>
        <v>0</v>
      </c>
      <c r="H1329" s="368">
        <f>SUBTOTAL(9,H1330:H1331)</f>
        <v>0</v>
      </c>
      <c r="I1329" s="369"/>
      <c r="J1329" s="369"/>
      <c r="K1329" s="370"/>
      <c r="L1329" s="364"/>
      <c r="M1329" s="364"/>
      <c r="N1329" s="364"/>
      <c r="O1329" s="364"/>
      <c r="P1329" s="364"/>
      <c r="Q1329" s="364"/>
      <c r="R1329" s="364"/>
      <c r="S1329" s="364"/>
      <c r="T1329" s="364"/>
      <c r="U1329" s="364"/>
      <c r="V1329" s="364"/>
      <c r="W1329" s="366">
        <f>SUBTOTAL(9,W1330:W1331)</f>
        <v>0</v>
      </c>
      <c r="Y1329"/>
    </row>
    <row r="1330" spans="1:25" outlineLevel="1" x14ac:dyDescent="0.25">
      <c r="A1330" s="212"/>
      <c r="B1330" s="465"/>
      <c r="C1330" s="272"/>
      <c r="D1330" s="272"/>
      <c r="E1330" s="273"/>
      <c r="F1330" s="274" t="s">
        <v>73</v>
      </c>
      <c r="G1330" s="394">
        <f>SUM('2. NCCF CAD'!G1330,'3. NCCF USD'!G1330,'4. NCCF EUR'!G1330,'5. NCCF GBP'!G1330,'6. NCCF Autres (inclus)'!G1330)</f>
        <v>0</v>
      </c>
      <c r="H1330" s="395">
        <f>SUM('2. NCCF CAD'!H1330,'3. NCCF USD'!H1330,'4. NCCF EUR'!H1330,'5. NCCF GBP'!H1330,'6. NCCF Autres (inclus)'!H1330)</f>
        <v>0</v>
      </c>
      <c r="I1330" s="369"/>
      <c r="J1330" s="369"/>
      <c r="K1330" s="370"/>
      <c r="L1330" s="364"/>
      <c r="M1330" s="364"/>
      <c r="N1330" s="364"/>
      <c r="O1330" s="364"/>
      <c r="P1330" s="364"/>
      <c r="Q1330" s="364"/>
      <c r="R1330" s="364"/>
      <c r="S1330" s="364"/>
      <c r="T1330" s="364"/>
      <c r="U1330" s="364"/>
      <c r="V1330" s="364"/>
      <c r="W1330" s="37">
        <f>SUM('2. NCCF CAD'!W1330,'3. NCCF USD'!W1330,'4. NCCF EUR'!W1330,'5. NCCF GBP'!W1330,'6. NCCF Autres (inclus)'!W1330)</f>
        <v>0</v>
      </c>
      <c r="Y1330"/>
    </row>
    <row r="1331" spans="1:25" outlineLevel="1" x14ac:dyDescent="0.25">
      <c r="A1331" s="212"/>
      <c r="B1331" s="465"/>
      <c r="C1331" s="272"/>
      <c r="D1331" s="272"/>
      <c r="E1331" s="273"/>
      <c r="F1331" s="274" t="s">
        <v>74</v>
      </c>
      <c r="G1331" s="394">
        <f>SUM('2. NCCF CAD'!G1331,'3. NCCF USD'!G1331,'4. NCCF EUR'!G1331,'5. NCCF GBP'!G1331,'6. NCCF Autres (inclus)'!G1331)</f>
        <v>0</v>
      </c>
      <c r="H1331" s="395">
        <f>SUM('2. NCCF CAD'!H1331,'3. NCCF USD'!H1331,'4. NCCF EUR'!H1331,'5. NCCF GBP'!H1331,'6. NCCF Autres (inclus)'!H1331)</f>
        <v>0</v>
      </c>
      <c r="I1331" s="369"/>
      <c r="J1331" s="369"/>
      <c r="K1331" s="370"/>
      <c r="L1331" s="364"/>
      <c r="M1331" s="364"/>
      <c r="N1331" s="364"/>
      <c r="O1331" s="364"/>
      <c r="P1331" s="364"/>
      <c r="Q1331" s="364"/>
      <c r="R1331" s="364"/>
      <c r="S1331" s="364"/>
      <c r="T1331" s="364"/>
      <c r="U1331" s="364"/>
      <c r="V1331" s="364"/>
      <c r="W1331" s="37">
        <f>SUM('2. NCCF CAD'!W1331,'3. NCCF USD'!W1331,'4. NCCF EUR'!W1331,'5. NCCF GBP'!W1331,'6. NCCF Autres (inclus)'!W1331)</f>
        <v>0</v>
      </c>
      <c r="Y1331"/>
    </row>
    <row r="1332" spans="1:25" x14ac:dyDescent="0.25">
      <c r="A1332" s="212"/>
      <c r="B1332" s="465"/>
      <c r="C1332" s="272"/>
      <c r="D1332" s="272"/>
      <c r="E1332" s="273" t="s">
        <v>75</v>
      </c>
      <c r="F1332" s="273"/>
      <c r="G1332" s="367">
        <f>SUBTOTAL(9,G1333:G1334)</f>
        <v>0</v>
      </c>
      <c r="H1332" s="368">
        <f>SUBTOTAL(9,H1333:H1334)</f>
        <v>0</v>
      </c>
      <c r="I1332" s="369"/>
      <c r="J1332" s="369"/>
      <c r="K1332" s="370"/>
      <c r="L1332" s="364"/>
      <c r="M1332" s="364"/>
      <c r="N1332" s="364"/>
      <c r="O1332" s="364"/>
      <c r="P1332" s="364"/>
      <c r="Q1332" s="364"/>
      <c r="R1332" s="364"/>
      <c r="S1332" s="364"/>
      <c r="T1332" s="364"/>
      <c r="U1332" s="364"/>
      <c r="V1332" s="364"/>
      <c r="W1332" s="366">
        <f>SUBTOTAL(9,W1333:W1334)</f>
        <v>0</v>
      </c>
      <c r="Y1332"/>
    </row>
    <row r="1333" spans="1:25" outlineLevel="1" x14ac:dyDescent="0.25">
      <c r="A1333" s="212"/>
      <c r="B1333" s="465"/>
      <c r="C1333" s="272"/>
      <c r="D1333" s="272"/>
      <c r="E1333" s="273"/>
      <c r="F1333" s="274" t="s">
        <v>76</v>
      </c>
      <c r="G1333" s="394">
        <f>SUM('2. NCCF CAD'!G1333,'3. NCCF USD'!G1333,'4. NCCF EUR'!G1333,'5. NCCF GBP'!G1333,'6. NCCF Autres (inclus)'!G1333)</f>
        <v>0</v>
      </c>
      <c r="H1333" s="395">
        <f>SUM('2. NCCF CAD'!H1333,'3. NCCF USD'!H1333,'4. NCCF EUR'!H1333,'5. NCCF GBP'!H1333,'6. NCCF Autres (inclus)'!H1333)</f>
        <v>0</v>
      </c>
      <c r="I1333" s="369"/>
      <c r="J1333" s="369"/>
      <c r="K1333" s="370"/>
      <c r="L1333" s="364"/>
      <c r="M1333" s="364"/>
      <c r="N1333" s="364"/>
      <c r="O1333" s="364"/>
      <c r="P1333" s="364"/>
      <c r="Q1333" s="364"/>
      <c r="R1333" s="364"/>
      <c r="S1333" s="364"/>
      <c r="T1333" s="364"/>
      <c r="U1333" s="364"/>
      <c r="V1333" s="364"/>
      <c r="W1333" s="37">
        <f>SUM('2. NCCF CAD'!W1333,'3. NCCF USD'!W1333,'4. NCCF EUR'!W1333,'5. NCCF GBP'!W1333,'6. NCCF Autres (inclus)'!W1333)</f>
        <v>0</v>
      </c>
      <c r="Y1333"/>
    </row>
    <row r="1334" spans="1:25" outlineLevel="1" x14ac:dyDescent="0.25">
      <c r="A1334" s="212"/>
      <c r="B1334" s="465"/>
      <c r="C1334" s="272"/>
      <c r="D1334" s="272"/>
      <c r="E1334" s="273"/>
      <c r="F1334" s="274" t="s">
        <v>77</v>
      </c>
      <c r="G1334" s="394">
        <f>SUM('2. NCCF CAD'!G1334,'3. NCCF USD'!G1334,'4. NCCF EUR'!G1334,'5. NCCF GBP'!G1334,'6. NCCF Autres (inclus)'!G1334)</f>
        <v>0</v>
      </c>
      <c r="H1334" s="395">
        <f>SUM('2. NCCF CAD'!H1334,'3. NCCF USD'!H1334,'4. NCCF EUR'!H1334,'5. NCCF GBP'!H1334,'6. NCCF Autres (inclus)'!H1334)</f>
        <v>0</v>
      </c>
      <c r="I1334" s="369"/>
      <c r="J1334" s="369"/>
      <c r="K1334" s="370"/>
      <c r="L1334" s="364"/>
      <c r="M1334" s="364"/>
      <c r="N1334" s="364"/>
      <c r="O1334" s="364"/>
      <c r="P1334" s="364"/>
      <c r="Q1334" s="364"/>
      <c r="R1334" s="364"/>
      <c r="S1334" s="364"/>
      <c r="T1334" s="364"/>
      <c r="U1334" s="364"/>
      <c r="V1334" s="364"/>
      <c r="W1334" s="37">
        <f>SUM('2. NCCF CAD'!W1334,'3. NCCF USD'!W1334,'4. NCCF EUR'!W1334,'5. NCCF GBP'!W1334,'6. NCCF Autres (inclus)'!W1334)</f>
        <v>0</v>
      </c>
      <c r="Y1334"/>
    </row>
    <row r="1335" spans="1:25" x14ac:dyDescent="0.25">
      <c r="A1335" s="212"/>
      <c r="B1335" s="465"/>
      <c r="C1335" s="272"/>
      <c r="D1335" s="272"/>
      <c r="E1335" s="273" t="s">
        <v>78</v>
      </c>
      <c r="F1335" s="273"/>
      <c r="G1335" s="367">
        <f>SUBTOTAL(9,G1336:G1337)</f>
        <v>0</v>
      </c>
      <c r="H1335" s="368">
        <f>SUBTOTAL(9,H1336:H1337)</f>
        <v>0</v>
      </c>
      <c r="I1335" s="369"/>
      <c r="J1335" s="369"/>
      <c r="K1335" s="370"/>
      <c r="L1335" s="364"/>
      <c r="M1335" s="364"/>
      <c r="N1335" s="364"/>
      <c r="O1335" s="364"/>
      <c r="P1335" s="364"/>
      <c r="Q1335" s="364"/>
      <c r="R1335" s="364"/>
      <c r="S1335" s="364"/>
      <c r="T1335" s="364"/>
      <c r="U1335" s="364"/>
      <c r="V1335" s="364"/>
      <c r="W1335" s="366">
        <f>SUBTOTAL(9,W1336:W1337)</f>
        <v>0</v>
      </c>
      <c r="Y1335"/>
    </row>
    <row r="1336" spans="1:25" outlineLevel="1" x14ac:dyDescent="0.25">
      <c r="A1336" s="212"/>
      <c r="B1336" s="465"/>
      <c r="C1336" s="272"/>
      <c r="D1336" s="272"/>
      <c r="E1336" s="273"/>
      <c r="F1336" s="274" t="s">
        <v>79</v>
      </c>
      <c r="G1336" s="394">
        <f>SUM('2. NCCF CAD'!G1336,'3. NCCF USD'!G1336,'4. NCCF EUR'!G1336,'5. NCCF GBP'!G1336,'6. NCCF Autres (inclus)'!G1336)</f>
        <v>0</v>
      </c>
      <c r="H1336" s="395">
        <f>SUM('2. NCCF CAD'!H1336,'3. NCCF USD'!H1336,'4. NCCF EUR'!H1336,'5. NCCF GBP'!H1336,'6. NCCF Autres (inclus)'!H1336)</f>
        <v>0</v>
      </c>
      <c r="I1336" s="369"/>
      <c r="J1336" s="369"/>
      <c r="K1336" s="370"/>
      <c r="L1336" s="364"/>
      <c r="M1336" s="364"/>
      <c r="N1336" s="364"/>
      <c r="O1336" s="364"/>
      <c r="P1336" s="364"/>
      <c r="Q1336" s="364"/>
      <c r="R1336" s="364"/>
      <c r="S1336" s="364"/>
      <c r="T1336" s="364"/>
      <c r="U1336" s="364"/>
      <c r="V1336" s="364"/>
      <c r="W1336" s="37">
        <f>SUM('2. NCCF CAD'!W1336,'3. NCCF USD'!W1336,'4. NCCF EUR'!W1336,'5. NCCF GBP'!W1336,'6. NCCF Autres (inclus)'!W1336)</f>
        <v>0</v>
      </c>
      <c r="Y1336"/>
    </row>
    <row r="1337" spans="1:25" outlineLevel="1" x14ac:dyDescent="0.25">
      <c r="A1337" s="212"/>
      <c r="B1337" s="465"/>
      <c r="C1337" s="272"/>
      <c r="D1337" s="272"/>
      <c r="E1337" s="273"/>
      <c r="F1337" s="274" t="s">
        <v>80</v>
      </c>
      <c r="G1337" s="394">
        <f>SUM('2. NCCF CAD'!G1337,'3. NCCF USD'!G1337,'4. NCCF EUR'!G1337,'5. NCCF GBP'!G1337,'6. NCCF Autres (inclus)'!G1337)</f>
        <v>0</v>
      </c>
      <c r="H1337" s="395">
        <f>SUM('2. NCCF CAD'!H1337,'3. NCCF USD'!H1337,'4. NCCF EUR'!H1337,'5. NCCF GBP'!H1337,'6. NCCF Autres (inclus)'!H1337)</f>
        <v>0</v>
      </c>
      <c r="I1337" s="369"/>
      <c r="J1337" s="369"/>
      <c r="K1337" s="370"/>
      <c r="L1337" s="364"/>
      <c r="M1337" s="364"/>
      <c r="N1337" s="364"/>
      <c r="O1337" s="364"/>
      <c r="P1337" s="364"/>
      <c r="Q1337" s="364"/>
      <c r="R1337" s="364"/>
      <c r="S1337" s="364"/>
      <c r="T1337" s="364"/>
      <c r="U1337" s="364"/>
      <c r="V1337" s="364"/>
      <c r="W1337" s="37">
        <f>SUM('2. NCCF CAD'!W1337,'3. NCCF USD'!W1337,'4. NCCF EUR'!W1337,'5. NCCF GBP'!W1337,'6. NCCF Autres (inclus)'!W1337)</f>
        <v>0</v>
      </c>
      <c r="Y1337"/>
    </row>
    <row r="1338" spans="1:25" x14ac:dyDescent="0.25">
      <c r="A1338" s="212"/>
      <c r="B1338" s="465"/>
      <c r="C1338" s="272"/>
      <c r="D1338" s="272"/>
      <c r="E1338" s="273" t="s">
        <v>81</v>
      </c>
      <c r="F1338" s="273"/>
      <c r="G1338" s="367">
        <f>SUBTOTAL(9,G1339:G1340)</f>
        <v>0</v>
      </c>
      <c r="H1338" s="368">
        <f>SUBTOTAL(9,H1339:H1340)</f>
        <v>0</v>
      </c>
      <c r="I1338" s="369"/>
      <c r="J1338" s="369"/>
      <c r="K1338" s="370"/>
      <c r="L1338" s="364"/>
      <c r="M1338" s="364"/>
      <c r="N1338" s="364"/>
      <c r="O1338" s="364"/>
      <c r="P1338" s="364"/>
      <c r="Q1338" s="364"/>
      <c r="R1338" s="364"/>
      <c r="S1338" s="364"/>
      <c r="T1338" s="364"/>
      <c r="U1338" s="364"/>
      <c r="V1338" s="364"/>
      <c r="W1338" s="366">
        <f>SUBTOTAL(9,W1339:W1340)</f>
        <v>0</v>
      </c>
      <c r="Y1338"/>
    </row>
    <row r="1339" spans="1:25" outlineLevel="1" x14ac:dyDescent="0.25">
      <c r="A1339" s="212"/>
      <c r="B1339" s="465"/>
      <c r="C1339" s="272"/>
      <c r="D1339" s="272"/>
      <c r="E1339" s="273"/>
      <c r="F1339" s="274" t="s">
        <v>82</v>
      </c>
      <c r="G1339" s="394">
        <f>SUM('2. NCCF CAD'!G1339,'3. NCCF USD'!G1339,'4. NCCF EUR'!G1339,'5. NCCF GBP'!G1339,'6. NCCF Autres (inclus)'!G1339)</f>
        <v>0</v>
      </c>
      <c r="H1339" s="395">
        <f>SUM('2. NCCF CAD'!H1339,'3. NCCF USD'!H1339,'4. NCCF EUR'!H1339,'5. NCCF GBP'!H1339,'6. NCCF Autres (inclus)'!H1339)</f>
        <v>0</v>
      </c>
      <c r="I1339" s="369"/>
      <c r="J1339" s="369"/>
      <c r="K1339" s="370"/>
      <c r="L1339" s="364"/>
      <c r="M1339" s="364"/>
      <c r="N1339" s="364"/>
      <c r="O1339" s="364"/>
      <c r="P1339" s="364"/>
      <c r="Q1339" s="364"/>
      <c r="R1339" s="364"/>
      <c r="S1339" s="364"/>
      <c r="T1339" s="364"/>
      <c r="U1339" s="364"/>
      <c r="V1339" s="364"/>
      <c r="W1339" s="37">
        <f>SUM('2. NCCF CAD'!W1339,'3. NCCF USD'!W1339,'4. NCCF EUR'!W1339,'5. NCCF GBP'!W1339,'6. NCCF Autres (inclus)'!W1339)</f>
        <v>0</v>
      </c>
      <c r="Y1339"/>
    </row>
    <row r="1340" spans="1:25" outlineLevel="1" x14ac:dyDescent="0.25">
      <c r="A1340" s="212"/>
      <c r="B1340" s="465"/>
      <c r="C1340" s="272"/>
      <c r="D1340" s="272"/>
      <c r="E1340" s="273"/>
      <c r="F1340" s="274" t="s">
        <v>83</v>
      </c>
      <c r="G1340" s="394">
        <f>SUM('2. NCCF CAD'!G1340,'3. NCCF USD'!G1340,'4. NCCF EUR'!G1340,'5. NCCF GBP'!G1340,'6. NCCF Autres (inclus)'!G1340)</f>
        <v>0</v>
      </c>
      <c r="H1340" s="395">
        <f>SUM('2. NCCF CAD'!H1340,'3. NCCF USD'!H1340,'4. NCCF EUR'!H1340,'5. NCCF GBP'!H1340,'6. NCCF Autres (inclus)'!H1340)</f>
        <v>0</v>
      </c>
      <c r="I1340" s="369"/>
      <c r="J1340" s="369"/>
      <c r="K1340" s="370"/>
      <c r="L1340" s="364"/>
      <c r="M1340" s="364"/>
      <c r="N1340" s="364"/>
      <c r="O1340" s="364"/>
      <c r="P1340" s="364"/>
      <c r="Q1340" s="364"/>
      <c r="R1340" s="364"/>
      <c r="S1340" s="364"/>
      <c r="T1340" s="364"/>
      <c r="U1340" s="364"/>
      <c r="V1340" s="364"/>
      <c r="W1340" s="37">
        <f>SUM('2. NCCF CAD'!W1340,'3. NCCF USD'!W1340,'4. NCCF EUR'!W1340,'5. NCCF GBP'!W1340,'6. NCCF Autres (inclus)'!W1340)</f>
        <v>0</v>
      </c>
      <c r="Y1340"/>
    </row>
    <row r="1341" spans="1:25" x14ac:dyDescent="0.25">
      <c r="A1341" s="212"/>
      <c r="B1341" s="465"/>
      <c r="C1341" s="272"/>
      <c r="D1341" s="272"/>
      <c r="E1341" s="273" t="s">
        <v>84</v>
      </c>
      <c r="F1341" s="273"/>
      <c r="G1341" s="367">
        <f>SUBTOTAL(9,G1342:G1343)</f>
        <v>0</v>
      </c>
      <c r="H1341" s="368">
        <f>SUBTOTAL(9,H1342:H1343)</f>
        <v>0</v>
      </c>
      <c r="I1341" s="369"/>
      <c r="J1341" s="369"/>
      <c r="K1341" s="370"/>
      <c r="L1341" s="364"/>
      <c r="M1341" s="364"/>
      <c r="N1341" s="364"/>
      <c r="O1341" s="364"/>
      <c r="P1341" s="364"/>
      <c r="Q1341" s="364"/>
      <c r="R1341" s="364"/>
      <c r="S1341" s="364"/>
      <c r="T1341" s="364"/>
      <c r="U1341" s="364"/>
      <c r="V1341" s="364"/>
      <c r="W1341" s="366">
        <f>SUBTOTAL(9,W1342:W1343)</f>
        <v>0</v>
      </c>
      <c r="Y1341"/>
    </row>
    <row r="1342" spans="1:25" outlineLevel="1" x14ac:dyDescent="0.25">
      <c r="A1342" s="212"/>
      <c r="B1342" s="465"/>
      <c r="C1342" s="272"/>
      <c r="D1342" s="272"/>
      <c r="E1342" s="273"/>
      <c r="F1342" s="274" t="s">
        <v>85</v>
      </c>
      <c r="G1342" s="394">
        <f>SUM('2. NCCF CAD'!G1342,'3. NCCF USD'!G1342,'4. NCCF EUR'!G1342,'5. NCCF GBP'!G1342,'6. NCCF Autres (inclus)'!G1342)</f>
        <v>0</v>
      </c>
      <c r="H1342" s="395">
        <f>SUM('2. NCCF CAD'!H1342,'3. NCCF USD'!H1342,'4. NCCF EUR'!H1342,'5. NCCF GBP'!H1342,'6. NCCF Autres (inclus)'!H1342)</f>
        <v>0</v>
      </c>
      <c r="I1342" s="369"/>
      <c r="J1342" s="369"/>
      <c r="K1342" s="370"/>
      <c r="L1342" s="364"/>
      <c r="M1342" s="364"/>
      <c r="N1342" s="364"/>
      <c r="O1342" s="364"/>
      <c r="P1342" s="364"/>
      <c r="Q1342" s="364"/>
      <c r="R1342" s="364"/>
      <c r="S1342" s="364"/>
      <c r="T1342" s="364"/>
      <c r="U1342" s="364"/>
      <c r="V1342" s="364"/>
      <c r="W1342" s="37">
        <f>SUM('2. NCCF CAD'!W1342,'3. NCCF USD'!W1342,'4. NCCF EUR'!W1342,'5. NCCF GBP'!W1342,'6. NCCF Autres (inclus)'!W1342)</f>
        <v>0</v>
      </c>
      <c r="Y1342"/>
    </row>
    <row r="1343" spans="1:25" outlineLevel="1" x14ac:dyDescent="0.25">
      <c r="A1343" s="212"/>
      <c r="B1343" s="465"/>
      <c r="C1343" s="272"/>
      <c r="D1343" s="272"/>
      <c r="E1343" s="273"/>
      <c r="F1343" s="274" t="s">
        <v>86</v>
      </c>
      <c r="G1343" s="394">
        <f>SUM('2. NCCF CAD'!G1343,'3. NCCF USD'!G1343,'4. NCCF EUR'!G1343,'5. NCCF GBP'!G1343,'6. NCCF Autres (inclus)'!G1343)</f>
        <v>0</v>
      </c>
      <c r="H1343" s="395">
        <f>SUM('2. NCCF CAD'!H1343,'3. NCCF USD'!H1343,'4. NCCF EUR'!H1343,'5. NCCF GBP'!H1343,'6. NCCF Autres (inclus)'!H1343)</f>
        <v>0</v>
      </c>
      <c r="I1343" s="369"/>
      <c r="J1343" s="369"/>
      <c r="K1343" s="370"/>
      <c r="L1343" s="364"/>
      <c r="M1343" s="364"/>
      <c r="N1343" s="364"/>
      <c r="O1343" s="364"/>
      <c r="P1343" s="364"/>
      <c r="Q1343" s="364"/>
      <c r="R1343" s="364"/>
      <c r="S1343" s="364"/>
      <c r="T1343" s="364"/>
      <c r="U1343" s="364"/>
      <c r="V1343" s="364"/>
      <c r="W1343" s="37">
        <f>SUM('2. NCCF CAD'!W1343,'3. NCCF USD'!W1343,'4. NCCF EUR'!W1343,'5. NCCF GBP'!W1343,'6. NCCF Autres (inclus)'!W1343)</f>
        <v>0</v>
      </c>
      <c r="Y1343"/>
    </row>
    <row r="1344" spans="1:25" x14ac:dyDescent="0.25">
      <c r="A1344" s="212"/>
      <c r="B1344" s="465"/>
      <c r="C1344" s="272"/>
      <c r="D1344" s="272"/>
      <c r="E1344" s="273" t="s">
        <v>87</v>
      </c>
      <c r="F1344" s="273"/>
      <c r="G1344" s="367">
        <f>SUBTOTAL(9,G1345:G1346)</f>
        <v>0</v>
      </c>
      <c r="H1344" s="368">
        <f>SUBTOTAL(9,H1345:H1346)</f>
        <v>0</v>
      </c>
      <c r="I1344" s="369"/>
      <c r="J1344" s="369"/>
      <c r="K1344" s="370"/>
      <c r="L1344" s="364"/>
      <c r="M1344" s="364"/>
      <c r="N1344" s="364"/>
      <c r="O1344" s="364"/>
      <c r="P1344" s="364"/>
      <c r="Q1344" s="364"/>
      <c r="R1344" s="364"/>
      <c r="S1344" s="364"/>
      <c r="T1344" s="364"/>
      <c r="U1344" s="364"/>
      <c r="V1344" s="364"/>
      <c r="W1344" s="366">
        <f>SUBTOTAL(9,W1345:W1346)</f>
        <v>0</v>
      </c>
      <c r="Y1344"/>
    </row>
    <row r="1345" spans="1:25" outlineLevel="1" x14ac:dyDescent="0.25">
      <c r="A1345" s="212"/>
      <c r="B1345" s="465"/>
      <c r="C1345" s="272"/>
      <c r="D1345" s="272"/>
      <c r="E1345" s="273"/>
      <c r="F1345" s="274" t="s">
        <v>88</v>
      </c>
      <c r="G1345" s="394">
        <f>SUM('2. NCCF CAD'!G1345,'3. NCCF USD'!G1345,'4. NCCF EUR'!G1345,'5. NCCF GBP'!G1345,'6. NCCF Autres (inclus)'!G1345)</f>
        <v>0</v>
      </c>
      <c r="H1345" s="395">
        <f>SUM('2. NCCF CAD'!H1345,'3. NCCF USD'!H1345,'4. NCCF EUR'!H1345,'5. NCCF GBP'!H1345,'6. NCCF Autres (inclus)'!H1345)</f>
        <v>0</v>
      </c>
      <c r="I1345" s="369"/>
      <c r="J1345" s="369"/>
      <c r="K1345" s="370"/>
      <c r="L1345" s="364"/>
      <c r="M1345" s="364"/>
      <c r="N1345" s="364"/>
      <c r="O1345" s="364"/>
      <c r="P1345" s="364"/>
      <c r="Q1345" s="364"/>
      <c r="R1345" s="364"/>
      <c r="S1345" s="364"/>
      <c r="T1345" s="364"/>
      <c r="U1345" s="364"/>
      <c r="V1345" s="364"/>
      <c r="W1345" s="37">
        <f>SUM('2. NCCF CAD'!W1345,'3. NCCF USD'!W1345,'4. NCCF EUR'!W1345,'5. NCCF GBP'!W1345,'6. NCCF Autres (inclus)'!W1345)</f>
        <v>0</v>
      </c>
      <c r="Y1345"/>
    </row>
    <row r="1346" spans="1:25" outlineLevel="1" x14ac:dyDescent="0.25">
      <c r="A1346" s="212"/>
      <c r="B1346" s="465"/>
      <c r="C1346" s="272"/>
      <c r="D1346" s="272"/>
      <c r="E1346" s="273"/>
      <c r="F1346" s="274" t="s">
        <v>89</v>
      </c>
      <c r="G1346" s="394">
        <f>SUM('2. NCCF CAD'!G1346,'3. NCCF USD'!G1346,'4. NCCF EUR'!G1346,'5. NCCF GBP'!G1346,'6. NCCF Autres (inclus)'!G1346)</f>
        <v>0</v>
      </c>
      <c r="H1346" s="395">
        <f>SUM('2. NCCF CAD'!H1346,'3. NCCF USD'!H1346,'4. NCCF EUR'!H1346,'5. NCCF GBP'!H1346,'6. NCCF Autres (inclus)'!H1346)</f>
        <v>0</v>
      </c>
      <c r="I1346" s="369"/>
      <c r="J1346" s="369"/>
      <c r="K1346" s="370"/>
      <c r="L1346" s="364"/>
      <c r="M1346" s="364"/>
      <c r="N1346" s="364"/>
      <c r="O1346" s="364"/>
      <c r="P1346" s="364"/>
      <c r="Q1346" s="364"/>
      <c r="R1346" s="364"/>
      <c r="S1346" s="364"/>
      <c r="T1346" s="364"/>
      <c r="U1346" s="364"/>
      <c r="V1346" s="364"/>
      <c r="W1346" s="37">
        <f>SUM('2. NCCF CAD'!W1346,'3. NCCF USD'!W1346,'4. NCCF EUR'!W1346,'5. NCCF GBP'!W1346,'6. NCCF Autres (inclus)'!W1346)</f>
        <v>0</v>
      </c>
      <c r="Y1346"/>
    </row>
    <row r="1347" spans="1:25" x14ac:dyDescent="0.25">
      <c r="A1347" s="212"/>
      <c r="B1347" s="465"/>
      <c r="C1347" s="272"/>
      <c r="D1347" s="272" t="s">
        <v>90</v>
      </c>
      <c r="E1347" s="273"/>
      <c r="F1347" s="273"/>
      <c r="G1347" s="367">
        <f>SUBTOTAL(9,G1348:G1350)</f>
        <v>0</v>
      </c>
      <c r="H1347" s="368">
        <f>SUBTOTAL(9,H1348:H1350)</f>
        <v>0</v>
      </c>
      <c r="I1347" s="369"/>
      <c r="J1347" s="369"/>
      <c r="K1347" s="370"/>
      <c r="L1347" s="364"/>
      <c r="M1347" s="364"/>
      <c r="N1347" s="364"/>
      <c r="O1347" s="364"/>
      <c r="P1347" s="364"/>
      <c r="Q1347" s="364"/>
      <c r="R1347" s="364"/>
      <c r="S1347" s="364"/>
      <c r="T1347" s="364"/>
      <c r="U1347" s="364"/>
      <c r="V1347" s="364"/>
      <c r="W1347" s="366">
        <f>SUBTOTAL(9,W1348:W1350)</f>
        <v>0</v>
      </c>
      <c r="Y1347"/>
    </row>
    <row r="1348" spans="1:25" outlineLevel="1" x14ac:dyDescent="0.25">
      <c r="A1348" s="212"/>
      <c r="B1348" s="465"/>
      <c r="C1348" s="272"/>
      <c r="D1348" s="272"/>
      <c r="E1348" s="273"/>
      <c r="F1348" s="274" t="s">
        <v>91</v>
      </c>
      <c r="G1348" s="394">
        <f>SUM('2. NCCF CAD'!G1348,'3. NCCF USD'!G1348,'4. NCCF EUR'!G1348,'5. NCCF GBP'!G1348,'6. NCCF Autres (inclus)'!G1348)</f>
        <v>0</v>
      </c>
      <c r="H1348" s="395">
        <f>SUM('2. NCCF CAD'!H1348,'3. NCCF USD'!H1348,'4. NCCF EUR'!H1348,'5. NCCF GBP'!H1348,'6. NCCF Autres (inclus)'!H1348)</f>
        <v>0</v>
      </c>
      <c r="I1348" s="369"/>
      <c r="J1348" s="369"/>
      <c r="K1348" s="370"/>
      <c r="L1348" s="364"/>
      <c r="M1348" s="364"/>
      <c r="N1348" s="364"/>
      <c r="O1348" s="364"/>
      <c r="P1348" s="364"/>
      <c r="Q1348" s="364"/>
      <c r="R1348" s="364"/>
      <c r="S1348" s="364"/>
      <c r="T1348" s="364"/>
      <c r="U1348" s="364"/>
      <c r="V1348" s="365"/>
      <c r="W1348" s="37">
        <f>SUM('2. NCCF CAD'!W1348,'3. NCCF USD'!W1348,'4. NCCF EUR'!W1348,'5. NCCF GBP'!W1348,'6. NCCF Autres (inclus)'!W1348)</f>
        <v>0</v>
      </c>
      <c r="Y1348"/>
    </row>
    <row r="1349" spans="1:25" outlineLevel="1" x14ac:dyDescent="0.25">
      <c r="A1349" s="212"/>
      <c r="B1349" s="465"/>
      <c r="C1349" s="272"/>
      <c r="D1349" s="272"/>
      <c r="E1349" s="273"/>
      <c r="F1349" s="274" t="s">
        <v>92</v>
      </c>
      <c r="G1349" s="394">
        <f>SUM('2. NCCF CAD'!G1349,'3. NCCF USD'!G1349,'4. NCCF EUR'!G1349,'5. NCCF GBP'!G1349,'6. NCCF Autres (inclus)'!G1349)</f>
        <v>0</v>
      </c>
      <c r="H1349" s="395">
        <f>SUM('2. NCCF CAD'!H1349,'3. NCCF USD'!H1349,'4. NCCF EUR'!H1349,'5. NCCF GBP'!H1349,'6. NCCF Autres (inclus)'!H1349)</f>
        <v>0</v>
      </c>
      <c r="I1349" s="369"/>
      <c r="J1349" s="369"/>
      <c r="K1349" s="370"/>
      <c r="L1349" s="364"/>
      <c r="M1349" s="364"/>
      <c r="N1349" s="364"/>
      <c r="O1349" s="364"/>
      <c r="P1349" s="364"/>
      <c r="Q1349" s="364"/>
      <c r="R1349" s="364"/>
      <c r="S1349" s="364"/>
      <c r="T1349" s="364"/>
      <c r="U1349" s="364"/>
      <c r="V1349" s="365"/>
      <c r="W1349" s="37">
        <f>SUM('2. NCCF CAD'!W1349,'3. NCCF USD'!W1349,'4. NCCF EUR'!W1349,'5. NCCF GBP'!W1349,'6. NCCF Autres (inclus)'!W1349)</f>
        <v>0</v>
      </c>
      <c r="Y1349"/>
    </row>
    <row r="1350" spans="1:25" outlineLevel="1" x14ac:dyDescent="0.25">
      <c r="A1350" s="212"/>
      <c r="B1350" s="465"/>
      <c r="C1350" s="272"/>
      <c r="D1350" s="272"/>
      <c r="E1350" s="273"/>
      <c r="F1350" s="274" t="s">
        <v>93</v>
      </c>
      <c r="G1350" s="394">
        <f>SUM('2. NCCF CAD'!G1350,'3. NCCF USD'!G1350,'4. NCCF EUR'!G1350,'5. NCCF GBP'!G1350,'6. NCCF Autres (inclus)'!G1350)</f>
        <v>0</v>
      </c>
      <c r="H1350" s="395">
        <f>SUM('2. NCCF CAD'!H1350,'3. NCCF USD'!H1350,'4. NCCF EUR'!H1350,'5. NCCF GBP'!H1350,'6. NCCF Autres (inclus)'!H1350)</f>
        <v>0</v>
      </c>
      <c r="I1350" s="369"/>
      <c r="J1350" s="369"/>
      <c r="K1350" s="370"/>
      <c r="L1350" s="364"/>
      <c r="M1350" s="364"/>
      <c r="N1350" s="364"/>
      <c r="O1350" s="364"/>
      <c r="P1350" s="364"/>
      <c r="Q1350" s="364"/>
      <c r="R1350" s="364"/>
      <c r="S1350" s="364"/>
      <c r="T1350" s="364"/>
      <c r="U1350" s="364"/>
      <c r="V1350" s="365"/>
      <c r="W1350" s="37">
        <f>SUM('2. NCCF CAD'!W1350,'3. NCCF USD'!W1350,'4. NCCF EUR'!W1350,'5. NCCF GBP'!W1350,'6. NCCF Autres (inclus)'!W1350)</f>
        <v>0</v>
      </c>
      <c r="Y1350"/>
    </row>
    <row r="1351" spans="1:25" x14ac:dyDescent="0.25">
      <c r="A1351" s="212"/>
      <c r="B1351" s="465"/>
      <c r="C1351" s="275"/>
      <c r="D1351" s="272" t="s">
        <v>94</v>
      </c>
      <c r="E1351" s="273"/>
      <c r="F1351" s="273"/>
      <c r="G1351" s="367">
        <f>SUBTOTAL(9,G1352:G1353)</f>
        <v>0</v>
      </c>
      <c r="H1351" s="368">
        <f>SUBTOTAL(9,H1352:H1353)</f>
        <v>0</v>
      </c>
      <c r="I1351" s="369"/>
      <c r="J1351" s="369"/>
      <c r="K1351" s="370"/>
      <c r="L1351" s="364"/>
      <c r="M1351" s="364"/>
      <c r="N1351" s="364"/>
      <c r="O1351" s="364"/>
      <c r="P1351" s="364"/>
      <c r="Q1351" s="364"/>
      <c r="R1351" s="364"/>
      <c r="S1351" s="364"/>
      <c r="T1351" s="364"/>
      <c r="U1351" s="364"/>
      <c r="V1351" s="365"/>
      <c r="W1351" s="366">
        <f>SUBTOTAL(9,W1352:W1353)</f>
        <v>0</v>
      </c>
      <c r="Y1351"/>
    </row>
    <row r="1352" spans="1:25" outlineLevel="1" x14ac:dyDescent="0.25">
      <c r="A1352" s="212"/>
      <c r="B1352" s="465"/>
      <c r="C1352" s="272"/>
      <c r="D1352" s="272"/>
      <c r="E1352" s="273"/>
      <c r="F1352" s="274" t="s">
        <v>95</v>
      </c>
      <c r="G1352" s="394">
        <f>SUM('2. NCCF CAD'!G1352,'3. NCCF USD'!G1352,'4. NCCF EUR'!G1352,'5. NCCF GBP'!G1352,'6. NCCF Autres (inclus)'!G1352)</f>
        <v>0</v>
      </c>
      <c r="H1352" s="395">
        <f>SUM('2. NCCF CAD'!H1352,'3. NCCF USD'!H1352,'4. NCCF EUR'!H1352,'5. NCCF GBP'!H1352,'6. NCCF Autres (inclus)'!H1352)</f>
        <v>0</v>
      </c>
      <c r="I1352" s="369"/>
      <c r="J1352" s="369"/>
      <c r="K1352" s="370"/>
      <c r="L1352" s="364"/>
      <c r="M1352" s="364"/>
      <c r="N1352" s="364"/>
      <c r="O1352" s="364"/>
      <c r="P1352" s="364"/>
      <c r="Q1352" s="364"/>
      <c r="R1352" s="364"/>
      <c r="S1352" s="364"/>
      <c r="T1352" s="364"/>
      <c r="U1352" s="364"/>
      <c r="V1352" s="365"/>
      <c r="W1352" s="37">
        <f>SUM('2. NCCF CAD'!W1352,'3. NCCF USD'!W1352,'4. NCCF EUR'!W1352,'5. NCCF GBP'!W1352,'6. NCCF Autres (inclus)'!W1352)</f>
        <v>0</v>
      </c>
      <c r="Y1352"/>
    </row>
    <row r="1353" spans="1:25" outlineLevel="1" x14ac:dyDescent="0.25">
      <c r="A1353" s="212"/>
      <c r="B1353" s="465"/>
      <c r="C1353" s="272"/>
      <c r="D1353" s="272"/>
      <c r="E1353" s="273"/>
      <c r="F1353" s="274" t="s">
        <v>96</v>
      </c>
      <c r="G1353" s="394">
        <f>SUM('2. NCCF CAD'!G1353,'3. NCCF USD'!G1353,'4. NCCF EUR'!G1353,'5. NCCF GBP'!G1353,'6. NCCF Autres (inclus)'!G1353)</f>
        <v>0</v>
      </c>
      <c r="H1353" s="395">
        <f>SUM('2. NCCF CAD'!H1353,'3. NCCF USD'!H1353,'4. NCCF EUR'!H1353,'5. NCCF GBP'!H1353,'6. NCCF Autres (inclus)'!H1353)</f>
        <v>0</v>
      </c>
      <c r="I1353" s="369"/>
      <c r="J1353" s="369"/>
      <c r="K1353" s="370"/>
      <c r="L1353" s="364"/>
      <c r="M1353" s="364"/>
      <c r="N1353" s="364"/>
      <c r="O1353" s="364"/>
      <c r="P1353" s="364"/>
      <c r="Q1353" s="364"/>
      <c r="R1353" s="364"/>
      <c r="S1353" s="364"/>
      <c r="T1353" s="364"/>
      <c r="U1353" s="364"/>
      <c r="V1353" s="365"/>
      <c r="W1353" s="37">
        <f>SUM('2. NCCF CAD'!W1353,'3. NCCF USD'!W1353,'4. NCCF EUR'!W1353,'5. NCCF GBP'!W1353,'6. NCCF Autres (inclus)'!W1353)</f>
        <v>0</v>
      </c>
      <c r="Y1353"/>
    </row>
    <row r="1354" spans="1:25" x14ac:dyDescent="0.25">
      <c r="A1354" s="212"/>
      <c r="B1354" s="465"/>
      <c r="C1354" s="272" t="s">
        <v>260</v>
      </c>
      <c r="D1354" s="272"/>
      <c r="E1354" s="273"/>
      <c r="F1354" s="275"/>
      <c r="G1354" s="367"/>
      <c r="H1354" s="369"/>
      <c r="I1354" s="369"/>
      <c r="J1354" s="369"/>
      <c r="K1354" s="370"/>
      <c r="L1354" s="364"/>
      <c r="M1354" s="364"/>
      <c r="N1354" s="364"/>
      <c r="O1354" s="364"/>
      <c r="P1354" s="364"/>
      <c r="Q1354" s="364"/>
      <c r="R1354" s="364"/>
      <c r="S1354" s="364"/>
      <c r="T1354" s="364"/>
      <c r="U1354" s="364"/>
      <c r="V1354" s="365"/>
      <c r="W1354" s="366"/>
      <c r="Y1354"/>
    </row>
    <row r="1355" spans="1:25" x14ac:dyDescent="0.25">
      <c r="A1355" s="212"/>
      <c r="B1355" s="465"/>
      <c r="C1355" s="272"/>
      <c r="D1355" s="272" t="s">
        <v>261</v>
      </c>
      <c r="E1355" s="273"/>
      <c r="F1355" s="275"/>
      <c r="G1355" s="367">
        <f t="shared" ref="G1355:W1355" si="286">SUBTOTAL(9,G1356:G1357)</f>
        <v>0</v>
      </c>
      <c r="H1355" s="368">
        <f t="shared" si="286"/>
        <v>0</v>
      </c>
      <c r="I1355" s="369">
        <f t="shared" si="286"/>
        <v>0</v>
      </c>
      <c r="J1355" s="369">
        <f t="shared" si="286"/>
        <v>0</v>
      </c>
      <c r="K1355" s="370">
        <f t="shared" si="286"/>
        <v>0</v>
      </c>
      <c r="L1355" s="364">
        <f t="shared" si="286"/>
        <v>0</v>
      </c>
      <c r="M1355" s="364">
        <f t="shared" si="286"/>
        <v>0</v>
      </c>
      <c r="N1355" s="364">
        <f t="shared" si="286"/>
        <v>0</v>
      </c>
      <c r="O1355" s="364">
        <f t="shared" si="286"/>
        <v>0</v>
      </c>
      <c r="P1355" s="364">
        <f t="shared" si="286"/>
        <v>0</v>
      </c>
      <c r="Q1355" s="364">
        <f t="shared" si="286"/>
        <v>0</v>
      </c>
      <c r="R1355" s="364">
        <f t="shared" si="286"/>
        <v>0</v>
      </c>
      <c r="S1355" s="364">
        <f t="shared" si="286"/>
        <v>0</v>
      </c>
      <c r="T1355" s="364">
        <f t="shared" si="286"/>
        <v>0</v>
      </c>
      <c r="U1355" s="364">
        <f t="shared" si="286"/>
        <v>0</v>
      </c>
      <c r="V1355" s="365">
        <f t="shared" si="286"/>
        <v>0</v>
      </c>
      <c r="W1355" s="366">
        <f t="shared" si="286"/>
        <v>0</v>
      </c>
      <c r="Y1355"/>
    </row>
    <row r="1356" spans="1:25" ht="15" customHeight="1" outlineLevel="1" x14ac:dyDescent="0.25">
      <c r="A1356" s="212"/>
      <c r="B1356" s="465"/>
      <c r="C1356" s="273"/>
      <c r="D1356" s="273"/>
      <c r="E1356" s="273"/>
      <c r="F1356" s="278" t="s">
        <v>262</v>
      </c>
      <c r="G1356" s="394">
        <f>SUM('2. NCCF CAD'!G1356,'3. NCCF USD'!G1356,'4. NCCF EUR'!G1356,'5. NCCF GBP'!G1356,'6. NCCF Autres (inclus)'!G1356)</f>
        <v>0</v>
      </c>
      <c r="H1356" s="395">
        <f>SUM('2. NCCF CAD'!H1356,'3. NCCF USD'!H1356,'4. NCCF EUR'!H1356,'5. NCCF GBP'!H1356,'6. NCCF Autres (inclus)'!H1356)</f>
        <v>0</v>
      </c>
      <c r="I1356" s="369"/>
      <c r="J1356" s="369"/>
      <c r="K1356" s="369"/>
      <c r="L1356" s="363"/>
      <c r="M1356" s="364"/>
      <c r="N1356" s="364"/>
      <c r="O1356" s="364"/>
      <c r="P1356" s="364"/>
      <c r="Q1356" s="364"/>
      <c r="R1356" s="364"/>
      <c r="S1356" s="364"/>
      <c r="T1356" s="364"/>
      <c r="U1356" s="364"/>
      <c r="V1356" s="365"/>
      <c r="W1356" s="37">
        <f>SUM('2. NCCF CAD'!W1356,'3. NCCF USD'!W1356,'4. NCCF EUR'!W1356,'5. NCCF GBP'!W1356,'6. NCCF Autres (inclus)'!W1356)</f>
        <v>0</v>
      </c>
      <c r="Y1356"/>
    </row>
    <row r="1357" spans="1:25" outlineLevel="1" x14ac:dyDescent="0.25">
      <c r="A1357" s="212"/>
      <c r="B1357" s="465"/>
      <c r="C1357" s="273"/>
      <c r="D1357" s="273"/>
      <c r="E1357" s="273"/>
      <c r="F1357" s="274" t="s">
        <v>263</v>
      </c>
      <c r="G1357" s="394">
        <f>SUM('2. NCCF CAD'!G1357,'3. NCCF USD'!G1357,'4. NCCF EUR'!G1357,'5. NCCF GBP'!G1357,'6. NCCF Autres (inclus)'!G1357)</f>
        <v>0</v>
      </c>
      <c r="H1357" s="395">
        <f>SUM('2. NCCF CAD'!H1357,'3. NCCF USD'!H1357,'4. NCCF EUR'!H1357,'5. NCCF GBP'!H1357,'6. NCCF Autres (inclus)'!H1357)</f>
        <v>0</v>
      </c>
      <c r="I1357" s="389">
        <f>SUM('2. NCCF CAD'!I1357,'3. NCCF USD'!I1357,'4. NCCF EUR'!I1357,'5. NCCF GBP'!I1357,'6. NCCF Autres (inclus)'!I1357)</f>
        <v>0</v>
      </c>
      <c r="J1357" s="389">
        <f>SUM('2. NCCF CAD'!J1357,'3. NCCF USD'!J1357,'4. NCCF EUR'!J1357,'5. NCCF GBP'!J1357,'6. NCCF Autres (inclus)'!J1357)</f>
        <v>0</v>
      </c>
      <c r="K1357" s="436">
        <f>SUM('2. NCCF CAD'!K1357,'3. NCCF USD'!K1357,'4. NCCF EUR'!K1357,'5. NCCF GBP'!K1357,'6. NCCF Autres (inclus)'!K1357)</f>
        <v>0</v>
      </c>
      <c r="L1357" s="391">
        <f>SUM('2. NCCF CAD'!L1357,'3. NCCF USD'!L1357,'4. NCCF EUR'!L1357,'5. NCCF GBP'!L1357,'6. NCCF Autres (inclus)'!L1357)</f>
        <v>0</v>
      </c>
      <c r="M1357" s="396">
        <f>SUM('2. NCCF CAD'!M1357,'3. NCCF USD'!M1357,'4. NCCF EUR'!M1357,'5. NCCF GBP'!M1357,'6. NCCF Autres (inclus)'!M1357)</f>
        <v>0</v>
      </c>
      <c r="N1357" s="392">
        <f>SUM('2. NCCF CAD'!N1357,'3. NCCF USD'!N1357,'4. NCCF EUR'!N1357,'5. NCCF GBP'!N1357,'6. NCCF Autres (inclus)'!N1357)</f>
        <v>0</v>
      </c>
      <c r="O1357" s="388">
        <f>SUM('2. NCCF CAD'!O1357,'3. NCCF USD'!O1357,'4. NCCF EUR'!O1357,'5. NCCF GBP'!O1357,'6. NCCF Autres (inclus)'!O1357)</f>
        <v>0</v>
      </c>
      <c r="P1357" s="392">
        <f>SUM('2. NCCF CAD'!P1357,'3. NCCF USD'!P1357,'4. NCCF EUR'!P1357,'5. NCCF GBP'!P1357,'6. NCCF Autres (inclus)'!P1357)</f>
        <v>0</v>
      </c>
      <c r="Q1357" s="396">
        <f>SUM('2. NCCF CAD'!Q1357,'3. NCCF USD'!Q1357,'4. NCCF EUR'!Q1357,'5. NCCF GBP'!Q1357,'6. NCCF Autres (inclus)'!Q1357)</f>
        <v>0</v>
      </c>
      <c r="R1357" s="392">
        <f>SUM('2. NCCF CAD'!R1357,'3. NCCF USD'!R1357,'4. NCCF EUR'!R1357,'5. NCCF GBP'!R1357,'6. NCCF Autres (inclus)'!R1357)</f>
        <v>0</v>
      </c>
      <c r="S1357" s="388">
        <f>SUM('2. NCCF CAD'!S1357,'3. NCCF USD'!S1357,'4. NCCF EUR'!S1357,'5. NCCF GBP'!S1357,'6. NCCF Autres (inclus)'!S1357)</f>
        <v>0</v>
      </c>
      <c r="T1357" s="392">
        <f>SUM('2. NCCF CAD'!T1357,'3. NCCF USD'!T1357,'4. NCCF EUR'!T1357,'5. NCCF GBP'!T1357,'6. NCCF Autres (inclus)'!T1357)</f>
        <v>0</v>
      </c>
      <c r="U1357" s="392">
        <f>SUM('2. NCCF CAD'!U1357,'3. NCCF USD'!U1357,'4. NCCF EUR'!U1357,'5. NCCF GBP'!U1357,'6. NCCF Autres (inclus)'!U1357)</f>
        <v>0</v>
      </c>
      <c r="V1357" s="393">
        <f>SUM('2. NCCF CAD'!V1357,'3. NCCF USD'!V1357,'4. NCCF EUR'!V1357,'5. NCCF GBP'!V1357,'6. NCCF Autres (inclus)'!V1357)</f>
        <v>0</v>
      </c>
      <c r="W1357" s="37">
        <f>SUM('2. NCCF CAD'!W1357,'3. NCCF USD'!W1357,'4. NCCF EUR'!W1357,'5. NCCF GBP'!W1357,'6. NCCF Autres (inclus)'!W1357)</f>
        <v>0</v>
      </c>
      <c r="Y1357"/>
    </row>
    <row r="1358" spans="1:25" x14ac:dyDescent="0.25">
      <c r="A1358" s="212"/>
      <c r="B1358" s="465"/>
      <c r="C1358" s="273"/>
      <c r="D1358" s="272" t="s">
        <v>264</v>
      </c>
      <c r="E1358" s="273"/>
      <c r="F1358" s="273"/>
      <c r="G1358" s="367">
        <f t="shared" ref="G1358:W1358" si="287">SUBTOTAL(9,G1359:G1361)</f>
        <v>0</v>
      </c>
      <c r="H1358" s="368">
        <f t="shared" si="287"/>
        <v>0</v>
      </c>
      <c r="I1358" s="369">
        <f t="shared" si="287"/>
        <v>0</v>
      </c>
      <c r="J1358" s="369">
        <f t="shared" si="287"/>
        <v>0</v>
      </c>
      <c r="K1358" s="370">
        <f t="shared" si="287"/>
        <v>0</v>
      </c>
      <c r="L1358" s="364">
        <f t="shared" si="287"/>
        <v>0</v>
      </c>
      <c r="M1358" s="364">
        <f t="shared" si="287"/>
        <v>0</v>
      </c>
      <c r="N1358" s="364">
        <f t="shared" si="287"/>
        <v>0</v>
      </c>
      <c r="O1358" s="364">
        <f t="shared" si="287"/>
        <v>0</v>
      </c>
      <c r="P1358" s="364">
        <f t="shared" si="287"/>
        <v>0</v>
      </c>
      <c r="Q1358" s="364">
        <f t="shared" si="287"/>
        <v>0</v>
      </c>
      <c r="R1358" s="364">
        <f t="shared" si="287"/>
        <v>0</v>
      </c>
      <c r="S1358" s="364">
        <f t="shared" si="287"/>
        <v>0</v>
      </c>
      <c r="T1358" s="364">
        <f t="shared" si="287"/>
        <v>0</v>
      </c>
      <c r="U1358" s="364">
        <f t="shared" si="287"/>
        <v>0</v>
      </c>
      <c r="V1358" s="365">
        <f t="shared" si="287"/>
        <v>0</v>
      </c>
      <c r="W1358" s="366">
        <f t="shared" si="287"/>
        <v>0</v>
      </c>
      <c r="Y1358"/>
    </row>
    <row r="1359" spans="1:25" outlineLevel="1" x14ac:dyDescent="0.25">
      <c r="A1359" s="212"/>
      <c r="B1359" s="465"/>
      <c r="C1359" s="273"/>
      <c r="D1359" s="273"/>
      <c r="E1359" s="275"/>
      <c r="F1359" s="274" t="s">
        <v>265</v>
      </c>
      <c r="G1359" s="394">
        <f>SUM('2. NCCF CAD'!G1359,'3. NCCF USD'!G1359,'4. NCCF EUR'!G1359,'5. NCCF GBP'!G1359,'6. NCCF Autres (inclus)'!G1359)</f>
        <v>0</v>
      </c>
      <c r="H1359" s="395">
        <f>SUM('2. NCCF CAD'!H1359,'3. NCCF USD'!H1359,'4. NCCF EUR'!H1359,'5. NCCF GBP'!H1359,'6. NCCF Autres (inclus)'!H1359)</f>
        <v>0</v>
      </c>
      <c r="I1359" s="389">
        <f>SUM('2. NCCF CAD'!I1359,'3. NCCF USD'!I1359,'4. NCCF EUR'!I1359,'5. NCCF GBP'!I1359,'6. NCCF Autres (inclus)'!I1359)</f>
        <v>0</v>
      </c>
      <c r="J1359" s="389">
        <f>SUM('2. NCCF CAD'!J1359,'3. NCCF USD'!J1359,'4. NCCF EUR'!J1359,'5. NCCF GBP'!J1359,'6. NCCF Autres (inclus)'!J1359)</f>
        <v>0</v>
      </c>
      <c r="K1359" s="436">
        <f>SUM('2. NCCF CAD'!K1359,'3. NCCF USD'!K1359,'4. NCCF EUR'!K1359,'5. NCCF GBP'!K1359,'6. NCCF Autres (inclus)'!K1359)</f>
        <v>0</v>
      </c>
      <c r="L1359" s="391">
        <f>SUM('2. NCCF CAD'!L1359,'3. NCCF USD'!L1359,'4. NCCF EUR'!L1359,'5. NCCF GBP'!L1359,'6. NCCF Autres (inclus)'!L1359)</f>
        <v>0</v>
      </c>
      <c r="M1359" s="396">
        <f>SUM('2. NCCF CAD'!M1359,'3. NCCF USD'!M1359,'4. NCCF EUR'!M1359,'5. NCCF GBP'!M1359,'6. NCCF Autres (inclus)'!M1359)</f>
        <v>0</v>
      </c>
      <c r="N1359" s="392">
        <f>SUM('2. NCCF CAD'!N1359,'3. NCCF USD'!N1359,'4. NCCF EUR'!N1359,'5. NCCF GBP'!N1359,'6. NCCF Autres (inclus)'!N1359)</f>
        <v>0</v>
      </c>
      <c r="O1359" s="388">
        <f>SUM('2. NCCF CAD'!O1359,'3. NCCF USD'!O1359,'4. NCCF EUR'!O1359,'5. NCCF GBP'!O1359,'6. NCCF Autres (inclus)'!O1359)</f>
        <v>0</v>
      </c>
      <c r="P1359" s="392">
        <f>SUM('2. NCCF CAD'!P1359,'3. NCCF USD'!P1359,'4. NCCF EUR'!P1359,'5. NCCF GBP'!P1359,'6. NCCF Autres (inclus)'!P1359)</f>
        <v>0</v>
      </c>
      <c r="Q1359" s="396">
        <f>SUM('2. NCCF CAD'!Q1359,'3. NCCF USD'!Q1359,'4. NCCF EUR'!Q1359,'5. NCCF GBP'!Q1359,'6. NCCF Autres (inclus)'!Q1359)</f>
        <v>0</v>
      </c>
      <c r="R1359" s="392">
        <f>SUM('2. NCCF CAD'!R1359,'3. NCCF USD'!R1359,'4. NCCF EUR'!R1359,'5. NCCF GBP'!R1359,'6. NCCF Autres (inclus)'!R1359)</f>
        <v>0</v>
      </c>
      <c r="S1359" s="388">
        <f>SUM('2. NCCF CAD'!S1359,'3. NCCF USD'!S1359,'4. NCCF EUR'!S1359,'5. NCCF GBP'!S1359,'6. NCCF Autres (inclus)'!S1359)</f>
        <v>0</v>
      </c>
      <c r="T1359" s="392">
        <f>SUM('2. NCCF CAD'!T1359,'3. NCCF USD'!T1359,'4. NCCF EUR'!T1359,'5. NCCF GBP'!T1359,'6. NCCF Autres (inclus)'!T1359)</f>
        <v>0</v>
      </c>
      <c r="U1359" s="392">
        <f>SUM('2. NCCF CAD'!U1359,'3. NCCF USD'!U1359,'4. NCCF EUR'!U1359,'5. NCCF GBP'!U1359,'6. NCCF Autres (inclus)'!U1359)</f>
        <v>0</v>
      </c>
      <c r="V1359" s="393">
        <f>SUM('2. NCCF CAD'!V1359,'3. NCCF USD'!V1359,'4. NCCF EUR'!V1359,'5. NCCF GBP'!V1359,'6. NCCF Autres (inclus)'!V1359)</f>
        <v>0</v>
      </c>
      <c r="W1359" s="37">
        <f>SUM('2. NCCF CAD'!W1359,'3. NCCF USD'!W1359,'4. NCCF EUR'!W1359,'5. NCCF GBP'!W1359,'6. NCCF Autres (inclus)'!W1359)</f>
        <v>0</v>
      </c>
      <c r="Y1359"/>
    </row>
    <row r="1360" spans="1:25" outlineLevel="1" x14ac:dyDescent="0.25">
      <c r="A1360" s="212"/>
      <c r="B1360" s="465"/>
      <c r="C1360" s="273"/>
      <c r="D1360" s="273"/>
      <c r="E1360" s="275"/>
      <c r="F1360" s="274" t="s">
        <v>266</v>
      </c>
      <c r="G1360" s="394">
        <f>SUM('2. NCCF CAD'!G1360,'3. NCCF USD'!G1360,'4. NCCF EUR'!G1360,'5. NCCF GBP'!G1360,'6. NCCF Autres (inclus)'!G1360)</f>
        <v>0</v>
      </c>
      <c r="H1360" s="395">
        <f>SUM('2. NCCF CAD'!H1360,'3. NCCF USD'!H1360,'4. NCCF EUR'!H1360,'5. NCCF GBP'!H1360,'6. NCCF Autres (inclus)'!H1360)</f>
        <v>0</v>
      </c>
      <c r="I1360" s="389">
        <f>SUM('2. NCCF CAD'!I1360,'3. NCCF USD'!I1360,'4. NCCF EUR'!I1360,'5. NCCF GBP'!I1360,'6. NCCF Autres (inclus)'!I1360)</f>
        <v>0</v>
      </c>
      <c r="J1360" s="389">
        <f>SUM('2. NCCF CAD'!J1360,'3. NCCF USD'!J1360,'4. NCCF EUR'!J1360,'5. NCCF GBP'!J1360,'6. NCCF Autres (inclus)'!J1360)</f>
        <v>0</v>
      </c>
      <c r="K1360" s="436">
        <f>SUM('2. NCCF CAD'!K1360,'3. NCCF USD'!K1360,'4. NCCF EUR'!K1360,'5. NCCF GBP'!K1360,'6. NCCF Autres (inclus)'!K1360)</f>
        <v>0</v>
      </c>
      <c r="L1360" s="391">
        <f>SUM('2. NCCF CAD'!L1360,'3. NCCF USD'!L1360,'4. NCCF EUR'!L1360,'5. NCCF GBP'!L1360,'6. NCCF Autres (inclus)'!L1360)</f>
        <v>0</v>
      </c>
      <c r="M1360" s="396">
        <f>SUM('2. NCCF CAD'!M1360,'3. NCCF USD'!M1360,'4. NCCF EUR'!M1360,'5. NCCF GBP'!M1360,'6. NCCF Autres (inclus)'!M1360)</f>
        <v>0</v>
      </c>
      <c r="N1360" s="412">
        <f>SUM('2. NCCF CAD'!N1360,'3. NCCF USD'!N1360,'4. NCCF EUR'!N1360,'5. NCCF GBP'!N1360,'6. NCCF Autres (inclus)'!N1360)</f>
        <v>0</v>
      </c>
      <c r="O1360" s="388">
        <f>SUM('2. NCCF CAD'!O1360,'3. NCCF USD'!O1360,'4. NCCF EUR'!O1360,'5. NCCF GBP'!O1360,'6. NCCF Autres (inclus)'!O1360)</f>
        <v>0</v>
      </c>
      <c r="P1360" s="392">
        <f>SUM('2. NCCF CAD'!P1360,'3. NCCF USD'!P1360,'4. NCCF EUR'!P1360,'5. NCCF GBP'!P1360,'6. NCCF Autres (inclus)'!P1360)</f>
        <v>0</v>
      </c>
      <c r="Q1360" s="396">
        <f>SUM('2. NCCF CAD'!Q1360,'3. NCCF USD'!Q1360,'4. NCCF EUR'!Q1360,'5. NCCF GBP'!Q1360,'6. NCCF Autres (inclus)'!Q1360)</f>
        <v>0</v>
      </c>
      <c r="R1360" s="392">
        <f>SUM('2. NCCF CAD'!R1360,'3. NCCF USD'!R1360,'4. NCCF EUR'!R1360,'5. NCCF GBP'!R1360,'6. NCCF Autres (inclus)'!R1360)</f>
        <v>0</v>
      </c>
      <c r="S1360" s="388">
        <f>SUM('2. NCCF CAD'!S1360,'3. NCCF USD'!S1360,'4. NCCF EUR'!S1360,'5. NCCF GBP'!S1360,'6. NCCF Autres (inclus)'!S1360)</f>
        <v>0</v>
      </c>
      <c r="T1360" s="392">
        <f>SUM('2. NCCF CAD'!T1360,'3. NCCF USD'!T1360,'4. NCCF EUR'!T1360,'5. NCCF GBP'!T1360,'6. NCCF Autres (inclus)'!T1360)</f>
        <v>0</v>
      </c>
      <c r="U1360" s="392">
        <f>SUM('2. NCCF CAD'!U1360,'3. NCCF USD'!U1360,'4. NCCF EUR'!U1360,'5. NCCF GBP'!U1360,'6. NCCF Autres (inclus)'!U1360)</f>
        <v>0</v>
      </c>
      <c r="V1360" s="393">
        <f>SUM('2. NCCF CAD'!V1360,'3. NCCF USD'!V1360,'4. NCCF EUR'!V1360,'5. NCCF GBP'!V1360,'6. NCCF Autres (inclus)'!V1360)</f>
        <v>0</v>
      </c>
      <c r="W1360" s="37">
        <f>SUM('2. NCCF CAD'!W1360,'3. NCCF USD'!W1360,'4. NCCF EUR'!W1360,'5. NCCF GBP'!W1360,'6. NCCF Autres (inclus)'!W1360)</f>
        <v>0</v>
      </c>
      <c r="Y1360"/>
    </row>
    <row r="1361" spans="1:25" outlineLevel="1" x14ac:dyDescent="0.25">
      <c r="A1361" s="212"/>
      <c r="B1361" s="465"/>
      <c r="C1361" s="273"/>
      <c r="D1361" s="273"/>
      <c r="E1361" s="275"/>
      <c r="F1361" s="274" t="s">
        <v>264</v>
      </c>
      <c r="G1361" s="394">
        <f>SUM('2. NCCF CAD'!G1361,'3. NCCF USD'!G1361,'4. NCCF EUR'!G1361,'5. NCCF GBP'!G1361,'6. NCCF Autres (inclus)'!G1361)</f>
        <v>0</v>
      </c>
      <c r="H1361" s="369"/>
      <c r="I1361" s="369"/>
      <c r="J1361" s="369"/>
      <c r="K1361" s="369"/>
      <c r="L1361" s="363"/>
      <c r="M1361" s="364"/>
      <c r="N1361" s="364"/>
      <c r="O1361" s="364"/>
      <c r="P1361" s="364"/>
      <c r="Q1361" s="364"/>
      <c r="R1361" s="364"/>
      <c r="S1361" s="364"/>
      <c r="T1361" s="364"/>
      <c r="U1361" s="364"/>
      <c r="V1361" s="365"/>
      <c r="W1361" s="37">
        <f>SUM('2. NCCF CAD'!W1361,'3. NCCF USD'!W1361,'4. NCCF EUR'!W1361,'5. NCCF GBP'!W1361,'6. NCCF Autres (inclus)'!W1361)</f>
        <v>0</v>
      </c>
      <c r="Y1361"/>
    </row>
    <row r="1362" spans="1:25" x14ac:dyDescent="0.25">
      <c r="A1362" s="212"/>
      <c r="B1362" s="465"/>
      <c r="C1362" s="273"/>
      <c r="D1362" s="272" t="s">
        <v>267</v>
      </c>
      <c r="E1362" s="275"/>
      <c r="F1362" s="273"/>
      <c r="G1362" s="367">
        <f>SUBTOTAL(9,G1363:G1365)</f>
        <v>0</v>
      </c>
      <c r="H1362" s="369"/>
      <c r="I1362" s="369"/>
      <c r="J1362" s="369"/>
      <c r="K1362" s="369"/>
      <c r="L1362" s="363"/>
      <c r="M1362" s="364"/>
      <c r="N1362" s="364"/>
      <c r="O1362" s="364"/>
      <c r="P1362" s="364"/>
      <c r="Q1362" s="364"/>
      <c r="R1362" s="364"/>
      <c r="S1362" s="364"/>
      <c r="T1362" s="364"/>
      <c r="U1362" s="364"/>
      <c r="V1362" s="365"/>
      <c r="W1362" s="366">
        <f>SUBTOTAL(9,W1363:W1365)</f>
        <v>0</v>
      </c>
      <c r="Y1362"/>
    </row>
    <row r="1363" spans="1:25" outlineLevel="1" x14ac:dyDescent="0.25">
      <c r="A1363" s="212"/>
      <c r="B1363" s="465"/>
      <c r="C1363" s="273"/>
      <c r="D1363" s="272"/>
      <c r="E1363" s="275"/>
      <c r="F1363" s="274" t="s">
        <v>268</v>
      </c>
      <c r="G1363" s="394">
        <f>SUM('2. NCCF CAD'!G1363,'3. NCCF USD'!G1363,'4. NCCF EUR'!G1363,'5. NCCF GBP'!G1363,'6. NCCF Autres (inclus)'!G1363)</f>
        <v>0</v>
      </c>
      <c r="H1363" s="369"/>
      <c r="I1363" s="369"/>
      <c r="J1363" s="369"/>
      <c r="K1363" s="369"/>
      <c r="L1363" s="363"/>
      <c r="M1363" s="364"/>
      <c r="N1363" s="364"/>
      <c r="O1363" s="364"/>
      <c r="P1363" s="364"/>
      <c r="Q1363" s="364"/>
      <c r="R1363" s="364"/>
      <c r="S1363" s="364"/>
      <c r="T1363" s="364"/>
      <c r="U1363" s="364"/>
      <c r="V1363" s="365"/>
      <c r="W1363" s="37">
        <f>SUM('2. NCCF CAD'!W1363,'3. NCCF USD'!W1363,'4. NCCF EUR'!W1363,'5. NCCF GBP'!W1363,'6. NCCF Autres (inclus)'!W1363)</f>
        <v>0</v>
      </c>
      <c r="Y1363"/>
    </row>
    <row r="1364" spans="1:25" outlineLevel="1" x14ac:dyDescent="0.25">
      <c r="A1364" s="212"/>
      <c r="B1364" s="465"/>
      <c r="C1364" s="273"/>
      <c r="D1364" s="273"/>
      <c r="E1364" s="275"/>
      <c r="F1364" s="274" t="s">
        <v>269</v>
      </c>
      <c r="G1364" s="394">
        <f>SUM('2. NCCF CAD'!G1364,'3. NCCF USD'!G1364,'4. NCCF EUR'!G1364,'5. NCCF GBP'!G1364,'6. NCCF Autres (inclus)'!G1364)</f>
        <v>0</v>
      </c>
      <c r="H1364" s="369"/>
      <c r="I1364" s="369"/>
      <c r="J1364" s="369"/>
      <c r="K1364" s="369"/>
      <c r="L1364" s="363"/>
      <c r="M1364" s="364"/>
      <c r="N1364" s="364"/>
      <c r="O1364" s="364"/>
      <c r="P1364" s="364"/>
      <c r="Q1364" s="364"/>
      <c r="R1364" s="364"/>
      <c r="S1364" s="364"/>
      <c r="T1364" s="364"/>
      <c r="U1364" s="364"/>
      <c r="V1364" s="365"/>
      <c r="W1364" s="37">
        <f>SUM('2. NCCF CAD'!W1364,'3. NCCF USD'!W1364,'4. NCCF EUR'!W1364,'5. NCCF GBP'!W1364,'6. NCCF Autres (inclus)'!W1364)</f>
        <v>0</v>
      </c>
      <c r="Y1364"/>
    </row>
    <row r="1365" spans="1:25" outlineLevel="1" x14ac:dyDescent="0.25">
      <c r="A1365" s="212"/>
      <c r="B1365" s="465"/>
      <c r="C1365" s="273"/>
      <c r="D1365" s="273"/>
      <c r="E1365" s="275"/>
      <c r="F1365" s="274" t="s">
        <v>270</v>
      </c>
      <c r="G1365" s="394">
        <f>SUM('2. NCCF CAD'!G1365,'3. NCCF USD'!G1365,'4. NCCF EUR'!G1365,'5. NCCF GBP'!G1365,'6. NCCF Autres (inclus)'!G1365)</f>
        <v>0</v>
      </c>
      <c r="H1365" s="369"/>
      <c r="I1365" s="369"/>
      <c r="J1365" s="369"/>
      <c r="K1365" s="369"/>
      <c r="L1365" s="363"/>
      <c r="M1365" s="364"/>
      <c r="N1365" s="364"/>
      <c r="O1365" s="364"/>
      <c r="P1365" s="364"/>
      <c r="Q1365" s="364"/>
      <c r="R1365" s="364"/>
      <c r="S1365" s="364"/>
      <c r="T1365" s="364"/>
      <c r="U1365" s="364"/>
      <c r="V1365" s="365"/>
      <c r="W1365" s="37">
        <f>SUM('2. NCCF CAD'!W1365,'3. NCCF USD'!W1365,'4. NCCF EUR'!W1365,'5. NCCF GBP'!W1365,'6. NCCF Autres (inclus)'!W1365)</f>
        <v>0</v>
      </c>
      <c r="Y1365"/>
    </row>
    <row r="1366" spans="1:25" x14ac:dyDescent="0.25">
      <c r="A1366" s="212"/>
      <c r="B1366" s="465"/>
      <c r="C1366" s="273"/>
      <c r="D1366" s="272" t="s">
        <v>260</v>
      </c>
      <c r="E1366" s="275"/>
      <c r="F1366" s="273"/>
      <c r="G1366" s="367">
        <f>SUBTOTAL(9,G1367)</f>
        <v>0</v>
      </c>
      <c r="H1366" s="369"/>
      <c r="I1366" s="369"/>
      <c r="J1366" s="369"/>
      <c r="K1366" s="369"/>
      <c r="L1366" s="363"/>
      <c r="M1366" s="364"/>
      <c r="N1366" s="364"/>
      <c r="O1366" s="364"/>
      <c r="P1366" s="364"/>
      <c r="Q1366" s="364"/>
      <c r="R1366" s="364"/>
      <c r="S1366" s="364"/>
      <c r="T1366" s="364"/>
      <c r="U1366" s="364"/>
      <c r="V1366" s="365"/>
      <c r="W1366" s="366">
        <f>SUBTOTAL(9,W1367)</f>
        <v>0</v>
      </c>
      <c r="Y1366"/>
    </row>
    <row r="1367" spans="1:25" outlineLevel="1" x14ac:dyDescent="0.25">
      <c r="A1367" s="212"/>
      <c r="B1367" s="465"/>
      <c r="C1367" s="273"/>
      <c r="D1367" s="272"/>
      <c r="E1367" s="275"/>
      <c r="F1367" s="274" t="s">
        <v>260</v>
      </c>
      <c r="G1367" s="394">
        <f>SUM('2. NCCF CAD'!G1367,'3. NCCF USD'!G1367,'4. NCCF EUR'!G1367,'5. NCCF GBP'!G1367,'6. NCCF Autres (inclus)'!G1367)</f>
        <v>0</v>
      </c>
      <c r="H1367" s="369"/>
      <c r="I1367" s="369"/>
      <c r="J1367" s="369"/>
      <c r="K1367" s="369"/>
      <c r="L1367" s="363"/>
      <c r="M1367" s="364"/>
      <c r="N1367" s="364"/>
      <c r="O1367" s="364"/>
      <c r="P1367" s="364"/>
      <c r="Q1367" s="364"/>
      <c r="R1367" s="364"/>
      <c r="S1367" s="364"/>
      <c r="T1367" s="364"/>
      <c r="U1367" s="364"/>
      <c r="V1367" s="365"/>
      <c r="W1367" s="37">
        <f>SUM('2. NCCF CAD'!W1367,'3. NCCF USD'!W1367,'4. NCCF EUR'!W1367,'5. NCCF GBP'!W1367,'6. NCCF Autres (inclus)'!W1367)</f>
        <v>0</v>
      </c>
      <c r="Y1367"/>
    </row>
    <row r="1368" spans="1:25" outlineLevel="1" x14ac:dyDescent="0.25">
      <c r="A1368" s="212"/>
      <c r="B1368" s="465"/>
      <c r="C1368" s="273"/>
      <c r="D1368" s="272"/>
      <c r="E1368" s="275"/>
      <c r="F1368" s="273"/>
      <c r="G1368" s="367"/>
      <c r="H1368" s="368"/>
      <c r="I1368" s="369"/>
      <c r="J1368" s="369"/>
      <c r="K1368" s="370"/>
      <c r="L1368" s="364"/>
      <c r="M1368" s="364"/>
      <c r="N1368" s="364"/>
      <c r="O1368" s="364"/>
      <c r="P1368" s="364"/>
      <c r="Q1368" s="364"/>
      <c r="R1368" s="364"/>
      <c r="S1368" s="364"/>
      <c r="T1368" s="364"/>
      <c r="U1368" s="364"/>
      <c r="V1368" s="364"/>
      <c r="W1368" s="366"/>
      <c r="Y1368"/>
    </row>
    <row r="1369" spans="1:25" outlineLevel="1" x14ac:dyDescent="0.25">
      <c r="A1369" s="212"/>
      <c r="B1369" s="465"/>
      <c r="C1369" s="272" t="s">
        <v>362</v>
      </c>
      <c r="D1369" s="272"/>
      <c r="E1369" s="275"/>
      <c r="F1369" s="273"/>
      <c r="G1369" s="367">
        <f>SUBTOTAL(9,G1370:G1372)</f>
        <v>0</v>
      </c>
      <c r="H1369" s="368">
        <f t="shared" ref="H1369:W1369" si="288">SUBTOTAL(9,H1370:H1372)</f>
        <v>0</v>
      </c>
      <c r="I1369" s="369">
        <f t="shared" si="288"/>
        <v>0</v>
      </c>
      <c r="J1369" s="369">
        <f t="shared" si="288"/>
        <v>0</v>
      </c>
      <c r="K1369" s="370">
        <f t="shared" si="288"/>
        <v>0</v>
      </c>
      <c r="L1369" s="364">
        <f t="shared" si="288"/>
        <v>0</v>
      </c>
      <c r="M1369" s="364">
        <f t="shared" si="288"/>
        <v>0</v>
      </c>
      <c r="N1369" s="364">
        <f t="shared" si="288"/>
        <v>0</v>
      </c>
      <c r="O1369" s="364">
        <f t="shared" si="288"/>
        <v>0</v>
      </c>
      <c r="P1369" s="364">
        <f t="shared" si="288"/>
        <v>0</v>
      </c>
      <c r="Q1369" s="364">
        <f t="shared" si="288"/>
        <v>0</v>
      </c>
      <c r="R1369" s="364">
        <f t="shared" si="288"/>
        <v>0</v>
      </c>
      <c r="S1369" s="364">
        <f t="shared" si="288"/>
        <v>0</v>
      </c>
      <c r="T1369" s="364">
        <f t="shared" si="288"/>
        <v>0</v>
      </c>
      <c r="U1369" s="364">
        <f t="shared" si="288"/>
        <v>0</v>
      </c>
      <c r="V1369" s="364">
        <f t="shared" si="288"/>
        <v>0</v>
      </c>
      <c r="W1369" s="366">
        <f t="shared" si="288"/>
        <v>0</v>
      </c>
      <c r="Y1369"/>
    </row>
    <row r="1370" spans="1:25" outlineLevel="1" x14ac:dyDescent="0.25">
      <c r="A1370" s="212"/>
      <c r="B1370" s="465"/>
      <c r="C1370" s="273"/>
      <c r="D1370" s="272"/>
      <c r="E1370" s="275"/>
      <c r="F1370" s="274" t="s">
        <v>591</v>
      </c>
      <c r="G1370" s="394">
        <f>SUM('2. NCCF CAD'!G1370,'3. NCCF USD'!G1370,'4. NCCF EUR'!G1370,'5. NCCF GBP'!G1370,'6. NCCF Autres (inclus)'!G1370)</f>
        <v>0</v>
      </c>
      <c r="H1370" s="421">
        <f>SUM('2. NCCF CAD'!H1370,'3. NCCF USD'!H1370,'4. NCCF EUR'!H1370,'5. NCCF GBP'!H1370,'6. NCCF Autres (inclus)'!H1370)</f>
        <v>0</v>
      </c>
      <c r="I1370" s="389">
        <f>SUM('2. NCCF CAD'!I1370,'3. NCCF USD'!I1370,'4. NCCF EUR'!I1370,'5. NCCF GBP'!I1370,'6. NCCF Autres (inclus)'!I1370)</f>
        <v>0</v>
      </c>
      <c r="J1370" s="389">
        <f>SUM('2. NCCF CAD'!J1370,'3. NCCF USD'!J1370,'4. NCCF EUR'!J1370,'5. NCCF GBP'!J1370,'6. NCCF Autres (inclus)'!J1370)</f>
        <v>0</v>
      </c>
      <c r="K1370" s="390">
        <f>SUM('2. NCCF CAD'!K1370,'3. NCCF USD'!K1370,'4. NCCF EUR'!K1370,'5. NCCF GBP'!K1370,'6. NCCF Autres (inclus)'!K1370)</f>
        <v>0</v>
      </c>
      <c r="L1370" s="388">
        <f>SUM('2. NCCF CAD'!L1370,'3. NCCF USD'!L1370,'4. NCCF EUR'!L1370,'5. NCCF GBP'!L1370,'6. NCCF Autres (inclus)'!L1370)</f>
        <v>0</v>
      </c>
      <c r="M1370" s="396">
        <f>SUM('2. NCCF CAD'!M1370,'3. NCCF USD'!M1370,'4. NCCF EUR'!M1370,'5. NCCF GBP'!M1370,'6. NCCF Autres (inclus)'!M1370)</f>
        <v>0</v>
      </c>
      <c r="N1370" s="392">
        <f>SUM('2. NCCF CAD'!N1370,'3. NCCF USD'!N1370,'4. NCCF EUR'!N1370,'5. NCCF GBP'!N1370,'6. NCCF Autres (inclus)'!N1370)</f>
        <v>0</v>
      </c>
      <c r="O1370" s="392">
        <f>SUM('2. NCCF CAD'!O1370,'3. NCCF USD'!O1370,'4. NCCF EUR'!O1370,'5. NCCF GBP'!O1370,'6. NCCF Autres (inclus)'!O1370)</f>
        <v>0</v>
      </c>
      <c r="P1370" s="392">
        <f>SUM('2. NCCF CAD'!P1370,'3. NCCF USD'!P1370,'4. NCCF EUR'!P1370,'5. NCCF GBP'!P1370,'6. NCCF Autres (inclus)'!P1370)</f>
        <v>0</v>
      </c>
      <c r="Q1370" s="392">
        <f>SUM('2. NCCF CAD'!Q1370,'3. NCCF USD'!Q1370,'4. NCCF EUR'!Q1370,'5. NCCF GBP'!Q1370,'6. NCCF Autres (inclus)'!Q1370)</f>
        <v>0</v>
      </c>
      <c r="R1370" s="392">
        <f>SUM('2. NCCF CAD'!R1370,'3. NCCF USD'!R1370,'4. NCCF EUR'!R1370,'5. NCCF GBP'!R1370,'6. NCCF Autres (inclus)'!R1370)</f>
        <v>0</v>
      </c>
      <c r="S1370" s="392">
        <f>SUM('2. NCCF CAD'!S1370,'3. NCCF USD'!S1370,'4. NCCF EUR'!S1370,'5. NCCF GBP'!S1370,'6. NCCF Autres (inclus)'!S1370)</f>
        <v>0</v>
      </c>
      <c r="T1370" s="392">
        <f>SUM('2. NCCF CAD'!T1370,'3. NCCF USD'!T1370,'4. NCCF EUR'!T1370,'5. NCCF GBP'!T1370,'6. NCCF Autres (inclus)'!T1370)</f>
        <v>0</v>
      </c>
      <c r="U1370" s="392">
        <f>SUM('2. NCCF CAD'!U1370,'3. NCCF USD'!U1370,'4. NCCF EUR'!U1370,'5. NCCF GBP'!U1370,'6. NCCF Autres (inclus)'!U1370)</f>
        <v>0</v>
      </c>
      <c r="V1370" s="399">
        <f>SUM('2. NCCF CAD'!V1370,'3. NCCF USD'!V1370,'4. NCCF EUR'!V1370,'5. NCCF GBP'!V1370,'6. NCCF Autres (inclus)'!V1370)</f>
        <v>0</v>
      </c>
      <c r="W1370" s="409">
        <f>SUM('2. NCCF CAD'!W1370,'3. NCCF USD'!W1370,'4. NCCF EUR'!W1370,'5. NCCF GBP'!W1370,'6. NCCF Autres (inclus)'!W1370)</f>
        <v>0</v>
      </c>
      <c r="Y1370"/>
    </row>
    <row r="1371" spans="1:25" outlineLevel="1" x14ac:dyDescent="0.25">
      <c r="A1371" s="212"/>
      <c r="B1371" s="465"/>
      <c r="C1371" s="273"/>
      <c r="D1371" s="272"/>
      <c r="E1371" s="275"/>
      <c r="F1371" s="274" t="s">
        <v>592</v>
      </c>
      <c r="G1371" s="394">
        <f>SUM('2. NCCF CAD'!G1371,'3. NCCF USD'!G1371,'4. NCCF EUR'!G1371,'5. NCCF GBP'!G1371,'6. NCCF Autres (inclus)'!G1371)</f>
        <v>0</v>
      </c>
      <c r="H1371" s="421">
        <f>SUM('2. NCCF CAD'!H1371,'3. NCCF USD'!H1371,'4. NCCF EUR'!H1371,'5. NCCF GBP'!H1371,'6. NCCF Autres (inclus)'!H1371)</f>
        <v>0</v>
      </c>
      <c r="I1371" s="389">
        <f>SUM('2. NCCF CAD'!I1371,'3. NCCF USD'!I1371,'4. NCCF EUR'!I1371,'5. NCCF GBP'!I1371,'6. NCCF Autres (inclus)'!I1371)</f>
        <v>0</v>
      </c>
      <c r="J1371" s="389">
        <f>SUM('2. NCCF CAD'!J1371,'3. NCCF USD'!J1371,'4. NCCF EUR'!J1371,'5. NCCF GBP'!J1371,'6. NCCF Autres (inclus)'!J1371)</f>
        <v>0</v>
      </c>
      <c r="K1371" s="390">
        <f>SUM('2. NCCF CAD'!K1371,'3. NCCF USD'!K1371,'4. NCCF EUR'!K1371,'5. NCCF GBP'!K1371,'6. NCCF Autres (inclus)'!K1371)</f>
        <v>0</v>
      </c>
      <c r="L1371" s="388">
        <f>SUM('2. NCCF CAD'!L1371,'3. NCCF USD'!L1371,'4. NCCF EUR'!L1371,'5. NCCF GBP'!L1371,'6. NCCF Autres (inclus)'!L1371)</f>
        <v>0</v>
      </c>
      <c r="M1371" s="396">
        <f>SUM('2. NCCF CAD'!M1371,'3. NCCF USD'!M1371,'4. NCCF EUR'!M1371,'5. NCCF GBP'!M1371,'6. NCCF Autres (inclus)'!M1371)</f>
        <v>0</v>
      </c>
      <c r="N1371" s="392">
        <f>SUM('2. NCCF CAD'!N1371,'3. NCCF USD'!N1371,'4. NCCF EUR'!N1371,'5. NCCF GBP'!N1371,'6. NCCF Autres (inclus)'!N1371)</f>
        <v>0</v>
      </c>
      <c r="O1371" s="392">
        <f>SUM('2. NCCF CAD'!O1371,'3. NCCF USD'!O1371,'4. NCCF EUR'!O1371,'5. NCCF GBP'!O1371,'6. NCCF Autres (inclus)'!O1371)</f>
        <v>0</v>
      </c>
      <c r="P1371" s="392">
        <f>SUM('2. NCCF CAD'!P1371,'3. NCCF USD'!P1371,'4. NCCF EUR'!P1371,'5. NCCF GBP'!P1371,'6. NCCF Autres (inclus)'!P1371)</f>
        <v>0</v>
      </c>
      <c r="Q1371" s="392">
        <f>SUM('2. NCCF CAD'!Q1371,'3. NCCF USD'!Q1371,'4. NCCF EUR'!Q1371,'5. NCCF GBP'!Q1371,'6. NCCF Autres (inclus)'!Q1371)</f>
        <v>0</v>
      </c>
      <c r="R1371" s="392">
        <f>SUM('2. NCCF CAD'!R1371,'3. NCCF USD'!R1371,'4. NCCF EUR'!R1371,'5. NCCF GBP'!R1371,'6. NCCF Autres (inclus)'!R1371)</f>
        <v>0</v>
      </c>
      <c r="S1371" s="392">
        <f>SUM('2. NCCF CAD'!S1371,'3. NCCF USD'!S1371,'4. NCCF EUR'!S1371,'5. NCCF GBP'!S1371,'6. NCCF Autres (inclus)'!S1371)</f>
        <v>0</v>
      </c>
      <c r="T1371" s="392">
        <f>SUM('2. NCCF CAD'!T1371,'3. NCCF USD'!T1371,'4. NCCF EUR'!T1371,'5. NCCF GBP'!T1371,'6. NCCF Autres (inclus)'!T1371)</f>
        <v>0</v>
      </c>
      <c r="U1371" s="392">
        <f>SUM('2. NCCF CAD'!U1371,'3. NCCF USD'!U1371,'4. NCCF EUR'!U1371,'5. NCCF GBP'!U1371,'6. NCCF Autres (inclus)'!U1371)</f>
        <v>0</v>
      </c>
      <c r="V1371" s="399">
        <f>SUM('2. NCCF CAD'!V1371,'3. NCCF USD'!V1371,'4. NCCF EUR'!V1371,'5. NCCF GBP'!V1371,'6. NCCF Autres (inclus)'!V1371)</f>
        <v>0</v>
      </c>
      <c r="W1371" s="409">
        <f>SUM('2. NCCF CAD'!W1371,'3. NCCF USD'!W1371,'4. NCCF EUR'!W1371,'5. NCCF GBP'!W1371,'6. NCCF Autres (inclus)'!W1371)</f>
        <v>0</v>
      </c>
      <c r="Y1371"/>
    </row>
    <row r="1372" spans="1:25" outlineLevel="1" x14ac:dyDescent="0.25">
      <c r="A1372" s="212"/>
      <c r="B1372" s="465"/>
      <c r="C1372" s="273"/>
      <c r="D1372" s="272"/>
      <c r="E1372" s="275"/>
      <c r="F1372" s="274" t="s">
        <v>593</v>
      </c>
      <c r="G1372" s="394">
        <f>SUM('2. NCCF CAD'!G1372,'3. NCCF USD'!G1372,'4. NCCF EUR'!G1372,'5. NCCF GBP'!G1372,'6. NCCF Autres (inclus)'!G1372)</f>
        <v>0</v>
      </c>
      <c r="H1372" s="421">
        <f>SUM('2. NCCF CAD'!H1372,'3. NCCF USD'!H1372,'4. NCCF EUR'!H1372,'5. NCCF GBP'!H1372,'6. NCCF Autres (inclus)'!H1372)</f>
        <v>0</v>
      </c>
      <c r="I1372" s="389">
        <f>SUM('2. NCCF CAD'!I1372,'3. NCCF USD'!I1372,'4. NCCF EUR'!I1372,'5. NCCF GBP'!I1372,'6. NCCF Autres (inclus)'!I1372)</f>
        <v>0</v>
      </c>
      <c r="J1372" s="389">
        <f>SUM('2. NCCF CAD'!J1372,'3. NCCF USD'!J1372,'4. NCCF EUR'!J1372,'5. NCCF GBP'!J1372,'6. NCCF Autres (inclus)'!J1372)</f>
        <v>0</v>
      </c>
      <c r="K1372" s="390">
        <f>SUM('2. NCCF CAD'!K1372,'3. NCCF USD'!K1372,'4. NCCF EUR'!K1372,'5. NCCF GBP'!K1372,'6. NCCF Autres (inclus)'!K1372)</f>
        <v>0</v>
      </c>
      <c r="L1372" s="388">
        <f>SUM('2. NCCF CAD'!L1372,'3. NCCF USD'!L1372,'4. NCCF EUR'!L1372,'5. NCCF GBP'!L1372,'6. NCCF Autres (inclus)'!L1372)</f>
        <v>0</v>
      </c>
      <c r="M1372" s="396">
        <f>SUM('2. NCCF CAD'!M1372,'3. NCCF USD'!M1372,'4. NCCF EUR'!M1372,'5. NCCF GBP'!M1372,'6. NCCF Autres (inclus)'!M1372)</f>
        <v>0</v>
      </c>
      <c r="N1372" s="392">
        <f>SUM('2. NCCF CAD'!N1372,'3. NCCF USD'!N1372,'4. NCCF EUR'!N1372,'5. NCCF GBP'!N1372,'6. NCCF Autres (inclus)'!N1372)</f>
        <v>0</v>
      </c>
      <c r="O1372" s="392">
        <f>SUM('2. NCCF CAD'!O1372,'3. NCCF USD'!O1372,'4. NCCF EUR'!O1372,'5. NCCF GBP'!O1372,'6. NCCF Autres (inclus)'!O1372)</f>
        <v>0</v>
      </c>
      <c r="P1372" s="392">
        <f>SUM('2. NCCF CAD'!P1372,'3. NCCF USD'!P1372,'4. NCCF EUR'!P1372,'5. NCCF GBP'!P1372,'6. NCCF Autres (inclus)'!P1372)</f>
        <v>0</v>
      </c>
      <c r="Q1372" s="392">
        <f>SUM('2. NCCF CAD'!Q1372,'3. NCCF USD'!Q1372,'4. NCCF EUR'!Q1372,'5. NCCF GBP'!Q1372,'6. NCCF Autres (inclus)'!Q1372)</f>
        <v>0</v>
      </c>
      <c r="R1372" s="392">
        <f>SUM('2. NCCF CAD'!R1372,'3. NCCF USD'!R1372,'4. NCCF EUR'!R1372,'5. NCCF GBP'!R1372,'6. NCCF Autres (inclus)'!R1372)</f>
        <v>0</v>
      </c>
      <c r="S1372" s="392">
        <f>SUM('2. NCCF CAD'!S1372,'3. NCCF USD'!S1372,'4. NCCF EUR'!S1372,'5. NCCF GBP'!S1372,'6. NCCF Autres (inclus)'!S1372)</f>
        <v>0</v>
      </c>
      <c r="T1372" s="392">
        <f>SUM('2. NCCF CAD'!T1372,'3. NCCF USD'!T1372,'4. NCCF EUR'!T1372,'5. NCCF GBP'!T1372,'6. NCCF Autres (inclus)'!T1372)</f>
        <v>0</v>
      </c>
      <c r="U1372" s="392">
        <f>SUM('2. NCCF CAD'!U1372,'3. NCCF USD'!U1372,'4. NCCF EUR'!U1372,'5. NCCF GBP'!U1372,'6. NCCF Autres (inclus)'!U1372)</f>
        <v>0</v>
      </c>
      <c r="V1372" s="399">
        <f>SUM('2. NCCF CAD'!V1372,'3. NCCF USD'!V1372,'4. NCCF EUR'!V1372,'5. NCCF GBP'!V1372,'6. NCCF Autres (inclus)'!V1372)</f>
        <v>0</v>
      </c>
      <c r="W1372" s="409">
        <f>SUM('2. NCCF CAD'!W1372,'3. NCCF USD'!W1372,'4. NCCF EUR'!W1372,'5. NCCF GBP'!W1372,'6. NCCF Autres (inclus)'!W1372)</f>
        <v>0</v>
      </c>
      <c r="Y1372"/>
    </row>
    <row r="1373" spans="1:25" x14ac:dyDescent="0.25">
      <c r="A1373" s="212"/>
      <c r="B1373" s="295"/>
      <c r="C1373" s="273"/>
      <c r="D1373" s="273"/>
      <c r="E1373" s="273"/>
      <c r="F1373" s="273"/>
      <c r="G1373" s="52"/>
      <c r="H1373" s="53"/>
      <c r="I1373" s="53"/>
      <c r="J1373" s="53"/>
      <c r="K1373" s="53"/>
      <c r="L1373" s="34"/>
      <c r="M1373" s="33"/>
      <c r="N1373" s="33"/>
      <c r="O1373" s="33"/>
      <c r="P1373" s="33"/>
      <c r="Q1373" s="33"/>
      <c r="R1373" s="33"/>
      <c r="S1373" s="33"/>
      <c r="T1373" s="33"/>
      <c r="U1373" s="33"/>
      <c r="V1373" s="35"/>
      <c r="W1373" s="40"/>
      <c r="Y1373"/>
    </row>
    <row r="1374" spans="1:25" x14ac:dyDescent="0.25">
      <c r="A1374" s="212"/>
      <c r="B1374" s="300" t="s">
        <v>272</v>
      </c>
      <c r="C1374" s="453"/>
      <c r="D1374" s="453"/>
      <c r="E1374" s="453"/>
      <c r="F1374" s="453"/>
      <c r="G1374" s="119">
        <f t="shared" ref="G1374:W1374" si="289">SUBTOTAL(9,G1094:G1373)</f>
        <v>0</v>
      </c>
      <c r="H1374" s="414">
        <f t="shared" si="289"/>
        <v>0</v>
      </c>
      <c r="I1374" s="415">
        <f t="shared" si="289"/>
        <v>0</v>
      </c>
      <c r="J1374" s="415">
        <f t="shared" si="289"/>
        <v>0</v>
      </c>
      <c r="K1374" s="454">
        <f t="shared" si="289"/>
        <v>0</v>
      </c>
      <c r="L1374" s="417">
        <f t="shared" si="289"/>
        <v>0</v>
      </c>
      <c r="M1374" s="418">
        <f t="shared" si="289"/>
        <v>0</v>
      </c>
      <c r="N1374" s="418">
        <f t="shared" si="289"/>
        <v>0</v>
      </c>
      <c r="O1374" s="418">
        <f t="shared" si="289"/>
        <v>0</v>
      </c>
      <c r="P1374" s="418">
        <f t="shared" si="289"/>
        <v>0</v>
      </c>
      <c r="Q1374" s="418">
        <f t="shared" si="289"/>
        <v>0</v>
      </c>
      <c r="R1374" s="418">
        <f t="shared" si="289"/>
        <v>0</v>
      </c>
      <c r="S1374" s="418">
        <f t="shared" si="289"/>
        <v>0</v>
      </c>
      <c r="T1374" s="418">
        <f t="shared" si="289"/>
        <v>0</v>
      </c>
      <c r="U1374" s="418">
        <f t="shared" si="289"/>
        <v>0</v>
      </c>
      <c r="V1374" s="419">
        <f t="shared" si="289"/>
        <v>0</v>
      </c>
      <c r="W1374" s="119">
        <f t="shared" si="289"/>
        <v>0</v>
      </c>
      <c r="Y1374"/>
    </row>
    <row r="1375" spans="1:25" x14ac:dyDescent="0.25">
      <c r="A1375" s="212"/>
      <c r="B1375" s="295"/>
      <c r="C1375" s="273"/>
      <c r="D1375" s="273"/>
      <c r="E1375" s="273"/>
      <c r="F1375" s="273"/>
      <c r="G1375" s="40"/>
      <c r="H1375" s="33"/>
      <c r="I1375" s="33"/>
      <c r="J1375" s="33"/>
      <c r="K1375" s="33"/>
      <c r="L1375" s="34"/>
      <c r="M1375" s="33"/>
      <c r="N1375" s="33"/>
      <c r="O1375" s="33"/>
      <c r="P1375" s="33"/>
      <c r="Q1375" s="33"/>
      <c r="R1375" s="33"/>
      <c r="S1375" s="33"/>
      <c r="T1375" s="33"/>
      <c r="U1375" s="33"/>
      <c r="V1375" s="35"/>
      <c r="W1375" s="40"/>
      <c r="Y1375"/>
    </row>
    <row r="1376" spans="1:25" x14ac:dyDescent="0.25">
      <c r="A1376" s="212"/>
      <c r="B1376" s="300" t="s">
        <v>273</v>
      </c>
      <c r="C1376" s="491"/>
      <c r="D1376" s="491"/>
      <c r="E1376" s="491"/>
      <c r="F1376" s="491"/>
      <c r="G1376" s="101">
        <f>G518</f>
        <v>0</v>
      </c>
      <c r="H1376" s="53"/>
      <c r="I1376" s="53"/>
      <c r="J1376" s="53"/>
      <c r="K1376" s="53"/>
      <c r="L1376" s="34"/>
      <c r="M1376" s="33"/>
      <c r="N1376" s="33"/>
      <c r="O1376" s="33"/>
      <c r="P1376" s="33"/>
      <c r="Q1376" s="33"/>
      <c r="R1376" s="33"/>
      <c r="S1376" s="33"/>
      <c r="T1376" s="33"/>
      <c r="U1376" s="33"/>
      <c r="V1376" s="35"/>
      <c r="W1376" s="37">
        <f>SUM('2. NCCF CAD'!W1376,'3. NCCF USD'!W1376,'4. NCCF EUR'!W1376,'5. NCCF GBP'!W1376,'6. NCCF Autres (inclus)'!W1376)</f>
        <v>0</v>
      </c>
      <c r="Y1376"/>
    </row>
    <row r="1377" spans="1:25" x14ac:dyDescent="0.25">
      <c r="A1377" s="212"/>
      <c r="B1377" s="465"/>
      <c r="C1377" s="273"/>
      <c r="D1377" s="273"/>
      <c r="E1377" s="273"/>
      <c r="F1377" s="273"/>
      <c r="G1377" s="52"/>
      <c r="H1377" s="53"/>
      <c r="I1377" s="53"/>
      <c r="J1377" s="53"/>
      <c r="K1377" s="53"/>
      <c r="L1377" s="34"/>
      <c r="M1377" s="33"/>
      <c r="N1377" s="33"/>
      <c r="O1377" s="33"/>
      <c r="P1377" s="33"/>
      <c r="Q1377" s="33"/>
      <c r="R1377" s="33"/>
      <c r="S1377" s="33"/>
      <c r="T1377" s="33"/>
      <c r="U1377" s="33"/>
      <c r="V1377" s="35"/>
      <c r="W1377" s="40"/>
      <c r="Y1377"/>
    </row>
    <row r="1378" spans="1:25" s="79" customFormat="1" ht="16.2" thickBot="1" x14ac:dyDescent="0.3">
      <c r="A1378" s="212"/>
      <c r="B1378" s="279" t="s">
        <v>274</v>
      </c>
      <c r="C1378" s="506"/>
      <c r="D1378" s="506"/>
      <c r="E1378" s="506"/>
      <c r="F1378" s="506"/>
      <c r="G1378" s="103">
        <f t="shared" ref="G1378:W1378" si="290">SUM(G1374:G1377)</f>
        <v>0</v>
      </c>
      <c r="H1378" s="403">
        <f t="shared" si="290"/>
        <v>0</v>
      </c>
      <c r="I1378" s="404">
        <f t="shared" si="290"/>
        <v>0</v>
      </c>
      <c r="J1378" s="404">
        <f t="shared" si="290"/>
        <v>0</v>
      </c>
      <c r="K1378" s="452">
        <f t="shared" si="290"/>
        <v>0</v>
      </c>
      <c r="L1378" s="406">
        <f t="shared" si="290"/>
        <v>0</v>
      </c>
      <c r="M1378" s="407">
        <f t="shared" si="290"/>
        <v>0</v>
      </c>
      <c r="N1378" s="407">
        <f t="shared" si="290"/>
        <v>0</v>
      </c>
      <c r="O1378" s="407">
        <f t="shared" si="290"/>
        <v>0</v>
      </c>
      <c r="P1378" s="407">
        <f t="shared" si="290"/>
        <v>0</v>
      </c>
      <c r="Q1378" s="407">
        <f t="shared" si="290"/>
        <v>0</v>
      </c>
      <c r="R1378" s="407">
        <f t="shared" si="290"/>
        <v>0</v>
      </c>
      <c r="S1378" s="407">
        <f t="shared" si="290"/>
        <v>0</v>
      </c>
      <c r="T1378" s="407">
        <f t="shared" si="290"/>
        <v>0</v>
      </c>
      <c r="U1378" s="407">
        <f t="shared" si="290"/>
        <v>0</v>
      </c>
      <c r="V1378" s="408">
        <f t="shared" si="290"/>
        <v>0</v>
      </c>
      <c r="W1378" s="103">
        <f t="shared" si="290"/>
        <v>0</v>
      </c>
      <c r="X1378" s="51"/>
      <c r="Y1378"/>
    </row>
    <row r="1379" spans="1:25" ht="13.8" thickBot="1" x14ac:dyDescent="0.3">
      <c r="A1379" s="212"/>
      <c r="G1379" s="78"/>
      <c r="H1379" s="78"/>
      <c r="I1379" s="78"/>
      <c r="J1379" s="78"/>
      <c r="K1379" s="78"/>
      <c r="L1379" s="78"/>
      <c r="M1379" s="78"/>
      <c r="N1379" s="78"/>
      <c r="O1379" s="78"/>
      <c r="P1379" s="78"/>
      <c r="Q1379" s="78"/>
      <c r="R1379" s="78"/>
      <c r="S1379" s="78"/>
      <c r="T1379" s="78"/>
      <c r="U1379" s="78"/>
      <c r="V1379" s="78"/>
      <c r="W1379" s="78"/>
      <c r="Y1379"/>
    </row>
    <row r="1380" spans="1:25" s="79" customFormat="1" ht="15.6" x14ac:dyDescent="0.25">
      <c r="A1380" s="212"/>
      <c r="B1380" s="271" t="s">
        <v>275</v>
      </c>
      <c r="C1380" s="512"/>
      <c r="D1380" s="512"/>
      <c r="E1380" s="512"/>
      <c r="F1380" s="512"/>
      <c r="G1380" s="507"/>
      <c r="H1380" s="508"/>
      <c r="I1380" s="509"/>
      <c r="J1380" s="509"/>
      <c r="K1380" s="509"/>
      <c r="L1380" s="508"/>
      <c r="M1380" s="510"/>
      <c r="N1380" s="509"/>
      <c r="O1380" s="509"/>
      <c r="P1380" s="509"/>
      <c r="Q1380" s="509"/>
      <c r="R1380" s="509"/>
      <c r="S1380" s="509"/>
      <c r="T1380" s="509"/>
      <c r="U1380" s="509"/>
      <c r="V1380" s="509"/>
      <c r="W1380" s="511"/>
      <c r="X1380" s="51"/>
      <c r="Y1380"/>
    </row>
    <row r="1381" spans="1:25" s="79" customFormat="1" ht="12.75" customHeight="1" x14ac:dyDescent="0.25">
      <c r="A1381" s="212"/>
      <c r="B1381" s="361"/>
      <c r="C1381" s="599" t="s">
        <v>276</v>
      </c>
      <c r="D1381" s="272"/>
      <c r="E1381" s="275"/>
      <c r="F1381" s="492"/>
      <c r="G1381" s="369"/>
      <c r="H1381" s="363"/>
      <c r="I1381" s="364"/>
      <c r="J1381" s="364"/>
      <c r="K1381" s="364"/>
      <c r="L1381" s="363"/>
      <c r="M1381" s="31"/>
      <c r="N1381" s="364"/>
      <c r="O1381" s="364"/>
      <c r="P1381" s="364"/>
      <c r="Q1381" s="364"/>
      <c r="R1381" s="364"/>
      <c r="S1381" s="364"/>
      <c r="T1381" s="364"/>
      <c r="U1381" s="364"/>
      <c r="V1381" s="364"/>
      <c r="W1381" s="366"/>
      <c r="X1381" s="51"/>
      <c r="Y1381"/>
    </row>
    <row r="1382" spans="1:25" s="79" customFormat="1" ht="12.75" customHeight="1" x14ac:dyDescent="0.25">
      <c r="A1382" s="212"/>
      <c r="B1382" s="295"/>
      <c r="C1382" s="273"/>
      <c r="D1382" s="272" t="s">
        <v>277</v>
      </c>
      <c r="E1382" s="272"/>
      <c r="F1382" s="360"/>
      <c r="G1382" s="369">
        <f t="shared" ref="G1382:W1382" si="291">SUBTOTAL(9,G1383:G1390)</f>
        <v>0</v>
      </c>
      <c r="H1382" s="363">
        <f t="shared" si="291"/>
        <v>0</v>
      </c>
      <c r="I1382" s="364">
        <f t="shared" si="291"/>
        <v>0</v>
      </c>
      <c r="J1382" s="364">
        <f t="shared" si="291"/>
        <v>0</v>
      </c>
      <c r="K1382" s="364">
        <f t="shared" si="291"/>
        <v>0</v>
      </c>
      <c r="L1382" s="363">
        <f t="shared" si="291"/>
        <v>0</v>
      </c>
      <c r="M1382" s="31">
        <f t="shared" si="291"/>
        <v>0</v>
      </c>
      <c r="N1382" s="364">
        <f t="shared" si="291"/>
        <v>0</v>
      </c>
      <c r="O1382" s="364">
        <f t="shared" si="291"/>
        <v>0</v>
      </c>
      <c r="P1382" s="364">
        <f t="shared" si="291"/>
        <v>0</v>
      </c>
      <c r="Q1382" s="364">
        <f t="shared" si="291"/>
        <v>0</v>
      </c>
      <c r="R1382" s="364">
        <f t="shared" si="291"/>
        <v>0</v>
      </c>
      <c r="S1382" s="364">
        <f t="shared" si="291"/>
        <v>0</v>
      </c>
      <c r="T1382" s="364">
        <f t="shared" si="291"/>
        <v>0</v>
      </c>
      <c r="U1382" s="364">
        <f t="shared" si="291"/>
        <v>0</v>
      </c>
      <c r="V1382" s="364">
        <f t="shared" si="291"/>
        <v>0</v>
      </c>
      <c r="W1382" s="366">
        <f t="shared" si="291"/>
        <v>0</v>
      </c>
      <c r="X1382" s="51"/>
      <c r="Y1382"/>
    </row>
    <row r="1383" spans="1:25" s="79" customFormat="1" ht="12.75" customHeight="1" x14ac:dyDescent="0.25">
      <c r="A1383" s="212"/>
      <c r="B1383" s="295"/>
      <c r="C1383" s="273"/>
      <c r="D1383" s="273"/>
      <c r="E1383" s="273"/>
      <c r="F1383" s="359" t="s">
        <v>278</v>
      </c>
      <c r="G1383" s="394">
        <f>SUM('2. NCCF CAD'!G1383,'3. NCCF USD'!G1383,'4. NCCF EUR'!G1383,'5. NCCF GBP'!G1383,'6. NCCF Autres (inclus)'!G1383)</f>
        <v>0</v>
      </c>
      <c r="H1383" s="421">
        <f>SUM('2. NCCF CAD'!H1383,'3. NCCF USD'!H1383,'4. NCCF EUR'!H1383,'5. NCCF GBP'!H1383,'6. NCCF Autres (inclus)'!H1383)</f>
        <v>0</v>
      </c>
      <c r="I1383" s="389">
        <f>SUM('2. NCCF CAD'!I1383,'3. NCCF USD'!I1383,'4. NCCF EUR'!I1383,'5. NCCF GBP'!I1383,'6. NCCF Autres (inclus)'!I1383)</f>
        <v>0</v>
      </c>
      <c r="J1383" s="389">
        <f>SUM('2. NCCF CAD'!J1383,'3. NCCF USD'!J1383,'4. NCCF EUR'!J1383,'5. NCCF GBP'!J1383,'6. NCCF Autres (inclus)'!J1383)</f>
        <v>0</v>
      </c>
      <c r="K1383" s="390">
        <f>SUM('2. NCCF CAD'!K1383,'3. NCCF USD'!K1383,'4. NCCF EUR'!K1383,'5. NCCF GBP'!K1383,'6. NCCF Autres (inclus)'!K1383)</f>
        <v>0</v>
      </c>
      <c r="L1383" s="388">
        <f>SUM('2. NCCF CAD'!L1383,'3. NCCF USD'!L1383,'4. NCCF EUR'!L1383,'5. NCCF GBP'!L1383,'6. NCCF Autres (inclus)'!L1383)</f>
        <v>0</v>
      </c>
      <c r="M1383" s="396">
        <f>SUM('2. NCCF CAD'!M1383,'3. NCCF USD'!M1383,'4. NCCF EUR'!M1383,'5. NCCF GBP'!M1383,'6. NCCF Autres (inclus)'!M1383)</f>
        <v>0</v>
      </c>
      <c r="N1383" s="392">
        <f>SUM('2. NCCF CAD'!N1383,'3. NCCF USD'!N1383,'4. NCCF EUR'!N1383,'5. NCCF GBP'!N1383,'6. NCCF Autres (inclus)'!N1383)</f>
        <v>0</v>
      </c>
      <c r="O1383" s="392">
        <f>SUM('2. NCCF CAD'!O1383,'3. NCCF USD'!O1383,'4. NCCF EUR'!O1383,'5. NCCF GBP'!O1383,'6. NCCF Autres (inclus)'!O1383)</f>
        <v>0</v>
      </c>
      <c r="P1383" s="392">
        <f>SUM('2. NCCF CAD'!P1383,'3. NCCF USD'!P1383,'4. NCCF EUR'!P1383,'5. NCCF GBP'!P1383,'6. NCCF Autres (inclus)'!P1383)</f>
        <v>0</v>
      </c>
      <c r="Q1383" s="392">
        <f>SUM('2. NCCF CAD'!Q1383,'3. NCCF USD'!Q1383,'4. NCCF EUR'!Q1383,'5. NCCF GBP'!Q1383,'6. NCCF Autres (inclus)'!Q1383)</f>
        <v>0</v>
      </c>
      <c r="R1383" s="392">
        <f>SUM('2. NCCF CAD'!R1383,'3. NCCF USD'!R1383,'4. NCCF EUR'!R1383,'5. NCCF GBP'!R1383,'6. NCCF Autres (inclus)'!R1383)</f>
        <v>0</v>
      </c>
      <c r="S1383" s="392">
        <f>SUM('2. NCCF CAD'!S1383,'3. NCCF USD'!S1383,'4. NCCF EUR'!S1383,'5. NCCF GBP'!S1383,'6. NCCF Autres (inclus)'!S1383)</f>
        <v>0</v>
      </c>
      <c r="T1383" s="392">
        <f>SUM('2. NCCF CAD'!T1383,'3. NCCF USD'!T1383,'4. NCCF EUR'!T1383,'5. NCCF GBP'!T1383,'6. NCCF Autres (inclus)'!T1383)</f>
        <v>0</v>
      </c>
      <c r="U1383" s="392">
        <f>SUM('2. NCCF CAD'!U1383,'3. NCCF USD'!U1383,'4. NCCF EUR'!U1383,'5. NCCF GBP'!U1383,'6. NCCF Autres (inclus)'!U1383)</f>
        <v>0</v>
      </c>
      <c r="V1383" s="399">
        <f>SUM('2. NCCF CAD'!V1383,'3. NCCF USD'!V1383,'4. NCCF EUR'!V1383,'5. NCCF GBP'!V1383,'6. NCCF Autres (inclus)'!V1383)</f>
        <v>0</v>
      </c>
      <c r="W1383" s="409">
        <f>SUM('2. NCCF CAD'!W1383,'3. NCCF USD'!W1383,'4. NCCF EUR'!W1383,'5. NCCF GBP'!W1383,'6. NCCF Autres (inclus)'!W1383)</f>
        <v>0</v>
      </c>
      <c r="X1383" s="51"/>
      <c r="Y1383"/>
    </row>
    <row r="1384" spans="1:25" s="79" customFormat="1" ht="12.75" customHeight="1" x14ac:dyDescent="0.25">
      <c r="A1384" s="212"/>
      <c r="B1384" s="295"/>
      <c r="C1384" s="273"/>
      <c r="D1384" s="273"/>
      <c r="E1384" s="273"/>
      <c r="F1384" s="359" t="s">
        <v>279</v>
      </c>
      <c r="G1384" s="394">
        <f>SUM('2. NCCF CAD'!G1384,'3. NCCF USD'!G1384,'4. NCCF EUR'!G1384,'5. NCCF GBP'!G1384,'6. NCCF Autres (inclus)'!G1384)</f>
        <v>0</v>
      </c>
      <c r="H1384" s="363"/>
      <c r="I1384" s="364"/>
      <c r="J1384" s="364"/>
      <c r="K1384" s="364"/>
      <c r="L1384" s="513"/>
      <c r="M1384" s="364"/>
      <c r="N1384" s="364"/>
      <c r="O1384" s="364"/>
      <c r="P1384" s="364"/>
      <c r="Q1384" s="364"/>
      <c r="R1384" s="364"/>
      <c r="S1384" s="364"/>
      <c r="T1384" s="364"/>
      <c r="U1384" s="364"/>
      <c r="V1384" s="364"/>
      <c r="W1384" s="409">
        <f>SUM('2. NCCF CAD'!W1384,'3. NCCF USD'!W1384,'4. NCCF EUR'!W1384,'5. NCCF GBP'!W1384,'6. NCCF Autres (inclus)'!W1384)</f>
        <v>0</v>
      </c>
      <c r="X1384" s="51"/>
      <c r="Y1384"/>
    </row>
    <row r="1385" spans="1:25" s="79" customFormat="1" ht="12.75" customHeight="1" x14ac:dyDescent="0.25">
      <c r="A1385" s="212"/>
      <c r="B1385" s="295"/>
      <c r="C1385" s="273"/>
      <c r="D1385" s="273"/>
      <c r="E1385" s="273"/>
      <c r="F1385" s="359" t="s">
        <v>280</v>
      </c>
      <c r="G1385" s="394">
        <f>SUM('2. NCCF CAD'!G1385,'3. NCCF USD'!G1385,'4. NCCF EUR'!G1385,'5. NCCF GBP'!G1385,'6. NCCF Autres (inclus)'!G1385)</f>
        <v>0</v>
      </c>
      <c r="H1385" s="421">
        <f>SUM('2. NCCF CAD'!H1385,'3. NCCF USD'!H1385,'4. NCCF EUR'!H1385,'5. NCCF GBP'!H1385,'6. NCCF Autres (inclus)'!H1385)</f>
        <v>0</v>
      </c>
      <c r="I1385" s="389">
        <f>SUM('2. NCCF CAD'!I1385,'3. NCCF USD'!I1385,'4. NCCF EUR'!I1385,'5. NCCF GBP'!I1385,'6. NCCF Autres (inclus)'!I1385)</f>
        <v>0</v>
      </c>
      <c r="J1385" s="389">
        <f>SUM('2. NCCF CAD'!J1385,'3. NCCF USD'!J1385,'4. NCCF EUR'!J1385,'5. NCCF GBP'!J1385,'6. NCCF Autres (inclus)'!J1385)</f>
        <v>0</v>
      </c>
      <c r="K1385" s="390">
        <f>SUM('2. NCCF CAD'!K1385,'3. NCCF USD'!K1385,'4. NCCF EUR'!K1385,'5. NCCF GBP'!K1385,'6. NCCF Autres (inclus)'!K1385)</f>
        <v>0</v>
      </c>
      <c r="L1385" s="388">
        <f>SUM('2. NCCF CAD'!L1385,'3. NCCF USD'!L1385,'4. NCCF EUR'!L1385,'5. NCCF GBP'!L1385,'6. NCCF Autres (inclus)'!L1385)</f>
        <v>0</v>
      </c>
      <c r="M1385" s="396">
        <f>SUM('2. NCCF CAD'!M1385,'3. NCCF USD'!M1385,'4. NCCF EUR'!M1385,'5. NCCF GBP'!M1385,'6. NCCF Autres (inclus)'!M1385)</f>
        <v>0</v>
      </c>
      <c r="N1385" s="392">
        <f>SUM('2. NCCF CAD'!N1385,'3. NCCF USD'!N1385,'4. NCCF EUR'!N1385,'5. NCCF GBP'!N1385,'6. NCCF Autres (inclus)'!N1385)</f>
        <v>0</v>
      </c>
      <c r="O1385" s="392">
        <f>SUM('2. NCCF CAD'!O1385,'3. NCCF USD'!O1385,'4. NCCF EUR'!O1385,'5. NCCF GBP'!O1385,'6. NCCF Autres (inclus)'!O1385)</f>
        <v>0</v>
      </c>
      <c r="P1385" s="392">
        <f>SUM('2. NCCF CAD'!P1385,'3. NCCF USD'!P1385,'4. NCCF EUR'!P1385,'5. NCCF GBP'!P1385,'6. NCCF Autres (inclus)'!P1385)</f>
        <v>0</v>
      </c>
      <c r="Q1385" s="392">
        <f>SUM('2. NCCF CAD'!Q1385,'3. NCCF USD'!Q1385,'4. NCCF EUR'!Q1385,'5. NCCF GBP'!Q1385,'6. NCCF Autres (inclus)'!Q1385)</f>
        <v>0</v>
      </c>
      <c r="R1385" s="392">
        <f>SUM('2. NCCF CAD'!R1385,'3. NCCF USD'!R1385,'4. NCCF EUR'!R1385,'5. NCCF GBP'!R1385,'6. NCCF Autres (inclus)'!R1385)</f>
        <v>0</v>
      </c>
      <c r="S1385" s="392">
        <f>SUM('2. NCCF CAD'!S1385,'3. NCCF USD'!S1385,'4. NCCF EUR'!S1385,'5. NCCF GBP'!S1385,'6. NCCF Autres (inclus)'!S1385)</f>
        <v>0</v>
      </c>
      <c r="T1385" s="392">
        <f>SUM('2. NCCF CAD'!T1385,'3. NCCF USD'!T1385,'4. NCCF EUR'!T1385,'5. NCCF GBP'!T1385,'6. NCCF Autres (inclus)'!T1385)</f>
        <v>0</v>
      </c>
      <c r="U1385" s="392">
        <f>SUM('2. NCCF CAD'!U1385,'3. NCCF USD'!U1385,'4. NCCF EUR'!U1385,'5. NCCF GBP'!U1385,'6. NCCF Autres (inclus)'!U1385)</f>
        <v>0</v>
      </c>
      <c r="V1385" s="399">
        <f>SUM('2. NCCF CAD'!V1385,'3. NCCF USD'!V1385,'4. NCCF EUR'!V1385,'5. NCCF GBP'!V1385,'6. NCCF Autres (inclus)'!V1385)</f>
        <v>0</v>
      </c>
      <c r="W1385" s="409">
        <f>SUM('2. NCCF CAD'!W1385,'3. NCCF USD'!W1385,'4. NCCF EUR'!W1385,'5. NCCF GBP'!W1385,'6. NCCF Autres (inclus)'!W1385)</f>
        <v>0</v>
      </c>
      <c r="X1385" s="51"/>
      <c r="Y1385"/>
    </row>
    <row r="1386" spans="1:25" s="79" customFormat="1" ht="12.75" customHeight="1" x14ac:dyDescent="0.25">
      <c r="A1386" s="212"/>
      <c r="B1386" s="295"/>
      <c r="C1386" s="273"/>
      <c r="D1386" s="273"/>
      <c r="E1386" s="273"/>
      <c r="F1386" s="359" t="s">
        <v>281</v>
      </c>
      <c r="G1386" s="394">
        <f>SUM('2. NCCF CAD'!G1386,'3. NCCF USD'!G1386,'4. NCCF EUR'!G1386,'5. NCCF GBP'!G1386,'6. NCCF Autres (inclus)'!G1386)</f>
        <v>0</v>
      </c>
      <c r="H1386" s="363"/>
      <c r="I1386" s="364"/>
      <c r="J1386" s="364"/>
      <c r="K1386" s="364"/>
      <c r="L1386" s="513"/>
      <c r="M1386" s="364"/>
      <c r="N1386" s="364"/>
      <c r="O1386" s="364"/>
      <c r="P1386" s="364"/>
      <c r="Q1386" s="364"/>
      <c r="R1386" s="364"/>
      <c r="S1386" s="364"/>
      <c r="T1386" s="364"/>
      <c r="U1386" s="364"/>
      <c r="V1386" s="364"/>
      <c r="W1386" s="409">
        <f>SUM('2. NCCF CAD'!W1386,'3. NCCF USD'!W1386,'4. NCCF EUR'!W1386,'5. NCCF GBP'!W1386,'6. NCCF Autres (inclus)'!W1386)</f>
        <v>0</v>
      </c>
      <c r="X1386" s="51"/>
      <c r="Y1386"/>
    </row>
    <row r="1387" spans="1:25" s="79" customFormat="1" ht="12.75" customHeight="1" x14ac:dyDescent="0.25">
      <c r="A1387" s="212"/>
      <c r="B1387" s="295"/>
      <c r="C1387" s="273"/>
      <c r="D1387" s="273"/>
      <c r="E1387" s="273"/>
      <c r="F1387" s="359" t="s">
        <v>282</v>
      </c>
      <c r="G1387" s="394">
        <f>SUM('2. NCCF CAD'!G1387,'3. NCCF USD'!G1387,'4. NCCF EUR'!G1387,'5. NCCF GBP'!G1387,'6. NCCF Autres (inclus)'!G1387)</f>
        <v>0</v>
      </c>
      <c r="H1387" s="421">
        <f>SUM('2. NCCF CAD'!H1387,'3. NCCF USD'!H1387,'4. NCCF EUR'!H1387,'5. NCCF GBP'!H1387,'6. NCCF Autres (inclus)'!H1387)</f>
        <v>0</v>
      </c>
      <c r="I1387" s="389">
        <f>SUM('2. NCCF CAD'!I1387,'3. NCCF USD'!I1387,'4. NCCF EUR'!I1387,'5. NCCF GBP'!I1387,'6. NCCF Autres (inclus)'!I1387)</f>
        <v>0</v>
      </c>
      <c r="J1387" s="389">
        <f>SUM('2. NCCF CAD'!J1387,'3. NCCF USD'!J1387,'4. NCCF EUR'!J1387,'5. NCCF GBP'!J1387,'6. NCCF Autres (inclus)'!J1387)</f>
        <v>0</v>
      </c>
      <c r="K1387" s="390">
        <f>SUM('2. NCCF CAD'!K1387,'3. NCCF USD'!K1387,'4. NCCF EUR'!K1387,'5. NCCF GBP'!K1387,'6. NCCF Autres (inclus)'!K1387)</f>
        <v>0</v>
      </c>
      <c r="L1387" s="388">
        <f>SUM('2. NCCF CAD'!L1387,'3. NCCF USD'!L1387,'4. NCCF EUR'!L1387,'5. NCCF GBP'!L1387,'6. NCCF Autres (inclus)'!L1387)</f>
        <v>0</v>
      </c>
      <c r="M1387" s="396">
        <f>SUM('2. NCCF CAD'!M1387,'3. NCCF USD'!M1387,'4. NCCF EUR'!M1387,'5. NCCF GBP'!M1387,'6. NCCF Autres (inclus)'!M1387)</f>
        <v>0</v>
      </c>
      <c r="N1387" s="392">
        <f>SUM('2. NCCF CAD'!N1387,'3. NCCF USD'!N1387,'4. NCCF EUR'!N1387,'5. NCCF GBP'!N1387,'6. NCCF Autres (inclus)'!N1387)</f>
        <v>0</v>
      </c>
      <c r="O1387" s="392">
        <f>SUM('2. NCCF CAD'!O1387,'3. NCCF USD'!O1387,'4. NCCF EUR'!O1387,'5. NCCF GBP'!O1387,'6. NCCF Autres (inclus)'!O1387)</f>
        <v>0</v>
      </c>
      <c r="P1387" s="392">
        <f>SUM('2. NCCF CAD'!P1387,'3. NCCF USD'!P1387,'4. NCCF EUR'!P1387,'5. NCCF GBP'!P1387,'6. NCCF Autres (inclus)'!P1387)</f>
        <v>0</v>
      </c>
      <c r="Q1387" s="392">
        <f>SUM('2. NCCF CAD'!Q1387,'3. NCCF USD'!Q1387,'4. NCCF EUR'!Q1387,'5. NCCF GBP'!Q1387,'6. NCCF Autres (inclus)'!Q1387)</f>
        <v>0</v>
      </c>
      <c r="R1387" s="392">
        <f>SUM('2. NCCF CAD'!R1387,'3. NCCF USD'!R1387,'4. NCCF EUR'!R1387,'5. NCCF GBP'!R1387,'6. NCCF Autres (inclus)'!R1387)</f>
        <v>0</v>
      </c>
      <c r="S1387" s="392">
        <f>SUM('2. NCCF CAD'!S1387,'3. NCCF USD'!S1387,'4. NCCF EUR'!S1387,'5. NCCF GBP'!S1387,'6. NCCF Autres (inclus)'!S1387)</f>
        <v>0</v>
      </c>
      <c r="T1387" s="392">
        <f>SUM('2. NCCF CAD'!T1387,'3. NCCF USD'!T1387,'4. NCCF EUR'!T1387,'5. NCCF GBP'!T1387,'6. NCCF Autres (inclus)'!T1387)</f>
        <v>0</v>
      </c>
      <c r="U1387" s="392">
        <f>SUM('2. NCCF CAD'!U1387,'3. NCCF USD'!U1387,'4. NCCF EUR'!U1387,'5. NCCF GBP'!U1387,'6. NCCF Autres (inclus)'!U1387)</f>
        <v>0</v>
      </c>
      <c r="V1387" s="399">
        <f>SUM('2. NCCF CAD'!V1387,'3. NCCF USD'!V1387,'4. NCCF EUR'!V1387,'5. NCCF GBP'!V1387,'6. NCCF Autres (inclus)'!V1387)</f>
        <v>0</v>
      </c>
      <c r="W1387" s="409">
        <f>SUM('2. NCCF CAD'!W1387,'3. NCCF USD'!W1387,'4. NCCF EUR'!W1387,'5. NCCF GBP'!W1387,'6. NCCF Autres (inclus)'!W1387)</f>
        <v>0</v>
      </c>
      <c r="X1387" s="51"/>
      <c r="Y1387"/>
    </row>
    <row r="1388" spans="1:25" s="79" customFormat="1" ht="12.75" customHeight="1" x14ac:dyDescent="0.25">
      <c r="A1388" s="212"/>
      <c r="B1388" s="295"/>
      <c r="C1388" s="273"/>
      <c r="D1388" s="273"/>
      <c r="E1388" s="273"/>
      <c r="F1388" s="359" t="s">
        <v>283</v>
      </c>
      <c r="G1388" s="394">
        <f>SUM('2. NCCF CAD'!G1388,'3. NCCF USD'!G1388,'4. NCCF EUR'!G1388,'5. NCCF GBP'!G1388,'6. NCCF Autres (inclus)'!G1388)</f>
        <v>0</v>
      </c>
      <c r="H1388" s="421">
        <f>SUM('2. NCCF CAD'!H1388,'3. NCCF USD'!H1388,'4. NCCF EUR'!H1388,'5. NCCF GBP'!H1388,'6. NCCF Autres (inclus)'!H1388)</f>
        <v>0</v>
      </c>
      <c r="I1388" s="389">
        <f>SUM('2. NCCF CAD'!I1388,'3. NCCF USD'!I1388,'4. NCCF EUR'!I1388,'5. NCCF GBP'!I1388,'6. NCCF Autres (inclus)'!I1388)</f>
        <v>0</v>
      </c>
      <c r="J1388" s="389">
        <f>SUM('2. NCCF CAD'!J1388,'3. NCCF USD'!J1388,'4. NCCF EUR'!J1388,'5. NCCF GBP'!J1388,'6. NCCF Autres (inclus)'!J1388)</f>
        <v>0</v>
      </c>
      <c r="K1388" s="390">
        <f>SUM('2. NCCF CAD'!K1388,'3. NCCF USD'!K1388,'4. NCCF EUR'!K1388,'5. NCCF GBP'!K1388,'6. NCCF Autres (inclus)'!K1388)</f>
        <v>0</v>
      </c>
      <c r="L1388" s="388">
        <f>SUM('2. NCCF CAD'!L1388,'3. NCCF USD'!L1388,'4. NCCF EUR'!L1388,'5. NCCF GBP'!L1388,'6. NCCF Autres (inclus)'!L1388)</f>
        <v>0</v>
      </c>
      <c r="M1388" s="396">
        <f>SUM('2. NCCF CAD'!M1388,'3. NCCF USD'!M1388,'4. NCCF EUR'!M1388,'5. NCCF GBP'!M1388,'6. NCCF Autres (inclus)'!M1388)</f>
        <v>0</v>
      </c>
      <c r="N1388" s="392">
        <f>SUM('2. NCCF CAD'!N1388,'3. NCCF USD'!N1388,'4. NCCF EUR'!N1388,'5. NCCF GBP'!N1388,'6. NCCF Autres (inclus)'!N1388)</f>
        <v>0</v>
      </c>
      <c r="O1388" s="392">
        <f>SUM('2. NCCF CAD'!O1388,'3. NCCF USD'!O1388,'4. NCCF EUR'!O1388,'5. NCCF GBP'!O1388,'6. NCCF Autres (inclus)'!O1388)</f>
        <v>0</v>
      </c>
      <c r="P1388" s="392">
        <f>SUM('2. NCCF CAD'!P1388,'3. NCCF USD'!P1388,'4. NCCF EUR'!P1388,'5. NCCF GBP'!P1388,'6. NCCF Autres (inclus)'!P1388)</f>
        <v>0</v>
      </c>
      <c r="Q1388" s="392">
        <f>SUM('2. NCCF CAD'!Q1388,'3. NCCF USD'!Q1388,'4. NCCF EUR'!Q1388,'5. NCCF GBP'!Q1388,'6. NCCF Autres (inclus)'!Q1388)</f>
        <v>0</v>
      </c>
      <c r="R1388" s="392">
        <f>SUM('2. NCCF CAD'!R1388,'3. NCCF USD'!R1388,'4. NCCF EUR'!R1388,'5. NCCF GBP'!R1388,'6. NCCF Autres (inclus)'!R1388)</f>
        <v>0</v>
      </c>
      <c r="S1388" s="392">
        <f>SUM('2. NCCF CAD'!S1388,'3. NCCF USD'!S1388,'4. NCCF EUR'!S1388,'5. NCCF GBP'!S1388,'6. NCCF Autres (inclus)'!S1388)</f>
        <v>0</v>
      </c>
      <c r="T1388" s="392">
        <f>SUM('2. NCCF CAD'!T1388,'3. NCCF USD'!T1388,'4. NCCF EUR'!T1388,'5. NCCF GBP'!T1388,'6. NCCF Autres (inclus)'!T1388)</f>
        <v>0</v>
      </c>
      <c r="U1388" s="392">
        <f>SUM('2. NCCF CAD'!U1388,'3. NCCF USD'!U1388,'4. NCCF EUR'!U1388,'5. NCCF GBP'!U1388,'6. NCCF Autres (inclus)'!U1388)</f>
        <v>0</v>
      </c>
      <c r="V1388" s="399">
        <f>SUM('2. NCCF CAD'!V1388,'3. NCCF USD'!V1388,'4. NCCF EUR'!V1388,'5. NCCF GBP'!V1388,'6. NCCF Autres (inclus)'!V1388)</f>
        <v>0</v>
      </c>
      <c r="W1388" s="409">
        <f>SUM('2. NCCF CAD'!W1388,'3. NCCF USD'!W1388,'4. NCCF EUR'!W1388,'5. NCCF GBP'!W1388,'6. NCCF Autres (inclus)'!W1388)</f>
        <v>0</v>
      </c>
      <c r="X1388" s="51"/>
      <c r="Y1388"/>
    </row>
    <row r="1389" spans="1:25" s="79" customFormat="1" ht="12.75" customHeight="1" x14ac:dyDescent="0.25">
      <c r="A1389" s="212"/>
      <c r="B1389" s="295"/>
      <c r="C1389" s="273"/>
      <c r="D1389" s="273"/>
      <c r="E1389" s="273"/>
      <c r="F1389" s="359" t="s">
        <v>284</v>
      </c>
      <c r="G1389" s="394">
        <f>SUM('2. NCCF CAD'!G1389,'3. NCCF USD'!G1389,'4. NCCF EUR'!G1389,'5. NCCF GBP'!G1389,'6. NCCF Autres (inclus)'!G1389)</f>
        <v>0</v>
      </c>
      <c r="H1389" s="395">
        <f>SUM('2. NCCF CAD'!H1389,'3. NCCF USD'!H1389,'4. NCCF EUR'!H1389,'5. NCCF GBP'!H1389,'6. NCCF Autres (inclus)'!H1389)</f>
        <v>0</v>
      </c>
      <c r="I1389" s="389">
        <f>SUM('2. NCCF CAD'!I1389,'3. NCCF USD'!I1389,'4. NCCF EUR'!I1389,'5. NCCF GBP'!I1389,'6. NCCF Autres (inclus)'!I1389)</f>
        <v>0</v>
      </c>
      <c r="J1389" s="389">
        <f>SUM('2. NCCF CAD'!J1389,'3. NCCF USD'!J1389,'4. NCCF EUR'!J1389,'5. NCCF GBP'!J1389,'6. NCCF Autres (inclus)'!J1389)</f>
        <v>0</v>
      </c>
      <c r="K1389" s="390">
        <f>SUM('2. NCCF CAD'!K1389,'3. NCCF USD'!K1389,'4. NCCF EUR'!K1389,'5. NCCF GBP'!K1389,'6. NCCF Autres (inclus)'!K1389)</f>
        <v>0</v>
      </c>
      <c r="L1389" s="388">
        <f>SUM('2. NCCF CAD'!L1389,'3. NCCF USD'!L1389,'4. NCCF EUR'!L1389,'5. NCCF GBP'!L1389,'6. NCCF Autres (inclus)'!L1389)</f>
        <v>0</v>
      </c>
      <c r="M1389" s="396">
        <f>SUM('2. NCCF CAD'!M1389,'3. NCCF USD'!M1389,'4. NCCF EUR'!M1389,'5. NCCF GBP'!M1389,'6. NCCF Autres (inclus)'!M1389)</f>
        <v>0</v>
      </c>
      <c r="N1389" s="392">
        <f>SUM('2. NCCF CAD'!N1389,'3. NCCF USD'!N1389,'4. NCCF EUR'!N1389,'5. NCCF GBP'!N1389,'6. NCCF Autres (inclus)'!N1389)</f>
        <v>0</v>
      </c>
      <c r="O1389" s="392">
        <f>SUM('2. NCCF CAD'!O1389,'3. NCCF USD'!O1389,'4. NCCF EUR'!O1389,'5. NCCF GBP'!O1389,'6. NCCF Autres (inclus)'!O1389)</f>
        <v>0</v>
      </c>
      <c r="P1389" s="392">
        <f>SUM('2. NCCF CAD'!P1389,'3. NCCF USD'!P1389,'4. NCCF EUR'!P1389,'5. NCCF GBP'!P1389,'6. NCCF Autres (inclus)'!P1389)</f>
        <v>0</v>
      </c>
      <c r="Q1389" s="392">
        <f>SUM('2. NCCF CAD'!Q1389,'3. NCCF USD'!Q1389,'4. NCCF EUR'!Q1389,'5. NCCF GBP'!Q1389,'6. NCCF Autres (inclus)'!Q1389)</f>
        <v>0</v>
      </c>
      <c r="R1389" s="392">
        <f>SUM('2. NCCF CAD'!R1389,'3. NCCF USD'!R1389,'4. NCCF EUR'!R1389,'5. NCCF GBP'!R1389,'6. NCCF Autres (inclus)'!R1389)</f>
        <v>0</v>
      </c>
      <c r="S1389" s="392">
        <f>SUM('2. NCCF CAD'!S1389,'3. NCCF USD'!S1389,'4. NCCF EUR'!S1389,'5. NCCF GBP'!S1389,'6. NCCF Autres (inclus)'!S1389)</f>
        <v>0</v>
      </c>
      <c r="T1389" s="392">
        <f>SUM('2. NCCF CAD'!T1389,'3. NCCF USD'!T1389,'4. NCCF EUR'!T1389,'5. NCCF GBP'!T1389,'6. NCCF Autres (inclus)'!T1389)</f>
        <v>0</v>
      </c>
      <c r="U1389" s="392">
        <f>SUM('2. NCCF CAD'!U1389,'3. NCCF USD'!U1389,'4. NCCF EUR'!U1389,'5. NCCF GBP'!U1389,'6. NCCF Autres (inclus)'!U1389)</f>
        <v>0</v>
      </c>
      <c r="V1389" s="399">
        <f>SUM('2. NCCF CAD'!V1389,'3. NCCF USD'!V1389,'4. NCCF EUR'!V1389,'5. NCCF GBP'!V1389,'6. NCCF Autres (inclus)'!V1389)</f>
        <v>0</v>
      </c>
      <c r="W1389" s="409">
        <f>SUM('2. NCCF CAD'!W1389,'3. NCCF USD'!W1389,'4. NCCF EUR'!W1389,'5. NCCF GBP'!W1389,'6. NCCF Autres (inclus)'!W1389)</f>
        <v>0</v>
      </c>
      <c r="X1389" s="51"/>
      <c r="Y1389"/>
    </row>
    <row r="1390" spans="1:25" s="79" customFormat="1" ht="12.75" customHeight="1" x14ac:dyDescent="0.25">
      <c r="A1390" s="212"/>
      <c r="B1390" s="295"/>
      <c r="C1390" s="273"/>
      <c r="D1390" s="273"/>
      <c r="E1390" s="273"/>
      <c r="F1390" s="359" t="s">
        <v>285</v>
      </c>
      <c r="G1390" s="394">
        <f>SUM('2. NCCF CAD'!G1390,'3. NCCF USD'!G1390,'4. NCCF EUR'!G1390,'5. NCCF GBP'!G1390,'6. NCCF Autres (inclus)'!G1390)</f>
        <v>0</v>
      </c>
      <c r="H1390" s="395">
        <f>SUM('2. NCCF CAD'!H1390,'3. NCCF USD'!H1390,'4. NCCF EUR'!H1390,'5. NCCF GBP'!H1390,'6. NCCF Autres (inclus)'!H1390)</f>
        <v>0</v>
      </c>
      <c r="I1390" s="389">
        <f>SUM('2. NCCF CAD'!I1390,'3. NCCF USD'!I1390,'4. NCCF EUR'!I1390,'5. NCCF GBP'!I1390,'6. NCCF Autres (inclus)'!I1390)</f>
        <v>0</v>
      </c>
      <c r="J1390" s="389">
        <f>SUM('2. NCCF CAD'!J1390,'3. NCCF USD'!J1390,'4. NCCF EUR'!J1390,'5. NCCF GBP'!J1390,'6. NCCF Autres (inclus)'!J1390)</f>
        <v>0</v>
      </c>
      <c r="K1390" s="390">
        <f>SUM('2. NCCF CAD'!K1390,'3. NCCF USD'!K1390,'4. NCCF EUR'!K1390,'5. NCCF GBP'!K1390,'6. NCCF Autres (inclus)'!K1390)</f>
        <v>0</v>
      </c>
      <c r="L1390" s="388">
        <f>SUM('2. NCCF CAD'!L1390,'3. NCCF USD'!L1390,'4. NCCF EUR'!L1390,'5. NCCF GBP'!L1390,'6. NCCF Autres (inclus)'!L1390)</f>
        <v>0</v>
      </c>
      <c r="M1390" s="396">
        <f>SUM('2. NCCF CAD'!M1390,'3. NCCF USD'!M1390,'4. NCCF EUR'!M1390,'5. NCCF GBP'!M1390,'6. NCCF Autres (inclus)'!M1390)</f>
        <v>0</v>
      </c>
      <c r="N1390" s="392">
        <f>SUM('2. NCCF CAD'!N1390,'3. NCCF USD'!N1390,'4. NCCF EUR'!N1390,'5. NCCF GBP'!N1390,'6. NCCF Autres (inclus)'!N1390)</f>
        <v>0</v>
      </c>
      <c r="O1390" s="392">
        <f>SUM('2. NCCF CAD'!O1390,'3. NCCF USD'!O1390,'4. NCCF EUR'!O1390,'5. NCCF GBP'!O1390,'6. NCCF Autres (inclus)'!O1390)</f>
        <v>0</v>
      </c>
      <c r="P1390" s="392">
        <f>SUM('2. NCCF CAD'!P1390,'3. NCCF USD'!P1390,'4. NCCF EUR'!P1390,'5. NCCF GBP'!P1390,'6. NCCF Autres (inclus)'!P1390)</f>
        <v>0</v>
      </c>
      <c r="Q1390" s="392">
        <f>SUM('2. NCCF CAD'!Q1390,'3. NCCF USD'!Q1390,'4. NCCF EUR'!Q1390,'5. NCCF GBP'!Q1390,'6. NCCF Autres (inclus)'!Q1390)</f>
        <v>0</v>
      </c>
      <c r="R1390" s="392">
        <f>SUM('2. NCCF CAD'!R1390,'3. NCCF USD'!R1390,'4. NCCF EUR'!R1390,'5. NCCF GBP'!R1390,'6. NCCF Autres (inclus)'!R1390)</f>
        <v>0</v>
      </c>
      <c r="S1390" s="392">
        <f>SUM('2. NCCF CAD'!S1390,'3. NCCF USD'!S1390,'4. NCCF EUR'!S1390,'5. NCCF GBP'!S1390,'6. NCCF Autres (inclus)'!S1390)</f>
        <v>0</v>
      </c>
      <c r="T1390" s="392">
        <f>SUM('2. NCCF CAD'!T1390,'3. NCCF USD'!T1390,'4. NCCF EUR'!T1390,'5. NCCF GBP'!T1390,'6. NCCF Autres (inclus)'!T1390)</f>
        <v>0</v>
      </c>
      <c r="U1390" s="392">
        <f>SUM('2. NCCF CAD'!U1390,'3. NCCF USD'!U1390,'4. NCCF EUR'!U1390,'5. NCCF GBP'!U1390,'6. NCCF Autres (inclus)'!U1390)</f>
        <v>0</v>
      </c>
      <c r="V1390" s="399">
        <f>SUM('2. NCCF CAD'!V1390,'3. NCCF USD'!V1390,'4. NCCF EUR'!V1390,'5. NCCF GBP'!V1390,'6. NCCF Autres (inclus)'!V1390)</f>
        <v>0</v>
      </c>
      <c r="W1390" s="409">
        <f>SUM('2. NCCF CAD'!W1390,'3. NCCF USD'!W1390,'4. NCCF EUR'!W1390,'5. NCCF GBP'!W1390,'6. NCCF Autres (inclus)'!W1390)</f>
        <v>0</v>
      </c>
      <c r="X1390" s="51"/>
      <c r="Y1390"/>
    </row>
    <row r="1391" spans="1:25" s="79" customFormat="1" ht="12.75" customHeight="1" x14ac:dyDescent="0.25">
      <c r="A1391" s="212"/>
      <c r="B1391" s="295"/>
      <c r="C1391" s="273"/>
      <c r="D1391" s="272" t="s">
        <v>286</v>
      </c>
      <c r="E1391" s="272"/>
      <c r="F1391" s="360"/>
      <c r="G1391" s="367">
        <f t="shared" ref="G1391:W1391" si="292">SUBTOTAL(9,G1392:G1397)</f>
        <v>0</v>
      </c>
      <c r="H1391" s="364">
        <f t="shared" si="292"/>
        <v>0</v>
      </c>
      <c r="I1391" s="364">
        <f t="shared" si="292"/>
        <v>0</v>
      </c>
      <c r="J1391" s="364">
        <f t="shared" si="292"/>
        <v>0</v>
      </c>
      <c r="K1391" s="365">
        <f t="shared" si="292"/>
        <v>0</v>
      </c>
      <c r="L1391" s="364">
        <f t="shared" si="292"/>
        <v>0</v>
      </c>
      <c r="M1391" s="31">
        <f t="shared" si="292"/>
        <v>0</v>
      </c>
      <c r="N1391" s="364">
        <f t="shared" si="292"/>
        <v>0</v>
      </c>
      <c r="O1391" s="364">
        <f t="shared" si="292"/>
        <v>0</v>
      </c>
      <c r="P1391" s="364">
        <f t="shared" si="292"/>
        <v>0</v>
      </c>
      <c r="Q1391" s="364">
        <f t="shared" si="292"/>
        <v>0</v>
      </c>
      <c r="R1391" s="364">
        <f t="shared" si="292"/>
        <v>0</v>
      </c>
      <c r="S1391" s="364">
        <f t="shared" si="292"/>
        <v>0</v>
      </c>
      <c r="T1391" s="364">
        <f t="shared" si="292"/>
        <v>0</v>
      </c>
      <c r="U1391" s="364">
        <f t="shared" si="292"/>
        <v>0</v>
      </c>
      <c r="V1391" s="364">
        <f t="shared" si="292"/>
        <v>0</v>
      </c>
      <c r="W1391" s="366">
        <f t="shared" si="292"/>
        <v>0</v>
      </c>
      <c r="X1391" s="51"/>
      <c r="Y1391"/>
    </row>
    <row r="1392" spans="1:25" s="79" customFormat="1" ht="12.75" customHeight="1" x14ac:dyDescent="0.25">
      <c r="A1392" s="212"/>
      <c r="B1392" s="295"/>
      <c r="C1392" s="273"/>
      <c r="D1392" s="273"/>
      <c r="E1392" s="273"/>
      <c r="F1392" s="359" t="s">
        <v>287</v>
      </c>
      <c r="G1392" s="394">
        <f>SUM('2. NCCF CAD'!G1392,'3. NCCF USD'!G1392,'4. NCCF EUR'!G1392,'5. NCCF GBP'!G1392,'6. NCCF Autres (inclus)'!G1392)</f>
        <v>0</v>
      </c>
      <c r="H1392" s="395">
        <f>SUM('2. NCCF CAD'!H1392,'3. NCCF USD'!H1392,'4. NCCF EUR'!H1392,'5. NCCF GBP'!H1392,'6. NCCF Autres (inclus)'!H1392)</f>
        <v>0</v>
      </c>
      <c r="I1392" s="389">
        <f>SUM('2. NCCF CAD'!I1392,'3. NCCF USD'!I1392,'4. NCCF EUR'!I1392,'5. NCCF GBP'!I1392,'6. NCCF Autres (inclus)'!I1392)</f>
        <v>0</v>
      </c>
      <c r="J1392" s="389">
        <f>SUM('2. NCCF CAD'!J1392,'3. NCCF USD'!J1392,'4. NCCF EUR'!J1392,'5. NCCF GBP'!J1392,'6. NCCF Autres (inclus)'!J1392)</f>
        <v>0</v>
      </c>
      <c r="K1392" s="390">
        <f>SUM('2. NCCF CAD'!K1392,'3. NCCF USD'!K1392,'4. NCCF EUR'!K1392,'5. NCCF GBP'!K1392,'6. NCCF Autres (inclus)'!K1392)</f>
        <v>0</v>
      </c>
      <c r="L1392" s="388">
        <f>SUM('2. NCCF CAD'!L1392,'3. NCCF USD'!L1392,'4. NCCF EUR'!L1392,'5. NCCF GBP'!L1392,'6. NCCF Autres (inclus)'!L1392)</f>
        <v>0</v>
      </c>
      <c r="M1392" s="396">
        <f>SUM('2. NCCF CAD'!M1392,'3. NCCF USD'!M1392,'4. NCCF EUR'!M1392,'5. NCCF GBP'!M1392,'6. NCCF Autres (inclus)'!M1392)</f>
        <v>0</v>
      </c>
      <c r="N1392" s="392">
        <f>SUM('2. NCCF CAD'!N1392,'3. NCCF USD'!N1392,'4. NCCF EUR'!N1392,'5. NCCF GBP'!N1392,'6. NCCF Autres (inclus)'!N1392)</f>
        <v>0</v>
      </c>
      <c r="O1392" s="392">
        <f>SUM('2. NCCF CAD'!O1392,'3. NCCF USD'!O1392,'4. NCCF EUR'!O1392,'5. NCCF GBP'!O1392,'6. NCCF Autres (inclus)'!O1392)</f>
        <v>0</v>
      </c>
      <c r="P1392" s="392">
        <f>SUM('2. NCCF CAD'!P1392,'3. NCCF USD'!P1392,'4. NCCF EUR'!P1392,'5. NCCF GBP'!P1392,'6. NCCF Autres (inclus)'!P1392)</f>
        <v>0</v>
      </c>
      <c r="Q1392" s="392">
        <f>SUM('2. NCCF CAD'!Q1392,'3. NCCF USD'!Q1392,'4. NCCF EUR'!Q1392,'5. NCCF GBP'!Q1392,'6. NCCF Autres (inclus)'!Q1392)</f>
        <v>0</v>
      </c>
      <c r="R1392" s="392">
        <f>SUM('2. NCCF CAD'!R1392,'3. NCCF USD'!R1392,'4. NCCF EUR'!R1392,'5. NCCF GBP'!R1392,'6. NCCF Autres (inclus)'!R1392)</f>
        <v>0</v>
      </c>
      <c r="S1392" s="392">
        <f>SUM('2. NCCF CAD'!S1392,'3. NCCF USD'!S1392,'4. NCCF EUR'!S1392,'5. NCCF GBP'!S1392,'6. NCCF Autres (inclus)'!S1392)</f>
        <v>0</v>
      </c>
      <c r="T1392" s="392">
        <f>SUM('2. NCCF CAD'!T1392,'3. NCCF USD'!T1392,'4. NCCF EUR'!T1392,'5. NCCF GBP'!T1392,'6. NCCF Autres (inclus)'!T1392)</f>
        <v>0</v>
      </c>
      <c r="U1392" s="392">
        <f>SUM('2. NCCF CAD'!U1392,'3. NCCF USD'!U1392,'4. NCCF EUR'!U1392,'5. NCCF GBP'!U1392,'6. NCCF Autres (inclus)'!U1392)</f>
        <v>0</v>
      </c>
      <c r="V1392" s="399">
        <f>SUM('2. NCCF CAD'!V1392,'3. NCCF USD'!V1392,'4. NCCF EUR'!V1392,'5. NCCF GBP'!V1392,'6. NCCF Autres (inclus)'!V1392)</f>
        <v>0</v>
      </c>
      <c r="W1392" s="409">
        <f>SUM('2. NCCF CAD'!W1392,'3. NCCF USD'!W1392,'4. NCCF EUR'!W1392,'5. NCCF GBP'!W1392,'6. NCCF Autres (inclus)'!W1392)</f>
        <v>0</v>
      </c>
      <c r="X1392" s="51"/>
      <c r="Y1392"/>
    </row>
    <row r="1393" spans="1:25" s="79" customFormat="1" ht="12.75" customHeight="1" x14ac:dyDescent="0.25">
      <c r="A1393" s="212"/>
      <c r="B1393" s="295"/>
      <c r="C1393" s="273"/>
      <c r="D1393" s="273"/>
      <c r="E1393" s="273"/>
      <c r="F1393" s="359" t="s">
        <v>288</v>
      </c>
      <c r="G1393" s="394">
        <f>SUM('2. NCCF CAD'!G1393,'3. NCCF USD'!G1393,'4. NCCF EUR'!G1393,'5. NCCF GBP'!G1393,'6. NCCF Autres (inclus)'!G1393)</f>
        <v>0</v>
      </c>
      <c r="H1393" s="395">
        <f>SUM('2. NCCF CAD'!H1393,'3. NCCF USD'!H1393,'4. NCCF EUR'!H1393,'5. NCCF GBP'!H1393,'6. NCCF Autres (inclus)'!H1393)</f>
        <v>0</v>
      </c>
      <c r="I1393" s="389">
        <f>SUM('2. NCCF CAD'!I1393,'3. NCCF USD'!I1393,'4. NCCF EUR'!I1393,'5. NCCF GBP'!I1393,'6. NCCF Autres (inclus)'!I1393)</f>
        <v>0</v>
      </c>
      <c r="J1393" s="389">
        <f>SUM('2. NCCF CAD'!J1393,'3. NCCF USD'!J1393,'4. NCCF EUR'!J1393,'5. NCCF GBP'!J1393,'6. NCCF Autres (inclus)'!J1393)</f>
        <v>0</v>
      </c>
      <c r="K1393" s="390">
        <f>SUM('2. NCCF CAD'!K1393,'3. NCCF USD'!K1393,'4. NCCF EUR'!K1393,'5. NCCF GBP'!K1393,'6. NCCF Autres (inclus)'!K1393)</f>
        <v>0</v>
      </c>
      <c r="L1393" s="388">
        <f>SUM('2. NCCF CAD'!L1393,'3. NCCF USD'!L1393,'4. NCCF EUR'!L1393,'5. NCCF GBP'!L1393,'6. NCCF Autres (inclus)'!L1393)</f>
        <v>0</v>
      </c>
      <c r="M1393" s="396">
        <f>SUM('2. NCCF CAD'!M1393,'3. NCCF USD'!M1393,'4. NCCF EUR'!M1393,'5. NCCF GBP'!M1393,'6. NCCF Autres (inclus)'!M1393)</f>
        <v>0</v>
      </c>
      <c r="N1393" s="392">
        <f>SUM('2. NCCF CAD'!N1393,'3. NCCF USD'!N1393,'4. NCCF EUR'!N1393,'5. NCCF GBP'!N1393,'6. NCCF Autres (inclus)'!N1393)</f>
        <v>0</v>
      </c>
      <c r="O1393" s="392">
        <f>SUM('2. NCCF CAD'!O1393,'3. NCCF USD'!O1393,'4. NCCF EUR'!O1393,'5. NCCF GBP'!O1393,'6. NCCF Autres (inclus)'!O1393)</f>
        <v>0</v>
      </c>
      <c r="P1393" s="392">
        <f>SUM('2. NCCF CAD'!P1393,'3. NCCF USD'!P1393,'4. NCCF EUR'!P1393,'5. NCCF GBP'!P1393,'6. NCCF Autres (inclus)'!P1393)</f>
        <v>0</v>
      </c>
      <c r="Q1393" s="392">
        <f>SUM('2. NCCF CAD'!Q1393,'3. NCCF USD'!Q1393,'4. NCCF EUR'!Q1393,'5. NCCF GBP'!Q1393,'6. NCCF Autres (inclus)'!Q1393)</f>
        <v>0</v>
      </c>
      <c r="R1393" s="392">
        <f>SUM('2. NCCF CAD'!R1393,'3. NCCF USD'!R1393,'4. NCCF EUR'!R1393,'5. NCCF GBP'!R1393,'6. NCCF Autres (inclus)'!R1393)</f>
        <v>0</v>
      </c>
      <c r="S1393" s="392">
        <f>SUM('2. NCCF CAD'!S1393,'3. NCCF USD'!S1393,'4. NCCF EUR'!S1393,'5. NCCF GBP'!S1393,'6. NCCF Autres (inclus)'!S1393)</f>
        <v>0</v>
      </c>
      <c r="T1393" s="392">
        <f>SUM('2. NCCF CAD'!T1393,'3. NCCF USD'!T1393,'4. NCCF EUR'!T1393,'5. NCCF GBP'!T1393,'6. NCCF Autres (inclus)'!T1393)</f>
        <v>0</v>
      </c>
      <c r="U1393" s="392">
        <f>SUM('2. NCCF CAD'!U1393,'3. NCCF USD'!U1393,'4. NCCF EUR'!U1393,'5. NCCF GBP'!U1393,'6. NCCF Autres (inclus)'!U1393)</f>
        <v>0</v>
      </c>
      <c r="V1393" s="399">
        <f>SUM('2. NCCF CAD'!V1393,'3. NCCF USD'!V1393,'4. NCCF EUR'!V1393,'5. NCCF GBP'!V1393,'6. NCCF Autres (inclus)'!V1393)</f>
        <v>0</v>
      </c>
      <c r="W1393" s="409">
        <f>SUM('2. NCCF CAD'!W1393,'3. NCCF USD'!W1393,'4. NCCF EUR'!W1393,'5. NCCF GBP'!W1393,'6. NCCF Autres (inclus)'!W1393)</f>
        <v>0</v>
      </c>
      <c r="X1393" s="51"/>
      <c r="Y1393"/>
    </row>
    <row r="1394" spans="1:25" s="79" customFormat="1" ht="12.75" customHeight="1" x14ac:dyDescent="0.25">
      <c r="A1394" s="212"/>
      <c r="B1394" s="295"/>
      <c r="C1394" s="273"/>
      <c r="D1394" s="273"/>
      <c r="E1394" s="273"/>
      <c r="F1394" s="359" t="s">
        <v>289</v>
      </c>
      <c r="G1394" s="394">
        <f>SUM('2. NCCF CAD'!G1394,'3. NCCF USD'!G1394,'4. NCCF EUR'!G1394,'5. NCCF GBP'!G1394,'6. NCCF Autres (inclus)'!G1394)</f>
        <v>0</v>
      </c>
      <c r="H1394" s="395">
        <f>SUM('2. NCCF CAD'!H1394,'3. NCCF USD'!H1394,'4. NCCF EUR'!H1394,'5. NCCF GBP'!H1394,'6. NCCF Autres (inclus)'!H1394)</f>
        <v>0</v>
      </c>
      <c r="I1394" s="389">
        <f>SUM('2. NCCF CAD'!I1394,'3. NCCF USD'!I1394,'4. NCCF EUR'!I1394,'5. NCCF GBP'!I1394,'6. NCCF Autres (inclus)'!I1394)</f>
        <v>0</v>
      </c>
      <c r="J1394" s="389">
        <f>SUM('2. NCCF CAD'!J1394,'3. NCCF USD'!J1394,'4. NCCF EUR'!J1394,'5. NCCF GBP'!J1394,'6. NCCF Autres (inclus)'!J1394)</f>
        <v>0</v>
      </c>
      <c r="K1394" s="390">
        <f>SUM('2. NCCF CAD'!K1394,'3. NCCF USD'!K1394,'4. NCCF EUR'!K1394,'5. NCCF GBP'!K1394,'6. NCCF Autres (inclus)'!K1394)</f>
        <v>0</v>
      </c>
      <c r="L1394" s="388">
        <f>SUM('2. NCCF CAD'!L1394,'3. NCCF USD'!L1394,'4. NCCF EUR'!L1394,'5. NCCF GBP'!L1394,'6. NCCF Autres (inclus)'!L1394)</f>
        <v>0</v>
      </c>
      <c r="M1394" s="396">
        <f>SUM('2. NCCF CAD'!M1394,'3. NCCF USD'!M1394,'4. NCCF EUR'!M1394,'5. NCCF GBP'!M1394,'6. NCCF Autres (inclus)'!M1394)</f>
        <v>0</v>
      </c>
      <c r="N1394" s="392">
        <f>SUM('2. NCCF CAD'!N1394,'3. NCCF USD'!N1394,'4. NCCF EUR'!N1394,'5. NCCF GBP'!N1394,'6. NCCF Autres (inclus)'!N1394)</f>
        <v>0</v>
      </c>
      <c r="O1394" s="392">
        <f>SUM('2. NCCF CAD'!O1394,'3. NCCF USD'!O1394,'4. NCCF EUR'!O1394,'5. NCCF GBP'!O1394,'6. NCCF Autres (inclus)'!O1394)</f>
        <v>0</v>
      </c>
      <c r="P1394" s="392">
        <f>SUM('2. NCCF CAD'!P1394,'3. NCCF USD'!P1394,'4. NCCF EUR'!P1394,'5. NCCF GBP'!P1394,'6. NCCF Autres (inclus)'!P1394)</f>
        <v>0</v>
      </c>
      <c r="Q1394" s="392">
        <f>SUM('2. NCCF CAD'!Q1394,'3. NCCF USD'!Q1394,'4. NCCF EUR'!Q1394,'5. NCCF GBP'!Q1394,'6. NCCF Autres (inclus)'!Q1394)</f>
        <v>0</v>
      </c>
      <c r="R1394" s="392">
        <f>SUM('2. NCCF CAD'!R1394,'3. NCCF USD'!R1394,'4. NCCF EUR'!R1394,'5. NCCF GBP'!R1394,'6. NCCF Autres (inclus)'!R1394)</f>
        <v>0</v>
      </c>
      <c r="S1394" s="392">
        <f>SUM('2. NCCF CAD'!S1394,'3. NCCF USD'!S1394,'4. NCCF EUR'!S1394,'5. NCCF GBP'!S1394,'6. NCCF Autres (inclus)'!S1394)</f>
        <v>0</v>
      </c>
      <c r="T1394" s="392">
        <f>SUM('2. NCCF CAD'!T1394,'3. NCCF USD'!T1394,'4. NCCF EUR'!T1394,'5. NCCF GBP'!T1394,'6. NCCF Autres (inclus)'!T1394)</f>
        <v>0</v>
      </c>
      <c r="U1394" s="392">
        <f>SUM('2. NCCF CAD'!U1394,'3. NCCF USD'!U1394,'4. NCCF EUR'!U1394,'5. NCCF GBP'!U1394,'6. NCCF Autres (inclus)'!U1394)</f>
        <v>0</v>
      </c>
      <c r="V1394" s="399">
        <f>SUM('2. NCCF CAD'!V1394,'3. NCCF USD'!V1394,'4. NCCF EUR'!V1394,'5. NCCF GBP'!V1394,'6. NCCF Autres (inclus)'!V1394)</f>
        <v>0</v>
      </c>
      <c r="W1394" s="409">
        <f>SUM('2. NCCF CAD'!W1394,'3. NCCF USD'!W1394,'4. NCCF EUR'!W1394,'5. NCCF GBP'!W1394,'6. NCCF Autres (inclus)'!W1394)</f>
        <v>0</v>
      </c>
      <c r="X1394" s="51"/>
      <c r="Y1394"/>
    </row>
    <row r="1395" spans="1:25" s="79" customFormat="1" ht="12.75" customHeight="1" x14ac:dyDescent="0.25">
      <c r="A1395" s="212"/>
      <c r="B1395" s="295"/>
      <c r="C1395" s="273"/>
      <c r="D1395" s="273"/>
      <c r="E1395" s="273"/>
      <c r="F1395" s="359" t="s">
        <v>290</v>
      </c>
      <c r="G1395" s="394">
        <f>SUM('2. NCCF CAD'!G1395,'3. NCCF USD'!G1395,'4. NCCF EUR'!G1395,'5. NCCF GBP'!G1395,'6. NCCF Autres (inclus)'!G1395)</f>
        <v>0</v>
      </c>
      <c r="H1395" s="395">
        <f>SUM('2. NCCF CAD'!H1395,'3. NCCF USD'!H1395,'4. NCCF EUR'!H1395,'5. NCCF GBP'!H1395,'6. NCCF Autres (inclus)'!H1395)</f>
        <v>0</v>
      </c>
      <c r="I1395" s="389">
        <f>SUM('2. NCCF CAD'!I1395,'3. NCCF USD'!I1395,'4. NCCF EUR'!I1395,'5. NCCF GBP'!I1395,'6. NCCF Autres (inclus)'!I1395)</f>
        <v>0</v>
      </c>
      <c r="J1395" s="389">
        <f>SUM('2. NCCF CAD'!J1395,'3. NCCF USD'!J1395,'4. NCCF EUR'!J1395,'5. NCCF GBP'!J1395,'6. NCCF Autres (inclus)'!J1395)</f>
        <v>0</v>
      </c>
      <c r="K1395" s="390">
        <f>SUM('2. NCCF CAD'!K1395,'3. NCCF USD'!K1395,'4. NCCF EUR'!K1395,'5. NCCF GBP'!K1395,'6. NCCF Autres (inclus)'!K1395)</f>
        <v>0</v>
      </c>
      <c r="L1395" s="388">
        <f>SUM('2. NCCF CAD'!L1395,'3. NCCF USD'!L1395,'4. NCCF EUR'!L1395,'5. NCCF GBP'!L1395,'6. NCCF Autres (inclus)'!L1395)</f>
        <v>0</v>
      </c>
      <c r="M1395" s="396">
        <f>SUM('2. NCCF CAD'!M1395,'3. NCCF USD'!M1395,'4. NCCF EUR'!M1395,'5. NCCF GBP'!M1395,'6. NCCF Autres (inclus)'!M1395)</f>
        <v>0</v>
      </c>
      <c r="N1395" s="392">
        <f>SUM('2. NCCF CAD'!N1395,'3. NCCF USD'!N1395,'4. NCCF EUR'!N1395,'5. NCCF GBP'!N1395,'6. NCCF Autres (inclus)'!N1395)</f>
        <v>0</v>
      </c>
      <c r="O1395" s="392">
        <f>SUM('2. NCCF CAD'!O1395,'3. NCCF USD'!O1395,'4. NCCF EUR'!O1395,'5. NCCF GBP'!O1395,'6. NCCF Autres (inclus)'!O1395)</f>
        <v>0</v>
      </c>
      <c r="P1395" s="392">
        <f>SUM('2. NCCF CAD'!P1395,'3. NCCF USD'!P1395,'4. NCCF EUR'!P1395,'5. NCCF GBP'!P1395,'6. NCCF Autres (inclus)'!P1395)</f>
        <v>0</v>
      </c>
      <c r="Q1395" s="392">
        <f>SUM('2. NCCF CAD'!Q1395,'3. NCCF USD'!Q1395,'4. NCCF EUR'!Q1395,'5. NCCF GBP'!Q1395,'6. NCCF Autres (inclus)'!Q1395)</f>
        <v>0</v>
      </c>
      <c r="R1395" s="392">
        <f>SUM('2. NCCF CAD'!R1395,'3. NCCF USD'!R1395,'4. NCCF EUR'!R1395,'5. NCCF GBP'!R1395,'6. NCCF Autres (inclus)'!R1395)</f>
        <v>0</v>
      </c>
      <c r="S1395" s="392">
        <f>SUM('2. NCCF CAD'!S1395,'3. NCCF USD'!S1395,'4. NCCF EUR'!S1395,'5. NCCF GBP'!S1395,'6. NCCF Autres (inclus)'!S1395)</f>
        <v>0</v>
      </c>
      <c r="T1395" s="392">
        <f>SUM('2. NCCF CAD'!T1395,'3. NCCF USD'!T1395,'4. NCCF EUR'!T1395,'5. NCCF GBP'!T1395,'6. NCCF Autres (inclus)'!T1395)</f>
        <v>0</v>
      </c>
      <c r="U1395" s="392">
        <f>SUM('2. NCCF CAD'!U1395,'3. NCCF USD'!U1395,'4. NCCF EUR'!U1395,'5. NCCF GBP'!U1395,'6. NCCF Autres (inclus)'!U1395)</f>
        <v>0</v>
      </c>
      <c r="V1395" s="399">
        <f>SUM('2. NCCF CAD'!V1395,'3. NCCF USD'!V1395,'4. NCCF EUR'!V1395,'5. NCCF GBP'!V1395,'6. NCCF Autres (inclus)'!V1395)</f>
        <v>0</v>
      </c>
      <c r="W1395" s="409">
        <f>SUM('2. NCCF CAD'!W1395,'3. NCCF USD'!W1395,'4. NCCF EUR'!W1395,'5. NCCF GBP'!W1395,'6. NCCF Autres (inclus)'!W1395)</f>
        <v>0</v>
      </c>
      <c r="X1395" s="51"/>
      <c r="Y1395"/>
    </row>
    <row r="1396" spans="1:25" s="79" customFormat="1" ht="12.75" customHeight="1" x14ac:dyDescent="0.25">
      <c r="A1396" s="212"/>
      <c r="B1396" s="295"/>
      <c r="C1396" s="273"/>
      <c r="D1396" s="273"/>
      <c r="E1396" s="273"/>
      <c r="F1396" s="359" t="s">
        <v>291</v>
      </c>
      <c r="G1396" s="394">
        <f>SUM('2. NCCF CAD'!G1396,'3. NCCF USD'!G1396,'4. NCCF EUR'!G1396,'5. NCCF GBP'!G1396,'6. NCCF Autres (inclus)'!G1396)</f>
        <v>0</v>
      </c>
      <c r="H1396" s="395">
        <f>SUM('2. NCCF CAD'!H1396,'3. NCCF USD'!H1396,'4. NCCF EUR'!H1396,'5. NCCF GBP'!H1396,'6. NCCF Autres (inclus)'!H1396)</f>
        <v>0</v>
      </c>
      <c r="I1396" s="389">
        <f>SUM('2. NCCF CAD'!I1396,'3. NCCF USD'!I1396,'4. NCCF EUR'!I1396,'5. NCCF GBP'!I1396,'6. NCCF Autres (inclus)'!I1396)</f>
        <v>0</v>
      </c>
      <c r="J1396" s="389">
        <f>SUM('2. NCCF CAD'!J1396,'3. NCCF USD'!J1396,'4. NCCF EUR'!J1396,'5. NCCF GBP'!J1396,'6. NCCF Autres (inclus)'!J1396)</f>
        <v>0</v>
      </c>
      <c r="K1396" s="390">
        <f>SUM('2. NCCF CAD'!K1396,'3. NCCF USD'!K1396,'4. NCCF EUR'!K1396,'5. NCCF GBP'!K1396,'6. NCCF Autres (inclus)'!K1396)</f>
        <v>0</v>
      </c>
      <c r="L1396" s="388">
        <f>SUM('2. NCCF CAD'!L1396,'3. NCCF USD'!L1396,'4. NCCF EUR'!L1396,'5. NCCF GBP'!L1396,'6. NCCF Autres (inclus)'!L1396)</f>
        <v>0</v>
      </c>
      <c r="M1396" s="396">
        <f>SUM('2. NCCF CAD'!M1396,'3. NCCF USD'!M1396,'4. NCCF EUR'!M1396,'5. NCCF GBP'!M1396,'6. NCCF Autres (inclus)'!M1396)</f>
        <v>0</v>
      </c>
      <c r="N1396" s="392">
        <f>SUM('2. NCCF CAD'!N1396,'3. NCCF USD'!N1396,'4. NCCF EUR'!N1396,'5. NCCF GBP'!N1396,'6. NCCF Autres (inclus)'!N1396)</f>
        <v>0</v>
      </c>
      <c r="O1396" s="392">
        <f>SUM('2. NCCF CAD'!O1396,'3. NCCF USD'!O1396,'4. NCCF EUR'!O1396,'5. NCCF GBP'!O1396,'6. NCCF Autres (inclus)'!O1396)</f>
        <v>0</v>
      </c>
      <c r="P1396" s="392">
        <f>SUM('2. NCCF CAD'!P1396,'3. NCCF USD'!P1396,'4. NCCF EUR'!P1396,'5. NCCF GBP'!P1396,'6. NCCF Autres (inclus)'!P1396)</f>
        <v>0</v>
      </c>
      <c r="Q1396" s="392">
        <f>SUM('2. NCCF CAD'!Q1396,'3. NCCF USD'!Q1396,'4. NCCF EUR'!Q1396,'5. NCCF GBP'!Q1396,'6. NCCF Autres (inclus)'!Q1396)</f>
        <v>0</v>
      </c>
      <c r="R1396" s="392">
        <f>SUM('2. NCCF CAD'!R1396,'3. NCCF USD'!R1396,'4. NCCF EUR'!R1396,'5. NCCF GBP'!R1396,'6. NCCF Autres (inclus)'!R1396)</f>
        <v>0</v>
      </c>
      <c r="S1396" s="392">
        <f>SUM('2. NCCF CAD'!S1396,'3. NCCF USD'!S1396,'4. NCCF EUR'!S1396,'5. NCCF GBP'!S1396,'6. NCCF Autres (inclus)'!S1396)</f>
        <v>0</v>
      </c>
      <c r="T1396" s="392">
        <f>SUM('2. NCCF CAD'!T1396,'3. NCCF USD'!T1396,'4. NCCF EUR'!T1396,'5. NCCF GBP'!T1396,'6. NCCF Autres (inclus)'!T1396)</f>
        <v>0</v>
      </c>
      <c r="U1396" s="392">
        <f>SUM('2. NCCF CAD'!U1396,'3. NCCF USD'!U1396,'4. NCCF EUR'!U1396,'5. NCCF GBP'!U1396,'6. NCCF Autres (inclus)'!U1396)</f>
        <v>0</v>
      </c>
      <c r="V1396" s="399">
        <f>SUM('2. NCCF CAD'!V1396,'3. NCCF USD'!V1396,'4. NCCF EUR'!V1396,'5. NCCF GBP'!V1396,'6. NCCF Autres (inclus)'!V1396)</f>
        <v>0</v>
      </c>
      <c r="W1396" s="409">
        <f>SUM('2. NCCF CAD'!W1396,'3. NCCF USD'!W1396,'4. NCCF EUR'!W1396,'5. NCCF GBP'!W1396,'6. NCCF Autres (inclus)'!W1396)</f>
        <v>0</v>
      </c>
      <c r="X1396" s="51"/>
      <c r="Y1396"/>
    </row>
    <row r="1397" spans="1:25" s="79" customFormat="1" ht="12.75" customHeight="1" x14ac:dyDescent="0.25">
      <c r="A1397" s="212"/>
      <c r="B1397" s="295"/>
      <c r="C1397" s="273"/>
      <c r="D1397" s="273"/>
      <c r="E1397" s="273"/>
      <c r="F1397" s="359" t="s">
        <v>292</v>
      </c>
      <c r="G1397" s="394">
        <f>SUM('2. NCCF CAD'!G1397,'3. NCCF USD'!G1397,'4. NCCF EUR'!G1397,'5. NCCF GBP'!G1397,'6. NCCF Autres (inclus)'!G1397)</f>
        <v>0</v>
      </c>
      <c r="H1397" s="395">
        <f>SUM('2. NCCF CAD'!H1397,'3. NCCF USD'!H1397,'4. NCCF EUR'!H1397,'5. NCCF GBP'!H1397,'6. NCCF Autres (inclus)'!H1397)</f>
        <v>0</v>
      </c>
      <c r="I1397" s="389">
        <f>SUM('2. NCCF CAD'!I1397,'3. NCCF USD'!I1397,'4. NCCF EUR'!I1397,'5. NCCF GBP'!I1397,'6. NCCF Autres (inclus)'!I1397)</f>
        <v>0</v>
      </c>
      <c r="J1397" s="389">
        <f>SUM('2. NCCF CAD'!J1397,'3. NCCF USD'!J1397,'4. NCCF EUR'!J1397,'5. NCCF GBP'!J1397,'6. NCCF Autres (inclus)'!J1397)</f>
        <v>0</v>
      </c>
      <c r="K1397" s="390">
        <f>SUM('2. NCCF CAD'!K1397,'3. NCCF USD'!K1397,'4. NCCF EUR'!K1397,'5. NCCF GBP'!K1397,'6. NCCF Autres (inclus)'!K1397)</f>
        <v>0</v>
      </c>
      <c r="L1397" s="388">
        <f>SUM('2. NCCF CAD'!L1397,'3. NCCF USD'!L1397,'4. NCCF EUR'!L1397,'5. NCCF GBP'!L1397,'6. NCCF Autres (inclus)'!L1397)</f>
        <v>0</v>
      </c>
      <c r="M1397" s="396">
        <f>SUM('2. NCCF CAD'!M1397,'3. NCCF USD'!M1397,'4. NCCF EUR'!M1397,'5. NCCF GBP'!M1397,'6. NCCF Autres (inclus)'!M1397)</f>
        <v>0</v>
      </c>
      <c r="N1397" s="392">
        <f>SUM('2. NCCF CAD'!N1397,'3. NCCF USD'!N1397,'4. NCCF EUR'!N1397,'5. NCCF GBP'!N1397,'6. NCCF Autres (inclus)'!N1397)</f>
        <v>0</v>
      </c>
      <c r="O1397" s="392">
        <f>SUM('2. NCCF CAD'!O1397,'3. NCCF USD'!O1397,'4. NCCF EUR'!O1397,'5. NCCF GBP'!O1397,'6. NCCF Autres (inclus)'!O1397)</f>
        <v>0</v>
      </c>
      <c r="P1397" s="392">
        <f>SUM('2. NCCF CAD'!P1397,'3. NCCF USD'!P1397,'4. NCCF EUR'!P1397,'5. NCCF GBP'!P1397,'6. NCCF Autres (inclus)'!P1397)</f>
        <v>0</v>
      </c>
      <c r="Q1397" s="392">
        <f>SUM('2. NCCF CAD'!Q1397,'3. NCCF USD'!Q1397,'4. NCCF EUR'!Q1397,'5. NCCF GBP'!Q1397,'6. NCCF Autres (inclus)'!Q1397)</f>
        <v>0</v>
      </c>
      <c r="R1397" s="392">
        <f>SUM('2. NCCF CAD'!R1397,'3. NCCF USD'!R1397,'4. NCCF EUR'!R1397,'5. NCCF GBP'!R1397,'6. NCCF Autres (inclus)'!R1397)</f>
        <v>0</v>
      </c>
      <c r="S1397" s="392">
        <f>SUM('2. NCCF CAD'!S1397,'3. NCCF USD'!S1397,'4. NCCF EUR'!S1397,'5. NCCF GBP'!S1397,'6. NCCF Autres (inclus)'!S1397)</f>
        <v>0</v>
      </c>
      <c r="T1397" s="392">
        <f>SUM('2. NCCF CAD'!T1397,'3. NCCF USD'!T1397,'4. NCCF EUR'!T1397,'5. NCCF GBP'!T1397,'6. NCCF Autres (inclus)'!T1397)</f>
        <v>0</v>
      </c>
      <c r="U1397" s="392">
        <f>SUM('2. NCCF CAD'!U1397,'3. NCCF USD'!U1397,'4. NCCF EUR'!U1397,'5. NCCF GBP'!U1397,'6. NCCF Autres (inclus)'!U1397)</f>
        <v>0</v>
      </c>
      <c r="V1397" s="399">
        <f>SUM('2. NCCF CAD'!V1397,'3. NCCF USD'!V1397,'4. NCCF EUR'!V1397,'5. NCCF GBP'!V1397,'6. NCCF Autres (inclus)'!V1397)</f>
        <v>0</v>
      </c>
      <c r="W1397" s="409">
        <f>SUM('2. NCCF CAD'!W1397,'3. NCCF USD'!W1397,'4. NCCF EUR'!W1397,'5. NCCF GBP'!W1397,'6. NCCF Autres (inclus)'!W1397)</f>
        <v>0</v>
      </c>
      <c r="X1397" s="51"/>
      <c r="Y1397"/>
    </row>
    <row r="1398" spans="1:25" s="79" customFormat="1" ht="12.75" customHeight="1" x14ac:dyDescent="0.25">
      <c r="A1398" s="212"/>
      <c r="B1398" s="295"/>
      <c r="C1398" s="273"/>
      <c r="D1398" s="272" t="s">
        <v>293</v>
      </c>
      <c r="E1398" s="272"/>
      <c r="F1398" s="360"/>
      <c r="G1398" s="367">
        <f t="shared" ref="G1398:W1398" si="293">SUBTOTAL(9,G1399:G1400)</f>
        <v>0</v>
      </c>
      <c r="H1398" s="364">
        <f t="shared" si="293"/>
        <v>0</v>
      </c>
      <c r="I1398" s="364">
        <f t="shared" si="293"/>
        <v>0</v>
      </c>
      <c r="J1398" s="364">
        <f t="shared" si="293"/>
        <v>0</v>
      </c>
      <c r="K1398" s="365">
        <f t="shared" si="293"/>
        <v>0</v>
      </c>
      <c r="L1398" s="364">
        <f t="shared" si="293"/>
        <v>0</v>
      </c>
      <c r="M1398" s="31">
        <f t="shared" si="293"/>
        <v>0</v>
      </c>
      <c r="N1398" s="364">
        <f t="shared" si="293"/>
        <v>0</v>
      </c>
      <c r="O1398" s="364">
        <f t="shared" si="293"/>
        <v>0</v>
      </c>
      <c r="P1398" s="364">
        <f t="shared" si="293"/>
        <v>0</v>
      </c>
      <c r="Q1398" s="364">
        <f t="shared" si="293"/>
        <v>0</v>
      </c>
      <c r="R1398" s="364">
        <f t="shared" si="293"/>
        <v>0</v>
      </c>
      <c r="S1398" s="364">
        <f t="shared" si="293"/>
        <v>0</v>
      </c>
      <c r="T1398" s="364">
        <f t="shared" si="293"/>
        <v>0</v>
      </c>
      <c r="U1398" s="364">
        <f t="shared" si="293"/>
        <v>0</v>
      </c>
      <c r="V1398" s="364">
        <f t="shared" si="293"/>
        <v>0</v>
      </c>
      <c r="W1398" s="366">
        <f t="shared" si="293"/>
        <v>0</v>
      </c>
      <c r="X1398" s="51"/>
      <c r="Y1398"/>
    </row>
    <row r="1399" spans="1:25" s="79" customFormat="1" ht="12.75" customHeight="1" x14ac:dyDescent="0.25">
      <c r="A1399" s="212"/>
      <c r="B1399" s="295"/>
      <c r="C1399" s="273"/>
      <c r="D1399" s="273"/>
      <c r="E1399" s="273"/>
      <c r="F1399" s="359" t="s">
        <v>294</v>
      </c>
      <c r="G1399" s="394">
        <f>SUM('2. NCCF CAD'!G1399,'3. NCCF USD'!G1399,'4. NCCF EUR'!G1399,'5. NCCF GBP'!G1399,'6. NCCF Autres (inclus)'!G1399)</f>
        <v>0</v>
      </c>
      <c r="H1399" s="395">
        <f>SUM('2. NCCF CAD'!H1399,'3. NCCF USD'!H1399,'4. NCCF EUR'!H1399,'5. NCCF GBP'!H1399,'6. NCCF Autres (inclus)'!H1399)</f>
        <v>0</v>
      </c>
      <c r="I1399" s="389">
        <f>SUM('2. NCCF CAD'!I1399,'3. NCCF USD'!I1399,'4. NCCF EUR'!I1399,'5. NCCF GBP'!I1399,'6. NCCF Autres (inclus)'!I1399)</f>
        <v>0</v>
      </c>
      <c r="J1399" s="389">
        <f>SUM('2. NCCF CAD'!J1399,'3. NCCF USD'!J1399,'4. NCCF EUR'!J1399,'5. NCCF GBP'!J1399,'6. NCCF Autres (inclus)'!J1399)</f>
        <v>0</v>
      </c>
      <c r="K1399" s="390">
        <f>SUM('2. NCCF CAD'!K1399,'3. NCCF USD'!K1399,'4. NCCF EUR'!K1399,'5. NCCF GBP'!K1399,'6. NCCF Autres (inclus)'!K1399)</f>
        <v>0</v>
      </c>
      <c r="L1399" s="388">
        <f>SUM('2. NCCF CAD'!L1399,'3. NCCF USD'!L1399,'4. NCCF EUR'!L1399,'5. NCCF GBP'!L1399,'6. NCCF Autres (inclus)'!L1399)</f>
        <v>0</v>
      </c>
      <c r="M1399" s="396">
        <f>SUM('2. NCCF CAD'!M1399,'3. NCCF USD'!M1399,'4. NCCF EUR'!M1399,'5. NCCF GBP'!M1399,'6. NCCF Autres (inclus)'!M1399)</f>
        <v>0</v>
      </c>
      <c r="N1399" s="392">
        <f>SUM('2. NCCF CAD'!N1399,'3. NCCF USD'!N1399,'4. NCCF EUR'!N1399,'5. NCCF GBP'!N1399,'6. NCCF Autres (inclus)'!N1399)</f>
        <v>0</v>
      </c>
      <c r="O1399" s="392">
        <f>SUM('2. NCCF CAD'!O1399,'3. NCCF USD'!O1399,'4. NCCF EUR'!O1399,'5. NCCF GBP'!O1399,'6. NCCF Autres (inclus)'!O1399)</f>
        <v>0</v>
      </c>
      <c r="P1399" s="392">
        <f>SUM('2. NCCF CAD'!P1399,'3. NCCF USD'!P1399,'4. NCCF EUR'!P1399,'5. NCCF GBP'!P1399,'6. NCCF Autres (inclus)'!P1399)</f>
        <v>0</v>
      </c>
      <c r="Q1399" s="392">
        <f>SUM('2. NCCF CAD'!Q1399,'3. NCCF USD'!Q1399,'4. NCCF EUR'!Q1399,'5. NCCF GBP'!Q1399,'6. NCCF Autres (inclus)'!Q1399)</f>
        <v>0</v>
      </c>
      <c r="R1399" s="392">
        <f>SUM('2. NCCF CAD'!R1399,'3. NCCF USD'!R1399,'4. NCCF EUR'!R1399,'5. NCCF GBP'!R1399,'6. NCCF Autres (inclus)'!R1399)</f>
        <v>0</v>
      </c>
      <c r="S1399" s="392">
        <f>SUM('2. NCCF CAD'!S1399,'3. NCCF USD'!S1399,'4. NCCF EUR'!S1399,'5. NCCF GBP'!S1399,'6. NCCF Autres (inclus)'!S1399)</f>
        <v>0</v>
      </c>
      <c r="T1399" s="392">
        <f>SUM('2. NCCF CAD'!T1399,'3. NCCF USD'!T1399,'4. NCCF EUR'!T1399,'5. NCCF GBP'!T1399,'6. NCCF Autres (inclus)'!T1399)</f>
        <v>0</v>
      </c>
      <c r="U1399" s="392">
        <f>SUM('2. NCCF CAD'!U1399,'3. NCCF USD'!U1399,'4. NCCF EUR'!U1399,'5. NCCF GBP'!U1399,'6. NCCF Autres (inclus)'!U1399)</f>
        <v>0</v>
      </c>
      <c r="V1399" s="399">
        <f>SUM('2. NCCF CAD'!V1399,'3. NCCF USD'!V1399,'4. NCCF EUR'!V1399,'5. NCCF GBP'!V1399,'6. NCCF Autres (inclus)'!V1399)</f>
        <v>0</v>
      </c>
      <c r="W1399" s="409">
        <f>SUM('2. NCCF CAD'!W1399,'3. NCCF USD'!W1399,'4. NCCF EUR'!W1399,'5. NCCF GBP'!W1399,'6. NCCF Autres (inclus)'!W1399)</f>
        <v>0</v>
      </c>
      <c r="X1399" s="51"/>
      <c r="Y1399"/>
    </row>
    <row r="1400" spans="1:25" s="79" customFormat="1" ht="12.75" customHeight="1" x14ac:dyDescent="0.25">
      <c r="A1400" s="212"/>
      <c r="B1400" s="295"/>
      <c r="C1400" s="273"/>
      <c r="D1400" s="273"/>
      <c r="E1400" s="273"/>
      <c r="F1400" s="359" t="s">
        <v>295</v>
      </c>
      <c r="G1400" s="394">
        <f>SUM('2. NCCF CAD'!G1400,'3. NCCF USD'!G1400,'4. NCCF EUR'!G1400,'5. NCCF GBP'!G1400,'6. NCCF Autres (inclus)'!G1400)</f>
        <v>0</v>
      </c>
      <c r="H1400" s="395">
        <f>SUM('2. NCCF CAD'!H1400,'3. NCCF USD'!H1400,'4. NCCF EUR'!H1400,'5. NCCF GBP'!H1400,'6. NCCF Autres (inclus)'!H1400)</f>
        <v>0</v>
      </c>
      <c r="I1400" s="389">
        <f>SUM('2. NCCF CAD'!I1400,'3. NCCF USD'!I1400,'4. NCCF EUR'!I1400,'5. NCCF GBP'!I1400,'6. NCCF Autres (inclus)'!I1400)</f>
        <v>0</v>
      </c>
      <c r="J1400" s="389">
        <f>SUM('2. NCCF CAD'!J1400,'3. NCCF USD'!J1400,'4. NCCF EUR'!J1400,'5. NCCF GBP'!J1400,'6. NCCF Autres (inclus)'!J1400)</f>
        <v>0</v>
      </c>
      <c r="K1400" s="390">
        <f>SUM('2. NCCF CAD'!K1400,'3. NCCF USD'!K1400,'4. NCCF EUR'!K1400,'5. NCCF GBP'!K1400,'6. NCCF Autres (inclus)'!K1400)</f>
        <v>0</v>
      </c>
      <c r="L1400" s="388">
        <f>SUM('2. NCCF CAD'!L1400,'3. NCCF USD'!L1400,'4. NCCF EUR'!L1400,'5. NCCF GBP'!L1400,'6. NCCF Autres (inclus)'!L1400)</f>
        <v>0</v>
      </c>
      <c r="M1400" s="396">
        <f>SUM('2. NCCF CAD'!M1400,'3. NCCF USD'!M1400,'4. NCCF EUR'!M1400,'5. NCCF GBP'!M1400,'6. NCCF Autres (inclus)'!M1400)</f>
        <v>0</v>
      </c>
      <c r="N1400" s="392">
        <f>SUM('2. NCCF CAD'!N1400,'3. NCCF USD'!N1400,'4. NCCF EUR'!N1400,'5. NCCF GBP'!N1400,'6. NCCF Autres (inclus)'!N1400)</f>
        <v>0</v>
      </c>
      <c r="O1400" s="392">
        <f>SUM('2. NCCF CAD'!O1400,'3. NCCF USD'!O1400,'4. NCCF EUR'!O1400,'5. NCCF GBP'!O1400,'6. NCCF Autres (inclus)'!O1400)</f>
        <v>0</v>
      </c>
      <c r="P1400" s="392">
        <f>SUM('2. NCCF CAD'!P1400,'3. NCCF USD'!P1400,'4. NCCF EUR'!P1400,'5. NCCF GBP'!P1400,'6. NCCF Autres (inclus)'!P1400)</f>
        <v>0</v>
      </c>
      <c r="Q1400" s="392">
        <f>SUM('2. NCCF CAD'!Q1400,'3. NCCF USD'!Q1400,'4. NCCF EUR'!Q1400,'5. NCCF GBP'!Q1400,'6. NCCF Autres (inclus)'!Q1400)</f>
        <v>0</v>
      </c>
      <c r="R1400" s="392">
        <f>SUM('2. NCCF CAD'!R1400,'3. NCCF USD'!R1400,'4. NCCF EUR'!R1400,'5. NCCF GBP'!R1400,'6. NCCF Autres (inclus)'!R1400)</f>
        <v>0</v>
      </c>
      <c r="S1400" s="392">
        <f>SUM('2. NCCF CAD'!S1400,'3. NCCF USD'!S1400,'4. NCCF EUR'!S1400,'5. NCCF GBP'!S1400,'6. NCCF Autres (inclus)'!S1400)</f>
        <v>0</v>
      </c>
      <c r="T1400" s="392">
        <f>SUM('2. NCCF CAD'!T1400,'3. NCCF USD'!T1400,'4. NCCF EUR'!T1400,'5. NCCF GBP'!T1400,'6. NCCF Autres (inclus)'!T1400)</f>
        <v>0</v>
      </c>
      <c r="U1400" s="392">
        <f>SUM('2. NCCF CAD'!U1400,'3. NCCF USD'!U1400,'4. NCCF EUR'!U1400,'5. NCCF GBP'!U1400,'6. NCCF Autres (inclus)'!U1400)</f>
        <v>0</v>
      </c>
      <c r="V1400" s="399">
        <f>SUM('2. NCCF CAD'!V1400,'3. NCCF USD'!V1400,'4. NCCF EUR'!V1400,'5. NCCF GBP'!V1400,'6. NCCF Autres (inclus)'!V1400)</f>
        <v>0</v>
      </c>
      <c r="W1400" s="409">
        <f>SUM('2. NCCF CAD'!W1400,'3. NCCF USD'!W1400,'4. NCCF EUR'!W1400,'5. NCCF GBP'!W1400,'6. NCCF Autres (inclus)'!W1400)</f>
        <v>0</v>
      </c>
      <c r="X1400" s="51"/>
      <c r="Y1400"/>
    </row>
    <row r="1401" spans="1:25" s="79" customFormat="1" ht="12.75" customHeight="1" x14ac:dyDescent="0.25">
      <c r="A1401" s="212"/>
      <c r="B1401" s="295"/>
      <c r="C1401" s="273"/>
      <c r="D1401" s="272" t="s">
        <v>296</v>
      </c>
      <c r="E1401" s="272"/>
      <c r="F1401" s="272"/>
      <c r="G1401" s="367">
        <f t="shared" ref="G1401:W1401" si="294">SUBTOTAL(9,G1402:G1406)</f>
        <v>0</v>
      </c>
      <c r="H1401" s="364">
        <f t="shared" si="294"/>
        <v>0</v>
      </c>
      <c r="I1401" s="364">
        <f t="shared" si="294"/>
        <v>0</v>
      </c>
      <c r="J1401" s="364">
        <f t="shared" si="294"/>
        <v>0</v>
      </c>
      <c r="K1401" s="365">
        <f t="shared" si="294"/>
        <v>0</v>
      </c>
      <c r="L1401" s="364">
        <f t="shared" si="294"/>
        <v>0</v>
      </c>
      <c r="M1401" s="31">
        <f t="shared" si="294"/>
        <v>0</v>
      </c>
      <c r="N1401" s="364">
        <f t="shared" si="294"/>
        <v>0</v>
      </c>
      <c r="O1401" s="364">
        <f t="shared" si="294"/>
        <v>0</v>
      </c>
      <c r="P1401" s="364">
        <f t="shared" si="294"/>
        <v>0</v>
      </c>
      <c r="Q1401" s="364">
        <f t="shared" si="294"/>
        <v>0</v>
      </c>
      <c r="R1401" s="364">
        <f t="shared" si="294"/>
        <v>0</v>
      </c>
      <c r="S1401" s="364">
        <f t="shared" si="294"/>
        <v>0</v>
      </c>
      <c r="T1401" s="364">
        <f t="shared" si="294"/>
        <v>0</v>
      </c>
      <c r="U1401" s="364">
        <f t="shared" si="294"/>
        <v>0</v>
      </c>
      <c r="V1401" s="364">
        <f t="shared" si="294"/>
        <v>0</v>
      </c>
      <c r="W1401" s="366">
        <f t="shared" si="294"/>
        <v>0</v>
      </c>
      <c r="X1401" s="51"/>
      <c r="Y1401"/>
    </row>
    <row r="1402" spans="1:25" s="79" customFormat="1" ht="12.75" customHeight="1" x14ac:dyDescent="0.25">
      <c r="A1402" s="212"/>
      <c r="B1402" s="295"/>
      <c r="C1402" s="273"/>
      <c r="D1402" s="273"/>
      <c r="E1402" s="273"/>
      <c r="F1402" s="359" t="s">
        <v>297</v>
      </c>
      <c r="G1402" s="394">
        <f>SUM('2. NCCF CAD'!G1402,'3. NCCF USD'!G1402,'4. NCCF EUR'!G1402,'5. NCCF GBP'!G1402,'6. NCCF Autres (inclus)'!G1402)</f>
        <v>0</v>
      </c>
      <c r="H1402" s="395">
        <f>SUM('2. NCCF CAD'!H1402,'3. NCCF USD'!H1402,'4. NCCF EUR'!H1402,'5. NCCF GBP'!H1402,'6. NCCF Autres (inclus)'!H1402)</f>
        <v>0</v>
      </c>
      <c r="I1402" s="389">
        <f>SUM('2. NCCF CAD'!I1402,'3. NCCF USD'!I1402,'4. NCCF EUR'!I1402,'5. NCCF GBP'!I1402,'6. NCCF Autres (inclus)'!I1402)</f>
        <v>0</v>
      </c>
      <c r="J1402" s="389">
        <f>SUM('2. NCCF CAD'!J1402,'3. NCCF USD'!J1402,'4. NCCF EUR'!J1402,'5. NCCF GBP'!J1402,'6. NCCF Autres (inclus)'!J1402)</f>
        <v>0</v>
      </c>
      <c r="K1402" s="390">
        <f>SUM('2. NCCF CAD'!K1402,'3. NCCF USD'!K1402,'4. NCCF EUR'!K1402,'5. NCCF GBP'!K1402,'6. NCCF Autres (inclus)'!K1402)</f>
        <v>0</v>
      </c>
      <c r="L1402" s="388">
        <f>SUM('2. NCCF CAD'!L1402,'3. NCCF USD'!L1402,'4. NCCF EUR'!L1402,'5. NCCF GBP'!L1402,'6. NCCF Autres (inclus)'!L1402)</f>
        <v>0</v>
      </c>
      <c r="M1402" s="396">
        <f>SUM('2. NCCF CAD'!M1402,'3. NCCF USD'!M1402,'4. NCCF EUR'!M1402,'5. NCCF GBP'!M1402,'6. NCCF Autres (inclus)'!M1402)</f>
        <v>0</v>
      </c>
      <c r="N1402" s="392">
        <f>SUM('2. NCCF CAD'!N1402,'3. NCCF USD'!N1402,'4. NCCF EUR'!N1402,'5. NCCF GBP'!N1402,'6. NCCF Autres (inclus)'!N1402)</f>
        <v>0</v>
      </c>
      <c r="O1402" s="392">
        <f>SUM('2. NCCF CAD'!O1402,'3. NCCF USD'!O1402,'4. NCCF EUR'!O1402,'5. NCCF GBP'!O1402,'6. NCCF Autres (inclus)'!O1402)</f>
        <v>0</v>
      </c>
      <c r="P1402" s="392">
        <f>SUM('2. NCCF CAD'!P1402,'3. NCCF USD'!P1402,'4. NCCF EUR'!P1402,'5. NCCF GBP'!P1402,'6. NCCF Autres (inclus)'!P1402)</f>
        <v>0</v>
      </c>
      <c r="Q1402" s="392">
        <f>SUM('2. NCCF CAD'!Q1402,'3. NCCF USD'!Q1402,'4. NCCF EUR'!Q1402,'5. NCCF GBP'!Q1402,'6. NCCF Autres (inclus)'!Q1402)</f>
        <v>0</v>
      </c>
      <c r="R1402" s="392">
        <f>SUM('2. NCCF CAD'!R1402,'3. NCCF USD'!R1402,'4. NCCF EUR'!R1402,'5. NCCF GBP'!R1402,'6. NCCF Autres (inclus)'!R1402)</f>
        <v>0</v>
      </c>
      <c r="S1402" s="392">
        <f>SUM('2. NCCF CAD'!S1402,'3. NCCF USD'!S1402,'4. NCCF EUR'!S1402,'5. NCCF GBP'!S1402,'6. NCCF Autres (inclus)'!S1402)</f>
        <v>0</v>
      </c>
      <c r="T1402" s="392">
        <f>SUM('2. NCCF CAD'!T1402,'3. NCCF USD'!T1402,'4. NCCF EUR'!T1402,'5. NCCF GBP'!T1402,'6. NCCF Autres (inclus)'!T1402)</f>
        <v>0</v>
      </c>
      <c r="U1402" s="392">
        <f>SUM('2. NCCF CAD'!U1402,'3. NCCF USD'!U1402,'4. NCCF EUR'!U1402,'5. NCCF GBP'!U1402,'6. NCCF Autres (inclus)'!U1402)</f>
        <v>0</v>
      </c>
      <c r="V1402" s="399">
        <f>SUM('2. NCCF CAD'!V1402,'3. NCCF USD'!V1402,'4. NCCF EUR'!V1402,'5. NCCF GBP'!V1402,'6. NCCF Autres (inclus)'!V1402)</f>
        <v>0</v>
      </c>
      <c r="W1402" s="409">
        <f>SUM('2. NCCF CAD'!W1402,'3. NCCF USD'!W1402,'4. NCCF EUR'!W1402,'5. NCCF GBP'!W1402,'6. NCCF Autres (inclus)'!W1402)</f>
        <v>0</v>
      </c>
      <c r="X1402" s="51"/>
      <c r="Y1402"/>
    </row>
    <row r="1403" spans="1:25" s="79" customFormat="1" ht="12.75" customHeight="1" x14ac:dyDescent="0.25">
      <c r="A1403" s="212"/>
      <c r="B1403" s="295"/>
      <c r="C1403" s="273"/>
      <c r="D1403" s="273"/>
      <c r="E1403" s="273"/>
      <c r="F1403" s="359" t="s">
        <v>298</v>
      </c>
      <c r="G1403" s="394">
        <f>SUM('2. NCCF CAD'!G1403,'3. NCCF USD'!G1403,'4. NCCF EUR'!G1403,'5. NCCF GBP'!G1403,'6. NCCF Autres (inclus)'!G1403)</f>
        <v>0</v>
      </c>
      <c r="H1403" s="395">
        <f>SUM('2. NCCF CAD'!H1403,'3. NCCF USD'!H1403,'4. NCCF EUR'!H1403,'5. NCCF GBP'!H1403,'6. NCCF Autres (inclus)'!H1403)</f>
        <v>0</v>
      </c>
      <c r="I1403" s="389">
        <f>SUM('2. NCCF CAD'!I1403,'3. NCCF USD'!I1403,'4. NCCF EUR'!I1403,'5. NCCF GBP'!I1403,'6. NCCF Autres (inclus)'!I1403)</f>
        <v>0</v>
      </c>
      <c r="J1403" s="389">
        <f>SUM('2. NCCF CAD'!J1403,'3. NCCF USD'!J1403,'4. NCCF EUR'!J1403,'5. NCCF GBP'!J1403,'6. NCCF Autres (inclus)'!J1403)</f>
        <v>0</v>
      </c>
      <c r="K1403" s="390">
        <f>SUM('2. NCCF CAD'!K1403,'3. NCCF USD'!K1403,'4. NCCF EUR'!K1403,'5. NCCF GBP'!K1403,'6. NCCF Autres (inclus)'!K1403)</f>
        <v>0</v>
      </c>
      <c r="L1403" s="388">
        <f>SUM('2. NCCF CAD'!L1403,'3. NCCF USD'!L1403,'4. NCCF EUR'!L1403,'5. NCCF GBP'!L1403,'6. NCCF Autres (inclus)'!L1403)</f>
        <v>0</v>
      </c>
      <c r="M1403" s="396">
        <f>SUM('2. NCCF CAD'!M1403,'3. NCCF USD'!M1403,'4. NCCF EUR'!M1403,'5. NCCF GBP'!M1403,'6. NCCF Autres (inclus)'!M1403)</f>
        <v>0</v>
      </c>
      <c r="N1403" s="392">
        <f>SUM('2. NCCF CAD'!N1403,'3. NCCF USD'!N1403,'4. NCCF EUR'!N1403,'5. NCCF GBP'!N1403,'6. NCCF Autres (inclus)'!N1403)</f>
        <v>0</v>
      </c>
      <c r="O1403" s="392">
        <f>SUM('2. NCCF CAD'!O1403,'3. NCCF USD'!O1403,'4. NCCF EUR'!O1403,'5. NCCF GBP'!O1403,'6. NCCF Autres (inclus)'!O1403)</f>
        <v>0</v>
      </c>
      <c r="P1403" s="392">
        <f>SUM('2. NCCF CAD'!P1403,'3. NCCF USD'!P1403,'4. NCCF EUR'!P1403,'5. NCCF GBP'!P1403,'6. NCCF Autres (inclus)'!P1403)</f>
        <v>0</v>
      </c>
      <c r="Q1403" s="392">
        <f>SUM('2. NCCF CAD'!Q1403,'3. NCCF USD'!Q1403,'4. NCCF EUR'!Q1403,'5. NCCF GBP'!Q1403,'6. NCCF Autres (inclus)'!Q1403)</f>
        <v>0</v>
      </c>
      <c r="R1403" s="392">
        <f>SUM('2. NCCF CAD'!R1403,'3. NCCF USD'!R1403,'4. NCCF EUR'!R1403,'5. NCCF GBP'!R1403,'6. NCCF Autres (inclus)'!R1403)</f>
        <v>0</v>
      </c>
      <c r="S1403" s="392">
        <f>SUM('2. NCCF CAD'!S1403,'3. NCCF USD'!S1403,'4. NCCF EUR'!S1403,'5. NCCF GBP'!S1403,'6. NCCF Autres (inclus)'!S1403)</f>
        <v>0</v>
      </c>
      <c r="T1403" s="392">
        <f>SUM('2. NCCF CAD'!T1403,'3. NCCF USD'!T1403,'4. NCCF EUR'!T1403,'5. NCCF GBP'!T1403,'6. NCCF Autres (inclus)'!T1403)</f>
        <v>0</v>
      </c>
      <c r="U1403" s="392">
        <f>SUM('2. NCCF CAD'!U1403,'3. NCCF USD'!U1403,'4. NCCF EUR'!U1403,'5. NCCF GBP'!U1403,'6. NCCF Autres (inclus)'!U1403)</f>
        <v>0</v>
      </c>
      <c r="V1403" s="399">
        <f>SUM('2. NCCF CAD'!V1403,'3. NCCF USD'!V1403,'4. NCCF EUR'!V1403,'5. NCCF GBP'!V1403,'6. NCCF Autres (inclus)'!V1403)</f>
        <v>0</v>
      </c>
      <c r="W1403" s="409">
        <f>SUM('2. NCCF CAD'!W1403,'3. NCCF USD'!W1403,'4. NCCF EUR'!W1403,'5. NCCF GBP'!W1403,'6. NCCF Autres (inclus)'!W1403)</f>
        <v>0</v>
      </c>
      <c r="X1403" s="51"/>
      <c r="Y1403"/>
    </row>
    <row r="1404" spans="1:25" s="79" customFormat="1" ht="12.75" customHeight="1" x14ac:dyDescent="0.25">
      <c r="A1404" s="212"/>
      <c r="B1404" s="295"/>
      <c r="C1404" s="273"/>
      <c r="D1404" s="273"/>
      <c r="E1404" s="273"/>
      <c r="F1404" s="359" t="s">
        <v>299</v>
      </c>
      <c r="G1404" s="394">
        <f>SUM('2. NCCF CAD'!G1404,'3. NCCF USD'!G1404,'4. NCCF EUR'!G1404,'5. NCCF GBP'!G1404,'6. NCCF Autres (inclus)'!G1404)</f>
        <v>0</v>
      </c>
      <c r="H1404" s="395">
        <f>SUM('2. NCCF CAD'!H1404,'3. NCCF USD'!H1404,'4. NCCF EUR'!H1404,'5. NCCF GBP'!H1404,'6. NCCF Autres (inclus)'!H1404)</f>
        <v>0</v>
      </c>
      <c r="I1404" s="389">
        <f>SUM('2. NCCF CAD'!I1404,'3. NCCF USD'!I1404,'4. NCCF EUR'!I1404,'5. NCCF GBP'!I1404,'6. NCCF Autres (inclus)'!I1404)</f>
        <v>0</v>
      </c>
      <c r="J1404" s="389">
        <f>SUM('2. NCCF CAD'!J1404,'3. NCCF USD'!J1404,'4. NCCF EUR'!J1404,'5. NCCF GBP'!J1404,'6. NCCF Autres (inclus)'!J1404)</f>
        <v>0</v>
      </c>
      <c r="K1404" s="390">
        <f>SUM('2. NCCF CAD'!K1404,'3. NCCF USD'!K1404,'4. NCCF EUR'!K1404,'5. NCCF GBP'!K1404,'6. NCCF Autres (inclus)'!K1404)</f>
        <v>0</v>
      </c>
      <c r="L1404" s="388">
        <f>SUM('2. NCCF CAD'!L1404,'3. NCCF USD'!L1404,'4. NCCF EUR'!L1404,'5. NCCF GBP'!L1404,'6. NCCF Autres (inclus)'!L1404)</f>
        <v>0</v>
      </c>
      <c r="M1404" s="396">
        <f>SUM('2. NCCF CAD'!M1404,'3. NCCF USD'!M1404,'4. NCCF EUR'!M1404,'5. NCCF GBP'!M1404,'6. NCCF Autres (inclus)'!M1404)</f>
        <v>0</v>
      </c>
      <c r="N1404" s="392">
        <f>SUM('2. NCCF CAD'!N1404,'3. NCCF USD'!N1404,'4. NCCF EUR'!N1404,'5. NCCF GBP'!N1404,'6. NCCF Autres (inclus)'!N1404)</f>
        <v>0</v>
      </c>
      <c r="O1404" s="392">
        <f>SUM('2. NCCF CAD'!O1404,'3. NCCF USD'!O1404,'4. NCCF EUR'!O1404,'5. NCCF GBP'!O1404,'6. NCCF Autres (inclus)'!O1404)</f>
        <v>0</v>
      </c>
      <c r="P1404" s="392">
        <f>SUM('2. NCCF CAD'!P1404,'3. NCCF USD'!P1404,'4. NCCF EUR'!P1404,'5. NCCF GBP'!P1404,'6. NCCF Autres (inclus)'!P1404)</f>
        <v>0</v>
      </c>
      <c r="Q1404" s="392">
        <f>SUM('2. NCCF CAD'!Q1404,'3. NCCF USD'!Q1404,'4. NCCF EUR'!Q1404,'5. NCCF GBP'!Q1404,'6. NCCF Autres (inclus)'!Q1404)</f>
        <v>0</v>
      </c>
      <c r="R1404" s="392">
        <f>SUM('2. NCCF CAD'!R1404,'3. NCCF USD'!R1404,'4. NCCF EUR'!R1404,'5. NCCF GBP'!R1404,'6. NCCF Autres (inclus)'!R1404)</f>
        <v>0</v>
      </c>
      <c r="S1404" s="392">
        <f>SUM('2. NCCF CAD'!S1404,'3. NCCF USD'!S1404,'4. NCCF EUR'!S1404,'5. NCCF GBP'!S1404,'6. NCCF Autres (inclus)'!S1404)</f>
        <v>0</v>
      </c>
      <c r="T1404" s="392">
        <f>SUM('2. NCCF CAD'!T1404,'3. NCCF USD'!T1404,'4. NCCF EUR'!T1404,'5. NCCF GBP'!T1404,'6. NCCF Autres (inclus)'!T1404)</f>
        <v>0</v>
      </c>
      <c r="U1404" s="392">
        <f>SUM('2. NCCF CAD'!U1404,'3. NCCF USD'!U1404,'4. NCCF EUR'!U1404,'5. NCCF GBP'!U1404,'6. NCCF Autres (inclus)'!U1404)</f>
        <v>0</v>
      </c>
      <c r="V1404" s="399">
        <f>SUM('2. NCCF CAD'!V1404,'3. NCCF USD'!V1404,'4. NCCF EUR'!V1404,'5. NCCF GBP'!V1404,'6. NCCF Autres (inclus)'!V1404)</f>
        <v>0</v>
      </c>
      <c r="W1404" s="409">
        <f>SUM('2. NCCF CAD'!W1404,'3. NCCF USD'!W1404,'4. NCCF EUR'!W1404,'5. NCCF GBP'!W1404,'6. NCCF Autres (inclus)'!W1404)</f>
        <v>0</v>
      </c>
      <c r="X1404" s="51"/>
      <c r="Y1404"/>
    </row>
    <row r="1405" spans="1:25" s="79" customFormat="1" ht="12.75" customHeight="1" x14ac:dyDescent="0.25">
      <c r="A1405" s="212"/>
      <c r="B1405" s="295"/>
      <c r="C1405" s="273"/>
      <c r="D1405" s="273"/>
      <c r="E1405" s="273"/>
      <c r="F1405" s="359" t="s">
        <v>300</v>
      </c>
      <c r="G1405" s="394">
        <f>SUM('2. NCCF CAD'!G1405,'3. NCCF USD'!G1405,'4. NCCF EUR'!G1405,'5. NCCF GBP'!G1405,'6. NCCF Autres (inclus)'!G1405)</f>
        <v>0</v>
      </c>
      <c r="H1405" s="395">
        <f>SUM('2. NCCF CAD'!H1405,'3. NCCF USD'!H1405,'4. NCCF EUR'!H1405,'5. NCCF GBP'!H1405,'6. NCCF Autres (inclus)'!H1405)</f>
        <v>0</v>
      </c>
      <c r="I1405" s="389">
        <f>SUM('2. NCCF CAD'!I1405,'3. NCCF USD'!I1405,'4. NCCF EUR'!I1405,'5. NCCF GBP'!I1405,'6. NCCF Autres (inclus)'!I1405)</f>
        <v>0</v>
      </c>
      <c r="J1405" s="389">
        <f>SUM('2. NCCF CAD'!J1405,'3. NCCF USD'!J1405,'4. NCCF EUR'!J1405,'5. NCCF GBP'!J1405,'6. NCCF Autres (inclus)'!J1405)</f>
        <v>0</v>
      </c>
      <c r="K1405" s="390">
        <f>SUM('2. NCCF CAD'!K1405,'3. NCCF USD'!K1405,'4. NCCF EUR'!K1405,'5. NCCF GBP'!K1405,'6. NCCF Autres (inclus)'!K1405)</f>
        <v>0</v>
      </c>
      <c r="L1405" s="388">
        <f>SUM('2. NCCF CAD'!L1405,'3. NCCF USD'!L1405,'4. NCCF EUR'!L1405,'5. NCCF GBP'!L1405,'6. NCCF Autres (inclus)'!L1405)</f>
        <v>0</v>
      </c>
      <c r="M1405" s="396">
        <f>SUM('2. NCCF CAD'!M1405,'3. NCCF USD'!M1405,'4. NCCF EUR'!M1405,'5. NCCF GBP'!M1405,'6. NCCF Autres (inclus)'!M1405)</f>
        <v>0</v>
      </c>
      <c r="N1405" s="392">
        <f>SUM('2. NCCF CAD'!N1405,'3. NCCF USD'!N1405,'4. NCCF EUR'!N1405,'5. NCCF GBP'!N1405,'6. NCCF Autres (inclus)'!N1405)</f>
        <v>0</v>
      </c>
      <c r="O1405" s="392">
        <f>SUM('2. NCCF CAD'!O1405,'3. NCCF USD'!O1405,'4. NCCF EUR'!O1405,'5. NCCF GBP'!O1405,'6. NCCF Autres (inclus)'!O1405)</f>
        <v>0</v>
      </c>
      <c r="P1405" s="392">
        <f>SUM('2. NCCF CAD'!P1405,'3. NCCF USD'!P1405,'4. NCCF EUR'!P1405,'5. NCCF GBP'!P1405,'6. NCCF Autres (inclus)'!P1405)</f>
        <v>0</v>
      </c>
      <c r="Q1405" s="392">
        <f>SUM('2. NCCF CAD'!Q1405,'3. NCCF USD'!Q1405,'4. NCCF EUR'!Q1405,'5. NCCF GBP'!Q1405,'6. NCCF Autres (inclus)'!Q1405)</f>
        <v>0</v>
      </c>
      <c r="R1405" s="392">
        <f>SUM('2. NCCF CAD'!R1405,'3. NCCF USD'!R1405,'4. NCCF EUR'!R1405,'5. NCCF GBP'!R1405,'6. NCCF Autres (inclus)'!R1405)</f>
        <v>0</v>
      </c>
      <c r="S1405" s="392">
        <f>SUM('2. NCCF CAD'!S1405,'3. NCCF USD'!S1405,'4. NCCF EUR'!S1405,'5. NCCF GBP'!S1405,'6. NCCF Autres (inclus)'!S1405)</f>
        <v>0</v>
      </c>
      <c r="T1405" s="392">
        <f>SUM('2. NCCF CAD'!T1405,'3. NCCF USD'!T1405,'4. NCCF EUR'!T1405,'5. NCCF GBP'!T1405,'6. NCCF Autres (inclus)'!T1405)</f>
        <v>0</v>
      </c>
      <c r="U1405" s="392">
        <f>SUM('2. NCCF CAD'!U1405,'3. NCCF USD'!U1405,'4. NCCF EUR'!U1405,'5. NCCF GBP'!U1405,'6. NCCF Autres (inclus)'!U1405)</f>
        <v>0</v>
      </c>
      <c r="V1405" s="399">
        <f>SUM('2. NCCF CAD'!V1405,'3. NCCF USD'!V1405,'4. NCCF EUR'!V1405,'5. NCCF GBP'!V1405,'6. NCCF Autres (inclus)'!V1405)</f>
        <v>0</v>
      </c>
      <c r="W1405" s="409">
        <f>SUM('2. NCCF CAD'!W1405,'3. NCCF USD'!W1405,'4. NCCF EUR'!W1405,'5. NCCF GBP'!W1405,'6. NCCF Autres (inclus)'!W1405)</f>
        <v>0</v>
      </c>
      <c r="X1405" s="51"/>
      <c r="Y1405"/>
    </row>
    <row r="1406" spans="1:25" s="79" customFormat="1" ht="12.75" customHeight="1" x14ac:dyDescent="0.25">
      <c r="A1406" s="212"/>
      <c r="B1406" s="295"/>
      <c r="C1406" s="273"/>
      <c r="D1406" s="273"/>
      <c r="E1406" s="273"/>
      <c r="F1406" s="359" t="s">
        <v>301</v>
      </c>
      <c r="G1406" s="394">
        <f>SUM('2. NCCF CAD'!G1406,'3. NCCF USD'!G1406,'4. NCCF EUR'!G1406,'5. NCCF GBP'!G1406,'6. NCCF Autres (inclus)'!G1406)</f>
        <v>0</v>
      </c>
      <c r="H1406" s="395">
        <f>SUM('2. NCCF CAD'!H1406,'3. NCCF USD'!H1406,'4. NCCF EUR'!H1406,'5. NCCF GBP'!H1406,'6. NCCF Autres (inclus)'!H1406)</f>
        <v>0</v>
      </c>
      <c r="I1406" s="389">
        <f>SUM('2. NCCF CAD'!I1406,'3. NCCF USD'!I1406,'4. NCCF EUR'!I1406,'5. NCCF GBP'!I1406,'6. NCCF Autres (inclus)'!I1406)</f>
        <v>0</v>
      </c>
      <c r="J1406" s="389">
        <f>SUM('2. NCCF CAD'!J1406,'3. NCCF USD'!J1406,'4. NCCF EUR'!J1406,'5. NCCF GBP'!J1406,'6. NCCF Autres (inclus)'!J1406)</f>
        <v>0</v>
      </c>
      <c r="K1406" s="390">
        <f>SUM('2. NCCF CAD'!K1406,'3. NCCF USD'!K1406,'4. NCCF EUR'!K1406,'5. NCCF GBP'!K1406,'6. NCCF Autres (inclus)'!K1406)</f>
        <v>0</v>
      </c>
      <c r="L1406" s="388">
        <f>SUM('2. NCCF CAD'!L1406,'3. NCCF USD'!L1406,'4. NCCF EUR'!L1406,'5. NCCF GBP'!L1406,'6. NCCF Autres (inclus)'!L1406)</f>
        <v>0</v>
      </c>
      <c r="M1406" s="396">
        <f>SUM('2. NCCF CAD'!M1406,'3. NCCF USD'!M1406,'4. NCCF EUR'!M1406,'5. NCCF GBP'!M1406,'6. NCCF Autres (inclus)'!M1406)</f>
        <v>0</v>
      </c>
      <c r="N1406" s="392">
        <f>SUM('2. NCCF CAD'!N1406,'3. NCCF USD'!N1406,'4. NCCF EUR'!N1406,'5. NCCF GBP'!N1406,'6. NCCF Autres (inclus)'!N1406)</f>
        <v>0</v>
      </c>
      <c r="O1406" s="392">
        <f>SUM('2. NCCF CAD'!O1406,'3. NCCF USD'!O1406,'4. NCCF EUR'!O1406,'5. NCCF GBP'!O1406,'6. NCCF Autres (inclus)'!O1406)</f>
        <v>0</v>
      </c>
      <c r="P1406" s="392">
        <f>SUM('2. NCCF CAD'!P1406,'3. NCCF USD'!P1406,'4. NCCF EUR'!P1406,'5. NCCF GBP'!P1406,'6. NCCF Autres (inclus)'!P1406)</f>
        <v>0</v>
      </c>
      <c r="Q1406" s="392">
        <f>SUM('2. NCCF CAD'!Q1406,'3. NCCF USD'!Q1406,'4. NCCF EUR'!Q1406,'5. NCCF GBP'!Q1406,'6. NCCF Autres (inclus)'!Q1406)</f>
        <v>0</v>
      </c>
      <c r="R1406" s="392">
        <f>SUM('2. NCCF CAD'!R1406,'3. NCCF USD'!R1406,'4. NCCF EUR'!R1406,'5. NCCF GBP'!R1406,'6. NCCF Autres (inclus)'!R1406)</f>
        <v>0</v>
      </c>
      <c r="S1406" s="392">
        <f>SUM('2. NCCF CAD'!S1406,'3. NCCF USD'!S1406,'4. NCCF EUR'!S1406,'5. NCCF GBP'!S1406,'6. NCCF Autres (inclus)'!S1406)</f>
        <v>0</v>
      </c>
      <c r="T1406" s="392">
        <f>SUM('2. NCCF CAD'!T1406,'3. NCCF USD'!T1406,'4. NCCF EUR'!T1406,'5. NCCF GBP'!T1406,'6. NCCF Autres (inclus)'!T1406)</f>
        <v>0</v>
      </c>
      <c r="U1406" s="392">
        <f>SUM('2. NCCF CAD'!U1406,'3. NCCF USD'!U1406,'4. NCCF EUR'!U1406,'5. NCCF GBP'!U1406,'6. NCCF Autres (inclus)'!U1406)</f>
        <v>0</v>
      </c>
      <c r="V1406" s="399">
        <f>SUM('2. NCCF CAD'!V1406,'3. NCCF USD'!V1406,'4. NCCF EUR'!V1406,'5. NCCF GBP'!V1406,'6. NCCF Autres (inclus)'!V1406)</f>
        <v>0</v>
      </c>
      <c r="W1406" s="409">
        <f>SUM('2. NCCF CAD'!W1406,'3. NCCF USD'!W1406,'4. NCCF EUR'!W1406,'5. NCCF GBP'!W1406,'6. NCCF Autres (inclus)'!W1406)</f>
        <v>0</v>
      </c>
      <c r="X1406" s="51"/>
      <c r="Y1406"/>
    </row>
    <row r="1407" spans="1:25" s="79" customFormat="1" ht="12.75" customHeight="1" x14ac:dyDescent="0.25">
      <c r="A1407" s="212"/>
      <c r="B1407" s="295"/>
      <c r="C1407" s="273"/>
      <c r="D1407" s="272" t="s">
        <v>302</v>
      </c>
      <c r="E1407" s="272"/>
      <c r="F1407" s="272"/>
      <c r="G1407" s="367">
        <f>SUBTOTAL(9,G1408:G1409)</f>
        <v>0</v>
      </c>
      <c r="H1407" s="400">
        <f>SUBTOTAL(9,H1408:H1409)</f>
        <v>0</v>
      </c>
      <c r="I1407" s="399">
        <f>SUBTOTAL(9,I1408:I1409)</f>
        <v>0</v>
      </c>
      <c r="J1407" s="399">
        <f>SUBTOTAL(9,J1408:J1409)</f>
        <v>0</v>
      </c>
      <c r="K1407" s="420">
        <f>SUBTOTAL(9,K1408:K1409)</f>
        <v>0</v>
      </c>
      <c r="L1407" s="497"/>
      <c r="M1407" s="256"/>
      <c r="N1407" s="514"/>
      <c r="O1407" s="514"/>
      <c r="P1407" s="514"/>
      <c r="Q1407" s="514"/>
      <c r="R1407" s="514"/>
      <c r="S1407" s="514"/>
      <c r="T1407" s="514"/>
      <c r="U1407" s="514"/>
      <c r="V1407" s="514"/>
      <c r="W1407" s="515"/>
      <c r="X1407" s="51"/>
      <c r="Y1407"/>
    </row>
    <row r="1408" spans="1:25" s="79" customFormat="1" ht="12.75" customHeight="1" outlineLevel="1" x14ac:dyDescent="0.25">
      <c r="A1408" s="212"/>
      <c r="B1408" s="295"/>
      <c r="C1408" s="273"/>
      <c r="D1408" s="273"/>
      <c r="E1408" s="273"/>
      <c r="F1408" s="274" t="s">
        <v>303</v>
      </c>
      <c r="G1408" s="394">
        <f>SUM('2. NCCF CAD'!G1408,'3. NCCF USD'!G1408,'4. NCCF EUR'!G1408,'5. NCCF GBP'!G1408,'6. NCCF Autres (inclus)'!G1408)</f>
        <v>0</v>
      </c>
      <c r="H1408" s="421">
        <f>SUM('2. NCCF CAD'!H1408,'3. NCCF USD'!H1408,'4. NCCF EUR'!H1408,'5. NCCF GBP'!H1408,'6. NCCF Autres (inclus)'!H1408)</f>
        <v>0</v>
      </c>
      <c r="I1408" s="389">
        <f>SUM('2. NCCF CAD'!I1408,'3. NCCF USD'!I1408,'4. NCCF EUR'!I1408,'5. NCCF GBP'!I1408,'6. NCCF Autres (inclus)'!I1408)</f>
        <v>0</v>
      </c>
      <c r="J1408" s="389">
        <f>SUM('2. NCCF CAD'!J1408,'3. NCCF USD'!J1408,'4. NCCF EUR'!J1408,'5. NCCF GBP'!J1408,'6. NCCF Autres (inclus)'!J1408)</f>
        <v>0</v>
      </c>
      <c r="K1408" s="390">
        <f>SUM('2. NCCF CAD'!K1408,'3. NCCF USD'!K1408,'4. NCCF EUR'!K1408,'5. NCCF GBP'!K1408,'6. NCCF Autres (inclus)'!K1408)</f>
        <v>0</v>
      </c>
      <c r="L1408" s="363"/>
      <c r="M1408" s="364"/>
      <c r="N1408" s="364"/>
      <c r="O1408" s="364"/>
      <c r="P1408" s="364"/>
      <c r="Q1408" s="364"/>
      <c r="R1408" s="364"/>
      <c r="S1408" s="364"/>
      <c r="T1408" s="364"/>
      <c r="U1408" s="364"/>
      <c r="V1408" s="365"/>
      <c r="W1408" s="516"/>
      <c r="X1408" s="51"/>
      <c r="Y1408"/>
    </row>
    <row r="1409" spans="1:25" s="79" customFormat="1" ht="12.75" customHeight="1" outlineLevel="1" x14ac:dyDescent="0.25">
      <c r="A1409" s="212"/>
      <c r="B1409" s="295"/>
      <c r="C1409" s="273"/>
      <c r="D1409" s="273"/>
      <c r="E1409" s="273"/>
      <c r="F1409" s="274" t="s">
        <v>304</v>
      </c>
      <c r="G1409" s="394">
        <f>SUM('2. NCCF CAD'!G1409,'3. NCCF USD'!G1409,'4. NCCF EUR'!G1409,'5. NCCF GBP'!G1409,'6. NCCF Autres (inclus)'!G1409)</f>
        <v>0</v>
      </c>
      <c r="H1409" s="421">
        <f>SUM('2. NCCF CAD'!H1409,'3. NCCF USD'!H1409,'4. NCCF EUR'!H1409,'5. NCCF GBP'!H1409,'6. NCCF Autres (inclus)'!H1409)</f>
        <v>0</v>
      </c>
      <c r="I1409" s="389">
        <f>SUM('2. NCCF CAD'!I1409,'3. NCCF USD'!I1409,'4. NCCF EUR'!I1409,'5. NCCF GBP'!I1409,'6. NCCF Autres (inclus)'!I1409)</f>
        <v>0</v>
      </c>
      <c r="J1409" s="389">
        <f>SUM('2. NCCF CAD'!J1409,'3. NCCF USD'!J1409,'4. NCCF EUR'!J1409,'5. NCCF GBP'!J1409,'6. NCCF Autres (inclus)'!J1409)</f>
        <v>0</v>
      </c>
      <c r="K1409" s="390">
        <f>SUM('2. NCCF CAD'!K1409,'3. NCCF USD'!K1409,'4. NCCF EUR'!K1409,'5. NCCF GBP'!K1409,'6. NCCF Autres (inclus)'!K1409)</f>
        <v>0</v>
      </c>
      <c r="L1409" s="513"/>
      <c r="M1409" s="380"/>
      <c r="N1409" s="380"/>
      <c r="O1409" s="380"/>
      <c r="P1409" s="380"/>
      <c r="Q1409" s="380"/>
      <c r="R1409" s="380"/>
      <c r="S1409" s="380"/>
      <c r="T1409" s="380"/>
      <c r="U1409" s="380"/>
      <c r="V1409" s="381"/>
      <c r="W1409" s="409"/>
      <c r="X1409" s="51"/>
      <c r="Y1409"/>
    </row>
    <row r="1410" spans="1:25" s="79" customFormat="1" ht="12.75" customHeight="1" x14ac:dyDescent="0.25">
      <c r="A1410" s="212"/>
      <c r="B1410" s="295"/>
      <c r="C1410" s="273"/>
      <c r="D1410" s="272" t="s">
        <v>305</v>
      </c>
      <c r="E1410" s="272"/>
      <c r="F1410" s="360"/>
      <c r="G1410" s="367">
        <f t="shared" ref="G1410:W1410" si="295">SUBTOTAL(9,G1411:G1417)</f>
        <v>0</v>
      </c>
      <c r="H1410" s="422">
        <f t="shared" si="295"/>
        <v>0</v>
      </c>
      <c r="I1410" s="412">
        <f t="shared" si="295"/>
        <v>0</v>
      </c>
      <c r="J1410" s="412">
        <f t="shared" si="295"/>
        <v>0</v>
      </c>
      <c r="K1410" s="455">
        <f t="shared" si="295"/>
        <v>0</v>
      </c>
      <c r="L1410" s="364">
        <f t="shared" si="295"/>
        <v>0</v>
      </c>
      <c r="M1410" s="31">
        <f t="shared" si="295"/>
        <v>0</v>
      </c>
      <c r="N1410" s="364">
        <f t="shared" si="295"/>
        <v>0</v>
      </c>
      <c r="O1410" s="364">
        <f t="shared" si="295"/>
        <v>0</v>
      </c>
      <c r="P1410" s="364">
        <f t="shared" si="295"/>
        <v>0</v>
      </c>
      <c r="Q1410" s="364">
        <f t="shared" si="295"/>
        <v>0</v>
      </c>
      <c r="R1410" s="364">
        <f t="shared" si="295"/>
        <v>0</v>
      </c>
      <c r="S1410" s="364">
        <f t="shared" si="295"/>
        <v>0</v>
      </c>
      <c r="T1410" s="364">
        <f t="shared" si="295"/>
        <v>0</v>
      </c>
      <c r="U1410" s="364">
        <f t="shared" si="295"/>
        <v>0</v>
      </c>
      <c r="V1410" s="364">
        <f t="shared" si="295"/>
        <v>0</v>
      </c>
      <c r="W1410" s="366">
        <f t="shared" si="295"/>
        <v>0</v>
      </c>
      <c r="X1410" s="51"/>
      <c r="Y1410"/>
    </row>
    <row r="1411" spans="1:25" s="79" customFormat="1" ht="12.75" customHeight="1" x14ac:dyDescent="0.25">
      <c r="A1411" s="212"/>
      <c r="B1411" s="295"/>
      <c r="C1411" s="273"/>
      <c r="D1411" s="273"/>
      <c r="E1411" s="273"/>
      <c r="F1411" s="359" t="s">
        <v>306</v>
      </c>
      <c r="G1411" s="394">
        <f>SUM('2. NCCF CAD'!G1411,'3. NCCF USD'!G1411,'4. NCCF EUR'!G1411,'5. NCCF GBP'!G1411,'6. NCCF Autres (inclus)'!G1411)</f>
        <v>0</v>
      </c>
      <c r="H1411" s="395">
        <f>SUM('2. NCCF CAD'!H1411,'3. NCCF USD'!H1411,'4. NCCF EUR'!H1411,'5. NCCF GBP'!H1411,'6. NCCF Autres (inclus)'!H1411)</f>
        <v>0</v>
      </c>
      <c r="I1411" s="389">
        <f>SUM('2. NCCF CAD'!I1411,'3. NCCF USD'!I1411,'4. NCCF EUR'!I1411,'5. NCCF GBP'!I1411,'6. NCCF Autres (inclus)'!I1411)</f>
        <v>0</v>
      </c>
      <c r="J1411" s="389">
        <f>SUM('2. NCCF CAD'!J1411,'3. NCCF USD'!J1411,'4. NCCF EUR'!J1411,'5. NCCF GBP'!J1411,'6. NCCF Autres (inclus)'!J1411)</f>
        <v>0</v>
      </c>
      <c r="K1411" s="390">
        <f>SUM('2. NCCF CAD'!K1411,'3. NCCF USD'!K1411,'4. NCCF EUR'!K1411,'5. NCCF GBP'!K1411,'6. NCCF Autres (inclus)'!K1411)</f>
        <v>0</v>
      </c>
      <c r="L1411" s="388">
        <f>SUM('2. NCCF CAD'!L1411,'3. NCCF USD'!L1411,'4. NCCF EUR'!L1411,'5. NCCF GBP'!L1411,'6. NCCF Autres (inclus)'!L1411)</f>
        <v>0</v>
      </c>
      <c r="M1411" s="396">
        <f>SUM('2. NCCF CAD'!M1411,'3. NCCF USD'!M1411,'4. NCCF EUR'!M1411,'5. NCCF GBP'!M1411,'6. NCCF Autres (inclus)'!M1411)</f>
        <v>0</v>
      </c>
      <c r="N1411" s="392">
        <f>SUM('2. NCCF CAD'!N1411,'3. NCCF USD'!N1411,'4. NCCF EUR'!N1411,'5. NCCF GBP'!N1411,'6. NCCF Autres (inclus)'!N1411)</f>
        <v>0</v>
      </c>
      <c r="O1411" s="392">
        <f>SUM('2. NCCF CAD'!O1411,'3. NCCF USD'!O1411,'4. NCCF EUR'!O1411,'5. NCCF GBP'!O1411,'6. NCCF Autres (inclus)'!O1411)</f>
        <v>0</v>
      </c>
      <c r="P1411" s="392">
        <f>SUM('2. NCCF CAD'!P1411,'3. NCCF USD'!P1411,'4. NCCF EUR'!P1411,'5. NCCF GBP'!P1411,'6. NCCF Autres (inclus)'!P1411)</f>
        <v>0</v>
      </c>
      <c r="Q1411" s="392">
        <f>SUM('2. NCCF CAD'!Q1411,'3. NCCF USD'!Q1411,'4. NCCF EUR'!Q1411,'5. NCCF GBP'!Q1411,'6. NCCF Autres (inclus)'!Q1411)</f>
        <v>0</v>
      </c>
      <c r="R1411" s="392">
        <f>SUM('2. NCCF CAD'!R1411,'3. NCCF USD'!R1411,'4. NCCF EUR'!R1411,'5. NCCF GBP'!R1411,'6. NCCF Autres (inclus)'!R1411)</f>
        <v>0</v>
      </c>
      <c r="S1411" s="392">
        <f>SUM('2. NCCF CAD'!S1411,'3. NCCF USD'!S1411,'4. NCCF EUR'!S1411,'5. NCCF GBP'!S1411,'6. NCCF Autres (inclus)'!S1411)</f>
        <v>0</v>
      </c>
      <c r="T1411" s="392">
        <f>SUM('2. NCCF CAD'!T1411,'3. NCCF USD'!T1411,'4. NCCF EUR'!T1411,'5. NCCF GBP'!T1411,'6. NCCF Autres (inclus)'!T1411)</f>
        <v>0</v>
      </c>
      <c r="U1411" s="392">
        <f>SUM('2. NCCF CAD'!U1411,'3. NCCF USD'!U1411,'4. NCCF EUR'!U1411,'5. NCCF GBP'!U1411,'6. NCCF Autres (inclus)'!U1411)</f>
        <v>0</v>
      </c>
      <c r="V1411" s="399">
        <f>SUM('2. NCCF CAD'!V1411,'3. NCCF USD'!V1411,'4. NCCF EUR'!V1411,'5. NCCF GBP'!V1411,'6. NCCF Autres (inclus)'!V1411)</f>
        <v>0</v>
      </c>
      <c r="W1411" s="409">
        <f>SUM('2. NCCF CAD'!W1411,'3. NCCF USD'!W1411,'4. NCCF EUR'!W1411,'5. NCCF GBP'!W1411,'6. NCCF Autres (inclus)'!W1411)</f>
        <v>0</v>
      </c>
      <c r="X1411" s="51"/>
      <c r="Y1411"/>
    </row>
    <row r="1412" spans="1:25" s="79" customFormat="1" ht="12.75" customHeight="1" x14ac:dyDescent="0.25">
      <c r="A1412" s="212"/>
      <c r="B1412" s="295"/>
      <c r="C1412" s="273"/>
      <c r="D1412" s="273"/>
      <c r="E1412" s="273"/>
      <c r="F1412" s="359" t="s">
        <v>307</v>
      </c>
      <c r="G1412" s="394">
        <f>SUM('2. NCCF CAD'!G1412,'3. NCCF USD'!G1412,'4. NCCF EUR'!G1412,'5. NCCF GBP'!G1412,'6. NCCF Autres (inclus)'!G1412)</f>
        <v>0</v>
      </c>
      <c r="H1412" s="395">
        <f>SUM('2. NCCF CAD'!H1412,'3. NCCF USD'!H1412,'4. NCCF EUR'!H1412,'5. NCCF GBP'!H1412,'6. NCCF Autres (inclus)'!H1412)</f>
        <v>0</v>
      </c>
      <c r="I1412" s="389">
        <f>SUM('2. NCCF CAD'!I1412,'3. NCCF USD'!I1412,'4. NCCF EUR'!I1412,'5. NCCF GBP'!I1412,'6. NCCF Autres (inclus)'!I1412)</f>
        <v>0</v>
      </c>
      <c r="J1412" s="389">
        <f>SUM('2. NCCF CAD'!J1412,'3. NCCF USD'!J1412,'4. NCCF EUR'!J1412,'5. NCCF GBP'!J1412,'6. NCCF Autres (inclus)'!J1412)</f>
        <v>0</v>
      </c>
      <c r="K1412" s="390">
        <f>SUM('2. NCCF CAD'!K1412,'3. NCCF USD'!K1412,'4. NCCF EUR'!K1412,'5. NCCF GBP'!K1412,'6. NCCF Autres (inclus)'!K1412)</f>
        <v>0</v>
      </c>
      <c r="L1412" s="388">
        <f>SUM('2. NCCF CAD'!L1412,'3. NCCF USD'!L1412,'4. NCCF EUR'!L1412,'5. NCCF GBP'!L1412,'6. NCCF Autres (inclus)'!L1412)</f>
        <v>0</v>
      </c>
      <c r="M1412" s="396">
        <f>SUM('2. NCCF CAD'!M1412,'3. NCCF USD'!M1412,'4. NCCF EUR'!M1412,'5. NCCF GBP'!M1412,'6. NCCF Autres (inclus)'!M1412)</f>
        <v>0</v>
      </c>
      <c r="N1412" s="392">
        <f>SUM('2. NCCF CAD'!N1412,'3. NCCF USD'!N1412,'4. NCCF EUR'!N1412,'5. NCCF GBP'!N1412,'6. NCCF Autres (inclus)'!N1412)</f>
        <v>0</v>
      </c>
      <c r="O1412" s="392">
        <f>SUM('2. NCCF CAD'!O1412,'3. NCCF USD'!O1412,'4. NCCF EUR'!O1412,'5. NCCF GBP'!O1412,'6. NCCF Autres (inclus)'!O1412)</f>
        <v>0</v>
      </c>
      <c r="P1412" s="392">
        <f>SUM('2. NCCF CAD'!P1412,'3. NCCF USD'!P1412,'4. NCCF EUR'!P1412,'5. NCCF GBP'!P1412,'6. NCCF Autres (inclus)'!P1412)</f>
        <v>0</v>
      </c>
      <c r="Q1412" s="392">
        <f>SUM('2. NCCF CAD'!Q1412,'3. NCCF USD'!Q1412,'4. NCCF EUR'!Q1412,'5. NCCF GBP'!Q1412,'6. NCCF Autres (inclus)'!Q1412)</f>
        <v>0</v>
      </c>
      <c r="R1412" s="392">
        <f>SUM('2. NCCF CAD'!R1412,'3. NCCF USD'!R1412,'4. NCCF EUR'!R1412,'5. NCCF GBP'!R1412,'6. NCCF Autres (inclus)'!R1412)</f>
        <v>0</v>
      </c>
      <c r="S1412" s="392">
        <f>SUM('2. NCCF CAD'!S1412,'3. NCCF USD'!S1412,'4. NCCF EUR'!S1412,'5. NCCF GBP'!S1412,'6. NCCF Autres (inclus)'!S1412)</f>
        <v>0</v>
      </c>
      <c r="T1412" s="392">
        <f>SUM('2. NCCF CAD'!T1412,'3. NCCF USD'!T1412,'4. NCCF EUR'!T1412,'5. NCCF GBP'!T1412,'6. NCCF Autres (inclus)'!T1412)</f>
        <v>0</v>
      </c>
      <c r="U1412" s="392">
        <f>SUM('2. NCCF CAD'!U1412,'3. NCCF USD'!U1412,'4. NCCF EUR'!U1412,'5. NCCF GBP'!U1412,'6. NCCF Autres (inclus)'!U1412)</f>
        <v>0</v>
      </c>
      <c r="V1412" s="399">
        <f>SUM('2. NCCF CAD'!V1412,'3. NCCF USD'!V1412,'4. NCCF EUR'!V1412,'5. NCCF GBP'!V1412,'6. NCCF Autres (inclus)'!V1412)</f>
        <v>0</v>
      </c>
      <c r="W1412" s="409">
        <f>SUM('2. NCCF CAD'!W1412,'3. NCCF USD'!W1412,'4. NCCF EUR'!W1412,'5. NCCF GBP'!W1412,'6. NCCF Autres (inclus)'!W1412)</f>
        <v>0</v>
      </c>
      <c r="X1412" s="51"/>
      <c r="Y1412"/>
    </row>
    <row r="1413" spans="1:25" s="79" customFormat="1" ht="12.75" customHeight="1" x14ac:dyDescent="0.25">
      <c r="A1413" s="212"/>
      <c r="B1413" s="295"/>
      <c r="C1413" s="273"/>
      <c r="D1413" s="273"/>
      <c r="E1413" s="273"/>
      <c r="F1413" s="359" t="s">
        <v>308</v>
      </c>
      <c r="G1413" s="394">
        <f>SUM('2. NCCF CAD'!G1413,'3. NCCF USD'!G1413,'4. NCCF EUR'!G1413,'5. NCCF GBP'!G1413,'6. NCCF Autres (inclus)'!G1413)</f>
        <v>0</v>
      </c>
      <c r="H1413" s="395">
        <f>SUM('2. NCCF CAD'!H1413,'3. NCCF USD'!H1413,'4. NCCF EUR'!H1413,'5. NCCF GBP'!H1413,'6. NCCF Autres (inclus)'!H1413)</f>
        <v>0</v>
      </c>
      <c r="I1413" s="389">
        <f>SUM('2. NCCF CAD'!I1413,'3. NCCF USD'!I1413,'4. NCCF EUR'!I1413,'5. NCCF GBP'!I1413,'6. NCCF Autres (inclus)'!I1413)</f>
        <v>0</v>
      </c>
      <c r="J1413" s="389">
        <f>SUM('2. NCCF CAD'!J1413,'3. NCCF USD'!J1413,'4. NCCF EUR'!J1413,'5. NCCF GBP'!J1413,'6. NCCF Autres (inclus)'!J1413)</f>
        <v>0</v>
      </c>
      <c r="K1413" s="390">
        <f>SUM('2. NCCF CAD'!K1413,'3. NCCF USD'!K1413,'4. NCCF EUR'!K1413,'5. NCCF GBP'!K1413,'6. NCCF Autres (inclus)'!K1413)</f>
        <v>0</v>
      </c>
      <c r="L1413" s="388">
        <f>SUM('2. NCCF CAD'!L1413,'3. NCCF USD'!L1413,'4. NCCF EUR'!L1413,'5. NCCF GBP'!L1413,'6. NCCF Autres (inclus)'!L1413)</f>
        <v>0</v>
      </c>
      <c r="M1413" s="396">
        <f>SUM('2. NCCF CAD'!M1413,'3. NCCF USD'!M1413,'4. NCCF EUR'!M1413,'5. NCCF GBP'!M1413,'6. NCCF Autres (inclus)'!M1413)</f>
        <v>0</v>
      </c>
      <c r="N1413" s="392">
        <f>SUM('2. NCCF CAD'!N1413,'3. NCCF USD'!N1413,'4. NCCF EUR'!N1413,'5. NCCF GBP'!N1413,'6. NCCF Autres (inclus)'!N1413)</f>
        <v>0</v>
      </c>
      <c r="O1413" s="392">
        <f>SUM('2. NCCF CAD'!O1413,'3. NCCF USD'!O1413,'4. NCCF EUR'!O1413,'5. NCCF GBP'!O1413,'6. NCCF Autres (inclus)'!O1413)</f>
        <v>0</v>
      </c>
      <c r="P1413" s="392">
        <f>SUM('2. NCCF CAD'!P1413,'3. NCCF USD'!P1413,'4. NCCF EUR'!P1413,'5. NCCF GBP'!P1413,'6. NCCF Autres (inclus)'!P1413)</f>
        <v>0</v>
      </c>
      <c r="Q1413" s="392">
        <f>SUM('2. NCCF CAD'!Q1413,'3. NCCF USD'!Q1413,'4. NCCF EUR'!Q1413,'5. NCCF GBP'!Q1413,'6. NCCF Autres (inclus)'!Q1413)</f>
        <v>0</v>
      </c>
      <c r="R1413" s="392">
        <f>SUM('2. NCCF CAD'!R1413,'3. NCCF USD'!R1413,'4. NCCF EUR'!R1413,'5. NCCF GBP'!R1413,'6. NCCF Autres (inclus)'!R1413)</f>
        <v>0</v>
      </c>
      <c r="S1413" s="392">
        <f>SUM('2. NCCF CAD'!S1413,'3. NCCF USD'!S1413,'4. NCCF EUR'!S1413,'5. NCCF GBP'!S1413,'6. NCCF Autres (inclus)'!S1413)</f>
        <v>0</v>
      </c>
      <c r="T1413" s="392">
        <f>SUM('2. NCCF CAD'!T1413,'3. NCCF USD'!T1413,'4. NCCF EUR'!T1413,'5. NCCF GBP'!T1413,'6. NCCF Autres (inclus)'!T1413)</f>
        <v>0</v>
      </c>
      <c r="U1413" s="392">
        <f>SUM('2. NCCF CAD'!U1413,'3. NCCF USD'!U1413,'4. NCCF EUR'!U1413,'5. NCCF GBP'!U1413,'6. NCCF Autres (inclus)'!U1413)</f>
        <v>0</v>
      </c>
      <c r="V1413" s="399">
        <f>SUM('2. NCCF CAD'!V1413,'3. NCCF USD'!V1413,'4. NCCF EUR'!V1413,'5. NCCF GBP'!V1413,'6. NCCF Autres (inclus)'!V1413)</f>
        <v>0</v>
      </c>
      <c r="W1413" s="409">
        <f>SUM('2. NCCF CAD'!W1413,'3. NCCF USD'!W1413,'4. NCCF EUR'!W1413,'5. NCCF GBP'!W1413,'6. NCCF Autres (inclus)'!W1413)</f>
        <v>0</v>
      </c>
      <c r="X1413" s="51"/>
      <c r="Y1413"/>
    </row>
    <row r="1414" spans="1:25" s="79" customFormat="1" ht="12.75" customHeight="1" x14ac:dyDescent="0.25">
      <c r="A1414" s="212"/>
      <c r="B1414" s="295"/>
      <c r="C1414" s="273"/>
      <c r="D1414" s="273"/>
      <c r="E1414" s="273"/>
      <c r="F1414" s="359" t="s">
        <v>309</v>
      </c>
      <c r="G1414" s="394">
        <f>SUM('2. NCCF CAD'!G1414,'3. NCCF USD'!G1414,'4. NCCF EUR'!G1414,'5. NCCF GBP'!G1414,'6. NCCF Autres (inclus)'!G1414)</f>
        <v>0</v>
      </c>
      <c r="H1414" s="395">
        <f>SUM('2. NCCF CAD'!H1414,'3. NCCF USD'!H1414,'4. NCCF EUR'!H1414,'5. NCCF GBP'!H1414,'6. NCCF Autres (inclus)'!H1414)</f>
        <v>0</v>
      </c>
      <c r="I1414" s="389">
        <f>SUM('2. NCCF CAD'!I1414,'3. NCCF USD'!I1414,'4. NCCF EUR'!I1414,'5. NCCF GBP'!I1414,'6. NCCF Autres (inclus)'!I1414)</f>
        <v>0</v>
      </c>
      <c r="J1414" s="389">
        <f>SUM('2. NCCF CAD'!J1414,'3. NCCF USD'!J1414,'4. NCCF EUR'!J1414,'5. NCCF GBP'!J1414,'6. NCCF Autres (inclus)'!J1414)</f>
        <v>0</v>
      </c>
      <c r="K1414" s="390">
        <f>SUM('2. NCCF CAD'!K1414,'3. NCCF USD'!K1414,'4. NCCF EUR'!K1414,'5. NCCF GBP'!K1414,'6. NCCF Autres (inclus)'!K1414)</f>
        <v>0</v>
      </c>
      <c r="L1414" s="388">
        <f>SUM('2. NCCF CAD'!L1414,'3. NCCF USD'!L1414,'4. NCCF EUR'!L1414,'5. NCCF GBP'!L1414,'6. NCCF Autres (inclus)'!L1414)</f>
        <v>0</v>
      </c>
      <c r="M1414" s="396">
        <f>SUM('2. NCCF CAD'!M1414,'3. NCCF USD'!M1414,'4. NCCF EUR'!M1414,'5. NCCF GBP'!M1414,'6. NCCF Autres (inclus)'!M1414)</f>
        <v>0</v>
      </c>
      <c r="N1414" s="392">
        <f>SUM('2. NCCF CAD'!N1414,'3. NCCF USD'!N1414,'4. NCCF EUR'!N1414,'5. NCCF GBP'!N1414,'6. NCCF Autres (inclus)'!N1414)</f>
        <v>0</v>
      </c>
      <c r="O1414" s="392">
        <f>SUM('2. NCCF CAD'!O1414,'3. NCCF USD'!O1414,'4. NCCF EUR'!O1414,'5. NCCF GBP'!O1414,'6. NCCF Autres (inclus)'!O1414)</f>
        <v>0</v>
      </c>
      <c r="P1414" s="392">
        <f>SUM('2. NCCF CAD'!P1414,'3. NCCF USD'!P1414,'4. NCCF EUR'!P1414,'5. NCCF GBP'!P1414,'6. NCCF Autres (inclus)'!P1414)</f>
        <v>0</v>
      </c>
      <c r="Q1414" s="392">
        <f>SUM('2. NCCF CAD'!Q1414,'3. NCCF USD'!Q1414,'4. NCCF EUR'!Q1414,'5. NCCF GBP'!Q1414,'6. NCCF Autres (inclus)'!Q1414)</f>
        <v>0</v>
      </c>
      <c r="R1414" s="392">
        <f>SUM('2. NCCF CAD'!R1414,'3. NCCF USD'!R1414,'4. NCCF EUR'!R1414,'5. NCCF GBP'!R1414,'6. NCCF Autres (inclus)'!R1414)</f>
        <v>0</v>
      </c>
      <c r="S1414" s="392">
        <f>SUM('2. NCCF CAD'!S1414,'3. NCCF USD'!S1414,'4. NCCF EUR'!S1414,'5. NCCF GBP'!S1414,'6. NCCF Autres (inclus)'!S1414)</f>
        <v>0</v>
      </c>
      <c r="T1414" s="392">
        <f>SUM('2. NCCF CAD'!T1414,'3. NCCF USD'!T1414,'4. NCCF EUR'!T1414,'5. NCCF GBP'!T1414,'6. NCCF Autres (inclus)'!T1414)</f>
        <v>0</v>
      </c>
      <c r="U1414" s="392">
        <f>SUM('2. NCCF CAD'!U1414,'3. NCCF USD'!U1414,'4. NCCF EUR'!U1414,'5. NCCF GBP'!U1414,'6. NCCF Autres (inclus)'!U1414)</f>
        <v>0</v>
      </c>
      <c r="V1414" s="399">
        <f>SUM('2. NCCF CAD'!V1414,'3. NCCF USD'!V1414,'4. NCCF EUR'!V1414,'5. NCCF GBP'!V1414,'6. NCCF Autres (inclus)'!V1414)</f>
        <v>0</v>
      </c>
      <c r="W1414" s="409">
        <f>SUM('2. NCCF CAD'!W1414,'3. NCCF USD'!W1414,'4. NCCF EUR'!W1414,'5. NCCF GBP'!W1414,'6. NCCF Autres (inclus)'!W1414)</f>
        <v>0</v>
      </c>
      <c r="X1414" s="51"/>
      <c r="Y1414"/>
    </row>
    <row r="1415" spans="1:25" s="79" customFormat="1" ht="12.75" customHeight="1" x14ac:dyDescent="0.25">
      <c r="A1415" s="212"/>
      <c r="B1415" s="295"/>
      <c r="C1415" s="273"/>
      <c r="D1415" s="273"/>
      <c r="E1415" s="273"/>
      <c r="F1415" s="359" t="s">
        <v>310</v>
      </c>
      <c r="G1415" s="394">
        <f>SUM('2. NCCF CAD'!G1415,'3. NCCF USD'!G1415,'4. NCCF EUR'!G1415,'5. NCCF GBP'!G1415,'6. NCCF Autres (inclus)'!G1415)</f>
        <v>0</v>
      </c>
      <c r="H1415" s="395">
        <f>SUM('2. NCCF CAD'!H1415,'3. NCCF USD'!H1415,'4. NCCF EUR'!H1415,'5. NCCF GBP'!H1415,'6. NCCF Autres (inclus)'!H1415)</f>
        <v>0</v>
      </c>
      <c r="I1415" s="389">
        <f>SUM('2. NCCF CAD'!I1415,'3. NCCF USD'!I1415,'4. NCCF EUR'!I1415,'5. NCCF GBP'!I1415,'6. NCCF Autres (inclus)'!I1415)</f>
        <v>0</v>
      </c>
      <c r="J1415" s="389">
        <f>SUM('2. NCCF CAD'!J1415,'3. NCCF USD'!J1415,'4. NCCF EUR'!J1415,'5. NCCF GBP'!J1415,'6. NCCF Autres (inclus)'!J1415)</f>
        <v>0</v>
      </c>
      <c r="K1415" s="390">
        <f>SUM('2. NCCF CAD'!K1415,'3. NCCF USD'!K1415,'4. NCCF EUR'!K1415,'5. NCCF GBP'!K1415,'6. NCCF Autres (inclus)'!K1415)</f>
        <v>0</v>
      </c>
      <c r="L1415" s="400"/>
      <c r="M1415" s="399"/>
      <c r="N1415" s="399"/>
      <c r="O1415" s="399"/>
      <c r="P1415" s="399"/>
      <c r="Q1415" s="399"/>
      <c r="R1415" s="399"/>
      <c r="S1415" s="399"/>
      <c r="T1415" s="399"/>
      <c r="U1415" s="399"/>
      <c r="V1415" s="420"/>
      <c r="W1415" s="409"/>
      <c r="X1415" s="51"/>
      <c r="Y1415"/>
    </row>
    <row r="1416" spans="1:25" s="79" customFormat="1" ht="12.75" customHeight="1" x14ac:dyDescent="0.25">
      <c r="A1416" s="212"/>
      <c r="B1416" s="295"/>
      <c r="C1416" s="273"/>
      <c r="D1416" s="273"/>
      <c r="E1416" s="273"/>
      <c r="F1416" s="359" t="s">
        <v>311</v>
      </c>
      <c r="G1416" s="394">
        <f>SUM('2. NCCF CAD'!G1416,'3. NCCF USD'!G1416,'4. NCCF EUR'!G1416,'5. NCCF GBP'!G1416,'6. NCCF Autres (inclus)'!G1416)</f>
        <v>0</v>
      </c>
      <c r="H1416" s="395">
        <f>SUM('2. NCCF CAD'!H1416,'3. NCCF USD'!H1416,'4. NCCF EUR'!H1416,'5. NCCF GBP'!H1416,'6. NCCF Autres (inclus)'!H1416)</f>
        <v>0</v>
      </c>
      <c r="I1416" s="389">
        <f>SUM('2. NCCF CAD'!I1416,'3. NCCF USD'!I1416,'4. NCCF EUR'!I1416,'5. NCCF GBP'!I1416,'6. NCCF Autres (inclus)'!I1416)</f>
        <v>0</v>
      </c>
      <c r="J1416" s="389">
        <f>SUM('2. NCCF CAD'!J1416,'3. NCCF USD'!J1416,'4. NCCF EUR'!J1416,'5. NCCF GBP'!J1416,'6. NCCF Autres (inclus)'!J1416)</f>
        <v>0</v>
      </c>
      <c r="K1416" s="390">
        <f>SUM('2. NCCF CAD'!K1416,'3. NCCF USD'!K1416,'4. NCCF EUR'!K1416,'5. NCCF GBP'!K1416,'6. NCCF Autres (inclus)'!K1416)</f>
        <v>0</v>
      </c>
      <c r="L1416" s="388">
        <f>SUM('2. NCCF CAD'!L1416,'3. NCCF USD'!L1416,'4. NCCF EUR'!L1416,'5. NCCF GBP'!L1416,'6. NCCF Autres (inclus)'!L1416)</f>
        <v>0</v>
      </c>
      <c r="M1416" s="396">
        <f>SUM('2. NCCF CAD'!M1416,'3. NCCF USD'!M1416,'4. NCCF EUR'!M1416,'5. NCCF GBP'!M1416,'6. NCCF Autres (inclus)'!M1416)</f>
        <v>0</v>
      </c>
      <c r="N1416" s="392">
        <f>SUM('2. NCCF CAD'!N1416,'3. NCCF USD'!N1416,'4. NCCF EUR'!N1416,'5. NCCF GBP'!N1416,'6. NCCF Autres (inclus)'!N1416)</f>
        <v>0</v>
      </c>
      <c r="O1416" s="392">
        <f>SUM('2. NCCF CAD'!O1416,'3. NCCF USD'!O1416,'4. NCCF EUR'!O1416,'5. NCCF GBP'!O1416,'6. NCCF Autres (inclus)'!O1416)</f>
        <v>0</v>
      </c>
      <c r="P1416" s="392">
        <f>SUM('2. NCCF CAD'!P1416,'3. NCCF USD'!P1416,'4. NCCF EUR'!P1416,'5. NCCF GBP'!P1416,'6. NCCF Autres (inclus)'!P1416)</f>
        <v>0</v>
      </c>
      <c r="Q1416" s="392">
        <f>SUM('2. NCCF CAD'!Q1416,'3. NCCF USD'!Q1416,'4. NCCF EUR'!Q1416,'5. NCCF GBP'!Q1416,'6. NCCF Autres (inclus)'!Q1416)</f>
        <v>0</v>
      </c>
      <c r="R1416" s="392">
        <f>SUM('2. NCCF CAD'!R1416,'3. NCCF USD'!R1416,'4. NCCF EUR'!R1416,'5. NCCF GBP'!R1416,'6. NCCF Autres (inclus)'!R1416)</f>
        <v>0</v>
      </c>
      <c r="S1416" s="392">
        <f>SUM('2. NCCF CAD'!S1416,'3. NCCF USD'!S1416,'4. NCCF EUR'!S1416,'5. NCCF GBP'!S1416,'6. NCCF Autres (inclus)'!S1416)</f>
        <v>0</v>
      </c>
      <c r="T1416" s="392">
        <f>SUM('2. NCCF CAD'!T1416,'3. NCCF USD'!T1416,'4. NCCF EUR'!T1416,'5. NCCF GBP'!T1416,'6. NCCF Autres (inclus)'!T1416)</f>
        <v>0</v>
      </c>
      <c r="U1416" s="392">
        <f>SUM('2. NCCF CAD'!U1416,'3. NCCF USD'!U1416,'4. NCCF EUR'!U1416,'5. NCCF GBP'!U1416,'6. NCCF Autres (inclus)'!U1416)</f>
        <v>0</v>
      </c>
      <c r="V1416" s="399">
        <f>SUM('2. NCCF CAD'!V1416,'3. NCCF USD'!V1416,'4. NCCF EUR'!V1416,'5. NCCF GBP'!V1416,'6. NCCF Autres (inclus)'!V1416)</f>
        <v>0</v>
      </c>
      <c r="W1416" s="409">
        <f>SUM('2. NCCF CAD'!W1416,'3. NCCF USD'!W1416,'4. NCCF EUR'!W1416,'5. NCCF GBP'!W1416,'6. NCCF Autres (inclus)'!W1416)</f>
        <v>0</v>
      </c>
      <c r="X1416" s="51"/>
      <c r="Y1416"/>
    </row>
    <row r="1417" spans="1:25" s="79" customFormat="1" ht="12.75" customHeight="1" x14ac:dyDescent="0.25">
      <c r="A1417" s="212"/>
      <c r="B1417" s="295"/>
      <c r="C1417" s="273"/>
      <c r="D1417" s="273"/>
      <c r="E1417" s="273"/>
      <c r="F1417" s="359" t="s">
        <v>312</v>
      </c>
      <c r="G1417" s="394">
        <f>SUM('2. NCCF CAD'!G1417,'3. NCCF USD'!G1417,'4. NCCF EUR'!G1417,'5. NCCF GBP'!G1417,'6. NCCF Autres (inclus)'!G1417)</f>
        <v>0</v>
      </c>
      <c r="H1417" s="395">
        <f>SUM('2. NCCF CAD'!H1417,'3. NCCF USD'!H1417,'4. NCCF EUR'!H1417,'5. NCCF GBP'!H1417,'6. NCCF Autres (inclus)'!H1417)</f>
        <v>0</v>
      </c>
      <c r="I1417" s="389">
        <f>SUM('2. NCCF CAD'!I1417,'3. NCCF USD'!I1417,'4. NCCF EUR'!I1417,'5. NCCF GBP'!I1417,'6. NCCF Autres (inclus)'!I1417)</f>
        <v>0</v>
      </c>
      <c r="J1417" s="389">
        <f>SUM('2. NCCF CAD'!J1417,'3. NCCF USD'!J1417,'4. NCCF EUR'!J1417,'5. NCCF GBP'!J1417,'6. NCCF Autres (inclus)'!J1417)</f>
        <v>0</v>
      </c>
      <c r="K1417" s="390">
        <f>SUM('2. NCCF CAD'!K1417,'3. NCCF USD'!K1417,'4. NCCF EUR'!K1417,'5. NCCF GBP'!K1417,'6. NCCF Autres (inclus)'!K1417)</f>
        <v>0</v>
      </c>
      <c r="L1417" s="388">
        <f>SUM('2. NCCF CAD'!L1417,'3. NCCF USD'!L1417,'4. NCCF EUR'!L1417,'5. NCCF GBP'!L1417,'6. NCCF Autres (inclus)'!L1417)</f>
        <v>0</v>
      </c>
      <c r="M1417" s="396">
        <f>SUM('2. NCCF CAD'!M1417,'3. NCCF USD'!M1417,'4. NCCF EUR'!M1417,'5. NCCF GBP'!M1417,'6. NCCF Autres (inclus)'!M1417)</f>
        <v>0</v>
      </c>
      <c r="N1417" s="392">
        <f>SUM('2. NCCF CAD'!N1417,'3. NCCF USD'!N1417,'4. NCCF EUR'!N1417,'5. NCCF GBP'!N1417,'6. NCCF Autres (inclus)'!N1417)</f>
        <v>0</v>
      </c>
      <c r="O1417" s="392">
        <f>SUM('2. NCCF CAD'!O1417,'3. NCCF USD'!O1417,'4. NCCF EUR'!O1417,'5. NCCF GBP'!O1417,'6. NCCF Autres (inclus)'!O1417)</f>
        <v>0</v>
      </c>
      <c r="P1417" s="392">
        <f>SUM('2. NCCF CAD'!P1417,'3. NCCF USD'!P1417,'4. NCCF EUR'!P1417,'5. NCCF GBP'!P1417,'6. NCCF Autres (inclus)'!P1417)</f>
        <v>0</v>
      </c>
      <c r="Q1417" s="392">
        <f>SUM('2. NCCF CAD'!Q1417,'3. NCCF USD'!Q1417,'4. NCCF EUR'!Q1417,'5. NCCF GBP'!Q1417,'6. NCCF Autres (inclus)'!Q1417)</f>
        <v>0</v>
      </c>
      <c r="R1417" s="392">
        <f>SUM('2. NCCF CAD'!R1417,'3. NCCF USD'!R1417,'4. NCCF EUR'!R1417,'5. NCCF GBP'!R1417,'6. NCCF Autres (inclus)'!R1417)</f>
        <v>0</v>
      </c>
      <c r="S1417" s="392">
        <f>SUM('2. NCCF CAD'!S1417,'3. NCCF USD'!S1417,'4. NCCF EUR'!S1417,'5. NCCF GBP'!S1417,'6. NCCF Autres (inclus)'!S1417)</f>
        <v>0</v>
      </c>
      <c r="T1417" s="392">
        <f>SUM('2. NCCF CAD'!T1417,'3. NCCF USD'!T1417,'4. NCCF EUR'!T1417,'5. NCCF GBP'!T1417,'6. NCCF Autres (inclus)'!T1417)</f>
        <v>0</v>
      </c>
      <c r="U1417" s="392">
        <f>SUM('2. NCCF CAD'!U1417,'3. NCCF USD'!U1417,'4. NCCF EUR'!U1417,'5. NCCF GBP'!U1417,'6. NCCF Autres (inclus)'!U1417)</f>
        <v>0</v>
      </c>
      <c r="V1417" s="399">
        <f>SUM('2. NCCF CAD'!V1417,'3. NCCF USD'!V1417,'4. NCCF EUR'!V1417,'5. NCCF GBP'!V1417,'6. NCCF Autres (inclus)'!V1417)</f>
        <v>0</v>
      </c>
      <c r="W1417" s="409">
        <f>SUM('2. NCCF CAD'!W1417,'3. NCCF USD'!W1417,'4. NCCF EUR'!W1417,'5. NCCF GBP'!W1417,'6. NCCF Autres (inclus)'!W1417)</f>
        <v>0</v>
      </c>
      <c r="X1417" s="51"/>
      <c r="Y1417"/>
    </row>
    <row r="1418" spans="1:25" s="79" customFormat="1" ht="12.75" customHeight="1" x14ac:dyDescent="0.25">
      <c r="A1418" s="212"/>
      <c r="B1418" s="295"/>
      <c r="C1418" s="273"/>
      <c r="D1418" s="272" t="s">
        <v>313</v>
      </c>
      <c r="E1418" s="272"/>
      <c r="F1418" s="360"/>
      <c r="G1418" s="367">
        <f t="shared" ref="G1418:W1418" si="296">SUBTOTAL(9,G1419:G1420)</f>
        <v>0</v>
      </c>
      <c r="H1418" s="364">
        <f t="shared" si="296"/>
        <v>0</v>
      </c>
      <c r="I1418" s="364">
        <f t="shared" si="296"/>
        <v>0</v>
      </c>
      <c r="J1418" s="364">
        <f t="shared" si="296"/>
        <v>0</v>
      </c>
      <c r="K1418" s="365">
        <f t="shared" si="296"/>
        <v>0</v>
      </c>
      <c r="L1418" s="364">
        <f t="shared" si="296"/>
        <v>0</v>
      </c>
      <c r="M1418" s="31">
        <f t="shared" si="296"/>
        <v>0</v>
      </c>
      <c r="N1418" s="364">
        <f t="shared" si="296"/>
        <v>0</v>
      </c>
      <c r="O1418" s="364">
        <f t="shared" si="296"/>
        <v>0</v>
      </c>
      <c r="P1418" s="364">
        <f t="shared" si="296"/>
        <v>0</v>
      </c>
      <c r="Q1418" s="364">
        <f t="shared" si="296"/>
        <v>0</v>
      </c>
      <c r="R1418" s="364">
        <f t="shared" si="296"/>
        <v>0</v>
      </c>
      <c r="S1418" s="364">
        <f t="shared" si="296"/>
        <v>0</v>
      </c>
      <c r="T1418" s="364">
        <f t="shared" si="296"/>
        <v>0</v>
      </c>
      <c r="U1418" s="364">
        <f t="shared" si="296"/>
        <v>0</v>
      </c>
      <c r="V1418" s="364">
        <f t="shared" si="296"/>
        <v>0</v>
      </c>
      <c r="W1418" s="366">
        <f t="shared" si="296"/>
        <v>0</v>
      </c>
      <c r="X1418" s="51"/>
      <c r="Y1418"/>
    </row>
    <row r="1419" spans="1:25" s="79" customFormat="1" ht="12.75" customHeight="1" x14ac:dyDescent="0.25">
      <c r="A1419" s="212"/>
      <c r="B1419" s="295"/>
      <c r="C1419" s="273"/>
      <c r="D1419" s="273"/>
      <c r="E1419" s="273"/>
      <c r="F1419" s="359" t="s">
        <v>314</v>
      </c>
      <c r="G1419" s="394">
        <f>SUM('2. NCCF CAD'!G1419,'3. NCCF USD'!G1419,'4. NCCF EUR'!G1419,'5. NCCF GBP'!G1419,'6. NCCF Autres (inclus)'!G1419)</f>
        <v>0</v>
      </c>
      <c r="H1419" s="395">
        <f>SUM('2. NCCF CAD'!H1419,'3. NCCF USD'!H1419,'4. NCCF EUR'!H1419,'5. NCCF GBP'!H1419,'6. NCCF Autres (inclus)'!H1419)</f>
        <v>0</v>
      </c>
      <c r="I1419" s="389">
        <f>SUM('2. NCCF CAD'!I1419,'3. NCCF USD'!I1419,'4. NCCF EUR'!I1419,'5. NCCF GBP'!I1419,'6. NCCF Autres (inclus)'!I1419)</f>
        <v>0</v>
      </c>
      <c r="J1419" s="389">
        <f>SUM('2. NCCF CAD'!J1419,'3. NCCF USD'!J1419,'4. NCCF EUR'!J1419,'5. NCCF GBP'!J1419,'6. NCCF Autres (inclus)'!J1419)</f>
        <v>0</v>
      </c>
      <c r="K1419" s="390">
        <f>SUM('2. NCCF CAD'!K1419,'3. NCCF USD'!K1419,'4. NCCF EUR'!K1419,'5. NCCF GBP'!K1419,'6. NCCF Autres (inclus)'!K1419)</f>
        <v>0</v>
      </c>
      <c r="L1419" s="388">
        <f>SUM('2. NCCF CAD'!L1419,'3. NCCF USD'!L1419,'4. NCCF EUR'!L1419,'5. NCCF GBP'!L1419,'6. NCCF Autres (inclus)'!L1419)</f>
        <v>0</v>
      </c>
      <c r="M1419" s="396">
        <f>SUM('2. NCCF CAD'!M1419,'3. NCCF USD'!M1419,'4. NCCF EUR'!M1419,'5. NCCF GBP'!M1419,'6. NCCF Autres (inclus)'!M1419)</f>
        <v>0</v>
      </c>
      <c r="N1419" s="392">
        <f>SUM('2. NCCF CAD'!N1419,'3. NCCF USD'!N1419,'4. NCCF EUR'!N1419,'5. NCCF GBP'!N1419,'6. NCCF Autres (inclus)'!N1419)</f>
        <v>0</v>
      </c>
      <c r="O1419" s="392">
        <f>SUM('2. NCCF CAD'!O1419,'3. NCCF USD'!O1419,'4. NCCF EUR'!O1419,'5. NCCF GBP'!O1419,'6. NCCF Autres (inclus)'!O1419)</f>
        <v>0</v>
      </c>
      <c r="P1419" s="392">
        <f>SUM('2. NCCF CAD'!P1419,'3. NCCF USD'!P1419,'4. NCCF EUR'!P1419,'5. NCCF GBP'!P1419,'6. NCCF Autres (inclus)'!P1419)</f>
        <v>0</v>
      </c>
      <c r="Q1419" s="392">
        <f>SUM('2. NCCF CAD'!Q1419,'3. NCCF USD'!Q1419,'4. NCCF EUR'!Q1419,'5. NCCF GBP'!Q1419,'6. NCCF Autres (inclus)'!Q1419)</f>
        <v>0</v>
      </c>
      <c r="R1419" s="392">
        <f>SUM('2. NCCF CAD'!R1419,'3. NCCF USD'!R1419,'4. NCCF EUR'!R1419,'5. NCCF GBP'!R1419,'6. NCCF Autres (inclus)'!R1419)</f>
        <v>0</v>
      </c>
      <c r="S1419" s="392">
        <f>SUM('2. NCCF CAD'!S1419,'3. NCCF USD'!S1419,'4. NCCF EUR'!S1419,'5. NCCF GBP'!S1419,'6. NCCF Autres (inclus)'!S1419)</f>
        <v>0</v>
      </c>
      <c r="T1419" s="392">
        <f>SUM('2. NCCF CAD'!T1419,'3. NCCF USD'!T1419,'4. NCCF EUR'!T1419,'5. NCCF GBP'!T1419,'6. NCCF Autres (inclus)'!T1419)</f>
        <v>0</v>
      </c>
      <c r="U1419" s="392">
        <f>SUM('2. NCCF CAD'!U1419,'3. NCCF USD'!U1419,'4. NCCF EUR'!U1419,'5. NCCF GBP'!U1419,'6. NCCF Autres (inclus)'!U1419)</f>
        <v>0</v>
      </c>
      <c r="V1419" s="399">
        <f>SUM('2. NCCF CAD'!V1419,'3. NCCF USD'!V1419,'4. NCCF EUR'!V1419,'5. NCCF GBP'!V1419,'6. NCCF Autres (inclus)'!V1419)</f>
        <v>0</v>
      </c>
      <c r="W1419" s="409">
        <f>SUM('2. NCCF CAD'!W1419,'3. NCCF USD'!W1419,'4. NCCF EUR'!W1419,'5. NCCF GBP'!W1419,'6. NCCF Autres (inclus)'!W1419)</f>
        <v>0</v>
      </c>
      <c r="X1419" s="51"/>
      <c r="Y1419"/>
    </row>
    <row r="1420" spans="1:25" s="79" customFormat="1" ht="12.75" customHeight="1" x14ac:dyDescent="0.25">
      <c r="A1420" s="212"/>
      <c r="B1420" s="295"/>
      <c r="C1420" s="273"/>
      <c r="D1420" s="273"/>
      <c r="E1420" s="273"/>
      <c r="F1420" s="359" t="s">
        <v>315</v>
      </c>
      <c r="G1420" s="394">
        <f>SUM('2. NCCF CAD'!G1420,'3. NCCF USD'!G1420,'4. NCCF EUR'!G1420,'5. NCCF GBP'!G1420,'6. NCCF Autres (inclus)'!G1420)</f>
        <v>0</v>
      </c>
      <c r="H1420" s="395">
        <f>SUM('2. NCCF CAD'!H1420,'3. NCCF USD'!H1420,'4. NCCF EUR'!H1420,'5. NCCF GBP'!H1420,'6. NCCF Autres (inclus)'!H1420)</f>
        <v>0</v>
      </c>
      <c r="I1420" s="389">
        <f>SUM('2. NCCF CAD'!I1420,'3. NCCF USD'!I1420,'4. NCCF EUR'!I1420,'5. NCCF GBP'!I1420,'6. NCCF Autres (inclus)'!I1420)</f>
        <v>0</v>
      </c>
      <c r="J1420" s="389">
        <f>SUM('2. NCCF CAD'!J1420,'3. NCCF USD'!J1420,'4. NCCF EUR'!J1420,'5. NCCF GBP'!J1420,'6. NCCF Autres (inclus)'!J1420)</f>
        <v>0</v>
      </c>
      <c r="K1420" s="390">
        <f>SUM('2. NCCF CAD'!K1420,'3. NCCF USD'!K1420,'4. NCCF EUR'!K1420,'5. NCCF GBP'!K1420,'6. NCCF Autres (inclus)'!K1420)</f>
        <v>0</v>
      </c>
      <c r="L1420" s="388">
        <f>SUM('2. NCCF CAD'!L1420,'3. NCCF USD'!L1420,'4. NCCF EUR'!L1420,'5. NCCF GBP'!L1420,'6. NCCF Autres (inclus)'!L1420)</f>
        <v>0</v>
      </c>
      <c r="M1420" s="396">
        <f>SUM('2. NCCF CAD'!M1420,'3. NCCF USD'!M1420,'4. NCCF EUR'!M1420,'5. NCCF GBP'!M1420,'6. NCCF Autres (inclus)'!M1420)</f>
        <v>0</v>
      </c>
      <c r="N1420" s="392">
        <f>SUM('2. NCCF CAD'!N1420,'3. NCCF USD'!N1420,'4. NCCF EUR'!N1420,'5. NCCF GBP'!N1420,'6. NCCF Autres (inclus)'!N1420)</f>
        <v>0</v>
      </c>
      <c r="O1420" s="392">
        <f>SUM('2. NCCF CAD'!O1420,'3. NCCF USD'!O1420,'4. NCCF EUR'!O1420,'5. NCCF GBP'!O1420,'6. NCCF Autres (inclus)'!O1420)</f>
        <v>0</v>
      </c>
      <c r="P1420" s="392">
        <f>SUM('2. NCCF CAD'!P1420,'3. NCCF USD'!P1420,'4. NCCF EUR'!P1420,'5. NCCF GBP'!P1420,'6. NCCF Autres (inclus)'!P1420)</f>
        <v>0</v>
      </c>
      <c r="Q1420" s="392">
        <f>SUM('2. NCCF CAD'!Q1420,'3. NCCF USD'!Q1420,'4. NCCF EUR'!Q1420,'5. NCCF GBP'!Q1420,'6. NCCF Autres (inclus)'!Q1420)</f>
        <v>0</v>
      </c>
      <c r="R1420" s="392">
        <f>SUM('2. NCCF CAD'!R1420,'3. NCCF USD'!R1420,'4. NCCF EUR'!R1420,'5. NCCF GBP'!R1420,'6. NCCF Autres (inclus)'!R1420)</f>
        <v>0</v>
      </c>
      <c r="S1420" s="392">
        <f>SUM('2. NCCF CAD'!S1420,'3. NCCF USD'!S1420,'4. NCCF EUR'!S1420,'5. NCCF GBP'!S1420,'6. NCCF Autres (inclus)'!S1420)</f>
        <v>0</v>
      </c>
      <c r="T1420" s="392">
        <f>SUM('2. NCCF CAD'!T1420,'3. NCCF USD'!T1420,'4. NCCF EUR'!T1420,'5. NCCF GBP'!T1420,'6. NCCF Autres (inclus)'!T1420)</f>
        <v>0</v>
      </c>
      <c r="U1420" s="392">
        <f>SUM('2. NCCF CAD'!U1420,'3. NCCF USD'!U1420,'4. NCCF EUR'!U1420,'5. NCCF GBP'!U1420,'6. NCCF Autres (inclus)'!U1420)</f>
        <v>0</v>
      </c>
      <c r="V1420" s="399">
        <f>SUM('2. NCCF CAD'!V1420,'3. NCCF USD'!V1420,'4. NCCF EUR'!V1420,'5. NCCF GBP'!V1420,'6. NCCF Autres (inclus)'!V1420)</f>
        <v>0</v>
      </c>
      <c r="W1420" s="409">
        <f>SUM('2. NCCF CAD'!W1420,'3. NCCF USD'!W1420,'4. NCCF EUR'!W1420,'5. NCCF GBP'!W1420,'6. NCCF Autres (inclus)'!W1420)</f>
        <v>0</v>
      </c>
      <c r="X1420" s="51"/>
      <c r="Y1420"/>
    </row>
    <row r="1421" spans="1:25" s="79" customFormat="1" ht="12.75" customHeight="1" x14ac:dyDescent="0.25">
      <c r="A1421" s="212"/>
      <c r="B1421" s="295"/>
      <c r="C1421" s="273"/>
      <c r="D1421" s="272" t="s">
        <v>316</v>
      </c>
      <c r="E1421" s="273"/>
      <c r="F1421" s="273"/>
      <c r="G1421" s="367">
        <f t="shared" ref="G1421:W1421" si="297">SUBTOTAL(9,G1422)</f>
        <v>0</v>
      </c>
      <c r="H1421" s="364">
        <f t="shared" si="297"/>
        <v>0</v>
      </c>
      <c r="I1421" s="364">
        <f t="shared" si="297"/>
        <v>0</v>
      </c>
      <c r="J1421" s="364">
        <f t="shared" si="297"/>
        <v>0</v>
      </c>
      <c r="K1421" s="365">
        <f t="shared" si="297"/>
        <v>0</v>
      </c>
      <c r="L1421" s="364">
        <f t="shared" si="297"/>
        <v>0</v>
      </c>
      <c r="M1421" s="31">
        <f t="shared" si="297"/>
        <v>0</v>
      </c>
      <c r="N1421" s="364">
        <f t="shared" si="297"/>
        <v>0</v>
      </c>
      <c r="O1421" s="364">
        <f t="shared" si="297"/>
        <v>0</v>
      </c>
      <c r="P1421" s="364">
        <f t="shared" si="297"/>
        <v>0</v>
      </c>
      <c r="Q1421" s="364">
        <f t="shared" si="297"/>
        <v>0</v>
      </c>
      <c r="R1421" s="364">
        <f t="shared" si="297"/>
        <v>0</v>
      </c>
      <c r="S1421" s="364">
        <f t="shared" si="297"/>
        <v>0</v>
      </c>
      <c r="T1421" s="364">
        <f t="shared" si="297"/>
        <v>0</v>
      </c>
      <c r="U1421" s="364">
        <f t="shared" si="297"/>
        <v>0</v>
      </c>
      <c r="V1421" s="364">
        <f t="shared" si="297"/>
        <v>0</v>
      </c>
      <c r="W1421" s="366">
        <f t="shared" si="297"/>
        <v>0</v>
      </c>
      <c r="X1421" s="51"/>
      <c r="Y1421"/>
    </row>
    <row r="1422" spans="1:25" s="79" customFormat="1" ht="12.75" customHeight="1" x14ac:dyDescent="0.25">
      <c r="A1422" s="212"/>
      <c r="B1422" s="295"/>
      <c r="C1422" s="273"/>
      <c r="D1422" s="273"/>
      <c r="E1422" s="273"/>
      <c r="F1422" s="359" t="s">
        <v>317</v>
      </c>
      <c r="G1422" s="394">
        <f>SUM('2. NCCF CAD'!G1422,'3. NCCF USD'!G1422,'4. NCCF EUR'!G1422,'5. NCCF GBP'!G1422,'6. NCCF Autres (inclus)'!G1422)</f>
        <v>0</v>
      </c>
      <c r="H1422" s="395">
        <f>SUM('2. NCCF CAD'!H1422,'3. NCCF USD'!H1422,'4. NCCF EUR'!H1422,'5. NCCF GBP'!H1422,'6. NCCF Autres (inclus)'!H1422)</f>
        <v>0</v>
      </c>
      <c r="I1422" s="389">
        <f>SUM('2. NCCF CAD'!I1422,'3. NCCF USD'!I1422,'4. NCCF EUR'!I1422,'5. NCCF GBP'!I1422,'6. NCCF Autres (inclus)'!I1422)</f>
        <v>0</v>
      </c>
      <c r="J1422" s="389">
        <f>SUM('2. NCCF CAD'!J1422,'3. NCCF USD'!J1422,'4. NCCF EUR'!J1422,'5. NCCF GBP'!J1422,'6. NCCF Autres (inclus)'!J1422)</f>
        <v>0</v>
      </c>
      <c r="K1422" s="390">
        <f>SUM('2. NCCF CAD'!K1422,'3. NCCF USD'!K1422,'4. NCCF EUR'!K1422,'5. NCCF GBP'!K1422,'6. NCCF Autres (inclus)'!K1422)</f>
        <v>0</v>
      </c>
      <c r="L1422" s="388">
        <f>SUM('2. NCCF CAD'!L1422,'3. NCCF USD'!L1422,'4. NCCF EUR'!L1422,'5. NCCF GBP'!L1422,'6. NCCF Autres (inclus)'!L1422)</f>
        <v>0</v>
      </c>
      <c r="M1422" s="396">
        <f>SUM('2. NCCF CAD'!M1422,'3. NCCF USD'!M1422,'4. NCCF EUR'!M1422,'5. NCCF GBP'!M1422,'6. NCCF Autres (inclus)'!M1422)</f>
        <v>0</v>
      </c>
      <c r="N1422" s="392">
        <f>SUM('2. NCCF CAD'!N1422,'3. NCCF USD'!N1422,'4. NCCF EUR'!N1422,'5. NCCF GBP'!N1422,'6. NCCF Autres (inclus)'!N1422)</f>
        <v>0</v>
      </c>
      <c r="O1422" s="392">
        <f>SUM('2. NCCF CAD'!O1422,'3. NCCF USD'!O1422,'4. NCCF EUR'!O1422,'5. NCCF GBP'!O1422,'6. NCCF Autres (inclus)'!O1422)</f>
        <v>0</v>
      </c>
      <c r="P1422" s="392">
        <f>SUM('2. NCCF CAD'!P1422,'3. NCCF USD'!P1422,'4. NCCF EUR'!P1422,'5. NCCF GBP'!P1422,'6. NCCF Autres (inclus)'!P1422)</f>
        <v>0</v>
      </c>
      <c r="Q1422" s="392">
        <f>SUM('2. NCCF CAD'!Q1422,'3. NCCF USD'!Q1422,'4. NCCF EUR'!Q1422,'5. NCCF GBP'!Q1422,'6. NCCF Autres (inclus)'!Q1422)</f>
        <v>0</v>
      </c>
      <c r="R1422" s="392">
        <f>SUM('2. NCCF CAD'!R1422,'3. NCCF USD'!R1422,'4. NCCF EUR'!R1422,'5. NCCF GBP'!R1422,'6. NCCF Autres (inclus)'!R1422)</f>
        <v>0</v>
      </c>
      <c r="S1422" s="392">
        <f>SUM('2. NCCF CAD'!S1422,'3. NCCF USD'!S1422,'4. NCCF EUR'!S1422,'5. NCCF GBP'!S1422,'6. NCCF Autres (inclus)'!S1422)</f>
        <v>0</v>
      </c>
      <c r="T1422" s="392">
        <f>SUM('2. NCCF CAD'!T1422,'3. NCCF USD'!T1422,'4. NCCF EUR'!T1422,'5. NCCF GBP'!T1422,'6. NCCF Autres (inclus)'!T1422)</f>
        <v>0</v>
      </c>
      <c r="U1422" s="392">
        <f>SUM('2. NCCF CAD'!U1422,'3. NCCF USD'!U1422,'4. NCCF EUR'!U1422,'5. NCCF GBP'!U1422,'6. NCCF Autres (inclus)'!U1422)</f>
        <v>0</v>
      </c>
      <c r="V1422" s="399">
        <f>SUM('2. NCCF CAD'!V1422,'3. NCCF USD'!V1422,'4. NCCF EUR'!V1422,'5. NCCF GBP'!V1422,'6. NCCF Autres (inclus)'!V1422)</f>
        <v>0</v>
      </c>
      <c r="W1422" s="409">
        <f>SUM('2. NCCF CAD'!W1422,'3. NCCF USD'!W1422,'4. NCCF EUR'!W1422,'5. NCCF GBP'!W1422,'6. NCCF Autres (inclus)'!W1422)</f>
        <v>0</v>
      </c>
      <c r="X1422" s="51"/>
      <c r="Y1422"/>
    </row>
    <row r="1423" spans="1:25" outlineLevel="1" x14ac:dyDescent="0.25">
      <c r="A1423" s="212"/>
      <c r="B1423" s="465"/>
      <c r="C1423" s="273"/>
      <c r="D1423" s="272"/>
      <c r="E1423" s="275"/>
      <c r="F1423" s="273"/>
      <c r="G1423" s="367"/>
      <c r="H1423" s="368"/>
      <c r="I1423" s="369"/>
      <c r="J1423" s="369"/>
      <c r="K1423" s="370"/>
      <c r="L1423" s="364"/>
      <c r="M1423" s="364"/>
      <c r="N1423" s="364"/>
      <c r="O1423" s="364"/>
      <c r="P1423" s="364"/>
      <c r="Q1423" s="364"/>
      <c r="R1423" s="364"/>
      <c r="S1423" s="364"/>
      <c r="T1423" s="364"/>
      <c r="U1423" s="364"/>
      <c r="V1423" s="364"/>
      <c r="W1423" s="366"/>
      <c r="Y1423"/>
    </row>
    <row r="1424" spans="1:25" outlineLevel="1" x14ac:dyDescent="0.25">
      <c r="A1424" s="212"/>
      <c r="B1424" s="465"/>
      <c r="C1424" s="272" t="s">
        <v>318</v>
      </c>
      <c r="D1424" s="272"/>
      <c r="E1424" s="275"/>
      <c r="F1424" s="273"/>
      <c r="G1424" s="367">
        <f>SUBTOTAL(9,G1425:G1427)</f>
        <v>0</v>
      </c>
      <c r="H1424" s="368">
        <f t="shared" ref="H1424:W1424" si="298">SUBTOTAL(9,H1425:H1427)</f>
        <v>0</v>
      </c>
      <c r="I1424" s="369">
        <f t="shared" si="298"/>
        <v>0</v>
      </c>
      <c r="J1424" s="369">
        <f t="shared" si="298"/>
        <v>0</v>
      </c>
      <c r="K1424" s="370">
        <f t="shared" si="298"/>
        <v>0</v>
      </c>
      <c r="L1424" s="364">
        <f t="shared" si="298"/>
        <v>0</v>
      </c>
      <c r="M1424" s="364">
        <f t="shared" si="298"/>
        <v>0</v>
      </c>
      <c r="N1424" s="364">
        <f t="shared" si="298"/>
        <v>0</v>
      </c>
      <c r="O1424" s="364">
        <f t="shared" si="298"/>
        <v>0</v>
      </c>
      <c r="P1424" s="364">
        <f t="shared" si="298"/>
        <v>0</v>
      </c>
      <c r="Q1424" s="364">
        <f t="shared" si="298"/>
        <v>0</v>
      </c>
      <c r="R1424" s="364">
        <f t="shared" si="298"/>
        <v>0</v>
      </c>
      <c r="S1424" s="364">
        <f t="shared" si="298"/>
        <v>0</v>
      </c>
      <c r="T1424" s="364">
        <f t="shared" si="298"/>
        <v>0</v>
      </c>
      <c r="U1424" s="364">
        <f t="shared" si="298"/>
        <v>0</v>
      </c>
      <c r="V1424" s="364">
        <f t="shared" si="298"/>
        <v>0</v>
      </c>
      <c r="W1424" s="366">
        <f t="shared" si="298"/>
        <v>0</v>
      </c>
      <c r="Y1424"/>
    </row>
    <row r="1425" spans="1:25" outlineLevel="1" x14ac:dyDescent="0.25">
      <c r="A1425" s="212"/>
      <c r="B1425" s="465"/>
      <c r="C1425" s="273"/>
      <c r="D1425" s="272"/>
      <c r="E1425" s="275"/>
      <c r="F1425" s="359" t="s">
        <v>150</v>
      </c>
      <c r="G1425" s="394">
        <f>SUM('2. NCCF CAD'!G1425,'3. NCCF USD'!G1425,'4. NCCF EUR'!G1425,'5. NCCF GBP'!G1425,'6. NCCF Autres (inclus)'!G1425)</f>
        <v>0</v>
      </c>
      <c r="H1425" s="421">
        <f>SUM('2. NCCF CAD'!H1425,'3. NCCF USD'!H1425,'4. NCCF EUR'!H1425,'5. NCCF GBP'!H1425,'6. NCCF Autres (inclus)'!H1425)</f>
        <v>0</v>
      </c>
      <c r="I1425" s="389">
        <f>SUM('2. NCCF CAD'!I1425,'3. NCCF USD'!I1425,'4. NCCF EUR'!I1425,'5. NCCF GBP'!I1425,'6. NCCF Autres (inclus)'!I1425)</f>
        <v>0</v>
      </c>
      <c r="J1425" s="389">
        <f>SUM('2. NCCF CAD'!J1425,'3. NCCF USD'!J1425,'4. NCCF EUR'!J1425,'5. NCCF GBP'!J1425,'6. NCCF Autres (inclus)'!J1425)</f>
        <v>0</v>
      </c>
      <c r="K1425" s="390">
        <f>SUM('2. NCCF CAD'!K1425,'3. NCCF USD'!K1425,'4. NCCF EUR'!K1425,'5. NCCF GBP'!K1425,'6. NCCF Autres (inclus)'!K1425)</f>
        <v>0</v>
      </c>
      <c r="L1425" s="388">
        <f>SUM('2. NCCF CAD'!L1425,'3. NCCF USD'!L1425,'4. NCCF EUR'!L1425,'5. NCCF GBP'!L1425,'6. NCCF Autres (inclus)'!L1425)</f>
        <v>0</v>
      </c>
      <c r="M1425" s="396">
        <f>SUM('2. NCCF CAD'!M1425,'3. NCCF USD'!M1425,'4. NCCF EUR'!M1425,'5. NCCF GBP'!M1425,'6. NCCF Autres (inclus)'!M1425)</f>
        <v>0</v>
      </c>
      <c r="N1425" s="392">
        <f>SUM('2. NCCF CAD'!N1425,'3. NCCF USD'!N1425,'4. NCCF EUR'!N1425,'5. NCCF GBP'!N1425,'6. NCCF Autres (inclus)'!N1425)</f>
        <v>0</v>
      </c>
      <c r="O1425" s="392">
        <f>SUM('2. NCCF CAD'!O1425,'3. NCCF USD'!O1425,'4. NCCF EUR'!O1425,'5. NCCF GBP'!O1425,'6. NCCF Autres (inclus)'!O1425)</f>
        <v>0</v>
      </c>
      <c r="P1425" s="392">
        <f>SUM('2. NCCF CAD'!P1425,'3. NCCF USD'!P1425,'4. NCCF EUR'!P1425,'5. NCCF GBP'!P1425,'6. NCCF Autres (inclus)'!P1425)</f>
        <v>0</v>
      </c>
      <c r="Q1425" s="392">
        <f>SUM('2. NCCF CAD'!Q1425,'3. NCCF USD'!Q1425,'4. NCCF EUR'!Q1425,'5. NCCF GBP'!Q1425,'6. NCCF Autres (inclus)'!Q1425)</f>
        <v>0</v>
      </c>
      <c r="R1425" s="392">
        <f>SUM('2. NCCF CAD'!R1425,'3. NCCF USD'!R1425,'4. NCCF EUR'!R1425,'5. NCCF GBP'!R1425,'6. NCCF Autres (inclus)'!R1425)</f>
        <v>0</v>
      </c>
      <c r="S1425" s="392">
        <f>SUM('2. NCCF CAD'!S1425,'3. NCCF USD'!S1425,'4. NCCF EUR'!S1425,'5. NCCF GBP'!S1425,'6. NCCF Autres (inclus)'!S1425)</f>
        <v>0</v>
      </c>
      <c r="T1425" s="392">
        <f>SUM('2. NCCF CAD'!T1425,'3. NCCF USD'!T1425,'4. NCCF EUR'!T1425,'5. NCCF GBP'!T1425,'6. NCCF Autres (inclus)'!T1425)</f>
        <v>0</v>
      </c>
      <c r="U1425" s="392">
        <f>SUM('2. NCCF CAD'!U1425,'3. NCCF USD'!U1425,'4. NCCF EUR'!U1425,'5. NCCF GBP'!U1425,'6. NCCF Autres (inclus)'!U1425)</f>
        <v>0</v>
      </c>
      <c r="V1425" s="399">
        <f>SUM('2. NCCF CAD'!V1425,'3. NCCF USD'!V1425,'4. NCCF EUR'!V1425,'5. NCCF GBP'!V1425,'6. NCCF Autres (inclus)'!V1425)</f>
        <v>0</v>
      </c>
      <c r="W1425" s="409">
        <f>SUM('2. NCCF CAD'!W1425,'3. NCCF USD'!W1425,'4. NCCF EUR'!W1425,'5. NCCF GBP'!W1425,'6. NCCF Autres (inclus)'!W1425)</f>
        <v>0</v>
      </c>
      <c r="Y1425"/>
    </row>
    <row r="1426" spans="1:25" outlineLevel="1" x14ac:dyDescent="0.25">
      <c r="A1426" s="212"/>
      <c r="B1426" s="465"/>
      <c r="C1426" s="273"/>
      <c r="D1426" s="272"/>
      <c r="E1426" s="275"/>
      <c r="F1426" s="359" t="s">
        <v>151</v>
      </c>
      <c r="G1426" s="394">
        <f>SUM('2. NCCF CAD'!G1426,'3. NCCF USD'!G1426,'4. NCCF EUR'!G1426,'5. NCCF GBP'!G1426,'6. NCCF Autres (inclus)'!G1426)</f>
        <v>0</v>
      </c>
      <c r="H1426" s="421">
        <f>SUM('2. NCCF CAD'!H1426,'3. NCCF USD'!H1426,'4. NCCF EUR'!H1426,'5. NCCF GBP'!H1426,'6. NCCF Autres (inclus)'!H1426)</f>
        <v>0</v>
      </c>
      <c r="I1426" s="389">
        <f>SUM('2. NCCF CAD'!I1426,'3. NCCF USD'!I1426,'4. NCCF EUR'!I1426,'5. NCCF GBP'!I1426,'6. NCCF Autres (inclus)'!I1426)</f>
        <v>0</v>
      </c>
      <c r="J1426" s="389">
        <f>SUM('2. NCCF CAD'!J1426,'3. NCCF USD'!J1426,'4. NCCF EUR'!J1426,'5. NCCF GBP'!J1426,'6. NCCF Autres (inclus)'!J1426)</f>
        <v>0</v>
      </c>
      <c r="K1426" s="390">
        <f>SUM('2. NCCF CAD'!K1426,'3. NCCF USD'!K1426,'4. NCCF EUR'!K1426,'5. NCCF GBP'!K1426,'6. NCCF Autres (inclus)'!K1426)</f>
        <v>0</v>
      </c>
      <c r="L1426" s="388">
        <f>SUM('2. NCCF CAD'!L1426,'3. NCCF USD'!L1426,'4. NCCF EUR'!L1426,'5. NCCF GBP'!L1426,'6. NCCF Autres (inclus)'!L1426)</f>
        <v>0</v>
      </c>
      <c r="M1426" s="396">
        <f>SUM('2. NCCF CAD'!M1426,'3. NCCF USD'!M1426,'4. NCCF EUR'!M1426,'5. NCCF GBP'!M1426,'6. NCCF Autres (inclus)'!M1426)</f>
        <v>0</v>
      </c>
      <c r="N1426" s="392">
        <f>SUM('2. NCCF CAD'!N1426,'3. NCCF USD'!N1426,'4. NCCF EUR'!N1426,'5. NCCF GBP'!N1426,'6. NCCF Autres (inclus)'!N1426)</f>
        <v>0</v>
      </c>
      <c r="O1426" s="392">
        <f>SUM('2. NCCF CAD'!O1426,'3. NCCF USD'!O1426,'4. NCCF EUR'!O1426,'5. NCCF GBP'!O1426,'6. NCCF Autres (inclus)'!O1426)</f>
        <v>0</v>
      </c>
      <c r="P1426" s="392">
        <f>SUM('2. NCCF CAD'!P1426,'3. NCCF USD'!P1426,'4. NCCF EUR'!P1426,'5. NCCF GBP'!P1426,'6. NCCF Autres (inclus)'!P1426)</f>
        <v>0</v>
      </c>
      <c r="Q1426" s="392">
        <f>SUM('2. NCCF CAD'!Q1426,'3. NCCF USD'!Q1426,'4. NCCF EUR'!Q1426,'5. NCCF GBP'!Q1426,'6. NCCF Autres (inclus)'!Q1426)</f>
        <v>0</v>
      </c>
      <c r="R1426" s="392">
        <f>SUM('2. NCCF CAD'!R1426,'3. NCCF USD'!R1426,'4. NCCF EUR'!R1426,'5. NCCF GBP'!R1426,'6. NCCF Autres (inclus)'!R1426)</f>
        <v>0</v>
      </c>
      <c r="S1426" s="392">
        <f>SUM('2. NCCF CAD'!S1426,'3. NCCF USD'!S1426,'4. NCCF EUR'!S1426,'5. NCCF GBP'!S1426,'6. NCCF Autres (inclus)'!S1426)</f>
        <v>0</v>
      </c>
      <c r="T1426" s="392">
        <f>SUM('2. NCCF CAD'!T1426,'3. NCCF USD'!T1426,'4. NCCF EUR'!T1426,'5. NCCF GBP'!T1426,'6. NCCF Autres (inclus)'!T1426)</f>
        <v>0</v>
      </c>
      <c r="U1426" s="392">
        <f>SUM('2. NCCF CAD'!U1426,'3. NCCF USD'!U1426,'4. NCCF EUR'!U1426,'5. NCCF GBP'!U1426,'6. NCCF Autres (inclus)'!U1426)</f>
        <v>0</v>
      </c>
      <c r="V1426" s="399">
        <f>SUM('2. NCCF CAD'!V1426,'3. NCCF USD'!V1426,'4. NCCF EUR'!V1426,'5. NCCF GBP'!V1426,'6. NCCF Autres (inclus)'!V1426)</f>
        <v>0</v>
      </c>
      <c r="W1426" s="409">
        <f>SUM('2. NCCF CAD'!W1426,'3. NCCF USD'!W1426,'4. NCCF EUR'!W1426,'5. NCCF GBP'!W1426,'6. NCCF Autres (inclus)'!W1426)</f>
        <v>0</v>
      </c>
      <c r="Y1426"/>
    </row>
    <row r="1427" spans="1:25" outlineLevel="1" x14ac:dyDescent="0.25">
      <c r="A1427" s="212"/>
      <c r="B1427" s="465"/>
      <c r="C1427" s="273"/>
      <c r="D1427" s="272"/>
      <c r="E1427" s="275"/>
      <c r="F1427" s="359" t="s">
        <v>152</v>
      </c>
      <c r="G1427" s="394">
        <f>SUM('2. NCCF CAD'!G1427,'3. NCCF USD'!G1427,'4. NCCF EUR'!G1427,'5. NCCF GBP'!G1427,'6. NCCF Autres (inclus)'!G1427)</f>
        <v>0</v>
      </c>
      <c r="H1427" s="421">
        <f>SUM('2. NCCF CAD'!H1427,'3. NCCF USD'!H1427,'4. NCCF EUR'!H1427,'5. NCCF GBP'!H1427,'6. NCCF Autres (inclus)'!H1427)</f>
        <v>0</v>
      </c>
      <c r="I1427" s="389">
        <f>SUM('2. NCCF CAD'!I1427,'3. NCCF USD'!I1427,'4. NCCF EUR'!I1427,'5. NCCF GBP'!I1427,'6. NCCF Autres (inclus)'!I1427)</f>
        <v>0</v>
      </c>
      <c r="J1427" s="389">
        <f>SUM('2. NCCF CAD'!J1427,'3. NCCF USD'!J1427,'4. NCCF EUR'!J1427,'5. NCCF GBP'!J1427,'6. NCCF Autres (inclus)'!J1427)</f>
        <v>0</v>
      </c>
      <c r="K1427" s="390">
        <f>SUM('2. NCCF CAD'!K1427,'3. NCCF USD'!K1427,'4. NCCF EUR'!K1427,'5. NCCF GBP'!K1427,'6. NCCF Autres (inclus)'!K1427)</f>
        <v>0</v>
      </c>
      <c r="L1427" s="388">
        <f>SUM('2. NCCF CAD'!L1427,'3. NCCF USD'!L1427,'4. NCCF EUR'!L1427,'5. NCCF GBP'!L1427,'6. NCCF Autres (inclus)'!L1427)</f>
        <v>0</v>
      </c>
      <c r="M1427" s="396">
        <f>SUM('2. NCCF CAD'!M1427,'3. NCCF USD'!M1427,'4. NCCF EUR'!M1427,'5. NCCF GBP'!M1427,'6. NCCF Autres (inclus)'!M1427)</f>
        <v>0</v>
      </c>
      <c r="N1427" s="392">
        <f>SUM('2. NCCF CAD'!N1427,'3. NCCF USD'!N1427,'4. NCCF EUR'!N1427,'5. NCCF GBP'!N1427,'6. NCCF Autres (inclus)'!N1427)</f>
        <v>0</v>
      </c>
      <c r="O1427" s="392">
        <f>SUM('2. NCCF CAD'!O1427,'3. NCCF USD'!O1427,'4. NCCF EUR'!O1427,'5. NCCF GBP'!O1427,'6. NCCF Autres (inclus)'!O1427)</f>
        <v>0</v>
      </c>
      <c r="P1427" s="392">
        <f>SUM('2. NCCF CAD'!P1427,'3. NCCF USD'!P1427,'4. NCCF EUR'!P1427,'5. NCCF GBP'!P1427,'6. NCCF Autres (inclus)'!P1427)</f>
        <v>0</v>
      </c>
      <c r="Q1427" s="392">
        <f>SUM('2. NCCF CAD'!Q1427,'3. NCCF USD'!Q1427,'4. NCCF EUR'!Q1427,'5. NCCF GBP'!Q1427,'6. NCCF Autres (inclus)'!Q1427)</f>
        <v>0</v>
      </c>
      <c r="R1427" s="392">
        <f>SUM('2. NCCF CAD'!R1427,'3. NCCF USD'!R1427,'4. NCCF EUR'!R1427,'5. NCCF GBP'!R1427,'6. NCCF Autres (inclus)'!R1427)</f>
        <v>0</v>
      </c>
      <c r="S1427" s="392">
        <f>SUM('2. NCCF CAD'!S1427,'3. NCCF USD'!S1427,'4. NCCF EUR'!S1427,'5. NCCF GBP'!S1427,'6. NCCF Autres (inclus)'!S1427)</f>
        <v>0</v>
      </c>
      <c r="T1427" s="392">
        <f>SUM('2. NCCF CAD'!T1427,'3. NCCF USD'!T1427,'4. NCCF EUR'!T1427,'5. NCCF GBP'!T1427,'6. NCCF Autres (inclus)'!T1427)</f>
        <v>0</v>
      </c>
      <c r="U1427" s="392">
        <f>SUM('2. NCCF CAD'!U1427,'3. NCCF USD'!U1427,'4. NCCF EUR'!U1427,'5. NCCF GBP'!U1427,'6. NCCF Autres (inclus)'!U1427)</f>
        <v>0</v>
      </c>
      <c r="V1427" s="399">
        <f>SUM('2. NCCF CAD'!V1427,'3. NCCF USD'!V1427,'4. NCCF EUR'!V1427,'5. NCCF GBP'!V1427,'6. NCCF Autres (inclus)'!V1427)</f>
        <v>0</v>
      </c>
      <c r="W1427" s="409">
        <f>SUM('2. NCCF CAD'!W1427,'3. NCCF USD'!W1427,'4. NCCF EUR'!W1427,'5. NCCF GBP'!W1427,'6. NCCF Autres (inclus)'!W1427)</f>
        <v>0</v>
      </c>
      <c r="Y1427"/>
    </row>
    <row r="1428" spans="1:25" ht="12.75" customHeight="1" x14ac:dyDescent="0.25">
      <c r="A1428" s="212"/>
      <c r="B1428" s="295"/>
      <c r="C1428" s="273"/>
      <c r="D1428" s="273"/>
      <c r="E1428" s="273"/>
      <c r="F1428" s="273"/>
      <c r="G1428" s="394"/>
      <c r="H1428" s="364"/>
      <c r="I1428" s="364"/>
      <c r="J1428" s="364"/>
      <c r="K1428" s="381"/>
      <c r="L1428" s="364"/>
      <c r="M1428" s="31"/>
      <c r="N1428" s="364"/>
      <c r="O1428" s="364"/>
      <c r="P1428" s="364"/>
      <c r="Q1428" s="364"/>
      <c r="R1428" s="364"/>
      <c r="S1428" s="364"/>
      <c r="T1428" s="364"/>
      <c r="U1428" s="364"/>
      <c r="V1428" s="380"/>
      <c r="W1428" s="366"/>
      <c r="Y1428"/>
    </row>
    <row r="1429" spans="1:25" ht="16.2" thickBot="1" x14ac:dyDescent="0.3">
      <c r="A1429" s="212"/>
      <c r="B1429" s="279" t="s">
        <v>319</v>
      </c>
      <c r="C1429" s="483"/>
      <c r="D1429" s="483"/>
      <c r="E1429" s="483"/>
      <c r="F1429" s="483"/>
      <c r="G1429" s="372">
        <f t="shared" ref="G1429:W1429" si="299">SUBTOTAL(9,G1381:G1428)</f>
        <v>0</v>
      </c>
      <c r="H1429" s="382">
        <f t="shared" si="299"/>
        <v>0</v>
      </c>
      <c r="I1429" s="383">
        <f t="shared" si="299"/>
        <v>0</v>
      </c>
      <c r="J1429" s="383">
        <f t="shared" si="299"/>
        <v>0</v>
      </c>
      <c r="K1429" s="384">
        <f t="shared" si="299"/>
        <v>0</v>
      </c>
      <c r="L1429" s="385">
        <f t="shared" si="299"/>
        <v>0</v>
      </c>
      <c r="M1429" s="386">
        <f t="shared" si="299"/>
        <v>0</v>
      </c>
      <c r="N1429" s="387">
        <f t="shared" si="299"/>
        <v>0</v>
      </c>
      <c r="O1429" s="387">
        <f t="shared" si="299"/>
        <v>0</v>
      </c>
      <c r="P1429" s="387">
        <f t="shared" si="299"/>
        <v>0</v>
      </c>
      <c r="Q1429" s="387">
        <f t="shared" si="299"/>
        <v>0</v>
      </c>
      <c r="R1429" s="387">
        <f t="shared" si="299"/>
        <v>0</v>
      </c>
      <c r="S1429" s="387">
        <f t="shared" si="299"/>
        <v>0</v>
      </c>
      <c r="T1429" s="387">
        <f t="shared" si="299"/>
        <v>0</v>
      </c>
      <c r="U1429" s="387">
        <f t="shared" si="299"/>
        <v>0</v>
      </c>
      <c r="V1429" s="374">
        <f t="shared" si="299"/>
        <v>0</v>
      </c>
      <c r="W1429" s="376">
        <f t="shared" si="299"/>
        <v>0</v>
      </c>
      <c r="Y1429"/>
    </row>
    <row r="1430" spans="1:25" ht="13.8" thickBot="1" x14ac:dyDescent="0.3">
      <c r="A1430" s="212"/>
      <c r="B1430" s="51"/>
      <c r="G1430" s="493"/>
      <c r="H1430" s="493"/>
      <c r="I1430" s="493"/>
      <c r="J1430" s="493"/>
      <c r="K1430" s="493"/>
      <c r="L1430" s="493"/>
      <c r="M1430" s="42"/>
      <c r="N1430" s="493"/>
      <c r="O1430" s="493"/>
      <c r="P1430" s="493"/>
      <c r="Q1430" s="493"/>
      <c r="R1430" s="493"/>
      <c r="S1430" s="493"/>
      <c r="T1430" s="493"/>
      <c r="U1430" s="493"/>
      <c r="V1430" s="493"/>
      <c r="W1430" s="493"/>
      <c r="Y1430"/>
    </row>
    <row r="1431" spans="1:25" s="79" customFormat="1" ht="16.2" thickBot="1" x14ac:dyDescent="0.3">
      <c r="A1431" s="212"/>
      <c r="B1431" s="433" t="s">
        <v>320</v>
      </c>
      <c r="C1431" s="475"/>
      <c r="D1431" s="475"/>
      <c r="E1431" s="475"/>
      <c r="F1431" s="475"/>
      <c r="G1431" s="494"/>
      <c r="H1431" s="494"/>
      <c r="I1431" s="494"/>
      <c r="J1431" s="494"/>
      <c r="K1431" s="494"/>
      <c r="L1431" s="494"/>
      <c r="M1431" s="494"/>
      <c r="N1431" s="494"/>
      <c r="O1431" s="494"/>
      <c r="P1431" s="494"/>
      <c r="Q1431" s="494"/>
      <c r="R1431" s="494"/>
      <c r="S1431" s="494"/>
      <c r="T1431" s="494"/>
      <c r="U1431" s="494"/>
      <c r="V1431" s="494"/>
      <c r="W1431" s="495"/>
      <c r="X1431" s="51"/>
      <c r="Y1431"/>
    </row>
    <row r="1432" spans="1:25" x14ac:dyDescent="0.25">
      <c r="A1432" s="212"/>
      <c r="B1432" s="295"/>
      <c r="C1432" s="272" t="s">
        <v>321</v>
      </c>
      <c r="D1432" s="273"/>
      <c r="E1432" s="273"/>
      <c r="F1432" s="273"/>
      <c r="G1432" s="40"/>
      <c r="H1432" s="33"/>
      <c r="I1432" s="33"/>
      <c r="J1432" s="33"/>
      <c r="K1432" s="33"/>
      <c r="L1432" s="34"/>
      <c r="M1432" s="33"/>
      <c r="N1432" s="33"/>
      <c r="O1432" s="33"/>
      <c r="P1432" s="33"/>
      <c r="Q1432" s="33"/>
      <c r="R1432" s="33"/>
      <c r="S1432" s="33"/>
      <c r="T1432" s="33"/>
      <c r="U1432" s="33"/>
      <c r="V1432" s="35"/>
      <c r="W1432" s="35"/>
      <c r="Y1432"/>
    </row>
    <row r="1433" spans="1:25" x14ac:dyDescent="0.25">
      <c r="A1433" s="212"/>
      <c r="B1433" s="465"/>
      <c r="C1433" s="272"/>
      <c r="D1433" s="276" t="s">
        <v>20</v>
      </c>
      <c r="E1433" s="273"/>
      <c r="F1433" s="273"/>
      <c r="G1433" s="367"/>
      <c r="H1433" s="368"/>
      <c r="I1433" s="369"/>
      <c r="J1433" s="369"/>
      <c r="K1433" s="369"/>
      <c r="L1433" s="363"/>
      <c r="M1433" s="364"/>
      <c r="N1433" s="364"/>
      <c r="O1433" s="364"/>
      <c r="P1433" s="364"/>
      <c r="Q1433" s="364"/>
      <c r="R1433" s="364"/>
      <c r="S1433" s="364"/>
      <c r="T1433" s="364"/>
      <c r="U1433" s="364"/>
      <c r="V1433" s="365"/>
      <c r="W1433" s="365"/>
      <c r="Y1433"/>
    </row>
    <row r="1434" spans="1:25" x14ac:dyDescent="0.25">
      <c r="A1434" s="212"/>
      <c r="B1434" s="465"/>
      <c r="C1434" s="272"/>
      <c r="D1434" s="272"/>
      <c r="E1434" s="273" t="s">
        <v>21</v>
      </c>
      <c r="F1434" s="273"/>
      <c r="G1434" s="367">
        <f t="shared" ref="G1434:W1434" si="300">SUBTOTAL(9,G1435:G1438)</f>
        <v>0</v>
      </c>
      <c r="H1434" s="368">
        <f t="shared" si="300"/>
        <v>0</v>
      </c>
      <c r="I1434" s="369">
        <f t="shared" si="300"/>
        <v>0</v>
      </c>
      <c r="J1434" s="369">
        <f t="shared" si="300"/>
        <v>0</v>
      </c>
      <c r="K1434" s="370">
        <f t="shared" si="300"/>
        <v>0</v>
      </c>
      <c r="L1434" s="364">
        <f t="shared" si="300"/>
        <v>0</v>
      </c>
      <c r="M1434" s="364">
        <f t="shared" si="300"/>
        <v>0</v>
      </c>
      <c r="N1434" s="364">
        <f t="shared" si="300"/>
        <v>0</v>
      </c>
      <c r="O1434" s="364">
        <f t="shared" si="300"/>
        <v>0</v>
      </c>
      <c r="P1434" s="364">
        <f t="shared" si="300"/>
        <v>0</v>
      </c>
      <c r="Q1434" s="364">
        <f t="shared" si="300"/>
        <v>0</v>
      </c>
      <c r="R1434" s="364">
        <f t="shared" si="300"/>
        <v>0</v>
      </c>
      <c r="S1434" s="364">
        <f t="shared" si="300"/>
        <v>0</v>
      </c>
      <c r="T1434" s="364">
        <f t="shared" si="300"/>
        <v>0</v>
      </c>
      <c r="U1434" s="364">
        <f t="shared" si="300"/>
        <v>0</v>
      </c>
      <c r="V1434" s="364">
        <f t="shared" si="300"/>
        <v>0</v>
      </c>
      <c r="W1434" s="366">
        <f t="shared" si="300"/>
        <v>0</v>
      </c>
      <c r="Y1434"/>
    </row>
    <row r="1435" spans="1:25" outlineLevel="1" x14ac:dyDescent="0.25">
      <c r="A1435" s="212"/>
      <c r="B1435" s="465"/>
      <c r="C1435" s="272"/>
      <c r="D1435" s="272"/>
      <c r="E1435" s="273"/>
      <c r="F1435" s="274" t="s">
        <v>22</v>
      </c>
      <c r="G1435" s="394">
        <f>SUM('2. NCCF CAD'!G1435,'3. NCCF USD'!G1435,'4. NCCF EUR'!G1435,'5. NCCF GBP'!G1435,'6. NCCF Autres (inclus)'!G1435)</f>
        <v>0</v>
      </c>
      <c r="H1435" s="421">
        <f>SUM('2. NCCF CAD'!H1435,'3. NCCF USD'!H1435,'4. NCCF EUR'!H1435,'5. NCCF GBP'!H1435,'6. NCCF Autres (inclus)'!H1435)</f>
        <v>0</v>
      </c>
      <c r="I1435" s="389">
        <f>SUM('2. NCCF CAD'!I1435,'3. NCCF USD'!I1435,'4. NCCF EUR'!I1435,'5. NCCF GBP'!I1435,'6. NCCF Autres (inclus)'!I1435)</f>
        <v>0</v>
      </c>
      <c r="J1435" s="389">
        <f>SUM('2. NCCF CAD'!J1435,'3. NCCF USD'!J1435,'4. NCCF EUR'!J1435,'5. NCCF GBP'!J1435,'6. NCCF Autres (inclus)'!J1435)</f>
        <v>0</v>
      </c>
      <c r="K1435" s="436">
        <f>SUM('2. NCCF CAD'!K1435,'3. NCCF USD'!K1435,'4. NCCF EUR'!K1435,'5. NCCF GBP'!K1435,'6. NCCF Autres (inclus)'!K1435)</f>
        <v>0</v>
      </c>
      <c r="L1435" s="391">
        <f>SUM('2. NCCF CAD'!L1435,'3. NCCF USD'!L1435,'4. NCCF EUR'!L1435,'5. NCCF GBP'!L1435,'6. NCCF Autres (inclus)'!L1435)</f>
        <v>0</v>
      </c>
      <c r="M1435" s="396">
        <f>SUM('2. NCCF CAD'!M1435,'3. NCCF USD'!M1435,'4. NCCF EUR'!M1435,'5. NCCF GBP'!M1435,'6. NCCF Autres (inclus)'!M1435)</f>
        <v>0</v>
      </c>
      <c r="N1435" s="392">
        <f>SUM('2. NCCF CAD'!N1435,'3. NCCF USD'!N1435,'4. NCCF EUR'!N1435,'5. NCCF GBP'!N1435,'6. NCCF Autres (inclus)'!N1435)</f>
        <v>0</v>
      </c>
      <c r="O1435" s="392">
        <f>SUM('2. NCCF CAD'!O1435,'3. NCCF USD'!O1435,'4. NCCF EUR'!O1435,'5. NCCF GBP'!O1435,'6. NCCF Autres (inclus)'!O1435)</f>
        <v>0</v>
      </c>
      <c r="P1435" s="392">
        <f>SUM('2. NCCF CAD'!P1435,'3. NCCF USD'!P1435,'4. NCCF EUR'!P1435,'5. NCCF GBP'!P1435,'6. NCCF Autres (inclus)'!P1435)</f>
        <v>0</v>
      </c>
      <c r="Q1435" s="392">
        <f>SUM('2. NCCF CAD'!Q1435,'3. NCCF USD'!Q1435,'4. NCCF EUR'!Q1435,'5. NCCF GBP'!Q1435,'6. NCCF Autres (inclus)'!Q1435)</f>
        <v>0</v>
      </c>
      <c r="R1435" s="392">
        <f>SUM('2. NCCF CAD'!R1435,'3. NCCF USD'!R1435,'4. NCCF EUR'!R1435,'5. NCCF GBP'!R1435,'6. NCCF Autres (inclus)'!R1435)</f>
        <v>0</v>
      </c>
      <c r="S1435" s="392">
        <f>SUM('2. NCCF CAD'!S1435,'3. NCCF USD'!S1435,'4. NCCF EUR'!S1435,'5. NCCF GBP'!S1435,'6. NCCF Autres (inclus)'!S1435)</f>
        <v>0</v>
      </c>
      <c r="T1435" s="388">
        <f>SUM('2. NCCF CAD'!T1435,'3. NCCF USD'!T1435,'4. NCCF EUR'!T1435,'5. NCCF GBP'!T1435,'6. NCCF Autres (inclus)'!T1435)</f>
        <v>0</v>
      </c>
      <c r="U1435" s="392">
        <f>SUM('2. NCCF CAD'!U1435,'3. NCCF USD'!U1435,'4. NCCF EUR'!U1435,'5. NCCF GBP'!U1435,'6. NCCF Autres (inclus)'!U1435)</f>
        <v>0</v>
      </c>
      <c r="V1435" s="393">
        <f>SUM('2. NCCF CAD'!V1435,'3. NCCF USD'!V1435,'4. NCCF EUR'!V1435,'5. NCCF GBP'!V1435,'6. NCCF Autres (inclus)'!V1435)</f>
        <v>0</v>
      </c>
      <c r="W1435" s="37">
        <f>SUM('2. NCCF CAD'!W1435,'3. NCCF USD'!W1435,'4. NCCF EUR'!W1435,'5. NCCF GBP'!W1435,'6. NCCF Autres (inclus)'!W1435)</f>
        <v>0</v>
      </c>
      <c r="Y1435"/>
    </row>
    <row r="1436" spans="1:25" outlineLevel="1" x14ac:dyDescent="0.25">
      <c r="A1436" s="212"/>
      <c r="B1436" s="465"/>
      <c r="C1436" s="272"/>
      <c r="D1436" s="272"/>
      <c r="E1436" s="273"/>
      <c r="F1436" s="274" t="s">
        <v>23</v>
      </c>
      <c r="G1436" s="394">
        <f>SUM('2. NCCF CAD'!G1436,'3. NCCF USD'!G1436,'4. NCCF EUR'!G1436,'5. NCCF GBP'!G1436,'6. NCCF Autres (inclus)'!G1436)</f>
        <v>0</v>
      </c>
      <c r="H1436" s="421">
        <f>SUM('2. NCCF CAD'!H1436,'3. NCCF USD'!H1436,'4. NCCF EUR'!H1436,'5. NCCF GBP'!H1436,'6. NCCF Autres (inclus)'!H1436)</f>
        <v>0</v>
      </c>
      <c r="I1436" s="389">
        <f>SUM('2. NCCF CAD'!I1436,'3. NCCF USD'!I1436,'4. NCCF EUR'!I1436,'5. NCCF GBP'!I1436,'6. NCCF Autres (inclus)'!I1436)</f>
        <v>0</v>
      </c>
      <c r="J1436" s="389">
        <f>SUM('2. NCCF CAD'!J1436,'3. NCCF USD'!J1436,'4. NCCF EUR'!J1436,'5. NCCF GBP'!J1436,'6. NCCF Autres (inclus)'!J1436)</f>
        <v>0</v>
      </c>
      <c r="K1436" s="436">
        <f>SUM('2. NCCF CAD'!K1436,'3. NCCF USD'!K1436,'4. NCCF EUR'!K1436,'5. NCCF GBP'!K1436,'6. NCCF Autres (inclus)'!K1436)</f>
        <v>0</v>
      </c>
      <c r="L1436" s="391">
        <f>SUM('2. NCCF CAD'!L1436,'3. NCCF USD'!L1436,'4. NCCF EUR'!L1436,'5. NCCF GBP'!L1436,'6. NCCF Autres (inclus)'!L1436)</f>
        <v>0</v>
      </c>
      <c r="M1436" s="396">
        <f>SUM('2. NCCF CAD'!M1436,'3. NCCF USD'!M1436,'4. NCCF EUR'!M1436,'5. NCCF GBP'!M1436,'6. NCCF Autres (inclus)'!M1436)</f>
        <v>0</v>
      </c>
      <c r="N1436" s="392">
        <f>SUM('2. NCCF CAD'!N1436,'3. NCCF USD'!N1436,'4. NCCF EUR'!N1436,'5. NCCF GBP'!N1436,'6. NCCF Autres (inclus)'!N1436)</f>
        <v>0</v>
      </c>
      <c r="O1436" s="392">
        <f>SUM('2. NCCF CAD'!O1436,'3. NCCF USD'!O1436,'4. NCCF EUR'!O1436,'5. NCCF GBP'!O1436,'6. NCCF Autres (inclus)'!O1436)</f>
        <v>0</v>
      </c>
      <c r="P1436" s="392">
        <f>SUM('2. NCCF CAD'!P1436,'3. NCCF USD'!P1436,'4. NCCF EUR'!P1436,'5. NCCF GBP'!P1436,'6. NCCF Autres (inclus)'!P1436)</f>
        <v>0</v>
      </c>
      <c r="Q1436" s="392">
        <f>SUM('2. NCCF CAD'!Q1436,'3. NCCF USD'!Q1436,'4. NCCF EUR'!Q1436,'5. NCCF GBP'!Q1436,'6. NCCF Autres (inclus)'!Q1436)</f>
        <v>0</v>
      </c>
      <c r="R1436" s="392">
        <f>SUM('2. NCCF CAD'!R1436,'3. NCCF USD'!R1436,'4. NCCF EUR'!R1436,'5. NCCF GBP'!R1436,'6. NCCF Autres (inclus)'!R1436)</f>
        <v>0</v>
      </c>
      <c r="S1436" s="392">
        <f>SUM('2. NCCF CAD'!S1436,'3. NCCF USD'!S1436,'4. NCCF EUR'!S1436,'5. NCCF GBP'!S1436,'6. NCCF Autres (inclus)'!S1436)</f>
        <v>0</v>
      </c>
      <c r="T1436" s="388">
        <f>SUM('2. NCCF CAD'!T1436,'3. NCCF USD'!T1436,'4. NCCF EUR'!T1436,'5. NCCF GBP'!T1436,'6. NCCF Autres (inclus)'!T1436)</f>
        <v>0</v>
      </c>
      <c r="U1436" s="392">
        <f>SUM('2. NCCF CAD'!U1436,'3. NCCF USD'!U1436,'4. NCCF EUR'!U1436,'5. NCCF GBP'!U1436,'6. NCCF Autres (inclus)'!U1436)</f>
        <v>0</v>
      </c>
      <c r="V1436" s="393">
        <f>SUM('2. NCCF CAD'!V1436,'3. NCCF USD'!V1436,'4. NCCF EUR'!V1436,'5. NCCF GBP'!V1436,'6. NCCF Autres (inclus)'!V1436)</f>
        <v>0</v>
      </c>
      <c r="W1436" s="37">
        <f>SUM('2. NCCF CAD'!W1436,'3. NCCF USD'!W1436,'4. NCCF EUR'!W1436,'5. NCCF GBP'!W1436,'6. NCCF Autres (inclus)'!W1436)</f>
        <v>0</v>
      </c>
      <c r="Y1436"/>
    </row>
    <row r="1437" spans="1:25" outlineLevel="1" x14ac:dyDescent="0.25">
      <c r="A1437" s="212"/>
      <c r="B1437" s="465"/>
      <c r="C1437" s="272"/>
      <c r="D1437" s="272"/>
      <c r="E1437" s="273"/>
      <c r="F1437" s="274" t="s">
        <v>24</v>
      </c>
      <c r="G1437" s="394">
        <f>SUM('2. NCCF CAD'!G1437,'3. NCCF USD'!G1437,'4. NCCF EUR'!G1437,'5. NCCF GBP'!G1437,'6. NCCF Autres (inclus)'!G1437)</f>
        <v>0</v>
      </c>
      <c r="H1437" s="421">
        <f>SUM('2. NCCF CAD'!H1437,'3. NCCF USD'!H1437,'4. NCCF EUR'!H1437,'5. NCCF GBP'!H1437,'6. NCCF Autres (inclus)'!H1437)</f>
        <v>0</v>
      </c>
      <c r="I1437" s="389">
        <f>SUM('2. NCCF CAD'!I1437,'3. NCCF USD'!I1437,'4. NCCF EUR'!I1437,'5. NCCF GBP'!I1437,'6. NCCF Autres (inclus)'!I1437)</f>
        <v>0</v>
      </c>
      <c r="J1437" s="389">
        <f>SUM('2. NCCF CAD'!J1437,'3. NCCF USD'!J1437,'4. NCCF EUR'!J1437,'5. NCCF GBP'!J1437,'6. NCCF Autres (inclus)'!J1437)</f>
        <v>0</v>
      </c>
      <c r="K1437" s="436">
        <f>SUM('2. NCCF CAD'!K1437,'3. NCCF USD'!K1437,'4. NCCF EUR'!K1437,'5. NCCF GBP'!K1437,'6. NCCF Autres (inclus)'!K1437)</f>
        <v>0</v>
      </c>
      <c r="L1437" s="391">
        <f>SUM('2. NCCF CAD'!L1437,'3. NCCF USD'!L1437,'4. NCCF EUR'!L1437,'5. NCCF GBP'!L1437,'6. NCCF Autres (inclus)'!L1437)</f>
        <v>0</v>
      </c>
      <c r="M1437" s="396">
        <f>SUM('2. NCCF CAD'!M1437,'3. NCCF USD'!M1437,'4. NCCF EUR'!M1437,'5. NCCF GBP'!M1437,'6. NCCF Autres (inclus)'!M1437)</f>
        <v>0</v>
      </c>
      <c r="N1437" s="392">
        <f>SUM('2. NCCF CAD'!N1437,'3. NCCF USD'!N1437,'4. NCCF EUR'!N1437,'5. NCCF GBP'!N1437,'6. NCCF Autres (inclus)'!N1437)</f>
        <v>0</v>
      </c>
      <c r="O1437" s="392">
        <f>SUM('2. NCCF CAD'!O1437,'3. NCCF USD'!O1437,'4. NCCF EUR'!O1437,'5. NCCF GBP'!O1437,'6. NCCF Autres (inclus)'!O1437)</f>
        <v>0</v>
      </c>
      <c r="P1437" s="392">
        <f>SUM('2. NCCF CAD'!P1437,'3. NCCF USD'!P1437,'4. NCCF EUR'!P1437,'5. NCCF GBP'!P1437,'6. NCCF Autres (inclus)'!P1437)</f>
        <v>0</v>
      </c>
      <c r="Q1437" s="392">
        <f>SUM('2. NCCF CAD'!Q1437,'3. NCCF USD'!Q1437,'4. NCCF EUR'!Q1437,'5. NCCF GBP'!Q1437,'6. NCCF Autres (inclus)'!Q1437)</f>
        <v>0</v>
      </c>
      <c r="R1437" s="392">
        <f>SUM('2. NCCF CAD'!R1437,'3. NCCF USD'!R1437,'4. NCCF EUR'!R1437,'5. NCCF GBP'!R1437,'6. NCCF Autres (inclus)'!R1437)</f>
        <v>0</v>
      </c>
      <c r="S1437" s="392">
        <f>SUM('2. NCCF CAD'!S1437,'3. NCCF USD'!S1437,'4. NCCF EUR'!S1437,'5. NCCF GBP'!S1437,'6. NCCF Autres (inclus)'!S1437)</f>
        <v>0</v>
      </c>
      <c r="T1437" s="388">
        <f>SUM('2. NCCF CAD'!T1437,'3. NCCF USD'!T1437,'4. NCCF EUR'!T1437,'5. NCCF GBP'!T1437,'6. NCCF Autres (inclus)'!T1437)</f>
        <v>0</v>
      </c>
      <c r="U1437" s="392">
        <f>SUM('2. NCCF CAD'!U1437,'3. NCCF USD'!U1437,'4. NCCF EUR'!U1437,'5. NCCF GBP'!U1437,'6. NCCF Autres (inclus)'!U1437)</f>
        <v>0</v>
      </c>
      <c r="V1437" s="393">
        <f>SUM('2. NCCF CAD'!V1437,'3. NCCF USD'!V1437,'4. NCCF EUR'!V1437,'5. NCCF GBP'!V1437,'6. NCCF Autres (inclus)'!V1437)</f>
        <v>0</v>
      </c>
      <c r="W1437" s="37">
        <f>SUM('2. NCCF CAD'!W1437,'3. NCCF USD'!W1437,'4. NCCF EUR'!W1437,'5. NCCF GBP'!W1437,'6. NCCF Autres (inclus)'!W1437)</f>
        <v>0</v>
      </c>
      <c r="Y1437"/>
    </row>
    <row r="1438" spans="1:25" outlineLevel="1" x14ac:dyDescent="0.25">
      <c r="A1438" s="212"/>
      <c r="B1438" s="465"/>
      <c r="C1438" s="272"/>
      <c r="D1438" s="272"/>
      <c r="E1438" s="273"/>
      <c r="F1438" s="274" t="s">
        <v>25</v>
      </c>
      <c r="G1438" s="394">
        <f>SUM('2. NCCF CAD'!G1438,'3. NCCF USD'!G1438,'4. NCCF EUR'!G1438,'5. NCCF GBP'!G1438,'6. NCCF Autres (inclus)'!G1438)</f>
        <v>0</v>
      </c>
      <c r="H1438" s="421">
        <f>SUM('2. NCCF CAD'!H1438,'3. NCCF USD'!H1438,'4. NCCF EUR'!H1438,'5. NCCF GBP'!H1438,'6. NCCF Autres (inclus)'!H1438)</f>
        <v>0</v>
      </c>
      <c r="I1438" s="389">
        <f>SUM('2. NCCF CAD'!I1438,'3. NCCF USD'!I1438,'4. NCCF EUR'!I1438,'5. NCCF GBP'!I1438,'6. NCCF Autres (inclus)'!I1438)</f>
        <v>0</v>
      </c>
      <c r="J1438" s="389">
        <f>SUM('2. NCCF CAD'!J1438,'3. NCCF USD'!J1438,'4. NCCF EUR'!J1438,'5. NCCF GBP'!J1438,'6. NCCF Autres (inclus)'!J1438)</f>
        <v>0</v>
      </c>
      <c r="K1438" s="436">
        <f>SUM('2. NCCF CAD'!K1438,'3. NCCF USD'!K1438,'4. NCCF EUR'!K1438,'5. NCCF GBP'!K1438,'6. NCCF Autres (inclus)'!K1438)</f>
        <v>0</v>
      </c>
      <c r="L1438" s="391">
        <f>SUM('2. NCCF CAD'!L1438,'3. NCCF USD'!L1438,'4. NCCF EUR'!L1438,'5. NCCF GBP'!L1438,'6. NCCF Autres (inclus)'!L1438)</f>
        <v>0</v>
      </c>
      <c r="M1438" s="396">
        <f>SUM('2. NCCF CAD'!M1438,'3. NCCF USD'!M1438,'4. NCCF EUR'!M1438,'5. NCCF GBP'!M1438,'6. NCCF Autres (inclus)'!M1438)</f>
        <v>0</v>
      </c>
      <c r="N1438" s="392">
        <f>SUM('2. NCCF CAD'!N1438,'3. NCCF USD'!N1438,'4. NCCF EUR'!N1438,'5. NCCF GBP'!N1438,'6. NCCF Autres (inclus)'!N1438)</f>
        <v>0</v>
      </c>
      <c r="O1438" s="392">
        <f>SUM('2. NCCF CAD'!O1438,'3. NCCF USD'!O1438,'4. NCCF EUR'!O1438,'5. NCCF GBP'!O1438,'6. NCCF Autres (inclus)'!O1438)</f>
        <v>0</v>
      </c>
      <c r="P1438" s="392">
        <f>SUM('2. NCCF CAD'!P1438,'3. NCCF USD'!P1438,'4. NCCF EUR'!P1438,'5. NCCF GBP'!P1438,'6. NCCF Autres (inclus)'!P1438)</f>
        <v>0</v>
      </c>
      <c r="Q1438" s="392">
        <f>SUM('2. NCCF CAD'!Q1438,'3. NCCF USD'!Q1438,'4. NCCF EUR'!Q1438,'5. NCCF GBP'!Q1438,'6. NCCF Autres (inclus)'!Q1438)</f>
        <v>0</v>
      </c>
      <c r="R1438" s="392">
        <f>SUM('2. NCCF CAD'!R1438,'3. NCCF USD'!R1438,'4. NCCF EUR'!R1438,'5. NCCF GBP'!R1438,'6. NCCF Autres (inclus)'!R1438)</f>
        <v>0</v>
      </c>
      <c r="S1438" s="392">
        <f>SUM('2. NCCF CAD'!S1438,'3. NCCF USD'!S1438,'4. NCCF EUR'!S1438,'5. NCCF GBP'!S1438,'6. NCCF Autres (inclus)'!S1438)</f>
        <v>0</v>
      </c>
      <c r="T1438" s="388">
        <f>SUM('2. NCCF CAD'!T1438,'3. NCCF USD'!T1438,'4. NCCF EUR'!T1438,'5. NCCF GBP'!T1438,'6. NCCF Autres (inclus)'!T1438)</f>
        <v>0</v>
      </c>
      <c r="U1438" s="392">
        <f>SUM('2. NCCF CAD'!U1438,'3. NCCF USD'!U1438,'4. NCCF EUR'!U1438,'5. NCCF GBP'!U1438,'6. NCCF Autres (inclus)'!U1438)</f>
        <v>0</v>
      </c>
      <c r="V1438" s="393">
        <f>SUM('2. NCCF CAD'!V1438,'3. NCCF USD'!V1438,'4. NCCF EUR'!V1438,'5. NCCF GBP'!V1438,'6. NCCF Autres (inclus)'!V1438)</f>
        <v>0</v>
      </c>
      <c r="W1438" s="37">
        <f>SUM('2. NCCF CAD'!W1438,'3. NCCF USD'!W1438,'4. NCCF EUR'!W1438,'5. NCCF GBP'!W1438,'6. NCCF Autres (inclus)'!W1438)</f>
        <v>0</v>
      </c>
      <c r="Y1438"/>
    </row>
    <row r="1439" spans="1:25" x14ac:dyDescent="0.25">
      <c r="A1439" s="212"/>
      <c r="B1439" s="465"/>
      <c r="C1439" s="272"/>
      <c r="D1439" s="272"/>
      <c r="E1439" s="273" t="s">
        <v>26</v>
      </c>
      <c r="F1439" s="273"/>
      <c r="G1439" s="367">
        <f t="shared" ref="G1439:W1439" si="301">SUBTOTAL(9,G1440:G1443)</f>
        <v>0</v>
      </c>
      <c r="H1439" s="368">
        <f t="shared" si="301"/>
        <v>0</v>
      </c>
      <c r="I1439" s="369">
        <f t="shared" si="301"/>
        <v>0</v>
      </c>
      <c r="J1439" s="369">
        <f t="shared" si="301"/>
        <v>0</v>
      </c>
      <c r="K1439" s="370">
        <f t="shared" si="301"/>
        <v>0</v>
      </c>
      <c r="L1439" s="364">
        <f t="shared" si="301"/>
        <v>0</v>
      </c>
      <c r="M1439" s="364">
        <f t="shared" si="301"/>
        <v>0</v>
      </c>
      <c r="N1439" s="364">
        <f t="shared" si="301"/>
        <v>0</v>
      </c>
      <c r="O1439" s="364">
        <f t="shared" si="301"/>
        <v>0</v>
      </c>
      <c r="P1439" s="364">
        <f t="shared" si="301"/>
        <v>0</v>
      </c>
      <c r="Q1439" s="364">
        <f t="shared" si="301"/>
        <v>0</v>
      </c>
      <c r="R1439" s="364">
        <f t="shared" si="301"/>
        <v>0</v>
      </c>
      <c r="S1439" s="364">
        <f t="shared" si="301"/>
        <v>0</v>
      </c>
      <c r="T1439" s="364">
        <f t="shared" si="301"/>
        <v>0</v>
      </c>
      <c r="U1439" s="364">
        <f t="shared" si="301"/>
        <v>0</v>
      </c>
      <c r="V1439" s="364">
        <f t="shared" si="301"/>
        <v>0</v>
      </c>
      <c r="W1439" s="366">
        <f t="shared" si="301"/>
        <v>0</v>
      </c>
      <c r="Y1439"/>
    </row>
    <row r="1440" spans="1:25" outlineLevel="1" x14ac:dyDescent="0.25">
      <c r="A1440" s="212"/>
      <c r="B1440" s="465"/>
      <c r="C1440" s="272"/>
      <c r="D1440" s="272"/>
      <c r="E1440" s="273"/>
      <c r="F1440" s="274" t="s">
        <v>27</v>
      </c>
      <c r="G1440" s="394">
        <f>SUM('2. NCCF CAD'!G1440,'3. NCCF USD'!G1440,'4. NCCF EUR'!G1440,'5. NCCF GBP'!G1440,'6. NCCF Autres (inclus)'!G1440)</f>
        <v>0</v>
      </c>
      <c r="H1440" s="421">
        <f>SUM('2. NCCF CAD'!H1440,'3. NCCF USD'!H1440,'4. NCCF EUR'!H1440,'5. NCCF GBP'!H1440,'6. NCCF Autres (inclus)'!H1440)</f>
        <v>0</v>
      </c>
      <c r="I1440" s="389">
        <f>SUM('2. NCCF CAD'!I1440,'3. NCCF USD'!I1440,'4. NCCF EUR'!I1440,'5. NCCF GBP'!I1440,'6. NCCF Autres (inclus)'!I1440)</f>
        <v>0</v>
      </c>
      <c r="J1440" s="389">
        <f>SUM('2. NCCF CAD'!J1440,'3. NCCF USD'!J1440,'4. NCCF EUR'!J1440,'5. NCCF GBP'!J1440,'6. NCCF Autres (inclus)'!J1440)</f>
        <v>0</v>
      </c>
      <c r="K1440" s="436">
        <f>SUM('2. NCCF CAD'!K1440,'3. NCCF USD'!K1440,'4. NCCF EUR'!K1440,'5. NCCF GBP'!K1440,'6. NCCF Autres (inclus)'!K1440)</f>
        <v>0</v>
      </c>
      <c r="L1440" s="391">
        <f>SUM('2. NCCF CAD'!L1440,'3. NCCF USD'!L1440,'4. NCCF EUR'!L1440,'5. NCCF GBP'!L1440,'6. NCCF Autres (inclus)'!L1440)</f>
        <v>0</v>
      </c>
      <c r="M1440" s="396">
        <f>SUM('2. NCCF CAD'!M1440,'3. NCCF USD'!M1440,'4. NCCF EUR'!M1440,'5. NCCF GBP'!M1440,'6. NCCF Autres (inclus)'!M1440)</f>
        <v>0</v>
      </c>
      <c r="N1440" s="392">
        <f>SUM('2. NCCF CAD'!N1440,'3. NCCF USD'!N1440,'4. NCCF EUR'!N1440,'5. NCCF GBP'!N1440,'6. NCCF Autres (inclus)'!N1440)</f>
        <v>0</v>
      </c>
      <c r="O1440" s="392">
        <f>SUM('2. NCCF CAD'!O1440,'3. NCCF USD'!O1440,'4. NCCF EUR'!O1440,'5. NCCF GBP'!O1440,'6. NCCF Autres (inclus)'!O1440)</f>
        <v>0</v>
      </c>
      <c r="P1440" s="392">
        <f>SUM('2. NCCF CAD'!P1440,'3. NCCF USD'!P1440,'4. NCCF EUR'!P1440,'5. NCCF GBP'!P1440,'6. NCCF Autres (inclus)'!P1440)</f>
        <v>0</v>
      </c>
      <c r="Q1440" s="392">
        <f>SUM('2. NCCF CAD'!Q1440,'3. NCCF USD'!Q1440,'4. NCCF EUR'!Q1440,'5. NCCF GBP'!Q1440,'6. NCCF Autres (inclus)'!Q1440)</f>
        <v>0</v>
      </c>
      <c r="R1440" s="392">
        <f>SUM('2. NCCF CAD'!R1440,'3. NCCF USD'!R1440,'4. NCCF EUR'!R1440,'5. NCCF GBP'!R1440,'6. NCCF Autres (inclus)'!R1440)</f>
        <v>0</v>
      </c>
      <c r="S1440" s="392">
        <f>SUM('2. NCCF CAD'!S1440,'3. NCCF USD'!S1440,'4. NCCF EUR'!S1440,'5. NCCF GBP'!S1440,'6. NCCF Autres (inclus)'!S1440)</f>
        <v>0</v>
      </c>
      <c r="T1440" s="388">
        <f>SUM('2. NCCF CAD'!T1440,'3. NCCF USD'!T1440,'4. NCCF EUR'!T1440,'5. NCCF GBP'!T1440,'6. NCCF Autres (inclus)'!T1440)</f>
        <v>0</v>
      </c>
      <c r="U1440" s="392">
        <f>SUM('2. NCCF CAD'!U1440,'3. NCCF USD'!U1440,'4. NCCF EUR'!U1440,'5. NCCF GBP'!U1440,'6. NCCF Autres (inclus)'!U1440)</f>
        <v>0</v>
      </c>
      <c r="V1440" s="393">
        <f>SUM('2. NCCF CAD'!V1440,'3. NCCF USD'!V1440,'4. NCCF EUR'!V1440,'5. NCCF GBP'!V1440,'6. NCCF Autres (inclus)'!V1440)</f>
        <v>0</v>
      </c>
      <c r="W1440" s="37">
        <f>SUM('2. NCCF CAD'!W1440,'3. NCCF USD'!W1440,'4. NCCF EUR'!W1440,'5. NCCF GBP'!W1440,'6. NCCF Autres (inclus)'!W1440)</f>
        <v>0</v>
      </c>
      <c r="Y1440"/>
    </row>
    <row r="1441" spans="1:25" outlineLevel="1" x14ac:dyDescent="0.25">
      <c r="A1441" s="212"/>
      <c r="B1441" s="465"/>
      <c r="C1441" s="272"/>
      <c r="D1441" s="272"/>
      <c r="E1441" s="273"/>
      <c r="F1441" s="274" t="s">
        <v>28</v>
      </c>
      <c r="G1441" s="394">
        <f>SUM('2. NCCF CAD'!G1441,'3. NCCF USD'!G1441,'4. NCCF EUR'!G1441,'5. NCCF GBP'!G1441,'6. NCCF Autres (inclus)'!G1441)</f>
        <v>0</v>
      </c>
      <c r="H1441" s="421">
        <f>SUM('2. NCCF CAD'!H1441,'3. NCCF USD'!H1441,'4. NCCF EUR'!H1441,'5. NCCF GBP'!H1441,'6. NCCF Autres (inclus)'!H1441)</f>
        <v>0</v>
      </c>
      <c r="I1441" s="389">
        <f>SUM('2. NCCF CAD'!I1441,'3. NCCF USD'!I1441,'4. NCCF EUR'!I1441,'5. NCCF GBP'!I1441,'6. NCCF Autres (inclus)'!I1441)</f>
        <v>0</v>
      </c>
      <c r="J1441" s="389">
        <f>SUM('2. NCCF CAD'!J1441,'3. NCCF USD'!J1441,'4. NCCF EUR'!J1441,'5. NCCF GBP'!J1441,'6. NCCF Autres (inclus)'!J1441)</f>
        <v>0</v>
      </c>
      <c r="K1441" s="436">
        <f>SUM('2. NCCF CAD'!K1441,'3. NCCF USD'!K1441,'4. NCCF EUR'!K1441,'5. NCCF GBP'!K1441,'6. NCCF Autres (inclus)'!K1441)</f>
        <v>0</v>
      </c>
      <c r="L1441" s="391">
        <f>SUM('2. NCCF CAD'!L1441,'3. NCCF USD'!L1441,'4. NCCF EUR'!L1441,'5. NCCF GBP'!L1441,'6. NCCF Autres (inclus)'!L1441)</f>
        <v>0</v>
      </c>
      <c r="M1441" s="396">
        <f>SUM('2. NCCF CAD'!M1441,'3. NCCF USD'!M1441,'4. NCCF EUR'!M1441,'5. NCCF GBP'!M1441,'6. NCCF Autres (inclus)'!M1441)</f>
        <v>0</v>
      </c>
      <c r="N1441" s="392">
        <f>SUM('2. NCCF CAD'!N1441,'3. NCCF USD'!N1441,'4. NCCF EUR'!N1441,'5. NCCF GBP'!N1441,'6. NCCF Autres (inclus)'!N1441)</f>
        <v>0</v>
      </c>
      <c r="O1441" s="392">
        <f>SUM('2. NCCF CAD'!O1441,'3. NCCF USD'!O1441,'4. NCCF EUR'!O1441,'5. NCCF GBP'!O1441,'6. NCCF Autres (inclus)'!O1441)</f>
        <v>0</v>
      </c>
      <c r="P1441" s="392">
        <f>SUM('2. NCCF CAD'!P1441,'3. NCCF USD'!P1441,'4. NCCF EUR'!P1441,'5. NCCF GBP'!P1441,'6. NCCF Autres (inclus)'!P1441)</f>
        <v>0</v>
      </c>
      <c r="Q1441" s="392">
        <f>SUM('2. NCCF CAD'!Q1441,'3. NCCF USD'!Q1441,'4. NCCF EUR'!Q1441,'5. NCCF GBP'!Q1441,'6. NCCF Autres (inclus)'!Q1441)</f>
        <v>0</v>
      </c>
      <c r="R1441" s="392">
        <f>SUM('2. NCCF CAD'!R1441,'3. NCCF USD'!R1441,'4. NCCF EUR'!R1441,'5. NCCF GBP'!R1441,'6. NCCF Autres (inclus)'!R1441)</f>
        <v>0</v>
      </c>
      <c r="S1441" s="392">
        <f>SUM('2. NCCF CAD'!S1441,'3. NCCF USD'!S1441,'4. NCCF EUR'!S1441,'5. NCCF GBP'!S1441,'6. NCCF Autres (inclus)'!S1441)</f>
        <v>0</v>
      </c>
      <c r="T1441" s="388">
        <f>SUM('2. NCCF CAD'!T1441,'3. NCCF USD'!T1441,'4. NCCF EUR'!T1441,'5. NCCF GBP'!T1441,'6. NCCF Autres (inclus)'!T1441)</f>
        <v>0</v>
      </c>
      <c r="U1441" s="392">
        <f>SUM('2. NCCF CAD'!U1441,'3. NCCF USD'!U1441,'4. NCCF EUR'!U1441,'5. NCCF GBP'!U1441,'6. NCCF Autres (inclus)'!U1441)</f>
        <v>0</v>
      </c>
      <c r="V1441" s="393">
        <f>SUM('2. NCCF CAD'!V1441,'3. NCCF USD'!V1441,'4. NCCF EUR'!V1441,'5. NCCF GBP'!V1441,'6. NCCF Autres (inclus)'!V1441)</f>
        <v>0</v>
      </c>
      <c r="W1441" s="37">
        <f>SUM('2. NCCF CAD'!W1441,'3. NCCF USD'!W1441,'4. NCCF EUR'!W1441,'5. NCCF GBP'!W1441,'6. NCCF Autres (inclus)'!W1441)</f>
        <v>0</v>
      </c>
      <c r="Y1441"/>
    </row>
    <row r="1442" spans="1:25" outlineLevel="1" x14ac:dyDescent="0.25">
      <c r="A1442" s="212"/>
      <c r="B1442" s="465"/>
      <c r="C1442" s="272"/>
      <c r="D1442" s="272"/>
      <c r="E1442" s="273"/>
      <c r="F1442" s="274" t="s">
        <v>29</v>
      </c>
      <c r="G1442" s="394">
        <f>SUM('2. NCCF CAD'!G1442,'3. NCCF USD'!G1442,'4. NCCF EUR'!G1442,'5. NCCF GBP'!G1442,'6. NCCF Autres (inclus)'!G1442)</f>
        <v>0</v>
      </c>
      <c r="H1442" s="421">
        <f>SUM('2. NCCF CAD'!H1442,'3. NCCF USD'!H1442,'4. NCCF EUR'!H1442,'5. NCCF GBP'!H1442,'6. NCCF Autres (inclus)'!H1442)</f>
        <v>0</v>
      </c>
      <c r="I1442" s="389">
        <f>SUM('2. NCCF CAD'!I1442,'3. NCCF USD'!I1442,'4. NCCF EUR'!I1442,'5. NCCF GBP'!I1442,'6. NCCF Autres (inclus)'!I1442)</f>
        <v>0</v>
      </c>
      <c r="J1442" s="389">
        <f>SUM('2. NCCF CAD'!J1442,'3. NCCF USD'!J1442,'4. NCCF EUR'!J1442,'5. NCCF GBP'!J1442,'6. NCCF Autres (inclus)'!J1442)</f>
        <v>0</v>
      </c>
      <c r="K1442" s="436">
        <f>SUM('2. NCCF CAD'!K1442,'3. NCCF USD'!K1442,'4. NCCF EUR'!K1442,'5. NCCF GBP'!K1442,'6. NCCF Autres (inclus)'!K1442)</f>
        <v>0</v>
      </c>
      <c r="L1442" s="391">
        <f>SUM('2. NCCF CAD'!L1442,'3. NCCF USD'!L1442,'4. NCCF EUR'!L1442,'5. NCCF GBP'!L1442,'6. NCCF Autres (inclus)'!L1442)</f>
        <v>0</v>
      </c>
      <c r="M1442" s="396">
        <f>SUM('2. NCCF CAD'!M1442,'3. NCCF USD'!M1442,'4. NCCF EUR'!M1442,'5. NCCF GBP'!M1442,'6. NCCF Autres (inclus)'!M1442)</f>
        <v>0</v>
      </c>
      <c r="N1442" s="392">
        <f>SUM('2. NCCF CAD'!N1442,'3. NCCF USD'!N1442,'4. NCCF EUR'!N1442,'5. NCCF GBP'!N1442,'6. NCCF Autres (inclus)'!N1442)</f>
        <v>0</v>
      </c>
      <c r="O1442" s="392">
        <f>SUM('2. NCCF CAD'!O1442,'3. NCCF USD'!O1442,'4. NCCF EUR'!O1442,'5. NCCF GBP'!O1442,'6. NCCF Autres (inclus)'!O1442)</f>
        <v>0</v>
      </c>
      <c r="P1442" s="392">
        <f>SUM('2. NCCF CAD'!P1442,'3. NCCF USD'!P1442,'4. NCCF EUR'!P1442,'5. NCCF GBP'!P1442,'6. NCCF Autres (inclus)'!P1442)</f>
        <v>0</v>
      </c>
      <c r="Q1442" s="392">
        <f>SUM('2. NCCF CAD'!Q1442,'3. NCCF USD'!Q1442,'4. NCCF EUR'!Q1442,'5. NCCF GBP'!Q1442,'6. NCCF Autres (inclus)'!Q1442)</f>
        <v>0</v>
      </c>
      <c r="R1442" s="392">
        <f>SUM('2. NCCF CAD'!R1442,'3. NCCF USD'!R1442,'4. NCCF EUR'!R1442,'5. NCCF GBP'!R1442,'6. NCCF Autres (inclus)'!R1442)</f>
        <v>0</v>
      </c>
      <c r="S1442" s="392">
        <f>SUM('2. NCCF CAD'!S1442,'3. NCCF USD'!S1442,'4. NCCF EUR'!S1442,'5. NCCF GBP'!S1442,'6. NCCF Autres (inclus)'!S1442)</f>
        <v>0</v>
      </c>
      <c r="T1442" s="388">
        <f>SUM('2. NCCF CAD'!T1442,'3. NCCF USD'!T1442,'4. NCCF EUR'!T1442,'5. NCCF GBP'!T1442,'6. NCCF Autres (inclus)'!T1442)</f>
        <v>0</v>
      </c>
      <c r="U1442" s="392">
        <f>SUM('2. NCCF CAD'!U1442,'3. NCCF USD'!U1442,'4. NCCF EUR'!U1442,'5. NCCF GBP'!U1442,'6. NCCF Autres (inclus)'!U1442)</f>
        <v>0</v>
      </c>
      <c r="V1442" s="393">
        <f>SUM('2. NCCF CAD'!V1442,'3. NCCF USD'!V1442,'4. NCCF EUR'!V1442,'5. NCCF GBP'!V1442,'6. NCCF Autres (inclus)'!V1442)</f>
        <v>0</v>
      </c>
      <c r="W1442" s="37">
        <f>SUM('2. NCCF CAD'!W1442,'3. NCCF USD'!W1442,'4. NCCF EUR'!W1442,'5. NCCF GBP'!W1442,'6. NCCF Autres (inclus)'!W1442)</f>
        <v>0</v>
      </c>
      <c r="Y1442"/>
    </row>
    <row r="1443" spans="1:25" outlineLevel="1" x14ac:dyDescent="0.25">
      <c r="A1443" s="212"/>
      <c r="B1443" s="465"/>
      <c r="C1443" s="272"/>
      <c r="D1443" s="272"/>
      <c r="E1443" s="273"/>
      <c r="F1443" s="274" t="s">
        <v>30</v>
      </c>
      <c r="G1443" s="394">
        <f>SUM('2. NCCF CAD'!G1443,'3. NCCF USD'!G1443,'4. NCCF EUR'!G1443,'5. NCCF GBP'!G1443,'6. NCCF Autres (inclus)'!G1443)</f>
        <v>0</v>
      </c>
      <c r="H1443" s="421">
        <f>SUM('2. NCCF CAD'!H1443,'3. NCCF USD'!H1443,'4. NCCF EUR'!H1443,'5. NCCF GBP'!H1443,'6. NCCF Autres (inclus)'!H1443)</f>
        <v>0</v>
      </c>
      <c r="I1443" s="389">
        <f>SUM('2. NCCF CAD'!I1443,'3. NCCF USD'!I1443,'4. NCCF EUR'!I1443,'5. NCCF GBP'!I1443,'6. NCCF Autres (inclus)'!I1443)</f>
        <v>0</v>
      </c>
      <c r="J1443" s="389">
        <f>SUM('2. NCCF CAD'!J1443,'3. NCCF USD'!J1443,'4. NCCF EUR'!J1443,'5. NCCF GBP'!J1443,'6. NCCF Autres (inclus)'!J1443)</f>
        <v>0</v>
      </c>
      <c r="K1443" s="436">
        <f>SUM('2. NCCF CAD'!K1443,'3. NCCF USD'!K1443,'4. NCCF EUR'!K1443,'5. NCCF GBP'!K1443,'6. NCCF Autres (inclus)'!K1443)</f>
        <v>0</v>
      </c>
      <c r="L1443" s="391">
        <f>SUM('2. NCCF CAD'!L1443,'3. NCCF USD'!L1443,'4. NCCF EUR'!L1443,'5. NCCF GBP'!L1443,'6. NCCF Autres (inclus)'!L1443)</f>
        <v>0</v>
      </c>
      <c r="M1443" s="396">
        <f>SUM('2. NCCF CAD'!M1443,'3. NCCF USD'!M1443,'4. NCCF EUR'!M1443,'5. NCCF GBP'!M1443,'6. NCCF Autres (inclus)'!M1443)</f>
        <v>0</v>
      </c>
      <c r="N1443" s="392">
        <f>SUM('2. NCCF CAD'!N1443,'3. NCCF USD'!N1443,'4. NCCF EUR'!N1443,'5. NCCF GBP'!N1443,'6. NCCF Autres (inclus)'!N1443)</f>
        <v>0</v>
      </c>
      <c r="O1443" s="392">
        <f>SUM('2. NCCF CAD'!O1443,'3. NCCF USD'!O1443,'4. NCCF EUR'!O1443,'5. NCCF GBP'!O1443,'6. NCCF Autres (inclus)'!O1443)</f>
        <v>0</v>
      </c>
      <c r="P1443" s="392">
        <f>SUM('2. NCCF CAD'!P1443,'3. NCCF USD'!P1443,'4. NCCF EUR'!P1443,'5. NCCF GBP'!P1443,'6. NCCF Autres (inclus)'!P1443)</f>
        <v>0</v>
      </c>
      <c r="Q1443" s="392">
        <f>SUM('2. NCCF CAD'!Q1443,'3. NCCF USD'!Q1443,'4. NCCF EUR'!Q1443,'5. NCCF GBP'!Q1443,'6. NCCF Autres (inclus)'!Q1443)</f>
        <v>0</v>
      </c>
      <c r="R1443" s="392">
        <f>SUM('2. NCCF CAD'!R1443,'3. NCCF USD'!R1443,'4. NCCF EUR'!R1443,'5. NCCF GBP'!R1443,'6. NCCF Autres (inclus)'!R1443)</f>
        <v>0</v>
      </c>
      <c r="S1443" s="392">
        <f>SUM('2. NCCF CAD'!S1443,'3. NCCF USD'!S1443,'4. NCCF EUR'!S1443,'5. NCCF GBP'!S1443,'6. NCCF Autres (inclus)'!S1443)</f>
        <v>0</v>
      </c>
      <c r="T1443" s="388">
        <f>SUM('2. NCCF CAD'!T1443,'3. NCCF USD'!T1443,'4. NCCF EUR'!T1443,'5. NCCF GBP'!T1443,'6. NCCF Autres (inclus)'!T1443)</f>
        <v>0</v>
      </c>
      <c r="U1443" s="392">
        <f>SUM('2. NCCF CAD'!U1443,'3. NCCF USD'!U1443,'4. NCCF EUR'!U1443,'5. NCCF GBP'!U1443,'6. NCCF Autres (inclus)'!U1443)</f>
        <v>0</v>
      </c>
      <c r="V1443" s="393">
        <f>SUM('2. NCCF CAD'!V1443,'3. NCCF USD'!V1443,'4. NCCF EUR'!V1443,'5. NCCF GBP'!V1443,'6. NCCF Autres (inclus)'!V1443)</f>
        <v>0</v>
      </c>
      <c r="W1443" s="37">
        <f>SUM('2. NCCF CAD'!W1443,'3. NCCF USD'!W1443,'4. NCCF EUR'!W1443,'5. NCCF GBP'!W1443,'6. NCCF Autres (inclus)'!W1443)</f>
        <v>0</v>
      </c>
      <c r="Y1443"/>
    </row>
    <row r="1444" spans="1:25" x14ac:dyDescent="0.25">
      <c r="A1444" s="212"/>
      <c r="B1444" s="465"/>
      <c r="C1444" s="272"/>
      <c r="D1444" s="272"/>
      <c r="E1444" s="273" t="s">
        <v>31</v>
      </c>
      <c r="F1444" s="273"/>
      <c r="G1444" s="367">
        <f t="shared" ref="G1444:W1444" si="302">SUBTOTAL(9,G1445:G1448)</f>
        <v>0</v>
      </c>
      <c r="H1444" s="368">
        <f t="shared" si="302"/>
        <v>0</v>
      </c>
      <c r="I1444" s="369">
        <f t="shared" si="302"/>
        <v>0</v>
      </c>
      <c r="J1444" s="369">
        <f t="shared" si="302"/>
        <v>0</v>
      </c>
      <c r="K1444" s="370">
        <f t="shared" si="302"/>
        <v>0</v>
      </c>
      <c r="L1444" s="364">
        <f t="shared" si="302"/>
        <v>0</v>
      </c>
      <c r="M1444" s="364">
        <f t="shared" si="302"/>
        <v>0</v>
      </c>
      <c r="N1444" s="364">
        <f t="shared" si="302"/>
        <v>0</v>
      </c>
      <c r="O1444" s="364">
        <f t="shared" si="302"/>
        <v>0</v>
      </c>
      <c r="P1444" s="364">
        <f t="shared" si="302"/>
        <v>0</v>
      </c>
      <c r="Q1444" s="364">
        <f t="shared" si="302"/>
        <v>0</v>
      </c>
      <c r="R1444" s="364">
        <f t="shared" si="302"/>
        <v>0</v>
      </c>
      <c r="S1444" s="364">
        <f t="shared" si="302"/>
        <v>0</v>
      </c>
      <c r="T1444" s="364">
        <f t="shared" si="302"/>
        <v>0</v>
      </c>
      <c r="U1444" s="364">
        <f t="shared" si="302"/>
        <v>0</v>
      </c>
      <c r="V1444" s="364">
        <f t="shared" si="302"/>
        <v>0</v>
      </c>
      <c r="W1444" s="366">
        <f t="shared" si="302"/>
        <v>0</v>
      </c>
      <c r="Y1444"/>
    </row>
    <row r="1445" spans="1:25" outlineLevel="1" x14ac:dyDescent="0.25">
      <c r="A1445" s="212"/>
      <c r="B1445" s="465"/>
      <c r="C1445" s="272"/>
      <c r="D1445" s="272"/>
      <c r="E1445" s="273"/>
      <c r="F1445" s="274" t="s">
        <v>32</v>
      </c>
      <c r="G1445" s="394">
        <f>SUM('2. NCCF CAD'!G1445,'3. NCCF USD'!G1445,'4. NCCF EUR'!G1445,'5. NCCF GBP'!G1445,'6. NCCF Autres (inclus)'!G1445)</f>
        <v>0</v>
      </c>
      <c r="H1445" s="421">
        <f>SUM('2. NCCF CAD'!H1445,'3. NCCF USD'!H1445,'4. NCCF EUR'!H1445,'5. NCCF GBP'!H1445,'6. NCCF Autres (inclus)'!H1445)</f>
        <v>0</v>
      </c>
      <c r="I1445" s="389">
        <f>SUM('2. NCCF CAD'!I1445,'3. NCCF USD'!I1445,'4. NCCF EUR'!I1445,'5. NCCF GBP'!I1445,'6. NCCF Autres (inclus)'!I1445)</f>
        <v>0</v>
      </c>
      <c r="J1445" s="389">
        <f>SUM('2. NCCF CAD'!J1445,'3. NCCF USD'!J1445,'4. NCCF EUR'!J1445,'5. NCCF GBP'!J1445,'6. NCCF Autres (inclus)'!J1445)</f>
        <v>0</v>
      </c>
      <c r="K1445" s="436">
        <f>SUM('2. NCCF CAD'!K1445,'3. NCCF USD'!K1445,'4. NCCF EUR'!K1445,'5. NCCF GBP'!K1445,'6. NCCF Autres (inclus)'!K1445)</f>
        <v>0</v>
      </c>
      <c r="L1445" s="391">
        <f>SUM('2. NCCF CAD'!L1445,'3. NCCF USD'!L1445,'4. NCCF EUR'!L1445,'5. NCCF GBP'!L1445,'6. NCCF Autres (inclus)'!L1445)</f>
        <v>0</v>
      </c>
      <c r="M1445" s="396">
        <f>SUM('2. NCCF CAD'!M1445,'3. NCCF USD'!M1445,'4. NCCF EUR'!M1445,'5. NCCF GBP'!M1445,'6. NCCF Autres (inclus)'!M1445)</f>
        <v>0</v>
      </c>
      <c r="N1445" s="392">
        <f>SUM('2. NCCF CAD'!N1445,'3. NCCF USD'!N1445,'4. NCCF EUR'!N1445,'5. NCCF GBP'!N1445,'6. NCCF Autres (inclus)'!N1445)</f>
        <v>0</v>
      </c>
      <c r="O1445" s="392">
        <f>SUM('2. NCCF CAD'!O1445,'3. NCCF USD'!O1445,'4. NCCF EUR'!O1445,'5. NCCF GBP'!O1445,'6. NCCF Autres (inclus)'!O1445)</f>
        <v>0</v>
      </c>
      <c r="P1445" s="392">
        <f>SUM('2. NCCF CAD'!P1445,'3. NCCF USD'!P1445,'4. NCCF EUR'!P1445,'5. NCCF GBP'!P1445,'6. NCCF Autres (inclus)'!P1445)</f>
        <v>0</v>
      </c>
      <c r="Q1445" s="392">
        <f>SUM('2. NCCF CAD'!Q1445,'3. NCCF USD'!Q1445,'4. NCCF EUR'!Q1445,'5. NCCF GBP'!Q1445,'6. NCCF Autres (inclus)'!Q1445)</f>
        <v>0</v>
      </c>
      <c r="R1445" s="392">
        <f>SUM('2. NCCF CAD'!R1445,'3. NCCF USD'!R1445,'4. NCCF EUR'!R1445,'5. NCCF GBP'!R1445,'6. NCCF Autres (inclus)'!R1445)</f>
        <v>0</v>
      </c>
      <c r="S1445" s="392">
        <f>SUM('2. NCCF CAD'!S1445,'3. NCCF USD'!S1445,'4. NCCF EUR'!S1445,'5. NCCF GBP'!S1445,'6. NCCF Autres (inclus)'!S1445)</f>
        <v>0</v>
      </c>
      <c r="T1445" s="388">
        <f>SUM('2. NCCF CAD'!T1445,'3. NCCF USD'!T1445,'4. NCCF EUR'!T1445,'5. NCCF GBP'!T1445,'6. NCCF Autres (inclus)'!T1445)</f>
        <v>0</v>
      </c>
      <c r="U1445" s="392">
        <f>SUM('2. NCCF CAD'!U1445,'3. NCCF USD'!U1445,'4. NCCF EUR'!U1445,'5. NCCF GBP'!U1445,'6. NCCF Autres (inclus)'!U1445)</f>
        <v>0</v>
      </c>
      <c r="V1445" s="393">
        <f>SUM('2. NCCF CAD'!V1445,'3. NCCF USD'!V1445,'4. NCCF EUR'!V1445,'5. NCCF GBP'!V1445,'6. NCCF Autres (inclus)'!V1445)</f>
        <v>0</v>
      </c>
      <c r="W1445" s="37">
        <f>SUM('2. NCCF CAD'!W1445,'3. NCCF USD'!W1445,'4. NCCF EUR'!W1445,'5. NCCF GBP'!W1445,'6. NCCF Autres (inclus)'!W1445)</f>
        <v>0</v>
      </c>
      <c r="Y1445"/>
    </row>
    <row r="1446" spans="1:25" outlineLevel="1" x14ac:dyDescent="0.25">
      <c r="A1446" s="212"/>
      <c r="B1446" s="465"/>
      <c r="C1446" s="272"/>
      <c r="D1446" s="272"/>
      <c r="E1446" s="273"/>
      <c r="F1446" s="274" t="s">
        <v>33</v>
      </c>
      <c r="G1446" s="394">
        <f>SUM('2. NCCF CAD'!G1446,'3. NCCF USD'!G1446,'4. NCCF EUR'!G1446,'5. NCCF GBP'!G1446,'6. NCCF Autres (inclus)'!G1446)</f>
        <v>0</v>
      </c>
      <c r="H1446" s="421">
        <f>SUM('2. NCCF CAD'!H1446,'3. NCCF USD'!H1446,'4. NCCF EUR'!H1446,'5. NCCF GBP'!H1446,'6. NCCF Autres (inclus)'!H1446)</f>
        <v>0</v>
      </c>
      <c r="I1446" s="389">
        <f>SUM('2. NCCF CAD'!I1446,'3. NCCF USD'!I1446,'4. NCCF EUR'!I1446,'5. NCCF GBP'!I1446,'6. NCCF Autres (inclus)'!I1446)</f>
        <v>0</v>
      </c>
      <c r="J1446" s="389">
        <f>SUM('2. NCCF CAD'!J1446,'3. NCCF USD'!J1446,'4. NCCF EUR'!J1446,'5. NCCF GBP'!J1446,'6. NCCF Autres (inclus)'!J1446)</f>
        <v>0</v>
      </c>
      <c r="K1446" s="436">
        <f>SUM('2. NCCF CAD'!K1446,'3. NCCF USD'!K1446,'4. NCCF EUR'!K1446,'5. NCCF GBP'!K1446,'6. NCCF Autres (inclus)'!K1446)</f>
        <v>0</v>
      </c>
      <c r="L1446" s="391">
        <f>SUM('2. NCCF CAD'!L1446,'3. NCCF USD'!L1446,'4. NCCF EUR'!L1446,'5. NCCF GBP'!L1446,'6. NCCF Autres (inclus)'!L1446)</f>
        <v>0</v>
      </c>
      <c r="M1446" s="396">
        <f>SUM('2. NCCF CAD'!M1446,'3. NCCF USD'!M1446,'4. NCCF EUR'!M1446,'5. NCCF GBP'!M1446,'6. NCCF Autres (inclus)'!M1446)</f>
        <v>0</v>
      </c>
      <c r="N1446" s="392">
        <f>SUM('2. NCCF CAD'!N1446,'3. NCCF USD'!N1446,'4. NCCF EUR'!N1446,'5. NCCF GBP'!N1446,'6. NCCF Autres (inclus)'!N1446)</f>
        <v>0</v>
      </c>
      <c r="O1446" s="392">
        <f>SUM('2. NCCF CAD'!O1446,'3. NCCF USD'!O1446,'4. NCCF EUR'!O1446,'5. NCCF GBP'!O1446,'6. NCCF Autres (inclus)'!O1446)</f>
        <v>0</v>
      </c>
      <c r="P1446" s="392">
        <f>SUM('2. NCCF CAD'!P1446,'3. NCCF USD'!P1446,'4. NCCF EUR'!P1446,'5. NCCF GBP'!P1446,'6. NCCF Autres (inclus)'!P1446)</f>
        <v>0</v>
      </c>
      <c r="Q1446" s="392">
        <f>SUM('2. NCCF CAD'!Q1446,'3. NCCF USD'!Q1446,'4. NCCF EUR'!Q1446,'5. NCCF GBP'!Q1446,'6. NCCF Autres (inclus)'!Q1446)</f>
        <v>0</v>
      </c>
      <c r="R1446" s="392">
        <f>SUM('2. NCCF CAD'!R1446,'3. NCCF USD'!R1446,'4. NCCF EUR'!R1446,'5. NCCF GBP'!R1446,'6. NCCF Autres (inclus)'!R1446)</f>
        <v>0</v>
      </c>
      <c r="S1446" s="392">
        <f>SUM('2. NCCF CAD'!S1446,'3. NCCF USD'!S1446,'4. NCCF EUR'!S1446,'5. NCCF GBP'!S1446,'6. NCCF Autres (inclus)'!S1446)</f>
        <v>0</v>
      </c>
      <c r="T1446" s="388">
        <f>SUM('2. NCCF CAD'!T1446,'3. NCCF USD'!T1446,'4. NCCF EUR'!T1446,'5. NCCF GBP'!T1446,'6. NCCF Autres (inclus)'!T1446)</f>
        <v>0</v>
      </c>
      <c r="U1446" s="392">
        <f>SUM('2. NCCF CAD'!U1446,'3. NCCF USD'!U1446,'4. NCCF EUR'!U1446,'5. NCCF GBP'!U1446,'6. NCCF Autres (inclus)'!U1446)</f>
        <v>0</v>
      </c>
      <c r="V1446" s="393">
        <f>SUM('2. NCCF CAD'!V1446,'3. NCCF USD'!V1446,'4. NCCF EUR'!V1446,'5. NCCF GBP'!V1446,'6. NCCF Autres (inclus)'!V1446)</f>
        <v>0</v>
      </c>
      <c r="W1446" s="37">
        <f>SUM('2. NCCF CAD'!W1446,'3. NCCF USD'!W1446,'4. NCCF EUR'!W1446,'5. NCCF GBP'!W1446,'6. NCCF Autres (inclus)'!W1446)</f>
        <v>0</v>
      </c>
      <c r="Y1446"/>
    </row>
    <row r="1447" spans="1:25" outlineLevel="1" x14ac:dyDescent="0.25">
      <c r="A1447" s="212"/>
      <c r="B1447" s="465"/>
      <c r="C1447" s="272"/>
      <c r="D1447" s="272"/>
      <c r="E1447" s="273"/>
      <c r="F1447" s="274" t="s">
        <v>34</v>
      </c>
      <c r="G1447" s="394">
        <f>SUM('2. NCCF CAD'!G1447,'3. NCCF USD'!G1447,'4. NCCF EUR'!G1447,'5. NCCF GBP'!G1447,'6. NCCF Autres (inclus)'!G1447)</f>
        <v>0</v>
      </c>
      <c r="H1447" s="421">
        <f>SUM('2. NCCF CAD'!H1447,'3. NCCF USD'!H1447,'4. NCCF EUR'!H1447,'5. NCCF GBP'!H1447,'6. NCCF Autres (inclus)'!H1447)</f>
        <v>0</v>
      </c>
      <c r="I1447" s="389">
        <f>SUM('2. NCCF CAD'!I1447,'3. NCCF USD'!I1447,'4. NCCF EUR'!I1447,'5. NCCF GBP'!I1447,'6. NCCF Autres (inclus)'!I1447)</f>
        <v>0</v>
      </c>
      <c r="J1447" s="389">
        <f>SUM('2. NCCF CAD'!J1447,'3. NCCF USD'!J1447,'4. NCCF EUR'!J1447,'5. NCCF GBP'!J1447,'6. NCCF Autres (inclus)'!J1447)</f>
        <v>0</v>
      </c>
      <c r="K1447" s="436">
        <f>SUM('2. NCCF CAD'!K1447,'3. NCCF USD'!K1447,'4. NCCF EUR'!K1447,'5. NCCF GBP'!K1447,'6. NCCF Autres (inclus)'!K1447)</f>
        <v>0</v>
      </c>
      <c r="L1447" s="391">
        <f>SUM('2. NCCF CAD'!L1447,'3. NCCF USD'!L1447,'4. NCCF EUR'!L1447,'5. NCCF GBP'!L1447,'6. NCCF Autres (inclus)'!L1447)</f>
        <v>0</v>
      </c>
      <c r="M1447" s="396">
        <f>SUM('2. NCCF CAD'!M1447,'3. NCCF USD'!M1447,'4. NCCF EUR'!M1447,'5. NCCF GBP'!M1447,'6. NCCF Autres (inclus)'!M1447)</f>
        <v>0</v>
      </c>
      <c r="N1447" s="392">
        <f>SUM('2. NCCF CAD'!N1447,'3. NCCF USD'!N1447,'4. NCCF EUR'!N1447,'5. NCCF GBP'!N1447,'6. NCCF Autres (inclus)'!N1447)</f>
        <v>0</v>
      </c>
      <c r="O1447" s="392">
        <f>SUM('2. NCCF CAD'!O1447,'3. NCCF USD'!O1447,'4. NCCF EUR'!O1447,'5. NCCF GBP'!O1447,'6. NCCF Autres (inclus)'!O1447)</f>
        <v>0</v>
      </c>
      <c r="P1447" s="392">
        <f>SUM('2. NCCF CAD'!P1447,'3. NCCF USD'!P1447,'4. NCCF EUR'!P1447,'5. NCCF GBP'!P1447,'6. NCCF Autres (inclus)'!P1447)</f>
        <v>0</v>
      </c>
      <c r="Q1447" s="392">
        <f>SUM('2. NCCF CAD'!Q1447,'3. NCCF USD'!Q1447,'4. NCCF EUR'!Q1447,'5. NCCF GBP'!Q1447,'6. NCCF Autres (inclus)'!Q1447)</f>
        <v>0</v>
      </c>
      <c r="R1447" s="392">
        <f>SUM('2. NCCF CAD'!R1447,'3. NCCF USD'!R1447,'4. NCCF EUR'!R1447,'5. NCCF GBP'!R1447,'6. NCCF Autres (inclus)'!R1447)</f>
        <v>0</v>
      </c>
      <c r="S1447" s="392">
        <f>SUM('2. NCCF CAD'!S1447,'3. NCCF USD'!S1447,'4. NCCF EUR'!S1447,'5. NCCF GBP'!S1447,'6. NCCF Autres (inclus)'!S1447)</f>
        <v>0</v>
      </c>
      <c r="T1447" s="388">
        <f>SUM('2. NCCF CAD'!T1447,'3. NCCF USD'!T1447,'4. NCCF EUR'!T1447,'5. NCCF GBP'!T1447,'6. NCCF Autres (inclus)'!T1447)</f>
        <v>0</v>
      </c>
      <c r="U1447" s="392">
        <f>SUM('2. NCCF CAD'!U1447,'3. NCCF USD'!U1447,'4. NCCF EUR'!U1447,'5. NCCF GBP'!U1447,'6. NCCF Autres (inclus)'!U1447)</f>
        <v>0</v>
      </c>
      <c r="V1447" s="393">
        <f>SUM('2. NCCF CAD'!V1447,'3. NCCF USD'!V1447,'4. NCCF EUR'!V1447,'5. NCCF GBP'!V1447,'6. NCCF Autres (inclus)'!V1447)</f>
        <v>0</v>
      </c>
      <c r="W1447" s="37">
        <f>SUM('2. NCCF CAD'!W1447,'3. NCCF USD'!W1447,'4. NCCF EUR'!W1447,'5. NCCF GBP'!W1447,'6. NCCF Autres (inclus)'!W1447)</f>
        <v>0</v>
      </c>
      <c r="Y1447"/>
    </row>
    <row r="1448" spans="1:25" ht="12.75" customHeight="1" outlineLevel="1" x14ac:dyDescent="0.25">
      <c r="A1448" s="212"/>
      <c r="B1448" s="465"/>
      <c r="C1448" s="272"/>
      <c r="D1448" s="272"/>
      <c r="E1448" s="273"/>
      <c r="F1448" s="274" t="s">
        <v>35</v>
      </c>
      <c r="G1448" s="394">
        <f>SUM('2. NCCF CAD'!G1448,'3. NCCF USD'!G1448,'4. NCCF EUR'!G1448,'5. NCCF GBP'!G1448,'6. NCCF Autres (inclus)'!G1448)</f>
        <v>0</v>
      </c>
      <c r="H1448" s="421">
        <f>SUM('2. NCCF CAD'!H1448,'3. NCCF USD'!H1448,'4. NCCF EUR'!H1448,'5. NCCF GBP'!H1448,'6. NCCF Autres (inclus)'!H1448)</f>
        <v>0</v>
      </c>
      <c r="I1448" s="389">
        <f>SUM('2. NCCF CAD'!I1448,'3. NCCF USD'!I1448,'4. NCCF EUR'!I1448,'5. NCCF GBP'!I1448,'6. NCCF Autres (inclus)'!I1448)</f>
        <v>0</v>
      </c>
      <c r="J1448" s="389">
        <f>SUM('2. NCCF CAD'!J1448,'3. NCCF USD'!J1448,'4. NCCF EUR'!J1448,'5. NCCF GBP'!J1448,'6. NCCF Autres (inclus)'!J1448)</f>
        <v>0</v>
      </c>
      <c r="K1448" s="436">
        <f>SUM('2. NCCF CAD'!K1448,'3. NCCF USD'!K1448,'4. NCCF EUR'!K1448,'5. NCCF GBP'!K1448,'6. NCCF Autres (inclus)'!K1448)</f>
        <v>0</v>
      </c>
      <c r="L1448" s="391">
        <f>SUM('2. NCCF CAD'!L1448,'3. NCCF USD'!L1448,'4. NCCF EUR'!L1448,'5. NCCF GBP'!L1448,'6. NCCF Autres (inclus)'!L1448)</f>
        <v>0</v>
      </c>
      <c r="M1448" s="396">
        <f>SUM('2. NCCF CAD'!M1448,'3. NCCF USD'!M1448,'4. NCCF EUR'!M1448,'5. NCCF GBP'!M1448,'6. NCCF Autres (inclus)'!M1448)</f>
        <v>0</v>
      </c>
      <c r="N1448" s="392">
        <f>SUM('2. NCCF CAD'!N1448,'3. NCCF USD'!N1448,'4. NCCF EUR'!N1448,'5. NCCF GBP'!N1448,'6. NCCF Autres (inclus)'!N1448)</f>
        <v>0</v>
      </c>
      <c r="O1448" s="392">
        <f>SUM('2. NCCF CAD'!O1448,'3. NCCF USD'!O1448,'4. NCCF EUR'!O1448,'5. NCCF GBP'!O1448,'6. NCCF Autres (inclus)'!O1448)</f>
        <v>0</v>
      </c>
      <c r="P1448" s="392">
        <f>SUM('2. NCCF CAD'!P1448,'3. NCCF USD'!P1448,'4. NCCF EUR'!P1448,'5. NCCF GBP'!P1448,'6. NCCF Autres (inclus)'!P1448)</f>
        <v>0</v>
      </c>
      <c r="Q1448" s="392">
        <f>SUM('2. NCCF CAD'!Q1448,'3. NCCF USD'!Q1448,'4. NCCF EUR'!Q1448,'5. NCCF GBP'!Q1448,'6. NCCF Autres (inclus)'!Q1448)</f>
        <v>0</v>
      </c>
      <c r="R1448" s="392">
        <f>SUM('2. NCCF CAD'!R1448,'3. NCCF USD'!R1448,'4. NCCF EUR'!R1448,'5. NCCF GBP'!R1448,'6. NCCF Autres (inclus)'!R1448)</f>
        <v>0</v>
      </c>
      <c r="S1448" s="392">
        <f>SUM('2. NCCF CAD'!S1448,'3. NCCF USD'!S1448,'4. NCCF EUR'!S1448,'5. NCCF GBP'!S1448,'6. NCCF Autres (inclus)'!S1448)</f>
        <v>0</v>
      </c>
      <c r="T1448" s="388">
        <f>SUM('2. NCCF CAD'!T1448,'3. NCCF USD'!T1448,'4. NCCF EUR'!T1448,'5. NCCF GBP'!T1448,'6. NCCF Autres (inclus)'!T1448)</f>
        <v>0</v>
      </c>
      <c r="U1448" s="392">
        <f>SUM('2. NCCF CAD'!U1448,'3. NCCF USD'!U1448,'4. NCCF EUR'!U1448,'5. NCCF GBP'!U1448,'6. NCCF Autres (inclus)'!U1448)</f>
        <v>0</v>
      </c>
      <c r="V1448" s="393">
        <f>SUM('2. NCCF CAD'!V1448,'3. NCCF USD'!V1448,'4. NCCF EUR'!V1448,'5. NCCF GBP'!V1448,'6. NCCF Autres (inclus)'!V1448)</f>
        <v>0</v>
      </c>
      <c r="W1448" s="37">
        <f>SUM('2. NCCF CAD'!W1448,'3. NCCF USD'!W1448,'4. NCCF EUR'!W1448,'5. NCCF GBP'!W1448,'6. NCCF Autres (inclus)'!W1448)</f>
        <v>0</v>
      </c>
      <c r="Y1448"/>
    </row>
    <row r="1449" spans="1:25" x14ac:dyDescent="0.25">
      <c r="A1449" s="212"/>
      <c r="B1449" s="465"/>
      <c r="C1449" s="272"/>
      <c r="D1449" s="272" t="s">
        <v>36</v>
      </c>
      <c r="E1449" s="273"/>
      <c r="F1449" s="273"/>
      <c r="G1449" s="367"/>
      <c r="H1449" s="368"/>
      <c r="I1449" s="369"/>
      <c r="J1449" s="369"/>
      <c r="K1449" s="369"/>
      <c r="L1449" s="363"/>
      <c r="M1449" s="364"/>
      <c r="N1449" s="364"/>
      <c r="O1449" s="364"/>
      <c r="P1449" s="364"/>
      <c r="Q1449" s="364"/>
      <c r="R1449" s="364"/>
      <c r="S1449" s="364"/>
      <c r="T1449" s="364"/>
      <c r="U1449" s="364"/>
      <c r="V1449" s="365"/>
      <c r="W1449" s="366"/>
      <c r="Y1449"/>
    </row>
    <row r="1450" spans="1:25" x14ac:dyDescent="0.25">
      <c r="A1450" s="212"/>
      <c r="B1450" s="465"/>
      <c r="C1450" s="272"/>
      <c r="D1450" s="272"/>
      <c r="E1450" s="275" t="s">
        <v>37</v>
      </c>
      <c r="F1450" s="273"/>
      <c r="G1450" s="367">
        <f t="shared" ref="G1450:W1450" si="303">SUBTOTAL(9,G1451:G1453)</f>
        <v>0</v>
      </c>
      <c r="H1450" s="368">
        <f t="shared" si="303"/>
        <v>0</v>
      </c>
      <c r="I1450" s="369">
        <f t="shared" si="303"/>
        <v>0</v>
      </c>
      <c r="J1450" s="369">
        <f t="shared" si="303"/>
        <v>0</v>
      </c>
      <c r="K1450" s="370">
        <f t="shared" si="303"/>
        <v>0</v>
      </c>
      <c r="L1450" s="364">
        <f t="shared" si="303"/>
        <v>0</v>
      </c>
      <c r="M1450" s="364">
        <f t="shared" si="303"/>
        <v>0</v>
      </c>
      <c r="N1450" s="364">
        <f t="shared" si="303"/>
        <v>0</v>
      </c>
      <c r="O1450" s="364">
        <f t="shared" si="303"/>
        <v>0</v>
      </c>
      <c r="P1450" s="364">
        <f t="shared" si="303"/>
        <v>0</v>
      </c>
      <c r="Q1450" s="364">
        <f t="shared" si="303"/>
        <v>0</v>
      </c>
      <c r="R1450" s="364">
        <f t="shared" si="303"/>
        <v>0</v>
      </c>
      <c r="S1450" s="364">
        <f t="shared" si="303"/>
        <v>0</v>
      </c>
      <c r="T1450" s="364">
        <f t="shared" si="303"/>
        <v>0</v>
      </c>
      <c r="U1450" s="364">
        <f t="shared" si="303"/>
        <v>0</v>
      </c>
      <c r="V1450" s="364">
        <f t="shared" si="303"/>
        <v>0</v>
      </c>
      <c r="W1450" s="366">
        <f t="shared" si="303"/>
        <v>0</v>
      </c>
      <c r="Y1450"/>
    </row>
    <row r="1451" spans="1:25" outlineLevel="1" x14ac:dyDescent="0.25">
      <c r="A1451" s="212"/>
      <c r="B1451" s="465"/>
      <c r="C1451" s="272"/>
      <c r="D1451" s="272"/>
      <c r="E1451" s="275"/>
      <c r="F1451" s="274" t="s">
        <v>38</v>
      </c>
      <c r="G1451" s="394">
        <f>SUM('2. NCCF CAD'!G1451,'3. NCCF USD'!G1451,'4. NCCF EUR'!G1451,'5. NCCF GBP'!G1451,'6. NCCF Autres (inclus)'!G1451)</f>
        <v>0</v>
      </c>
      <c r="H1451" s="421">
        <f>SUM('2. NCCF CAD'!H1451,'3. NCCF USD'!H1451,'4. NCCF EUR'!H1451,'5. NCCF GBP'!H1451,'6. NCCF Autres (inclus)'!H1451)</f>
        <v>0</v>
      </c>
      <c r="I1451" s="389">
        <f>SUM('2. NCCF CAD'!I1451,'3. NCCF USD'!I1451,'4. NCCF EUR'!I1451,'5. NCCF GBP'!I1451,'6. NCCF Autres (inclus)'!I1451)</f>
        <v>0</v>
      </c>
      <c r="J1451" s="389">
        <f>SUM('2. NCCF CAD'!J1451,'3. NCCF USD'!J1451,'4. NCCF EUR'!J1451,'5. NCCF GBP'!J1451,'6. NCCF Autres (inclus)'!J1451)</f>
        <v>0</v>
      </c>
      <c r="K1451" s="436">
        <f>SUM('2. NCCF CAD'!K1451,'3. NCCF USD'!K1451,'4. NCCF EUR'!K1451,'5. NCCF GBP'!K1451,'6. NCCF Autres (inclus)'!K1451)</f>
        <v>0</v>
      </c>
      <c r="L1451" s="391">
        <f>SUM('2. NCCF CAD'!L1451,'3. NCCF USD'!L1451,'4. NCCF EUR'!L1451,'5. NCCF GBP'!L1451,'6. NCCF Autres (inclus)'!L1451)</f>
        <v>0</v>
      </c>
      <c r="M1451" s="396">
        <f>SUM('2. NCCF CAD'!M1451,'3. NCCF USD'!M1451,'4. NCCF EUR'!M1451,'5. NCCF GBP'!M1451,'6. NCCF Autres (inclus)'!M1451)</f>
        <v>0</v>
      </c>
      <c r="N1451" s="392">
        <f>SUM('2. NCCF CAD'!N1451,'3. NCCF USD'!N1451,'4. NCCF EUR'!N1451,'5. NCCF GBP'!N1451,'6. NCCF Autres (inclus)'!N1451)</f>
        <v>0</v>
      </c>
      <c r="O1451" s="392">
        <f>SUM('2. NCCF CAD'!O1451,'3. NCCF USD'!O1451,'4. NCCF EUR'!O1451,'5. NCCF GBP'!O1451,'6. NCCF Autres (inclus)'!O1451)</f>
        <v>0</v>
      </c>
      <c r="P1451" s="392">
        <f>SUM('2. NCCF CAD'!P1451,'3. NCCF USD'!P1451,'4. NCCF EUR'!P1451,'5. NCCF GBP'!P1451,'6. NCCF Autres (inclus)'!P1451)</f>
        <v>0</v>
      </c>
      <c r="Q1451" s="392">
        <f>SUM('2. NCCF CAD'!Q1451,'3. NCCF USD'!Q1451,'4. NCCF EUR'!Q1451,'5. NCCF GBP'!Q1451,'6. NCCF Autres (inclus)'!Q1451)</f>
        <v>0</v>
      </c>
      <c r="R1451" s="392">
        <f>SUM('2. NCCF CAD'!R1451,'3. NCCF USD'!R1451,'4. NCCF EUR'!R1451,'5. NCCF GBP'!R1451,'6. NCCF Autres (inclus)'!R1451)</f>
        <v>0</v>
      </c>
      <c r="S1451" s="392">
        <f>SUM('2. NCCF CAD'!S1451,'3. NCCF USD'!S1451,'4. NCCF EUR'!S1451,'5. NCCF GBP'!S1451,'6. NCCF Autres (inclus)'!S1451)</f>
        <v>0</v>
      </c>
      <c r="T1451" s="388">
        <f>SUM('2. NCCF CAD'!T1451,'3. NCCF USD'!T1451,'4. NCCF EUR'!T1451,'5. NCCF GBP'!T1451,'6. NCCF Autres (inclus)'!T1451)</f>
        <v>0</v>
      </c>
      <c r="U1451" s="392">
        <f>SUM('2. NCCF CAD'!U1451,'3. NCCF USD'!U1451,'4. NCCF EUR'!U1451,'5. NCCF GBP'!U1451,'6. NCCF Autres (inclus)'!U1451)</f>
        <v>0</v>
      </c>
      <c r="V1451" s="393">
        <f>SUM('2. NCCF CAD'!V1451,'3. NCCF USD'!V1451,'4. NCCF EUR'!V1451,'5. NCCF GBP'!V1451,'6. NCCF Autres (inclus)'!V1451)</f>
        <v>0</v>
      </c>
      <c r="W1451" s="37">
        <f>SUM('2. NCCF CAD'!W1451,'3. NCCF USD'!W1451,'4. NCCF EUR'!W1451,'5. NCCF GBP'!W1451,'6. NCCF Autres (inclus)'!W1451)</f>
        <v>0</v>
      </c>
      <c r="Y1451"/>
    </row>
    <row r="1452" spans="1:25" outlineLevel="1" x14ac:dyDescent="0.25">
      <c r="A1452" s="212"/>
      <c r="B1452" s="465"/>
      <c r="C1452" s="272"/>
      <c r="D1452" s="272"/>
      <c r="E1452" s="273"/>
      <c r="F1452" s="274" t="s">
        <v>39</v>
      </c>
      <c r="G1452" s="394">
        <f>SUM('2. NCCF CAD'!G1452,'3. NCCF USD'!G1452,'4. NCCF EUR'!G1452,'5. NCCF GBP'!G1452,'6. NCCF Autres (inclus)'!G1452)</f>
        <v>0</v>
      </c>
      <c r="H1452" s="421">
        <f>SUM('2. NCCF CAD'!H1452,'3. NCCF USD'!H1452,'4. NCCF EUR'!H1452,'5. NCCF GBP'!H1452,'6. NCCF Autres (inclus)'!H1452)</f>
        <v>0</v>
      </c>
      <c r="I1452" s="389">
        <f>SUM('2. NCCF CAD'!I1452,'3. NCCF USD'!I1452,'4. NCCF EUR'!I1452,'5. NCCF GBP'!I1452,'6. NCCF Autres (inclus)'!I1452)</f>
        <v>0</v>
      </c>
      <c r="J1452" s="389">
        <f>SUM('2. NCCF CAD'!J1452,'3. NCCF USD'!J1452,'4. NCCF EUR'!J1452,'5. NCCF GBP'!J1452,'6. NCCF Autres (inclus)'!J1452)</f>
        <v>0</v>
      </c>
      <c r="K1452" s="436">
        <f>SUM('2. NCCF CAD'!K1452,'3. NCCF USD'!K1452,'4. NCCF EUR'!K1452,'5. NCCF GBP'!K1452,'6. NCCF Autres (inclus)'!K1452)</f>
        <v>0</v>
      </c>
      <c r="L1452" s="391">
        <f>SUM('2. NCCF CAD'!L1452,'3. NCCF USD'!L1452,'4. NCCF EUR'!L1452,'5. NCCF GBP'!L1452,'6. NCCF Autres (inclus)'!L1452)</f>
        <v>0</v>
      </c>
      <c r="M1452" s="396">
        <f>SUM('2. NCCF CAD'!M1452,'3. NCCF USD'!M1452,'4. NCCF EUR'!M1452,'5. NCCF GBP'!M1452,'6. NCCF Autres (inclus)'!M1452)</f>
        <v>0</v>
      </c>
      <c r="N1452" s="392">
        <f>SUM('2. NCCF CAD'!N1452,'3. NCCF USD'!N1452,'4. NCCF EUR'!N1452,'5. NCCF GBP'!N1452,'6. NCCF Autres (inclus)'!N1452)</f>
        <v>0</v>
      </c>
      <c r="O1452" s="392">
        <f>SUM('2. NCCF CAD'!O1452,'3. NCCF USD'!O1452,'4. NCCF EUR'!O1452,'5. NCCF GBP'!O1452,'6. NCCF Autres (inclus)'!O1452)</f>
        <v>0</v>
      </c>
      <c r="P1452" s="392">
        <f>SUM('2. NCCF CAD'!P1452,'3. NCCF USD'!P1452,'4. NCCF EUR'!P1452,'5. NCCF GBP'!P1452,'6. NCCF Autres (inclus)'!P1452)</f>
        <v>0</v>
      </c>
      <c r="Q1452" s="392">
        <f>SUM('2. NCCF CAD'!Q1452,'3. NCCF USD'!Q1452,'4. NCCF EUR'!Q1452,'5. NCCF GBP'!Q1452,'6. NCCF Autres (inclus)'!Q1452)</f>
        <v>0</v>
      </c>
      <c r="R1452" s="392">
        <f>SUM('2. NCCF CAD'!R1452,'3. NCCF USD'!R1452,'4. NCCF EUR'!R1452,'5. NCCF GBP'!R1452,'6. NCCF Autres (inclus)'!R1452)</f>
        <v>0</v>
      </c>
      <c r="S1452" s="392">
        <f>SUM('2. NCCF CAD'!S1452,'3. NCCF USD'!S1452,'4. NCCF EUR'!S1452,'5. NCCF GBP'!S1452,'6. NCCF Autres (inclus)'!S1452)</f>
        <v>0</v>
      </c>
      <c r="T1452" s="388">
        <f>SUM('2. NCCF CAD'!T1452,'3. NCCF USD'!T1452,'4. NCCF EUR'!T1452,'5. NCCF GBP'!T1452,'6. NCCF Autres (inclus)'!T1452)</f>
        <v>0</v>
      </c>
      <c r="U1452" s="392">
        <f>SUM('2. NCCF CAD'!U1452,'3. NCCF USD'!U1452,'4. NCCF EUR'!U1452,'5. NCCF GBP'!U1452,'6. NCCF Autres (inclus)'!U1452)</f>
        <v>0</v>
      </c>
      <c r="V1452" s="393">
        <f>SUM('2. NCCF CAD'!V1452,'3. NCCF USD'!V1452,'4. NCCF EUR'!V1452,'5. NCCF GBP'!V1452,'6. NCCF Autres (inclus)'!V1452)</f>
        <v>0</v>
      </c>
      <c r="W1452" s="37">
        <f>SUM('2. NCCF CAD'!W1452,'3. NCCF USD'!W1452,'4. NCCF EUR'!W1452,'5. NCCF GBP'!W1452,'6. NCCF Autres (inclus)'!W1452)</f>
        <v>0</v>
      </c>
      <c r="Y1452"/>
    </row>
    <row r="1453" spans="1:25" outlineLevel="1" x14ac:dyDescent="0.25">
      <c r="A1453" s="212"/>
      <c r="B1453" s="465"/>
      <c r="C1453" s="272"/>
      <c r="D1453" s="272"/>
      <c r="E1453" s="273"/>
      <c r="F1453" s="274" t="s">
        <v>40</v>
      </c>
      <c r="G1453" s="394">
        <f>SUM('2. NCCF CAD'!G1453,'3. NCCF USD'!G1453,'4. NCCF EUR'!G1453,'5. NCCF GBP'!G1453,'6. NCCF Autres (inclus)'!G1453)</f>
        <v>0</v>
      </c>
      <c r="H1453" s="421">
        <f>SUM('2. NCCF CAD'!H1453,'3. NCCF USD'!H1453,'4. NCCF EUR'!H1453,'5. NCCF GBP'!H1453,'6. NCCF Autres (inclus)'!H1453)</f>
        <v>0</v>
      </c>
      <c r="I1453" s="389">
        <f>SUM('2. NCCF CAD'!I1453,'3. NCCF USD'!I1453,'4. NCCF EUR'!I1453,'5. NCCF GBP'!I1453,'6. NCCF Autres (inclus)'!I1453)</f>
        <v>0</v>
      </c>
      <c r="J1453" s="389">
        <f>SUM('2. NCCF CAD'!J1453,'3. NCCF USD'!J1453,'4. NCCF EUR'!J1453,'5. NCCF GBP'!J1453,'6. NCCF Autres (inclus)'!J1453)</f>
        <v>0</v>
      </c>
      <c r="K1453" s="436">
        <f>SUM('2. NCCF CAD'!K1453,'3. NCCF USD'!K1453,'4. NCCF EUR'!K1453,'5. NCCF GBP'!K1453,'6. NCCF Autres (inclus)'!K1453)</f>
        <v>0</v>
      </c>
      <c r="L1453" s="391">
        <f>SUM('2. NCCF CAD'!L1453,'3. NCCF USD'!L1453,'4. NCCF EUR'!L1453,'5. NCCF GBP'!L1453,'6. NCCF Autres (inclus)'!L1453)</f>
        <v>0</v>
      </c>
      <c r="M1453" s="396">
        <f>SUM('2. NCCF CAD'!M1453,'3. NCCF USD'!M1453,'4. NCCF EUR'!M1453,'5. NCCF GBP'!M1453,'6. NCCF Autres (inclus)'!M1453)</f>
        <v>0</v>
      </c>
      <c r="N1453" s="392">
        <f>SUM('2. NCCF CAD'!N1453,'3. NCCF USD'!N1453,'4. NCCF EUR'!N1453,'5. NCCF GBP'!N1453,'6. NCCF Autres (inclus)'!N1453)</f>
        <v>0</v>
      </c>
      <c r="O1453" s="392">
        <f>SUM('2. NCCF CAD'!O1453,'3. NCCF USD'!O1453,'4. NCCF EUR'!O1453,'5. NCCF GBP'!O1453,'6. NCCF Autres (inclus)'!O1453)</f>
        <v>0</v>
      </c>
      <c r="P1453" s="392">
        <f>SUM('2. NCCF CAD'!P1453,'3. NCCF USD'!P1453,'4. NCCF EUR'!P1453,'5. NCCF GBP'!P1453,'6. NCCF Autres (inclus)'!P1453)</f>
        <v>0</v>
      </c>
      <c r="Q1453" s="392">
        <f>SUM('2. NCCF CAD'!Q1453,'3. NCCF USD'!Q1453,'4. NCCF EUR'!Q1453,'5. NCCF GBP'!Q1453,'6. NCCF Autres (inclus)'!Q1453)</f>
        <v>0</v>
      </c>
      <c r="R1453" s="392">
        <f>SUM('2. NCCF CAD'!R1453,'3. NCCF USD'!R1453,'4. NCCF EUR'!R1453,'5. NCCF GBP'!R1453,'6. NCCF Autres (inclus)'!R1453)</f>
        <v>0</v>
      </c>
      <c r="S1453" s="392">
        <f>SUM('2. NCCF CAD'!S1453,'3. NCCF USD'!S1453,'4. NCCF EUR'!S1453,'5. NCCF GBP'!S1453,'6. NCCF Autres (inclus)'!S1453)</f>
        <v>0</v>
      </c>
      <c r="T1453" s="388">
        <f>SUM('2. NCCF CAD'!T1453,'3. NCCF USD'!T1453,'4. NCCF EUR'!T1453,'5. NCCF GBP'!T1453,'6. NCCF Autres (inclus)'!T1453)</f>
        <v>0</v>
      </c>
      <c r="U1453" s="392">
        <f>SUM('2. NCCF CAD'!U1453,'3. NCCF USD'!U1453,'4. NCCF EUR'!U1453,'5. NCCF GBP'!U1453,'6. NCCF Autres (inclus)'!U1453)</f>
        <v>0</v>
      </c>
      <c r="V1453" s="393">
        <f>SUM('2. NCCF CAD'!V1453,'3. NCCF USD'!V1453,'4. NCCF EUR'!V1453,'5. NCCF GBP'!V1453,'6. NCCF Autres (inclus)'!V1453)</f>
        <v>0</v>
      </c>
      <c r="W1453" s="37">
        <f>SUM('2. NCCF CAD'!W1453,'3. NCCF USD'!W1453,'4. NCCF EUR'!W1453,'5. NCCF GBP'!W1453,'6. NCCF Autres (inclus)'!W1453)</f>
        <v>0</v>
      </c>
      <c r="Y1453"/>
    </row>
    <row r="1454" spans="1:25" x14ac:dyDescent="0.25">
      <c r="A1454" s="212"/>
      <c r="B1454" s="465"/>
      <c r="C1454" s="272"/>
      <c r="D1454" s="272"/>
      <c r="E1454" s="273" t="s">
        <v>41</v>
      </c>
      <c r="F1454" s="273"/>
      <c r="G1454" s="367">
        <f t="shared" ref="G1454:W1454" si="304">SUBTOTAL(9,G1455:G1457)</f>
        <v>0</v>
      </c>
      <c r="H1454" s="368">
        <f t="shared" si="304"/>
        <v>0</v>
      </c>
      <c r="I1454" s="369">
        <f t="shared" si="304"/>
        <v>0</v>
      </c>
      <c r="J1454" s="369">
        <f t="shared" si="304"/>
        <v>0</v>
      </c>
      <c r="K1454" s="370">
        <f t="shared" si="304"/>
        <v>0</v>
      </c>
      <c r="L1454" s="364">
        <f t="shared" si="304"/>
        <v>0</v>
      </c>
      <c r="M1454" s="364">
        <f t="shared" si="304"/>
        <v>0</v>
      </c>
      <c r="N1454" s="364">
        <f t="shared" si="304"/>
        <v>0</v>
      </c>
      <c r="O1454" s="364">
        <f t="shared" si="304"/>
        <v>0</v>
      </c>
      <c r="P1454" s="364">
        <f t="shared" si="304"/>
        <v>0</v>
      </c>
      <c r="Q1454" s="364">
        <f t="shared" si="304"/>
        <v>0</v>
      </c>
      <c r="R1454" s="364">
        <f t="shared" si="304"/>
        <v>0</v>
      </c>
      <c r="S1454" s="364">
        <f t="shared" si="304"/>
        <v>0</v>
      </c>
      <c r="T1454" s="364">
        <f t="shared" si="304"/>
        <v>0</v>
      </c>
      <c r="U1454" s="364">
        <f t="shared" si="304"/>
        <v>0</v>
      </c>
      <c r="V1454" s="364">
        <f t="shared" si="304"/>
        <v>0</v>
      </c>
      <c r="W1454" s="366">
        <f t="shared" si="304"/>
        <v>0</v>
      </c>
      <c r="Y1454"/>
    </row>
    <row r="1455" spans="1:25" outlineLevel="1" x14ac:dyDescent="0.25">
      <c r="A1455" s="212"/>
      <c r="B1455" s="465"/>
      <c r="C1455" s="272"/>
      <c r="D1455" s="272"/>
      <c r="E1455" s="273"/>
      <c r="F1455" s="274" t="s">
        <v>42</v>
      </c>
      <c r="G1455" s="394">
        <f>SUM('2. NCCF CAD'!G1455,'3. NCCF USD'!G1455,'4. NCCF EUR'!G1455,'5. NCCF GBP'!G1455,'6. NCCF Autres (inclus)'!G1455)</f>
        <v>0</v>
      </c>
      <c r="H1455" s="421">
        <f>SUM('2. NCCF CAD'!H1455,'3. NCCF USD'!H1455,'4. NCCF EUR'!H1455,'5. NCCF GBP'!H1455,'6. NCCF Autres (inclus)'!H1455)</f>
        <v>0</v>
      </c>
      <c r="I1455" s="389">
        <f>SUM('2. NCCF CAD'!I1455,'3. NCCF USD'!I1455,'4. NCCF EUR'!I1455,'5. NCCF GBP'!I1455,'6. NCCF Autres (inclus)'!I1455)</f>
        <v>0</v>
      </c>
      <c r="J1455" s="389">
        <f>SUM('2. NCCF CAD'!J1455,'3. NCCF USD'!J1455,'4. NCCF EUR'!J1455,'5. NCCF GBP'!J1455,'6. NCCF Autres (inclus)'!J1455)</f>
        <v>0</v>
      </c>
      <c r="K1455" s="436">
        <f>SUM('2. NCCF CAD'!K1455,'3. NCCF USD'!K1455,'4. NCCF EUR'!K1455,'5. NCCF GBP'!K1455,'6. NCCF Autres (inclus)'!K1455)</f>
        <v>0</v>
      </c>
      <c r="L1455" s="391">
        <f>SUM('2. NCCF CAD'!L1455,'3. NCCF USD'!L1455,'4. NCCF EUR'!L1455,'5. NCCF GBP'!L1455,'6. NCCF Autres (inclus)'!L1455)</f>
        <v>0</v>
      </c>
      <c r="M1455" s="396">
        <f>SUM('2. NCCF CAD'!M1455,'3. NCCF USD'!M1455,'4. NCCF EUR'!M1455,'5. NCCF GBP'!M1455,'6. NCCF Autres (inclus)'!M1455)</f>
        <v>0</v>
      </c>
      <c r="N1455" s="392">
        <f>SUM('2. NCCF CAD'!N1455,'3. NCCF USD'!N1455,'4. NCCF EUR'!N1455,'5. NCCF GBP'!N1455,'6. NCCF Autres (inclus)'!N1455)</f>
        <v>0</v>
      </c>
      <c r="O1455" s="392">
        <f>SUM('2. NCCF CAD'!O1455,'3. NCCF USD'!O1455,'4. NCCF EUR'!O1455,'5. NCCF GBP'!O1455,'6. NCCF Autres (inclus)'!O1455)</f>
        <v>0</v>
      </c>
      <c r="P1455" s="392">
        <f>SUM('2. NCCF CAD'!P1455,'3. NCCF USD'!P1455,'4. NCCF EUR'!P1455,'5. NCCF GBP'!P1455,'6. NCCF Autres (inclus)'!P1455)</f>
        <v>0</v>
      </c>
      <c r="Q1455" s="392">
        <f>SUM('2. NCCF CAD'!Q1455,'3. NCCF USD'!Q1455,'4. NCCF EUR'!Q1455,'5. NCCF GBP'!Q1455,'6. NCCF Autres (inclus)'!Q1455)</f>
        <v>0</v>
      </c>
      <c r="R1455" s="392">
        <f>SUM('2. NCCF CAD'!R1455,'3. NCCF USD'!R1455,'4. NCCF EUR'!R1455,'5. NCCF GBP'!R1455,'6. NCCF Autres (inclus)'!R1455)</f>
        <v>0</v>
      </c>
      <c r="S1455" s="392">
        <f>SUM('2. NCCF CAD'!S1455,'3. NCCF USD'!S1455,'4. NCCF EUR'!S1455,'5. NCCF GBP'!S1455,'6. NCCF Autres (inclus)'!S1455)</f>
        <v>0</v>
      </c>
      <c r="T1455" s="388">
        <f>SUM('2. NCCF CAD'!T1455,'3. NCCF USD'!T1455,'4. NCCF EUR'!T1455,'5. NCCF GBP'!T1455,'6. NCCF Autres (inclus)'!T1455)</f>
        <v>0</v>
      </c>
      <c r="U1455" s="392">
        <f>SUM('2. NCCF CAD'!U1455,'3. NCCF USD'!U1455,'4. NCCF EUR'!U1455,'5. NCCF GBP'!U1455,'6. NCCF Autres (inclus)'!U1455)</f>
        <v>0</v>
      </c>
      <c r="V1455" s="393">
        <f>SUM('2. NCCF CAD'!V1455,'3. NCCF USD'!V1455,'4. NCCF EUR'!V1455,'5. NCCF GBP'!V1455,'6. NCCF Autres (inclus)'!V1455)</f>
        <v>0</v>
      </c>
      <c r="W1455" s="37">
        <f>SUM('2. NCCF CAD'!W1455,'3. NCCF USD'!W1455,'4. NCCF EUR'!W1455,'5. NCCF GBP'!W1455,'6. NCCF Autres (inclus)'!W1455)</f>
        <v>0</v>
      </c>
      <c r="Y1455"/>
    </row>
    <row r="1456" spans="1:25" outlineLevel="1" x14ac:dyDescent="0.25">
      <c r="A1456" s="212"/>
      <c r="B1456" s="465"/>
      <c r="C1456" s="272"/>
      <c r="D1456" s="272"/>
      <c r="E1456" s="273"/>
      <c r="F1456" s="274" t="s">
        <v>43</v>
      </c>
      <c r="G1456" s="394">
        <f>SUM('2. NCCF CAD'!G1456,'3. NCCF USD'!G1456,'4. NCCF EUR'!G1456,'5. NCCF GBP'!G1456,'6. NCCF Autres (inclus)'!G1456)</f>
        <v>0</v>
      </c>
      <c r="H1456" s="421">
        <f>SUM('2. NCCF CAD'!H1456,'3. NCCF USD'!H1456,'4. NCCF EUR'!H1456,'5. NCCF GBP'!H1456,'6. NCCF Autres (inclus)'!H1456)</f>
        <v>0</v>
      </c>
      <c r="I1456" s="389">
        <f>SUM('2. NCCF CAD'!I1456,'3. NCCF USD'!I1456,'4. NCCF EUR'!I1456,'5. NCCF GBP'!I1456,'6. NCCF Autres (inclus)'!I1456)</f>
        <v>0</v>
      </c>
      <c r="J1456" s="389">
        <f>SUM('2. NCCF CAD'!J1456,'3. NCCF USD'!J1456,'4. NCCF EUR'!J1456,'5. NCCF GBP'!J1456,'6. NCCF Autres (inclus)'!J1456)</f>
        <v>0</v>
      </c>
      <c r="K1456" s="436">
        <f>SUM('2. NCCF CAD'!K1456,'3. NCCF USD'!K1456,'4. NCCF EUR'!K1456,'5. NCCF GBP'!K1456,'6. NCCF Autres (inclus)'!K1456)</f>
        <v>0</v>
      </c>
      <c r="L1456" s="391">
        <f>SUM('2. NCCF CAD'!L1456,'3. NCCF USD'!L1456,'4. NCCF EUR'!L1456,'5. NCCF GBP'!L1456,'6. NCCF Autres (inclus)'!L1456)</f>
        <v>0</v>
      </c>
      <c r="M1456" s="396">
        <f>SUM('2. NCCF CAD'!M1456,'3. NCCF USD'!M1456,'4. NCCF EUR'!M1456,'5. NCCF GBP'!M1456,'6. NCCF Autres (inclus)'!M1456)</f>
        <v>0</v>
      </c>
      <c r="N1456" s="392">
        <f>SUM('2. NCCF CAD'!N1456,'3. NCCF USD'!N1456,'4. NCCF EUR'!N1456,'5. NCCF GBP'!N1456,'6. NCCF Autres (inclus)'!N1456)</f>
        <v>0</v>
      </c>
      <c r="O1456" s="392">
        <f>SUM('2. NCCF CAD'!O1456,'3. NCCF USD'!O1456,'4. NCCF EUR'!O1456,'5. NCCF GBP'!O1456,'6. NCCF Autres (inclus)'!O1456)</f>
        <v>0</v>
      </c>
      <c r="P1456" s="392">
        <f>SUM('2. NCCF CAD'!P1456,'3. NCCF USD'!P1456,'4. NCCF EUR'!P1456,'5. NCCF GBP'!P1456,'6. NCCF Autres (inclus)'!P1456)</f>
        <v>0</v>
      </c>
      <c r="Q1456" s="392">
        <f>SUM('2. NCCF CAD'!Q1456,'3. NCCF USD'!Q1456,'4. NCCF EUR'!Q1456,'5. NCCF GBP'!Q1456,'6. NCCF Autres (inclus)'!Q1456)</f>
        <v>0</v>
      </c>
      <c r="R1456" s="392">
        <f>SUM('2. NCCF CAD'!R1456,'3. NCCF USD'!R1456,'4. NCCF EUR'!R1456,'5. NCCF GBP'!R1456,'6. NCCF Autres (inclus)'!R1456)</f>
        <v>0</v>
      </c>
      <c r="S1456" s="392">
        <f>SUM('2. NCCF CAD'!S1456,'3. NCCF USD'!S1456,'4. NCCF EUR'!S1456,'5. NCCF GBP'!S1456,'6. NCCF Autres (inclus)'!S1456)</f>
        <v>0</v>
      </c>
      <c r="T1456" s="388">
        <f>SUM('2. NCCF CAD'!T1456,'3. NCCF USD'!T1456,'4. NCCF EUR'!T1456,'5. NCCF GBP'!T1456,'6. NCCF Autres (inclus)'!T1456)</f>
        <v>0</v>
      </c>
      <c r="U1456" s="392">
        <f>SUM('2. NCCF CAD'!U1456,'3. NCCF USD'!U1456,'4. NCCF EUR'!U1456,'5. NCCF GBP'!U1456,'6. NCCF Autres (inclus)'!U1456)</f>
        <v>0</v>
      </c>
      <c r="V1456" s="393">
        <f>SUM('2. NCCF CAD'!V1456,'3. NCCF USD'!V1456,'4. NCCF EUR'!V1456,'5. NCCF GBP'!V1456,'6. NCCF Autres (inclus)'!V1456)</f>
        <v>0</v>
      </c>
      <c r="W1456" s="37">
        <f>SUM('2. NCCF CAD'!W1456,'3. NCCF USD'!W1456,'4. NCCF EUR'!W1456,'5. NCCF GBP'!W1456,'6. NCCF Autres (inclus)'!W1456)</f>
        <v>0</v>
      </c>
      <c r="Y1456"/>
    </row>
    <row r="1457" spans="1:25" outlineLevel="1" x14ac:dyDescent="0.25">
      <c r="A1457" s="212"/>
      <c r="B1457" s="465"/>
      <c r="C1457" s="272"/>
      <c r="D1457" s="272"/>
      <c r="E1457" s="273"/>
      <c r="F1457" s="274" t="s">
        <v>44</v>
      </c>
      <c r="G1457" s="394">
        <f>SUM('2. NCCF CAD'!G1457,'3. NCCF USD'!G1457,'4. NCCF EUR'!G1457,'5. NCCF GBP'!G1457,'6. NCCF Autres (inclus)'!G1457)</f>
        <v>0</v>
      </c>
      <c r="H1457" s="421">
        <f>SUM('2. NCCF CAD'!H1457,'3. NCCF USD'!H1457,'4. NCCF EUR'!H1457,'5. NCCF GBP'!H1457,'6. NCCF Autres (inclus)'!H1457)</f>
        <v>0</v>
      </c>
      <c r="I1457" s="389">
        <f>SUM('2. NCCF CAD'!I1457,'3. NCCF USD'!I1457,'4. NCCF EUR'!I1457,'5. NCCF GBP'!I1457,'6. NCCF Autres (inclus)'!I1457)</f>
        <v>0</v>
      </c>
      <c r="J1457" s="389">
        <f>SUM('2. NCCF CAD'!J1457,'3. NCCF USD'!J1457,'4. NCCF EUR'!J1457,'5. NCCF GBP'!J1457,'6. NCCF Autres (inclus)'!J1457)</f>
        <v>0</v>
      </c>
      <c r="K1457" s="436">
        <f>SUM('2. NCCF CAD'!K1457,'3. NCCF USD'!K1457,'4. NCCF EUR'!K1457,'5. NCCF GBP'!K1457,'6. NCCF Autres (inclus)'!K1457)</f>
        <v>0</v>
      </c>
      <c r="L1457" s="391">
        <f>SUM('2. NCCF CAD'!L1457,'3. NCCF USD'!L1457,'4. NCCF EUR'!L1457,'5. NCCF GBP'!L1457,'6. NCCF Autres (inclus)'!L1457)</f>
        <v>0</v>
      </c>
      <c r="M1457" s="396">
        <f>SUM('2. NCCF CAD'!M1457,'3. NCCF USD'!M1457,'4. NCCF EUR'!M1457,'5. NCCF GBP'!M1457,'6. NCCF Autres (inclus)'!M1457)</f>
        <v>0</v>
      </c>
      <c r="N1457" s="392">
        <f>SUM('2. NCCF CAD'!N1457,'3. NCCF USD'!N1457,'4. NCCF EUR'!N1457,'5. NCCF GBP'!N1457,'6. NCCF Autres (inclus)'!N1457)</f>
        <v>0</v>
      </c>
      <c r="O1457" s="392">
        <f>SUM('2. NCCF CAD'!O1457,'3. NCCF USD'!O1457,'4. NCCF EUR'!O1457,'5. NCCF GBP'!O1457,'6. NCCF Autres (inclus)'!O1457)</f>
        <v>0</v>
      </c>
      <c r="P1457" s="392">
        <f>SUM('2. NCCF CAD'!P1457,'3. NCCF USD'!P1457,'4. NCCF EUR'!P1457,'5. NCCF GBP'!P1457,'6. NCCF Autres (inclus)'!P1457)</f>
        <v>0</v>
      </c>
      <c r="Q1457" s="392">
        <f>SUM('2. NCCF CAD'!Q1457,'3. NCCF USD'!Q1457,'4. NCCF EUR'!Q1457,'5. NCCF GBP'!Q1457,'6. NCCF Autres (inclus)'!Q1457)</f>
        <v>0</v>
      </c>
      <c r="R1457" s="392">
        <f>SUM('2. NCCF CAD'!R1457,'3. NCCF USD'!R1457,'4. NCCF EUR'!R1457,'5. NCCF GBP'!R1457,'6. NCCF Autres (inclus)'!R1457)</f>
        <v>0</v>
      </c>
      <c r="S1457" s="392">
        <f>SUM('2. NCCF CAD'!S1457,'3. NCCF USD'!S1457,'4. NCCF EUR'!S1457,'5. NCCF GBP'!S1457,'6. NCCF Autres (inclus)'!S1457)</f>
        <v>0</v>
      </c>
      <c r="T1457" s="388">
        <f>SUM('2. NCCF CAD'!T1457,'3. NCCF USD'!T1457,'4. NCCF EUR'!T1457,'5. NCCF GBP'!T1457,'6. NCCF Autres (inclus)'!T1457)</f>
        <v>0</v>
      </c>
      <c r="U1457" s="392">
        <f>SUM('2. NCCF CAD'!U1457,'3. NCCF USD'!U1457,'4. NCCF EUR'!U1457,'5. NCCF GBP'!U1457,'6. NCCF Autres (inclus)'!U1457)</f>
        <v>0</v>
      </c>
      <c r="V1457" s="393">
        <f>SUM('2. NCCF CAD'!V1457,'3. NCCF USD'!V1457,'4. NCCF EUR'!V1457,'5. NCCF GBP'!V1457,'6. NCCF Autres (inclus)'!V1457)</f>
        <v>0</v>
      </c>
      <c r="W1457" s="37">
        <f>SUM('2. NCCF CAD'!W1457,'3. NCCF USD'!W1457,'4. NCCF EUR'!W1457,'5. NCCF GBP'!W1457,'6. NCCF Autres (inclus)'!W1457)</f>
        <v>0</v>
      </c>
      <c r="Y1457"/>
    </row>
    <row r="1458" spans="1:25" x14ac:dyDescent="0.25">
      <c r="A1458" s="212"/>
      <c r="B1458" s="465"/>
      <c r="C1458" s="272"/>
      <c r="D1458" s="272"/>
      <c r="E1458" s="273" t="s">
        <v>45</v>
      </c>
      <c r="F1458" s="273"/>
      <c r="G1458" s="367">
        <f t="shared" ref="G1458:W1458" si="305">SUBTOTAL(9,G1459:G1461)</f>
        <v>0</v>
      </c>
      <c r="H1458" s="368">
        <f t="shared" si="305"/>
        <v>0</v>
      </c>
      <c r="I1458" s="369">
        <f t="shared" si="305"/>
        <v>0</v>
      </c>
      <c r="J1458" s="369">
        <f t="shared" si="305"/>
        <v>0</v>
      </c>
      <c r="K1458" s="370">
        <f t="shared" si="305"/>
        <v>0</v>
      </c>
      <c r="L1458" s="364">
        <f t="shared" si="305"/>
        <v>0</v>
      </c>
      <c r="M1458" s="364">
        <f t="shared" si="305"/>
        <v>0</v>
      </c>
      <c r="N1458" s="364">
        <f t="shared" si="305"/>
        <v>0</v>
      </c>
      <c r="O1458" s="364">
        <f t="shared" si="305"/>
        <v>0</v>
      </c>
      <c r="P1458" s="364">
        <f t="shared" si="305"/>
        <v>0</v>
      </c>
      <c r="Q1458" s="364">
        <f t="shared" si="305"/>
        <v>0</v>
      </c>
      <c r="R1458" s="364">
        <f t="shared" si="305"/>
        <v>0</v>
      </c>
      <c r="S1458" s="364">
        <f t="shared" si="305"/>
        <v>0</v>
      </c>
      <c r="T1458" s="364">
        <f t="shared" si="305"/>
        <v>0</v>
      </c>
      <c r="U1458" s="364">
        <f t="shared" si="305"/>
        <v>0</v>
      </c>
      <c r="V1458" s="364">
        <f t="shared" si="305"/>
        <v>0</v>
      </c>
      <c r="W1458" s="366">
        <f t="shared" si="305"/>
        <v>0</v>
      </c>
      <c r="Y1458"/>
    </row>
    <row r="1459" spans="1:25" outlineLevel="1" x14ac:dyDescent="0.25">
      <c r="A1459" s="212"/>
      <c r="B1459" s="465"/>
      <c r="C1459" s="272"/>
      <c r="D1459" s="272"/>
      <c r="E1459" s="273"/>
      <c r="F1459" s="274" t="s">
        <v>46</v>
      </c>
      <c r="G1459" s="394">
        <f>SUM('2. NCCF CAD'!G1459,'3. NCCF USD'!G1459,'4. NCCF EUR'!G1459,'5. NCCF GBP'!G1459,'6. NCCF Autres (inclus)'!G1459)</f>
        <v>0</v>
      </c>
      <c r="H1459" s="421">
        <f>SUM('2. NCCF CAD'!H1459,'3. NCCF USD'!H1459,'4. NCCF EUR'!H1459,'5. NCCF GBP'!H1459,'6. NCCF Autres (inclus)'!H1459)</f>
        <v>0</v>
      </c>
      <c r="I1459" s="389">
        <f>SUM('2. NCCF CAD'!I1459,'3. NCCF USD'!I1459,'4. NCCF EUR'!I1459,'5. NCCF GBP'!I1459,'6. NCCF Autres (inclus)'!I1459)</f>
        <v>0</v>
      </c>
      <c r="J1459" s="389">
        <f>SUM('2. NCCF CAD'!J1459,'3. NCCF USD'!J1459,'4. NCCF EUR'!J1459,'5. NCCF GBP'!J1459,'6. NCCF Autres (inclus)'!J1459)</f>
        <v>0</v>
      </c>
      <c r="K1459" s="436">
        <f>SUM('2. NCCF CAD'!K1459,'3. NCCF USD'!K1459,'4. NCCF EUR'!K1459,'5. NCCF GBP'!K1459,'6. NCCF Autres (inclus)'!K1459)</f>
        <v>0</v>
      </c>
      <c r="L1459" s="391">
        <f>SUM('2. NCCF CAD'!L1459,'3. NCCF USD'!L1459,'4. NCCF EUR'!L1459,'5. NCCF GBP'!L1459,'6. NCCF Autres (inclus)'!L1459)</f>
        <v>0</v>
      </c>
      <c r="M1459" s="396">
        <f>SUM('2. NCCF CAD'!M1459,'3. NCCF USD'!M1459,'4. NCCF EUR'!M1459,'5. NCCF GBP'!M1459,'6. NCCF Autres (inclus)'!M1459)</f>
        <v>0</v>
      </c>
      <c r="N1459" s="392">
        <f>SUM('2. NCCF CAD'!N1459,'3. NCCF USD'!N1459,'4. NCCF EUR'!N1459,'5. NCCF GBP'!N1459,'6. NCCF Autres (inclus)'!N1459)</f>
        <v>0</v>
      </c>
      <c r="O1459" s="392">
        <f>SUM('2. NCCF CAD'!O1459,'3. NCCF USD'!O1459,'4. NCCF EUR'!O1459,'5. NCCF GBP'!O1459,'6. NCCF Autres (inclus)'!O1459)</f>
        <v>0</v>
      </c>
      <c r="P1459" s="392">
        <f>SUM('2. NCCF CAD'!P1459,'3. NCCF USD'!P1459,'4. NCCF EUR'!P1459,'5. NCCF GBP'!P1459,'6. NCCF Autres (inclus)'!P1459)</f>
        <v>0</v>
      </c>
      <c r="Q1459" s="392">
        <f>SUM('2. NCCF CAD'!Q1459,'3. NCCF USD'!Q1459,'4. NCCF EUR'!Q1459,'5. NCCF GBP'!Q1459,'6. NCCF Autres (inclus)'!Q1459)</f>
        <v>0</v>
      </c>
      <c r="R1459" s="392">
        <f>SUM('2. NCCF CAD'!R1459,'3. NCCF USD'!R1459,'4. NCCF EUR'!R1459,'5. NCCF GBP'!R1459,'6. NCCF Autres (inclus)'!R1459)</f>
        <v>0</v>
      </c>
      <c r="S1459" s="392">
        <f>SUM('2. NCCF CAD'!S1459,'3. NCCF USD'!S1459,'4. NCCF EUR'!S1459,'5. NCCF GBP'!S1459,'6. NCCF Autres (inclus)'!S1459)</f>
        <v>0</v>
      </c>
      <c r="T1459" s="388">
        <f>SUM('2. NCCF CAD'!T1459,'3. NCCF USD'!T1459,'4. NCCF EUR'!T1459,'5. NCCF GBP'!T1459,'6. NCCF Autres (inclus)'!T1459)</f>
        <v>0</v>
      </c>
      <c r="U1459" s="392">
        <f>SUM('2. NCCF CAD'!U1459,'3. NCCF USD'!U1459,'4. NCCF EUR'!U1459,'5. NCCF GBP'!U1459,'6. NCCF Autres (inclus)'!U1459)</f>
        <v>0</v>
      </c>
      <c r="V1459" s="393">
        <f>SUM('2. NCCF CAD'!V1459,'3. NCCF USD'!V1459,'4. NCCF EUR'!V1459,'5. NCCF GBP'!V1459,'6. NCCF Autres (inclus)'!V1459)</f>
        <v>0</v>
      </c>
      <c r="W1459" s="37">
        <f>SUM('2. NCCF CAD'!W1459,'3. NCCF USD'!W1459,'4. NCCF EUR'!W1459,'5. NCCF GBP'!W1459,'6. NCCF Autres (inclus)'!W1459)</f>
        <v>0</v>
      </c>
      <c r="Y1459"/>
    </row>
    <row r="1460" spans="1:25" outlineLevel="1" x14ac:dyDescent="0.25">
      <c r="A1460" s="212"/>
      <c r="B1460" s="465"/>
      <c r="C1460" s="272"/>
      <c r="D1460" s="272"/>
      <c r="E1460" s="273"/>
      <c r="F1460" s="274" t="s">
        <v>47</v>
      </c>
      <c r="G1460" s="394">
        <f>SUM('2. NCCF CAD'!G1460,'3. NCCF USD'!G1460,'4. NCCF EUR'!G1460,'5. NCCF GBP'!G1460,'6. NCCF Autres (inclus)'!G1460)</f>
        <v>0</v>
      </c>
      <c r="H1460" s="421">
        <f>SUM('2. NCCF CAD'!H1460,'3. NCCF USD'!H1460,'4. NCCF EUR'!H1460,'5. NCCF GBP'!H1460,'6. NCCF Autres (inclus)'!H1460)</f>
        <v>0</v>
      </c>
      <c r="I1460" s="389">
        <f>SUM('2. NCCF CAD'!I1460,'3. NCCF USD'!I1460,'4. NCCF EUR'!I1460,'5. NCCF GBP'!I1460,'6. NCCF Autres (inclus)'!I1460)</f>
        <v>0</v>
      </c>
      <c r="J1460" s="389">
        <f>SUM('2. NCCF CAD'!J1460,'3. NCCF USD'!J1460,'4. NCCF EUR'!J1460,'5. NCCF GBP'!J1460,'6. NCCF Autres (inclus)'!J1460)</f>
        <v>0</v>
      </c>
      <c r="K1460" s="436">
        <f>SUM('2. NCCF CAD'!K1460,'3. NCCF USD'!K1460,'4. NCCF EUR'!K1460,'5. NCCF GBP'!K1460,'6. NCCF Autres (inclus)'!K1460)</f>
        <v>0</v>
      </c>
      <c r="L1460" s="391">
        <f>SUM('2. NCCF CAD'!L1460,'3. NCCF USD'!L1460,'4. NCCF EUR'!L1460,'5. NCCF GBP'!L1460,'6. NCCF Autres (inclus)'!L1460)</f>
        <v>0</v>
      </c>
      <c r="M1460" s="396">
        <f>SUM('2. NCCF CAD'!M1460,'3. NCCF USD'!M1460,'4. NCCF EUR'!M1460,'5. NCCF GBP'!M1460,'6. NCCF Autres (inclus)'!M1460)</f>
        <v>0</v>
      </c>
      <c r="N1460" s="392">
        <f>SUM('2. NCCF CAD'!N1460,'3. NCCF USD'!N1460,'4. NCCF EUR'!N1460,'5. NCCF GBP'!N1460,'6. NCCF Autres (inclus)'!N1460)</f>
        <v>0</v>
      </c>
      <c r="O1460" s="392">
        <f>SUM('2. NCCF CAD'!O1460,'3. NCCF USD'!O1460,'4. NCCF EUR'!O1460,'5. NCCF GBP'!O1460,'6. NCCF Autres (inclus)'!O1460)</f>
        <v>0</v>
      </c>
      <c r="P1460" s="392">
        <f>SUM('2. NCCF CAD'!P1460,'3. NCCF USD'!P1460,'4. NCCF EUR'!P1460,'5. NCCF GBP'!P1460,'6. NCCF Autres (inclus)'!P1460)</f>
        <v>0</v>
      </c>
      <c r="Q1460" s="392">
        <f>SUM('2. NCCF CAD'!Q1460,'3. NCCF USD'!Q1460,'4. NCCF EUR'!Q1460,'5. NCCF GBP'!Q1460,'6. NCCF Autres (inclus)'!Q1460)</f>
        <v>0</v>
      </c>
      <c r="R1460" s="392">
        <f>SUM('2. NCCF CAD'!R1460,'3. NCCF USD'!R1460,'4. NCCF EUR'!R1460,'5. NCCF GBP'!R1460,'6. NCCF Autres (inclus)'!R1460)</f>
        <v>0</v>
      </c>
      <c r="S1460" s="392">
        <f>SUM('2. NCCF CAD'!S1460,'3. NCCF USD'!S1460,'4. NCCF EUR'!S1460,'5. NCCF GBP'!S1460,'6. NCCF Autres (inclus)'!S1460)</f>
        <v>0</v>
      </c>
      <c r="T1460" s="388">
        <f>SUM('2. NCCF CAD'!T1460,'3. NCCF USD'!T1460,'4. NCCF EUR'!T1460,'5. NCCF GBP'!T1460,'6. NCCF Autres (inclus)'!T1460)</f>
        <v>0</v>
      </c>
      <c r="U1460" s="392">
        <f>SUM('2. NCCF CAD'!U1460,'3. NCCF USD'!U1460,'4. NCCF EUR'!U1460,'5. NCCF GBP'!U1460,'6. NCCF Autres (inclus)'!U1460)</f>
        <v>0</v>
      </c>
      <c r="V1460" s="393">
        <f>SUM('2. NCCF CAD'!V1460,'3. NCCF USD'!V1460,'4. NCCF EUR'!V1460,'5. NCCF GBP'!V1460,'6. NCCF Autres (inclus)'!V1460)</f>
        <v>0</v>
      </c>
      <c r="W1460" s="37">
        <f>SUM('2. NCCF CAD'!W1460,'3. NCCF USD'!W1460,'4. NCCF EUR'!W1460,'5. NCCF GBP'!W1460,'6. NCCF Autres (inclus)'!W1460)</f>
        <v>0</v>
      </c>
      <c r="Y1460"/>
    </row>
    <row r="1461" spans="1:25" outlineLevel="1" x14ac:dyDescent="0.25">
      <c r="A1461" s="212"/>
      <c r="B1461" s="465"/>
      <c r="C1461" s="272"/>
      <c r="D1461" s="272"/>
      <c r="E1461" s="273"/>
      <c r="F1461" s="274" t="s">
        <v>48</v>
      </c>
      <c r="G1461" s="394">
        <f>SUM('2. NCCF CAD'!G1461,'3. NCCF USD'!G1461,'4. NCCF EUR'!G1461,'5. NCCF GBP'!G1461,'6. NCCF Autres (inclus)'!G1461)</f>
        <v>0</v>
      </c>
      <c r="H1461" s="421">
        <f>SUM('2. NCCF CAD'!H1461,'3. NCCF USD'!H1461,'4. NCCF EUR'!H1461,'5. NCCF GBP'!H1461,'6. NCCF Autres (inclus)'!H1461)</f>
        <v>0</v>
      </c>
      <c r="I1461" s="389">
        <f>SUM('2. NCCF CAD'!I1461,'3. NCCF USD'!I1461,'4. NCCF EUR'!I1461,'5. NCCF GBP'!I1461,'6. NCCF Autres (inclus)'!I1461)</f>
        <v>0</v>
      </c>
      <c r="J1461" s="389">
        <f>SUM('2. NCCF CAD'!J1461,'3. NCCF USD'!J1461,'4. NCCF EUR'!J1461,'5. NCCF GBP'!J1461,'6. NCCF Autres (inclus)'!J1461)</f>
        <v>0</v>
      </c>
      <c r="K1461" s="436">
        <f>SUM('2. NCCF CAD'!K1461,'3. NCCF USD'!K1461,'4. NCCF EUR'!K1461,'5. NCCF GBP'!K1461,'6. NCCF Autres (inclus)'!K1461)</f>
        <v>0</v>
      </c>
      <c r="L1461" s="391">
        <f>SUM('2. NCCF CAD'!L1461,'3. NCCF USD'!L1461,'4. NCCF EUR'!L1461,'5. NCCF GBP'!L1461,'6. NCCF Autres (inclus)'!L1461)</f>
        <v>0</v>
      </c>
      <c r="M1461" s="396">
        <f>SUM('2. NCCF CAD'!M1461,'3. NCCF USD'!M1461,'4. NCCF EUR'!M1461,'5. NCCF GBP'!M1461,'6. NCCF Autres (inclus)'!M1461)</f>
        <v>0</v>
      </c>
      <c r="N1461" s="392">
        <f>SUM('2. NCCF CAD'!N1461,'3. NCCF USD'!N1461,'4. NCCF EUR'!N1461,'5. NCCF GBP'!N1461,'6. NCCF Autres (inclus)'!N1461)</f>
        <v>0</v>
      </c>
      <c r="O1461" s="392">
        <f>SUM('2. NCCF CAD'!O1461,'3. NCCF USD'!O1461,'4. NCCF EUR'!O1461,'5. NCCF GBP'!O1461,'6. NCCF Autres (inclus)'!O1461)</f>
        <v>0</v>
      </c>
      <c r="P1461" s="392">
        <f>SUM('2. NCCF CAD'!P1461,'3. NCCF USD'!P1461,'4. NCCF EUR'!P1461,'5. NCCF GBP'!P1461,'6. NCCF Autres (inclus)'!P1461)</f>
        <v>0</v>
      </c>
      <c r="Q1461" s="392">
        <f>SUM('2. NCCF CAD'!Q1461,'3. NCCF USD'!Q1461,'4. NCCF EUR'!Q1461,'5. NCCF GBP'!Q1461,'6. NCCF Autres (inclus)'!Q1461)</f>
        <v>0</v>
      </c>
      <c r="R1461" s="392">
        <f>SUM('2. NCCF CAD'!R1461,'3. NCCF USD'!R1461,'4. NCCF EUR'!R1461,'5. NCCF GBP'!R1461,'6. NCCF Autres (inclus)'!R1461)</f>
        <v>0</v>
      </c>
      <c r="S1461" s="392">
        <f>SUM('2. NCCF CAD'!S1461,'3. NCCF USD'!S1461,'4. NCCF EUR'!S1461,'5. NCCF GBP'!S1461,'6. NCCF Autres (inclus)'!S1461)</f>
        <v>0</v>
      </c>
      <c r="T1461" s="388">
        <f>SUM('2. NCCF CAD'!T1461,'3. NCCF USD'!T1461,'4. NCCF EUR'!T1461,'5. NCCF GBP'!T1461,'6. NCCF Autres (inclus)'!T1461)</f>
        <v>0</v>
      </c>
      <c r="U1461" s="392">
        <f>SUM('2. NCCF CAD'!U1461,'3. NCCF USD'!U1461,'4. NCCF EUR'!U1461,'5. NCCF GBP'!U1461,'6. NCCF Autres (inclus)'!U1461)</f>
        <v>0</v>
      </c>
      <c r="V1461" s="393">
        <f>SUM('2. NCCF CAD'!V1461,'3. NCCF USD'!V1461,'4. NCCF EUR'!V1461,'5. NCCF GBP'!V1461,'6. NCCF Autres (inclus)'!V1461)</f>
        <v>0</v>
      </c>
      <c r="W1461" s="37">
        <f>SUM('2. NCCF CAD'!W1461,'3. NCCF USD'!W1461,'4. NCCF EUR'!W1461,'5. NCCF GBP'!W1461,'6. NCCF Autres (inclus)'!W1461)</f>
        <v>0</v>
      </c>
      <c r="Y1461"/>
    </row>
    <row r="1462" spans="1:25" x14ac:dyDescent="0.25">
      <c r="A1462" s="212"/>
      <c r="B1462" s="465"/>
      <c r="C1462" s="272"/>
      <c r="D1462" s="272" t="s">
        <v>49</v>
      </c>
      <c r="E1462" s="273"/>
      <c r="F1462" s="273"/>
      <c r="G1462" s="367"/>
      <c r="H1462" s="368"/>
      <c r="I1462" s="369"/>
      <c r="J1462" s="369"/>
      <c r="K1462" s="369"/>
      <c r="L1462" s="363"/>
      <c r="M1462" s="364"/>
      <c r="N1462" s="364"/>
      <c r="O1462" s="364"/>
      <c r="P1462" s="364"/>
      <c r="Q1462" s="364"/>
      <c r="R1462" s="364"/>
      <c r="S1462" s="364"/>
      <c r="T1462" s="364"/>
      <c r="U1462" s="364"/>
      <c r="V1462" s="365"/>
      <c r="W1462" s="366"/>
      <c r="Y1462"/>
    </row>
    <row r="1463" spans="1:25" x14ac:dyDescent="0.25">
      <c r="A1463" s="212"/>
      <c r="B1463" s="465"/>
      <c r="C1463" s="272"/>
      <c r="D1463" s="272"/>
      <c r="E1463" s="273" t="s">
        <v>50</v>
      </c>
      <c r="F1463" s="273"/>
      <c r="G1463" s="367">
        <f t="shared" ref="G1463:W1463" si="306">SUBTOTAL(9,G1464:G1465)</f>
        <v>0</v>
      </c>
      <c r="H1463" s="368">
        <f t="shared" si="306"/>
        <v>0</v>
      </c>
      <c r="I1463" s="369">
        <f t="shared" si="306"/>
        <v>0</v>
      </c>
      <c r="J1463" s="369">
        <f t="shared" si="306"/>
        <v>0</v>
      </c>
      <c r="K1463" s="370">
        <f t="shared" si="306"/>
        <v>0</v>
      </c>
      <c r="L1463" s="364">
        <f t="shared" si="306"/>
        <v>0</v>
      </c>
      <c r="M1463" s="364">
        <f t="shared" si="306"/>
        <v>0</v>
      </c>
      <c r="N1463" s="364">
        <f t="shared" si="306"/>
        <v>0</v>
      </c>
      <c r="O1463" s="364">
        <f t="shared" si="306"/>
        <v>0</v>
      </c>
      <c r="P1463" s="364">
        <f t="shared" si="306"/>
        <v>0</v>
      </c>
      <c r="Q1463" s="364">
        <f t="shared" si="306"/>
        <v>0</v>
      </c>
      <c r="R1463" s="364">
        <f t="shared" si="306"/>
        <v>0</v>
      </c>
      <c r="S1463" s="364">
        <f t="shared" si="306"/>
        <v>0</v>
      </c>
      <c r="T1463" s="364">
        <f t="shared" si="306"/>
        <v>0</v>
      </c>
      <c r="U1463" s="364">
        <f t="shared" si="306"/>
        <v>0</v>
      </c>
      <c r="V1463" s="365">
        <f t="shared" si="306"/>
        <v>0</v>
      </c>
      <c r="W1463" s="366">
        <f t="shared" si="306"/>
        <v>0</v>
      </c>
      <c r="Y1463"/>
    </row>
    <row r="1464" spans="1:25" outlineLevel="1" x14ac:dyDescent="0.25">
      <c r="A1464" s="212"/>
      <c r="B1464" s="465"/>
      <c r="C1464" s="272"/>
      <c r="D1464" s="272"/>
      <c r="E1464" s="273"/>
      <c r="F1464" s="274" t="s">
        <v>51</v>
      </c>
      <c r="G1464" s="394">
        <f>SUM('2. NCCF CAD'!G1464,'3. NCCF USD'!G1464,'4. NCCF EUR'!G1464,'5. NCCF GBP'!G1464,'6. NCCF Autres (inclus)'!G1464)</f>
        <v>0</v>
      </c>
      <c r="H1464" s="421">
        <f>SUM('2. NCCF CAD'!H1464,'3. NCCF USD'!H1464,'4. NCCF EUR'!H1464,'5. NCCF GBP'!H1464,'6. NCCF Autres (inclus)'!H1464)</f>
        <v>0</v>
      </c>
      <c r="I1464" s="389">
        <f>SUM('2. NCCF CAD'!I1464,'3. NCCF USD'!I1464,'4. NCCF EUR'!I1464,'5. NCCF GBP'!I1464,'6. NCCF Autres (inclus)'!I1464)</f>
        <v>0</v>
      </c>
      <c r="J1464" s="389">
        <f>SUM('2. NCCF CAD'!J1464,'3. NCCF USD'!J1464,'4. NCCF EUR'!J1464,'5. NCCF GBP'!J1464,'6. NCCF Autres (inclus)'!J1464)</f>
        <v>0</v>
      </c>
      <c r="K1464" s="436">
        <f>SUM('2. NCCF CAD'!K1464,'3. NCCF USD'!K1464,'4. NCCF EUR'!K1464,'5. NCCF GBP'!K1464,'6. NCCF Autres (inclus)'!K1464)</f>
        <v>0</v>
      </c>
      <c r="L1464" s="391">
        <f>SUM('2. NCCF CAD'!L1464,'3. NCCF USD'!L1464,'4. NCCF EUR'!L1464,'5. NCCF GBP'!L1464,'6. NCCF Autres (inclus)'!L1464)</f>
        <v>0</v>
      </c>
      <c r="M1464" s="396">
        <f>SUM('2. NCCF CAD'!M1464,'3. NCCF USD'!M1464,'4. NCCF EUR'!M1464,'5. NCCF GBP'!M1464,'6. NCCF Autres (inclus)'!M1464)</f>
        <v>0</v>
      </c>
      <c r="N1464" s="392">
        <f>SUM('2. NCCF CAD'!N1464,'3. NCCF USD'!N1464,'4. NCCF EUR'!N1464,'5. NCCF GBP'!N1464,'6. NCCF Autres (inclus)'!N1464)</f>
        <v>0</v>
      </c>
      <c r="O1464" s="392">
        <f>SUM('2. NCCF CAD'!O1464,'3. NCCF USD'!O1464,'4. NCCF EUR'!O1464,'5. NCCF GBP'!O1464,'6. NCCF Autres (inclus)'!O1464)</f>
        <v>0</v>
      </c>
      <c r="P1464" s="392">
        <f>SUM('2. NCCF CAD'!P1464,'3. NCCF USD'!P1464,'4. NCCF EUR'!P1464,'5. NCCF GBP'!P1464,'6. NCCF Autres (inclus)'!P1464)</f>
        <v>0</v>
      </c>
      <c r="Q1464" s="392">
        <f>SUM('2. NCCF CAD'!Q1464,'3. NCCF USD'!Q1464,'4. NCCF EUR'!Q1464,'5. NCCF GBP'!Q1464,'6. NCCF Autres (inclus)'!Q1464)</f>
        <v>0</v>
      </c>
      <c r="R1464" s="392">
        <f>SUM('2. NCCF CAD'!R1464,'3. NCCF USD'!R1464,'4. NCCF EUR'!R1464,'5. NCCF GBP'!R1464,'6. NCCF Autres (inclus)'!R1464)</f>
        <v>0</v>
      </c>
      <c r="S1464" s="392">
        <f>SUM('2. NCCF CAD'!S1464,'3. NCCF USD'!S1464,'4. NCCF EUR'!S1464,'5. NCCF GBP'!S1464,'6. NCCF Autres (inclus)'!S1464)</f>
        <v>0</v>
      </c>
      <c r="T1464" s="388">
        <f>SUM('2. NCCF CAD'!T1464,'3. NCCF USD'!T1464,'4. NCCF EUR'!T1464,'5. NCCF GBP'!T1464,'6. NCCF Autres (inclus)'!T1464)</f>
        <v>0</v>
      </c>
      <c r="U1464" s="392">
        <f>SUM('2. NCCF CAD'!U1464,'3. NCCF USD'!U1464,'4. NCCF EUR'!U1464,'5. NCCF GBP'!U1464,'6. NCCF Autres (inclus)'!U1464)</f>
        <v>0</v>
      </c>
      <c r="V1464" s="393">
        <f>SUM('2. NCCF CAD'!V1464,'3. NCCF USD'!V1464,'4. NCCF EUR'!V1464,'5. NCCF GBP'!V1464,'6. NCCF Autres (inclus)'!V1464)</f>
        <v>0</v>
      </c>
      <c r="W1464" s="37">
        <f>SUM('2. NCCF CAD'!W1464,'3. NCCF USD'!W1464,'4. NCCF EUR'!W1464,'5. NCCF GBP'!W1464,'6. NCCF Autres (inclus)'!W1464)</f>
        <v>0</v>
      </c>
      <c r="Y1464"/>
    </row>
    <row r="1465" spans="1:25" outlineLevel="1" x14ac:dyDescent="0.25">
      <c r="A1465" s="212"/>
      <c r="B1465" s="465"/>
      <c r="C1465" s="272"/>
      <c r="D1465" s="272"/>
      <c r="E1465" s="273"/>
      <c r="F1465" s="274" t="s">
        <v>52</v>
      </c>
      <c r="G1465" s="394">
        <f>SUM('2. NCCF CAD'!G1465,'3. NCCF USD'!G1465,'4. NCCF EUR'!G1465,'5. NCCF GBP'!G1465,'6. NCCF Autres (inclus)'!G1465)</f>
        <v>0</v>
      </c>
      <c r="H1465" s="421">
        <f>SUM('2. NCCF CAD'!H1465,'3. NCCF USD'!H1465,'4. NCCF EUR'!H1465,'5. NCCF GBP'!H1465,'6. NCCF Autres (inclus)'!H1465)</f>
        <v>0</v>
      </c>
      <c r="I1465" s="389">
        <f>SUM('2. NCCF CAD'!I1465,'3. NCCF USD'!I1465,'4. NCCF EUR'!I1465,'5. NCCF GBP'!I1465,'6. NCCF Autres (inclus)'!I1465)</f>
        <v>0</v>
      </c>
      <c r="J1465" s="389">
        <f>SUM('2. NCCF CAD'!J1465,'3. NCCF USD'!J1465,'4. NCCF EUR'!J1465,'5. NCCF GBP'!J1465,'6. NCCF Autres (inclus)'!J1465)</f>
        <v>0</v>
      </c>
      <c r="K1465" s="436">
        <f>SUM('2. NCCF CAD'!K1465,'3. NCCF USD'!K1465,'4. NCCF EUR'!K1465,'5. NCCF GBP'!K1465,'6. NCCF Autres (inclus)'!K1465)</f>
        <v>0</v>
      </c>
      <c r="L1465" s="391">
        <f>SUM('2. NCCF CAD'!L1465,'3. NCCF USD'!L1465,'4. NCCF EUR'!L1465,'5. NCCF GBP'!L1465,'6. NCCF Autres (inclus)'!L1465)</f>
        <v>0</v>
      </c>
      <c r="M1465" s="396">
        <f>SUM('2. NCCF CAD'!M1465,'3. NCCF USD'!M1465,'4. NCCF EUR'!M1465,'5. NCCF GBP'!M1465,'6. NCCF Autres (inclus)'!M1465)</f>
        <v>0</v>
      </c>
      <c r="N1465" s="392">
        <f>SUM('2. NCCF CAD'!N1465,'3. NCCF USD'!N1465,'4. NCCF EUR'!N1465,'5. NCCF GBP'!N1465,'6. NCCF Autres (inclus)'!N1465)</f>
        <v>0</v>
      </c>
      <c r="O1465" s="392">
        <f>SUM('2. NCCF CAD'!O1465,'3. NCCF USD'!O1465,'4. NCCF EUR'!O1465,'5. NCCF GBP'!O1465,'6. NCCF Autres (inclus)'!O1465)</f>
        <v>0</v>
      </c>
      <c r="P1465" s="392">
        <f>SUM('2. NCCF CAD'!P1465,'3. NCCF USD'!P1465,'4. NCCF EUR'!P1465,'5. NCCF GBP'!P1465,'6. NCCF Autres (inclus)'!P1465)</f>
        <v>0</v>
      </c>
      <c r="Q1465" s="392">
        <f>SUM('2. NCCF CAD'!Q1465,'3. NCCF USD'!Q1465,'4. NCCF EUR'!Q1465,'5. NCCF GBP'!Q1465,'6. NCCF Autres (inclus)'!Q1465)</f>
        <v>0</v>
      </c>
      <c r="R1465" s="392">
        <f>SUM('2. NCCF CAD'!R1465,'3. NCCF USD'!R1465,'4. NCCF EUR'!R1465,'5. NCCF GBP'!R1465,'6. NCCF Autres (inclus)'!R1465)</f>
        <v>0</v>
      </c>
      <c r="S1465" s="392">
        <f>SUM('2. NCCF CAD'!S1465,'3. NCCF USD'!S1465,'4. NCCF EUR'!S1465,'5. NCCF GBP'!S1465,'6. NCCF Autres (inclus)'!S1465)</f>
        <v>0</v>
      </c>
      <c r="T1465" s="388">
        <f>SUM('2. NCCF CAD'!T1465,'3. NCCF USD'!T1465,'4. NCCF EUR'!T1465,'5. NCCF GBP'!T1465,'6. NCCF Autres (inclus)'!T1465)</f>
        <v>0</v>
      </c>
      <c r="U1465" s="392">
        <f>SUM('2. NCCF CAD'!U1465,'3. NCCF USD'!U1465,'4. NCCF EUR'!U1465,'5. NCCF GBP'!U1465,'6. NCCF Autres (inclus)'!U1465)</f>
        <v>0</v>
      </c>
      <c r="V1465" s="393">
        <f>SUM('2. NCCF CAD'!V1465,'3. NCCF USD'!V1465,'4. NCCF EUR'!V1465,'5. NCCF GBP'!V1465,'6. NCCF Autres (inclus)'!V1465)</f>
        <v>0</v>
      </c>
      <c r="W1465" s="37">
        <f>SUM('2. NCCF CAD'!W1465,'3. NCCF USD'!W1465,'4. NCCF EUR'!W1465,'5. NCCF GBP'!W1465,'6. NCCF Autres (inclus)'!W1465)</f>
        <v>0</v>
      </c>
      <c r="Y1465"/>
    </row>
    <row r="1466" spans="1:25" x14ac:dyDescent="0.25">
      <c r="A1466" s="212"/>
      <c r="B1466" s="465"/>
      <c r="C1466" s="272"/>
      <c r="D1466" s="272"/>
      <c r="E1466" s="273" t="s">
        <v>53</v>
      </c>
      <c r="F1466" s="273"/>
      <c r="G1466" s="367">
        <f t="shared" ref="G1466:W1466" si="307">SUBTOTAL(9,G1467:G1469)</f>
        <v>0</v>
      </c>
      <c r="H1466" s="368">
        <f t="shared" si="307"/>
        <v>0</v>
      </c>
      <c r="I1466" s="369">
        <f t="shared" si="307"/>
        <v>0</v>
      </c>
      <c r="J1466" s="369">
        <f t="shared" si="307"/>
        <v>0</v>
      </c>
      <c r="K1466" s="370">
        <f t="shared" si="307"/>
        <v>0</v>
      </c>
      <c r="L1466" s="364">
        <f t="shared" si="307"/>
        <v>0</v>
      </c>
      <c r="M1466" s="364">
        <f t="shared" si="307"/>
        <v>0</v>
      </c>
      <c r="N1466" s="364">
        <f t="shared" si="307"/>
        <v>0</v>
      </c>
      <c r="O1466" s="364">
        <f t="shared" si="307"/>
        <v>0</v>
      </c>
      <c r="P1466" s="364">
        <f t="shared" si="307"/>
        <v>0</v>
      </c>
      <c r="Q1466" s="364">
        <f t="shared" si="307"/>
        <v>0</v>
      </c>
      <c r="R1466" s="364">
        <f t="shared" si="307"/>
        <v>0</v>
      </c>
      <c r="S1466" s="364">
        <f t="shared" si="307"/>
        <v>0</v>
      </c>
      <c r="T1466" s="364">
        <f t="shared" si="307"/>
        <v>0</v>
      </c>
      <c r="U1466" s="364">
        <f t="shared" si="307"/>
        <v>0</v>
      </c>
      <c r="V1466" s="364">
        <f t="shared" si="307"/>
        <v>0</v>
      </c>
      <c r="W1466" s="366">
        <f t="shared" si="307"/>
        <v>0</v>
      </c>
      <c r="Y1466"/>
    </row>
    <row r="1467" spans="1:25" outlineLevel="1" x14ac:dyDescent="0.25">
      <c r="A1467" s="212"/>
      <c r="B1467" s="465"/>
      <c r="C1467" s="272"/>
      <c r="D1467" s="272"/>
      <c r="E1467" s="273"/>
      <c r="F1467" s="274" t="s">
        <v>54</v>
      </c>
      <c r="G1467" s="394">
        <f>SUM('2. NCCF CAD'!G1467,'3. NCCF USD'!G1467,'4. NCCF EUR'!G1467,'5. NCCF GBP'!G1467,'6. NCCF Autres (inclus)'!G1467)</f>
        <v>0</v>
      </c>
      <c r="H1467" s="421">
        <f>SUM('2. NCCF CAD'!H1467,'3. NCCF USD'!H1467,'4. NCCF EUR'!H1467,'5. NCCF GBP'!H1467,'6. NCCF Autres (inclus)'!H1467)</f>
        <v>0</v>
      </c>
      <c r="I1467" s="389">
        <f>SUM('2. NCCF CAD'!I1467,'3. NCCF USD'!I1467,'4. NCCF EUR'!I1467,'5. NCCF GBP'!I1467,'6. NCCF Autres (inclus)'!I1467)</f>
        <v>0</v>
      </c>
      <c r="J1467" s="389">
        <f>SUM('2. NCCF CAD'!J1467,'3. NCCF USD'!J1467,'4. NCCF EUR'!J1467,'5. NCCF GBP'!J1467,'6. NCCF Autres (inclus)'!J1467)</f>
        <v>0</v>
      </c>
      <c r="K1467" s="436">
        <f>SUM('2. NCCF CAD'!K1467,'3. NCCF USD'!K1467,'4. NCCF EUR'!K1467,'5. NCCF GBP'!K1467,'6. NCCF Autres (inclus)'!K1467)</f>
        <v>0</v>
      </c>
      <c r="L1467" s="391">
        <f>SUM('2. NCCF CAD'!L1467,'3. NCCF USD'!L1467,'4. NCCF EUR'!L1467,'5. NCCF GBP'!L1467,'6. NCCF Autres (inclus)'!L1467)</f>
        <v>0</v>
      </c>
      <c r="M1467" s="396">
        <f>SUM('2. NCCF CAD'!M1467,'3. NCCF USD'!M1467,'4. NCCF EUR'!M1467,'5. NCCF GBP'!M1467,'6. NCCF Autres (inclus)'!M1467)</f>
        <v>0</v>
      </c>
      <c r="N1467" s="392">
        <f>SUM('2. NCCF CAD'!N1467,'3. NCCF USD'!N1467,'4. NCCF EUR'!N1467,'5. NCCF GBP'!N1467,'6. NCCF Autres (inclus)'!N1467)</f>
        <v>0</v>
      </c>
      <c r="O1467" s="392">
        <f>SUM('2. NCCF CAD'!O1467,'3. NCCF USD'!O1467,'4. NCCF EUR'!O1467,'5. NCCF GBP'!O1467,'6. NCCF Autres (inclus)'!O1467)</f>
        <v>0</v>
      </c>
      <c r="P1467" s="392">
        <f>SUM('2. NCCF CAD'!P1467,'3. NCCF USD'!P1467,'4. NCCF EUR'!P1467,'5. NCCF GBP'!P1467,'6. NCCF Autres (inclus)'!P1467)</f>
        <v>0</v>
      </c>
      <c r="Q1467" s="392">
        <f>SUM('2. NCCF CAD'!Q1467,'3. NCCF USD'!Q1467,'4. NCCF EUR'!Q1467,'5. NCCF GBP'!Q1467,'6. NCCF Autres (inclus)'!Q1467)</f>
        <v>0</v>
      </c>
      <c r="R1467" s="392">
        <f>SUM('2. NCCF CAD'!R1467,'3. NCCF USD'!R1467,'4. NCCF EUR'!R1467,'5. NCCF GBP'!R1467,'6. NCCF Autres (inclus)'!R1467)</f>
        <v>0</v>
      </c>
      <c r="S1467" s="392">
        <f>SUM('2. NCCF CAD'!S1467,'3. NCCF USD'!S1467,'4. NCCF EUR'!S1467,'5. NCCF GBP'!S1467,'6. NCCF Autres (inclus)'!S1467)</f>
        <v>0</v>
      </c>
      <c r="T1467" s="388">
        <f>SUM('2. NCCF CAD'!T1467,'3. NCCF USD'!T1467,'4. NCCF EUR'!T1467,'5. NCCF GBP'!T1467,'6. NCCF Autres (inclus)'!T1467)</f>
        <v>0</v>
      </c>
      <c r="U1467" s="392">
        <f>SUM('2. NCCF CAD'!U1467,'3. NCCF USD'!U1467,'4. NCCF EUR'!U1467,'5. NCCF GBP'!U1467,'6. NCCF Autres (inclus)'!U1467)</f>
        <v>0</v>
      </c>
      <c r="V1467" s="393">
        <f>SUM('2. NCCF CAD'!V1467,'3. NCCF USD'!V1467,'4. NCCF EUR'!V1467,'5. NCCF GBP'!V1467,'6. NCCF Autres (inclus)'!V1467)</f>
        <v>0</v>
      </c>
      <c r="W1467" s="37">
        <f>SUM('2. NCCF CAD'!W1467,'3. NCCF USD'!W1467,'4. NCCF EUR'!W1467,'5. NCCF GBP'!W1467,'6. NCCF Autres (inclus)'!W1467)</f>
        <v>0</v>
      </c>
      <c r="Y1467"/>
    </row>
    <row r="1468" spans="1:25" outlineLevel="1" x14ac:dyDescent="0.25">
      <c r="A1468" s="212"/>
      <c r="B1468" s="465"/>
      <c r="C1468" s="272"/>
      <c r="D1468" s="272"/>
      <c r="E1468" s="273"/>
      <c r="F1468" s="274" t="s">
        <v>55</v>
      </c>
      <c r="G1468" s="394">
        <f>SUM('2. NCCF CAD'!G1468,'3. NCCF USD'!G1468,'4. NCCF EUR'!G1468,'5. NCCF GBP'!G1468,'6. NCCF Autres (inclus)'!G1468)</f>
        <v>0</v>
      </c>
      <c r="H1468" s="421">
        <f>SUM('2. NCCF CAD'!H1468,'3. NCCF USD'!H1468,'4. NCCF EUR'!H1468,'5. NCCF GBP'!H1468,'6. NCCF Autres (inclus)'!H1468)</f>
        <v>0</v>
      </c>
      <c r="I1468" s="389">
        <f>SUM('2. NCCF CAD'!I1468,'3. NCCF USD'!I1468,'4. NCCF EUR'!I1468,'5. NCCF GBP'!I1468,'6. NCCF Autres (inclus)'!I1468)</f>
        <v>0</v>
      </c>
      <c r="J1468" s="389">
        <f>SUM('2. NCCF CAD'!J1468,'3. NCCF USD'!J1468,'4. NCCF EUR'!J1468,'5. NCCF GBP'!J1468,'6. NCCF Autres (inclus)'!J1468)</f>
        <v>0</v>
      </c>
      <c r="K1468" s="436">
        <f>SUM('2. NCCF CAD'!K1468,'3. NCCF USD'!K1468,'4. NCCF EUR'!K1468,'5. NCCF GBP'!K1468,'6. NCCF Autres (inclus)'!K1468)</f>
        <v>0</v>
      </c>
      <c r="L1468" s="391">
        <f>SUM('2. NCCF CAD'!L1468,'3. NCCF USD'!L1468,'4. NCCF EUR'!L1468,'5. NCCF GBP'!L1468,'6. NCCF Autres (inclus)'!L1468)</f>
        <v>0</v>
      </c>
      <c r="M1468" s="396">
        <f>SUM('2. NCCF CAD'!M1468,'3. NCCF USD'!M1468,'4. NCCF EUR'!M1468,'5. NCCF GBP'!M1468,'6. NCCF Autres (inclus)'!M1468)</f>
        <v>0</v>
      </c>
      <c r="N1468" s="392">
        <f>SUM('2. NCCF CAD'!N1468,'3. NCCF USD'!N1468,'4. NCCF EUR'!N1468,'5. NCCF GBP'!N1468,'6. NCCF Autres (inclus)'!N1468)</f>
        <v>0</v>
      </c>
      <c r="O1468" s="392">
        <f>SUM('2. NCCF CAD'!O1468,'3. NCCF USD'!O1468,'4. NCCF EUR'!O1468,'5. NCCF GBP'!O1468,'6. NCCF Autres (inclus)'!O1468)</f>
        <v>0</v>
      </c>
      <c r="P1468" s="392">
        <f>SUM('2. NCCF CAD'!P1468,'3. NCCF USD'!P1468,'4. NCCF EUR'!P1468,'5. NCCF GBP'!P1468,'6. NCCF Autres (inclus)'!P1468)</f>
        <v>0</v>
      </c>
      <c r="Q1468" s="392">
        <f>SUM('2. NCCF CAD'!Q1468,'3. NCCF USD'!Q1468,'4. NCCF EUR'!Q1468,'5. NCCF GBP'!Q1468,'6. NCCF Autres (inclus)'!Q1468)</f>
        <v>0</v>
      </c>
      <c r="R1468" s="392">
        <f>SUM('2. NCCF CAD'!R1468,'3. NCCF USD'!R1468,'4. NCCF EUR'!R1468,'5. NCCF GBP'!R1468,'6. NCCF Autres (inclus)'!R1468)</f>
        <v>0</v>
      </c>
      <c r="S1468" s="392">
        <f>SUM('2. NCCF CAD'!S1468,'3. NCCF USD'!S1468,'4. NCCF EUR'!S1468,'5. NCCF GBP'!S1468,'6. NCCF Autres (inclus)'!S1468)</f>
        <v>0</v>
      </c>
      <c r="T1468" s="388">
        <f>SUM('2. NCCF CAD'!T1468,'3. NCCF USD'!T1468,'4. NCCF EUR'!T1468,'5. NCCF GBP'!T1468,'6. NCCF Autres (inclus)'!T1468)</f>
        <v>0</v>
      </c>
      <c r="U1468" s="392">
        <f>SUM('2. NCCF CAD'!U1468,'3. NCCF USD'!U1468,'4. NCCF EUR'!U1468,'5. NCCF GBP'!U1468,'6. NCCF Autres (inclus)'!U1468)</f>
        <v>0</v>
      </c>
      <c r="V1468" s="393">
        <f>SUM('2. NCCF CAD'!V1468,'3. NCCF USD'!V1468,'4. NCCF EUR'!V1468,'5. NCCF GBP'!V1468,'6. NCCF Autres (inclus)'!V1468)</f>
        <v>0</v>
      </c>
      <c r="W1468" s="37">
        <f>SUM('2. NCCF CAD'!W1468,'3. NCCF USD'!W1468,'4. NCCF EUR'!W1468,'5. NCCF GBP'!W1468,'6. NCCF Autres (inclus)'!W1468)</f>
        <v>0</v>
      </c>
      <c r="Y1468"/>
    </row>
    <row r="1469" spans="1:25" outlineLevel="1" x14ac:dyDescent="0.25">
      <c r="A1469" s="212"/>
      <c r="B1469" s="465"/>
      <c r="C1469" s="272"/>
      <c r="D1469" s="272"/>
      <c r="E1469" s="273"/>
      <c r="F1469" s="274" t="s">
        <v>56</v>
      </c>
      <c r="G1469" s="394">
        <f>SUM('2. NCCF CAD'!G1469,'3. NCCF USD'!G1469,'4. NCCF EUR'!G1469,'5. NCCF GBP'!G1469,'6. NCCF Autres (inclus)'!G1469)</f>
        <v>0</v>
      </c>
      <c r="H1469" s="421">
        <f>SUM('2. NCCF CAD'!H1469,'3. NCCF USD'!H1469,'4. NCCF EUR'!H1469,'5. NCCF GBP'!H1469,'6. NCCF Autres (inclus)'!H1469)</f>
        <v>0</v>
      </c>
      <c r="I1469" s="389">
        <f>SUM('2. NCCF CAD'!I1469,'3. NCCF USD'!I1469,'4. NCCF EUR'!I1469,'5. NCCF GBP'!I1469,'6. NCCF Autres (inclus)'!I1469)</f>
        <v>0</v>
      </c>
      <c r="J1469" s="389">
        <f>SUM('2. NCCF CAD'!J1469,'3. NCCF USD'!J1469,'4. NCCF EUR'!J1469,'5. NCCF GBP'!J1469,'6. NCCF Autres (inclus)'!J1469)</f>
        <v>0</v>
      </c>
      <c r="K1469" s="436">
        <f>SUM('2. NCCF CAD'!K1469,'3. NCCF USD'!K1469,'4. NCCF EUR'!K1469,'5. NCCF GBP'!K1469,'6. NCCF Autres (inclus)'!K1469)</f>
        <v>0</v>
      </c>
      <c r="L1469" s="391">
        <f>SUM('2. NCCF CAD'!L1469,'3. NCCF USD'!L1469,'4. NCCF EUR'!L1469,'5. NCCF GBP'!L1469,'6. NCCF Autres (inclus)'!L1469)</f>
        <v>0</v>
      </c>
      <c r="M1469" s="396">
        <f>SUM('2. NCCF CAD'!M1469,'3. NCCF USD'!M1469,'4. NCCF EUR'!M1469,'5. NCCF GBP'!M1469,'6. NCCF Autres (inclus)'!M1469)</f>
        <v>0</v>
      </c>
      <c r="N1469" s="392">
        <f>SUM('2. NCCF CAD'!N1469,'3. NCCF USD'!N1469,'4. NCCF EUR'!N1469,'5. NCCF GBP'!N1469,'6. NCCF Autres (inclus)'!N1469)</f>
        <v>0</v>
      </c>
      <c r="O1469" s="392">
        <f>SUM('2. NCCF CAD'!O1469,'3. NCCF USD'!O1469,'4. NCCF EUR'!O1469,'5. NCCF GBP'!O1469,'6. NCCF Autres (inclus)'!O1469)</f>
        <v>0</v>
      </c>
      <c r="P1469" s="392">
        <f>SUM('2. NCCF CAD'!P1469,'3. NCCF USD'!P1469,'4. NCCF EUR'!P1469,'5. NCCF GBP'!P1469,'6. NCCF Autres (inclus)'!P1469)</f>
        <v>0</v>
      </c>
      <c r="Q1469" s="392">
        <f>SUM('2. NCCF CAD'!Q1469,'3. NCCF USD'!Q1469,'4. NCCF EUR'!Q1469,'5. NCCF GBP'!Q1469,'6. NCCF Autres (inclus)'!Q1469)</f>
        <v>0</v>
      </c>
      <c r="R1469" s="392">
        <f>SUM('2. NCCF CAD'!R1469,'3. NCCF USD'!R1469,'4. NCCF EUR'!R1469,'5. NCCF GBP'!R1469,'6. NCCF Autres (inclus)'!R1469)</f>
        <v>0</v>
      </c>
      <c r="S1469" s="392">
        <f>SUM('2. NCCF CAD'!S1469,'3. NCCF USD'!S1469,'4. NCCF EUR'!S1469,'5. NCCF GBP'!S1469,'6. NCCF Autres (inclus)'!S1469)</f>
        <v>0</v>
      </c>
      <c r="T1469" s="388">
        <f>SUM('2. NCCF CAD'!T1469,'3. NCCF USD'!T1469,'4. NCCF EUR'!T1469,'5. NCCF GBP'!T1469,'6. NCCF Autres (inclus)'!T1469)</f>
        <v>0</v>
      </c>
      <c r="U1469" s="392">
        <f>SUM('2. NCCF CAD'!U1469,'3. NCCF USD'!U1469,'4. NCCF EUR'!U1469,'5. NCCF GBP'!U1469,'6. NCCF Autres (inclus)'!U1469)</f>
        <v>0</v>
      </c>
      <c r="V1469" s="393">
        <f>SUM('2. NCCF CAD'!V1469,'3. NCCF USD'!V1469,'4. NCCF EUR'!V1469,'5. NCCF GBP'!V1469,'6. NCCF Autres (inclus)'!V1469)</f>
        <v>0</v>
      </c>
      <c r="W1469" s="37">
        <f>SUM('2. NCCF CAD'!W1469,'3. NCCF USD'!W1469,'4. NCCF EUR'!W1469,'5. NCCF GBP'!W1469,'6. NCCF Autres (inclus)'!W1469)</f>
        <v>0</v>
      </c>
      <c r="Y1469"/>
    </row>
    <row r="1470" spans="1:25" x14ac:dyDescent="0.25">
      <c r="A1470" s="212"/>
      <c r="B1470" s="465"/>
      <c r="C1470" s="272"/>
      <c r="D1470" s="272"/>
      <c r="E1470" s="273" t="s">
        <v>57</v>
      </c>
      <c r="F1470" s="273"/>
      <c r="G1470" s="367">
        <f t="shared" ref="G1470:W1470" si="308">SUBTOTAL(9,G1471:G1472)</f>
        <v>0</v>
      </c>
      <c r="H1470" s="368">
        <f t="shared" si="308"/>
        <v>0</v>
      </c>
      <c r="I1470" s="369">
        <f t="shared" si="308"/>
        <v>0</v>
      </c>
      <c r="J1470" s="369">
        <f t="shared" si="308"/>
        <v>0</v>
      </c>
      <c r="K1470" s="370">
        <f t="shared" si="308"/>
        <v>0</v>
      </c>
      <c r="L1470" s="364">
        <f t="shared" si="308"/>
        <v>0</v>
      </c>
      <c r="M1470" s="364">
        <f t="shared" si="308"/>
        <v>0</v>
      </c>
      <c r="N1470" s="364">
        <f t="shared" si="308"/>
        <v>0</v>
      </c>
      <c r="O1470" s="364">
        <f t="shared" si="308"/>
        <v>0</v>
      </c>
      <c r="P1470" s="364">
        <f t="shared" si="308"/>
        <v>0</v>
      </c>
      <c r="Q1470" s="364">
        <f t="shared" si="308"/>
        <v>0</v>
      </c>
      <c r="R1470" s="364">
        <f t="shared" si="308"/>
        <v>0</v>
      </c>
      <c r="S1470" s="364">
        <f t="shared" si="308"/>
        <v>0</v>
      </c>
      <c r="T1470" s="364">
        <f t="shared" si="308"/>
        <v>0</v>
      </c>
      <c r="U1470" s="364">
        <f t="shared" si="308"/>
        <v>0</v>
      </c>
      <c r="V1470" s="365">
        <f t="shared" si="308"/>
        <v>0</v>
      </c>
      <c r="W1470" s="366">
        <f t="shared" si="308"/>
        <v>0</v>
      </c>
      <c r="Y1470"/>
    </row>
    <row r="1471" spans="1:25" outlineLevel="1" x14ac:dyDescent="0.25">
      <c r="A1471" s="212"/>
      <c r="B1471" s="465"/>
      <c r="C1471" s="272"/>
      <c r="D1471" s="272"/>
      <c r="E1471" s="273"/>
      <c r="F1471" s="274" t="s">
        <v>58</v>
      </c>
      <c r="G1471" s="394">
        <f>SUM('2. NCCF CAD'!G1471,'3. NCCF USD'!G1471,'4. NCCF EUR'!G1471,'5. NCCF GBP'!G1471,'6. NCCF Autres (inclus)'!G1471)</f>
        <v>0</v>
      </c>
      <c r="H1471" s="421">
        <f>SUM('2. NCCF CAD'!H1471,'3. NCCF USD'!H1471,'4. NCCF EUR'!H1471,'5. NCCF GBP'!H1471,'6. NCCF Autres (inclus)'!H1471)</f>
        <v>0</v>
      </c>
      <c r="I1471" s="389">
        <f>SUM('2. NCCF CAD'!I1471,'3. NCCF USD'!I1471,'4. NCCF EUR'!I1471,'5. NCCF GBP'!I1471,'6. NCCF Autres (inclus)'!I1471)</f>
        <v>0</v>
      </c>
      <c r="J1471" s="389">
        <f>SUM('2. NCCF CAD'!J1471,'3. NCCF USD'!J1471,'4. NCCF EUR'!J1471,'5. NCCF GBP'!J1471,'6. NCCF Autres (inclus)'!J1471)</f>
        <v>0</v>
      </c>
      <c r="K1471" s="436">
        <f>SUM('2. NCCF CAD'!K1471,'3. NCCF USD'!K1471,'4. NCCF EUR'!K1471,'5. NCCF GBP'!K1471,'6. NCCF Autres (inclus)'!K1471)</f>
        <v>0</v>
      </c>
      <c r="L1471" s="391">
        <f>SUM('2. NCCF CAD'!L1471,'3. NCCF USD'!L1471,'4. NCCF EUR'!L1471,'5. NCCF GBP'!L1471,'6. NCCF Autres (inclus)'!L1471)</f>
        <v>0</v>
      </c>
      <c r="M1471" s="396">
        <f>SUM('2. NCCF CAD'!M1471,'3. NCCF USD'!M1471,'4. NCCF EUR'!M1471,'5. NCCF GBP'!M1471,'6. NCCF Autres (inclus)'!M1471)</f>
        <v>0</v>
      </c>
      <c r="N1471" s="392">
        <f>SUM('2. NCCF CAD'!N1471,'3. NCCF USD'!N1471,'4. NCCF EUR'!N1471,'5. NCCF GBP'!N1471,'6. NCCF Autres (inclus)'!N1471)</f>
        <v>0</v>
      </c>
      <c r="O1471" s="392">
        <f>SUM('2. NCCF CAD'!O1471,'3. NCCF USD'!O1471,'4. NCCF EUR'!O1471,'5. NCCF GBP'!O1471,'6. NCCF Autres (inclus)'!O1471)</f>
        <v>0</v>
      </c>
      <c r="P1471" s="392">
        <f>SUM('2. NCCF CAD'!P1471,'3. NCCF USD'!P1471,'4. NCCF EUR'!P1471,'5. NCCF GBP'!P1471,'6. NCCF Autres (inclus)'!P1471)</f>
        <v>0</v>
      </c>
      <c r="Q1471" s="392">
        <f>SUM('2. NCCF CAD'!Q1471,'3. NCCF USD'!Q1471,'4. NCCF EUR'!Q1471,'5. NCCF GBP'!Q1471,'6. NCCF Autres (inclus)'!Q1471)</f>
        <v>0</v>
      </c>
      <c r="R1471" s="392">
        <f>SUM('2. NCCF CAD'!R1471,'3. NCCF USD'!R1471,'4. NCCF EUR'!R1471,'5. NCCF GBP'!R1471,'6. NCCF Autres (inclus)'!R1471)</f>
        <v>0</v>
      </c>
      <c r="S1471" s="392">
        <f>SUM('2. NCCF CAD'!S1471,'3. NCCF USD'!S1471,'4. NCCF EUR'!S1471,'5. NCCF GBP'!S1471,'6. NCCF Autres (inclus)'!S1471)</f>
        <v>0</v>
      </c>
      <c r="T1471" s="388">
        <f>SUM('2. NCCF CAD'!T1471,'3. NCCF USD'!T1471,'4. NCCF EUR'!T1471,'5. NCCF GBP'!T1471,'6. NCCF Autres (inclus)'!T1471)</f>
        <v>0</v>
      </c>
      <c r="U1471" s="392">
        <f>SUM('2. NCCF CAD'!U1471,'3. NCCF USD'!U1471,'4. NCCF EUR'!U1471,'5. NCCF GBP'!U1471,'6. NCCF Autres (inclus)'!U1471)</f>
        <v>0</v>
      </c>
      <c r="V1471" s="393">
        <f>SUM('2. NCCF CAD'!V1471,'3. NCCF USD'!V1471,'4. NCCF EUR'!V1471,'5. NCCF GBP'!V1471,'6. NCCF Autres (inclus)'!V1471)</f>
        <v>0</v>
      </c>
      <c r="W1471" s="37">
        <f>SUM('2. NCCF CAD'!W1471,'3. NCCF USD'!W1471,'4. NCCF EUR'!W1471,'5. NCCF GBP'!W1471,'6. NCCF Autres (inclus)'!W1471)</f>
        <v>0</v>
      </c>
      <c r="Y1471"/>
    </row>
    <row r="1472" spans="1:25" outlineLevel="1" x14ac:dyDescent="0.25">
      <c r="A1472" s="212"/>
      <c r="B1472" s="465"/>
      <c r="C1472" s="272"/>
      <c r="D1472" s="272"/>
      <c r="E1472" s="273"/>
      <c r="F1472" s="274" t="s">
        <v>59</v>
      </c>
      <c r="G1472" s="394">
        <f>SUM('2. NCCF CAD'!G1472,'3. NCCF USD'!G1472,'4. NCCF EUR'!G1472,'5. NCCF GBP'!G1472,'6. NCCF Autres (inclus)'!G1472)</f>
        <v>0</v>
      </c>
      <c r="H1472" s="421">
        <f>SUM('2. NCCF CAD'!H1472,'3. NCCF USD'!H1472,'4. NCCF EUR'!H1472,'5. NCCF GBP'!H1472,'6. NCCF Autres (inclus)'!H1472)</f>
        <v>0</v>
      </c>
      <c r="I1472" s="389">
        <f>SUM('2. NCCF CAD'!I1472,'3. NCCF USD'!I1472,'4. NCCF EUR'!I1472,'5. NCCF GBP'!I1472,'6. NCCF Autres (inclus)'!I1472)</f>
        <v>0</v>
      </c>
      <c r="J1472" s="389">
        <f>SUM('2. NCCF CAD'!J1472,'3. NCCF USD'!J1472,'4. NCCF EUR'!J1472,'5. NCCF GBP'!J1472,'6. NCCF Autres (inclus)'!J1472)</f>
        <v>0</v>
      </c>
      <c r="K1472" s="436">
        <f>SUM('2. NCCF CAD'!K1472,'3. NCCF USD'!K1472,'4. NCCF EUR'!K1472,'5. NCCF GBP'!K1472,'6. NCCF Autres (inclus)'!K1472)</f>
        <v>0</v>
      </c>
      <c r="L1472" s="391">
        <f>SUM('2. NCCF CAD'!L1472,'3. NCCF USD'!L1472,'4. NCCF EUR'!L1472,'5. NCCF GBP'!L1472,'6. NCCF Autres (inclus)'!L1472)</f>
        <v>0</v>
      </c>
      <c r="M1472" s="396">
        <f>SUM('2. NCCF CAD'!M1472,'3. NCCF USD'!M1472,'4. NCCF EUR'!M1472,'5. NCCF GBP'!M1472,'6. NCCF Autres (inclus)'!M1472)</f>
        <v>0</v>
      </c>
      <c r="N1472" s="392">
        <f>SUM('2. NCCF CAD'!N1472,'3. NCCF USD'!N1472,'4. NCCF EUR'!N1472,'5. NCCF GBP'!N1472,'6. NCCF Autres (inclus)'!N1472)</f>
        <v>0</v>
      </c>
      <c r="O1472" s="392">
        <f>SUM('2. NCCF CAD'!O1472,'3. NCCF USD'!O1472,'4. NCCF EUR'!O1472,'5. NCCF GBP'!O1472,'6. NCCF Autres (inclus)'!O1472)</f>
        <v>0</v>
      </c>
      <c r="P1472" s="392">
        <f>SUM('2. NCCF CAD'!P1472,'3. NCCF USD'!P1472,'4. NCCF EUR'!P1472,'5. NCCF GBP'!P1472,'6. NCCF Autres (inclus)'!P1472)</f>
        <v>0</v>
      </c>
      <c r="Q1472" s="392">
        <f>SUM('2. NCCF CAD'!Q1472,'3. NCCF USD'!Q1472,'4. NCCF EUR'!Q1472,'5. NCCF GBP'!Q1472,'6. NCCF Autres (inclus)'!Q1472)</f>
        <v>0</v>
      </c>
      <c r="R1472" s="392">
        <f>SUM('2. NCCF CAD'!R1472,'3. NCCF USD'!R1472,'4. NCCF EUR'!R1472,'5. NCCF GBP'!R1472,'6. NCCF Autres (inclus)'!R1472)</f>
        <v>0</v>
      </c>
      <c r="S1472" s="392">
        <f>SUM('2. NCCF CAD'!S1472,'3. NCCF USD'!S1472,'4. NCCF EUR'!S1472,'5. NCCF GBP'!S1472,'6. NCCF Autres (inclus)'!S1472)</f>
        <v>0</v>
      </c>
      <c r="T1472" s="388">
        <f>SUM('2. NCCF CAD'!T1472,'3. NCCF USD'!T1472,'4. NCCF EUR'!T1472,'5. NCCF GBP'!T1472,'6. NCCF Autres (inclus)'!T1472)</f>
        <v>0</v>
      </c>
      <c r="U1472" s="392">
        <f>SUM('2. NCCF CAD'!U1472,'3. NCCF USD'!U1472,'4. NCCF EUR'!U1472,'5. NCCF GBP'!U1472,'6. NCCF Autres (inclus)'!U1472)</f>
        <v>0</v>
      </c>
      <c r="V1472" s="393">
        <f>SUM('2. NCCF CAD'!V1472,'3. NCCF USD'!V1472,'4. NCCF EUR'!V1472,'5. NCCF GBP'!V1472,'6. NCCF Autres (inclus)'!V1472)</f>
        <v>0</v>
      </c>
      <c r="W1472" s="37">
        <f>SUM('2. NCCF CAD'!W1472,'3. NCCF USD'!W1472,'4. NCCF EUR'!W1472,'5. NCCF GBP'!W1472,'6. NCCF Autres (inclus)'!W1472)</f>
        <v>0</v>
      </c>
      <c r="Y1472"/>
    </row>
    <row r="1473" spans="1:25" x14ac:dyDescent="0.25">
      <c r="A1473" s="212"/>
      <c r="B1473" s="465"/>
      <c r="C1473" s="272"/>
      <c r="D1473" s="272"/>
      <c r="E1473" s="273" t="s">
        <v>60</v>
      </c>
      <c r="F1473" s="273"/>
      <c r="G1473" s="367">
        <f t="shared" ref="G1473:W1473" si="309">SUBTOTAL(9,G1474:G1476)</f>
        <v>0</v>
      </c>
      <c r="H1473" s="368">
        <f t="shared" si="309"/>
        <v>0</v>
      </c>
      <c r="I1473" s="369">
        <f t="shared" si="309"/>
        <v>0</v>
      </c>
      <c r="J1473" s="369">
        <f t="shared" si="309"/>
        <v>0</v>
      </c>
      <c r="K1473" s="370">
        <f t="shared" si="309"/>
        <v>0</v>
      </c>
      <c r="L1473" s="364">
        <f t="shared" si="309"/>
        <v>0</v>
      </c>
      <c r="M1473" s="364">
        <f t="shared" si="309"/>
        <v>0</v>
      </c>
      <c r="N1473" s="364">
        <f t="shared" si="309"/>
        <v>0</v>
      </c>
      <c r="O1473" s="364">
        <f t="shared" si="309"/>
        <v>0</v>
      </c>
      <c r="P1473" s="364">
        <f t="shared" si="309"/>
        <v>0</v>
      </c>
      <c r="Q1473" s="364">
        <f t="shared" si="309"/>
        <v>0</v>
      </c>
      <c r="R1473" s="364">
        <f t="shared" si="309"/>
        <v>0</v>
      </c>
      <c r="S1473" s="364">
        <f t="shared" si="309"/>
        <v>0</v>
      </c>
      <c r="T1473" s="364">
        <f t="shared" si="309"/>
        <v>0</v>
      </c>
      <c r="U1473" s="364">
        <f t="shared" si="309"/>
        <v>0</v>
      </c>
      <c r="V1473" s="364">
        <f t="shared" si="309"/>
        <v>0</v>
      </c>
      <c r="W1473" s="366">
        <f t="shared" si="309"/>
        <v>0</v>
      </c>
      <c r="Y1473"/>
    </row>
    <row r="1474" spans="1:25" outlineLevel="1" x14ac:dyDescent="0.25">
      <c r="A1474" s="212"/>
      <c r="B1474" s="465"/>
      <c r="C1474" s="272"/>
      <c r="D1474" s="272"/>
      <c r="E1474" s="273"/>
      <c r="F1474" s="274" t="s">
        <v>61</v>
      </c>
      <c r="G1474" s="394">
        <f>SUM('2. NCCF CAD'!G1474,'3. NCCF USD'!G1474,'4. NCCF EUR'!G1474,'5. NCCF GBP'!G1474,'6. NCCF Autres (inclus)'!G1474)</f>
        <v>0</v>
      </c>
      <c r="H1474" s="421">
        <f>SUM('2. NCCF CAD'!H1474,'3. NCCF USD'!H1474,'4. NCCF EUR'!H1474,'5. NCCF GBP'!H1474,'6. NCCF Autres (inclus)'!H1474)</f>
        <v>0</v>
      </c>
      <c r="I1474" s="389">
        <f>SUM('2. NCCF CAD'!I1474,'3. NCCF USD'!I1474,'4. NCCF EUR'!I1474,'5. NCCF GBP'!I1474,'6. NCCF Autres (inclus)'!I1474)</f>
        <v>0</v>
      </c>
      <c r="J1474" s="389">
        <f>SUM('2. NCCF CAD'!J1474,'3. NCCF USD'!J1474,'4. NCCF EUR'!J1474,'5. NCCF GBP'!J1474,'6. NCCF Autres (inclus)'!J1474)</f>
        <v>0</v>
      </c>
      <c r="K1474" s="436">
        <f>SUM('2. NCCF CAD'!K1474,'3. NCCF USD'!K1474,'4. NCCF EUR'!K1474,'5. NCCF GBP'!K1474,'6. NCCF Autres (inclus)'!K1474)</f>
        <v>0</v>
      </c>
      <c r="L1474" s="391">
        <f>SUM('2. NCCF CAD'!L1474,'3. NCCF USD'!L1474,'4. NCCF EUR'!L1474,'5. NCCF GBP'!L1474,'6. NCCF Autres (inclus)'!L1474)</f>
        <v>0</v>
      </c>
      <c r="M1474" s="396">
        <f>SUM('2. NCCF CAD'!M1474,'3. NCCF USD'!M1474,'4. NCCF EUR'!M1474,'5. NCCF GBP'!M1474,'6. NCCF Autres (inclus)'!M1474)</f>
        <v>0</v>
      </c>
      <c r="N1474" s="392">
        <f>SUM('2. NCCF CAD'!N1474,'3. NCCF USD'!N1474,'4. NCCF EUR'!N1474,'5. NCCF GBP'!N1474,'6. NCCF Autres (inclus)'!N1474)</f>
        <v>0</v>
      </c>
      <c r="O1474" s="392">
        <f>SUM('2. NCCF CAD'!O1474,'3. NCCF USD'!O1474,'4. NCCF EUR'!O1474,'5. NCCF GBP'!O1474,'6. NCCF Autres (inclus)'!O1474)</f>
        <v>0</v>
      </c>
      <c r="P1474" s="392">
        <f>SUM('2. NCCF CAD'!P1474,'3. NCCF USD'!P1474,'4. NCCF EUR'!P1474,'5. NCCF GBP'!P1474,'6. NCCF Autres (inclus)'!P1474)</f>
        <v>0</v>
      </c>
      <c r="Q1474" s="392">
        <f>SUM('2. NCCF CAD'!Q1474,'3. NCCF USD'!Q1474,'4. NCCF EUR'!Q1474,'5. NCCF GBP'!Q1474,'6. NCCF Autres (inclus)'!Q1474)</f>
        <v>0</v>
      </c>
      <c r="R1474" s="392">
        <f>SUM('2. NCCF CAD'!R1474,'3. NCCF USD'!R1474,'4. NCCF EUR'!R1474,'5. NCCF GBP'!R1474,'6. NCCF Autres (inclus)'!R1474)</f>
        <v>0</v>
      </c>
      <c r="S1474" s="392">
        <f>SUM('2. NCCF CAD'!S1474,'3. NCCF USD'!S1474,'4. NCCF EUR'!S1474,'5. NCCF GBP'!S1474,'6. NCCF Autres (inclus)'!S1474)</f>
        <v>0</v>
      </c>
      <c r="T1474" s="388">
        <f>SUM('2. NCCF CAD'!T1474,'3. NCCF USD'!T1474,'4. NCCF EUR'!T1474,'5. NCCF GBP'!T1474,'6. NCCF Autres (inclus)'!T1474)</f>
        <v>0</v>
      </c>
      <c r="U1474" s="392">
        <f>SUM('2. NCCF CAD'!U1474,'3. NCCF USD'!U1474,'4. NCCF EUR'!U1474,'5. NCCF GBP'!U1474,'6. NCCF Autres (inclus)'!U1474)</f>
        <v>0</v>
      </c>
      <c r="V1474" s="393">
        <f>SUM('2. NCCF CAD'!V1474,'3. NCCF USD'!V1474,'4. NCCF EUR'!V1474,'5. NCCF GBP'!V1474,'6. NCCF Autres (inclus)'!V1474)</f>
        <v>0</v>
      </c>
      <c r="W1474" s="37">
        <f>SUM('2. NCCF CAD'!W1474,'3. NCCF USD'!W1474,'4. NCCF EUR'!W1474,'5. NCCF GBP'!W1474,'6. NCCF Autres (inclus)'!W1474)</f>
        <v>0</v>
      </c>
      <c r="Y1474"/>
    </row>
    <row r="1475" spans="1:25" outlineLevel="1" x14ac:dyDescent="0.25">
      <c r="A1475" s="212"/>
      <c r="B1475" s="465"/>
      <c r="C1475" s="272"/>
      <c r="D1475" s="272"/>
      <c r="E1475" s="273"/>
      <c r="F1475" s="274" t="s">
        <v>62</v>
      </c>
      <c r="G1475" s="394">
        <f>SUM('2. NCCF CAD'!G1475,'3. NCCF USD'!G1475,'4. NCCF EUR'!G1475,'5. NCCF GBP'!G1475,'6. NCCF Autres (inclus)'!G1475)</f>
        <v>0</v>
      </c>
      <c r="H1475" s="421">
        <f>SUM('2. NCCF CAD'!H1475,'3. NCCF USD'!H1475,'4. NCCF EUR'!H1475,'5. NCCF GBP'!H1475,'6. NCCF Autres (inclus)'!H1475)</f>
        <v>0</v>
      </c>
      <c r="I1475" s="389">
        <f>SUM('2. NCCF CAD'!I1475,'3. NCCF USD'!I1475,'4. NCCF EUR'!I1475,'5. NCCF GBP'!I1475,'6. NCCF Autres (inclus)'!I1475)</f>
        <v>0</v>
      </c>
      <c r="J1475" s="389">
        <f>SUM('2. NCCF CAD'!J1475,'3. NCCF USD'!J1475,'4. NCCF EUR'!J1475,'5. NCCF GBP'!J1475,'6. NCCF Autres (inclus)'!J1475)</f>
        <v>0</v>
      </c>
      <c r="K1475" s="436">
        <f>SUM('2. NCCF CAD'!K1475,'3. NCCF USD'!K1475,'4. NCCF EUR'!K1475,'5. NCCF GBP'!K1475,'6. NCCF Autres (inclus)'!K1475)</f>
        <v>0</v>
      </c>
      <c r="L1475" s="391">
        <f>SUM('2. NCCF CAD'!L1475,'3. NCCF USD'!L1475,'4. NCCF EUR'!L1475,'5. NCCF GBP'!L1475,'6. NCCF Autres (inclus)'!L1475)</f>
        <v>0</v>
      </c>
      <c r="M1475" s="396">
        <f>SUM('2. NCCF CAD'!M1475,'3. NCCF USD'!M1475,'4. NCCF EUR'!M1475,'5. NCCF GBP'!M1475,'6. NCCF Autres (inclus)'!M1475)</f>
        <v>0</v>
      </c>
      <c r="N1475" s="392">
        <f>SUM('2. NCCF CAD'!N1475,'3. NCCF USD'!N1475,'4. NCCF EUR'!N1475,'5. NCCF GBP'!N1475,'6. NCCF Autres (inclus)'!N1475)</f>
        <v>0</v>
      </c>
      <c r="O1475" s="392">
        <f>SUM('2. NCCF CAD'!O1475,'3. NCCF USD'!O1475,'4. NCCF EUR'!O1475,'5. NCCF GBP'!O1475,'6. NCCF Autres (inclus)'!O1475)</f>
        <v>0</v>
      </c>
      <c r="P1475" s="392">
        <f>SUM('2. NCCF CAD'!P1475,'3. NCCF USD'!P1475,'4. NCCF EUR'!P1475,'5. NCCF GBP'!P1475,'6. NCCF Autres (inclus)'!P1475)</f>
        <v>0</v>
      </c>
      <c r="Q1475" s="392">
        <f>SUM('2. NCCF CAD'!Q1475,'3. NCCF USD'!Q1475,'4. NCCF EUR'!Q1475,'5. NCCF GBP'!Q1475,'6. NCCF Autres (inclus)'!Q1475)</f>
        <v>0</v>
      </c>
      <c r="R1475" s="392">
        <f>SUM('2. NCCF CAD'!R1475,'3. NCCF USD'!R1475,'4. NCCF EUR'!R1475,'5. NCCF GBP'!R1475,'6. NCCF Autres (inclus)'!R1475)</f>
        <v>0</v>
      </c>
      <c r="S1475" s="392">
        <f>SUM('2. NCCF CAD'!S1475,'3. NCCF USD'!S1475,'4. NCCF EUR'!S1475,'5. NCCF GBP'!S1475,'6. NCCF Autres (inclus)'!S1475)</f>
        <v>0</v>
      </c>
      <c r="T1475" s="388">
        <f>SUM('2. NCCF CAD'!T1475,'3. NCCF USD'!T1475,'4. NCCF EUR'!T1475,'5. NCCF GBP'!T1475,'6. NCCF Autres (inclus)'!T1475)</f>
        <v>0</v>
      </c>
      <c r="U1475" s="392">
        <f>SUM('2. NCCF CAD'!U1475,'3. NCCF USD'!U1475,'4. NCCF EUR'!U1475,'5. NCCF GBP'!U1475,'6. NCCF Autres (inclus)'!U1475)</f>
        <v>0</v>
      </c>
      <c r="V1475" s="393">
        <f>SUM('2. NCCF CAD'!V1475,'3. NCCF USD'!V1475,'4. NCCF EUR'!V1475,'5. NCCF GBP'!V1475,'6. NCCF Autres (inclus)'!V1475)</f>
        <v>0</v>
      </c>
      <c r="W1475" s="37">
        <f>SUM('2. NCCF CAD'!W1475,'3. NCCF USD'!W1475,'4. NCCF EUR'!W1475,'5. NCCF GBP'!W1475,'6. NCCF Autres (inclus)'!W1475)</f>
        <v>0</v>
      </c>
      <c r="Y1475"/>
    </row>
    <row r="1476" spans="1:25" outlineLevel="1" x14ac:dyDescent="0.25">
      <c r="A1476" s="212"/>
      <c r="B1476" s="465"/>
      <c r="C1476" s="272"/>
      <c r="D1476" s="272"/>
      <c r="E1476" s="273"/>
      <c r="F1476" s="274" t="s">
        <v>63</v>
      </c>
      <c r="G1476" s="394">
        <f>SUM('2. NCCF CAD'!G1476,'3. NCCF USD'!G1476,'4. NCCF EUR'!G1476,'5. NCCF GBP'!G1476,'6. NCCF Autres (inclus)'!G1476)</f>
        <v>0</v>
      </c>
      <c r="H1476" s="421">
        <f>SUM('2. NCCF CAD'!H1476,'3. NCCF USD'!H1476,'4. NCCF EUR'!H1476,'5. NCCF GBP'!H1476,'6. NCCF Autres (inclus)'!H1476)</f>
        <v>0</v>
      </c>
      <c r="I1476" s="389">
        <f>SUM('2. NCCF CAD'!I1476,'3. NCCF USD'!I1476,'4. NCCF EUR'!I1476,'5. NCCF GBP'!I1476,'6. NCCF Autres (inclus)'!I1476)</f>
        <v>0</v>
      </c>
      <c r="J1476" s="389">
        <f>SUM('2. NCCF CAD'!J1476,'3. NCCF USD'!J1476,'4. NCCF EUR'!J1476,'5. NCCF GBP'!J1476,'6. NCCF Autres (inclus)'!J1476)</f>
        <v>0</v>
      </c>
      <c r="K1476" s="436">
        <f>SUM('2. NCCF CAD'!K1476,'3. NCCF USD'!K1476,'4. NCCF EUR'!K1476,'5. NCCF GBP'!K1476,'6. NCCF Autres (inclus)'!K1476)</f>
        <v>0</v>
      </c>
      <c r="L1476" s="391">
        <f>SUM('2. NCCF CAD'!L1476,'3. NCCF USD'!L1476,'4. NCCF EUR'!L1476,'5. NCCF GBP'!L1476,'6. NCCF Autres (inclus)'!L1476)</f>
        <v>0</v>
      </c>
      <c r="M1476" s="396">
        <f>SUM('2. NCCF CAD'!M1476,'3. NCCF USD'!M1476,'4. NCCF EUR'!M1476,'5. NCCF GBP'!M1476,'6. NCCF Autres (inclus)'!M1476)</f>
        <v>0</v>
      </c>
      <c r="N1476" s="392">
        <f>SUM('2. NCCF CAD'!N1476,'3. NCCF USD'!N1476,'4. NCCF EUR'!N1476,'5. NCCF GBP'!N1476,'6. NCCF Autres (inclus)'!N1476)</f>
        <v>0</v>
      </c>
      <c r="O1476" s="392">
        <f>SUM('2. NCCF CAD'!O1476,'3. NCCF USD'!O1476,'4. NCCF EUR'!O1476,'5. NCCF GBP'!O1476,'6. NCCF Autres (inclus)'!O1476)</f>
        <v>0</v>
      </c>
      <c r="P1476" s="392">
        <f>SUM('2. NCCF CAD'!P1476,'3. NCCF USD'!P1476,'4. NCCF EUR'!P1476,'5. NCCF GBP'!P1476,'6. NCCF Autres (inclus)'!P1476)</f>
        <v>0</v>
      </c>
      <c r="Q1476" s="392">
        <f>SUM('2. NCCF CAD'!Q1476,'3. NCCF USD'!Q1476,'4. NCCF EUR'!Q1476,'5. NCCF GBP'!Q1476,'6. NCCF Autres (inclus)'!Q1476)</f>
        <v>0</v>
      </c>
      <c r="R1476" s="392">
        <f>SUM('2. NCCF CAD'!R1476,'3. NCCF USD'!R1476,'4. NCCF EUR'!R1476,'5. NCCF GBP'!R1476,'6. NCCF Autres (inclus)'!R1476)</f>
        <v>0</v>
      </c>
      <c r="S1476" s="392">
        <f>SUM('2. NCCF CAD'!S1476,'3. NCCF USD'!S1476,'4. NCCF EUR'!S1476,'5. NCCF GBP'!S1476,'6. NCCF Autres (inclus)'!S1476)</f>
        <v>0</v>
      </c>
      <c r="T1476" s="388">
        <f>SUM('2. NCCF CAD'!T1476,'3. NCCF USD'!T1476,'4. NCCF EUR'!T1476,'5. NCCF GBP'!T1476,'6. NCCF Autres (inclus)'!T1476)</f>
        <v>0</v>
      </c>
      <c r="U1476" s="392">
        <f>SUM('2. NCCF CAD'!U1476,'3. NCCF USD'!U1476,'4. NCCF EUR'!U1476,'5. NCCF GBP'!U1476,'6. NCCF Autres (inclus)'!U1476)</f>
        <v>0</v>
      </c>
      <c r="V1476" s="393">
        <f>SUM('2. NCCF CAD'!V1476,'3. NCCF USD'!V1476,'4. NCCF EUR'!V1476,'5. NCCF GBP'!V1476,'6. NCCF Autres (inclus)'!V1476)</f>
        <v>0</v>
      </c>
      <c r="W1476" s="37">
        <f>SUM('2. NCCF CAD'!W1476,'3. NCCF USD'!W1476,'4. NCCF EUR'!W1476,'5. NCCF GBP'!W1476,'6. NCCF Autres (inclus)'!W1476)</f>
        <v>0</v>
      </c>
      <c r="Y1476"/>
    </row>
    <row r="1477" spans="1:25" x14ac:dyDescent="0.25">
      <c r="A1477" s="212"/>
      <c r="B1477" s="465"/>
      <c r="C1477" s="272"/>
      <c r="D1477" s="272"/>
      <c r="E1477" s="273" t="s">
        <v>64</v>
      </c>
      <c r="F1477" s="273"/>
      <c r="G1477" s="367">
        <f t="shared" ref="G1477:W1477" si="310">SUBTOTAL(9,G1478:G1479)</f>
        <v>0</v>
      </c>
      <c r="H1477" s="368">
        <f t="shared" si="310"/>
        <v>0</v>
      </c>
      <c r="I1477" s="369">
        <f t="shared" si="310"/>
        <v>0</v>
      </c>
      <c r="J1477" s="369">
        <f t="shared" si="310"/>
        <v>0</v>
      </c>
      <c r="K1477" s="370">
        <f t="shared" si="310"/>
        <v>0</v>
      </c>
      <c r="L1477" s="364">
        <f t="shared" si="310"/>
        <v>0</v>
      </c>
      <c r="M1477" s="364">
        <f t="shared" si="310"/>
        <v>0</v>
      </c>
      <c r="N1477" s="364">
        <f t="shared" si="310"/>
        <v>0</v>
      </c>
      <c r="O1477" s="364">
        <f t="shared" si="310"/>
        <v>0</v>
      </c>
      <c r="P1477" s="364">
        <f t="shared" si="310"/>
        <v>0</v>
      </c>
      <c r="Q1477" s="364">
        <f t="shared" si="310"/>
        <v>0</v>
      </c>
      <c r="R1477" s="364">
        <f t="shared" si="310"/>
        <v>0</v>
      </c>
      <c r="S1477" s="364">
        <f t="shared" si="310"/>
        <v>0</v>
      </c>
      <c r="T1477" s="364">
        <f t="shared" si="310"/>
        <v>0</v>
      </c>
      <c r="U1477" s="364">
        <f t="shared" si="310"/>
        <v>0</v>
      </c>
      <c r="V1477" s="365">
        <f t="shared" si="310"/>
        <v>0</v>
      </c>
      <c r="W1477" s="366">
        <f t="shared" si="310"/>
        <v>0</v>
      </c>
      <c r="Y1477"/>
    </row>
    <row r="1478" spans="1:25" outlineLevel="1" x14ac:dyDescent="0.25">
      <c r="A1478" s="212"/>
      <c r="B1478" s="465"/>
      <c r="C1478" s="272"/>
      <c r="D1478" s="272"/>
      <c r="E1478" s="273"/>
      <c r="F1478" s="274" t="s">
        <v>65</v>
      </c>
      <c r="G1478" s="394">
        <f>SUM('2. NCCF CAD'!G1478,'3. NCCF USD'!G1478,'4. NCCF EUR'!G1478,'5. NCCF GBP'!G1478,'6. NCCF Autres (inclus)'!G1478)</f>
        <v>0</v>
      </c>
      <c r="H1478" s="421">
        <f>SUM('2. NCCF CAD'!H1478,'3. NCCF USD'!H1478,'4. NCCF EUR'!H1478,'5. NCCF GBP'!H1478,'6. NCCF Autres (inclus)'!H1478)</f>
        <v>0</v>
      </c>
      <c r="I1478" s="389">
        <f>SUM('2. NCCF CAD'!I1478,'3. NCCF USD'!I1478,'4. NCCF EUR'!I1478,'5. NCCF GBP'!I1478,'6. NCCF Autres (inclus)'!I1478)</f>
        <v>0</v>
      </c>
      <c r="J1478" s="389">
        <f>SUM('2. NCCF CAD'!J1478,'3. NCCF USD'!J1478,'4. NCCF EUR'!J1478,'5. NCCF GBP'!J1478,'6. NCCF Autres (inclus)'!J1478)</f>
        <v>0</v>
      </c>
      <c r="K1478" s="436">
        <f>SUM('2. NCCF CAD'!K1478,'3. NCCF USD'!K1478,'4. NCCF EUR'!K1478,'5. NCCF GBP'!K1478,'6. NCCF Autres (inclus)'!K1478)</f>
        <v>0</v>
      </c>
      <c r="L1478" s="391">
        <f>SUM('2. NCCF CAD'!L1478,'3. NCCF USD'!L1478,'4. NCCF EUR'!L1478,'5. NCCF GBP'!L1478,'6. NCCF Autres (inclus)'!L1478)</f>
        <v>0</v>
      </c>
      <c r="M1478" s="396">
        <f>SUM('2. NCCF CAD'!M1478,'3. NCCF USD'!M1478,'4. NCCF EUR'!M1478,'5. NCCF GBP'!M1478,'6. NCCF Autres (inclus)'!M1478)</f>
        <v>0</v>
      </c>
      <c r="N1478" s="392">
        <f>SUM('2. NCCF CAD'!N1478,'3. NCCF USD'!N1478,'4. NCCF EUR'!N1478,'5. NCCF GBP'!N1478,'6. NCCF Autres (inclus)'!N1478)</f>
        <v>0</v>
      </c>
      <c r="O1478" s="392">
        <f>SUM('2. NCCF CAD'!O1478,'3. NCCF USD'!O1478,'4. NCCF EUR'!O1478,'5. NCCF GBP'!O1478,'6. NCCF Autres (inclus)'!O1478)</f>
        <v>0</v>
      </c>
      <c r="P1478" s="392">
        <f>SUM('2. NCCF CAD'!P1478,'3. NCCF USD'!P1478,'4. NCCF EUR'!P1478,'5. NCCF GBP'!P1478,'6. NCCF Autres (inclus)'!P1478)</f>
        <v>0</v>
      </c>
      <c r="Q1478" s="392">
        <f>SUM('2. NCCF CAD'!Q1478,'3. NCCF USD'!Q1478,'4. NCCF EUR'!Q1478,'5. NCCF GBP'!Q1478,'6. NCCF Autres (inclus)'!Q1478)</f>
        <v>0</v>
      </c>
      <c r="R1478" s="392">
        <f>SUM('2. NCCF CAD'!R1478,'3. NCCF USD'!R1478,'4. NCCF EUR'!R1478,'5. NCCF GBP'!R1478,'6. NCCF Autres (inclus)'!R1478)</f>
        <v>0</v>
      </c>
      <c r="S1478" s="392">
        <f>SUM('2. NCCF CAD'!S1478,'3. NCCF USD'!S1478,'4. NCCF EUR'!S1478,'5. NCCF GBP'!S1478,'6. NCCF Autres (inclus)'!S1478)</f>
        <v>0</v>
      </c>
      <c r="T1478" s="388">
        <f>SUM('2. NCCF CAD'!T1478,'3. NCCF USD'!T1478,'4. NCCF EUR'!T1478,'5. NCCF GBP'!T1478,'6. NCCF Autres (inclus)'!T1478)</f>
        <v>0</v>
      </c>
      <c r="U1478" s="392">
        <f>SUM('2. NCCF CAD'!U1478,'3. NCCF USD'!U1478,'4. NCCF EUR'!U1478,'5. NCCF GBP'!U1478,'6. NCCF Autres (inclus)'!U1478)</f>
        <v>0</v>
      </c>
      <c r="V1478" s="393">
        <f>SUM('2. NCCF CAD'!V1478,'3. NCCF USD'!V1478,'4. NCCF EUR'!V1478,'5. NCCF GBP'!V1478,'6. NCCF Autres (inclus)'!V1478)</f>
        <v>0</v>
      </c>
      <c r="W1478" s="37">
        <f>SUM('2. NCCF CAD'!W1478,'3. NCCF USD'!W1478,'4. NCCF EUR'!W1478,'5. NCCF GBP'!W1478,'6. NCCF Autres (inclus)'!W1478)</f>
        <v>0</v>
      </c>
      <c r="Y1478"/>
    </row>
    <row r="1479" spans="1:25" outlineLevel="1" x14ac:dyDescent="0.25">
      <c r="A1479" s="212"/>
      <c r="B1479" s="465"/>
      <c r="C1479" s="272"/>
      <c r="D1479" s="272"/>
      <c r="E1479" s="273"/>
      <c r="F1479" s="274" t="s">
        <v>66</v>
      </c>
      <c r="G1479" s="394">
        <f>SUM('2. NCCF CAD'!G1479,'3. NCCF USD'!G1479,'4. NCCF EUR'!G1479,'5. NCCF GBP'!G1479,'6. NCCF Autres (inclus)'!G1479)</f>
        <v>0</v>
      </c>
      <c r="H1479" s="421">
        <f>SUM('2. NCCF CAD'!H1479,'3. NCCF USD'!H1479,'4. NCCF EUR'!H1479,'5. NCCF GBP'!H1479,'6. NCCF Autres (inclus)'!H1479)</f>
        <v>0</v>
      </c>
      <c r="I1479" s="389">
        <f>SUM('2. NCCF CAD'!I1479,'3. NCCF USD'!I1479,'4. NCCF EUR'!I1479,'5. NCCF GBP'!I1479,'6. NCCF Autres (inclus)'!I1479)</f>
        <v>0</v>
      </c>
      <c r="J1479" s="389">
        <f>SUM('2. NCCF CAD'!J1479,'3. NCCF USD'!J1479,'4. NCCF EUR'!J1479,'5. NCCF GBP'!J1479,'6. NCCF Autres (inclus)'!J1479)</f>
        <v>0</v>
      </c>
      <c r="K1479" s="436">
        <f>SUM('2. NCCF CAD'!K1479,'3. NCCF USD'!K1479,'4. NCCF EUR'!K1479,'5. NCCF GBP'!K1479,'6. NCCF Autres (inclus)'!K1479)</f>
        <v>0</v>
      </c>
      <c r="L1479" s="391">
        <f>SUM('2. NCCF CAD'!L1479,'3. NCCF USD'!L1479,'4. NCCF EUR'!L1479,'5. NCCF GBP'!L1479,'6. NCCF Autres (inclus)'!L1479)</f>
        <v>0</v>
      </c>
      <c r="M1479" s="396">
        <f>SUM('2. NCCF CAD'!M1479,'3. NCCF USD'!M1479,'4. NCCF EUR'!M1479,'5. NCCF GBP'!M1479,'6. NCCF Autres (inclus)'!M1479)</f>
        <v>0</v>
      </c>
      <c r="N1479" s="392">
        <f>SUM('2. NCCF CAD'!N1479,'3. NCCF USD'!N1479,'4. NCCF EUR'!N1479,'5. NCCF GBP'!N1479,'6. NCCF Autres (inclus)'!N1479)</f>
        <v>0</v>
      </c>
      <c r="O1479" s="392">
        <f>SUM('2. NCCF CAD'!O1479,'3. NCCF USD'!O1479,'4. NCCF EUR'!O1479,'5. NCCF GBP'!O1479,'6. NCCF Autres (inclus)'!O1479)</f>
        <v>0</v>
      </c>
      <c r="P1479" s="392">
        <f>SUM('2. NCCF CAD'!P1479,'3. NCCF USD'!P1479,'4. NCCF EUR'!P1479,'5. NCCF GBP'!P1479,'6. NCCF Autres (inclus)'!P1479)</f>
        <v>0</v>
      </c>
      <c r="Q1479" s="392">
        <f>SUM('2. NCCF CAD'!Q1479,'3. NCCF USD'!Q1479,'4. NCCF EUR'!Q1479,'5. NCCF GBP'!Q1479,'6. NCCF Autres (inclus)'!Q1479)</f>
        <v>0</v>
      </c>
      <c r="R1479" s="392">
        <f>SUM('2. NCCF CAD'!R1479,'3. NCCF USD'!R1479,'4. NCCF EUR'!R1479,'5. NCCF GBP'!R1479,'6. NCCF Autres (inclus)'!R1479)</f>
        <v>0</v>
      </c>
      <c r="S1479" s="392">
        <f>SUM('2. NCCF CAD'!S1479,'3. NCCF USD'!S1479,'4. NCCF EUR'!S1479,'5. NCCF GBP'!S1479,'6. NCCF Autres (inclus)'!S1479)</f>
        <v>0</v>
      </c>
      <c r="T1479" s="388">
        <f>SUM('2. NCCF CAD'!T1479,'3. NCCF USD'!T1479,'4. NCCF EUR'!T1479,'5. NCCF GBP'!T1479,'6. NCCF Autres (inclus)'!T1479)</f>
        <v>0</v>
      </c>
      <c r="U1479" s="392">
        <f>SUM('2. NCCF CAD'!U1479,'3. NCCF USD'!U1479,'4. NCCF EUR'!U1479,'5. NCCF GBP'!U1479,'6. NCCF Autres (inclus)'!U1479)</f>
        <v>0</v>
      </c>
      <c r="V1479" s="393">
        <f>SUM('2. NCCF CAD'!V1479,'3. NCCF USD'!V1479,'4. NCCF EUR'!V1479,'5. NCCF GBP'!V1479,'6. NCCF Autres (inclus)'!V1479)</f>
        <v>0</v>
      </c>
      <c r="W1479" s="37">
        <f>SUM('2. NCCF CAD'!W1479,'3. NCCF USD'!W1479,'4. NCCF EUR'!W1479,'5. NCCF GBP'!W1479,'6. NCCF Autres (inclus)'!W1479)</f>
        <v>0</v>
      </c>
      <c r="Y1479"/>
    </row>
    <row r="1480" spans="1:25" x14ac:dyDescent="0.25">
      <c r="A1480" s="212"/>
      <c r="B1480" s="465"/>
      <c r="C1480" s="272"/>
      <c r="D1480" s="272"/>
      <c r="E1480" s="273" t="s">
        <v>67</v>
      </c>
      <c r="F1480" s="273"/>
      <c r="G1480" s="367">
        <f t="shared" ref="G1480:W1480" si="311">SUBTOTAL(9,G1481:G1483)</f>
        <v>0</v>
      </c>
      <c r="H1480" s="368">
        <f t="shared" si="311"/>
        <v>0</v>
      </c>
      <c r="I1480" s="369">
        <f t="shared" si="311"/>
        <v>0</v>
      </c>
      <c r="J1480" s="369">
        <f t="shared" si="311"/>
        <v>0</v>
      </c>
      <c r="K1480" s="370">
        <f t="shared" si="311"/>
        <v>0</v>
      </c>
      <c r="L1480" s="364">
        <f t="shared" si="311"/>
        <v>0</v>
      </c>
      <c r="M1480" s="364">
        <f t="shared" si="311"/>
        <v>0</v>
      </c>
      <c r="N1480" s="364">
        <f t="shared" si="311"/>
        <v>0</v>
      </c>
      <c r="O1480" s="364">
        <f t="shared" si="311"/>
        <v>0</v>
      </c>
      <c r="P1480" s="364">
        <f t="shared" si="311"/>
        <v>0</v>
      </c>
      <c r="Q1480" s="364">
        <f t="shared" si="311"/>
        <v>0</v>
      </c>
      <c r="R1480" s="364">
        <f t="shared" si="311"/>
        <v>0</v>
      </c>
      <c r="S1480" s="364">
        <f t="shared" si="311"/>
        <v>0</v>
      </c>
      <c r="T1480" s="364">
        <f t="shared" si="311"/>
        <v>0</v>
      </c>
      <c r="U1480" s="364">
        <f t="shared" si="311"/>
        <v>0</v>
      </c>
      <c r="V1480" s="364">
        <f t="shared" si="311"/>
        <v>0</v>
      </c>
      <c r="W1480" s="366">
        <f t="shared" si="311"/>
        <v>0</v>
      </c>
      <c r="Y1480"/>
    </row>
    <row r="1481" spans="1:25" outlineLevel="1" x14ac:dyDescent="0.25">
      <c r="A1481" s="212"/>
      <c r="B1481" s="465"/>
      <c r="C1481" s="272"/>
      <c r="D1481" s="272"/>
      <c r="E1481" s="273"/>
      <c r="F1481" s="274" t="s">
        <v>68</v>
      </c>
      <c r="G1481" s="394">
        <f>SUM('2. NCCF CAD'!G1481,'3. NCCF USD'!G1481,'4. NCCF EUR'!G1481,'5. NCCF GBP'!G1481,'6. NCCF Autres (inclus)'!G1481)</f>
        <v>0</v>
      </c>
      <c r="H1481" s="421">
        <f>SUM('2. NCCF CAD'!H1481,'3. NCCF USD'!H1481,'4. NCCF EUR'!H1481,'5. NCCF GBP'!H1481,'6. NCCF Autres (inclus)'!H1481)</f>
        <v>0</v>
      </c>
      <c r="I1481" s="389">
        <f>SUM('2. NCCF CAD'!I1481,'3. NCCF USD'!I1481,'4. NCCF EUR'!I1481,'5. NCCF GBP'!I1481,'6. NCCF Autres (inclus)'!I1481)</f>
        <v>0</v>
      </c>
      <c r="J1481" s="389">
        <f>SUM('2. NCCF CAD'!J1481,'3. NCCF USD'!J1481,'4. NCCF EUR'!J1481,'5. NCCF GBP'!J1481,'6. NCCF Autres (inclus)'!J1481)</f>
        <v>0</v>
      </c>
      <c r="K1481" s="436">
        <f>SUM('2. NCCF CAD'!K1481,'3. NCCF USD'!K1481,'4. NCCF EUR'!K1481,'5. NCCF GBP'!K1481,'6. NCCF Autres (inclus)'!K1481)</f>
        <v>0</v>
      </c>
      <c r="L1481" s="391">
        <f>SUM('2. NCCF CAD'!L1481,'3. NCCF USD'!L1481,'4. NCCF EUR'!L1481,'5. NCCF GBP'!L1481,'6. NCCF Autres (inclus)'!L1481)</f>
        <v>0</v>
      </c>
      <c r="M1481" s="396">
        <f>SUM('2. NCCF CAD'!M1481,'3. NCCF USD'!M1481,'4. NCCF EUR'!M1481,'5. NCCF GBP'!M1481,'6. NCCF Autres (inclus)'!M1481)</f>
        <v>0</v>
      </c>
      <c r="N1481" s="392">
        <f>SUM('2. NCCF CAD'!N1481,'3. NCCF USD'!N1481,'4. NCCF EUR'!N1481,'5. NCCF GBP'!N1481,'6. NCCF Autres (inclus)'!N1481)</f>
        <v>0</v>
      </c>
      <c r="O1481" s="392">
        <f>SUM('2. NCCF CAD'!O1481,'3. NCCF USD'!O1481,'4. NCCF EUR'!O1481,'5. NCCF GBP'!O1481,'6. NCCF Autres (inclus)'!O1481)</f>
        <v>0</v>
      </c>
      <c r="P1481" s="392">
        <f>SUM('2. NCCF CAD'!P1481,'3. NCCF USD'!P1481,'4. NCCF EUR'!P1481,'5. NCCF GBP'!P1481,'6. NCCF Autres (inclus)'!P1481)</f>
        <v>0</v>
      </c>
      <c r="Q1481" s="392">
        <f>SUM('2. NCCF CAD'!Q1481,'3. NCCF USD'!Q1481,'4. NCCF EUR'!Q1481,'5. NCCF GBP'!Q1481,'6. NCCF Autres (inclus)'!Q1481)</f>
        <v>0</v>
      </c>
      <c r="R1481" s="392">
        <f>SUM('2. NCCF CAD'!R1481,'3. NCCF USD'!R1481,'4. NCCF EUR'!R1481,'5. NCCF GBP'!R1481,'6. NCCF Autres (inclus)'!R1481)</f>
        <v>0</v>
      </c>
      <c r="S1481" s="392">
        <f>SUM('2. NCCF CAD'!S1481,'3. NCCF USD'!S1481,'4. NCCF EUR'!S1481,'5. NCCF GBP'!S1481,'6. NCCF Autres (inclus)'!S1481)</f>
        <v>0</v>
      </c>
      <c r="T1481" s="388">
        <f>SUM('2. NCCF CAD'!T1481,'3. NCCF USD'!T1481,'4. NCCF EUR'!T1481,'5. NCCF GBP'!T1481,'6. NCCF Autres (inclus)'!T1481)</f>
        <v>0</v>
      </c>
      <c r="U1481" s="392">
        <f>SUM('2. NCCF CAD'!U1481,'3. NCCF USD'!U1481,'4. NCCF EUR'!U1481,'5. NCCF GBP'!U1481,'6. NCCF Autres (inclus)'!U1481)</f>
        <v>0</v>
      </c>
      <c r="V1481" s="393">
        <f>SUM('2. NCCF CAD'!V1481,'3. NCCF USD'!V1481,'4. NCCF EUR'!V1481,'5. NCCF GBP'!V1481,'6. NCCF Autres (inclus)'!V1481)</f>
        <v>0</v>
      </c>
      <c r="W1481" s="37">
        <f>SUM('2. NCCF CAD'!W1481,'3. NCCF USD'!W1481,'4. NCCF EUR'!W1481,'5. NCCF GBP'!W1481,'6. NCCF Autres (inclus)'!W1481)</f>
        <v>0</v>
      </c>
      <c r="Y1481"/>
    </row>
    <row r="1482" spans="1:25" outlineLevel="1" x14ac:dyDescent="0.25">
      <c r="A1482" s="212"/>
      <c r="B1482" s="465"/>
      <c r="C1482" s="272"/>
      <c r="D1482" s="272"/>
      <c r="E1482" s="273"/>
      <c r="F1482" s="274" t="s">
        <v>69</v>
      </c>
      <c r="G1482" s="394">
        <f>SUM('2. NCCF CAD'!G1482,'3. NCCF USD'!G1482,'4. NCCF EUR'!G1482,'5. NCCF GBP'!G1482,'6. NCCF Autres (inclus)'!G1482)</f>
        <v>0</v>
      </c>
      <c r="H1482" s="421">
        <f>SUM('2. NCCF CAD'!H1482,'3. NCCF USD'!H1482,'4. NCCF EUR'!H1482,'5. NCCF GBP'!H1482,'6. NCCF Autres (inclus)'!H1482)</f>
        <v>0</v>
      </c>
      <c r="I1482" s="389">
        <f>SUM('2. NCCF CAD'!I1482,'3. NCCF USD'!I1482,'4. NCCF EUR'!I1482,'5. NCCF GBP'!I1482,'6. NCCF Autres (inclus)'!I1482)</f>
        <v>0</v>
      </c>
      <c r="J1482" s="389">
        <f>SUM('2. NCCF CAD'!J1482,'3. NCCF USD'!J1482,'4. NCCF EUR'!J1482,'5. NCCF GBP'!J1482,'6. NCCF Autres (inclus)'!J1482)</f>
        <v>0</v>
      </c>
      <c r="K1482" s="436">
        <f>SUM('2. NCCF CAD'!K1482,'3. NCCF USD'!K1482,'4. NCCF EUR'!K1482,'5. NCCF GBP'!K1482,'6. NCCF Autres (inclus)'!K1482)</f>
        <v>0</v>
      </c>
      <c r="L1482" s="391">
        <f>SUM('2. NCCF CAD'!L1482,'3. NCCF USD'!L1482,'4. NCCF EUR'!L1482,'5. NCCF GBP'!L1482,'6. NCCF Autres (inclus)'!L1482)</f>
        <v>0</v>
      </c>
      <c r="M1482" s="396">
        <f>SUM('2. NCCF CAD'!M1482,'3. NCCF USD'!M1482,'4. NCCF EUR'!M1482,'5. NCCF GBP'!M1482,'6. NCCF Autres (inclus)'!M1482)</f>
        <v>0</v>
      </c>
      <c r="N1482" s="392">
        <f>SUM('2. NCCF CAD'!N1482,'3. NCCF USD'!N1482,'4. NCCF EUR'!N1482,'5. NCCF GBP'!N1482,'6. NCCF Autres (inclus)'!N1482)</f>
        <v>0</v>
      </c>
      <c r="O1482" s="392">
        <f>SUM('2. NCCF CAD'!O1482,'3. NCCF USD'!O1482,'4. NCCF EUR'!O1482,'5. NCCF GBP'!O1482,'6. NCCF Autres (inclus)'!O1482)</f>
        <v>0</v>
      </c>
      <c r="P1482" s="392">
        <f>SUM('2. NCCF CAD'!P1482,'3. NCCF USD'!P1482,'4. NCCF EUR'!P1482,'5. NCCF GBP'!P1482,'6. NCCF Autres (inclus)'!P1482)</f>
        <v>0</v>
      </c>
      <c r="Q1482" s="392">
        <f>SUM('2. NCCF CAD'!Q1482,'3. NCCF USD'!Q1482,'4. NCCF EUR'!Q1482,'5. NCCF GBP'!Q1482,'6. NCCF Autres (inclus)'!Q1482)</f>
        <v>0</v>
      </c>
      <c r="R1482" s="392">
        <f>SUM('2. NCCF CAD'!R1482,'3. NCCF USD'!R1482,'4. NCCF EUR'!R1482,'5. NCCF GBP'!R1482,'6. NCCF Autres (inclus)'!R1482)</f>
        <v>0</v>
      </c>
      <c r="S1482" s="392">
        <f>SUM('2. NCCF CAD'!S1482,'3. NCCF USD'!S1482,'4. NCCF EUR'!S1482,'5. NCCF GBP'!S1482,'6. NCCF Autres (inclus)'!S1482)</f>
        <v>0</v>
      </c>
      <c r="T1482" s="388">
        <f>SUM('2. NCCF CAD'!T1482,'3. NCCF USD'!T1482,'4. NCCF EUR'!T1482,'5. NCCF GBP'!T1482,'6. NCCF Autres (inclus)'!T1482)</f>
        <v>0</v>
      </c>
      <c r="U1482" s="392">
        <f>SUM('2. NCCF CAD'!U1482,'3. NCCF USD'!U1482,'4. NCCF EUR'!U1482,'5. NCCF GBP'!U1482,'6. NCCF Autres (inclus)'!U1482)</f>
        <v>0</v>
      </c>
      <c r="V1482" s="393">
        <f>SUM('2. NCCF CAD'!V1482,'3. NCCF USD'!V1482,'4. NCCF EUR'!V1482,'5. NCCF GBP'!V1482,'6. NCCF Autres (inclus)'!V1482)</f>
        <v>0</v>
      </c>
      <c r="W1482" s="37">
        <f>SUM('2. NCCF CAD'!W1482,'3. NCCF USD'!W1482,'4. NCCF EUR'!W1482,'5. NCCF GBP'!W1482,'6. NCCF Autres (inclus)'!W1482)</f>
        <v>0</v>
      </c>
      <c r="Y1482"/>
    </row>
    <row r="1483" spans="1:25" outlineLevel="1" x14ac:dyDescent="0.25">
      <c r="A1483" s="212"/>
      <c r="B1483" s="465"/>
      <c r="C1483" s="272"/>
      <c r="D1483" s="272"/>
      <c r="E1483" s="273"/>
      <c r="F1483" s="274" t="s">
        <v>70</v>
      </c>
      <c r="G1483" s="394">
        <f>SUM('2. NCCF CAD'!G1483,'3. NCCF USD'!G1483,'4. NCCF EUR'!G1483,'5. NCCF GBP'!G1483,'6. NCCF Autres (inclus)'!G1483)</f>
        <v>0</v>
      </c>
      <c r="H1483" s="421">
        <f>SUM('2. NCCF CAD'!H1483,'3. NCCF USD'!H1483,'4. NCCF EUR'!H1483,'5. NCCF GBP'!H1483,'6. NCCF Autres (inclus)'!H1483)</f>
        <v>0</v>
      </c>
      <c r="I1483" s="389">
        <f>SUM('2. NCCF CAD'!I1483,'3. NCCF USD'!I1483,'4. NCCF EUR'!I1483,'5. NCCF GBP'!I1483,'6. NCCF Autres (inclus)'!I1483)</f>
        <v>0</v>
      </c>
      <c r="J1483" s="389">
        <f>SUM('2. NCCF CAD'!J1483,'3. NCCF USD'!J1483,'4. NCCF EUR'!J1483,'5. NCCF GBP'!J1483,'6. NCCF Autres (inclus)'!J1483)</f>
        <v>0</v>
      </c>
      <c r="K1483" s="436">
        <f>SUM('2. NCCF CAD'!K1483,'3. NCCF USD'!K1483,'4. NCCF EUR'!K1483,'5. NCCF GBP'!K1483,'6. NCCF Autres (inclus)'!K1483)</f>
        <v>0</v>
      </c>
      <c r="L1483" s="391">
        <f>SUM('2. NCCF CAD'!L1483,'3. NCCF USD'!L1483,'4. NCCF EUR'!L1483,'5. NCCF GBP'!L1483,'6. NCCF Autres (inclus)'!L1483)</f>
        <v>0</v>
      </c>
      <c r="M1483" s="396">
        <f>SUM('2. NCCF CAD'!M1483,'3. NCCF USD'!M1483,'4. NCCF EUR'!M1483,'5. NCCF GBP'!M1483,'6. NCCF Autres (inclus)'!M1483)</f>
        <v>0</v>
      </c>
      <c r="N1483" s="392">
        <f>SUM('2. NCCF CAD'!N1483,'3. NCCF USD'!N1483,'4. NCCF EUR'!N1483,'5. NCCF GBP'!N1483,'6. NCCF Autres (inclus)'!N1483)</f>
        <v>0</v>
      </c>
      <c r="O1483" s="392">
        <f>SUM('2. NCCF CAD'!O1483,'3. NCCF USD'!O1483,'4. NCCF EUR'!O1483,'5. NCCF GBP'!O1483,'6. NCCF Autres (inclus)'!O1483)</f>
        <v>0</v>
      </c>
      <c r="P1483" s="392">
        <f>SUM('2. NCCF CAD'!P1483,'3. NCCF USD'!P1483,'4. NCCF EUR'!P1483,'5. NCCF GBP'!P1483,'6. NCCF Autres (inclus)'!P1483)</f>
        <v>0</v>
      </c>
      <c r="Q1483" s="392">
        <f>SUM('2. NCCF CAD'!Q1483,'3. NCCF USD'!Q1483,'4. NCCF EUR'!Q1483,'5. NCCF GBP'!Q1483,'6. NCCF Autres (inclus)'!Q1483)</f>
        <v>0</v>
      </c>
      <c r="R1483" s="392">
        <f>SUM('2. NCCF CAD'!R1483,'3. NCCF USD'!R1483,'4. NCCF EUR'!R1483,'5. NCCF GBP'!R1483,'6. NCCF Autres (inclus)'!R1483)</f>
        <v>0</v>
      </c>
      <c r="S1483" s="392">
        <f>SUM('2. NCCF CAD'!S1483,'3. NCCF USD'!S1483,'4. NCCF EUR'!S1483,'5. NCCF GBP'!S1483,'6. NCCF Autres (inclus)'!S1483)</f>
        <v>0</v>
      </c>
      <c r="T1483" s="388">
        <f>SUM('2. NCCF CAD'!T1483,'3. NCCF USD'!T1483,'4. NCCF EUR'!T1483,'5. NCCF GBP'!T1483,'6. NCCF Autres (inclus)'!T1483)</f>
        <v>0</v>
      </c>
      <c r="U1483" s="392">
        <f>SUM('2. NCCF CAD'!U1483,'3. NCCF USD'!U1483,'4. NCCF EUR'!U1483,'5. NCCF GBP'!U1483,'6. NCCF Autres (inclus)'!U1483)</f>
        <v>0</v>
      </c>
      <c r="V1483" s="393">
        <f>SUM('2. NCCF CAD'!V1483,'3. NCCF USD'!V1483,'4. NCCF EUR'!V1483,'5. NCCF GBP'!V1483,'6. NCCF Autres (inclus)'!V1483)</f>
        <v>0</v>
      </c>
      <c r="W1483" s="37">
        <f>SUM('2. NCCF CAD'!W1483,'3. NCCF USD'!W1483,'4. NCCF EUR'!W1483,'5. NCCF GBP'!W1483,'6. NCCF Autres (inclus)'!W1483)</f>
        <v>0</v>
      </c>
      <c r="Y1483"/>
    </row>
    <row r="1484" spans="1:25" x14ac:dyDescent="0.25">
      <c r="A1484" s="212"/>
      <c r="B1484" s="465"/>
      <c r="C1484" s="272"/>
      <c r="D1484" s="272" t="s">
        <v>71</v>
      </c>
      <c r="E1484" s="273"/>
      <c r="F1484" s="273"/>
      <c r="G1484" s="367"/>
      <c r="H1484" s="368"/>
      <c r="I1484" s="369"/>
      <c r="J1484" s="369"/>
      <c r="K1484" s="369"/>
      <c r="L1484" s="363"/>
      <c r="M1484" s="364"/>
      <c r="N1484" s="364"/>
      <c r="O1484" s="364"/>
      <c r="P1484" s="364"/>
      <c r="Q1484" s="364"/>
      <c r="R1484" s="364"/>
      <c r="S1484" s="364"/>
      <c r="T1484" s="364"/>
      <c r="U1484" s="364"/>
      <c r="V1484" s="365"/>
      <c r="W1484" s="366"/>
      <c r="Y1484"/>
    </row>
    <row r="1485" spans="1:25" x14ac:dyDescent="0.25">
      <c r="A1485" s="212"/>
      <c r="B1485" s="465"/>
      <c r="C1485" s="272"/>
      <c r="D1485" s="272"/>
      <c r="E1485" s="273" t="s">
        <v>72</v>
      </c>
      <c r="F1485" s="273"/>
      <c r="G1485" s="367">
        <f t="shared" ref="G1485:W1485" si="312">SUBTOTAL(9,G1486:G1487)</f>
        <v>0</v>
      </c>
      <c r="H1485" s="368">
        <f t="shared" si="312"/>
        <v>0</v>
      </c>
      <c r="I1485" s="369">
        <f t="shared" si="312"/>
        <v>0</v>
      </c>
      <c r="J1485" s="369">
        <f t="shared" si="312"/>
        <v>0</v>
      </c>
      <c r="K1485" s="370">
        <f t="shared" si="312"/>
        <v>0</v>
      </c>
      <c r="L1485" s="364">
        <f t="shared" si="312"/>
        <v>0</v>
      </c>
      <c r="M1485" s="364">
        <f t="shared" si="312"/>
        <v>0</v>
      </c>
      <c r="N1485" s="364">
        <f t="shared" si="312"/>
        <v>0</v>
      </c>
      <c r="O1485" s="364">
        <f t="shared" si="312"/>
        <v>0</v>
      </c>
      <c r="P1485" s="364">
        <f t="shared" si="312"/>
        <v>0</v>
      </c>
      <c r="Q1485" s="364">
        <f t="shared" si="312"/>
        <v>0</v>
      </c>
      <c r="R1485" s="364">
        <f t="shared" si="312"/>
        <v>0</v>
      </c>
      <c r="S1485" s="364">
        <f t="shared" si="312"/>
        <v>0</v>
      </c>
      <c r="T1485" s="364">
        <f t="shared" si="312"/>
        <v>0</v>
      </c>
      <c r="U1485" s="364">
        <f t="shared" si="312"/>
        <v>0</v>
      </c>
      <c r="V1485" s="365">
        <f t="shared" si="312"/>
        <v>0</v>
      </c>
      <c r="W1485" s="366">
        <f t="shared" si="312"/>
        <v>0</v>
      </c>
      <c r="Y1485"/>
    </row>
    <row r="1486" spans="1:25" outlineLevel="1" x14ac:dyDescent="0.25">
      <c r="A1486" s="212"/>
      <c r="B1486" s="465"/>
      <c r="C1486" s="272"/>
      <c r="D1486" s="272"/>
      <c r="E1486" s="273"/>
      <c r="F1486" s="274" t="s">
        <v>73</v>
      </c>
      <c r="G1486" s="394">
        <f>SUM('2. NCCF CAD'!G1486,'3. NCCF USD'!G1486,'4. NCCF EUR'!G1486,'5. NCCF GBP'!G1486,'6. NCCF Autres (inclus)'!G1486)</f>
        <v>0</v>
      </c>
      <c r="H1486" s="421">
        <f>SUM('2. NCCF CAD'!H1486,'3. NCCF USD'!H1486,'4. NCCF EUR'!H1486,'5. NCCF GBP'!H1486,'6. NCCF Autres (inclus)'!H1486)</f>
        <v>0</v>
      </c>
      <c r="I1486" s="389">
        <f>SUM('2. NCCF CAD'!I1486,'3. NCCF USD'!I1486,'4. NCCF EUR'!I1486,'5. NCCF GBP'!I1486,'6. NCCF Autres (inclus)'!I1486)</f>
        <v>0</v>
      </c>
      <c r="J1486" s="389">
        <f>SUM('2. NCCF CAD'!J1486,'3. NCCF USD'!J1486,'4. NCCF EUR'!J1486,'5. NCCF GBP'!J1486,'6. NCCF Autres (inclus)'!J1486)</f>
        <v>0</v>
      </c>
      <c r="K1486" s="436">
        <f>SUM('2. NCCF CAD'!K1486,'3. NCCF USD'!K1486,'4. NCCF EUR'!K1486,'5. NCCF GBP'!K1486,'6. NCCF Autres (inclus)'!K1486)</f>
        <v>0</v>
      </c>
      <c r="L1486" s="391">
        <f>SUM('2. NCCF CAD'!L1486,'3. NCCF USD'!L1486,'4. NCCF EUR'!L1486,'5. NCCF GBP'!L1486,'6. NCCF Autres (inclus)'!L1486)</f>
        <v>0</v>
      </c>
      <c r="M1486" s="396">
        <f>SUM('2. NCCF CAD'!M1486,'3. NCCF USD'!M1486,'4. NCCF EUR'!M1486,'5. NCCF GBP'!M1486,'6. NCCF Autres (inclus)'!M1486)</f>
        <v>0</v>
      </c>
      <c r="N1486" s="392">
        <f>SUM('2. NCCF CAD'!N1486,'3. NCCF USD'!N1486,'4. NCCF EUR'!N1486,'5. NCCF GBP'!N1486,'6. NCCF Autres (inclus)'!N1486)</f>
        <v>0</v>
      </c>
      <c r="O1486" s="392">
        <f>SUM('2. NCCF CAD'!O1486,'3. NCCF USD'!O1486,'4. NCCF EUR'!O1486,'5. NCCF GBP'!O1486,'6. NCCF Autres (inclus)'!O1486)</f>
        <v>0</v>
      </c>
      <c r="P1486" s="392">
        <f>SUM('2. NCCF CAD'!P1486,'3. NCCF USD'!P1486,'4. NCCF EUR'!P1486,'5. NCCF GBP'!P1486,'6. NCCF Autres (inclus)'!P1486)</f>
        <v>0</v>
      </c>
      <c r="Q1486" s="392">
        <f>SUM('2. NCCF CAD'!Q1486,'3. NCCF USD'!Q1486,'4. NCCF EUR'!Q1486,'5. NCCF GBP'!Q1486,'6. NCCF Autres (inclus)'!Q1486)</f>
        <v>0</v>
      </c>
      <c r="R1486" s="392">
        <f>SUM('2. NCCF CAD'!R1486,'3. NCCF USD'!R1486,'4. NCCF EUR'!R1486,'5. NCCF GBP'!R1486,'6. NCCF Autres (inclus)'!R1486)</f>
        <v>0</v>
      </c>
      <c r="S1486" s="392">
        <f>SUM('2. NCCF CAD'!S1486,'3. NCCF USD'!S1486,'4. NCCF EUR'!S1486,'5. NCCF GBP'!S1486,'6. NCCF Autres (inclus)'!S1486)</f>
        <v>0</v>
      </c>
      <c r="T1486" s="388">
        <f>SUM('2. NCCF CAD'!T1486,'3. NCCF USD'!T1486,'4. NCCF EUR'!T1486,'5. NCCF GBP'!T1486,'6. NCCF Autres (inclus)'!T1486)</f>
        <v>0</v>
      </c>
      <c r="U1486" s="392">
        <f>SUM('2. NCCF CAD'!U1486,'3. NCCF USD'!U1486,'4. NCCF EUR'!U1486,'5. NCCF GBP'!U1486,'6. NCCF Autres (inclus)'!U1486)</f>
        <v>0</v>
      </c>
      <c r="V1486" s="393">
        <f>SUM('2. NCCF CAD'!V1486,'3. NCCF USD'!V1486,'4. NCCF EUR'!V1486,'5. NCCF GBP'!V1486,'6. NCCF Autres (inclus)'!V1486)</f>
        <v>0</v>
      </c>
      <c r="W1486" s="37">
        <f>SUM('2. NCCF CAD'!W1486,'3. NCCF USD'!W1486,'4. NCCF EUR'!W1486,'5. NCCF GBP'!W1486,'6. NCCF Autres (inclus)'!W1486)</f>
        <v>0</v>
      </c>
      <c r="Y1486"/>
    </row>
    <row r="1487" spans="1:25" outlineLevel="1" x14ac:dyDescent="0.25">
      <c r="A1487" s="212"/>
      <c r="B1487" s="465"/>
      <c r="C1487" s="272"/>
      <c r="D1487" s="272"/>
      <c r="E1487" s="273"/>
      <c r="F1487" s="274" t="s">
        <v>74</v>
      </c>
      <c r="G1487" s="394">
        <f>SUM('2. NCCF CAD'!G1487,'3. NCCF USD'!G1487,'4. NCCF EUR'!G1487,'5. NCCF GBP'!G1487,'6. NCCF Autres (inclus)'!G1487)</f>
        <v>0</v>
      </c>
      <c r="H1487" s="421">
        <f>SUM('2. NCCF CAD'!H1487,'3. NCCF USD'!H1487,'4. NCCF EUR'!H1487,'5. NCCF GBP'!H1487,'6. NCCF Autres (inclus)'!H1487)</f>
        <v>0</v>
      </c>
      <c r="I1487" s="389">
        <f>SUM('2. NCCF CAD'!I1487,'3. NCCF USD'!I1487,'4. NCCF EUR'!I1487,'5. NCCF GBP'!I1487,'6. NCCF Autres (inclus)'!I1487)</f>
        <v>0</v>
      </c>
      <c r="J1487" s="389">
        <f>SUM('2. NCCF CAD'!J1487,'3. NCCF USD'!J1487,'4. NCCF EUR'!J1487,'5. NCCF GBP'!J1487,'6. NCCF Autres (inclus)'!J1487)</f>
        <v>0</v>
      </c>
      <c r="K1487" s="436">
        <f>SUM('2. NCCF CAD'!K1487,'3. NCCF USD'!K1487,'4. NCCF EUR'!K1487,'5. NCCF GBP'!K1487,'6. NCCF Autres (inclus)'!K1487)</f>
        <v>0</v>
      </c>
      <c r="L1487" s="391">
        <f>SUM('2. NCCF CAD'!L1487,'3. NCCF USD'!L1487,'4. NCCF EUR'!L1487,'5. NCCF GBP'!L1487,'6. NCCF Autres (inclus)'!L1487)</f>
        <v>0</v>
      </c>
      <c r="M1487" s="396">
        <f>SUM('2. NCCF CAD'!M1487,'3. NCCF USD'!M1487,'4. NCCF EUR'!M1487,'5. NCCF GBP'!M1487,'6. NCCF Autres (inclus)'!M1487)</f>
        <v>0</v>
      </c>
      <c r="N1487" s="392">
        <f>SUM('2. NCCF CAD'!N1487,'3. NCCF USD'!N1487,'4. NCCF EUR'!N1487,'5. NCCF GBP'!N1487,'6. NCCF Autres (inclus)'!N1487)</f>
        <v>0</v>
      </c>
      <c r="O1487" s="392">
        <f>SUM('2. NCCF CAD'!O1487,'3. NCCF USD'!O1487,'4. NCCF EUR'!O1487,'5. NCCF GBP'!O1487,'6. NCCF Autres (inclus)'!O1487)</f>
        <v>0</v>
      </c>
      <c r="P1487" s="392">
        <f>SUM('2. NCCF CAD'!P1487,'3. NCCF USD'!P1487,'4. NCCF EUR'!P1487,'5. NCCF GBP'!P1487,'6. NCCF Autres (inclus)'!P1487)</f>
        <v>0</v>
      </c>
      <c r="Q1487" s="392">
        <f>SUM('2. NCCF CAD'!Q1487,'3. NCCF USD'!Q1487,'4. NCCF EUR'!Q1487,'5. NCCF GBP'!Q1487,'6. NCCF Autres (inclus)'!Q1487)</f>
        <v>0</v>
      </c>
      <c r="R1487" s="392">
        <f>SUM('2. NCCF CAD'!R1487,'3. NCCF USD'!R1487,'4. NCCF EUR'!R1487,'5. NCCF GBP'!R1487,'6. NCCF Autres (inclus)'!R1487)</f>
        <v>0</v>
      </c>
      <c r="S1487" s="392">
        <f>SUM('2. NCCF CAD'!S1487,'3. NCCF USD'!S1487,'4. NCCF EUR'!S1487,'5. NCCF GBP'!S1487,'6. NCCF Autres (inclus)'!S1487)</f>
        <v>0</v>
      </c>
      <c r="T1487" s="388">
        <f>SUM('2. NCCF CAD'!T1487,'3. NCCF USD'!T1487,'4. NCCF EUR'!T1487,'5. NCCF GBP'!T1487,'6. NCCF Autres (inclus)'!T1487)</f>
        <v>0</v>
      </c>
      <c r="U1487" s="392">
        <f>SUM('2. NCCF CAD'!U1487,'3. NCCF USD'!U1487,'4. NCCF EUR'!U1487,'5. NCCF GBP'!U1487,'6. NCCF Autres (inclus)'!U1487)</f>
        <v>0</v>
      </c>
      <c r="V1487" s="393">
        <f>SUM('2. NCCF CAD'!V1487,'3. NCCF USD'!V1487,'4. NCCF EUR'!V1487,'5. NCCF GBP'!V1487,'6. NCCF Autres (inclus)'!V1487)</f>
        <v>0</v>
      </c>
      <c r="W1487" s="37">
        <f>SUM('2. NCCF CAD'!W1487,'3. NCCF USD'!W1487,'4. NCCF EUR'!W1487,'5. NCCF GBP'!W1487,'6. NCCF Autres (inclus)'!W1487)</f>
        <v>0</v>
      </c>
      <c r="Y1487"/>
    </row>
    <row r="1488" spans="1:25" x14ac:dyDescent="0.25">
      <c r="A1488" s="212"/>
      <c r="B1488" s="465"/>
      <c r="C1488" s="272"/>
      <c r="D1488" s="272"/>
      <c r="E1488" s="273" t="s">
        <v>75</v>
      </c>
      <c r="F1488" s="273"/>
      <c r="G1488" s="367">
        <f t="shared" ref="G1488:W1488" si="313">SUBTOTAL(9,G1489:G1490)</f>
        <v>0</v>
      </c>
      <c r="H1488" s="368">
        <f t="shared" si="313"/>
        <v>0</v>
      </c>
      <c r="I1488" s="369">
        <f t="shared" si="313"/>
        <v>0</v>
      </c>
      <c r="J1488" s="369">
        <f t="shared" si="313"/>
        <v>0</v>
      </c>
      <c r="K1488" s="370">
        <f t="shared" si="313"/>
        <v>0</v>
      </c>
      <c r="L1488" s="364">
        <f t="shared" si="313"/>
        <v>0</v>
      </c>
      <c r="M1488" s="364">
        <f t="shared" si="313"/>
        <v>0</v>
      </c>
      <c r="N1488" s="364">
        <f t="shared" si="313"/>
        <v>0</v>
      </c>
      <c r="O1488" s="364">
        <f t="shared" si="313"/>
        <v>0</v>
      </c>
      <c r="P1488" s="364">
        <f t="shared" si="313"/>
        <v>0</v>
      </c>
      <c r="Q1488" s="364">
        <f t="shared" si="313"/>
        <v>0</v>
      </c>
      <c r="R1488" s="364">
        <f t="shared" si="313"/>
        <v>0</v>
      </c>
      <c r="S1488" s="364">
        <f t="shared" si="313"/>
        <v>0</v>
      </c>
      <c r="T1488" s="364">
        <f t="shared" si="313"/>
        <v>0</v>
      </c>
      <c r="U1488" s="364">
        <f t="shared" si="313"/>
        <v>0</v>
      </c>
      <c r="V1488" s="365">
        <f t="shared" si="313"/>
        <v>0</v>
      </c>
      <c r="W1488" s="366">
        <f t="shared" si="313"/>
        <v>0</v>
      </c>
      <c r="Y1488"/>
    </row>
    <row r="1489" spans="1:25" outlineLevel="1" x14ac:dyDescent="0.25">
      <c r="A1489" s="212"/>
      <c r="B1489" s="465"/>
      <c r="C1489" s="272"/>
      <c r="D1489" s="272"/>
      <c r="E1489" s="273"/>
      <c r="F1489" s="274" t="s">
        <v>76</v>
      </c>
      <c r="G1489" s="394">
        <f>SUM('2. NCCF CAD'!G1489,'3. NCCF USD'!G1489,'4. NCCF EUR'!G1489,'5. NCCF GBP'!G1489,'6. NCCF Autres (inclus)'!G1489)</f>
        <v>0</v>
      </c>
      <c r="H1489" s="421">
        <f>SUM('2. NCCF CAD'!H1489,'3. NCCF USD'!H1489,'4. NCCF EUR'!H1489,'5. NCCF GBP'!H1489,'6. NCCF Autres (inclus)'!H1489)</f>
        <v>0</v>
      </c>
      <c r="I1489" s="389">
        <f>SUM('2. NCCF CAD'!I1489,'3. NCCF USD'!I1489,'4. NCCF EUR'!I1489,'5. NCCF GBP'!I1489,'6. NCCF Autres (inclus)'!I1489)</f>
        <v>0</v>
      </c>
      <c r="J1489" s="389">
        <f>SUM('2. NCCF CAD'!J1489,'3. NCCF USD'!J1489,'4. NCCF EUR'!J1489,'5. NCCF GBP'!J1489,'6. NCCF Autres (inclus)'!J1489)</f>
        <v>0</v>
      </c>
      <c r="K1489" s="436">
        <f>SUM('2. NCCF CAD'!K1489,'3. NCCF USD'!K1489,'4. NCCF EUR'!K1489,'5. NCCF GBP'!K1489,'6. NCCF Autres (inclus)'!K1489)</f>
        <v>0</v>
      </c>
      <c r="L1489" s="391">
        <f>SUM('2. NCCF CAD'!L1489,'3. NCCF USD'!L1489,'4. NCCF EUR'!L1489,'5. NCCF GBP'!L1489,'6. NCCF Autres (inclus)'!L1489)</f>
        <v>0</v>
      </c>
      <c r="M1489" s="396">
        <f>SUM('2. NCCF CAD'!M1489,'3. NCCF USD'!M1489,'4. NCCF EUR'!M1489,'5. NCCF GBP'!M1489,'6. NCCF Autres (inclus)'!M1489)</f>
        <v>0</v>
      </c>
      <c r="N1489" s="392">
        <f>SUM('2. NCCF CAD'!N1489,'3. NCCF USD'!N1489,'4. NCCF EUR'!N1489,'5. NCCF GBP'!N1489,'6. NCCF Autres (inclus)'!N1489)</f>
        <v>0</v>
      </c>
      <c r="O1489" s="392">
        <f>SUM('2. NCCF CAD'!O1489,'3. NCCF USD'!O1489,'4. NCCF EUR'!O1489,'5. NCCF GBP'!O1489,'6. NCCF Autres (inclus)'!O1489)</f>
        <v>0</v>
      </c>
      <c r="P1489" s="392">
        <f>SUM('2. NCCF CAD'!P1489,'3. NCCF USD'!P1489,'4. NCCF EUR'!P1489,'5. NCCF GBP'!P1489,'6. NCCF Autres (inclus)'!P1489)</f>
        <v>0</v>
      </c>
      <c r="Q1489" s="392">
        <f>SUM('2. NCCF CAD'!Q1489,'3. NCCF USD'!Q1489,'4. NCCF EUR'!Q1489,'5. NCCF GBP'!Q1489,'6. NCCF Autres (inclus)'!Q1489)</f>
        <v>0</v>
      </c>
      <c r="R1489" s="392">
        <f>SUM('2. NCCF CAD'!R1489,'3. NCCF USD'!R1489,'4. NCCF EUR'!R1489,'5. NCCF GBP'!R1489,'6. NCCF Autres (inclus)'!R1489)</f>
        <v>0</v>
      </c>
      <c r="S1489" s="392">
        <f>SUM('2. NCCF CAD'!S1489,'3. NCCF USD'!S1489,'4. NCCF EUR'!S1489,'5. NCCF GBP'!S1489,'6. NCCF Autres (inclus)'!S1489)</f>
        <v>0</v>
      </c>
      <c r="T1489" s="388">
        <f>SUM('2. NCCF CAD'!T1489,'3. NCCF USD'!T1489,'4. NCCF EUR'!T1489,'5. NCCF GBP'!T1489,'6. NCCF Autres (inclus)'!T1489)</f>
        <v>0</v>
      </c>
      <c r="U1489" s="392">
        <f>SUM('2. NCCF CAD'!U1489,'3. NCCF USD'!U1489,'4. NCCF EUR'!U1489,'5. NCCF GBP'!U1489,'6. NCCF Autres (inclus)'!U1489)</f>
        <v>0</v>
      </c>
      <c r="V1489" s="393">
        <f>SUM('2. NCCF CAD'!V1489,'3. NCCF USD'!V1489,'4. NCCF EUR'!V1489,'5. NCCF GBP'!V1489,'6. NCCF Autres (inclus)'!V1489)</f>
        <v>0</v>
      </c>
      <c r="W1489" s="37">
        <f>SUM('2. NCCF CAD'!W1489,'3. NCCF USD'!W1489,'4. NCCF EUR'!W1489,'5. NCCF GBP'!W1489,'6. NCCF Autres (inclus)'!W1489)</f>
        <v>0</v>
      </c>
      <c r="Y1489"/>
    </row>
    <row r="1490" spans="1:25" outlineLevel="1" x14ac:dyDescent="0.25">
      <c r="A1490" s="212"/>
      <c r="B1490" s="465"/>
      <c r="C1490" s="272"/>
      <c r="D1490" s="272"/>
      <c r="E1490" s="273"/>
      <c r="F1490" s="274" t="s">
        <v>77</v>
      </c>
      <c r="G1490" s="394">
        <f>SUM('2. NCCF CAD'!G1490,'3. NCCF USD'!G1490,'4. NCCF EUR'!G1490,'5. NCCF GBP'!G1490,'6. NCCF Autres (inclus)'!G1490)</f>
        <v>0</v>
      </c>
      <c r="H1490" s="421">
        <f>SUM('2. NCCF CAD'!H1490,'3. NCCF USD'!H1490,'4. NCCF EUR'!H1490,'5. NCCF GBP'!H1490,'6. NCCF Autres (inclus)'!H1490)</f>
        <v>0</v>
      </c>
      <c r="I1490" s="389">
        <f>SUM('2. NCCF CAD'!I1490,'3. NCCF USD'!I1490,'4. NCCF EUR'!I1490,'5. NCCF GBP'!I1490,'6. NCCF Autres (inclus)'!I1490)</f>
        <v>0</v>
      </c>
      <c r="J1490" s="389">
        <f>SUM('2. NCCF CAD'!J1490,'3. NCCF USD'!J1490,'4. NCCF EUR'!J1490,'5. NCCF GBP'!J1490,'6. NCCF Autres (inclus)'!J1490)</f>
        <v>0</v>
      </c>
      <c r="K1490" s="436">
        <f>SUM('2. NCCF CAD'!K1490,'3. NCCF USD'!K1490,'4. NCCF EUR'!K1490,'5. NCCF GBP'!K1490,'6. NCCF Autres (inclus)'!K1490)</f>
        <v>0</v>
      </c>
      <c r="L1490" s="391">
        <f>SUM('2. NCCF CAD'!L1490,'3. NCCF USD'!L1490,'4. NCCF EUR'!L1490,'5. NCCF GBP'!L1490,'6. NCCF Autres (inclus)'!L1490)</f>
        <v>0</v>
      </c>
      <c r="M1490" s="396">
        <f>SUM('2. NCCF CAD'!M1490,'3. NCCF USD'!M1490,'4. NCCF EUR'!M1490,'5. NCCF GBP'!M1490,'6. NCCF Autres (inclus)'!M1490)</f>
        <v>0</v>
      </c>
      <c r="N1490" s="392">
        <f>SUM('2. NCCF CAD'!N1490,'3. NCCF USD'!N1490,'4. NCCF EUR'!N1490,'5. NCCF GBP'!N1490,'6. NCCF Autres (inclus)'!N1490)</f>
        <v>0</v>
      </c>
      <c r="O1490" s="392">
        <f>SUM('2. NCCF CAD'!O1490,'3. NCCF USD'!O1490,'4. NCCF EUR'!O1490,'5. NCCF GBP'!O1490,'6. NCCF Autres (inclus)'!O1490)</f>
        <v>0</v>
      </c>
      <c r="P1490" s="392">
        <f>SUM('2. NCCF CAD'!P1490,'3. NCCF USD'!P1490,'4. NCCF EUR'!P1490,'5. NCCF GBP'!P1490,'6. NCCF Autres (inclus)'!P1490)</f>
        <v>0</v>
      </c>
      <c r="Q1490" s="392">
        <f>SUM('2. NCCF CAD'!Q1490,'3. NCCF USD'!Q1490,'4. NCCF EUR'!Q1490,'5. NCCF GBP'!Q1490,'6. NCCF Autres (inclus)'!Q1490)</f>
        <v>0</v>
      </c>
      <c r="R1490" s="392">
        <f>SUM('2. NCCF CAD'!R1490,'3. NCCF USD'!R1490,'4. NCCF EUR'!R1490,'5. NCCF GBP'!R1490,'6. NCCF Autres (inclus)'!R1490)</f>
        <v>0</v>
      </c>
      <c r="S1490" s="392">
        <f>SUM('2. NCCF CAD'!S1490,'3. NCCF USD'!S1490,'4. NCCF EUR'!S1490,'5. NCCF GBP'!S1490,'6. NCCF Autres (inclus)'!S1490)</f>
        <v>0</v>
      </c>
      <c r="T1490" s="388">
        <f>SUM('2. NCCF CAD'!T1490,'3. NCCF USD'!T1490,'4. NCCF EUR'!T1490,'5. NCCF GBP'!T1490,'6. NCCF Autres (inclus)'!T1490)</f>
        <v>0</v>
      </c>
      <c r="U1490" s="392">
        <f>SUM('2. NCCF CAD'!U1490,'3. NCCF USD'!U1490,'4. NCCF EUR'!U1490,'5. NCCF GBP'!U1490,'6. NCCF Autres (inclus)'!U1490)</f>
        <v>0</v>
      </c>
      <c r="V1490" s="393">
        <f>SUM('2. NCCF CAD'!V1490,'3. NCCF USD'!V1490,'4. NCCF EUR'!V1490,'5. NCCF GBP'!V1490,'6. NCCF Autres (inclus)'!V1490)</f>
        <v>0</v>
      </c>
      <c r="W1490" s="37">
        <f>SUM('2. NCCF CAD'!W1490,'3. NCCF USD'!W1490,'4. NCCF EUR'!W1490,'5. NCCF GBP'!W1490,'6. NCCF Autres (inclus)'!W1490)</f>
        <v>0</v>
      </c>
      <c r="Y1490"/>
    </row>
    <row r="1491" spans="1:25" x14ac:dyDescent="0.25">
      <c r="A1491" s="212"/>
      <c r="B1491" s="465"/>
      <c r="C1491" s="272"/>
      <c r="D1491" s="272"/>
      <c r="E1491" s="273" t="s">
        <v>78</v>
      </c>
      <c r="F1491" s="273"/>
      <c r="G1491" s="367">
        <f t="shared" ref="G1491:W1491" si="314">SUBTOTAL(9,G1492:G1493)</f>
        <v>0</v>
      </c>
      <c r="H1491" s="368">
        <f t="shared" si="314"/>
        <v>0</v>
      </c>
      <c r="I1491" s="369">
        <f t="shared" si="314"/>
        <v>0</v>
      </c>
      <c r="J1491" s="369">
        <f t="shared" si="314"/>
        <v>0</v>
      </c>
      <c r="K1491" s="370">
        <f t="shared" si="314"/>
        <v>0</v>
      </c>
      <c r="L1491" s="364">
        <f t="shared" si="314"/>
        <v>0</v>
      </c>
      <c r="M1491" s="364">
        <f t="shared" si="314"/>
        <v>0</v>
      </c>
      <c r="N1491" s="364">
        <f t="shared" si="314"/>
        <v>0</v>
      </c>
      <c r="O1491" s="364">
        <f t="shared" si="314"/>
        <v>0</v>
      </c>
      <c r="P1491" s="364">
        <f t="shared" si="314"/>
        <v>0</v>
      </c>
      <c r="Q1491" s="364">
        <f t="shared" si="314"/>
        <v>0</v>
      </c>
      <c r="R1491" s="364">
        <f t="shared" si="314"/>
        <v>0</v>
      </c>
      <c r="S1491" s="364">
        <f t="shared" si="314"/>
        <v>0</v>
      </c>
      <c r="T1491" s="364">
        <f t="shared" si="314"/>
        <v>0</v>
      </c>
      <c r="U1491" s="364">
        <f t="shared" si="314"/>
        <v>0</v>
      </c>
      <c r="V1491" s="365">
        <f t="shared" si="314"/>
        <v>0</v>
      </c>
      <c r="W1491" s="366">
        <f t="shared" si="314"/>
        <v>0</v>
      </c>
      <c r="Y1491"/>
    </row>
    <row r="1492" spans="1:25" outlineLevel="1" x14ac:dyDescent="0.25">
      <c r="A1492" s="212"/>
      <c r="B1492" s="465"/>
      <c r="C1492" s="272"/>
      <c r="D1492" s="272"/>
      <c r="E1492" s="273"/>
      <c r="F1492" s="274" t="s">
        <v>79</v>
      </c>
      <c r="G1492" s="394">
        <f>SUM('2. NCCF CAD'!G1492,'3. NCCF USD'!G1492,'4. NCCF EUR'!G1492,'5. NCCF GBP'!G1492,'6. NCCF Autres (inclus)'!G1492)</f>
        <v>0</v>
      </c>
      <c r="H1492" s="421">
        <f>SUM('2. NCCF CAD'!H1492,'3. NCCF USD'!H1492,'4. NCCF EUR'!H1492,'5. NCCF GBP'!H1492,'6. NCCF Autres (inclus)'!H1492)</f>
        <v>0</v>
      </c>
      <c r="I1492" s="389">
        <f>SUM('2. NCCF CAD'!I1492,'3. NCCF USD'!I1492,'4. NCCF EUR'!I1492,'5. NCCF GBP'!I1492,'6. NCCF Autres (inclus)'!I1492)</f>
        <v>0</v>
      </c>
      <c r="J1492" s="389">
        <f>SUM('2. NCCF CAD'!J1492,'3. NCCF USD'!J1492,'4. NCCF EUR'!J1492,'5. NCCF GBP'!J1492,'6. NCCF Autres (inclus)'!J1492)</f>
        <v>0</v>
      </c>
      <c r="K1492" s="436">
        <f>SUM('2. NCCF CAD'!K1492,'3. NCCF USD'!K1492,'4. NCCF EUR'!K1492,'5. NCCF GBP'!K1492,'6. NCCF Autres (inclus)'!K1492)</f>
        <v>0</v>
      </c>
      <c r="L1492" s="391">
        <f>SUM('2. NCCF CAD'!L1492,'3. NCCF USD'!L1492,'4. NCCF EUR'!L1492,'5. NCCF GBP'!L1492,'6. NCCF Autres (inclus)'!L1492)</f>
        <v>0</v>
      </c>
      <c r="M1492" s="396">
        <f>SUM('2. NCCF CAD'!M1492,'3. NCCF USD'!M1492,'4. NCCF EUR'!M1492,'5. NCCF GBP'!M1492,'6. NCCF Autres (inclus)'!M1492)</f>
        <v>0</v>
      </c>
      <c r="N1492" s="392">
        <f>SUM('2. NCCF CAD'!N1492,'3. NCCF USD'!N1492,'4. NCCF EUR'!N1492,'5. NCCF GBP'!N1492,'6. NCCF Autres (inclus)'!N1492)</f>
        <v>0</v>
      </c>
      <c r="O1492" s="392">
        <f>SUM('2. NCCF CAD'!O1492,'3. NCCF USD'!O1492,'4. NCCF EUR'!O1492,'5. NCCF GBP'!O1492,'6. NCCF Autres (inclus)'!O1492)</f>
        <v>0</v>
      </c>
      <c r="P1492" s="392">
        <f>SUM('2. NCCF CAD'!P1492,'3. NCCF USD'!P1492,'4. NCCF EUR'!P1492,'5. NCCF GBP'!P1492,'6. NCCF Autres (inclus)'!P1492)</f>
        <v>0</v>
      </c>
      <c r="Q1492" s="392">
        <f>SUM('2. NCCF CAD'!Q1492,'3. NCCF USD'!Q1492,'4. NCCF EUR'!Q1492,'5. NCCF GBP'!Q1492,'6. NCCF Autres (inclus)'!Q1492)</f>
        <v>0</v>
      </c>
      <c r="R1492" s="392">
        <f>SUM('2. NCCF CAD'!R1492,'3. NCCF USD'!R1492,'4. NCCF EUR'!R1492,'5. NCCF GBP'!R1492,'6. NCCF Autres (inclus)'!R1492)</f>
        <v>0</v>
      </c>
      <c r="S1492" s="392">
        <f>SUM('2. NCCF CAD'!S1492,'3. NCCF USD'!S1492,'4. NCCF EUR'!S1492,'5. NCCF GBP'!S1492,'6. NCCF Autres (inclus)'!S1492)</f>
        <v>0</v>
      </c>
      <c r="T1492" s="388">
        <f>SUM('2. NCCF CAD'!T1492,'3. NCCF USD'!T1492,'4. NCCF EUR'!T1492,'5. NCCF GBP'!T1492,'6. NCCF Autres (inclus)'!T1492)</f>
        <v>0</v>
      </c>
      <c r="U1492" s="392">
        <f>SUM('2. NCCF CAD'!U1492,'3. NCCF USD'!U1492,'4. NCCF EUR'!U1492,'5. NCCF GBP'!U1492,'6. NCCF Autres (inclus)'!U1492)</f>
        <v>0</v>
      </c>
      <c r="V1492" s="393">
        <f>SUM('2. NCCF CAD'!V1492,'3. NCCF USD'!V1492,'4. NCCF EUR'!V1492,'5. NCCF GBP'!V1492,'6. NCCF Autres (inclus)'!V1492)</f>
        <v>0</v>
      </c>
      <c r="W1492" s="37">
        <f>SUM('2. NCCF CAD'!W1492,'3. NCCF USD'!W1492,'4. NCCF EUR'!W1492,'5. NCCF GBP'!W1492,'6. NCCF Autres (inclus)'!W1492)</f>
        <v>0</v>
      </c>
      <c r="Y1492"/>
    </row>
    <row r="1493" spans="1:25" outlineLevel="1" x14ac:dyDescent="0.25">
      <c r="A1493" s="212"/>
      <c r="B1493" s="465"/>
      <c r="C1493" s="272"/>
      <c r="D1493" s="272"/>
      <c r="E1493" s="273"/>
      <c r="F1493" s="274" t="s">
        <v>80</v>
      </c>
      <c r="G1493" s="394">
        <f>SUM('2. NCCF CAD'!G1493,'3. NCCF USD'!G1493,'4. NCCF EUR'!G1493,'5. NCCF GBP'!G1493,'6. NCCF Autres (inclus)'!G1493)</f>
        <v>0</v>
      </c>
      <c r="H1493" s="421">
        <f>SUM('2. NCCF CAD'!H1493,'3. NCCF USD'!H1493,'4. NCCF EUR'!H1493,'5. NCCF GBP'!H1493,'6. NCCF Autres (inclus)'!H1493)</f>
        <v>0</v>
      </c>
      <c r="I1493" s="389">
        <f>SUM('2. NCCF CAD'!I1493,'3. NCCF USD'!I1493,'4. NCCF EUR'!I1493,'5. NCCF GBP'!I1493,'6. NCCF Autres (inclus)'!I1493)</f>
        <v>0</v>
      </c>
      <c r="J1493" s="389">
        <f>SUM('2. NCCF CAD'!J1493,'3. NCCF USD'!J1493,'4. NCCF EUR'!J1493,'5. NCCF GBP'!J1493,'6. NCCF Autres (inclus)'!J1493)</f>
        <v>0</v>
      </c>
      <c r="K1493" s="436">
        <f>SUM('2. NCCF CAD'!K1493,'3. NCCF USD'!K1493,'4. NCCF EUR'!K1493,'5. NCCF GBP'!K1493,'6. NCCF Autres (inclus)'!K1493)</f>
        <v>0</v>
      </c>
      <c r="L1493" s="391">
        <f>SUM('2. NCCF CAD'!L1493,'3. NCCF USD'!L1493,'4. NCCF EUR'!L1493,'5. NCCF GBP'!L1493,'6. NCCF Autres (inclus)'!L1493)</f>
        <v>0</v>
      </c>
      <c r="M1493" s="396">
        <f>SUM('2. NCCF CAD'!M1493,'3. NCCF USD'!M1493,'4. NCCF EUR'!M1493,'5. NCCF GBP'!M1493,'6. NCCF Autres (inclus)'!M1493)</f>
        <v>0</v>
      </c>
      <c r="N1493" s="392">
        <f>SUM('2. NCCF CAD'!N1493,'3. NCCF USD'!N1493,'4. NCCF EUR'!N1493,'5. NCCF GBP'!N1493,'6. NCCF Autres (inclus)'!N1493)</f>
        <v>0</v>
      </c>
      <c r="O1493" s="392">
        <f>SUM('2. NCCF CAD'!O1493,'3. NCCF USD'!O1493,'4. NCCF EUR'!O1493,'5. NCCF GBP'!O1493,'6. NCCF Autres (inclus)'!O1493)</f>
        <v>0</v>
      </c>
      <c r="P1493" s="392">
        <f>SUM('2. NCCF CAD'!P1493,'3. NCCF USD'!P1493,'4. NCCF EUR'!P1493,'5. NCCF GBP'!P1493,'6. NCCF Autres (inclus)'!P1493)</f>
        <v>0</v>
      </c>
      <c r="Q1493" s="392">
        <f>SUM('2. NCCF CAD'!Q1493,'3. NCCF USD'!Q1493,'4. NCCF EUR'!Q1493,'5. NCCF GBP'!Q1493,'6. NCCF Autres (inclus)'!Q1493)</f>
        <v>0</v>
      </c>
      <c r="R1493" s="392">
        <f>SUM('2. NCCF CAD'!R1493,'3. NCCF USD'!R1493,'4. NCCF EUR'!R1493,'5. NCCF GBP'!R1493,'6. NCCF Autres (inclus)'!R1493)</f>
        <v>0</v>
      </c>
      <c r="S1493" s="392">
        <f>SUM('2. NCCF CAD'!S1493,'3. NCCF USD'!S1493,'4. NCCF EUR'!S1493,'5. NCCF GBP'!S1493,'6. NCCF Autres (inclus)'!S1493)</f>
        <v>0</v>
      </c>
      <c r="T1493" s="388">
        <f>SUM('2. NCCF CAD'!T1493,'3. NCCF USD'!T1493,'4. NCCF EUR'!T1493,'5. NCCF GBP'!T1493,'6. NCCF Autres (inclus)'!T1493)</f>
        <v>0</v>
      </c>
      <c r="U1493" s="392">
        <f>SUM('2. NCCF CAD'!U1493,'3. NCCF USD'!U1493,'4. NCCF EUR'!U1493,'5. NCCF GBP'!U1493,'6. NCCF Autres (inclus)'!U1493)</f>
        <v>0</v>
      </c>
      <c r="V1493" s="393">
        <f>SUM('2. NCCF CAD'!V1493,'3. NCCF USD'!V1493,'4. NCCF EUR'!V1493,'5. NCCF GBP'!V1493,'6. NCCF Autres (inclus)'!V1493)</f>
        <v>0</v>
      </c>
      <c r="W1493" s="37">
        <f>SUM('2. NCCF CAD'!W1493,'3. NCCF USD'!W1493,'4. NCCF EUR'!W1493,'5. NCCF GBP'!W1493,'6. NCCF Autres (inclus)'!W1493)</f>
        <v>0</v>
      </c>
      <c r="Y1493"/>
    </row>
    <row r="1494" spans="1:25" x14ac:dyDescent="0.25">
      <c r="A1494" s="212"/>
      <c r="B1494" s="465"/>
      <c r="C1494" s="272"/>
      <c r="D1494" s="272"/>
      <c r="E1494" s="273" t="s">
        <v>81</v>
      </c>
      <c r="F1494" s="273"/>
      <c r="G1494" s="367">
        <f t="shared" ref="G1494:W1494" si="315">SUBTOTAL(9,G1495:G1496)</f>
        <v>0</v>
      </c>
      <c r="H1494" s="368">
        <f t="shared" si="315"/>
        <v>0</v>
      </c>
      <c r="I1494" s="369">
        <f t="shared" si="315"/>
        <v>0</v>
      </c>
      <c r="J1494" s="369">
        <f t="shared" si="315"/>
        <v>0</v>
      </c>
      <c r="K1494" s="370">
        <f t="shared" si="315"/>
        <v>0</v>
      </c>
      <c r="L1494" s="364">
        <f t="shared" si="315"/>
        <v>0</v>
      </c>
      <c r="M1494" s="364">
        <f t="shared" si="315"/>
        <v>0</v>
      </c>
      <c r="N1494" s="364">
        <f t="shared" si="315"/>
        <v>0</v>
      </c>
      <c r="O1494" s="364">
        <f t="shared" si="315"/>
        <v>0</v>
      </c>
      <c r="P1494" s="364">
        <f t="shared" si="315"/>
        <v>0</v>
      </c>
      <c r="Q1494" s="364">
        <f t="shared" si="315"/>
        <v>0</v>
      </c>
      <c r="R1494" s="364">
        <f t="shared" si="315"/>
        <v>0</v>
      </c>
      <c r="S1494" s="364">
        <f t="shared" si="315"/>
        <v>0</v>
      </c>
      <c r="T1494" s="364">
        <f t="shared" si="315"/>
        <v>0</v>
      </c>
      <c r="U1494" s="364">
        <f t="shared" si="315"/>
        <v>0</v>
      </c>
      <c r="V1494" s="365">
        <f t="shared" si="315"/>
        <v>0</v>
      </c>
      <c r="W1494" s="366">
        <f t="shared" si="315"/>
        <v>0</v>
      </c>
      <c r="Y1494"/>
    </row>
    <row r="1495" spans="1:25" outlineLevel="1" x14ac:dyDescent="0.25">
      <c r="A1495" s="212"/>
      <c r="B1495" s="465"/>
      <c r="C1495" s="272"/>
      <c r="D1495" s="272"/>
      <c r="E1495" s="273"/>
      <c r="F1495" s="274" t="s">
        <v>82</v>
      </c>
      <c r="G1495" s="394">
        <f>SUM('2. NCCF CAD'!G1495,'3. NCCF USD'!G1495,'4. NCCF EUR'!G1495,'5. NCCF GBP'!G1495,'6. NCCF Autres (inclus)'!G1495)</f>
        <v>0</v>
      </c>
      <c r="H1495" s="421">
        <f>SUM('2. NCCF CAD'!H1495,'3. NCCF USD'!H1495,'4. NCCF EUR'!H1495,'5. NCCF GBP'!H1495,'6. NCCF Autres (inclus)'!H1495)</f>
        <v>0</v>
      </c>
      <c r="I1495" s="389">
        <f>SUM('2. NCCF CAD'!I1495,'3. NCCF USD'!I1495,'4. NCCF EUR'!I1495,'5. NCCF GBP'!I1495,'6. NCCF Autres (inclus)'!I1495)</f>
        <v>0</v>
      </c>
      <c r="J1495" s="389">
        <f>SUM('2. NCCF CAD'!J1495,'3. NCCF USD'!J1495,'4. NCCF EUR'!J1495,'5. NCCF GBP'!J1495,'6. NCCF Autres (inclus)'!J1495)</f>
        <v>0</v>
      </c>
      <c r="K1495" s="436">
        <f>SUM('2. NCCF CAD'!K1495,'3. NCCF USD'!K1495,'4. NCCF EUR'!K1495,'5. NCCF GBP'!K1495,'6. NCCF Autres (inclus)'!K1495)</f>
        <v>0</v>
      </c>
      <c r="L1495" s="391">
        <f>SUM('2. NCCF CAD'!L1495,'3. NCCF USD'!L1495,'4. NCCF EUR'!L1495,'5. NCCF GBP'!L1495,'6. NCCF Autres (inclus)'!L1495)</f>
        <v>0</v>
      </c>
      <c r="M1495" s="396">
        <f>SUM('2. NCCF CAD'!M1495,'3. NCCF USD'!M1495,'4. NCCF EUR'!M1495,'5. NCCF GBP'!M1495,'6. NCCF Autres (inclus)'!M1495)</f>
        <v>0</v>
      </c>
      <c r="N1495" s="392">
        <f>SUM('2. NCCF CAD'!N1495,'3. NCCF USD'!N1495,'4. NCCF EUR'!N1495,'5. NCCF GBP'!N1495,'6. NCCF Autres (inclus)'!N1495)</f>
        <v>0</v>
      </c>
      <c r="O1495" s="392">
        <f>SUM('2. NCCF CAD'!O1495,'3. NCCF USD'!O1495,'4. NCCF EUR'!O1495,'5. NCCF GBP'!O1495,'6. NCCF Autres (inclus)'!O1495)</f>
        <v>0</v>
      </c>
      <c r="P1495" s="392">
        <f>SUM('2. NCCF CAD'!P1495,'3. NCCF USD'!P1495,'4. NCCF EUR'!P1495,'5. NCCF GBP'!P1495,'6. NCCF Autres (inclus)'!P1495)</f>
        <v>0</v>
      </c>
      <c r="Q1495" s="392">
        <f>SUM('2. NCCF CAD'!Q1495,'3. NCCF USD'!Q1495,'4. NCCF EUR'!Q1495,'5. NCCF GBP'!Q1495,'6. NCCF Autres (inclus)'!Q1495)</f>
        <v>0</v>
      </c>
      <c r="R1495" s="392">
        <f>SUM('2. NCCF CAD'!R1495,'3. NCCF USD'!R1495,'4. NCCF EUR'!R1495,'5. NCCF GBP'!R1495,'6. NCCF Autres (inclus)'!R1495)</f>
        <v>0</v>
      </c>
      <c r="S1495" s="392">
        <f>SUM('2. NCCF CAD'!S1495,'3. NCCF USD'!S1495,'4. NCCF EUR'!S1495,'5. NCCF GBP'!S1495,'6. NCCF Autres (inclus)'!S1495)</f>
        <v>0</v>
      </c>
      <c r="T1495" s="388">
        <f>SUM('2. NCCF CAD'!T1495,'3. NCCF USD'!T1495,'4. NCCF EUR'!T1495,'5. NCCF GBP'!T1495,'6. NCCF Autres (inclus)'!T1495)</f>
        <v>0</v>
      </c>
      <c r="U1495" s="392">
        <f>SUM('2. NCCF CAD'!U1495,'3. NCCF USD'!U1495,'4. NCCF EUR'!U1495,'5. NCCF GBP'!U1495,'6. NCCF Autres (inclus)'!U1495)</f>
        <v>0</v>
      </c>
      <c r="V1495" s="393">
        <f>SUM('2. NCCF CAD'!V1495,'3. NCCF USD'!V1495,'4. NCCF EUR'!V1495,'5. NCCF GBP'!V1495,'6. NCCF Autres (inclus)'!V1495)</f>
        <v>0</v>
      </c>
      <c r="W1495" s="37">
        <f>SUM('2. NCCF CAD'!W1495,'3. NCCF USD'!W1495,'4. NCCF EUR'!W1495,'5. NCCF GBP'!W1495,'6. NCCF Autres (inclus)'!W1495)</f>
        <v>0</v>
      </c>
      <c r="Y1495"/>
    </row>
    <row r="1496" spans="1:25" outlineLevel="1" x14ac:dyDescent="0.25">
      <c r="A1496" s="212"/>
      <c r="B1496" s="465"/>
      <c r="C1496" s="272"/>
      <c r="D1496" s="272"/>
      <c r="E1496" s="273"/>
      <c r="F1496" s="274" t="s">
        <v>83</v>
      </c>
      <c r="G1496" s="394">
        <f>SUM('2. NCCF CAD'!G1496,'3. NCCF USD'!G1496,'4. NCCF EUR'!G1496,'5. NCCF GBP'!G1496,'6. NCCF Autres (inclus)'!G1496)</f>
        <v>0</v>
      </c>
      <c r="H1496" s="421">
        <f>SUM('2. NCCF CAD'!H1496,'3. NCCF USD'!H1496,'4. NCCF EUR'!H1496,'5. NCCF GBP'!H1496,'6. NCCF Autres (inclus)'!H1496)</f>
        <v>0</v>
      </c>
      <c r="I1496" s="389">
        <f>SUM('2. NCCF CAD'!I1496,'3. NCCF USD'!I1496,'4. NCCF EUR'!I1496,'5. NCCF GBP'!I1496,'6. NCCF Autres (inclus)'!I1496)</f>
        <v>0</v>
      </c>
      <c r="J1496" s="389">
        <f>SUM('2. NCCF CAD'!J1496,'3. NCCF USD'!J1496,'4. NCCF EUR'!J1496,'5. NCCF GBP'!J1496,'6. NCCF Autres (inclus)'!J1496)</f>
        <v>0</v>
      </c>
      <c r="K1496" s="436">
        <f>SUM('2. NCCF CAD'!K1496,'3. NCCF USD'!K1496,'4. NCCF EUR'!K1496,'5. NCCF GBP'!K1496,'6. NCCF Autres (inclus)'!K1496)</f>
        <v>0</v>
      </c>
      <c r="L1496" s="391">
        <f>SUM('2. NCCF CAD'!L1496,'3. NCCF USD'!L1496,'4. NCCF EUR'!L1496,'5. NCCF GBP'!L1496,'6. NCCF Autres (inclus)'!L1496)</f>
        <v>0</v>
      </c>
      <c r="M1496" s="396">
        <f>SUM('2. NCCF CAD'!M1496,'3. NCCF USD'!M1496,'4. NCCF EUR'!M1496,'5. NCCF GBP'!M1496,'6. NCCF Autres (inclus)'!M1496)</f>
        <v>0</v>
      </c>
      <c r="N1496" s="392">
        <f>SUM('2. NCCF CAD'!N1496,'3. NCCF USD'!N1496,'4. NCCF EUR'!N1496,'5. NCCF GBP'!N1496,'6. NCCF Autres (inclus)'!N1496)</f>
        <v>0</v>
      </c>
      <c r="O1496" s="392">
        <f>SUM('2. NCCF CAD'!O1496,'3. NCCF USD'!O1496,'4. NCCF EUR'!O1496,'5. NCCF GBP'!O1496,'6. NCCF Autres (inclus)'!O1496)</f>
        <v>0</v>
      </c>
      <c r="P1496" s="392">
        <f>SUM('2. NCCF CAD'!P1496,'3. NCCF USD'!P1496,'4. NCCF EUR'!P1496,'5. NCCF GBP'!P1496,'6. NCCF Autres (inclus)'!P1496)</f>
        <v>0</v>
      </c>
      <c r="Q1496" s="392">
        <f>SUM('2. NCCF CAD'!Q1496,'3. NCCF USD'!Q1496,'4. NCCF EUR'!Q1496,'5. NCCF GBP'!Q1496,'6. NCCF Autres (inclus)'!Q1496)</f>
        <v>0</v>
      </c>
      <c r="R1496" s="392">
        <f>SUM('2. NCCF CAD'!R1496,'3. NCCF USD'!R1496,'4. NCCF EUR'!R1496,'5. NCCF GBP'!R1496,'6. NCCF Autres (inclus)'!R1496)</f>
        <v>0</v>
      </c>
      <c r="S1496" s="392">
        <f>SUM('2. NCCF CAD'!S1496,'3. NCCF USD'!S1496,'4. NCCF EUR'!S1496,'5. NCCF GBP'!S1496,'6. NCCF Autres (inclus)'!S1496)</f>
        <v>0</v>
      </c>
      <c r="T1496" s="388">
        <f>SUM('2. NCCF CAD'!T1496,'3. NCCF USD'!T1496,'4. NCCF EUR'!T1496,'5. NCCF GBP'!T1496,'6. NCCF Autres (inclus)'!T1496)</f>
        <v>0</v>
      </c>
      <c r="U1496" s="392">
        <f>SUM('2. NCCF CAD'!U1496,'3. NCCF USD'!U1496,'4. NCCF EUR'!U1496,'5. NCCF GBP'!U1496,'6. NCCF Autres (inclus)'!U1496)</f>
        <v>0</v>
      </c>
      <c r="V1496" s="393">
        <f>SUM('2. NCCF CAD'!V1496,'3. NCCF USD'!V1496,'4. NCCF EUR'!V1496,'5. NCCF GBP'!V1496,'6. NCCF Autres (inclus)'!V1496)</f>
        <v>0</v>
      </c>
      <c r="W1496" s="37">
        <f>SUM('2. NCCF CAD'!W1496,'3. NCCF USD'!W1496,'4. NCCF EUR'!W1496,'5. NCCF GBP'!W1496,'6. NCCF Autres (inclus)'!W1496)</f>
        <v>0</v>
      </c>
      <c r="Y1496"/>
    </row>
    <row r="1497" spans="1:25" x14ac:dyDescent="0.25">
      <c r="A1497" s="212"/>
      <c r="B1497" s="465"/>
      <c r="C1497" s="272"/>
      <c r="D1497" s="272"/>
      <c r="E1497" s="273" t="s">
        <v>84</v>
      </c>
      <c r="F1497" s="273"/>
      <c r="G1497" s="367">
        <f t="shared" ref="G1497:W1497" si="316">SUBTOTAL(9,G1498:G1499)</f>
        <v>0</v>
      </c>
      <c r="H1497" s="368">
        <f t="shared" si="316"/>
        <v>0</v>
      </c>
      <c r="I1497" s="369">
        <f t="shared" si="316"/>
        <v>0</v>
      </c>
      <c r="J1497" s="369">
        <f t="shared" si="316"/>
        <v>0</v>
      </c>
      <c r="K1497" s="370">
        <f t="shared" si="316"/>
        <v>0</v>
      </c>
      <c r="L1497" s="364">
        <f t="shared" si="316"/>
        <v>0</v>
      </c>
      <c r="M1497" s="364">
        <f t="shared" si="316"/>
        <v>0</v>
      </c>
      <c r="N1497" s="364">
        <f t="shared" si="316"/>
        <v>0</v>
      </c>
      <c r="O1497" s="364">
        <f t="shared" si="316"/>
        <v>0</v>
      </c>
      <c r="P1497" s="364">
        <f t="shared" si="316"/>
        <v>0</v>
      </c>
      <c r="Q1497" s="364">
        <f t="shared" si="316"/>
        <v>0</v>
      </c>
      <c r="R1497" s="364">
        <f t="shared" si="316"/>
        <v>0</v>
      </c>
      <c r="S1497" s="364">
        <f t="shared" si="316"/>
        <v>0</v>
      </c>
      <c r="T1497" s="364">
        <f t="shared" si="316"/>
        <v>0</v>
      </c>
      <c r="U1497" s="364">
        <f t="shared" si="316"/>
        <v>0</v>
      </c>
      <c r="V1497" s="365">
        <f t="shared" si="316"/>
        <v>0</v>
      </c>
      <c r="W1497" s="366">
        <f t="shared" si="316"/>
        <v>0</v>
      </c>
      <c r="Y1497"/>
    </row>
    <row r="1498" spans="1:25" outlineLevel="1" x14ac:dyDescent="0.25">
      <c r="A1498" s="212"/>
      <c r="B1498" s="465"/>
      <c r="C1498" s="272"/>
      <c r="D1498" s="272"/>
      <c r="E1498" s="273"/>
      <c r="F1498" s="274" t="s">
        <v>85</v>
      </c>
      <c r="G1498" s="394">
        <f>SUM('2. NCCF CAD'!G1498,'3. NCCF USD'!G1498,'4. NCCF EUR'!G1498,'5. NCCF GBP'!G1498,'6. NCCF Autres (inclus)'!G1498)</f>
        <v>0</v>
      </c>
      <c r="H1498" s="421">
        <f>SUM('2. NCCF CAD'!H1498,'3. NCCF USD'!H1498,'4. NCCF EUR'!H1498,'5. NCCF GBP'!H1498,'6. NCCF Autres (inclus)'!H1498)</f>
        <v>0</v>
      </c>
      <c r="I1498" s="389">
        <f>SUM('2. NCCF CAD'!I1498,'3. NCCF USD'!I1498,'4. NCCF EUR'!I1498,'5. NCCF GBP'!I1498,'6. NCCF Autres (inclus)'!I1498)</f>
        <v>0</v>
      </c>
      <c r="J1498" s="389">
        <f>SUM('2. NCCF CAD'!J1498,'3. NCCF USD'!J1498,'4. NCCF EUR'!J1498,'5. NCCF GBP'!J1498,'6. NCCF Autres (inclus)'!J1498)</f>
        <v>0</v>
      </c>
      <c r="K1498" s="436">
        <f>SUM('2. NCCF CAD'!K1498,'3. NCCF USD'!K1498,'4. NCCF EUR'!K1498,'5. NCCF GBP'!K1498,'6. NCCF Autres (inclus)'!K1498)</f>
        <v>0</v>
      </c>
      <c r="L1498" s="391">
        <f>SUM('2. NCCF CAD'!L1498,'3. NCCF USD'!L1498,'4. NCCF EUR'!L1498,'5. NCCF GBP'!L1498,'6. NCCF Autres (inclus)'!L1498)</f>
        <v>0</v>
      </c>
      <c r="M1498" s="396">
        <f>SUM('2. NCCF CAD'!M1498,'3. NCCF USD'!M1498,'4. NCCF EUR'!M1498,'5. NCCF GBP'!M1498,'6. NCCF Autres (inclus)'!M1498)</f>
        <v>0</v>
      </c>
      <c r="N1498" s="392">
        <f>SUM('2. NCCF CAD'!N1498,'3. NCCF USD'!N1498,'4. NCCF EUR'!N1498,'5. NCCF GBP'!N1498,'6. NCCF Autres (inclus)'!N1498)</f>
        <v>0</v>
      </c>
      <c r="O1498" s="392">
        <f>SUM('2. NCCF CAD'!O1498,'3. NCCF USD'!O1498,'4. NCCF EUR'!O1498,'5. NCCF GBP'!O1498,'6. NCCF Autres (inclus)'!O1498)</f>
        <v>0</v>
      </c>
      <c r="P1498" s="392">
        <f>SUM('2. NCCF CAD'!P1498,'3. NCCF USD'!P1498,'4. NCCF EUR'!P1498,'5. NCCF GBP'!P1498,'6. NCCF Autres (inclus)'!P1498)</f>
        <v>0</v>
      </c>
      <c r="Q1498" s="392">
        <f>SUM('2. NCCF CAD'!Q1498,'3. NCCF USD'!Q1498,'4. NCCF EUR'!Q1498,'5. NCCF GBP'!Q1498,'6. NCCF Autres (inclus)'!Q1498)</f>
        <v>0</v>
      </c>
      <c r="R1498" s="392">
        <f>SUM('2. NCCF CAD'!R1498,'3. NCCF USD'!R1498,'4. NCCF EUR'!R1498,'5. NCCF GBP'!R1498,'6. NCCF Autres (inclus)'!R1498)</f>
        <v>0</v>
      </c>
      <c r="S1498" s="392">
        <f>SUM('2. NCCF CAD'!S1498,'3. NCCF USD'!S1498,'4. NCCF EUR'!S1498,'5. NCCF GBP'!S1498,'6. NCCF Autres (inclus)'!S1498)</f>
        <v>0</v>
      </c>
      <c r="T1498" s="388">
        <f>SUM('2. NCCF CAD'!T1498,'3. NCCF USD'!T1498,'4. NCCF EUR'!T1498,'5. NCCF GBP'!T1498,'6. NCCF Autres (inclus)'!T1498)</f>
        <v>0</v>
      </c>
      <c r="U1498" s="392">
        <f>SUM('2. NCCF CAD'!U1498,'3. NCCF USD'!U1498,'4. NCCF EUR'!U1498,'5. NCCF GBP'!U1498,'6. NCCF Autres (inclus)'!U1498)</f>
        <v>0</v>
      </c>
      <c r="V1498" s="393">
        <f>SUM('2. NCCF CAD'!V1498,'3. NCCF USD'!V1498,'4. NCCF EUR'!V1498,'5. NCCF GBP'!V1498,'6. NCCF Autres (inclus)'!V1498)</f>
        <v>0</v>
      </c>
      <c r="W1498" s="37">
        <f>SUM('2. NCCF CAD'!W1498,'3. NCCF USD'!W1498,'4. NCCF EUR'!W1498,'5. NCCF GBP'!W1498,'6. NCCF Autres (inclus)'!W1498)</f>
        <v>0</v>
      </c>
      <c r="Y1498"/>
    </row>
    <row r="1499" spans="1:25" outlineLevel="1" x14ac:dyDescent="0.25">
      <c r="A1499" s="212"/>
      <c r="B1499" s="465"/>
      <c r="C1499" s="272"/>
      <c r="D1499" s="272"/>
      <c r="E1499" s="273"/>
      <c r="F1499" s="274" t="s">
        <v>86</v>
      </c>
      <c r="G1499" s="394">
        <f>SUM('2. NCCF CAD'!G1499,'3. NCCF USD'!G1499,'4. NCCF EUR'!G1499,'5. NCCF GBP'!G1499,'6. NCCF Autres (inclus)'!G1499)</f>
        <v>0</v>
      </c>
      <c r="H1499" s="421">
        <f>SUM('2. NCCF CAD'!H1499,'3. NCCF USD'!H1499,'4. NCCF EUR'!H1499,'5. NCCF GBP'!H1499,'6. NCCF Autres (inclus)'!H1499)</f>
        <v>0</v>
      </c>
      <c r="I1499" s="389">
        <f>SUM('2. NCCF CAD'!I1499,'3. NCCF USD'!I1499,'4. NCCF EUR'!I1499,'5. NCCF GBP'!I1499,'6. NCCF Autres (inclus)'!I1499)</f>
        <v>0</v>
      </c>
      <c r="J1499" s="389">
        <f>SUM('2. NCCF CAD'!J1499,'3. NCCF USD'!J1499,'4. NCCF EUR'!J1499,'5. NCCF GBP'!J1499,'6. NCCF Autres (inclus)'!J1499)</f>
        <v>0</v>
      </c>
      <c r="K1499" s="436">
        <f>SUM('2. NCCF CAD'!K1499,'3. NCCF USD'!K1499,'4. NCCF EUR'!K1499,'5. NCCF GBP'!K1499,'6. NCCF Autres (inclus)'!K1499)</f>
        <v>0</v>
      </c>
      <c r="L1499" s="391">
        <f>SUM('2. NCCF CAD'!L1499,'3. NCCF USD'!L1499,'4. NCCF EUR'!L1499,'5. NCCF GBP'!L1499,'6. NCCF Autres (inclus)'!L1499)</f>
        <v>0</v>
      </c>
      <c r="M1499" s="396">
        <f>SUM('2. NCCF CAD'!M1499,'3. NCCF USD'!M1499,'4. NCCF EUR'!M1499,'5. NCCF GBP'!M1499,'6. NCCF Autres (inclus)'!M1499)</f>
        <v>0</v>
      </c>
      <c r="N1499" s="392">
        <f>SUM('2. NCCF CAD'!N1499,'3. NCCF USD'!N1499,'4. NCCF EUR'!N1499,'5. NCCF GBP'!N1499,'6. NCCF Autres (inclus)'!N1499)</f>
        <v>0</v>
      </c>
      <c r="O1499" s="392">
        <f>SUM('2. NCCF CAD'!O1499,'3. NCCF USD'!O1499,'4. NCCF EUR'!O1499,'5. NCCF GBP'!O1499,'6. NCCF Autres (inclus)'!O1499)</f>
        <v>0</v>
      </c>
      <c r="P1499" s="392">
        <f>SUM('2. NCCF CAD'!P1499,'3. NCCF USD'!P1499,'4. NCCF EUR'!P1499,'5. NCCF GBP'!P1499,'6. NCCF Autres (inclus)'!P1499)</f>
        <v>0</v>
      </c>
      <c r="Q1499" s="392">
        <f>SUM('2. NCCF CAD'!Q1499,'3. NCCF USD'!Q1499,'4. NCCF EUR'!Q1499,'5. NCCF GBP'!Q1499,'6. NCCF Autres (inclus)'!Q1499)</f>
        <v>0</v>
      </c>
      <c r="R1499" s="392">
        <f>SUM('2. NCCF CAD'!R1499,'3. NCCF USD'!R1499,'4. NCCF EUR'!R1499,'5. NCCF GBP'!R1499,'6. NCCF Autres (inclus)'!R1499)</f>
        <v>0</v>
      </c>
      <c r="S1499" s="392">
        <f>SUM('2. NCCF CAD'!S1499,'3. NCCF USD'!S1499,'4. NCCF EUR'!S1499,'5. NCCF GBP'!S1499,'6. NCCF Autres (inclus)'!S1499)</f>
        <v>0</v>
      </c>
      <c r="T1499" s="388">
        <f>SUM('2. NCCF CAD'!T1499,'3. NCCF USD'!T1499,'4. NCCF EUR'!T1499,'5. NCCF GBP'!T1499,'6. NCCF Autres (inclus)'!T1499)</f>
        <v>0</v>
      </c>
      <c r="U1499" s="392">
        <f>SUM('2. NCCF CAD'!U1499,'3. NCCF USD'!U1499,'4. NCCF EUR'!U1499,'5. NCCF GBP'!U1499,'6. NCCF Autres (inclus)'!U1499)</f>
        <v>0</v>
      </c>
      <c r="V1499" s="393">
        <f>SUM('2. NCCF CAD'!V1499,'3. NCCF USD'!V1499,'4. NCCF EUR'!V1499,'5. NCCF GBP'!V1499,'6. NCCF Autres (inclus)'!V1499)</f>
        <v>0</v>
      </c>
      <c r="W1499" s="37">
        <f>SUM('2. NCCF CAD'!W1499,'3. NCCF USD'!W1499,'4. NCCF EUR'!W1499,'5. NCCF GBP'!W1499,'6. NCCF Autres (inclus)'!W1499)</f>
        <v>0</v>
      </c>
      <c r="Y1499"/>
    </row>
    <row r="1500" spans="1:25" x14ac:dyDescent="0.25">
      <c r="A1500" s="212"/>
      <c r="B1500" s="465"/>
      <c r="C1500" s="272"/>
      <c r="D1500" s="272"/>
      <c r="E1500" s="273" t="s">
        <v>87</v>
      </c>
      <c r="F1500" s="273"/>
      <c r="G1500" s="367">
        <f t="shared" ref="G1500:W1500" si="317">SUBTOTAL(9,G1501:G1502)</f>
        <v>0</v>
      </c>
      <c r="H1500" s="368">
        <f t="shared" si="317"/>
        <v>0</v>
      </c>
      <c r="I1500" s="369">
        <f t="shared" si="317"/>
        <v>0</v>
      </c>
      <c r="J1500" s="369">
        <f t="shared" si="317"/>
        <v>0</v>
      </c>
      <c r="K1500" s="370">
        <f t="shared" si="317"/>
        <v>0</v>
      </c>
      <c r="L1500" s="364">
        <f t="shared" si="317"/>
        <v>0</v>
      </c>
      <c r="M1500" s="364">
        <f t="shared" si="317"/>
        <v>0</v>
      </c>
      <c r="N1500" s="364">
        <f t="shared" si="317"/>
        <v>0</v>
      </c>
      <c r="O1500" s="364">
        <f t="shared" si="317"/>
        <v>0</v>
      </c>
      <c r="P1500" s="364">
        <f t="shared" si="317"/>
        <v>0</v>
      </c>
      <c r="Q1500" s="364">
        <f t="shared" si="317"/>
        <v>0</v>
      </c>
      <c r="R1500" s="364">
        <f t="shared" si="317"/>
        <v>0</v>
      </c>
      <c r="S1500" s="364">
        <f t="shared" si="317"/>
        <v>0</v>
      </c>
      <c r="T1500" s="364">
        <f t="shared" si="317"/>
        <v>0</v>
      </c>
      <c r="U1500" s="364">
        <f t="shared" si="317"/>
        <v>0</v>
      </c>
      <c r="V1500" s="365">
        <f t="shared" si="317"/>
        <v>0</v>
      </c>
      <c r="W1500" s="366">
        <f t="shared" si="317"/>
        <v>0</v>
      </c>
      <c r="Y1500"/>
    </row>
    <row r="1501" spans="1:25" outlineLevel="1" x14ac:dyDescent="0.25">
      <c r="A1501" s="212"/>
      <c r="B1501" s="465"/>
      <c r="C1501" s="272"/>
      <c r="D1501" s="272"/>
      <c r="E1501" s="273"/>
      <c r="F1501" s="274" t="s">
        <v>88</v>
      </c>
      <c r="G1501" s="394">
        <f>SUM('2. NCCF CAD'!G1501,'3. NCCF USD'!G1501,'4. NCCF EUR'!G1501,'5. NCCF GBP'!G1501,'6. NCCF Autres (inclus)'!G1501)</f>
        <v>0</v>
      </c>
      <c r="H1501" s="421">
        <f>SUM('2. NCCF CAD'!H1501,'3. NCCF USD'!H1501,'4. NCCF EUR'!H1501,'5. NCCF GBP'!H1501,'6. NCCF Autres (inclus)'!H1501)</f>
        <v>0</v>
      </c>
      <c r="I1501" s="389">
        <f>SUM('2. NCCF CAD'!I1501,'3. NCCF USD'!I1501,'4. NCCF EUR'!I1501,'5. NCCF GBP'!I1501,'6. NCCF Autres (inclus)'!I1501)</f>
        <v>0</v>
      </c>
      <c r="J1501" s="389">
        <f>SUM('2. NCCF CAD'!J1501,'3. NCCF USD'!J1501,'4. NCCF EUR'!J1501,'5. NCCF GBP'!J1501,'6. NCCF Autres (inclus)'!J1501)</f>
        <v>0</v>
      </c>
      <c r="K1501" s="436">
        <f>SUM('2. NCCF CAD'!K1501,'3. NCCF USD'!K1501,'4. NCCF EUR'!K1501,'5. NCCF GBP'!K1501,'6. NCCF Autres (inclus)'!K1501)</f>
        <v>0</v>
      </c>
      <c r="L1501" s="391">
        <f>SUM('2. NCCF CAD'!L1501,'3. NCCF USD'!L1501,'4. NCCF EUR'!L1501,'5. NCCF GBP'!L1501,'6. NCCF Autres (inclus)'!L1501)</f>
        <v>0</v>
      </c>
      <c r="M1501" s="396">
        <f>SUM('2. NCCF CAD'!M1501,'3. NCCF USD'!M1501,'4. NCCF EUR'!M1501,'5. NCCF GBP'!M1501,'6. NCCF Autres (inclus)'!M1501)</f>
        <v>0</v>
      </c>
      <c r="N1501" s="392">
        <f>SUM('2. NCCF CAD'!N1501,'3. NCCF USD'!N1501,'4. NCCF EUR'!N1501,'5. NCCF GBP'!N1501,'6. NCCF Autres (inclus)'!N1501)</f>
        <v>0</v>
      </c>
      <c r="O1501" s="392">
        <f>SUM('2. NCCF CAD'!O1501,'3. NCCF USD'!O1501,'4. NCCF EUR'!O1501,'5. NCCF GBP'!O1501,'6. NCCF Autres (inclus)'!O1501)</f>
        <v>0</v>
      </c>
      <c r="P1501" s="392">
        <f>SUM('2. NCCF CAD'!P1501,'3. NCCF USD'!P1501,'4. NCCF EUR'!P1501,'5. NCCF GBP'!P1501,'6. NCCF Autres (inclus)'!P1501)</f>
        <v>0</v>
      </c>
      <c r="Q1501" s="392">
        <f>SUM('2. NCCF CAD'!Q1501,'3. NCCF USD'!Q1501,'4. NCCF EUR'!Q1501,'5. NCCF GBP'!Q1501,'6. NCCF Autres (inclus)'!Q1501)</f>
        <v>0</v>
      </c>
      <c r="R1501" s="392">
        <f>SUM('2. NCCF CAD'!R1501,'3. NCCF USD'!R1501,'4. NCCF EUR'!R1501,'5. NCCF GBP'!R1501,'6. NCCF Autres (inclus)'!R1501)</f>
        <v>0</v>
      </c>
      <c r="S1501" s="392">
        <f>SUM('2. NCCF CAD'!S1501,'3. NCCF USD'!S1501,'4. NCCF EUR'!S1501,'5. NCCF GBP'!S1501,'6. NCCF Autres (inclus)'!S1501)</f>
        <v>0</v>
      </c>
      <c r="T1501" s="388">
        <f>SUM('2. NCCF CAD'!T1501,'3. NCCF USD'!T1501,'4. NCCF EUR'!T1501,'5. NCCF GBP'!T1501,'6. NCCF Autres (inclus)'!T1501)</f>
        <v>0</v>
      </c>
      <c r="U1501" s="392">
        <f>SUM('2. NCCF CAD'!U1501,'3. NCCF USD'!U1501,'4. NCCF EUR'!U1501,'5. NCCF GBP'!U1501,'6. NCCF Autres (inclus)'!U1501)</f>
        <v>0</v>
      </c>
      <c r="V1501" s="393">
        <f>SUM('2. NCCF CAD'!V1501,'3. NCCF USD'!V1501,'4. NCCF EUR'!V1501,'5. NCCF GBP'!V1501,'6. NCCF Autres (inclus)'!V1501)</f>
        <v>0</v>
      </c>
      <c r="W1501" s="37">
        <f>SUM('2. NCCF CAD'!W1501,'3. NCCF USD'!W1501,'4. NCCF EUR'!W1501,'5. NCCF GBP'!W1501,'6. NCCF Autres (inclus)'!W1501)</f>
        <v>0</v>
      </c>
      <c r="Y1501"/>
    </row>
    <row r="1502" spans="1:25" outlineLevel="1" x14ac:dyDescent="0.25">
      <c r="A1502" s="212"/>
      <c r="B1502" s="465"/>
      <c r="C1502" s="272"/>
      <c r="D1502" s="272"/>
      <c r="E1502" s="273"/>
      <c r="F1502" s="274" t="s">
        <v>89</v>
      </c>
      <c r="G1502" s="394">
        <f>SUM('2. NCCF CAD'!G1502,'3. NCCF USD'!G1502,'4. NCCF EUR'!G1502,'5. NCCF GBP'!G1502,'6. NCCF Autres (inclus)'!G1502)</f>
        <v>0</v>
      </c>
      <c r="H1502" s="421">
        <f>SUM('2. NCCF CAD'!H1502,'3. NCCF USD'!H1502,'4. NCCF EUR'!H1502,'5. NCCF GBP'!H1502,'6. NCCF Autres (inclus)'!H1502)</f>
        <v>0</v>
      </c>
      <c r="I1502" s="389">
        <f>SUM('2. NCCF CAD'!I1502,'3. NCCF USD'!I1502,'4. NCCF EUR'!I1502,'5. NCCF GBP'!I1502,'6. NCCF Autres (inclus)'!I1502)</f>
        <v>0</v>
      </c>
      <c r="J1502" s="389">
        <f>SUM('2. NCCF CAD'!J1502,'3. NCCF USD'!J1502,'4. NCCF EUR'!J1502,'5. NCCF GBP'!J1502,'6. NCCF Autres (inclus)'!J1502)</f>
        <v>0</v>
      </c>
      <c r="K1502" s="436">
        <f>SUM('2. NCCF CAD'!K1502,'3. NCCF USD'!K1502,'4. NCCF EUR'!K1502,'5. NCCF GBP'!K1502,'6. NCCF Autres (inclus)'!K1502)</f>
        <v>0</v>
      </c>
      <c r="L1502" s="391">
        <f>SUM('2. NCCF CAD'!L1502,'3. NCCF USD'!L1502,'4. NCCF EUR'!L1502,'5. NCCF GBP'!L1502,'6. NCCF Autres (inclus)'!L1502)</f>
        <v>0</v>
      </c>
      <c r="M1502" s="396">
        <f>SUM('2. NCCF CAD'!M1502,'3. NCCF USD'!M1502,'4. NCCF EUR'!M1502,'5. NCCF GBP'!M1502,'6. NCCF Autres (inclus)'!M1502)</f>
        <v>0</v>
      </c>
      <c r="N1502" s="392">
        <f>SUM('2. NCCF CAD'!N1502,'3. NCCF USD'!N1502,'4. NCCF EUR'!N1502,'5. NCCF GBP'!N1502,'6. NCCF Autres (inclus)'!N1502)</f>
        <v>0</v>
      </c>
      <c r="O1502" s="392">
        <f>SUM('2. NCCF CAD'!O1502,'3. NCCF USD'!O1502,'4. NCCF EUR'!O1502,'5. NCCF GBP'!O1502,'6. NCCF Autres (inclus)'!O1502)</f>
        <v>0</v>
      </c>
      <c r="P1502" s="392">
        <f>SUM('2. NCCF CAD'!P1502,'3. NCCF USD'!P1502,'4. NCCF EUR'!P1502,'5. NCCF GBP'!P1502,'6. NCCF Autres (inclus)'!P1502)</f>
        <v>0</v>
      </c>
      <c r="Q1502" s="392">
        <f>SUM('2. NCCF CAD'!Q1502,'3. NCCF USD'!Q1502,'4. NCCF EUR'!Q1502,'5. NCCF GBP'!Q1502,'6. NCCF Autres (inclus)'!Q1502)</f>
        <v>0</v>
      </c>
      <c r="R1502" s="392">
        <f>SUM('2. NCCF CAD'!R1502,'3. NCCF USD'!R1502,'4. NCCF EUR'!R1502,'5. NCCF GBP'!R1502,'6. NCCF Autres (inclus)'!R1502)</f>
        <v>0</v>
      </c>
      <c r="S1502" s="392">
        <f>SUM('2. NCCF CAD'!S1502,'3. NCCF USD'!S1502,'4. NCCF EUR'!S1502,'5. NCCF GBP'!S1502,'6. NCCF Autres (inclus)'!S1502)</f>
        <v>0</v>
      </c>
      <c r="T1502" s="388">
        <f>SUM('2. NCCF CAD'!T1502,'3. NCCF USD'!T1502,'4. NCCF EUR'!T1502,'5. NCCF GBP'!T1502,'6. NCCF Autres (inclus)'!T1502)</f>
        <v>0</v>
      </c>
      <c r="U1502" s="392">
        <f>SUM('2. NCCF CAD'!U1502,'3. NCCF USD'!U1502,'4. NCCF EUR'!U1502,'5. NCCF GBP'!U1502,'6. NCCF Autres (inclus)'!U1502)</f>
        <v>0</v>
      </c>
      <c r="V1502" s="393">
        <f>SUM('2. NCCF CAD'!V1502,'3. NCCF USD'!V1502,'4. NCCF EUR'!V1502,'5. NCCF GBP'!V1502,'6. NCCF Autres (inclus)'!V1502)</f>
        <v>0</v>
      </c>
      <c r="W1502" s="37">
        <f>SUM('2. NCCF CAD'!W1502,'3. NCCF USD'!W1502,'4. NCCF EUR'!W1502,'5. NCCF GBP'!W1502,'6. NCCF Autres (inclus)'!W1502)</f>
        <v>0</v>
      </c>
      <c r="Y1502"/>
    </row>
    <row r="1503" spans="1:25" x14ac:dyDescent="0.25">
      <c r="A1503" s="212"/>
      <c r="B1503" s="465"/>
      <c r="C1503" s="272"/>
      <c r="D1503" s="272" t="s">
        <v>90</v>
      </c>
      <c r="E1503" s="273"/>
      <c r="F1503" s="273"/>
      <c r="G1503" s="367">
        <f>SUBTOTAL(9,G1504:G1506)</f>
        <v>0</v>
      </c>
      <c r="H1503" s="368"/>
      <c r="I1503" s="369"/>
      <c r="J1503" s="369"/>
      <c r="K1503" s="370">
        <f t="shared" ref="K1503:W1503" si="318">SUBTOTAL(9,K1504:K1506)</f>
        <v>0</v>
      </c>
      <c r="L1503" s="364">
        <f t="shared" si="318"/>
        <v>0</v>
      </c>
      <c r="M1503" s="364">
        <f t="shared" si="318"/>
        <v>0</v>
      </c>
      <c r="N1503" s="364">
        <f t="shared" si="318"/>
        <v>0</v>
      </c>
      <c r="O1503" s="364">
        <f t="shared" si="318"/>
        <v>0</v>
      </c>
      <c r="P1503" s="364">
        <f t="shared" si="318"/>
        <v>0</v>
      </c>
      <c r="Q1503" s="364">
        <f t="shared" si="318"/>
        <v>0</v>
      </c>
      <c r="R1503" s="364">
        <f t="shared" si="318"/>
        <v>0</v>
      </c>
      <c r="S1503" s="364">
        <f t="shared" si="318"/>
        <v>0</v>
      </c>
      <c r="T1503" s="364">
        <f t="shared" si="318"/>
        <v>0</v>
      </c>
      <c r="U1503" s="364">
        <f t="shared" si="318"/>
        <v>0</v>
      </c>
      <c r="V1503" s="364">
        <f t="shared" si="318"/>
        <v>0</v>
      </c>
      <c r="W1503" s="366">
        <f t="shared" si="318"/>
        <v>0</v>
      </c>
      <c r="Y1503"/>
    </row>
    <row r="1504" spans="1:25" outlineLevel="1" x14ac:dyDescent="0.25">
      <c r="A1504" s="212"/>
      <c r="B1504" s="465"/>
      <c r="C1504" s="272"/>
      <c r="D1504" s="272"/>
      <c r="E1504" s="273"/>
      <c r="F1504" s="274" t="s">
        <v>91</v>
      </c>
      <c r="G1504" s="394">
        <f>SUM('2. NCCF CAD'!G1504,'3. NCCF USD'!G1504,'4. NCCF EUR'!G1504,'5. NCCF GBP'!G1504,'6. NCCF Autres (inclus)'!G1504)</f>
        <v>0</v>
      </c>
      <c r="H1504" s="368"/>
      <c r="I1504" s="369"/>
      <c r="J1504" s="369"/>
      <c r="K1504" s="436">
        <f>SUM('2. NCCF CAD'!K1504,'3. NCCF USD'!K1504,'4. NCCF EUR'!K1504,'5. NCCF GBP'!K1504,'6. NCCF Autres (inclus)'!K1504)</f>
        <v>0</v>
      </c>
      <c r="L1504" s="391">
        <f>SUM('2. NCCF CAD'!L1504,'3. NCCF USD'!L1504,'4. NCCF EUR'!L1504,'5. NCCF GBP'!L1504,'6. NCCF Autres (inclus)'!L1504)</f>
        <v>0</v>
      </c>
      <c r="M1504" s="396">
        <f>SUM('2. NCCF CAD'!M1504,'3. NCCF USD'!M1504,'4. NCCF EUR'!M1504,'5. NCCF GBP'!M1504,'6. NCCF Autres (inclus)'!M1504)</f>
        <v>0</v>
      </c>
      <c r="N1504" s="392">
        <f>SUM('2. NCCF CAD'!N1504,'3. NCCF USD'!N1504,'4. NCCF EUR'!N1504,'5. NCCF GBP'!N1504,'6. NCCF Autres (inclus)'!N1504)</f>
        <v>0</v>
      </c>
      <c r="O1504" s="388">
        <f>SUM('2. NCCF CAD'!O1504,'3. NCCF USD'!O1504,'4. NCCF EUR'!O1504,'5. NCCF GBP'!O1504,'6. NCCF Autres (inclus)'!O1504)</f>
        <v>0</v>
      </c>
      <c r="P1504" s="396">
        <f>SUM('2. NCCF CAD'!P1504,'3. NCCF USD'!P1504,'4. NCCF EUR'!P1504,'5. NCCF GBP'!P1504,'6. NCCF Autres (inclus)'!P1504)</f>
        <v>0</v>
      </c>
      <c r="Q1504" s="392">
        <f>SUM('2. NCCF CAD'!Q1504,'3. NCCF USD'!Q1504,'4. NCCF EUR'!Q1504,'5. NCCF GBP'!Q1504,'6. NCCF Autres (inclus)'!Q1504)</f>
        <v>0</v>
      </c>
      <c r="R1504" s="392">
        <f>SUM('2. NCCF CAD'!R1504,'3. NCCF USD'!R1504,'4. NCCF EUR'!R1504,'5. NCCF GBP'!R1504,'6. NCCF Autres (inclus)'!R1504)</f>
        <v>0</v>
      </c>
      <c r="S1504" s="392">
        <f>SUM('2. NCCF CAD'!S1504,'3. NCCF USD'!S1504,'4. NCCF EUR'!S1504,'5. NCCF GBP'!S1504,'6. NCCF Autres (inclus)'!S1504)</f>
        <v>0</v>
      </c>
      <c r="T1504" s="388">
        <f>SUM('2. NCCF CAD'!T1504,'3. NCCF USD'!T1504,'4. NCCF EUR'!T1504,'5. NCCF GBP'!T1504,'6. NCCF Autres (inclus)'!T1504)</f>
        <v>0</v>
      </c>
      <c r="U1504" s="392">
        <f>SUM('2. NCCF CAD'!U1504,'3. NCCF USD'!U1504,'4. NCCF EUR'!U1504,'5. NCCF GBP'!U1504,'6. NCCF Autres (inclus)'!U1504)</f>
        <v>0</v>
      </c>
      <c r="V1504" s="393">
        <f>SUM('2. NCCF CAD'!V1504,'3. NCCF USD'!V1504,'4. NCCF EUR'!V1504,'5. NCCF GBP'!V1504,'6. NCCF Autres (inclus)'!V1504)</f>
        <v>0</v>
      </c>
      <c r="W1504" s="37">
        <f>SUM('2. NCCF CAD'!W1504,'3. NCCF USD'!W1504,'4. NCCF EUR'!W1504,'5. NCCF GBP'!W1504,'6. NCCF Autres (inclus)'!W1504)</f>
        <v>0</v>
      </c>
      <c r="Y1504"/>
    </row>
    <row r="1505" spans="1:25" outlineLevel="1" x14ac:dyDescent="0.25">
      <c r="A1505" s="212"/>
      <c r="B1505" s="465"/>
      <c r="C1505" s="272"/>
      <c r="D1505" s="272"/>
      <c r="E1505" s="273"/>
      <c r="F1505" s="274" t="s">
        <v>92</v>
      </c>
      <c r="G1505" s="394">
        <f>SUM('2. NCCF CAD'!G1505,'3. NCCF USD'!G1505,'4. NCCF EUR'!G1505,'5. NCCF GBP'!G1505,'6. NCCF Autres (inclus)'!G1505)</f>
        <v>0</v>
      </c>
      <c r="H1505" s="368"/>
      <c r="I1505" s="369"/>
      <c r="J1505" s="369"/>
      <c r="K1505" s="369"/>
      <c r="L1505" s="391">
        <f>SUM('2. NCCF CAD'!L1505,'3. NCCF USD'!L1505,'4. NCCF EUR'!L1505,'5. NCCF GBP'!L1505,'6. NCCF Autres (inclus)'!L1505)</f>
        <v>0</v>
      </c>
      <c r="M1505" s="396">
        <f>SUM('2. NCCF CAD'!M1505,'3. NCCF USD'!M1505,'4. NCCF EUR'!M1505,'5. NCCF GBP'!M1505,'6. NCCF Autres (inclus)'!M1505)</f>
        <v>0</v>
      </c>
      <c r="N1505" s="392">
        <f>SUM('2. NCCF CAD'!N1505,'3. NCCF USD'!N1505,'4. NCCF EUR'!N1505,'5. NCCF GBP'!N1505,'6. NCCF Autres (inclus)'!N1505)</f>
        <v>0</v>
      </c>
      <c r="O1505" s="388">
        <f>SUM('2. NCCF CAD'!O1505,'3. NCCF USD'!O1505,'4. NCCF EUR'!O1505,'5. NCCF GBP'!O1505,'6. NCCF Autres (inclus)'!O1505)</f>
        <v>0</v>
      </c>
      <c r="P1505" s="396">
        <f>SUM('2. NCCF CAD'!P1505,'3. NCCF USD'!P1505,'4. NCCF EUR'!P1505,'5. NCCF GBP'!P1505,'6. NCCF Autres (inclus)'!P1505)</f>
        <v>0</v>
      </c>
      <c r="Q1505" s="392">
        <f>SUM('2. NCCF CAD'!Q1505,'3. NCCF USD'!Q1505,'4. NCCF EUR'!Q1505,'5. NCCF GBP'!Q1505,'6. NCCF Autres (inclus)'!Q1505)</f>
        <v>0</v>
      </c>
      <c r="R1505" s="392">
        <f>SUM('2. NCCF CAD'!R1505,'3. NCCF USD'!R1505,'4. NCCF EUR'!R1505,'5. NCCF GBP'!R1505,'6. NCCF Autres (inclus)'!R1505)</f>
        <v>0</v>
      </c>
      <c r="S1505" s="392">
        <f>SUM('2. NCCF CAD'!S1505,'3. NCCF USD'!S1505,'4. NCCF EUR'!S1505,'5. NCCF GBP'!S1505,'6. NCCF Autres (inclus)'!S1505)</f>
        <v>0</v>
      </c>
      <c r="T1505" s="388">
        <f>SUM('2. NCCF CAD'!T1505,'3. NCCF USD'!T1505,'4. NCCF EUR'!T1505,'5. NCCF GBP'!T1505,'6. NCCF Autres (inclus)'!T1505)</f>
        <v>0</v>
      </c>
      <c r="U1505" s="392">
        <f>SUM('2. NCCF CAD'!U1505,'3. NCCF USD'!U1505,'4. NCCF EUR'!U1505,'5. NCCF GBP'!U1505,'6. NCCF Autres (inclus)'!U1505)</f>
        <v>0</v>
      </c>
      <c r="V1505" s="393">
        <f>SUM('2. NCCF CAD'!V1505,'3. NCCF USD'!V1505,'4. NCCF EUR'!V1505,'5. NCCF GBP'!V1505,'6. NCCF Autres (inclus)'!V1505)</f>
        <v>0</v>
      </c>
      <c r="W1505" s="37">
        <f>SUM('2. NCCF CAD'!W1505,'3. NCCF USD'!W1505,'4. NCCF EUR'!W1505,'5. NCCF GBP'!W1505,'6. NCCF Autres (inclus)'!W1505)</f>
        <v>0</v>
      </c>
      <c r="Y1505"/>
    </row>
    <row r="1506" spans="1:25" outlineLevel="1" x14ac:dyDescent="0.25">
      <c r="A1506" s="212"/>
      <c r="B1506" s="465"/>
      <c r="C1506" s="272"/>
      <c r="D1506" s="272"/>
      <c r="E1506" s="273"/>
      <c r="F1506" s="274" t="s">
        <v>93</v>
      </c>
      <c r="G1506" s="394">
        <f>SUM('2. NCCF CAD'!G1506,'3. NCCF USD'!G1506,'4. NCCF EUR'!G1506,'5. NCCF GBP'!G1506,'6. NCCF Autres (inclus)'!G1506)</f>
        <v>0</v>
      </c>
      <c r="H1506" s="368"/>
      <c r="I1506" s="369"/>
      <c r="J1506" s="369"/>
      <c r="K1506" s="369"/>
      <c r="L1506" s="363"/>
      <c r="M1506" s="364"/>
      <c r="N1506" s="364"/>
      <c r="O1506" s="364"/>
      <c r="P1506" s="364"/>
      <c r="Q1506" s="364"/>
      <c r="R1506" s="364"/>
      <c r="S1506" s="364"/>
      <c r="T1506" s="364"/>
      <c r="U1506" s="364"/>
      <c r="V1506" s="365"/>
      <c r="W1506" s="37">
        <f>SUM('2. NCCF CAD'!W1506,'3. NCCF USD'!W1506,'4. NCCF EUR'!W1504,'5. NCCF GBP'!W1506,'6. NCCF Autres (inclus)'!W1506)</f>
        <v>0</v>
      </c>
      <c r="Y1506"/>
    </row>
    <row r="1507" spans="1:25" x14ac:dyDescent="0.25">
      <c r="A1507" s="212"/>
      <c r="B1507" s="465"/>
      <c r="C1507" s="275"/>
      <c r="D1507" s="272" t="s">
        <v>94</v>
      </c>
      <c r="E1507" s="273"/>
      <c r="F1507" s="273"/>
      <c r="G1507" s="367">
        <f>SUBTOTAL(9,G1508:G1509)</f>
        <v>0</v>
      </c>
      <c r="H1507" s="368"/>
      <c r="I1507" s="369"/>
      <c r="J1507" s="369"/>
      <c r="K1507" s="369"/>
      <c r="L1507" s="363"/>
      <c r="M1507" s="364"/>
      <c r="N1507" s="364"/>
      <c r="O1507" s="364"/>
      <c r="P1507" s="364"/>
      <c r="Q1507" s="364"/>
      <c r="R1507" s="364"/>
      <c r="S1507" s="364"/>
      <c r="T1507" s="364"/>
      <c r="U1507" s="364"/>
      <c r="V1507" s="365"/>
      <c r="W1507" s="366">
        <f>SUM('2. NCCF CAD'!W1507,'3. NCCF USD'!W1507,'4. NCCF EUR'!W1507,'5. NCCF GBP'!W1507,'6. NCCF Autres (inclus)'!W1507)</f>
        <v>0</v>
      </c>
      <c r="Y1507"/>
    </row>
    <row r="1508" spans="1:25" outlineLevel="1" x14ac:dyDescent="0.25">
      <c r="A1508" s="212"/>
      <c r="B1508" s="465"/>
      <c r="C1508" s="272"/>
      <c r="D1508" s="272"/>
      <c r="E1508" s="273"/>
      <c r="F1508" s="274" t="s">
        <v>95</v>
      </c>
      <c r="G1508" s="394">
        <f>SUM('2. NCCF CAD'!G1508,'3. NCCF USD'!G1508,'4. NCCF EUR'!G1508,'5. NCCF GBP'!G1508,'6. NCCF Autres (inclus)'!G1508)</f>
        <v>0</v>
      </c>
      <c r="H1508" s="368"/>
      <c r="I1508" s="369"/>
      <c r="J1508" s="369"/>
      <c r="K1508" s="369"/>
      <c r="L1508" s="363"/>
      <c r="M1508" s="364"/>
      <c r="N1508" s="364"/>
      <c r="O1508" s="364"/>
      <c r="P1508" s="364"/>
      <c r="Q1508" s="364"/>
      <c r="R1508" s="364"/>
      <c r="S1508" s="364"/>
      <c r="T1508" s="364"/>
      <c r="U1508" s="364"/>
      <c r="V1508" s="365"/>
      <c r="W1508" s="37">
        <f>SUM('2. NCCF CAD'!W1508,'3. NCCF USD'!W1508,'4. NCCF EUR'!W1508,'5. NCCF GBP'!W1508,'6. NCCF Autres (inclus)'!W1508)</f>
        <v>0</v>
      </c>
      <c r="Y1508"/>
    </row>
    <row r="1509" spans="1:25" outlineLevel="1" x14ac:dyDescent="0.25">
      <c r="A1509" s="212"/>
      <c r="B1509" s="465"/>
      <c r="C1509" s="272"/>
      <c r="D1509" s="272"/>
      <c r="E1509" s="273"/>
      <c r="F1509" s="274" t="s">
        <v>96</v>
      </c>
      <c r="G1509" s="394">
        <f>SUM('2. NCCF CAD'!G1509,'3. NCCF USD'!G1509,'4. NCCF EUR'!G1509,'5. NCCF GBP'!G1509,'6. NCCF Autres (inclus)'!G1509)</f>
        <v>0</v>
      </c>
      <c r="H1509" s="368"/>
      <c r="I1509" s="369"/>
      <c r="J1509" s="369"/>
      <c r="K1509" s="369"/>
      <c r="L1509" s="363"/>
      <c r="M1509" s="364"/>
      <c r="N1509" s="364"/>
      <c r="O1509" s="364"/>
      <c r="P1509" s="364"/>
      <c r="Q1509" s="364"/>
      <c r="R1509" s="364"/>
      <c r="S1509" s="364"/>
      <c r="T1509" s="364"/>
      <c r="U1509" s="364"/>
      <c r="V1509" s="365"/>
      <c r="W1509" s="37">
        <f>SUM('2. NCCF CAD'!W1509,'3. NCCF USD'!W1509,'4. NCCF EUR'!W1509,'5. NCCF GBP'!W1509,'6. NCCF Autres (inclus)'!W1509)</f>
        <v>0</v>
      </c>
      <c r="Y1509"/>
    </row>
    <row r="1510" spans="1:25" x14ac:dyDescent="0.25">
      <c r="A1510" s="212"/>
      <c r="B1510" s="295"/>
      <c r="C1510" s="272" t="s">
        <v>322</v>
      </c>
      <c r="D1510" s="273"/>
      <c r="E1510" s="273"/>
      <c r="F1510" s="273"/>
      <c r="G1510" s="40"/>
      <c r="H1510" s="33"/>
      <c r="I1510" s="33"/>
      <c r="J1510" s="33"/>
      <c r="K1510" s="33"/>
      <c r="L1510" s="34"/>
      <c r="M1510" s="33"/>
      <c r="N1510" s="33"/>
      <c r="O1510" s="33"/>
      <c r="P1510" s="33"/>
      <c r="Q1510" s="33"/>
      <c r="R1510" s="33"/>
      <c r="S1510" s="33"/>
      <c r="T1510" s="33"/>
      <c r="U1510" s="33"/>
      <c r="V1510" s="35"/>
      <c r="W1510" s="35"/>
      <c r="Y1510"/>
    </row>
    <row r="1511" spans="1:25" x14ac:dyDescent="0.25">
      <c r="A1511" s="212"/>
      <c r="B1511" s="465"/>
      <c r="C1511" s="272"/>
      <c r="D1511" s="276" t="s">
        <v>20</v>
      </c>
      <c r="E1511" s="273"/>
      <c r="F1511" s="273"/>
      <c r="G1511" s="367"/>
      <c r="H1511" s="368"/>
      <c r="I1511" s="369"/>
      <c r="J1511" s="369"/>
      <c r="K1511" s="369"/>
      <c r="L1511" s="363"/>
      <c r="M1511" s="364"/>
      <c r="N1511" s="364"/>
      <c r="O1511" s="364"/>
      <c r="P1511" s="364"/>
      <c r="Q1511" s="364"/>
      <c r="R1511" s="364"/>
      <c r="S1511" s="364"/>
      <c r="T1511" s="364"/>
      <c r="U1511" s="364"/>
      <c r="V1511" s="365"/>
      <c r="W1511" s="365"/>
      <c r="Y1511"/>
    </row>
    <row r="1512" spans="1:25" x14ac:dyDescent="0.25">
      <c r="A1512" s="212"/>
      <c r="B1512" s="465"/>
      <c r="C1512" s="272"/>
      <c r="D1512" s="272"/>
      <c r="E1512" s="273" t="s">
        <v>21</v>
      </c>
      <c r="F1512" s="273"/>
      <c r="G1512" s="367">
        <f t="shared" ref="G1512:W1512" si="319">SUBTOTAL(9,G1513:G1516)</f>
        <v>0</v>
      </c>
      <c r="H1512" s="368">
        <f t="shared" si="319"/>
        <v>0</v>
      </c>
      <c r="I1512" s="369">
        <f t="shared" si="319"/>
        <v>0</v>
      </c>
      <c r="J1512" s="369">
        <f t="shared" si="319"/>
        <v>0</v>
      </c>
      <c r="K1512" s="370">
        <f t="shared" si="319"/>
        <v>0</v>
      </c>
      <c r="L1512" s="364">
        <f t="shared" si="319"/>
        <v>0</v>
      </c>
      <c r="M1512" s="364">
        <f t="shared" si="319"/>
        <v>0</v>
      </c>
      <c r="N1512" s="364">
        <f t="shared" si="319"/>
        <v>0</v>
      </c>
      <c r="O1512" s="364">
        <f t="shared" si="319"/>
        <v>0</v>
      </c>
      <c r="P1512" s="364">
        <f t="shared" si="319"/>
        <v>0</v>
      </c>
      <c r="Q1512" s="364">
        <f t="shared" si="319"/>
        <v>0</v>
      </c>
      <c r="R1512" s="364">
        <f t="shared" si="319"/>
        <v>0</v>
      </c>
      <c r="S1512" s="364">
        <f t="shared" si="319"/>
        <v>0</v>
      </c>
      <c r="T1512" s="364">
        <f t="shared" si="319"/>
        <v>0</v>
      </c>
      <c r="U1512" s="364">
        <f t="shared" si="319"/>
        <v>0</v>
      </c>
      <c r="V1512" s="364">
        <f t="shared" si="319"/>
        <v>0</v>
      </c>
      <c r="W1512" s="366">
        <f t="shared" si="319"/>
        <v>0</v>
      </c>
      <c r="Y1512"/>
    </row>
    <row r="1513" spans="1:25" outlineLevel="1" x14ac:dyDescent="0.25">
      <c r="A1513" s="212"/>
      <c r="B1513" s="465"/>
      <c r="C1513" s="272"/>
      <c r="D1513" s="272"/>
      <c r="E1513" s="273"/>
      <c r="F1513" s="274" t="s">
        <v>22</v>
      </c>
      <c r="G1513" s="394">
        <f>SUM('2. NCCF CAD'!G1513,'3. NCCF USD'!G1513,'4. NCCF EUR'!G1513,'5. NCCF GBP'!G1513,'6. NCCF Autres (inclus)'!G1513)</f>
        <v>0</v>
      </c>
      <c r="H1513" s="421">
        <f>SUM('2. NCCF CAD'!H1513,'3. NCCF USD'!H1513,'4. NCCF EUR'!H1513,'5. NCCF GBP'!H1513,'6. NCCF Autres (inclus)'!H1513)</f>
        <v>0</v>
      </c>
      <c r="I1513" s="389">
        <f>SUM('2. NCCF CAD'!I1513,'3. NCCF USD'!I1513,'4. NCCF EUR'!I1513,'5. NCCF GBP'!I1513,'6. NCCF Autres (inclus)'!I1513)</f>
        <v>0</v>
      </c>
      <c r="J1513" s="389">
        <f>SUM('2. NCCF CAD'!J1513,'3. NCCF USD'!J1513,'4. NCCF EUR'!J1513,'5. NCCF GBP'!J1513,'6. NCCF Autres (inclus)'!J1513)</f>
        <v>0</v>
      </c>
      <c r="K1513" s="436">
        <f>SUM('2. NCCF CAD'!K1513,'3. NCCF USD'!K1513,'4. NCCF EUR'!K1513,'5. NCCF GBP'!K1513,'6. NCCF Autres (inclus)'!K1513)</f>
        <v>0</v>
      </c>
      <c r="L1513" s="391">
        <f>SUM('2. NCCF CAD'!L1513,'3. NCCF USD'!L1513,'4. NCCF EUR'!L1513,'5. NCCF GBP'!L1513,'6. NCCF Autres (inclus)'!L1513)</f>
        <v>0</v>
      </c>
      <c r="M1513" s="396">
        <f>SUM('2. NCCF CAD'!M1513,'3. NCCF USD'!M1513,'4. NCCF EUR'!M1513,'5. NCCF GBP'!M1513,'6. NCCF Autres (inclus)'!M1513)</f>
        <v>0</v>
      </c>
      <c r="N1513" s="392">
        <f>SUM('2. NCCF CAD'!N1513,'3. NCCF USD'!N1513,'4. NCCF EUR'!N1513,'5. NCCF GBP'!N1513,'6. NCCF Autres (inclus)'!N1513)</f>
        <v>0</v>
      </c>
      <c r="O1513" s="392">
        <f>SUM('2. NCCF CAD'!O1513,'3. NCCF USD'!O1513,'4. NCCF EUR'!O1513,'5. NCCF GBP'!O1513,'6. NCCF Autres (inclus)'!O1513)</f>
        <v>0</v>
      </c>
      <c r="P1513" s="392">
        <f>SUM('2. NCCF CAD'!P1513,'3. NCCF USD'!P1513,'4. NCCF EUR'!P1513,'5. NCCF GBP'!P1513,'6. NCCF Autres (inclus)'!P1513)</f>
        <v>0</v>
      </c>
      <c r="Q1513" s="392">
        <f>SUM('2. NCCF CAD'!Q1513,'3. NCCF USD'!Q1513,'4. NCCF EUR'!Q1513,'5. NCCF GBP'!Q1513,'6. NCCF Autres (inclus)'!Q1513)</f>
        <v>0</v>
      </c>
      <c r="R1513" s="392">
        <f>SUM('2. NCCF CAD'!R1513,'3. NCCF USD'!R1513,'4. NCCF EUR'!R1513,'5. NCCF GBP'!R1513,'6. NCCF Autres (inclus)'!R1513)</f>
        <v>0</v>
      </c>
      <c r="S1513" s="392">
        <f>SUM('2. NCCF CAD'!S1513,'3. NCCF USD'!S1513,'4. NCCF EUR'!S1513,'5. NCCF GBP'!S1513,'6. NCCF Autres (inclus)'!S1513)</f>
        <v>0</v>
      </c>
      <c r="T1513" s="388">
        <f>SUM('2. NCCF CAD'!T1513,'3. NCCF USD'!T1513,'4. NCCF EUR'!T1513,'5. NCCF GBP'!T1513,'6. NCCF Autres (inclus)'!T1513)</f>
        <v>0</v>
      </c>
      <c r="U1513" s="392">
        <f>SUM('2. NCCF CAD'!U1513,'3. NCCF USD'!U1513,'4. NCCF EUR'!U1513,'5. NCCF GBP'!U1513,'6. NCCF Autres (inclus)'!U1513)</f>
        <v>0</v>
      </c>
      <c r="V1513" s="393">
        <f>SUM('2. NCCF CAD'!V1513,'3. NCCF USD'!V1513,'4. NCCF EUR'!V1513,'5. NCCF GBP'!V1513,'6. NCCF Autres (inclus)'!V1513)</f>
        <v>0</v>
      </c>
      <c r="W1513" s="37">
        <f>SUM('2. NCCF CAD'!W1513,'3. NCCF USD'!W1513,'4. NCCF EUR'!W1513,'5. NCCF GBP'!W1513,'6. NCCF Autres (inclus)'!W1513)</f>
        <v>0</v>
      </c>
      <c r="Y1513"/>
    </row>
    <row r="1514" spans="1:25" outlineLevel="1" x14ac:dyDescent="0.25">
      <c r="A1514" s="212"/>
      <c r="B1514" s="465"/>
      <c r="C1514" s="272"/>
      <c r="D1514" s="272"/>
      <c r="E1514" s="273"/>
      <c r="F1514" s="274" t="s">
        <v>23</v>
      </c>
      <c r="G1514" s="394">
        <f>SUM('2. NCCF CAD'!G1514,'3. NCCF USD'!G1514,'4. NCCF EUR'!G1514,'5. NCCF GBP'!G1514,'6. NCCF Autres (inclus)'!G1514)</f>
        <v>0</v>
      </c>
      <c r="H1514" s="421">
        <f>SUM('2. NCCF CAD'!H1514,'3. NCCF USD'!H1514,'4. NCCF EUR'!H1514,'5. NCCF GBP'!H1514,'6. NCCF Autres (inclus)'!H1514)</f>
        <v>0</v>
      </c>
      <c r="I1514" s="389">
        <f>SUM('2. NCCF CAD'!I1514,'3. NCCF USD'!I1514,'4. NCCF EUR'!I1514,'5. NCCF GBP'!I1514,'6. NCCF Autres (inclus)'!I1514)</f>
        <v>0</v>
      </c>
      <c r="J1514" s="389">
        <f>SUM('2. NCCF CAD'!J1514,'3. NCCF USD'!J1514,'4. NCCF EUR'!J1514,'5. NCCF GBP'!J1514,'6. NCCF Autres (inclus)'!J1514)</f>
        <v>0</v>
      </c>
      <c r="K1514" s="436">
        <f>SUM('2. NCCF CAD'!K1514,'3. NCCF USD'!K1514,'4. NCCF EUR'!K1514,'5. NCCF GBP'!K1514,'6. NCCF Autres (inclus)'!K1514)</f>
        <v>0</v>
      </c>
      <c r="L1514" s="391">
        <f>SUM('2. NCCF CAD'!L1514,'3. NCCF USD'!L1514,'4. NCCF EUR'!L1514,'5. NCCF GBP'!L1514,'6. NCCF Autres (inclus)'!L1514)</f>
        <v>0</v>
      </c>
      <c r="M1514" s="396">
        <f>SUM('2. NCCF CAD'!M1514,'3. NCCF USD'!M1514,'4. NCCF EUR'!M1514,'5. NCCF GBP'!M1514,'6. NCCF Autres (inclus)'!M1514)</f>
        <v>0</v>
      </c>
      <c r="N1514" s="392">
        <f>SUM('2. NCCF CAD'!N1514,'3. NCCF USD'!N1514,'4. NCCF EUR'!N1514,'5. NCCF GBP'!N1514,'6. NCCF Autres (inclus)'!N1514)</f>
        <v>0</v>
      </c>
      <c r="O1514" s="392">
        <f>SUM('2. NCCF CAD'!O1514,'3. NCCF USD'!O1514,'4. NCCF EUR'!O1514,'5. NCCF GBP'!O1514,'6. NCCF Autres (inclus)'!O1514)</f>
        <v>0</v>
      </c>
      <c r="P1514" s="392">
        <f>SUM('2. NCCF CAD'!P1514,'3. NCCF USD'!P1514,'4. NCCF EUR'!P1514,'5. NCCF GBP'!P1514,'6. NCCF Autres (inclus)'!P1514)</f>
        <v>0</v>
      </c>
      <c r="Q1514" s="392">
        <f>SUM('2. NCCF CAD'!Q1514,'3. NCCF USD'!Q1514,'4. NCCF EUR'!Q1514,'5. NCCF GBP'!Q1514,'6. NCCF Autres (inclus)'!Q1514)</f>
        <v>0</v>
      </c>
      <c r="R1514" s="392">
        <f>SUM('2. NCCF CAD'!R1514,'3. NCCF USD'!R1514,'4. NCCF EUR'!R1514,'5. NCCF GBP'!R1514,'6. NCCF Autres (inclus)'!R1514)</f>
        <v>0</v>
      </c>
      <c r="S1514" s="392">
        <f>SUM('2. NCCF CAD'!S1514,'3. NCCF USD'!S1514,'4. NCCF EUR'!S1514,'5. NCCF GBP'!S1514,'6. NCCF Autres (inclus)'!S1514)</f>
        <v>0</v>
      </c>
      <c r="T1514" s="388">
        <f>SUM('2. NCCF CAD'!T1514,'3. NCCF USD'!T1514,'4. NCCF EUR'!T1514,'5. NCCF GBP'!T1514,'6. NCCF Autres (inclus)'!T1514)</f>
        <v>0</v>
      </c>
      <c r="U1514" s="392">
        <f>SUM('2. NCCF CAD'!U1514,'3. NCCF USD'!U1514,'4. NCCF EUR'!U1514,'5. NCCF GBP'!U1514,'6. NCCF Autres (inclus)'!U1514)</f>
        <v>0</v>
      </c>
      <c r="V1514" s="393">
        <f>SUM('2. NCCF CAD'!V1514,'3. NCCF USD'!V1514,'4. NCCF EUR'!V1514,'5. NCCF GBP'!V1514,'6. NCCF Autres (inclus)'!V1514)</f>
        <v>0</v>
      </c>
      <c r="W1514" s="37">
        <f>SUM('2. NCCF CAD'!W1514,'3. NCCF USD'!W1514,'4. NCCF EUR'!W1514,'5. NCCF GBP'!W1514,'6. NCCF Autres (inclus)'!W1514)</f>
        <v>0</v>
      </c>
      <c r="Y1514"/>
    </row>
    <row r="1515" spans="1:25" outlineLevel="1" x14ac:dyDescent="0.25">
      <c r="A1515" s="212"/>
      <c r="B1515" s="465"/>
      <c r="C1515" s="272"/>
      <c r="D1515" s="272"/>
      <c r="E1515" s="273"/>
      <c r="F1515" s="274" t="s">
        <v>24</v>
      </c>
      <c r="G1515" s="394">
        <f>SUM('2. NCCF CAD'!G1515,'3. NCCF USD'!G1515,'4. NCCF EUR'!G1515,'5. NCCF GBP'!G1515,'6. NCCF Autres (inclus)'!G1515)</f>
        <v>0</v>
      </c>
      <c r="H1515" s="421">
        <f>SUM('2. NCCF CAD'!H1515,'3. NCCF USD'!H1515,'4. NCCF EUR'!H1515,'5. NCCF GBP'!H1515,'6. NCCF Autres (inclus)'!H1515)</f>
        <v>0</v>
      </c>
      <c r="I1515" s="389">
        <f>SUM('2. NCCF CAD'!I1515,'3. NCCF USD'!I1515,'4. NCCF EUR'!I1515,'5. NCCF GBP'!I1515,'6. NCCF Autres (inclus)'!I1515)</f>
        <v>0</v>
      </c>
      <c r="J1515" s="389">
        <f>SUM('2. NCCF CAD'!J1515,'3. NCCF USD'!J1515,'4. NCCF EUR'!J1515,'5. NCCF GBP'!J1515,'6. NCCF Autres (inclus)'!J1515)</f>
        <v>0</v>
      </c>
      <c r="K1515" s="436">
        <f>SUM('2. NCCF CAD'!K1515,'3. NCCF USD'!K1515,'4. NCCF EUR'!K1515,'5. NCCF GBP'!K1515,'6. NCCF Autres (inclus)'!K1515)</f>
        <v>0</v>
      </c>
      <c r="L1515" s="391">
        <f>SUM('2. NCCF CAD'!L1515,'3. NCCF USD'!L1515,'4. NCCF EUR'!L1515,'5. NCCF GBP'!L1515,'6. NCCF Autres (inclus)'!L1515)</f>
        <v>0</v>
      </c>
      <c r="M1515" s="396">
        <f>SUM('2. NCCF CAD'!M1515,'3. NCCF USD'!M1515,'4. NCCF EUR'!M1515,'5. NCCF GBP'!M1515,'6. NCCF Autres (inclus)'!M1515)</f>
        <v>0</v>
      </c>
      <c r="N1515" s="392">
        <f>SUM('2. NCCF CAD'!N1515,'3. NCCF USD'!N1515,'4. NCCF EUR'!N1515,'5. NCCF GBP'!N1515,'6. NCCF Autres (inclus)'!N1515)</f>
        <v>0</v>
      </c>
      <c r="O1515" s="392">
        <f>SUM('2. NCCF CAD'!O1515,'3. NCCF USD'!O1515,'4. NCCF EUR'!O1515,'5. NCCF GBP'!O1515,'6. NCCF Autres (inclus)'!O1515)</f>
        <v>0</v>
      </c>
      <c r="P1515" s="392">
        <f>SUM('2. NCCF CAD'!P1515,'3. NCCF USD'!P1515,'4. NCCF EUR'!P1515,'5. NCCF GBP'!P1515,'6. NCCF Autres (inclus)'!P1515)</f>
        <v>0</v>
      </c>
      <c r="Q1515" s="392">
        <f>SUM('2. NCCF CAD'!Q1515,'3. NCCF USD'!Q1515,'4. NCCF EUR'!Q1515,'5. NCCF GBP'!Q1515,'6. NCCF Autres (inclus)'!Q1515)</f>
        <v>0</v>
      </c>
      <c r="R1515" s="392">
        <f>SUM('2. NCCF CAD'!R1515,'3. NCCF USD'!R1515,'4. NCCF EUR'!R1515,'5. NCCF GBP'!R1515,'6. NCCF Autres (inclus)'!R1515)</f>
        <v>0</v>
      </c>
      <c r="S1515" s="392">
        <f>SUM('2. NCCF CAD'!S1515,'3. NCCF USD'!S1515,'4. NCCF EUR'!S1515,'5. NCCF GBP'!S1515,'6. NCCF Autres (inclus)'!S1515)</f>
        <v>0</v>
      </c>
      <c r="T1515" s="388">
        <f>SUM('2. NCCF CAD'!T1515,'3. NCCF USD'!T1515,'4. NCCF EUR'!T1515,'5. NCCF GBP'!T1515,'6. NCCF Autres (inclus)'!T1515)</f>
        <v>0</v>
      </c>
      <c r="U1515" s="392">
        <f>SUM('2. NCCF CAD'!U1515,'3. NCCF USD'!U1515,'4. NCCF EUR'!U1515,'5. NCCF GBP'!U1515,'6. NCCF Autres (inclus)'!U1515)</f>
        <v>0</v>
      </c>
      <c r="V1515" s="393">
        <f>SUM('2. NCCF CAD'!V1515,'3. NCCF USD'!V1515,'4. NCCF EUR'!V1515,'5. NCCF GBP'!V1515,'6. NCCF Autres (inclus)'!V1515)</f>
        <v>0</v>
      </c>
      <c r="W1515" s="37">
        <f>SUM('2. NCCF CAD'!W1515,'3. NCCF USD'!W1515,'4. NCCF EUR'!W1515,'5. NCCF GBP'!W1515,'6. NCCF Autres (inclus)'!W1515)</f>
        <v>0</v>
      </c>
      <c r="Y1515"/>
    </row>
    <row r="1516" spans="1:25" outlineLevel="1" x14ac:dyDescent="0.25">
      <c r="A1516" s="212"/>
      <c r="B1516" s="465"/>
      <c r="C1516" s="272"/>
      <c r="D1516" s="272"/>
      <c r="E1516" s="273"/>
      <c r="F1516" s="274" t="s">
        <v>25</v>
      </c>
      <c r="G1516" s="394">
        <f>SUM('2. NCCF CAD'!G1516,'3. NCCF USD'!G1516,'4. NCCF EUR'!G1516,'5. NCCF GBP'!G1516,'6. NCCF Autres (inclus)'!G1516)</f>
        <v>0</v>
      </c>
      <c r="H1516" s="421">
        <f>SUM('2. NCCF CAD'!H1516,'3. NCCF USD'!H1516,'4. NCCF EUR'!H1516,'5. NCCF GBP'!H1516,'6. NCCF Autres (inclus)'!H1516)</f>
        <v>0</v>
      </c>
      <c r="I1516" s="389">
        <f>SUM('2. NCCF CAD'!I1516,'3. NCCF USD'!I1516,'4. NCCF EUR'!I1516,'5. NCCF GBP'!I1516,'6. NCCF Autres (inclus)'!I1516)</f>
        <v>0</v>
      </c>
      <c r="J1516" s="389">
        <f>SUM('2. NCCF CAD'!J1516,'3. NCCF USD'!J1516,'4. NCCF EUR'!J1516,'5. NCCF GBP'!J1516,'6. NCCF Autres (inclus)'!J1516)</f>
        <v>0</v>
      </c>
      <c r="K1516" s="436">
        <f>SUM('2. NCCF CAD'!K1516,'3. NCCF USD'!K1516,'4. NCCF EUR'!K1516,'5. NCCF GBP'!K1516,'6. NCCF Autres (inclus)'!K1516)</f>
        <v>0</v>
      </c>
      <c r="L1516" s="391">
        <f>SUM('2. NCCF CAD'!L1516,'3. NCCF USD'!L1516,'4. NCCF EUR'!L1516,'5. NCCF GBP'!L1516,'6. NCCF Autres (inclus)'!L1516)</f>
        <v>0</v>
      </c>
      <c r="M1516" s="396">
        <f>SUM('2. NCCF CAD'!M1516,'3. NCCF USD'!M1516,'4. NCCF EUR'!M1516,'5. NCCF GBP'!M1516,'6. NCCF Autres (inclus)'!M1516)</f>
        <v>0</v>
      </c>
      <c r="N1516" s="392">
        <f>SUM('2. NCCF CAD'!N1516,'3. NCCF USD'!N1516,'4. NCCF EUR'!N1516,'5. NCCF GBP'!N1516,'6. NCCF Autres (inclus)'!N1516)</f>
        <v>0</v>
      </c>
      <c r="O1516" s="392">
        <f>SUM('2. NCCF CAD'!O1516,'3. NCCF USD'!O1516,'4. NCCF EUR'!O1516,'5. NCCF GBP'!O1516,'6. NCCF Autres (inclus)'!O1516)</f>
        <v>0</v>
      </c>
      <c r="P1516" s="392">
        <f>SUM('2. NCCF CAD'!P1516,'3. NCCF USD'!P1516,'4. NCCF EUR'!P1516,'5. NCCF GBP'!P1516,'6. NCCF Autres (inclus)'!P1516)</f>
        <v>0</v>
      </c>
      <c r="Q1516" s="392">
        <f>SUM('2. NCCF CAD'!Q1516,'3. NCCF USD'!Q1516,'4. NCCF EUR'!Q1516,'5. NCCF GBP'!Q1516,'6. NCCF Autres (inclus)'!Q1516)</f>
        <v>0</v>
      </c>
      <c r="R1516" s="392">
        <f>SUM('2. NCCF CAD'!R1516,'3. NCCF USD'!R1516,'4. NCCF EUR'!R1516,'5. NCCF GBP'!R1516,'6. NCCF Autres (inclus)'!R1516)</f>
        <v>0</v>
      </c>
      <c r="S1516" s="392">
        <f>SUM('2. NCCF CAD'!S1516,'3. NCCF USD'!S1516,'4. NCCF EUR'!S1516,'5. NCCF GBP'!S1516,'6. NCCF Autres (inclus)'!S1516)</f>
        <v>0</v>
      </c>
      <c r="T1516" s="388">
        <f>SUM('2. NCCF CAD'!T1516,'3. NCCF USD'!T1516,'4. NCCF EUR'!T1516,'5. NCCF GBP'!T1516,'6. NCCF Autres (inclus)'!T1516)</f>
        <v>0</v>
      </c>
      <c r="U1516" s="392">
        <f>SUM('2. NCCF CAD'!U1516,'3. NCCF USD'!U1516,'4. NCCF EUR'!U1516,'5. NCCF GBP'!U1516,'6. NCCF Autres (inclus)'!U1516)</f>
        <v>0</v>
      </c>
      <c r="V1516" s="393">
        <f>SUM('2. NCCF CAD'!V1516,'3. NCCF USD'!V1516,'4. NCCF EUR'!V1516,'5. NCCF GBP'!V1516,'6. NCCF Autres (inclus)'!V1516)</f>
        <v>0</v>
      </c>
      <c r="W1516" s="37">
        <f>SUM('2. NCCF CAD'!W1516,'3. NCCF USD'!W1516,'4. NCCF EUR'!W1516,'5. NCCF GBP'!W1516,'6. NCCF Autres (inclus)'!W1516)</f>
        <v>0</v>
      </c>
      <c r="Y1516"/>
    </row>
    <row r="1517" spans="1:25" x14ac:dyDescent="0.25">
      <c r="A1517" s="212"/>
      <c r="B1517" s="465"/>
      <c r="C1517" s="272"/>
      <c r="D1517" s="272"/>
      <c r="E1517" s="273" t="s">
        <v>26</v>
      </c>
      <c r="F1517" s="273"/>
      <c r="G1517" s="367">
        <f t="shared" ref="G1517:W1517" si="320">SUBTOTAL(9,G1518:G1521)</f>
        <v>0</v>
      </c>
      <c r="H1517" s="368">
        <f t="shared" si="320"/>
        <v>0</v>
      </c>
      <c r="I1517" s="369">
        <f t="shared" si="320"/>
        <v>0</v>
      </c>
      <c r="J1517" s="369">
        <f t="shared" si="320"/>
        <v>0</v>
      </c>
      <c r="K1517" s="370">
        <f t="shared" si="320"/>
        <v>0</v>
      </c>
      <c r="L1517" s="364">
        <f t="shared" si="320"/>
        <v>0</v>
      </c>
      <c r="M1517" s="364">
        <f t="shared" si="320"/>
        <v>0</v>
      </c>
      <c r="N1517" s="364">
        <f t="shared" si="320"/>
        <v>0</v>
      </c>
      <c r="O1517" s="364">
        <f t="shared" si="320"/>
        <v>0</v>
      </c>
      <c r="P1517" s="364">
        <f t="shared" si="320"/>
        <v>0</v>
      </c>
      <c r="Q1517" s="364">
        <f t="shared" si="320"/>
        <v>0</v>
      </c>
      <c r="R1517" s="364">
        <f t="shared" si="320"/>
        <v>0</v>
      </c>
      <c r="S1517" s="364">
        <f t="shared" si="320"/>
        <v>0</v>
      </c>
      <c r="T1517" s="364">
        <f t="shared" si="320"/>
        <v>0</v>
      </c>
      <c r="U1517" s="364">
        <f t="shared" si="320"/>
        <v>0</v>
      </c>
      <c r="V1517" s="364">
        <f t="shared" si="320"/>
        <v>0</v>
      </c>
      <c r="W1517" s="366">
        <f t="shared" si="320"/>
        <v>0</v>
      </c>
      <c r="Y1517"/>
    </row>
    <row r="1518" spans="1:25" outlineLevel="1" x14ac:dyDescent="0.25">
      <c r="A1518" s="212"/>
      <c r="B1518" s="465"/>
      <c r="C1518" s="272"/>
      <c r="D1518" s="272"/>
      <c r="E1518" s="273"/>
      <c r="F1518" s="274" t="s">
        <v>27</v>
      </c>
      <c r="G1518" s="394">
        <f>SUM('2. NCCF CAD'!G1518,'3. NCCF USD'!G1518,'4. NCCF EUR'!G1518,'5. NCCF GBP'!G1518,'6. NCCF Autres (inclus)'!G1518)</f>
        <v>0</v>
      </c>
      <c r="H1518" s="421">
        <f>SUM('2. NCCF CAD'!H1518,'3. NCCF USD'!H1518,'4. NCCF EUR'!H1518,'5. NCCF GBP'!H1518,'6. NCCF Autres (inclus)'!H1518)</f>
        <v>0</v>
      </c>
      <c r="I1518" s="389">
        <f>SUM('2. NCCF CAD'!I1518,'3. NCCF USD'!I1518,'4. NCCF EUR'!I1518,'5. NCCF GBP'!I1518,'6. NCCF Autres (inclus)'!I1518)</f>
        <v>0</v>
      </c>
      <c r="J1518" s="389">
        <f>SUM('2. NCCF CAD'!J1518,'3. NCCF USD'!J1518,'4. NCCF EUR'!J1518,'5. NCCF GBP'!J1518,'6. NCCF Autres (inclus)'!J1518)</f>
        <v>0</v>
      </c>
      <c r="K1518" s="436">
        <f>SUM('2. NCCF CAD'!K1518,'3. NCCF USD'!K1518,'4. NCCF EUR'!K1518,'5. NCCF GBP'!K1518,'6. NCCF Autres (inclus)'!K1518)</f>
        <v>0</v>
      </c>
      <c r="L1518" s="391">
        <f>SUM('2. NCCF CAD'!L1518,'3. NCCF USD'!L1518,'4. NCCF EUR'!L1518,'5. NCCF GBP'!L1518,'6. NCCF Autres (inclus)'!L1518)</f>
        <v>0</v>
      </c>
      <c r="M1518" s="396">
        <f>SUM('2. NCCF CAD'!M1518,'3. NCCF USD'!M1518,'4. NCCF EUR'!M1518,'5. NCCF GBP'!M1518,'6. NCCF Autres (inclus)'!M1518)</f>
        <v>0</v>
      </c>
      <c r="N1518" s="392">
        <f>SUM('2. NCCF CAD'!N1518,'3. NCCF USD'!N1518,'4. NCCF EUR'!N1518,'5. NCCF GBP'!N1518,'6. NCCF Autres (inclus)'!N1518)</f>
        <v>0</v>
      </c>
      <c r="O1518" s="392">
        <f>SUM('2. NCCF CAD'!O1518,'3. NCCF USD'!O1518,'4. NCCF EUR'!O1518,'5. NCCF GBP'!O1518,'6. NCCF Autres (inclus)'!O1518)</f>
        <v>0</v>
      </c>
      <c r="P1518" s="392">
        <f>SUM('2. NCCF CAD'!P1518,'3. NCCF USD'!P1518,'4. NCCF EUR'!P1518,'5. NCCF GBP'!P1518,'6. NCCF Autres (inclus)'!P1518)</f>
        <v>0</v>
      </c>
      <c r="Q1518" s="392">
        <f>SUM('2. NCCF CAD'!Q1518,'3. NCCF USD'!Q1518,'4. NCCF EUR'!Q1518,'5. NCCF GBP'!Q1518,'6. NCCF Autres (inclus)'!Q1518)</f>
        <v>0</v>
      </c>
      <c r="R1518" s="392">
        <f>SUM('2. NCCF CAD'!R1518,'3. NCCF USD'!R1518,'4. NCCF EUR'!R1518,'5. NCCF GBP'!R1518,'6. NCCF Autres (inclus)'!R1518)</f>
        <v>0</v>
      </c>
      <c r="S1518" s="392">
        <f>SUM('2. NCCF CAD'!S1518,'3. NCCF USD'!S1518,'4. NCCF EUR'!S1518,'5. NCCF GBP'!S1518,'6. NCCF Autres (inclus)'!S1518)</f>
        <v>0</v>
      </c>
      <c r="T1518" s="388">
        <f>SUM('2. NCCF CAD'!T1518,'3. NCCF USD'!T1518,'4. NCCF EUR'!T1518,'5. NCCF GBP'!T1518,'6. NCCF Autres (inclus)'!T1518)</f>
        <v>0</v>
      </c>
      <c r="U1518" s="392">
        <f>SUM('2. NCCF CAD'!U1518,'3. NCCF USD'!U1518,'4. NCCF EUR'!U1518,'5. NCCF GBP'!U1518,'6. NCCF Autres (inclus)'!U1518)</f>
        <v>0</v>
      </c>
      <c r="V1518" s="393">
        <f>SUM('2. NCCF CAD'!V1518,'3. NCCF USD'!V1518,'4. NCCF EUR'!V1518,'5. NCCF GBP'!V1518,'6. NCCF Autres (inclus)'!V1518)</f>
        <v>0</v>
      </c>
      <c r="W1518" s="37">
        <f>SUM('2. NCCF CAD'!W1518,'3. NCCF USD'!W1518,'4. NCCF EUR'!W1518,'5. NCCF GBP'!W1518,'6. NCCF Autres (inclus)'!W1518)</f>
        <v>0</v>
      </c>
      <c r="Y1518"/>
    </row>
    <row r="1519" spans="1:25" outlineLevel="1" x14ac:dyDescent="0.25">
      <c r="A1519" s="212"/>
      <c r="B1519" s="465"/>
      <c r="C1519" s="272"/>
      <c r="D1519" s="272"/>
      <c r="E1519" s="273"/>
      <c r="F1519" s="274" t="s">
        <v>28</v>
      </c>
      <c r="G1519" s="394">
        <f>SUM('2. NCCF CAD'!G1519,'3. NCCF USD'!G1519,'4. NCCF EUR'!G1519,'5. NCCF GBP'!G1519,'6. NCCF Autres (inclus)'!G1519)</f>
        <v>0</v>
      </c>
      <c r="H1519" s="421">
        <f>SUM('2. NCCF CAD'!H1519,'3. NCCF USD'!H1519,'4. NCCF EUR'!H1519,'5. NCCF GBP'!H1519,'6. NCCF Autres (inclus)'!H1519)</f>
        <v>0</v>
      </c>
      <c r="I1519" s="389">
        <f>SUM('2. NCCF CAD'!I1519,'3. NCCF USD'!I1519,'4. NCCF EUR'!I1519,'5. NCCF GBP'!I1519,'6. NCCF Autres (inclus)'!I1519)</f>
        <v>0</v>
      </c>
      <c r="J1519" s="389">
        <f>SUM('2. NCCF CAD'!J1519,'3. NCCF USD'!J1519,'4. NCCF EUR'!J1519,'5. NCCF GBP'!J1519,'6. NCCF Autres (inclus)'!J1519)</f>
        <v>0</v>
      </c>
      <c r="K1519" s="436">
        <f>SUM('2. NCCF CAD'!K1519,'3. NCCF USD'!K1519,'4. NCCF EUR'!K1519,'5. NCCF GBP'!K1519,'6. NCCF Autres (inclus)'!K1519)</f>
        <v>0</v>
      </c>
      <c r="L1519" s="391">
        <f>SUM('2. NCCF CAD'!L1519,'3. NCCF USD'!L1519,'4. NCCF EUR'!L1519,'5. NCCF GBP'!L1519,'6. NCCF Autres (inclus)'!L1519)</f>
        <v>0</v>
      </c>
      <c r="M1519" s="396">
        <f>SUM('2. NCCF CAD'!M1519,'3. NCCF USD'!M1519,'4. NCCF EUR'!M1519,'5. NCCF GBP'!M1519,'6. NCCF Autres (inclus)'!M1519)</f>
        <v>0</v>
      </c>
      <c r="N1519" s="392">
        <f>SUM('2. NCCF CAD'!N1519,'3. NCCF USD'!N1519,'4. NCCF EUR'!N1519,'5. NCCF GBP'!N1519,'6. NCCF Autres (inclus)'!N1519)</f>
        <v>0</v>
      </c>
      <c r="O1519" s="392">
        <f>SUM('2. NCCF CAD'!O1519,'3. NCCF USD'!O1519,'4. NCCF EUR'!O1519,'5. NCCF GBP'!O1519,'6. NCCF Autres (inclus)'!O1519)</f>
        <v>0</v>
      </c>
      <c r="P1519" s="392">
        <f>SUM('2. NCCF CAD'!P1519,'3. NCCF USD'!P1519,'4. NCCF EUR'!P1519,'5. NCCF GBP'!P1519,'6. NCCF Autres (inclus)'!P1519)</f>
        <v>0</v>
      </c>
      <c r="Q1519" s="392">
        <f>SUM('2. NCCF CAD'!Q1519,'3. NCCF USD'!Q1519,'4. NCCF EUR'!Q1519,'5. NCCF GBP'!Q1519,'6. NCCF Autres (inclus)'!Q1519)</f>
        <v>0</v>
      </c>
      <c r="R1519" s="392">
        <f>SUM('2. NCCF CAD'!R1519,'3. NCCF USD'!R1519,'4. NCCF EUR'!R1519,'5. NCCF GBP'!R1519,'6. NCCF Autres (inclus)'!R1519)</f>
        <v>0</v>
      </c>
      <c r="S1519" s="392">
        <f>SUM('2. NCCF CAD'!S1519,'3. NCCF USD'!S1519,'4. NCCF EUR'!S1519,'5. NCCF GBP'!S1519,'6. NCCF Autres (inclus)'!S1519)</f>
        <v>0</v>
      </c>
      <c r="T1519" s="388">
        <f>SUM('2. NCCF CAD'!T1519,'3. NCCF USD'!T1519,'4. NCCF EUR'!T1519,'5. NCCF GBP'!T1519,'6. NCCF Autres (inclus)'!T1519)</f>
        <v>0</v>
      </c>
      <c r="U1519" s="392">
        <f>SUM('2. NCCF CAD'!U1519,'3. NCCF USD'!U1519,'4. NCCF EUR'!U1519,'5. NCCF GBP'!U1519,'6. NCCF Autres (inclus)'!U1519)</f>
        <v>0</v>
      </c>
      <c r="V1519" s="393">
        <f>SUM('2. NCCF CAD'!V1519,'3. NCCF USD'!V1519,'4. NCCF EUR'!V1519,'5. NCCF GBP'!V1519,'6. NCCF Autres (inclus)'!V1519)</f>
        <v>0</v>
      </c>
      <c r="W1519" s="37">
        <f>SUM('2. NCCF CAD'!W1519,'3. NCCF USD'!W1519,'4. NCCF EUR'!W1519,'5. NCCF GBP'!W1519,'6. NCCF Autres (inclus)'!W1519)</f>
        <v>0</v>
      </c>
      <c r="Y1519"/>
    </row>
    <row r="1520" spans="1:25" outlineLevel="1" x14ac:dyDescent="0.25">
      <c r="A1520" s="212"/>
      <c r="B1520" s="465"/>
      <c r="C1520" s="272"/>
      <c r="D1520" s="272"/>
      <c r="E1520" s="273"/>
      <c r="F1520" s="274" t="s">
        <v>29</v>
      </c>
      <c r="G1520" s="394">
        <f>SUM('2. NCCF CAD'!G1520,'3. NCCF USD'!G1520,'4. NCCF EUR'!G1520,'5. NCCF GBP'!G1520,'6. NCCF Autres (inclus)'!G1520)</f>
        <v>0</v>
      </c>
      <c r="H1520" s="421">
        <f>SUM('2. NCCF CAD'!H1520,'3. NCCF USD'!H1520,'4. NCCF EUR'!H1520,'5. NCCF GBP'!H1520,'6. NCCF Autres (inclus)'!H1520)</f>
        <v>0</v>
      </c>
      <c r="I1520" s="389">
        <f>SUM('2. NCCF CAD'!I1520,'3. NCCF USD'!I1520,'4. NCCF EUR'!I1520,'5. NCCF GBP'!I1520,'6. NCCF Autres (inclus)'!I1520)</f>
        <v>0</v>
      </c>
      <c r="J1520" s="389">
        <f>SUM('2. NCCF CAD'!J1520,'3. NCCF USD'!J1520,'4. NCCF EUR'!J1520,'5. NCCF GBP'!J1520,'6. NCCF Autres (inclus)'!J1520)</f>
        <v>0</v>
      </c>
      <c r="K1520" s="436">
        <f>SUM('2. NCCF CAD'!K1520,'3. NCCF USD'!K1520,'4. NCCF EUR'!K1520,'5. NCCF GBP'!K1520,'6. NCCF Autres (inclus)'!K1520)</f>
        <v>0</v>
      </c>
      <c r="L1520" s="391">
        <f>SUM('2. NCCF CAD'!L1520,'3. NCCF USD'!L1520,'4. NCCF EUR'!L1520,'5. NCCF GBP'!L1520,'6. NCCF Autres (inclus)'!L1520)</f>
        <v>0</v>
      </c>
      <c r="M1520" s="396">
        <f>SUM('2. NCCF CAD'!M1520,'3. NCCF USD'!M1520,'4. NCCF EUR'!M1520,'5. NCCF GBP'!M1520,'6. NCCF Autres (inclus)'!M1520)</f>
        <v>0</v>
      </c>
      <c r="N1520" s="392">
        <f>SUM('2. NCCF CAD'!N1520,'3. NCCF USD'!N1520,'4. NCCF EUR'!N1520,'5. NCCF GBP'!N1520,'6. NCCF Autres (inclus)'!N1520)</f>
        <v>0</v>
      </c>
      <c r="O1520" s="392">
        <f>SUM('2. NCCF CAD'!O1520,'3. NCCF USD'!O1520,'4. NCCF EUR'!O1520,'5. NCCF GBP'!O1520,'6. NCCF Autres (inclus)'!O1520)</f>
        <v>0</v>
      </c>
      <c r="P1520" s="392">
        <f>SUM('2. NCCF CAD'!P1520,'3. NCCF USD'!P1520,'4. NCCF EUR'!P1520,'5. NCCF GBP'!P1520,'6. NCCF Autres (inclus)'!P1520)</f>
        <v>0</v>
      </c>
      <c r="Q1520" s="392">
        <f>SUM('2. NCCF CAD'!Q1520,'3. NCCF USD'!Q1520,'4. NCCF EUR'!Q1520,'5. NCCF GBP'!Q1520,'6. NCCF Autres (inclus)'!Q1520)</f>
        <v>0</v>
      </c>
      <c r="R1520" s="392">
        <f>SUM('2. NCCF CAD'!R1520,'3. NCCF USD'!R1520,'4. NCCF EUR'!R1520,'5. NCCF GBP'!R1520,'6. NCCF Autres (inclus)'!R1520)</f>
        <v>0</v>
      </c>
      <c r="S1520" s="392">
        <f>SUM('2. NCCF CAD'!S1520,'3. NCCF USD'!S1520,'4. NCCF EUR'!S1520,'5. NCCF GBP'!S1520,'6. NCCF Autres (inclus)'!S1520)</f>
        <v>0</v>
      </c>
      <c r="T1520" s="388">
        <f>SUM('2. NCCF CAD'!T1520,'3. NCCF USD'!T1520,'4. NCCF EUR'!T1520,'5. NCCF GBP'!T1520,'6. NCCF Autres (inclus)'!T1520)</f>
        <v>0</v>
      </c>
      <c r="U1520" s="392">
        <f>SUM('2. NCCF CAD'!U1520,'3. NCCF USD'!U1520,'4. NCCF EUR'!U1520,'5. NCCF GBP'!U1520,'6. NCCF Autres (inclus)'!U1520)</f>
        <v>0</v>
      </c>
      <c r="V1520" s="393">
        <f>SUM('2. NCCF CAD'!V1520,'3. NCCF USD'!V1520,'4. NCCF EUR'!V1520,'5. NCCF GBP'!V1520,'6. NCCF Autres (inclus)'!V1520)</f>
        <v>0</v>
      </c>
      <c r="W1520" s="37">
        <f>SUM('2. NCCF CAD'!W1520,'3. NCCF USD'!W1520,'4. NCCF EUR'!W1520,'5. NCCF GBP'!W1520,'6. NCCF Autres (inclus)'!W1520)</f>
        <v>0</v>
      </c>
      <c r="Y1520"/>
    </row>
    <row r="1521" spans="1:25" outlineLevel="1" x14ac:dyDescent="0.25">
      <c r="A1521" s="212"/>
      <c r="B1521" s="465"/>
      <c r="C1521" s="272"/>
      <c r="D1521" s="272"/>
      <c r="E1521" s="273"/>
      <c r="F1521" s="274" t="s">
        <v>30</v>
      </c>
      <c r="G1521" s="394">
        <f>SUM('2. NCCF CAD'!G1521,'3. NCCF USD'!G1521,'4. NCCF EUR'!G1521,'5. NCCF GBP'!G1521,'6. NCCF Autres (inclus)'!G1521)</f>
        <v>0</v>
      </c>
      <c r="H1521" s="421">
        <f>SUM('2. NCCF CAD'!H1521,'3. NCCF USD'!H1521,'4. NCCF EUR'!H1521,'5. NCCF GBP'!H1521,'6. NCCF Autres (inclus)'!H1521)</f>
        <v>0</v>
      </c>
      <c r="I1521" s="389">
        <f>SUM('2. NCCF CAD'!I1521,'3. NCCF USD'!I1521,'4. NCCF EUR'!I1521,'5. NCCF GBP'!I1521,'6. NCCF Autres (inclus)'!I1521)</f>
        <v>0</v>
      </c>
      <c r="J1521" s="389">
        <f>SUM('2. NCCF CAD'!J1521,'3. NCCF USD'!J1521,'4. NCCF EUR'!J1521,'5. NCCF GBP'!J1521,'6. NCCF Autres (inclus)'!J1521)</f>
        <v>0</v>
      </c>
      <c r="K1521" s="436">
        <f>SUM('2. NCCF CAD'!K1521,'3. NCCF USD'!K1521,'4. NCCF EUR'!K1521,'5. NCCF GBP'!K1521,'6. NCCF Autres (inclus)'!K1521)</f>
        <v>0</v>
      </c>
      <c r="L1521" s="391">
        <f>SUM('2. NCCF CAD'!L1521,'3. NCCF USD'!L1521,'4. NCCF EUR'!L1521,'5. NCCF GBP'!L1521,'6. NCCF Autres (inclus)'!L1521)</f>
        <v>0</v>
      </c>
      <c r="M1521" s="396">
        <f>SUM('2. NCCF CAD'!M1521,'3. NCCF USD'!M1521,'4. NCCF EUR'!M1521,'5. NCCF GBP'!M1521,'6. NCCF Autres (inclus)'!M1521)</f>
        <v>0</v>
      </c>
      <c r="N1521" s="392">
        <f>SUM('2. NCCF CAD'!N1521,'3. NCCF USD'!N1521,'4. NCCF EUR'!N1521,'5. NCCF GBP'!N1521,'6. NCCF Autres (inclus)'!N1521)</f>
        <v>0</v>
      </c>
      <c r="O1521" s="392">
        <f>SUM('2. NCCF CAD'!O1521,'3. NCCF USD'!O1521,'4. NCCF EUR'!O1521,'5. NCCF GBP'!O1521,'6. NCCF Autres (inclus)'!O1521)</f>
        <v>0</v>
      </c>
      <c r="P1521" s="392">
        <f>SUM('2. NCCF CAD'!P1521,'3. NCCF USD'!P1521,'4. NCCF EUR'!P1521,'5. NCCF GBP'!P1521,'6. NCCF Autres (inclus)'!P1521)</f>
        <v>0</v>
      </c>
      <c r="Q1521" s="392">
        <f>SUM('2. NCCF CAD'!Q1521,'3. NCCF USD'!Q1521,'4. NCCF EUR'!Q1521,'5. NCCF GBP'!Q1521,'6. NCCF Autres (inclus)'!Q1521)</f>
        <v>0</v>
      </c>
      <c r="R1521" s="392">
        <f>SUM('2. NCCF CAD'!R1521,'3. NCCF USD'!R1521,'4. NCCF EUR'!R1521,'5. NCCF GBP'!R1521,'6. NCCF Autres (inclus)'!R1521)</f>
        <v>0</v>
      </c>
      <c r="S1521" s="392">
        <f>SUM('2. NCCF CAD'!S1521,'3. NCCF USD'!S1521,'4. NCCF EUR'!S1521,'5. NCCF GBP'!S1521,'6. NCCF Autres (inclus)'!S1521)</f>
        <v>0</v>
      </c>
      <c r="T1521" s="388">
        <f>SUM('2. NCCF CAD'!T1521,'3. NCCF USD'!T1521,'4. NCCF EUR'!T1521,'5. NCCF GBP'!T1521,'6. NCCF Autres (inclus)'!T1521)</f>
        <v>0</v>
      </c>
      <c r="U1521" s="392">
        <f>SUM('2. NCCF CAD'!U1521,'3. NCCF USD'!U1521,'4. NCCF EUR'!U1521,'5. NCCF GBP'!U1521,'6. NCCF Autres (inclus)'!U1521)</f>
        <v>0</v>
      </c>
      <c r="V1521" s="393">
        <f>SUM('2. NCCF CAD'!V1521,'3. NCCF USD'!V1521,'4. NCCF EUR'!V1521,'5. NCCF GBP'!V1521,'6. NCCF Autres (inclus)'!V1521)</f>
        <v>0</v>
      </c>
      <c r="W1521" s="37">
        <f>SUM('2. NCCF CAD'!W1521,'3. NCCF USD'!W1521,'4. NCCF EUR'!W1521,'5. NCCF GBP'!W1521,'6. NCCF Autres (inclus)'!W1521)</f>
        <v>0</v>
      </c>
      <c r="Y1521"/>
    </row>
    <row r="1522" spans="1:25" x14ac:dyDescent="0.25">
      <c r="A1522" s="212"/>
      <c r="B1522" s="465"/>
      <c r="C1522" s="272"/>
      <c r="D1522" s="272"/>
      <c r="E1522" s="273" t="s">
        <v>31</v>
      </c>
      <c r="F1522" s="273"/>
      <c r="G1522" s="367">
        <f t="shared" ref="G1522:W1522" si="321">SUBTOTAL(9,G1523:G1526)</f>
        <v>0</v>
      </c>
      <c r="H1522" s="368">
        <f t="shared" si="321"/>
        <v>0</v>
      </c>
      <c r="I1522" s="369">
        <f t="shared" si="321"/>
        <v>0</v>
      </c>
      <c r="J1522" s="369">
        <f t="shared" si="321"/>
        <v>0</v>
      </c>
      <c r="K1522" s="370">
        <f t="shared" si="321"/>
        <v>0</v>
      </c>
      <c r="L1522" s="364">
        <f t="shared" si="321"/>
        <v>0</v>
      </c>
      <c r="M1522" s="364">
        <f t="shared" si="321"/>
        <v>0</v>
      </c>
      <c r="N1522" s="364">
        <f t="shared" si="321"/>
        <v>0</v>
      </c>
      <c r="O1522" s="364">
        <f t="shared" si="321"/>
        <v>0</v>
      </c>
      <c r="P1522" s="364">
        <f t="shared" si="321"/>
        <v>0</v>
      </c>
      <c r="Q1522" s="364">
        <f t="shared" si="321"/>
        <v>0</v>
      </c>
      <c r="R1522" s="364">
        <f t="shared" si="321"/>
        <v>0</v>
      </c>
      <c r="S1522" s="364">
        <f t="shared" si="321"/>
        <v>0</v>
      </c>
      <c r="T1522" s="364">
        <f t="shared" si="321"/>
        <v>0</v>
      </c>
      <c r="U1522" s="364">
        <f t="shared" si="321"/>
        <v>0</v>
      </c>
      <c r="V1522" s="364">
        <f t="shared" si="321"/>
        <v>0</v>
      </c>
      <c r="W1522" s="366">
        <f t="shared" si="321"/>
        <v>0</v>
      </c>
      <c r="Y1522"/>
    </row>
    <row r="1523" spans="1:25" outlineLevel="1" x14ac:dyDescent="0.25">
      <c r="A1523" s="212"/>
      <c r="B1523" s="465"/>
      <c r="C1523" s="272"/>
      <c r="D1523" s="272"/>
      <c r="E1523" s="273"/>
      <c r="F1523" s="274" t="s">
        <v>32</v>
      </c>
      <c r="G1523" s="394">
        <f>SUM('2. NCCF CAD'!G1523,'3. NCCF USD'!G1523,'4. NCCF EUR'!G1523,'5. NCCF GBP'!G1523,'6. NCCF Autres (inclus)'!G1523)</f>
        <v>0</v>
      </c>
      <c r="H1523" s="421">
        <f>SUM('2. NCCF CAD'!H1523,'3. NCCF USD'!H1523,'4. NCCF EUR'!H1523,'5. NCCF GBP'!H1523,'6. NCCF Autres (inclus)'!H1523)</f>
        <v>0</v>
      </c>
      <c r="I1523" s="389">
        <f>SUM('2. NCCF CAD'!I1523,'3. NCCF USD'!I1523,'4. NCCF EUR'!I1523,'5. NCCF GBP'!I1523,'6. NCCF Autres (inclus)'!I1523)</f>
        <v>0</v>
      </c>
      <c r="J1523" s="389">
        <f>SUM('2. NCCF CAD'!J1523,'3. NCCF USD'!J1523,'4. NCCF EUR'!J1523,'5. NCCF GBP'!J1523,'6. NCCF Autres (inclus)'!J1523)</f>
        <v>0</v>
      </c>
      <c r="K1523" s="436">
        <f>SUM('2. NCCF CAD'!K1523,'3. NCCF USD'!K1523,'4. NCCF EUR'!K1523,'5. NCCF GBP'!K1523,'6. NCCF Autres (inclus)'!K1523)</f>
        <v>0</v>
      </c>
      <c r="L1523" s="391">
        <f>SUM('2. NCCF CAD'!L1523,'3. NCCF USD'!L1523,'4. NCCF EUR'!L1523,'5. NCCF GBP'!L1523,'6. NCCF Autres (inclus)'!L1523)</f>
        <v>0</v>
      </c>
      <c r="M1523" s="396">
        <f>SUM('2. NCCF CAD'!M1523,'3. NCCF USD'!M1523,'4. NCCF EUR'!M1523,'5. NCCF GBP'!M1523,'6. NCCF Autres (inclus)'!M1523)</f>
        <v>0</v>
      </c>
      <c r="N1523" s="392">
        <f>SUM('2. NCCF CAD'!N1523,'3. NCCF USD'!N1523,'4. NCCF EUR'!N1523,'5. NCCF GBP'!N1523,'6. NCCF Autres (inclus)'!N1523)</f>
        <v>0</v>
      </c>
      <c r="O1523" s="392">
        <f>SUM('2. NCCF CAD'!O1523,'3. NCCF USD'!O1523,'4. NCCF EUR'!O1523,'5. NCCF GBP'!O1523,'6. NCCF Autres (inclus)'!O1523)</f>
        <v>0</v>
      </c>
      <c r="P1523" s="392">
        <f>SUM('2. NCCF CAD'!P1523,'3. NCCF USD'!P1523,'4. NCCF EUR'!P1523,'5. NCCF GBP'!P1523,'6. NCCF Autres (inclus)'!P1523)</f>
        <v>0</v>
      </c>
      <c r="Q1523" s="392">
        <f>SUM('2. NCCF CAD'!Q1523,'3. NCCF USD'!Q1523,'4. NCCF EUR'!Q1523,'5. NCCF GBP'!Q1523,'6. NCCF Autres (inclus)'!Q1523)</f>
        <v>0</v>
      </c>
      <c r="R1523" s="392">
        <f>SUM('2. NCCF CAD'!R1523,'3. NCCF USD'!R1523,'4. NCCF EUR'!R1523,'5. NCCF GBP'!R1523,'6. NCCF Autres (inclus)'!R1523)</f>
        <v>0</v>
      </c>
      <c r="S1523" s="392">
        <f>SUM('2. NCCF CAD'!S1523,'3. NCCF USD'!S1523,'4. NCCF EUR'!S1523,'5. NCCF GBP'!S1523,'6. NCCF Autres (inclus)'!S1523)</f>
        <v>0</v>
      </c>
      <c r="T1523" s="388">
        <f>SUM('2. NCCF CAD'!T1523,'3. NCCF USD'!T1523,'4. NCCF EUR'!T1523,'5. NCCF GBP'!T1523,'6. NCCF Autres (inclus)'!T1523)</f>
        <v>0</v>
      </c>
      <c r="U1523" s="392">
        <f>SUM('2. NCCF CAD'!U1523,'3. NCCF USD'!U1523,'4. NCCF EUR'!U1523,'5. NCCF GBP'!U1523,'6. NCCF Autres (inclus)'!U1523)</f>
        <v>0</v>
      </c>
      <c r="V1523" s="393">
        <f>SUM('2. NCCF CAD'!V1523,'3. NCCF USD'!V1523,'4. NCCF EUR'!V1523,'5. NCCF GBP'!V1523,'6. NCCF Autres (inclus)'!V1523)</f>
        <v>0</v>
      </c>
      <c r="W1523" s="37">
        <f>SUM('2. NCCF CAD'!W1523,'3. NCCF USD'!W1523,'4. NCCF EUR'!W1523,'5. NCCF GBP'!W1523,'6. NCCF Autres (inclus)'!W1523)</f>
        <v>0</v>
      </c>
      <c r="Y1523"/>
    </row>
    <row r="1524" spans="1:25" outlineLevel="1" x14ac:dyDescent="0.25">
      <c r="A1524" s="212"/>
      <c r="B1524" s="465"/>
      <c r="C1524" s="272"/>
      <c r="D1524" s="272"/>
      <c r="E1524" s="273"/>
      <c r="F1524" s="274" t="s">
        <v>33</v>
      </c>
      <c r="G1524" s="394">
        <f>SUM('2. NCCF CAD'!G1524,'3. NCCF USD'!G1524,'4. NCCF EUR'!G1524,'5. NCCF GBP'!G1524,'6. NCCF Autres (inclus)'!G1524)</f>
        <v>0</v>
      </c>
      <c r="H1524" s="421">
        <f>SUM('2. NCCF CAD'!H1524,'3. NCCF USD'!H1524,'4. NCCF EUR'!H1524,'5. NCCF GBP'!H1524,'6. NCCF Autres (inclus)'!H1524)</f>
        <v>0</v>
      </c>
      <c r="I1524" s="389">
        <f>SUM('2. NCCF CAD'!I1524,'3. NCCF USD'!I1524,'4. NCCF EUR'!I1524,'5. NCCF GBP'!I1524,'6. NCCF Autres (inclus)'!I1524)</f>
        <v>0</v>
      </c>
      <c r="J1524" s="389">
        <f>SUM('2. NCCF CAD'!J1524,'3. NCCF USD'!J1524,'4. NCCF EUR'!J1524,'5. NCCF GBP'!J1524,'6. NCCF Autres (inclus)'!J1524)</f>
        <v>0</v>
      </c>
      <c r="K1524" s="436">
        <f>SUM('2. NCCF CAD'!K1524,'3. NCCF USD'!K1524,'4. NCCF EUR'!K1524,'5. NCCF GBP'!K1524,'6. NCCF Autres (inclus)'!K1524)</f>
        <v>0</v>
      </c>
      <c r="L1524" s="391">
        <f>SUM('2. NCCF CAD'!L1524,'3. NCCF USD'!L1524,'4. NCCF EUR'!L1524,'5. NCCF GBP'!L1524,'6. NCCF Autres (inclus)'!L1524)</f>
        <v>0</v>
      </c>
      <c r="M1524" s="396">
        <f>SUM('2. NCCF CAD'!M1524,'3. NCCF USD'!M1524,'4. NCCF EUR'!M1524,'5. NCCF GBP'!M1524,'6. NCCF Autres (inclus)'!M1524)</f>
        <v>0</v>
      </c>
      <c r="N1524" s="392">
        <f>SUM('2. NCCF CAD'!N1524,'3. NCCF USD'!N1524,'4. NCCF EUR'!N1524,'5. NCCF GBP'!N1524,'6. NCCF Autres (inclus)'!N1524)</f>
        <v>0</v>
      </c>
      <c r="O1524" s="392">
        <f>SUM('2. NCCF CAD'!O1524,'3. NCCF USD'!O1524,'4. NCCF EUR'!O1524,'5. NCCF GBP'!O1524,'6. NCCF Autres (inclus)'!O1524)</f>
        <v>0</v>
      </c>
      <c r="P1524" s="392">
        <f>SUM('2. NCCF CAD'!P1524,'3. NCCF USD'!P1524,'4. NCCF EUR'!P1524,'5. NCCF GBP'!P1524,'6. NCCF Autres (inclus)'!P1524)</f>
        <v>0</v>
      </c>
      <c r="Q1524" s="392">
        <f>SUM('2. NCCF CAD'!Q1524,'3. NCCF USD'!Q1524,'4. NCCF EUR'!Q1524,'5. NCCF GBP'!Q1524,'6. NCCF Autres (inclus)'!Q1524)</f>
        <v>0</v>
      </c>
      <c r="R1524" s="392">
        <f>SUM('2. NCCF CAD'!R1524,'3. NCCF USD'!R1524,'4. NCCF EUR'!R1524,'5. NCCF GBP'!R1524,'6. NCCF Autres (inclus)'!R1524)</f>
        <v>0</v>
      </c>
      <c r="S1524" s="392">
        <f>SUM('2. NCCF CAD'!S1524,'3. NCCF USD'!S1524,'4. NCCF EUR'!S1524,'5. NCCF GBP'!S1524,'6. NCCF Autres (inclus)'!S1524)</f>
        <v>0</v>
      </c>
      <c r="T1524" s="388">
        <f>SUM('2. NCCF CAD'!T1524,'3. NCCF USD'!T1524,'4. NCCF EUR'!T1524,'5. NCCF GBP'!T1524,'6. NCCF Autres (inclus)'!T1524)</f>
        <v>0</v>
      </c>
      <c r="U1524" s="392">
        <f>SUM('2. NCCF CAD'!U1524,'3. NCCF USD'!U1524,'4. NCCF EUR'!U1524,'5. NCCF GBP'!U1524,'6. NCCF Autres (inclus)'!U1524)</f>
        <v>0</v>
      </c>
      <c r="V1524" s="393">
        <f>SUM('2. NCCF CAD'!V1524,'3. NCCF USD'!V1524,'4. NCCF EUR'!V1524,'5. NCCF GBP'!V1524,'6. NCCF Autres (inclus)'!V1524)</f>
        <v>0</v>
      </c>
      <c r="W1524" s="37">
        <f>SUM('2. NCCF CAD'!W1524,'3. NCCF USD'!W1524,'4. NCCF EUR'!W1524,'5. NCCF GBP'!W1524,'6. NCCF Autres (inclus)'!W1524)</f>
        <v>0</v>
      </c>
      <c r="Y1524"/>
    </row>
    <row r="1525" spans="1:25" outlineLevel="1" x14ac:dyDescent="0.25">
      <c r="A1525" s="212"/>
      <c r="B1525" s="465"/>
      <c r="C1525" s="272"/>
      <c r="D1525" s="272"/>
      <c r="E1525" s="273"/>
      <c r="F1525" s="274" t="s">
        <v>34</v>
      </c>
      <c r="G1525" s="394">
        <f>SUM('2. NCCF CAD'!G1525,'3. NCCF USD'!G1525,'4. NCCF EUR'!G1525,'5. NCCF GBP'!G1525,'6. NCCF Autres (inclus)'!G1525)</f>
        <v>0</v>
      </c>
      <c r="H1525" s="421">
        <f>SUM('2. NCCF CAD'!H1525,'3. NCCF USD'!H1525,'4. NCCF EUR'!H1525,'5. NCCF GBP'!H1525,'6. NCCF Autres (inclus)'!H1525)</f>
        <v>0</v>
      </c>
      <c r="I1525" s="389">
        <f>SUM('2. NCCF CAD'!I1525,'3. NCCF USD'!I1525,'4. NCCF EUR'!I1525,'5. NCCF GBP'!I1525,'6. NCCF Autres (inclus)'!I1525)</f>
        <v>0</v>
      </c>
      <c r="J1525" s="389">
        <f>SUM('2. NCCF CAD'!J1525,'3. NCCF USD'!J1525,'4. NCCF EUR'!J1525,'5. NCCF GBP'!J1525,'6. NCCF Autres (inclus)'!J1525)</f>
        <v>0</v>
      </c>
      <c r="K1525" s="436">
        <f>SUM('2. NCCF CAD'!K1525,'3. NCCF USD'!K1525,'4. NCCF EUR'!K1525,'5. NCCF GBP'!K1525,'6. NCCF Autres (inclus)'!K1525)</f>
        <v>0</v>
      </c>
      <c r="L1525" s="391">
        <f>SUM('2. NCCF CAD'!L1525,'3. NCCF USD'!L1525,'4. NCCF EUR'!L1525,'5. NCCF GBP'!L1525,'6. NCCF Autres (inclus)'!L1525)</f>
        <v>0</v>
      </c>
      <c r="M1525" s="396">
        <f>SUM('2. NCCF CAD'!M1525,'3. NCCF USD'!M1525,'4. NCCF EUR'!M1525,'5. NCCF GBP'!M1525,'6. NCCF Autres (inclus)'!M1525)</f>
        <v>0</v>
      </c>
      <c r="N1525" s="392">
        <f>SUM('2. NCCF CAD'!N1525,'3. NCCF USD'!N1525,'4. NCCF EUR'!N1525,'5. NCCF GBP'!N1525,'6. NCCF Autres (inclus)'!N1525)</f>
        <v>0</v>
      </c>
      <c r="O1525" s="392">
        <f>SUM('2. NCCF CAD'!O1525,'3. NCCF USD'!O1525,'4. NCCF EUR'!O1525,'5. NCCF GBP'!O1525,'6. NCCF Autres (inclus)'!O1525)</f>
        <v>0</v>
      </c>
      <c r="P1525" s="392">
        <f>SUM('2. NCCF CAD'!P1525,'3. NCCF USD'!P1525,'4. NCCF EUR'!P1525,'5. NCCF GBP'!P1525,'6. NCCF Autres (inclus)'!P1525)</f>
        <v>0</v>
      </c>
      <c r="Q1525" s="392">
        <f>SUM('2. NCCF CAD'!Q1525,'3. NCCF USD'!Q1525,'4. NCCF EUR'!Q1525,'5. NCCF GBP'!Q1525,'6. NCCF Autres (inclus)'!Q1525)</f>
        <v>0</v>
      </c>
      <c r="R1525" s="392">
        <f>SUM('2. NCCF CAD'!R1525,'3. NCCF USD'!R1525,'4. NCCF EUR'!R1525,'5. NCCF GBP'!R1525,'6. NCCF Autres (inclus)'!R1525)</f>
        <v>0</v>
      </c>
      <c r="S1525" s="392">
        <f>SUM('2. NCCF CAD'!S1525,'3. NCCF USD'!S1525,'4. NCCF EUR'!S1525,'5. NCCF GBP'!S1525,'6. NCCF Autres (inclus)'!S1525)</f>
        <v>0</v>
      </c>
      <c r="T1525" s="388">
        <f>SUM('2. NCCF CAD'!T1525,'3. NCCF USD'!T1525,'4. NCCF EUR'!T1525,'5. NCCF GBP'!T1525,'6. NCCF Autres (inclus)'!T1525)</f>
        <v>0</v>
      </c>
      <c r="U1525" s="392">
        <f>SUM('2. NCCF CAD'!U1525,'3. NCCF USD'!U1525,'4. NCCF EUR'!U1525,'5. NCCF GBP'!U1525,'6. NCCF Autres (inclus)'!U1525)</f>
        <v>0</v>
      </c>
      <c r="V1525" s="393">
        <f>SUM('2. NCCF CAD'!V1525,'3. NCCF USD'!V1525,'4. NCCF EUR'!V1525,'5. NCCF GBP'!V1525,'6. NCCF Autres (inclus)'!V1525)</f>
        <v>0</v>
      </c>
      <c r="W1525" s="37">
        <f>SUM('2. NCCF CAD'!W1525,'3. NCCF USD'!W1525,'4. NCCF EUR'!W1525,'5. NCCF GBP'!W1525,'6. NCCF Autres (inclus)'!W1525)</f>
        <v>0</v>
      </c>
      <c r="Y1525"/>
    </row>
    <row r="1526" spans="1:25" outlineLevel="1" x14ac:dyDescent="0.25">
      <c r="A1526" s="212"/>
      <c r="B1526" s="465"/>
      <c r="C1526" s="272"/>
      <c r="D1526" s="272"/>
      <c r="E1526" s="273"/>
      <c r="F1526" s="274" t="s">
        <v>35</v>
      </c>
      <c r="G1526" s="394">
        <f>SUM('2. NCCF CAD'!G1526,'3. NCCF USD'!G1526,'4. NCCF EUR'!G1526,'5. NCCF GBP'!G1526,'6. NCCF Autres (inclus)'!G1526)</f>
        <v>0</v>
      </c>
      <c r="H1526" s="421">
        <f>SUM('2. NCCF CAD'!H1526,'3. NCCF USD'!H1526,'4. NCCF EUR'!H1526,'5. NCCF GBP'!H1526,'6. NCCF Autres (inclus)'!H1526)</f>
        <v>0</v>
      </c>
      <c r="I1526" s="389">
        <f>SUM('2. NCCF CAD'!I1526,'3. NCCF USD'!I1526,'4. NCCF EUR'!I1526,'5. NCCF GBP'!I1526,'6. NCCF Autres (inclus)'!I1526)</f>
        <v>0</v>
      </c>
      <c r="J1526" s="389">
        <f>SUM('2. NCCF CAD'!J1526,'3. NCCF USD'!J1526,'4. NCCF EUR'!J1526,'5. NCCF GBP'!J1526,'6. NCCF Autres (inclus)'!J1526)</f>
        <v>0</v>
      </c>
      <c r="K1526" s="436">
        <f>SUM('2. NCCF CAD'!K1526,'3. NCCF USD'!K1526,'4. NCCF EUR'!K1526,'5. NCCF GBP'!K1526,'6. NCCF Autres (inclus)'!K1526)</f>
        <v>0</v>
      </c>
      <c r="L1526" s="391">
        <f>SUM('2. NCCF CAD'!L1526,'3. NCCF USD'!L1526,'4. NCCF EUR'!L1526,'5. NCCF GBP'!L1526,'6. NCCF Autres (inclus)'!L1526)</f>
        <v>0</v>
      </c>
      <c r="M1526" s="396">
        <f>SUM('2. NCCF CAD'!M1526,'3. NCCF USD'!M1526,'4. NCCF EUR'!M1526,'5. NCCF GBP'!M1526,'6. NCCF Autres (inclus)'!M1526)</f>
        <v>0</v>
      </c>
      <c r="N1526" s="392">
        <f>SUM('2. NCCF CAD'!N1526,'3. NCCF USD'!N1526,'4. NCCF EUR'!N1526,'5. NCCF GBP'!N1526,'6. NCCF Autres (inclus)'!N1526)</f>
        <v>0</v>
      </c>
      <c r="O1526" s="392">
        <f>SUM('2. NCCF CAD'!O1526,'3. NCCF USD'!O1526,'4. NCCF EUR'!O1526,'5. NCCF GBP'!O1526,'6. NCCF Autres (inclus)'!O1526)</f>
        <v>0</v>
      </c>
      <c r="P1526" s="392">
        <f>SUM('2. NCCF CAD'!P1526,'3. NCCF USD'!P1526,'4. NCCF EUR'!P1526,'5. NCCF GBP'!P1526,'6. NCCF Autres (inclus)'!P1526)</f>
        <v>0</v>
      </c>
      <c r="Q1526" s="392">
        <f>SUM('2. NCCF CAD'!Q1526,'3. NCCF USD'!Q1526,'4. NCCF EUR'!Q1526,'5. NCCF GBP'!Q1526,'6. NCCF Autres (inclus)'!Q1526)</f>
        <v>0</v>
      </c>
      <c r="R1526" s="392">
        <f>SUM('2. NCCF CAD'!R1526,'3. NCCF USD'!R1526,'4. NCCF EUR'!R1526,'5. NCCF GBP'!R1526,'6. NCCF Autres (inclus)'!R1526)</f>
        <v>0</v>
      </c>
      <c r="S1526" s="392">
        <f>SUM('2. NCCF CAD'!S1526,'3. NCCF USD'!S1526,'4. NCCF EUR'!S1526,'5. NCCF GBP'!S1526,'6. NCCF Autres (inclus)'!S1526)</f>
        <v>0</v>
      </c>
      <c r="T1526" s="388">
        <f>SUM('2. NCCF CAD'!T1526,'3. NCCF USD'!T1526,'4. NCCF EUR'!T1526,'5. NCCF GBP'!T1526,'6. NCCF Autres (inclus)'!T1526)</f>
        <v>0</v>
      </c>
      <c r="U1526" s="392">
        <f>SUM('2. NCCF CAD'!U1526,'3. NCCF USD'!U1526,'4. NCCF EUR'!U1526,'5. NCCF GBP'!U1526,'6. NCCF Autres (inclus)'!U1526)</f>
        <v>0</v>
      </c>
      <c r="V1526" s="393">
        <f>SUM('2. NCCF CAD'!V1526,'3. NCCF USD'!V1526,'4. NCCF EUR'!V1526,'5. NCCF GBP'!V1526,'6. NCCF Autres (inclus)'!V1526)</f>
        <v>0</v>
      </c>
      <c r="W1526" s="37">
        <f>SUM('2. NCCF CAD'!W1526,'3. NCCF USD'!W1526,'4. NCCF EUR'!W1526,'5. NCCF GBP'!W1526,'6. NCCF Autres (inclus)'!W1526)</f>
        <v>0</v>
      </c>
      <c r="Y1526"/>
    </row>
    <row r="1527" spans="1:25" x14ac:dyDescent="0.25">
      <c r="A1527" s="212"/>
      <c r="B1527" s="465"/>
      <c r="C1527" s="272"/>
      <c r="D1527" s="272" t="s">
        <v>36</v>
      </c>
      <c r="E1527" s="273"/>
      <c r="F1527" s="273"/>
      <c r="G1527" s="367"/>
      <c r="H1527" s="368"/>
      <c r="I1527" s="369"/>
      <c r="J1527" s="369"/>
      <c r="K1527" s="369"/>
      <c r="L1527" s="363"/>
      <c r="M1527" s="364"/>
      <c r="N1527" s="364"/>
      <c r="O1527" s="364"/>
      <c r="P1527" s="364"/>
      <c r="Q1527" s="364"/>
      <c r="R1527" s="364"/>
      <c r="S1527" s="364"/>
      <c r="T1527" s="364"/>
      <c r="U1527" s="364"/>
      <c r="V1527" s="365"/>
      <c r="W1527" s="366"/>
      <c r="Y1527"/>
    </row>
    <row r="1528" spans="1:25" x14ac:dyDescent="0.25">
      <c r="A1528" s="212"/>
      <c r="B1528" s="465"/>
      <c r="C1528" s="272"/>
      <c r="D1528" s="272"/>
      <c r="E1528" s="275" t="s">
        <v>37</v>
      </c>
      <c r="F1528" s="273"/>
      <c r="G1528" s="367">
        <f t="shared" ref="G1528:W1528" si="322">SUBTOTAL(9,G1529:G1531)</f>
        <v>0</v>
      </c>
      <c r="H1528" s="368">
        <f t="shared" si="322"/>
        <v>0</v>
      </c>
      <c r="I1528" s="369">
        <f t="shared" si="322"/>
        <v>0</v>
      </c>
      <c r="J1528" s="369">
        <f t="shared" si="322"/>
        <v>0</v>
      </c>
      <c r="K1528" s="370">
        <f t="shared" si="322"/>
        <v>0</v>
      </c>
      <c r="L1528" s="364">
        <f t="shared" si="322"/>
        <v>0</v>
      </c>
      <c r="M1528" s="364">
        <f t="shared" si="322"/>
        <v>0</v>
      </c>
      <c r="N1528" s="364">
        <f t="shared" si="322"/>
        <v>0</v>
      </c>
      <c r="O1528" s="364">
        <f t="shared" si="322"/>
        <v>0</v>
      </c>
      <c r="P1528" s="364">
        <f t="shared" si="322"/>
        <v>0</v>
      </c>
      <c r="Q1528" s="364">
        <f t="shared" si="322"/>
        <v>0</v>
      </c>
      <c r="R1528" s="364">
        <f t="shared" si="322"/>
        <v>0</v>
      </c>
      <c r="S1528" s="364">
        <f t="shared" si="322"/>
        <v>0</v>
      </c>
      <c r="T1528" s="364">
        <f t="shared" si="322"/>
        <v>0</v>
      </c>
      <c r="U1528" s="364">
        <f t="shared" si="322"/>
        <v>0</v>
      </c>
      <c r="V1528" s="364">
        <f t="shared" si="322"/>
        <v>0</v>
      </c>
      <c r="W1528" s="366">
        <f t="shared" si="322"/>
        <v>0</v>
      </c>
      <c r="Y1528"/>
    </row>
    <row r="1529" spans="1:25" outlineLevel="1" x14ac:dyDescent="0.25">
      <c r="A1529" s="212"/>
      <c r="B1529" s="465"/>
      <c r="C1529" s="272"/>
      <c r="D1529" s="272"/>
      <c r="E1529" s="275"/>
      <c r="F1529" s="274" t="s">
        <v>38</v>
      </c>
      <c r="G1529" s="394">
        <f>SUM('2. NCCF CAD'!G1529,'3. NCCF USD'!G1529,'4. NCCF EUR'!G1529,'5. NCCF GBP'!G1529,'6. NCCF Autres (inclus)'!G1529)</f>
        <v>0</v>
      </c>
      <c r="H1529" s="421">
        <f>SUM('2. NCCF CAD'!H1529,'3. NCCF USD'!H1529,'4. NCCF EUR'!H1529,'5. NCCF GBP'!H1529,'6. NCCF Autres (inclus)'!H1529)</f>
        <v>0</v>
      </c>
      <c r="I1529" s="389">
        <f>SUM('2. NCCF CAD'!I1529,'3. NCCF USD'!I1529,'4. NCCF EUR'!I1529,'5. NCCF GBP'!I1529,'6. NCCF Autres (inclus)'!I1529)</f>
        <v>0</v>
      </c>
      <c r="J1529" s="389">
        <f>SUM('2. NCCF CAD'!J1529,'3. NCCF USD'!J1529,'4. NCCF EUR'!J1529,'5. NCCF GBP'!J1529,'6. NCCF Autres (inclus)'!J1529)</f>
        <v>0</v>
      </c>
      <c r="K1529" s="436">
        <f>SUM('2. NCCF CAD'!K1529,'3. NCCF USD'!K1529,'4. NCCF EUR'!K1529,'5. NCCF GBP'!K1529,'6. NCCF Autres (inclus)'!K1529)</f>
        <v>0</v>
      </c>
      <c r="L1529" s="391">
        <f>SUM('2. NCCF CAD'!L1529,'3. NCCF USD'!L1529,'4. NCCF EUR'!L1529,'5. NCCF GBP'!L1529,'6. NCCF Autres (inclus)'!L1529)</f>
        <v>0</v>
      </c>
      <c r="M1529" s="396">
        <f>SUM('2. NCCF CAD'!M1529,'3. NCCF USD'!M1529,'4. NCCF EUR'!M1529,'5. NCCF GBP'!M1529,'6. NCCF Autres (inclus)'!M1529)</f>
        <v>0</v>
      </c>
      <c r="N1529" s="392">
        <f>SUM('2. NCCF CAD'!N1529,'3. NCCF USD'!N1529,'4. NCCF EUR'!N1529,'5. NCCF GBP'!N1529,'6. NCCF Autres (inclus)'!N1529)</f>
        <v>0</v>
      </c>
      <c r="O1529" s="392">
        <f>SUM('2. NCCF CAD'!O1529,'3. NCCF USD'!O1529,'4. NCCF EUR'!O1529,'5. NCCF GBP'!O1529,'6. NCCF Autres (inclus)'!O1529)</f>
        <v>0</v>
      </c>
      <c r="P1529" s="392">
        <f>SUM('2. NCCF CAD'!P1529,'3. NCCF USD'!P1529,'4. NCCF EUR'!P1529,'5. NCCF GBP'!P1529,'6. NCCF Autres (inclus)'!P1529)</f>
        <v>0</v>
      </c>
      <c r="Q1529" s="392">
        <f>SUM('2. NCCF CAD'!Q1529,'3. NCCF USD'!Q1529,'4. NCCF EUR'!Q1529,'5. NCCF GBP'!Q1529,'6. NCCF Autres (inclus)'!Q1529)</f>
        <v>0</v>
      </c>
      <c r="R1529" s="392">
        <f>SUM('2. NCCF CAD'!R1529,'3. NCCF USD'!R1529,'4. NCCF EUR'!R1529,'5. NCCF GBP'!R1529,'6. NCCF Autres (inclus)'!R1529)</f>
        <v>0</v>
      </c>
      <c r="S1529" s="392">
        <f>SUM('2. NCCF CAD'!S1529,'3. NCCF USD'!S1529,'4. NCCF EUR'!S1529,'5. NCCF GBP'!S1529,'6. NCCF Autres (inclus)'!S1529)</f>
        <v>0</v>
      </c>
      <c r="T1529" s="388">
        <f>SUM('2. NCCF CAD'!T1529,'3. NCCF USD'!T1529,'4. NCCF EUR'!T1529,'5. NCCF GBP'!T1529,'6. NCCF Autres (inclus)'!T1529)</f>
        <v>0</v>
      </c>
      <c r="U1529" s="392">
        <f>SUM('2. NCCF CAD'!U1529,'3. NCCF USD'!U1529,'4. NCCF EUR'!U1529,'5. NCCF GBP'!U1529,'6. NCCF Autres (inclus)'!U1529)</f>
        <v>0</v>
      </c>
      <c r="V1529" s="393">
        <f>SUM('2. NCCF CAD'!V1529,'3. NCCF USD'!V1529,'4. NCCF EUR'!V1529,'5. NCCF GBP'!V1529,'6. NCCF Autres (inclus)'!V1529)</f>
        <v>0</v>
      </c>
      <c r="W1529" s="37">
        <f>SUM('2. NCCF CAD'!W1529,'3. NCCF USD'!W1529,'4. NCCF EUR'!W1529,'5. NCCF GBP'!W1529,'6. NCCF Autres (inclus)'!W1529)</f>
        <v>0</v>
      </c>
      <c r="Y1529"/>
    </row>
    <row r="1530" spans="1:25" outlineLevel="1" x14ac:dyDescent="0.25">
      <c r="A1530" s="212"/>
      <c r="B1530" s="465"/>
      <c r="C1530" s="272"/>
      <c r="D1530" s="272"/>
      <c r="E1530" s="273"/>
      <c r="F1530" s="274" t="s">
        <v>39</v>
      </c>
      <c r="G1530" s="394">
        <f>SUM('2. NCCF CAD'!G1530,'3. NCCF USD'!G1530,'4. NCCF EUR'!G1530,'5. NCCF GBP'!G1530,'6. NCCF Autres (inclus)'!G1530)</f>
        <v>0</v>
      </c>
      <c r="H1530" s="421">
        <f>SUM('2. NCCF CAD'!H1530,'3. NCCF USD'!H1530,'4. NCCF EUR'!H1530,'5. NCCF GBP'!H1530,'6. NCCF Autres (inclus)'!H1530)</f>
        <v>0</v>
      </c>
      <c r="I1530" s="389">
        <f>SUM('2. NCCF CAD'!I1530,'3. NCCF USD'!I1530,'4. NCCF EUR'!I1530,'5. NCCF GBP'!I1530,'6. NCCF Autres (inclus)'!I1530)</f>
        <v>0</v>
      </c>
      <c r="J1530" s="389">
        <f>SUM('2. NCCF CAD'!J1530,'3. NCCF USD'!J1530,'4. NCCF EUR'!J1530,'5. NCCF GBP'!J1530,'6. NCCF Autres (inclus)'!J1530)</f>
        <v>0</v>
      </c>
      <c r="K1530" s="436">
        <f>SUM('2. NCCF CAD'!K1530,'3. NCCF USD'!K1530,'4. NCCF EUR'!K1530,'5. NCCF GBP'!K1530,'6. NCCF Autres (inclus)'!K1530)</f>
        <v>0</v>
      </c>
      <c r="L1530" s="391">
        <f>SUM('2. NCCF CAD'!L1530,'3. NCCF USD'!L1530,'4. NCCF EUR'!L1530,'5. NCCF GBP'!L1530,'6. NCCF Autres (inclus)'!L1530)</f>
        <v>0</v>
      </c>
      <c r="M1530" s="396">
        <f>SUM('2. NCCF CAD'!M1530,'3. NCCF USD'!M1530,'4. NCCF EUR'!M1530,'5. NCCF GBP'!M1530,'6. NCCF Autres (inclus)'!M1530)</f>
        <v>0</v>
      </c>
      <c r="N1530" s="392">
        <f>SUM('2. NCCF CAD'!N1530,'3. NCCF USD'!N1530,'4. NCCF EUR'!N1530,'5. NCCF GBP'!N1530,'6. NCCF Autres (inclus)'!N1530)</f>
        <v>0</v>
      </c>
      <c r="O1530" s="392">
        <f>SUM('2. NCCF CAD'!O1530,'3. NCCF USD'!O1530,'4. NCCF EUR'!O1530,'5. NCCF GBP'!O1530,'6. NCCF Autres (inclus)'!O1530)</f>
        <v>0</v>
      </c>
      <c r="P1530" s="392">
        <f>SUM('2. NCCF CAD'!P1530,'3. NCCF USD'!P1530,'4. NCCF EUR'!P1530,'5. NCCF GBP'!P1530,'6. NCCF Autres (inclus)'!P1530)</f>
        <v>0</v>
      </c>
      <c r="Q1530" s="392">
        <f>SUM('2. NCCF CAD'!Q1530,'3. NCCF USD'!Q1530,'4. NCCF EUR'!Q1530,'5. NCCF GBP'!Q1530,'6. NCCF Autres (inclus)'!Q1530)</f>
        <v>0</v>
      </c>
      <c r="R1530" s="392">
        <f>SUM('2. NCCF CAD'!R1530,'3. NCCF USD'!R1530,'4. NCCF EUR'!R1530,'5. NCCF GBP'!R1530,'6. NCCF Autres (inclus)'!R1530)</f>
        <v>0</v>
      </c>
      <c r="S1530" s="392">
        <f>SUM('2. NCCF CAD'!S1530,'3. NCCF USD'!S1530,'4. NCCF EUR'!S1530,'5. NCCF GBP'!S1530,'6. NCCF Autres (inclus)'!S1530)</f>
        <v>0</v>
      </c>
      <c r="T1530" s="388">
        <f>SUM('2. NCCF CAD'!T1530,'3. NCCF USD'!T1530,'4. NCCF EUR'!T1530,'5. NCCF GBP'!T1530,'6. NCCF Autres (inclus)'!T1530)</f>
        <v>0</v>
      </c>
      <c r="U1530" s="392">
        <f>SUM('2. NCCF CAD'!U1530,'3. NCCF USD'!U1530,'4. NCCF EUR'!U1530,'5. NCCF GBP'!U1530,'6. NCCF Autres (inclus)'!U1530)</f>
        <v>0</v>
      </c>
      <c r="V1530" s="393">
        <f>SUM('2. NCCF CAD'!V1530,'3. NCCF USD'!V1530,'4. NCCF EUR'!V1530,'5. NCCF GBP'!V1530,'6. NCCF Autres (inclus)'!V1530)</f>
        <v>0</v>
      </c>
      <c r="W1530" s="37">
        <f>SUM('2. NCCF CAD'!W1530,'3. NCCF USD'!W1530,'4. NCCF EUR'!W1530,'5. NCCF GBP'!W1530,'6. NCCF Autres (inclus)'!W1530)</f>
        <v>0</v>
      </c>
      <c r="Y1530"/>
    </row>
    <row r="1531" spans="1:25" outlineLevel="1" x14ac:dyDescent="0.25">
      <c r="A1531" s="212"/>
      <c r="B1531" s="465"/>
      <c r="C1531" s="272"/>
      <c r="D1531" s="272"/>
      <c r="E1531" s="273"/>
      <c r="F1531" s="274" t="s">
        <v>40</v>
      </c>
      <c r="G1531" s="394">
        <f>SUM('2. NCCF CAD'!G1531,'3. NCCF USD'!G1531,'4. NCCF EUR'!G1531,'5. NCCF GBP'!G1531,'6. NCCF Autres (inclus)'!G1531)</f>
        <v>0</v>
      </c>
      <c r="H1531" s="421">
        <f>SUM('2. NCCF CAD'!H1531,'3. NCCF USD'!H1531,'4. NCCF EUR'!H1531,'5. NCCF GBP'!H1531,'6. NCCF Autres (inclus)'!H1531)</f>
        <v>0</v>
      </c>
      <c r="I1531" s="389">
        <f>SUM('2. NCCF CAD'!I1531,'3. NCCF USD'!I1531,'4. NCCF EUR'!I1531,'5. NCCF GBP'!I1531,'6. NCCF Autres (inclus)'!I1531)</f>
        <v>0</v>
      </c>
      <c r="J1531" s="389">
        <f>SUM('2. NCCF CAD'!J1531,'3. NCCF USD'!J1531,'4. NCCF EUR'!J1531,'5. NCCF GBP'!J1531,'6. NCCF Autres (inclus)'!J1531)</f>
        <v>0</v>
      </c>
      <c r="K1531" s="436">
        <f>SUM('2. NCCF CAD'!K1531,'3. NCCF USD'!K1531,'4. NCCF EUR'!K1531,'5. NCCF GBP'!K1531,'6. NCCF Autres (inclus)'!K1531)</f>
        <v>0</v>
      </c>
      <c r="L1531" s="391">
        <f>SUM('2. NCCF CAD'!L1531,'3. NCCF USD'!L1531,'4. NCCF EUR'!L1531,'5. NCCF GBP'!L1531,'6. NCCF Autres (inclus)'!L1531)</f>
        <v>0</v>
      </c>
      <c r="M1531" s="396">
        <f>SUM('2. NCCF CAD'!M1531,'3. NCCF USD'!M1531,'4. NCCF EUR'!M1531,'5. NCCF GBP'!M1531,'6. NCCF Autres (inclus)'!M1531)</f>
        <v>0</v>
      </c>
      <c r="N1531" s="392">
        <f>SUM('2. NCCF CAD'!N1531,'3. NCCF USD'!N1531,'4. NCCF EUR'!N1531,'5. NCCF GBP'!N1531,'6. NCCF Autres (inclus)'!N1531)</f>
        <v>0</v>
      </c>
      <c r="O1531" s="392">
        <f>SUM('2. NCCF CAD'!O1531,'3. NCCF USD'!O1531,'4. NCCF EUR'!O1531,'5. NCCF GBP'!O1531,'6. NCCF Autres (inclus)'!O1531)</f>
        <v>0</v>
      </c>
      <c r="P1531" s="392">
        <f>SUM('2. NCCF CAD'!P1531,'3. NCCF USD'!P1531,'4. NCCF EUR'!P1531,'5. NCCF GBP'!P1531,'6. NCCF Autres (inclus)'!P1531)</f>
        <v>0</v>
      </c>
      <c r="Q1531" s="392">
        <f>SUM('2. NCCF CAD'!Q1531,'3. NCCF USD'!Q1531,'4. NCCF EUR'!Q1531,'5. NCCF GBP'!Q1531,'6. NCCF Autres (inclus)'!Q1531)</f>
        <v>0</v>
      </c>
      <c r="R1531" s="392">
        <f>SUM('2. NCCF CAD'!R1531,'3. NCCF USD'!R1531,'4. NCCF EUR'!R1531,'5. NCCF GBP'!R1531,'6. NCCF Autres (inclus)'!R1531)</f>
        <v>0</v>
      </c>
      <c r="S1531" s="392">
        <f>SUM('2. NCCF CAD'!S1531,'3. NCCF USD'!S1531,'4. NCCF EUR'!S1531,'5. NCCF GBP'!S1531,'6. NCCF Autres (inclus)'!S1531)</f>
        <v>0</v>
      </c>
      <c r="T1531" s="388">
        <f>SUM('2. NCCF CAD'!T1531,'3. NCCF USD'!T1531,'4. NCCF EUR'!T1531,'5. NCCF GBP'!T1531,'6. NCCF Autres (inclus)'!T1531)</f>
        <v>0</v>
      </c>
      <c r="U1531" s="392">
        <f>SUM('2. NCCF CAD'!U1531,'3. NCCF USD'!U1531,'4. NCCF EUR'!U1531,'5. NCCF GBP'!U1531,'6. NCCF Autres (inclus)'!U1531)</f>
        <v>0</v>
      </c>
      <c r="V1531" s="393">
        <f>SUM('2. NCCF CAD'!V1531,'3. NCCF USD'!V1531,'4. NCCF EUR'!V1531,'5. NCCF GBP'!V1531,'6. NCCF Autres (inclus)'!V1531)</f>
        <v>0</v>
      </c>
      <c r="W1531" s="37">
        <f>SUM('2. NCCF CAD'!W1531,'3. NCCF USD'!W1531,'4. NCCF EUR'!W1531,'5. NCCF GBP'!W1531,'6. NCCF Autres (inclus)'!W1531)</f>
        <v>0</v>
      </c>
      <c r="Y1531"/>
    </row>
    <row r="1532" spans="1:25" x14ac:dyDescent="0.25">
      <c r="A1532" s="212"/>
      <c r="B1532" s="465"/>
      <c r="C1532" s="272"/>
      <c r="D1532" s="272"/>
      <c r="E1532" s="273" t="s">
        <v>41</v>
      </c>
      <c r="F1532" s="273"/>
      <c r="G1532" s="367">
        <f t="shared" ref="G1532:W1532" si="323">SUBTOTAL(9,G1533:G1535)</f>
        <v>0</v>
      </c>
      <c r="H1532" s="368">
        <f t="shared" si="323"/>
        <v>0</v>
      </c>
      <c r="I1532" s="369">
        <f t="shared" si="323"/>
        <v>0</v>
      </c>
      <c r="J1532" s="369">
        <f t="shared" si="323"/>
        <v>0</v>
      </c>
      <c r="K1532" s="370">
        <f t="shared" si="323"/>
        <v>0</v>
      </c>
      <c r="L1532" s="364">
        <f t="shared" si="323"/>
        <v>0</v>
      </c>
      <c r="M1532" s="364">
        <f t="shared" si="323"/>
        <v>0</v>
      </c>
      <c r="N1532" s="364">
        <f t="shared" si="323"/>
        <v>0</v>
      </c>
      <c r="O1532" s="364">
        <f t="shared" si="323"/>
        <v>0</v>
      </c>
      <c r="P1532" s="364">
        <f t="shared" si="323"/>
        <v>0</v>
      </c>
      <c r="Q1532" s="364">
        <f t="shared" si="323"/>
        <v>0</v>
      </c>
      <c r="R1532" s="364">
        <f t="shared" si="323"/>
        <v>0</v>
      </c>
      <c r="S1532" s="364">
        <f t="shared" si="323"/>
        <v>0</v>
      </c>
      <c r="T1532" s="364">
        <f t="shared" si="323"/>
        <v>0</v>
      </c>
      <c r="U1532" s="364">
        <f t="shared" si="323"/>
        <v>0</v>
      </c>
      <c r="V1532" s="364">
        <f t="shared" si="323"/>
        <v>0</v>
      </c>
      <c r="W1532" s="366">
        <f t="shared" si="323"/>
        <v>0</v>
      </c>
      <c r="Y1532"/>
    </row>
    <row r="1533" spans="1:25" outlineLevel="1" x14ac:dyDescent="0.25">
      <c r="A1533" s="212"/>
      <c r="B1533" s="465"/>
      <c r="C1533" s="272"/>
      <c r="D1533" s="272"/>
      <c r="E1533" s="273"/>
      <c r="F1533" s="274" t="s">
        <v>42</v>
      </c>
      <c r="G1533" s="394">
        <f>SUM('2. NCCF CAD'!G1533,'3. NCCF USD'!G1533,'4. NCCF EUR'!G1533,'5. NCCF GBP'!G1533,'6. NCCF Autres (inclus)'!G1533)</f>
        <v>0</v>
      </c>
      <c r="H1533" s="421">
        <f>SUM('2. NCCF CAD'!H1533,'3. NCCF USD'!H1533,'4. NCCF EUR'!H1533,'5. NCCF GBP'!H1533,'6. NCCF Autres (inclus)'!H1533)</f>
        <v>0</v>
      </c>
      <c r="I1533" s="389">
        <f>SUM('2. NCCF CAD'!I1533,'3. NCCF USD'!I1533,'4. NCCF EUR'!I1533,'5. NCCF GBP'!I1533,'6. NCCF Autres (inclus)'!I1533)</f>
        <v>0</v>
      </c>
      <c r="J1533" s="389">
        <f>SUM('2. NCCF CAD'!J1533,'3. NCCF USD'!J1533,'4. NCCF EUR'!J1533,'5. NCCF GBP'!J1533,'6. NCCF Autres (inclus)'!J1533)</f>
        <v>0</v>
      </c>
      <c r="K1533" s="436">
        <f>SUM('2. NCCF CAD'!K1533,'3. NCCF USD'!K1533,'4. NCCF EUR'!K1533,'5. NCCF GBP'!K1533,'6. NCCF Autres (inclus)'!K1533)</f>
        <v>0</v>
      </c>
      <c r="L1533" s="391">
        <f>SUM('2. NCCF CAD'!L1533,'3. NCCF USD'!L1533,'4. NCCF EUR'!L1533,'5. NCCF GBP'!L1533,'6. NCCF Autres (inclus)'!L1533)</f>
        <v>0</v>
      </c>
      <c r="M1533" s="396">
        <f>SUM('2. NCCF CAD'!M1533,'3. NCCF USD'!M1533,'4. NCCF EUR'!M1533,'5. NCCF GBP'!M1533,'6. NCCF Autres (inclus)'!M1533)</f>
        <v>0</v>
      </c>
      <c r="N1533" s="392">
        <f>SUM('2. NCCF CAD'!N1533,'3. NCCF USD'!N1533,'4. NCCF EUR'!N1533,'5. NCCF GBP'!N1533,'6. NCCF Autres (inclus)'!N1533)</f>
        <v>0</v>
      </c>
      <c r="O1533" s="392">
        <f>SUM('2. NCCF CAD'!O1533,'3. NCCF USD'!O1533,'4. NCCF EUR'!O1533,'5. NCCF GBP'!O1533,'6. NCCF Autres (inclus)'!O1533)</f>
        <v>0</v>
      </c>
      <c r="P1533" s="392">
        <f>SUM('2. NCCF CAD'!P1533,'3. NCCF USD'!P1533,'4. NCCF EUR'!P1533,'5. NCCF GBP'!P1533,'6. NCCF Autres (inclus)'!P1533)</f>
        <v>0</v>
      </c>
      <c r="Q1533" s="392">
        <f>SUM('2. NCCF CAD'!Q1533,'3. NCCF USD'!Q1533,'4. NCCF EUR'!Q1533,'5. NCCF GBP'!Q1533,'6. NCCF Autres (inclus)'!Q1533)</f>
        <v>0</v>
      </c>
      <c r="R1533" s="392">
        <f>SUM('2. NCCF CAD'!R1533,'3. NCCF USD'!R1533,'4. NCCF EUR'!R1533,'5. NCCF GBP'!R1533,'6. NCCF Autres (inclus)'!R1533)</f>
        <v>0</v>
      </c>
      <c r="S1533" s="392">
        <f>SUM('2. NCCF CAD'!S1533,'3. NCCF USD'!S1533,'4. NCCF EUR'!S1533,'5. NCCF GBP'!S1533,'6. NCCF Autres (inclus)'!S1533)</f>
        <v>0</v>
      </c>
      <c r="T1533" s="388">
        <f>SUM('2. NCCF CAD'!T1533,'3. NCCF USD'!T1533,'4. NCCF EUR'!T1533,'5. NCCF GBP'!T1533,'6. NCCF Autres (inclus)'!T1533)</f>
        <v>0</v>
      </c>
      <c r="U1533" s="392">
        <f>SUM('2. NCCF CAD'!U1533,'3. NCCF USD'!U1533,'4. NCCF EUR'!U1533,'5. NCCF GBP'!U1533,'6. NCCF Autres (inclus)'!U1533)</f>
        <v>0</v>
      </c>
      <c r="V1533" s="393">
        <f>SUM('2. NCCF CAD'!V1533,'3. NCCF USD'!V1533,'4. NCCF EUR'!V1533,'5. NCCF GBP'!V1533,'6. NCCF Autres (inclus)'!V1533)</f>
        <v>0</v>
      </c>
      <c r="W1533" s="37">
        <f>SUM('2. NCCF CAD'!W1533,'3. NCCF USD'!W1533,'4. NCCF EUR'!W1533,'5. NCCF GBP'!W1533,'6. NCCF Autres (inclus)'!W1533)</f>
        <v>0</v>
      </c>
      <c r="Y1533"/>
    </row>
    <row r="1534" spans="1:25" outlineLevel="1" x14ac:dyDescent="0.25">
      <c r="A1534" s="212"/>
      <c r="B1534" s="465"/>
      <c r="C1534" s="272"/>
      <c r="D1534" s="272"/>
      <c r="E1534" s="273"/>
      <c r="F1534" s="274" t="s">
        <v>43</v>
      </c>
      <c r="G1534" s="394">
        <f>SUM('2. NCCF CAD'!G1534,'3. NCCF USD'!G1534,'4. NCCF EUR'!G1534,'5. NCCF GBP'!G1534,'6. NCCF Autres (inclus)'!G1534)</f>
        <v>0</v>
      </c>
      <c r="H1534" s="421">
        <f>SUM('2. NCCF CAD'!H1534,'3. NCCF USD'!H1534,'4. NCCF EUR'!H1534,'5. NCCF GBP'!H1534,'6. NCCF Autres (inclus)'!H1534)</f>
        <v>0</v>
      </c>
      <c r="I1534" s="389">
        <f>SUM('2. NCCF CAD'!I1534,'3. NCCF USD'!I1534,'4. NCCF EUR'!I1534,'5. NCCF GBP'!I1534,'6. NCCF Autres (inclus)'!I1534)</f>
        <v>0</v>
      </c>
      <c r="J1534" s="389">
        <f>SUM('2. NCCF CAD'!J1534,'3. NCCF USD'!J1534,'4. NCCF EUR'!J1534,'5. NCCF GBP'!J1534,'6. NCCF Autres (inclus)'!J1534)</f>
        <v>0</v>
      </c>
      <c r="K1534" s="436">
        <f>SUM('2. NCCF CAD'!K1534,'3. NCCF USD'!K1534,'4. NCCF EUR'!K1534,'5. NCCF GBP'!K1534,'6. NCCF Autres (inclus)'!K1534)</f>
        <v>0</v>
      </c>
      <c r="L1534" s="391">
        <f>SUM('2. NCCF CAD'!L1534,'3. NCCF USD'!L1534,'4. NCCF EUR'!L1534,'5. NCCF GBP'!L1534,'6. NCCF Autres (inclus)'!L1534)</f>
        <v>0</v>
      </c>
      <c r="M1534" s="396">
        <f>SUM('2. NCCF CAD'!M1534,'3. NCCF USD'!M1534,'4. NCCF EUR'!M1534,'5. NCCF GBP'!M1534,'6. NCCF Autres (inclus)'!M1534)</f>
        <v>0</v>
      </c>
      <c r="N1534" s="392">
        <f>SUM('2. NCCF CAD'!N1534,'3. NCCF USD'!N1534,'4. NCCF EUR'!N1534,'5. NCCF GBP'!N1534,'6. NCCF Autres (inclus)'!N1534)</f>
        <v>0</v>
      </c>
      <c r="O1534" s="392">
        <f>SUM('2. NCCF CAD'!O1534,'3. NCCF USD'!O1534,'4. NCCF EUR'!O1534,'5. NCCF GBP'!O1534,'6. NCCF Autres (inclus)'!O1534)</f>
        <v>0</v>
      </c>
      <c r="P1534" s="392">
        <f>SUM('2. NCCF CAD'!P1534,'3. NCCF USD'!P1534,'4. NCCF EUR'!P1534,'5. NCCF GBP'!P1534,'6. NCCF Autres (inclus)'!P1534)</f>
        <v>0</v>
      </c>
      <c r="Q1534" s="392">
        <f>SUM('2. NCCF CAD'!Q1534,'3. NCCF USD'!Q1534,'4. NCCF EUR'!Q1534,'5. NCCF GBP'!Q1534,'6. NCCF Autres (inclus)'!Q1534)</f>
        <v>0</v>
      </c>
      <c r="R1534" s="392">
        <f>SUM('2. NCCF CAD'!R1534,'3. NCCF USD'!R1534,'4. NCCF EUR'!R1534,'5. NCCF GBP'!R1534,'6. NCCF Autres (inclus)'!R1534)</f>
        <v>0</v>
      </c>
      <c r="S1534" s="392">
        <f>SUM('2. NCCF CAD'!S1534,'3. NCCF USD'!S1534,'4. NCCF EUR'!S1534,'5. NCCF GBP'!S1534,'6. NCCF Autres (inclus)'!S1534)</f>
        <v>0</v>
      </c>
      <c r="T1534" s="388">
        <f>SUM('2. NCCF CAD'!T1534,'3. NCCF USD'!T1534,'4. NCCF EUR'!T1534,'5. NCCF GBP'!T1534,'6. NCCF Autres (inclus)'!T1534)</f>
        <v>0</v>
      </c>
      <c r="U1534" s="392">
        <f>SUM('2. NCCF CAD'!U1534,'3. NCCF USD'!U1534,'4. NCCF EUR'!U1534,'5. NCCF GBP'!U1534,'6. NCCF Autres (inclus)'!U1534)</f>
        <v>0</v>
      </c>
      <c r="V1534" s="393">
        <f>SUM('2. NCCF CAD'!V1534,'3. NCCF USD'!V1534,'4. NCCF EUR'!V1534,'5. NCCF GBP'!V1534,'6. NCCF Autres (inclus)'!V1534)</f>
        <v>0</v>
      </c>
      <c r="W1534" s="37">
        <f>SUM('2. NCCF CAD'!W1534,'3. NCCF USD'!W1534,'4. NCCF EUR'!W1534,'5. NCCF GBP'!W1534,'6. NCCF Autres (inclus)'!W1534)</f>
        <v>0</v>
      </c>
      <c r="Y1534"/>
    </row>
    <row r="1535" spans="1:25" outlineLevel="1" x14ac:dyDescent="0.25">
      <c r="A1535" s="212"/>
      <c r="B1535" s="465"/>
      <c r="C1535" s="272"/>
      <c r="D1535" s="272"/>
      <c r="E1535" s="273"/>
      <c r="F1535" s="274" t="s">
        <v>44</v>
      </c>
      <c r="G1535" s="394">
        <f>SUM('2. NCCF CAD'!G1535,'3. NCCF USD'!G1535,'4. NCCF EUR'!G1535,'5. NCCF GBP'!G1535,'6. NCCF Autres (inclus)'!G1535)</f>
        <v>0</v>
      </c>
      <c r="H1535" s="421">
        <f>SUM('2. NCCF CAD'!H1535,'3. NCCF USD'!H1535,'4. NCCF EUR'!H1535,'5. NCCF GBP'!H1535,'6. NCCF Autres (inclus)'!H1535)</f>
        <v>0</v>
      </c>
      <c r="I1535" s="389">
        <f>SUM('2. NCCF CAD'!I1535,'3. NCCF USD'!I1535,'4. NCCF EUR'!I1535,'5. NCCF GBP'!I1535,'6. NCCF Autres (inclus)'!I1535)</f>
        <v>0</v>
      </c>
      <c r="J1535" s="389">
        <f>SUM('2. NCCF CAD'!J1535,'3. NCCF USD'!J1535,'4. NCCF EUR'!J1535,'5. NCCF GBP'!J1535,'6. NCCF Autres (inclus)'!J1535)</f>
        <v>0</v>
      </c>
      <c r="K1535" s="436">
        <f>SUM('2. NCCF CAD'!K1535,'3. NCCF USD'!K1535,'4. NCCF EUR'!K1535,'5. NCCF GBP'!K1535,'6. NCCF Autres (inclus)'!K1535)</f>
        <v>0</v>
      </c>
      <c r="L1535" s="391">
        <f>SUM('2. NCCF CAD'!L1535,'3. NCCF USD'!L1535,'4. NCCF EUR'!L1535,'5. NCCF GBP'!L1535,'6. NCCF Autres (inclus)'!L1535)</f>
        <v>0</v>
      </c>
      <c r="M1535" s="396">
        <f>SUM('2. NCCF CAD'!M1535,'3. NCCF USD'!M1535,'4. NCCF EUR'!M1535,'5. NCCF GBP'!M1535,'6. NCCF Autres (inclus)'!M1535)</f>
        <v>0</v>
      </c>
      <c r="N1535" s="392">
        <f>SUM('2. NCCF CAD'!N1535,'3. NCCF USD'!N1535,'4. NCCF EUR'!N1535,'5. NCCF GBP'!N1535,'6. NCCF Autres (inclus)'!N1535)</f>
        <v>0</v>
      </c>
      <c r="O1535" s="392">
        <f>SUM('2. NCCF CAD'!O1535,'3. NCCF USD'!O1535,'4. NCCF EUR'!O1535,'5. NCCF GBP'!O1535,'6. NCCF Autres (inclus)'!O1535)</f>
        <v>0</v>
      </c>
      <c r="P1535" s="392">
        <f>SUM('2. NCCF CAD'!P1535,'3. NCCF USD'!P1535,'4. NCCF EUR'!P1535,'5. NCCF GBP'!P1535,'6. NCCF Autres (inclus)'!P1535)</f>
        <v>0</v>
      </c>
      <c r="Q1535" s="392">
        <f>SUM('2. NCCF CAD'!Q1535,'3. NCCF USD'!Q1535,'4. NCCF EUR'!Q1535,'5. NCCF GBP'!Q1535,'6. NCCF Autres (inclus)'!Q1535)</f>
        <v>0</v>
      </c>
      <c r="R1535" s="392">
        <f>SUM('2. NCCF CAD'!R1535,'3. NCCF USD'!R1535,'4. NCCF EUR'!R1535,'5. NCCF GBP'!R1535,'6. NCCF Autres (inclus)'!R1535)</f>
        <v>0</v>
      </c>
      <c r="S1535" s="392">
        <f>SUM('2. NCCF CAD'!S1535,'3. NCCF USD'!S1535,'4. NCCF EUR'!S1535,'5. NCCF GBP'!S1535,'6. NCCF Autres (inclus)'!S1535)</f>
        <v>0</v>
      </c>
      <c r="T1535" s="388">
        <f>SUM('2. NCCF CAD'!T1535,'3. NCCF USD'!T1535,'4. NCCF EUR'!T1535,'5. NCCF GBP'!T1535,'6. NCCF Autres (inclus)'!T1535)</f>
        <v>0</v>
      </c>
      <c r="U1535" s="392">
        <f>SUM('2. NCCF CAD'!U1535,'3. NCCF USD'!U1535,'4. NCCF EUR'!U1535,'5. NCCF GBP'!U1535,'6. NCCF Autres (inclus)'!U1535)</f>
        <v>0</v>
      </c>
      <c r="V1535" s="393">
        <f>SUM('2. NCCF CAD'!V1535,'3. NCCF USD'!V1535,'4. NCCF EUR'!V1535,'5. NCCF GBP'!V1535,'6. NCCF Autres (inclus)'!V1535)</f>
        <v>0</v>
      </c>
      <c r="W1535" s="37">
        <f>SUM('2. NCCF CAD'!W1535,'3. NCCF USD'!W1535,'4. NCCF EUR'!W1535,'5. NCCF GBP'!W1535,'6. NCCF Autres (inclus)'!W1535)</f>
        <v>0</v>
      </c>
      <c r="Y1535"/>
    </row>
    <row r="1536" spans="1:25" x14ac:dyDescent="0.25">
      <c r="A1536" s="212"/>
      <c r="B1536" s="465"/>
      <c r="C1536" s="272"/>
      <c r="D1536" s="272"/>
      <c r="E1536" s="273" t="s">
        <v>45</v>
      </c>
      <c r="F1536" s="273"/>
      <c r="G1536" s="367">
        <f t="shared" ref="G1536:W1536" si="324">SUBTOTAL(9,G1537:G1539)</f>
        <v>0</v>
      </c>
      <c r="H1536" s="368">
        <f t="shared" si="324"/>
        <v>0</v>
      </c>
      <c r="I1536" s="369">
        <f t="shared" si="324"/>
        <v>0</v>
      </c>
      <c r="J1536" s="369">
        <f t="shared" si="324"/>
        <v>0</v>
      </c>
      <c r="K1536" s="370">
        <f t="shared" si="324"/>
        <v>0</v>
      </c>
      <c r="L1536" s="364">
        <f t="shared" si="324"/>
        <v>0</v>
      </c>
      <c r="M1536" s="364">
        <f t="shared" si="324"/>
        <v>0</v>
      </c>
      <c r="N1536" s="364">
        <f t="shared" si="324"/>
        <v>0</v>
      </c>
      <c r="O1536" s="364">
        <f t="shared" si="324"/>
        <v>0</v>
      </c>
      <c r="P1536" s="364">
        <f t="shared" si="324"/>
        <v>0</v>
      </c>
      <c r="Q1536" s="364">
        <f t="shared" si="324"/>
        <v>0</v>
      </c>
      <c r="R1536" s="364">
        <f t="shared" si="324"/>
        <v>0</v>
      </c>
      <c r="S1536" s="364">
        <f t="shared" si="324"/>
        <v>0</v>
      </c>
      <c r="T1536" s="364">
        <f t="shared" si="324"/>
        <v>0</v>
      </c>
      <c r="U1536" s="364">
        <f t="shared" si="324"/>
        <v>0</v>
      </c>
      <c r="V1536" s="364">
        <f t="shared" si="324"/>
        <v>0</v>
      </c>
      <c r="W1536" s="366">
        <f t="shared" si="324"/>
        <v>0</v>
      </c>
      <c r="Y1536"/>
    </row>
    <row r="1537" spans="1:25" outlineLevel="1" x14ac:dyDescent="0.25">
      <c r="A1537" s="212"/>
      <c r="B1537" s="465"/>
      <c r="C1537" s="272"/>
      <c r="D1537" s="272"/>
      <c r="E1537" s="273"/>
      <c r="F1537" s="274" t="s">
        <v>46</v>
      </c>
      <c r="G1537" s="394">
        <f>SUM('2. NCCF CAD'!G1537,'3. NCCF USD'!G1537,'4. NCCF EUR'!G1537,'5. NCCF GBP'!G1537,'6. NCCF Autres (inclus)'!G1537)</f>
        <v>0</v>
      </c>
      <c r="H1537" s="421">
        <f>SUM('2. NCCF CAD'!H1537,'3. NCCF USD'!H1537,'4. NCCF EUR'!H1537,'5. NCCF GBP'!H1537,'6. NCCF Autres (inclus)'!H1537)</f>
        <v>0</v>
      </c>
      <c r="I1537" s="389">
        <f>SUM('2. NCCF CAD'!I1537,'3. NCCF USD'!I1537,'4. NCCF EUR'!I1537,'5. NCCF GBP'!I1537,'6. NCCF Autres (inclus)'!I1537)</f>
        <v>0</v>
      </c>
      <c r="J1537" s="389">
        <f>SUM('2. NCCF CAD'!J1537,'3. NCCF USD'!J1537,'4. NCCF EUR'!J1537,'5. NCCF GBP'!J1537,'6. NCCF Autres (inclus)'!J1537)</f>
        <v>0</v>
      </c>
      <c r="K1537" s="436">
        <f>SUM('2. NCCF CAD'!K1537,'3. NCCF USD'!K1537,'4. NCCF EUR'!K1537,'5. NCCF GBP'!K1537,'6. NCCF Autres (inclus)'!K1537)</f>
        <v>0</v>
      </c>
      <c r="L1537" s="391">
        <f>SUM('2. NCCF CAD'!L1537,'3. NCCF USD'!L1537,'4. NCCF EUR'!L1537,'5. NCCF GBP'!L1537,'6. NCCF Autres (inclus)'!L1537)</f>
        <v>0</v>
      </c>
      <c r="M1537" s="396">
        <f>SUM('2. NCCF CAD'!M1537,'3. NCCF USD'!M1537,'4. NCCF EUR'!M1537,'5. NCCF GBP'!M1537,'6. NCCF Autres (inclus)'!M1537)</f>
        <v>0</v>
      </c>
      <c r="N1537" s="392">
        <f>SUM('2. NCCF CAD'!N1537,'3. NCCF USD'!N1537,'4. NCCF EUR'!N1537,'5. NCCF GBP'!N1537,'6. NCCF Autres (inclus)'!N1537)</f>
        <v>0</v>
      </c>
      <c r="O1537" s="392">
        <f>SUM('2. NCCF CAD'!O1537,'3. NCCF USD'!O1537,'4. NCCF EUR'!O1537,'5. NCCF GBP'!O1537,'6. NCCF Autres (inclus)'!O1537)</f>
        <v>0</v>
      </c>
      <c r="P1537" s="392">
        <f>SUM('2. NCCF CAD'!P1537,'3. NCCF USD'!P1537,'4. NCCF EUR'!P1537,'5. NCCF GBP'!P1537,'6. NCCF Autres (inclus)'!P1537)</f>
        <v>0</v>
      </c>
      <c r="Q1537" s="392">
        <f>SUM('2. NCCF CAD'!Q1537,'3. NCCF USD'!Q1537,'4. NCCF EUR'!Q1537,'5. NCCF GBP'!Q1537,'6. NCCF Autres (inclus)'!Q1537)</f>
        <v>0</v>
      </c>
      <c r="R1537" s="392">
        <f>SUM('2. NCCF CAD'!R1537,'3. NCCF USD'!R1537,'4. NCCF EUR'!R1537,'5. NCCF GBP'!R1537,'6. NCCF Autres (inclus)'!R1537)</f>
        <v>0</v>
      </c>
      <c r="S1537" s="392">
        <f>SUM('2. NCCF CAD'!S1537,'3. NCCF USD'!S1537,'4. NCCF EUR'!S1537,'5. NCCF GBP'!S1537,'6. NCCF Autres (inclus)'!S1537)</f>
        <v>0</v>
      </c>
      <c r="T1537" s="388">
        <f>SUM('2. NCCF CAD'!T1537,'3. NCCF USD'!T1537,'4. NCCF EUR'!T1537,'5. NCCF GBP'!T1537,'6. NCCF Autres (inclus)'!T1537)</f>
        <v>0</v>
      </c>
      <c r="U1537" s="392">
        <f>SUM('2. NCCF CAD'!U1537,'3. NCCF USD'!U1537,'4. NCCF EUR'!U1537,'5. NCCF GBP'!U1537,'6. NCCF Autres (inclus)'!U1537)</f>
        <v>0</v>
      </c>
      <c r="V1537" s="393">
        <f>SUM('2. NCCF CAD'!V1537,'3. NCCF USD'!V1537,'4. NCCF EUR'!V1537,'5. NCCF GBP'!V1537,'6. NCCF Autres (inclus)'!V1537)</f>
        <v>0</v>
      </c>
      <c r="W1537" s="37">
        <f>SUM('2. NCCF CAD'!W1537,'3. NCCF USD'!W1537,'4. NCCF EUR'!W1537,'5. NCCF GBP'!W1537,'6. NCCF Autres (inclus)'!W1537)</f>
        <v>0</v>
      </c>
      <c r="Y1537"/>
    </row>
    <row r="1538" spans="1:25" outlineLevel="1" x14ac:dyDescent="0.25">
      <c r="A1538" s="212"/>
      <c r="B1538" s="465"/>
      <c r="C1538" s="272"/>
      <c r="D1538" s="272"/>
      <c r="E1538" s="273"/>
      <c r="F1538" s="274" t="s">
        <v>47</v>
      </c>
      <c r="G1538" s="394">
        <f>SUM('2. NCCF CAD'!G1538,'3. NCCF USD'!G1538,'4. NCCF EUR'!G1538,'5. NCCF GBP'!G1538,'6. NCCF Autres (inclus)'!G1538)</f>
        <v>0</v>
      </c>
      <c r="H1538" s="421">
        <f>SUM('2. NCCF CAD'!H1538,'3. NCCF USD'!H1538,'4. NCCF EUR'!H1538,'5. NCCF GBP'!H1538,'6. NCCF Autres (inclus)'!H1538)</f>
        <v>0</v>
      </c>
      <c r="I1538" s="389">
        <f>SUM('2. NCCF CAD'!I1538,'3. NCCF USD'!I1538,'4. NCCF EUR'!I1538,'5. NCCF GBP'!I1538,'6. NCCF Autres (inclus)'!I1538)</f>
        <v>0</v>
      </c>
      <c r="J1538" s="389">
        <f>SUM('2. NCCF CAD'!J1538,'3. NCCF USD'!J1538,'4. NCCF EUR'!J1538,'5. NCCF GBP'!J1538,'6. NCCF Autres (inclus)'!J1538)</f>
        <v>0</v>
      </c>
      <c r="K1538" s="436">
        <f>SUM('2. NCCF CAD'!K1538,'3. NCCF USD'!K1538,'4. NCCF EUR'!K1538,'5. NCCF GBP'!K1538,'6. NCCF Autres (inclus)'!K1538)</f>
        <v>0</v>
      </c>
      <c r="L1538" s="391">
        <f>SUM('2. NCCF CAD'!L1538,'3. NCCF USD'!L1538,'4. NCCF EUR'!L1538,'5. NCCF GBP'!L1538,'6. NCCF Autres (inclus)'!L1538)</f>
        <v>0</v>
      </c>
      <c r="M1538" s="396">
        <f>SUM('2. NCCF CAD'!M1538,'3. NCCF USD'!M1538,'4. NCCF EUR'!M1538,'5. NCCF GBP'!M1538,'6. NCCF Autres (inclus)'!M1538)</f>
        <v>0</v>
      </c>
      <c r="N1538" s="392">
        <f>SUM('2. NCCF CAD'!N1538,'3. NCCF USD'!N1538,'4. NCCF EUR'!N1538,'5. NCCF GBP'!N1538,'6. NCCF Autres (inclus)'!N1538)</f>
        <v>0</v>
      </c>
      <c r="O1538" s="392">
        <f>SUM('2. NCCF CAD'!O1538,'3. NCCF USD'!O1538,'4. NCCF EUR'!O1538,'5. NCCF GBP'!O1538,'6. NCCF Autres (inclus)'!O1538)</f>
        <v>0</v>
      </c>
      <c r="P1538" s="392">
        <f>SUM('2. NCCF CAD'!P1538,'3. NCCF USD'!P1538,'4. NCCF EUR'!P1538,'5. NCCF GBP'!P1538,'6. NCCF Autres (inclus)'!P1538)</f>
        <v>0</v>
      </c>
      <c r="Q1538" s="392">
        <f>SUM('2. NCCF CAD'!Q1538,'3. NCCF USD'!Q1538,'4. NCCF EUR'!Q1538,'5. NCCF GBP'!Q1538,'6. NCCF Autres (inclus)'!Q1538)</f>
        <v>0</v>
      </c>
      <c r="R1538" s="392">
        <f>SUM('2. NCCF CAD'!R1538,'3. NCCF USD'!R1538,'4. NCCF EUR'!R1538,'5. NCCF GBP'!R1538,'6. NCCF Autres (inclus)'!R1538)</f>
        <v>0</v>
      </c>
      <c r="S1538" s="392">
        <f>SUM('2. NCCF CAD'!S1538,'3. NCCF USD'!S1538,'4. NCCF EUR'!S1538,'5. NCCF GBP'!S1538,'6. NCCF Autres (inclus)'!S1538)</f>
        <v>0</v>
      </c>
      <c r="T1538" s="388">
        <f>SUM('2. NCCF CAD'!T1538,'3. NCCF USD'!T1538,'4. NCCF EUR'!T1538,'5. NCCF GBP'!T1538,'6. NCCF Autres (inclus)'!T1538)</f>
        <v>0</v>
      </c>
      <c r="U1538" s="392">
        <f>SUM('2. NCCF CAD'!U1538,'3. NCCF USD'!U1538,'4. NCCF EUR'!U1538,'5. NCCF GBP'!U1538,'6. NCCF Autres (inclus)'!U1538)</f>
        <v>0</v>
      </c>
      <c r="V1538" s="393">
        <f>SUM('2. NCCF CAD'!V1538,'3. NCCF USD'!V1538,'4. NCCF EUR'!V1538,'5. NCCF GBP'!V1538,'6. NCCF Autres (inclus)'!V1538)</f>
        <v>0</v>
      </c>
      <c r="W1538" s="37">
        <f>SUM('2. NCCF CAD'!W1538,'3. NCCF USD'!W1538,'4. NCCF EUR'!W1538,'5. NCCF GBP'!W1538,'6. NCCF Autres (inclus)'!W1538)</f>
        <v>0</v>
      </c>
      <c r="Y1538"/>
    </row>
    <row r="1539" spans="1:25" outlineLevel="1" x14ac:dyDescent="0.25">
      <c r="A1539" s="212"/>
      <c r="B1539" s="465"/>
      <c r="C1539" s="272"/>
      <c r="D1539" s="272"/>
      <c r="E1539" s="273"/>
      <c r="F1539" s="274" t="s">
        <v>48</v>
      </c>
      <c r="G1539" s="394">
        <f>SUM('2. NCCF CAD'!G1539,'3. NCCF USD'!G1539,'4. NCCF EUR'!G1539,'5. NCCF GBP'!G1539,'6. NCCF Autres (inclus)'!G1539)</f>
        <v>0</v>
      </c>
      <c r="H1539" s="421">
        <f>SUM('2. NCCF CAD'!H1539,'3. NCCF USD'!H1539,'4. NCCF EUR'!H1539,'5. NCCF GBP'!H1539,'6. NCCF Autres (inclus)'!H1539)</f>
        <v>0</v>
      </c>
      <c r="I1539" s="389">
        <f>SUM('2. NCCF CAD'!I1539,'3. NCCF USD'!I1539,'4. NCCF EUR'!I1539,'5. NCCF GBP'!I1539,'6. NCCF Autres (inclus)'!I1539)</f>
        <v>0</v>
      </c>
      <c r="J1539" s="389">
        <f>SUM('2. NCCF CAD'!J1539,'3. NCCF USD'!J1539,'4. NCCF EUR'!J1539,'5. NCCF GBP'!J1539,'6. NCCF Autres (inclus)'!J1539)</f>
        <v>0</v>
      </c>
      <c r="K1539" s="436">
        <f>SUM('2. NCCF CAD'!K1539,'3. NCCF USD'!K1539,'4. NCCF EUR'!K1539,'5. NCCF GBP'!K1539,'6. NCCF Autres (inclus)'!K1539)</f>
        <v>0</v>
      </c>
      <c r="L1539" s="391">
        <f>SUM('2. NCCF CAD'!L1539,'3. NCCF USD'!L1539,'4. NCCF EUR'!L1539,'5. NCCF GBP'!L1539,'6. NCCF Autres (inclus)'!L1539)</f>
        <v>0</v>
      </c>
      <c r="M1539" s="396">
        <f>SUM('2. NCCF CAD'!M1539,'3. NCCF USD'!M1539,'4. NCCF EUR'!M1539,'5. NCCF GBP'!M1539,'6. NCCF Autres (inclus)'!M1539)</f>
        <v>0</v>
      </c>
      <c r="N1539" s="392">
        <f>SUM('2. NCCF CAD'!N1539,'3. NCCF USD'!N1539,'4. NCCF EUR'!N1539,'5. NCCF GBP'!N1539,'6. NCCF Autres (inclus)'!N1539)</f>
        <v>0</v>
      </c>
      <c r="O1539" s="392">
        <f>SUM('2. NCCF CAD'!O1539,'3. NCCF USD'!O1539,'4. NCCF EUR'!O1539,'5. NCCF GBP'!O1539,'6. NCCF Autres (inclus)'!O1539)</f>
        <v>0</v>
      </c>
      <c r="P1539" s="392">
        <f>SUM('2. NCCF CAD'!P1539,'3. NCCF USD'!P1539,'4. NCCF EUR'!P1539,'5. NCCF GBP'!P1539,'6. NCCF Autres (inclus)'!P1539)</f>
        <v>0</v>
      </c>
      <c r="Q1539" s="392">
        <f>SUM('2. NCCF CAD'!Q1539,'3. NCCF USD'!Q1539,'4. NCCF EUR'!Q1539,'5. NCCF GBP'!Q1539,'6. NCCF Autres (inclus)'!Q1539)</f>
        <v>0</v>
      </c>
      <c r="R1539" s="392">
        <f>SUM('2. NCCF CAD'!R1539,'3. NCCF USD'!R1539,'4. NCCF EUR'!R1539,'5. NCCF GBP'!R1539,'6. NCCF Autres (inclus)'!R1539)</f>
        <v>0</v>
      </c>
      <c r="S1539" s="392">
        <f>SUM('2. NCCF CAD'!S1539,'3. NCCF USD'!S1539,'4. NCCF EUR'!S1539,'5. NCCF GBP'!S1539,'6. NCCF Autres (inclus)'!S1539)</f>
        <v>0</v>
      </c>
      <c r="T1539" s="388">
        <f>SUM('2. NCCF CAD'!T1539,'3. NCCF USD'!T1539,'4. NCCF EUR'!T1539,'5. NCCF GBP'!T1539,'6. NCCF Autres (inclus)'!T1539)</f>
        <v>0</v>
      </c>
      <c r="U1539" s="392">
        <f>SUM('2. NCCF CAD'!U1539,'3. NCCF USD'!U1539,'4. NCCF EUR'!U1539,'5. NCCF GBP'!U1539,'6. NCCF Autres (inclus)'!U1539)</f>
        <v>0</v>
      </c>
      <c r="V1539" s="393">
        <f>SUM('2. NCCF CAD'!V1539,'3. NCCF USD'!V1539,'4. NCCF EUR'!V1539,'5. NCCF GBP'!V1539,'6. NCCF Autres (inclus)'!V1539)</f>
        <v>0</v>
      </c>
      <c r="W1539" s="37">
        <f>SUM('2. NCCF CAD'!W1539,'3. NCCF USD'!W1539,'4. NCCF EUR'!W1539,'5. NCCF GBP'!W1539,'6. NCCF Autres (inclus)'!W1539)</f>
        <v>0</v>
      </c>
      <c r="Y1539"/>
    </row>
    <row r="1540" spans="1:25" x14ac:dyDescent="0.25">
      <c r="A1540" s="212"/>
      <c r="B1540" s="465"/>
      <c r="C1540" s="272"/>
      <c r="D1540" s="272" t="s">
        <v>49</v>
      </c>
      <c r="E1540" s="273"/>
      <c r="F1540" s="273"/>
      <c r="G1540" s="367"/>
      <c r="H1540" s="368"/>
      <c r="I1540" s="369"/>
      <c r="J1540" s="369"/>
      <c r="K1540" s="369"/>
      <c r="L1540" s="363"/>
      <c r="M1540" s="364"/>
      <c r="N1540" s="364"/>
      <c r="O1540" s="364"/>
      <c r="P1540" s="364"/>
      <c r="Q1540" s="364"/>
      <c r="R1540" s="364"/>
      <c r="S1540" s="364"/>
      <c r="T1540" s="364"/>
      <c r="U1540" s="364"/>
      <c r="V1540" s="365"/>
      <c r="W1540" s="366"/>
      <c r="Y1540"/>
    </row>
    <row r="1541" spans="1:25" x14ac:dyDescent="0.25">
      <c r="A1541" s="212"/>
      <c r="B1541" s="465"/>
      <c r="C1541" s="272"/>
      <c r="D1541" s="272"/>
      <c r="E1541" s="273" t="s">
        <v>50</v>
      </c>
      <c r="F1541" s="273"/>
      <c r="G1541" s="367">
        <f t="shared" ref="G1541:W1541" si="325">SUBTOTAL(9,G1542:G1543)</f>
        <v>0</v>
      </c>
      <c r="H1541" s="368">
        <f t="shared" si="325"/>
        <v>0</v>
      </c>
      <c r="I1541" s="369">
        <f t="shared" si="325"/>
        <v>0</v>
      </c>
      <c r="J1541" s="369">
        <f t="shared" si="325"/>
        <v>0</v>
      </c>
      <c r="K1541" s="370">
        <f t="shared" si="325"/>
        <v>0</v>
      </c>
      <c r="L1541" s="364">
        <f t="shared" si="325"/>
        <v>0</v>
      </c>
      <c r="M1541" s="364">
        <f t="shared" si="325"/>
        <v>0</v>
      </c>
      <c r="N1541" s="364">
        <f t="shared" si="325"/>
        <v>0</v>
      </c>
      <c r="O1541" s="364">
        <f t="shared" si="325"/>
        <v>0</v>
      </c>
      <c r="P1541" s="364">
        <f t="shared" si="325"/>
        <v>0</v>
      </c>
      <c r="Q1541" s="364">
        <f t="shared" si="325"/>
        <v>0</v>
      </c>
      <c r="R1541" s="364">
        <f t="shared" si="325"/>
        <v>0</v>
      </c>
      <c r="S1541" s="364">
        <f t="shared" si="325"/>
        <v>0</v>
      </c>
      <c r="T1541" s="364">
        <f t="shared" si="325"/>
        <v>0</v>
      </c>
      <c r="U1541" s="364">
        <f t="shared" si="325"/>
        <v>0</v>
      </c>
      <c r="V1541" s="365">
        <f t="shared" si="325"/>
        <v>0</v>
      </c>
      <c r="W1541" s="366">
        <f t="shared" si="325"/>
        <v>0</v>
      </c>
      <c r="Y1541"/>
    </row>
    <row r="1542" spans="1:25" outlineLevel="1" x14ac:dyDescent="0.25">
      <c r="A1542" s="212"/>
      <c r="B1542" s="465"/>
      <c r="C1542" s="272"/>
      <c r="D1542" s="272"/>
      <c r="E1542" s="273"/>
      <c r="F1542" s="274" t="s">
        <v>51</v>
      </c>
      <c r="G1542" s="394">
        <f>SUM('2. NCCF CAD'!G1542,'3. NCCF USD'!G1542,'4. NCCF EUR'!G1542,'5. NCCF GBP'!G1542,'6. NCCF Autres (inclus)'!G1542)</f>
        <v>0</v>
      </c>
      <c r="H1542" s="421">
        <f>SUM('2. NCCF CAD'!H1542,'3. NCCF USD'!H1542,'4. NCCF EUR'!H1542,'5. NCCF GBP'!H1542,'6. NCCF Autres (inclus)'!H1542)</f>
        <v>0</v>
      </c>
      <c r="I1542" s="389">
        <f>SUM('2. NCCF CAD'!I1542,'3. NCCF USD'!I1542,'4. NCCF EUR'!I1542,'5. NCCF GBP'!I1542,'6. NCCF Autres (inclus)'!I1542)</f>
        <v>0</v>
      </c>
      <c r="J1542" s="389">
        <f>SUM('2. NCCF CAD'!J1542,'3. NCCF USD'!J1542,'4. NCCF EUR'!J1542,'5. NCCF GBP'!J1542,'6. NCCF Autres (inclus)'!J1542)</f>
        <v>0</v>
      </c>
      <c r="K1542" s="436">
        <f>SUM('2. NCCF CAD'!K1542,'3. NCCF USD'!K1542,'4. NCCF EUR'!K1542,'5. NCCF GBP'!K1542,'6. NCCF Autres (inclus)'!K1542)</f>
        <v>0</v>
      </c>
      <c r="L1542" s="391">
        <f>SUM('2. NCCF CAD'!L1542,'3. NCCF USD'!L1542,'4. NCCF EUR'!L1542,'5. NCCF GBP'!L1542,'6. NCCF Autres (inclus)'!L1542)</f>
        <v>0</v>
      </c>
      <c r="M1542" s="396">
        <f>SUM('2. NCCF CAD'!M1542,'3. NCCF USD'!M1542,'4. NCCF EUR'!M1542,'5. NCCF GBP'!M1542,'6. NCCF Autres (inclus)'!M1542)</f>
        <v>0</v>
      </c>
      <c r="N1542" s="392">
        <f>SUM('2. NCCF CAD'!N1542,'3. NCCF USD'!N1542,'4. NCCF EUR'!N1542,'5. NCCF GBP'!N1542,'6. NCCF Autres (inclus)'!N1542)</f>
        <v>0</v>
      </c>
      <c r="O1542" s="392">
        <f>SUM('2. NCCF CAD'!O1542,'3. NCCF USD'!O1542,'4. NCCF EUR'!O1542,'5. NCCF GBP'!O1542,'6. NCCF Autres (inclus)'!O1542)</f>
        <v>0</v>
      </c>
      <c r="P1542" s="392">
        <f>SUM('2. NCCF CAD'!P1542,'3. NCCF USD'!P1542,'4. NCCF EUR'!P1542,'5. NCCF GBP'!P1542,'6. NCCF Autres (inclus)'!P1542)</f>
        <v>0</v>
      </c>
      <c r="Q1542" s="392">
        <f>SUM('2. NCCF CAD'!Q1542,'3. NCCF USD'!Q1542,'4. NCCF EUR'!Q1542,'5. NCCF GBP'!Q1542,'6. NCCF Autres (inclus)'!Q1542)</f>
        <v>0</v>
      </c>
      <c r="R1542" s="392">
        <f>SUM('2. NCCF CAD'!R1542,'3. NCCF USD'!R1542,'4. NCCF EUR'!R1542,'5. NCCF GBP'!R1542,'6. NCCF Autres (inclus)'!R1542)</f>
        <v>0</v>
      </c>
      <c r="S1542" s="392">
        <f>SUM('2. NCCF CAD'!S1542,'3. NCCF USD'!S1542,'4. NCCF EUR'!S1542,'5. NCCF GBP'!S1542,'6. NCCF Autres (inclus)'!S1542)</f>
        <v>0</v>
      </c>
      <c r="T1542" s="388">
        <f>SUM('2. NCCF CAD'!T1542,'3. NCCF USD'!T1542,'4. NCCF EUR'!T1542,'5. NCCF GBP'!T1542,'6. NCCF Autres (inclus)'!T1542)</f>
        <v>0</v>
      </c>
      <c r="U1542" s="392">
        <f>SUM('2. NCCF CAD'!U1542,'3. NCCF USD'!U1542,'4. NCCF EUR'!U1542,'5. NCCF GBP'!U1542,'6. NCCF Autres (inclus)'!U1542)</f>
        <v>0</v>
      </c>
      <c r="V1542" s="393">
        <f>SUM('2. NCCF CAD'!V1542,'3. NCCF USD'!V1542,'4. NCCF EUR'!V1542,'5. NCCF GBP'!V1542,'6. NCCF Autres (inclus)'!V1542)</f>
        <v>0</v>
      </c>
      <c r="W1542" s="37">
        <f>SUM('2. NCCF CAD'!W1542,'3. NCCF USD'!W1542,'4. NCCF EUR'!W1542,'5. NCCF GBP'!W1542,'6. NCCF Autres (inclus)'!W1542)</f>
        <v>0</v>
      </c>
      <c r="Y1542"/>
    </row>
    <row r="1543" spans="1:25" outlineLevel="1" x14ac:dyDescent="0.25">
      <c r="A1543" s="212"/>
      <c r="B1543" s="465"/>
      <c r="C1543" s="272"/>
      <c r="D1543" s="272"/>
      <c r="E1543" s="273"/>
      <c r="F1543" s="274" t="s">
        <v>52</v>
      </c>
      <c r="G1543" s="394">
        <f>SUM('2. NCCF CAD'!G1543,'3. NCCF USD'!G1543,'4. NCCF EUR'!G1543,'5. NCCF GBP'!G1543,'6. NCCF Autres (inclus)'!G1543)</f>
        <v>0</v>
      </c>
      <c r="H1543" s="421">
        <f>SUM('2. NCCF CAD'!H1543,'3. NCCF USD'!H1543,'4. NCCF EUR'!H1543,'5. NCCF GBP'!H1543,'6. NCCF Autres (inclus)'!H1543)</f>
        <v>0</v>
      </c>
      <c r="I1543" s="389">
        <f>SUM('2. NCCF CAD'!I1543,'3. NCCF USD'!I1543,'4. NCCF EUR'!I1543,'5. NCCF GBP'!I1543,'6. NCCF Autres (inclus)'!I1543)</f>
        <v>0</v>
      </c>
      <c r="J1543" s="389">
        <f>SUM('2. NCCF CAD'!J1543,'3. NCCF USD'!J1543,'4. NCCF EUR'!J1543,'5. NCCF GBP'!J1543,'6. NCCF Autres (inclus)'!J1543)</f>
        <v>0</v>
      </c>
      <c r="K1543" s="436">
        <f>SUM('2. NCCF CAD'!K1543,'3. NCCF USD'!K1543,'4. NCCF EUR'!K1543,'5. NCCF GBP'!K1543,'6. NCCF Autres (inclus)'!K1543)</f>
        <v>0</v>
      </c>
      <c r="L1543" s="391">
        <f>SUM('2. NCCF CAD'!L1543,'3. NCCF USD'!L1543,'4. NCCF EUR'!L1543,'5. NCCF GBP'!L1543,'6. NCCF Autres (inclus)'!L1543)</f>
        <v>0</v>
      </c>
      <c r="M1543" s="396">
        <f>SUM('2. NCCF CAD'!M1543,'3. NCCF USD'!M1543,'4. NCCF EUR'!M1543,'5. NCCF GBP'!M1543,'6. NCCF Autres (inclus)'!M1543)</f>
        <v>0</v>
      </c>
      <c r="N1543" s="392">
        <f>SUM('2. NCCF CAD'!N1543,'3. NCCF USD'!N1543,'4. NCCF EUR'!N1543,'5. NCCF GBP'!N1543,'6. NCCF Autres (inclus)'!N1543)</f>
        <v>0</v>
      </c>
      <c r="O1543" s="392">
        <f>SUM('2. NCCF CAD'!O1543,'3. NCCF USD'!O1543,'4. NCCF EUR'!O1543,'5. NCCF GBP'!O1543,'6. NCCF Autres (inclus)'!O1543)</f>
        <v>0</v>
      </c>
      <c r="P1543" s="392">
        <f>SUM('2. NCCF CAD'!P1543,'3. NCCF USD'!P1543,'4. NCCF EUR'!P1543,'5. NCCF GBP'!P1543,'6. NCCF Autres (inclus)'!P1543)</f>
        <v>0</v>
      </c>
      <c r="Q1543" s="392">
        <f>SUM('2. NCCF CAD'!Q1543,'3. NCCF USD'!Q1543,'4. NCCF EUR'!Q1543,'5. NCCF GBP'!Q1543,'6. NCCF Autres (inclus)'!Q1543)</f>
        <v>0</v>
      </c>
      <c r="R1543" s="392">
        <f>SUM('2. NCCF CAD'!R1543,'3. NCCF USD'!R1543,'4. NCCF EUR'!R1543,'5. NCCF GBP'!R1543,'6. NCCF Autres (inclus)'!R1543)</f>
        <v>0</v>
      </c>
      <c r="S1543" s="392">
        <f>SUM('2. NCCF CAD'!S1543,'3. NCCF USD'!S1543,'4. NCCF EUR'!S1543,'5. NCCF GBP'!S1543,'6. NCCF Autres (inclus)'!S1543)</f>
        <v>0</v>
      </c>
      <c r="T1543" s="388">
        <f>SUM('2. NCCF CAD'!T1543,'3. NCCF USD'!T1543,'4. NCCF EUR'!T1543,'5. NCCF GBP'!T1543,'6. NCCF Autres (inclus)'!T1543)</f>
        <v>0</v>
      </c>
      <c r="U1543" s="392">
        <f>SUM('2. NCCF CAD'!U1543,'3. NCCF USD'!U1543,'4. NCCF EUR'!U1543,'5. NCCF GBP'!U1543,'6. NCCF Autres (inclus)'!U1543)</f>
        <v>0</v>
      </c>
      <c r="V1543" s="393">
        <f>SUM('2. NCCF CAD'!V1543,'3. NCCF USD'!V1543,'4. NCCF EUR'!V1543,'5. NCCF GBP'!V1543,'6. NCCF Autres (inclus)'!V1543)</f>
        <v>0</v>
      </c>
      <c r="W1543" s="37">
        <f>SUM('2. NCCF CAD'!W1543,'3. NCCF USD'!W1543,'4. NCCF EUR'!W1543,'5. NCCF GBP'!W1543,'6. NCCF Autres (inclus)'!W1543)</f>
        <v>0</v>
      </c>
      <c r="Y1543"/>
    </row>
    <row r="1544" spans="1:25" x14ac:dyDescent="0.25">
      <c r="A1544" s="212"/>
      <c r="B1544" s="465"/>
      <c r="C1544" s="272"/>
      <c r="D1544" s="272"/>
      <c r="E1544" s="273" t="s">
        <v>53</v>
      </c>
      <c r="F1544" s="273"/>
      <c r="G1544" s="367">
        <f t="shared" ref="G1544:W1544" si="326">SUBTOTAL(9,G1545:G1547)</f>
        <v>0</v>
      </c>
      <c r="H1544" s="368">
        <f t="shared" si="326"/>
        <v>0</v>
      </c>
      <c r="I1544" s="369">
        <f t="shared" si="326"/>
        <v>0</v>
      </c>
      <c r="J1544" s="369">
        <f t="shared" si="326"/>
        <v>0</v>
      </c>
      <c r="K1544" s="370">
        <f t="shared" si="326"/>
        <v>0</v>
      </c>
      <c r="L1544" s="364">
        <f t="shared" si="326"/>
        <v>0</v>
      </c>
      <c r="M1544" s="364">
        <f t="shared" si="326"/>
        <v>0</v>
      </c>
      <c r="N1544" s="364">
        <f t="shared" si="326"/>
        <v>0</v>
      </c>
      <c r="O1544" s="364">
        <f t="shared" si="326"/>
        <v>0</v>
      </c>
      <c r="P1544" s="364">
        <f t="shared" si="326"/>
        <v>0</v>
      </c>
      <c r="Q1544" s="364">
        <f t="shared" si="326"/>
        <v>0</v>
      </c>
      <c r="R1544" s="364">
        <f t="shared" si="326"/>
        <v>0</v>
      </c>
      <c r="S1544" s="364">
        <f t="shared" si="326"/>
        <v>0</v>
      </c>
      <c r="T1544" s="364">
        <f t="shared" si="326"/>
        <v>0</v>
      </c>
      <c r="U1544" s="364">
        <f t="shared" si="326"/>
        <v>0</v>
      </c>
      <c r="V1544" s="364">
        <f t="shared" si="326"/>
        <v>0</v>
      </c>
      <c r="W1544" s="366">
        <f t="shared" si="326"/>
        <v>0</v>
      </c>
      <c r="Y1544"/>
    </row>
    <row r="1545" spans="1:25" outlineLevel="1" x14ac:dyDescent="0.25">
      <c r="A1545" s="212"/>
      <c r="B1545" s="465"/>
      <c r="C1545" s="272"/>
      <c r="D1545" s="272"/>
      <c r="E1545" s="273"/>
      <c r="F1545" s="274" t="s">
        <v>54</v>
      </c>
      <c r="G1545" s="394">
        <f>SUM('2. NCCF CAD'!G1545,'3. NCCF USD'!G1545,'4. NCCF EUR'!G1545,'5. NCCF GBP'!G1545,'6. NCCF Autres (inclus)'!G1545)</f>
        <v>0</v>
      </c>
      <c r="H1545" s="421">
        <f>SUM('2. NCCF CAD'!H1545,'3. NCCF USD'!H1545,'4. NCCF EUR'!H1545,'5. NCCF GBP'!H1545,'6. NCCF Autres (inclus)'!H1545)</f>
        <v>0</v>
      </c>
      <c r="I1545" s="389">
        <f>SUM('2. NCCF CAD'!I1545,'3. NCCF USD'!I1545,'4. NCCF EUR'!I1545,'5. NCCF GBP'!I1545,'6. NCCF Autres (inclus)'!I1545)</f>
        <v>0</v>
      </c>
      <c r="J1545" s="389">
        <f>SUM('2. NCCF CAD'!J1545,'3. NCCF USD'!J1545,'4. NCCF EUR'!J1545,'5. NCCF GBP'!J1545,'6. NCCF Autres (inclus)'!J1545)</f>
        <v>0</v>
      </c>
      <c r="K1545" s="436">
        <f>SUM('2. NCCF CAD'!K1545,'3. NCCF USD'!K1545,'4. NCCF EUR'!K1545,'5. NCCF GBP'!K1545,'6. NCCF Autres (inclus)'!K1545)</f>
        <v>0</v>
      </c>
      <c r="L1545" s="391">
        <f>SUM('2. NCCF CAD'!L1545,'3. NCCF USD'!L1545,'4. NCCF EUR'!L1545,'5. NCCF GBP'!L1545,'6. NCCF Autres (inclus)'!L1545)</f>
        <v>0</v>
      </c>
      <c r="M1545" s="396">
        <f>SUM('2. NCCF CAD'!M1545,'3. NCCF USD'!M1545,'4. NCCF EUR'!M1545,'5. NCCF GBP'!M1545,'6. NCCF Autres (inclus)'!M1545)</f>
        <v>0</v>
      </c>
      <c r="N1545" s="392">
        <f>SUM('2. NCCF CAD'!N1545,'3. NCCF USD'!N1545,'4. NCCF EUR'!N1545,'5. NCCF GBP'!N1545,'6. NCCF Autres (inclus)'!N1545)</f>
        <v>0</v>
      </c>
      <c r="O1545" s="392">
        <f>SUM('2. NCCF CAD'!O1545,'3. NCCF USD'!O1545,'4. NCCF EUR'!O1545,'5. NCCF GBP'!O1545,'6. NCCF Autres (inclus)'!O1545)</f>
        <v>0</v>
      </c>
      <c r="P1545" s="392">
        <f>SUM('2. NCCF CAD'!P1545,'3. NCCF USD'!P1545,'4. NCCF EUR'!P1545,'5. NCCF GBP'!P1545,'6. NCCF Autres (inclus)'!P1545)</f>
        <v>0</v>
      </c>
      <c r="Q1545" s="392">
        <f>SUM('2. NCCF CAD'!Q1545,'3. NCCF USD'!Q1545,'4. NCCF EUR'!Q1545,'5. NCCF GBP'!Q1545,'6. NCCF Autres (inclus)'!Q1545)</f>
        <v>0</v>
      </c>
      <c r="R1545" s="392">
        <f>SUM('2. NCCF CAD'!R1545,'3. NCCF USD'!R1545,'4. NCCF EUR'!R1545,'5. NCCF GBP'!R1545,'6. NCCF Autres (inclus)'!R1545)</f>
        <v>0</v>
      </c>
      <c r="S1545" s="392">
        <f>SUM('2. NCCF CAD'!S1545,'3. NCCF USD'!S1545,'4. NCCF EUR'!S1545,'5. NCCF GBP'!S1545,'6. NCCF Autres (inclus)'!S1545)</f>
        <v>0</v>
      </c>
      <c r="T1545" s="388">
        <f>SUM('2. NCCF CAD'!T1545,'3. NCCF USD'!T1545,'4. NCCF EUR'!T1545,'5. NCCF GBP'!T1545,'6. NCCF Autres (inclus)'!T1545)</f>
        <v>0</v>
      </c>
      <c r="U1545" s="392">
        <f>SUM('2. NCCF CAD'!U1545,'3. NCCF USD'!U1545,'4. NCCF EUR'!U1545,'5. NCCF GBP'!U1545,'6. NCCF Autres (inclus)'!U1545)</f>
        <v>0</v>
      </c>
      <c r="V1545" s="393">
        <f>SUM('2. NCCF CAD'!V1545,'3. NCCF USD'!V1545,'4. NCCF EUR'!V1545,'5. NCCF GBP'!V1545,'6. NCCF Autres (inclus)'!V1545)</f>
        <v>0</v>
      </c>
      <c r="W1545" s="37">
        <f>SUM('2. NCCF CAD'!W1545,'3. NCCF USD'!W1545,'4. NCCF EUR'!W1545,'5. NCCF GBP'!W1545,'6. NCCF Autres (inclus)'!W1545)</f>
        <v>0</v>
      </c>
      <c r="Y1545"/>
    </row>
    <row r="1546" spans="1:25" outlineLevel="1" x14ac:dyDescent="0.25">
      <c r="A1546" s="212"/>
      <c r="B1546" s="465"/>
      <c r="C1546" s="272"/>
      <c r="D1546" s="272"/>
      <c r="E1546" s="273"/>
      <c r="F1546" s="274" t="s">
        <v>55</v>
      </c>
      <c r="G1546" s="394">
        <f>SUM('2. NCCF CAD'!G1546,'3. NCCF USD'!G1546,'4. NCCF EUR'!G1546,'5. NCCF GBP'!G1546,'6. NCCF Autres (inclus)'!G1546)</f>
        <v>0</v>
      </c>
      <c r="H1546" s="421">
        <f>SUM('2. NCCF CAD'!H1546,'3. NCCF USD'!H1546,'4. NCCF EUR'!H1546,'5. NCCF GBP'!H1546,'6. NCCF Autres (inclus)'!H1546)</f>
        <v>0</v>
      </c>
      <c r="I1546" s="389">
        <f>SUM('2. NCCF CAD'!I1546,'3. NCCF USD'!I1546,'4. NCCF EUR'!I1546,'5. NCCF GBP'!I1546,'6. NCCF Autres (inclus)'!I1546)</f>
        <v>0</v>
      </c>
      <c r="J1546" s="389">
        <f>SUM('2. NCCF CAD'!J1546,'3. NCCF USD'!J1546,'4. NCCF EUR'!J1546,'5. NCCF GBP'!J1546,'6. NCCF Autres (inclus)'!J1546)</f>
        <v>0</v>
      </c>
      <c r="K1546" s="436">
        <f>SUM('2. NCCF CAD'!K1546,'3. NCCF USD'!K1546,'4. NCCF EUR'!K1546,'5. NCCF GBP'!K1546,'6. NCCF Autres (inclus)'!K1546)</f>
        <v>0</v>
      </c>
      <c r="L1546" s="391">
        <f>SUM('2. NCCF CAD'!L1546,'3. NCCF USD'!L1546,'4. NCCF EUR'!L1546,'5. NCCF GBP'!L1546,'6. NCCF Autres (inclus)'!L1546)</f>
        <v>0</v>
      </c>
      <c r="M1546" s="396">
        <f>SUM('2. NCCF CAD'!M1546,'3. NCCF USD'!M1546,'4. NCCF EUR'!M1546,'5. NCCF GBP'!M1546,'6. NCCF Autres (inclus)'!M1546)</f>
        <v>0</v>
      </c>
      <c r="N1546" s="392">
        <f>SUM('2. NCCF CAD'!N1546,'3. NCCF USD'!N1546,'4. NCCF EUR'!N1546,'5. NCCF GBP'!N1546,'6. NCCF Autres (inclus)'!N1546)</f>
        <v>0</v>
      </c>
      <c r="O1546" s="392">
        <f>SUM('2. NCCF CAD'!O1546,'3. NCCF USD'!O1546,'4. NCCF EUR'!O1546,'5. NCCF GBP'!O1546,'6. NCCF Autres (inclus)'!O1546)</f>
        <v>0</v>
      </c>
      <c r="P1546" s="392">
        <f>SUM('2. NCCF CAD'!P1546,'3. NCCF USD'!P1546,'4. NCCF EUR'!P1546,'5. NCCF GBP'!P1546,'6. NCCF Autres (inclus)'!P1546)</f>
        <v>0</v>
      </c>
      <c r="Q1546" s="392">
        <f>SUM('2. NCCF CAD'!Q1546,'3. NCCF USD'!Q1546,'4. NCCF EUR'!Q1546,'5. NCCF GBP'!Q1546,'6. NCCF Autres (inclus)'!Q1546)</f>
        <v>0</v>
      </c>
      <c r="R1546" s="392">
        <f>SUM('2. NCCF CAD'!R1546,'3. NCCF USD'!R1546,'4. NCCF EUR'!R1546,'5. NCCF GBP'!R1546,'6. NCCF Autres (inclus)'!R1546)</f>
        <v>0</v>
      </c>
      <c r="S1546" s="392">
        <f>SUM('2. NCCF CAD'!S1546,'3. NCCF USD'!S1546,'4. NCCF EUR'!S1546,'5. NCCF GBP'!S1546,'6. NCCF Autres (inclus)'!S1546)</f>
        <v>0</v>
      </c>
      <c r="T1546" s="388">
        <f>SUM('2. NCCF CAD'!T1546,'3. NCCF USD'!T1546,'4. NCCF EUR'!T1546,'5. NCCF GBP'!T1546,'6. NCCF Autres (inclus)'!T1546)</f>
        <v>0</v>
      </c>
      <c r="U1546" s="392">
        <f>SUM('2. NCCF CAD'!U1546,'3. NCCF USD'!U1546,'4. NCCF EUR'!U1546,'5. NCCF GBP'!U1546,'6. NCCF Autres (inclus)'!U1546)</f>
        <v>0</v>
      </c>
      <c r="V1546" s="393">
        <f>SUM('2. NCCF CAD'!V1546,'3. NCCF USD'!V1546,'4. NCCF EUR'!V1546,'5. NCCF GBP'!V1546,'6. NCCF Autres (inclus)'!V1546)</f>
        <v>0</v>
      </c>
      <c r="W1546" s="37">
        <f>SUM('2. NCCF CAD'!W1546,'3. NCCF USD'!W1546,'4. NCCF EUR'!W1546,'5. NCCF GBP'!W1546,'6. NCCF Autres (inclus)'!W1546)</f>
        <v>0</v>
      </c>
      <c r="Y1546"/>
    </row>
    <row r="1547" spans="1:25" outlineLevel="1" x14ac:dyDescent="0.25">
      <c r="A1547" s="212"/>
      <c r="B1547" s="465"/>
      <c r="C1547" s="272"/>
      <c r="D1547" s="272"/>
      <c r="E1547" s="273"/>
      <c r="F1547" s="274" t="s">
        <v>56</v>
      </c>
      <c r="G1547" s="394">
        <f>SUM('2. NCCF CAD'!G1547,'3. NCCF USD'!G1547,'4. NCCF EUR'!G1547,'5. NCCF GBP'!G1547,'6. NCCF Autres (inclus)'!G1547)</f>
        <v>0</v>
      </c>
      <c r="H1547" s="421">
        <f>SUM('2. NCCF CAD'!H1547,'3. NCCF USD'!H1547,'4. NCCF EUR'!H1547,'5. NCCF GBP'!H1547,'6. NCCF Autres (inclus)'!H1547)</f>
        <v>0</v>
      </c>
      <c r="I1547" s="389">
        <f>SUM('2. NCCF CAD'!I1547,'3. NCCF USD'!I1547,'4. NCCF EUR'!I1547,'5. NCCF GBP'!I1547,'6. NCCF Autres (inclus)'!I1547)</f>
        <v>0</v>
      </c>
      <c r="J1547" s="389">
        <f>SUM('2. NCCF CAD'!J1547,'3. NCCF USD'!J1547,'4. NCCF EUR'!J1547,'5. NCCF GBP'!J1547,'6. NCCF Autres (inclus)'!J1547)</f>
        <v>0</v>
      </c>
      <c r="K1547" s="436">
        <f>SUM('2. NCCF CAD'!K1547,'3. NCCF USD'!K1547,'4. NCCF EUR'!K1547,'5. NCCF GBP'!K1547,'6. NCCF Autres (inclus)'!K1547)</f>
        <v>0</v>
      </c>
      <c r="L1547" s="391">
        <f>SUM('2. NCCF CAD'!L1547,'3. NCCF USD'!L1547,'4. NCCF EUR'!L1547,'5. NCCF GBP'!L1547,'6. NCCF Autres (inclus)'!L1547)</f>
        <v>0</v>
      </c>
      <c r="M1547" s="396">
        <f>SUM('2. NCCF CAD'!M1547,'3. NCCF USD'!M1547,'4. NCCF EUR'!M1547,'5. NCCF GBP'!M1547,'6. NCCF Autres (inclus)'!M1547)</f>
        <v>0</v>
      </c>
      <c r="N1547" s="392">
        <f>SUM('2. NCCF CAD'!N1547,'3. NCCF USD'!N1547,'4. NCCF EUR'!N1547,'5. NCCF GBP'!N1547,'6. NCCF Autres (inclus)'!N1547)</f>
        <v>0</v>
      </c>
      <c r="O1547" s="392">
        <f>SUM('2. NCCF CAD'!O1547,'3. NCCF USD'!O1547,'4. NCCF EUR'!O1547,'5. NCCF GBP'!O1547,'6. NCCF Autres (inclus)'!O1547)</f>
        <v>0</v>
      </c>
      <c r="P1547" s="392">
        <f>SUM('2. NCCF CAD'!P1547,'3. NCCF USD'!P1547,'4. NCCF EUR'!P1547,'5. NCCF GBP'!P1547,'6. NCCF Autres (inclus)'!P1547)</f>
        <v>0</v>
      </c>
      <c r="Q1547" s="392">
        <f>SUM('2. NCCF CAD'!Q1547,'3. NCCF USD'!Q1547,'4. NCCF EUR'!Q1547,'5. NCCF GBP'!Q1547,'6. NCCF Autres (inclus)'!Q1547)</f>
        <v>0</v>
      </c>
      <c r="R1547" s="392">
        <f>SUM('2. NCCF CAD'!R1547,'3. NCCF USD'!R1547,'4. NCCF EUR'!R1547,'5. NCCF GBP'!R1547,'6. NCCF Autres (inclus)'!R1547)</f>
        <v>0</v>
      </c>
      <c r="S1547" s="392">
        <f>SUM('2. NCCF CAD'!S1547,'3. NCCF USD'!S1547,'4. NCCF EUR'!S1547,'5. NCCF GBP'!S1547,'6. NCCF Autres (inclus)'!S1547)</f>
        <v>0</v>
      </c>
      <c r="T1547" s="388">
        <f>SUM('2. NCCF CAD'!T1547,'3. NCCF USD'!T1547,'4. NCCF EUR'!T1547,'5. NCCF GBP'!T1547,'6. NCCF Autres (inclus)'!T1547)</f>
        <v>0</v>
      </c>
      <c r="U1547" s="392">
        <f>SUM('2. NCCF CAD'!U1547,'3. NCCF USD'!U1547,'4. NCCF EUR'!U1547,'5. NCCF GBP'!U1547,'6. NCCF Autres (inclus)'!U1547)</f>
        <v>0</v>
      </c>
      <c r="V1547" s="393">
        <f>SUM('2. NCCF CAD'!V1547,'3. NCCF USD'!V1547,'4. NCCF EUR'!V1547,'5. NCCF GBP'!V1547,'6. NCCF Autres (inclus)'!V1547)</f>
        <v>0</v>
      </c>
      <c r="W1547" s="37">
        <f>SUM('2. NCCF CAD'!W1547,'3. NCCF USD'!W1547,'4. NCCF EUR'!W1547,'5. NCCF GBP'!W1547,'6. NCCF Autres (inclus)'!W1547)</f>
        <v>0</v>
      </c>
      <c r="Y1547"/>
    </row>
    <row r="1548" spans="1:25" x14ac:dyDescent="0.25">
      <c r="A1548" s="212"/>
      <c r="B1548" s="465"/>
      <c r="C1548" s="272"/>
      <c r="D1548" s="272"/>
      <c r="E1548" s="273" t="s">
        <v>57</v>
      </c>
      <c r="F1548" s="273"/>
      <c r="G1548" s="367">
        <f t="shared" ref="G1548:W1548" si="327">SUBTOTAL(9,G1549:G1550)</f>
        <v>0</v>
      </c>
      <c r="H1548" s="368">
        <f t="shared" si="327"/>
        <v>0</v>
      </c>
      <c r="I1548" s="369">
        <f t="shared" si="327"/>
        <v>0</v>
      </c>
      <c r="J1548" s="369">
        <f t="shared" si="327"/>
        <v>0</v>
      </c>
      <c r="K1548" s="370">
        <f t="shared" si="327"/>
        <v>0</v>
      </c>
      <c r="L1548" s="364">
        <f t="shared" si="327"/>
        <v>0</v>
      </c>
      <c r="M1548" s="364">
        <f t="shared" si="327"/>
        <v>0</v>
      </c>
      <c r="N1548" s="364">
        <f t="shared" si="327"/>
        <v>0</v>
      </c>
      <c r="O1548" s="364">
        <f t="shared" si="327"/>
        <v>0</v>
      </c>
      <c r="P1548" s="364">
        <f t="shared" si="327"/>
        <v>0</v>
      </c>
      <c r="Q1548" s="364">
        <f t="shared" si="327"/>
        <v>0</v>
      </c>
      <c r="R1548" s="364">
        <f t="shared" si="327"/>
        <v>0</v>
      </c>
      <c r="S1548" s="364">
        <f t="shared" si="327"/>
        <v>0</v>
      </c>
      <c r="T1548" s="364">
        <f t="shared" si="327"/>
        <v>0</v>
      </c>
      <c r="U1548" s="364">
        <f t="shared" si="327"/>
        <v>0</v>
      </c>
      <c r="V1548" s="365">
        <f t="shared" si="327"/>
        <v>0</v>
      </c>
      <c r="W1548" s="366">
        <f t="shared" si="327"/>
        <v>0</v>
      </c>
      <c r="Y1548"/>
    </row>
    <row r="1549" spans="1:25" outlineLevel="1" x14ac:dyDescent="0.25">
      <c r="A1549" s="212"/>
      <c r="B1549" s="465"/>
      <c r="C1549" s="272"/>
      <c r="D1549" s="272"/>
      <c r="E1549" s="273"/>
      <c r="F1549" s="274" t="s">
        <v>58</v>
      </c>
      <c r="G1549" s="394">
        <f>SUM('2. NCCF CAD'!G1549,'3. NCCF USD'!G1549,'4. NCCF EUR'!G1549,'5. NCCF GBP'!G1549,'6. NCCF Autres (inclus)'!G1549)</f>
        <v>0</v>
      </c>
      <c r="H1549" s="421">
        <f>SUM('2. NCCF CAD'!H1549,'3. NCCF USD'!H1549,'4. NCCF EUR'!H1549,'5. NCCF GBP'!H1549,'6. NCCF Autres (inclus)'!H1549)</f>
        <v>0</v>
      </c>
      <c r="I1549" s="389">
        <f>SUM('2. NCCF CAD'!I1549,'3. NCCF USD'!I1549,'4. NCCF EUR'!I1549,'5. NCCF GBP'!I1549,'6. NCCF Autres (inclus)'!I1549)</f>
        <v>0</v>
      </c>
      <c r="J1549" s="389">
        <f>SUM('2. NCCF CAD'!J1549,'3. NCCF USD'!J1549,'4. NCCF EUR'!J1549,'5. NCCF GBP'!J1549,'6. NCCF Autres (inclus)'!J1549)</f>
        <v>0</v>
      </c>
      <c r="K1549" s="436">
        <f>SUM('2. NCCF CAD'!K1549,'3. NCCF USD'!K1549,'4. NCCF EUR'!K1549,'5. NCCF GBP'!K1549,'6. NCCF Autres (inclus)'!K1549)</f>
        <v>0</v>
      </c>
      <c r="L1549" s="391">
        <f>SUM('2. NCCF CAD'!L1549,'3. NCCF USD'!L1549,'4. NCCF EUR'!L1549,'5. NCCF GBP'!L1549,'6. NCCF Autres (inclus)'!L1549)</f>
        <v>0</v>
      </c>
      <c r="M1549" s="396">
        <f>SUM('2. NCCF CAD'!M1549,'3. NCCF USD'!M1549,'4. NCCF EUR'!M1549,'5. NCCF GBP'!M1549,'6. NCCF Autres (inclus)'!M1549)</f>
        <v>0</v>
      </c>
      <c r="N1549" s="392">
        <f>SUM('2. NCCF CAD'!N1549,'3. NCCF USD'!N1549,'4. NCCF EUR'!N1549,'5. NCCF GBP'!N1549,'6. NCCF Autres (inclus)'!N1549)</f>
        <v>0</v>
      </c>
      <c r="O1549" s="392">
        <f>SUM('2. NCCF CAD'!O1549,'3. NCCF USD'!O1549,'4. NCCF EUR'!O1549,'5. NCCF GBP'!O1549,'6. NCCF Autres (inclus)'!O1549)</f>
        <v>0</v>
      </c>
      <c r="P1549" s="392">
        <f>SUM('2. NCCF CAD'!P1549,'3. NCCF USD'!P1549,'4. NCCF EUR'!P1549,'5. NCCF GBP'!P1549,'6. NCCF Autres (inclus)'!P1549)</f>
        <v>0</v>
      </c>
      <c r="Q1549" s="392">
        <f>SUM('2. NCCF CAD'!Q1549,'3. NCCF USD'!Q1549,'4. NCCF EUR'!Q1549,'5. NCCF GBP'!Q1549,'6. NCCF Autres (inclus)'!Q1549)</f>
        <v>0</v>
      </c>
      <c r="R1549" s="392">
        <f>SUM('2. NCCF CAD'!R1549,'3. NCCF USD'!R1549,'4. NCCF EUR'!R1549,'5. NCCF GBP'!R1549,'6. NCCF Autres (inclus)'!R1549)</f>
        <v>0</v>
      </c>
      <c r="S1549" s="392">
        <f>SUM('2. NCCF CAD'!S1549,'3. NCCF USD'!S1549,'4. NCCF EUR'!S1549,'5. NCCF GBP'!S1549,'6. NCCF Autres (inclus)'!S1549)</f>
        <v>0</v>
      </c>
      <c r="T1549" s="388">
        <f>SUM('2. NCCF CAD'!T1549,'3. NCCF USD'!T1549,'4. NCCF EUR'!T1549,'5. NCCF GBP'!T1549,'6. NCCF Autres (inclus)'!T1549)</f>
        <v>0</v>
      </c>
      <c r="U1549" s="392">
        <f>SUM('2. NCCF CAD'!U1549,'3. NCCF USD'!U1549,'4. NCCF EUR'!U1549,'5. NCCF GBP'!U1549,'6. NCCF Autres (inclus)'!U1549)</f>
        <v>0</v>
      </c>
      <c r="V1549" s="393">
        <f>SUM('2. NCCF CAD'!V1549,'3. NCCF USD'!V1549,'4. NCCF EUR'!V1549,'5. NCCF GBP'!V1549,'6. NCCF Autres (inclus)'!V1549)</f>
        <v>0</v>
      </c>
      <c r="W1549" s="37">
        <f>SUM('2. NCCF CAD'!W1549,'3. NCCF USD'!W1549,'4. NCCF EUR'!W1549,'5. NCCF GBP'!W1549,'6. NCCF Autres (inclus)'!W1549)</f>
        <v>0</v>
      </c>
      <c r="Y1549"/>
    </row>
    <row r="1550" spans="1:25" outlineLevel="1" x14ac:dyDescent="0.25">
      <c r="A1550" s="212"/>
      <c r="B1550" s="465"/>
      <c r="C1550" s="272"/>
      <c r="D1550" s="272"/>
      <c r="E1550" s="273"/>
      <c r="F1550" s="274" t="s">
        <v>59</v>
      </c>
      <c r="G1550" s="394">
        <f>SUM('2. NCCF CAD'!G1550,'3. NCCF USD'!G1550,'4. NCCF EUR'!G1550,'5. NCCF GBP'!G1550,'6. NCCF Autres (inclus)'!G1550)</f>
        <v>0</v>
      </c>
      <c r="H1550" s="421">
        <f>SUM('2. NCCF CAD'!H1550,'3. NCCF USD'!H1550,'4. NCCF EUR'!H1550,'5. NCCF GBP'!H1550,'6. NCCF Autres (inclus)'!H1550)</f>
        <v>0</v>
      </c>
      <c r="I1550" s="389">
        <f>SUM('2. NCCF CAD'!I1550,'3. NCCF USD'!I1550,'4. NCCF EUR'!I1550,'5. NCCF GBP'!I1550,'6. NCCF Autres (inclus)'!I1550)</f>
        <v>0</v>
      </c>
      <c r="J1550" s="389">
        <f>SUM('2. NCCF CAD'!J1550,'3. NCCF USD'!J1550,'4. NCCF EUR'!J1550,'5. NCCF GBP'!J1550,'6. NCCF Autres (inclus)'!J1550)</f>
        <v>0</v>
      </c>
      <c r="K1550" s="436">
        <f>SUM('2. NCCF CAD'!K1550,'3. NCCF USD'!K1550,'4. NCCF EUR'!K1550,'5. NCCF GBP'!K1550,'6. NCCF Autres (inclus)'!K1550)</f>
        <v>0</v>
      </c>
      <c r="L1550" s="391">
        <f>SUM('2. NCCF CAD'!L1550,'3. NCCF USD'!L1550,'4. NCCF EUR'!L1550,'5. NCCF GBP'!L1550,'6. NCCF Autres (inclus)'!L1550)</f>
        <v>0</v>
      </c>
      <c r="M1550" s="396">
        <f>SUM('2. NCCF CAD'!M1550,'3. NCCF USD'!M1550,'4. NCCF EUR'!M1550,'5. NCCF GBP'!M1550,'6. NCCF Autres (inclus)'!M1550)</f>
        <v>0</v>
      </c>
      <c r="N1550" s="392">
        <f>SUM('2. NCCF CAD'!N1550,'3. NCCF USD'!N1550,'4. NCCF EUR'!N1550,'5. NCCF GBP'!N1550,'6. NCCF Autres (inclus)'!N1550)</f>
        <v>0</v>
      </c>
      <c r="O1550" s="392">
        <f>SUM('2. NCCF CAD'!O1550,'3. NCCF USD'!O1550,'4. NCCF EUR'!O1550,'5. NCCF GBP'!O1550,'6. NCCF Autres (inclus)'!O1550)</f>
        <v>0</v>
      </c>
      <c r="P1550" s="392">
        <f>SUM('2. NCCF CAD'!P1550,'3. NCCF USD'!P1550,'4. NCCF EUR'!P1550,'5. NCCF GBP'!P1550,'6. NCCF Autres (inclus)'!P1550)</f>
        <v>0</v>
      </c>
      <c r="Q1550" s="392">
        <f>SUM('2. NCCF CAD'!Q1550,'3. NCCF USD'!Q1550,'4. NCCF EUR'!Q1550,'5. NCCF GBP'!Q1550,'6. NCCF Autres (inclus)'!Q1550)</f>
        <v>0</v>
      </c>
      <c r="R1550" s="392">
        <f>SUM('2. NCCF CAD'!R1550,'3. NCCF USD'!R1550,'4. NCCF EUR'!R1550,'5. NCCF GBP'!R1550,'6. NCCF Autres (inclus)'!R1550)</f>
        <v>0</v>
      </c>
      <c r="S1550" s="392">
        <f>SUM('2. NCCF CAD'!S1550,'3. NCCF USD'!S1550,'4. NCCF EUR'!S1550,'5. NCCF GBP'!S1550,'6. NCCF Autres (inclus)'!S1550)</f>
        <v>0</v>
      </c>
      <c r="T1550" s="388">
        <f>SUM('2. NCCF CAD'!T1550,'3. NCCF USD'!T1550,'4. NCCF EUR'!T1550,'5. NCCF GBP'!T1550,'6. NCCF Autres (inclus)'!T1550)</f>
        <v>0</v>
      </c>
      <c r="U1550" s="392">
        <f>SUM('2. NCCF CAD'!U1550,'3. NCCF USD'!U1550,'4. NCCF EUR'!U1550,'5. NCCF GBP'!U1550,'6. NCCF Autres (inclus)'!U1550)</f>
        <v>0</v>
      </c>
      <c r="V1550" s="393">
        <f>SUM('2. NCCF CAD'!V1550,'3. NCCF USD'!V1550,'4. NCCF EUR'!V1550,'5. NCCF GBP'!V1550,'6. NCCF Autres (inclus)'!V1550)</f>
        <v>0</v>
      </c>
      <c r="W1550" s="37">
        <f>SUM('2. NCCF CAD'!W1550,'3. NCCF USD'!W1550,'4. NCCF EUR'!W1550,'5. NCCF GBP'!W1550,'6. NCCF Autres (inclus)'!W1550)</f>
        <v>0</v>
      </c>
      <c r="Y1550"/>
    </row>
    <row r="1551" spans="1:25" x14ac:dyDescent="0.25">
      <c r="A1551" s="212"/>
      <c r="B1551" s="465"/>
      <c r="C1551" s="272"/>
      <c r="D1551" s="272"/>
      <c r="E1551" s="273" t="s">
        <v>60</v>
      </c>
      <c r="F1551" s="273"/>
      <c r="G1551" s="367">
        <f t="shared" ref="G1551:W1551" si="328">SUBTOTAL(9,G1552:G1554)</f>
        <v>0</v>
      </c>
      <c r="H1551" s="368">
        <f t="shared" si="328"/>
        <v>0</v>
      </c>
      <c r="I1551" s="369">
        <f t="shared" si="328"/>
        <v>0</v>
      </c>
      <c r="J1551" s="369">
        <f t="shared" si="328"/>
        <v>0</v>
      </c>
      <c r="K1551" s="370">
        <f t="shared" si="328"/>
        <v>0</v>
      </c>
      <c r="L1551" s="364">
        <f t="shared" si="328"/>
        <v>0</v>
      </c>
      <c r="M1551" s="364">
        <f t="shared" si="328"/>
        <v>0</v>
      </c>
      <c r="N1551" s="364">
        <f t="shared" si="328"/>
        <v>0</v>
      </c>
      <c r="O1551" s="364">
        <f t="shared" si="328"/>
        <v>0</v>
      </c>
      <c r="P1551" s="364">
        <f t="shared" si="328"/>
        <v>0</v>
      </c>
      <c r="Q1551" s="364">
        <f t="shared" si="328"/>
        <v>0</v>
      </c>
      <c r="R1551" s="364">
        <f t="shared" si="328"/>
        <v>0</v>
      </c>
      <c r="S1551" s="364">
        <f t="shared" si="328"/>
        <v>0</v>
      </c>
      <c r="T1551" s="364">
        <f t="shared" si="328"/>
        <v>0</v>
      </c>
      <c r="U1551" s="364">
        <f t="shared" si="328"/>
        <v>0</v>
      </c>
      <c r="V1551" s="364">
        <f t="shared" si="328"/>
        <v>0</v>
      </c>
      <c r="W1551" s="366">
        <f t="shared" si="328"/>
        <v>0</v>
      </c>
      <c r="Y1551"/>
    </row>
    <row r="1552" spans="1:25" outlineLevel="1" x14ac:dyDescent="0.25">
      <c r="A1552" s="212"/>
      <c r="B1552" s="465"/>
      <c r="C1552" s="272"/>
      <c r="D1552" s="272"/>
      <c r="E1552" s="273"/>
      <c r="F1552" s="274" t="s">
        <v>61</v>
      </c>
      <c r="G1552" s="394">
        <f>SUM('2. NCCF CAD'!G1552,'3. NCCF USD'!G1552,'4. NCCF EUR'!G1552,'5. NCCF GBP'!G1552,'6. NCCF Autres (inclus)'!G1552)</f>
        <v>0</v>
      </c>
      <c r="H1552" s="421">
        <f>SUM('2. NCCF CAD'!H1552,'3. NCCF USD'!H1552,'4. NCCF EUR'!H1552,'5. NCCF GBP'!H1552,'6. NCCF Autres (inclus)'!H1552)</f>
        <v>0</v>
      </c>
      <c r="I1552" s="389">
        <f>SUM('2. NCCF CAD'!I1552,'3. NCCF USD'!I1552,'4. NCCF EUR'!I1552,'5. NCCF GBP'!I1552,'6. NCCF Autres (inclus)'!I1552)</f>
        <v>0</v>
      </c>
      <c r="J1552" s="389">
        <f>SUM('2. NCCF CAD'!J1552,'3. NCCF USD'!J1552,'4. NCCF EUR'!J1552,'5. NCCF GBP'!J1552,'6. NCCF Autres (inclus)'!J1552)</f>
        <v>0</v>
      </c>
      <c r="K1552" s="436">
        <f>SUM('2. NCCF CAD'!K1552,'3. NCCF USD'!K1552,'4. NCCF EUR'!K1552,'5. NCCF GBP'!K1552,'6. NCCF Autres (inclus)'!K1552)</f>
        <v>0</v>
      </c>
      <c r="L1552" s="391">
        <f>SUM('2. NCCF CAD'!L1552,'3. NCCF USD'!L1552,'4. NCCF EUR'!L1552,'5. NCCF GBP'!L1552,'6. NCCF Autres (inclus)'!L1552)</f>
        <v>0</v>
      </c>
      <c r="M1552" s="396">
        <f>SUM('2. NCCF CAD'!M1552,'3. NCCF USD'!M1552,'4. NCCF EUR'!M1552,'5. NCCF GBP'!M1552,'6. NCCF Autres (inclus)'!M1552)</f>
        <v>0</v>
      </c>
      <c r="N1552" s="392">
        <f>SUM('2. NCCF CAD'!N1552,'3. NCCF USD'!N1552,'4. NCCF EUR'!N1552,'5. NCCF GBP'!N1552,'6. NCCF Autres (inclus)'!N1552)</f>
        <v>0</v>
      </c>
      <c r="O1552" s="392">
        <f>SUM('2. NCCF CAD'!O1552,'3. NCCF USD'!O1552,'4. NCCF EUR'!O1552,'5. NCCF GBP'!O1552,'6. NCCF Autres (inclus)'!O1552)</f>
        <v>0</v>
      </c>
      <c r="P1552" s="392">
        <f>SUM('2. NCCF CAD'!P1552,'3. NCCF USD'!P1552,'4. NCCF EUR'!P1552,'5. NCCF GBP'!P1552,'6. NCCF Autres (inclus)'!P1552)</f>
        <v>0</v>
      </c>
      <c r="Q1552" s="392">
        <f>SUM('2. NCCF CAD'!Q1552,'3. NCCF USD'!Q1552,'4. NCCF EUR'!Q1552,'5. NCCF GBP'!Q1552,'6. NCCF Autres (inclus)'!Q1552)</f>
        <v>0</v>
      </c>
      <c r="R1552" s="392">
        <f>SUM('2. NCCF CAD'!R1552,'3. NCCF USD'!R1552,'4. NCCF EUR'!R1552,'5. NCCF GBP'!R1552,'6. NCCF Autres (inclus)'!R1552)</f>
        <v>0</v>
      </c>
      <c r="S1552" s="392">
        <f>SUM('2. NCCF CAD'!S1552,'3. NCCF USD'!S1552,'4. NCCF EUR'!S1552,'5. NCCF GBP'!S1552,'6. NCCF Autres (inclus)'!S1552)</f>
        <v>0</v>
      </c>
      <c r="T1552" s="388">
        <f>SUM('2. NCCF CAD'!T1552,'3. NCCF USD'!T1552,'4. NCCF EUR'!T1552,'5. NCCF GBP'!T1552,'6. NCCF Autres (inclus)'!T1552)</f>
        <v>0</v>
      </c>
      <c r="U1552" s="392">
        <f>SUM('2. NCCF CAD'!U1552,'3. NCCF USD'!U1552,'4. NCCF EUR'!U1552,'5. NCCF GBP'!U1552,'6. NCCF Autres (inclus)'!U1552)</f>
        <v>0</v>
      </c>
      <c r="V1552" s="393">
        <f>SUM('2. NCCF CAD'!V1552,'3. NCCF USD'!V1552,'4. NCCF EUR'!V1552,'5. NCCF GBP'!V1552,'6. NCCF Autres (inclus)'!V1552)</f>
        <v>0</v>
      </c>
      <c r="W1552" s="37">
        <f>SUM('2. NCCF CAD'!W1552,'3. NCCF USD'!W1552,'4. NCCF EUR'!W1552,'5. NCCF GBP'!W1552,'6. NCCF Autres (inclus)'!W1552)</f>
        <v>0</v>
      </c>
      <c r="Y1552"/>
    </row>
    <row r="1553" spans="1:25" outlineLevel="1" x14ac:dyDescent="0.25">
      <c r="A1553" s="212"/>
      <c r="B1553" s="465"/>
      <c r="C1553" s="272"/>
      <c r="D1553" s="272"/>
      <c r="E1553" s="273"/>
      <c r="F1553" s="274" t="s">
        <v>62</v>
      </c>
      <c r="G1553" s="394">
        <f>SUM('2. NCCF CAD'!G1553,'3. NCCF USD'!G1553,'4. NCCF EUR'!G1553,'5. NCCF GBP'!G1553,'6. NCCF Autres (inclus)'!G1553)</f>
        <v>0</v>
      </c>
      <c r="H1553" s="421">
        <f>SUM('2. NCCF CAD'!H1553,'3. NCCF USD'!H1553,'4. NCCF EUR'!H1553,'5. NCCF GBP'!H1553,'6. NCCF Autres (inclus)'!H1553)</f>
        <v>0</v>
      </c>
      <c r="I1553" s="389">
        <f>SUM('2. NCCF CAD'!I1553,'3. NCCF USD'!I1553,'4. NCCF EUR'!I1553,'5. NCCF GBP'!I1553,'6. NCCF Autres (inclus)'!I1553)</f>
        <v>0</v>
      </c>
      <c r="J1553" s="389">
        <f>SUM('2. NCCF CAD'!J1553,'3. NCCF USD'!J1553,'4. NCCF EUR'!J1553,'5. NCCF GBP'!J1553,'6. NCCF Autres (inclus)'!J1553)</f>
        <v>0</v>
      </c>
      <c r="K1553" s="436">
        <f>SUM('2. NCCF CAD'!K1553,'3. NCCF USD'!K1553,'4. NCCF EUR'!K1553,'5. NCCF GBP'!K1553,'6. NCCF Autres (inclus)'!K1553)</f>
        <v>0</v>
      </c>
      <c r="L1553" s="391">
        <f>SUM('2. NCCF CAD'!L1553,'3. NCCF USD'!L1553,'4. NCCF EUR'!L1553,'5. NCCF GBP'!L1553,'6. NCCF Autres (inclus)'!L1553)</f>
        <v>0</v>
      </c>
      <c r="M1553" s="396">
        <f>SUM('2. NCCF CAD'!M1553,'3. NCCF USD'!M1553,'4. NCCF EUR'!M1553,'5. NCCF GBP'!M1553,'6. NCCF Autres (inclus)'!M1553)</f>
        <v>0</v>
      </c>
      <c r="N1553" s="392">
        <f>SUM('2. NCCF CAD'!N1553,'3. NCCF USD'!N1553,'4. NCCF EUR'!N1553,'5. NCCF GBP'!N1553,'6. NCCF Autres (inclus)'!N1553)</f>
        <v>0</v>
      </c>
      <c r="O1553" s="392">
        <f>SUM('2. NCCF CAD'!O1553,'3. NCCF USD'!O1553,'4. NCCF EUR'!O1553,'5. NCCF GBP'!O1553,'6. NCCF Autres (inclus)'!O1553)</f>
        <v>0</v>
      </c>
      <c r="P1553" s="392">
        <f>SUM('2. NCCF CAD'!P1553,'3. NCCF USD'!P1553,'4. NCCF EUR'!P1553,'5. NCCF GBP'!P1553,'6. NCCF Autres (inclus)'!P1553)</f>
        <v>0</v>
      </c>
      <c r="Q1553" s="392">
        <f>SUM('2. NCCF CAD'!Q1553,'3. NCCF USD'!Q1553,'4. NCCF EUR'!Q1553,'5. NCCF GBP'!Q1553,'6. NCCF Autres (inclus)'!Q1553)</f>
        <v>0</v>
      </c>
      <c r="R1553" s="392">
        <f>SUM('2. NCCF CAD'!R1553,'3. NCCF USD'!R1553,'4. NCCF EUR'!R1553,'5. NCCF GBP'!R1553,'6. NCCF Autres (inclus)'!R1553)</f>
        <v>0</v>
      </c>
      <c r="S1553" s="392">
        <f>SUM('2. NCCF CAD'!S1553,'3. NCCF USD'!S1553,'4. NCCF EUR'!S1553,'5. NCCF GBP'!S1553,'6. NCCF Autres (inclus)'!S1553)</f>
        <v>0</v>
      </c>
      <c r="T1553" s="388">
        <f>SUM('2. NCCF CAD'!T1553,'3. NCCF USD'!T1553,'4. NCCF EUR'!T1553,'5. NCCF GBP'!T1553,'6. NCCF Autres (inclus)'!T1553)</f>
        <v>0</v>
      </c>
      <c r="U1553" s="392">
        <f>SUM('2. NCCF CAD'!U1553,'3. NCCF USD'!U1553,'4. NCCF EUR'!U1553,'5. NCCF GBP'!U1553,'6. NCCF Autres (inclus)'!U1553)</f>
        <v>0</v>
      </c>
      <c r="V1553" s="393">
        <f>SUM('2. NCCF CAD'!V1553,'3. NCCF USD'!V1553,'4. NCCF EUR'!V1553,'5. NCCF GBP'!V1553,'6. NCCF Autres (inclus)'!V1553)</f>
        <v>0</v>
      </c>
      <c r="W1553" s="37">
        <f>SUM('2. NCCF CAD'!W1553,'3. NCCF USD'!W1553,'4. NCCF EUR'!W1553,'5. NCCF GBP'!W1553,'6. NCCF Autres (inclus)'!W1553)</f>
        <v>0</v>
      </c>
      <c r="Y1553"/>
    </row>
    <row r="1554" spans="1:25" outlineLevel="1" x14ac:dyDescent="0.25">
      <c r="A1554" s="212"/>
      <c r="B1554" s="465"/>
      <c r="C1554" s="272"/>
      <c r="D1554" s="272"/>
      <c r="E1554" s="273"/>
      <c r="F1554" s="274" t="s">
        <v>63</v>
      </c>
      <c r="G1554" s="394">
        <f>SUM('2. NCCF CAD'!G1554,'3. NCCF USD'!G1554,'4. NCCF EUR'!G1554,'5. NCCF GBP'!G1554,'6. NCCF Autres (inclus)'!G1554)</f>
        <v>0</v>
      </c>
      <c r="H1554" s="421">
        <f>SUM('2. NCCF CAD'!H1554,'3. NCCF USD'!H1554,'4. NCCF EUR'!H1554,'5. NCCF GBP'!H1554,'6. NCCF Autres (inclus)'!H1554)</f>
        <v>0</v>
      </c>
      <c r="I1554" s="389">
        <f>SUM('2. NCCF CAD'!I1554,'3. NCCF USD'!I1554,'4. NCCF EUR'!I1554,'5. NCCF GBP'!I1554,'6. NCCF Autres (inclus)'!I1554)</f>
        <v>0</v>
      </c>
      <c r="J1554" s="389">
        <f>SUM('2. NCCF CAD'!J1554,'3. NCCF USD'!J1554,'4. NCCF EUR'!J1554,'5. NCCF GBP'!J1554,'6. NCCF Autres (inclus)'!J1554)</f>
        <v>0</v>
      </c>
      <c r="K1554" s="436">
        <f>SUM('2. NCCF CAD'!K1554,'3. NCCF USD'!K1554,'4. NCCF EUR'!K1554,'5. NCCF GBP'!K1554,'6. NCCF Autres (inclus)'!K1554)</f>
        <v>0</v>
      </c>
      <c r="L1554" s="391">
        <f>SUM('2. NCCF CAD'!L1554,'3. NCCF USD'!L1554,'4. NCCF EUR'!L1554,'5. NCCF GBP'!L1554,'6. NCCF Autres (inclus)'!L1554)</f>
        <v>0</v>
      </c>
      <c r="M1554" s="396">
        <f>SUM('2. NCCF CAD'!M1554,'3. NCCF USD'!M1554,'4. NCCF EUR'!M1554,'5. NCCF GBP'!M1554,'6. NCCF Autres (inclus)'!M1554)</f>
        <v>0</v>
      </c>
      <c r="N1554" s="392">
        <f>SUM('2. NCCF CAD'!N1554,'3. NCCF USD'!N1554,'4. NCCF EUR'!N1554,'5. NCCF GBP'!N1554,'6. NCCF Autres (inclus)'!N1554)</f>
        <v>0</v>
      </c>
      <c r="O1554" s="392">
        <f>SUM('2. NCCF CAD'!O1554,'3. NCCF USD'!O1554,'4. NCCF EUR'!O1554,'5. NCCF GBP'!O1554,'6. NCCF Autres (inclus)'!O1554)</f>
        <v>0</v>
      </c>
      <c r="P1554" s="392">
        <f>SUM('2. NCCF CAD'!P1554,'3. NCCF USD'!P1554,'4. NCCF EUR'!P1554,'5. NCCF GBP'!P1554,'6. NCCF Autres (inclus)'!P1554)</f>
        <v>0</v>
      </c>
      <c r="Q1554" s="392">
        <f>SUM('2. NCCF CAD'!Q1554,'3. NCCF USD'!Q1554,'4. NCCF EUR'!Q1554,'5. NCCF GBP'!Q1554,'6. NCCF Autres (inclus)'!Q1554)</f>
        <v>0</v>
      </c>
      <c r="R1554" s="392">
        <f>SUM('2. NCCF CAD'!R1554,'3. NCCF USD'!R1554,'4. NCCF EUR'!R1554,'5. NCCF GBP'!R1554,'6. NCCF Autres (inclus)'!R1554)</f>
        <v>0</v>
      </c>
      <c r="S1554" s="392">
        <f>SUM('2. NCCF CAD'!S1554,'3. NCCF USD'!S1554,'4. NCCF EUR'!S1554,'5. NCCF GBP'!S1554,'6. NCCF Autres (inclus)'!S1554)</f>
        <v>0</v>
      </c>
      <c r="T1554" s="388">
        <f>SUM('2. NCCF CAD'!T1554,'3. NCCF USD'!T1554,'4. NCCF EUR'!T1554,'5. NCCF GBP'!T1554,'6. NCCF Autres (inclus)'!T1554)</f>
        <v>0</v>
      </c>
      <c r="U1554" s="392">
        <f>SUM('2. NCCF CAD'!U1554,'3. NCCF USD'!U1554,'4. NCCF EUR'!U1554,'5. NCCF GBP'!U1554,'6. NCCF Autres (inclus)'!U1554)</f>
        <v>0</v>
      </c>
      <c r="V1554" s="393">
        <f>SUM('2. NCCF CAD'!V1554,'3. NCCF USD'!V1554,'4. NCCF EUR'!V1554,'5. NCCF GBP'!V1554,'6. NCCF Autres (inclus)'!V1554)</f>
        <v>0</v>
      </c>
      <c r="W1554" s="37">
        <f>SUM('2. NCCF CAD'!W1554,'3. NCCF USD'!W1554,'4. NCCF EUR'!W1554,'5. NCCF GBP'!W1554,'6. NCCF Autres (inclus)'!W1554)</f>
        <v>0</v>
      </c>
      <c r="Y1554"/>
    </row>
    <row r="1555" spans="1:25" x14ac:dyDescent="0.25">
      <c r="A1555" s="212"/>
      <c r="B1555" s="465"/>
      <c r="C1555" s="272"/>
      <c r="D1555" s="272"/>
      <c r="E1555" s="273" t="s">
        <v>64</v>
      </c>
      <c r="F1555" s="273"/>
      <c r="G1555" s="367">
        <f t="shared" ref="G1555:W1555" si="329">SUBTOTAL(9,G1556:G1557)</f>
        <v>0</v>
      </c>
      <c r="H1555" s="368">
        <f t="shared" si="329"/>
        <v>0</v>
      </c>
      <c r="I1555" s="369">
        <f t="shared" si="329"/>
        <v>0</v>
      </c>
      <c r="J1555" s="369">
        <f t="shared" si="329"/>
        <v>0</v>
      </c>
      <c r="K1555" s="370">
        <f t="shared" si="329"/>
        <v>0</v>
      </c>
      <c r="L1555" s="364">
        <f t="shared" si="329"/>
        <v>0</v>
      </c>
      <c r="M1555" s="364">
        <f t="shared" si="329"/>
        <v>0</v>
      </c>
      <c r="N1555" s="364">
        <f t="shared" si="329"/>
        <v>0</v>
      </c>
      <c r="O1555" s="364">
        <f t="shared" si="329"/>
        <v>0</v>
      </c>
      <c r="P1555" s="364">
        <f t="shared" si="329"/>
        <v>0</v>
      </c>
      <c r="Q1555" s="364">
        <f t="shared" si="329"/>
        <v>0</v>
      </c>
      <c r="R1555" s="364">
        <f t="shared" si="329"/>
        <v>0</v>
      </c>
      <c r="S1555" s="364">
        <f t="shared" si="329"/>
        <v>0</v>
      </c>
      <c r="T1555" s="364">
        <f t="shared" si="329"/>
        <v>0</v>
      </c>
      <c r="U1555" s="364">
        <f t="shared" si="329"/>
        <v>0</v>
      </c>
      <c r="V1555" s="365">
        <f t="shared" si="329"/>
        <v>0</v>
      </c>
      <c r="W1555" s="366">
        <f t="shared" si="329"/>
        <v>0</v>
      </c>
      <c r="Y1555"/>
    </row>
    <row r="1556" spans="1:25" outlineLevel="1" x14ac:dyDescent="0.25">
      <c r="A1556" s="212"/>
      <c r="B1556" s="465"/>
      <c r="C1556" s="272"/>
      <c r="D1556" s="272"/>
      <c r="E1556" s="273"/>
      <c r="F1556" s="274" t="s">
        <v>65</v>
      </c>
      <c r="G1556" s="394">
        <f>SUM('2. NCCF CAD'!G1556,'3. NCCF USD'!G1556,'4. NCCF EUR'!G1556,'5. NCCF GBP'!G1556,'6. NCCF Autres (inclus)'!G1556)</f>
        <v>0</v>
      </c>
      <c r="H1556" s="421">
        <f>SUM('2. NCCF CAD'!H1556,'3. NCCF USD'!H1556,'4. NCCF EUR'!H1556,'5. NCCF GBP'!H1556,'6. NCCF Autres (inclus)'!H1556)</f>
        <v>0</v>
      </c>
      <c r="I1556" s="389">
        <f>SUM('2. NCCF CAD'!I1556,'3. NCCF USD'!I1556,'4. NCCF EUR'!I1556,'5. NCCF GBP'!I1556,'6. NCCF Autres (inclus)'!I1556)</f>
        <v>0</v>
      </c>
      <c r="J1556" s="389">
        <f>SUM('2. NCCF CAD'!J1556,'3. NCCF USD'!J1556,'4. NCCF EUR'!J1556,'5. NCCF GBP'!J1556,'6. NCCF Autres (inclus)'!J1556)</f>
        <v>0</v>
      </c>
      <c r="K1556" s="436">
        <f>SUM('2. NCCF CAD'!K1556,'3. NCCF USD'!K1556,'4. NCCF EUR'!K1556,'5. NCCF GBP'!K1556,'6. NCCF Autres (inclus)'!K1556)</f>
        <v>0</v>
      </c>
      <c r="L1556" s="391">
        <f>SUM('2. NCCF CAD'!L1556,'3. NCCF USD'!L1556,'4. NCCF EUR'!L1556,'5. NCCF GBP'!L1556,'6. NCCF Autres (inclus)'!L1556)</f>
        <v>0</v>
      </c>
      <c r="M1556" s="396">
        <f>SUM('2. NCCF CAD'!M1556,'3. NCCF USD'!M1556,'4. NCCF EUR'!M1556,'5. NCCF GBP'!M1556,'6. NCCF Autres (inclus)'!M1556)</f>
        <v>0</v>
      </c>
      <c r="N1556" s="392">
        <f>SUM('2. NCCF CAD'!N1556,'3. NCCF USD'!N1556,'4. NCCF EUR'!N1556,'5. NCCF GBP'!N1556,'6. NCCF Autres (inclus)'!N1556)</f>
        <v>0</v>
      </c>
      <c r="O1556" s="392">
        <f>SUM('2. NCCF CAD'!O1556,'3. NCCF USD'!O1556,'4. NCCF EUR'!O1556,'5. NCCF GBP'!O1556,'6. NCCF Autres (inclus)'!O1556)</f>
        <v>0</v>
      </c>
      <c r="P1556" s="392">
        <f>SUM('2. NCCF CAD'!P1556,'3. NCCF USD'!P1556,'4. NCCF EUR'!P1556,'5. NCCF GBP'!P1556,'6. NCCF Autres (inclus)'!P1556)</f>
        <v>0</v>
      </c>
      <c r="Q1556" s="392">
        <f>SUM('2. NCCF CAD'!Q1556,'3. NCCF USD'!Q1556,'4. NCCF EUR'!Q1556,'5. NCCF GBP'!Q1556,'6. NCCF Autres (inclus)'!Q1556)</f>
        <v>0</v>
      </c>
      <c r="R1556" s="392">
        <f>SUM('2. NCCF CAD'!R1556,'3. NCCF USD'!R1556,'4. NCCF EUR'!R1556,'5. NCCF GBP'!R1556,'6. NCCF Autres (inclus)'!R1556)</f>
        <v>0</v>
      </c>
      <c r="S1556" s="392">
        <f>SUM('2. NCCF CAD'!S1556,'3. NCCF USD'!S1556,'4. NCCF EUR'!S1556,'5. NCCF GBP'!S1556,'6. NCCF Autres (inclus)'!S1556)</f>
        <v>0</v>
      </c>
      <c r="T1556" s="388">
        <f>SUM('2. NCCF CAD'!T1556,'3. NCCF USD'!T1556,'4. NCCF EUR'!T1556,'5. NCCF GBP'!T1556,'6. NCCF Autres (inclus)'!T1556)</f>
        <v>0</v>
      </c>
      <c r="U1556" s="392">
        <f>SUM('2. NCCF CAD'!U1556,'3. NCCF USD'!U1556,'4. NCCF EUR'!U1556,'5. NCCF GBP'!U1556,'6. NCCF Autres (inclus)'!U1556)</f>
        <v>0</v>
      </c>
      <c r="V1556" s="393">
        <f>SUM('2. NCCF CAD'!V1556,'3. NCCF USD'!V1556,'4. NCCF EUR'!V1556,'5. NCCF GBP'!V1556,'6. NCCF Autres (inclus)'!V1556)</f>
        <v>0</v>
      </c>
      <c r="W1556" s="37">
        <f>SUM('2. NCCF CAD'!W1556,'3. NCCF USD'!W1556,'4. NCCF EUR'!W1556,'5. NCCF GBP'!W1556,'6. NCCF Autres (inclus)'!W1556)</f>
        <v>0</v>
      </c>
      <c r="Y1556"/>
    </row>
    <row r="1557" spans="1:25" outlineLevel="1" x14ac:dyDescent="0.25">
      <c r="A1557" s="212"/>
      <c r="B1557" s="465"/>
      <c r="C1557" s="272"/>
      <c r="D1557" s="272"/>
      <c r="E1557" s="273"/>
      <c r="F1557" s="274" t="s">
        <v>66</v>
      </c>
      <c r="G1557" s="394">
        <f>SUM('2. NCCF CAD'!G1557,'3. NCCF USD'!G1557,'4. NCCF EUR'!G1557,'5. NCCF GBP'!G1557,'6. NCCF Autres (inclus)'!G1557)</f>
        <v>0</v>
      </c>
      <c r="H1557" s="421">
        <f>SUM('2. NCCF CAD'!H1557,'3. NCCF USD'!H1557,'4. NCCF EUR'!H1557,'5. NCCF GBP'!H1557,'6. NCCF Autres (inclus)'!H1557)</f>
        <v>0</v>
      </c>
      <c r="I1557" s="389">
        <f>SUM('2. NCCF CAD'!I1557,'3. NCCF USD'!I1557,'4. NCCF EUR'!I1557,'5. NCCF GBP'!I1557,'6. NCCF Autres (inclus)'!I1557)</f>
        <v>0</v>
      </c>
      <c r="J1557" s="389">
        <f>SUM('2. NCCF CAD'!J1557,'3. NCCF USD'!J1557,'4. NCCF EUR'!J1557,'5. NCCF GBP'!J1557,'6. NCCF Autres (inclus)'!J1557)</f>
        <v>0</v>
      </c>
      <c r="K1557" s="436">
        <f>SUM('2. NCCF CAD'!K1557,'3. NCCF USD'!K1557,'4. NCCF EUR'!K1557,'5. NCCF GBP'!K1557,'6. NCCF Autres (inclus)'!K1557)</f>
        <v>0</v>
      </c>
      <c r="L1557" s="391">
        <f>SUM('2. NCCF CAD'!L1557,'3. NCCF USD'!L1557,'4. NCCF EUR'!L1557,'5. NCCF GBP'!L1557,'6. NCCF Autres (inclus)'!L1557)</f>
        <v>0</v>
      </c>
      <c r="M1557" s="396">
        <f>SUM('2. NCCF CAD'!M1557,'3. NCCF USD'!M1557,'4. NCCF EUR'!M1557,'5. NCCF GBP'!M1557,'6. NCCF Autres (inclus)'!M1557)</f>
        <v>0</v>
      </c>
      <c r="N1557" s="392">
        <f>SUM('2. NCCF CAD'!N1557,'3. NCCF USD'!N1557,'4. NCCF EUR'!N1557,'5. NCCF GBP'!N1557,'6. NCCF Autres (inclus)'!N1557)</f>
        <v>0</v>
      </c>
      <c r="O1557" s="392">
        <f>SUM('2. NCCF CAD'!O1557,'3. NCCF USD'!O1557,'4. NCCF EUR'!O1557,'5. NCCF GBP'!O1557,'6. NCCF Autres (inclus)'!O1557)</f>
        <v>0</v>
      </c>
      <c r="P1557" s="392">
        <f>SUM('2. NCCF CAD'!P1557,'3. NCCF USD'!P1557,'4. NCCF EUR'!P1557,'5. NCCF GBP'!P1557,'6. NCCF Autres (inclus)'!P1557)</f>
        <v>0</v>
      </c>
      <c r="Q1557" s="392">
        <f>SUM('2. NCCF CAD'!Q1557,'3. NCCF USD'!Q1557,'4. NCCF EUR'!Q1557,'5. NCCF GBP'!Q1557,'6. NCCF Autres (inclus)'!Q1557)</f>
        <v>0</v>
      </c>
      <c r="R1557" s="392">
        <f>SUM('2. NCCF CAD'!R1557,'3. NCCF USD'!R1557,'4. NCCF EUR'!R1557,'5. NCCF GBP'!R1557,'6. NCCF Autres (inclus)'!R1557)</f>
        <v>0</v>
      </c>
      <c r="S1557" s="392">
        <f>SUM('2. NCCF CAD'!S1557,'3. NCCF USD'!S1557,'4. NCCF EUR'!S1557,'5. NCCF GBP'!S1557,'6. NCCF Autres (inclus)'!S1557)</f>
        <v>0</v>
      </c>
      <c r="T1557" s="388">
        <f>SUM('2. NCCF CAD'!T1557,'3. NCCF USD'!T1557,'4. NCCF EUR'!T1557,'5. NCCF GBP'!T1557,'6. NCCF Autres (inclus)'!T1557)</f>
        <v>0</v>
      </c>
      <c r="U1557" s="392">
        <f>SUM('2. NCCF CAD'!U1557,'3. NCCF USD'!U1557,'4. NCCF EUR'!U1557,'5. NCCF GBP'!U1557,'6. NCCF Autres (inclus)'!U1557)</f>
        <v>0</v>
      </c>
      <c r="V1557" s="393">
        <f>SUM('2. NCCF CAD'!V1557,'3. NCCF USD'!V1557,'4. NCCF EUR'!V1557,'5. NCCF GBP'!V1557,'6. NCCF Autres (inclus)'!V1557)</f>
        <v>0</v>
      </c>
      <c r="W1557" s="37">
        <f>SUM('2. NCCF CAD'!W1557,'3. NCCF USD'!W1557,'4. NCCF EUR'!W1557,'5. NCCF GBP'!W1557,'6. NCCF Autres (inclus)'!W1557)</f>
        <v>0</v>
      </c>
      <c r="Y1557"/>
    </row>
    <row r="1558" spans="1:25" x14ac:dyDescent="0.25">
      <c r="A1558" s="212"/>
      <c r="B1558" s="465"/>
      <c r="C1558" s="272"/>
      <c r="D1558" s="272"/>
      <c r="E1558" s="273" t="s">
        <v>67</v>
      </c>
      <c r="F1558" s="273"/>
      <c r="G1558" s="367">
        <f t="shared" ref="G1558:W1558" si="330">SUBTOTAL(9,G1559:G1561)</f>
        <v>0</v>
      </c>
      <c r="H1558" s="368">
        <f t="shared" si="330"/>
        <v>0</v>
      </c>
      <c r="I1558" s="369">
        <f t="shared" si="330"/>
        <v>0</v>
      </c>
      <c r="J1558" s="369">
        <f t="shared" si="330"/>
        <v>0</v>
      </c>
      <c r="K1558" s="370">
        <f t="shared" si="330"/>
        <v>0</v>
      </c>
      <c r="L1558" s="364">
        <f t="shared" si="330"/>
        <v>0</v>
      </c>
      <c r="M1558" s="364">
        <f t="shared" si="330"/>
        <v>0</v>
      </c>
      <c r="N1558" s="364">
        <f t="shared" si="330"/>
        <v>0</v>
      </c>
      <c r="O1558" s="364">
        <f t="shared" si="330"/>
        <v>0</v>
      </c>
      <c r="P1558" s="364">
        <f t="shared" si="330"/>
        <v>0</v>
      </c>
      <c r="Q1558" s="364">
        <f t="shared" si="330"/>
        <v>0</v>
      </c>
      <c r="R1558" s="364">
        <f t="shared" si="330"/>
        <v>0</v>
      </c>
      <c r="S1558" s="364">
        <f t="shared" si="330"/>
        <v>0</v>
      </c>
      <c r="T1558" s="364">
        <f t="shared" si="330"/>
        <v>0</v>
      </c>
      <c r="U1558" s="364">
        <f t="shared" si="330"/>
        <v>0</v>
      </c>
      <c r="V1558" s="364">
        <f t="shared" si="330"/>
        <v>0</v>
      </c>
      <c r="W1558" s="366">
        <f t="shared" si="330"/>
        <v>0</v>
      </c>
      <c r="Y1558"/>
    </row>
    <row r="1559" spans="1:25" outlineLevel="1" x14ac:dyDescent="0.25">
      <c r="A1559" s="212"/>
      <c r="B1559" s="465"/>
      <c r="C1559" s="272"/>
      <c r="D1559" s="272"/>
      <c r="E1559" s="273"/>
      <c r="F1559" s="274" t="s">
        <v>68</v>
      </c>
      <c r="G1559" s="394">
        <f>SUM('2. NCCF CAD'!G1559,'3. NCCF USD'!G1559,'4. NCCF EUR'!G1559,'5. NCCF GBP'!G1559,'6. NCCF Autres (inclus)'!G1559)</f>
        <v>0</v>
      </c>
      <c r="H1559" s="421">
        <f>SUM('2. NCCF CAD'!H1559,'3. NCCF USD'!H1559,'4. NCCF EUR'!H1559,'5. NCCF GBP'!H1559,'6. NCCF Autres (inclus)'!H1559)</f>
        <v>0</v>
      </c>
      <c r="I1559" s="389">
        <f>SUM('2. NCCF CAD'!I1559,'3. NCCF USD'!I1559,'4. NCCF EUR'!I1559,'5. NCCF GBP'!I1559,'6. NCCF Autres (inclus)'!I1559)</f>
        <v>0</v>
      </c>
      <c r="J1559" s="389">
        <f>SUM('2. NCCF CAD'!J1559,'3. NCCF USD'!J1559,'4. NCCF EUR'!J1559,'5. NCCF GBP'!J1559,'6. NCCF Autres (inclus)'!J1559)</f>
        <v>0</v>
      </c>
      <c r="K1559" s="436">
        <f>SUM('2. NCCF CAD'!K1559,'3. NCCF USD'!K1559,'4. NCCF EUR'!K1559,'5. NCCF GBP'!K1559,'6. NCCF Autres (inclus)'!K1559)</f>
        <v>0</v>
      </c>
      <c r="L1559" s="391">
        <f>SUM('2. NCCF CAD'!L1559,'3. NCCF USD'!L1559,'4. NCCF EUR'!L1559,'5. NCCF GBP'!L1559,'6. NCCF Autres (inclus)'!L1559)</f>
        <v>0</v>
      </c>
      <c r="M1559" s="396">
        <f>SUM('2. NCCF CAD'!M1559,'3. NCCF USD'!M1559,'4. NCCF EUR'!M1559,'5. NCCF GBP'!M1559,'6. NCCF Autres (inclus)'!M1559)</f>
        <v>0</v>
      </c>
      <c r="N1559" s="392">
        <f>SUM('2. NCCF CAD'!N1559,'3. NCCF USD'!N1559,'4. NCCF EUR'!N1559,'5. NCCF GBP'!N1559,'6. NCCF Autres (inclus)'!N1559)</f>
        <v>0</v>
      </c>
      <c r="O1559" s="392">
        <f>SUM('2. NCCF CAD'!O1559,'3. NCCF USD'!O1559,'4. NCCF EUR'!O1559,'5. NCCF GBP'!O1559,'6. NCCF Autres (inclus)'!O1559)</f>
        <v>0</v>
      </c>
      <c r="P1559" s="392">
        <f>SUM('2. NCCF CAD'!P1559,'3. NCCF USD'!P1559,'4. NCCF EUR'!P1559,'5. NCCF GBP'!P1559,'6. NCCF Autres (inclus)'!P1559)</f>
        <v>0</v>
      </c>
      <c r="Q1559" s="392">
        <f>SUM('2. NCCF CAD'!Q1559,'3. NCCF USD'!Q1559,'4. NCCF EUR'!Q1559,'5. NCCF GBP'!Q1559,'6. NCCF Autres (inclus)'!Q1559)</f>
        <v>0</v>
      </c>
      <c r="R1559" s="392">
        <f>SUM('2. NCCF CAD'!R1559,'3. NCCF USD'!R1559,'4. NCCF EUR'!R1559,'5. NCCF GBP'!R1559,'6. NCCF Autres (inclus)'!R1559)</f>
        <v>0</v>
      </c>
      <c r="S1559" s="392">
        <f>SUM('2. NCCF CAD'!S1559,'3. NCCF USD'!S1559,'4. NCCF EUR'!S1559,'5. NCCF GBP'!S1559,'6. NCCF Autres (inclus)'!S1559)</f>
        <v>0</v>
      </c>
      <c r="T1559" s="388">
        <f>SUM('2. NCCF CAD'!T1559,'3. NCCF USD'!T1559,'4. NCCF EUR'!T1559,'5. NCCF GBP'!T1559,'6. NCCF Autres (inclus)'!T1559)</f>
        <v>0</v>
      </c>
      <c r="U1559" s="392">
        <f>SUM('2. NCCF CAD'!U1559,'3. NCCF USD'!U1559,'4. NCCF EUR'!U1559,'5. NCCF GBP'!U1559,'6. NCCF Autres (inclus)'!U1559)</f>
        <v>0</v>
      </c>
      <c r="V1559" s="393">
        <f>SUM('2. NCCF CAD'!V1559,'3. NCCF USD'!V1559,'4. NCCF EUR'!V1559,'5. NCCF GBP'!V1559,'6. NCCF Autres (inclus)'!V1559)</f>
        <v>0</v>
      </c>
      <c r="W1559" s="37">
        <f>SUM('2. NCCF CAD'!W1559,'3. NCCF USD'!W1559,'4. NCCF EUR'!W1559,'5. NCCF GBP'!W1559,'6. NCCF Autres (inclus)'!W1559)</f>
        <v>0</v>
      </c>
      <c r="Y1559"/>
    </row>
    <row r="1560" spans="1:25" outlineLevel="1" x14ac:dyDescent="0.25">
      <c r="A1560" s="212"/>
      <c r="B1560" s="465"/>
      <c r="C1560" s="272"/>
      <c r="D1560" s="272"/>
      <c r="E1560" s="273"/>
      <c r="F1560" s="274" t="s">
        <v>69</v>
      </c>
      <c r="G1560" s="394">
        <f>SUM('2. NCCF CAD'!G1560,'3. NCCF USD'!G1560,'4. NCCF EUR'!G1560,'5. NCCF GBP'!G1560,'6. NCCF Autres (inclus)'!G1560)</f>
        <v>0</v>
      </c>
      <c r="H1560" s="421">
        <f>SUM('2. NCCF CAD'!H1560,'3. NCCF USD'!H1560,'4. NCCF EUR'!H1560,'5. NCCF GBP'!H1560,'6. NCCF Autres (inclus)'!H1560)</f>
        <v>0</v>
      </c>
      <c r="I1560" s="389">
        <f>SUM('2. NCCF CAD'!I1560,'3. NCCF USD'!I1560,'4. NCCF EUR'!I1560,'5. NCCF GBP'!I1560,'6. NCCF Autres (inclus)'!I1560)</f>
        <v>0</v>
      </c>
      <c r="J1560" s="389">
        <f>SUM('2. NCCF CAD'!J1560,'3. NCCF USD'!J1560,'4. NCCF EUR'!J1560,'5. NCCF GBP'!J1560,'6. NCCF Autres (inclus)'!J1560)</f>
        <v>0</v>
      </c>
      <c r="K1560" s="436">
        <f>SUM('2. NCCF CAD'!K1560,'3. NCCF USD'!K1560,'4. NCCF EUR'!K1560,'5. NCCF GBP'!K1560,'6. NCCF Autres (inclus)'!K1560)</f>
        <v>0</v>
      </c>
      <c r="L1560" s="391">
        <f>SUM('2. NCCF CAD'!L1560,'3. NCCF USD'!L1560,'4. NCCF EUR'!L1560,'5. NCCF GBP'!L1560,'6. NCCF Autres (inclus)'!L1560)</f>
        <v>0</v>
      </c>
      <c r="M1560" s="396">
        <f>SUM('2. NCCF CAD'!M1560,'3. NCCF USD'!M1560,'4. NCCF EUR'!M1560,'5. NCCF GBP'!M1560,'6. NCCF Autres (inclus)'!M1560)</f>
        <v>0</v>
      </c>
      <c r="N1560" s="392">
        <f>SUM('2. NCCF CAD'!N1560,'3. NCCF USD'!N1560,'4. NCCF EUR'!N1560,'5. NCCF GBP'!N1560,'6. NCCF Autres (inclus)'!N1560)</f>
        <v>0</v>
      </c>
      <c r="O1560" s="392">
        <f>SUM('2. NCCF CAD'!O1560,'3. NCCF USD'!O1560,'4. NCCF EUR'!O1560,'5. NCCF GBP'!O1560,'6. NCCF Autres (inclus)'!O1560)</f>
        <v>0</v>
      </c>
      <c r="P1560" s="392">
        <f>SUM('2. NCCF CAD'!P1560,'3. NCCF USD'!P1560,'4. NCCF EUR'!P1560,'5. NCCF GBP'!P1560,'6. NCCF Autres (inclus)'!P1560)</f>
        <v>0</v>
      </c>
      <c r="Q1560" s="392">
        <f>SUM('2. NCCF CAD'!Q1560,'3. NCCF USD'!Q1560,'4. NCCF EUR'!Q1560,'5. NCCF GBP'!Q1560,'6. NCCF Autres (inclus)'!Q1560)</f>
        <v>0</v>
      </c>
      <c r="R1560" s="392">
        <f>SUM('2. NCCF CAD'!R1560,'3. NCCF USD'!R1560,'4. NCCF EUR'!R1560,'5. NCCF GBP'!R1560,'6. NCCF Autres (inclus)'!R1560)</f>
        <v>0</v>
      </c>
      <c r="S1560" s="392">
        <f>SUM('2. NCCF CAD'!S1560,'3. NCCF USD'!S1560,'4. NCCF EUR'!S1560,'5. NCCF GBP'!S1560,'6. NCCF Autres (inclus)'!S1560)</f>
        <v>0</v>
      </c>
      <c r="T1560" s="388">
        <f>SUM('2. NCCF CAD'!T1560,'3. NCCF USD'!T1560,'4. NCCF EUR'!T1560,'5. NCCF GBP'!T1560,'6. NCCF Autres (inclus)'!T1560)</f>
        <v>0</v>
      </c>
      <c r="U1560" s="392">
        <f>SUM('2. NCCF CAD'!U1560,'3. NCCF USD'!U1560,'4. NCCF EUR'!U1560,'5. NCCF GBP'!U1560,'6. NCCF Autres (inclus)'!U1560)</f>
        <v>0</v>
      </c>
      <c r="V1560" s="393">
        <f>SUM('2. NCCF CAD'!V1560,'3. NCCF USD'!V1560,'4. NCCF EUR'!V1560,'5. NCCF GBP'!V1560,'6. NCCF Autres (inclus)'!V1560)</f>
        <v>0</v>
      </c>
      <c r="W1560" s="37">
        <f>SUM('2. NCCF CAD'!W1560,'3. NCCF USD'!W1560,'4. NCCF EUR'!W1560,'5. NCCF GBP'!W1560,'6. NCCF Autres (inclus)'!W1560)</f>
        <v>0</v>
      </c>
      <c r="Y1560"/>
    </row>
    <row r="1561" spans="1:25" outlineLevel="1" x14ac:dyDescent="0.25">
      <c r="A1561" s="212"/>
      <c r="B1561" s="465"/>
      <c r="C1561" s="272"/>
      <c r="D1561" s="272"/>
      <c r="E1561" s="273"/>
      <c r="F1561" s="274" t="s">
        <v>70</v>
      </c>
      <c r="G1561" s="394">
        <f>SUM('2. NCCF CAD'!G1561,'3. NCCF USD'!G1561,'4. NCCF EUR'!G1561,'5. NCCF GBP'!G1561,'6. NCCF Autres (inclus)'!G1561)</f>
        <v>0</v>
      </c>
      <c r="H1561" s="421">
        <f>SUM('2. NCCF CAD'!H1561,'3. NCCF USD'!H1561,'4. NCCF EUR'!H1561,'5. NCCF GBP'!H1561,'6. NCCF Autres (inclus)'!H1561)</f>
        <v>0</v>
      </c>
      <c r="I1561" s="389">
        <f>SUM('2. NCCF CAD'!I1561,'3. NCCF USD'!I1561,'4. NCCF EUR'!I1561,'5. NCCF GBP'!I1561,'6. NCCF Autres (inclus)'!I1561)</f>
        <v>0</v>
      </c>
      <c r="J1561" s="389">
        <f>SUM('2. NCCF CAD'!J1561,'3. NCCF USD'!J1561,'4. NCCF EUR'!J1561,'5. NCCF GBP'!J1561,'6. NCCF Autres (inclus)'!J1561)</f>
        <v>0</v>
      </c>
      <c r="K1561" s="436">
        <f>SUM('2. NCCF CAD'!K1561,'3. NCCF USD'!K1561,'4. NCCF EUR'!K1561,'5. NCCF GBP'!K1561,'6. NCCF Autres (inclus)'!K1561)</f>
        <v>0</v>
      </c>
      <c r="L1561" s="391">
        <f>SUM('2. NCCF CAD'!L1561,'3. NCCF USD'!L1561,'4. NCCF EUR'!L1561,'5. NCCF GBP'!L1561,'6. NCCF Autres (inclus)'!L1561)</f>
        <v>0</v>
      </c>
      <c r="M1561" s="396">
        <f>SUM('2. NCCF CAD'!M1561,'3. NCCF USD'!M1561,'4. NCCF EUR'!M1561,'5. NCCF GBP'!M1561,'6. NCCF Autres (inclus)'!M1561)</f>
        <v>0</v>
      </c>
      <c r="N1561" s="392">
        <f>SUM('2. NCCF CAD'!N1561,'3. NCCF USD'!N1561,'4. NCCF EUR'!N1561,'5. NCCF GBP'!N1561,'6. NCCF Autres (inclus)'!N1561)</f>
        <v>0</v>
      </c>
      <c r="O1561" s="392">
        <f>SUM('2. NCCF CAD'!O1561,'3. NCCF USD'!O1561,'4. NCCF EUR'!O1561,'5. NCCF GBP'!O1561,'6. NCCF Autres (inclus)'!O1561)</f>
        <v>0</v>
      </c>
      <c r="P1561" s="392">
        <f>SUM('2. NCCF CAD'!P1561,'3. NCCF USD'!P1561,'4. NCCF EUR'!P1561,'5. NCCF GBP'!P1561,'6. NCCF Autres (inclus)'!P1561)</f>
        <v>0</v>
      </c>
      <c r="Q1561" s="392">
        <f>SUM('2. NCCF CAD'!Q1561,'3. NCCF USD'!Q1561,'4. NCCF EUR'!Q1561,'5. NCCF GBP'!Q1561,'6. NCCF Autres (inclus)'!Q1561)</f>
        <v>0</v>
      </c>
      <c r="R1561" s="392">
        <f>SUM('2. NCCF CAD'!R1561,'3. NCCF USD'!R1561,'4. NCCF EUR'!R1561,'5. NCCF GBP'!R1561,'6. NCCF Autres (inclus)'!R1561)</f>
        <v>0</v>
      </c>
      <c r="S1561" s="392">
        <f>SUM('2. NCCF CAD'!S1561,'3. NCCF USD'!S1561,'4. NCCF EUR'!S1561,'5. NCCF GBP'!S1561,'6. NCCF Autres (inclus)'!S1561)</f>
        <v>0</v>
      </c>
      <c r="T1561" s="388">
        <f>SUM('2. NCCF CAD'!T1561,'3. NCCF USD'!T1561,'4. NCCF EUR'!T1561,'5. NCCF GBP'!T1561,'6. NCCF Autres (inclus)'!T1561)</f>
        <v>0</v>
      </c>
      <c r="U1561" s="392">
        <f>SUM('2. NCCF CAD'!U1561,'3. NCCF USD'!U1561,'4. NCCF EUR'!U1561,'5. NCCF GBP'!U1561,'6. NCCF Autres (inclus)'!U1561)</f>
        <v>0</v>
      </c>
      <c r="V1561" s="393">
        <f>SUM('2. NCCF CAD'!V1561,'3. NCCF USD'!V1561,'4. NCCF EUR'!V1561,'5. NCCF GBP'!V1561,'6. NCCF Autres (inclus)'!V1561)</f>
        <v>0</v>
      </c>
      <c r="W1561" s="37">
        <f>SUM('2. NCCF CAD'!W1561,'3. NCCF USD'!W1561,'4. NCCF EUR'!W1561,'5. NCCF GBP'!W1561,'6. NCCF Autres (inclus)'!W1561)</f>
        <v>0</v>
      </c>
      <c r="Y1561"/>
    </row>
    <row r="1562" spans="1:25" x14ac:dyDescent="0.25">
      <c r="A1562" s="212"/>
      <c r="B1562" s="465"/>
      <c r="C1562" s="272"/>
      <c r="D1562" s="272" t="s">
        <v>71</v>
      </c>
      <c r="E1562" s="273"/>
      <c r="F1562" s="273"/>
      <c r="G1562" s="367"/>
      <c r="H1562" s="368"/>
      <c r="I1562" s="369"/>
      <c r="J1562" s="369"/>
      <c r="K1562" s="369"/>
      <c r="L1562" s="363"/>
      <c r="M1562" s="364"/>
      <c r="N1562" s="364"/>
      <c r="O1562" s="364"/>
      <c r="P1562" s="364"/>
      <c r="Q1562" s="364"/>
      <c r="R1562" s="364"/>
      <c r="S1562" s="364"/>
      <c r="T1562" s="364"/>
      <c r="U1562" s="364"/>
      <c r="V1562" s="365"/>
      <c r="W1562" s="366"/>
      <c r="Y1562"/>
    </row>
    <row r="1563" spans="1:25" x14ac:dyDescent="0.25">
      <c r="A1563" s="212"/>
      <c r="B1563" s="465"/>
      <c r="C1563" s="272"/>
      <c r="D1563" s="272"/>
      <c r="E1563" s="273" t="s">
        <v>72</v>
      </c>
      <c r="F1563" s="273"/>
      <c r="G1563" s="367">
        <f t="shared" ref="G1563:W1563" si="331">SUBTOTAL(9,G1564:G1565)</f>
        <v>0</v>
      </c>
      <c r="H1563" s="368">
        <f t="shared" si="331"/>
        <v>0</v>
      </c>
      <c r="I1563" s="369">
        <f t="shared" si="331"/>
        <v>0</v>
      </c>
      <c r="J1563" s="369">
        <f t="shared" si="331"/>
        <v>0</v>
      </c>
      <c r="K1563" s="370">
        <f t="shared" si="331"/>
        <v>0</v>
      </c>
      <c r="L1563" s="364">
        <f t="shared" si="331"/>
        <v>0</v>
      </c>
      <c r="M1563" s="364">
        <f t="shared" si="331"/>
        <v>0</v>
      </c>
      <c r="N1563" s="364">
        <f t="shared" si="331"/>
        <v>0</v>
      </c>
      <c r="O1563" s="364">
        <f t="shared" si="331"/>
        <v>0</v>
      </c>
      <c r="P1563" s="364">
        <f t="shared" si="331"/>
        <v>0</v>
      </c>
      <c r="Q1563" s="364">
        <f t="shared" si="331"/>
        <v>0</v>
      </c>
      <c r="R1563" s="364">
        <f t="shared" si="331"/>
        <v>0</v>
      </c>
      <c r="S1563" s="364">
        <f t="shared" si="331"/>
        <v>0</v>
      </c>
      <c r="T1563" s="364">
        <f t="shared" si="331"/>
        <v>0</v>
      </c>
      <c r="U1563" s="364">
        <f t="shared" si="331"/>
        <v>0</v>
      </c>
      <c r="V1563" s="365">
        <f t="shared" si="331"/>
        <v>0</v>
      </c>
      <c r="W1563" s="366">
        <f t="shared" si="331"/>
        <v>0</v>
      </c>
      <c r="Y1563"/>
    </row>
    <row r="1564" spans="1:25" outlineLevel="1" x14ac:dyDescent="0.25">
      <c r="A1564" s="212"/>
      <c r="B1564" s="465"/>
      <c r="C1564" s="272"/>
      <c r="D1564" s="272"/>
      <c r="E1564" s="273"/>
      <c r="F1564" s="274" t="s">
        <v>73</v>
      </c>
      <c r="G1564" s="394">
        <f>SUM('2. NCCF CAD'!G1564,'3. NCCF USD'!G1564,'4. NCCF EUR'!G1564,'5. NCCF GBP'!G1564,'6. NCCF Autres (inclus)'!G1564)</f>
        <v>0</v>
      </c>
      <c r="H1564" s="421">
        <f>SUM('2. NCCF CAD'!H1564,'3. NCCF USD'!H1564,'4. NCCF EUR'!H1564,'5. NCCF GBP'!H1564,'6. NCCF Autres (inclus)'!H1564)</f>
        <v>0</v>
      </c>
      <c r="I1564" s="389">
        <f>SUM('2. NCCF CAD'!I1564,'3. NCCF USD'!I1564,'4. NCCF EUR'!I1564,'5. NCCF GBP'!I1564,'6. NCCF Autres (inclus)'!I1564)</f>
        <v>0</v>
      </c>
      <c r="J1564" s="389">
        <f>SUM('2. NCCF CAD'!J1564,'3. NCCF USD'!J1564,'4. NCCF EUR'!J1564,'5. NCCF GBP'!J1564,'6. NCCF Autres (inclus)'!J1564)</f>
        <v>0</v>
      </c>
      <c r="K1564" s="436">
        <f>SUM('2. NCCF CAD'!K1564,'3. NCCF USD'!K1564,'4. NCCF EUR'!K1564,'5. NCCF GBP'!K1564,'6. NCCF Autres (inclus)'!K1564)</f>
        <v>0</v>
      </c>
      <c r="L1564" s="391">
        <f>SUM('2. NCCF CAD'!L1564,'3. NCCF USD'!L1564,'4. NCCF EUR'!L1564,'5. NCCF GBP'!L1564,'6. NCCF Autres (inclus)'!L1564)</f>
        <v>0</v>
      </c>
      <c r="M1564" s="396">
        <f>SUM('2. NCCF CAD'!M1564,'3. NCCF USD'!M1564,'4. NCCF EUR'!M1564,'5. NCCF GBP'!M1564,'6. NCCF Autres (inclus)'!M1564)</f>
        <v>0</v>
      </c>
      <c r="N1564" s="392">
        <f>SUM('2. NCCF CAD'!N1564,'3. NCCF USD'!N1564,'4. NCCF EUR'!N1564,'5. NCCF GBP'!N1564,'6. NCCF Autres (inclus)'!N1564)</f>
        <v>0</v>
      </c>
      <c r="O1564" s="392">
        <f>SUM('2. NCCF CAD'!O1564,'3. NCCF USD'!O1564,'4. NCCF EUR'!O1564,'5. NCCF GBP'!O1564,'6. NCCF Autres (inclus)'!O1564)</f>
        <v>0</v>
      </c>
      <c r="P1564" s="392">
        <f>SUM('2. NCCF CAD'!P1564,'3. NCCF USD'!P1564,'4. NCCF EUR'!P1564,'5. NCCF GBP'!P1564,'6. NCCF Autres (inclus)'!P1564)</f>
        <v>0</v>
      </c>
      <c r="Q1564" s="392">
        <f>SUM('2. NCCF CAD'!Q1564,'3. NCCF USD'!Q1564,'4. NCCF EUR'!Q1564,'5. NCCF GBP'!Q1564,'6. NCCF Autres (inclus)'!Q1564)</f>
        <v>0</v>
      </c>
      <c r="R1564" s="392">
        <f>SUM('2. NCCF CAD'!R1564,'3. NCCF USD'!R1564,'4. NCCF EUR'!R1564,'5. NCCF GBP'!R1564,'6. NCCF Autres (inclus)'!R1564)</f>
        <v>0</v>
      </c>
      <c r="S1564" s="392">
        <f>SUM('2. NCCF CAD'!S1564,'3. NCCF USD'!S1564,'4. NCCF EUR'!S1564,'5. NCCF GBP'!S1564,'6. NCCF Autres (inclus)'!S1564)</f>
        <v>0</v>
      </c>
      <c r="T1564" s="388">
        <f>SUM('2. NCCF CAD'!T1564,'3. NCCF USD'!T1564,'4. NCCF EUR'!T1564,'5. NCCF GBP'!T1564,'6. NCCF Autres (inclus)'!T1564)</f>
        <v>0</v>
      </c>
      <c r="U1564" s="392">
        <f>SUM('2. NCCF CAD'!U1564,'3. NCCF USD'!U1564,'4. NCCF EUR'!U1564,'5. NCCF GBP'!U1564,'6. NCCF Autres (inclus)'!U1564)</f>
        <v>0</v>
      </c>
      <c r="V1564" s="393">
        <f>SUM('2. NCCF CAD'!V1564,'3. NCCF USD'!V1564,'4. NCCF EUR'!V1564,'5. NCCF GBP'!V1564,'6. NCCF Autres (inclus)'!V1564)</f>
        <v>0</v>
      </c>
      <c r="W1564" s="37">
        <f>SUM('2. NCCF CAD'!W1564,'3. NCCF USD'!W1564,'4. NCCF EUR'!W1564,'5. NCCF GBP'!W1564,'6. NCCF Autres (inclus)'!W1564)</f>
        <v>0</v>
      </c>
      <c r="Y1564"/>
    </row>
    <row r="1565" spans="1:25" outlineLevel="1" x14ac:dyDescent="0.25">
      <c r="A1565" s="212"/>
      <c r="B1565" s="465"/>
      <c r="C1565" s="272"/>
      <c r="D1565" s="272"/>
      <c r="E1565" s="273"/>
      <c r="F1565" s="274" t="s">
        <v>74</v>
      </c>
      <c r="G1565" s="394">
        <f>SUM('2. NCCF CAD'!G1565,'3. NCCF USD'!G1565,'4. NCCF EUR'!G1565,'5. NCCF GBP'!G1565,'6. NCCF Autres (inclus)'!G1565)</f>
        <v>0</v>
      </c>
      <c r="H1565" s="421">
        <f>SUM('2. NCCF CAD'!H1565,'3. NCCF USD'!H1565,'4. NCCF EUR'!H1565,'5. NCCF GBP'!H1565,'6. NCCF Autres (inclus)'!H1565)</f>
        <v>0</v>
      </c>
      <c r="I1565" s="389">
        <f>SUM('2. NCCF CAD'!I1565,'3. NCCF USD'!I1565,'4. NCCF EUR'!I1565,'5. NCCF GBP'!I1565,'6. NCCF Autres (inclus)'!I1565)</f>
        <v>0</v>
      </c>
      <c r="J1565" s="389">
        <f>SUM('2. NCCF CAD'!J1565,'3. NCCF USD'!J1565,'4. NCCF EUR'!J1565,'5. NCCF GBP'!J1565,'6. NCCF Autres (inclus)'!J1565)</f>
        <v>0</v>
      </c>
      <c r="K1565" s="436">
        <f>SUM('2. NCCF CAD'!K1565,'3. NCCF USD'!K1565,'4. NCCF EUR'!K1565,'5. NCCF GBP'!K1565,'6. NCCF Autres (inclus)'!K1565)</f>
        <v>0</v>
      </c>
      <c r="L1565" s="391">
        <f>SUM('2. NCCF CAD'!L1565,'3. NCCF USD'!L1565,'4. NCCF EUR'!L1565,'5. NCCF GBP'!L1565,'6. NCCF Autres (inclus)'!L1565)</f>
        <v>0</v>
      </c>
      <c r="M1565" s="396">
        <f>SUM('2. NCCF CAD'!M1565,'3. NCCF USD'!M1565,'4. NCCF EUR'!M1565,'5. NCCF GBP'!M1565,'6. NCCF Autres (inclus)'!M1565)</f>
        <v>0</v>
      </c>
      <c r="N1565" s="392">
        <f>SUM('2. NCCF CAD'!N1565,'3. NCCF USD'!N1565,'4. NCCF EUR'!N1565,'5. NCCF GBP'!N1565,'6. NCCF Autres (inclus)'!N1565)</f>
        <v>0</v>
      </c>
      <c r="O1565" s="392">
        <f>SUM('2. NCCF CAD'!O1565,'3. NCCF USD'!O1565,'4. NCCF EUR'!O1565,'5. NCCF GBP'!O1565,'6. NCCF Autres (inclus)'!O1565)</f>
        <v>0</v>
      </c>
      <c r="P1565" s="392">
        <f>SUM('2. NCCF CAD'!P1565,'3. NCCF USD'!P1565,'4. NCCF EUR'!P1565,'5. NCCF GBP'!P1565,'6. NCCF Autres (inclus)'!P1565)</f>
        <v>0</v>
      </c>
      <c r="Q1565" s="392">
        <f>SUM('2. NCCF CAD'!Q1565,'3. NCCF USD'!Q1565,'4. NCCF EUR'!Q1565,'5. NCCF GBP'!Q1565,'6. NCCF Autres (inclus)'!Q1565)</f>
        <v>0</v>
      </c>
      <c r="R1565" s="392">
        <f>SUM('2. NCCF CAD'!R1565,'3. NCCF USD'!R1565,'4. NCCF EUR'!R1565,'5. NCCF GBP'!R1565,'6. NCCF Autres (inclus)'!R1565)</f>
        <v>0</v>
      </c>
      <c r="S1565" s="392">
        <f>SUM('2. NCCF CAD'!S1565,'3. NCCF USD'!S1565,'4. NCCF EUR'!S1565,'5. NCCF GBP'!S1565,'6. NCCF Autres (inclus)'!S1565)</f>
        <v>0</v>
      </c>
      <c r="T1565" s="388">
        <f>SUM('2. NCCF CAD'!T1565,'3. NCCF USD'!T1565,'4. NCCF EUR'!T1565,'5. NCCF GBP'!T1565,'6. NCCF Autres (inclus)'!T1565)</f>
        <v>0</v>
      </c>
      <c r="U1565" s="392">
        <f>SUM('2. NCCF CAD'!U1565,'3. NCCF USD'!U1565,'4. NCCF EUR'!U1565,'5. NCCF GBP'!U1565,'6. NCCF Autres (inclus)'!U1565)</f>
        <v>0</v>
      </c>
      <c r="V1565" s="393">
        <f>SUM('2. NCCF CAD'!V1565,'3. NCCF USD'!V1565,'4. NCCF EUR'!V1565,'5. NCCF GBP'!V1565,'6. NCCF Autres (inclus)'!V1565)</f>
        <v>0</v>
      </c>
      <c r="W1565" s="37">
        <f>SUM('2. NCCF CAD'!W1565,'3. NCCF USD'!W1565,'4. NCCF EUR'!W1565,'5. NCCF GBP'!W1565,'6. NCCF Autres (inclus)'!W1565)</f>
        <v>0</v>
      </c>
      <c r="Y1565"/>
    </row>
    <row r="1566" spans="1:25" x14ac:dyDescent="0.25">
      <c r="A1566" s="212"/>
      <c r="B1566" s="465"/>
      <c r="C1566" s="272"/>
      <c r="D1566" s="272"/>
      <c r="E1566" s="273" t="s">
        <v>75</v>
      </c>
      <c r="F1566" s="273"/>
      <c r="G1566" s="367">
        <f t="shared" ref="G1566:W1566" si="332">SUBTOTAL(9,G1567:G1568)</f>
        <v>0</v>
      </c>
      <c r="H1566" s="368">
        <f t="shared" si="332"/>
        <v>0</v>
      </c>
      <c r="I1566" s="369">
        <f t="shared" si="332"/>
        <v>0</v>
      </c>
      <c r="J1566" s="369">
        <f t="shared" si="332"/>
        <v>0</v>
      </c>
      <c r="K1566" s="370">
        <f t="shared" si="332"/>
        <v>0</v>
      </c>
      <c r="L1566" s="364">
        <f t="shared" si="332"/>
        <v>0</v>
      </c>
      <c r="M1566" s="364">
        <f t="shared" si="332"/>
        <v>0</v>
      </c>
      <c r="N1566" s="364">
        <f t="shared" si="332"/>
        <v>0</v>
      </c>
      <c r="O1566" s="364">
        <f t="shared" si="332"/>
        <v>0</v>
      </c>
      <c r="P1566" s="364">
        <f t="shared" si="332"/>
        <v>0</v>
      </c>
      <c r="Q1566" s="364">
        <f t="shared" si="332"/>
        <v>0</v>
      </c>
      <c r="R1566" s="364">
        <f t="shared" si="332"/>
        <v>0</v>
      </c>
      <c r="S1566" s="364">
        <f t="shared" si="332"/>
        <v>0</v>
      </c>
      <c r="T1566" s="364">
        <f t="shared" si="332"/>
        <v>0</v>
      </c>
      <c r="U1566" s="364">
        <f t="shared" si="332"/>
        <v>0</v>
      </c>
      <c r="V1566" s="365">
        <f t="shared" si="332"/>
        <v>0</v>
      </c>
      <c r="W1566" s="366">
        <f t="shared" si="332"/>
        <v>0</v>
      </c>
      <c r="Y1566"/>
    </row>
    <row r="1567" spans="1:25" outlineLevel="1" x14ac:dyDescent="0.25">
      <c r="A1567" s="212"/>
      <c r="B1567" s="465"/>
      <c r="C1567" s="272"/>
      <c r="D1567" s="272"/>
      <c r="E1567" s="273"/>
      <c r="F1567" s="274" t="s">
        <v>76</v>
      </c>
      <c r="G1567" s="394">
        <f>SUM('2. NCCF CAD'!G1567,'3. NCCF USD'!G1567,'4. NCCF EUR'!G1567,'5. NCCF GBP'!G1567,'6. NCCF Autres (inclus)'!G1567)</f>
        <v>0</v>
      </c>
      <c r="H1567" s="421">
        <f>SUM('2. NCCF CAD'!H1567,'3. NCCF USD'!H1567,'4. NCCF EUR'!H1567,'5. NCCF GBP'!H1567,'6. NCCF Autres (inclus)'!H1567)</f>
        <v>0</v>
      </c>
      <c r="I1567" s="389">
        <f>SUM('2. NCCF CAD'!I1567,'3. NCCF USD'!I1567,'4. NCCF EUR'!I1567,'5. NCCF GBP'!I1567,'6. NCCF Autres (inclus)'!I1567)</f>
        <v>0</v>
      </c>
      <c r="J1567" s="389">
        <f>SUM('2. NCCF CAD'!J1567,'3. NCCF USD'!J1567,'4. NCCF EUR'!J1567,'5. NCCF GBP'!J1567,'6. NCCF Autres (inclus)'!J1567)</f>
        <v>0</v>
      </c>
      <c r="K1567" s="436">
        <f>SUM('2. NCCF CAD'!K1567,'3. NCCF USD'!K1567,'4. NCCF EUR'!K1567,'5. NCCF GBP'!K1567,'6. NCCF Autres (inclus)'!K1567)</f>
        <v>0</v>
      </c>
      <c r="L1567" s="391">
        <f>SUM('2. NCCF CAD'!L1567,'3. NCCF USD'!L1567,'4. NCCF EUR'!L1567,'5. NCCF GBP'!L1567,'6. NCCF Autres (inclus)'!L1567)</f>
        <v>0</v>
      </c>
      <c r="M1567" s="396">
        <f>SUM('2. NCCF CAD'!M1567,'3. NCCF USD'!M1567,'4. NCCF EUR'!M1567,'5. NCCF GBP'!M1567,'6. NCCF Autres (inclus)'!M1567)</f>
        <v>0</v>
      </c>
      <c r="N1567" s="392">
        <f>SUM('2. NCCF CAD'!N1567,'3. NCCF USD'!N1567,'4. NCCF EUR'!N1567,'5. NCCF GBP'!N1567,'6. NCCF Autres (inclus)'!N1567)</f>
        <v>0</v>
      </c>
      <c r="O1567" s="392">
        <f>SUM('2. NCCF CAD'!O1567,'3. NCCF USD'!O1567,'4. NCCF EUR'!O1567,'5. NCCF GBP'!O1567,'6. NCCF Autres (inclus)'!O1567)</f>
        <v>0</v>
      </c>
      <c r="P1567" s="392">
        <f>SUM('2. NCCF CAD'!P1567,'3. NCCF USD'!P1567,'4. NCCF EUR'!P1567,'5. NCCF GBP'!P1567,'6. NCCF Autres (inclus)'!P1567)</f>
        <v>0</v>
      </c>
      <c r="Q1567" s="392">
        <f>SUM('2. NCCF CAD'!Q1567,'3. NCCF USD'!Q1567,'4. NCCF EUR'!Q1567,'5. NCCF GBP'!Q1567,'6. NCCF Autres (inclus)'!Q1567)</f>
        <v>0</v>
      </c>
      <c r="R1567" s="392">
        <f>SUM('2. NCCF CAD'!R1567,'3. NCCF USD'!R1567,'4. NCCF EUR'!R1567,'5. NCCF GBP'!R1567,'6. NCCF Autres (inclus)'!R1567)</f>
        <v>0</v>
      </c>
      <c r="S1567" s="392">
        <f>SUM('2. NCCF CAD'!S1567,'3. NCCF USD'!S1567,'4. NCCF EUR'!S1567,'5. NCCF GBP'!S1567,'6. NCCF Autres (inclus)'!S1567)</f>
        <v>0</v>
      </c>
      <c r="T1567" s="388">
        <f>SUM('2. NCCF CAD'!T1567,'3. NCCF USD'!T1567,'4. NCCF EUR'!T1567,'5. NCCF GBP'!T1567,'6. NCCF Autres (inclus)'!T1567)</f>
        <v>0</v>
      </c>
      <c r="U1567" s="392">
        <f>SUM('2. NCCF CAD'!U1567,'3. NCCF USD'!U1567,'4. NCCF EUR'!U1567,'5. NCCF GBP'!U1567,'6. NCCF Autres (inclus)'!U1567)</f>
        <v>0</v>
      </c>
      <c r="V1567" s="393">
        <f>SUM('2. NCCF CAD'!V1567,'3. NCCF USD'!V1567,'4. NCCF EUR'!V1567,'5. NCCF GBP'!V1567,'6. NCCF Autres (inclus)'!V1567)</f>
        <v>0</v>
      </c>
      <c r="W1567" s="37">
        <f>SUM('2. NCCF CAD'!W1567,'3. NCCF USD'!W1567,'4. NCCF EUR'!W1567,'5. NCCF GBP'!W1567,'6. NCCF Autres (inclus)'!W1567)</f>
        <v>0</v>
      </c>
      <c r="Y1567"/>
    </row>
    <row r="1568" spans="1:25" outlineLevel="1" x14ac:dyDescent="0.25">
      <c r="A1568" s="212"/>
      <c r="B1568" s="465"/>
      <c r="C1568" s="272"/>
      <c r="D1568" s="272"/>
      <c r="E1568" s="273"/>
      <c r="F1568" s="274" t="s">
        <v>77</v>
      </c>
      <c r="G1568" s="394">
        <f>SUM('2. NCCF CAD'!G1568,'3. NCCF USD'!G1568,'4. NCCF EUR'!G1568,'5. NCCF GBP'!G1568,'6. NCCF Autres (inclus)'!G1568)</f>
        <v>0</v>
      </c>
      <c r="H1568" s="421">
        <f>SUM('2. NCCF CAD'!H1568,'3. NCCF USD'!H1568,'4. NCCF EUR'!H1568,'5. NCCF GBP'!H1568,'6. NCCF Autres (inclus)'!H1568)</f>
        <v>0</v>
      </c>
      <c r="I1568" s="389">
        <f>SUM('2. NCCF CAD'!I1568,'3. NCCF USD'!I1568,'4. NCCF EUR'!I1568,'5. NCCF GBP'!I1568,'6. NCCF Autres (inclus)'!I1568)</f>
        <v>0</v>
      </c>
      <c r="J1568" s="389">
        <f>SUM('2. NCCF CAD'!J1568,'3. NCCF USD'!J1568,'4. NCCF EUR'!J1568,'5. NCCF GBP'!J1568,'6. NCCF Autres (inclus)'!J1568)</f>
        <v>0</v>
      </c>
      <c r="K1568" s="436">
        <f>SUM('2. NCCF CAD'!K1568,'3. NCCF USD'!K1568,'4. NCCF EUR'!K1568,'5. NCCF GBP'!K1568,'6. NCCF Autres (inclus)'!K1568)</f>
        <v>0</v>
      </c>
      <c r="L1568" s="391">
        <f>SUM('2. NCCF CAD'!L1568,'3. NCCF USD'!L1568,'4. NCCF EUR'!L1568,'5. NCCF GBP'!L1568,'6. NCCF Autres (inclus)'!L1568)</f>
        <v>0</v>
      </c>
      <c r="M1568" s="396">
        <f>SUM('2. NCCF CAD'!M1568,'3. NCCF USD'!M1568,'4. NCCF EUR'!M1568,'5. NCCF GBP'!M1568,'6. NCCF Autres (inclus)'!M1568)</f>
        <v>0</v>
      </c>
      <c r="N1568" s="392">
        <f>SUM('2. NCCF CAD'!N1568,'3. NCCF USD'!N1568,'4. NCCF EUR'!N1568,'5. NCCF GBP'!N1568,'6. NCCF Autres (inclus)'!N1568)</f>
        <v>0</v>
      </c>
      <c r="O1568" s="392">
        <f>SUM('2. NCCF CAD'!O1568,'3. NCCF USD'!O1568,'4. NCCF EUR'!O1568,'5. NCCF GBP'!O1568,'6. NCCF Autres (inclus)'!O1568)</f>
        <v>0</v>
      </c>
      <c r="P1568" s="392">
        <f>SUM('2. NCCF CAD'!P1568,'3. NCCF USD'!P1568,'4. NCCF EUR'!P1568,'5. NCCF GBP'!P1568,'6. NCCF Autres (inclus)'!P1568)</f>
        <v>0</v>
      </c>
      <c r="Q1568" s="392">
        <f>SUM('2. NCCF CAD'!Q1568,'3. NCCF USD'!Q1568,'4. NCCF EUR'!Q1568,'5. NCCF GBP'!Q1568,'6. NCCF Autres (inclus)'!Q1568)</f>
        <v>0</v>
      </c>
      <c r="R1568" s="392">
        <f>SUM('2. NCCF CAD'!R1568,'3. NCCF USD'!R1568,'4. NCCF EUR'!R1568,'5. NCCF GBP'!R1568,'6. NCCF Autres (inclus)'!R1568)</f>
        <v>0</v>
      </c>
      <c r="S1568" s="392">
        <f>SUM('2. NCCF CAD'!S1568,'3. NCCF USD'!S1568,'4. NCCF EUR'!S1568,'5. NCCF GBP'!S1568,'6. NCCF Autres (inclus)'!S1568)</f>
        <v>0</v>
      </c>
      <c r="T1568" s="388">
        <f>SUM('2. NCCF CAD'!T1568,'3. NCCF USD'!T1568,'4. NCCF EUR'!T1568,'5. NCCF GBP'!T1568,'6. NCCF Autres (inclus)'!T1568)</f>
        <v>0</v>
      </c>
      <c r="U1568" s="392">
        <f>SUM('2. NCCF CAD'!U1568,'3. NCCF USD'!U1568,'4. NCCF EUR'!U1568,'5. NCCF GBP'!U1568,'6. NCCF Autres (inclus)'!U1568)</f>
        <v>0</v>
      </c>
      <c r="V1568" s="393">
        <f>SUM('2. NCCF CAD'!V1568,'3. NCCF USD'!V1568,'4. NCCF EUR'!V1568,'5. NCCF GBP'!V1568,'6. NCCF Autres (inclus)'!V1568)</f>
        <v>0</v>
      </c>
      <c r="W1568" s="37">
        <f>SUM('2. NCCF CAD'!W1568,'3. NCCF USD'!W1568,'4. NCCF EUR'!W1568,'5. NCCF GBP'!W1568,'6. NCCF Autres (inclus)'!W1568)</f>
        <v>0</v>
      </c>
      <c r="Y1568"/>
    </row>
    <row r="1569" spans="1:25" x14ac:dyDescent="0.25">
      <c r="A1569" s="212"/>
      <c r="B1569" s="465"/>
      <c r="C1569" s="272"/>
      <c r="D1569" s="272"/>
      <c r="E1569" s="273" t="s">
        <v>78</v>
      </c>
      <c r="F1569" s="273"/>
      <c r="G1569" s="367">
        <f t="shared" ref="G1569:W1569" si="333">SUBTOTAL(9,G1570:G1571)</f>
        <v>0</v>
      </c>
      <c r="H1569" s="368">
        <f t="shared" si="333"/>
        <v>0</v>
      </c>
      <c r="I1569" s="369">
        <f t="shared" si="333"/>
        <v>0</v>
      </c>
      <c r="J1569" s="369">
        <f t="shared" si="333"/>
        <v>0</v>
      </c>
      <c r="K1569" s="370">
        <f t="shared" si="333"/>
        <v>0</v>
      </c>
      <c r="L1569" s="364">
        <f t="shared" si="333"/>
        <v>0</v>
      </c>
      <c r="M1569" s="364">
        <f t="shared" si="333"/>
        <v>0</v>
      </c>
      <c r="N1569" s="364">
        <f t="shared" si="333"/>
        <v>0</v>
      </c>
      <c r="O1569" s="364">
        <f t="shared" si="333"/>
        <v>0</v>
      </c>
      <c r="P1569" s="364">
        <f t="shared" si="333"/>
        <v>0</v>
      </c>
      <c r="Q1569" s="364">
        <f t="shared" si="333"/>
        <v>0</v>
      </c>
      <c r="R1569" s="364">
        <f t="shared" si="333"/>
        <v>0</v>
      </c>
      <c r="S1569" s="364">
        <f t="shared" si="333"/>
        <v>0</v>
      </c>
      <c r="T1569" s="364">
        <f t="shared" si="333"/>
        <v>0</v>
      </c>
      <c r="U1569" s="364">
        <f t="shared" si="333"/>
        <v>0</v>
      </c>
      <c r="V1569" s="365">
        <f t="shared" si="333"/>
        <v>0</v>
      </c>
      <c r="W1569" s="366">
        <f t="shared" si="333"/>
        <v>0</v>
      </c>
      <c r="Y1569"/>
    </row>
    <row r="1570" spans="1:25" outlineLevel="1" x14ac:dyDescent="0.25">
      <c r="A1570" s="212"/>
      <c r="B1570" s="465"/>
      <c r="C1570" s="272"/>
      <c r="D1570" s="272"/>
      <c r="E1570" s="273"/>
      <c r="F1570" s="274" t="s">
        <v>79</v>
      </c>
      <c r="G1570" s="394">
        <f>SUM('2. NCCF CAD'!G1570,'3. NCCF USD'!G1570,'4. NCCF EUR'!G1570,'5. NCCF GBP'!G1570,'6. NCCF Autres (inclus)'!G1570)</f>
        <v>0</v>
      </c>
      <c r="H1570" s="421">
        <f>SUM('2. NCCF CAD'!H1570,'3. NCCF USD'!H1570,'4. NCCF EUR'!H1570,'5. NCCF GBP'!H1570,'6. NCCF Autres (inclus)'!H1570)</f>
        <v>0</v>
      </c>
      <c r="I1570" s="389">
        <f>SUM('2. NCCF CAD'!I1570,'3. NCCF USD'!I1570,'4. NCCF EUR'!I1570,'5. NCCF GBP'!I1570,'6. NCCF Autres (inclus)'!I1570)</f>
        <v>0</v>
      </c>
      <c r="J1570" s="389">
        <f>SUM('2. NCCF CAD'!J1570,'3. NCCF USD'!J1570,'4. NCCF EUR'!J1570,'5. NCCF GBP'!J1570,'6. NCCF Autres (inclus)'!J1570)</f>
        <v>0</v>
      </c>
      <c r="K1570" s="436">
        <f>SUM('2. NCCF CAD'!K1570,'3. NCCF USD'!K1570,'4. NCCF EUR'!K1570,'5. NCCF GBP'!K1570,'6. NCCF Autres (inclus)'!K1570)</f>
        <v>0</v>
      </c>
      <c r="L1570" s="391">
        <f>SUM('2. NCCF CAD'!L1570,'3. NCCF USD'!L1570,'4. NCCF EUR'!L1570,'5. NCCF GBP'!L1570,'6. NCCF Autres (inclus)'!L1570)</f>
        <v>0</v>
      </c>
      <c r="M1570" s="396">
        <f>SUM('2. NCCF CAD'!M1570,'3. NCCF USD'!M1570,'4. NCCF EUR'!M1570,'5. NCCF GBP'!M1570,'6. NCCF Autres (inclus)'!M1570)</f>
        <v>0</v>
      </c>
      <c r="N1570" s="392">
        <f>SUM('2. NCCF CAD'!N1570,'3. NCCF USD'!N1570,'4. NCCF EUR'!N1570,'5. NCCF GBP'!N1570,'6. NCCF Autres (inclus)'!N1570)</f>
        <v>0</v>
      </c>
      <c r="O1570" s="392">
        <f>SUM('2. NCCF CAD'!O1570,'3. NCCF USD'!O1570,'4. NCCF EUR'!O1570,'5. NCCF GBP'!O1570,'6. NCCF Autres (inclus)'!O1570)</f>
        <v>0</v>
      </c>
      <c r="P1570" s="392">
        <f>SUM('2. NCCF CAD'!P1570,'3. NCCF USD'!P1570,'4. NCCF EUR'!P1570,'5. NCCF GBP'!P1570,'6. NCCF Autres (inclus)'!P1570)</f>
        <v>0</v>
      </c>
      <c r="Q1570" s="392">
        <f>SUM('2. NCCF CAD'!Q1570,'3. NCCF USD'!Q1570,'4. NCCF EUR'!Q1570,'5. NCCF GBP'!Q1570,'6. NCCF Autres (inclus)'!Q1570)</f>
        <v>0</v>
      </c>
      <c r="R1570" s="392">
        <f>SUM('2. NCCF CAD'!R1570,'3. NCCF USD'!R1570,'4. NCCF EUR'!R1570,'5. NCCF GBP'!R1570,'6. NCCF Autres (inclus)'!R1570)</f>
        <v>0</v>
      </c>
      <c r="S1570" s="392">
        <f>SUM('2. NCCF CAD'!S1570,'3. NCCF USD'!S1570,'4. NCCF EUR'!S1570,'5. NCCF GBP'!S1570,'6. NCCF Autres (inclus)'!S1570)</f>
        <v>0</v>
      </c>
      <c r="T1570" s="388">
        <f>SUM('2. NCCF CAD'!T1570,'3. NCCF USD'!T1570,'4. NCCF EUR'!T1570,'5. NCCF GBP'!T1570,'6. NCCF Autres (inclus)'!T1570)</f>
        <v>0</v>
      </c>
      <c r="U1570" s="392">
        <f>SUM('2. NCCF CAD'!U1570,'3. NCCF USD'!U1570,'4. NCCF EUR'!U1570,'5. NCCF GBP'!U1570,'6. NCCF Autres (inclus)'!U1570)</f>
        <v>0</v>
      </c>
      <c r="V1570" s="393">
        <f>SUM('2. NCCF CAD'!V1570,'3. NCCF USD'!V1570,'4. NCCF EUR'!V1570,'5. NCCF GBP'!V1570,'6. NCCF Autres (inclus)'!V1570)</f>
        <v>0</v>
      </c>
      <c r="W1570" s="37">
        <f>SUM('2. NCCF CAD'!W1570,'3. NCCF USD'!W1570,'4. NCCF EUR'!W1570,'5. NCCF GBP'!W1570,'6. NCCF Autres (inclus)'!W1570)</f>
        <v>0</v>
      </c>
      <c r="Y1570"/>
    </row>
    <row r="1571" spans="1:25" outlineLevel="1" x14ac:dyDescent="0.25">
      <c r="A1571" s="212"/>
      <c r="B1571" s="465"/>
      <c r="C1571" s="272"/>
      <c r="D1571" s="272"/>
      <c r="E1571" s="273"/>
      <c r="F1571" s="274" t="s">
        <v>80</v>
      </c>
      <c r="G1571" s="394">
        <f>SUM('2. NCCF CAD'!G1571,'3. NCCF USD'!G1571,'4. NCCF EUR'!G1571,'5. NCCF GBP'!G1571,'6. NCCF Autres (inclus)'!G1571)</f>
        <v>0</v>
      </c>
      <c r="H1571" s="421">
        <f>SUM('2. NCCF CAD'!H1571,'3. NCCF USD'!H1571,'4. NCCF EUR'!H1571,'5. NCCF GBP'!H1571,'6. NCCF Autres (inclus)'!H1571)</f>
        <v>0</v>
      </c>
      <c r="I1571" s="389">
        <f>SUM('2. NCCF CAD'!I1571,'3. NCCF USD'!I1571,'4. NCCF EUR'!I1571,'5. NCCF GBP'!I1571,'6. NCCF Autres (inclus)'!I1571)</f>
        <v>0</v>
      </c>
      <c r="J1571" s="389">
        <f>SUM('2. NCCF CAD'!J1571,'3. NCCF USD'!J1571,'4. NCCF EUR'!J1571,'5. NCCF GBP'!J1571,'6. NCCF Autres (inclus)'!J1571)</f>
        <v>0</v>
      </c>
      <c r="K1571" s="436">
        <f>SUM('2. NCCF CAD'!K1571,'3. NCCF USD'!K1571,'4. NCCF EUR'!K1571,'5. NCCF GBP'!K1571,'6. NCCF Autres (inclus)'!K1571)</f>
        <v>0</v>
      </c>
      <c r="L1571" s="391">
        <f>SUM('2. NCCF CAD'!L1571,'3. NCCF USD'!L1571,'4. NCCF EUR'!L1571,'5. NCCF GBP'!L1571,'6. NCCF Autres (inclus)'!L1571)</f>
        <v>0</v>
      </c>
      <c r="M1571" s="396">
        <f>SUM('2. NCCF CAD'!M1571,'3. NCCF USD'!M1571,'4. NCCF EUR'!M1571,'5. NCCF GBP'!M1571,'6. NCCF Autres (inclus)'!M1571)</f>
        <v>0</v>
      </c>
      <c r="N1571" s="392">
        <f>SUM('2. NCCF CAD'!N1571,'3. NCCF USD'!N1571,'4. NCCF EUR'!N1571,'5. NCCF GBP'!N1571,'6. NCCF Autres (inclus)'!N1571)</f>
        <v>0</v>
      </c>
      <c r="O1571" s="392">
        <f>SUM('2. NCCF CAD'!O1571,'3. NCCF USD'!O1571,'4. NCCF EUR'!O1571,'5. NCCF GBP'!O1571,'6. NCCF Autres (inclus)'!O1571)</f>
        <v>0</v>
      </c>
      <c r="P1571" s="392">
        <f>SUM('2. NCCF CAD'!P1571,'3. NCCF USD'!P1571,'4. NCCF EUR'!P1571,'5. NCCF GBP'!P1571,'6. NCCF Autres (inclus)'!P1571)</f>
        <v>0</v>
      </c>
      <c r="Q1571" s="392">
        <f>SUM('2. NCCF CAD'!Q1571,'3. NCCF USD'!Q1571,'4. NCCF EUR'!Q1571,'5. NCCF GBP'!Q1571,'6. NCCF Autres (inclus)'!Q1571)</f>
        <v>0</v>
      </c>
      <c r="R1571" s="392">
        <f>SUM('2. NCCF CAD'!R1571,'3. NCCF USD'!R1571,'4. NCCF EUR'!R1571,'5. NCCF GBP'!R1571,'6. NCCF Autres (inclus)'!R1571)</f>
        <v>0</v>
      </c>
      <c r="S1571" s="392">
        <f>SUM('2. NCCF CAD'!S1571,'3. NCCF USD'!S1571,'4. NCCF EUR'!S1571,'5. NCCF GBP'!S1571,'6. NCCF Autres (inclus)'!S1571)</f>
        <v>0</v>
      </c>
      <c r="T1571" s="388">
        <f>SUM('2. NCCF CAD'!T1571,'3. NCCF USD'!T1571,'4. NCCF EUR'!T1571,'5. NCCF GBP'!T1571,'6. NCCF Autres (inclus)'!T1571)</f>
        <v>0</v>
      </c>
      <c r="U1571" s="392">
        <f>SUM('2. NCCF CAD'!U1571,'3. NCCF USD'!U1571,'4. NCCF EUR'!U1571,'5. NCCF GBP'!U1571,'6. NCCF Autres (inclus)'!U1571)</f>
        <v>0</v>
      </c>
      <c r="V1571" s="393">
        <f>SUM('2. NCCF CAD'!V1571,'3. NCCF USD'!V1571,'4. NCCF EUR'!V1571,'5. NCCF GBP'!V1571,'6. NCCF Autres (inclus)'!V1571)</f>
        <v>0</v>
      </c>
      <c r="W1571" s="37">
        <f>SUM('2. NCCF CAD'!W1571,'3. NCCF USD'!W1571,'4. NCCF EUR'!W1571,'5. NCCF GBP'!W1571,'6. NCCF Autres (inclus)'!W1571)</f>
        <v>0</v>
      </c>
      <c r="Y1571"/>
    </row>
    <row r="1572" spans="1:25" x14ac:dyDescent="0.25">
      <c r="A1572" s="212"/>
      <c r="B1572" s="465"/>
      <c r="C1572" s="272"/>
      <c r="D1572" s="272"/>
      <c r="E1572" s="273" t="s">
        <v>81</v>
      </c>
      <c r="F1572" s="273"/>
      <c r="G1572" s="367">
        <f t="shared" ref="G1572:W1572" si="334">SUBTOTAL(9,G1573:G1574)</f>
        <v>0</v>
      </c>
      <c r="H1572" s="368">
        <f t="shared" si="334"/>
        <v>0</v>
      </c>
      <c r="I1572" s="369">
        <f t="shared" si="334"/>
        <v>0</v>
      </c>
      <c r="J1572" s="369">
        <f t="shared" si="334"/>
        <v>0</v>
      </c>
      <c r="K1572" s="370">
        <f t="shared" si="334"/>
        <v>0</v>
      </c>
      <c r="L1572" s="364">
        <f t="shared" si="334"/>
        <v>0</v>
      </c>
      <c r="M1572" s="364">
        <f t="shared" si="334"/>
        <v>0</v>
      </c>
      <c r="N1572" s="364">
        <f t="shared" si="334"/>
        <v>0</v>
      </c>
      <c r="O1572" s="364">
        <f t="shared" si="334"/>
        <v>0</v>
      </c>
      <c r="P1572" s="364">
        <f t="shared" si="334"/>
        <v>0</v>
      </c>
      <c r="Q1572" s="364">
        <f t="shared" si="334"/>
        <v>0</v>
      </c>
      <c r="R1572" s="364">
        <f t="shared" si="334"/>
        <v>0</v>
      </c>
      <c r="S1572" s="364">
        <f t="shared" si="334"/>
        <v>0</v>
      </c>
      <c r="T1572" s="364">
        <f t="shared" si="334"/>
        <v>0</v>
      </c>
      <c r="U1572" s="364">
        <f t="shared" si="334"/>
        <v>0</v>
      </c>
      <c r="V1572" s="365">
        <f t="shared" si="334"/>
        <v>0</v>
      </c>
      <c r="W1572" s="366">
        <f t="shared" si="334"/>
        <v>0</v>
      </c>
      <c r="Y1572"/>
    </row>
    <row r="1573" spans="1:25" outlineLevel="1" x14ac:dyDescent="0.25">
      <c r="A1573" s="212"/>
      <c r="B1573" s="465"/>
      <c r="C1573" s="272"/>
      <c r="D1573" s="272"/>
      <c r="E1573" s="273"/>
      <c r="F1573" s="274" t="s">
        <v>82</v>
      </c>
      <c r="G1573" s="394">
        <f>SUM('2. NCCF CAD'!G1573,'3. NCCF USD'!G1573,'4. NCCF EUR'!G1573,'5. NCCF GBP'!G1573,'6. NCCF Autres (inclus)'!G1573)</f>
        <v>0</v>
      </c>
      <c r="H1573" s="421">
        <f>SUM('2. NCCF CAD'!H1573,'3. NCCF USD'!H1573,'4. NCCF EUR'!H1573,'5. NCCF GBP'!H1573,'6. NCCF Autres (inclus)'!H1573)</f>
        <v>0</v>
      </c>
      <c r="I1573" s="389">
        <f>SUM('2. NCCF CAD'!I1573,'3. NCCF USD'!I1573,'4. NCCF EUR'!I1573,'5. NCCF GBP'!I1573,'6. NCCF Autres (inclus)'!I1573)</f>
        <v>0</v>
      </c>
      <c r="J1573" s="389">
        <f>SUM('2. NCCF CAD'!J1573,'3. NCCF USD'!J1573,'4. NCCF EUR'!J1573,'5. NCCF GBP'!J1573,'6. NCCF Autres (inclus)'!J1573)</f>
        <v>0</v>
      </c>
      <c r="K1573" s="436">
        <f>SUM('2. NCCF CAD'!K1573,'3. NCCF USD'!K1573,'4. NCCF EUR'!K1573,'5. NCCF GBP'!K1573,'6. NCCF Autres (inclus)'!K1573)</f>
        <v>0</v>
      </c>
      <c r="L1573" s="391">
        <f>SUM('2. NCCF CAD'!L1573,'3. NCCF USD'!L1573,'4. NCCF EUR'!L1573,'5. NCCF GBP'!L1573,'6. NCCF Autres (inclus)'!L1573)</f>
        <v>0</v>
      </c>
      <c r="M1573" s="396">
        <f>SUM('2. NCCF CAD'!M1573,'3. NCCF USD'!M1573,'4. NCCF EUR'!M1573,'5. NCCF GBP'!M1573,'6. NCCF Autres (inclus)'!M1573)</f>
        <v>0</v>
      </c>
      <c r="N1573" s="392">
        <f>SUM('2. NCCF CAD'!N1573,'3. NCCF USD'!N1573,'4. NCCF EUR'!N1573,'5. NCCF GBP'!N1573,'6. NCCF Autres (inclus)'!N1573)</f>
        <v>0</v>
      </c>
      <c r="O1573" s="392">
        <f>SUM('2. NCCF CAD'!O1573,'3. NCCF USD'!O1573,'4. NCCF EUR'!O1573,'5. NCCF GBP'!O1573,'6. NCCF Autres (inclus)'!O1573)</f>
        <v>0</v>
      </c>
      <c r="P1573" s="392">
        <f>SUM('2. NCCF CAD'!P1573,'3. NCCF USD'!P1573,'4. NCCF EUR'!P1573,'5. NCCF GBP'!P1573,'6. NCCF Autres (inclus)'!P1573)</f>
        <v>0</v>
      </c>
      <c r="Q1573" s="392">
        <f>SUM('2. NCCF CAD'!Q1573,'3. NCCF USD'!Q1573,'4. NCCF EUR'!Q1573,'5. NCCF GBP'!Q1573,'6. NCCF Autres (inclus)'!Q1573)</f>
        <v>0</v>
      </c>
      <c r="R1573" s="392">
        <f>SUM('2. NCCF CAD'!R1573,'3. NCCF USD'!R1573,'4. NCCF EUR'!R1573,'5. NCCF GBP'!R1573,'6. NCCF Autres (inclus)'!R1573)</f>
        <v>0</v>
      </c>
      <c r="S1573" s="392">
        <f>SUM('2. NCCF CAD'!S1573,'3. NCCF USD'!S1573,'4. NCCF EUR'!S1573,'5. NCCF GBP'!S1573,'6. NCCF Autres (inclus)'!S1573)</f>
        <v>0</v>
      </c>
      <c r="T1573" s="388">
        <f>SUM('2. NCCF CAD'!T1573,'3. NCCF USD'!T1573,'4. NCCF EUR'!T1573,'5. NCCF GBP'!T1573,'6. NCCF Autres (inclus)'!T1573)</f>
        <v>0</v>
      </c>
      <c r="U1573" s="392">
        <f>SUM('2. NCCF CAD'!U1573,'3. NCCF USD'!U1573,'4. NCCF EUR'!U1573,'5. NCCF GBP'!U1573,'6. NCCF Autres (inclus)'!U1573)</f>
        <v>0</v>
      </c>
      <c r="V1573" s="393">
        <f>SUM('2. NCCF CAD'!V1573,'3. NCCF USD'!V1573,'4. NCCF EUR'!V1573,'5. NCCF GBP'!V1573,'6. NCCF Autres (inclus)'!V1573)</f>
        <v>0</v>
      </c>
      <c r="W1573" s="37">
        <f>SUM('2. NCCF CAD'!W1573,'3. NCCF USD'!W1573,'4. NCCF EUR'!W1573,'5. NCCF GBP'!W1573,'6. NCCF Autres (inclus)'!W1573)</f>
        <v>0</v>
      </c>
      <c r="Y1573"/>
    </row>
    <row r="1574" spans="1:25" outlineLevel="1" x14ac:dyDescent="0.25">
      <c r="A1574" s="212"/>
      <c r="B1574" s="465"/>
      <c r="C1574" s="272"/>
      <c r="D1574" s="272"/>
      <c r="E1574" s="273"/>
      <c r="F1574" s="274" t="s">
        <v>83</v>
      </c>
      <c r="G1574" s="394">
        <f>SUM('2. NCCF CAD'!G1574,'3. NCCF USD'!G1574,'4. NCCF EUR'!G1574,'5. NCCF GBP'!G1574,'6. NCCF Autres (inclus)'!G1574)</f>
        <v>0</v>
      </c>
      <c r="H1574" s="421">
        <f>SUM('2. NCCF CAD'!H1574,'3. NCCF USD'!H1574,'4. NCCF EUR'!H1574,'5. NCCF GBP'!H1574,'6. NCCF Autres (inclus)'!H1574)</f>
        <v>0</v>
      </c>
      <c r="I1574" s="389">
        <f>SUM('2. NCCF CAD'!I1574,'3. NCCF USD'!I1574,'4. NCCF EUR'!I1574,'5. NCCF GBP'!I1574,'6. NCCF Autres (inclus)'!I1574)</f>
        <v>0</v>
      </c>
      <c r="J1574" s="389">
        <f>SUM('2. NCCF CAD'!J1574,'3. NCCF USD'!J1574,'4. NCCF EUR'!J1574,'5. NCCF GBP'!J1574,'6. NCCF Autres (inclus)'!J1574)</f>
        <v>0</v>
      </c>
      <c r="K1574" s="436">
        <f>SUM('2. NCCF CAD'!K1574,'3. NCCF USD'!K1574,'4. NCCF EUR'!K1574,'5. NCCF GBP'!K1574,'6. NCCF Autres (inclus)'!K1574)</f>
        <v>0</v>
      </c>
      <c r="L1574" s="391">
        <f>SUM('2. NCCF CAD'!L1574,'3. NCCF USD'!L1574,'4. NCCF EUR'!L1574,'5. NCCF GBP'!L1574,'6. NCCF Autres (inclus)'!L1574)</f>
        <v>0</v>
      </c>
      <c r="M1574" s="396">
        <f>SUM('2. NCCF CAD'!M1574,'3. NCCF USD'!M1574,'4. NCCF EUR'!M1574,'5. NCCF GBP'!M1574,'6. NCCF Autres (inclus)'!M1574)</f>
        <v>0</v>
      </c>
      <c r="N1574" s="392">
        <f>SUM('2. NCCF CAD'!N1574,'3. NCCF USD'!N1574,'4. NCCF EUR'!N1574,'5. NCCF GBP'!N1574,'6. NCCF Autres (inclus)'!N1574)</f>
        <v>0</v>
      </c>
      <c r="O1574" s="392">
        <f>SUM('2. NCCF CAD'!O1574,'3. NCCF USD'!O1574,'4. NCCF EUR'!O1574,'5. NCCF GBP'!O1574,'6. NCCF Autres (inclus)'!O1574)</f>
        <v>0</v>
      </c>
      <c r="P1574" s="392">
        <f>SUM('2. NCCF CAD'!P1574,'3. NCCF USD'!P1574,'4. NCCF EUR'!P1574,'5. NCCF GBP'!P1574,'6. NCCF Autres (inclus)'!P1574)</f>
        <v>0</v>
      </c>
      <c r="Q1574" s="392">
        <f>SUM('2. NCCF CAD'!Q1574,'3. NCCF USD'!Q1574,'4. NCCF EUR'!Q1574,'5. NCCF GBP'!Q1574,'6. NCCF Autres (inclus)'!Q1574)</f>
        <v>0</v>
      </c>
      <c r="R1574" s="392">
        <f>SUM('2. NCCF CAD'!R1574,'3. NCCF USD'!R1574,'4. NCCF EUR'!R1574,'5. NCCF GBP'!R1574,'6. NCCF Autres (inclus)'!R1574)</f>
        <v>0</v>
      </c>
      <c r="S1574" s="392">
        <f>SUM('2. NCCF CAD'!S1574,'3. NCCF USD'!S1574,'4. NCCF EUR'!S1574,'5. NCCF GBP'!S1574,'6. NCCF Autres (inclus)'!S1574)</f>
        <v>0</v>
      </c>
      <c r="T1574" s="388">
        <f>SUM('2. NCCF CAD'!T1574,'3. NCCF USD'!T1574,'4. NCCF EUR'!T1574,'5. NCCF GBP'!T1574,'6. NCCF Autres (inclus)'!T1574)</f>
        <v>0</v>
      </c>
      <c r="U1574" s="392">
        <f>SUM('2. NCCF CAD'!U1574,'3. NCCF USD'!U1574,'4. NCCF EUR'!U1574,'5. NCCF GBP'!U1574,'6. NCCF Autres (inclus)'!U1574)</f>
        <v>0</v>
      </c>
      <c r="V1574" s="393">
        <f>SUM('2. NCCF CAD'!V1574,'3. NCCF USD'!V1574,'4. NCCF EUR'!V1574,'5. NCCF GBP'!V1574,'6. NCCF Autres (inclus)'!V1574)</f>
        <v>0</v>
      </c>
      <c r="W1574" s="37">
        <f>SUM('2. NCCF CAD'!W1574,'3. NCCF USD'!W1574,'4. NCCF EUR'!W1574,'5. NCCF GBP'!W1574,'6. NCCF Autres (inclus)'!W1574)</f>
        <v>0</v>
      </c>
      <c r="Y1574"/>
    </row>
    <row r="1575" spans="1:25" x14ac:dyDescent="0.25">
      <c r="A1575" s="212"/>
      <c r="B1575" s="465"/>
      <c r="C1575" s="272"/>
      <c r="D1575" s="272"/>
      <c r="E1575" s="273" t="s">
        <v>84</v>
      </c>
      <c r="F1575" s="273"/>
      <c r="G1575" s="367">
        <f t="shared" ref="G1575:W1575" si="335">SUBTOTAL(9,G1576:G1577)</f>
        <v>0</v>
      </c>
      <c r="H1575" s="368">
        <f t="shared" si="335"/>
        <v>0</v>
      </c>
      <c r="I1575" s="369">
        <f t="shared" si="335"/>
        <v>0</v>
      </c>
      <c r="J1575" s="369">
        <f t="shared" si="335"/>
        <v>0</v>
      </c>
      <c r="K1575" s="370">
        <f t="shared" si="335"/>
        <v>0</v>
      </c>
      <c r="L1575" s="364">
        <f t="shared" si="335"/>
        <v>0</v>
      </c>
      <c r="M1575" s="364">
        <f t="shared" si="335"/>
        <v>0</v>
      </c>
      <c r="N1575" s="364">
        <f t="shared" si="335"/>
        <v>0</v>
      </c>
      <c r="O1575" s="364">
        <f t="shared" si="335"/>
        <v>0</v>
      </c>
      <c r="P1575" s="364">
        <f t="shared" si="335"/>
        <v>0</v>
      </c>
      <c r="Q1575" s="364">
        <f t="shared" si="335"/>
        <v>0</v>
      </c>
      <c r="R1575" s="364">
        <f t="shared" si="335"/>
        <v>0</v>
      </c>
      <c r="S1575" s="364">
        <f t="shared" si="335"/>
        <v>0</v>
      </c>
      <c r="T1575" s="364">
        <f t="shared" si="335"/>
        <v>0</v>
      </c>
      <c r="U1575" s="364">
        <f t="shared" si="335"/>
        <v>0</v>
      </c>
      <c r="V1575" s="365">
        <f t="shared" si="335"/>
        <v>0</v>
      </c>
      <c r="W1575" s="366">
        <f t="shared" si="335"/>
        <v>0</v>
      </c>
      <c r="Y1575"/>
    </row>
    <row r="1576" spans="1:25" outlineLevel="1" x14ac:dyDescent="0.25">
      <c r="A1576" s="212"/>
      <c r="B1576" s="465"/>
      <c r="C1576" s="272"/>
      <c r="D1576" s="272"/>
      <c r="E1576" s="273"/>
      <c r="F1576" s="274" t="s">
        <v>85</v>
      </c>
      <c r="G1576" s="394">
        <f>SUM('2. NCCF CAD'!G1576,'3. NCCF USD'!G1576,'4. NCCF EUR'!G1576,'5. NCCF GBP'!G1576,'6. NCCF Autres (inclus)'!G1576)</f>
        <v>0</v>
      </c>
      <c r="H1576" s="421">
        <f>SUM('2. NCCF CAD'!H1576,'3. NCCF USD'!H1576,'4. NCCF EUR'!H1576,'5. NCCF GBP'!H1576,'6. NCCF Autres (inclus)'!H1576)</f>
        <v>0</v>
      </c>
      <c r="I1576" s="389">
        <f>SUM('2. NCCF CAD'!I1576,'3. NCCF USD'!I1576,'4. NCCF EUR'!I1576,'5. NCCF GBP'!I1576,'6. NCCF Autres (inclus)'!I1576)</f>
        <v>0</v>
      </c>
      <c r="J1576" s="389">
        <f>SUM('2. NCCF CAD'!J1576,'3. NCCF USD'!J1576,'4. NCCF EUR'!J1576,'5. NCCF GBP'!J1576,'6. NCCF Autres (inclus)'!J1576)</f>
        <v>0</v>
      </c>
      <c r="K1576" s="436">
        <f>SUM('2. NCCF CAD'!K1576,'3. NCCF USD'!K1576,'4. NCCF EUR'!K1576,'5. NCCF GBP'!K1576,'6. NCCF Autres (inclus)'!K1576)</f>
        <v>0</v>
      </c>
      <c r="L1576" s="391">
        <f>SUM('2. NCCF CAD'!L1576,'3. NCCF USD'!L1576,'4. NCCF EUR'!L1576,'5. NCCF GBP'!L1576,'6. NCCF Autres (inclus)'!L1576)</f>
        <v>0</v>
      </c>
      <c r="M1576" s="396">
        <f>SUM('2. NCCF CAD'!M1576,'3. NCCF USD'!M1576,'4. NCCF EUR'!M1576,'5. NCCF GBP'!M1576,'6. NCCF Autres (inclus)'!M1576)</f>
        <v>0</v>
      </c>
      <c r="N1576" s="392">
        <f>SUM('2. NCCF CAD'!N1576,'3. NCCF USD'!N1576,'4. NCCF EUR'!N1576,'5. NCCF GBP'!N1576,'6. NCCF Autres (inclus)'!N1576)</f>
        <v>0</v>
      </c>
      <c r="O1576" s="392">
        <f>SUM('2. NCCF CAD'!O1576,'3. NCCF USD'!O1576,'4. NCCF EUR'!O1576,'5. NCCF GBP'!O1576,'6. NCCF Autres (inclus)'!O1576)</f>
        <v>0</v>
      </c>
      <c r="P1576" s="392">
        <f>SUM('2. NCCF CAD'!P1576,'3. NCCF USD'!P1576,'4. NCCF EUR'!P1576,'5. NCCF GBP'!P1576,'6. NCCF Autres (inclus)'!P1576)</f>
        <v>0</v>
      </c>
      <c r="Q1576" s="392">
        <f>SUM('2. NCCF CAD'!Q1576,'3. NCCF USD'!Q1576,'4. NCCF EUR'!Q1576,'5. NCCF GBP'!Q1576,'6. NCCF Autres (inclus)'!Q1576)</f>
        <v>0</v>
      </c>
      <c r="R1576" s="392">
        <f>SUM('2. NCCF CAD'!R1576,'3. NCCF USD'!R1576,'4. NCCF EUR'!R1576,'5. NCCF GBP'!R1576,'6. NCCF Autres (inclus)'!R1576)</f>
        <v>0</v>
      </c>
      <c r="S1576" s="392">
        <f>SUM('2. NCCF CAD'!S1576,'3. NCCF USD'!S1576,'4. NCCF EUR'!S1576,'5. NCCF GBP'!S1576,'6. NCCF Autres (inclus)'!S1576)</f>
        <v>0</v>
      </c>
      <c r="T1576" s="388">
        <f>SUM('2. NCCF CAD'!T1576,'3. NCCF USD'!T1576,'4. NCCF EUR'!T1576,'5. NCCF GBP'!T1576,'6. NCCF Autres (inclus)'!T1576)</f>
        <v>0</v>
      </c>
      <c r="U1576" s="392">
        <f>SUM('2. NCCF CAD'!U1576,'3. NCCF USD'!U1576,'4. NCCF EUR'!U1576,'5. NCCF GBP'!U1576,'6. NCCF Autres (inclus)'!U1576)</f>
        <v>0</v>
      </c>
      <c r="V1576" s="393">
        <f>SUM('2. NCCF CAD'!V1576,'3. NCCF USD'!V1576,'4. NCCF EUR'!V1576,'5. NCCF GBP'!V1576,'6. NCCF Autres (inclus)'!V1576)</f>
        <v>0</v>
      </c>
      <c r="W1576" s="37">
        <f>SUM('2. NCCF CAD'!W1576,'3. NCCF USD'!W1576,'4. NCCF EUR'!W1576,'5. NCCF GBP'!W1576,'6. NCCF Autres (inclus)'!W1576)</f>
        <v>0</v>
      </c>
      <c r="Y1576"/>
    </row>
    <row r="1577" spans="1:25" outlineLevel="1" x14ac:dyDescent="0.25">
      <c r="A1577" s="212"/>
      <c r="B1577" s="465"/>
      <c r="C1577" s="272"/>
      <c r="D1577" s="272"/>
      <c r="E1577" s="273"/>
      <c r="F1577" s="274" t="s">
        <v>86</v>
      </c>
      <c r="G1577" s="394">
        <f>SUM('2. NCCF CAD'!G1577,'3. NCCF USD'!G1577,'4. NCCF EUR'!G1577,'5. NCCF GBP'!G1577,'6. NCCF Autres (inclus)'!G1577)</f>
        <v>0</v>
      </c>
      <c r="H1577" s="421">
        <f>SUM('2. NCCF CAD'!H1577,'3. NCCF USD'!H1577,'4. NCCF EUR'!H1577,'5. NCCF GBP'!H1577,'6. NCCF Autres (inclus)'!H1577)</f>
        <v>0</v>
      </c>
      <c r="I1577" s="389">
        <f>SUM('2. NCCF CAD'!I1577,'3. NCCF USD'!I1577,'4. NCCF EUR'!I1577,'5. NCCF GBP'!I1577,'6. NCCF Autres (inclus)'!I1577)</f>
        <v>0</v>
      </c>
      <c r="J1577" s="389">
        <f>SUM('2. NCCF CAD'!J1577,'3. NCCF USD'!J1577,'4. NCCF EUR'!J1577,'5. NCCF GBP'!J1577,'6. NCCF Autres (inclus)'!J1577)</f>
        <v>0</v>
      </c>
      <c r="K1577" s="436">
        <f>SUM('2. NCCF CAD'!K1577,'3. NCCF USD'!K1577,'4. NCCF EUR'!K1577,'5. NCCF GBP'!K1577,'6. NCCF Autres (inclus)'!K1577)</f>
        <v>0</v>
      </c>
      <c r="L1577" s="391">
        <f>SUM('2. NCCF CAD'!L1577,'3. NCCF USD'!L1577,'4. NCCF EUR'!L1577,'5. NCCF GBP'!L1577,'6. NCCF Autres (inclus)'!L1577)</f>
        <v>0</v>
      </c>
      <c r="M1577" s="396">
        <f>SUM('2. NCCF CAD'!M1577,'3. NCCF USD'!M1577,'4. NCCF EUR'!M1577,'5. NCCF GBP'!M1577,'6. NCCF Autres (inclus)'!M1577)</f>
        <v>0</v>
      </c>
      <c r="N1577" s="392">
        <f>SUM('2. NCCF CAD'!N1577,'3. NCCF USD'!N1577,'4. NCCF EUR'!N1577,'5. NCCF GBP'!N1577,'6. NCCF Autres (inclus)'!N1577)</f>
        <v>0</v>
      </c>
      <c r="O1577" s="392">
        <f>SUM('2. NCCF CAD'!O1577,'3. NCCF USD'!O1577,'4. NCCF EUR'!O1577,'5. NCCF GBP'!O1577,'6. NCCF Autres (inclus)'!O1577)</f>
        <v>0</v>
      </c>
      <c r="P1577" s="392">
        <f>SUM('2. NCCF CAD'!P1577,'3. NCCF USD'!P1577,'4. NCCF EUR'!P1577,'5. NCCF GBP'!P1577,'6. NCCF Autres (inclus)'!P1577)</f>
        <v>0</v>
      </c>
      <c r="Q1577" s="392">
        <f>SUM('2. NCCF CAD'!Q1577,'3. NCCF USD'!Q1577,'4. NCCF EUR'!Q1577,'5. NCCF GBP'!Q1577,'6. NCCF Autres (inclus)'!Q1577)</f>
        <v>0</v>
      </c>
      <c r="R1577" s="392">
        <f>SUM('2. NCCF CAD'!R1577,'3. NCCF USD'!R1577,'4. NCCF EUR'!R1577,'5. NCCF GBP'!R1577,'6. NCCF Autres (inclus)'!R1577)</f>
        <v>0</v>
      </c>
      <c r="S1577" s="392">
        <f>SUM('2. NCCF CAD'!S1577,'3. NCCF USD'!S1577,'4. NCCF EUR'!S1577,'5. NCCF GBP'!S1577,'6. NCCF Autres (inclus)'!S1577)</f>
        <v>0</v>
      </c>
      <c r="T1577" s="388">
        <f>SUM('2. NCCF CAD'!T1577,'3. NCCF USD'!T1577,'4. NCCF EUR'!T1577,'5. NCCF GBP'!T1577,'6. NCCF Autres (inclus)'!T1577)</f>
        <v>0</v>
      </c>
      <c r="U1577" s="392">
        <f>SUM('2. NCCF CAD'!U1577,'3. NCCF USD'!U1577,'4. NCCF EUR'!U1577,'5. NCCF GBP'!U1577,'6. NCCF Autres (inclus)'!U1577)</f>
        <v>0</v>
      </c>
      <c r="V1577" s="393">
        <f>SUM('2. NCCF CAD'!V1577,'3. NCCF USD'!V1577,'4. NCCF EUR'!V1577,'5. NCCF GBP'!V1577,'6. NCCF Autres (inclus)'!V1577)</f>
        <v>0</v>
      </c>
      <c r="W1577" s="37">
        <f>SUM('2. NCCF CAD'!W1577,'3. NCCF USD'!W1577,'4. NCCF EUR'!W1577,'5. NCCF GBP'!W1577,'6. NCCF Autres (inclus)'!W1577)</f>
        <v>0</v>
      </c>
      <c r="Y1577"/>
    </row>
    <row r="1578" spans="1:25" x14ac:dyDescent="0.25">
      <c r="A1578" s="212"/>
      <c r="B1578" s="465"/>
      <c r="C1578" s="272"/>
      <c r="D1578" s="272"/>
      <c r="E1578" s="273" t="s">
        <v>87</v>
      </c>
      <c r="F1578" s="273"/>
      <c r="G1578" s="367">
        <f t="shared" ref="G1578:W1578" si="336">SUBTOTAL(9,G1579:G1580)</f>
        <v>0</v>
      </c>
      <c r="H1578" s="368">
        <f t="shared" si="336"/>
        <v>0</v>
      </c>
      <c r="I1578" s="369">
        <f t="shared" si="336"/>
        <v>0</v>
      </c>
      <c r="J1578" s="369">
        <f t="shared" si="336"/>
        <v>0</v>
      </c>
      <c r="K1578" s="370">
        <f t="shared" si="336"/>
        <v>0</v>
      </c>
      <c r="L1578" s="364">
        <f t="shared" si="336"/>
        <v>0</v>
      </c>
      <c r="M1578" s="364">
        <f t="shared" si="336"/>
        <v>0</v>
      </c>
      <c r="N1578" s="364">
        <f t="shared" si="336"/>
        <v>0</v>
      </c>
      <c r="O1578" s="364">
        <f t="shared" si="336"/>
        <v>0</v>
      </c>
      <c r="P1578" s="364">
        <f t="shared" si="336"/>
        <v>0</v>
      </c>
      <c r="Q1578" s="364">
        <f t="shared" si="336"/>
        <v>0</v>
      </c>
      <c r="R1578" s="364">
        <f t="shared" si="336"/>
        <v>0</v>
      </c>
      <c r="S1578" s="364">
        <f t="shared" si="336"/>
        <v>0</v>
      </c>
      <c r="T1578" s="364">
        <f t="shared" si="336"/>
        <v>0</v>
      </c>
      <c r="U1578" s="364">
        <f t="shared" si="336"/>
        <v>0</v>
      </c>
      <c r="V1578" s="365">
        <f t="shared" si="336"/>
        <v>0</v>
      </c>
      <c r="W1578" s="366">
        <f t="shared" si="336"/>
        <v>0</v>
      </c>
      <c r="Y1578"/>
    </row>
    <row r="1579" spans="1:25" outlineLevel="1" x14ac:dyDescent="0.25">
      <c r="A1579" s="212"/>
      <c r="B1579" s="465"/>
      <c r="C1579" s="272"/>
      <c r="D1579" s="272"/>
      <c r="E1579" s="273"/>
      <c r="F1579" s="274" t="s">
        <v>88</v>
      </c>
      <c r="G1579" s="394">
        <f>SUM('2. NCCF CAD'!G1579,'3. NCCF USD'!G1579,'4. NCCF EUR'!G1579,'5. NCCF GBP'!G1579,'6. NCCF Autres (inclus)'!G1579)</f>
        <v>0</v>
      </c>
      <c r="H1579" s="421">
        <f>SUM('2. NCCF CAD'!H1579,'3. NCCF USD'!H1579,'4. NCCF EUR'!H1579,'5. NCCF GBP'!H1579,'6. NCCF Autres (inclus)'!H1579)</f>
        <v>0</v>
      </c>
      <c r="I1579" s="389">
        <f>SUM('2. NCCF CAD'!I1579,'3. NCCF USD'!I1579,'4. NCCF EUR'!I1579,'5. NCCF GBP'!I1579,'6. NCCF Autres (inclus)'!I1579)</f>
        <v>0</v>
      </c>
      <c r="J1579" s="389">
        <f>SUM('2. NCCF CAD'!J1579,'3. NCCF USD'!J1579,'4. NCCF EUR'!J1579,'5. NCCF GBP'!J1579,'6. NCCF Autres (inclus)'!J1579)</f>
        <v>0</v>
      </c>
      <c r="K1579" s="436">
        <f>SUM('2. NCCF CAD'!K1579,'3. NCCF USD'!K1579,'4. NCCF EUR'!K1579,'5. NCCF GBP'!K1579,'6. NCCF Autres (inclus)'!K1579)</f>
        <v>0</v>
      </c>
      <c r="L1579" s="391">
        <f>SUM('2. NCCF CAD'!L1579,'3. NCCF USD'!L1579,'4. NCCF EUR'!L1579,'5. NCCF GBP'!L1579,'6. NCCF Autres (inclus)'!L1579)</f>
        <v>0</v>
      </c>
      <c r="M1579" s="396">
        <f>SUM('2. NCCF CAD'!M1579,'3. NCCF USD'!M1579,'4. NCCF EUR'!M1579,'5. NCCF GBP'!M1579,'6. NCCF Autres (inclus)'!M1579)</f>
        <v>0</v>
      </c>
      <c r="N1579" s="392">
        <f>SUM('2. NCCF CAD'!N1579,'3. NCCF USD'!N1579,'4. NCCF EUR'!N1579,'5. NCCF GBP'!N1579,'6. NCCF Autres (inclus)'!N1579)</f>
        <v>0</v>
      </c>
      <c r="O1579" s="392">
        <f>SUM('2. NCCF CAD'!O1579,'3. NCCF USD'!O1579,'4. NCCF EUR'!O1579,'5. NCCF GBP'!O1579,'6. NCCF Autres (inclus)'!O1579)</f>
        <v>0</v>
      </c>
      <c r="P1579" s="392">
        <f>SUM('2. NCCF CAD'!P1579,'3. NCCF USD'!P1579,'4. NCCF EUR'!P1579,'5. NCCF GBP'!P1579,'6. NCCF Autres (inclus)'!P1579)</f>
        <v>0</v>
      </c>
      <c r="Q1579" s="392">
        <f>SUM('2. NCCF CAD'!Q1579,'3. NCCF USD'!Q1579,'4. NCCF EUR'!Q1579,'5. NCCF GBP'!Q1579,'6. NCCF Autres (inclus)'!Q1579)</f>
        <v>0</v>
      </c>
      <c r="R1579" s="392">
        <f>SUM('2. NCCF CAD'!R1579,'3. NCCF USD'!R1579,'4. NCCF EUR'!R1579,'5. NCCF GBP'!R1579,'6. NCCF Autres (inclus)'!R1579)</f>
        <v>0</v>
      </c>
      <c r="S1579" s="392">
        <f>SUM('2. NCCF CAD'!S1579,'3. NCCF USD'!S1579,'4. NCCF EUR'!S1579,'5. NCCF GBP'!S1579,'6. NCCF Autres (inclus)'!S1579)</f>
        <v>0</v>
      </c>
      <c r="T1579" s="388">
        <f>SUM('2. NCCF CAD'!T1579,'3. NCCF USD'!T1579,'4. NCCF EUR'!T1579,'5. NCCF GBP'!T1579,'6. NCCF Autres (inclus)'!T1579)</f>
        <v>0</v>
      </c>
      <c r="U1579" s="392">
        <f>SUM('2. NCCF CAD'!U1579,'3. NCCF USD'!U1579,'4. NCCF EUR'!U1579,'5. NCCF GBP'!U1579,'6. NCCF Autres (inclus)'!U1579)</f>
        <v>0</v>
      </c>
      <c r="V1579" s="393">
        <f>SUM('2. NCCF CAD'!V1579,'3. NCCF USD'!V1579,'4. NCCF EUR'!V1579,'5. NCCF GBP'!V1579,'6. NCCF Autres (inclus)'!V1579)</f>
        <v>0</v>
      </c>
      <c r="W1579" s="37">
        <f>SUM('2. NCCF CAD'!W1579,'3. NCCF USD'!W1579,'4. NCCF EUR'!W1579,'5. NCCF GBP'!W1579,'6. NCCF Autres (inclus)'!W1579)</f>
        <v>0</v>
      </c>
      <c r="Y1579"/>
    </row>
    <row r="1580" spans="1:25" outlineLevel="1" x14ac:dyDescent="0.25">
      <c r="A1580" s="212"/>
      <c r="B1580" s="465"/>
      <c r="C1580" s="272"/>
      <c r="D1580" s="272"/>
      <c r="E1580" s="273"/>
      <c r="F1580" s="274" t="s">
        <v>89</v>
      </c>
      <c r="G1580" s="394">
        <f>SUM('2. NCCF CAD'!G1580,'3. NCCF USD'!G1580,'4. NCCF EUR'!G1580,'5. NCCF GBP'!G1580,'6. NCCF Autres (inclus)'!G1580)</f>
        <v>0</v>
      </c>
      <c r="H1580" s="421">
        <f>SUM('2. NCCF CAD'!H1580,'3. NCCF USD'!H1580,'4. NCCF EUR'!H1580,'5. NCCF GBP'!H1580,'6. NCCF Autres (inclus)'!H1580)</f>
        <v>0</v>
      </c>
      <c r="I1580" s="389">
        <f>SUM('2. NCCF CAD'!I1580,'3. NCCF USD'!I1580,'4. NCCF EUR'!I1580,'5. NCCF GBP'!I1580,'6. NCCF Autres (inclus)'!I1580)</f>
        <v>0</v>
      </c>
      <c r="J1580" s="389">
        <f>SUM('2. NCCF CAD'!J1580,'3. NCCF USD'!J1580,'4. NCCF EUR'!J1580,'5. NCCF GBP'!J1580,'6. NCCF Autres (inclus)'!J1580)</f>
        <v>0</v>
      </c>
      <c r="K1580" s="436">
        <f>SUM('2. NCCF CAD'!K1580,'3. NCCF USD'!K1580,'4. NCCF EUR'!K1580,'5. NCCF GBP'!K1580,'6. NCCF Autres (inclus)'!K1580)</f>
        <v>0</v>
      </c>
      <c r="L1580" s="391">
        <f>SUM('2. NCCF CAD'!L1580,'3. NCCF USD'!L1580,'4. NCCF EUR'!L1580,'5. NCCF GBP'!L1580,'6. NCCF Autres (inclus)'!L1580)</f>
        <v>0</v>
      </c>
      <c r="M1580" s="396">
        <f>SUM('2. NCCF CAD'!M1580,'3. NCCF USD'!M1580,'4. NCCF EUR'!M1580,'5. NCCF GBP'!M1580,'6. NCCF Autres (inclus)'!M1580)</f>
        <v>0</v>
      </c>
      <c r="N1580" s="392">
        <f>SUM('2. NCCF CAD'!N1580,'3. NCCF USD'!N1580,'4. NCCF EUR'!N1580,'5. NCCF GBP'!N1580,'6. NCCF Autres (inclus)'!N1580)</f>
        <v>0</v>
      </c>
      <c r="O1580" s="392">
        <f>SUM('2. NCCF CAD'!O1580,'3. NCCF USD'!O1580,'4. NCCF EUR'!O1580,'5. NCCF GBP'!O1580,'6. NCCF Autres (inclus)'!O1580)</f>
        <v>0</v>
      </c>
      <c r="P1580" s="392">
        <f>SUM('2. NCCF CAD'!P1580,'3. NCCF USD'!P1580,'4. NCCF EUR'!P1580,'5. NCCF GBP'!P1580,'6. NCCF Autres (inclus)'!P1580)</f>
        <v>0</v>
      </c>
      <c r="Q1580" s="392">
        <f>SUM('2. NCCF CAD'!Q1580,'3. NCCF USD'!Q1580,'4. NCCF EUR'!Q1580,'5. NCCF GBP'!Q1580,'6. NCCF Autres (inclus)'!Q1580)</f>
        <v>0</v>
      </c>
      <c r="R1580" s="392">
        <f>SUM('2. NCCF CAD'!R1580,'3. NCCF USD'!R1580,'4. NCCF EUR'!R1580,'5. NCCF GBP'!R1580,'6. NCCF Autres (inclus)'!R1580)</f>
        <v>0</v>
      </c>
      <c r="S1580" s="392">
        <f>SUM('2. NCCF CAD'!S1580,'3. NCCF USD'!S1580,'4. NCCF EUR'!S1580,'5. NCCF GBP'!S1580,'6. NCCF Autres (inclus)'!S1580)</f>
        <v>0</v>
      </c>
      <c r="T1580" s="388">
        <f>SUM('2. NCCF CAD'!T1580,'3. NCCF USD'!T1580,'4. NCCF EUR'!T1580,'5. NCCF GBP'!T1580,'6. NCCF Autres (inclus)'!T1580)</f>
        <v>0</v>
      </c>
      <c r="U1580" s="392">
        <f>SUM('2. NCCF CAD'!U1580,'3. NCCF USD'!U1580,'4. NCCF EUR'!U1580,'5. NCCF GBP'!U1580,'6. NCCF Autres (inclus)'!U1580)</f>
        <v>0</v>
      </c>
      <c r="V1580" s="393">
        <f>SUM('2. NCCF CAD'!V1580,'3. NCCF USD'!V1580,'4. NCCF EUR'!V1580,'5. NCCF GBP'!V1580,'6. NCCF Autres (inclus)'!V1580)</f>
        <v>0</v>
      </c>
      <c r="W1580" s="37">
        <f>SUM('2. NCCF CAD'!W1580,'3. NCCF USD'!W1580,'4. NCCF EUR'!W1580,'5. NCCF GBP'!W1580,'6. NCCF Autres (inclus)'!W1580)</f>
        <v>0</v>
      </c>
      <c r="Y1580"/>
    </row>
    <row r="1581" spans="1:25" x14ac:dyDescent="0.25">
      <c r="A1581" s="212"/>
      <c r="B1581" s="465"/>
      <c r="C1581" s="272"/>
      <c r="D1581" s="272" t="s">
        <v>90</v>
      </c>
      <c r="E1581" s="273"/>
      <c r="F1581" s="273"/>
      <c r="G1581" s="367">
        <f>SUBTOTAL(9,G1582:G1584)</f>
        <v>0</v>
      </c>
      <c r="H1581" s="368"/>
      <c r="I1581" s="369"/>
      <c r="J1581" s="369"/>
      <c r="K1581" s="369">
        <f t="shared" ref="K1581:W1581" si="337">SUBTOTAL(9,K1582:K1584)</f>
        <v>0</v>
      </c>
      <c r="L1581" s="363">
        <f t="shared" si="337"/>
        <v>0</v>
      </c>
      <c r="M1581" s="364">
        <f t="shared" si="337"/>
        <v>0</v>
      </c>
      <c r="N1581" s="364">
        <f t="shared" si="337"/>
        <v>0</v>
      </c>
      <c r="O1581" s="364">
        <f t="shared" si="337"/>
        <v>0</v>
      </c>
      <c r="P1581" s="364">
        <f t="shared" si="337"/>
        <v>0</v>
      </c>
      <c r="Q1581" s="364">
        <f t="shared" si="337"/>
        <v>0</v>
      </c>
      <c r="R1581" s="364">
        <f t="shared" si="337"/>
        <v>0</v>
      </c>
      <c r="S1581" s="364">
        <f t="shared" si="337"/>
        <v>0</v>
      </c>
      <c r="T1581" s="364">
        <f t="shared" si="337"/>
        <v>0</v>
      </c>
      <c r="U1581" s="364">
        <f t="shared" si="337"/>
        <v>0</v>
      </c>
      <c r="V1581" s="365">
        <f t="shared" si="337"/>
        <v>0</v>
      </c>
      <c r="W1581" s="366">
        <f t="shared" si="337"/>
        <v>0</v>
      </c>
      <c r="Y1581"/>
    </row>
    <row r="1582" spans="1:25" outlineLevel="1" x14ac:dyDescent="0.25">
      <c r="A1582" s="212"/>
      <c r="B1582" s="465"/>
      <c r="C1582" s="272"/>
      <c r="D1582" s="272"/>
      <c r="E1582" s="273"/>
      <c r="F1582" s="274" t="s">
        <v>91</v>
      </c>
      <c r="G1582" s="394">
        <f>SUM('2. NCCF CAD'!G1582,'3. NCCF USD'!G1582,'4. NCCF EUR'!G1582,'5. NCCF GBP'!G1582,'6. NCCF Autres (inclus)'!G1582)</f>
        <v>0</v>
      </c>
      <c r="H1582" s="369"/>
      <c r="I1582" s="369"/>
      <c r="J1582" s="369"/>
      <c r="K1582" s="436">
        <f>SUM('2. NCCF CAD'!K1582,'3. NCCF USD'!K1582,'4. NCCF EUR'!K1582,'5. NCCF GBP'!K1582,'6. NCCF Autres (inclus)'!K1582)</f>
        <v>0</v>
      </c>
      <c r="L1582" s="391">
        <f>SUM('2. NCCF CAD'!L1582,'3. NCCF USD'!L1582,'4. NCCF EUR'!L1582,'5. NCCF GBP'!L1582,'6. NCCF Autres (inclus)'!L1582)</f>
        <v>0</v>
      </c>
      <c r="M1582" s="396">
        <f>SUM('2. NCCF CAD'!M1582,'3. NCCF USD'!M1582,'4. NCCF EUR'!M1582,'5. NCCF GBP'!M1582,'6. NCCF Autres (inclus)'!M1582)</f>
        <v>0</v>
      </c>
      <c r="N1582" s="392">
        <f>SUM('2. NCCF CAD'!N1582,'3. NCCF USD'!N1582,'4. NCCF EUR'!N1582,'5. NCCF GBP'!N1582,'6. NCCF Autres (inclus)'!N1582)</f>
        <v>0</v>
      </c>
      <c r="O1582" s="388">
        <f>SUM('2. NCCF CAD'!O1582,'3. NCCF USD'!O1582,'4. NCCF EUR'!O1582,'5. NCCF GBP'!O1582,'6. NCCF Autres (inclus)'!O1582)</f>
        <v>0</v>
      </c>
      <c r="P1582" s="392">
        <f>SUM('2. NCCF CAD'!P1582,'3. NCCF USD'!P1582,'4. NCCF EUR'!P1582,'5. NCCF GBP'!P1582,'6. NCCF Autres (inclus)'!P1582)</f>
        <v>0</v>
      </c>
      <c r="Q1582" s="396">
        <f>SUM('2. NCCF CAD'!Q1582,'3. NCCF USD'!Q1582,'4. NCCF EUR'!Q1582,'5. NCCF GBP'!Q1582,'6. NCCF Autres (inclus)'!Q1582)</f>
        <v>0</v>
      </c>
      <c r="R1582" s="392">
        <f>SUM('2. NCCF CAD'!R1582,'3. NCCF USD'!R1582,'4. NCCF EUR'!R1582,'5. NCCF GBP'!R1582,'6. NCCF Autres (inclus)'!R1582)</f>
        <v>0</v>
      </c>
      <c r="S1582" s="392">
        <f>SUM('2. NCCF CAD'!S1582,'3. NCCF USD'!S1582,'4. NCCF EUR'!S1582,'5. NCCF GBP'!S1582,'6. NCCF Autres (inclus)'!S1582)</f>
        <v>0</v>
      </c>
      <c r="T1582" s="388">
        <f>SUM('2. NCCF CAD'!T1582,'3. NCCF USD'!T1582,'4. NCCF EUR'!T1582,'5. NCCF GBP'!T1582,'6. NCCF Autres (inclus)'!T1582)</f>
        <v>0</v>
      </c>
      <c r="U1582" s="392">
        <f>SUM('2. NCCF CAD'!U1582,'3. NCCF USD'!U1582,'4. NCCF EUR'!U1582,'5. NCCF GBP'!U1582,'6. NCCF Autres (inclus)'!U1582)</f>
        <v>0</v>
      </c>
      <c r="V1582" s="393">
        <f>SUM('2. NCCF CAD'!V1582,'3. NCCF USD'!V1582,'4. NCCF EUR'!V1582,'5. NCCF GBP'!V1582,'6. NCCF Autres (inclus)'!V1582)</f>
        <v>0</v>
      </c>
      <c r="W1582" s="37">
        <f>SUM('2. NCCF CAD'!W1582,'3. NCCF USD'!W1582,'4. NCCF EUR'!W1582,'5. NCCF GBP'!W1582,'6. NCCF Autres (inclus)'!W1582)</f>
        <v>0</v>
      </c>
      <c r="Y1582"/>
    </row>
    <row r="1583" spans="1:25" outlineLevel="1" x14ac:dyDescent="0.25">
      <c r="A1583" s="212"/>
      <c r="B1583" s="465"/>
      <c r="C1583" s="272"/>
      <c r="D1583" s="272"/>
      <c r="E1583" s="273"/>
      <c r="F1583" s="274" t="s">
        <v>92</v>
      </c>
      <c r="G1583" s="394">
        <f>SUM('2. NCCF CAD'!G1583,'3. NCCF USD'!G1583,'4. NCCF EUR'!G1583,'5. NCCF GBP'!G1583,'6. NCCF Autres (inclus)'!G1583)</f>
        <v>0</v>
      </c>
      <c r="H1583" s="369"/>
      <c r="I1583" s="369"/>
      <c r="J1583" s="369"/>
      <c r="K1583" s="369"/>
      <c r="L1583" s="391">
        <f>SUM('2. NCCF CAD'!L1583,'3. NCCF USD'!L1583,'4. NCCF EUR'!L1583,'5. NCCF GBP'!L1583,'6. NCCF Autres (inclus)'!L1583)</f>
        <v>0</v>
      </c>
      <c r="M1583" s="392">
        <f>SUM('2. NCCF CAD'!M1583,'3. NCCF USD'!M1583,'4. NCCF EUR'!M1583,'5. NCCF GBP'!M1583,'6. NCCF Autres (inclus)'!M1583)</f>
        <v>0</v>
      </c>
      <c r="N1583" s="392">
        <f>SUM('2. NCCF CAD'!N1583,'3. NCCF USD'!N1583,'4. NCCF EUR'!N1583,'5. NCCF GBP'!N1583,'6. NCCF Autres (inclus)'!N1583)</f>
        <v>0</v>
      </c>
      <c r="O1583" s="392">
        <f>SUM('2. NCCF CAD'!O1583,'3. NCCF USD'!O1583,'4. NCCF EUR'!O1583,'5. NCCF GBP'!O1583,'6. NCCF Autres (inclus)'!O1583)</f>
        <v>0</v>
      </c>
      <c r="P1583" s="392">
        <f>SUM('2. NCCF CAD'!P1583,'3. NCCF USD'!P1583,'4. NCCF EUR'!P1583,'5. NCCF GBP'!P1583,'6. NCCF Autres (inclus)'!P1583)</f>
        <v>0</v>
      </c>
      <c r="Q1583" s="392">
        <f>SUM('2. NCCF CAD'!Q1583,'3. NCCF USD'!Q1583,'4. NCCF EUR'!Q1583,'5. NCCF GBP'!Q1583,'6. NCCF Autres (inclus)'!Q1583)</f>
        <v>0</v>
      </c>
      <c r="R1583" s="392">
        <f>SUM('2. NCCF CAD'!R1583,'3. NCCF USD'!R1583,'4. NCCF EUR'!R1583,'5. NCCF GBP'!R1583,'6. NCCF Autres (inclus)'!R1583)</f>
        <v>0</v>
      </c>
      <c r="S1583" s="392">
        <f>SUM('2. NCCF CAD'!S1583,'3. NCCF USD'!S1583,'4. NCCF EUR'!S1583,'5. NCCF GBP'!S1583,'6. NCCF Autres (inclus)'!S1583)</f>
        <v>0</v>
      </c>
      <c r="T1583" s="392">
        <f>SUM('2. NCCF CAD'!T1583,'3. NCCF USD'!T1583,'4. NCCF EUR'!T1583,'5. NCCF GBP'!T1583,'6. NCCF Autres (inclus)'!T1583)</f>
        <v>0</v>
      </c>
      <c r="U1583" s="392">
        <f>SUM('2. NCCF CAD'!U1583,'3. NCCF USD'!U1583,'4. NCCF EUR'!U1583,'5. NCCF GBP'!U1583,'6. NCCF Autres (inclus)'!U1583)</f>
        <v>0</v>
      </c>
      <c r="V1583" s="393">
        <f>SUM('2. NCCF CAD'!V1583,'3. NCCF USD'!V1583,'4. NCCF EUR'!V1583,'5. NCCF GBP'!V1583,'6. NCCF Autres (inclus)'!V1583)</f>
        <v>0</v>
      </c>
      <c r="W1583" s="37">
        <f>SUM('2. NCCF CAD'!W1583,'3. NCCF USD'!W1583,'4. NCCF EUR'!W1583,'5. NCCF GBP'!W1583,'6. NCCF Autres (inclus)'!W1583)</f>
        <v>0</v>
      </c>
      <c r="Y1583"/>
    </row>
    <row r="1584" spans="1:25" outlineLevel="1" x14ac:dyDescent="0.25">
      <c r="A1584" s="212"/>
      <c r="B1584" s="465"/>
      <c r="C1584" s="272"/>
      <c r="D1584" s="272"/>
      <c r="E1584" s="273"/>
      <c r="F1584" s="274" t="s">
        <v>93</v>
      </c>
      <c r="G1584" s="394">
        <f>SUM('2. NCCF CAD'!G1584,'3. NCCF USD'!G1584,'4. NCCF EUR'!G1584,'5. NCCF GBP'!G1584,'6. NCCF Autres (inclus)'!G1584)</f>
        <v>0</v>
      </c>
      <c r="H1584" s="369"/>
      <c r="I1584" s="369"/>
      <c r="J1584" s="369"/>
      <c r="K1584" s="370"/>
      <c r="L1584" s="364"/>
      <c r="M1584" s="364"/>
      <c r="N1584" s="364"/>
      <c r="O1584" s="364"/>
      <c r="P1584" s="364"/>
      <c r="Q1584" s="364"/>
      <c r="R1584" s="364"/>
      <c r="S1584" s="364"/>
      <c r="T1584" s="364"/>
      <c r="U1584" s="364"/>
      <c r="V1584" s="524"/>
      <c r="W1584" s="37">
        <f>SUM('2. NCCF CAD'!W1584,'3. NCCF USD'!W1584,'4. NCCF EUR'!W1582,'5. NCCF GBP'!W1584,'6. NCCF Autres (inclus)'!W1584)</f>
        <v>0</v>
      </c>
      <c r="Y1584"/>
    </row>
    <row r="1585" spans="1:25" x14ac:dyDescent="0.25">
      <c r="A1585" s="212"/>
      <c r="B1585" s="465"/>
      <c r="C1585" s="275"/>
      <c r="D1585" s="272" t="s">
        <v>94</v>
      </c>
      <c r="E1585" s="273"/>
      <c r="F1585" s="273"/>
      <c r="G1585" s="367">
        <f>SUBTOTAL(9,G1586:G1587)</f>
        <v>0</v>
      </c>
      <c r="H1585" s="368"/>
      <c r="I1585" s="369"/>
      <c r="J1585" s="369"/>
      <c r="K1585" s="369"/>
      <c r="L1585" s="363"/>
      <c r="M1585" s="364"/>
      <c r="N1585" s="364"/>
      <c r="O1585" s="364"/>
      <c r="P1585" s="364"/>
      <c r="Q1585" s="364"/>
      <c r="R1585" s="364"/>
      <c r="S1585" s="364"/>
      <c r="T1585" s="364"/>
      <c r="U1585" s="364"/>
      <c r="V1585" s="365"/>
      <c r="W1585" s="366">
        <f>SUM('2. NCCF CAD'!W1585,'3. NCCF USD'!W1585,'4. NCCF EUR'!W1585,'5. NCCF GBP'!W1585,'6. NCCF Autres (inclus)'!W1585)</f>
        <v>0</v>
      </c>
      <c r="Y1585"/>
    </row>
    <row r="1586" spans="1:25" outlineLevel="1" x14ac:dyDescent="0.25">
      <c r="A1586" s="212"/>
      <c r="B1586" s="465"/>
      <c r="C1586" s="272"/>
      <c r="D1586" s="272"/>
      <c r="E1586" s="273"/>
      <c r="F1586" s="274" t="s">
        <v>95</v>
      </c>
      <c r="G1586" s="394">
        <f>SUM('2. NCCF CAD'!G1586,'3. NCCF USD'!G1586,'4. NCCF EUR'!G1586,'5. NCCF GBP'!G1586,'6. NCCF Autres (inclus)'!G1586)</f>
        <v>0</v>
      </c>
      <c r="H1586" s="368"/>
      <c r="I1586" s="369"/>
      <c r="J1586" s="369"/>
      <c r="K1586" s="369"/>
      <c r="L1586" s="363"/>
      <c r="M1586" s="364"/>
      <c r="N1586" s="364"/>
      <c r="O1586" s="364"/>
      <c r="P1586" s="364"/>
      <c r="Q1586" s="364"/>
      <c r="R1586" s="364"/>
      <c r="S1586" s="364"/>
      <c r="T1586" s="364"/>
      <c r="U1586" s="364"/>
      <c r="V1586" s="365"/>
      <c r="W1586" s="37">
        <f>SUM('2. NCCF CAD'!W1586,'3. NCCF USD'!W1586,'4. NCCF EUR'!W1586,'5. NCCF GBP'!W1586,'6. NCCF Autres (inclus)'!W1586)</f>
        <v>0</v>
      </c>
      <c r="Y1586"/>
    </row>
    <row r="1587" spans="1:25" outlineLevel="1" x14ac:dyDescent="0.25">
      <c r="A1587" s="212"/>
      <c r="B1587" s="465"/>
      <c r="C1587" s="272"/>
      <c r="D1587" s="272"/>
      <c r="E1587" s="273"/>
      <c r="F1587" s="274" t="s">
        <v>96</v>
      </c>
      <c r="G1587" s="394">
        <f>SUM('2. NCCF CAD'!G1587,'3. NCCF USD'!G1587,'4. NCCF EUR'!G1587,'5. NCCF GBP'!G1587,'6. NCCF Autres (inclus)'!G1587)</f>
        <v>0</v>
      </c>
      <c r="H1587" s="368"/>
      <c r="I1587" s="369"/>
      <c r="J1587" s="369"/>
      <c r="K1587" s="369"/>
      <c r="L1587" s="363"/>
      <c r="M1587" s="364"/>
      <c r="N1587" s="364"/>
      <c r="O1587" s="364"/>
      <c r="P1587" s="364"/>
      <c r="Q1587" s="364"/>
      <c r="R1587" s="364"/>
      <c r="S1587" s="364"/>
      <c r="T1587" s="364"/>
      <c r="U1587" s="364"/>
      <c r="V1587" s="365"/>
      <c r="W1587" s="37">
        <f>SUM('2. NCCF CAD'!W1587,'3. NCCF USD'!W1587,'4. NCCF EUR'!W1587,'5. NCCF GBP'!W1587,'6. NCCF Autres (inclus)'!W1587)</f>
        <v>0</v>
      </c>
      <c r="Y1587"/>
    </row>
    <row r="1588" spans="1:25" x14ac:dyDescent="0.25">
      <c r="A1588" s="212"/>
      <c r="B1588" s="295"/>
      <c r="C1588" s="272" t="s">
        <v>323</v>
      </c>
      <c r="D1588" s="273"/>
      <c r="E1588" s="273"/>
      <c r="F1588" s="273"/>
      <c r="G1588" s="52"/>
      <c r="H1588" s="34"/>
      <c r="I1588" s="33"/>
      <c r="J1588" s="33"/>
      <c r="K1588" s="33"/>
      <c r="L1588" s="34"/>
      <c r="M1588" s="33"/>
      <c r="N1588" s="33"/>
      <c r="O1588" s="33"/>
      <c r="P1588" s="33"/>
      <c r="Q1588" s="33"/>
      <c r="R1588" s="33"/>
      <c r="S1588" s="33"/>
      <c r="T1588" s="33"/>
      <c r="U1588" s="33"/>
      <c r="V1588" s="35"/>
      <c r="W1588" s="35"/>
      <c r="Y1588"/>
    </row>
    <row r="1589" spans="1:25" x14ac:dyDescent="0.25">
      <c r="A1589" s="212"/>
      <c r="B1589" s="465"/>
      <c r="C1589" s="272"/>
      <c r="D1589" s="276" t="s">
        <v>20</v>
      </c>
      <c r="E1589" s="273"/>
      <c r="F1589" s="273"/>
      <c r="G1589" s="367"/>
      <c r="H1589" s="368"/>
      <c r="I1589" s="369"/>
      <c r="J1589" s="369"/>
      <c r="K1589" s="369"/>
      <c r="L1589" s="363"/>
      <c r="M1589" s="364"/>
      <c r="N1589" s="364"/>
      <c r="O1589" s="364"/>
      <c r="P1589" s="364"/>
      <c r="Q1589" s="364"/>
      <c r="R1589" s="364"/>
      <c r="S1589" s="364"/>
      <c r="T1589" s="364"/>
      <c r="U1589" s="364"/>
      <c r="V1589" s="365"/>
      <c r="W1589" s="365"/>
      <c r="Y1589"/>
    </row>
    <row r="1590" spans="1:25" x14ac:dyDescent="0.25">
      <c r="A1590" s="212"/>
      <c r="B1590" s="465"/>
      <c r="C1590" s="272"/>
      <c r="D1590" s="272"/>
      <c r="E1590" s="273" t="s">
        <v>21</v>
      </c>
      <c r="F1590" s="273"/>
      <c r="G1590" s="367">
        <f t="shared" ref="G1590:W1590" si="338">SUBTOTAL(9,G1591:G1594)</f>
        <v>0</v>
      </c>
      <c r="H1590" s="368">
        <f t="shared" si="338"/>
        <v>0</v>
      </c>
      <c r="I1590" s="369">
        <f t="shared" si="338"/>
        <v>0</v>
      </c>
      <c r="J1590" s="369">
        <f t="shared" si="338"/>
        <v>0</v>
      </c>
      <c r="K1590" s="370">
        <f t="shared" si="338"/>
        <v>0</v>
      </c>
      <c r="L1590" s="364">
        <f t="shared" si="338"/>
        <v>0</v>
      </c>
      <c r="M1590" s="364">
        <f t="shared" si="338"/>
        <v>0</v>
      </c>
      <c r="N1590" s="364">
        <f t="shared" si="338"/>
        <v>0</v>
      </c>
      <c r="O1590" s="364">
        <f t="shared" si="338"/>
        <v>0</v>
      </c>
      <c r="P1590" s="364">
        <f t="shared" si="338"/>
        <v>0</v>
      </c>
      <c r="Q1590" s="364">
        <f t="shared" si="338"/>
        <v>0</v>
      </c>
      <c r="R1590" s="364">
        <f t="shared" si="338"/>
        <v>0</v>
      </c>
      <c r="S1590" s="364">
        <f t="shared" si="338"/>
        <v>0</v>
      </c>
      <c r="T1590" s="364">
        <f t="shared" si="338"/>
        <v>0</v>
      </c>
      <c r="U1590" s="364">
        <f t="shared" si="338"/>
        <v>0</v>
      </c>
      <c r="V1590" s="364">
        <f t="shared" si="338"/>
        <v>0</v>
      </c>
      <c r="W1590" s="366">
        <f t="shared" si="338"/>
        <v>0</v>
      </c>
      <c r="Y1590"/>
    </row>
    <row r="1591" spans="1:25" outlineLevel="1" x14ac:dyDescent="0.25">
      <c r="A1591" s="212"/>
      <c r="B1591" s="465"/>
      <c r="C1591" s="272"/>
      <c r="D1591" s="272"/>
      <c r="E1591" s="273"/>
      <c r="F1591" s="274" t="s">
        <v>22</v>
      </c>
      <c r="G1591" s="394">
        <f>SUM('2. NCCF CAD'!G1591,'3. NCCF USD'!G1591,'4. NCCF EUR'!G1591,'5. NCCF GBP'!G1591,'6. NCCF Autres (inclus)'!G1591)</f>
        <v>0</v>
      </c>
      <c r="H1591" s="421">
        <f>SUM('2. NCCF CAD'!H1591,'3. NCCF USD'!H1591,'4. NCCF EUR'!H1591,'5. NCCF GBP'!H1591,'6. NCCF Autres (inclus)'!H1591)</f>
        <v>0</v>
      </c>
      <c r="I1591" s="389">
        <f>SUM('2. NCCF CAD'!I1591,'3. NCCF USD'!I1591,'4. NCCF EUR'!I1591,'5. NCCF GBP'!I1591,'6. NCCF Autres (inclus)'!I1591)</f>
        <v>0</v>
      </c>
      <c r="J1591" s="389">
        <f>SUM('2. NCCF CAD'!J1591,'3. NCCF USD'!J1591,'4. NCCF EUR'!J1591,'5. NCCF GBP'!J1591,'6. NCCF Autres (inclus)'!J1591)</f>
        <v>0</v>
      </c>
      <c r="K1591" s="436">
        <f>SUM('2. NCCF CAD'!K1591,'3. NCCF USD'!K1591,'4. NCCF EUR'!K1591,'5. NCCF GBP'!K1591,'6. NCCF Autres (inclus)'!K1591)</f>
        <v>0</v>
      </c>
      <c r="L1591" s="391">
        <f>SUM('2. NCCF CAD'!L1591,'3. NCCF USD'!L1591,'4. NCCF EUR'!L1591,'5. NCCF GBP'!L1591,'6. NCCF Autres (inclus)'!L1591)</f>
        <v>0</v>
      </c>
      <c r="M1591" s="396">
        <f>SUM('2. NCCF CAD'!M1591,'3. NCCF USD'!M1591,'4. NCCF EUR'!M1591,'5. NCCF GBP'!M1591,'6. NCCF Autres (inclus)'!M1591)</f>
        <v>0</v>
      </c>
      <c r="N1591" s="392">
        <f>SUM('2. NCCF CAD'!N1591,'3. NCCF USD'!N1591,'4. NCCF EUR'!N1591,'5. NCCF GBP'!N1591,'6. NCCF Autres (inclus)'!N1591)</f>
        <v>0</v>
      </c>
      <c r="O1591" s="392">
        <f>SUM('2. NCCF CAD'!O1591,'3. NCCF USD'!O1591,'4. NCCF EUR'!O1591,'5. NCCF GBP'!O1591,'6. NCCF Autres (inclus)'!O1591)</f>
        <v>0</v>
      </c>
      <c r="P1591" s="392">
        <f>SUM('2. NCCF CAD'!P1591,'3. NCCF USD'!P1591,'4. NCCF EUR'!P1591,'5. NCCF GBP'!P1591,'6. NCCF Autres (inclus)'!P1591)</f>
        <v>0</v>
      </c>
      <c r="Q1591" s="392">
        <f>SUM('2. NCCF CAD'!Q1591,'3. NCCF USD'!Q1591,'4. NCCF EUR'!Q1591,'5. NCCF GBP'!Q1591,'6. NCCF Autres (inclus)'!Q1591)</f>
        <v>0</v>
      </c>
      <c r="R1591" s="392">
        <f>SUM('2. NCCF CAD'!R1591,'3. NCCF USD'!R1591,'4. NCCF EUR'!R1591,'5. NCCF GBP'!R1591,'6. NCCF Autres (inclus)'!R1591)</f>
        <v>0</v>
      </c>
      <c r="S1591" s="392">
        <f>SUM('2. NCCF CAD'!S1591,'3. NCCF USD'!S1591,'4. NCCF EUR'!S1591,'5. NCCF GBP'!S1591,'6. NCCF Autres (inclus)'!S1591)</f>
        <v>0</v>
      </c>
      <c r="T1591" s="388">
        <f>SUM('2. NCCF CAD'!T1591,'3. NCCF USD'!T1591,'4. NCCF EUR'!T1591,'5. NCCF GBP'!T1591,'6. NCCF Autres (inclus)'!T1591)</f>
        <v>0</v>
      </c>
      <c r="U1591" s="392">
        <f>SUM('2. NCCF CAD'!U1591,'3. NCCF USD'!U1591,'4. NCCF EUR'!U1591,'5. NCCF GBP'!U1591,'6. NCCF Autres (inclus)'!U1591)</f>
        <v>0</v>
      </c>
      <c r="V1591" s="393">
        <f>SUM('2. NCCF CAD'!V1591,'3. NCCF USD'!V1591,'4. NCCF EUR'!V1591,'5. NCCF GBP'!V1591,'6. NCCF Autres (inclus)'!V1591)</f>
        <v>0</v>
      </c>
      <c r="W1591" s="37">
        <f>SUM('2. NCCF CAD'!W1591,'3. NCCF USD'!W1591,'4. NCCF EUR'!W1591,'5. NCCF GBP'!W1591,'6. NCCF Autres (inclus)'!W1591)</f>
        <v>0</v>
      </c>
      <c r="Y1591"/>
    </row>
    <row r="1592" spans="1:25" outlineLevel="1" x14ac:dyDescent="0.25">
      <c r="A1592" s="212"/>
      <c r="B1592" s="465"/>
      <c r="C1592" s="272"/>
      <c r="D1592" s="272"/>
      <c r="E1592" s="273"/>
      <c r="F1592" s="274" t="s">
        <v>23</v>
      </c>
      <c r="G1592" s="394">
        <f>SUM('2. NCCF CAD'!G1592,'3. NCCF USD'!G1592,'4. NCCF EUR'!G1592,'5. NCCF GBP'!G1592,'6. NCCF Autres (inclus)'!G1592)</f>
        <v>0</v>
      </c>
      <c r="H1592" s="421">
        <f>SUM('2. NCCF CAD'!H1592,'3. NCCF USD'!H1592,'4. NCCF EUR'!H1592,'5. NCCF GBP'!H1592,'6. NCCF Autres (inclus)'!H1592)</f>
        <v>0</v>
      </c>
      <c r="I1592" s="389">
        <f>SUM('2. NCCF CAD'!I1592,'3. NCCF USD'!I1592,'4. NCCF EUR'!I1592,'5. NCCF GBP'!I1592,'6. NCCF Autres (inclus)'!I1592)</f>
        <v>0</v>
      </c>
      <c r="J1592" s="389">
        <f>SUM('2. NCCF CAD'!J1592,'3. NCCF USD'!J1592,'4. NCCF EUR'!J1592,'5. NCCF GBP'!J1592,'6. NCCF Autres (inclus)'!J1592)</f>
        <v>0</v>
      </c>
      <c r="K1592" s="436">
        <f>SUM('2. NCCF CAD'!K1592,'3. NCCF USD'!K1592,'4. NCCF EUR'!K1592,'5. NCCF GBP'!K1592,'6. NCCF Autres (inclus)'!K1592)</f>
        <v>0</v>
      </c>
      <c r="L1592" s="391">
        <f>SUM('2. NCCF CAD'!L1592,'3. NCCF USD'!L1592,'4. NCCF EUR'!L1592,'5. NCCF GBP'!L1592,'6. NCCF Autres (inclus)'!L1592)</f>
        <v>0</v>
      </c>
      <c r="M1592" s="396">
        <f>SUM('2. NCCF CAD'!M1592,'3. NCCF USD'!M1592,'4. NCCF EUR'!M1592,'5. NCCF GBP'!M1592,'6. NCCF Autres (inclus)'!M1592)</f>
        <v>0</v>
      </c>
      <c r="N1592" s="392">
        <f>SUM('2. NCCF CAD'!N1592,'3. NCCF USD'!N1592,'4. NCCF EUR'!N1592,'5. NCCF GBP'!N1592,'6. NCCF Autres (inclus)'!N1592)</f>
        <v>0</v>
      </c>
      <c r="O1592" s="392">
        <f>SUM('2. NCCF CAD'!O1592,'3. NCCF USD'!O1592,'4. NCCF EUR'!O1592,'5. NCCF GBP'!O1592,'6. NCCF Autres (inclus)'!O1592)</f>
        <v>0</v>
      </c>
      <c r="P1592" s="392">
        <f>SUM('2. NCCF CAD'!P1592,'3. NCCF USD'!P1592,'4. NCCF EUR'!P1592,'5. NCCF GBP'!P1592,'6. NCCF Autres (inclus)'!P1592)</f>
        <v>0</v>
      </c>
      <c r="Q1592" s="392">
        <f>SUM('2. NCCF CAD'!Q1592,'3. NCCF USD'!Q1592,'4. NCCF EUR'!Q1592,'5. NCCF GBP'!Q1592,'6. NCCF Autres (inclus)'!Q1592)</f>
        <v>0</v>
      </c>
      <c r="R1592" s="392">
        <f>SUM('2. NCCF CAD'!R1592,'3. NCCF USD'!R1592,'4. NCCF EUR'!R1592,'5. NCCF GBP'!R1592,'6. NCCF Autres (inclus)'!R1592)</f>
        <v>0</v>
      </c>
      <c r="S1592" s="392">
        <f>SUM('2. NCCF CAD'!S1592,'3. NCCF USD'!S1592,'4. NCCF EUR'!S1592,'5. NCCF GBP'!S1592,'6. NCCF Autres (inclus)'!S1592)</f>
        <v>0</v>
      </c>
      <c r="T1592" s="388">
        <f>SUM('2. NCCF CAD'!T1592,'3. NCCF USD'!T1592,'4. NCCF EUR'!T1592,'5. NCCF GBP'!T1592,'6. NCCF Autres (inclus)'!T1592)</f>
        <v>0</v>
      </c>
      <c r="U1592" s="392">
        <f>SUM('2. NCCF CAD'!U1592,'3. NCCF USD'!U1592,'4. NCCF EUR'!U1592,'5. NCCF GBP'!U1592,'6. NCCF Autres (inclus)'!U1592)</f>
        <v>0</v>
      </c>
      <c r="V1592" s="393">
        <f>SUM('2. NCCF CAD'!V1592,'3. NCCF USD'!V1592,'4. NCCF EUR'!V1592,'5. NCCF GBP'!V1592,'6. NCCF Autres (inclus)'!V1592)</f>
        <v>0</v>
      </c>
      <c r="W1592" s="37">
        <f>SUM('2. NCCF CAD'!W1592,'3. NCCF USD'!W1592,'4. NCCF EUR'!W1592,'5. NCCF GBP'!W1592,'6. NCCF Autres (inclus)'!W1592)</f>
        <v>0</v>
      </c>
      <c r="Y1592"/>
    </row>
    <row r="1593" spans="1:25" outlineLevel="1" x14ac:dyDescent="0.25">
      <c r="A1593" s="212"/>
      <c r="B1593" s="465"/>
      <c r="C1593" s="272"/>
      <c r="D1593" s="272"/>
      <c r="E1593" s="273"/>
      <c r="F1593" s="274" t="s">
        <v>24</v>
      </c>
      <c r="G1593" s="394">
        <f>SUM('2. NCCF CAD'!G1593,'3. NCCF USD'!G1593,'4. NCCF EUR'!G1593,'5. NCCF GBP'!G1593,'6. NCCF Autres (inclus)'!G1593)</f>
        <v>0</v>
      </c>
      <c r="H1593" s="421">
        <f>SUM('2. NCCF CAD'!H1593,'3. NCCF USD'!H1593,'4. NCCF EUR'!H1593,'5. NCCF GBP'!H1593,'6. NCCF Autres (inclus)'!H1593)</f>
        <v>0</v>
      </c>
      <c r="I1593" s="389">
        <f>SUM('2. NCCF CAD'!I1593,'3. NCCF USD'!I1593,'4. NCCF EUR'!I1593,'5. NCCF GBP'!I1593,'6. NCCF Autres (inclus)'!I1593)</f>
        <v>0</v>
      </c>
      <c r="J1593" s="389">
        <f>SUM('2. NCCF CAD'!J1593,'3. NCCF USD'!J1593,'4. NCCF EUR'!J1593,'5. NCCF GBP'!J1593,'6. NCCF Autres (inclus)'!J1593)</f>
        <v>0</v>
      </c>
      <c r="K1593" s="436">
        <f>SUM('2. NCCF CAD'!K1593,'3. NCCF USD'!K1593,'4. NCCF EUR'!K1593,'5. NCCF GBP'!K1593,'6. NCCF Autres (inclus)'!K1593)</f>
        <v>0</v>
      </c>
      <c r="L1593" s="391">
        <f>SUM('2. NCCF CAD'!L1593,'3. NCCF USD'!L1593,'4. NCCF EUR'!L1593,'5. NCCF GBP'!L1593,'6. NCCF Autres (inclus)'!L1593)</f>
        <v>0</v>
      </c>
      <c r="M1593" s="396">
        <f>SUM('2. NCCF CAD'!M1593,'3. NCCF USD'!M1593,'4. NCCF EUR'!M1593,'5. NCCF GBP'!M1593,'6. NCCF Autres (inclus)'!M1593)</f>
        <v>0</v>
      </c>
      <c r="N1593" s="392">
        <f>SUM('2. NCCF CAD'!N1593,'3. NCCF USD'!N1593,'4. NCCF EUR'!N1593,'5. NCCF GBP'!N1593,'6. NCCF Autres (inclus)'!N1593)</f>
        <v>0</v>
      </c>
      <c r="O1593" s="392">
        <f>SUM('2. NCCF CAD'!O1593,'3. NCCF USD'!O1593,'4. NCCF EUR'!O1593,'5. NCCF GBP'!O1593,'6. NCCF Autres (inclus)'!O1593)</f>
        <v>0</v>
      </c>
      <c r="P1593" s="392">
        <f>SUM('2. NCCF CAD'!P1593,'3. NCCF USD'!P1593,'4. NCCF EUR'!P1593,'5. NCCF GBP'!P1593,'6. NCCF Autres (inclus)'!P1593)</f>
        <v>0</v>
      </c>
      <c r="Q1593" s="392">
        <f>SUM('2. NCCF CAD'!Q1593,'3. NCCF USD'!Q1593,'4. NCCF EUR'!Q1593,'5. NCCF GBP'!Q1593,'6. NCCF Autres (inclus)'!Q1593)</f>
        <v>0</v>
      </c>
      <c r="R1593" s="392">
        <f>SUM('2. NCCF CAD'!R1593,'3. NCCF USD'!R1593,'4. NCCF EUR'!R1593,'5. NCCF GBP'!R1593,'6. NCCF Autres (inclus)'!R1593)</f>
        <v>0</v>
      </c>
      <c r="S1593" s="392">
        <f>SUM('2. NCCF CAD'!S1593,'3. NCCF USD'!S1593,'4. NCCF EUR'!S1593,'5. NCCF GBP'!S1593,'6. NCCF Autres (inclus)'!S1593)</f>
        <v>0</v>
      </c>
      <c r="T1593" s="388">
        <f>SUM('2. NCCF CAD'!T1593,'3. NCCF USD'!T1593,'4. NCCF EUR'!T1593,'5. NCCF GBP'!T1593,'6. NCCF Autres (inclus)'!T1593)</f>
        <v>0</v>
      </c>
      <c r="U1593" s="392">
        <f>SUM('2. NCCF CAD'!U1593,'3. NCCF USD'!U1593,'4. NCCF EUR'!U1593,'5. NCCF GBP'!U1593,'6. NCCF Autres (inclus)'!U1593)</f>
        <v>0</v>
      </c>
      <c r="V1593" s="393">
        <f>SUM('2. NCCF CAD'!V1593,'3. NCCF USD'!V1593,'4. NCCF EUR'!V1593,'5. NCCF GBP'!V1593,'6. NCCF Autres (inclus)'!V1593)</f>
        <v>0</v>
      </c>
      <c r="W1593" s="37">
        <f>SUM('2. NCCF CAD'!W1593,'3. NCCF USD'!W1593,'4. NCCF EUR'!W1593,'5. NCCF GBP'!W1593,'6. NCCF Autres (inclus)'!W1593)</f>
        <v>0</v>
      </c>
      <c r="Y1593"/>
    </row>
    <row r="1594" spans="1:25" outlineLevel="1" x14ac:dyDescent="0.25">
      <c r="A1594" s="212"/>
      <c r="B1594" s="465"/>
      <c r="C1594" s="272"/>
      <c r="D1594" s="272"/>
      <c r="E1594" s="273"/>
      <c r="F1594" s="274" t="s">
        <v>25</v>
      </c>
      <c r="G1594" s="394">
        <f>SUM('2. NCCF CAD'!G1594,'3. NCCF USD'!G1594,'4. NCCF EUR'!G1594,'5. NCCF GBP'!G1594,'6. NCCF Autres (inclus)'!G1594)</f>
        <v>0</v>
      </c>
      <c r="H1594" s="421">
        <f>SUM('2. NCCF CAD'!H1594,'3. NCCF USD'!H1594,'4. NCCF EUR'!H1594,'5. NCCF GBP'!H1594,'6. NCCF Autres (inclus)'!H1594)</f>
        <v>0</v>
      </c>
      <c r="I1594" s="389">
        <f>SUM('2. NCCF CAD'!I1594,'3. NCCF USD'!I1594,'4. NCCF EUR'!I1594,'5. NCCF GBP'!I1594,'6. NCCF Autres (inclus)'!I1594)</f>
        <v>0</v>
      </c>
      <c r="J1594" s="389">
        <f>SUM('2. NCCF CAD'!J1594,'3. NCCF USD'!J1594,'4. NCCF EUR'!J1594,'5. NCCF GBP'!J1594,'6. NCCF Autres (inclus)'!J1594)</f>
        <v>0</v>
      </c>
      <c r="K1594" s="436">
        <f>SUM('2. NCCF CAD'!K1594,'3. NCCF USD'!K1594,'4. NCCF EUR'!K1594,'5. NCCF GBP'!K1594,'6. NCCF Autres (inclus)'!K1594)</f>
        <v>0</v>
      </c>
      <c r="L1594" s="391">
        <f>SUM('2. NCCF CAD'!L1594,'3. NCCF USD'!L1594,'4. NCCF EUR'!L1594,'5. NCCF GBP'!L1594,'6. NCCF Autres (inclus)'!L1594)</f>
        <v>0</v>
      </c>
      <c r="M1594" s="396">
        <f>SUM('2. NCCF CAD'!M1594,'3. NCCF USD'!M1594,'4. NCCF EUR'!M1594,'5. NCCF GBP'!M1594,'6. NCCF Autres (inclus)'!M1594)</f>
        <v>0</v>
      </c>
      <c r="N1594" s="392">
        <f>SUM('2. NCCF CAD'!N1594,'3. NCCF USD'!N1594,'4. NCCF EUR'!N1594,'5. NCCF GBP'!N1594,'6. NCCF Autres (inclus)'!N1594)</f>
        <v>0</v>
      </c>
      <c r="O1594" s="392">
        <f>SUM('2. NCCF CAD'!O1594,'3. NCCF USD'!O1594,'4. NCCF EUR'!O1594,'5. NCCF GBP'!O1594,'6. NCCF Autres (inclus)'!O1594)</f>
        <v>0</v>
      </c>
      <c r="P1594" s="392">
        <f>SUM('2. NCCF CAD'!P1594,'3. NCCF USD'!P1594,'4. NCCF EUR'!P1594,'5. NCCF GBP'!P1594,'6. NCCF Autres (inclus)'!P1594)</f>
        <v>0</v>
      </c>
      <c r="Q1594" s="392">
        <f>SUM('2. NCCF CAD'!Q1594,'3. NCCF USD'!Q1594,'4. NCCF EUR'!Q1594,'5. NCCF GBP'!Q1594,'6. NCCF Autres (inclus)'!Q1594)</f>
        <v>0</v>
      </c>
      <c r="R1594" s="392">
        <f>SUM('2. NCCF CAD'!R1594,'3. NCCF USD'!R1594,'4. NCCF EUR'!R1594,'5. NCCF GBP'!R1594,'6. NCCF Autres (inclus)'!R1594)</f>
        <v>0</v>
      </c>
      <c r="S1594" s="392">
        <f>SUM('2. NCCF CAD'!S1594,'3. NCCF USD'!S1594,'4. NCCF EUR'!S1594,'5. NCCF GBP'!S1594,'6. NCCF Autres (inclus)'!S1594)</f>
        <v>0</v>
      </c>
      <c r="T1594" s="388">
        <f>SUM('2. NCCF CAD'!T1594,'3. NCCF USD'!T1594,'4. NCCF EUR'!T1594,'5. NCCF GBP'!T1594,'6. NCCF Autres (inclus)'!T1594)</f>
        <v>0</v>
      </c>
      <c r="U1594" s="392">
        <f>SUM('2. NCCF CAD'!U1594,'3. NCCF USD'!U1594,'4. NCCF EUR'!U1594,'5. NCCF GBP'!U1594,'6. NCCF Autres (inclus)'!U1594)</f>
        <v>0</v>
      </c>
      <c r="V1594" s="393">
        <f>SUM('2. NCCF CAD'!V1594,'3. NCCF USD'!V1594,'4. NCCF EUR'!V1594,'5. NCCF GBP'!V1594,'6. NCCF Autres (inclus)'!V1594)</f>
        <v>0</v>
      </c>
      <c r="W1594" s="37">
        <f>SUM('2. NCCF CAD'!W1594,'3. NCCF USD'!W1594,'4. NCCF EUR'!W1594,'5. NCCF GBP'!W1594,'6. NCCF Autres (inclus)'!W1594)</f>
        <v>0</v>
      </c>
      <c r="Y1594"/>
    </row>
    <row r="1595" spans="1:25" x14ac:dyDescent="0.25">
      <c r="A1595" s="212"/>
      <c r="B1595" s="465"/>
      <c r="C1595" s="272"/>
      <c r="D1595" s="272"/>
      <c r="E1595" s="273" t="s">
        <v>26</v>
      </c>
      <c r="F1595" s="273"/>
      <c r="G1595" s="367">
        <f t="shared" ref="G1595:W1595" si="339">SUBTOTAL(9,G1596:G1599)</f>
        <v>0</v>
      </c>
      <c r="H1595" s="368">
        <f t="shared" si="339"/>
        <v>0</v>
      </c>
      <c r="I1595" s="369">
        <f t="shared" si="339"/>
        <v>0</v>
      </c>
      <c r="J1595" s="369">
        <f t="shared" si="339"/>
        <v>0</v>
      </c>
      <c r="K1595" s="370">
        <f t="shared" si="339"/>
        <v>0</v>
      </c>
      <c r="L1595" s="364">
        <f t="shared" si="339"/>
        <v>0</v>
      </c>
      <c r="M1595" s="364">
        <f t="shared" si="339"/>
        <v>0</v>
      </c>
      <c r="N1595" s="364">
        <f t="shared" si="339"/>
        <v>0</v>
      </c>
      <c r="O1595" s="364">
        <f t="shared" si="339"/>
        <v>0</v>
      </c>
      <c r="P1595" s="364">
        <f t="shared" si="339"/>
        <v>0</v>
      </c>
      <c r="Q1595" s="364">
        <f t="shared" si="339"/>
        <v>0</v>
      </c>
      <c r="R1595" s="364">
        <f t="shared" si="339"/>
        <v>0</v>
      </c>
      <c r="S1595" s="364">
        <f t="shared" si="339"/>
        <v>0</v>
      </c>
      <c r="T1595" s="364">
        <f t="shared" si="339"/>
        <v>0</v>
      </c>
      <c r="U1595" s="364">
        <f t="shared" si="339"/>
        <v>0</v>
      </c>
      <c r="V1595" s="364">
        <f t="shared" si="339"/>
        <v>0</v>
      </c>
      <c r="W1595" s="366">
        <f t="shared" si="339"/>
        <v>0</v>
      </c>
      <c r="Y1595"/>
    </row>
    <row r="1596" spans="1:25" outlineLevel="1" x14ac:dyDescent="0.25">
      <c r="A1596" s="212"/>
      <c r="B1596" s="465"/>
      <c r="C1596" s="272"/>
      <c r="D1596" s="272"/>
      <c r="E1596" s="273"/>
      <c r="F1596" s="274" t="s">
        <v>27</v>
      </c>
      <c r="G1596" s="394">
        <f>SUM('2. NCCF CAD'!G1596,'3. NCCF USD'!G1596,'4. NCCF EUR'!G1596,'5. NCCF GBP'!G1596,'6. NCCF Autres (inclus)'!G1596)</f>
        <v>0</v>
      </c>
      <c r="H1596" s="421">
        <f>SUM('2. NCCF CAD'!H1596,'3. NCCF USD'!H1596,'4. NCCF EUR'!H1596,'5. NCCF GBP'!H1596,'6. NCCF Autres (inclus)'!H1596)</f>
        <v>0</v>
      </c>
      <c r="I1596" s="389">
        <f>SUM('2. NCCF CAD'!I1596,'3. NCCF USD'!I1596,'4. NCCF EUR'!I1596,'5. NCCF GBP'!I1596,'6. NCCF Autres (inclus)'!I1596)</f>
        <v>0</v>
      </c>
      <c r="J1596" s="389">
        <f>SUM('2. NCCF CAD'!J1596,'3. NCCF USD'!J1596,'4. NCCF EUR'!J1596,'5. NCCF GBP'!J1596,'6. NCCF Autres (inclus)'!J1596)</f>
        <v>0</v>
      </c>
      <c r="K1596" s="436">
        <f>SUM('2. NCCF CAD'!K1596,'3. NCCF USD'!K1596,'4. NCCF EUR'!K1596,'5. NCCF GBP'!K1596,'6. NCCF Autres (inclus)'!K1596)</f>
        <v>0</v>
      </c>
      <c r="L1596" s="391">
        <f>SUM('2. NCCF CAD'!L1596,'3. NCCF USD'!L1596,'4. NCCF EUR'!L1596,'5. NCCF GBP'!L1596,'6. NCCF Autres (inclus)'!L1596)</f>
        <v>0</v>
      </c>
      <c r="M1596" s="396">
        <f>SUM('2. NCCF CAD'!M1596,'3. NCCF USD'!M1596,'4. NCCF EUR'!M1596,'5. NCCF GBP'!M1596,'6. NCCF Autres (inclus)'!M1596)</f>
        <v>0</v>
      </c>
      <c r="N1596" s="392">
        <f>SUM('2. NCCF CAD'!N1596,'3. NCCF USD'!N1596,'4. NCCF EUR'!N1596,'5. NCCF GBP'!N1596,'6. NCCF Autres (inclus)'!N1596)</f>
        <v>0</v>
      </c>
      <c r="O1596" s="392">
        <f>SUM('2. NCCF CAD'!O1596,'3. NCCF USD'!O1596,'4. NCCF EUR'!O1596,'5. NCCF GBP'!O1596,'6. NCCF Autres (inclus)'!O1596)</f>
        <v>0</v>
      </c>
      <c r="P1596" s="392">
        <f>SUM('2. NCCF CAD'!P1596,'3. NCCF USD'!P1596,'4. NCCF EUR'!P1596,'5. NCCF GBP'!P1596,'6. NCCF Autres (inclus)'!P1596)</f>
        <v>0</v>
      </c>
      <c r="Q1596" s="392">
        <f>SUM('2. NCCF CAD'!Q1596,'3. NCCF USD'!Q1596,'4. NCCF EUR'!Q1596,'5. NCCF GBP'!Q1596,'6. NCCF Autres (inclus)'!Q1596)</f>
        <v>0</v>
      </c>
      <c r="R1596" s="392">
        <f>SUM('2. NCCF CAD'!R1596,'3. NCCF USD'!R1596,'4. NCCF EUR'!R1596,'5. NCCF GBP'!R1596,'6. NCCF Autres (inclus)'!R1596)</f>
        <v>0</v>
      </c>
      <c r="S1596" s="392">
        <f>SUM('2. NCCF CAD'!S1596,'3. NCCF USD'!S1596,'4. NCCF EUR'!S1596,'5. NCCF GBP'!S1596,'6. NCCF Autres (inclus)'!S1596)</f>
        <v>0</v>
      </c>
      <c r="T1596" s="388">
        <f>SUM('2. NCCF CAD'!T1596,'3. NCCF USD'!T1596,'4. NCCF EUR'!T1596,'5. NCCF GBP'!T1596,'6. NCCF Autres (inclus)'!T1596)</f>
        <v>0</v>
      </c>
      <c r="U1596" s="392">
        <f>SUM('2. NCCF CAD'!U1596,'3. NCCF USD'!U1596,'4. NCCF EUR'!U1596,'5. NCCF GBP'!U1596,'6. NCCF Autres (inclus)'!U1596)</f>
        <v>0</v>
      </c>
      <c r="V1596" s="393">
        <f>SUM('2. NCCF CAD'!V1596,'3. NCCF USD'!V1596,'4. NCCF EUR'!V1596,'5. NCCF GBP'!V1596,'6. NCCF Autres (inclus)'!V1596)</f>
        <v>0</v>
      </c>
      <c r="W1596" s="37">
        <f>SUM('2. NCCF CAD'!W1596,'3. NCCF USD'!W1596,'4. NCCF EUR'!W1596,'5. NCCF GBP'!W1596,'6. NCCF Autres (inclus)'!W1596)</f>
        <v>0</v>
      </c>
      <c r="Y1596"/>
    </row>
    <row r="1597" spans="1:25" outlineLevel="1" x14ac:dyDescent="0.25">
      <c r="A1597" s="212"/>
      <c r="B1597" s="465"/>
      <c r="C1597" s="272"/>
      <c r="D1597" s="272"/>
      <c r="E1597" s="273"/>
      <c r="F1597" s="274" t="s">
        <v>28</v>
      </c>
      <c r="G1597" s="394">
        <f>SUM('2. NCCF CAD'!G1597,'3. NCCF USD'!G1597,'4. NCCF EUR'!G1597,'5. NCCF GBP'!G1597,'6. NCCF Autres (inclus)'!G1597)</f>
        <v>0</v>
      </c>
      <c r="H1597" s="421">
        <f>SUM('2. NCCF CAD'!H1597,'3. NCCF USD'!H1597,'4. NCCF EUR'!H1597,'5. NCCF GBP'!H1597,'6. NCCF Autres (inclus)'!H1597)</f>
        <v>0</v>
      </c>
      <c r="I1597" s="389">
        <f>SUM('2. NCCF CAD'!I1597,'3. NCCF USD'!I1597,'4. NCCF EUR'!I1597,'5. NCCF GBP'!I1597,'6. NCCF Autres (inclus)'!I1597)</f>
        <v>0</v>
      </c>
      <c r="J1597" s="389">
        <f>SUM('2. NCCF CAD'!J1597,'3. NCCF USD'!J1597,'4. NCCF EUR'!J1597,'5. NCCF GBP'!J1597,'6. NCCF Autres (inclus)'!J1597)</f>
        <v>0</v>
      </c>
      <c r="K1597" s="436">
        <f>SUM('2. NCCF CAD'!K1597,'3. NCCF USD'!K1597,'4. NCCF EUR'!K1597,'5. NCCF GBP'!K1597,'6. NCCF Autres (inclus)'!K1597)</f>
        <v>0</v>
      </c>
      <c r="L1597" s="391">
        <f>SUM('2. NCCF CAD'!L1597,'3. NCCF USD'!L1597,'4. NCCF EUR'!L1597,'5. NCCF GBP'!L1597,'6. NCCF Autres (inclus)'!L1597)</f>
        <v>0</v>
      </c>
      <c r="M1597" s="396">
        <f>SUM('2. NCCF CAD'!M1597,'3. NCCF USD'!M1597,'4. NCCF EUR'!M1597,'5. NCCF GBP'!M1597,'6. NCCF Autres (inclus)'!M1597)</f>
        <v>0</v>
      </c>
      <c r="N1597" s="392">
        <f>SUM('2. NCCF CAD'!N1597,'3. NCCF USD'!N1597,'4. NCCF EUR'!N1597,'5. NCCF GBP'!N1597,'6. NCCF Autres (inclus)'!N1597)</f>
        <v>0</v>
      </c>
      <c r="O1597" s="392">
        <f>SUM('2. NCCF CAD'!O1597,'3. NCCF USD'!O1597,'4. NCCF EUR'!O1597,'5. NCCF GBP'!O1597,'6. NCCF Autres (inclus)'!O1597)</f>
        <v>0</v>
      </c>
      <c r="P1597" s="392">
        <f>SUM('2. NCCF CAD'!P1597,'3. NCCF USD'!P1597,'4. NCCF EUR'!P1597,'5. NCCF GBP'!P1597,'6. NCCF Autres (inclus)'!P1597)</f>
        <v>0</v>
      </c>
      <c r="Q1597" s="392">
        <f>SUM('2. NCCF CAD'!Q1597,'3. NCCF USD'!Q1597,'4. NCCF EUR'!Q1597,'5. NCCF GBP'!Q1597,'6. NCCF Autres (inclus)'!Q1597)</f>
        <v>0</v>
      </c>
      <c r="R1597" s="392">
        <f>SUM('2. NCCF CAD'!R1597,'3. NCCF USD'!R1597,'4. NCCF EUR'!R1597,'5. NCCF GBP'!R1597,'6. NCCF Autres (inclus)'!R1597)</f>
        <v>0</v>
      </c>
      <c r="S1597" s="392">
        <f>SUM('2. NCCF CAD'!S1597,'3. NCCF USD'!S1597,'4. NCCF EUR'!S1597,'5. NCCF GBP'!S1597,'6. NCCF Autres (inclus)'!S1597)</f>
        <v>0</v>
      </c>
      <c r="T1597" s="388">
        <f>SUM('2. NCCF CAD'!T1597,'3. NCCF USD'!T1597,'4. NCCF EUR'!T1597,'5. NCCF GBP'!T1597,'6. NCCF Autres (inclus)'!T1597)</f>
        <v>0</v>
      </c>
      <c r="U1597" s="392">
        <f>SUM('2. NCCF CAD'!U1597,'3. NCCF USD'!U1597,'4. NCCF EUR'!U1597,'5. NCCF GBP'!U1597,'6. NCCF Autres (inclus)'!U1597)</f>
        <v>0</v>
      </c>
      <c r="V1597" s="393">
        <f>SUM('2. NCCF CAD'!V1597,'3. NCCF USD'!V1597,'4. NCCF EUR'!V1597,'5. NCCF GBP'!V1597,'6. NCCF Autres (inclus)'!V1597)</f>
        <v>0</v>
      </c>
      <c r="W1597" s="37">
        <f>SUM('2. NCCF CAD'!W1597,'3. NCCF USD'!W1597,'4. NCCF EUR'!W1597,'5. NCCF GBP'!W1597,'6. NCCF Autres (inclus)'!W1597)</f>
        <v>0</v>
      </c>
      <c r="Y1597"/>
    </row>
    <row r="1598" spans="1:25" outlineLevel="1" x14ac:dyDescent="0.25">
      <c r="A1598" s="212"/>
      <c r="B1598" s="465"/>
      <c r="C1598" s="272"/>
      <c r="D1598" s="272"/>
      <c r="E1598" s="273"/>
      <c r="F1598" s="274" t="s">
        <v>29</v>
      </c>
      <c r="G1598" s="394">
        <f>SUM('2. NCCF CAD'!G1598,'3. NCCF USD'!G1598,'4. NCCF EUR'!G1598,'5. NCCF GBP'!G1598,'6. NCCF Autres (inclus)'!G1598)</f>
        <v>0</v>
      </c>
      <c r="H1598" s="421">
        <f>SUM('2. NCCF CAD'!H1598,'3. NCCF USD'!H1598,'4. NCCF EUR'!H1598,'5. NCCF GBP'!H1598,'6. NCCF Autres (inclus)'!H1598)</f>
        <v>0</v>
      </c>
      <c r="I1598" s="389">
        <f>SUM('2. NCCF CAD'!I1598,'3. NCCF USD'!I1598,'4. NCCF EUR'!I1598,'5. NCCF GBP'!I1598,'6. NCCF Autres (inclus)'!I1598)</f>
        <v>0</v>
      </c>
      <c r="J1598" s="389">
        <f>SUM('2. NCCF CAD'!J1598,'3. NCCF USD'!J1598,'4. NCCF EUR'!J1598,'5. NCCF GBP'!J1598,'6. NCCF Autres (inclus)'!J1598)</f>
        <v>0</v>
      </c>
      <c r="K1598" s="436">
        <f>SUM('2. NCCF CAD'!K1598,'3. NCCF USD'!K1598,'4. NCCF EUR'!K1598,'5. NCCF GBP'!K1598,'6. NCCF Autres (inclus)'!K1598)</f>
        <v>0</v>
      </c>
      <c r="L1598" s="391">
        <f>SUM('2. NCCF CAD'!L1598,'3. NCCF USD'!L1598,'4. NCCF EUR'!L1598,'5. NCCF GBP'!L1598,'6. NCCF Autres (inclus)'!L1598)</f>
        <v>0</v>
      </c>
      <c r="M1598" s="396">
        <f>SUM('2. NCCF CAD'!M1598,'3. NCCF USD'!M1598,'4. NCCF EUR'!M1598,'5. NCCF GBP'!M1598,'6. NCCF Autres (inclus)'!M1598)</f>
        <v>0</v>
      </c>
      <c r="N1598" s="392">
        <f>SUM('2. NCCF CAD'!N1598,'3. NCCF USD'!N1598,'4. NCCF EUR'!N1598,'5. NCCF GBP'!N1598,'6. NCCF Autres (inclus)'!N1598)</f>
        <v>0</v>
      </c>
      <c r="O1598" s="392">
        <f>SUM('2. NCCF CAD'!O1598,'3. NCCF USD'!O1598,'4. NCCF EUR'!O1598,'5. NCCF GBP'!O1598,'6. NCCF Autres (inclus)'!O1598)</f>
        <v>0</v>
      </c>
      <c r="P1598" s="392">
        <f>SUM('2. NCCF CAD'!P1598,'3. NCCF USD'!P1598,'4. NCCF EUR'!P1598,'5. NCCF GBP'!P1598,'6. NCCF Autres (inclus)'!P1598)</f>
        <v>0</v>
      </c>
      <c r="Q1598" s="392">
        <f>SUM('2. NCCF CAD'!Q1598,'3. NCCF USD'!Q1598,'4. NCCF EUR'!Q1598,'5. NCCF GBP'!Q1598,'6. NCCF Autres (inclus)'!Q1598)</f>
        <v>0</v>
      </c>
      <c r="R1598" s="392">
        <f>SUM('2. NCCF CAD'!R1598,'3. NCCF USD'!R1598,'4. NCCF EUR'!R1598,'5. NCCF GBP'!R1598,'6. NCCF Autres (inclus)'!R1598)</f>
        <v>0</v>
      </c>
      <c r="S1598" s="392">
        <f>SUM('2. NCCF CAD'!S1598,'3. NCCF USD'!S1598,'4. NCCF EUR'!S1598,'5. NCCF GBP'!S1598,'6. NCCF Autres (inclus)'!S1598)</f>
        <v>0</v>
      </c>
      <c r="T1598" s="388">
        <f>SUM('2. NCCF CAD'!T1598,'3. NCCF USD'!T1598,'4. NCCF EUR'!T1598,'5. NCCF GBP'!T1598,'6. NCCF Autres (inclus)'!T1598)</f>
        <v>0</v>
      </c>
      <c r="U1598" s="392">
        <f>SUM('2. NCCF CAD'!U1598,'3. NCCF USD'!U1598,'4. NCCF EUR'!U1598,'5. NCCF GBP'!U1598,'6. NCCF Autres (inclus)'!U1598)</f>
        <v>0</v>
      </c>
      <c r="V1598" s="393">
        <f>SUM('2. NCCF CAD'!V1598,'3. NCCF USD'!V1598,'4. NCCF EUR'!V1598,'5. NCCF GBP'!V1598,'6. NCCF Autres (inclus)'!V1598)</f>
        <v>0</v>
      </c>
      <c r="W1598" s="37">
        <f>SUM('2. NCCF CAD'!W1598,'3. NCCF USD'!W1598,'4. NCCF EUR'!W1598,'5. NCCF GBP'!W1598,'6. NCCF Autres (inclus)'!W1598)</f>
        <v>0</v>
      </c>
      <c r="Y1598"/>
    </row>
    <row r="1599" spans="1:25" outlineLevel="1" x14ac:dyDescent="0.25">
      <c r="A1599" s="212"/>
      <c r="B1599" s="465"/>
      <c r="C1599" s="272"/>
      <c r="D1599" s="272"/>
      <c r="E1599" s="273"/>
      <c r="F1599" s="274" t="s">
        <v>30</v>
      </c>
      <c r="G1599" s="394">
        <f>SUM('2. NCCF CAD'!G1599,'3. NCCF USD'!G1599,'4. NCCF EUR'!G1599,'5. NCCF GBP'!G1599,'6. NCCF Autres (inclus)'!G1599)</f>
        <v>0</v>
      </c>
      <c r="H1599" s="421">
        <f>SUM('2. NCCF CAD'!H1599,'3. NCCF USD'!H1599,'4. NCCF EUR'!H1599,'5. NCCF GBP'!H1599,'6. NCCF Autres (inclus)'!H1599)</f>
        <v>0</v>
      </c>
      <c r="I1599" s="389">
        <f>SUM('2. NCCF CAD'!I1599,'3. NCCF USD'!I1599,'4. NCCF EUR'!I1599,'5. NCCF GBP'!I1599,'6. NCCF Autres (inclus)'!I1599)</f>
        <v>0</v>
      </c>
      <c r="J1599" s="389">
        <f>SUM('2. NCCF CAD'!J1599,'3. NCCF USD'!J1599,'4. NCCF EUR'!J1599,'5. NCCF GBP'!J1599,'6. NCCF Autres (inclus)'!J1599)</f>
        <v>0</v>
      </c>
      <c r="K1599" s="436">
        <f>SUM('2. NCCF CAD'!K1599,'3. NCCF USD'!K1599,'4. NCCF EUR'!K1599,'5. NCCF GBP'!K1599,'6. NCCF Autres (inclus)'!K1599)</f>
        <v>0</v>
      </c>
      <c r="L1599" s="391">
        <f>SUM('2. NCCF CAD'!L1599,'3. NCCF USD'!L1599,'4. NCCF EUR'!L1599,'5. NCCF GBP'!L1599,'6. NCCF Autres (inclus)'!L1599)</f>
        <v>0</v>
      </c>
      <c r="M1599" s="396">
        <f>SUM('2. NCCF CAD'!M1599,'3. NCCF USD'!M1599,'4. NCCF EUR'!M1599,'5. NCCF GBP'!M1599,'6. NCCF Autres (inclus)'!M1599)</f>
        <v>0</v>
      </c>
      <c r="N1599" s="392">
        <f>SUM('2. NCCF CAD'!N1599,'3. NCCF USD'!N1599,'4. NCCF EUR'!N1599,'5. NCCF GBP'!N1599,'6. NCCF Autres (inclus)'!N1599)</f>
        <v>0</v>
      </c>
      <c r="O1599" s="392">
        <f>SUM('2. NCCF CAD'!O1599,'3. NCCF USD'!O1599,'4. NCCF EUR'!O1599,'5. NCCF GBP'!O1599,'6. NCCF Autres (inclus)'!O1599)</f>
        <v>0</v>
      </c>
      <c r="P1599" s="392">
        <f>SUM('2. NCCF CAD'!P1599,'3. NCCF USD'!P1599,'4. NCCF EUR'!P1599,'5. NCCF GBP'!P1599,'6. NCCF Autres (inclus)'!P1599)</f>
        <v>0</v>
      </c>
      <c r="Q1599" s="392">
        <f>SUM('2. NCCF CAD'!Q1599,'3. NCCF USD'!Q1599,'4. NCCF EUR'!Q1599,'5. NCCF GBP'!Q1599,'6. NCCF Autres (inclus)'!Q1599)</f>
        <v>0</v>
      </c>
      <c r="R1599" s="392">
        <f>SUM('2. NCCF CAD'!R1599,'3. NCCF USD'!R1599,'4. NCCF EUR'!R1599,'5. NCCF GBP'!R1599,'6. NCCF Autres (inclus)'!R1599)</f>
        <v>0</v>
      </c>
      <c r="S1599" s="392">
        <f>SUM('2. NCCF CAD'!S1599,'3. NCCF USD'!S1599,'4. NCCF EUR'!S1599,'5. NCCF GBP'!S1599,'6. NCCF Autres (inclus)'!S1599)</f>
        <v>0</v>
      </c>
      <c r="T1599" s="388">
        <f>SUM('2. NCCF CAD'!T1599,'3. NCCF USD'!T1599,'4. NCCF EUR'!T1599,'5. NCCF GBP'!T1599,'6. NCCF Autres (inclus)'!T1599)</f>
        <v>0</v>
      </c>
      <c r="U1599" s="392">
        <f>SUM('2. NCCF CAD'!U1599,'3. NCCF USD'!U1599,'4. NCCF EUR'!U1599,'5. NCCF GBP'!U1599,'6. NCCF Autres (inclus)'!U1599)</f>
        <v>0</v>
      </c>
      <c r="V1599" s="393">
        <f>SUM('2. NCCF CAD'!V1599,'3. NCCF USD'!V1599,'4. NCCF EUR'!V1599,'5. NCCF GBP'!V1599,'6. NCCF Autres (inclus)'!V1599)</f>
        <v>0</v>
      </c>
      <c r="W1599" s="37">
        <f>SUM('2. NCCF CAD'!W1599,'3. NCCF USD'!W1599,'4. NCCF EUR'!W1599,'5. NCCF GBP'!W1599,'6. NCCF Autres (inclus)'!W1599)</f>
        <v>0</v>
      </c>
      <c r="Y1599"/>
    </row>
    <row r="1600" spans="1:25" x14ac:dyDescent="0.25">
      <c r="A1600" s="212"/>
      <c r="B1600" s="465"/>
      <c r="C1600" s="272"/>
      <c r="D1600" s="272"/>
      <c r="E1600" s="273" t="s">
        <v>31</v>
      </c>
      <c r="F1600" s="273"/>
      <c r="G1600" s="367">
        <f t="shared" ref="G1600:W1600" si="340">SUBTOTAL(9,G1601:G1604)</f>
        <v>0</v>
      </c>
      <c r="H1600" s="368">
        <f t="shared" si="340"/>
        <v>0</v>
      </c>
      <c r="I1600" s="369">
        <f t="shared" si="340"/>
        <v>0</v>
      </c>
      <c r="J1600" s="369">
        <f t="shared" si="340"/>
        <v>0</v>
      </c>
      <c r="K1600" s="370">
        <f t="shared" si="340"/>
        <v>0</v>
      </c>
      <c r="L1600" s="364">
        <f t="shared" si="340"/>
        <v>0</v>
      </c>
      <c r="M1600" s="364">
        <f t="shared" si="340"/>
        <v>0</v>
      </c>
      <c r="N1600" s="364">
        <f t="shared" si="340"/>
        <v>0</v>
      </c>
      <c r="O1600" s="364">
        <f t="shared" si="340"/>
        <v>0</v>
      </c>
      <c r="P1600" s="364">
        <f t="shared" si="340"/>
        <v>0</v>
      </c>
      <c r="Q1600" s="364">
        <f t="shared" si="340"/>
        <v>0</v>
      </c>
      <c r="R1600" s="364">
        <f t="shared" si="340"/>
        <v>0</v>
      </c>
      <c r="S1600" s="364">
        <f t="shared" si="340"/>
        <v>0</v>
      </c>
      <c r="T1600" s="364">
        <f t="shared" si="340"/>
        <v>0</v>
      </c>
      <c r="U1600" s="364">
        <f t="shared" si="340"/>
        <v>0</v>
      </c>
      <c r="V1600" s="364">
        <f t="shared" si="340"/>
        <v>0</v>
      </c>
      <c r="W1600" s="366">
        <f t="shared" si="340"/>
        <v>0</v>
      </c>
      <c r="Y1600"/>
    </row>
    <row r="1601" spans="1:25" outlineLevel="1" x14ac:dyDescent="0.25">
      <c r="A1601" s="212"/>
      <c r="B1601" s="465"/>
      <c r="C1601" s="272"/>
      <c r="D1601" s="272"/>
      <c r="E1601" s="273"/>
      <c r="F1601" s="274" t="s">
        <v>32</v>
      </c>
      <c r="G1601" s="394">
        <f>SUM('2. NCCF CAD'!G1601,'3. NCCF USD'!G1601,'4. NCCF EUR'!G1601,'5. NCCF GBP'!G1601,'6. NCCF Autres (inclus)'!G1601)</f>
        <v>0</v>
      </c>
      <c r="H1601" s="421">
        <f>SUM('2. NCCF CAD'!H1601,'3. NCCF USD'!H1601,'4. NCCF EUR'!H1601,'5. NCCF GBP'!H1601,'6. NCCF Autres (inclus)'!H1601)</f>
        <v>0</v>
      </c>
      <c r="I1601" s="389">
        <f>SUM('2. NCCF CAD'!I1601,'3. NCCF USD'!I1601,'4. NCCF EUR'!I1601,'5. NCCF GBP'!I1601,'6. NCCF Autres (inclus)'!I1601)</f>
        <v>0</v>
      </c>
      <c r="J1601" s="389">
        <f>SUM('2. NCCF CAD'!J1601,'3. NCCF USD'!J1601,'4. NCCF EUR'!J1601,'5. NCCF GBP'!J1601,'6. NCCF Autres (inclus)'!J1601)</f>
        <v>0</v>
      </c>
      <c r="K1601" s="436">
        <f>SUM('2. NCCF CAD'!K1601,'3. NCCF USD'!K1601,'4. NCCF EUR'!K1601,'5. NCCF GBP'!K1601,'6. NCCF Autres (inclus)'!K1601)</f>
        <v>0</v>
      </c>
      <c r="L1601" s="391">
        <f>SUM('2. NCCF CAD'!L1601,'3. NCCF USD'!L1601,'4. NCCF EUR'!L1601,'5. NCCF GBP'!L1601,'6. NCCF Autres (inclus)'!L1601)</f>
        <v>0</v>
      </c>
      <c r="M1601" s="396">
        <f>SUM('2. NCCF CAD'!M1601,'3. NCCF USD'!M1601,'4. NCCF EUR'!M1601,'5. NCCF GBP'!M1601,'6. NCCF Autres (inclus)'!M1601)</f>
        <v>0</v>
      </c>
      <c r="N1601" s="392">
        <f>SUM('2. NCCF CAD'!N1601,'3. NCCF USD'!N1601,'4. NCCF EUR'!N1601,'5. NCCF GBP'!N1601,'6. NCCF Autres (inclus)'!N1601)</f>
        <v>0</v>
      </c>
      <c r="O1601" s="392">
        <f>SUM('2. NCCF CAD'!O1601,'3. NCCF USD'!O1601,'4. NCCF EUR'!O1601,'5. NCCF GBP'!O1601,'6. NCCF Autres (inclus)'!O1601)</f>
        <v>0</v>
      </c>
      <c r="P1601" s="392">
        <f>SUM('2. NCCF CAD'!P1601,'3. NCCF USD'!P1601,'4. NCCF EUR'!P1601,'5. NCCF GBP'!P1601,'6. NCCF Autres (inclus)'!P1601)</f>
        <v>0</v>
      </c>
      <c r="Q1601" s="392">
        <f>SUM('2. NCCF CAD'!Q1601,'3. NCCF USD'!Q1601,'4. NCCF EUR'!Q1601,'5. NCCF GBP'!Q1601,'6. NCCF Autres (inclus)'!Q1601)</f>
        <v>0</v>
      </c>
      <c r="R1601" s="392">
        <f>SUM('2. NCCF CAD'!R1601,'3. NCCF USD'!R1601,'4. NCCF EUR'!R1601,'5. NCCF GBP'!R1601,'6. NCCF Autres (inclus)'!R1601)</f>
        <v>0</v>
      </c>
      <c r="S1601" s="392">
        <f>SUM('2. NCCF CAD'!S1601,'3. NCCF USD'!S1601,'4. NCCF EUR'!S1601,'5. NCCF GBP'!S1601,'6. NCCF Autres (inclus)'!S1601)</f>
        <v>0</v>
      </c>
      <c r="T1601" s="388">
        <f>SUM('2. NCCF CAD'!T1601,'3. NCCF USD'!T1601,'4. NCCF EUR'!T1601,'5. NCCF GBP'!T1601,'6. NCCF Autres (inclus)'!T1601)</f>
        <v>0</v>
      </c>
      <c r="U1601" s="392">
        <f>SUM('2. NCCF CAD'!U1601,'3. NCCF USD'!U1601,'4. NCCF EUR'!U1601,'5. NCCF GBP'!U1601,'6. NCCF Autres (inclus)'!U1601)</f>
        <v>0</v>
      </c>
      <c r="V1601" s="393">
        <f>SUM('2. NCCF CAD'!V1601,'3. NCCF USD'!V1601,'4. NCCF EUR'!V1601,'5. NCCF GBP'!V1601,'6. NCCF Autres (inclus)'!V1601)</f>
        <v>0</v>
      </c>
      <c r="W1601" s="37">
        <f>SUM('2. NCCF CAD'!W1601,'3. NCCF USD'!W1601,'4. NCCF EUR'!W1601,'5. NCCF GBP'!W1601,'6. NCCF Autres (inclus)'!W1601)</f>
        <v>0</v>
      </c>
      <c r="Y1601"/>
    </row>
    <row r="1602" spans="1:25" outlineLevel="1" x14ac:dyDescent="0.25">
      <c r="A1602" s="212"/>
      <c r="B1602" s="465"/>
      <c r="C1602" s="272"/>
      <c r="D1602" s="272"/>
      <c r="E1602" s="273"/>
      <c r="F1602" s="274" t="s">
        <v>33</v>
      </c>
      <c r="G1602" s="394">
        <f>SUM('2. NCCF CAD'!G1602,'3. NCCF USD'!G1602,'4. NCCF EUR'!G1602,'5. NCCF GBP'!G1602,'6. NCCF Autres (inclus)'!G1602)</f>
        <v>0</v>
      </c>
      <c r="H1602" s="421">
        <f>SUM('2. NCCF CAD'!H1602,'3. NCCF USD'!H1602,'4. NCCF EUR'!H1602,'5. NCCF GBP'!H1602,'6. NCCF Autres (inclus)'!H1602)</f>
        <v>0</v>
      </c>
      <c r="I1602" s="389">
        <f>SUM('2. NCCF CAD'!I1602,'3. NCCF USD'!I1602,'4. NCCF EUR'!I1602,'5. NCCF GBP'!I1602,'6. NCCF Autres (inclus)'!I1602)</f>
        <v>0</v>
      </c>
      <c r="J1602" s="389">
        <f>SUM('2. NCCF CAD'!J1602,'3. NCCF USD'!J1602,'4. NCCF EUR'!J1602,'5. NCCF GBP'!J1602,'6. NCCF Autres (inclus)'!J1602)</f>
        <v>0</v>
      </c>
      <c r="K1602" s="436">
        <f>SUM('2. NCCF CAD'!K1602,'3. NCCF USD'!K1602,'4. NCCF EUR'!K1602,'5. NCCF GBP'!K1602,'6. NCCF Autres (inclus)'!K1602)</f>
        <v>0</v>
      </c>
      <c r="L1602" s="391">
        <f>SUM('2. NCCF CAD'!L1602,'3. NCCF USD'!L1602,'4. NCCF EUR'!L1602,'5. NCCF GBP'!L1602,'6. NCCF Autres (inclus)'!L1602)</f>
        <v>0</v>
      </c>
      <c r="M1602" s="396">
        <f>SUM('2. NCCF CAD'!M1602,'3. NCCF USD'!M1602,'4. NCCF EUR'!M1602,'5. NCCF GBP'!M1602,'6. NCCF Autres (inclus)'!M1602)</f>
        <v>0</v>
      </c>
      <c r="N1602" s="392">
        <f>SUM('2. NCCF CAD'!N1602,'3. NCCF USD'!N1602,'4. NCCF EUR'!N1602,'5. NCCF GBP'!N1602,'6. NCCF Autres (inclus)'!N1602)</f>
        <v>0</v>
      </c>
      <c r="O1602" s="392">
        <f>SUM('2. NCCF CAD'!O1602,'3. NCCF USD'!O1602,'4. NCCF EUR'!O1602,'5. NCCF GBP'!O1602,'6. NCCF Autres (inclus)'!O1602)</f>
        <v>0</v>
      </c>
      <c r="P1602" s="392">
        <f>SUM('2. NCCF CAD'!P1602,'3. NCCF USD'!P1602,'4. NCCF EUR'!P1602,'5. NCCF GBP'!P1602,'6. NCCF Autres (inclus)'!P1602)</f>
        <v>0</v>
      </c>
      <c r="Q1602" s="392">
        <f>SUM('2. NCCF CAD'!Q1602,'3. NCCF USD'!Q1602,'4. NCCF EUR'!Q1602,'5. NCCF GBP'!Q1602,'6. NCCF Autres (inclus)'!Q1602)</f>
        <v>0</v>
      </c>
      <c r="R1602" s="392">
        <f>SUM('2. NCCF CAD'!R1602,'3. NCCF USD'!R1602,'4. NCCF EUR'!R1602,'5. NCCF GBP'!R1602,'6. NCCF Autres (inclus)'!R1602)</f>
        <v>0</v>
      </c>
      <c r="S1602" s="392">
        <f>SUM('2. NCCF CAD'!S1602,'3. NCCF USD'!S1602,'4. NCCF EUR'!S1602,'5. NCCF GBP'!S1602,'6. NCCF Autres (inclus)'!S1602)</f>
        <v>0</v>
      </c>
      <c r="T1602" s="388">
        <f>SUM('2. NCCF CAD'!T1602,'3. NCCF USD'!T1602,'4. NCCF EUR'!T1602,'5. NCCF GBP'!T1602,'6. NCCF Autres (inclus)'!T1602)</f>
        <v>0</v>
      </c>
      <c r="U1602" s="392">
        <f>SUM('2. NCCF CAD'!U1602,'3. NCCF USD'!U1602,'4. NCCF EUR'!U1602,'5. NCCF GBP'!U1602,'6. NCCF Autres (inclus)'!U1602)</f>
        <v>0</v>
      </c>
      <c r="V1602" s="393">
        <f>SUM('2. NCCF CAD'!V1602,'3. NCCF USD'!V1602,'4. NCCF EUR'!V1602,'5. NCCF GBP'!V1602,'6. NCCF Autres (inclus)'!V1602)</f>
        <v>0</v>
      </c>
      <c r="W1602" s="37">
        <f>SUM('2. NCCF CAD'!W1602,'3. NCCF USD'!W1602,'4. NCCF EUR'!W1602,'5. NCCF GBP'!W1602,'6. NCCF Autres (inclus)'!W1602)</f>
        <v>0</v>
      </c>
      <c r="Y1602"/>
    </row>
    <row r="1603" spans="1:25" outlineLevel="1" x14ac:dyDescent="0.25">
      <c r="A1603" s="212"/>
      <c r="B1603" s="465"/>
      <c r="C1603" s="272"/>
      <c r="D1603" s="272"/>
      <c r="E1603" s="273"/>
      <c r="F1603" s="274" t="s">
        <v>34</v>
      </c>
      <c r="G1603" s="394">
        <f>SUM('2. NCCF CAD'!G1603,'3. NCCF USD'!G1603,'4. NCCF EUR'!G1603,'5. NCCF GBP'!G1603,'6. NCCF Autres (inclus)'!G1603)</f>
        <v>0</v>
      </c>
      <c r="H1603" s="421">
        <f>SUM('2. NCCF CAD'!H1603,'3. NCCF USD'!H1603,'4. NCCF EUR'!H1603,'5. NCCF GBP'!H1603,'6. NCCF Autres (inclus)'!H1603)</f>
        <v>0</v>
      </c>
      <c r="I1603" s="389">
        <f>SUM('2. NCCF CAD'!I1603,'3. NCCF USD'!I1603,'4. NCCF EUR'!I1603,'5. NCCF GBP'!I1603,'6. NCCF Autres (inclus)'!I1603)</f>
        <v>0</v>
      </c>
      <c r="J1603" s="389">
        <f>SUM('2. NCCF CAD'!J1603,'3. NCCF USD'!J1603,'4. NCCF EUR'!J1603,'5. NCCF GBP'!J1603,'6. NCCF Autres (inclus)'!J1603)</f>
        <v>0</v>
      </c>
      <c r="K1603" s="436">
        <f>SUM('2. NCCF CAD'!K1603,'3. NCCF USD'!K1603,'4. NCCF EUR'!K1603,'5. NCCF GBP'!K1603,'6. NCCF Autres (inclus)'!K1603)</f>
        <v>0</v>
      </c>
      <c r="L1603" s="391">
        <f>SUM('2. NCCF CAD'!L1603,'3. NCCF USD'!L1603,'4. NCCF EUR'!L1603,'5. NCCF GBP'!L1603,'6. NCCF Autres (inclus)'!L1603)</f>
        <v>0</v>
      </c>
      <c r="M1603" s="396">
        <f>SUM('2. NCCF CAD'!M1603,'3. NCCF USD'!M1603,'4. NCCF EUR'!M1603,'5. NCCF GBP'!M1603,'6. NCCF Autres (inclus)'!M1603)</f>
        <v>0</v>
      </c>
      <c r="N1603" s="392">
        <f>SUM('2. NCCF CAD'!N1603,'3. NCCF USD'!N1603,'4. NCCF EUR'!N1603,'5. NCCF GBP'!N1603,'6. NCCF Autres (inclus)'!N1603)</f>
        <v>0</v>
      </c>
      <c r="O1603" s="392">
        <f>SUM('2. NCCF CAD'!O1603,'3. NCCF USD'!O1603,'4. NCCF EUR'!O1603,'5. NCCF GBP'!O1603,'6. NCCF Autres (inclus)'!O1603)</f>
        <v>0</v>
      </c>
      <c r="P1603" s="392">
        <f>SUM('2. NCCF CAD'!P1603,'3. NCCF USD'!P1603,'4. NCCF EUR'!P1603,'5. NCCF GBP'!P1603,'6. NCCF Autres (inclus)'!P1603)</f>
        <v>0</v>
      </c>
      <c r="Q1603" s="392">
        <f>SUM('2. NCCF CAD'!Q1603,'3. NCCF USD'!Q1603,'4. NCCF EUR'!Q1603,'5. NCCF GBP'!Q1603,'6. NCCF Autres (inclus)'!Q1603)</f>
        <v>0</v>
      </c>
      <c r="R1603" s="392">
        <f>SUM('2. NCCF CAD'!R1603,'3. NCCF USD'!R1603,'4. NCCF EUR'!R1603,'5. NCCF GBP'!R1603,'6. NCCF Autres (inclus)'!R1603)</f>
        <v>0</v>
      </c>
      <c r="S1603" s="392">
        <f>SUM('2. NCCF CAD'!S1603,'3. NCCF USD'!S1603,'4. NCCF EUR'!S1603,'5. NCCF GBP'!S1603,'6. NCCF Autres (inclus)'!S1603)</f>
        <v>0</v>
      </c>
      <c r="T1603" s="388">
        <f>SUM('2. NCCF CAD'!T1603,'3. NCCF USD'!T1603,'4. NCCF EUR'!T1603,'5. NCCF GBP'!T1603,'6. NCCF Autres (inclus)'!T1603)</f>
        <v>0</v>
      </c>
      <c r="U1603" s="392">
        <f>SUM('2. NCCF CAD'!U1603,'3. NCCF USD'!U1603,'4. NCCF EUR'!U1603,'5. NCCF GBP'!U1603,'6. NCCF Autres (inclus)'!U1603)</f>
        <v>0</v>
      </c>
      <c r="V1603" s="393">
        <f>SUM('2. NCCF CAD'!V1603,'3. NCCF USD'!V1603,'4. NCCF EUR'!V1603,'5. NCCF GBP'!V1603,'6. NCCF Autres (inclus)'!V1603)</f>
        <v>0</v>
      </c>
      <c r="W1603" s="37">
        <f>SUM('2. NCCF CAD'!W1603,'3. NCCF USD'!W1603,'4. NCCF EUR'!W1603,'5. NCCF GBP'!W1603,'6. NCCF Autres (inclus)'!W1603)</f>
        <v>0</v>
      </c>
      <c r="Y1603"/>
    </row>
    <row r="1604" spans="1:25" outlineLevel="1" x14ac:dyDescent="0.25">
      <c r="A1604" s="212"/>
      <c r="B1604" s="465"/>
      <c r="C1604" s="272"/>
      <c r="D1604" s="272"/>
      <c r="E1604" s="273"/>
      <c r="F1604" s="274" t="s">
        <v>35</v>
      </c>
      <c r="G1604" s="394">
        <f>SUM('2. NCCF CAD'!G1604,'3. NCCF USD'!G1604,'4. NCCF EUR'!G1604,'5. NCCF GBP'!G1604,'6. NCCF Autres (inclus)'!G1604)</f>
        <v>0</v>
      </c>
      <c r="H1604" s="421">
        <f>SUM('2. NCCF CAD'!H1604,'3. NCCF USD'!H1604,'4. NCCF EUR'!H1604,'5. NCCF GBP'!H1604,'6. NCCF Autres (inclus)'!H1604)</f>
        <v>0</v>
      </c>
      <c r="I1604" s="389">
        <f>SUM('2. NCCF CAD'!I1604,'3. NCCF USD'!I1604,'4. NCCF EUR'!I1604,'5. NCCF GBP'!I1604,'6. NCCF Autres (inclus)'!I1604)</f>
        <v>0</v>
      </c>
      <c r="J1604" s="389">
        <f>SUM('2. NCCF CAD'!J1604,'3. NCCF USD'!J1604,'4. NCCF EUR'!J1604,'5. NCCF GBP'!J1604,'6. NCCF Autres (inclus)'!J1604)</f>
        <v>0</v>
      </c>
      <c r="K1604" s="436">
        <f>SUM('2. NCCF CAD'!K1604,'3. NCCF USD'!K1604,'4. NCCF EUR'!K1604,'5. NCCF GBP'!K1604,'6. NCCF Autres (inclus)'!K1604)</f>
        <v>0</v>
      </c>
      <c r="L1604" s="391">
        <f>SUM('2. NCCF CAD'!L1604,'3. NCCF USD'!L1604,'4. NCCF EUR'!L1604,'5. NCCF GBP'!L1604,'6. NCCF Autres (inclus)'!L1604)</f>
        <v>0</v>
      </c>
      <c r="M1604" s="396">
        <f>SUM('2. NCCF CAD'!M1604,'3. NCCF USD'!M1604,'4. NCCF EUR'!M1604,'5. NCCF GBP'!M1604,'6. NCCF Autres (inclus)'!M1604)</f>
        <v>0</v>
      </c>
      <c r="N1604" s="392">
        <f>SUM('2. NCCF CAD'!N1604,'3. NCCF USD'!N1604,'4. NCCF EUR'!N1604,'5. NCCF GBP'!N1604,'6. NCCF Autres (inclus)'!N1604)</f>
        <v>0</v>
      </c>
      <c r="O1604" s="392">
        <f>SUM('2. NCCF CAD'!O1604,'3. NCCF USD'!O1604,'4. NCCF EUR'!O1604,'5. NCCF GBP'!O1604,'6. NCCF Autres (inclus)'!O1604)</f>
        <v>0</v>
      </c>
      <c r="P1604" s="392">
        <f>SUM('2. NCCF CAD'!P1604,'3. NCCF USD'!P1604,'4. NCCF EUR'!P1604,'5. NCCF GBP'!P1604,'6. NCCF Autres (inclus)'!P1604)</f>
        <v>0</v>
      </c>
      <c r="Q1604" s="392">
        <f>SUM('2. NCCF CAD'!Q1604,'3. NCCF USD'!Q1604,'4. NCCF EUR'!Q1604,'5. NCCF GBP'!Q1604,'6. NCCF Autres (inclus)'!Q1604)</f>
        <v>0</v>
      </c>
      <c r="R1604" s="392">
        <f>SUM('2. NCCF CAD'!R1604,'3. NCCF USD'!R1604,'4. NCCF EUR'!R1604,'5. NCCF GBP'!R1604,'6. NCCF Autres (inclus)'!R1604)</f>
        <v>0</v>
      </c>
      <c r="S1604" s="392">
        <f>SUM('2. NCCF CAD'!S1604,'3. NCCF USD'!S1604,'4. NCCF EUR'!S1604,'5. NCCF GBP'!S1604,'6. NCCF Autres (inclus)'!S1604)</f>
        <v>0</v>
      </c>
      <c r="T1604" s="388">
        <f>SUM('2. NCCF CAD'!T1604,'3. NCCF USD'!T1604,'4. NCCF EUR'!T1604,'5. NCCF GBP'!T1604,'6. NCCF Autres (inclus)'!T1604)</f>
        <v>0</v>
      </c>
      <c r="U1604" s="392">
        <f>SUM('2. NCCF CAD'!U1604,'3. NCCF USD'!U1604,'4. NCCF EUR'!U1604,'5. NCCF GBP'!U1604,'6. NCCF Autres (inclus)'!U1604)</f>
        <v>0</v>
      </c>
      <c r="V1604" s="393">
        <f>SUM('2. NCCF CAD'!V1604,'3. NCCF USD'!V1604,'4. NCCF EUR'!V1604,'5. NCCF GBP'!V1604,'6. NCCF Autres (inclus)'!V1604)</f>
        <v>0</v>
      </c>
      <c r="W1604" s="37">
        <f>SUM('2. NCCF CAD'!W1604,'3. NCCF USD'!W1604,'4. NCCF EUR'!W1604,'5. NCCF GBP'!W1604,'6. NCCF Autres (inclus)'!W1604)</f>
        <v>0</v>
      </c>
      <c r="Y1604"/>
    </row>
    <row r="1605" spans="1:25" x14ac:dyDescent="0.25">
      <c r="A1605" s="212"/>
      <c r="B1605" s="465"/>
      <c r="C1605" s="272"/>
      <c r="D1605" s="272" t="s">
        <v>36</v>
      </c>
      <c r="E1605" s="273"/>
      <c r="F1605" s="273"/>
      <c r="G1605" s="367"/>
      <c r="H1605" s="368"/>
      <c r="I1605" s="369"/>
      <c r="J1605" s="369"/>
      <c r="K1605" s="369"/>
      <c r="L1605" s="363"/>
      <c r="M1605" s="364"/>
      <c r="N1605" s="364"/>
      <c r="O1605" s="364"/>
      <c r="P1605" s="364"/>
      <c r="Q1605" s="364"/>
      <c r="R1605" s="364"/>
      <c r="S1605" s="364"/>
      <c r="T1605" s="364"/>
      <c r="U1605" s="364"/>
      <c r="V1605" s="365"/>
      <c r="W1605" s="366"/>
      <c r="Y1605"/>
    </row>
    <row r="1606" spans="1:25" x14ac:dyDescent="0.25">
      <c r="A1606" s="212"/>
      <c r="B1606" s="465"/>
      <c r="C1606" s="272"/>
      <c r="D1606" s="272"/>
      <c r="E1606" s="275" t="s">
        <v>37</v>
      </c>
      <c r="F1606" s="273"/>
      <c r="G1606" s="367">
        <f t="shared" ref="G1606:W1606" si="341">SUBTOTAL(9,G1607:G1609)</f>
        <v>0</v>
      </c>
      <c r="H1606" s="368">
        <f t="shared" si="341"/>
        <v>0</v>
      </c>
      <c r="I1606" s="369">
        <f t="shared" si="341"/>
        <v>0</v>
      </c>
      <c r="J1606" s="369">
        <f t="shared" si="341"/>
        <v>0</v>
      </c>
      <c r="K1606" s="370">
        <f t="shared" si="341"/>
        <v>0</v>
      </c>
      <c r="L1606" s="364">
        <f t="shared" si="341"/>
        <v>0</v>
      </c>
      <c r="M1606" s="364">
        <f t="shared" si="341"/>
        <v>0</v>
      </c>
      <c r="N1606" s="364">
        <f t="shared" si="341"/>
        <v>0</v>
      </c>
      <c r="O1606" s="364">
        <f t="shared" si="341"/>
        <v>0</v>
      </c>
      <c r="P1606" s="364">
        <f t="shared" si="341"/>
        <v>0</v>
      </c>
      <c r="Q1606" s="364">
        <f t="shared" si="341"/>
        <v>0</v>
      </c>
      <c r="R1606" s="364">
        <f t="shared" si="341"/>
        <v>0</v>
      </c>
      <c r="S1606" s="364">
        <f t="shared" si="341"/>
        <v>0</v>
      </c>
      <c r="T1606" s="364">
        <f t="shared" si="341"/>
        <v>0</v>
      </c>
      <c r="U1606" s="364">
        <f t="shared" si="341"/>
        <v>0</v>
      </c>
      <c r="V1606" s="364">
        <f t="shared" si="341"/>
        <v>0</v>
      </c>
      <c r="W1606" s="366">
        <f t="shared" si="341"/>
        <v>0</v>
      </c>
      <c r="Y1606"/>
    </row>
    <row r="1607" spans="1:25" outlineLevel="1" x14ac:dyDescent="0.25">
      <c r="A1607" s="212"/>
      <c r="B1607" s="465"/>
      <c r="C1607" s="272"/>
      <c r="D1607" s="272"/>
      <c r="E1607" s="275"/>
      <c r="F1607" s="274" t="s">
        <v>38</v>
      </c>
      <c r="G1607" s="394">
        <f>SUM('2. NCCF CAD'!G1607,'3. NCCF USD'!G1607,'4. NCCF EUR'!G1607,'5. NCCF GBP'!G1607,'6. NCCF Autres (inclus)'!G1607)</f>
        <v>0</v>
      </c>
      <c r="H1607" s="421">
        <f>SUM('2. NCCF CAD'!H1607,'3. NCCF USD'!H1607,'4. NCCF EUR'!H1607,'5. NCCF GBP'!H1607,'6. NCCF Autres (inclus)'!H1607)</f>
        <v>0</v>
      </c>
      <c r="I1607" s="389">
        <f>SUM('2. NCCF CAD'!I1607,'3. NCCF USD'!I1607,'4. NCCF EUR'!I1607,'5. NCCF GBP'!I1607,'6. NCCF Autres (inclus)'!I1607)</f>
        <v>0</v>
      </c>
      <c r="J1607" s="389">
        <f>SUM('2. NCCF CAD'!J1607,'3. NCCF USD'!J1607,'4. NCCF EUR'!J1607,'5. NCCF GBP'!J1607,'6. NCCF Autres (inclus)'!J1607)</f>
        <v>0</v>
      </c>
      <c r="K1607" s="436">
        <f>SUM('2. NCCF CAD'!K1607,'3. NCCF USD'!K1607,'4. NCCF EUR'!K1607,'5. NCCF GBP'!K1607,'6. NCCF Autres (inclus)'!K1607)</f>
        <v>0</v>
      </c>
      <c r="L1607" s="391">
        <f>SUM('2. NCCF CAD'!L1607,'3. NCCF USD'!L1607,'4. NCCF EUR'!L1607,'5. NCCF GBP'!L1607,'6. NCCF Autres (inclus)'!L1607)</f>
        <v>0</v>
      </c>
      <c r="M1607" s="396">
        <f>SUM('2. NCCF CAD'!M1607,'3. NCCF USD'!M1607,'4. NCCF EUR'!M1607,'5. NCCF GBP'!M1607,'6. NCCF Autres (inclus)'!M1607)</f>
        <v>0</v>
      </c>
      <c r="N1607" s="392">
        <f>SUM('2. NCCF CAD'!N1607,'3. NCCF USD'!N1607,'4. NCCF EUR'!N1607,'5. NCCF GBP'!N1607,'6. NCCF Autres (inclus)'!N1607)</f>
        <v>0</v>
      </c>
      <c r="O1607" s="392">
        <f>SUM('2. NCCF CAD'!O1607,'3. NCCF USD'!O1607,'4. NCCF EUR'!O1607,'5. NCCF GBP'!O1607,'6. NCCF Autres (inclus)'!O1607)</f>
        <v>0</v>
      </c>
      <c r="P1607" s="392">
        <f>SUM('2. NCCF CAD'!P1607,'3. NCCF USD'!P1607,'4. NCCF EUR'!P1607,'5. NCCF GBP'!P1607,'6. NCCF Autres (inclus)'!P1607)</f>
        <v>0</v>
      </c>
      <c r="Q1607" s="392">
        <f>SUM('2. NCCF CAD'!Q1607,'3. NCCF USD'!Q1607,'4. NCCF EUR'!Q1607,'5. NCCF GBP'!Q1607,'6. NCCF Autres (inclus)'!Q1607)</f>
        <v>0</v>
      </c>
      <c r="R1607" s="392">
        <f>SUM('2. NCCF CAD'!R1607,'3. NCCF USD'!R1607,'4. NCCF EUR'!R1607,'5. NCCF GBP'!R1607,'6. NCCF Autres (inclus)'!R1607)</f>
        <v>0</v>
      </c>
      <c r="S1607" s="392">
        <f>SUM('2. NCCF CAD'!S1607,'3. NCCF USD'!S1607,'4. NCCF EUR'!S1607,'5. NCCF GBP'!S1607,'6. NCCF Autres (inclus)'!S1607)</f>
        <v>0</v>
      </c>
      <c r="T1607" s="388">
        <f>SUM('2. NCCF CAD'!T1607,'3. NCCF USD'!T1607,'4. NCCF EUR'!T1607,'5. NCCF GBP'!T1607,'6. NCCF Autres (inclus)'!T1607)</f>
        <v>0</v>
      </c>
      <c r="U1607" s="392">
        <f>SUM('2. NCCF CAD'!U1607,'3. NCCF USD'!U1607,'4. NCCF EUR'!U1607,'5. NCCF GBP'!U1607,'6. NCCF Autres (inclus)'!U1607)</f>
        <v>0</v>
      </c>
      <c r="V1607" s="393">
        <f>SUM('2. NCCF CAD'!V1607,'3. NCCF USD'!V1607,'4. NCCF EUR'!V1607,'5. NCCF GBP'!V1607,'6. NCCF Autres (inclus)'!V1607)</f>
        <v>0</v>
      </c>
      <c r="W1607" s="37">
        <f>SUM('2. NCCF CAD'!W1607,'3. NCCF USD'!W1607,'4. NCCF EUR'!W1607,'5. NCCF GBP'!W1607,'6. NCCF Autres (inclus)'!W1607)</f>
        <v>0</v>
      </c>
      <c r="Y1607"/>
    </row>
    <row r="1608" spans="1:25" outlineLevel="1" x14ac:dyDescent="0.25">
      <c r="A1608" s="212"/>
      <c r="B1608" s="465"/>
      <c r="C1608" s="272"/>
      <c r="D1608" s="272"/>
      <c r="E1608" s="273"/>
      <c r="F1608" s="274" t="s">
        <v>39</v>
      </c>
      <c r="G1608" s="394">
        <f>SUM('2. NCCF CAD'!G1608,'3. NCCF USD'!G1608,'4. NCCF EUR'!G1608,'5. NCCF GBP'!G1608,'6. NCCF Autres (inclus)'!G1608)</f>
        <v>0</v>
      </c>
      <c r="H1608" s="421">
        <f>SUM('2. NCCF CAD'!H1608,'3. NCCF USD'!H1608,'4. NCCF EUR'!H1608,'5. NCCF GBP'!H1608,'6. NCCF Autres (inclus)'!H1608)</f>
        <v>0</v>
      </c>
      <c r="I1608" s="389">
        <f>SUM('2. NCCF CAD'!I1608,'3. NCCF USD'!I1608,'4. NCCF EUR'!I1608,'5. NCCF GBP'!I1608,'6. NCCF Autres (inclus)'!I1608)</f>
        <v>0</v>
      </c>
      <c r="J1608" s="389">
        <f>SUM('2. NCCF CAD'!J1608,'3. NCCF USD'!J1608,'4. NCCF EUR'!J1608,'5. NCCF GBP'!J1608,'6. NCCF Autres (inclus)'!J1608)</f>
        <v>0</v>
      </c>
      <c r="K1608" s="436">
        <f>SUM('2. NCCF CAD'!K1608,'3. NCCF USD'!K1608,'4. NCCF EUR'!K1608,'5. NCCF GBP'!K1608,'6. NCCF Autres (inclus)'!K1608)</f>
        <v>0</v>
      </c>
      <c r="L1608" s="391">
        <f>SUM('2. NCCF CAD'!L1608,'3. NCCF USD'!L1608,'4. NCCF EUR'!L1608,'5. NCCF GBP'!L1608,'6. NCCF Autres (inclus)'!L1608)</f>
        <v>0</v>
      </c>
      <c r="M1608" s="396">
        <f>SUM('2. NCCF CAD'!M1608,'3. NCCF USD'!M1608,'4. NCCF EUR'!M1608,'5. NCCF GBP'!M1608,'6. NCCF Autres (inclus)'!M1608)</f>
        <v>0</v>
      </c>
      <c r="N1608" s="392">
        <f>SUM('2. NCCF CAD'!N1608,'3. NCCF USD'!N1608,'4. NCCF EUR'!N1608,'5. NCCF GBP'!N1608,'6. NCCF Autres (inclus)'!N1608)</f>
        <v>0</v>
      </c>
      <c r="O1608" s="392">
        <f>SUM('2. NCCF CAD'!O1608,'3. NCCF USD'!O1608,'4. NCCF EUR'!O1608,'5. NCCF GBP'!O1608,'6. NCCF Autres (inclus)'!O1608)</f>
        <v>0</v>
      </c>
      <c r="P1608" s="392">
        <f>SUM('2. NCCF CAD'!P1608,'3. NCCF USD'!P1608,'4. NCCF EUR'!P1608,'5. NCCF GBP'!P1608,'6. NCCF Autres (inclus)'!P1608)</f>
        <v>0</v>
      </c>
      <c r="Q1608" s="392">
        <f>SUM('2. NCCF CAD'!Q1608,'3. NCCF USD'!Q1608,'4. NCCF EUR'!Q1608,'5. NCCF GBP'!Q1608,'6. NCCF Autres (inclus)'!Q1608)</f>
        <v>0</v>
      </c>
      <c r="R1608" s="392">
        <f>SUM('2. NCCF CAD'!R1608,'3. NCCF USD'!R1608,'4. NCCF EUR'!R1608,'5. NCCF GBP'!R1608,'6. NCCF Autres (inclus)'!R1608)</f>
        <v>0</v>
      </c>
      <c r="S1608" s="392">
        <f>SUM('2. NCCF CAD'!S1608,'3. NCCF USD'!S1608,'4. NCCF EUR'!S1608,'5. NCCF GBP'!S1608,'6. NCCF Autres (inclus)'!S1608)</f>
        <v>0</v>
      </c>
      <c r="T1608" s="388">
        <f>SUM('2. NCCF CAD'!T1608,'3. NCCF USD'!T1608,'4. NCCF EUR'!T1608,'5. NCCF GBP'!T1608,'6. NCCF Autres (inclus)'!T1608)</f>
        <v>0</v>
      </c>
      <c r="U1608" s="392">
        <f>SUM('2. NCCF CAD'!U1608,'3. NCCF USD'!U1608,'4. NCCF EUR'!U1608,'5. NCCF GBP'!U1608,'6. NCCF Autres (inclus)'!U1608)</f>
        <v>0</v>
      </c>
      <c r="V1608" s="393">
        <f>SUM('2. NCCF CAD'!V1608,'3. NCCF USD'!V1608,'4. NCCF EUR'!V1608,'5. NCCF GBP'!V1608,'6. NCCF Autres (inclus)'!V1608)</f>
        <v>0</v>
      </c>
      <c r="W1608" s="37">
        <f>SUM('2. NCCF CAD'!W1608,'3. NCCF USD'!W1608,'4. NCCF EUR'!W1608,'5. NCCF GBP'!W1608,'6. NCCF Autres (inclus)'!W1608)</f>
        <v>0</v>
      </c>
      <c r="Y1608"/>
    </row>
    <row r="1609" spans="1:25" outlineLevel="1" x14ac:dyDescent="0.25">
      <c r="A1609" s="212"/>
      <c r="B1609" s="465"/>
      <c r="C1609" s="272"/>
      <c r="D1609" s="272"/>
      <c r="E1609" s="273"/>
      <c r="F1609" s="274" t="s">
        <v>40</v>
      </c>
      <c r="G1609" s="394">
        <f>SUM('2. NCCF CAD'!G1609,'3. NCCF USD'!G1609,'4. NCCF EUR'!G1609,'5. NCCF GBP'!G1609,'6. NCCF Autres (inclus)'!G1609)</f>
        <v>0</v>
      </c>
      <c r="H1609" s="421">
        <f>SUM('2. NCCF CAD'!H1609,'3. NCCF USD'!H1609,'4. NCCF EUR'!H1609,'5. NCCF GBP'!H1609,'6. NCCF Autres (inclus)'!H1609)</f>
        <v>0</v>
      </c>
      <c r="I1609" s="389">
        <f>SUM('2. NCCF CAD'!I1609,'3. NCCF USD'!I1609,'4. NCCF EUR'!I1609,'5. NCCF GBP'!I1609,'6. NCCF Autres (inclus)'!I1609)</f>
        <v>0</v>
      </c>
      <c r="J1609" s="389">
        <f>SUM('2. NCCF CAD'!J1609,'3. NCCF USD'!J1609,'4. NCCF EUR'!J1609,'5. NCCF GBP'!J1609,'6. NCCF Autres (inclus)'!J1609)</f>
        <v>0</v>
      </c>
      <c r="K1609" s="436">
        <f>SUM('2. NCCF CAD'!K1609,'3. NCCF USD'!K1609,'4. NCCF EUR'!K1609,'5. NCCF GBP'!K1609,'6. NCCF Autres (inclus)'!K1609)</f>
        <v>0</v>
      </c>
      <c r="L1609" s="391">
        <f>SUM('2. NCCF CAD'!L1609,'3. NCCF USD'!L1609,'4. NCCF EUR'!L1609,'5. NCCF GBP'!L1609,'6. NCCF Autres (inclus)'!L1609)</f>
        <v>0</v>
      </c>
      <c r="M1609" s="396">
        <f>SUM('2. NCCF CAD'!M1609,'3. NCCF USD'!M1609,'4. NCCF EUR'!M1609,'5. NCCF GBP'!M1609,'6. NCCF Autres (inclus)'!M1609)</f>
        <v>0</v>
      </c>
      <c r="N1609" s="392">
        <f>SUM('2. NCCF CAD'!N1609,'3. NCCF USD'!N1609,'4. NCCF EUR'!N1609,'5. NCCF GBP'!N1609,'6. NCCF Autres (inclus)'!N1609)</f>
        <v>0</v>
      </c>
      <c r="O1609" s="392">
        <f>SUM('2. NCCF CAD'!O1609,'3. NCCF USD'!O1609,'4. NCCF EUR'!O1609,'5. NCCF GBP'!O1609,'6. NCCF Autres (inclus)'!O1609)</f>
        <v>0</v>
      </c>
      <c r="P1609" s="392">
        <f>SUM('2. NCCF CAD'!P1609,'3. NCCF USD'!P1609,'4. NCCF EUR'!P1609,'5. NCCF GBP'!P1609,'6. NCCF Autres (inclus)'!P1609)</f>
        <v>0</v>
      </c>
      <c r="Q1609" s="392">
        <f>SUM('2. NCCF CAD'!Q1609,'3. NCCF USD'!Q1609,'4. NCCF EUR'!Q1609,'5. NCCF GBP'!Q1609,'6. NCCF Autres (inclus)'!Q1609)</f>
        <v>0</v>
      </c>
      <c r="R1609" s="392">
        <f>SUM('2. NCCF CAD'!R1609,'3. NCCF USD'!R1609,'4. NCCF EUR'!R1609,'5. NCCF GBP'!R1609,'6. NCCF Autres (inclus)'!R1609)</f>
        <v>0</v>
      </c>
      <c r="S1609" s="392">
        <f>SUM('2. NCCF CAD'!S1609,'3. NCCF USD'!S1609,'4. NCCF EUR'!S1609,'5. NCCF GBP'!S1609,'6. NCCF Autres (inclus)'!S1609)</f>
        <v>0</v>
      </c>
      <c r="T1609" s="388">
        <f>SUM('2. NCCF CAD'!T1609,'3. NCCF USD'!T1609,'4. NCCF EUR'!T1609,'5. NCCF GBP'!T1609,'6. NCCF Autres (inclus)'!T1609)</f>
        <v>0</v>
      </c>
      <c r="U1609" s="392">
        <f>SUM('2. NCCF CAD'!U1609,'3. NCCF USD'!U1609,'4. NCCF EUR'!U1609,'5. NCCF GBP'!U1609,'6. NCCF Autres (inclus)'!U1609)</f>
        <v>0</v>
      </c>
      <c r="V1609" s="393">
        <f>SUM('2. NCCF CAD'!V1609,'3. NCCF USD'!V1609,'4. NCCF EUR'!V1609,'5. NCCF GBP'!V1609,'6. NCCF Autres (inclus)'!V1609)</f>
        <v>0</v>
      </c>
      <c r="W1609" s="37">
        <f>SUM('2. NCCF CAD'!W1609,'3. NCCF USD'!W1609,'4. NCCF EUR'!W1609,'5. NCCF GBP'!W1609,'6. NCCF Autres (inclus)'!W1609)</f>
        <v>0</v>
      </c>
      <c r="Y1609"/>
    </row>
    <row r="1610" spans="1:25" x14ac:dyDescent="0.25">
      <c r="A1610" s="212"/>
      <c r="B1610" s="465"/>
      <c r="C1610" s="272"/>
      <c r="D1610" s="272"/>
      <c r="E1610" s="273" t="s">
        <v>41</v>
      </c>
      <c r="F1610" s="273"/>
      <c r="G1610" s="367">
        <f t="shared" ref="G1610:W1610" si="342">SUBTOTAL(9,G1611:G1613)</f>
        <v>0</v>
      </c>
      <c r="H1610" s="368">
        <f t="shared" si="342"/>
        <v>0</v>
      </c>
      <c r="I1610" s="369">
        <f t="shared" si="342"/>
        <v>0</v>
      </c>
      <c r="J1610" s="369">
        <f t="shared" si="342"/>
        <v>0</v>
      </c>
      <c r="K1610" s="370">
        <f t="shared" si="342"/>
        <v>0</v>
      </c>
      <c r="L1610" s="364">
        <f t="shared" si="342"/>
        <v>0</v>
      </c>
      <c r="M1610" s="364">
        <f t="shared" si="342"/>
        <v>0</v>
      </c>
      <c r="N1610" s="364">
        <f t="shared" si="342"/>
        <v>0</v>
      </c>
      <c r="O1610" s="364">
        <f t="shared" si="342"/>
        <v>0</v>
      </c>
      <c r="P1610" s="364">
        <f t="shared" si="342"/>
        <v>0</v>
      </c>
      <c r="Q1610" s="364">
        <f t="shared" si="342"/>
        <v>0</v>
      </c>
      <c r="R1610" s="364">
        <f t="shared" si="342"/>
        <v>0</v>
      </c>
      <c r="S1610" s="364">
        <f t="shared" si="342"/>
        <v>0</v>
      </c>
      <c r="T1610" s="364">
        <f t="shared" si="342"/>
        <v>0</v>
      </c>
      <c r="U1610" s="364">
        <f t="shared" si="342"/>
        <v>0</v>
      </c>
      <c r="V1610" s="364">
        <f t="shared" si="342"/>
        <v>0</v>
      </c>
      <c r="W1610" s="366">
        <f t="shared" si="342"/>
        <v>0</v>
      </c>
      <c r="Y1610"/>
    </row>
    <row r="1611" spans="1:25" outlineLevel="1" x14ac:dyDescent="0.25">
      <c r="A1611" s="212"/>
      <c r="B1611" s="465"/>
      <c r="C1611" s="272"/>
      <c r="D1611" s="272"/>
      <c r="E1611" s="273"/>
      <c r="F1611" s="274" t="s">
        <v>42</v>
      </c>
      <c r="G1611" s="394">
        <f>SUM('2. NCCF CAD'!G1611,'3. NCCF USD'!G1611,'4. NCCF EUR'!G1611,'5. NCCF GBP'!G1611,'6. NCCF Autres (inclus)'!G1611)</f>
        <v>0</v>
      </c>
      <c r="H1611" s="421">
        <f>SUM('2. NCCF CAD'!H1611,'3. NCCF USD'!H1611,'4. NCCF EUR'!H1611,'5. NCCF GBP'!H1611,'6. NCCF Autres (inclus)'!H1611)</f>
        <v>0</v>
      </c>
      <c r="I1611" s="389">
        <f>SUM('2. NCCF CAD'!I1611,'3. NCCF USD'!I1611,'4. NCCF EUR'!I1611,'5. NCCF GBP'!I1611,'6. NCCF Autres (inclus)'!I1611)</f>
        <v>0</v>
      </c>
      <c r="J1611" s="389">
        <f>SUM('2. NCCF CAD'!J1611,'3. NCCF USD'!J1611,'4. NCCF EUR'!J1611,'5. NCCF GBP'!J1611,'6. NCCF Autres (inclus)'!J1611)</f>
        <v>0</v>
      </c>
      <c r="K1611" s="436">
        <f>SUM('2. NCCF CAD'!K1611,'3. NCCF USD'!K1611,'4. NCCF EUR'!K1611,'5. NCCF GBP'!K1611,'6. NCCF Autres (inclus)'!K1611)</f>
        <v>0</v>
      </c>
      <c r="L1611" s="391">
        <f>SUM('2. NCCF CAD'!L1611,'3. NCCF USD'!L1611,'4. NCCF EUR'!L1611,'5. NCCF GBP'!L1611,'6. NCCF Autres (inclus)'!L1611)</f>
        <v>0</v>
      </c>
      <c r="M1611" s="396">
        <f>SUM('2. NCCF CAD'!M1611,'3. NCCF USD'!M1611,'4. NCCF EUR'!M1611,'5. NCCF GBP'!M1611,'6. NCCF Autres (inclus)'!M1611)</f>
        <v>0</v>
      </c>
      <c r="N1611" s="392">
        <f>SUM('2. NCCF CAD'!N1611,'3. NCCF USD'!N1611,'4. NCCF EUR'!N1611,'5. NCCF GBP'!N1611,'6. NCCF Autres (inclus)'!N1611)</f>
        <v>0</v>
      </c>
      <c r="O1611" s="392">
        <f>SUM('2. NCCF CAD'!O1611,'3. NCCF USD'!O1611,'4. NCCF EUR'!O1611,'5. NCCF GBP'!O1611,'6. NCCF Autres (inclus)'!O1611)</f>
        <v>0</v>
      </c>
      <c r="P1611" s="392">
        <f>SUM('2. NCCF CAD'!P1611,'3. NCCF USD'!P1611,'4. NCCF EUR'!P1611,'5. NCCF GBP'!P1611,'6. NCCF Autres (inclus)'!P1611)</f>
        <v>0</v>
      </c>
      <c r="Q1611" s="392">
        <f>SUM('2. NCCF CAD'!Q1611,'3. NCCF USD'!Q1611,'4. NCCF EUR'!Q1611,'5. NCCF GBP'!Q1611,'6. NCCF Autres (inclus)'!Q1611)</f>
        <v>0</v>
      </c>
      <c r="R1611" s="392">
        <f>SUM('2. NCCF CAD'!R1611,'3. NCCF USD'!R1611,'4. NCCF EUR'!R1611,'5. NCCF GBP'!R1611,'6. NCCF Autres (inclus)'!R1611)</f>
        <v>0</v>
      </c>
      <c r="S1611" s="392">
        <f>SUM('2. NCCF CAD'!S1611,'3. NCCF USD'!S1611,'4. NCCF EUR'!S1611,'5. NCCF GBP'!S1611,'6. NCCF Autres (inclus)'!S1611)</f>
        <v>0</v>
      </c>
      <c r="T1611" s="388">
        <f>SUM('2. NCCF CAD'!T1611,'3. NCCF USD'!T1611,'4. NCCF EUR'!T1611,'5. NCCF GBP'!T1611,'6. NCCF Autres (inclus)'!T1611)</f>
        <v>0</v>
      </c>
      <c r="U1611" s="392">
        <f>SUM('2. NCCF CAD'!U1611,'3. NCCF USD'!U1611,'4. NCCF EUR'!U1611,'5. NCCF GBP'!U1611,'6. NCCF Autres (inclus)'!U1611)</f>
        <v>0</v>
      </c>
      <c r="V1611" s="393">
        <f>SUM('2. NCCF CAD'!V1611,'3. NCCF USD'!V1611,'4. NCCF EUR'!V1611,'5. NCCF GBP'!V1611,'6. NCCF Autres (inclus)'!V1611)</f>
        <v>0</v>
      </c>
      <c r="W1611" s="37">
        <f>SUM('2. NCCF CAD'!W1611,'3. NCCF USD'!W1611,'4. NCCF EUR'!W1611,'5. NCCF GBP'!W1611,'6. NCCF Autres (inclus)'!W1611)</f>
        <v>0</v>
      </c>
      <c r="Y1611"/>
    </row>
    <row r="1612" spans="1:25" outlineLevel="1" x14ac:dyDescent="0.25">
      <c r="A1612" s="212"/>
      <c r="B1612" s="465"/>
      <c r="C1612" s="272"/>
      <c r="D1612" s="272"/>
      <c r="E1612" s="273"/>
      <c r="F1612" s="274" t="s">
        <v>43</v>
      </c>
      <c r="G1612" s="394">
        <f>SUM('2. NCCF CAD'!G1612,'3. NCCF USD'!G1612,'4. NCCF EUR'!G1612,'5. NCCF GBP'!G1612,'6. NCCF Autres (inclus)'!G1612)</f>
        <v>0</v>
      </c>
      <c r="H1612" s="421">
        <f>SUM('2. NCCF CAD'!H1612,'3. NCCF USD'!H1612,'4. NCCF EUR'!H1612,'5. NCCF GBP'!H1612,'6. NCCF Autres (inclus)'!H1612)</f>
        <v>0</v>
      </c>
      <c r="I1612" s="389">
        <f>SUM('2. NCCF CAD'!I1612,'3. NCCF USD'!I1612,'4. NCCF EUR'!I1612,'5. NCCF GBP'!I1612,'6. NCCF Autres (inclus)'!I1612)</f>
        <v>0</v>
      </c>
      <c r="J1612" s="389">
        <f>SUM('2. NCCF CAD'!J1612,'3. NCCF USD'!J1612,'4. NCCF EUR'!J1612,'5. NCCF GBP'!J1612,'6. NCCF Autres (inclus)'!J1612)</f>
        <v>0</v>
      </c>
      <c r="K1612" s="436">
        <f>SUM('2. NCCF CAD'!K1612,'3. NCCF USD'!K1612,'4. NCCF EUR'!K1612,'5. NCCF GBP'!K1612,'6. NCCF Autres (inclus)'!K1612)</f>
        <v>0</v>
      </c>
      <c r="L1612" s="391">
        <f>SUM('2. NCCF CAD'!L1612,'3. NCCF USD'!L1612,'4. NCCF EUR'!L1612,'5. NCCF GBP'!L1612,'6. NCCF Autres (inclus)'!L1612)</f>
        <v>0</v>
      </c>
      <c r="M1612" s="396">
        <f>SUM('2. NCCF CAD'!M1612,'3. NCCF USD'!M1612,'4. NCCF EUR'!M1612,'5. NCCF GBP'!M1612,'6. NCCF Autres (inclus)'!M1612)</f>
        <v>0</v>
      </c>
      <c r="N1612" s="392">
        <f>SUM('2. NCCF CAD'!N1612,'3. NCCF USD'!N1612,'4. NCCF EUR'!N1612,'5. NCCF GBP'!N1612,'6. NCCF Autres (inclus)'!N1612)</f>
        <v>0</v>
      </c>
      <c r="O1612" s="392">
        <f>SUM('2. NCCF CAD'!O1612,'3. NCCF USD'!O1612,'4. NCCF EUR'!O1612,'5. NCCF GBP'!O1612,'6. NCCF Autres (inclus)'!O1612)</f>
        <v>0</v>
      </c>
      <c r="P1612" s="392">
        <f>SUM('2. NCCF CAD'!P1612,'3. NCCF USD'!P1612,'4. NCCF EUR'!P1612,'5. NCCF GBP'!P1612,'6. NCCF Autres (inclus)'!P1612)</f>
        <v>0</v>
      </c>
      <c r="Q1612" s="392">
        <f>SUM('2. NCCF CAD'!Q1612,'3. NCCF USD'!Q1612,'4. NCCF EUR'!Q1612,'5. NCCF GBP'!Q1612,'6. NCCF Autres (inclus)'!Q1612)</f>
        <v>0</v>
      </c>
      <c r="R1612" s="392">
        <f>SUM('2. NCCF CAD'!R1612,'3. NCCF USD'!R1612,'4. NCCF EUR'!R1612,'5. NCCF GBP'!R1612,'6. NCCF Autres (inclus)'!R1612)</f>
        <v>0</v>
      </c>
      <c r="S1612" s="392">
        <f>SUM('2. NCCF CAD'!S1612,'3. NCCF USD'!S1612,'4. NCCF EUR'!S1612,'5. NCCF GBP'!S1612,'6. NCCF Autres (inclus)'!S1612)</f>
        <v>0</v>
      </c>
      <c r="T1612" s="388">
        <f>SUM('2. NCCF CAD'!T1612,'3. NCCF USD'!T1612,'4. NCCF EUR'!T1612,'5. NCCF GBP'!T1612,'6. NCCF Autres (inclus)'!T1612)</f>
        <v>0</v>
      </c>
      <c r="U1612" s="392">
        <f>SUM('2. NCCF CAD'!U1612,'3. NCCF USD'!U1612,'4. NCCF EUR'!U1612,'5. NCCF GBP'!U1612,'6. NCCF Autres (inclus)'!U1612)</f>
        <v>0</v>
      </c>
      <c r="V1612" s="393">
        <f>SUM('2. NCCF CAD'!V1612,'3. NCCF USD'!V1612,'4. NCCF EUR'!V1612,'5. NCCF GBP'!V1612,'6. NCCF Autres (inclus)'!V1612)</f>
        <v>0</v>
      </c>
      <c r="W1612" s="37">
        <f>SUM('2. NCCF CAD'!W1612,'3. NCCF USD'!W1612,'4. NCCF EUR'!W1612,'5. NCCF GBP'!W1612,'6. NCCF Autres (inclus)'!W1612)</f>
        <v>0</v>
      </c>
      <c r="Y1612"/>
    </row>
    <row r="1613" spans="1:25" outlineLevel="1" x14ac:dyDescent="0.25">
      <c r="A1613" s="212"/>
      <c r="B1613" s="465"/>
      <c r="C1613" s="272"/>
      <c r="D1613" s="272"/>
      <c r="E1613" s="273"/>
      <c r="F1613" s="274" t="s">
        <v>44</v>
      </c>
      <c r="G1613" s="394">
        <f>SUM('2. NCCF CAD'!G1613,'3. NCCF USD'!G1613,'4. NCCF EUR'!G1613,'5. NCCF GBP'!G1613,'6. NCCF Autres (inclus)'!G1613)</f>
        <v>0</v>
      </c>
      <c r="H1613" s="421">
        <f>SUM('2. NCCF CAD'!H1613,'3. NCCF USD'!H1613,'4. NCCF EUR'!H1613,'5. NCCF GBP'!H1613,'6. NCCF Autres (inclus)'!H1613)</f>
        <v>0</v>
      </c>
      <c r="I1613" s="389">
        <f>SUM('2. NCCF CAD'!I1613,'3. NCCF USD'!I1613,'4. NCCF EUR'!I1613,'5. NCCF GBP'!I1613,'6. NCCF Autres (inclus)'!I1613)</f>
        <v>0</v>
      </c>
      <c r="J1613" s="389">
        <f>SUM('2. NCCF CAD'!J1613,'3. NCCF USD'!J1613,'4. NCCF EUR'!J1613,'5. NCCF GBP'!J1613,'6. NCCF Autres (inclus)'!J1613)</f>
        <v>0</v>
      </c>
      <c r="K1613" s="436">
        <f>SUM('2. NCCF CAD'!K1613,'3. NCCF USD'!K1613,'4. NCCF EUR'!K1613,'5. NCCF GBP'!K1613,'6. NCCF Autres (inclus)'!K1613)</f>
        <v>0</v>
      </c>
      <c r="L1613" s="391">
        <f>SUM('2. NCCF CAD'!L1613,'3. NCCF USD'!L1613,'4. NCCF EUR'!L1613,'5. NCCF GBP'!L1613,'6. NCCF Autres (inclus)'!L1613)</f>
        <v>0</v>
      </c>
      <c r="M1613" s="396">
        <f>SUM('2. NCCF CAD'!M1613,'3. NCCF USD'!M1613,'4. NCCF EUR'!M1613,'5. NCCF GBP'!M1613,'6. NCCF Autres (inclus)'!M1613)</f>
        <v>0</v>
      </c>
      <c r="N1613" s="392">
        <f>SUM('2. NCCF CAD'!N1613,'3. NCCF USD'!N1613,'4. NCCF EUR'!N1613,'5. NCCF GBP'!N1613,'6. NCCF Autres (inclus)'!N1613)</f>
        <v>0</v>
      </c>
      <c r="O1613" s="392">
        <f>SUM('2. NCCF CAD'!O1613,'3. NCCF USD'!O1613,'4. NCCF EUR'!O1613,'5. NCCF GBP'!O1613,'6. NCCF Autres (inclus)'!O1613)</f>
        <v>0</v>
      </c>
      <c r="P1613" s="392">
        <f>SUM('2. NCCF CAD'!P1613,'3. NCCF USD'!P1613,'4. NCCF EUR'!P1613,'5. NCCF GBP'!P1613,'6. NCCF Autres (inclus)'!P1613)</f>
        <v>0</v>
      </c>
      <c r="Q1613" s="392">
        <f>SUM('2. NCCF CAD'!Q1613,'3. NCCF USD'!Q1613,'4. NCCF EUR'!Q1613,'5. NCCF GBP'!Q1613,'6. NCCF Autres (inclus)'!Q1613)</f>
        <v>0</v>
      </c>
      <c r="R1613" s="392">
        <f>SUM('2. NCCF CAD'!R1613,'3. NCCF USD'!R1613,'4. NCCF EUR'!R1613,'5. NCCF GBP'!R1613,'6. NCCF Autres (inclus)'!R1613)</f>
        <v>0</v>
      </c>
      <c r="S1613" s="392">
        <f>SUM('2. NCCF CAD'!S1613,'3. NCCF USD'!S1613,'4. NCCF EUR'!S1613,'5. NCCF GBP'!S1613,'6. NCCF Autres (inclus)'!S1613)</f>
        <v>0</v>
      </c>
      <c r="T1613" s="388">
        <f>SUM('2. NCCF CAD'!T1613,'3. NCCF USD'!T1613,'4. NCCF EUR'!T1613,'5. NCCF GBP'!T1613,'6. NCCF Autres (inclus)'!T1613)</f>
        <v>0</v>
      </c>
      <c r="U1613" s="392">
        <f>SUM('2. NCCF CAD'!U1613,'3. NCCF USD'!U1613,'4. NCCF EUR'!U1613,'5. NCCF GBP'!U1613,'6. NCCF Autres (inclus)'!U1613)</f>
        <v>0</v>
      </c>
      <c r="V1613" s="393">
        <f>SUM('2. NCCF CAD'!V1613,'3. NCCF USD'!V1613,'4. NCCF EUR'!V1613,'5. NCCF GBP'!V1613,'6. NCCF Autres (inclus)'!V1613)</f>
        <v>0</v>
      </c>
      <c r="W1613" s="37">
        <f>SUM('2. NCCF CAD'!W1613,'3. NCCF USD'!W1613,'4. NCCF EUR'!W1613,'5. NCCF GBP'!W1613,'6. NCCF Autres (inclus)'!W1613)</f>
        <v>0</v>
      </c>
      <c r="Y1613"/>
    </row>
    <row r="1614" spans="1:25" x14ac:dyDescent="0.25">
      <c r="A1614" s="212"/>
      <c r="B1614" s="465"/>
      <c r="C1614" s="272"/>
      <c r="D1614" s="272"/>
      <c r="E1614" s="273" t="s">
        <v>45</v>
      </c>
      <c r="F1614" s="273"/>
      <c r="G1614" s="367">
        <f t="shared" ref="G1614:W1614" si="343">SUBTOTAL(9,G1615:G1617)</f>
        <v>0</v>
      </c>
      <c r="H1614" s="368">
        <f t="shared" si="343"/>
        <v>0</v>
      </c>
      <c r="I1614" s="369">
        <f t="shared" si="343"/>
        <v>0</v>
      </c>
      <c r="J1614" s="369">
        <f t="shared" si="343"/>
        <v>0</v>
      </c>
      <c r="K1614" s="370">
        <f t="shared" si="343"/>
        <v>0</v>
      </c>
      <c r="L1614" s="364">
        <f t="shared" si="343"/>
        <v>0</v>
      </c>
      <c r="M1614" s="364">
        <f t="shared" si="343"/>
        <v>0</v>
      </c>
      <c r="N1614" s="364">
        <f t="shared" si="343"/>
        <v>0</v>
      </c>
      <c r="O1614" s="364">
        <f t="shared" si="343"/>
        <v>0</v>
      </c>
      <c r="P1614" s="364">
        <f t="shared" si="343"/>
        <v>0</v>
      </c>
      <c r="Q1614" s="364">
        <f t="shared" si="343"/>
        <v>0</v>
      </c>
      <c r="R1614" s="364">
        <f t="shared" si="343"/>
        <v>0</v>
      </c>
      <c r="S1614" s="364">
        <f t="shared" si="343"/>
        <v>0</v>
      </c>
      <c r="T1614" s="364">
        <f t="shared" si="343"/>
        <v>0</v>
      </c>
      <c r="U1614" s="364">
        <f t="shared" si="343"/>
        <v>0</v>
      </c>
      <c r="V1614" s="364">
        <f t="shared" si="343"/>
        <v>0</v>
      </c>
      <c r="W1614" s="366">
        <f t="shared" si="343"/>
        <v>0</v>
      </c>
      <c r="Y1614"/>
    </row>
    <row r="1615" spans="1:25" outlineLevel="1" x14ac:dyDescent="0.25">
      <c r="A1615" s="212"/>
      <c r="B1615" s="465"/>
      <c r="C1615" s="272"/>
      <c r="D1615" s="272"/>
      <c r="E1615" s="273"/>
      <c r="F1615" s="274" t="s">
        <v>46</v>
      </c>
      <c r="G1615" s="394">
        <f>SUM('2. NCCF CAD'!G1615,'3. NCCF USD'!G1615,'4. NCCF EUR'!G1615,'5. NCCF GBP'!G1615,'6. NCCF Autres (inclus)'!G1615)</f>
        <v>0</v>
      </c>
      <c r="H1615" s="421">
        <f>SUM('2. NCCF CAD'!H1615,'3. NCCF USD'!H1615,'4. NCCF EUR'!H1615,'5. NCCF GBP'!H1615,'6. NCCF Autres (inclus)'!H1615)</f>
        <v>0</v>
      </c>
      <c r="I1615" s="389">
        <f>SUM('2. NCCF CAD'!I1615,'3. NCCF USD'!I1615,'4. NCCF EUR'!I1615,'5. NCCF GBP'!I1615,'6. NCCF Autres (inclus)'!I1615)</f>
        <v>0</v>
      </c>
      <c r="J1615" s="389">
        <f>SUM('2. NCCF CAD'!J1615,'3. NCCF USD'!J1615,'4. NCCF EUR'!J1615,'5. NCCF GBP'!J1615,'6. NCCF Autres (inclus)'!J1615)</f>
        <v>0</v>
      </c>
      <c r="K1615" s="436">
        <f>SUM('2. NCCF CAD'!K1615,'3. NCCF USD'!K1615,'4. NCCF EUR'!K1615,'5. NCCF GBP'!K1615,'6. NCCF Autres (inclus)'!K1615)</f>
        <v>0</v>
      </c>
      <c r="L1615" s="391">
        <f>SUM('2. NCCF CAD'!L1615,'3. NCCF USD'!L1615,'4. NCCF EUR'!L1615,'5. NCCF GBP'!L1615,'6. NCCF Autres (inclus)'!L1615)</f>
        <v>0</v>
      </c>
      <c r="M1615" s="396">
        <f>SUM('2. NCCF CAD'!M1615,'3. NCCF USD'!M1615,'4. NCCF EUR'!M1615,'5. NCCF GBP'!M1615,'6. NCCF Autres (inclus)'!M1615)</f>
        <v>0</v>
      </c>
      <c r="N1615" s="392">
        <f>SUM('2. NCCF CAD'!N1615,'3. NCCF USD'!N1615,'4. NCCF EUR'!N1615,'5. NCCF GBP'!N1615,'6. NCCF Autres (inclus)'!N1615)</f>
        <v>0</v>
      </c>
      <c r="O1615" s="392">
        <f>SUM('2. NCCF CAD'!O1615,'3. NCCF USD'!O1615,'4. NCCF EUR'!O1615,'5. NCCF GBP'!O1615,'6. NCCF Autres (inclus)'!O1615)</f>
        <v>0</v>
      </c>
      <c r="P1615" s="392">
        <f>SUM('2. NCCF CAD'!P1615,'3. NCCF USD'!P1615,'4. NCCF EUR'!P1615,'5. NCCF GBP'!P1615,'6. NCCF Autres (inclus)'!P1615)</f>
        <v>0</v>
      </c>
      <c r="Q1615" s="392">
        <f>SUM('2. NCCF CAD'!Q1615,'3. NCCF USD'!Q1615,'4. NCCF EUR'!Q1615,'5. NCCF GBP'!Q1615,'6. NCCF Autres (inclus)'!Q1615)</f>
        <v>0</v>
      </c>
      <c r="R1615" s="392">
        <f>SUM('2. NCCF CAD'!R1615,'3. NCCF USD'!R1615,'4. NCCF EUR'!R1615,'5. NCCF GBP'!R1615,'6. NCCF Autres (inclus)'!R1615)</f>
        <v>0</v>
      </c>
      <c r="S1615" s="392">
        <f>SUM('2. NCCF CAD'!S1615,'3. NCCF USD'!S1615,'4. NCCF EUR'!S1615,'5. NCCF GBP'!S1615,'6. NCCF Autres (inclus)'!S1615)</f>
        <v>0</v>
      </c>
      <c r="T1615" s="388">
        <f>SUM('2. NCCF CAD'!T1615,'3. NCCF USD'!T1615,'4. NCCF EUR'!T1615,'5. NCCF GBP'!T1615,'6. NCCF Autres (inclus)'!T1615)</f>
        <v>0</v>
      </c>
      <c r="U1615" s="392">
        <f>SUM('2. NCCF CAD'!U1615,'3. NCCF USD'!U1615,'4. NCCF EUR'!U1615,'5. NCCF GBP'!U1615,'6. NCCF Autres (inclus)'!U1615)</f>
        <v>0</v>
      </c>
      <c r="V1615" s="393">
        <f>SUM('2. NCCF CAD'!V1615,'3. NCCF USD'!V1615,'4. NCCF EUR'!V1615,'5. NCCF GBP'!V1615,'6. NCCF Autres (inclus)'!V1615)</f>
        <v>0</v>
      </c>
      <c r="W1615" s="37">
        <f>SUM('2. NCCF CAD'!W1615,'3. NCCF USD'!W1615,'4. NCCF EUR'!W1615,'5. NCCF GBP'!W1615,'6. NCCF Autres (inclus)'!W1615)</f>
        <v>0</v>
      </c>
      <c r="Y1615"/>
    </row>
    <row r="1616" spans="1:25" outlineLevel="1" x14ac:dyDescent="0.25">
      <c r="A1616" s="212"/>
      <c r="B1616" s="465"/>
      <c r="C1616" s="272"/>
      <c r="D1616" s="272"/>
      <c r="E1616" s="273"/>
      <c r="F1616" s="274" t="s">
        <v>47</v>
      </c>
      <c r="G1616" s="394">
        <f>SUM('2. NCCF CAD'!G1616,'3. NCCF USD'!G1616,'4. NCCF EUR'!G1616,'5. NCCF GBP'!G1616,'6. NCCF Autres (inclus)'!G1616)</f>
        <v>0</v>
      </c>
      <c r="H1616" s="421">
        <f>SUM('2. NCCF CAD'!H1616,'3. NCCF USD'!H1616,'4. NCCF EUR'!H1616,'5. NCCF GBP'!H1616,'6. NCCF Autres (inclus)'!H1616)</f>
        <v>0</v>
      </c>
      <c r="I1616" s="389">
        <f>SUM('2. NCCF CAD'!I1616,'3. NCCF USD'!I1616,'4. NCCF EUR'!I1616,'5. NCCF GBP'!I1616,'6. NCCF Autres (inclus)'!I1616)</f>
        <v>0</v>
      </c>
      <c r="J1616" s="389">
        <f>SUM('2. NCCF CAD'!J1616,'3. NCCF USD'!J1616,'4. NCCF EUR'!J1616,'5. NCCF GBP'!J1616,'6. NCCF Autres (inclus)'!J1616)</f>
        <v>0</v>
      </c>
      <c r="K1616" s="436">
        <f>SUM('2. NCCF CAD'!K1616,'3. NCCF USD'!K1616,'4. NCCF EUR'!K1616,'5. NCCF GBP'!K1616,'6. NCCF Autres (inclus)'!K1616)</f>
        <v>0</v>
      </c>
      <c r="L1616" s="391">
        <f>SUM('2. NCCF CAD'!L1616,'3. NCCF USD'!L1616,'4. NCCF EUR'!L1616,'5. NCCF GBP'!L1616,'6. NCCF Autres (inclus)'!L1616)</f>
        <v>0</v>
      </c>
      <c r="M1616" s="396">
        <f>SUM('2. NCCF CAD'!M1616,'3. NCCF USD'!M1616,'4. NCCF EUR'!M1616,'5. NCCF GBP'!M1616,'6. NCCF Autres (inclus)'!M1616)</f>
        <v>0</v>
      </c>
      <c r="N1616" s="392">
        <f>SUM('2. NCCF CAD'!N1616,'3. NCCF USD'!N1616,'4. NCCF EUR'!N1616,'5. NCCF GBP'!N1616,'6. NCCF Autres (inclus)'!N1616)</f>
        <v>0</v>
      </c>
      <c r="O1616" s="392">
        <f>SUM('2. NCCF CAD'!O1616,'3. NCCF USD'!O1616,'4. NCCF EUR'!O1616,'5. NCCF GBP'!O1616,'6. NCCF Autres (inclus)'!O1616)</f>
        <v>0</v>
      </c>
      <c r="P1616" s="392">
        <f>SUM('2. NCCF CAD'!P1616,'3. NCCF USD'!P1616,'4. NCCF EUR'!P1616,'5. NCCF GBP'!P1616,'6. NCCF Autres (inclus)'!P1616)</f>
        <v>0</v>
      </c>
      <c r="Q1616" s="392">
        <f>SUM('2. NCCF CAD'!Q1616,'3. NCCF USD'!Q1616,'4. NCCF EUR'!Q1616,'5. NCCF GBP'!Q1616,'6. NCCF Autres (inclus)'!Q1616)</f>
        <v>0</v>
      </c>
      <c r="R1616" s="392">
        <f>SUM('2. NCCF CAD'!R1616,'3. NCCF USD'!R1616,'4. NCCF EUR'!R1616,'5. NCCF GBP'!R1616,'6. NCCF Autres (inclus)'!R1616)</f>
        <v>0</v>
      </c>
      <c r="S1616" s="392">
        <f>SUM('2. NCCF CAD'!S1616,'3. NCCF USD'!S1616,'4. NCCF EUR'!S1616,'5. NCCF GBP'!S1616,'6. NCCF Autres (inclus)'!S1616)</f>
        <v>0</v>
      </c>
      <c r="T1616" s="388">
        <f>SUM('2. NCCF CAD'!T1616,'3. NCCF USD'!T1616,'4. NCCF EUR'!T1616,'5. NCCF GBP'!T1616,'6. NCCF Autres (inclus)'!T1616)</f>
        <v>0</v>
      </c>
      <c r="U1616" s="392">
        <f>SUM('2. NCCF CAD'!U1616,'3. NCCF USD'!U1616,'4. NCCF EUR'!U1616,'5. NCCF GBP'!U1616,'6. NCCF Autres (inclus)'!U1616)</f>
        <v>0</v>
      </c>
      <c r="V1616" s="393">
        <f>SUM('2. NCCF CAD'!V1616,'3. NCCF USD'!V1616,'4. NCCF EUR'!V1616,'5. NCCF GBP'!V1616,'6. NCCF Autres (inclus)'!V1616)</f>
        <v>0</v>
      </c>
      <c r="W1616" s="37">
        <f>SUM('2. NCCF CAD'!W1616,'3. NCCF USD'!W1616,'4. NCCF EUR'!W1616,'5. NCCF GBP'!W1616,'6. NCCF Autres (inclus)'!W1616)</f>
        <v>0</v>
      </c>
      <c r="Y1616"/>
    </row>
    <row r="1617" spans="1:25" outlineLevel="1" x14ac:dyDescent="0.25">
      <c r="A1617" s="212"/>
      <c r="B1617" s="465"/>
      <c r="C1617" s="272"/>
      <c r="D1617" s="272"/>
      <c r="E1617" s="273"/>
      <c r="F1617" s="274" t="s">
        <v>48</v>
      </c>
      <c r="G1617" s="394">
        <f>SUM('2. NCCF CAD'!G1617,'3. NCCF USD'!G1617,'4. NCCF EUR'!G1617,'5. NCCF GBP'!G1617,'6. NCCF Autres (inclus)'!G1617)</f>
        <v>0</v>
      </c>
      <c r="H1617" s="421">
        <f>SUM('2. NCCF CAD'!H1617,'3. NCCF USD'!H1617,'4. NCCF EUR'!H1617,'5. NCCF GBP'!H1617,'6. NCCF Autres (inclus)'!H1617)</f>
        <v>0</v>
      </c>
      <c r="I1617" s="389">
        <f>SUM('2. NCCF CAD'!I1617,'3. NCCF USD'!I1617,'4. NCCF EUR'!I1617,'5. NCCF GBP'!I1617,'6. NCCF Autres (inclus)'!I1617)</f>
        <v>0</v>
      </c>
      <c r="J1617" s="389">
        <f>SUM('2. NCCF CAD'!J1617,'3. NCCF USD'!J1617,'4. NCCF EUR'!J1617,'5. NCCF GBP'!J1617,'6. NCCF Autres (inclus)'!J1617)</f>
        <v>0</v>
      </c>
      <c r="K1617" s="436">
        <f>SUM('2. NCCF CAD'!K1617,'3. NCCF USD'!K1617,'4. NCCF EUR'!K1617,'5. NCCF GBP'!K1617,'6. NCCF Autres (inclus)'!K1617)</f>
        <v>0</v>
      </c>
      <c r="L1617" s="391">
        <f>SUM('2. NCCF CAD'!L1617,'3. NCCF USD'!L1617,'4. NCCF EUR'!L1617,'5. NCCF GBP'!L1617,'6. NCCF Autres (inclus)'!L1617)</f>
        <v>0</v>
      </c>
      <c r="M1617" s="396">
        <f>SUM('2. NCCF CAD'!M1617,'3. NCCF USD'!M1617,'4. NCCF EUR'!M1617,'5. NCCF GBP'!M1617,'6. NCCF Autres (inclus)'!M1617)</f>
        <v>0</v>
      </c>
      <c r="N1617" s="392">
        <f>SUM('2. NCCF CAD'!N1617,'3. NCCF USD'!N1617,'4. NCCF EUR'!N1617,'5. NCCF GBP'!N1617,'6. NCCF Autres (inclus)'!N1617)</f>
        <v>0</v>
      </c>
      <c r="O1617" s="392">
        <f>SUM('2. NCCF CAD'!O1617,'3. NCCF USD'!O1617,'4. NCCF EUR'!O1617,'5. NCCF GBP'!O1617,'6. NCCF Autres (inclus)'!O1617)</f>
        <v>0</v>
      </c>
      <c r="P1617" s="392">
        <f>SUM('2. NCCF CAD'!P1617,'3. NCCF USD'!P1617,'4. NCCF EUR'!P1617,'5. NCCF GBP'!P1617,'6. NCCF Autres (inclus)'!P1617)</f>
        <v>0</v>
      </c>
      <c r="Q1617" s="392">
        <f>SUM('2. NCCF CAD'!Q1617,'3. NCCF USD'!Q1617,'4. NCCF EUR'!Q1617,'5. NCCF GBP'!Q1617,'6. NCCF Autres (inclus)'!Q1617)</f>
        <v>0</v>
      </c>
      <c r="R1617" s="392">
        <f>SUM('2. NCCF CAD'!R1617,'3. NCCF USD'!R1617,'4. NCCF EUR'!R1617,'5. NCCF GBP'!R1617,'6. NCCF Autres (inclus)'!R1617)</f>
        <v>0</v>
      </c>
      <c r="S1617" s="392">
        <f>SUM('2. NCCF CAD'!S1617,'3. NCCF USD'!S1617,'4. NCCF EUR'!S1617,'5. NCCF GBP'!S1617,'6. NCCF Autres (inclus)'!S1617)</f>
        <v>0</v>
      </c>
      <c r="T1617" s="388">
        <f>SUM('2. NCCF CAD'!T1617,'3. NCCF USD'!T1617,'4. NCCF EUR'!T1617,'5. NCCF GBP'!T1617,'6. NCCF Autres (inclus)'!T1617)</f>
        <v>0</v>
      </c>
      <c r="U1617" s="392">
        <f>SUM('2. NCCF CAD'!U1617,'3. NCCF USD'!U1617,'4. NCCF EUR'!U1617,'5. NCCF GBP'!U1617,'6. NCCF Autres (inclus)'!U1617)</f>
        <v>0</v>
      </c>
      <c r="V1617" s="393">
        <f>SUM('2. NCCF CAD'!V1617,'3. NCCF USD'!V1617,'4. NCCF EUR'!V1617,'5. NCCF GBP'!V1617,'6. NCCF Autres (inclus)'!V1617)</f>
        <v>0</v>
      </c>
      <c r="W1617" s="37">
        <f>SUM('2. NCCF CAD'!W1617,'3. NCCF USD'!W1617,'4. NCCF EUR'!W1617,'5. NCCF GBP'!W1617,'6. NCCF Autres (inclus)'!W1617)</f>
        <v>0</v>
      </c>
      <c r="Y1617"/>
    </row>
    <row r="1618" spans="1:25" x14ac:dyDescent="0.25">
      <c r="A1618" s="212"/>
      <c r="B1618" s="465"/>
      <c r="C1618" s="272"/>
      <c r="D1618" s="272" t="s">
        <v>49</v>
      </c>
      <c r="E1618" s="273"/>
      <c r="F1618" s="273"/>
      <c r="G1618" s="367"/>
      <c r="H1618" s="368"/>
      <c r="I1618" s="369"/>
      <c r="J1618" s="369"/>
      <c r="K1618" s="369"/>
      <c r="L1618" s="363"/>
      <c r="M1618" s="364"/>
      <c r="N1618" s="364"/>
      <c r="O1618" s="364"/>
      <c r="P1618" s="364"/>
      <c r="Q1618" s="364"/>
      <c r="R1618" s="364"/>
      <c r="S1618" s="364"/>
      <c r="T1618" s="364"/>
      <c r="U1618" s="364"/>
      <c r="V1618" s="365"/>
      <c r="W1618" s="366"/>
      <c r="Y1618"/>
    </row>
    <row r="1619" spans="1:25" x14ac:dyDescent="0.25">
      <c r="A1619" s="212"/>
      <c r="B1619" s="465"/>
      <c r="C1619" s="272"/>
      <c r="D1619" s="272"/>
      <c r="E1619" s="273" t="s">
        <v>50</v>
      </c>
      <c r="F1619" s="273"/>
      <c r="G1619" s="367">
        <f t="shared" ref="G1619:W1619" si="344">SUBTOTAL(9,G1620:G1621)</f>
        <v>0</v>
      </c>
      <c r="H1619" s="368">
        <f t="shared" si="344"/>
        <v>0</v>
      </c>
      <c r="I1619" s="369">
        <f t="shared" si="344"/>
        <v>0</v>
      </c>
      <c r="J1619" s="369">
        <f t="shared" si="344"/>
        <v>0</v>
      </c>
      <c r="K1619" s="370">
        <f t="shared" si="344"/>
        <v>0</v>
      </c>
      <c r="L1619" s="364">
        <f t="shared" si="344"/>
        <v>0</v>
      </c>
      <c r="M1619" s="364">
        <f t="shared" si="344"/>
        <v>0</v>
      </c>
      <c r="N1619" s="364">
        <f t="shared" si="344"/>
        <v>0</v>
      </c>
      <c r="O1619" s="364">
        <f t="shared" si="344"/>
        <v>0</v>
      </c>
      <c r="P1619" s="364">
        <f t="shared" si="344"/>
        <v>0</v>
      </c>
      <c r="Q1619" s="364">
        <f t="shared" si="344"/>
        <v>0</v>
      </c>
      <c r="R1619" s="364">
        <f t="shared" si="344"/>
        <v>0</v>
      </c>
      <c r="S1619" s="364">
        <f t="shared" si="344"/>
        <v>0</v>
      </c>
      <c r="T1619" s="364">
        <f t="shared" si="344"/>
        <v>0</v>
      </c>
      <c r="U1619" s="364">
        <f t="shared" si="344"/>
        <v>0</v>
      </c>
      <c r="V1619" s="365">
        <f t="shared" si="344"/>
        <v>0</v>
      </c>
      <c r="W1619" s="366">
        <f t="shared" si="344"/>
        <v>0</v>
      </c>
      <c r="Y1619"/>
    </row>
    <row r="1620" spans="1:25" outlineLevel="1" x14ac:dyDescent="0.25">
      <c r="A1620" s="212"/>
      <c r="B1620" s="465"/>
      <c r="C1620" s="272"/>
      <c r="D1620" s="272"/>
      <c r="E1620" s="273"/>
      <c r="F1620" s="274" t="s">
        <v>51</v>
      </c>
      <c r="G1620" s="394">
        <f>SUM('2. NCCF CAD'!G1620,'3. NCCF USD'!G1620,'4. NCCF EUR'!G1620,'5. NCCF GBP'!G1620,'6. NCCF Autres (inclus)'!G1620)</f>
        <v>0</v>
      </c>
      <c r="H1620" s="421">
        <f>SUM('2. NCCF CAD'!H1620,'3. NCCF USD'!H1620,'4. NCCF EUR'!H1620,'5. NCCF GBP'!H1620,'6. NCCF Autres (inclus)'!H1620)</f>
        <v>0</v>
      </c>
      <c r="I1620" s="389">
        <f>SUM('2. NCCF CAD'!I1620,'3. NCCF USD'!I1620,'4. NCCF EUR'!I1620,'5. NCCF GBP'!I1620,'6. NCCF Autres (inclus)'!I1620)</f>
        <v>0</v>
      </c>
      <c r="J1620" s="389">
        <f>SUM('2. NCCF CAD'!J1620,'3. NCCF USD'!J1620,'4. NCCF EUR'!J1620,'5. NCCF GBP'!J1620,'6. NCCF Autres (inclus)'!J1620)</f>
        <v>0</v>
      </c>
      <c r="K1620" s="436">
        <f>SUM('2. NCCF CAD'!K1620,'3. NCCF USD'!K1620,'4. NCCF EUR'!K1620,'5. NCCF GBP'!K1620,'6. NCCF Autres (inclus)'!K1620)</f>
        <v>0</v>
      </c>
      <c r="L1620" s="391">
        <f>SUM('2. NCCF CAD'!L1620,'3. NCCF USD'!L1620,'4. NCCF EUR'!L1620,'5. NCCF GBP'!L1620,'6. NCCF Autres (inclus)'!L1620)</f>
        <v>0</v>
      </c>
      <c r="M1620" s="396">
        <f>SUM('2. NCCF CAD'!M1620,'3. NCCF USD'!M1620,'4. NCCF EUR'!M1620,'5. NCCF GBP'!M1620,'6. NCCF Autres (inclus)'!M1620)</f>
        <v>0</v>
      </c>
      <c r="N1620" s="392">
        <f>SUM('2. NCCF CAD'!N1620,'3. NCCF USD'!N1620,'4. NCCF EUR'!N1620,'5. NCCF GBP'!N1620,'6. NCCF Autres (inclus)'!N1620)</f>
        <v>0</v>
      </c>
      <c r="O1620" s="392">
        <f>SUM('2. NCCF CAD'!O1620,'3. NCCF USD'!O1620,'4. NCCF EUR'!O1620,'5. NCCF GBP'!O1620,'6. NCCF Autres (inclus)'!O1620)</f>
        <v>0</v>
      </c>
      <c r="P1620" s="392">
        <f>SUM('2. NCCF CAD'!P1620,'3. NCCF USD'!P1620,'4. NCCF EUR'!P1620,'5. NCCF GBP'!P1620,'6. NCCF Autres (inclus)'!P1620)</f>
        <v>0</v>
      </c>
      <c r="Q1620" s="392">
        <f>SUM('2. NCCF CAD'!Q1620,'3. NCCF USD'!Q1620,'4. NCCF EUR'!Q1620,'5. NCCF GBP'!Q1620,'6. NCCF Autres (inclus)'!Q1620)</f>
        <v>0</v>
      </c>
      <c r="R1620" s="392">
        <f>SUM('2. NCCF CAD'!R1620,'3. NCCF USD'!R1620,'4. NCCF EUR'!R1620,'5. NCCF GBP'!R1620,'6. NCCF Autres (inclus)'!R1620)</f>
        <v>0</v>
      </c>
      <c r="S1620" s="392">
        <f>SUM('2. NCCF CAD'!S1620,'3. NCCF USD'!S1620,'4. NCCF EUR'!S1620,'5. NCCF GBP'!S1620,'6. NCCF Autres (inclus)'!S1620)</f>
        <v>0</v>
      </c>
      <c r="T1620" s="388">
        <f>SUM('2. NCCF CAD'!T1620,'3. NCCF USD'!T1620,'4. NCCF EUR'!T1620,'5. NCCF GBP'!T1620,'6. NCCF Autres (inclus)'!T1620)</f>
        <v>0</v>
      </c>
      <c r="U1620" s="392">
        <f>SUM('2. NCCF CAD'!U1620,'3. NCCF USD'!U1620,'4. NCCF EUR'!U1620,'5. NCCF GBP'!U1620,'6. NCCF Autres (inclus)'!U1620)</f>
        <v>0</v>
      </c>
      <c r="V1620" s="393">
        <f>SUM('2. NCCF CAD'!V1620,'3. NCCF USD'!V1620,'4. NCCF EUR'!V1620,'5. NCCF GBP'!V1620,'6. NCCF Autres (inclus)'!V1620)</f>
        <v>0</v>
      </c>
      <c r="W1620" s="37">
        <f>SUM('2. NCCF CAD'!W1620,'3. NCCF USD'!W1620,'4. NCCF EUR'!W1620,'5. NCCF GBP'!W1620,'6. NCCF Autres (inclus)'!W1620)</f>
        <v>0</v>
      </c>
      <c r="Y1620"/>
    </row>
    <row r="1621" spans="1:25" outlineLevel="1" x14ac:dyDescent="0.25">
      <c r="A1621" s="212"/>
      <c r="B1621" s="465"/>
      <c r="C1621" s="272"/>
      <c r="D1621" s="272"/>
      <c r="E1621" s="273"/>
      <c r="F1621" s="274" t="s">
        <v>52</v>
      </c>
      <c r="G1621" s="394">
        <f>SUM('2. NCCF CAD'!G1621,'3. NCCF USD'!G1621,'4. NCCF EUR'!G1621,'5. NCCF GBP'!G1621,'6. NCCF Autres (inclus)'!G1621)</f>
        <v>0</v>
      </c>
      <c r="H1621" s="421">
        <f>SUM('2. NCCF CAD'!H1621,'3. NCCF USD'!H1621,'4. NCCF EUR'!H1621,'5. NCCF GBP'!H1621,'6. NCCF Autres (inclus)'!H1621)</f>
        <v>0</v>
      </c>
      <c r="I1621" s="389">
        <f>SUM('2. NCCF CAD'!I1621,'3. NCCF USD'!I1621,'4. NCCF EUR'!I1621,'5. NCCF GBP'!I1621,'6. NCCF Autres (inclus)'!I1621)</f>
        <v>0</v>
      </c>
      <c r="J1621" s="389">
        <f>SUM('2. NCCF CAD'!J1621,'3. NCCF USD'!J1621,'4. NCCF EUR'!J1621,'5. NCCF GBP'!J1621,'6. NCCF Autres (inclus)'!J1621)</f>
        <v>0</v>
      </c>
      <c r="K1621" s="436">
        <f>SUM('2. NCCF CAD'!K1621,'3. NCCF USD'!K1621,'4. NCCF EUR'!K1621,'5. NCCF GBP'!K1621,'6. NCCF Autres (inclus)'!K1621)</f>
        <v>0</v>
      </c>
      <c r="L1621" s="391">
        <f>SUM('2. NCCF CAD'!L1621,'3. NCCF USD'!L1621,'4. NCCF EUR'!L1621,'5. NCCF GBP'!L1621,'6. NCCF Autres (inclus)'!L1621)</f>
        <v>0</v>
      </c>
      <c r="M1621" s="396">
        <f>SUM('2. NCCF CAD'!M1621,'3. NCCF USD'!M1621,'4. NCCF EUR'!M1621,'5. NCCF GBP'!M1621,'6. NCCF Autres (inclus)'!M1621)</f>
        <v>0</v>
      </c>
      <c r="N1621" s="392">
        <f>SUM('2. NCCF CAD'!N1621,'3. NCCF USD'!N1621,'4. NCCF EUR'!N1621,'5. NCCF GBP'!N1621,'6. NCCF Autres (inclus)'!N1621)</f>
        <v>0</v>
      </c>
      <c r="O1621" s="392">
        <f>SUM('2. NCCF CAD'!O1621,'3. NCCF USD'!O1621,'4. NCCF EUR'!O1621,'5. NCCF GBP'!O1621,'6. NCCF Autres (inclus)'!O1621)</f>
        <v>0</v>
      </c>
      <c r="P1621" s="392">
        <f>SUM('2. NCCF CAD'!P1621,'3. NCCF USD'!P1621,'4. NCCF EUR'!P1621,'5. NCCF GBP'!P1621,'6. NCCF Autres (inclus)'!P1621)</f>
        <v>0</v>
      </c>
      <c r="Q1621" s="392">
        <f>SUM('2. NCCF CAD'!Q1621,'3. NCCF USD'!Q1621,'4. NCCF EUR'!Q1621,'5. NCCF GBP'!Q1621,'6. NCCF Autres (inclus)'!Q1621)</f>
        <v>0</v>
      </c>
      <c r="R1621" s="392">
        <f>SUM('2. NCCF CAD'!R1621,'3. NCCF USD'!R1621,'4. NCCF EUR'!R1621,'5. NCCF GBP'!R1621,'6. NCCF Autres (inclus)'!R1621)</f>
        <v>0</v>
      </c>
      <c r="S1621" s="392">
        <f>SUM('2. NCCF CAD'!S1621,'3. NCCF USD'!S1621,'4. NCCF EUR'!S1621,'5. NCCF GBP'!S1621,'6. NCCF Autres (inclus)'!S1621)</f>
        <v>0</v>
      </c>
      <c r="T1621" s="388">
        <f>SUM('2. NCCF CAD'!T1621,'3. NCCF USD'!T1621,'4. NCCF EUR'!T1621,'5. NCCF GBP'!T1621,'6. NCCF Autres (inclus)'!T1621)</f>
        <v>0</v>
      </c>
      <c r="U1621" s="392">
        <f>SUM('2. NCCF CAD'!U1621,'3. NCCF USD'!U1621,'4. NCCF EUR'!U1621,'5. NCCF GBP'!U1621,'6. NCCF Autres (inclus)'!U1621)</f>
        <v>0</v>
      </c>
      <c r="V1621" s="393">
        <f>SUM('2. NCCF CAD'!V1621,'3. NCCF USD'!V1621,'4. NCCF EUR'!V1621,'5. NCCF GBP'!V1621,'6. NCCF Autres (inclus)'!V1621)</f>
        <v>0</v>
      </c>
      <c r="W1621" s="37">
        <f>SUM('2. NCCF CAD'!W1621,'3. NCCF USD'!W1621,'4. NCCF EUR'!W1621,'5. NCCF GBP'!W1621,'6. NCCF Autres (inclus)'!W1621)</f>
        <v>0</v>
      </c>
      <c r="Y1621"/>
    </row>
    <row r="1622" spans="1:25" x14ac:dyDescent="0.25">
      <c r="A1622" s="212"/>
      <c r="B1622" s="465"/>
      <c r="C1622" s="272"/>
      <c r="D1622" s="272"/>
      <c r="E1622" s="273" t="s">
        <v>53</v>
      </c>
      <c r="F1622" s="273"/>
      <c r="G1622" s="367">
        <f t="shared" ref="G1622:W1622" si="345">SUBTOTAL(9,G1623:G1625)</f>
        <v>0</v>
      </c>
      <c r="H1622" s="368">
        <f t="shared" si="345"/>
        <v>0</v>
      </c>
      <c r="I1622" s="369">
        <f t="shared" si="345"/>
        <v>0</v>
      </c>
      <c r="J1622" s="369">
        <f t="shared" si="345"/>
        <v>0</v>
      </c>
      <c r="K1622" s="370">
        <f t="shared" si="345"/>
        <v>0</v>
      </c>
      <c r="L1622" s="364">
        <f t="shared" si="345"/>
        <v>0</v>
      </c>
      <c r="M1622" s="364">
        <f t="shared" si="345"/>
        <v>0</v>
      </c>
      <c r="N1622" s="364">
        <f t="shared" si="345"/>
        <v>0</v>
      </c>
      <c r="O1622" s="364">
        <f t="shared" si="345"/>
        <v>0</v>
      </c>
      <c r="P1622" s="364">
        <f t="shared" si="345"/>
        <v>0</v>
      </c>
      <c r="Q1622" s="364">
        <f t="shared" si="345"/>
        <v>0</v>
      </c>
      <c r="R1622" s="364">
        <f t="shared" si="345"/>
        <v>0</v>
      </c>
      <c r="S1622" s="364">
        <f t="shared" si="345"/>
        <v>0</v>
      </c>
      <c r="T1622" s="364">
        <f t="shared" si="345"/>
        <v>0</v>
      </c>
      <c r="U1622" s="364">
        <f t="shared" si="345"/>
        <v>0</v>
      </c>
      <c r="V1622" s="364">
        <f t="shared" si="345"/>
        <v>0</v>
      </c>
      <c r="W1622" s="366">
        <f t="shared" si="345"/>
        <v>0</v>
      </c>
      <c r="Y1622"/>
    </row>
    <row r="1623" spans="1:25" outlineLevel="1" x14ac:dyDescent="0.25">
      <c r="A1623" s="212"/>
      <c r="B1623" s="465"/>
      <c r="C1623" s="272"/>
      <c r="D1623" s="272"/>
      <c r="E1623" s="273"/>
      <c r="F1623" s="274" t="s">
        <v>54</v>
      </c>
      <c r="G1623" s="394">
        <f>SUM('2. NCCF CAD'!G1623,'3. NCCF USD'!G1623,'4. NCCF EUR'!G1623,'5. NCCF GBP'!G1623,'6. NCCF Autres (inclus)'!G1623)</f>
        <v>0</v>
      </c>
      <c r="H1623" s="421">
        <f>SUM('2. NCCF CAD'!H1623,'3. NCCF USD'!H1623,'4. NCCF EUR'!H1623,'5. NCCF GBP'!H1623,'6. NCCF Autres (inclus)'!H1623)</f>
        <v>0</v>
      </c>
      <c r="I1623" s="389">
        <f>SUM('2. NCCF CAD'!I1623,'3. NCCF USD'!I1623,'4. NCCF EUR'!I1623,'5. NCCF GBP'!I1623,'6. NCCF Autres (inclus)'!I1623)</f>
        <v>0</v>
      </c>
      <c r="J1623" s="389">
        <f>SUM('2. NCCF CAD'!J1623,'3. NCCF USD'!J1623,'4. NCCF EUR'!J1623,'5. NCCF GBP'!J1623,'6. NCCF Autres (inclus)'!J1623)</f>
        <v>0</v>
      </c>
      <c r="K1623" s="436">
        <f>SUM('2. NCCF CAD'!K1623,'3. NCCF USD'!K1623,'4. NCCF EUR'!K1623,'5. NCCF GBP'!K1623,'6. NCCF Autres (inclus)'!K1623)</f>
        <v>0</v>
      </c>
      <c r="L1623" s="391">
        <f>SUM('2. NCCF CAD'!L1623,'3. NCCF USD'!L1623,'4. NCCF EUR'!L1623,'5. NCCF GBP'!L1623,'6. NCCF Autres (inclus)'!L1623)</f>
        <v>0</v>
      </c>
      <c r="M1623" s="396">
        <f>SUM('2. NCCF CAD'!M1623,'3. NCCF USD'!M1623,'4. NCCF EUR'!M1623,'5. NCCF GBP'!M1623,'6. NCCF Autres (inclus)'!M1623)</f>
        <v>0</v>
      </c>
      <c r="N1623" s="392">
        <f>SUM('2. NCCF CAD'!N1623,'3. NCCF USD'!N1623,'4. NCCF EUR'!N1623,'5. NCCF GBP'!N1623,'6. NCCF Autres (inclus)'!N1623)</f>
        <v>0</v>
      </c>
      <c r="O1623" s="392">
        <f>SUM('2. NCCF CAD'!O1623,'3. NCCF USD'!O1623,'4. NCCF EUR'!O1623,'5. NCCF GBP'!O1623,'6. NCCF Autres (inclus)'!O1623)</f>
        <v>0</v>
      </c>
      <c r="P1623" s="392">
        <f>SUM('2. NCCF CAD'!P1623,'3. NCCF USD'!P1623,'4. NCCF EUR'!P1623,'5. NCCF GBP'!P1623,'6. NCCF Autres (inclus)'!P1623)</f>
        <v>0</v>
      </c>
      <c r="Q1623" s="392">
        <f>SUM('2. NCCF CAD'!Q1623,'3. NCCF USD'!Q1623,'4. NCCF EUR'!Q1623,'5. NCCF GBP'!Q1623,'6. NCCF Autres (inclus)'!Q1623)</f>
        <v>0</v>
      </c>
      <c r="R1623" s="392">
        <f>SUM('2. NCCF CAD'!R1623,'3. NCCF USD'!R1623,'4. NCCF EUR'!R1623,'5. NCCF GBP'!R1623,'6. NCCF Autres (inclus)'!R1623)</f>
        <v>0</v>
      </c>
      <c r="S1623" s="392">
        <f>SUM('2. NCCF CAD'!S1623,'3. NCCF USD'!S1623,'4. NCCF EUR'!S1623,'5. NCCF GBP'!S1623,'6. NCCF Autres (inclus)'!S1623)</f>
        <v>0</v>
      </c>
      <c r="T1623" s="388">
        <f>SUM('2. NCCF CAD'!T1623,'3. NCCF USD'!T1623,'4. NCCF EUR'!T1623,'5. NCCF GBP'!T1623,'6. NCCF Autres (inclus)'!T1623)</f>
        <v>0</v>
      </c>
      <c r="U1623" s="392">
        <f>SUM('2. NCCF CAD'!U1623,'3. NCCF USD'!U1623,'4. NCCF EUR'!U1623,'5. NCCF GBP'!U1623,'6. NCCF Autres (inclus)'!U1623)</f>
        <v>0</v>
      </c>
      <c r="V1623" s="393">
        <f>SUM('2. NCCF CAD'!V1623,'3. NCCF USD'!V1623,'4. NCCF EUR'!V1623,'5. NCCF GBP'!V1623,'6. NCCF Autres (inclus)'!V1623)</f>
        <v>0</v>
      </c>
      <c r="W1623" s="37">
        <f>SUM('2. NCCF CAD'!W1623,'3. NCCF USD'!W1623,'4. NCCF EUR'!W1623,'5. NCCF GBP'!W1623,'6. NCCF Autres (inclus)'!W1623)</f>
        <v>0</v>
      </c>
      <c r="Y1623"/>
    </row>
    <row r="1624" spans="1:25" outlineLevel="1" x14ac:dyDescent="0.25">
      <c r="A1624" s="212"/>
      <c r="B1624" s="465"/>
      <c r="C1624" s="272"/>
      <c r="D1624" s="272"/>
      <c r="E1624" s="273"/>
      <c r="F1624" s="274" t="s">
        <v>55</v>
      </c>
      <c r="G1624" s="394">
        <f>SUM('2. NCCF CAD'!G1624,'3. NCCF USD'!G1624,'4. NCCF EUR'!G1624,'5. NCCF GBP'!G1624,'6. NCCF Autres (inclus)'!G1624)</f>
        <v>0</v>
      </c>
      <c r="H1624" s="421">
        <f>SUM('2. NCCF CAD'!H1624,'3. NCCF USD'!H1624,'4. NCCF EUR'!H1624,'5. NCCF GBP'!H1624,'6. NCCF Autres (inclus)'!H1624)</f>
        <v>0</v>
      </c>
      <c r="I1624" s="389">
        <f>SUM('2. NCCF CAD'!I1624,'3. NCCF USD'!I1624,'4. NCCF EUR'!I1624,'5. NCCF GBP'!I1624,'6. NCCF Autres (inclus)'!I1624)</f>
        <v>0</v>
      </c>
      <c r="J1624" s="389">
        <f>SUM('2. NCCF CAD'!J1624,'3. NCCF USD'!J1624,'4. NCCF EUR'!J1624,'5. NCCF GBP'!J1624,'6. NCCF Autres (inclus)'!J1624)</f>
        <v>0</v>
      </c>
      <c r="K1624" s="436">
        <f>SUM('2. NCCF CAD'!K1624,'3. NCCF USD'!K1624,'4. NCCF EUR'!K1624,'5. NCCF GBP'!K1624,'6. NCCF Autres (inclus)'!K1624)</f>
        <v>0</v>
      </c>
      <c r="L1624" s="391">
        <f>SUM('2. NCCF CAD'!L1624,'3. NCCF USD'!L1624,'4. NCCF EUR'!L1624,'5. NCCF GBP'!L1624,'6. NCCF Autres (inclus)'!L1624)</f>
        <v>0</v>
      </c>
      <c r="M1624" s="396">
        <f>SUM('2. NCCF CAD'!M1624,'3. NCCF USD'!M1624,'4. NCCF EUR'!M1624,'5. NCCF GBP'!M1624,'6. NCCF Autres (inclus)'!M1624)</f>
        <v>0</v>
      </c>
      <c r="N1624" s="392">
        <f>SUM('2. NCCF CAD'!N1624,'3. NCCF USD'!N1624,'4. NCCF EUR'!N1624,'5. NCCF GBP'!N1624,'6. NCCF Autres (inclus)'!N1624)</f>
        <v>0</v>
      </c>
      <c r="O1624" s="392">
        <f>SUM('2. NCCF CAD'!O1624,'3. NCCF USD'!O1624,'4. NCCF EUR'!O1624,'5. NCCF GBP'!O1624,'6. NCCF Autres (inclus)'!O1624)</f>
        <v>0</v>
      </c>
      <c r="P1624" s="392">
        <f>SUM('2. NCCF CAD'!P1624,'3. NCCF USD'!P1624,'4. NCCF EUR'!P1624,'5. NCCF GBP'!P1624,'6. NCCF Autres (inclus)'!P1624)</f>
        <v>0</v>
      </c>
      <c r="Q1624" s="392">
        <f>SUM('2. NCCF CAD'!Q1624,'3. NCCF USD'!Q1624,'4. NCCF EUR'!Q1624,'5. NCCF GBP'!Q1624,'6. NCCF Autres (inclus)'!Q1624)</f>
        <v>0</v>
      </c>
      <c r="R1624" s="392">
        <f>SUM('2. NCCF CAD'!R1624,'3. NCCF USD'!R1624,'4. NCCF EUR'!R1624,'5. NCCF GBP'!R1624,'6. NCCF Autres (inclus)'!R1624)</f>
        <v>0</v>
      </c>
      <c r="S1624" s="392">
        <f>SUM('2. NCCF CAD'!S1624,'3. NCCF USD'!S1624,'4. NCCF EUR'!S1624,'5. NCCF GBP'!S1624,'6. NCCF Autres (inclus)'!S1624)</f>
        <v>0</v>
      </c>
      <c r="T1624" s="388">
        <f>SUM('2. NCCF CAD'!T1624,'3. NCCF USD'!T1624,'4. NCCF EUR'!T1624,'5. NCCF GBP'!T1624,'6. NCCF Autres (inclus)'!T1624)</f>
        <v>0</v>
      </c>
      <c r="U1624" s="392">
        <f>SUM('2. NCCF CAD'!U1624,'3. NCCF USD'!U1624,'4. NCCF EUR'!U1624,'5. NCCF GBP'!U1624,'6. NCCF Autres (inclus)'!U1624)</f>
        <v>0</v>
      </c>
      <c r="V1624" s="393">
        <f>SUM('2. NCCF CAD'!V1624,'3. NCCF USD'!V1624,'4. NCCF EUR'!V1624,'5. NCCF GBP'!V1624,'6. NCCF Autres (inclus)'!V1624)</f>
        <v>0</v>
      </c>
      <c r="W1624" s="37">
        <f>SUM('2. NCCF CAD'!W1624,'3. NCCF USD'!W1624,'4. NCCF EUR'!W1624,'5. NCCF GBP'!W1624,'6. NCCF Autres (inclus)'!W1624)</f>
        <v>0</v>
      </c>
      <c r="Y1624"/>
    </row>
    <row r="1625" spans="1:25" outlineLevel="1" x14ac:dyDescent="0.25">
      <c r="A1625" s="212"/>
      <c r="B1625" s="465"/>
      <c r="C1625" s="272"/>
      <c r="D1625" s="272"/>
      <c r="E1625" s="273"/>
      <c r="F1625" s="274" t="s">
        <v>56</v>
      </c>
      <c r="G1625" s="394">
        <f>SUM('2. NCCF CAD'!G1625,'3. NCCF USD'!G1625,'4. NCCF EUR'!G1625,'5. NCCF GBP'!G1625,'6. NCCF Autres (inclus)'!G1625)</f>
        <v>0</v>
      </c>
      <c r="H1625" s="421">
        <f>SUM('2. NCCF CAD'!H1625,'3. NCCF USD'!H1625,'4. NCCF EUR'!H1625,'5. NCCF GBP'!H1625,'6. NCCF Autres (inclus)'!H1625)</f>
        <v>0</v>
      </c>
      <c r="I1625" s="389">
        <f>SUM('2. NCCF CAD'!I1625,'3. NCCF USD'!I1625,'4. NCCF EUR'!I1625,'5. NCCF GBP'!I1625,'6. NCCF Autres (inclus)'!I1625)</f>
        <v>0</v>
      </c>
      <c r="J1625" s="389">
        <f>SUM('2. NCCF CAD'!J1625,'3. NCCF USD'!J1625,'4. NCCF EUR'!J1625,'5. NCCF GBP'!J1625,'6. NCCF Autres (inclus)'!J1625)</f>
        <v>0</v>
      </c>
      <c r="K1625" s="436">
        <f>SUM('2. NCCF CAD'!K1625,'3. NCCF USD'!K1625,'4. NCCF EUR'!K1625,'5. NCCF GBP'!K1625,'6. NCCF Autres (inclus)'!K1625)</f>
        <v>0</v>
      </c>
      <c r="L1625" s="391">
        <f>SUM('2. NCCF CAD'!L1625,'3. NCCF USD'!L1625,'4. NCCF EUR'!L1625,'5. NCCF GBP'!L1625,'6. NCCF Autres (inclus)'!L1625)</f>
        <v>0</v>
      </c>
      <c r="M1625" s="396">
        <f>SUM('2. NCCF CAD'!M1625,'3. NCCF USD'!M1625,'4. NCCF EUR'!M1625,'5. NCCF GBP'!M1625,'6. NCCF Autres (inclus)'!M1625)</f>
        <v>0</v>
      </c>
      <c r="N1625" s="392">
        <f>SUM('2. NCCF CAD'!N1625,'3. NCCF USD'!N1625,'4. NCCF EUR'!N1625,'5. NCCF GBP'!N1625,'6. NCCF Autres (inclus)'!N1625)</f>
        <v>0</v>
      </c>
      <c r="O1625" s="392">
        <f>SUM('2. NCCF CAD'!O1625,'3. NCCF USD'!O1625,'4. NCCF EUR'!O1625,'5. NCCF GBP'!O1625,'6. NCCF Autres (inclus)'!O1625)</f>
        <v>0</v>
      </c>
      <c r="P1625" s="392">
        <f>SUM('2. NCCF CAD'!P1625,'3. NCCF USD'!P1625,'4. NCCF EUR'!P1625,'5. NCCF GBP'!P1625,'6. NCCF Autres (inclus)'!P1625)</f>
        <v>0</v>
      </c>
      <c r="Q1625" s="392">
        <f>SUM('2. NCCF CAD'!Q1625,'3. NCCF USD'!Q1625,'4. NCCF EUR'!Q1625,'5. NCCF GBP'!Q1625,'6. NCCF Autres (inclus)'!Q1625)</f>
        <v>0</v>
      </c>
      <c r="R1625" s="392">
        <f>SUM('2. NCCF CAD'!R1625,'3. NCCF USD'!R1625,'4. NCCF EUR'!R1625,'5. NCCF GBP'!R1625,'6. NCCF Autres (inclus)'!R1625)</f>
        <v>0</v>
      </c>
      <c r="S1625" s="392">
        <f>SUM('2. NCCF CAD'!S1625,'3. NCCF USD'!S1625,'4. NCCF EUR'!S1625,'5. NCCF GBP'!S1625,'6. NCCF Autres (inclus)'!S1625)</f>
        <v>0</v>
      </c>
      <c r="T1625" s="388">
        <f>SUM('2. NCCF CAD'!T1625,'3. NCCF USD'!T1625,'4. NCCF EUR'!T1625,'5. NCCF GBP'!T1625,'6. NCCF Autres (inclus)'!T1625)</f>
        <v>0</v>
      </c>
      <c r="U1625" s="392">
        <f>SUM('2. NCCF CAD'!U1625,'3. NCCF USD'!U1625,'4. NCCF EUR'!U1625,'5. NCCF GBP'!U1625,'6. NCCF Autres (inclus)'!U1625)</f>
        <v>0</v>
      </c>
      <c r="V1625" s="393">
        <f>SUM('2. NCCF CAD'!V1625,'3. NCCF USD'!V1625,'4. NCCF EUR'!V1625,'5. NCCF GBP'!V1625,'6. NCCF Autres (inclus)'!V1625)</f>
        <v>0</v>
      </c>
      <c r="W1625" s="37">
        <f>SUM('2. NCCF CAD'!W1625,'3. NCCF USD'!W1625,'4. NCCF EUR'!W1625,'5. NCCF GBP'!W1625,'6. NCCF Autres (inclus)'!W1625)</f>
        <v>0</v>
      </c>
      <c r="Y1625"/>
    </row>
    <row r="1626" spans="1:25" x14ac:dyDescent="0.25">
      <c r="A1626" s="212"/>
      <c r="B1626" s="465"/>
      <c r="C1626" s="272"/>
      <c r="D1626" s="272"/>
      <c r="E1626" s="273" t="s">
        <v>57</v>
      </c>
      <c r="F1626" s="273"/>
      <c r="G1626" s="367">
        <f t="shared" ref="G1626:W1626" si="346">SUBTOTAL(9,G1627:G1628)</f>
        <v>0</v>
      </c>
      <c r="H1626" s="368">
        <f t="shared" si="346"/>
        <v>0</v>
      </c>
      <c r="I1626" s="369">
        <f t="shared" si="346"/>
        <v>0</v>
      </c>
      <c r="J1626" s="369">
        <f t="shared" si="346"/>
        <v>0</v>
      </c>
      <c r="K1626" s="370">
        <f t="shared" si="346"/>
        <v>0</v>
      </c>
      <c r="L1626" s="364">
        <f t="shared" si="346"/>
        <v>0</v>
      </c>
      <c r="M1626" s="364">
        <f t="shared" si="346"/>
        <v>0</v>
      </c>
      <c r="N1626" s="364">
        <f t="shared" si="346"/>
        <v>0</v>
      </c>
      <c r="O1626" s="364">
        <f t="shared" si="346"/>
        <v>0</v>
      </c>
      <c r="P1626" s="364">
        <f t="shared" si="346"/>
        <v>0</v>
      </c>
      <c r="Q1626" s="364">
        <f t="shared" si="346"/>
        <v>0</v>
      </c>
      <c r="R1626" s="364">
        <f t="shared" si="346"/>
        <v>0</v>
      </c>
      <c r="S1626" s="364">
        <f t="shared" si="346"/>
        <v>0</v>
      </c>
      <c r="T1626" s="364">
        <f t="shared" si="346"/>
        <v>0</v>
      </c>
      <c r="U1626" s="364">
        <f t="shared" si="346"/>
        <v>0</v>
      </c>
      <c r="V1626" s="365">
        <f t="shared" si="346"/>
        <v>0</v>
      </c>
      <c r="W1626" s="366">
        <f t="shared" si="346"/>
        <v>0</v>
      </c>
      <c r="Y1626"/>
    </row>
    <row r="1627" spans="1:25" outlineLevel="1" x14ac:dyDescent="0.25">
      <c r="A1627" s="212"/>
      <c r="B1627" s="465"/>
      <c r="C1627" s="272"/>
      <c r="D1627" s="272"/>
      <c r="E1627" s="273"/>
      <c r="F1627" s="274" t="s">
        <v>58</v>
      </c>
      <c r="G1627" s="394">
        <f>SUM('2. NCCF CAD'!G1627,'3. NCCF USD'!G1627,'4. NCCF EUR'!G1627,'5. NCCF GBP'!G1627,'6. NCCF Autres (inclus)'!G1627)</f>
        <v>0</v>
      </c>
      <c r="H1627" s="421">
        <f>SUM('2. NCCF CAD'!H1627,'3. NCCF USD'!H1627,'4. NCCF EUR'!H1627,'5. NCCF GBP'!H1627,'6. NCCF Autres (inclus)'!H1627)</f>
        <v>0</v>
      </c>
      <c r="I1627" s="389">
        <f>SUM('2. NCCF CAD'!I1627,'3. NCCF USD'!I1627,'4. NCCF EUR'!I1627,'5. NCCF GBP'!I1627,'6. NCCF Autres (inclus)'!I1627)</f>
        <v>0</v>
      </c>
      <c r="J1627" s="389">
        <f>SUM('2. NCCF CAD'!J1627,'3. NCCF USD'!J1627,'4. NCCF EUR'!J1627,'5. NCCF GBP'!J1627,'6. NCCF Autres (inclus)'!J1627)</f>
        <v>0</v>
      </c>
      <c r="K1627" s="436">
        <f>SUM('2. NCCF CAD'!K1627,'3. NCCF USD'!K1627,'4. NCCF EUR'!K1627,'5. NCCF GBP'!K1627,'6. NCCF Autres (inclus)'!K1627)</f>
        <v>0</v>
      </c>
      <c r="L1627" s="391">
        <f>SUM('2. NCCF CAD'!L1627,'3. NCCF USD'!L1627,'4. NCCF EUR'!L1627,'5. NCCF GBP'!L1627,'6. NCCF Autres (inclus)'!L1627)</f>
        <v>0</v>
      </c>
      <c r="M1627" s="396">
        <f>SUM('2. NCCF CAD'!M1627,'3. NCCF USD'!M1627,'4. NCCF EUR'!M1627,'5. NCCF GBP'!M1627,'6. NCCF Autres (inclus)'!M1627)</f>
        <v>0</v>
      </c>
      <c r="N1627" s="392">
        <f>SUM('2. NCCF CAD'!N1627,'3. NCCF USD'!N1627,'4. NCCF EUR'!N1627,'5. NCCF GBP'!N1627,'6. NCCF Autres (inclus)'!N1627)</f>
        <v>0</v>
      </c>
      <c r="O1627" s="392">
        <f>SUM('2. NCCF CAD'!O1627,'3. NCCF USD'!O1627,'4. NCCF EUR'!O1627,'5. NCCF GBP'!O1627,'6. NCCF Autres (inclus)'!O1627)</f>
        <v>0</v>
      </c>
      <c r="P1627" s="392">
        <f>SUM('2. NCCF CAD'!P1627,'3. NCCF USD'!P1627,'4. NCCF EUR'!P1627,'5. NCCF GBP'!P1627,'6. NCCF Autres (inclus)'!P1627)</f>
        <v>0</v>
      </c>
      <c r="Q1627" s="392">
        <f>SUM('2. NCCF CAD'!Q1627,'3. NCCF USD'!Q1627,'4. NCCF EUR'!Q1627,'5. NCCF GBP'!Q1627,'6. NCCF Autres (inclus)'!Q1627)</f>
        <v>0</v>
      </c>
      <c r="R1627" s="392">
        <f>SUM('2. NCCF CAD'!R1627,'3. NCCF USD'!R1627,'4. NCCF EUR'!R1627,'5. NCCF GBP'!R1627,'6. NCCF Autres (inclus)'!R1627)</f>
        <v>0</v>
      </c>
      <c r="S1627" s="392">
        <f>SUM('2. NCCF CAD'!S1627,'3. NCCF USD'!S1627,'4. NCCF EUR'!S1627,'5. NCCF GBP'!S1627,'6. NCCF Autres (inclus)'!S1627)</f>
        <v>0</v>
      </c>
      <c r="T1627" s="388">
        <f>SUM('2. NCCF CAD'!T1627,'3. NCCF USD'!T1627,'4. NCCF EUR'!T1627,'5. NCCF GBP'!T1627,'6. NCCF Autres (inclus)'!T1627)</f>
        <v>0</v>
      </c>
      <c r="U1627" s="392">
        <f>SUM('2. NCCF CAD'!U1627,'3. NCCF USD'!U1627,'4. NCCF EUR'!U1627,'5. NCCF GBP'!U1627,'6. NCCF Autres (inclus)'!U1627)</f>
        <v>0</v>
      </c>
      <c r="V1627" s="393">
        <f>SUM('2. NCCF CAD'!V1627,'3. NCCF USD'!V1627,'4. NCCF EUR'!V1627,'5. NCCF GBP'!V1627,'6. NCCF Autres (inclus)'!V1627)</f>
        <v>0</v>
      </c>
      <c r="W1627" s="37">
        <f>SUM('2. NCCF CAD'!W1627,'3. NCCF USD'!W1627,'4. NCCF EUR'!W1627,'5. NCCF GBP'!W1627,'6. NCCF Autres (inclus)'!W1627)</f>
        <v>0</v>
      </c>
      <c r="Y1627"/>
    </row>
    <row r="1628" spans="1:25" outlineLevel="1" x14ac:dyDescent="0.25">
      <c r="A1628" s="212"/>
      <c r="B1628" s="465"/>
      <c r="C1628" s="272"/>
      <c r="D1628" s="272"/>
      <c r="E1628" s="273"/>
      <c r="F1628" s="274" t="s">
        <v>59</v>
      </c>
      <c r="G1628" s="394">
        <f>SUM('2. NCCF CAD'!G1628,'3. NCCF USD'!G1628,'4. NCCF EUR'!G1628,'5. NCCF GBP'!G1628,'6. NCCF Autres (inclus)'!G1628)</f>
        <v>0</v>
      </c>
      <c r="H1628" s="421">
        <f>SUM('2. NCCF CAD'!H1628,'3. NCCF USD'!H1628,'4. NCCF EUR'!H1628,'5. NCCF GBP'!H1628,'6. NCCF Autres (inclus)'!H1628)</f>
        <v>0</v>
      </c>
      <c r="I1628" s="389">
        <f>SUM('2. NCCF CAD'!I1628,'3. NCCF USD'!I1628,'4. NCCF EUR'!I1628,'5. NCCF GBP'!I1628,'6. NCCF Autres (inclus)'!I1628)</f>
        <v>0</v>
      </c>
      <c r="J1628" s="389">
        <f>SUM('2. NCCF CAD'!J1628,'3. NCCF USD'!J1628,'4. NCCF EUR'!J1628,'5. NCCF GBP'!J1628,'6. NCCF Autres (inclus)'!J1628)</f>
        <v>0</v>
      </c>
      <c r="K1628" s="436">
        <f>SUM('2. NCCF CAD'!K1628,'3. NCCF USD'!K1628,'4. NCCF EUR'!K1628,'5. NCCF GBP'!K1628,'6. NCCF Autres (inclus)'!K1628)</f>
        <v>0</v>
      </c>
      <c r="L1628" s="391">
        <f>SUM('2. NCCF CAD'!L1628,'3. NCCF USD'!L1628,'4. NCCF EUR'!L1628,'5. NCCF GBP'!L1628,'6. NCCF Autres (inclus)'!L1628)</f>
        <v>0</v>
      </c>
      <c r="M1628" s="396">
        <f>SUM('2. NCCF CAD'!M1628,'3. NCCF USD'!M1628,'4. NCCF EUR'!M1628,'5. NCCF GBP'!M1628,'6. NCCF Autres (inclus)'!M1628)</f>
        <v>0</v>
      </c>
      <c r="N1628" s="392">
        <f>SUM('2. NCCF CAD'!N1628,'3. NCCF USD'!N1628,'4. NCCF EUR'!N1628,'5. NCCF GBP'!N1628,'6. NCCF Autres (inclus)'!N1628)</f>
        <v>0</v>
      </c>
      <c r="O1628" s="392">
        <f>SUM('2. NCCF CAD'!O1628,'3. NCCF USD'!O1628,'4. NCCF EUR'!O1628,'5. NCCF GBP'!O1628,'6. NCCF Autres (inclus)'!O1628)</f>
        <v>0</v>
      </c>
      <c r="P1628" s="392">
        <f>SUM('2. NCCF CAD'!P1628,'3. NCCF USD'!P1628,'4. NCCF EUR'!P1628,'5. NCCF GBP'!P1628,'6. NCCF Autres (inclus)'!P1628)</f>
        <v>0</v>
      </c>
      <c r="Q1628" s="392">
        <f>SUM('2. NCCF CAD'!Q1628,'3. NCCF USD'!Q1628,'4. NCCF EUR'!Q1628,'5. NCCF GBP'!Q1628,'6. NCCF Autres (inclus)'!Q1628)</f>
        <v>0</v>
      </c>
      <c r="R1628" s="392">
        <f>SUM('2. NCCF CAD'!R1628,'3. NCCF USD'!R1628,'4. NCCF EUR'!R1628,'5. NCCF GBP'!R1628,'6. NCCF Autres (inclus)'!R1628)</f>
        <v>0</v>
      </c>
      <c r="S1628" s="392">
        <f>SUM('2. NCCF CAD'!S1628,'3. NCCF USD'!S1628,'4. NCCF EUR'!S1628,'5. NCCF GBP'!S1628,'6. NCCF Autres (inclus)'!S1628)</f>
        <v>0</v>
      </c>
      <c r="T1628" s="388">
        <f>SUM('2. NCCF CAD'!T1628,'3. NCCF USD'!T1628,'4. NCCF EUR'!T1628,'5. NCCF GBP'!T1628,'6. NCCF Autres (inclus)'!T1628)</f>
        <v>0</v>
      </c>
      <c r="U1628" s="392">
        <f>SUM('2. NCCF CAD'!U1628,'3. NCCF USD'!U1628,'4. NCCF EUR'!U1628,'5. NCCF GBP'!U1628,'6. NCCF Autres (inclus)'!U1628)</f>
        <v>0</v>
      </c>
      <c r="V1628" s="393">
        <f>SUM('2. NCCF CAD'!V1628,'3. NCCF USD'!V1628,'4. NCCF EUR'!V1628,'5. NCCF GBP'!V1628,'6. NCCF Autres (inclus)'!V1628)</f>
        <v>0</v>
      </c>
      <c r="W1628" s="37">
        <f>SUM('2. NCCF CAD'!W1628,'3. NCCF USD'!W1628,'4. NCCF EUR'!W1628,'5. NCCF GBP'!W1628,'6. NCCF Autres (inclus)'!W1628)</f>
        <v>0</v>
      </c>
      <c r="Y1628"/>
    </row>
    <row r="1629" spans="1:25" x14ac:dyDescent="0.25">
      <c r="A1629" s="212"/>
      <c r="B1629" s="465"/>
      <c r="C1629" s="272"/>
      <c r="D1629" s="272"/>
      <c r="E1629" s="273" t="s">
        <v>60</v>
      </c>
      <c r="F1629" s="273"/>
      <c r="G1629" s="367">
        <f t="shared" ref="G1629:W1629" si="347">SUBTOTAL(9,G1630:G1632)</f>
        <v>0</v>
      </c>
      <c r="H1629" s="368">
        <f t="shared" si="347"/>
        <v>0</v>
      </c>
      <c r="I1629" s="369">
        <f t="shared" si="347"/>
        <v>0</v>
      </c>
      <c r="J1629" s="369">
        <f t="shared" si="347"/>
        <v>0</v>
      </c>
      <c r="K1629" s="370">
        <f t="shared" si="347"/>
        <v>0</v>
      </c>
      <c r="L1629" s="364">
        <f t="shared" si="347"/>
        <v>0</v>
      </c>
      <c r="M1629" s="364">
        <f t="shared" si="347"/>
        <v>0</v>
      </c>
      <c r="N1629" s="364">
        <f t="shared" si="347"/>
        <v>0</v>
      </c>
      <c r="O1629" s="364">
        <f t="shared" si="347"/>
        <v>0</v>
      </c>
      <c r="P1629" s="364">
        <f t="shared" si="347"/>
        <v>0</v>
      </c>
      <c r="Q1629" s="364">
        <f t="shared" si="347"/>
        <v>0</v>
      </c>
      <c r="R1629" s="364">
        <f t="shared" si="347"/>
        <v>0</v>
      </c>
      <c r="S1629" s="364">
        <f t="shared" si="347"/>
        <v>0</v>
      </c>
      <c r="T1629" s="364">
        <f t="shared" si="347"/>
        <v>0</v>
      </c>
      <c r="U1629" s="364">
        <f t="shared" si="347"/>
        <v>0</v>
      </c>
      <c r="V1629" s="364">
        <f t="shared" si="347"/>
        <v>0</v>
      </c>
      <c r="W1629" s="366">
        <f t="shared" si="347"/>
        <v>0</v>
      </c>
      <c r="Y1629"/>
    </row>
    <row r="1630" spans="1:25" outlineLevel="1" x14ac:dyDescent="0.25">
      <c r="A1630" s="212"/>
      <c r="B1630" s="465"/>
      <c r="C1630" s="272"/>
      <c r="D1630" s="272"/>
      <c r="E1630" s="273"/>
      <c r="F1630" s="274" t="s">
        <v>61</v>
      </c>
      <c r="G1630" s="394">
        <f>SUM('2. NCCF CAD'!G1630,'3. NCCF USD'!G1630,'4. NCCF EUR'!G1630,'5. NCCF GBP'!G1630,'6. NCCF Autres (inclus)'!G1630)</f>
        <v>0</v>
      </c>
      <c r="H1630" s="421">
        <f>SUM('2. NCCF CAD'!H1630,'3. NCCF USD'!H1630,'4. NCCF EUR'!H1630,'5. NCCF GBP'!H1630,'6. NCCF Autres (inclus)'!H1630)</f>
        <v>0</v>
      </c>
      <c r="I1630" s="389">
        <f>SUM('2. NCCF CAD'!I1630,'3. NCCF USD'!I1630,'4. NCCF EUR'!I1630,'5. NCCF GBP'!I1630,'6. NCCF Autres (inclus)'!I1630)</f>
        <v>0</v>
      </c>
      <c r="J1630" s="389">
        <f>SUM('2. NCCF CAD'!J1630,'3. NCCF USD'!J1630,'4. NCCF EUR'!J1630,'5. NCCF GBP'!J1630,'6. NCCF Autres (inclus)'!J1630)</f>
        <v>0</v>
      </c>
      <c r="K1630" s="436">
        <f>SUM('2. NCCF CAD'!K1630,'3. NCCF USD'!K1630,'4. NCCF EUR'!K1630,'5. NCCF GBP'!K1630,'6. NCCF Autres (inclus)'!K1630)</f>
        <v>0</v>
      </c>
      <c r="L1630" s="391">
        <f>SUM('2. NCCF CAD'!L1630,'3. NCCF USD'!L1630,'4. NCCF EUR'!L1630,'5. NCCF GBP'!L1630,'6. NCCF Autres (inclus)'!L1630)</f>
        <v>0</v>
      </c>
      <c r="M1630" s="396">
        <f>SUM('2. NCCF CAD'!M1630,'3. NCCF USD'!M1630,'4. NCCF EUR'!M1630,'5. NCCF GBP'!M1630,'6. NCCF Autres (inclus)'!M1630)</f>
        <v>0</v>
      </c>
      <c r="N1630" s="392">
        <f>SUM('2. NCCF CAD'!N1630,'3. NCCF USD'!N1630,'4. NCCF EUR'!N1630,'5. NCCF GBP'!N1630,'6. NCCF Autres (inclus)'!N1630)</f>
        <v>0</v>
      </c>
      <c r="O1630" s="392">
        <f>SUM('2. NCCF CAD'!O1630,'3. NCCF USD'!O1630,'4. NCCF EUR'!O1630,'5. NCCF GBP'!O1630,'6. NCCF Autres (inclus)'!O1630)</f>
        <v>0</v>
      </c>
      <c r="P1630" s="392">
        <f>SUM('2. NCCF CAD'!P1630,'3. NCCF USD'!P1630,'4. NCCF EUR'!P1630,'5. NCCF GBP'!P1630,'6. NCCF Autres (inclus)'!P1630)</f>
        <v>0</v>
      </c>
      <c r="Q1630" s="392">
        <f>SUM('2. NCCF CAD'!Q1630,'3. NCCF USD'!Q1630,'4. NCCF EUR'!Q1630,'5. NCCF GBP'!Q1630,'6. NCCF Autres (inclus)'!Q1630)</f>
        <v>0</v>
      </c>
      <c r="R1630" s="392">
        <f>SUM('2. NCCF CAD'!R1630,'3. NCCF USD'!R1630,'4. NCCF EUR'!R1630,'5. NCCF GBP'!R1630,'6. NCCF Autres (inclus)'!R1630)</f>
        <v>0</v>
      </c>
      <c r="S1630" s="392">
        <f>SUM('2. NCCF CAD'!S1630,'3. NCCF USD'!S1630,'4. NCCF EUR'!S1630,'5. NCCF GBP'!S1630,'6. NCCF Autres (inclus)'!S1630)</f>
        <v>0</v>
      </c>
      <c r="T1630" s="388">
        <f>SUM('2. NCCF CAD'!T1630,'3. NCCF USD'!T1630,'4. NCCF EUR'!T1630,'5. NCCF GBP'!T1630,'6. NCCF Autres (inclus)'!T1630)</f>
        <v>0</v>
      </c>
      <c r="U1630" s="392">
        <f>SUM('2. NCCF CAD'!U1630,'3. NCCF USD'!U1630,'4. NCCF EUR'!U1630,'5. NCCF GBP'!U1630,'6. NCCF Autres (inclus)'!U1630)</f>
        <v>0</v>
      </c>
      <c r="V1630" s="393">
        <f>SUM('2. NCCF CAD'!V1630,'3. NCCF USD'!V1630,'4. NCCF EUR'!V1630,'5. NCCF GBP'!V1630,'6. NCCF Autres (inclus)'!V1630)</f>
        <v>0</v>
      </c>
      <c r="W1630" s="37">
        <f>SUM('2. NCCF CAD'!W1630,'3. NCCF USD'!W1630,'4. NCCF EUR'!W1630,'5. NCCF GBP'!W1630,'6. NCCF Autres (inclus)'!W1630)</f>
        <v>0</v>
      </c>
      <c r="Y1630"/>
    </row>
    <row r="1631" spans="1:25" outlineLevel="1" x14ac:dyDescent="0.25">
      <c r="A1631" s="212"/>
      <c r="B1631" s="465"/>
      <c r="C1631" s="272"/>
      <c r="D1631" s="272"/>
      <c r="E1631" s="273"/>
      <c r="F1631" s="274" t="s">
        <v>62</v>
      </c>
      <c r="G1631" s="394">
        <f>SUM('2. NCCF CAD'!G1631,'3. NCCF USD'!G1631,'4. NCCF EUR'!G1631,'5. NCCF GBP'!G1631,'6. NCCF Autres (inclus)'!G1631)</f>
        <v>0</v>
      </c>
      <c r="H1631" s="421">
        <f>SUM('2. NCCF CAD'!H1631,'3. NCCF USD'!H1631,'4. NCCF EUR'!H1631,'5. NCCF GBP'!H1631,'6. NCCF Autres (inclus)'!H1631)</f>
        <v>0</v>
      </c>
      <c r="I1631" s="389">
        <f>SUM('2. NCCF CAD'!I1631,'3. NCCF USD'!I1631,'4. NCCF EUR'!I1631,'5. NCCF GBP'!I1631,'6. NCCF Autres (inclus)'!I1631)</f>
        <v>0</v>
      </c>
      <c r="J1631" s="389">
        <f>SUM('2. NCCF CAD'!J1631,'3. NCCF USD'!J1631,'4. NCCF EUR'!J1631,'5. NCCF GBP'!J1631,'6. NCCF Autres (inclus)'!J1631)</f>
        <v>0</v>
      </c>
      <c r="K1631" s="436">
        <f>SUM('2. NCCF CAD'!K1631,'3. NCCF USD'!K1631,'4. NCCF EUR'!K1631,'5. NCCF GBP'!K1631,'6. NCCF Autres (inclus)'!K1631)</f>
        <v>0</v>
      </c>
      <c r="L1631" s="391">
        <f>SUM('2. NCCF CAD'!L1631,'3. NCCF USD'!L1631,'4. NCCF EUR'!L1631,'5. NCCF GBP'!L1631,'6. NCCF Autres (inclus)'!L1631)</f>
        <v>0</v>
      </c>
      <c r="M1631" s="396">
        <f>SUM('2. NCCF CAD'!M1631,'3. NCCF USD'!M1631,'4. NCCF EUR'!M1631,'5. NCCF GBP'!M1631,'6. NCCF Autres (inclus)'!M1631)</f>
        <v>0</v>
      </c>
      <c r="N1631" s="392">
        <f>SUM('2. NCCF CAD'!N1631,'3. NCCF USD'!N1631,'4. NCCF EUR'!N1631,'5. NCCF GBP'!N1631,'6. NCCF Autres (inclus)'!N1631)</f>
        <v>0</v>
      </c>
      <c r="O1631" s="392">
        <f>SUM('2. NCCF CAD'!O1631,'3. NCCF USD'!O1631,'4. NCCF EUR'!O1631,'5. NCCF GBP'!O1631,'6. NCCF Autres (inclus)'!O1631)</f>
        <v>0</v>
      </c>
      <c r="P1631" s="392">
        <f>SUM('2. NCCF CAD'!P1631,'3. NCCF USD'!P1631,'4. NCCF EUR'!P1631,'5. NCCF GBP'!P1631,'6. NCCF Autres (inclus)'!P1631)</f>
        <v>0</v>
      </c>
      <c r="Q1631" s="392">
        <f>SUM('2. NCCF CAD'!Q1631,'3. NCCF USD'!Q1631,'4. NCCF EUR'!Q1631,'5. NCCF GBP'!Q1631,'6. NCCF Autres (inclus)'!Q1631)</f>
        <v>0</v>
      </c>
      <c r="R1631" s="392">
        <f>SUM('2. NCCF CAD'!R1631,'3. NCCF USD'!R1631,'4. NCCF EUR'!R1631,'5. NCCF GBP'!R1631,'6. NCCF Autres (inclus)'!R1631)</f>
        <v>0</v>
      </c>
      <c r="S1631" s="392">
        <f>SUM('2. NCCF CAD'!S1631,'3. NCCF USD'!S1631,'4. NCCF EUR'!S1631,'5. NCCF GBP'!S1631,'6. NCCF Autres (inclus)'!S1631)</f>
        <v>0</v>
      </c>
      <c r="T1631" s="388">
        <f>SUM('2. NCCF CAD'!T1631,'3. NCCF USD'!T1631,'4. NCCF EUR'!T1631,'5. NCCF GBP'!T1631,'6. NCCF Autres (inclus)'!T1631)</f>
        <v>0</v>
      </c>
      <c r="U1631" s="392">
        <f>SUM('2. NCCF CAD'!U1631,'3. NCCF USD'!U1631,'4. NCCF EUR'!U1631,'5. NCCF GBP'!U1631,'6. NCCF Autres (inclus)'!U1631)</f>
        <v>0</v>
      </c>
      <c r="V1631" s="393">
        <f>SUM('2. NCCF CAD'!V1631,'3. NCCF USD'!V1631,'4. NCCF EUR'!V1631,'5. NCCF GBP'!V1631,'6. NCCF Autres (inclus)'!V1631)</f>
        <v>0</v>
      </c>
      <c r="W1631" s="37">
        <f>SUM('2. NCCF CAD'!W1631,'3. NCCF USD'!W1631,'4. NCCF EUR'!W1631,'5. NCCF GBP'!W1631,'6. NCCF Autres (inclus)'!W1631)</f>
        <v>0</v>
      </c>
      <c r="Y1631"/>
    </row>
    <row r="1632" spans="1:25" outlineLevel="1" x14ac:dyDescent="0.25">
      <c r="A1632" s="212"/>
      <c r="B1632" s="465"/>
      <c r="C1632" s="272"/>
      <c r="D1632" s="272"/>
      <c r="E1632" s="273"/>
      <c r="F1632" s="274" t="s">
        <v>63</v>
      </c>
      <c r="G1632" s="394">
        <f>SUM('2. NCCF CAD'!G1632,'3. NCCF USD'!G1632,'4. NCCF EUR'!G1632,'5. NCCF GBP'!G1632,'6. NCCF Autres (inclus)'!G1632)</f>
        <v>0</v>
      </c>
      <c r="H1632" s="421">
        <f>SUM('2. NCCF CAD'!H1632,'3. NCCF USD'!H1632,'4. NCCF EUR'!H1632,'5. NCCF GBP'!H1632,'6. NCCF Autres (inclus)'!H1632)</f>
        <v>0</v>
      </c>
      <c r="I1632" s="389">
        <f>SUM('2. NCCF CAD'!I1632,'3. NCCF USD'!I1632,'4. NCCF EUR'!I1632,'5. NCCF GBP'!I1632,'6. NCCF Autres (inclus)'!I1632)</f>
        <v>0</v>
      </c>
      <c r="J1632" s="389">
        <f>SUM('2. NCCF CAD'!J1632,'3. NCCF USD'!J1632,'4. NCCF EUR'!J1632,'5. NCCF GBP'!J1632,'6. NCCF Autres (inclus)'!J1632)</f>
        <v>0</v>
      </c>
      <c r="K1632" s="436">
        <f>SUM('2. NCCF CAD'!K1632,'3. NCCF USD'!K1632,'4. NCCF EUR'!K1632,'5. NCCF GBP'!K1632,'6. NCCF Autres (inclus)'!K1632)</f>
        <v>0</v>
      </c>
      <c r="L1632" s="391">
        <f>SUM('2. NCCF CAD'!L1632,'3. NCCF USD'!L1632,'4. NCCF EUR'!L1632,'5. NCCF GBP'!L1632,'6. NCCF Autres (inclus)'!L1632)</f>
        <v>0</v>
      </c>
      <c r="M1632" s="396">
        <f>SUM('2. NCCF CAD'!M1632,'3. NCCF USD'!M1632,'4. NCCF EUR'!M1632,'5. NCCF GBP'!M1632,'6. NCCF Autres (inclus)'!M1632)</f>
        <v>0</v>
      </c>
      <c r="N1632" s="392">
        <f>SUM('2. NCCF CAD'!N1632,'3. NCCF USD'!N1632,'4. NCCF EUR'!N1632,'5. NCCF GBP'!N1632,'6. NCCF Autres (inclus)'!N1632)</f>
        <v>0</v>
      </c>
      <c r="O1632" s="392">
        <f>SUM('2. NCCF CAD'!O1632,'3. NCCF USD'!O1632,'4. NCCF EUR'!O1632,'5. NCCF GBP'!O1632,'6. NCCF Autres (inclus)'!O1632)</f>
        <v>0</v>
      </c>
      <c r="P1632" s="392">
        <f>SUM('2. NCCF CAD'!P1632,'3. NCCF USD'!P1632,'4. NCCF EUR'!P1632,'5. NCCF GBP'!P1632,'6. NCCF Autres (inclus)'!P1632)</f>
        <v>0</v>
      </c>
      <c r="Q1632" s="392">
        <f>SUM('2. NCCF CAD'!Q1632,'3. NCCF USD'!Q1632,'4. NCCF EUR'!Q1632,'5. NCCF GBP'!Q1632,'6. NCCF Autres (inclus)'!Q1632)</f>
        <v>0</v>
      </c>
      <c r="R1632" s="392">
        <f>SUM('2. NCCF CAD'!R1632,'3. NCCF USD'!R1632,'4. NCCF EUR'!R1632,'5. NCCF GBP'!R1632,'6. NCCF Autres (inclus)'!R1632)</f>
        <v>0</v>
      </c>
      <c r="S1632" s="392">
        <f>SUM('2. NCCF CAD'!S1632,'3. NCCF USD'!S1632,'4. NCCF EUR'!S1632,'5. NCCF GBP'!S1632,'6. NCCF Autres (inclus)'!S1632)</f>
        <v>0</v>
      </c>
      <c r="T1632" s="388">
        <f>SUM('2. NCCF CAD'!T1632,'3. NCCF USD'!T1632,'4. NCCF EUR'!T1632,'5. NCCF GBP'!T1632,'6. NCCF Autres (inclus)'!T1632)</f>
        <v>0</v>
      </c>
      <c r="U1632" s="392">
        <f>SUM('2. NCCF CAD'!U1632,'3. NCCF USD'!U1632,'4. NCCF EUR'!U1632,'5. NCCF GBP'!U1632,'6. NCCF Autres (inclus)'!U1632)</f>
        <v>0</v>
      </c>
      <c r="V1632" s="393">
        <f>SUM('2. NCCF CAD'!V1632,'3. NCCF USD'!V1632,'4. NCCF EUR'!V1632,'5. NCCF GBP'!V1632,'6. NCCF Autres (inclus)'!V1632)</f>
        <v>0</v>
      </c>
      <c r="W1632" s="37">
        <f>SUM('2. NCCF CAD'!W1632,'3. NCCF USD'!W1632,'4. NCCF EUR'!W1632,'5. NCCF GBP'!W1632,'6. NCCF Autres (inclus)'!W1632)</f>
        <v>0</v>
      </c>
      <c r="Y1632"/>
    </row>
    <row r="1633" spans="1:25" x14ac:dyDescent="0.25">
      <c r="A1633" s="212"/>
      <c r="B1633" s="465"/>
      <c r="C1633" s="272"/>
      <c r="D1633" s="272"/>
      <c r="E1633" s="273" t="s">
        <v>64</v>
      </c>
      <c r="F1633" s="273"/>
      <c r="G1633" s="367">
        <f t="shared" ref="G1633:W1633" si="348">SUBTOTAL(9,G1634:G1635)</f>
        <v>0</v>
      </c>
      <c r="H1633" s="368">
        <f t="shared" si="348"/>
        <v>0</v>
      </c>
      <c r="I1633" s="369">
        <f t="shared" si="348"/>
        <v>0</v>
      </c>
      <c r="J1633" s="369">
        <f t="shared" si="348"/>
        <v>0</v>
      </c>
      <c r="K1633" s="370">
        <f t="shared" si="348"/>
        <v>0</v>
      </c>
      <c r="L1633" s="364">
        <f t="shared" si="348"/>
        <v>0</v>
      </c>
      <c r="M1633" s="364">
        <f t="shared" si="348"/>
        <v>0</v>
      </c>
      <c r="N1633" s="364">
        <f t="shared" si="348"/>
        <v>0</v>
      </c>
      <c r="O1633" s="364">
        <f t="shared" si="348"/>
        <v>0</v>
      </c>
      <c r="P1633" s="364">
        <f t="shared" si="348"/>
        <v>0</v>
      </c>
      <c r="Q1633" s="364">
        <f t="shared" si="348"/>
        <v>0</v>
      </c>
      <c r="R1633" s="364">
        <f t="shared" si="348"/>
        <v>0</v>
      </c>
      <c r="S1633" s="364">
        <f t="shared" si="348"/>
        <v>0</v>
      </c>
      <c r="T1633" s="364">
        <f t="shared" si="348"/>
        <v>0</v>
      </c>
      <c r="U1633" s="364">
        <f t="shared" si="348"/>
        <v>0</v>
      </c>
      <c r="V1633" s="365">
        <f t="shared" si="348"/>
        <v>0</v>
      </c>
      <c r="W1633" s="366">
        <f t="shared" si="348"/>
        <v>0</v>
      </c>
      <c r="Y1633"/>
    </row>
    <row r="1634" spans="1:25" outlineLevel="1" x14ac:dyDescent="0.25">
      <c r="A1634" s="212"/>
      <c r="B1634" s="465"/>
      <c r="C1634" s="272"/>
      <c r="D1634" s="272"/>
      <c r="E1634" s="273"/>
      <c r="F1634" s="274" t="s">
        <v>65</v>
      </c>
      <c r="G1634" s="394">
        <f>SUM('2. NCCF CAD'!G1634,'3. NCCF USD'!G1634,'4. NCCF EUR'!G1634,'5. NCCF GBP'!G1634,'6. NCCF Autres (inclus)'!G1634)</f>
        <v>0</v>
      </c>
      <c r="H1634" s="421">
        <f>SUM('2. NCCF CAD'!H1634,'3. NCCF USD'!H1634,'4. NCCF EUR'!H1634,'5. NCCF GBP'!H1634,'6. NCCF Autres (inclus)'!H1634)</f>
        <v>0</v>
      </c>
      <c r="I1634" s="389">
        <f>SUM('2. NCCF CAD'!I1634,'3. NCCF USD'!I1634,'4. NCCF EUR'!I1634,'5. NCCF GBP'!I1634,'6. NCCF Autres (inclus)'!I1634)</f>
        <v>0</v>
      </c>
      <c r="J1634" s="389">
        <f>SUM('2. NCCF CAD'!J1634,'3. NCCF USD'!J1634,'4. NCCF EUR'!J1634,'5. NCCF GBP'!J1634,'6. NCCF Autres (inclus)'!J1634)</f>
        <v>0</v>
      </c>
      <c r="K1634" s="436">
        <f>SUM('2. NCCF CAD'!K1634,'3. NCCF USD'!K1634,'4. NCCF EUR'!K1634,'5. NCCF GBP'!K1634,'6. NCCF Autres (inclus)'!K1634)</f>
        <v>0</v>
      </c>
      <c r="L1634" s="391">
        <f>SUM('2. NCCF CAD'!L1634,'3. NCCF USD'!L1634,'4. NCCF EUR'!L1634,'5. NCCF GBP'!L1634,'6. NCCF Autres (inclus)'!L1634)</f>
        <v>0</v>
      </c>
      <c r="M1634" s="396">
        <f>SUM('2. NCCF CAD'!M1634,'3. NCCF USD'!M1634,'4. NCCF EUR'!M1634,'5. NCCF GBP'!M1634,'6. NCCF Autres (inclus)'!M1634)</f>
        <v>0</v>
      </c>
      <c r="N1634" s="392">
        <f>SUM('2. NCCF CAD'!N1634,'3. NCCF USD'!N1634,'4. NCCF EUR'!N1634,'5. NCCF GBP'!N1634,'6. NCCF Autres (inclus)'!N1634)</f>
        <v>0</v>
      </c>
      <c r="O1634" s="392">
        <f>SUM('2. NCCF CAD'!O1634,'3. NCCF USD'!O1634,'4. NCCF EUR'!O1634,'5. NCCF GBP'!O1634,'6. NCCF Autres (inclus)'!O1634)</f>
        <v>0</v>
      </c>
      <c r="P1634" s="392">
        <f>SUM('2. NCCF CAD'!P1634,'3. NCCF USD'!P1634,'4. NCCF EUR'!P1634,'5. NCCF GBP'!P1634,'6. NCCF Autres (inclus)'!P1634)</f>
        <v>0</v>
      </c>
      <c r="Q1634" s="392">
        <f>SUM('2. NCCF CAD'!Q1634,'3. NCCF USD'!Q1634,'4. NCCF EUR'!Q1634,'5. NCCF GBP'!Q1634,'6. NCCF Autres (inclus)'!Q1634)</f>
        <v>0</v>
      </c>
      <c r="R1634" s="392">
        <f>SUM('2. NCCF CAD'!R1634,'3. NCCF USD'!R1634,'4. NCCF EUR'!R1634,'5. NCCF GBP'!R1634,'6. NCCF Autres (inclus)'!R1634)</f>
        <v>0</v>
      </c>
      <c r="S1634" s="392">
        <f>SUM('2. NCCF CAD'!S1634,'3. NCCF USD'!S1634,'4. NCCF EUR'!S1634,'5. NCCF GBP'!S1634,'6. NCCF Autres (inclus)'!S1634)</f>
        <v>0</v>
      </c>
      <c r="T1634" s="388">
        <f>SUM('2. NCCF CAD'!T1634,'3. NCCF USD'!T1634,'4. NCCF EUR'!T1634,'5. NCCF GBP'!T1634,'6. NCCF Autres (inclus)'!T1634)</f>
        <v>0</v>
      </c>
      <c r="U1634" s="392">
        <f>SUM('2. NCCF CAD'!U1634,'3. NCCF USD'!U1634,'4. NCCF EUR'!U1634,'5. NCCF GBP'!U1634,'6. NCCF Autres (inclus)'!U1634)</f>
        <v>0</v>
      </c>
      <c r="V1634" s="393">
        <f>SUM('2. NCCF CAD'!V1634,'3. NCCF USD'!V1634,'4. NCCF EUR'!V1634,'5. NCCF GBP'!V1634,'6. NCCF Autres (inclus)'!V1634)</f>
        <v>0</v>
      </c>
      <c r="W1634" s="37">
        <f>SUM('2. NCCF CAD'!W1634,'3. NCCF USD'!W1634,'4. NCCF EUR'!W1634,'5. NCCF GBP'!W1634,'6. NCCF Autres (inclus)'!W1634)</f>
        <v>0</v>
      </c>
      <c r="Y1634"/>
    </row>
    <row r="1635" spans="1:25" outlineLevel="1" x14ac:dyDescent="0.25">
      <c r="A1635" s="212"/>
      <c r="B1635" s="465"/>
      <c r="C1635" s="272"/>
      <c r="D1635" s="272"/>
      <c r="E1635" s="273"/>
      <c r="F1635" s="274" t="s">
        <v>66</v>
      </c>
      <c r="G1635" s="394">
        <f>SUM('2. NCCF CAD'!G1635,'3. NCCF USD'!G1635,'4. NCCF EUR'!G1635,'5. NCCF GBP'!G1635,'6. NCCF Autres (inclus)'!G1635)</f>
        <v>0</v>
      </c>
      <c r="H1635" s="421">
        <f>SUM('2. NCCF CAD'!H1635,'3. NCCF USD'!H1635,'4. NCCF EUR'!H1635,'5. NCCF GBP'!H1635,'6. NCCF Autres (inclus)'!H1635)</f>
        <v>0</v>
      </c>
      <c r="I1635" s="389">
        <f>SUM('2. NCCF CAD'!I1635,'3. NCCF USD'!I1635,'4. NCCF EUR'!I1635,'5. NCCF GBP'!I1635,'6. NCCF Autres (inclus)'!I1635)</f>
        <v>0</v>
      </c>
      <c r="J1635" s="389">
        <f>SUM('2. NCCF CAD'!J1635,'3. NCCF USD'!J1635,'4. NCCF EUR'!J1635,'5. NCCF GBP'!J1635,'6. NCCF Autres (inclus)'!J1635)</f>
        <v>0</v>
      </c>
      <c r="K1635" s="436">
        <f>SUM('2. NCCF CAD'!K1635,'3. NCCF USD'!K1635,'4. NCCF EUR'!K1635,'5. NCCF GBP'!K1635,'6. NCCF Autres (inclus)'!K1635)</f>
        <v>0</v>
      </c>
      <c r="L1635" s="391">
        <f>SUM('2. NCCF CAD'!L1635,'3. NCCF USD'!L1635,'4. NCCF EUR'!L1635,'5. NCCF GBP'!L1635,'6. NCCF Autres (inclus)'!L1635)</f>
        <v>0</v>
      </c>
      <c r="M1635" s="396">
        <f>SUM('2. NCCF CAD'!M1635,'3. NCCF USD'!M1635,'4. NCCF EUR'!M1635,'5. NCCF GBP'!M1635,'6. NCCF Autres (inclus)'!M1635)</f>
        <v>0</v>
      </c>
      <c r="N1635" s="392">
        <f>SUM('2. NCCF CAD'!N1635,'3. NCCF USD'!N1635,'4. NCCF EUR'!N1635,'5. NCCF GBP'!N1635,'6. NCCF Autres (inclus)'!N1635)</f>
        <v>0</v>
      </c>
      <c r="O1635" s="392">
        <f>SUM('2. NCCF CAD'!O1635,'3. NCCF USD'!O1635,'4. NCCF EUR'!O1635,'5. NCCF GBP'!O1635,'6. NCCF Autres (inclus)'!O1635)</f>
        <v>0</v>
      </c>
      <c r="P1635" s="392">
        <f>SUM('2. NCCF CAD'!P1635,'3. NCCF USD'!P1635,'4. NCCF EUR'!P1635,'5. NCCF GBP'!P1635,'6. NCCF Autres (inclus)'!P1635)</f>
        <v>0</v>
      </c>
      <c r="Q1635" s="392">
        <f>SUM('2. NCCF CAD'!Q1635,'3. NCCF USD'!Q1635,'4. NCCF EUR'!Q1635,'5. NCCF GBP'!Q1635,'6. NCCF Autres (inclus)'!Q1635)</f>
        <v>0</v>
      </c>
      <c r="R1635" s="392">
        <f>SUM('2. NCCF CAD'!R1635,'3. NCCF USD'!R1635,'4. NCCF EUR'!R1635,'5. NCCF GBP'!R1635,'6. NCCF Autres (inclus)'!R1635)</f>
        <v>0</v>
      </c>
      <c r="S1635" s="392">
        <f>SUM('2. NCCF CAD'!S1635,'3. NCCF USD'!S1635,'4. NCCF EUR'!S1635,'5. NCCF GBP'!S1635,'6. NCCF Autres (inclus)'!S1635)</f>
        <v>0</v>
      </c>
      <c r="T1635" s="388">
        <f>SUM('2. NCCF CAD'!T1635,'3. NCCF USD'!T1635,'4. NCCF EUR'!T1635,'5. NCCF GBP'!T1635,'6. NCCF Autres (inclus)'!T1635)</f>
        <v>0</v>
      </c>
      <c r="U1635" s="392">
        <f>SUM('2. NCCF CAD'!U1635,'3. NCCF USD'!U1635,'4. NCCF EUR'!U1635,'5. NCCF GBP'!U1635,'6. NCCF Autres (inclus)'!U1635)</f>
        <v>0</v>
      </c>
      <c r="V1635" s="393">
        <f>SUM('2. NCCF CAD'!V1635,'3. NCCF USD'!V1635,'4. NCCF EUR'!V1635,'5. NCCF GBP'!V1635,'6. NCCF Autres (inclus)'!V1635)</f>
        <v>0</v>
      </c>
      <c r="W1635" s="37">
        <f>SUM('2. NCCF CAD'!W1635,'3. NCCF USD'!W1635,'4. NCCF EUR'!W1635,'5. NCCF GBP'!W1635,'6. NCCF Autres (inclus)'!W1635)</f>
        <v>0</v>
      </c>
      <c r="Y1635"/>
    </row>
    <row r="1636" spans="1:25" x14ac:dyDescent="0.25">
      <c r="A1636" s="212"/>
      <c r="B1636" s="465"/>
      <c r="C1636" s="272"/>
      <c r="D1636" s="272"/>
      <c r="E1636" s="273" t="s">
        <v>67</v>
      </c>
      <c r="F1636" s="273"/>
      <c r="G1636" s="367">
        <f t="shared" ref="G1636:W1636" si="349">SUBTOTAL(9,G1637:G1639)</f>
        <v>0</v>
      </c>
      <c r="H1636" s="368">
        <f t="shared" si="349"/>
        <v>0</v>
      </c>
      <c r="I1636" s="369">
        <f t="shared" si="349"/>
        <v>0</v>
      </c>
      <c r="J1636" s="369">
        <f t="shared" si="349"/>
        <v>0</v>
      </c>
      <c r="K1636" s="369">
        <f t="shared" si="349"/>
        <v>0</v>
      </c>
      <c r="L1636" s="363">
        <f t="shared" si="349"/>
        <v>0</v>
      </c>
      <c r="M1636" s="364">
        <f t="shared" si="349"/>
        <v>0</v>
      </c>
      <c r="N1636" s="364">
        <f t="shared" si="349"/>
        <v>0</v>
      </c>
      <c r="O1636" s="364">
        <f t="shared" si="349"/>
        <v>0</v>
      </c>
      <c r="P1636" s="364">
        <f t="shared" si="349"/>
        <v>0</v>
      </c>
      <c r="Q1636" s="364">
        <f t="shared" si="349"/>
        <v>0</v>
      </c>
      <c r="R1636" s="364">
        <f t="shared" si="349"/>
        <v>0</v>
      </c>
      <c r="S1636" s="364">
        <f t="shared" si="349"/>
        <v>0</v>
      </c>
      <c r="T1636" s="364">
        <f t="shared" si="349"/>
        <v>0</v>
      </c>
      <c r="U1636" s="364">
        <f t="shared" si="349"/>
        <v>0</v>
      </c>
      <c r="V1636" s="365">
        <f t="shared" si="349"/>
        <v>0</v>
      </c>
      <c r="W1636" s="366">
        <f t="shared" si="349"/>
        <v>0</v>
      </c>
      <c r="Y1636"/>
    </row>
    <row r="1637" spans="1:25" outlineLevel="1" x14ac:dyDescent="0.25">
      <c r="A1637" s="212"/>
      <c r="B1637" s="465"/>
      <c r="C1637" s="272"/>
      <c r="D1637" s="272"/>
      <c r="E1637" s="273"/>
      <c r="F1637" s="274" t="s">
        <v>68</v>
      </c>
      <c r="G1637" s="394">
        <f>SUM('2. NCCF CAD'!G1637,'3. NCCF USD'!G1637,'4. NCCF EUR'!G1637,'5. NCCF GBP'!G1637,'6. NCCF Autres (inclus)'!G1637)</f>
        <v>0</v>
      </c>
      <c r="H1637" s="421">
        <f>SUM('2. NCCF CAD'!H1637,'3. NCCF USD'!H1637,'4. NCCF EUR'!H1637,'5. NCCF GBP'!H1637,'6. NCCF Autres (inclus)'!H1637)</f>
        <v>0</v>
      </c>
      <c r="I1637" s="389">
        <f>SUM('2. NCCF CAD'!I1637,'3. NCCF USD'!I1637,'4. NCCF EUR'!I1637,'5. NCCF GBP'!I1637,'6. NCCF Autres (inclus)'!I1637)</f>
        <v>0</v>
      </c>
      <c r="J1637" s="389">
        <f>SUM('2. NCCF CAD'!J1637,'3. NCCF USD'!J1637,'4. NCCF EUR'!J1637,'5. NCCF GBP'!J1637,'6. NCCF Autres (inclus)'!J1637)</f>
        <v>0</v>
      </c>
      <c r="K1637" s="436">
        <f>SUM('2. NCCF CAD'!K1637,'3. NCCF USD'!K1637,'4. NCCF EUR'!K1637,'5. NCCF GBP'!K1637,'6. NCCF Autres (inclus)'!K1637)</f>
        <v>0</v>
      </c>
      <c r="L1637" s="400">
        <f>SUM('2. NCCF CAD'!L1637,'3. NCCF USD'!L1637,'4. NCCF EUR'!L1637,'5. NCCF GBP'!L1637,'6. NCCF Autres (inclus)'!L1637)</f>
        <v>0</v>
      </c>
      <c r="M1637" s="392">
        <f>SUM('2. NCCF CAD'!M1637,'3. NCCF USD'!M1637,'4. NCCF EUR'!M1637,'5. NCCF GBP'!M1637,'6. NCCF Autres (inclus)'!M1637)</f>
        <v>0</v>
      </c>
      <c r="N1637" s="392">
        <f>SUM('2. NCCF CAD'!N1637,'3. NCCF USD'!N1637,'4. NCCF EUR'!N1637,'5. NCCF GBP'!N1637,'6. NCCF Autres (inclus)'!N1637)</f>
        <v>0</v>
      </c>
      <c r="O1637" s="392">
        <f>SUM('2. NCCF CAD'!O1637,'3. NCCF USD'!O1637,'4. NCCF EUR'!O1637,'5. NCCF GBP'!O1637,'6. NCCF Autres (inclus)'!O1637)</f>
        <v>0</v>
      </c>
      <c r="P1637" s="392">
        <f>SUM('2. NCCF CAD'!P1637,'3. NCCF USD'!P1637,'4. NCCF EUR'!P1637,'5. NCCF GBP'!P1637,'6. NCCF Autres (inclus)'!P1637)</f>
        <v>0</v>
      </c>
      <c r="Q1637" s="392">
        <f>SUM('2. NCCF CAD'!Q1637,'3. NCCF USD'!Q1637,'4. NCCF EUR'!Q1637,'5. NCCF GBP'!Q1637,'6. NCCF Autres (inclus)'!Q1637)</f>
        <v>0</v>
      </c>
      <c r="R1637" s="392">
        <f>SUM('2. NCCF CAD'!R1637,'3. NCCF USD'!R1637,'4. NCCF EUR'!R1637,'5. NCCF GBP'!R1637,'6. NCCF Autres (inclus)'!R1637)</f>
        <v>0</v>
      </c>
      <c r="S1637" s="392">
        <f>SUM('2. NCCF CAD'!S1637,'3. NCCF USD'!S1637,'4. NCCF EUR'!S1637,'5. NCCF GBP'!S1637,'6. NCCF Autres (inclus)'!S1637)</f>
        <v>0</v>
      </c>
      <c r="T1637" s="392">
        <f>SUM('2. NCCF CAD'!T1637,'3. NCCF USD'!T1637,'4. NCCF EUR'!T1637,'5. NCCF GBP'!T1637,'6. NCCF Autres (inclus)'!T1637)</f>
        <v>0</v>
      </c>
      <c r="U1637" s="392">
        <f>SUM('2. NCCF CAD'!U1637,'3. NCCF USD'!U1637,'4. NCCF EUR'!U1637,'5. NCCF GBP'!U1637,'6. NCCF Autres (inclus)'!U1637)</f>
        <v>0</v>
      </c>
      <c r="V1637" s="393">
        <f>SUM('2. NCCF CAD'!V1637,'3. NCCF USD'!V1637,'4. NCCF EUR'!V1637,'5. NCCF GBP'!V1637,'6. NCCF Autres (inclus)'!V1637)</f>
        <v>0</v>
      </c>
      <c r="W1637" s="37">
        <f>SUM('2. NCCF CAD'!W1637,'3. NCCF USD'!W1637,'4. NCCF EUR'!W1637,'5. NCCF GBP'!W1637,'6. NCCF Autres (inclus)'!W1637)</f>
        <v>0</v>
      </c>
      <c r="Y1637"/>
    </row>
    <row r="1638" spans="1:25" outlineLevel="1" x14ac:dyDescent="0.25">
      <c r="A1638" s="212"/>
      <c r="B1638" s="465"/>
      <c r="C1638" s="272"/>
      <c r="D1638" s="272"/>
      <c r="E1638" s="273"/>
      <c r="F1638" s="274" t="s">
        <v>69</v>
      </c>
      <c r="G1638" s="394">
        <f>SUM('2. NCCF CAD'!G1638,'3. NCCF USD'!G1638,'4. NCCF EUR'!G1638,'5. NCCF GBP'!G1638,'6. NCCF Autres (inclus)'!G1638)</f>
        <v>0</v>
      </c>
      <c r="H1638" s="421">
        <f>SUM('2. NCCF CAD'!H1638,'3. NCCF USD'!H1638,'4. NCCF EUR'!H1638,'5. NCCF GBP'!H1638,'6. NCCF Autres (inclus)'!H1638)</f>
        <v>0</v>
      </c>
      <c r="I1638" s="389">
        <f>SUM('2. NCCF CAD'!I1638,'3. NCCF USD'!I1638,'4. NCCF EUR'!I1638,'5. NCCF GBP'!I1638,'6. NCCF Autres (inclus)'!I1638)</f>
        <v>0</v>
      </c>
      <c r="J1638" s="389">
        <f>SUM('2. NCCF CAD'!J1638,'3. NCCF USD'!J1638,'4. NCCF EUR'!J1638,'5. NCCF GBP'!J1638,'6. NCCF Autres (inclus)'!J1638)</f>
        <v>0</v>
      </c>
      <c r="K1638" s="436">
        <f>SUM('2. NCCF CAD'!K1638,'3. NCCF USD'!K1638,'4. NCCF EUR'!K1638,'5. NCCF GBP'!K1638,'6. NCCF Autres (inclus)'!K1638)</f>
        <v>0</v>
      </c>
      <c r="L1638" s="400">
        <f>SUM('2. NCCF CAD'!L1638,'3. NCCF USD'!L1638,'4. NCCF EUR'!L1638,'5. NCCF GBP'!L1638,'6. NCCF Autres (inclus)'!L1638)</f>
        <v>0</v>
      </c>
      <c r="M1638" s="392">
        <f>SUM('2. NCCF CAD'!M1638,'3. NCCF USD'!M1638,'4. NCCF EUR'!M1638,'5. NCCF GBP'!M1638,'6. NCCF Autres (inclus)'!M1638)</f>
        <v>0</v>
      </c>
      <c r="N1638" s="392">
        <f>SUM('2. NCCF CAD'!N1638,'3. NCCF USD'!N1638,'4. NCCF EUR'!N1638,'5. NCCF GBP'!N1638,'6. NCCF Autres (inclus)'!N1638)</f>
        <v>0</v>
      </c>
      <c r="O1638" s="392">
        <f>SUM('2. NCCF CAD'!O1638,'3. NCCF USD'!O1638,'4. NCCF EUR'!O1638,'5. NCCF GBP'!O1638,'6. NCCF Autres (inclus)'!O1638)</f>
        <v>0</v>
      </c>
      <c r="P1638" s="392">
        <f>SUM('2. NCCF CAD'!P1638,'3. NCCF USD'!P1638,'4. NCCF EUR'!P1638,'5. NCCF GBP'!P1638,'6. NCCF Autres (inclus)'!P1638)</f>
        <v>0</v>
      </c>
      <c r="Q1638" s="392">
        <f>SUM('2. NCCF CAD'!Q1638,'3. NCCF USD'!Q1638,'4. NCCF EUR'!Q1638,'5. NCCF GBP'!Q1638,'6. NCCF Autres (inclus)'!Q1638)</f>
        <v>0</v>
      </c>
      <c r="R1638" s="392">
        <f>SUM('2. NCCF CAD'!R1638,'3. NCCF USD'!R1638,'4. NCCF EUR'!R1638,'5. NCCF GBP'!R1638,'6. NCCF Autres (inclus)'!R1638)</f>
        <v>0</v>
      </c>
      <c r="S1638" s="392">
        <f>SUM('2. NCCF CAD'!S1638,'3. NCCF USD'!S1638,'4. NCCF EUR'!S1638,'5. NCCF GBP'!S1638,'6. NCCF Autres (inclus)'!S1638)</f>
        <v>0</v>
      </c>
      <c r="T1638" s="392">
        <f>SUM('2. NCCF CAD'!T1638,'3. NCCF USD'!T1638,'4. NCCF EUR'!T1638,'5. NCCF GBP'!T1638,'6. NCCF Autres (inclus)'!T1638)</f>
        <v>0</v>
      </c>
      <c r="U1638" s="392">
        <f>SUM('2. NCCF CAD'!U1638,'3. NCCF USD'!U1638,'4. NCCF EUR'!U1638,'5. NCCF GBP'!U1638,'6. NCCF Autres (inclus)'!U1638)</f>
        <v>0</v>
      </c>
      <c r="V1638" s="393">
        <f>SUM('2. NCCF CAD'!V1638,'3. NCCF USD'!V1638,'4. NCCF EUR'!V1638,'5. NCCF GBP'!V1638,'6. NCCF Autres (inclus)'!V1638)</f>
        <v>0</v>
      </c>
      <c r="W1638" s="37">
        <f>SUM('2. NCCF CAD'!W1638,'3. NCCF USD'!W1638,'4. NCCF EUR'!W1638,'5. NCCF GBP'!W1638,'6. NCCF Autres (inclus)'!W1638)</f>
        <v>0</v>
      </c>
      <c r="Y1638"/>
    </row>
    <row r="1639" spans="1:25" outlineLevel="1" x14ac:dyDescent="0.25">
      <c r="A1639" s="212"/>
      <c r="B1639" s="465"/>
      <c r="C1639" s="272"/>
      <c r="D1639" s="272"/>
      <c r="E1639" s="273"/>
      <c r="F1639" s="274" t="s">
        <v>70</v>
      </c>
      <c r="G1639" s="394">
        <f>SUM('2. NCCF CAD'!G1639,'3. NCCF USD'!G1639,'4. NCCF EUR'!G1639,'5. NCCF GBP'!G1639,'6. NCCF Autres (inclus)'!G1639)</f>
        <v>0</v>
      </c>
      <c r="H1639" s="421">
        <f>SUM('2. NCCF CAD'!H1639,'3. NCCF USD'!H1639,'4. NCCF EUR'!H1639,'5. NCCF GBP'!H1639,'6. NCCF Autres (inclus)'!H1639)</f>
        <v>0</v>
      </c>
      <c r="I1639" s="389">
        <f>SUM('2. NCCF CAD'!I1639,'3. NCCF USD'!I1639,'4. NCCF EUR'!I1639,'5. NCCF GBP'!I1639,'6. NCCF Autres (inclus)'!I1639)</f>
        <v>0</v>
      </c>
      <c r="J1639" s="389">
        <f>SUM('2. NCCF CAD'!J1639,'3. NCCF USD'!J1639,'4. NCCF EUR'!J1639,'5. NCCF GBP'!J1639,'6. NCCF Autres (inclus)'!J1639)</f>
        <v>0</v>
      </c>
      <c r="K1639" s="436">
        <f>SUM('2. NCCF CAD'!K1639,'3. NCCF USD'!K1639,'4. NCCF EUR'!K1639,'5. NCCF GBP'!K1639,'6. NCCF Autres (inclus)'!K1639)</f>
        <v>0</v>
      </c>
      <c r="L1639" s="400">
        <f>SUM('2. NCCF CAD'!L1639,'3. NCCF USD'!L1639,'4. NCCF EUR'!L1639,'5. NCCF GBP'!L1639,'6. NCCF Autres (inclus)'!L1639)</f>
        <v>0</v>
      </c>
      <c r="M1639" s="392">
        <f>SUM('2. NCCF CAD'!M1639,'3. NCCF USD'!M1639,'4. NCCF EUR'!M1639,'5. NCCF GBP'!M1639,'6. NCCF Autres (inclus)'!M1639)</f>
        <v>0</v>
      </c>
      <c r="N1639" s="392">
        <f>SUM('2. NCCF CAD'!N1639,'3. NCCF USD'!N1639,'4. NCCF EUR'!N1639,'5. NCCF GBP'!N1639,'6. NCCF Autres (inclus)'!N1639)</f>
        <v>0</v>
      </c>
      <c r="O1639" s="392">
        <f>SUM('2. NCCF CAD'!O1639,'3. NCCF USD'!O1639,'4. NCCF EUR'!O1639,'5. NCCF GBP'!O1639,'6. NCCF Autres (inclus)'!O1639)</f>
        <v>0</v>
      </c>
      <c r="P1639" s="392">
        <f>SUM('2. NCCF CAD'!P1639,'3. NCCF USD'!P1639,'4. NCCF EUR'!P1639,'5. NCCF GBP'!P1639,'6. NCCF Autres (inclus)'!P1639)</f>
        <v>0</v>
      </c>
      <c r="Q1639" s="392">
        <f>SUM('2. NCCF CAD'!Q1639,'3. NCCF USD'!Q1639,'4. NCCF EUR'!Q1639,'5. NCCF GBP'!Q1639,'6. NCCF Autres (inclus)'!Q1639)</f>
        <v>0</v>
      </c>
      <c r="R1639" s="392">
        <f>SUM('2. NCCF CAD'!R1639,'3. NCCF USD'!R1639,'4. NCCF EUR'!R1639,'5. NCCF GBP'!R1639,'6. NCCF Autres (inclus)'!R1639)</f>
        <v>0</v>
      </c>
      <c r="S1639" s="392">
        <f>SUM('2. NCCF CAD'!S1639,'3. NCCF USD'!S1639,'4. NCCF EUR'!S1639,'5. NCCF GBP'!S1639,'6. NCCF Autres (inclus)'!S1639)</f>
        <v>0</v>
      </c>
      <c r="T1639" s="392">
        <f>SUM('2. NCCF CAD'!T1639,'3. NCCF USD'!T1639,'4. NCCF EUR'!T1639,'5. NCCF GBP'!T1639,'6. NCCF Autres (inclus)'!T1639)</f>
        <v>0</v>
      </c>
      <c r="U1639" s="392">
        <f>SUM('2. NCCF CAD'!U1639,'3. NCCF USD'!U1639,'4. NCCF EUR'!U1639,'5. NCCF GBP'!U1639,'6. NCCF Autres (inclus)'!U1639)</f>
        <v>0</v>
      </c>
      <c r="V1639" s="393">
        <f>SUM('2. NCCF CAD'!V1639,'3. NCCF USD'!V1639,'4. NCCF EUR'!V1639,'5. NCCF GBP'!V1639,'6. NCCF Autres (inclus)'!V1639)</f>
        <v>0</v>
      </c>
      <c r="W1639" s="37">
        <f>SUM('2. NCCF CAD'!W1639,'3. NCCF USD'!W1639,'4. NCCF EUR'!W1639,'5. NCCF GBP'!W1639,'6. NCCF Autres (inclus)'!W1639)</f>
        <v>0</v>
      </c>
      <c r="Y1639"/>
    </row>
    <row r="1640" spans="1:25" x14ac:dyDescent="0.25">
      <c r="A1640" s="212"/>
      <c r="B1640" s="465"/>
      <c r="C1640" s="272"/>
      <c r="D1640" s="272" t="s">
        <v>71</v>
      </c>
      <c r="E1640" s="273"/>
      <c r="F1640" s="273"/>
      <c r="G1640" s="367"/>
      <c r="H1640" s="368"/>
      <c r="I1640" s="369"/>
      <c r="J1640" s="369"/>
      <c r="K1640" s="369"/>
      <c r="L1640" s="363"/>
      <c r="M1640" s="364"/>
      <c r="N1640" s="364"/>
      <c r="O1640" s="364"/>
      <c r="P1640" s="364"/>
      <c r="Q1640" s="364"/>
      <c r="R1640" s="364"/>
      <c r="S1640" s="364"/>
      <c r="T1640" s="364"/>
      <c r="U1640" s="364"/>
      <c r="V1640" s="365"/>
      <c r="W1640" s="366"/>
      <c r="Y1640"/>
    </row>
    <row r="1641" spans="1:25" x14ac:dyDescent="0.25">
      <c r="A1641" s="212"/>
      <c r="B1641" s="465"/>
      <c r="C1641" s="272"/>
      <c r="D1641" s="272"/>
      <c r="E1641" s="273" t="s">
        <v>72</v>
      </c>
      <c r="F1641" s="273"/>
      <c r="G1641" s="367">
        <f t="shared" ref="G1641:W1641" si="350">SUBTOTAL(9,G1642:G1643)</f>
        <v>0</v>
      </c>
      <c r="H1641" s="368">
        <f t="shared" si="350"/>
        <v>0</v>
      </c>
      <c r="I1641" s="369">
        <f t="shared" si="350"/>
        <v>0</v>
      </c>
      <c r="J1641" s="369">
        <f t="shared" si="350"/>
        <v>0</v>
      </c>
      <c r="K1641" s="370">
        <f t="shared" si="350"/>
        <v>0</v>
      </c>
      <c r="L1641" s="364">
        <f t="shared" si="350"/>
        <v>0</v>
      </c>
      <c r="M1641" s="364">
        <f t="shared" si="350"/>
        <v>0</v>
      </c>
      <c r="N1641" s="364">
        <f t="shared" si="350"/>
        <v>0</v>
      </c>
      <c r="O1641" s="364">
        <f t="shared" si="350"/>
        <v>0</v>
      </c>
      <c r="P1641" s="364">
        <f t="shared" si="350"/>
        <v>0</v>
      </c>
      <c r="Q1641" s="364">
        <f t="shared" si="350"/>
        <v>0</v>
      </c>
      <c r="R1641" s="364">
        <f t="shared" si="350"/>
        <v>0</v>
      </c>
      <c r="S1641" s="364">
        <f t="shared" si="350"/>
        <v>0</v>
      </c>
      <c r="T1641" s="364">
        <f t="shared" si="350"/>
        <v>0</v>
      </c>
      <c r="U1641" s="364">
        <f t="shared" si="350"/>
        <v>0</v>
      </c>
      <c r="V1641" s="365">
        <f t="shared" si="350"/>
        <v>0</v>
      </c>
      <c r="W1641" s="366">
        <f t="shared" si="350"/>
        <v>0</v>
      </c>
      <c r="Y1641"/>
    </row>
    <row r="1642" spans="1:25" outlineLevel="1" x14ac:dyDescent="0.25">
      <c r="A1642" s="212"/>
      <c r="B1642" s="465"/>
      <c r="C1642" s="272"/>
      <c r="D1642" s="272"/>
      <c r="E1642" s="273"/>
      <c r="F1642" s="274" t="s">
        <v>73</v>
      </c>
      <c r="G1642" s="394">
        <f>SUM('2. NCCF CAD'!G1642,'3. NCCF USD'!G1642,'4. NCCF EUR'!G1642,'5. NCCF GBP'!G1642,'6. NCCF Autres (inclus)'!G1642)</f>
        <v>0</v>
      </c>
      <c r="H1642" s="421">
        <f>SUM('2. NCCF CAD'!H1642,'3. NCCF USD'!H1642,'4. NCCF EUR'!H1642,'5. NCCF GBP'!H1642,'6. NCCF Autres (inclus)'!H1642)</f>
        <v>0</v>
      </c>
      <c r="I1642" s="389">
        <f>SUM('2. NCCF CAD'!I1642,'3. NCCF USD'!I1642,'4. NCCF EUR'!I1642,'5. NCCF GBP'!I1642,'6. NCCF Autres (inclus)'!I1642)</f>
        <v>0</v>
      </c>
      <c r="J1642" s="389">
        <f>SUM('2. NCCF CAD'!J1642,'3. NCCF USD'!J1642,'4. NCCF EUR'!J1642,'5. NCCF GBP'!J1642,'6. NCCF Autres (inclus)'!J1642)</f>
        <v>0</v>
      </c>
      <c r="K1642" s="436">
        <f>SUM('2. NCCF CAD'!K1642,'3. NCCF USD'!K1642,'4. NCCF EUR'!K1642,'5. NCCF GBP'!K1642,'6. NCCF Autres (inclus)'!K1642)</f>
        <v>0</v>
      </c>
      <c r="L1642" s="391">
        <f>SUM('2. NCCF CAD'!L1642,'3. NCCF USD'!L1642,'4. NCCF EUR'!L1642,'5. NCCF GBP'!L1642,'6. NCCF Autres (inclus)'!L1642)</f>
        <v>0</v>
      </c>
      <c r="M1642" s="396">
        <f>SUM('2. NCCF CAD'!M1642,'3. NCCF USD'!M1642,'4. NCCF EUR'!M1642,'5. NCCF GBP'!M1642,'6. NCCF Autres (inclus)'!M1642)</f>
        <v>0</v>
      </c>
      <c r="N1642" s="392">
        <f>SUM('2. NCCF CAD'!N1642,'3. NCCF USD'!N1642,'4. NCCF EUR'!N1642,'5. NCCF GBP'!N1642,'6. NCCF Autres (inclus)'!N1642)</f>
        <v>0</v>
      </c>
      <c r="O1642" s="392">
        <f>SUM('2. NCCF CAD'!O1642,'3. NCCF USD'!O1642,'4. NCCF EUR'!O1642,'5. NCCF GBP'!O1642,'6. NCCF Autres (inclus)'!O1642)</f>
        <v>0</v>
      </c>
      <c r="P1642" s="392">
        <f>SUM('2. NCCF CAD'!P1642,'3. NCCF USD'!P1642,'4. NCCF EUR'!P1642,'5. NCCF GBP'!P1642,'6. NCCF Autres (inclus)'!P1642)</f>
        <v>0</v>
      </c>
      <c r="Q1642" s="392">
        <f>SUM('2. NCCF CAD'!Q1642,'3. NCCF USD'!Q1642,'4. NCCF EUR'!Q1642,'5. NCCF GBP'!Q1642,'6. NCCF Autres (inclus)'!Q1642)</f>
        <v>0</v>
      </c>
      <c r="R1642" s="392">
        <f>SUM('2. NCCF CAD'!R1642,'3. NCCF USD'!R1642,'4. NCCF EUR'!R1642,'5. NCCF GBP'!R1642,'6. NCCF Autres (inclus)'!R1642)</f>
        <v>0</v>
      </c>
      <c r="S1642" s="392">
        <f>SUM('2. NCCF CAD'!S1642,'3. NCCF USD'!S1642,'4. NCCF EUR'!S1642,'5. NCCF GBP'!S1642,'6. NCCF Autres (inclus)'!S1642)</f>
        <v>0</v>
      </c>
      <c r="T1642" s="388">
        <f>SUM('2. NCCF CAD'!T1642,'3. NCCF USD'!T1642,'4. NCCF EUR'!T1642,'5. NCCF GBP'!T1642,'6. NCCF Autres (inclus)'!T1642)</f>
        <v>0</v>
      </c>
      <c r="U1642" s="392">
        <f>SUM('2. NCCF CAD'!U1642,'3. NCCF USD'!U1642,'4. NCCF EUR'!U1642,'5. NCCF GBP'!U1642,'6. NCCF Autres (inclus)'!U1642)</f>
        <v>0</v>
      </c>
      <c r="V1642" s="393">
        <f>SUM('2. NCCF CAD'!V1642,'3. NCCF USD'!V1642,'4. NCCF EUR'!V1642,'5. NCCF GBP'!V1642,'6. NCCF Autres (inclus)'!V1642)</f>
        <v>0</v>
      </c>
      <c r="W1642" s="37">
        <f>SUM('2. NCCF CAD'!W1642,'3. NCCF USD'!W1642,'4. NCCF EUR'!W1642,'5. NCCF GBP'!W1642,'6. NCCF Autres (inclus)'!W1642)</f>
        <v>0</v>
      </c>
      <c r="Y1642"/>
    </row>
    <row r="1643" spans="1:25" outlineLevel="1" x14ac:dyDescent="0.25">
      <c r="A1643" s="212"/>
      <c r="B1643" s="465"/>
      <c r="C1643" s="272"/>
      <c r="D1643" s="272"/>
      <c r="E1643" s="273"/>
      <c r="F1643" s="274" t="s">
        <v>74</v>
      </c>
      <c r="G1643" s="394">
        <f>SUM('2. NCCF CAD'!G1643,'3. NCCF USD'!G1643,'4. NCCF EUR'!G1643,'5. NCCF GBP'!G1643,'6. NCCF Autres (inclus)'!G1643)</f>
        <v>0</v>
      </c>
      <c r="H1643" s="421">
        <f>SUM('2. NCCF CAD'!H1643,'3. NCCF USD'!H1643,'4. NCCF EUR'!H1643,'5. NCCF GBP'!H1643,'6. NCCF Autres (inclus)'!H1643)</f>
        <v>0</v>
      </c>
      <c r="I1643" s="389">
        <f>SUM('2. NCCF CAD'!I1643,'3. NCCF USD'!I1643,'4. NCCF EUR'!I1643,'5. NCCF GBP'!I1643,'6. NCCF Autres (inclus)'!I1643)</f>
        <v>0</v>
      </c>
      <c r="J1643" s="389">
        <f>SUM('2. NCCF CAD'!J1643,'3. NCCF USD'!J1643,'4. NCCF EUR'!J1643,'5. NCCF GBP'!J1643,'6. NCCF Autres (inclus)'!J1643)</f>
        <v>0</v>
      </c>
      <c r="K1643" s="436">
        <f>SUM('2. NCCF CAD'!K1643,'3. NCCF USD'!K1643,'4. NCCF EUR'!K1643,'5. NCCF GBP'!K1643,'6. NCCF Autres (inclus)'!K1643)</f>
        <v>0</v>
      </c>
      <c r="L1643" s="391">
        <f>SUM('2. NCCF CAD'!L1643,'3. NCCF USD'!L1643,'4. NCCF EUR'!L1643,'5. NCCF GBP'!L1643,'6. NCCF Autres (inclus)'!L1643)</f>
        <v>0</v>
      </c>
      <c r="M1643" s="396">
        <f>SUM('2. NCCF CAD'!M1643,'3. NCCF USD'!M1643,'4. NCCF EUR'!M1643,'5. NCCF GBP'!M1643,'6. NCCF Autres (inclus)'!M1643)</f>
        <v>0</v>
      </c>
      <c r="N1643" s="392">
        <f>SUM('2. NCCF CAD'!N1643,'3. NCCF USD'!N1643,'4. NCCF EUR'!N1643,'5. NCCF GBP'!N1643,'6. NCCF Autres (inclus)'!N1643)</f>
        <v>0</v>
      </c>
      <c r="O1643" s="392">
        <f>SUM('2. NCCF CAD'!O1643,'3. NCCF USD'!O1643,'4. NCCF EUR'!O1643,'5. NCCF GBP'!O1643,'6. NCCF Autres (inclus)'!O1643)</f>
        <v>0</v>
      </c>
      <c r="P1643" s="392">
        <f>SUM('2. NCCF CAD'!P1643,'3. NCCF USD'!P1643,'4. NCCF EUR'!P1643,'5. NCCF GBP'!P1643,'6. NCCF Autres (inclus)'!P1643)</f>
        <v>0</v>
      </c>
      <c r="Q1643" s="392">
        <f>SUM('2. NCCF CAD'!Q1643,'3. NCCF USD'!Q1643,'4. NCCF EUR'!Q1643,'5. NCCF GBP'!Q1643,'6. NCCF Autres (inclus)'!Q1643)</f>
        <v>0</v>
      </c>
      <c r="R1643" s="392">
        <f>SUM('2. NCCF CAD'!R1643,'3. NCCF USD'!R1643,'4. NCCF EUR'!R1643,'5. NCCF GBP'!R1643,'6. NCCF Autres (inclus)'!R1643)</f>
        <v>0</v>
      </c>
      <c r="S1643" s="392">
        <f>SUM('2. NCCF CAD'!S1643,'3. NCCF USD'!S1643,'4. NCCF EUR'!S1643,'5. NCCF GBP'!S1643,'6. NCCF Autres (inclus)'!S1643)</f>
        <v>0</v>
      </c>
      <c r="T1643" s="388">
        <f>SUM('2. NCCF CAD'!T1643,'3. NCCF USD'!T1643,'4. NCCF EUR'!T1643,'5. NCCF GBP'!T1643,'6. NCCF Autres (inclus)'!T1643)</f>
        <v>0</v>
      </c>
      <c r="U1643" s="392">
        <f>SUM('2. NCCF CAD'!U1643,'3. NCCF USD'!U1643,'4. NCCF EUR'!U1643,'5. NCCF GBP'!U1643,'6. NCCF Autres (inclus)'!U1643)</f>
        <v>0</v>
      </c>
      <c r="V1643" s="393">
        <f>SUM('2. NCCF CAD'!V1643,'3. NCCF USD'!V1643,'4. NCCF EUR'!V1643,'5. NCCF GBP'!V1643,'6. NCCF Autres (inclus)'!V1643)</f>
        <v>0</v>
      </c>
      <c r="W1643" s="37">
        <f>SUM('2. NCCF CAD'!W1643,'3. NCCF USD'!W1643,'4. NCCF EUR'!W1643,'5. NCCF GBP'!W1643,'6. NCCF Autres (inclus)'!W1643)</f>
        <v>0</v>
      </c>
      <c r="Y1643"/>
    </row>
    <row r="1644" spans="1:25" x14ac:dyDescent="0.25">
      <c r="A1644" s="212"/>
      <c r="B1644" s="465"/>
      <c r="C1644" s="272"/>
      <c r="D1644" s="272"/>
      <c r="E1644" s="273" t="s">
        <v>75</v>
      </c>
      <c r="F1644" s="273"/>
      <c r="G1644" s="367">
        <f t="shared" ref="G1644:W1644" si="351">SUBTOTAL(9,G1645:G1646)</f>
        <v>0</v>
      </c>
      <c r="H1644" s="368">
        <f t="shared" si="351"/>
        <v>0</v>
      </c>
      <c r="I1644" s="369">
        <f t="shared" si="351"/>
        <v>0</v>
      </c>
      <c r="J1644" s="369">
        <f t="shared" si="351"/>
        <v>0</v>
      </c>
      <c r="K1644" s="370">
        <f t="shared" si="351"/>
        <v>0</v>
      </c>
      <c r="L1644" s="364">
        <f t="shared" si="351"/>
        <v>0</v>
      </c>
      <c r="M1644" s="364">
        <f t="shared" si="351"/>
        <v>0</v>
      </c>
      <c r="N1644" s="364">
        <f t="shared" si="351"/>
        <v>0</v>
      </c>
      <c r="O1644" s="364">
        <f t="shared" si="351"/>
        <v>0</v>
      </c>
      <c r="P1644" s="364">
        <f t="shared" si="351"/>
        <v>0</v>
      </c>
      <c r="Q1644" s="364">
        <f t="shared" si="351"/>
        <v>0</v>
      </c>
      <c r="R1644" s="364">
        <f t="shared" si="351"/>
        <v>0</v>
      </c>
      <c r="S1644" s="364">
        <f t="shared" si="351"/>
        <v>0</v>
      </c>
      <c r="T1644" s="364">
        <f t="shared" si="351"/>
        <v>0</v>
      </c>
      <c r="U1644" s="364">
        <f t="shared" si="351"/>
        <v>0</v>
      </c>
      <c r="V1644" s="365">
        <f t="shared" si="351"/>
        <v>0</v>
      </c>
      <c r="W1644" s="366">
        <f t="shared" si="351"/>
        <v>0</v>
      </c>
      <c r="Y1644"/>
    </row>
    <row r="1645" spans="1:25" outlineLevel="1" x14ac:dyDescent="0.25">
      <c r="A1645" s="212"/>
      <c r="B1645" s="465"/>
      <c r="C1645" s="272"/>
      <c r="D1645" s="272"/>
      <c r="E1645" s="273"/>
      <c r="F1645" s="274" t="s">
        <v>76</v>
      </c>
      <c r="G1645" s="394">
        <f>SUM('2. NCCF CAD'!G1645,'3. NCCF USD'!G1645,'4. NCCF EUR'!G1645,'5. NCCF GBP'!G1645,'6. NCCF Autres (inclus)'!G1645)</f>
        <v>0</v>
      </c>
      <c r="H1645" s="421">
        <f>SUM('2. NCCF CAD'!H1645,'3. NCCF USD'!H1645,'4. NCCF EUR'!H1645,'5. NCCF GBP'!H1645,'6. NCCF Autres (inclus)'!H1645)</f>
        <v>0</v>
      </c>
      <c r="I1645" s="389">
        <f>SUM('2. NCCF CAD'!I1645,'3. NCCF USD'!I1645,'4. NCCF EUR'!I1645,'5. NCCF GBP'!I1645,'6. NCCF Autres (inclus)'!I1645)</f>
        <v>0</v>
      </c>
      <c r="J1645" s="389">
        <f>SUM('2. NCCF CAD'!J1645,'3. NCCF USD'!J1645,'4. NCCF EUR'!J1645,'5. NCCF GBP'!J1645,'6. NCCF Autres (inclus)'!J1645)</f>
        <v>0</v>
      </c>
      <c r="K1645" s="436">
        <f>SUM('2. NCCF CAD'!K1645,'3. NCCF USD'!K1645,'4. NCCF EUR'!K1645,'5. NCCF GBP'!K1645,'6. NCCF Autres (inclus)'!K1645)</f>
        <v>0</v>
      </c>
      <c r="L1645" s="391">
        <f>SUM('2. NCCF CAD'!L1645,'3. NCCF USD'!L1645,'4. NCCF EUR'!L1645,'5. NCCF GBP'!L1645,'6. NCCF Autres (inclus)'!L1645)</f>
        <v>0</v>
      </c>
      <c r="M1645" s="396">
        <f>SUM('2. NCCF CAD'!M1645,'3. NCCF USD'!M1645,'4. NCCF EUR'!M1645,'5. NCCF GBP'!M1645,'6. NCCF Autres (inclus)'!M1645)</f>
        <v>0</v>
      </c>
      <c r="N1645" s="392">
        <f>SUM('2. NCCF CAD'!N1645,'3. NCCF USD'!N1645,'4. NCCF EUR'!N1645,'5. NCCF GBP'!N1645,'6. NCCF Autres (inclus)'!N1645)</f>
        <v>0</v>
      </c>
      <c r="O1645" s="392">
        <f>SUM('2. NCCF CAD'!O1645,'3. NCCF USD'!O1645,'4. NCCF EUR'!O1645,'5. NCCF GBP'!O1645,'6. NCCF Autres (inclus)'!O1645)</f>
        <v>0</v>
      </c>
      <c r="P1645" s="392">
        <f>SUM('2. NCCF CAD'!P1645,'3. NCCF USD'!P1645,'4. NCCF EUR'!P1645,'5. NCCF GBP'!P1645,'6. NCCF Autres (inclus)'!P1645)</f>
        <v>0</v>
      </c>
      <c r="Q1645" s="392">
        <f>SUM('2. NCCF CAD'!Q1645,'3. NCCF USD'!Q1645,'4. NCCF EUR'!Q1645,'5. NCCF GBP'!Q1645,'6. NCCF Autres (inclus)'!Q1645)</f>
        <v>0</v>
      </c>
      <c r="R1645" s="392">
        <f>SUM('2. NCCF CAD'!R1645,'3. NCCF USD'!R1645,'4. NCCF EUR'!R1645,'5. NCCF GBP'!R1645,'6. NCCF Autres (inclus)'!R1645)</f>
        <v>0</v>
      </c>
      <c r="S1645" s="392">
        <f>SUM('2. NCCF CAD'!S1645,'3. NCCF USD'!S1645,'4. NCCF EUR'!S1645,'5. NCCF GBP'!S1645,'6. NCCF Autres (inclus)'!S1645)</f>
        <v>0</v>
      </c>
      <c r="T1645" s="388">
        <f>SUM('2. NCCF CAD'!T1645,'3. NCCF USD'!T1645,'4. NCCF EUR'!T1645,'5. NCCF GBP'!T1645,'6. NCCF Autres (inclus)'!T1645)</f>
        <v>0</v>
      </c>
      <c r="U1645" s="392">
        <f>SUM('2. NCCF CAD'!U1645,'3. NCCF USD'!U1645,'4. NCCF EUR'!U1645,'5. NCCF GBP'!U1645,'6. NCCF Autres (inclus)'!U1645)</f>
        <v>0</v>
      </c>
      <c r="V1645" s="393">
        <f>SUM('2. NCCF CAD'!V1645,'3. NCCF USD'!V1645,'4. NCCF EUR'!V1645,'5. NCCF GBP'!V1645,'6. NCCF Autres (inclus)'!V1645)</f>
        <v>0</v>
      </c>
      <c r="W1645" s="37">
        <f>SUM('2. NCCF CAD'!W1645,'3. NCCF USD'!W1645,'4. NCCF EUR'!W1645,'5. NCCF GBP'!W1645,'6. NCCF Autres (inclus)'!W1645)</f>
        <v>0</v>
      </c>
      <c r="Y1645"/>
    </row>
    <row r="1646" spans="1:25" outlineLevel="1" x14ac:dyDescent="0.25">
      <c r="A1646" s="212"/>
      <c r="B1646" s="465"/>
      <c r="C1646" s="272"/>
      <c r="D1646" s="272"/>
      <c r="E1646" s="273"/>
      <c r="F1646" s="274" t="s">
        <v>77</v>
      </c>
      <c r="G1646" s="394">
        <f>SUM('2. NCCF CAD'!G1646,'3. NCCF USD'!G1646,'4. NCCF EUR'!G1646,'5. NCCF GBP'!G1646,'6. NCCF Autres (inclus)'!G1646)</f>
        <v>0</v>
      </c>
      <c r="H1646" s="421">
        <f>SUM('2. NCCF CAD'!H1646,'3. NCCF USD'!H1646,'4. NCCF EUR'!H1646,'5. NCCF GBP'!H1646,'6. NCCF Autres (inclus)'!H1646)</f>
        <v>0</v>
      </c>
      <c r="I1646" s="389">
        <f>SUM('2. NCCF CAD'!I1646,'3. NCCF USD'!I1646,'4. NCCF EUR'!I1646,'5. NCCF GBP'!I1646,'6. NCCF Autres (inclus)'!I1646)</f>
        <v>0</v>
      </c>
      <c r="J1646" s="389">
        <f>SUM('2. NCCF CAD'!J1646,'3. NCCF USD'!J1646,'4. NCCF EUR'!J1646,'5. NCCF GBP'!J1646,'6. NCCF Autres (inclus)'!J1646)</f>
        <v>0</v>
      </c>
      <c r="K1646" s="436">
        <f>SUM('2. NCCF CAD'!K1646,'3. NCCF USD'!K1646,'4. NCCF EUR'!K1646,'5. NCCF GBP'!K1646,'6. NCCF Autres (inclus)'!K1646)</f>
        <v>0</v>
      </c>
      <c r="L1646" s="391">
        <f>SUM('2. NCCF CAD'!L1646,'3. NCCF USD'!L1646,'4. NCCF EUR'!L1646,'5. NCCF GBP'!L1646,'6. NCCF Autres (inclus)'!L1646)</f>
        <v>0</v>
      </c>
      <c r="M1646" s="396">
        <f>SUM('2. NCCF CAD'!M1646,'3. NCCF USD'!M1646,'4. NCCF EUR'!M1646,'5. NCCF GBP'!M1646,'6. NCCF Autres (inclus)'!M1646)</f>
        <v>0</v>
      </c>
      <c r="N1646" s="392">
        <f>SUM('2. NCCF CAD'!N1646,'3. NCCF USD'!N1646,'4. NCCF EUR'!N1646,'5. NCCF GBP'!N1646,'6. NCCF Autres (inclus)'!N1646)</f>
        <v>0</v>
      </c>
      <c r="O1646" s="392">
        <f>SUM('2. NCCF CAD'!O1646,'3. NCCF USD'!O1646,'4. NCCF EUR'!O1646,'5. NCCF GBP'!O1646,'6. NCCF Autres (inclus)'!O1646)</f>
        <v>0</v>
      </c>
      <c r="P1646" s="392">
        <f>SUM('2. NCCF CAD'!P1646,'3. NCCF USD'!P1646,'4. NCCF EUR'!P1646,'5. NCCF GBP'!P1646,'6. NCCF Autres (inclus)'!P1646)</f>
        <v>0</v>
      </c>
      <c r="Q1646" s="392">
        <f>SUM('2. NCCF CAD'!Q1646,'3. NCCF USD'!Q1646,'4. NCCF EUR'!Q1646,'5. NCCF GBP'!Q1646,'6. NCCF Autres (inclus)'!Q1646)</f>
        <v>0</v>
      </c>
      <c r="R1646" s="392">
        <f>SUM('2. NCCF CAD'!R1646,'3. NCCF USD'!R1646,'4. NCCF EUR'!R1646,'5. NCCF GBP'!R1646,'6. NCCF Autres (inclus)'!R1646)</f>
        <v>0</v>
      </c>
      <c r="S1646" s="392">
        <f>SUM('2. NCCF CAD'!S1646,'3. NCCF USD'!S1646,'4. NCCF EUR'!S1646,'5. NCCF GBP'!S1646,'6. NCCF Autres (inclus)'!S1646)</f>
        <v>0</v>
      </c>
      <c r="T1646" s="388">
        <f>SUM('2. NCCF CAD'!T1646,'3. NCCF USD'!T1646,'4. NCCF EUR'!T1646,'5. NCCF GBP'!T1646,'6. NCCF Autres (inclus)'!T1646)</f>
        <v>0</v>
      </c>
      <c r="U1646" s="392">
        <f>SUM('2. NCCF CAD'!U1646,'3. NCCF USD'!U1646,'4. NCCF EUR'!U1646,'5. NCCF GBP'!U1646,'6. NCCF Autres (inclus)'!U1646)</f>
        <v>0</v>
      </c>
      <c r="V1646" s="393">
        <f>SUM('2. NCCF CAD'!V1646,'3. NCCF USD'!V1646,'4. NCCF EUR'!V1646,'5. NCCF GBP'!V1646,'6. NCCF Autres (inclus)'!V1646)</f>
        <v>0</v>
      </c>
      <c r="W1646" s="37">
        <f>SUM('2. NCCF CAD'!W1646,'3. NCCF USD'!W1646,'4. NCCF EUR'!W1646,'5. NCCF GBP'!W1646,'6. NCCF Autres (inclus)'!W1646)</f>
        <v>0</v>
      </c>
      <c r="Y1646"/>
    </row>
    <row r="1647" spans="1:25" x14ac:dyDescent="0.25">
      <c r="A1647" s="212"/>
      <c r="B1647" s="465"/>
      <c r="C1647" s="272"/>
      <c r="D1647" s="272"/>
      <c r="E1647" s="273" t="s">
        <v>78</v>
      </c>
      <c r="F1647" s="273"/>
      <c r="G1647" s="367">
        <f t="shared" ref="G1647:W1647" si="352">SUBTOTAL(9,G1648:G1649)</f>
        <v>0</v>
      </c>
      <c r="H1647" s="368">
        <f t="shared" si="352"/>
        <v>0</v>
      </c>
      <c r="I1647" s="369">
        <f t="shared" si="352"/>
        <v>0</v>
      </c>
      <c r="J1647" s="369">
        <f t="shared" si="352"/>
        <v>0</v>
      </c>
      <c r="K1647" s="370">
        <f t="shared" si="352"/>
        <v>0</v>
      </c>
      <c r="L1647" s="364">
        <f t="shared" si="352"/>
        <v>0</v>
      </c>
      <c r="M1647" s="364">
        <f t="shared" si="352"/>
        <v>0</v>
      </c>
      <c r="N1647" s="364">
        <f t="shared" si="352"/>
        <v>0</v>
      </c>
      <c r="O1647" s="364">
        <f t="shared" si="352"/>
        <v>0</v>
      </c>
      <c r="P1647" s="364">
        <f t="shared" si="352"/>
        <v>0</v>
      </c>
      <c r="Q1647" s="364">
        <f t="shared" si="352"/>
        <v>0</v>
      </c>
      <c r="R1647" s="364">
        <f t="shared" si="352"/>
        <v>0</v>
      </c>
      <c r="S1647" s="364">
        <f t="shared" si="352"/>
        <v>0</v>
      </c>
      <c r="T1647" s="364">
        <f t="shared" si="352"/>
        <v>0</v>
      </c>
      <c r="U1647" s="364">
        <f t="shared" si="352"/>
        <v>0</v>
      </c>
      <c r="V1647" s="365">
        <f t="shared" si="352"/>
        <v>0</v>
      </c>
      <c r="W1647" s="366">
        <f t="shared" si="352"/>
        <v>0</v>
      </c>
      <c r="Y1647"/>
    </row>
    <row r="1648" spans="1:25" outlineLevel="1" x14ac:dyDescent="0.25">
      <c r="A1648" s="212"/>
      <c r="B1648" s="465"/>
      <c r="C1648" s="272"/>
      <c r="D1648" s="272"/>
      <c r="E1648" s="273"/>
      <c r="F1648" s="274" t="s">
        <v>79</v>
      </c>
      <c r="G1648" s="394">
        <f>SUM('2. NCCF CAD'!G1648,'3. NCCF USD'!G1648,'4. NCCF EUR'!G1648,'5. NCCF GBP'!G1648,'6. NCCF Autres (inclus)'!G1648)</f>
        <v>0</v>
      </c>
      <c r="H1648" s="421">
        <f>SUM('2. NCCF CAD'!H1648,'3. NCCF USD'!H1648,'4. NCCF EUR'!H1648,'5. NCCF GBP'!H1648,'6. NCCF Autres (inclus)'!H1648)</f>
        <v>0</v>
      </c>
      <c r="I1648" s="389">
        <f>SUM('2. NCCF CAD'!I1648,'3. NCCF USD'!I1648,'4. NCCF EUR'!I1648,'5. NCCF GBP'!I1648,'6. NCCF Autres (inclus)'!I1648)</f>
        <v>0</v>
      </c>
      <c r="J1648" s="389">
        <f>SUM('2. NCCF CAD'!J1648,'3. NCCF USD'!J1648,'4. NCCF EUR'!J1648,'5. NCCF GBP'!J1648,'6. NCCF Autres (inclus)'!J1648)</f>
        <v>0</v>
      </c>
      <c r="K1648" s="436">
        <f>SUM('2. NCCF CAD'!K1648,'3. NCCF USD'!K1648,'4. NCCF EUR'!K1648,'5. NCCF GBP'!K1648,'6. NCCF Autres (inclus)'!K1648)</f>
        <v>0</v>
      </c>
      <c r="L1648" s="391">
        <f>SUM('2. NCCF CAD'!L1648,'3. NCCF USD'!L1648,'4. NCCF EUR'!L1648,'5. NCCF GBP'!L1648,'6. NCCF Autres (inclus)'!L1648)</f>
        <v>0</v>
      </c>
      <c r="M1648" s="396">
        <f>SUM('2. NCCF CAD'!M1648,'3. NCCF USD'!M1648,'4. NCCF EUR'!M1648,'5. NCCF GBP'!M1648,'6. NCCF Autres (inclus)'!M1648)</f>
        <v>0</v>
      </c>
      <c r="N1648" s="392">
        <f>SUM('2. NCCF CAD'!N1648,'3. NCCF USD'!N1648,'4. NCCF EUR'!N1648,'5. NCCF GBP'!N1648,'6. NCCF Autres (inclus)'!N1648)</f>
        <v>0</v>
      </c>
      <c r="O1648" s="392">
        <f>SUM('2. NCCF CAD'!O1648,'3. NCCF USD'!O1648,'4. NCCF EUR'!O1648,'5. NCCF GBP'!O1648,'6. NCCF Autres (inclus)'!O1648)</f>
        <v>0</v>
      </c>
      <c r="P1648" s="392">
        <f>SUM('2. NCCF CAD'!P1648,'3. NCCF USD'!P1648,'4. NCCF EUR'!P1648,'5. NCCF GBP'!P1648,'6. NCCF Autres (inclus)'!P1648)</f>
        <v>0</v>
      </c>
      <c r="Q1648" s="392">
        <f>SUM('2. NCCF CAD'!Q1648,'3. NCCF USD'!Q1648,'4. NCCF EUR'!Q1648,'5. NCCF GBP'!Q1648,'6. NCCF Autres (inclus)'!Q1648)</f>
        <v>0</v>
      </c>
      <c r="R1648" s="392">
        <f>SUM('2. NCCF CAD'!R1648,'3. NCCF USD'!R1648,'4. NCCF EUR'!R1648,'5. NCCF GBP'!R1648,'6. NCCF Autres (inclus)'!R1648)</f>
        <v>0</v>
      </c>
      <c r="S1648" s="392">
        <f>SUM('2. NCCF CAD'!S1648,'3. NCCF USD'!S1648,'4. NCCF EUR'!S1648,'5. NCCF GBP'!S1648,'6. NCCF Autres (inclus)'!S1648)</f>
        <v>0</v>
      </c>
      <c r="T1648" s="388">
        <f>SUM('2. NCCF CAD'!T1648,'3. NCCF USD'!T1648,'4. NCCF EUR'!T1648,'5. NCCF GBP'!T1648,'6. NCCF Autres (inclus)'!T1648)</f>
        <v>0</v>
      </c>
      <c r="U1648" s="392">
        <f>SUM('2. NCCF CAD'!U1648,'3. NCCF USD'!U1648,'4. NCCF EUR'!U1648,'5. NCCF GBP'!U1648,'6. NCCF Autres (inclus)'!U1648)</f>
        <v>0</v>
      </c>
      <c r="V1648" s="393">
        <f>SUM('2. NCCF CAD'!V1648,'3. NCCF USD'!V1648,'4. NCCF EUR'!V1648,'5. NCCF GBP'!V1648,'6. NCCF Autres (inclus)'!V1648)</f>
        <v>0</v>
      </c>
      <c r="W1648" s="37">
        <f>SUM('2. NCCF CAD'!W1648,'3. NCCF USD'!W1648,'4. NCCF EUR'!W1648,'5. NCCF GBP'!W1648,'6. NCCF Autres (inclus)'!W1648)</f>
        <v>0</v>
      </c>
      <c r="Y1648"/>
    </row>
    <row r="1649" spans="1:25" outlineLevel="1" x14ac:dyDescent="0.25">
      <c r="A1649" s="212"/>
      <c r="B1649" s="465"/>
      <c r="C1649" s="272"/>
      <c r="D1649" s="272"/>
      <c r="E1649" s="273"/>
      <c r="F1649" s="274" t="s">
        <v>80</v>
      </c>
      <c r="G1649" s="394">
        <f>SUM('2. NCCF CAD'!G1649,'3. NCCF USD'!G1649,'4. NCCF EUR'!G1649,'5. NCCF GBP'!G1649,'6. NCCF Autres (inclus)'!G1649)</f>
        <v>0</v>
      </c>
      <c r="H1649" s="421">
        <f>SUM('2. NCCF CAD'!H1649,'3. NCCF USD'!H1649,'4. NCCF EUR'!H1649,'5. NCCF GBP'!H1649,'6. NCCF Autres (inclus)'!H1649)</f>
        <v>0</v>
      </c>
      <c r="I1649" s="389">
        <f>SUM('2. NCCF CAD'!I1649,'3. NCCF USD'!I1649,'4. NCCF EUR'!I1649,'5. NCCF GBP'!I1649,'6. NCCF Autres (inclus)'!I1649)</f>
        <v>0</v>
      </c>
      <c r="J1649" s="389">
        <f>SUM('2. NCCF CAD'!J1649,'3. NCCF USD'!J1649,'4. NCCF EUR'!J1649,'5. NCCF GBP'!J1649,'6. NCCF Autres (inclus)'!J1649)</f>
        <v>0</v>
      </c>
      <c r="K1649" s="436">
        <f>SUM('2. NCCF CAD'!K1649,'3. NCCF USD'!K1649,'4. NCCF EUR'!K1649,'5. NCCF GBP'!K1649,'6. NCCF Autres (inclus)'!K1649)</f>
        <v>0</v>
      </c>
      <c r="L1649" s="391">
        <f>SUM('2. NCCF CAD'!L1649,'3. NCCF USD'!L1649,'4. NCCF EUR'!L1649,'5. NCCF GBP'!L1649,'6. NCCF Autres (inclus)'!L1649)</f>
        <v>0</v>
      </c>
      <c r="M1649" s="396">
        <f>SUM('2. NCCF CAD'!M1649,'3. NCCF USD'!M1649,'4. NCCF EUR'!M1649,'5. NCCF GBP'!M1649,'6. NCCF Autres (inclus)'!M1649)</f>
        <v>0</v>
      </c>
      <c r="N1649" s="392">
        <f>SUM('2. NCCF CAD'!N1649,'3. NCCF USD'!N1649,'4. NCCF EUR'!N1649,'5. NCCF GBP'!N1649,'6. NCCF Autres (inclus)'!N1649)</f>
        <v>0</v>
      </c>
      <c r="O1649" s="392">
        <f>SUM('2. NCCF CAD'!O1649,'3. NCCF USD'!O1649,'4. NCCF EUR'!O1649,'5. NCCF GBP'!O1649,'6. NCCF Autres (inclus)'!O1649)</f>
        <v>0</v>
      </c>
      <c r="P1649" s="392">
        <f>SUM('2. NCCF CAD'!P1649,'3. NCCF USD'!P1649,'4. NCCF EUR'!P1649,'5. NCCF GBP'!P1649,'6. NCCF Autres (inclus)'!P1649)</f>
        <v>0</v>
      </c>
      <c r="Q1649" s="392">
        <f>SUM('2. NCCF CAD'!Q1649,'3. NCCF USD'!Q1649,'4. NCCF EUR'!Q1649,'5. NCCF GBP'!Q1649,'6. NCCF Autres (inclus)'!Q1649)</f>
        <v>0</v>
      </c>
      <c r="R1649" s="392">
        <f>SUM('2. NCCF CAD'!R1649,'3. NCCF USD'!R1649,'4. NCCF EUR'!R1649,'5. NCCF GBP'!R1649,'6. NCCF Autres (inclus)'!R1649)</f>
        <v>0</v>
      </c>
      <c r="S1649" s="392">
        <f>SUM('2. NCCF CAD'!S1649,'3. NCCF USD'!S1649,'4. NCCF EUR'!S1649,'5. NCCF GBP'!S1649,'6. NCCF Autres (inclus)'!S1649)</f>
        <v>0</v>
      </c>
      <c r="T1649" s="388">
        <f>SUM('2. NCCF CAD'!T1649,'3. NCCF USD'!T1649,'4. NCCF EUR'!T1649,'5. NCCF GBP'!T1649,'6. NCCF Autres (inclus)'!T1649)</f>
        <v>0</v>
      </c>
      <c r="U1649" s="392">
        <f>SUM('2. NCCF CAD'!U1649,'3. NCCF USD'!U1649,'4. NCCF EUR'!U1649,'5. NCCF GBP'!U1649,'6. NCCF Autres (inclus)'!U1649)</f>
        <v>0</v>
      </c>
      <c r="V1649" s="393">
        <f>SUM('2. NCCF CAD'!V1649,'3. NCCF USD'!V1649,'4. NCCF EUR'!V1649,'5. NCCF GBP'!V1649,'6. NCCF Autres (inclus)'!V1649)</f>
        <v>0</v>
      </c>
      <c r="W1649" s="37">
        <f>SUM('2. NCCF CAD'!W1649,'3. NCCF USD'!W1649,'4. NCCF EUR'!W1649,'5. NCCF GBP'!W1649,'6. NCCF Autres (inclus)'!W1649)</f>
        <v>0</v>
      </c>
      <c r="Y1649"/>
    </row>
    <row r="1650" spans="1:25" x14ac:dyDescent="0.25">
      <c r="A1650" s="212"/>
      <c r="B1650" s="465"/>
      <c r="C1650" s="272"/>
      <c r="D1650" s="272"/>
      <c r="E1650" s="273" t="s">
        <v>81</v>
      </c>
      <c r="F1650" s="273"/>
      <c r="G1650" s="367">
        <f t="shared" ref="G1650:W1650" si="353">SUBTOTAL(9,G1651:G1652)</f>
        <v>0</v>
      </c>
      <c r="H1650" s="368">
        <f t="shared" si="353"/>
        <v>0</v>
      </c>
      <c r="I1650" s="369">
        <f t="shared" si="353"/>
        <v>0</v>
      </c>
      <c r="J1650" s="369">
        <f t="shared" si="353"/>
        <v>0</v>
      </c>
      <c r="K1650" s="370">
        <f t="shared" si="353"/>
        <v>0</v>
      </c>
      <c r="L1650" s="364">
        <f t="shared" si="353"/>
        <v>0</v>
      </c>
      <c r="M1650" s="364">
        <f t="shared" si="353"/>
        <v>0</v>
      </c>
      <c r="N1650" s="364">
        <f t="shared" si="353"/>
        <v>0</v>
      </c>
      <c r="O1650" s="364">
        <f t="shared" si="353"/>
        <v>0</v>
      </c>
      <c r="P1650" s="364">
        <f t="shared" si="353"/>
        <v>0</v>
      </c>
      <c r="Q1650" s="364">
        <f t="shared" si="353"/>
        <v>0</v>
      </c>
      <c r="R1650" s="364">
        <f t="shared" si="353"/>
        <v>0</v>
      </c>
      <c r="S1650" s="364">
        <f t="shared" si="353"/>
        <v>0</v>
      </c>
      <c r="T1650" s="364">
        <f t="shared" si="353"/>
        <v>0</v>
      </c>
      <c r="U1650" s="364">
        <f t="shared" si="353"/>
        <v>0</v>
      </c>
      <c r="V1650" s="365">
        <f t="shared" si="353"/>
        <v>0</v>
      </c>
      <c r="W1650" s="366">
        <f t="shared" si="353"/>
        <v>0</v>
      </c>
      <c r="Y1650"/>
    </row>
    <row r="1651" spans="1:25" outlineLevel="1" x14ac:dyDescent="0.25">
      <c r="A1651" s="212"/>
      <c r="B1651" s="465"/>
      <c r="C1651" s="272"/>
      <c r="D1651" s="272"/>
      <c r="E1651" s="273"/>
      <c r="F1651" s="274" t="s">
        <v>82</v>
      </c>
      <c r="G1651" s="394">
        <f>SUM('2. NCCF CAD'!G1651,'3. NCCF USD'!G1651,'4. NCCF EUR'!G1651,'5. NCCF GBP'!G1651,'6. NCCF Autres (inclus)'!G1651)</f>
        <v>0</v>
      </c>
      <c r="H1651" s="421">
        <f>SUM('2. NCCF CAD'!H1651,'3. NCCF USD'!H1651,'4. NCCF EUR'!H1651,'5. NCCF GBP'!H1651,'6. NCCF Autres (inclus)'!H1651)</f>
        <v>0</v>
      </c>
      <c r="I1651" s="389">
        <f>SUM('2. NCCF CAD'!I1651,'3. NCCF USD'!I1651,'4. NCCF EUR'!I1651,'5. NCCF GBP'!I1651,'6. NCCF Autres (inclus)'!I1651)</f>
        <v>0</v>
      </c>
      <c r="J1651" s="389">
        <f>SUM('2. NCCF CAD'!J1651,'3. NCCF USD'!J1651,'4. NCCF EUR'!J1651,'5. NCCF GBP'!J1651,'6. NCCF Autres (inclus)'!J1651)</f>
        <v>0</v>
      </c>
      <c r="K1651" s="436">
        <f>SUM('2. NCCF CAD'!K1651,'3. NCCF USD'!K1651,'4. NCCF EUR'!K1651,'5. NCCF GBP'!K1651,'6. NCCF Autres (inclus)'!K1651)</f>
        <v>0</v>
      </c>
      <c r="L1651" s="391">
        <f>SUM('2. NCCF CAD'!L1651,'3. NCCF USD'!L1651,'4. NCCF EUR'!L1651,'5. NCCF GBP'!L1651,'6. NCCF Autres (inclus)'!L1651)</f>
        <v>0</v>
      </c>
      <c r="M1651" s="396">
        <f>SUM('2. NCCF CAD'!M1651,'3. NCCF USD'!M1651,'4. NCCF EUR'!M1651,'5. NCCF GBP'!M1651,'6. NCCF Autres (inclus)'!M1651)</f>
        <v>0</v>
      </c>
      <c r="N1651" s="392">
        <f>SUM('2. NCCF CAD'!N1651,'3. NCCF USD'!N1651,'4. NCCF EUR'!N1651,'5. NCCF GBP'!N1651,'6. NCCF Autres (inclus)'!N1651)</f>
        <v>0</v>
      </c>
      <c r="O1651" s="392">
        <f>SUM('2. NCCF CAD'!O1651,'3. NCCF USD'!O1651,'4. NCCF EUR'!O1651,'5. NCCF GBP'!O1651,'6. NCCF Autres (inclus)'!O1651)</f>
        <v>0</v>
      </c>
      <c r="P1651" s="392">
        <f>SUM('2. NCCF CAD'!P1651,'3. NCCF USD'!P1651,'4. NCCF EUR'!P1651,'5. NCCF GBP'!P1651,'6. NCCF Autres (inclus)'!P1651)</f>
        <v>0</v>
      </c>
      <c r="Q1651" s="392">
        <f>SUM('2. NCCF CAD'!Q1651,'3. NCCF USD'!Q1651,'4. NCCF EUR'!Q1651,'5. NCCF GBP'!Q1651,'6. NCCF Autres (inclus)'!Q1651)</f>
        <v>0</v>
      </c>
      <c r="R1651" s="392">
        <f>SUM('2. NCCF CAD'!R1651,'3. NCCF USD'!R1651,'4. NCCF EUR'!R1651,'5. NCCF GBP'!R1651,'6. NCCF Autres (inclus)'!R1651)</f>
        <v>0</v>
      </c>
      <c r="S1651" s="392">
        <f>SUM('2. NCCF CAD'!S1651,'3. NCCF USD'!S1651,'4. NCCF EUR'!S1651,'5. NCCF GBP'!S1651,'6. NCCF Autres (inclus)'!S1651)</f>
        <v>0</v>
      </c>
      <c r="T1651" s="388">
        <f>SUM('2. NCCF CAD'!T1651,'3. NCCF USD'!T1651,'4. NCCF EUR'!T1651,'5. NCCF GBP'!T1651,'6. NCCF Autres (inclus)'!T1651)</f>
        <v>0</v>
      </c>
      <c r="U1651" s="392">
        <f>SUM('2. NCCF CAD'!U1651,'3. NCCF USD'!U1651,'4. NCCF EUR'!U1651,'5. NCCF GBP'!U1651,'6. NCCF Autres (inclus)'!U1651)</f>
        <v>0</v>
      </c>
      <c r="V1651" s="393">
        <f>SUM('2. NCCF CAD'!V1651,'3. NCCF USD'!V1651,'4. NCCF EUR'!V1651,'5. NCCF GBP'!V1651,'6. NCCF Autres (inclus)'!V1651)</f>
        <v>0</v>
      </c>
      <c r="W1651" s="37">
        <f>SUM('2. NCCF CAD'!W1651,'3. NCCF USD'!W1651,'4. NCCF EUR'!W1651,'5. NCCF GBP'!W1651,'6. NCCF Autres (inclus)'!W1651)</f>
        <v>0</v>
      </c>
      <c r="Y1651"/>
    </row>
    <row r="1652" spans="1:25" outlineLevel="1" x14ac:dyDescent="0.25">
      <c r="A1652" s="212"/>
      <c r="B1652" s="465"/>
      <c r="C1652" s="272"/>
      <c r="D1652" s="272"/>
      <c r="E1652" s="273"/>
      <c r="F1652" s="274" t="s">
        <v>83</v>
      </c>
      <c r="G1652" s="394">
        <f>SUM('2. NCCF CAD'!G1652,'3. NCCF USD'!G1652,'4. NCCF EUR'!G1652,'5. NCCF GBP'!G1652,'6. NCCF Autres (inclus)'!G1652)</f>
        <v>0</v>
      </c>
      <c r="H1652" s="421">
        <f>SUM('2. NCCF CAD'!H1652,'3. NCCF USD'!H1652,'4. NCCF EUR'!H1652,'5. NCCF GBP'!H1652,'6. NCCF Autres (inclus)'!H1652)</f>
        <v>0</v>
      </c>
      <c r="I1652" s="389">
        <f>SUM('2. NCCF CAD'!I1652,'3. NCCF USD'!I1652,'4. NCCF EUR'!I1652,'5. NCCF GBP'!I1652,'6. NCCF Autres (inclus)'!I1652)</f>
        <v>0</v>
      </c>
      <c r="J1652" s="389">
        <f>SUM('2. NCCF CAD'!J1652,'3. NCCF USD'!J1652,'4. NCCF EUR'!J1652,'5. NCCF GBP'!J1652,'6. NCCF Autres (inclus)'!J1652)</f>
        <v>0</v>
      </c>
      <c r="K1652" s="436">
        <f>SUM('2. NCCF CAD'!K1652,'3. NCCF USD'!K1652,'4. NCCF EUR'!K1652,'5. NCCF GBP'!K1652,'6. NCCF Autres (inclus)'!K1652)</f>
        <v>0</v>
      </c>
      <c r="L1652" s="391">
        <f>SUM('2. NCCF CAD'!L1652,'3. NCCF USD'!L1652,'4. NCCF EUR'!L1652,'5. NCCF GBP'!L1652,'6. NCCF Autres (inclus)'!L1652)</f>
        <v>0</v>
      </c>
      <c r="M1652" s="396">
        <f>SUM('2. NCCF CAD'!M1652,'3. NCCF USD'!M1652,'4. NCCF EUR'!M1652,'5. NCCF GBP'!M1652,'6. NCCF Autres (inclus)'!M1652)</f>
        <v>0</v>
      </c>
      <c r="N1652" s="392">
        <f>SUM('2. NCCF CAD'!N1652,'3. NCCF USD'!N1652,'4. NCCF EUR'!N1652,'5. NCCF GBP'!N1652,'6. NCCF Autres (inclus)'!N1652)</f>
        <v>0</v>
      </c>
      <c r="O1652" s="392">
        <f>SUM('2. NCCF CAD'!O1652,'3. NCCF USD'!O1652,'4. NCCF EUR'!O1652,'5. NCCF GBP'!O1652,'6. NCCF Autres (inclus)'!O1652)</f>
        <v>0</v>
      </c>
      <c r="P1652" s="392">
        <f>SUM('2. NCCF CAD'!P1652,'3. NCCF USD'!P1652,'4. NCCF EUR'!P1652,'5. NCCF GBP'!P1652,'6. NCCF Autres (inclus)'!P1652)</f>
        <v>0</v>
      </c>
      <c r="Q1652" s="392">
        <f>SUM('2. NCCF CAD'!Q1652,'3. NCCF USD'!Q1652,'4. NCCF EUR'!Q1652,'5. NCCF GBP'!Q1652,'6. NCCF Autres (inclus)'!Q1652)</f>
        <v>0</v>
      </c>
      <c r="R1652" s="392">
        <f>SUM('2. NCCF CAD'!R1652,'3. NCCF USD'!R1652,'4. NCCF EUR'!R1652,'5. NCCF GBP'!R1652,'6. NCCF Autres (inclus)'!R1652)</f>
        <v>0</v>
      </c>
      <c r="S1652" s="392">
        <f>SUM('2. NCCF CAD'!S1652,'3. NCCF USD'!S1652,'4. NCCF EUR'!S1652,'5. NCCF GBP'!S1652,'6. NCCF Autres (inclus)'!S1652)</f>
        <v>0</v>
      </c>
      <c r="T1652" s="388">
        <f>SUM('2. NCCF CAD'!T1652,'3. NCCF USD'!T1652,'4. NCCF EUR'!T1652,'5. NCCF GBP'!T1652,'6. NCCF Autres (inclus)'!T1652)</f>
        <v>0</v>
      </c>
      <c r="U1652" s="392">
        <f>SUM('2. NCCF CAD'!U1652,'3. NCCF USD'!U1652,'4. NCCF EUR'!U1652,'5. NCCF GBP'!U1652,'6. NCCF Autres (inclus)'!U1652)</f>
        <v>0</v>
      </c>
      <c r="V1652" s="393">
        <f>SUM('2. NCCF CAD'!V1652,'3. NCCF USD'!V1652,'4. NCCF EUR'!V1652,'5. NCCF GBP'!V1652,'6. NCCF Autres (inclus)'!V1652)</f>
        <v>0</v>
      </c>
      <c r="W1652" s="37">
        <f>SUM('2. NCCF CAD'!W1652,'3. NCCF USD'!W1652,'4. NCCF EUR'!W1652,'5. NCCF GBP'!W1652,'6. NCCF Autres (inclus)'!W1652)</f>
        <v>0</v>
      </c>
      <c r="Y1652"/>
    </row>
    <row r="1653" spans="1:25" x14ac:dyDescent="0.25">
      <c r="A1653" s="212"/>
      <c r="B1653" s="465"/>
      <c r="C1653" s="272"/>
      <c r="D1653" s="272"/>
      <c r="E1653" s="273" t="s">
        <v>84</v>
      </c>
      <c r="F1653" s="273"/>
      <c r="G1653" s="367">
        <f t="shared" ref="G1653:W1653" si="354">SUBTOTAL(9,G1654:G1655)</f>
        <v>0</v>
      </c>
      <c r="H1653" s="368">
        <f t="shared" si="354"/>
        <v>0</v>
      </c>
      <c r="I1653" s="369">
        <f t="shared" si="354"/>
        <v>0</v>
      </c>
      <c r="J1653" s="369">
        <f t="shared" si="354"/>
        <v>0</v>
      </c>
      <c r="K1653" s="370">
        <f t="shared" si="354"/>
        <v>0</v>
      </c>
      <c r="L1653" s="364">
        <f t="shared" si="354"/>
        <v>0</v>
      </c>
      <c r="M1653" s="364">
        <f t="shared" si="354"/>
        <v>0</v>
      </c>
      <c r="N1653" s="364">
        <f t="shared" si="354"/>
        <v>0</v>
      </c>
      <c r="O1653" s="364">
        <f t="shared" si="354"/>
        <v>0</v>
      </c>
      <c r="P1653" s="364">
        <f t="shared" si="354"/>
        <v>0</v>
      </c>
      <c r="Q1653" s="364">
        <f t="shared" si="354"/>
        <v>0</v>
      </c>
      <c r="R1653" s="364">
        <f t="shared" si="354"/>
        <v>0</v>
      </c>
      <c r="S1653" s="364">
        <f t="shared" si="354"/>
        <v>0</v>
      </c>
      <c r="T1653" s="364">
        <f t="shared" si="354"/>
        <v>0</v>
      </c>
      <c r="U1653" s="364">
        <f t="shared" si="354"/>
        <v>0</v>
      </c>
      <c r="V1653" s="365">
        <f t="shared" si="354"/>
        <v>0</v>
      </c>
      <c r="W1653" s="366">
        <f t="shared" si="354"/>
        <v>0</v>
      </c>
      <c r="Y1653"/>
    </row>
    <row r="1654" spans="1:25" outlineLevel="1" x14ac:dyDescent="0.25">
      <c r="A1654" s="212"/>
      <c r="B1654" s="465"/>
      <c r="C1654" s="272"/>
      <c r="D1654" s="272"/>
      <c r="E1654" s="273"/>
      <c r="F1654" s="274" t="s">
        <v>85</v>
      </c>
      <c r="G1654" s="394">
        <f>SUM('2. NCCF CAD'!G1654,'3. NCCF USD'!G1654,'4. NCCF EUR'!G1654,'5. NCCF GBP'!G1654,'6. NCCF Autres (inclus)'!G1654)</f>
        <v>0</v>
      </c>
      <c r="H1654" s="421">
        <f>SUM('2. NCCF CAD'!H1654,'3. NCCF USD'!H1654,'4. NCCF EUR'!H1654,'5. NCCF GBP'!H1654,'6. NCCF Autres (inclus)'!H1654)</f>
        <v>0</v>
      </c>
      <c r="I1654" s="389">
        <f>SUM('2. NCCF CAD'!I1654,'3. NCCF USD'!I1654,'4. NCCF EUR'!I1654,'5. NCCF GBP'!I1654,'6. NCCF Autres (inclus)'!I1654)</f>
        <v>0</v>
      </c>
      <c r="J1654" s="389">
        <f>SUM('2. NCCF CAD'!J1654,'3. NCCF USD'!J1654,'4. NCCF EUR'!J1654,'5. NCCF GBP'!J1654,'6. NCCF Autres (inclus)'!J1654)</f>
        <v>0</v>
      </c>
      <c r="K1654" s="436">
        <f>SUM('2. NCCF CAD'!K1654,'3. NCCF USD'!K1654,'4. NCCF EUR'!K1654,'5. NCCF GBP'!K1654,'6. NCCF Autres (inclus)'!K1654)</f>
        <v>0</v>
      </c>
      <c r="L1654" s="391">
        <f>SUM('2. NCCF CAD'!L1654,'3. NCCF USD'!L1654,'4. NCCF EUR'!L1654,'5. NCCF GBP'!L1654,'6. NCCF Autres (inclus)'!L1654)</f>
        <v>0</v>
      </c>
      <c r="M1654" s="396">
        <f>SUM('2. NCCF CAD'!M1654,'3. NCCF USD'!M1654,'4. NCCF EUR'!M1654,'5. NCCF GBP'!M1654,'6. NCCF Autres (inclus)'!M1654)</f>
        <v>0</v>
      </c>
      <c r="N1654" s="392">
        <f>SUM('2. NCCF CAD'!N1654,'3. NCCF USD'!N1654,'4. NCCF EUR'!N1654,'5. NCCF GBP'!N1654,'6. NCCF Autres (inclus)'!N1654)</f>
        <v>0</v>
      </c>
      <c r="O1654" s="392">
        <f>SUM('2. NCCF CAD'!O1654,'3. NCCF USD'!O1654,'4. NCCF EUR'!O1654,'5. NCCF GBP'!O1654,'6. NCCF Autres (inclus)'!O1654)</f>
        <v>0</v>
      </c>
      <c r="P1654" s="392">
        <f>SUM('2. NCCF CAD'!P1654,'3. NCCF USD'!P1654,'4. NCCF EUR'!P1654,'5. NCCF GBP'!P1654,'6. NCCF Autres (inclus)'!P1654)</f>
        <v>0</v>
      </c>
      <c r="Q1654" s="392">
        <f>SUM('2. NCCF CAD'!Q1654,'3. NCCF USD'!Q1654,'4. NCCF EUR'!Q1654,'5. NCCF GBP'!Q1654,'6. NCCF Autres (inclus)'!Q1654)</f>
        <v>0</v>
      </c>
      <c r="R1654" s="392">
        <f>SUM('2. NCCF CAD'!R1654,'3. NCCF USD'!R1654,'4. NCCF EUR'!R1654,'5. NCCF GBP'!R1654,'6. NCCF Autres (inclus)'!R1654)</f>
        <v>0</v>
      </c>
      <c r="S1654" s="392">
        <f>SUM('2. NCCF CAD'!S1654,'3. NCCF USD'!S1654,'4. NCCF EUR'!S1654,'5. NCCF GBP'!S1654,'6. NCCF Autres (inclus)'!S1654)</f>
        <v>0</v>
      </c>
      <c r="T1654" s="388">
        <f>SUM('2. NCCF CAD'!T1654,'3. NCCF USD'!T1654,'4. NCCF EUR'!T1654,'5. NCCF GBP'!T1654,'6. NCCF Autres (inclus)'!T1654)</f>
        <v>0</v>
      </c>
      <c r="U1654" s="392">
        <f>SUM('2. NCCF CAD'!U1654,'3. NCCF USD'!U1654,'4. NCCF EUR'!U1654,'5. NCCF GBP'!U1654,'6. NCCF Autres (inclus)'!U1654)</f>
        <v>0</v>
      </c>
      <c r="V1654" s="393">
        <f>SUM('2. NCCF CAD'!V1654,'3. NCCF USD'!V1654,'4. NCCF EUR'!V1654,'5. NCCF GBP'!V1654,'6. NCCF Autres (inclus)'!V1654)</f>
        <v>0</v>
      </c>
      <c r="W1654" s="37">
        <f>SUM('2. NCCF CAD'!W1654,'3. NCCF USD'!W1654,'4. NCCF EUR'!W1654,'5. NCCF GBP'!W1654,'6. NCCF Autres (inclus)'!W1654)</f>
        <v>0</v>
      </c>
      <c r="Y1654"/>
    </row>
    <row r="1655" spans="1:25" outlineLevel="1" x14ac:dyDescent="0.25">
      <c r="A1655" s="212"/>
      <c r="B1655" s="465"/>
      <c r="C1655" s="272"/>
      <c r="D1655" s="272"/>
      <c r="E1655" s="273"/>
      <c r="F1655" s="274" t="s">
        <v>86</v>
      </c>
      <c r="G1655" s="394">
        <f>SUM('2. NCCF CAD'!G1655,'3. NCCF USD'!G1655,'4. NCCF EUR'!G1655,'5. NCCF GBP'!G1655,'6. NCCF Autres (inclus)'!G1655)</f>
        <v>0</v>
      </c>
      <c r="H1655" s="421">
        <f>SUM('2. NCCF CAD'!H1655,'3. NCCF USD'!H1655,'4. NCCF EUR'!H1655,'5. NCCF GBP'!H1655,'6. NCCF Autres (inclus)'!H1655)</f>
        <v>0</v>
      </c>
      <c r="I1655" s="389">
        <f>SUM('2. NCCF CAD'!I1655,'3. NCCF USD'!I1655,'4. NCCF EUR'!I1655,'5. NCCF GBP'!I1655,'6. NCCF Autres (inclus)'!I1655)</f>
        <v>0</v>
      </c>
      <c r="J1655" s="389">
        <f>SUM('2. NCCF CAD'!J1655,'3. NCCF USD'!J1655,'4. NCCF EUR'!J1655,'5. NCCF GBP'!J1655,'6. NCCF Autres (inclus)'!J1655)</f>
        <v>0</v>
      </c>
      <c r="K1655" s="436">
        <f>SUM('2. NCCF CAD'!K1655,'3. NCCF USD'!K1655,'4. NCCF EUR'!K1655,'5. NCCF GBP'!K1655,'6. NCCF Autres (inclus)'!K1655)</f>
        <v>0</v>
      </c>
      <c r="L1655" s="391">
        <f>SUM('2. NCCF CAD'!L1655,'3. NCCF USD'!L1655,'4. NCCF EUR'!L1655,'5. NCCF GBP'!L1655,'6. NCCF Autres (inclus)'!L1655)</f>
        <v>0</v>
      </c>
      <c r="M1655" s="396">
        <f>SUM('2. NCCF CAD'!M1655,'3. NCCF USD'!M1655,'4. NCCF EUR'!M1655,'5. NCCF GBP'!M1655,'6. NCCF Autres (inclus)'!M1655)</f>
        <v>0</v>
      </c>
      <c r="N1655" s="392">
        <f>SUM('2. NCCF CAD'!N1655,'3. NCCF USD'!N1655,'4. NCCF EUR'!N1655,'5. NCCF GBP'!N1655,'6. NCCF Autres (inclus)'!N1655)</f>
        <v>0</v>
      </c>
      <c r="O1655" s="392">
        <f>SUM('2. NCCF CAD'!O1655,'3. NCCF USD'!O1655,'4. NCCF EUR'!O1655,'5. NCCF GBP'!O1655,'6. NCCF Autres (inclus)'!O1655)</f>
        <v>0</v>
      </c>
      <c r="P1655" s="392">
        <f>SUM('2. NCCF CAD'!P1655,'3. NCCF USD'!P1655,'4. NCCF EUR'!P1655,'5. NCCF GBP'!P1655,'6. NCCF Autres (inclus)'!P1655)</f>
        <v>0</v>
      </c>
      <c r="Q1655" s="392">
        <f>SUM('2. NCCF CAD'!Q1655,'3. NCCF USD'!Q1655,'4. NCCF EUR'!Q1655,'5. NCCF GBP'!Q1655,'6. NCCF Autres (inclus)'!Q1655)</f>
        <v>0</v>
      </c>
      <c r="R1655" s="392">
        <f>SUM('2. NCCF CAD'!R1655,'3. NCCF USD'!R1655,'4. NCCF EUR'!R1655,'5. NCCF GBP'!R1655,'6. NCCF Autres (inclus)'!R1655)</f>
        <v>0</v>
      </c>
      <c r="S1655" s="392">
        <f>SUM('2. NCCF CAD'!S1655,'3. NCCF USD'!S1655,'4. NCCF EUR'!S1655,'5. NCCF GBP'!S1655,'6. NCCF Autres (inclus)'!S1655)</f>
        <v>0</v>
      </c>
      <c r="T1655" s="388">
        <f>SUM('2. NCCF CAD'!T1655,'3. NCCF USD'!T1655,'4. NCCF EUR'!T1655,'5. NCCF GBP'!T1655,'6. NCCF Autres (inclus)'!T1655)</f>
        <v>0</v>
      </c>
      <c r="U1655" s="392">
        <f>SUM('2. NCCF CAD'!U1655,'3. NCCF USD'!U1655,'4. NCCF EUR'!U1655,'5. NCCF GBP'!U1655,'6. NCCF Autres (inclus)'!U1655)</f>
        <v>0</v>
      </c>
      <c r="V1655" s="393">
        <f>SUM('2. NCCF CAD'!V1655,'3. NCCF USD'!V1655,'4. NCCF EUR'!V1655,'5. NCCF GBP'!V1655,'6. NCCF Autres (inclus)'!V1655)</f>
        <v>0</v>
      </c>
      <c r="W1655" s="37">
        <f>SUM('2. NCCF CAD'!W1655,'3. NCCF USD'!W1655,'4. NCCF EUR'!W1655,'5. NCCF GBP'!W1655,'6. NCCF Autres (inclus)'!W1655)</f>
        <v>0</v>
      </c>
      <c r="Y1655"/>
    </row>
    <row r="1656" spans="1:25" x14ac:dyDescent="0.25">
      <c r="A1656" s="212"/>
      <c r="B1656" s="465"/>
      <c r="C1656" s="272"/>
      <c r="D1656" s="272"/>
      <c r="E1656" s="273" t="s">
        <v>87</v>
      </c>
      <c r="F1656" s="273"/>
      <c r="G1656" s="367">
        <f t="shared" ref="G1656:W1656" si="355">SUBTOTAL(9,G1657:G1658)</f>
        <v>0</v>
      </c>
      <c r="H1656" s="368">
        <f t="shared" si="355"/>
        <v>0</v>
      </c>
      <c r="I1656" s="369">
        <f t="shared" si="355"/>
        <v>0</v>
      </c>
      <c r="J1656" s="369">
        <f t="shared" si="355"/>
        <v>0</v>
      </c>
      <c r="K1656" s="370">
        <f t="shared" si="355"/>
        <v>0</v>
      </c>
      <c r="L1656" s="364">
        <f t="shared" si="355"/>
        <v>0</v>
      </c>
      <c r="M1656" s="364">
        <f t="shared" si="355"/>
        <v>0</v>
      </c>
      <c r="N1656" s="364">
        <f t="shared" si="355"/>
        <v>0</v>
      </c>
      <c r="O1656" s="364">
        <f t="shared" si="355"/>
        <v>0</v>
      </c>
      <c r="P1656" s="364">
        <f t="shared" si="355"/>
        <v>0</v>
      </c>
      <c r="Q1656" s="364">
        <f t="shared" si="355"/>
        <v>0</v>
      </c>
      <c r="R1656" s="364">
        <f t="shared" si="355"/>
        <v>0</v>
      </c>
      <c r="S1656" s="364">
        <f t="shared" si="355"/>
        <v>0</v>
      </c>
      <c r="T1656" s="364">
        <f t="shared" si="355"/>
        <v>0</v>
      </c>
      <c r="U1656" s="364">
        <f t="shared" si="355"/>
        <v>0</v>
      </c>
      <c r="V1656" s="365">
        <f t="shared" si="355"/>
        <v>0</v>
      </c>
      <c r="W1656" s="366">
        <f t="shared" si="355"/>
        <v>0</v>
      </c>
      <c r="Y1656"/>
    </row>
    <row r="1657" spans="1:25" outlineLevel="1" x14ac:dyDescent="0.25">
      <c r="A1657" s="212"/>
      <c r="B1657" s="465"/>
      <c r="C1657" s="272"/>
      <c r="D1657" s="272"/>
      <c r="E1657" s="273"/>
      <c r="F1657" s="274" t="s">
        <v>88</v>
      </c>
      <c r="G1657" s="394">
        <f>SUM('2. NCCF CAD'!G1657,'3. NCCF USD'!G1657,'4. NCCF EUR'!G1657,'5. NCCF GBP'!G1657,'6. NCCF Autres (inclus)'!G1657)</f>
        <v>0</v>
      </c>
      <c r="H1657" s="421">
        <f>SUM('2. NCCF CAD'!H1657,'3. NCCF USD'!H1657,'4. NCCF EUR'!H1657,'5. NCCF GBP'!H1657,'6. NCCF Autres (inclus)'!H1657)</f>
        <v>0</v>
      </c>
      <c r="I1657" s="389">
        <f>SUM('2. NCCF CAD'!I1657,'3. NCCF USD'!I1657,'4. NCCF EUR'!I1657,'5. NCCF GBP'!I1657,'6. NCCF Autres (inclus)'!I1657)</f>
        <v>0</v>
      </c>
      <c r="J1657" s="389">
        <f>SUM('2. NCCF CAD'!J1657,'3. NCCF USD'!J1657,'4. NCCF EUR'!J1657,'5. NCCF GBP'!J1657,'6. NCCF Autres (inclus)'!J1657)</f>
        <v>0</v>
      </c>
      <c r="K1657" s="436">
        <f>SUM('2. NCCF CAD'!K1657,'3. NCCF USD'!K1657,'4. NCCF EUR'!K1657,'5. NCCF GBP'!K1657,'6. NCCF Autres (inclus)'!K1657)</f>
        <v>0</v>
      </c>
      <c r="L1657" s="391">
        <f>SUM('2. NCCF CAD'!L1657,'3. NCCF USD'!L1657,'4. NCCF EUR'!L1657,'5. NCCF GBP'!L1657,'6. NCCF Autres (inclus)'!L1657)</f>
        <v>0</v>
      </c>
      <c r="M1657" s="396">
        <f>SUM('2. NCCF CAD'!M1657,'3. NCCF USD'!M1657,'4. NCCF EUR'!M1657,'5. NCCF GBP'!M1657,'6. NCCF Autres (inclus)'!M1657)</f>
        <v>0</v>
      </c>
      <c r="N1657" s="392">
        <f>SUM('2. NCCF CAD'!N1657,'3. NCCF USD'!N1657,'4. NCCF EUR'!N1657,'5. NCCF GBP'!N1657,'6. NCCF Autres (inclus)'!N1657)</f>
        <v>0</v>
      </c>
      <c r="O1657" s="392">
        <f>SUM('2. NCCF CAD'!O1657,'3. NCCF USD'!O1657,'4. NCCF EUR'!O1657,'5. NCCF GBP'!O1657,'6. NCCF Autres (inclus)'!O1657)</f>
        <v>0</v>
      </c>
      <c r="P1657" s="392">
        <f>SUM('2. NCCF CAD'!P1657,'3. NCCF USD'!P1657,'4. NCCF EUR'!P1657,'5. NCCF GBP'!P1657,'6. NCCF Autres (inclus)'!P1657)</f>
        <v>0</v>
      </c>
      <c r="Q1657" s="392">
        <f>SUM('2. NCCF CAD'!Q1657,'3. NCCF USD'!Q1657,'4. NCCF EUR'!Q1657,'5. NCCF GBP'!Q1657,'6. NCCF Autres (inclus)'!Q1657)</f>
        <v>0</v>
      </c>
      <c r="R1657" s="392">
        <f>SUM('2. NCCF CAD'!R1657,'3. NCCF USD'!R1657,'4. NCCF EUR'!R1657,'5. NCCF GBP'!R1657,'6. NCCF Autres (inclus)'!R1657)</f>
        <v>0</v>
      </c>
      <c r="S1657" s="392">
        <f>SUM('2. NCCF CAD'!S1657,'3. NCCF USD'!S1657,'4. NCCF EUR'!S1657,'5. NCCF GBP'!S1657,'6. NCCF Autres (inclus)'!S1657)</f>
        <v>0</v>
      </c>
      <c r="T1657" s="388">
        <f>SUM('2. NCCF CAD'!T1657,'3. NCCF USD'!T1657,'4. NCCF EUR'!T1657,'5. NCCF GBP'!T1657,'6. NCCF Autres (inclus)'!T1657)</f>
        <v>0</v>
      </c>
      <c r="U1657" s="392">
        <f>SUM('2. NCCF CAD'!U1657,'3. NCCF USD'!U1657,'4. NCCF EUR'!U1657,'5. NCCF GBP'!U1657,'6. NCCF Autres (inclus)'!U1657)</f>
        <v>0</v>
      </c>
      <c r="V1657" s="393">
        <f>SUM('2. NCCF CAD'!V1657,'3. NCCF USD'!V1657,'4. NCCF EUR'!V1657,'5. NCCF GBP'!V1657,'6. NCCF Autres (inclus)'!V1657)</f>
        <v>0</v>
      </c>
      <c r="W1657" s="37">
        <f>SUM('2. NCCF CAD'!W1657,'3. NCCF USD'!W1657,'4. NCCF EUR'!W1657,'5. NCCF GBP'!W1657,'6. NCCF Autres (inclus)'!W1657)</f>
        <v>0</v>
      </c>
      <c r="Y1657"/>
    </row>
    <row r="1658" spans="1:25" outlineLevel="1" x14ac:dyDescent="0.25">
      <c r="A1658" s="212"/>
      <c r="B1658" s="465"/>
      <c r="C1658" s="272"/>
      <c r="D1658" s="272"/>
      <c r="E1658" s="273"/>
      <c r="F1658" s="274" t="s">
        <v>89</v>
      </c>
      <c r="G1658" s="394">
        <f>SUM('2. NCCF CAD'!G1658,'3. NCCF USD'!G1658,'4. NCCF EUR'!G1658,'5. NCCF GBP'!G1658,'6. NCCF Autres (inclus)'!G1658)</f>
        <v>0</v>
      </c>
      <c r="H1658" s="421">
        <f>SUM('2. NCCF CAD'!H1658,'3. NCCF USD'!H1658,'4. NCCF EUR'!H1658,'5. NCCF GBP'!H1658,'6. NCCF Autres (inclus)'!H1658)</f>
        <v>0</v>
      </c>
      <c r="I1658" s="389">
        <f>SUM('2. NCCF CAD'!I1658,'3. NCCF USD'!I1658,'4. NCCF EUR'!I1658,'5. NCCF GBP'!I1658,'6. NCCF Autres (inclus)'!I1658)</f>
        <v>0</v>
      </c>
      <c r="J1658" s="389">
        <f>SUM('2. NCCF CAD'!J1658,'3. NCCF USD'!J1658,'4. NCCF EUR'!J1658,'5. NCCF GBP'!J1658,'6. NCCF Autres (inclus)'!J1658)</f>
        <v>0</v>
      </c>
      <c r="K1658" s="436">
        <f>SUM('2. NCCF CAD'!K1658,'3. NCCF USD'!K1658,'4. NCCF EUR'!K1658,'5. NCCF GBP'!K1658,'6. NCCF Autres (inclus)'!K1658)</f>
        <v>0</v>
      </c>
      <c r="L1658" s="391">
        <f>SUM('2. NCCF CAD'!L1658,'3. NCCF USD'!L1658,'4. NCCF EUR'!L1658,'5. NCCF GBP'!L1658,'6. NCCF Autres (inclus)'!L1658)</f>
        <v>0</v>
      </c>
      <c r="M1658" s="396">
        <f>SUM('2. NCCF CAD'!M1658,'3. NCCF USD'!M1658,'4. NCCF EUR'!M1658,'5. NCCF GBP'!M1658,'6. NCCF Autres (inclus)'!M1658)</f>
        <v>0</v>
      </c>
      <c r="N1658" s="392">
        <f>SUM('2. NCCF CAD'!N1658,'3. NCCF USD'!N1658,'4. NCCF EUR'!N1658,'5. NCCF GBP'!N1658,'6. NCCF Autres (inclus)'!N1658)</f>
        <v>0</v>
      </c>
      <c r="O1658" s="392">
        <f>SUM('2. NCCF CAD'!O1658,'3. NCCF USD'!O1658,'4. NCCF EUR'!O1658,'5. NCCF GBP'!O1658,'6. NCCF Autres (inclus)'!O1658)</f>
        <v>0</v>
      </c>
      <c r="P1658" s="392">
        <f>SUM('2. NCCF CAD'!P1658,'3. NCCF USD'!P1658,'4. NCCF EUR'!P1658,'5. NCCF GBP'!P1658,'6. NCCF Autres (inclus)'!P1658)</f>
        <v>0</v>
      </c>
      <c r="Q1658" s="392">
        <f>SUM('2. NCCF CAD'!Q1658,'3. NCCF USD'!Q1658,'4. NCCF EUR'!Q1658,'5. NCCF GBP'!Q1658,'6. NCCF Autres (inclus)'!Q1658)</f>
        <v>0</v>
      </c>
      <c r="R1658" s="392">
        <f>SUM('2. NCCF CAD'!R1658,'3. NCCF USD'!R1658,'4. NCCF EUR'!R1658,'5. NCCF GBP'!R1658,'6. NCCF Autres (inclus)'!R1658)</f>
        <v>0</v>
      </c>
      <c r="S1658" s="392">
        <f>SUM('2. NCCF CAD'!S1658,'3. NCCF USD'!S1658,'4. NCCF EUR'!S1658,'5. NCCF GBP'!S1658,'6. NCCF Autres (inclus)'!S1658)</f>
        <v>0</v>
      </c>
      <c r="T1658" s="388">
        <f>SUM('2. NCCF CAD'!T1658,'3. NCCF USD'!T1658,'4. NCCF EUR'!T1658,'5. NCCF GBP'!T1658,'6. NCCF Autres (inclus)'!T1658)</f>
        <v>0</v>
      </c>
      <c r="U1658" s="392">
        <f>SUM('2. NCCF CAD'!U1658,'3. NCCF USD'!U1658,'4. NCCF EUR'!U1658,'5. NCCF GBP'!U1658,'6. NCCF Autres (inclus)'!U1658)</f>
        <v>0</v>
      </c>
      <c r="V1658" s="393">
        <f>SUM('2. NCCF CAD'!V1658,'3. NCCF USD'!V1658,'4. NCCF EUR'!V1658,'5. NCCF GBP'!V1658,'6. NCCF Autres (inclus)'!V1658)</f>
        <v>0</v>
      </c>
      <c r="W1658" s="37">
        <f>SUM('2. NCCF CAD'!W1658,'3. NCCF USD'!W1658,'4. NCCF EUR'!W1658,'5. NCCF GBP'!W1658,'6. NCCF Autres (inclus)'!W1658)</f>
        <v>0</v>
      </c>
      <c r="Y1658"/>
    </row>
    <row r="1659" spans="1:25" x14ac:dyDescent="0.25">
      <c r="A1659" s="212"/>
      <c r="B1659" s="465"/>
      <c r="C1659" s="272"/>
      <c r="D1659" s="272" t="s">
        <v>90</v>
      </c>
      <c r="E1659" s="273"/>
      <c r="F1659" s="273"/>
      <c r="G1659" s="367">
        <f>SUBTOTAL(9,G1660:G1662)</f>
        <v>0</v>
      </c>
      <c r="H1659" s="368"/>
      <c r="I1659" s="369"/>
      <c r="J1659" s="369"/>
      <c r="K1659" s="370">
        <f t="shared" ref="K1659:W1659" si="356">SUBTOTAL(9,K1660:K1662)</f>
        <v>0</v>
      </c>
      <c r="L1659" s="364">
        <f t="shared" si="356"/>
        <v>0</v>
      </c>
      <c r="M1659" s="364">
        <f t="shared" si="356"/>
        <v>0</v>
      </c>
      <c r="N1659" s="364">
        <f t="shared" si="356"/>
        <v>0</v>
      </c>
      <c r="O1659" s="364">
        <f t="shared" si="356"/>
        <v>0</v>
      </c>
      <c r="P1659" s="364">
        <f t="shared" si="356"/>
        <v>0</v>
      </c>
      <c r="Q1659" s="364">
        <f t="shared" si="356"/>
        <v>0</v>
      </c>
      <c r="R1659" s="364">
        <f t="shared" si="356"/>
        <v>0</v>
      </c>
      <c r="S1659" s="364">
        <f t="shared" si="356"/>
        <v>0</v>
      </c>
      <c r="T1659" s="364">
        <f t="shared" si="356"/>
        <v>0</v>
      </c>
      <c r="U1659" s="364">
        <f t="shared" si="356"/>
        <v>0</v>
      </c>
      <c r="V1659" s="364">
        <f t="shared" si="356"/>
        <v>0</v>
      </c>
      <c r="W1659" s="366">
        <f t="shared" si="356"/>
        <v>0</v>
      </c>
      <c r="Y1659"/>
    </row>
    <row r="1660" spans="1:25" outlineLevel="1" x14ac:dyDescent="0.25">
      <c r="A1660" s="212"/>
      <c r="B1660" s="465"/>
      <c r="C1660" s="272"/>
      <c r="D1660" s="272"/>
      <c r="E1660" s="273"/>
      <c r="F1660" s="274" t="s">
        <v>91</v>
      </c>
      <c r="G1660" s="394">
        <f>SUM('2. NCCF CAD'!G1660,'3. NCCF USD'!G1660,'4. NCCF EUR'!G1660,'5. NCCF GBP'!G1660,'6. NCCF Autres (inclus)'!G1660)</f>
        <v>0</v>
      </c>
      <c r="H1660" s="368"/>
      <c r="I1660" s="369"/>
      <c r="J1660" s="369"/>
      <c r="K1660" s="436">
        <f>SUM('2. NCCF CAD'!K1660,'3. NCCF USD'!K1660,'4. NCCF EUR'!K1660,'5. NCCF GBP'!K1660,'6. NCCF Autres (inclus)'!K1660)</f>
        <v>0</v>
      </c>
      <c r="L1660" s="400">
        <f>SUM('2. NCCF CAD'!L1660,'3. NCCF USD'!L1660,'4. NCCF EUR'!L1660,'5. NCCF GBP'!L1660,'6. NCCF Autres (inclus)'!L1660)</f>
        <v>0</v>
      </c>
      <c r="M1660" s="392">
        <f>SUM('2. NCCF CAD'!M1660,'3. NCCF USD'!M1660,'4. NCCF EUR'!M1660,'5. NCCF GBP'!M1660,'6. NCCF Autres (inclus)'!M1660)</f>
        <v>0</v>
      </c>
      <c r="N1660" s="392">
        <f>SUM('2. NCCF CAD'!N1660,'3. NCCF USD'!N1660,'4. NCCF EUR'!N1660,'5. NCCF GBP'!N1660,'6. NCCF Autres (inclus)'!N1660)</f>
        <v>0</v>
      </c>
      <c r="O1660" s="392">
        <f>SUM('2. NCCF CAD'!O1660,'3. NCCF USD'!O1660,'4. NCCF EUR'!O1660,'5. NCCF GBP'!O1660,'6. NCCF Autres (inclus)'!O1660)</f>
        <v>0</v>
      </c>
      <c r="P1660" s="392">
        <f>SUM('2. NCCF CAD'!P1660,'3. NCCF USD'!P1660,'4. NCCF EUR'!P1660,'5. NCCF GBP'!P1660,'6. NCCF Autres (inclus)'!P1660)</f>
        <v>0</v>
      </c>
      <c r="Q1660" s="392">
        <f>SUM('2. NCCF CAD'!Q1660,'3. NCCF USD'!Q1660,'4. NCCF EUR'!Q1660,'5. NCCF GBP'!Q1660,'6. NCCF Autres (inclus)'!Q1660)</f>
        <v>0</v>
      </c>
      <c r="R1660" s="392">
        <f>SUM('2. NCCF CAD'!R1660,'3. NCCF USD'!R1660,'4. NCCF EUR'!R1660,'5. NCCF GBP'!R1660,'6. NCCF Autres (inclus)'!R1660)</f>
        <v>0</v>
      </c>
      <c r="S1660" s="392">
        <f>SUM('2. NCCF CAD'!S1660,'3. NCCF USD'!S1660,'4. NCCF EUR'!S1660,'5. NCCF GBP'!S1660,'6. NCCF Autres (inclus)'!S1660)</f>
        <v>0</v>
      </c>
      <c r="T1660" s="392">
        <f>SUM('2. NCCF CAD'!T1660,'3. NCCF USD'!T1660,'4. NCCF EUR'!T1660,'5. NCCF GBP'!T1660,'6. NCCF Autres (inclus)'!T1660)</f>
        <v>0</v>
      </c>
      <c r="U1660" s="392">
        <f>SUM('2. NCCF CAD'!U1660,'3. NCCF USD'!U1660,'4. NCCF EUR'!U1660,'5. NCCF GBP'!U1660,'6. NCCF Autres (inclus)'!U1660)</f>
        <v>0</v>
      </c>
      <c r="V1660" s="393">
        <f>SUM('2. NCCF CAD'!V1660,'3. NCCF USD'!V1660,'4. NCCF EUR'!V1660,'5. NCCF GBP'!V1660,'6. NCCF Autres (inclus)'!V1660)</f>
        <v>0</v>
      </c>
      <c r="W1660" s="37">
        <f>SUM('2. NCCF CAD'!W1660,'3. NCCF USD'!W1660,'4. NCCF EUR'!W1660,'5. NCCF GBP'!W1660,'6. NCCF Autres (inclus)'!W1660)</f>
        <v>0</v>
      </c>
      <c r="Y1660"/>
    </row>
    <row r="1661" spans="1:25" outlineLevel="1" x14ac:dyDescent="0.25">
      <c r="A1661" s="212"/>
      <c r="B1661" s="465"/>
      <c r="C1661" s="272"/>
      <c r="D1661" s="272"/>
      <c r="E1661" s="273"/>
      <c r="F1661" s="274" t="s">
        <v>92</v>
      </c>
      <c r="G1661" s="394">
        <f>SUM('2. NCCF CAD'!G1661,'3. NCCF USD'!G1661,'4. NCCF EUR'!G1661,'5. NCCF GBP'!G1661,'6. NCCF Autres (inclus)'!G1661)</f>
        <v>0</v>
      </c>
      <c r="H1661" s="368"/>
      <c r="I1661" s="369"/>
      <c r="J1661" s="369"/>
      <c r="K1661" s="369"/>
      <c r="L1661" s="400">
        <f>SUM('2. NCCF CAD'!L1661,'3. NCCF USD'!L1661,'4. NCCF EUR'!L1661,'5. NCCF GBP'!L1661,'6. NCCF Autres (inclus)'!L1661)</f>
        <v>0</v>
      </c>
      <c r="M1661" s="392">
        <f>SUM('2. NCCF CAD'!M1661,'3. NCCF USD'!M1661,'4. NCCF EUR'!M1661,'5. NCCF GBP'!M1661,'6. NCCF Autres (inclus)'!M1661)</f>
        <v>0</v>
      </c>
      <c r="N1661" s="392">
        <f>SUM('2. NCCF CAD'!N1661,'3. NCCF USD'!N1661,'4. NCCF EUR'!N1661,'5. NCCF GBP'!N1661,'6. NCCF Autres (inclus)'!N1661)</f>
        <v>0</v>
      </c>
      <c r="O1661" s="392">
        <f>SUM('2. NCCF CAD'!O1661,'3. NCCF USD'!O1661,'4. NCCF EUR'!O1661,'5. NCCF GBP'!O1661,'6. NCCF Autres (inclus)'!O1661)</f>
        <v>0</v>
      </c>
      <c r="P1661" s="392">
        <f>SUM('2. NCCF CAD'!P1661,'3. NCCF USD'!P1661,'4. NCCF EUR'!P1661,'5. NCCF GBP'!P1661,'6. NCCF Autres (inclus)'!P1661)</f>
        <v>0</v>
      </c>
      <c r="Q1661" s="392">
        <f>SUM('2. NCCF CAD'!Q1661,'3. NCCF USD'!Q1661,'4. NCCF EUR'!Q1661,'5. NCCF GBP'!Q1661,'6. NCCF Autres (inclus)'!Q1661)</f>
        <v>0</v>
      </c>
      <c r="R1661" s="392">
        <f>SUM('2. NCCF CAD'!R1661,'3. NCCF USD'!R1661,'4. NCCF EUR'!R1661,'5. NCCF GBP'!R1661,'6. NCCF Autres (inclus)'!R1661)</f>
        <v>0</v>
      </c>
      <c r="S1661" s="392">
        <f>SUM('2. NCCF CAD'!S1661,'3. NCCF USD'!S1661,'4. NCCF EUR'!S1661,'5. NCCF GBP'!S1661,'6. NCCF Autres (inclus)'!S1661)</f>
        <v>0</v>
      </c>
      <c r="T1661" s="392">
        <f>SUM('2. NCCF CAD'!T1661,'3. NCCF USD'!T1661,'4. NCCF EUR'!T1661,'5. NCCF GBP'!T1661,'6. NCCF Autres (inclus)'!T1661)</f>
        <v>0</v>
      </c>
      <c r="U1661" s="392">
        <f>SUM('2. NCCF CAD'!U1661,'3. NCCF USD'!U1661,'4. NCCF EUR'!U1661,'5. NCCF GBP'!U1661,'6. NCCF Autres (inclus)'!U1661)</f>
        <v>0</v>
      </c>
      <c r="V1661" s="393">
        <f>SUM('2. NCCF CAD'!V1661,'3. NCCF USD'!V1661,'4. NCCF EUR'!V1661,'5. NCCF GBP'!V1661,'6. NCCF Autres (inclus)'!V1661)</f>
        <v>0</v>
      </c>
      <c r="W1661" s="37">
        <f>SUM('2. NCCF CAD'!W1661,'3. NCCF USD'!W1661,'4. NCCF EUR'!W1661,'5. NCCF GBP'!W1661,'6. NCCF Autres (inclus)'!W1661)</f>
        <v>0</v>
      </c>
      <c r="Y1661"/>
    </row>
    <row r="1662" spans="1:25" outlineLevel="1" x14ac:dyDescent="0.25">
      <c r="A1662" s="212"/>
      <c r="B1662" s="465"/>
      <c r="C1662" s="272"/>
      <c r="D1662" s="272"/>
      <c r="E1662" s="273"/>
      <c r="F1662" s="274" t="s">
        <v>93</v>
      </c>
      <c r="G1662" s="394">
        <f>SUM('2. NCCF CAD'!G1662,'3. NCCF USD'!G1662,'4. NCCF EUR'!G1662,'5. NCCF GBP'!G1662,'6. NCCF Autres (inclus)'!G1662)</f>
        <v>0</v>
      </c>
      <c r="H1662" s="368"/>
      <c r="I1662" s="369"/>
      <c r="J1662" s="369"/>
      <c r="K1662" s="369"/>
      <c r="L1662" s="363"/>
      <c r="M1662" s="364"/>
      <c r="N1662" s="364"/>
      <c r="O1662" s="364"/>
      <c r="P1662" s="364"/>
      <c r="Q1662" s="364"/>
      <c r="R1662" s="364"/>
      <c r="S1662" s="364"/>
      <c r="T1662" s="364"/>
      <c r="U1662" s="364"/>
      <c r="V1662" s="365"/>
      <c r="W1662" s="37">
        <f>SUM('2. NCCF CAD'!W1662,'3. NCCF USD'!W1662,'4. NCCF EUR'!W1660,'5. NCCF GBP'!W1662,'6. NCCF Autres (inclus)'!W1662)</f>
        <v>0</v>
      </c>
      <c r="Y1662"/>
    </row>
    <row r="1663" spans="1:25" x14ac:dyDescent="0.25">
      <c r="A1663" s="212"/>
      <c r="B1663" s="465"/>
      <c r="C1663" s="275"/>
      <c r="D1663" s="272" t="s">
        <v>94</v>
      </c>
      <c r="E1663" s="273"/>
      <c r="F1663" s="273"/>
      <c r="G1663" s="367">
        <f>SUBTOTAL(9,G1664:G1665)</f>
        <v>0</v>
      </c>
      <c r="H1663" s="368"/>
      <c r="I1663" s="369"/>
      <c r="J1663" s="369"/>
      <c r="K1663" s="369"/>
      <c r="L1663" s="363"/>
      <c r="M1663" s="364"/>
      <c r="N1663" s="364"/>
      <c r="O1663" s="364"/>
      <c r="P1663" s="364"/>
      <c r="Q1663" s="364"/>
      <c r="R1663" s="364"/>
      <c r="S1663" s="364"/>
      <c r="T1663" s="364"/>
      <c r="U1663" s="364"/>
      <c r="V1663" s="365"/>
      <c r="W1663" s="366">
        <f>SUM('2. NCCF CAD'!W1663,'3. NCCF USD'!W1663,'4. NCCF EUR'!W1663,'5. NCCF GBP'!W1663,'6. NCCF Autres (inclus)'!W1663)</f>
        <v>0</v>
      </c>
      <c r="Y1663"/>
    </row>
    <row r="1664" spans="1:25" outlineLevel="1" x14ac:dyDescent="0.25">
      <c r="A1664" s="212"/>
      <c r="B1664" s="465"/>
      <c r="C1664" s="272"/>
      <c r="D1664" s="272"/>
      <c r="E1664" s="273"/>
      <c r="F1664" s="274" t="s">
        <v>95</v>
      </c>
      <c r="G1664" s="394">
        <f>SUM('2. NCCF CAD'!G1664,'3. NCCF USD'!G1664,'4. NCCF EUR'!G1664,'5. NCCF GBP'!G1664,'6. NCCF Autres (inclus)'!G1664)</f>
        <v>0</v>
      </c>
      <c r="H1664" s="368"/>
      <c r="I1664" s="369"/>
      <c r="J1664" s="369"/>
      <c r="K1664" s="369"/>
      <c r="L1664" s="363"/>
      <c r="M1664" s="364"/>
      <c r="N1664" s="364"/>
      <c r="O1664" s="364"/>
      <c r="P1664" s="364"/>
      <c r="Q1664" s="364"/>
      <c r="R1664" s="364"/>
      <c r="S1664" s="364"/>
      <c r="T1664" s="364"/>
      <c r="U1664" s="364"/>
      <c r="V1664" s="365"/>
      <c r="W1664" s="37">
        <f>SUM('2. NCCF CAD'!W1664,'3. NCCF USD'!W1664,'4. NCCF EUR'!W1664,'5. NCCF GBP'!W1664,'6. NCCF Autres (inclus)'!W1664)</f>
        <v>0</v>
      </c>
      <c r="Y1664"/>
    </row>
    <row r="1665" spans="1:25" outlineLevel="1" x14ac:dyDescent="0.25">
      <c r="A1665" s="212"/>
      <c r="B1665" s="465"/>
      <c r="C1665" s="272"/>
      <c r="D1665" s="272"/>
      <c r="E1665" s="273"/>
      <c r="F1665" s="274" t="s">
        <v>96</v>
      </c>
      <c r="G1665" s="394">
        <f>SUM('2. NCCF CAD'!G1665,'3. NCCF USD'!G1665,'4. NCCF EUR'!G1665,'5. NCCF GBP'!G1665,'6. NCCF Autres (inclus)'!G1665)</f>
        <v>0</v>
      </c>
      <c r="H1665" s="368"/>
      <c r="I1665" s="369"/>
      <c r="J1665" s="369"/>
      <c r="K1665" s="369"/>
      <c r="L1665" s="363"/>
      <c r="M1665" s="364"/>
      <c r="N1665" s="364"/>
      <c r="O1665" s="364"/>
      <c r="P1665" s="364"/>
      <c r="Q1665" s="364"/>
      <c r="R1665" s="364"/>
      <c r="S1665" s="364"/>
      <c r="T1665" s="364"/>
      <c r="U1665" s="364"/>
      <c r="V1665" s="365"/>
      <c r="W1665" s="37">
        <f>SUM('2. NCCF CAD'!W1665,'3. NCCF USD'!W1665,'4. NCCF EUR'!W1665,'5. NCCF GBP'!W1665,'6. NCCF Autres (inclus)'!W1665)</f>
        <v>0</v>
      </c>
      <c r="Y1665"/>
    </row>
    <row r="1666" spans="1:25" outlineLevel="1" x14ac:dyDescent="0.25">
      <c r="A1666" s="212"/>
      <c r="B1666" s="465"/>
      <c r="C1666" s="273"/>
      <c r="D1666" s="272"/>
      <c r="E1666" s="275"/>
      <c r="F1666" s="273"/>
      <c r="G1666" s="367"/>
      <c r="H1666" s="368"/>
      <c r="I1666" s="369"/>
      <c r="J1666" s="369"/>
      <c r="K1666" s="370"/>
      <c r="L1666" s="364"/>
      <c r="M1666" s="364"/>
      <c r="N1666" s="364"/>
      <c r="O1666" s="364"/>
      <c r="P1666" s="364"/>
      <c r="Q1666" s="364"/>
      <c r="R1666" s="364"/>
      <c r="S1666" s="364"/>
      <c r="T1666" s="364"/>
      <c r="U1666" s="364"/>
      <c r="V1666" s="364"/>
      <c r="W1666" s="366"/>
      <c r="Y1666"/>
    </row>
    <row r="1667" spans="1:25" outlineLevel="1" x14ac:dyDescent="0.25">
      <c r="A1667" s="212"/>
      <c r="B1667" s="465"/>
      <c r="C1667" s="272" t="s">
        <v>324</v>
      </c>
      <c r="D1667" s="272"/>
      <c r="E1667" s="275"/>
      <c r="F1667" s="273"/>
      <c r="G1667" s="367">
        <f>SUBTOTAL(9,G1668:G1670)</f>
        <v>0</v>
      </c>
      <c r="H1667" s="368">
        <f t="shared" ref="H1667:W1667" si="357">SUBTOTAL(9,H1668:H1670)</f>
        <v>0</v>
      </c>
      <c r="I1667" s="369">
        <f t="shared" si="357"/>
        <v>0</v>
      </c>
      <c r="J1667" s="369">
        <f t="shared" si="357"/>
        <v>0</v>
      </c>
      <c r="K1667" s="370">
        <f t="shared" si="357"/>
        <v>0</v>
      </c>
      <c r="L1667" s="364">
        <f t="shared" si="357"/>
        <v>0</v>
      </c>
      <c r="M1667" s="364">
        <f t="shared" si="357"/>
        <v>0</v>
      </c>
      <c r="N1667" s="364">
        <f t="shared" si="357"/>
        <v>0</v>
      </c>
      <c r="O1667" s="364">
        <f t="shared" si="357"/>
        <v>0</v>
      </c>
      <c r="P1667" s="364">
        <f t="shared" si="357"/>
        <v>0</v>
      </c>
      <c r="Q1667" s="364">
        <f t="shared" si="357"/>
        <v>0</v>
      </c>
      <c r="R1667" s="364">
        <f t="shared" si="357"/>
        <v>0</v>
      </c>
      <c r="S1667" s="364">
        <f t="shared" si="357"/>
        <v>0</v>
      </c>
      <c r="T1667" s="364">
        <f t="shared" si="357"/>
        <v>0</v>
      </c>
      <c r="U1667" s="364">
        <f t="shared" si="357"/>
        <v>0</v>
      </c>
      <c r="V1667" s="364">
        <f t="shared" si="357"/>
        <v>0</v>
      </c>
      <c r="W1667" s="366">
        <f t="shared" si="357"/>
        <v>0</v>
      </c>
      <c r="Y1667"/>
    </row>
    <row r="1668" spans="1:25" outlineLevel="1" x14ac:dyDescent="0.25">
      <c r="A1668" s="212"/>
      <c r="B1668" s="465"/>
      <c r="C1668" s="273"/>
      <c r="D1668" s="272"/>
      <c r="E1668" s="275"/>
      <c r="F1668" s="359" t="s">
        <v>150</v>
      </c>
      <c r="G1668" s="394">
        <f>SUM('2. NCCF CAD'!G1668,'3. NCCF USD'!G1668,'4. NCCF EUR'!G1668,'5. NCCF GBP'!G1668,'6. NCCF Autres (inclus)'!G1668)</f>
        <v>0</v>
      </c>
      <c r="H1668" s="421">
        <f>SUM('2. NCCF CAD'!H1668,'3. NCCF USD'!H1668,'4. NCCF EUR'!H1668,'5. NCCF GBP'!H1668,'6. NCCF Autres (inclus)'!H1668)</f>
        <v>0</v>
      </c>
      <c r="I1668" s="389">
        <f>SUM('2. NCCF CAD'!I1668,'3. NCCF USD'!I1668,'4. NCCF EUR'!I1668,'5. NCCF GBP'!I1668,'6. NCCF Autres (inclus)'!I1668)</f>
        <v>0</v>
      </c>
      <c r="J1668" s="389">
        <f>SUM('2. NCCF CAD'!J1668,'3. NCCF USD'!J1668,'4. NCCF EUR'!J1668,'5. NCCF GBP'!J1668,'6. NCCF Autres (inclus)'!J1668)</f>
        <v>0</v>
      </c>
      <c r="K1668" s="390">
        <f>SUM('2. NCCF CAD'!K1668,'3. NCCF USD'!K1668,'4. NCCF EUR'!K1668,'5. NCCF GBP'!K1668,'6. NCCF Autres (inclus)'!K1668)</f>
        <v>0</v>
      </c>
      <c r="L1668" s="388">
        <f>SUM('2. NCCF CAD'!L1668,'3. NCCF USD'!L1668,'4. NCCF EUR'!L1668,'5. NCCF GBP'!L1668,'6. NCCF Autres (inclus)'!L1668)</f>
        <v>0</v>
      </c>
      <c r="M1668" s="396">
        <f>SUM('2. NCCF CAD'!M1668,'3. NCCF USD'!M1668,'4. NCCF EUR'!M1668,'5. NCCF GBP'!M1668,'6. NCCF Autres (inclus)'!M1668)</f>
        <v>0</v>
      </c>
      <c r="N1668" s="392">
        <f>SUM('2. NCCF CAD'!N1668,'3. NCCF USD'!N1668,'4. NCCF EUR'!N1668,'5. NCCF GBP'!N1668,'6. NCCF Autres (inclus)'!N1668)</f>
        <v>0</v>
      </c>
      <c r="O1668" s="392">
        <f>SUM('2. NCCF CAD'!O1668,'3. NCCF USD'!O1668,'4. NCCF EUR'!O1668,'5. NCCF GBP'!O1668,'6. NCCF Autres (inclus)'!O1668)</f>
        <v>0</v>
      </c>
      <c r="P1668" s="392">
        <f>SUM('2. NCCF CAD'!P1668,'3. NCCF USD'!P1668,'4. NCCF EUR'!P1668,'5. NCCF GBP'!P1668,'6. NCCF Autres (inclus)'!P1668)</f>
        <v>0</v>
      </c>
      <c r="Q1668" s="392">
        <f>SUM('2. NCCF CAD'!Q1668,'3. NCCF USD'!Q1668,'4. NCCF EUR'!Q1668,'5. NCCF GBP'!Q1668,'6. NCCF Autres (inclus)'!Q1668)</f>
        <v>0</v>
      </c>
      <c r="R1668" s="392">
        <f>SUM('2. NCCF CAD'!R1668,'3. NCCF USD'!R1668,'4. NCCF EUR'!R1668,'5. NCCF GBP'!R1668,'6. NCCF Autres (inclus)'!R1668)</f>
        <v>0</v>
      </c>
      <c r="S1668" s="392">
        <f>SUM('2. NCCF CAD'!S1668,'3. NCCF USD'!S1668,'4. NCCF EUR'!S1668,'5. NCCF GBP'!S1668,'6. NCCF Autres (inclus)'!S1668)</f>
        <v>0</v>
      </c>
      <c r="T1668" s="392">
        <f>SUM('2. NCCF CAD'!T1668,'3. NCCF USD'!T1668,'4. NCCF EUR'!T1668,'5. NCCF GBP'!T1668,'6. NCCF Autres (inclus)'!T1668)</f>
        <v>0</v>
      </c>
      <c r="U1668" s="392">
        <f>SUM('2. NCCF CAD'!U1668,'3. NCCF USD'!U1668,'4. NCCF EUR'!U1668,'5. NCCF GBP'!U1668,'6. NCCF Autres (inclus)'!U1668)</f>
        <v>0</v>
      </c>
      <c r="V1668" s="399">
        <f>SUM('2. NCCF CAD'!V1668,'3. NCCF USD'!V1668,'4. NCCF EUR'!V1668,'5. NCCF GBP'!V1668,'6. NCCF Autres (inclus)'!V1668)</f>
        <v>0</v>
      </c>
      <c r="W1668" s="409">
        <f>SUM('2. NCCF CAD'!W1668,'3. NCCF USD'!W1668,'4. NCCF EUR'!W1668,'5. NCCF GBP'!W1668,'6. NCCF Autres (inclus)'!W1668)</f>
        <v>0</v>
      </c>
      <c r="Y1668"/>
    </row>
    <row r="1669" spans="1:25" outlineLevel="1" x14ac:dyDescent="0.25">
      <c r="A1669" s="212"/>
      <c r="B1669" s="465"/>
      <c r="C1669" s="273"/>
      <c r="D1669" s="272"/>
      <c r="E1669" s="275"/>
      <c r="F1669" s="359" t="s">
        <v>151</v>
      </c>
      <c r="G1669" s="394">
        <f>SUM('2. NCCF CAD'!G1669,'3. NCCF USD'!G1669,'4. NCCF EUR'!G1669,'5. NCCF GBP'!G1669,'6. NCCF Autres (inclus)'!G1669)</f>
        <v>0</v>
      </c>
      <c r="H1669" s="421">
        <f>SUM('2. NCCF CAD'!H1669,'3. NCCF USD'!H1669,'4. NCCF EUR'!H1669,'5. NCCF GBP'!H1669,'6. NCCF Autres (inclus)'!H1669)</f>
        <v>0</v>
      </c>
      <c r="I1669" s="389">
        <f>SUM('2. NCCF CAD'!I1669,'3. NCCF USD'!I1669,'4. NCCF EUR'!I1669,'5. NCCF GBP'!I1669,'6. NCCF Autres (inclus)'!I1669)</f>
        <v>0</v>
      </c>
      <c r="J1669" s="389">
        <f>SUM('2. NCCF CAD'!J1669,'3. NCCF USD'!J1669,'4. NCCF EUR'!J1669,'5. NCCF GBP'!J1669,'6. NCCF Autres (inclus)'!J1669)</f>
        <v>0</v>
      </c>
      <c r="K1669" s="390">
        <f>SUM('2. NCCF CAD'!K1669,'3. NCCF USD'!K1669,'4. NCCF EUR'!K1669,'5. NCCF GBP'!K1669,'6. NCCF Autres (inclus)'!K1669)</f>
        <v>0</v>
      </c>
      <c r="L1669" s="388">
        <f>SUM('2. NCCF CAD'!L1669,'3. NCCF USD'!L1669,'4. NCCF EUR'!L1669,'5. NCCF GBP'!L1669,'6. NCCF Autres (inclus)'!L1669)</f>
        <v>0</v>
      </c>
      <c r="M1669" s="396">
        <f>SUM('2. NCCF CAD'!M1669,'3. NCCF USD'!M1669,'4. NCCF EUR'!M1669,'5. NCCF GBP'!M1669,'6. NCCF Autres (inclus)'!M1669)</f>
        <v>0</v>
      </c>
      <c r="N1669" s="392">
        <f>SUM('2. NCCF CAD'!N1669,'3. NCCF USD'!N1669,'4. NCCF EUR'!N1669,'5. NCCF GBP'!N1669,'6. NCCF Autres (inclus)'!N1669)</f>
        <v>0</v>
      </c>
      <c r="O1669" s="392">
        <f>SUM('2. NCCF CAD'!O1669,'3. NCCF USD'!O1669,'4. NCCF EUR'!O1669,'5. NCCF GBP'!O1669,'6. NCCF Autres (inclus)'!O1669)</f>
        <v>0</v>
      </c>
      <c r="P1669" s="392">
        <f>SUM('2. NCCF CAD'!P1669,'3. NCCF USD'!P1669,'4. NCCF EUR'!P1669,'5. NCCF GBP'!P1669,'6. NCCF Autres (inclus)'!P1669)</f>
        <v>0</v>
      </c>
      <c r="Q1669" s="392">
        <f>SUM('2. NCCF CAD'!Q1669,'3. NCCF USD'!Q1669,'4. NCCF EUR'!Q1669,'5. NCCF GBP'!Q1669,'6. NCCF Autres (inclus)'!Q1669)</f>
        <v>0</v>
      </c>
      <c r="R1669" s="392">
        <f>SUM('2. NCCF CAD'!R1669,'3. NCCF USD'!R1669,'4. NCCF EUR'!R1669,'5. NCCF GBP'!R1669,'6. NCCF Autres (inclus)'!R1669)</f>
        <v>0</v>
      </c>
      <c r="S1669" s="392">
        <f>SUM('2. NCCF CAD'!S1669,'3. NCCF USD'!S1669,'4. NCCF EUR'!S1669,'5. NCCF GBP'!S1669,'6. NCCF Autres (inclus)'!S1669)</f>
        <v>0</v>
      </c>
      <c r="T1669" s="392">
        <f>SUM('2. NCCF CAD'!T1669,'3. NCCF USD'!T1669,'4. NCCF EUR'!T1669,'5. NCCF GBP'!T1669,'6. NCCF Autres (inclus)'!T1669)</f>
        <v>0</v>
      </c>
      <c r="U1669" s="392">
        <f>SUM('2. NCCF CAD'!U1669,'3. NCCF USD'!U1669,'4. NCCF EUR'!U1669,'5. NCCF GBP'!U1669,'6. NCCF Autres (inclus)'!U1669)</f>
        <v>0</v>
      </c>
      <c r="V1669" s="399">
        <f>SUM('2. NCCF CAD'!V1669,'3. NCCF USD'!V1669,'4. NCCF EUR'!V1669,'5. NCCF GBP'!V1669,'6. NCCF Autres (inclus)'!V1669)</f>
        <v>0</v>
      </c>
      <c r="W1669" s="409">
        <f>SUM('2. NCCF CAD'!W1669,'3. NCCF USD'!W1669,'4. NCCF EUR'!W1669,'5. NCCF GBP'!W1669,'6. NCCF Autres (inclus)'!W1669)</f>
        <v>0</v>
      </c>
      <c r="Y1669"/>
    </row>
    <row r="1670" spans="1:25" outlineLevel="1" x14ac:dyDescent="0.25">
      <c r="A1670" s="212"/>
      <c r="B1670" s="465"/>
      <c r="C1670" s="273"/>
      <c r="D1670" s="272"/>
      <c r="E1670" s="275"/>
      <c r="F1670" s="359" t="s">
        <v>152</v>
      </c>
      <c r="G1670" s="394">
        <f>SUM('2. NCCF CAD'!G1670,'3. NCCF USD'!G1670,'4. NCCF EUR'!G1670,'5. NCCF GBP'!G1670,'6. NCCF Autres (inclus)'!G1670)</f>
        <v>0</v>
      </c>
      <c r="H1670" s="421">
        <f>SUM('2. NCCF CAD'!H1670,'3. NCCF USD'!H1670,'4. NCCF EUR'!H1670,'5. NCCF GBP'!H1670,'6. NCCF Autres (inclus)'!H1670)</f>
        <v>0</v>
      </c>
      <c r="I1670" s="389">
        <f>SUM('2. NCCF CAD'!I1670,'3. NCCF USD'!I1670,'4. NCCF EUR'!I1670,'5. NCCF GBP'!I1670,'6. NCCF Autres (inclus)'!I1670)</f>
        <v>0</v>
      </c>
      <c r="J1670" s="389">
        <f>SUM('2. NCCF CAD'!J1670,'3. NCCF USD'!J1670,'4. NCCF EUR'!J1670,'5. NCCF GBP'!J1670,'6. NCCF Autres (inclus)'!J1670)</f>
        <v>0</v>
      </c>
      <c r="K1670" s="390">
        <f>SUM('2. NCCF CAD'!K1670,'3. NCCF USD'!K1670,'4. NCCF EUR'!K1670,'5. NCCF GBP'!K1670,'6. NCCF Autres (inclus)'!K1670)</f>
        <v>0</v>
      </c>
      <c r="L1670" s="388">
        <f>SUM('2. NCCF CAD'!L1670,'3. NCCF USD'!L1670,'4. NCCF EUR'!L1670,'5. NCCF GBP'!L1670,'6. NCCF Autres (inclus)'!L1670)</f>
        <v>0</v>
      </c>
      <c r="M1670" s="396">
        <f>SUM('2. NCCF CAD'!M1670,'3. NCCF USD'!M1670,'4. NCCF EUR'!M1670,'5. NCCF GBP'!M1670,'6. NCCF Autres (inclus)'!M1670)</f>
        <v>0</v>
      </c>
      <c r="N1670" s="392">
        <f>SUM('2. NCCF CAD'!N1670,'3. NCCF USD'!N1670,'4. NCCF EUR'!N1670,'5. NCCF GBP'!N1670,'6. NCCF Autres (inclus)'!N1670)</f>
        <v>0</v>
      </c>
      <c r="O1670" s="392">
        <f>SUM('2. NCCF CAD'!O1670,'3. NCCF USD'!O1670,'4. NCCF EUR'!O1670,'5. NCCF GBP'!O1670,'6. NCCF Autres (inclus)'!O1670)</f>
        <v>0</v>
      </c>
      <c r="P1670" s="392">
        <f>SUM('2. NCCF CAD'!P1670,'3. NCCF USD'!P1670,'4. NCCF EUR'!P1670,'5. NCCF GBP'!P1670,'6. NCCF Autres (inclus)'!P1670)</f>
        <v>0</v>
      </c>
      <c r="Q1670" s="392">
        <f>SUM('2. NCCF CAD'!Q1670,'3. NCCF USD'!Q1670,'4. NCCF EUR'!Q1670,'5. NCCF GBP'!Q1670,'6. NCCF Autres (inclus)'!Q1670)</f>
        <v>0</v>
      </c>
      <c r="R1670" s="392">
        <f>SUM('2. NCCF CAD'!R1670,'3. NCCF USD'!R1670,'4. NCCF EUR'!R1670,'5. NCCF GBP'!R1670,'6. NCCF Autres (inclus)'!R1670)</f>
        <v>0</v>
      </c>
      <c r="S1670" s="392">
        <f>SUM('2. NCCF CAD'!S1670,'3. NCCF USD'!S1670,'4. NCCF EUR'!S1670,'5. NCCF GBP'!S1670,'6. NCCF Autres (inclus)'!S1670)</f>
        <v>0</v>
      </c>
      <c r="T1670" s="392">
        <f>SUM('2. NCCF CAD'!T1670,'3. NCCF USD'!T1670,'4. NCCF EUR'!T1670,'5. NCCF GBP'!T1670,'6. NCCF Autres (inclus)'!T1670)</f>
        <v>0</v>
      </c>
      <c r="U1670" s="392">
        <f>SUM('2. NCCF CAD'!U1670,'3. NCCF USD'!U1670,'4. NCCF EUR'!U1670,'5. NCCF GBP'!U1670,'6. NCCF Autres (inclus)'!U1670)</f>
        <v>0</v>
      </c>
      <c r="V1670" s="399">
        <f>SUM('2. NCCF CAD'!V1670,'3. NCCF USD'!V1670,'4. NCCF EUR'!V1670,'5. NCCF GBP'!V1670,'6. NCCF Autres (inclus)'!V1670)</f>
        <v>0</v>
      </c>
      <c r="W1670" s="409">
        <f>SUM('2. NCCF CAD'!W1670,'3. NCCF USD'!W1670,'4. NCCF EUR'!W1670,'5. NCCF GBP'!W1670,'6. NCCF Autres (inclus)'!W1670)</f>
        <v>0</v>
      </c>
      <c r="Y1670"/>
    </row>
    <row r="1671" spans="1:25" x14ac:dyDescent="0.25">
      <c r="A1671" s="212"/>
      <c r="B1671" s="465"/>
      <c r="C1671" s="272"/>
      <c r="D1671" s="272"/>
      <c r="E1671" s="273"/>
      <c r="F1671" s="273"/>
      <c r="G1671" s="367"/>
      <c r="H1671" s="369"/>
      <c r="I1671" s="369"/>
      <c r="J1671" s="369"/>
      <c r="K1671" s="369"/>
      <c r="L1671" s="363"/>
      <c r="M1671" s="364"/>
      <c r="N1671" s="364"/>
      <c r="O1671" s="364"/>
      <c r="P1671" s="364"/>
      <c r="Q1671" s="364"/>
      <c r="R1671" s="364"/>
      <c r="S1671" s="364"/>
      <c r="T1671" s="364"/>
      <c r="U1671" s="364"/>
      <c r="V1671" s="365"/>
      <c r="W1671" s="365"/>
      <c r="Y1671"/>
    </row>
    <row r="1672" spans="1:25" s="79" customFormat="1" ht="16.2" thickBot="1" x14ac:dyDescent="0.3">
      <c r="A1672" s="212"/>
      <c r="B1672" s="279" t="s">
        <v>325</v>
      </c>
      <c r="C1672" s="506"/>
      <c r="D1672" s="506"/>
      <c r="E1672" s="506"/>
      <c r="F1672" s="506"/>
      <c r="G1672" s="103">
        <f t="shared" ref="G1672:W1672" si="358">SUBTOTAL(9,G1432:G1671)</f>
        <v>0</v>
      </c>
      <c r="H1672" s="403">
        <f t="shared" si="358"/>
        <v>0</v>
      </c>
      <c r="I1672" s="404">
        <f t="shared" si="358"/>
        <v>0</v>
      </c>
      <c r="J1672" s="404">
        <f t="shared" si="358"/>
        <v>0</v>
      </c>
      <c r="K1672" s="452">
        <f t="shared" si="358"/>
        <v>0</v>
      </c>
      <c r="L1672" s="406">
        <f t="shared" si="358"/>
        <v>0</v>
      </c>
      <c r="M1672" s="407">
        <f t="shared" si="358"/>
        <v>0</v>
      </c>
      <c r="N1672" s="407">
        <f t="shared" si="358"/>
        <v>0</v>
      </c>
      <c r="O1672" s="407">
        <f t="shared" si="358"/>
        <v>0</v>
      </c>
      <c r="P1672" s="407">
        <f t="shared" si="358"/>
        <v>0</v>
      </c>
      <c r="Q1672" s="407">
        <f t="shared" si="358"/>
        <v>0</v>
      </c>
      <c r="R1672" s="407">
        <f t="shared" si="358"/>
        <v>0</v>
      </c>
      <c r="S1672" s="407">
        <f t="shared" si="358"/>
        <v>0</v>
      </c>
      <c r="T1672" s="407">
        <f t="shared" si="358"/>
        <v>0</v>
      </c>
      <c r="U1672" s="407">
        <f t="shared" si="358"/>
        <v>0</v>
      </c>
      <c r="V1672" s="408">
        <f t="shared" si="358"/>
        <v>0</v>
      </c>
      <c r="W1672" s="103">
        <f t="shared" si="358"/>
        <v>0</v>
      </c>
      <c r="X1672" s="51"/>
      <c r="Y1672"/>
    </row>
    <row r="1673" spans="1:25" ht="13.8" thickBot="1" x14ac:dyDescent="0.3">
      <c r="A1673" s="212"/>
      <c r="G1673" s="89"/>
      <c r="H1673" s="89"/>
      <c r="I1673" s="89"/>
      <c r="J1673" s="89"/>
      <c r="K1673" s="89"/>
      <c r="L1673" s="89"/>
      <c r="M1673" s="89"/>
      <c r="N1673" s="89"/>
      <c r="O1673" s="89"/>
      <c r="P1673" s="89"/>
      <c r="Q1673" s="89"/>
      <c r="R1673" s="89"/>
      <c r="S1673" s="89"/>
      <c r="T1673" s="89"/>
      <c r="U1673" s="89"/>
      <c r="V1673" s="89"/>
      <c r="W1673" s="89"/>
      <c r="Y1673"/>
    </row>
    <row r="1674" spans="1:25" s="79" customFormat="1" ht="16.2" thickBot="1" x14ac:dyDescent="0.3">
      <c r="A1674" s="212"/>
      <c r="B1674" s="433" t="s">
        <v>326</v>
      </c>
      <c r="C1674" s="475"/>
      <c r="D1674" s="475"/>
      <c r="E1674" s="475"/>
      <c r="F1674" s="475"/>
      <c r="G1674" s="475"/>
      <c r="H1674" s="480"/>
      <c r="I1674" s="480"/>
      <c r="J1674" s="480"/>
      <c r="K1674" s="480"/>
      <c r="L1674" s="480"/>
      <c r="M1674" s="481"/>
      <c r="N1674" s="480"/>
      <c r="O1674" s="480"/>
      <c r="P1674" s="480"/>
      <c r="Q1674" s="480"/>
      <c r="R1674" s="480"/>
      <c r="S1674" s="480"/>
      <c r="T1674" s="480"/>
      <c r="U1674" s="480"/>
      <c r="V1674" s="480"/>
      <c r="W1674" s="482"/>
      <c r="X1674" s="51"/>
      <c r="Y1674"/>
    </row>
    <row r="1675" spans="1:25" s="79" customFormat="1" ht="15" x14ac:dyDescent="0.25">
      <c r="A1675" s="212"/>
      <c r="B1675" s="464"/>
      <c r="C1675" s="439" t="s">
        <v>327</v>
      </c>
      <c r="D1675" s="273"/>
      <c r="E1675" s="273"/>
      <c r="F1675" s="273"/>
      <c r="G1675" s="583"/>
      <c r="H1675" s="364">
        <f>SUBTOTAL(9,H1676:H1677)</f>
        <v>0</v>
      </c>
      <c r="I1675" s="364">
        <f t="shared" ref="I1675:V1675" si="359">SUBTOTAL(9,I1676:I1677)</f>
        <v>0</v>
      </c>
      <c r="J1675" s="364">
        <f t="shared" si="359"/>
        <v>0</v>
      </c>
      <c r="K1675" s="365">
        <f t="shared" si="359"/>
        <v>0</v>
      </c>
      <c r="L1675" s="364">
        <f t="shared" si="359"/>
        <v>0</v>
      </c>
      <c r="M1675" s="31">
        <f t="shared" si="359"/>
        <v>0</v>
      </c>
      <c r="N1675" s="364">
        <f t="shared" si="359"/>
        <v>0</v>
      </c>
      <c r="O1675" s="364">
        <f t="shared" si="359"/>
        <v>0</v>
      </c>
      <c r="P1675" s="364">
        <f t="shared" si="359"/>
        <v>0</v>
      </c>
      <c r="Q1675" s="364">
        <f t="shared" si="359"/>
        <v>0</v>
      </c>
      <c r="R1675" s="364">
        <f t="shared" si="359"/>
        <v>0</v>
      </c>
      <c r="S1675" s="364">
        <f t="shared" si="359"/>
        <v>0</v>
      </c>
      <c r="T1675" s="364">
        <f t="shared" si="359"/>
        <v>0</v>
      </c>
      <c r="U1675" s="364">
        <f t="shared" si="359"/>
        <v>0</v>
      </c>
      <c r="V1675" s="364">
        <f t="shared" si="359"/>
        <v>0</v>
      </c>
      <c r="W1675" s="583"/>
      <c r="X1675" s="51"/>
      <c r="Y1675"/>
    </row>
    <row r="1676" spans="1:25" s="79" customFormat="1" ht="12.75" customHeight="1" x14ac:dyDescent="0.25">
      <c r="A1676" s="212"/>
      <c r="B1676" s="295"/>
      <c r="C1676" s="273"/>
      <c r="D1676" s="273"/>
      <c r="E1676" s="273"/>
      <c r="F1676" s="274" t="s">
        <v>328</v>
      </c>
      <c r="G1676" s="367"/>
      <c r="H1676" s="395">
        <f>SUM('2. NCCF CAD'!H1676,'3. NCCF USD'!H1676,'4. NCCF EUR'!H1676,'5. NCCF GBP'!H1676,'6. NCCF Autres (inclus)'!H1676)</f>
        <v>0</v>
      </c>
      <c r="I1676" s="389">
        <f>SUM('2. NCCF CAD'!I1676,'3. NCCF USD'!I1676,'4. NCCF EUR'!I1676,'5. NCCF GBP'!I1676,'6. NCCF Autres (inclus)'!I1676)</f>
        <v>0</v>
      </c>
      <c r="J1676" s="389">
        <f>SUM('2. NCCF CAD'!J1676,'3. NCCF USD'!J1676,'4. NCCF EUR'!J1676,'5. NCCF GBP'!J1676,'6. NCCF Autres (inclus)'!J1676)</f>
        <v>0</v>
      </c>
      <c r="K1676" s="390">
        <f>SUM('2. NCCF CAD'!K1676,'3. NCCF USD'!K1676,'4. NCCF EUR'!K1676,'5. NCCF GBP'!K1676,'6. NCCF Autres (inclus)'!K1676)</f>
        <v>0</v>
      </c>
      <c r="L1676" s="388">
        <f>SUM('2. NCCF CAD'!L1676,'3. NCCF USD'!L1676,'4. NCCF EUR'!L1676,'5. NCCF GBP'!L1676,'6. NCCF Autres (inclus)'!L1676)</f>
        <v>0</v>
      </c>
      <c r="M1676" s="396">
        <f>SUM('2. NCCF CAD'!M1676,'3. NCCF USD'!M1676,'4. NCCF EUR'!M1676,'5. NCCF GBP'!M1676,'6. NCCF Autres (inclus)'!M1676)</f>
        <v>0</v>
      </c>
      <c r="N1676" s="392">
        <f>SUM('2. NCCF CAD'!N1676,'3. NCCF USD'!N1676,'4. NCCF EUR'!N1676,'5. NCCF GBP'!N1676,'6. NCCF Autres (inclus)'!N1676)</f>
        <v>0</v>
      </c>
      <c r="O1676" s="392">
        <f>SUM('2. NCCF CAD'!O1676,'3. NCCF USD'!O1676,'4. NCCF EUR'!O1676,'5. NCCF GBP'!O1676,'6. NCCF Autres (inclus)'!O1676)</f>
        <v>0</v>
      </c>
      <c r="P1676" s="392">
        <f>SUM('2. NCCF CAD'!P1676,'3. NCCF USD'!P1676,'4. NCCF EUR'!P1676,'5. NCCF GBP'!P1676,'6. NCCF Autres (inclus)'!P1676)</f>
        <v>0</v>
      </c>
      <c r="Q1676" s="392">
        <f>SUM('2. NCCF CAD'!Q1676,'3. NCCF USD'!Q1676,'4. NCCF EUR'!Q1676,'5. NCCF GBP'!Q1676,'6. NCCF Autres (inclus)'!Q1676)</f>
        <v>0</v>
      </c>
      <c r="R1676" s="392">
        <f>SUM('2. NCCF CAD'!R1676,'3. NCCF USD'!R1676,'4. NCCF EUR'!R1676,'5. NCCF GBP'!R1676,'6. NCCF Autres (inclus)'!R1676)</f>
        <v>0</v>
      </c>
      <c r="S1676" s="392">
        <f>SUM('2. NCCF CAD'!S1676,'3. NCCF USD'!S1676,'4. NCCF EUR'!S1676,'5. NCCF GBP'!S1676,'6. NCCF Autres (inclus)'!S1676)</f>
        <v>0</v>
      </c>
      <c r="T1676" s="392">
        <f>SUM('2. NCCF CAD'!T1676,'3. NCCF USD'!T1676,'4. NCCF EUR'!T1676,'5. NCCF GBP'!T1676,'6. NCCF Autres (inclus)'!T1676)</f>
        <v>0</v>
      </c>
      <c r="U1676" s="392">
        <f>SUM('2. NCCF CAD'!U1676,'3. NCCF USD'!U1676,'4. NCCF EUR'!U1676,'5. NCCF GBP'!U1676,'6. NCCF Autres (inclus)'!U1676)</f>
        <v>0</v>
      </c>
      <c r="V1676" s="399">
        <f>SUM('2. NCCF CAD'!V1676,'3. NCCF USD'!V1676,'4. NCCF EUR'!V1676,'5. NCCF GBP'!V1676,'6. NCCF Autres (inclus)'!V1676)</f>
        <v>0</v>
      </c>
      <c r="W1676" s="367"/>
      <c r="X1676" s="51"/>
      <c r="Y1676"/>
    </row>
    <row r="1677" spans="1:25" s="79" customFormat="1" ht="12.75" customHeight="1" x14ac:dyDescent="0.25">
      <c r="A1677" s="212"/>
      <c r="B1677" s="295"/>
      <c r="C1677" s="273"/>
      <c r="D1677" s="273"/>
      <c r="E1677" s="273"/>
      <c r="F1677" s="274" t="s">
        <v>329</v>
      </c>
      <c r="G1677" s="367"/>
      <c r="H1677" s="395">
        <f>SUM('2. NCCF CAD'!H1677,'3. NCCF USD'!H1677,'4. NCCF EUR'!H1677,'5. NCCF GBP'!H1677,'6. NCCF Autres (inclus)'!H1677)</f>
        <v>0</v>
      </c>
      <c r="I1677" s="389">
        <f>SUM('2. NCCF CAD'!I1677,'3. NCCF USD'!I1677,'4. NCCF EUR'!I1677,'5. NCCF GBP'!I1677,'6. NCCF Autres (inclus)'!I1677)</f>
        <v>0</v>
      </c>
      <c r="J1677" s="389">
        <f>SUM('2. NCCF CAD'!J1677,'3. NCCF USD'!J1677,'4. NCCF EUR'!J1677,'5. NCCF GBP'!J1677,'6. NCCF Autres (inclus)'!J1677)</f>
        <v>0</v>
      </c>
      <c r="K1677" s="390">
        <f>SUM('2. NCCF CAD'!K1677,'3. NCCF USD'!K1677,'4. NCCF EUR'!K1677,'5. NCCF GBP'!K1677,'6. NCCF Autres (inclus)'!K1677)</f>
        <v>0</v>
      </c>
      <c r="L1677" s="388">
        <f>SUM('2. NCCF CAD'!L1677,'3. NCCF USD'!L1677,'4. NCCF EUR'!L1677,'5. NCCF GBP'!L1677,'6. NCCF Autres (inclus)'!L1677)</f>
        <v>0</v>
      </c>
      <c r="M1677" s="396">
        <f>SUM('2. NCCF CAD'!M1677,'3. NCCF USD'!M1677,'4. NCCF EUR'!M1677,'5. NCCF GBP'!M1677,'6. NCCF Autres (inclus)'!M1677)</f>
        <v>0</v>
      </c>
      <c r="N1677" s="392">
        <f>SUM('2. NCCF CAD'!N1677,'3. NCCF USD'!N1677,'4. NCCF EUR'!N1677,'5. NCCF GBP'!N1677,'6. NCCF Autres (inclus)'!N1677)</f>
        <v>0</v>
      </c>
      <c r="O1677" s="392">
        <f>SUM('2. NCCF CAD'!O1677,'3. NCCF USD'!O1677,'4. NCCF EUR'!O1677,'5. NCCF GBP'!O1677,'6. NCCF Autres (inclus)'!O1677)</f>
        <v>0</v>
      </c>
      <c r="P1677" s="392">
        <f>SUM('2. NCCF CAD'!P1677,'3. NCCF USD'!P1677,'4. NCCF EUR'!P1677,'5. NCCF GBP'!P1677,'6. NCCF Autres (inclus)'!P1677)</f>
        <v>0</v>
      </c>
      <c r="Q1677" s="392">
        <f>SUM('2. NCCF CAD'!Q1677,'3. NCCF USD'!Q1677,'4. NCCF EUR'!Q1677,'5. NCCF GBP'!Q1677,'6. NCCF Autres (inclus)'!Q1677)</f>
        <v>0</v>
      </c>
      <c r="R1677" s="392">
        <f>SUM('2. NCCF CAD'!R1677,'3. NCCF USD'!R1677,'4. NCCF EUR'!R1677,'5. NCCF GBP'!R1677,'6. NCCF Autres (inclus)'!R1677)</f>
        <v>0</v>
      </c>
      <c r="S1677" s="392">
        <f>SUM('2. NCCF CAD'!S1677,'3. NCCF USD'!S1677,'4. NCCF EUR'!S1677,'5. NCCF GBP'!S1677,'6. NCCF Autres (inclus)'!S1677)</f>
        <v>0</v>
      </c>
      <c r="T1677" s="392">
        <f>SUM('2. NCCF CAD'!T1677,'3. NCCF USD'!T1677,'4. NCCF EUR'!T1677,'5. NCCF GBP'!T1677,'6. NCCF Autres (inclus)'!T1677)</f>
        <v>0</v>
      </c>
      <c r="U1677" s="392">
        <f>SUM('2. NCCF CAD'!U1677,'3. NCCF USD'!U1677,'4. NCCF EUR'!U1677,'5. NCCF GBP'!U1677,'6. NCCF Autres (inclus)'!U1677)</f>
        <v>0</v>
      </c>
      <c r="V1677" s="399">
        <f>SUM('2. NCCF CAD'!V1677,'3. NCCF USD'!V1677,'4. NCCF EUR'!V1677,'5. NCCF GBP'!V1677,'6. NCCF Autres (inclus)'!V1677)</f>
        <v>0</v>
      </c>
      <c r="W1677" s="367"/>
      <c r="X1677" s="51"/>
      <c r="Y1677"/>
    </row>
    <row r="1678" spans="1:25" s="79" customFormat="1" ht="12.75" customHeight="1" x14ac:dyDescent="0.25">
      <c r="A1678" s="212"/>
      <c r="B1678" s="295"/>
      <c r="C1678" s="273"/>
      <c r="D1678" s="273"/>
      <c r="E1678" s="273"/>
      <c r="F1678" s="273"/>
      <c r="G1678" s="367"/>
      <c r="H1678" s="369"/>
      <c r="I1678" s="369"/>
      <c r="J1678" s="369"/>
      <c r="K1678" s="370"/>
      <c r="L1678" s="364"/>
      <c r="M1678" s="364"/>
      <c r="N1678" s="364"/>
      <c r="O1678" s="364"/>
      <c r="P1678" s="364"/>
      <c r="Q1678" s="364"/>
      <c r="R1678" s="364"/>
      <c r="S1678" s="364"/>
      <c r="T1678" s="364"/>
      <c r="U1678" s="364"/>
      <c r="V1678" s="364"/>
      <c r="W1678" s="367"/>
      <c r="X1678" s="51"/>
      <c r="Y1678"/>
    </row>
    <row r="1679" spans="1:25" s="79" customFormat="1" ht="15" x14ac:dyDescent="0.25">
      <c r="A1679" s="212"/>
      <c r="B1679" s="295"/>
      <c r="C1679" s="439" t="s">
        <v>330</v>
      </c>
      <c r="D1679" s="272"/>
      <c r="E1679" s="275"/>
      <c r="F1679" s="273"/>
      <c r="G1679" s="367"/>
      <c r="H1679" s="364"/>
      <c r="I1679" s="364"/>
      <c r="J1679" s="364"/>
      <c r="K1679" s="364"/>
      <c r="L1679" s="363"/>
      <c r="M1679" s="31"/>
      <c r="N1679" s="364"/>
      <c r="O1679" s="364"/>
      <c r="P1679" s="364"/>
      <c r="Q1679" s="364"/>
      <c r="R1679" s="364"/>
      <c r="S1679" s="364"/>
      <c r="T1679" s="364"/>
      <c r="U1679" s="364"/>
      <c r="V1679" s="364"/>
      <c r="W1679" s="367"/>
      <c r="X1679" s="51"/>
      <c r="Y1679"/>
    </row>
    <row r="1680" spans="1:25" s="79" customFormat="1" ht="12.75" customHeight="1" x14ac:dyDescent="0.25">
      <c r="A1680" s="212"/>
      <c r="B1680" s="295"/>
      <c r="C1680" s="273"/>
      <c r="D1680" s="272" t="s">
        <v>98</v>
      </c>
      <c r="E1680" s="275"/>
      <c r="F1680" s="273"/>
      <c r="G1680" s="367"/>
      <c r="H1680" s="364">
        <f t="shared" ref="H1680:V1680" si="360">SUBTOTAL(9,H1681:H1684)</f>
        <v>0</v>
      </c>
      <c r="I1680" s="364">
        <f t="shared" si="360"/>
        <v>0</v>
      </c>
      <c r="J1680" s="364">
        <f t="shared" si="360"/>
        <v>0</v>
      </c>
      <c r="K1680" s="364">
        <f t="shared" si="360"/>
        <v>0</v>
      </c>
      <c r="L1680" s="363">
        <f t="shared" si="360"/>
        <v>0</v>
      </c>
      <c r="M1680" s="31">
        <f t="shared" si="360"/>
        <v>0</v>
      </c>
      <c r="N1680" s="364">
        <f t="shared" si="360"/>
        <v>0</v>
      </c>
      <c r="O1680" s="364">
        <f t="shared" si="360"/>
        <v>0</v>
      </c>
      <c r="P1680" s="364">
        <f t="shared" si="360"/>
        <v>0</v>
      </c>
      <c r="Q1680" s="364">
        <f t="shared" si="360"/>
        <v>0</v>
      </c>
      <c r="R1680" s="364">
        <f t="shared" si="360"/>
        <v>0</v>
      </c>
      <c r="S1680" s="364">
        <f t="shared" si="360"/>
        <v>0</v>
      </c>
      <c r="T1680" s="364">
        <f t="shared" si="360"/>
        <v>0</v>
      </c>
      <c r="U1680" s="364">
        <f t="shared" si="360"/>
        <v>0</v>
      </c>
      <c r="V1680" s="364">
        <f t="shared" si="360"/>
        <v>0</v>
      </c>
      <c r="W1680" s="367"/>
      <c r="X1680" s="51"/>
      <c r="Y1680"/>
    </row>
    <row r="1681" spans="1:25" s="79" customFormat="1" ht="12.75" customHeight="1" x14ac:dyDescent="0.25">
      <c r="A1681" s="212"/>
      <c r="B1681" s="295"/>
      <c r="C1681" s="273"/>
      <c r="D1681" s="272"/>
      <c r="E1681" s="273"/>
      <c r="F1681" s="274" t="s">
        <v>331</v>
      </c>
      <c r="G1681" s="367"/>
      <c r="H1681" s="395">
        <f>SUM('2. NCCF CAD'!H1681,'3. NCCF USD'!H1681,'4. NCCF EUR'!H1681,'5. NCCF GBP'!H1681,'6. NCCF Autres (inclus)'!H1681)</f>
        <v>0</v>
      </c>
      <c r="I1681" s="389">
        <f>SUM('2. NCCF CAD'!I1681,'3. NCCF USD'!I1681,'4. NCCF EUR'!I1681,'5. NCCF GBP'!I1681,'6. NCCF Autres (inclus)'!I1681)</f>
        <v>0</v>
      </c>
      <c r="J1681" s="389">
        <f>SUM('2. NCCF CAD'!J1681,'3. NCCF USD'!J1681,'4. NCCF EUR'!J1681,'5. NCCF GBP'!J1681,'6. NCCF Autres (inclus)'!J1681)</f>
        <v>0</v>
      </c>
      <c r="K1681" s="390">
        <f>SUM('2. NCCF CAD'!K1681,'3. NCCF USD'!K1681,'4. NCCF EUR'!K1681,'5. NCCF GBP'!K1681,'6. NCCF Autres (inclus)'!K1681)</f>
        <v>0</v>
      </c>
      <c r="L1681" s="388">
        <f>SUM('2. NCCF CAD'!L1681,'3. NCCF USD'!L1681,'4. NCCF EUR'!L1681,'5. NCCF GBP'!L1681,'6. NCCF Autres (inclus)'!L1681)</f>
        <v>0</v>
      </c>
      <c r="M1681" s="396">
        <f>SUM('2. NCCF CAD'!M1681,'3. NCCF USD'!M1681,'4. NCCF EUR'!M1681,'5. NCCF GBP'!M1681,'6. NCCF Autres (inclus)'!M1681)</f>
        <v>0</v>
      </c>
      <c r="N1681" s="392">
        <f>SUM('2. NCCF CAD'!N1681,'3. NCCF USD'!N1681,'4. NCCF EUR'!N1681,'5. NCCF GBP'!N1681,'6. NCCF Autres (inclus)'!N1681)</f>
        <v>0</v>
      </c>
      <c r="O1681" s="392">
        <f>SUM('2. NCCF CAD'!O1681,'3. NCCF USD'!O1681,'4. NCCF EUR'!O1681,'5. NCCF GBP'!O1681,'6. NCCF Autres (inclus)'!O1681)</f>
        <v>0</v>
      </c>
      <c r="P1681" s="392">
        <f>SUM('2. NCCF CAD'!P1681,'3. NCCF USD'!P1681,'4. NCCF EUR'!P1681,'5. NCCF GBP'!P1681,'6. NCCF Autres (inclus)'!P1681)</f>
        <v>0</v>
      </c>
      <c r="Q1681" s="392">
        <f>SUM('2. NCCF CAD'!Q1681,'3. NCCF USD'!Q1681,'4. NCCF EUR'!Q1681,'5. NCCF GBP'!Q1681,'6. NCCF Autres (inclus)'!Q1681)</f>
        <v>0</v>
      </c>
      <c r="R1681" s="392">
        <f>SUM('2. NCCF CAD'!R1681,'3. NCCF USD'!R1681,'4. NCCF EUR'!R1681,'5. NCCF GBP'!R1681,'6. NCCF Autres (inclus)'!R1681)</f>
        <v>0</v>
      </c>
      <c r="S1681" s="392">
        <f>SUM('2. NCCF CAD'!S1681,'3. NCCF USD'!S1681,'4. NCCF EUR'!S1681,'5. NCCF GBP'!S1681,'6. NCCF Autres (inclus)'!S1681)</f>
        <v>0</v>
      </c>
      <c r="T1681" s="392">
        <f>SUM('2. NCCF CAD'!T1681,'3. NCCF USD'!T1681,'4. NCCF EUR'!T1681,'5. NCCF GBP'!T1681,'6. NCCF Autres (inclus)'!T1681)</f>
        <v>0</v>
      </c>
      <c r="U1681" s="392">
        <f>SUM('2. NCCF CAD'!U1681,'3. NCCF USD'!U1681,'4. NCCF EUR'!U1681,'5. NCCF GBP'!U1681,'6. NCCF Autres (inclus)'!U1681)</f>
        <v>0</v>
      </c>
      <c r="V1681" s="399">
        <f>SUM('2. NCCF CAD'!V1681,'3. NCCF USD'!V1681,'4. NCCF EUR'!V1681,'5. NCCF GBP'!V1681,'6. NCCF Autres (inclus)'!V1681)</f>
        <v>0</v>
      </c>
      <c r="W1681" s="367"/>
      <c r="X1681" s="51"/>
      <c r="Y1681"/>
    </row>
    <row r="1682" spans="1:25" s="79" customFormat="1" ht="12.75" customHeight="1" x14ac:dyDescent="0.25">
      <c r="A1682" s="212"/>
      <c r="B1682" s="295"/>
      <c r="C1682" s="273"/>
      <c r="D1682" s="272"/>
      <c r="E1682" s="273"/>
      <c r="F1682" s="274" t="s">
        <v>332</v>
      </c>
      <c r="G1682" s="367"/>
      <c r="H1682" s="395">
        <f>SUM('2. NCCF CAD'!H1682,'3. NCCF USD'!H1682,'4. NCCF EUR'!H1682,'5. NCCF GBP'!H1682,'6. NCCF Autres (inclus)'!H1682)</f>
        <v>0</v>
      </c>
      <c r="I1682" s="389">
        <f>SUM('2. NCCF CAD'!I1682,'3. NCCF USD'!I1682,'4. NCCF EUR'!I1682,'5. NCCF GBP'!I1682,'6. NCCF Autres (inclus)'!I1682)</f>
        <v>0</v>
      </c>
      <c r="J1682" s="389">
        <f>SUM('2. NCCF CAD'!J1682,'3. NCCF USD'!J1682,'4. NCCF EUR'!J1682,'5. NCCF GBP'!J1682,'6. NCCF Autres (inclus)'!J1682)</f>
        <v>0</v>
      </c>
      <c r="K1682" s="390">
        <f>SUM('2. NCCF CAD'!K1682,'3. NCCF USD'!K1682,'4. NCCF EUR'!K1682,'5. NCCF GBP'!K1682,'6. NCCF Autres (inclus)'!K1682)</f>
        <v>0</v>
      </c>
      <c r="L1682" s="388">
        <f>SUM('2. NCCF CAD'!L1682,'3. NCCF USD'!L1682,'4. NCCF EUR'!L1682,'5. NCCF GBP'!L1682,'6. NCCF Autres (inclus)'!L1682)</f>
        <v>0</v>
      </c>
      <c r="M1682" s="396">
        <f>SUM('2. NCCF CAD'!M1682,'3. NCCF USD'!M1682,'4. NCCF EUR'!M1682,'5. NCCF GBP'!M1682,'6. NCCF Autres (inclus)'!M1682)</f>
        <v>0</v>
      </c>
      <c r="N1682" s="392">
        <f>SUM('2. NCCF CAD'!N1682,'3. NCCF USD'!N1682,'4. NCCF EUR'!N1682,'5. NCCF GBP'!N1682,'6. NCCF Autres (inclus)'!N1682)</f>
        <v>0</v>
      </c>
      <c r="O1682" s="392">
        <f>SUM('2. NCCF CAD'!O1682,'3. NCCF USD'!O1682,'4. NCCF EUR'!O1682,'5. NCCF GBP'!O1682,'6. NCCF Autres (inclus)'!O1682)</f>
        <v>0</v>
      </c>
      <c r="P1682" s="392">
        <f>SUM('2. NCCF CAD'!P1682,'3. NCCF USD'!P1682,'4. NCCF EUR'!P1682,'5. NCCF GBP'!P1682,'6. NCCF Autres (inclus)'!P1682)</f>
        <v>0</v>
      </c>
      <c r="Q1682" s="392">
        <f>SUM('2. NCCF CAD'!Q1682,'3. NCCF USD'!Q1682,'4. NCCF EUR'!Q1682,'5. NCCF GBP'!Q1682,'6. NCCF Autres (inclus)'!Q1682)</f>
        <v>0</v>
      </c>
      <c r="R1682" s="392">
        <f>SUM('2. NCCF CAD'!R1682,'3. NCCF USD'!R1682,'4. NCCF EUR'!R1682,'5. NCCF GBP'!R1682,'6. NCCF Autres (inclus)'!R1682)</f>
        <v>0</v>
      </c>
      <c r="S1682" s="392">
        <f>SUM('2. NCCF CAD'!S1682,'3. NCCF USD'!S1682,'4. NCCF EUR'!S1682,'5. NCCF GBP'!S1682,'6. NCCF Autres (inclus)'!S1682)</f>
        <v>0</v>
      </c>
      <c r="T1682" s="392">
        <f>SUM('2. NCCF CAD'!T1682,'3. NCCF USD'!T1682,'4. NCCF EUR'!T1682,'5. NCCF GBP'!T1682,'6. NCCF Autres (inclus)'!T1682)</f>
        <v>0</v>
      </c>
      <c r="U1682" s="392">
        <f>SUM('2. NCCF CAD'!U1682,'3. NCCF USD'!U1682,'4. NCCF EUR'!U1682,'5. NCCF GBP'!U1682,'6. NCCF Autres (inclus)'!U1682)</f>
        <v>0</v>
      </c>
      <c r="V1682" s="399">
        <f>SUM('2. NCCF CAD'!V1682,'3. NCCF USD'!V1682,'4. NCCF EUR'!V1682,'5. NCCF GBP'!V1682,'6. NCCF Autres (inclus)'!V1682)</f>
        <v>0</v>
      </c>
      <c r="W1682" s="367"/>
      <c r="X1682" s="51"/>
      <c r="Y1682"/>
    </row>
    <row r="1683" spans="1:25" s="79" customFormat="1" ht="12.75" customHeight="1" x14ac:dyDescent="0.25">
      <c r="A1683" s="212"/>
      <c r="B1683" s="295"/>
      <c r="C1683" s="273"/>
      <c r="D1683" s="272"/>
      <c r="E1683" s="273"/>
      <c r="F1683" s="274" t="s">
        <v>333</v>
      </c>
      <c r="G1683" s="367"/>
      <c r="H1683" s="395">
        <f>SUM('2. NCCF CAD'!H1683,'3. NCCF USD'!H1683,'4. NCCF EUR'!H1683,'5. NCCF GBP'!H1683,'6. NCCF Autres (inclus)'!H1683)</f>
        <v>0</v>
      </c>
      <c r="I1683" s="389">
        <f>SUM('2. NCCF CAD'!I1683,'3. NCCF USD'!I1683,'4. NCCF EUR'!I1683,'5. NCCF GBP'!I1683,'6. NCCF Autres (inclus)'!I1683)</f>
        <v>0</v>
      </c>
      <c r="J1683" s="389">
        <f>SUM('2. NCCF CAD'!J1683,'3. NCCF USD'!J1683,'4. NCCF EUR'!J1683,'5. NCCF GBP'!J1683,'6. NCCF Autres (inclus)'!J1683)</f>
        <v>0</v>
      </c>
      <c r="K1683" s="390">
        <f>SUM('2. NCCF CAD'!K1683,'3. NCCF USD'!K1683,'4. NCCF EUR'!K1683,'5. NCCF GBP'!K1683,'6. NCCF Autres (inclus)'!K1683)</f>
        <v>0</v>
      </c>
      <c r="L1683" s="388">
        <f>SUM('2. NCCF CAD'!L1683,'3. NCCF USD'!L1683,'4. NCCF EUR'!L1683,'5. NCCF GBP'!L1683,'6. NCCF Autres (inclus)'!L1683)</f>
        <v>0</v>
      </c>
      <c r="M1683" s="396">
        <f>SUM('2. NCCF CAD'!M1683,'3. NCCF USD'!M1683,'4. NCCF EUR'!M1683,'5. NCCF GBP'!M1683,'6. NCCF Autres (inclus)'!M1683)</f>
        <v>0</v>
      </c>
      <c r="N1683" s="392">
        <f>SUM('2. NCCF CAD'!N1683,'3. NCCF USD'!N1683,'4. NCCF EUR'!N1683,'5. NCCF GBP'!N1683,'6. NCCF Autres (inclus)'!N1683)</f>
        <v>0</v>
      </c>
      <c r="O1683" s="392">
        <f>SUM('2. NCCF CAD'!O1683,'3. NCCF USD'!O1683,'4. NCCF EUR'!O1683,'5. NCCF GBP'!O1683,'6. NCCF Autres (inclus)'!O1683)</f>
        <v>0</v>
      </c>
      <c r="P1683" s="392">
        <f>SUM('2. NCCF CAD'!P1683,'3. NCCF USD'!P1683,'4. NCCF EUR'!P1683,'5. NCCF GBP'!P1683,'6. NCCF Autres (inclus)'!P1683)</f>
        <v>0</v>
      </c>
      <c r="Q1683" s="392">
        <f>SUM('2. NCCF CAD'!Q1683,'3. NCCF USD'!Q1683,'4. NCCF EUR'!Q1683,'5. NCCF GBP'!Q1683,'6. NCCF Autres (inclus)'!Q1683)</f>
        <v>0</v>
      </c>
      <c r="R1683" s="392">
        <f>SUM('2. NCCF CAD'!R1683,'3. NCCF USD'!R1683,'4. NCCF EUR'!R1683,'5. NCCF GBP'!R1683,'6. NCCF Autres (inclus)'!R1683)</f>
        <v>0</v>
      </c>
      <c r="S1683" s="392">
        <f>SUM('2. NCCF CAD'!S1683,'3. NCCF USD'!S1683,'4. NCCF EUR'!S1683,'5. NCCF GBP'!S1683,'6. NCCF Autres (inclus)'!S1683)</f>
        <v>0</v>
      </c>
      <c r="T1683" s="392">
        <f>SUM('2. NCCF CAD'!T1683,'3. NCCF USD'!T1683,'4. NCCF EUR'!T1683,'5. NCCF GBP'!T1683,'6. NCCF Autres (inclus)'!T1683)</f>
        <v>0</v>
      </c>
      <c r="U1683" s="392">
        <f>SUM('2. NCCF CAD'!U1683,'3. NCCF USD'!U1683,'4. NCCF EUR'!U1683,'5. NCCF GBP'!U1683,'6. NCCF Autres (inclus)'!U1683)</f>
        <v>0</v>
      </c>
      <c r="V1683" s="399">
        <f>SUM('2. NCCF CAD'!V1683,'3. NCCF USD'!V1683,'4. NCCF EUR'!V1683,'5. NCCF GBP'!V1683,'6. NCCF Autres (inclus)'!V1683)</f>
        <v>0</v>
      </c>
      <c r="W1683" s="367"/>
      <c r="X1683" s="51"/>
      <c r="Y1683"/>
    </row>
    <row r="1684" spans="1:25" s="79" customFormat="1" ht="12.75" customHeight="1" x14ac:dyDescent="0.25">
      <c r="A1684" s="212"/>
      <c r="B1684" s="295"/>
      <c r="C1684" s="273"/>
      <c r="D1684" s="272"/>
      <c r="E1684" s="273"/>
      <c r="F1684" s="274" t="s">
        <v>334</v>
      </c>
      <c r="G1684" s="367"/>
      <c r="H1684" s="395">
        <f>SUM('2. NCCF CAD'!H1684,'3. NCCF USD'!H1684,'4. NCCF EUR'!H1684,'5. NCCF GBP'!H1684,'6. NCCF Autres (inclus)'!H1684)</f>
        <v>0</v>
      </c>
      <c r="I1684" s="389">
        <f>SUM('2. NCCF CAD'!I1684,'3. NCCF USD'!I1684,'4. NCCF EUR'!I1684,'5. NCCF GBP'!I1684,'6. NCCF Autres (inclus)'!I1684)</f>
        <v>0</v>
      </c>
      <c r="J1684" s="389">
        <f>SUM('2. NCCF CAD'!J1684,'3. NCCF USD'!J1684,'4. NCCF EUR'!J1684,'5. NCCF GBP'!J1684,'6. NCCF Autres (inclus)'!J1684)</f>
        <v>0</v>
      </c>
      <c r="K1684" s="390">
        <f>SUM('2. NCCF CAD'!K1684,'3. NCCF USD'!K1684,'4. NCCF EUR'!K1684,'5. NCCF GBP'!K1684,'6. NCCF Autres (inclus)'!K1684)</f>
        <v>0</v>
      </c>
      <c r="L1684" s="388">
        <f>SUM('2. NCCF CAD'!L1684,'3. NCCF USD'!L1684,'4. NCCF EUR'!L1684,'5. NCCF GBP'!L1684,'6. NCCF Autres (inclus)'!L1684)</f>
        <v>0</v>
      </c>
      <c r="M1684" s="396">
        <f>SUM('2. NCCF CAD'!M1684,'3. NCCF USD'!M1684,'4. NCCF EUR'!M1684,'5. NCCF GBP'!M1684,'6. NCCF Autres (inclus)'!M1684)</f>
        <v>0</v>
      </c>
      <c r="N1684" s="392">
        <f>SUM('2. NCCF CAD'!N1684,'3. NCCF USD'!N1684,'4. NCCF EUR'!N1684,'5. NCCF GBP'!N1684,'6. NCCF Autres (inclus)'!N1684)</f>
        <v>0</v>
      </c>
      <c r="O1684" s="392">
        <f>SUM('2. NCCF CAD'!O1684,'3. NCCF USD'!O1684,'4. NCCF EUR'!O1684,'5. NCCF GBP'!O1684,'6. NCCF Autres (inclus)'!O1684)</f>
        <v>0</v>
      </c>
      <c r="P1684" s="392">
        <f>SUM('2. NCCF CAD'!P1684,'3. NCCF USD'!P1684,'4. NCCF EUR'!P1684,'5. NCCF GBP'!P1684,'6. NCCF Autres (inclus)'!P1684)</f>
        <v>0</v>
      </c>
      <c r="Q1684" s="392">
        <f>SUM('2. NCCF CAD'!Q1684,'3. NCCF USD'!Q1684,'4. NCCF EUR'!Q1684,'5. NCCF GBP'!Q1684,'6. NCCF Autres (inclus)'!Q1684)</f>
        <v>0</v>
      </c>
      <c r="R1684" s="392">
        <f>SUM('2. NCCF CAD'!R1684,'3. NCCF USD'!R1684,'4. NCCF EUR'!R1684,'5. NCCF GBP'!R1684,'6. NCCF Autres (inclus)'!R1684)</f>
        <v>0</v>
      </c>
      <c r="S1684" s="392">
        <f>SUM('2. NCCF CAD'!S1684,'3. NCCF USD'!S1684,'4. NCCF EUR'!S1684,'5. NCCF GBP'!S1684,'6. NCCF Autres (inclus)'!S1684)</f>
        <v>0</v>
      </c>
      <c r="T1684" s="392">
        <f>SUM('2. NCCF CAD'!T1684,'3. NCCF USD'!T1684,'4. NCCF EUR'!T1684,'5. NCCF GBP'!T1684,'6. NCCF Autres (inclus)'!T1684)</f>
        <v>0</v>
      </c>
      <c r="U1684" s="392">
        <f>SUM('2. NCCF CAD'!U1684,'3. NCCF USD'!U1684,'4. NCCF EUR'!U1684,'5. NCCF GBP'!U1684,'6. NCCF Autres (inclus)'!U1684)</f>
        <v>0</v>
      </c>
      <c r="V1684" s="399">
        <f>SUM('2. NCCF CAD'!V1684,'3. NCCF USD'!V1684,'4. NCCF EUR'!V1684,'5. NCCF GBP'!V1684,'6. NCCF Autres (inclus)'!V1684)</f>
        <v>0</v>
      </c>
      <c r="W1684" s="367"/>
      <c r="X1684" s="51"/>
      <c r="Y1684"/>
    </row>
    <row r="1685" spans="1:25" s="79" customFormat="1" ht="12.75" customHeight="1" x14ac:dyDescent="0.25">
      <c r="A1685" s="212"/>
      <c r="B1685" s="295"/>
      <c r="C1685" s="273"/>
      <c r="D1685" s="272" t="s">
        <v>109</v>
      </c>
      <c r="E1685" s="275"/>
      <c r="F1685" s="273"/>
      <c r="G1685" s="367"/>
      <c r="H1685" s="364">
        <f t="shared" ref="H1685:V1685" si="361">SUBTOTAL(9,H1686:H1689)</f>
        <v>0</v>
      </c>
      <c r="I1685" s="364">
        <f t="shared" si="361"/>
        <v>0</v>
      </c>
      <c r="J1685" s="364">
        <f t="shared" si="361"/>
        <v>0</v>
      </c>
      <c r="K1685" s="364">
        <f t="shared" si="361"/>
        <v>0</v>
      </c>
      <c r="L1685" s="363">
        <f t="shared" si="361"/>
        <v>0</v>
      </c>
      <c r="M1685" s="31">
        <f t="shared" si="361"/>
        <v>0</v>
      </c>
      <c r="N1685" s="364">
        <f t="shared" si="361"/>
        <v>0</v>
      </c>
      <c r="O1685" s="364">
        <f t="shared" si="361"/>
        <v>0</v>
      </c>
      <c r="P1685" s="364">
        <f t="shared" si="361"/>
        <v>0</v>
      </c>
      <c r="Q1685" s="364">
        <f t="shared" si="361"/>
        <v>0</v>
      </c>
      <c r="R1685" s="364">
        <f t="shared" si="361"/>
        <v>0</v>
      </c>
      <c r="S1685" s="364">
        <f t="shared" si="361"/>
        <v>0</v>
      </c>
      <c r="T1685" s="364">
        <f t="shared" si="361"/>
        <v>0</v>
      </c>
      <c r="U1685" s="364">
        <f t="shared" si="361"/>
        <v>0</v>
      </c>
      <c r="V1685" s="364">
        <f t="shared" si="361"/>
        <v>0</v>
      </c>
      <c r="W1685" s="367"/>
      <c r="X1685" s="51"/>
      <c r="Y1685"/>
    </row>
    <row r="1686" spans="1:25" s="79" customFormat="1" ht="12.75" customHeight="1" x14ac:dyDescent="0.25">
      <c r="A1686" s="212"/>
      <c r="B1686" s="295"/>
      <c r="C1686" s="273"/>
      <c r="D1686" s="272"/>
      <c r="E1686" s="275"/>
      <c r="F1686" s="274" t="s">
        <v>331</v>
      </c>
      <c r="G1686" s="367"/>
      <c r="H1686" s="395">
        <f>SUM('2. NCCF CAD'!H1686,'3. NCCF USD'!H1686,'4. NCCF EUR'!H1686,'5. NCCF GBP'!H1686,'6. NCCF Autres (inclus)'!H1686)</f>
        <v>0</v>
      </c>
      <c r="I1686" s="389">
        <f>SUM('2. NCCF CAD'!I1686,'3. NCCF USD'!I1686,'4. NCCF EUR'!I1686,'5. NCCF GBP'!I1686,'6. NCCF Autres (inclus)'!I1686)</f>
        <v>0</v>
      </c>
      <c r="J1686" s="389">
        <f>SUM('2. NCCF CAD'!J1686,'3. NCCF USD'!J1686,'4. NCCF EUR'!J1686,'5. NCCF GBP'!J1686,'6. NCCF Autres (inclus)'!J1686)</f>
        <v>0</v>
      </c>
      <c r="K1686" s="390">
        <f>SUM('2. NCCF CAD'!K1686,'3. NCCF USD'!K1686,'4. NCCF EUR'!K1686,'5. NCCF GBP'!K1686,'6. NCCF Autres (inclus)'!K1686)</f>
        <v>0</v>
      </c>
      <c r="L1686" s="388">
        <f>SUM('2. NCCF CAD'!L1686,'3. NCCF USD'!L1686,'4. NCCF EUR'!L1686,'5. NCCF GBP'!L1686,'6. NCCF Autres (inclus)'!L1686)</f>
        <v>0</v>
      </c>
      <c r="M1686" s="396">
        <f>SUM('2. NCCF CAD'!M1686,'3. NCCF USD'!M1686,'4. NCCF EUR'!M1686,'5. NCCF GBP'!M1686,'6. NCCF Autres (inclus)'!M1686)</f>
        <v>0</v>
      </c>
      <c r="N1686" s="392">
        <f>SUM('2. NCCF CAD'!N1686,'3. NCCF USD'!N1686,'4. NCCF EUR'!N1686,'5. NCCF GBP'!N1686,'6. NCCF Autres (inclus)'!N1686)</f>
        <v>0</v>
      </c>
      <c r="O1686" s="392">
        <f>SUM('2. NCCF CAD'!O1686,'3. NCCF USD'!O1686,'4. NCCF EUR'!O1686,'5. NCCF GBP'!O1686,'6. NCCF Autres (inclus)'!O1686)</f>
        <v>0</v>
      </c>
      <c r="P1686" s="392">
        <f>SUM('2. NCCF CAD'!P1686,'3. NCCF USD'!P1686,'4. NCCF EUR'!P1686,'5. NCCF GBP'!P1686,'6. NCCF Autres (inclus)'!P1686)</f>
        <v>0</v>
      </c>
      <c r="Q1686" s="392">
        <f>SUM('2. NCCF CAD'!Q1686,'3. NCCF USD'!Q1686,'4. NCCF EUR'!Q1686,'5. NCCF GBP'!Q1686,'6. NCCF Autres (inclus)'!Q1686)</f>
        <v>0</v>
      </c>
      <c r="R1686" s="392">
        <f>SUM('2. NCCF CAD'!R1686,'3. NCCF USD'!R1686,'4. NCCF EUR'!R1686,'5. NCCF GBP'!R1686,'6. NCCF Autres (inclus)'!R1686)</f>
        <v>0</v>
      </c>
      <c r="S1686" s="392">
        <f>SUM('2. NCCF CAD'!S1686,'3. NCCF USD'!S1686,'4. NCCF EUR'!S1686,'5. NCCF GBP'!S1686,'6. NCCF Autres (inclus)'!S1686)</f>
        <v>0</v>
      </c>
      <c r="T1686" s="392">
        <f>SUM('2. NCCF CAD'!T1686,'3. NCCF USD'!T1686,'4. NCCF EUR'!T1686,'5. NCCF GBP'!T1686,'6. NCCF Autres (inclus)'!T1686)</f>
        <v>0</v>
      </c>
      <c r="U1686" s="392">
        <f>SUM('2. NCCF CAD'!U1686,'3. NCCF USD'!U1686,'4. NCCF EUR'!U1686,'5. NCCF GBP'!U1686,'6. NCCF Autres (inclus)'!U1686)</f>
        <v>0</v>
      </c>
      <c r="V1686" s="399">
        <f>SUM('2. NCCF CAD'!V1686,'3. NCCF USD'!V1686,'4. NCCF EUR'!V1686,'5. NCCF GBP'!V1686,'6. NCCF Autres (inclus)'!V1686)</f>
        <v>0</v>
      </c>
      <c r="W1686" s="367"/>
      <c r="X1686" s="51"/>
      <c r="Y1686"/>
    </row>
    <row r="1687" spans="1:25" s="79" customFormat="1" ht="12.75" customHeight="1" x14ac:dyDescent="0.25">
      <c r="A1687" s="212"/>
      <c r="B1687" s="295"/>
      <c r="C1687" s="273"/>
      <c r="D1687" s="272"/>
      <c r="E1687" s="275"/>
      <c r="F1687" s="274" t="s">
        <v>332</v>
      </c>
      <c r="G1687" s="367"/>
      <c r="H1687" s="395">
        <f>SUM('2. NCCF CAD'!H1687,'3. NCCF USD'!H1687,'4. NCCF EUR'!H1687,'5. NCCF GBP'!H1687,'6. NCCF Autres (inclus)'!H1687)</f>
        <v>0</v>
      </c>
      <c r="I1687" s="389">
        <f>SUM('2. NCCF CAD'!I1687,'3. NCCF USD'!I1687,'4. NCCF EUR'!I1687,'5. NCCF GBP'!I1687,'6. NCCF Autres (inclus)'!I1687)</f>
        <v>0</v>
      </c>
      <c r="J1687" s="389">
        <f>SUM('2. NCCF CAD'!J1687,'3. NCCF USD'!J1687,'4. NCCF EUR'!J1687,'5. NCCF GBP'!J1687,'6. NCCF Autres (inclus)'!J1687)</f>
        <v>0</v>
      </c>
      <c r="K1687" s="390">
        <f>SUM('2. NCCF CAD'!K1687,'3. NCCF USD'!K1687,'4. NCCF EUR'!K1687,'5. NCCF GBP'!K1687,'6. NCCF Autres (inclus)'!K1687)</f>
        <v>0</v>
      </c>
      <c r="L1687" s="388">
        <f>SUM('2. NCCF CAD'!L1687,'3. NCCF USD'!L1687,'4. NCCF EUR'!L1687,'5. NCCF GBP'!L1687,'6. NCCF Autres (inclus)'!L1687)</f>
        <v>0</v>
      </c>
      <c r="M1687" s="396">
        <f>SUM('2. NCCF CAD'!M1687,'3. NCCF USD'!M1687,'4. NCCF EUR'!M1687,'5. NCCF GBP'!M1687,'6. NCCF Autres (inclus)'!M1687)</f>
        <v>0</v>
      </c>
      <c r="N1687" s="392">
        <f>SUM('2. NCCF CAD'!N1687,'3. NCCF USD'!N1687,'4. NCCF EUR'!N1687,'5. NCCF GBP'!N1687,'6. NCCF Autres (inclus)'!N1687)</f>
        <v>0</v>
      </c>
      <c r="O1687" s="392">
        <f>SUM('2. NCCF CAD'!O1687,'3. NCCF USD'!O1687,'4. NCCF EUR'!O1687,'5. NCCF GBP'!O1687,'6. NCCF Autres (inclus)'!O1687)</f>
        <v>0</v>
      </c>
      <c r="P1687" s="392">
        <f>SUM('2. NCCF CAD'!P1687,'3. NCCF USD'!P1687,'4. NCCF EUR'!P1687,'5. NCCF GBP'!P1687,'6. NCCF Autres (inclus)'!P1687)</f>
        <v>0</v>
      </c>
      <c r="Q1687" s="392">
        <f>SUM('2. NCCF CAD'!Q1687,'3. NCCF USD'!Q1687,'4. NCCF EUR'!Q1687,'5. NCCF GBP'!Q1687,'6. NCCF Autres (inclus)'!Q1687)</f>
        <v>0</v>
      </c>
      <c r="R1687" s="392">
        <f>SUM('2. NCCF CAD'!R1687,'3. NCCF USD'!R1687,'4. NCCF EUR'!R1687,'5. NCCF GBP'!R1687,'6. NCCF Autres (inclus)'!R1687)</f>
        <v>0</v>
      </c>
      <c r="S1687" s="392">
        <f>SUM('2. NCCF CAD'!S1687,'3. NCCF USD'!S1687,'4. NCCF EUR'!S1687,'5. NCCF GBP'!S1687,'6. NCCF Autres (inclus)'!S1687)</f>
        <v>0</v>
      </c>
      <c r="T1687" s="392">
        <f>SUM('2. NCCF CAD'!T1687,'3. NCCF USD'!T1687,'4. NCCF EUR'!T1687,'5. NCCF GBP'!T1687,'6. NCCF Autres (inclus)'!T1687)</f>
        <v>0</v>
      </c>
      <c r="U1687" s="392">
        <f>SUM('2. NCCF CAD'!U1687,'3. NCCF USD'!U1687,'4. NCCF EUR'!U1687,'5. NCCF GBP'!U1687,'6. NCCF Autres (inclus)'!U1687)</f>
        <v>0</v>
      </c>
      <c r="V1687" s="399">
        <f>SUM('2. NCCF CAD'!V1687,'3. NCCF USD'!V1687,'4. NCCF EUR'!V1687,'5. NCCF GBP'!V1687,'6. NCCF Autres (inclus)'!V1687)</f>
        <v>0</v>
      </c>
      <c r="W1687" s="367"/>
      <c r="X1687" s="51"/>
      <c r="Y1687"/>
    </row>
    <row r="1688" spans="1:25" s="79" customFormat="1" ht="12.75" customHeight="1" x14ac:dyDescent="0.25">
      <c r="A1688" s="212"/>
      <c r="B1688" s="295"/>
      <c r="C1688" s="273"/>
      <c r="D1688" s="272"/>
      <c r="E1688" s="275"/>
      <c r="F1688" s="274" t="s">
        <v>333</v>
      </c>
      <c r="G1688" s="367"/>
      <c r="H1688" s="395">
        <f>SUM('2. NCCF CAD'!H1688,'3. NCCF USD'!H1688,'4. NCCF EUR'!H1688,'5. NCCF GBP'!H1688,'6. NCCF Autres (inclus)'!H1688)</f>
        <v>0</v>
      </c>
      <c r="I1688" s="389">
        <f>SUM('2. NCCF CAD'!I1688,'3. NCCF USD'!I1688,'4. NCCF EUR'!I1688,'5. NCCF GBP'!I1688,'6. NCCF Autres (inclus)'!I1688)</f>
        <v>0</v>
      </c>
      <c r="J1688" s="389">
        <f>SUM('2. NCCF CAD'!J1688,'3. NCCF USD'!J1688,'4. NCCF EUR'!J1688,'5. NCCF GBP'!J1688,'6. NCCF Autres (inclus)'!J1688)</f>
        <v>0</v>
      </c>
      <c r="K1688" s="390">
        <f>SUM('2. NCCF CAD'!K1688,'3. NCCF USD'!K1688,'4. NCCF EUR'!K1688,'5. NCCF GBP'!K1688,'6. NCCF Autres (inclus)'!K1688)</f>
        <v>0</v>
      </c>
      <c r="L1688" s="388">
        <f>SUM('2. NCCF CAD'!L1688,'3. NCCF USD'!L1688,'4. NCCF EUR'!L1688,'5. NCCF GBP'!L1688,'6. NCCF Autres (inclus)'!L1688)</f>
        <v>0</v>
      </c>
      <c r="M1688" s="396">
        <f>SUM('2. NCCF CAD'!M1688,'3. NCCF USD'!M1688,'4. NCCF EUR'!M1688,'5. NCCF GBP'!M1688,'6. NCCF Autres (inclus)'!M1688)</f>
        <v>0</v>
      </c>
      <c r="N1688" s="392">
        <f>SUM('2. NCCF CAD'!N1688,'3. NCCF USD'!N1688,'4. NCCF EUR'!N1688,'5. NCCF GBP'!N1688,'6. NCCF Autres (inclus)'!N1688)</f>
        <v>0</v>
      </c>
      <c r="O1688" s="392">
        <f>SUM('2. NCCF CAD'!O1688,'3. NCCF USD'!O1688,'4. NCCF EUR'!O1688,'5. NCCF GBP'!O1688,'6. NCCF Autres (inclus)'!O1688)</f>
        <v>0</v>
      </c>
      <c r="P1688" s="392">
        <f>SUM('2. NCCF CAD'!P1688,'3. NCCF USD'!P1688,'4. NCCF EUR'!P1688,'5. NCCF GBP'!P1688,'6. NCCF Autres (inclus)'!P1688)</f>
        <v>0</v>
      </c>
      <c r="Q1688" s="392">
        <f>SUM('2. NCCF CAD'!Q1688,'3. NCCF USD'!Q1688,'4. NCCF EUR'!Q1688,'5. NCCF GBP'!Q1688,'6. NCCF Autres (inclus)'!Q1688)</f>
        <v>0</v>
      </c>
      <c r="R1688" s="392">
        <f>SUM('2. NCCF CAD'!R1688,'3. NCCF USD'!R1688,'4. NCCF EUR'!R1688,'5. NCCF GBP'!R1688,'6. NCCF Autres (inclus)'!R1688)</f>
        <v>0</v>
      </c>
      <c r="S1688" s="392">
        <f>SUM('2. NCCF CAD'!S1688,'3. NCCF USD'!S1688,'4. NCCF EUR'!S1688,'5. NCCF GBP'!S1688,'6. NCCF Autres (inclus)'!S1688)</f>
        <v>0</v>
      </c>
      <c r="T1688" s="392">
        <f>SUM('2. NCCF CAD'!T1688,'3. NCCF USD'!T1688,'4. NCCF EUR'!T1688,'5. NCCF GBP'!T1688,'6. NCCF Autres (inclus)'!T1688)</f>
        <v>0</v>
      </c>
      <c r="U1688" s="392">
        <f>SUM('2. NCCF CAD'!U1688,'3. NCCF USD'!U1688,'4. NCCF EUR'!U1688,'5. NCCF GBP'!U1688,'6. NCCF Autres (inclus)'!U1688)</f>
        <v>0</v>
      </c>
      <c r="V1688" s="399">
        <f>SUM('2. NCCF CAD'!V1688,'3. NCCF USD'!V1688,'4. NCCF EUR'!V1688,'5. NCCF GBP'!V1688,'6. NCCF Autres (inclus)'!V1688)</f>
        <v>0</v>
      </c>
      <c r="W1688" s="367"/>
      <c r="X1688" s="51"/>
      <c r="Y1688"/>
    </row>
    <row r="1689" spans="1:25" s="79" customFormat="1" ht="12.75" customHeight="1" x14ac:dyDescent="0.25">
      <c r="A1689" s="212"/>
      <c r="B1689" s="295"/>
      <c r="C1689" s="273"/>
      <c r="D1689" s="272"/>
      <c r="E1689" s="275"/>
      <c r="F1689" s="274" t="s">
        <v>335</v>
      </c>
      <c r="G1689" s="367"/>
      <c r="H1689" s="395">
        <f>SUM('2. NCCF CAD'!H1689,'3. NCCF USD'!H1689,'4. NCCF EUR'!H1689,'5. NCCF GBP'!H1689,'6. NCCF Autres (inclus)'!H1689)</f>
        <v>0</v>
      </c>
      <c r="I1689" s="389">
        <f>SUM('2. NCCF CAD'!I1689,'3. NCCF USD'!I1689,'4. NCCF EUR'!I1689,'5. NCCF GBP'!I1689,'6. NCCF Autres (inclus)'!I1689)</f>
        <v>0</v>
      </c>
      <c r="J1689" s="389">
        <f>SUM('2. NCCF CAD'!J1689,'3. NCCF USD'!J1689,'4. NCCF EUR'!J1689,'5. NCCF GBP'!J1689,'6. NCCF Autres (inclus)'!J1689)</f>
        <v>0</v>
      </c>
      <c r="K1689" s="390">
        <f>SUM('2. NCCF CAD'!K1689,'3. NCCF USD'!K1689,'4. NCCF EUR'!K1689,'5. NCCF GBP'!K1689,'6. NCCF Autres (inclus)'!K1689)</f>
        <v>0</v>
      </c>
      <c r="L1689" s="388">
        <f>SUM('2. NCCF CAD'!L1689,'3. NCCF USD'!L1689,'4. NCCF EUR'!L1689,'5. NCCF GBP'!L1689,'6. NCCF Autres (inclus)'!L1689)</f>
        <v>0</v>
      </c>
      <c r="M1689" s="396">
        <f>SUM('2. NCCF CAD'!M1689,'3. NCCF USD'!M1689,'4. NCCF EUR'!M1689,'5. NCCF GBP'!M1689,'6. NCCF Autres (inclus)'!M1689)</f>
        <v>0</v>
      </c>
      <c r="N1689" s="392">
        <f>SUM('2. NCCF CAD'!N1689,'3. NCCF USD'!N1689,'4. NCCF EUR'!N1689,'5. NCCF GBP'!N1689,'6. NCCF Autres (inclus)'!N1689)</f>
        <v>0</v>
      </c>
      <c r="O1689" s="392">
        <f>SUM('2. NCCF CAD'!O1689,'3. NCCF USD'!O1689,'4. NCCF EUR'!O1689,'5. NCCF GBP'!O1689,'6. NCCF Autres (inclus)'!O1689)</f>
        <v>0</v>
      </c>
      <c r="P1689" s="392">
        <f>SUM('2. NCCF CAD'!P1689,'3. NCCF USD'!P1689,'4. NCCF EUR'!P1689,'5. NCCF GBP'!P1689,'6. NCCF Autres (inclus)'!P1689)</f>
        <v>0</v>
      </c>
      <c r="Q1689" s="392">
        <f>SUM('2. NCCF CAD'!Q1689,'3. NCCF USD'!Q1689,'4. NCCF EUR'!Q1689,'5. NCCF GBP'!Q1689,'6. NCCF Autres (inclus)'!Q1689)</f>
        <v>0</v>
      </c>
      <c r="R1689" s="392">
        <f>SUM('2. NCCF CAD'!R1689,'3. NCCF USD'!R1689,'4. NCCF EUR'!R1689,'5. NCCF GBP'!R1689,'6. NCCF Autres (inclus)'!R1689)</f>
        <v>0</v>
      </c>
      <c r="S1689" s="392">
        <f>SUM('2. NCCF CAD'!S1689,'3. NCCF USD'!S1689,'4. NCCF EUR'!S1689,'5. NCCF GBP'!S1689,'6. NCCF Autres (inclus)'!S1689)</f>
        <v>0</v>
      </c>
      <c r="T1689" s="392">
        <f>SUM('2. NCCF CAD'!T1689,'3. NCCF USD'!T1689,'4. NCCF EUR'!T1689,'5. NCCF GBP'!T1689,'6. NCCF Autres (inclus)'!T1689)</f>
        <v>0</v>
      </c>
      <c r="U1689" s="392">
        <f>SUM('2. NCCF CAD'!U1689,'3. NCCF USD'!U1689,'4. NCCF EUR'!U1689,'5. NCCF GBP'!U1689,'6. NCCF Autres (inclus)'!U1689)</f>
        <v>0</v>
      </c>
      <c r="V1689" s="399">
        <f>SUM('2. NCCF CAD'!V1689,'3. NCCF USD'!V1689,'4. NCCF EUR'!V1689,'5. NCCF GBP'!V1689,'6. NCCF Autres (inclus)'!V1689)</f>
        <v>0</v>
      </c>
      <c r="W1689" s="367"/>
      <c r="X1689" s="51"/>
      <c r="Y1689"/>
    </row>
    <row r="1690" spans="1:25" s="79" customFormat="1" ht="12.75" customHeight="1" x14ac:dyDescent="0.25">
      <c r="A1690" s="212"/>
      <c r="B1690" s="295"/>
      <c r="C1690" s="273"/>
      <c r="D1690" s="272" t="s">
        <v>336</v>
      </c>
      <c r="E1690" s="275"/>
      <c r="F1690" s="273"/>
      <c r="G1690" s="367"/>
      <c r="H1690" s="364">
        <f t="shared" ref="H1690:V1690" si="362">SUBTOTAL(9,H1691:H1692)</f>
        <v>0</v>
      </c>
      <c r="I1690" s="364">
        <f t="shared" si="362"/>
        <v>0</v>
      </c>
      <c r="J1690" s="364">
        <f t="shared" si="362"/>
        <v>0</v>
      </c>
      <c r="K1690" s="364">
        <f t="shared" si="362"/>
        <v>0</v>
      </c>
      <c r="L1690" s="363">
        <f t="shared" si="362"/>
        <v>0</v>
      </c>
      <c r="M1690" s="31">
        <f t="shared" si="362"/>
        <v>0</v>
      </c>
      <c r="N1690" s="364">
        <f t="shared" si="362"/>
        <v>0</v>
      </c>
      <c r="O1690" s="364">
        <f t="shared" si="362"/>
        <v>0</v>
      </c>
      <c r="P1690" s="364">
        <f t="shared" si="362"/>
        <v>0</v>
      </c>
      <c r="Q1690" s="364">
        <f t="shared" si="362"/>
        <v>0</v>
      </c>
      <c r="R1690" s="364">
        <f t="shared" si="362"/>
        <v>0</v>
      </c>
      <c r="S1690" s="364">
        <f t="shared" si="362"/>
        <v>0</v>
      </c>
      <c r="T1690" s="364">
        <f t="shared" si="362"/>
        <v>0</v>
      </c>
      <c r="U1690" s="364">
        <f t="shared" si="362"/>
        <v>0</v>
      </c>
      <c r="V1690" s="364">
        <f t="shared" si="362"/>
        <v>0</v>
      </c>
      <c r="W1690" s="367"/>
      <c r="X1690" s="51"/>
      <c r="Y1690"/>
    </row>
    <row r="1691" spans="1:25" s="79" customFormat="1" ht="12.75" customHeight="1" x14ac:dyDescent="0.25">
      <c r="A1691" s="212"/>
      <c r="B1691" s="295"/>
      <c r="C1691" s="273"/>
      <c r="D1691" s="272"/>
      <c r="E1691" s="275"/>
      <c r="F1691" s="274" t="s">
        <v>337</v>
      </c>
      <c r="G1691" s="367"/>
      <c r="H1691" s="395">
        <f>SUM('2. NCCF CAD'!H1691,'3. NCCF USD'!H1691,'4. NCCF EUR'!H1691,'5. NCCF GBP'!H1691,'6. NCCF Autres (inclus)'!H1691)</f>
        <v>0</v>
      </c>
      <c r="I1691" s="389">
        <f>SUM('2. NCCF CAD'!I1691,'3. NCCF USD'!I1691,'4. NCCF EUR'!I1691,'5. NCCF GBP'!I1691,'6. NCCF Autres (inclus)'!I1691)</f>
        <v>0</v>
      </c>
      <c r="J1691" s="389">
        <f>SUM('2. NCCF CAD'!J1691,'3. NCCF USD'!J1691,'4. NCCF EUR'!J1691,'5. NCCF GBP'!J1691,'6. NCCF Autres (inclus)'!J1691)</f>
        <v>0</v>
      </c>
      <c r="K1691" s="390">
        <f>SUM('2. NCCF CAD'!K1691,'3. NCCF USD'!K1691,'4. NCCF EUR'!K1691,'5. NCCF GBP'!K1691,'6. NCCF Autres (inclus)'!K1691)</f>
        <v>0</v>
      </c>
      <c r="L1691" s="388">
        <f>SUM('2. NCCF CAD'!L1691,'3. NCCF USD'!L1691,'4. NCCF EUR'!L1691,'5. NCCF GBP'!L1691,'6. NCCF Autres (inclus)'!L1691)</f>
        <v>0</v>
      </c>
      <c r="M1691" s="396">
        <f>SUM('2. NCCF CAD'!M1691,'3. NCCF USD'!M1691,'4. NCCF EUR'!M1691,'5. NCCF GBP'!M1691,'6. NCCF Autres (inclus)'!M1691)</f>
        <v>0</v>
      </c>
      <c r="N1691" s="392">
        <f>SUM('2. NCCF CAD'!N1691,'3. NCCF USD'!N1691,'4. NCCF EUR'!N1691,'5. NCCF GBP'!N1691,'6. NCCF Autres (inclus)'!N1691)</f>
        <v>0</v>
      </c>
      <c r="O1691" s="392">
        <f>SUM('2. NCCF CAD'!O1691,'3. NCCF USD'!O1691,'4. NCCF EUR'!O1691,'5. NCCF GBP'!O1691,'6. NCCF Autres (inclus)'!O1691)</f>
        <v>0</v>
      </c>
      <c r="P1691" s="392">
        <f>SUM('2. NCCF CAD'!P1691,'3. NCCF USD'!P1691,'4. NCCF EUR'!P1691,'5. NCCF GBP'!P1691,'6. NCCF Autres (inclus)'!P1691)</f>
        <v>0</v>
      </c>
      <c r="Q1691" s="392">
        <f>SUM('2. NCCF CAD'!Q1691,'3. NCCF USD'!Q1691,'4. NCCF EUR'!Q1691,'5. NCCF GBP'!Q1691,'6. NCCF Autres (inclus)'!Q1691)</f>
        <v>0</v>
      </c>
      <c r="R1691" s="392">
        <f>SUM('2. NCCF CAD'!R1691,'3. NCCF USD'!R1691,'4. NCCF EUR'!R1691,'5. NCCF GBP'!R1691,'6. NCCF Autres (inclus)'!R1691)</f>
        <v>0</v>
      </c>
      <c r="S1691" s="392">
        <f>SUM('2. NCCF CAD'!S1691,'3. NCCF USD'!S1691,'4. NCCF EUR'!S1691,'5. NCCF GBP'!S1691,'6. NCCF Autres (inclus)'!S1691)</f>
        <v>0</v>
      </c>
      <c r="T1691" s="392">
        <f>SUM('2. NCCF CAD'!T1691,'3. NCCF USD'!T1691,'4. NCCF EUR'!T1691,'5. NCCF GBP'!T1691,'6. NCCF Autres (inclus)'!T1691)</f>
        <v>0</v>
      </c>
      <c r="U1691" s="392">
        <f>SUM('2. NCCF CAD'!U1691,'3. NCCF USD'!U1691,'4. NCCF EUR'!U1691,'5. NCCF GBP'!U1691,'6. NCCF Autres (inclus)'!U1691)</f>
        <v>0</v>
      </c>
      <c r="V1691" s="399">
        <f>SUM('2. NCCF CAD'!V1691,'3. NCCF USD'!V1691,'4. NCCF EUR'!V1691,'5. NCCF GBP'!V1691,'6. NCCF Autres (inclus)'!V1691)</f>
        <v>0</v>
      </c>
      <c r="W1691" s="367"/>
      <c r="X1691" s="51"/>
      <c r="Y1691"/>
    </row>
    <row r="1692" spans="1:25" s="79" customFormat="1" ht="12.75" customHeight="1" x14ac:dyDescent="0.25">
      <c r="A1692" s="212"/>
      <c r="B1692" s="295"/>
      <c r="C1692" s="273"/>
      <c r="D1692" s="272"/>
      <c r="E1692" s="275"/>
      <c r="F1692" s="274" t="s">
        <v>338</v>
      </c>
      <c r="G1692" s="367"/>
      <c r="H1692" s="395">
        <f>SUM('2. NCCF CAD'!H1692,'3. NCCF USD'!H1692,'4. NCCF EUR'!H1692,'5. NCCF GBP'!H1692,'6. NCCF Autres (inclus)'!H1692)</f>
        <v>0</v>
      </c>
      <c r="I1692" s="389">
        <f>SUM('2. NCCF CAD'!I1692,'3. NCCF USD'!I1692,'4. NCCF EUR'!I1692,'5. NCCF GBP'!I1692,'6. NCCF Autres (inclus)'!I1692)</f>
        <v>0</v>
      </c>
      <c r="J1692" s="389">
        <f>SUM('2. NCCF CAD'!J1692,'3. NCCF USD'!J1692,'4. NCCF EUR'!J1692,'5. NCCF GBP'!J1692,'6. NCCF Autres (inclus)'!J1692)</f>
        <v>0</v>
      </c>
      <c r="K1692" s="390">
        <f>SUM('2. NCCF CAD'!K1692,'3. NCCF USD'!K1692,'4. NCCF EUR'!K1692,'5. NCCF GBP'!K1692,'6. NCCF Autres (inclus)'!K1692)</f>
        <v>0</v>
      </c>
      <c r="L1692" s="388">
        <f>SUM('2. NCCF CAD'!L1692,'3. NCCF USD'!L1692,'4. NCCF EUR'!L1692,'5. NCCF GBP'!L1692,'6. NCCF Autres (inclus)'!L1692)</f>
        <v>0</v>
      </c>
      <c r="M1692" s="396">
        <f>SUM('2. NCCF CAD'!M1692,'3. NCCF USD'!M1692,'4. NCCF EUR'!M1692,'5. NCCF GBP'!M1692,'6. NCCF Autres (inclus)'!M1692)</f>
        <v>0</v>
      </c>
      <c r="N1692" s="392">
        <f>SUM('2. NCCF CAD'!N1692,'3. NCCF USD'!N1692,'4. NCCF EUR'!N1692,'5. NCCF GBP'!N1692,'6. NCCF Autres (inclus)'!N1692)</f>
        <v>0</v>
      </c>
      <c r="O1692" s="392">
        <f>SUM('2. NCCF CAD'!O1692,'3. NCCF USD'!O1692,'4. NCCF EUR'!O1692,'5. NCCF GBP'!O1692,'6. NCCF Autres (inclus)'!O1692)</f>
        <v>0</v>
      </c>
      <c r="P1692" s="392">
        <f>SUM('2. NCCF CAD'!P1692,'3. NCCF USD'!P1692,'4. NCCF EUR'!P1692,'5. NCCF GBP'!P1692,'6. NCCF Autres (inclus)'!P1692)</f>
        <v>0</v>
      </c>
      <c r="Q1692" s="392">
        <f>SUM('2. NCCF CAD'!Q1692,'3. NCCF USD'!Q1692,'4. NCCF EUR'!Q1692,'5. NCCF GBP'!Q1692,'6. NCCF Autres (inclus)'!Q1692)</f>
        <v>0</v>
      </c>
      <c r="R1692" s="392">
        <f>SUM('2. NCCF CAD'!R1692,'3. NCCF USD'!R1692,'4. NCCF EUR'!R1692,'5. NCCF GBP'!R1692,'6. NCCF Autres (inclus)'!R1692)</f>
        <v>0</v>
      </c>
      <c r="S1692" s="392">
        <f>SUM('2. NCCF CAD'!S1692,'3. NCCF USD'!S1692,'4. NCCF EUR'!S1692,'5. NCCF GBP'!S1692,'6. NCCF Autres (inclus)'!S1692)</f>
        <v>0</v>
      </c>
      <c r="T1692" s="392">
        <f>SUM('2. NCCF CAD'!T1692,'3. NCCF USD'!T1692,'4. NCCF EUR'!T1692,'5. NCCF GBP'!T1692,'6. NCCF Autres (inclus)'!T1692)</f>
        <v>0</v>
      </c>
      <c r="U1692" s="392">
        <f>SUM('2. NCCF CAD'!U1692,'3. NCCF USD'!U1692,'4. NCCF EUR'!U1692,'5. NCCF GBP'!U1692,'6. NCCF Autres (inclus)'!U1692)</f>
        <v>0</v>
      </c>
      <c r="V1692" s="399">
        <f>SUM('2. NCCF CAD'!V1692,'3. NCCF USD'!V1692,'4. NCCF EUR'!V1692,'5. NCCF GBP'!V1692,'6. NCCF Autres (inclus)'!V1692)</f>
        <v>0</v>
      </c>
      <c r="W1692" s="367"/>
      <c r="X1692" s="51"/>
      <c r="Y1692"/>
    </row>
    <row r="1693" spans="1:25" s="79" customFormat="1" ht="12.75" customHeight="1" x14ac:dyDescent="0.25">
      <c r="A1693" s="212"/>
      <c r="B1693" s="295"/>
      <c r="C1693" s="273"/>
      <c r="D1693" s="272" t="s">
        <v>339</v>
      </c>
      <c r="E1693" s="273"/>
      <c r="F1693" s="275"/>
      <c r="G1693" s="367"/>
      <c r="H1693" s="364">
        <f t="shared" ref="H1693:V1693" si="363">SUBTOTAL(9,H1694:H1698)</f>
        <v>0</v>
      </c>
      <c r="I1693" s="364">
        <f t="shared" si="363"/>
        <v>0</v>
      </c>
      <c r="J1693" s="364">
        <f t="shared" si="363"/>
        <v>0</v>
      </c>
      <c r="K1693" s="364">
        <f t="shared" si="363"/>
        <v>0</v>
      </c>
      <c r="L1693" s="363">
        <f t="shared" si="363"/>
        <v>0</v>
      </c>
      <c r="M1693" s="31">
        <f t="shared" si="363"/>
        <v>0</v>
      </c>
      <c r="N1693" s="364">
        <f t="shared" si="363"/>
        <v>0</v>
      </c>
      <c r="O1693" s="364">
        <f t="shared" si="363"/>
        <v>0</v>
      </c>
      <c r="P1693" s="364">
        <f t="shared" si="363"/>
        <v>0</v>
      </c>
      <c r="Q1693" s="364">
        <f t="shared" si="363"/>
        <v>0</v>
      </c>
      <c r="R1693" s="364">
        <f t="shared" si="363"/>
        <v>0</v>
      </c>
      <c r="S1693" s="364">
        <f t="shared" si="363"/>
        <v>0</v>
      </c>
      <c r="T1693" s="364">
        <f t="shared" si="363"/>
        <v>0</v>
      </c>
      <c r="U1693" s="364">
        <f t="shared" si="363"/>
        <v>0</v>
      </c>
      <c r="V1693" s="364">
        <f t="shared" si="363"/>
        <v>0</v>
      </c>
      <c r="W1693" s="367"/>
      <c r="X1693" s="51"/>
      <c r="Y1693"/>
    </row>
    <row r="1694" spans="1:25" s="79" customFormat="1" ht="12.75" customHeight="1" x14ac:dyDescent="0.25">
      <c r="A1694" s="212"/>
      <c r="B1694" s="295"/>
      <c r="C1694" s="273"/>
      <c r="D1694" s="272"/>
      <c r="E1694" s="275"/>
      <c r="F1694" s="274" t="s">
        <v>340</v>
      </c>
      <c r="G1694" s="367"/>
      <c r="H1694" s="395">
        <f>SUM('2. NCCF CAD'!H1694,'3. NCCF USD'!H1694,'4. NCCF EUR'!H1694,'5. NCCF GBP'!H1694,'6. NCCF Autres (inclus)'!H1694)</f>
        <v>0</v>
      </c>
      <c r="I1694" s="389">
        <f>SUM('2. NCCF CAD'!I1694,'3. NCCF USD'!I1694,'4. NCCF EUR'!I1694,'5. NCCF GBP'!I1694,'6. NCCF Autres (inclus)'!I1694)</f>
        <v>0</v>
      </c>
      <c r="J1694" s="389">
        <f>SUM('2. NCCF CAD'!J1694,'3. NCCF USD'!J1694,'4. NCCF EUR'!J1694,'5. NCCF GBP'!J1694,'6. NCCF Autres (inclus)'!J1694)</f>
        <v>0</v>
      </c>
      <c r="K1694" s="390">
        <f>SUM('2. NCCF CAD'!K1694,'3. NCCF USD'!K1694,'4. NCCF EUR'!K1694,'5. NCCF GBP'!K1694,'6. NCCF Autres (inclus)'!K1694)</f>
        <v>0</v>
      </c>
      <c r="L1694" s="388">
        <f>SUM('2. NCCF CAD'!L1694,'3. NCCF USD'!L1694,'4. NCCF EUR'!L1694,'5. NCCF GBP'!L1694,'6. NCCF Autres (inclus)'!L1694)</f>
        <v>0</v>
      </c>
      <c r="M1694" s="396">
        <f>SUM('2. NCCF CAD'!M1694,'3. NCCF USD'!M1694,'4. NCCF EUR'!M1694,'5. NCCF GBP'!M1694,'6. NCCF Autres (inclus)'!M1694)</f>
        <v>0</v>
      </c>
      <c r="N1694" s="392">
        <f>SUM('2. NCCF CAD'!N1694,'3. NCCF USD'!N1694,'4. NCCF EUR'!N1694,'5. NCCF GBP'!N1694,'6. NCCF Autres (inclus)'!N1694)</f>
        <v>0</v>
      </c>
      <c r="O1694" s="392">
        <f>SUM('2. NCCF CAD'!O1694,'3. NCCF USD'!O1694,'4. NCCF EUR'!O1694,'5. NCCF GBP'!O1694,'6. NCCF Autres (inclus)'!O1694)</f>
        <v>0</v>
      </c>
      <c r="P1694" s="392">
        <f>SUM('2. NCCF CAD'!P1694,'3. NCCF USD'!P1694,'4. NCCF EUR'!P1694,'5. NCCF GBP'!P1694,'6. NCCF Autres (inclus)'!P1694)</f>
        <v>0</v>
      </c>
      <c r="Q1694" s="392">
        <f>SUM('2. NCCF CAD'!Q1694,'3. NCCF USD'!Q1694,'4. NCCF EUR'!Q1694,'5. NCCF GBP'!Q1694,'6. NCCF Autres (inclus)'!Q1694)</f>
        <v>0</v>
      </c>
      <c r="R1694" s="392">
        <f>SUM('2. NCCF CAD'!R1694,'3. NCCF USD'!R1694,'4. NCCF EUR'!R1694,'5. NCCF GBP'!R1694,'6. NCCF Autres (inclus)'!R1694)</f>
        <v>0</v>
      </c>
      <c r="S1694" s="392">
        <f>SUM('2. NCCF CAD'!S1694,'3. NCCF USD'!S1694,'4. NCCF EUR'!S1694,'5. NCCF GBP'!S1694,'6. NCCF Autres (inclus)'!S1694)</f>
        <v>0</v>
      </c>
      <c r="T1694" s="392">
        <f>SUM('2. NCCF CAD'!T1694,'3. NCCF USD'!T1694,'4. NCCF EUR'!T1694,'5. NCCF GBP'!T1694,'6. NCCF Autres (inclus)'!T1694)</f>
        <v>0</v>
      </c>
      <c r="U1694" s="392">
        <f>SUM('2. NCCF CAD'!U1694,'3. NCCF USD'!U1694,'4. NCCF EUR'!U1694,'5. NCCF GBP'!U1694,'6. NCCF Autres (inclus)'!U1694)</f>
        <v>0</v>
      </c>
      <c r="V1694" s="399">
        <f>SUM('2. NCCF CAD'!V1694,'3. NCCF USD'!V1694,'4. NCCF EUR'!V1694,'5. NCCF GBP'!V1694,'6. NCCF Autres (inclus)'!V1694)</f>
        <v>0</v>
      </c>
      <c r="W1694" s="367"/>
      <c r="X1694" s="51"/>
      <c r="Y1694"/>
    </row>
    <row r="1695" spans="1:25" s="79" customFormat="1" ht="12.75" customHeight="1" x14ac:dyDescent="0.25">
      <c r="A1695" s="212"/>
      <c r="B1695" s="295"/>
      <c r="C1695" s="273"/>
      <c r="D1695" s="272"/>
      <c r="E1695" s="275"/>
      <c r="F1695" s="274" t="s">
        <v>341</v>
      </c>
      <c r="G1695" s="367"/>
      <c r="H1695" s="395">
        <f>SUM('2. NCCF CAD'!H1695,'3. NCCF USD'!H1695,'4. NCCF EUR'!H1695,'5. NCCF GBP'!H1695,'6. NCCF Autres (inclus)'!H1695)</f>
        <v>0</v>
      </c>
      <c r="I1695" s="389">
        <f>SUM('2. NCCF CAD'!I1695,'3. NCCF USD'!I1695,'4. NCCF EUR'!I1695,'5. NCCF GBP'!I1695,'6. NCCF Autres (inclus)'!I1695)</f>
        <v>0</v>
      </c>
      <c r="J1695" s="389">
        <f>SUM('2. NCCF CAD'!J1695,'3. NCCF USD'!J1695,'4. NCCF EUR'!J1695,'5. NCCF GBP'!J1695,'6. NCCF Autres (inclus)'!J1695)</f>
        <v>0</v>
      </c>
      <c r="K1695" s="390">
        <f>SUM('2. NCCF CAD'!K1695,'3. NCCF USD'!K1695,'4. NCCF EUR'!K1695,'5. NCCF GBP'!K1695,'6. NCCF Autres (inclus)'!K1695)</f>
        <v>0</v>
      </c>
      <c r="L1695" s="388">
        <f>SUM('2. NCCF CAD'!L1695,'3. NCCF USD'!L1695,'4. NCCF EUR'!L1695,'5. NCCF GBP'!L1695,'6. NCCF Autres (inclus)'!L1695)</f>
        <v>0</v>
      </c>
      <c r="M1695" s="396">
        <f>SUM('2. NCCF CAD'!M1695,'3. NCCF USD'!M1695,'4. NCCF EUR'!M1695,'5. NCCF GBP'!M1695,'6. NCCF Autres (inclus)'!M1695)</f>
        <v>0</v>
      </c>
      <c r="N1695" s="392">
        <f>SUM('2. NCCF CAD'!N1695,'3. NCCF USD'!N1695,'4. NCCF EUR'!N1695,'5. NCCF GBP'!N1695,'6. NCCF Autres (inclus)'!N1695)</f>
        <v>0</v>
      </c>
      <c r="O1695" s="392">
        <f>SUM('2. NCCF CAD'!O1695,'3. NCCF USD'!O1695,'4. NCCF EUR'!O1695,'5. NCCF GBP'!O1695,'6. NCCF Autres (inclus)'!O1695)</f>
        <v>0</v>
      </c>
      <c r="P1695" s="392">
        <f>SUM('2. NCCF CAD'!P1695,'3. NCCF USD'!P1695,'4. NCCF EUR'!P1695,'5. NCCF GBP'!P1695,'6. NCCF Autres (inclus)'!P1695)</f>
        <v>0</v>
      </c>
      <c r="Q1695" s="392">
        <f>SUM('2. NCCF CAD'!Q1695,'3. NCCF USD'!Q1695,'4. NCCF EUR'!Q1695,'5. NCCF GBP'!Q1695,'6. NCCF Autres (inclus)'!Q1695)</f>
        <v>0</v>
      </c>
      <c r="R1695" s="392">
        <f>SUM('2. NCCF CAD'!R1695,'3. NCCF USD'!R1695,'4. NCCF EUR'!R1695,'5. NCCF GBP'!R1695,'6. NCCF Autres (inclus)'!R1695)</f>
        <v>0</v>
      </c>
      <c r="S1695" s="392">
        <f>SUM('2. NCCF CAD'!S1695,'3. NCCF USD'!S1695,'4. NCCF EUR'!S1695,'5. NCCF GBP'!S1695,'6. NCCF Autres (inclus)'!S1695)</f>
        <v>0</v>
      </c>
      <c r="T1695" s="392">
        <f>SUM('2. NCCF CAD'!T1695,'3. NCCF USD'!T1695,'4. NCCF EUR'!T1695,'5. NCCF GBP'!T1695,'6. NCCF Autres (inclus)'!T1695)</f>
        <v>0</v>
      </c>
      <c r="U1695" s="392">
        <f>SUM('2. NCCF CAD'!U1695,'3. NCCF USD'!U1695,'4. NCCF EUR'!U1695,'5. NCCF GBP'!U1695,'6. NCCF Autres (inclus)'!U1695)</f>
        <v>0</v>
      </c>
      <c r="V1695" s="399">
        <f>SUM('2. NCCF CAD'!V1695,'3. NCCF USD'!V1695,'4. NCCF EUR'!V1695,'5. NCCF GBP'!V1695,'6. NCCF Autres (inclus)'!V1695)</f>
        <v>0</v>
      </c>
      <c r="W1695" s="367"/>
      <c r="X1695" s="51"/>
      <c r="Y1695"/>
    </row>
    <row r="1696" spans="1:25" s="79" customFormat="1" ht="12.75" customHeight="1" x14ac:dyDescent="0.25">
      <c r="A1696" s="212"/>
      <c r="B1696" s="295"/>
      <c r="C1696" s="273"/>
      <c r="D1696" s="272"/>
      <c r="E1696" s="275"/>
      <c r="F1696" s="274" t="s">
        <v>342</v>
      </c>
      <c r="G1696" s="367"/>
      <c r="H1696" s="395">
        <f>SUM('2. NCCF CAD'!H1696,'3. NCCF USD'!H1696,'4. NCCF EUR'!H1696,'5. NCCF GBP'!H1696,'6. NCCF Autres (inclus)'!H1696)</f>
        <v>0</v>
      </c>
      <c r="I1696" s="389">
        <f>SUM('2. NCCF CAD'!I1696,'3. NCCF USD'!I1696,'4. NCCF EUR'!I1696,'5. NCCF GBP'!I1696,'6. NCCF Autres (inclus)'!I1696)</f>
        <v>0</v>
      </c>
      <c r="J1696" s="389">
        <f>SUM('2. NCCF CAD'!J1696,'3. NCCF USD'!J1696,'4. NCCF EUR'!J1696,'5. NCCF GBP'!J1696,'6. NCCF Autres (inclus)'!J1696)</f>
        <v>0</v>
      </c>
      <c r="K1696" s="390">
        <f>SUM('2. NCCF CAD'!K1696,'3. NCCF USD'!K1696,'4. NCCF EUR'!K1696,'5. NCCF GBP'!K1696,'6. NCCF Autres (inclus)'!K1696)</f>
        <v>0</v>
      </c>
      <c r="L1696" s="388">
        <f>SUM('2. NCCF CAD'!L1696,'3. NCCF USD'!L1696,'4. NCCF EUR'!L1696,'5. NCCF GBP'!L1696,'6. NCCF Autres (inclus)'!L1696)</f>
        <v>0</v>
      </c>
      <c r="M1696" s="396">
        <f>SUM('2. NCCF CAD'!M1696,'3. NCCF USD'!M1696,'4. NCCF EUR'!M1696,'5. NCCF GBP'!M1696,'6. NCCF Autres (inclus)'!M1696)</f>
        <v>0</v>
      </c>
      <c r="N1696" s="392">
        <f>SUM('2. NCCF CAD'!N1696,'3. NCCF USD'!N1696,'4. NCCF EUR'!N1696,'5. NCCF GBP'!N1696,'6. NCCF Autres (inclus)'!N1696)</f>
        <v>0</v>
      </c>
      <c r="O1696" s="392">
        <f>SUM('2. NCCF CAD'!O1696,'3. NCCF USD'!O1696,'4. NCCF EUR'!O1696,'5. NCCF GBP'!O1696,'6. NCCF Autres (inclus)'!O1696)</f>
        <v>0</v>
      </c>
      <c r="P1696" s="392">
        <f>SUM('2. NCCF CAD'!P1696,'3. NCCF USD'!P1696,'4. NCCF EUR'!P1696,'5. NCCF GBP'!P1696,'6. NCCF Autres (inclus)'!P1696)</f>
        <v>0</v>
      </c>
      <c r="Q1696" s="392">
        <f>SUM('2. NCCF CAD'!Q1696,'3. NCCF USD'!Q1696,'4. NCCF EUR'!Q1696,'5. NCCF GBP'!Q1696,'6. NCCF Autres (inclus)'!Q1696)</f>
        <v>0</v>
      </c>
      <c r="R1696" s="392">
        <f>SUM('2. NCCF CAD'!R1696,'3. NCCF USD'!R1696,'4. NCCF EUR'!R1696,'5. NCCF GBP'!R1696,'6. NCCF Autres (inclus)'!R1696)</f>
        <v>0</v>
      </c>
      <c r="S1696" s="392">
        <f>SUM('2. NCCF CAD'!S1696,'3. NCCF USD'!S1696,'4. NCCF EUR'!S1696,'5. NCCF GBP'!S1696,'6. NCCF Autres (inclus)'!S1696)</f>
        <v>0</v>
      </c>
      <c r="T1696" s="392">
        <f>SUM('2. NCCF CAD'!T1696,'3. NCCF USD'!T1696,'4. NCCF EUR'!T1696,'5. NCCF GBP'!T1696,'6. NCCF Autres (inclus)'!T1696)</f>
        <v>0</v>
      </c>
      <c r="U1696" s="392">
        <f>SUM('2. NCCF CAD'!U1696,'3. NCCF USD'!U1696,'4. NCCF EUR'!U1696,'5. NCCF GBP'!U1696,'6. NCCF Autres (inclus)'!U1696)</f>
        <v>0</v>
      </c>
      <c r="V1696" s="399">
        <f>SUM('2. NCCF CAD'!V1696,'3. NCCF USD'!V1696,'4. NCCF EUR'!V1696,'5. NCCF GBP'!V1696,'6. NCCF Autres (inclus)'!V1696)</f>
        <v>0</v>
      </c>
      <c r="W1696" s="367"/>
      <c r="X1696" s="51"/>
      <c r="Y1696"/>
    </row>
    <row r="1697" spans="1:25" s="79" customFormat="1" ht="12.75" customHeight="1" x14ac:dyDescent="0.25">
      <c r="A1697" s="212"/>
      <c r="B1697" s="295"/>
      <c r="C1697" s="273"/>
      <c r="D1697" s="272"/>
      <c r="E1697" s="275"/>
      <c r="F1697" s="274" t="s">
        <v>343</v>
      </c>
      <c r="G1697" s="367"/>
      <c r="H1697" s="395">
        <f>SUM('2. NCCF CAD'!H1697,'3. NCCF USD'!H1697,'4. NCCF EUR'!H1697,'5. NCCF GBP'!H1697,'6. NCCF Autres (inclus)'!H1697)</f>
        <v>0</v>
      </c>
      <c r="I1697" s="389">
        <f>SUM('2. NCCF CAD'!I1697,'3. NCCF USD'!I1697,'4. NCCF EUR'!I1697,'5. NCCF GBP'!I1697,'6. NCCF Autres (inclus)'!I1697)</f>
        <v>0</v>
      </c>
      <c r="J1697" s="389">
        <f>SUM('2. NCCF CAD'!J1697,'3. NCCF USD'!J1697,'4. NCCF EUR'!J1697,'5. NCCF GBP'!J1697,'6. NCCF Autres (inclus)'!J1697)</f>
        <v>0</v>
      </c>
      <c r="K1697" s="390">
        <f>SUM('2. NCCF CAD'!K1697,'3. NCCF USD'!K1697,'4. NCCF EUR'!K1697,'5. NCCF GBP'!K1697,'6. NCCF Autres (inclus)'!K1697)</f>
        <v>0</v>
      </c>
      <c r="L1697" s="388">
        <f>SUM('2. NCCF CAD'!L1697,'3. NCCF USD'!L1697,'4. NCCF EUR'!L1697,'5. NCCF GBP'!L1697,'6. NCCF Autres (inclus)'!L1697)</f>
        <v>0</v>
      </c>
      <c r="M1697" s="396">
        <f>SUM('2. NCCF CAD'!M1697,'3. NCCF USD'!M1697,'4. NCCF EUR'!M1697,'5. NCCF GBP'!M1697,'6. NCCF Autres (inclus)'!M1697)</f>
        <v>0</v>
      </c>
      <c r="N1697" s="392">
        <f>SUM('2. NCCF CAD'!N1697,'3. NCCF USD'!N1697,'4. NCCF EUR'!N1697,'5. NCCF GBP'!N1697,'6. NCCF Autres (inclus)'!N1697)</f>
        <v>0</v>
      </c>
      <c r="O1697" s="392">
        <f>SUM('2. NCCF CAD'!O1697,'3. NCCF USD'!O1697,'4. NCCF EUR'!O1697,'5. NCCF GBP'!O1697,'6. NCCF Autres (inclus)'!O1697)</f>
        <v>0</v>
      </c>
      <c r="P1697" s="392">
        <f>SUM('2. NCCF CAD'!P1697,'3. NCCF USD'!P1697,'4. NCCF EUR'!P1697,'5. NCCF GBP'!P1697,'6. NCCF Autres (inclus)'!P1697)</f>
        <v>0</v>
      </c>
      <c r="Q1697" s="392">
        <f>SUM('2. NCCF CAD'!Q1697,'3. NCCF USD'!Q1697,'4. NCCF EUR'!Q1697,'5. NCCF GBP'!Q1697,'6. NCCF Autres (inclus)'!Q1697)</f>
        <v>0</v>
      </c>
      <c r="R1697" s="392">
        <f>SUM('2. NCCF CAD'!R1697,'3. NCCF USD'!R1697,'4. NCCF EUR'!R1697,'5. NCCF GBP'!R1697,'6. NCCF Autres (inclus)'!R1697)</f>
        <v>0</v>
      </c>
      <c r="S1697" s="392">
        <f>SUM('2. NCCF CAD'!S1697,'3. NCCF USD'!S1697,'4. NCCF EUR'!S1697,'5. NCCF GBP'!S1697,'6. NCCF Autres (inclus)'!S1697)</f>
        <v>0</v>
      </c>
      <c r="T1697" s="392">
        <f>SUM('2. NCCF CAD'!T1697,'3. NCCF USD'!T1697,'4. NCCF EUR'!T1697,'5. NCCF GBP'!T1697,'6. NCCF Autres (inclus)'!T1697)</f>
        <v>0</v>
      </c>
      <c r="U1697" s="392">
        <f>SUM('2. NCCF CAD'!U1697,'3. NCCF USD'!U1697,'4. NCCF EUR'!U1697,'5. NCCF GBP'!U1697,'6. NCCF Autres (inclus)'!U1697)</f>
        <v>0</v>
      </c>
      <c r="V1697" s="399">
        <f>SUM('2. NCCF CAD'!V1697,'3. NCCF USD'!V1697,'4. NCCF EUR'!V1697,'5. NCCF GBP'!V1697,'6. NCCF Autres (inclus)'!V1697)</f>
        <v>0</v>
      </c>
      <c r="W1697" s="367"/>
      <c r="X1697" s="51"/>
      <c r="Y1697"/>
    </row>
    <row r="1698" spans="1:25" s="79" customFormat="1" ht="12.75" customHeight="1" x14ac:dyDescent="0.25">
      <c r="A1698" s="212"/>
      <c r="B1698" s="295"/>
      <c r="C1698" s="273"/>
      <c r="D1698" s="272"/>
      <c r="E1698" s="275"/>
      <c r="F1698" s="274" t="s">
        <v>344</v>
      </c>
      <c r="G1698" s="367"/>
      <c r="H1698" s="395">
        <f>SUM('2. NCCF CAD'!H1698,'3. NCCF USD'!H1698,'4. NCCF EUR'!H1698,'5. NCCF GBP'!H1698,'6. NCCF Autres (inclus)'!H1698)</f>
        <v>0</v>
      </c>
      <c r="I1698" s="389">
        <f>SUM('2. NCCF CAD'!I1698,'3. NCCF USD'!I1698,'4. NCCF EUR'!I1698,'5. NCCF GBP'!I1698,'6. NCCF Autres (inclus)'!I1698)</f>
        <v>0</v>
      </c>
      <c r="J1698" s="389">
        <f>SUM('2. NCCF CAD'!J1698,'3. NCCF USD'!J1698,'4. NCCF EUR'!J1698,'5. NCCF GBP'!J1698,'6. NCCF Autres (inclus)'!J1698)</f>
        <v>0</v>
      </c>
      <c r="K1698" s="390">
        <f>SUM('2. NCCF CAD'!K1698,'3. NCCF USD'!K1698,'4. NCCF EUR'!K1698,'5. NCCF GBP'!K1698,'6. NCCF Autres (inclus)'!K1698)</f>
        <v>0</v>
      </c>
      <c r="L1698" s="388">
        <f>SUM('2. NCCF CAD'!L1698,'3. NCCF USD'!L1698,'4. NCCF EUR'!L1698,'5. NCCF GBP'!L1698,'6. NCCF Autres (inclus)'!L1698)</f>
        <v>0</v>
      </c>
      <c r="M1698" s="396">
        <f>SUM('2. NCCF CAD'!M1698,'3. NCCF USD'!M1698,'4. NCCF EUR'!M1698,'5. NCCF GBP'!M1698,'6. NCCF Autres (inclus)'!M1698)</f>
        <v>0</v>
      </c>
      <c r="N1698" s="392">
        <f>SUM('2. NCCF CAD'!N1698,'3. NCCF USD'!N1698,'4. NCCF EUR'!N1698,'5. NCCF GBP'!N1698,'6. NCCF Autres (inclus)'!N1698)</f>
        <v>0</v>
      </c>
      <c r="O1698" s="392">
        <f>SUM('2. NCCF CAD'!O1698,'3. NCCF USD'!O1698,'4. NCCF EUR'!O1698,'5. NCCF GBP'!O1698,'6. NCCF Autres (inclus)'!O1698)</f>
        <v>0</v>
      </c>
      <c r="P1698" s="392">
        <f>SUM('2. NCCF CAD'!P1698,'3. NCCF USD'!P1698,'4. NCCF EUR'!P1698,'5. NCCF GBP'!P1698,'6. NCCF Autres (inclus)'!P1698)</f>
        <v>0</v>
      </c>
      <c r="Q1698" s="392">
        <f>SUM('2. NCCF CAD'!Q1698,'3. NCCF USD'!Q1698,'4. NCCF EUR'!Q1698,'5. NCCF GBP'!Q1698,'6. NCCF Autres (inclus)'!Q1698)</f>
        <v>0</v>
      </c>
      <c r="R1698" s="392">
        <f>SUM('2. NCCF CAD'!R1698,'3. NCCF USD'!R1698,'4. NCCF EUR'!R1698,'5. NCCF GBP'!R1698,'6. NCCF Autres (inclus)'!R1698)</f>
        <v>0</v>
      </c>
      <c r="S1698" s="392">
        <f>SUM('2. NCCF CAD'!S1698,'3. NCCF USD'!S1698,'4. NCCF EUR'!S1698,'5. NCCF GBP'!S1698,'6. NCCF Autres (inclus)'!S1698)</f>
        <v>0</v>
      </c>
      <c r="T1698" s="392">
        <f>SUM('2. NCCF CAD'!T1698,'3. NCCF USD'!T1698,'4. NCCF EUR'!T1698,'5. NCCF GBP'!T1698,'6. NCCF Autres (inclus)'!T1698)</f>
        <v>0</v>
      </c>
      <c r="U1698" s="392">
        <f>SUM('2. NCCF CAD'!U1698,'3. NCCF USD'!U1698,'4. NCCF EUR'!U1698,'5. NCCF GBP'!U1698,'6. NCCF Autres (inclus)'!U1698)</f>
        <v>0</v>
      </c>
      <c r="V1698" s="399">
        <f>SUM('2. NCCF CAD'!V1698,'3. NCCF USD'!V1698,'4. NCCF EUR'!V1698,'5. NCCF GBP'!V1698,'6. NCCF Autres (inclus)'!V1698)</f>
        <v>0</v>
      </c>
      <c r="W1698" s="367"/>
      <c r="X1698" s="51"/>
      <c r="Y1698"/>
    </row>
    <row r="1699" spans="1:25" s="79" customFormat="1" ht="12.75" customHeight="1" x14ac:dyDescent="0.25">
      <c r="A1699" s="212"/>
      <c r="B1699" s="295"/>
      <c r="C1699" s="273"/>
      <c r="D1699" s="272" t="s">
        <v>345</v>
      </c>
      <c r="E1699" s="272"/>
      <c r="F1699" s="272"/>
      <c r="G1699" s="367"/>
      <c r="H1699" s="364">
        <f t="shared" ref="H1699:V1699" si="364">SUBTOTAL(9,H1700:H1704)</f>
        <v>0</v>
      </c>
      <c r="I1699" s="364">
        <f t="shared" si="364"/>
        <v>0</v>
      </c>
      <c r="J1699" s="364">
        <f t="shared" si="364"/>
        <v>0</v>
      </c>
      <c r="K1699" s="364">
        <f t="shared" si="364"/>
        <v>0</v>
      </c>
      <c r="L1699" s="363">
        <f t="shared" si="364"/>
        <v>0</v>
      </c>
      <c r="M1699" s="31">
        <f t="shared" si="364"/>
        <v>0</v>
      </c>
      <c r="N1699" s="364">
        <f t="shared" si="364"/>
        <v>0</v>
      </c>
      <c r="O1699" s="364">
        <f t="shared" si="364"/>
        <v>0</v>
      </c>
      <c r="P1699" s="364">
        <f t="shared" si="364"/>
        <v>0</v>
      </c>
      <c r="Q1699" s="364">
        <f t="shared" si="364"/>
        <v>0</v>
      </c>
      <c r="R1699" s="364">
        <f t="shared" si="364"/>
        <v>0</v>
      </c>
      <c r="S1699" s="364">
        <f t="shared" si="364"/>
        <v>0</v>
      </c>
      <c r="T1699" s="364">
        <f t="shared" si="364"/>
        <v>0</v>
      </c>
      <c r="U1699" s="364">
        <f t="shared" si="364"/>
        <v>0</v>
      </c>
      <c r="V1699" s="364">
        <f t="shared" si="364"/>
        <v>0</v>
      </c>
      <c r="W1699" s="367"/>
      <c r="X1699" s="51"/>
      <c r="Y1699"/>
    </row>
    <row r="1700" spans="1:25" s="79" customFormat="1" ht="12.75" customHeight="1" x14ac:dyDescent="0.25">
      <c r="A1700" s="212"/>
      <c r="B1700" s="295"/>
      <c r="C1700" s="273"/>
      <c r="D1700" s="272"/>
      <c r="E1700" s="275"/>
      <c r="F1700" s="274" t="s">
        <v>346</v>
      </c>
      <c r="G1700" s="367"/>
      <c r="H1700" s="395">
        <f>SUM('2. NCCF CAD'!H1700,'3. NCCF USD'!H1700,'4. NCCF EUR'!H1700,'5. NCCF GBP'!H1700,'6. NCCF Autres (inclus)'!H1700)</f>
        <v>0</v>
      </c>
      <c r="I1700" s="389">
        <f>SUM('2. NCCF CAD'!I1700,'3. NCCF USD'!I1700,'4. NCCF EUR'!I1700,'5. NCCF GBP'!I1700,'6. NCCF Autres (inclus)'!I1700)</f>
        <v>0</v>
      </c>
      <c r="J1700" s="389">
        <f>SUM('2. NCCF CAD'!J1700,'3. NCCF USD'!J1700,'4. NCCF EUR'!J1700,'5. NCCF GBP'!J1700,'6. NCCF Autres (inclus)'!J1700)</f>
        <v>0</v>
      </c>
      <c r="K1700" s="390">
        <f>SUM('2. NCCF CAD'!K1700,'3. NCCF USD'!K1700,'4. NCCF EUR'!K1700,'5. NCCF GBP'!K1700,'6. NCCF Autres (inclus)'!K1700)</f>
        <v>0</v>
      </c>
      <c r="L1700" s="388">
        <f>SUM('2. NCCF CAD'!L1700,'3. NCCF USD'!L1700,'4. NCCF EUR'!L1700,'5. NCCF GBP'!L1700,'6. NCCF Autres (inclus)'!L1700)</f>
        <v>0</v>
      </c>
      <c r="M1700" s="396">
        <f>SUM('2. NCCF CAD'!M1700,'3. NCCF USD'!M1700,'4. NCCF EUR'!M1700,'5. NCCF GBP'!M1700,'6. NCCF Autres (inclus)'!M1700)</f>
        <v>0</v>
      </c>
      <c r="N1700" s="392">
        <f>SUM('2. NCCF CAD'!N1700,'3. NCCF USD'!N1700,'4. NCCF EUR'!N1700,'5. NCCF GBP'!N1700,'6. NCCF Autres (inclus)'!N1700)</f>
        <v>0</v>
      </c>
      <c r="O1700" s="392">
        <f>SUM('2. NCCF CAD'!O1700,'3. NCCF USD'!O1700,'4. NCCF EUR'!O1700,'5. NCCF GBP'!O1700,'6. NCCF Autres (inclus)'!O1700)</f>
        <v>0</v>
      </c>
      <c r="P1700" s="392">
        <f>SUM('2. NCCF CAD'!P1700,'3. NCCF USD'!P1700,'4. NCCF EUR'!P1700,'5. NCCF GBP'!P1700,'6. NCCF Autres (inclus)'!P1700)</f>
        <v>0</v>
      </c>
      <c r="Q1700" s="392">
        <f>SUM('2. NCCF CAD'!Q1700,'3. NCCF USD'!Q1700,'4. NCCF EUR'!Q1700,'5. NCCF GBP'!Q1700,'6. NCCF Autres (inclus)'!Q1700)</f>
        <v>0</v>
      </c>
      <c r="R1700" s="392">
        <f>SUM('2. NCCF CAD'!R1700,'3. NCCF USD'!R1700,'4. NCCF EUR'!R1700,'5. NCCF GBP'!R1700,'6. NCCF Autres (inclus)'!R1700)</f>
        <v>0</v>
      </c>
      <c r="S1700" s="392">
        <f>SUM('2. NCCF CAD'!S1700,'3. NCCF USD'!S1700,'4. NCCF EUR'!S1700,'5. NCCF GBP'!S1700,'6. NCCF Autres (inclus)'!S1700)</f>
        <v>0</v>
      </c>
      <c r="T1700" s="392">
        <f>SUM('2. NCCF CAD'!T1700,'3. NCCF USD'!T1700,'4. NCCF EUR'!T1700,'5. NCCF GBP'!T1700,'6. NCCF Autres (inclus)'!T1700)</f>
        <v>0</v>
      </c>
      <c r="U1700" s="392">
        <f>SUM('2. NCCF CAD'!U1700,'3. NCCF USD'!U1700,'4. NCCF EUR'!U1700,'5. NCCF GBP'!U1700,'6. NCCF Autres (inclus)'!U1700)</f>
        <v>0</v>
      </c>
      <c r="V1700" s="399">
        <f>SUM('2. NCCF CAD'!V1700,'3. NCCF USD'!V1700,'4. NCCF EUR'!V1700,'5. NCCF GBP'!V1700,'6. NCCF Autres (inclus)'!V1700)</f>
        <v>0</v>
      </c>
      <c r="W1700" s="367"/>
      <c r="X1700" s="51"/>
      <c r="Y1700"/>
    </row>
    <row r="1701" spans="1:25" s="79" customFormat="1" ht="12.75" customHeight="1" x14ac:dyDescent="0.25">
      <c r="A1701" s="212"/>
      <c r="B1701" s="295"/>
      <c r="C1701" s="273"/>
      <c r="D1701" s="272"/>
      <c r="E1701" s="275"/>
      <c r="F1701" s="274" t="s">
        <v>347</v>
      </c>
      <c r="G1701" s="367"/>
      <c r="H1701" s="395">
        <f>SUM('2. NCCF CAD'!H1701,'3. NCCF USD'!H1701,'4. NCCF EUR'!H1701,'5. NCCF GBP'!H1701,'6. NCCF Autres (inclus)'!H1701)</f>
        <v>0</v>
      </c>
      <c r="I1701" s="389">
        <f>SUM('2. NCCF CAD'!I1701,'3. NCCF USD'!I1701,'4. NCCF EUR'!I1701,'5. NCCF GBP'!I1701,'6. NCCF Autres (inclus)'!I1701)</f>
        <v>0</v>
      </c>
      <c r="J1701" s="389">
        <f>SUM('2. NCCF CAD'!J1701,'3. NCCF USD'!J1701,'4. NCCF EUR'!J1701,'5. NCCF GBP'!J1701,'6. NCCF Autres (inclus)'!J1701)</f>
        <v>0</v>
      </c>
      <c r="K1701" s="390">
        <f>SUM('2. NCCF CAD'!K1701,'3. NCCF USD'!K1701,'4. NCCF EUR'!K1701,'5. NCCF GBP'!K1701,'6. NCCF Autres (inclus)'!K1701)</f>
        <v>0</v>
      </c>
      <c r="L1701" s="388">
        <f>SUM('2. NCCF CAD'!L1701,'3. NCCF USD'!L1701,'4. NCCF EUR'!L1701,'5. NCCF GBP'!L1701,'6. NCCF Autres (inclus)'!L1701)</f>
        <v>0</v>
      </c>
      <c r="M1701" s="396">
        <f>SUM('2. NCCF CAD'!M1701,'3. NCCF USD'!M1701,'4. NCCF EUR'!M1701,'5. NCCF GBP'!M1701,'6. NCCF Autres (inclus)'!M1701)</f>
        <v>0</v>
      </c>
      <c r="N1701" s="392">
        <f>SUM('2. NCCF CAD'!N1701,'3. NCCF USD'!N1701,'4. NCCF EUR'!N1701,'5. NCCF GBP'!N1701,'6. NCCF Autres (inclus)'!N1701)</f>
        <v>0</v>
      </c>
      <c r="O1701" s="392">
        <f>SUM('2. NCCF CAD'!O1701,'3. NCCF USD'!O1701,'4. NCCF EUR'!O1701,'5. NCCF GBP'!O1701,'6. NCCF Autres (inclus)'!O1701)</f>
        <v>0</v>
      </c>
      <c r="P1701" s="392">
        <f>SUM('2. NCCF CAD'!P1701,'3. NCCF USD'!P1701,'4. NCCF EUR'!P1701,'5. NCCF GBP'!P1701,'6. NCCF Autres (inclus)'!P1701)</f>
        <v>0</v>
      </c>
      <c r="Q1701" s="392">
        <f>SUM('2. NCCF CAD'!Q1701,'3. NCCF USD'!Q1701,'4. NCCF EUR'!Q1701,'5. NCCF GBP'!Q1701,'6. NCCF Autres (inclus)'!Q1701)</f>
        <v>0</v>
      </c>
      <c r="R1701" s="392">
        <f>SUM('2. NCCF CAD'!R1701,'3. NCCF USD'!R1701,'4. NCCF EUR'!R1701,'5. NCCF GBP'!R1701,'6. NCCF Autres (inclus)'!R1701)</f>
        <v>0</v>
      </c>
      <c r="S1701" s="392">
        <f>SUM('2. NCCF CAD'!S1701,'3. NCCF USD'!S1701,'4. NCCF EUR'!S1701,'5. NCCF GBP'!S1701,'6. NCCF Autres (inclus)'!S1701)</f>
        <v>0</v>
      </c>
      <c r="T1701" s="392">
        <f>SUM('2. NCCF CAD'!T1701,'3. NCCF USD'!T1701,'4. NCCF EUR'!T1701,'5. NCCF GBP'!T1701,'6. NCCF Autres (inclus)'!T1701)</f>
        <v>0</v>
      </c>
      <c r="U1701" s="392">
        <f>SUM('2. NCCF CAD'!U1701,'3. NCCF USD'!U1701,'4. NCCF EUR'!U1701,'5. NCCF GBP'!U1701,'6. NCCF Autres (inclus)'!U1701)</f>
        <v>0</v>
      </c>
      <c r="V1701" s="399">
        <f>SUM('2. NCCF CAD'!V1701,'3. NCCF USD'!V1701,'4. NCCF EUR'!V1701,'5. NCCF GBP'!V1701,'6. NCCF Autres (inclus)'!V1701)</f>
        <v>0</v>
      </c>
      <c r="W1701" s="367"/>
      <c r="X1701" s="51"/>
      <c r="Y1701"/>
    </row>
    <row r="1702" spans="1:25" s="79" customFormat="1" ht="12.75" customHeight="1" x14ac:dyDescent="0.25">
      <c r="A1702" s="212"/>
      <c r="B1702" s="295"/>
      <c r="C1702" s="273"/>
      <c r="D1702" s="272"/>
      <c r="E1702" s="275"/>
      <c r="F1702" s="274" t="s">
        <v>348</v>
      </c>
      <c r="G1702" s="367"/>
      <c r="H1702" s="369"/>
      <c r="I1702" s="369"/>
      <c r="J1702" s="369"/>
      <c r="K1702" s="370"/>
      <c r="L1702" s="364"/>
      <c r="M1702" s="364"/>
      <c r="N1702" s="364"/>
      <c r="O1702" s="364"/>
      <c r="P1702" s="364"/>
      <c r="Q1702" s="364"/>
      <c r="R1702" s="364"/>
      <c r="S1702" s="364"/>
      <c r="T1702" s="364"/>
      <c r="U1702" s="364"/>
      <c r="V1702" s="364"/>
      <c r="W1702" s="367"/>
      <c r="X1702" s="51"/>
      <c r="Y1702"/>
    </row>
    <row r="1703" spans="1:25" s="79" customFormat="1" ht="12.75" customHeight="1" x14ac:dyDescent="0.25">
      <c r="A1703" s="212"/>
      <c r="B1703" s="295"/>
      <c r="C1703" s="273"/>
      <c r="D1703" s="272"/>
      <c r="E1703" s="275"/>
      <c r="F1703" s="274" t="s">
        <v>349</v>
      </c>
      <c r="G1703" s="367"/>
      <c r="H1703" s="442"/>
      <c r="I1703" s="442"/>
      <c r="J1703" s="442"/>
      <c r="K1703" s="442"/>
      <c r="L1703" s="443"/>
      <c r="M1703" s="442"/>
      <c r="N1703" s="442"/>
      <c r="O1703" s="442"/>
      <c r="P1703" s="442"/>
      <c r="Q1703" s="442"/>
      <c r="R1703" s="442"/>
      <c r="S1703" s="442"/>
      <c r="T1703" s="442"/>
      <c r="U1703" s="442"/>
      <c r="V1703" s="442"/>
      <c r="W1703" s="367"/>
      <c r="X1703" s="51"/>
      <c r="Y1703"/>
    </row>
    <row r="1704" spans="1:25" s="79" customFormat="1" ht="12.75" customHeight="1" x14ac:dyDescent="0.25">
      <c r="A1704" s="212"/>
      <c r="B1704" s="295"/>
      <c r="C1704" s="273"/>
      <c r="D1704" s="272"/>
      <c r="E1704" s="275"/>
      <c r="F1704" s="274" t="s">
        <v>350</v>
      </c>
      <c r="G1704" s="367"/>
      <c r="H1704" s="395">
        <f>SUM('2. NCCF CAD'!H1704,'3. NCCF USD'!H1704,'4. NCCF EUR'!H1704,'5. NCCF GBP'!H1704,'6. NCCF Autres (inclus)'!H1704)</f>
        <v>0</v>
      </c>
      <c r="I1704" s="389">
        <f>SUM('2. NCCF CAD'!I1704,'3. NCCF USD'!I1704,'4. NCCF EUR'!I1704,'5. NCCF GBP'!I1704,'6. NCCF Autres (inclus)'!I1704)</f>
        <v>0</v>
      </c>
      <c r="J1704" s="389">
        <f>SUM('2. NCCF CAD'!J1704,'3. NCCF USD'!J1704,'4. NCCF EUR'!J1704,'5. NCCF GBP'!J1704,'6. NCCF Autres (inclus)'!J1704)</f>
        <v>0</v>
      </c>
      <c r="K1704" s="390">
        <f>SUM('2. NCCF CAD'!K1704,'3. NCCF USD'!K1704,'4. NCCF EUR'!K1704,'5. NCCF GBP'!K1704,'6. NCCF Autres (inclus)'!K1704)</f>
        <v>0</v>
      </c>
      <c r="L1704" s="388">
        <f>SUM('2. NCCF CAD'!L1704,'3. NCCF USD'!L1704,'4. NCCF EUR'!L1704,'5. NCCF GBP'!L1704,'6. NCCF Autres (inclus)'!L1704)</f>
        <v>0</v>
      </c>
      <c r="M1704" s="396">
        <f>SUM('2. NCCF CAD'!M1704,'3. NCCF USD'!M1704,'4. NCCF EUR'!M1704,'5. NCCF GBP'!M1704,'6. NCCF Autres (inclus)'!M1704)</f>
        <v>0</v>
      </c>
      <c r="N1704" s="392">
        <f>SUM('2. NCCF CAD'!N1704,'3. NCCF USD'!N1704,'4. NCCF EUR'!N1704,'5. NCCF GBP'!N1704,'6. NCCF Autres (inclus)'!N1704)</f>
        <v>0</v>
      </c>
      <c r="O1704" s="392">
        <f>SUM('2. NCCF CAD'!O1704,'3. NCCF USD'!O1704,'4. NCCF EUR'!O1704,'5. NCCF GBP'!O1704,'6. NCCF Autres (inclus)'!O1704)</f>
        <v>0</v>
      </c>
      <c r="P1704" s="392">
        <f>SUM('2. NCCF CAD'!P1704,'3. NCCF USD'!P1704,'4. NCCF EUR'!P1704,'5. NCCF GBP'!P1704,'6. NCCF Autres (inclus)'!P1704)</f>
        <v>0</v>
      </c>
      <c r="Q1704" s="392">
        <f>SUM('2. NCCF CAD'!Q1704,'3. NCCF USD'!Q1704,'4. NCCF EUR'!Q1704,'5. NCCF GBP'!Q1704,'6. NCCF Autres (inclus)'!Q1704)</f>
        <v>0</v>
      </c>
      <c r="R1704" s="392">
        <f>SUM('2. NCCF CAD'!R1704,'3. NCCF USD'!R1704,'4. NCCF EUR'!R1704,'5. NCCF GBP'!R1704,'6. NCCF Autres (inclus)'!R1704)</f>
        <v>0</v>
      </c>
      <c r="S1704" s="392">
        <f>SUM('2. NCCF CAD'!S1704,'3. NCCF USD'!S1704,'4. NCCF EUR'!S1704,'5. NCCF GBP'!S1704,'6. NCCF Autres (inclus)'!S1704)</f>
        <v>0</v>
      </c>
      <c r="T1704" s="392">
        <f>SUM('2. NCCF CAD'!T1704,'3. NCCF USD'!T1704,'4. NCCF EUR'!T1704,'5. NCCF GBP'!T1704,'6. NCCF Autres (inclus)'!T1704)</f>
        <v>0</v>
      </c>
      <c r="U1704" s="392">
        <f>SUM('2. NCCF CAD'!U1704,'3. NCCF USD'!U1704,'4. NCCF EUR'!U1704,'5. NCCF GBP'!U1704,'6. NCCF Autres (inclus)'!U1704)</f>
        <v>0</v>
      </c>
      <c r="V1704" s="399">
        <f>SUM('2. NCCF CAD'!V1704,'3. NCCF USD'!V1704,'4. NCCF EUR'!V1704,'5. NCCF GBP'!V1704,'6. NCCF Autres (inclus)'!V1704)</f>
        <v>0</v>
      </c>
      <c r="W1704" s="367"/>
      <c r="X1704" s="51"/>
      <c r="Y1704"/>
    </row>
    <row r="1705" spans="1:25" outlineLevel="1" x14ac:dyDescent="0.25">
      <c r="A1705" s="212"/>
      <c r="B1705" s="465"/>
      <c r="C1705" s="273"/>
      <c r="D1705" s="272"/>
      <c r="E1705" s="275"/>
      <c r="F1705" s="273"/>
      <c r="G1705" s="367"/>
      <c r="H1705" s="369"/>
      <c r="I1705" s="369"/>
      <c r="J1705" s="369"/>
      <c r="K1705" s="370"/>
      <c r="L1705" s="364"/>
      <c r="M1705" s="364"/>
      <c r="N1705" s="364"/>
      <c r="O1705" s="364"/>
      <c r="P1705" s="364"/>
      <c r="Q1705" s="364"/>
      <c r="R1705" s="364"/>
      <c r="S1705" s="364"/>
      <c r="T1705" s="364"/>
      <c r="U1705" s="364"/>
      <c r="V1705" s="364"/>
      <c r="W1705" s="367"/>
      <c r="Y1705"/>
    </row>
    <row r="1706" spans="1:25" outlineLevel="1" x14ac:dyDescent="0.25">
      <c r="A1706" s="212"/>
      <c r="B1706" s="465"/>
      <c r="C1706" s="272" t="s">
        <v>351</v>
      </c>
      <c r="D1706" s="272"/>
      <c r="E1706" s="275"/>
      <c r="F1706" s="273"/>
      <c r="G1706" s="367">
        <f>SUBTOTAL(9,G1707:G1709)</f>
        <v>0</v>
      </c>
      <c r="H1706" s="369">
        <f t="shared" ref="H1706:W1706" si="365">SUBTOTAL(9,H1707:H1709)</f>
        <v>0</v>
      </c>
      <c r="I1706" s="369">
        <f t="shared" si="365"/>
        <v>0</v>
      </c>
      <c r="J1706" s="369">
        <f t="shared" si="365"/>
        <v>0</v>
      </c>
      <c r="K1706" s="370">
        <f t="shared" si="365"/>
        <v>0</v>
      </c>
      <c r="L1706" s="364">
        <f t="shared" si="365"/>
        <v>0</v>
      </c>
      <c r="M1706" s="364">
        <f t="shared" si="365"/>
        <v>0</v>
      </c>
      <c r="N1706" s="364">
        <f t="shared" si="365"/>
        <v>0</v>
      </c>
      <c r="O1706" s="364">
        <f t="shared" si="365"/>
        <v>0</v>
      </c>
      <c r="P1706" s="364">
        <f t="shared" si="365"/>
        <v>0</v>
      </c>
      <c r="Q1706" s="364">
        <f t="shared" si="365"/>
        <v>0</v>
      </c>
      <c r="R1706" s="364">
        <f t="shared" si="365"/>
        <v>0</v>
      </c>
      <c r="S1706" s="364">
        <f t="shared" si="365"/>
        <v>0</v>
      </c>
      <c r="T1706" s="364">
        <f t="shared" si="365"/>
        <v>0</v>
      </c>
      <c r="U1706" s="364">
        <f t="shared" si="365"/>
        <v>0</v>
      </c>
      <c r="V1706" s="364">
        <f t="shared" si="365"/>
        <v>0</v>
      </c>
      <c r="W1706" s="367">
        <f t="shared" si="365"/>
        <v>0</v>
      </c>
      <c r="Y1706"/>
    </row>
    <row r="1707" spans="1:25" outlineLevel="1" x14ac:dyDescent="0.25">
      <c r="A1707" s="212"/>
      <c r="B1707" s="465"/>
      <c r="C1707" s="273"/>
      <c r="D1707" s="272"/>
      <c r="E1707" s="275"/>
      <c r="F1707" s="274" t="s">
        <v>150</v>
      </c>
      <c r="G1707" s="394">
        <f>SUM('2. NCCF CAD'!G1707,'3. NCCF USD'!G1707,'4. NCCF EUR'!G1707,'5. NCCF GBP'!G1707,'6. NCCF Autres (inclus)'!G1707)</f>
        <v>0</v>
      </c>
      <c r="H1707" s="395">
        <f>SUM('2. NCCF CAD'!H1707,'3. NCCF USD'!H1707,'4. NCCF EUR'!H1707,'5. NCCF GBP'!H1707,'6. NCCF Autres (inclus)'!H1707)</f>
        <v>0</v>
      </c>
      <c r="I1707" s="389">
        <f>SUM('2. NCCF CAD'!I1707,'3. NCCF USD'!I1707,'4. NCCF EUR'!I1707,'5. NCCF GBP'!I1707,'6. NCCF Autres (inclus)'!I1707)</f>
        <v>0</v>
      </c>
      <c r="J1707" s="389">
        <f>SUM('2. NCCF CAD'!J1707,'3. NCCF USD'!J1707,'4. NCCF EUR'!J1707,'5. NCCF GBP'!J1707,'6. NCCF Autres (inclus)'!J1707)</f>
        <v>0</v>
      </c>
      <c r="K1707" s="390">
        <f>SUM('2. NCCF CAD'!K1707,'3. NCCF USD'!K1707,'4. NCCF EUR'!K1707,'5. NCCF GBP'!K1707,'6. NCCF Autres (inclus)'!K1707)</f>
        <v>0</v>
      </c>
      <c r="L1707" s="388">
        <f>SUM('2. NCCF CAD'!L1707,'3. NCCF USD'!L1707,'4. NCCF EUR'!L1707,'5. NCCF GBP'!L1707,'6. NCCF Autres (inclus)'!L1707)</f>
        <v>0</v>
      </c>
      <c r="M1707" s="396">
        <f>SUM('2. NCCF CAD'!M1707,'3. NCCF USD'!M1707,'4. NCCF EUR'!M1707,'5. NCCF GBP'!M1707,'6. NCCF Autres (inclus)'!M1707)</f>
        <v>0</v>
      </c>
      <c r="N1707" s="392">
        <f>SUM('2. NCCF CAD'!N1707,'3. NCCF USD'!N1707,'4. NCCF EUR'!N1707,'5. NCCF GBP'!N1707,'6. NCCF Autres (inclus)'!N1707)</f>
        <v>0</v>
      </c>
      <c r="O1707" s="392">
        <f>SUM('2. NCCF CAD'!O1707,'3. NCCF USD'!O1707,'4. NCCF EUR'!O1707,'5. NCCF GBP'!O1707,'6. NCCF Autres (inclus)'!O1707)</f>
        <v>0</v>
      </c>
      <c r="P1707" s="392">
        <f>SUM('2. NCCF CAD'!P1707,'3. NCCF USD'!P1707,'4. NCCF EUR'!P1707,'5. NCCF GBP'!P1707,'6. NCCF Autres (inclus)'!P1707)</f>
        <v>0</v>
      </c>
      <c r="Q1707" s="392">
        <f>SUM('2. NCCF CAD'!Q1707,'3. NCCF USD'!Q1707,'4. NCCF EUR'!Q1707,'5. NCCF GBP'!Q1707,'6. NCCF Autres (inclus)'!Q1707)</f>
        <v>0</v>
      </c>
      <c r="R1707" s="392">
        <f>SUM('2. NCCF CAD'!R1707,'3. NCCF USD'!R1707,'4. NCCF EUR'!R1707,'5. NCCF GBP'!R1707,'6. NCCF Autres (inclus)'!R1707)</f>
        <v>0</v>
      </c>
      <c r="S1707" s="392">
        <f>SUM('2. NCCF CAD'!S1707,'3. NCCF USD'!S1707,'4. NCCF EUR'!S1707,'5. NCCF GBP'!S1707,'6. NCCF Autres (inclus)'!S1707)</f>
        <v>0</v>
      </c>
      <c r="T1707" s="392">
        <f>SUM('2. NCCF CAD'!T1707,'3. NCCF USD'!T1707,'4. NCCF EUR'!T1707,'5. NCCF GBP'!T1707,'6. NCCF Autres (inclus)'!T1707)</f>
        <v>0</v>
      </c>
      <c r="U1707" s="392">
        <f>SUM('2. NCCF CAD'!U1707,'3. NCCF USD'!U1707,'4. NCCF EUR'!U1707,'5. NCCF GBP'!U1707,'6. NCCF Autres (inclus)'!U1707)</f>
        <v>0</v>
      </c>
      <c r="V1707" s="399">
        <f>SUM('2. NCCF CAD'!V1707,'3. NCCF USD'!V1707,'4. NCCF EUR'!V1707,'5. NCCF GBP'!V1707,'6. NCCF Autres (inclus)'!V1707)</f>
        <v>0</v>
      </c>
      <c r="W1707" s="409">
        <f>SUM('2. NCCF CAD'!W1707,'3. NCCF USD'!W1707,'4. NCCF EUR'!W1707,'5. NCCF GBP'!W1707,'6. NCCF Autres (inclus)'!W1707)</f>
        <v>0</v>
      </c>
      <c r="Y1707"/>
    </row>
    <row r="1708" spans="1:25" outlineLevel="1" x14ac:dyDescent="0.25">
      <c r="A1708" s="212"/>
      <c r="B1708" s="465"/>
      <c r="C1708" s="273"/>
      <c r="D1708" s="272"/>
      <c r="E1708" s="275"/>
      <c r="F1708" s="274" t="s">
        <v>151</v>
      </c>
      <c r="G1708" s="394">
        <f>SUM('2. NCCF CAD'!G1708,'3. NCCF USD'!G1708,'4. NCCF EUR'!G1708,'5. NCCF GBP'!G1708,'6. NCCF Autres (inclus)'!G1708)</f>
        <v>0</v>
      </c>
      <c r="H1708" s="395">
        <f>SUM('2. NCCF CAD'!H1708,'3. NCCF USD'!H1708,'4. NCCF EUR'!H1708,'5. NCCF GBP'!H1708,'6. NCCF Autres (inclus)'!H1708)</f>
        <v>0</v>
      </c>
      <c r="I1708" s="389">
        <f>SUM('2. NCCF CAD'!I1708,'3. NCCF USD'!I1708,'4. NCCF EUR'!I1708,'5. NCCF GBP'!I1708,'6. NCCF Autres (inclus)'!I1708)</f>
        <v>0</v>
      </c>
      <c r="J1708" s="389">
        <f>SUM('2. NCCF CAD'!J1708,'3. NCCF USD'!J1708,'4. NCCF EUR'!J1708,'5. NCCF GBP'!J1708,'6. NCCF Autres (inclus)'!J1708)</f>
        <v>0</v>
      </c>
      <c r="K1708" s="390">
        <f>SUM('2. NCCF CAD'!K1708,'3. NCCF USD'!K1708,'4. NCCF EUR'!K1708,'5. NCCF GBP'!K1708,'6. NCCF Autres (inclus)'!K1708)</f>
        <v>0</v>
      </c>
      <c r="L1708" s="388">
        <f>SUM('2. NCCF CAD'!L1708,'3. NCCF USD'!L1708,'4. NCCF EUR'!L1708,'5. NCCF GBP'!L1708,'6. NCCF Autres (inclus)'!L1708)</f>
        <v>0</v>
      </c>
      <c r="M1708" s="396">
        <f>SUM('2. NCCF CAD'!M1708,'3. NCCF USD'!M1708,'4. NCCF EUR'!M1708,'5. NCCF GBP'!M1708,'6. NCCF Autres (inclus)'!M1708)</f>
        <v>0</v>
      </c>
      <c r="N1708" s="392">
        <f>SUM('2. NCCF CAD'!N1708,'3. NCCF USD'!N1708,'4. NCCF EUR'!N1708,'5. NCCF GBP'!N1708,'6. NCCF Autres (inclus)'!N1708)</f>
        <v>0</v>
      </c>
      <c r="O1708" s="392">
        <f>SUM('2. NCCF CAD'!O1708,'3. NCCF USD'!O1708,'4. NCCF EUR'!O1708,'5. NCCF GBP'!O1708,'6. NCCF Autres (inclus)'!O1708)</f>
        <v>0</v>
      </c>
      <c r="P1708" s="392">
        <f>SUM('2. NCCF CAD'!P1708,'3. NCCF USD'!P1708,'4. NCCF EUR'!P1708,'5. NCCF GBP'!P1708,'6. NCCF Autres (inclus)'!P1708)</f>
        <v>0</v>
      </c>
      <c r="Q1708" s="392">
        <f>SUM('2. NCCF CAD'!Q1708,'3. NCCF USD'!Q1708,'4. NCCF EUR'!Q1708,'5. NCCF GBP'!Q1708,'6. NCCF Autres (inclus)'!Q1708)</f>
        <v>0</v>
      </c>
      <c r="R1708" s="392">
        <f>SUM('2. NCCF CAD'!R1708,'3. NCCF USD'!R1708,'4. NCCF EUR'!R1708,'5. NCCF GBP'!R1708,'6. NCCF Autres (inclus)'!R1708)</f>
        <v>0</v>
      </c>
      <c r="S1708" s="392">
        <f>SUM('2. NCCF CAD'!S1708,'3. NCCF USD'!S1708,'4. NCCF EUR'!S1708,'5. NCCF GBP'!S1708,'6. NCCF Autres (inclus)'!S1708)</f>
        <v>0</v>
      </c>
      <c r="T1708" s="392">
        <f>SUM('2. NCCF CAD'!T1708,'3. NCCF USD'!T1708,'4. NCCF EUR'!T1708,'5. NCCF GBP'!T1708,'6. NCCF Autres (inclus)'!T1708)</f>
        <v>0</v>
      </c>
      <c r="U1708" s="392">
        <f>SUM('2. NCCF CAD'!U1708,'3. NCCF USD'!U1708,'4. NCCF EUR'!U1708,'5. NCCF GBP'!U1708,'6. NCCF Autres (inclus)'!U1708)</f>
        <v>0</v>
      </c>
      <c r="V1708" s="399">
        <f>SUM('2. NCCF CAD'!V1708,'3. NCCF USD'!V1708,'4. NCCF EUR'!V1708,'5. NCCF GBP'!V1708,'6. NCCF Autres (inclus)'!V1708)</f>
        <v>0</v>
      </c>
      <c r="W1708" s="409">
        <f>SUM('2. NCCF CAD'!W1708,'3. NCCF USD'!W1708,'4. NCCF EUR'!W1708,'5. NCCF GBP'!W1708,'6. NCCF Autres (inclus)'!W1708)</f>
        <v>0</v>
      </c>
      <c r="Y1708"/>
    </row>
    <row r="1709" spans="1:25" outlineLevel="1" x14ac:dyDescent="0.25">
      <c r="A1709" s="212"/>
      <c r="B1709" s="465"/>
      <c r="C1709" s="273"/>
      <c r="D1709" s="272"/>
      <c r="E1709" s="275"/>
      <c r="F1709" s="274" t="s">
        <v>152</v>
      </c>
      <c r="G1709" s="394">
        <f>SUM('2. NCCF CAD'!G1709,'3. NCCF USD'!G1709,'4. NCCF EUR'!G1709,'5. NCCF GBP'!G1709,'6. NCCF Autres (inclus)'!G1709)</f>
        <v>0</v>
      </c>
      <c r="H1709" s="395">
        <f>SUM('2. NCCF CAD'!H1709,'3. NCCF USD'!H1709,'4. NCCF EUR'!H1709,'5. NCCF GBP'!H1709,'6. NCCF Autres (inclus)'!H1709)</f>
        <v>0</v>
      </c>
      <c r="I1709" s="389">
        <f>SUM('2. NCCF CAD'!I1709,'3. NCCF USD'!I1709,'4. NCCF EUR'!I1709,'5. NCCF GBP'!I1709,'6. NCCF Autres (inclus)'!I1709)</f>
        <v>0</v>
      </c>
      <c r="J1709" s="389">
        <f>SUM('2. NCCF CAD'!J1709,'3. NCCF USD'!J1709,'4. NCCF EUR'!J1709,'5. NCCF GBP'!J1709,'6. NCCF Autres (inclus)'!J1709)</f>
        <v>0</v>
      </c>
      <c r="K1709" s="390">
        <f>SUM('2. NCCF CAD'!K1709,'3. NCCF USD'!K1709,'4. NCCF EUR'!K1709,'5. NCCF GBP'!K1709,'6. NCCF Autres (inclus)'!K1709)</f>
        <v>0</v>
      </c>
      <c r="L1709" s="388">
        <f>SUM('2. NCCF CAD'!L1709,'3. NCCF USD'!L1709,'4. NCCF EUR'!L1709,'5. NCCF GBP'!L1709,'6. NCCF Autres (inclus)'!L1709)</f>
        <v>0</v>
      </c>
      <c r="M1709" s="396">
        <f>SUM('2. NCCF CAD'!M1709,'3. NCCF USD'!M1709,'4. NCCF EUR'!M1709,'5. NCCF GBP'!M1709,'6. NCCF Autres (inclus)'!M1709)</f>
        <v>0</v>
      </c>
      <c r="N1709" s="392">
        <f>SUM('2. NCCF CAD'!N1709,'3. NCCF USD'!N1709,'4. NCCF EUR'!N1709,'5. NCCF GBP'!N1709,'6. NCCF Autres (inclus)'!N1709)</f>
        <v>0</v>
      </c>
      <c r="O1709" s="392">
        <f>SUM('2. NCCF CAD'!O1709,'3. NCCF USD'!O1709,'4. NCCF EUR'!O1709,'5. NCCF GBP'!O1709,'6. NCCF Autres (inclus)'!O1709)</f>
        <v>0</v>
      </c>
      <c r="P1709" s="392">
        <f>SUM('2. NCCF CAD'!P1709,'3. NCCF USD'!P1709,'4. NCCF EUR'!P1709,'5. NCCF GBP'!P1709,'6. NCCF Autres (inclus)'!P1709)</f>
        <v>0</v>
      </c>
      <c r="Q1709" s="392">
        <f>SUM('2. NCCF CAD'!Q1709,'3. NCCF USD'!Q1709,'4. NCCF EUR'!Q1709,'5. NCCF GBP'!Q1709,'6. NCCF Autres (inclus)'!Q1709)</f>
        <v>0</v>
      </c>
      <c r="R1709" s="392">
        <f>SUM('2. NCCF CAD'!R1709,'3. NCCF USD'!R1709,'4. NCCF EUR'!R1709,'5. NCCF GBP'!R1709,'6. NCCF Autres (inclus)'!R1709)</f>
        <v>0</v>
      </c>
      <c r="S1709" s="392">
        <f>SUM('2. NCCF CAD'!S1709,'3. NCCF USD'!S1709,'4. NCCF EUR'!S1709,'5. NCCF GBP'!S1709,'6. NCCF Autres (inclus)'!S1709)</f>
        <v>0</v>
      </c>
      <c r="T1709" s="392">
        <f>SUM('2. NCCF CAD'!T1709,'3. NCCF USD'!T1709,'4. NCCF EUR'!T1709,'5. NCCF GBP'!T1709,'6. NCCF Autres (inclus)'!T1709)</f>
        <v>0</v>
      </c>
      <c r="U1709" s="392">
        <f>SUM('2. NCCF CAD'!U1709,'3. NCCF USD'!U1709,'4. NCCF EUR'!U1709,'5. NCCF GBP'!U1709,'6. NCCF Autres (inclus)'!U1709)</f>
        <v>0</v>
      </c>
      <c r="V1709" s="399">
        <f>SUM('2. NCCF CAD'!V1709,'3. NCCF USD'!V1709,'4. NCCF EUR'!V1709,'5. NCCF GBP'!V1709,'6. NCCF Autres (inclus)'!V1709)</f>
        <v>0</v>
      </c>
      <c r="W1709" s="409">
        <f>SUM('2. NCCF CAD'!W1709,'3. NCCF USD'!W1709,'4. NCCF EUR'!W1709,'5. NCCF GBP'!W1709,'6. NCCF Autres (inclus)'!W1709)</f>
        <v>0</v>
      </c>
      <c r="Y1709"/>
    </row>
    <row r="1710" spans="1:25" outlineLevel="1" x14ac:dyDescent="0.25">
      <c r="A1710" s="212"/>
      <c r="B1710" s="465"/>
      <c r="C1710" s="273"/>
      <c r="D1710" s="272"/>
      <c r="E1710" s="275"/>
      <c r="F1710" s="273"/>
      <c r="G1710" s="367"/>
      <c r="H1710" s="369"/>
      <c r="I1710" s="369"/>
      <c r="J1710" s="369"/>
      <c r="K1710" s="525"/>
      <c r="L1710" s="514"/>
      <c r="M1710" s="364"/>
      <c r="N1710" s="364"/>
      <c r="O1710" s="364"/>
      <c r="P1710" s="364"/>
      <c r="Q1710" s="364"/>
      <c r="R1710" s="364"/>
      <c r="S1710" s="364"/>
      <c r="T1710" s="364"/>
      <c r="U1710" s="364"/>
      <c r="V1710" s="364"/>
      <c r="W1710" s="367"/>
      <c r="Y1710"/>
    </row>
    <row r="1711" spans="1:25" ht="13.8" outlineLevel="1" x14ac:dyDescent="0.25">
      <c r="A1711" s="212"/>
      <c r="B1711" s="465"/>
      <c r="C1711" s="439" t="s">
        <v>352</v>
      </c>
      <c r="D1711" s="272"/>
      <c r="E1711" s="275"/>
      <c r="F1711" s="273"/>
      <c r="G1711" s="366">
        <f>SUBTOTAL(9,G1712:G1713)</f>
        <v>0</v>
      </c>
      <c r="H1711" s="364">
        <f>SUBTOTAL(9,H1712:H1713)</f>
        <v>0</v>
      </c>
      <c r="I1711" s="364">
        <f t="shared" ref="I1711:V1711" si="366">SUBTOTAL(9,I1712:I1713)</f>
        <v>0</v>
      </c>
      <c r="J1711" s="364">
        <f t="shared" si="366"/>
        <v>0</v>
      </c>
      <c r="K1711" s="365">
        <f t="shared" si="366"/>
        <v>0</v>
      </c>
      <c r="L1711" s="363">
        <f t="shared" si="366"/>
        <v>0</v>
      </c>
      <c r="M1711" s="31">
        <f t="shared" si="366"/>
        <v>0</v>
      </c>
      <c r="N1711" s="364">
        <f t="shared" si="366"/>
        <v>0</v>
      </c>
      <c r="O1711" s="364">
        <f t="shared" si="366"/>
        <v>0</v>
      </c>
      <c r="P1711" s="364">
        <f t="shared" si="366"/>
        <v>0</v>
      </c>
      <c r="Q1711" s="364">
        <f t="shared" si="366"/>
        <v>0</v>
      </c>
      <c r="R1711" s="364">
        <f t="shared" si="366"/>
        <v>0</v>
      </c>
      <c r="S1711" s="364">
        <f t="shared" si="366"/>
        <v>0</v>
      </c>
      <c r="T1711" s="364">
        <f t="shared" si="366"/>
        <v>0</v>
      </c>
      <c r="U1711" s="364">
        <f t="shared" si="366"/>
        <v>0</v>
      </c>
      <c r="V1711" s="364">
        <f t="shared" si="366"/>
        <v>0</v>
      </c>
      <c r="W1711" s="366">
        <f t="shared" ref="W1711" si="367">SUBTOTAL(9,W1712:W1713)</f>
        <v>0</v>
      </c>
      <c r="Y1711"/>
    </row>
    <row r="1712" spans="1:25" outlineLevel="1" x14ac:dyDescent="0.25">
      <c r="A1712" s="212"/>
      <c r="B1712" s="465"/>
      <c r="C1712" s="444"/>
      <c r="D1712" s="272"/>
      <c r="E1712" s="273"/>
      <c r="F1712" s="274" t="s">
        <v>353</v>
      </c>
      <c r="G1712" s="394">
        <f>SUM('2. NCCF CAD'!G1712,'3. NCCF USD'!G1712,'4. NCCF EUR'!G1712,'5. NCCF GBP'!G1712,'6. NCCF Autres (inclus)'!G1712)</f>
        <v>0</v>
      </c>
      <c r="H1712" s="395">
        <f>SUM('2. NCCF CAD'!H1712,'3. NCCF USD'!H1712,'4. NCCF EUR'!H1712,'5. NCCF GBP'!H1712,'6. NCCF Autres (inclus)'!H1712)</f>
        <v>0</v>
      </c>
      <c r="I1712" s="389">
        <f>SUM('2. NCCF CAD'!I1712,'3. NCCF USD'!I1712,'4. NCCF EUR'!I1712,'5. NCCF GBP'!I1712,'6. NCCF Autres (inclus)'!I1712)</f>
        <v>0</v>
      </c>
      <c r="J1712" s="389">
        <f>SUM('2. NCCF CAD'!J1712,'3. NCCF USD'!J1712,'4. NCCF EUR'!J1712,'5. NCCF GBP'!J1712,'6. NCCF Autres (inclus)'!J1712)</f>
        <v>0</v>
      </c>
      <c r="K1712" s="390">
        <f>SUM('2. NCCF CAD'!K1712,'3. NCCF USD'!K1712,'4. NCCF EUR'!K1712,'5. NCCF GBP'!K1712,'6. NCCF Autres (inclus)'!K1712)</f>
        <v>0</v>
      </c>
      <c r="L1712" s="388">
        <f>SUM('2. NCCF CAD'!L1712,'3. NCCF USD'!L1712,'4. NCCF EUR'!L1712,'5. NCCF GBP'!L1712,'6. NCCF Autres (inclus)'!L1712)</f>
        <v>0</v>
      </c>
      <c r="M1712" s="396">
        <f>SUM('2. NCCF CAD'!M1712,'3. NCCF USD'!M1712,'4. NCCF EUR'!M1712,'5. NCCF GBP'!M1712,'6. NCCF Autres (inclus)'!M1712)</f>
        <v>0</v>
      </c>
      <c r="N1712" s="392">
        <f>SUM('2. NCCF CAD'!N1712,'3. NCCF USD'!N1712,'4. NCCF EUR'!N1712,'5. NCCF GBP'!N1712,'6. NCCF Autres (inclus)'!N1712)</f>
        <v>0</v>
      </c>
      <c r="O1712" s="392">
        <f>SUM('2. NCCF CAD'!O1712,'3. NCCF USD'!O1712,'4. NCCF EUR'!O1712,'5. NCCF GBP'!O1712,'6. NCCF Autres (inclus)'!O1712)</f>
        <v>0</v>
      </c>
      <c r="P1712" s="392">
        <f>SUM('2. NCCF CAD'!P1712,'3. NCCF USD'!P1712,'4. NCCF EUR'!P1712,'5. NCCF GBP'!P1712,'6. NCCF Autres (inclus)'!P1712)</f>
        <v>0</v>
      </c>
      <c r="Q1712" s="392">
        <f>SUM('2. NCCF CAD'!Q1712,'3. NCCF USD'!Q1712,'4. NCCF EUR'!Q1712,'5. NCCF GBP'!Q1712,'6. NCCF Autres (inclus)'!Q1712)</f>
        <v>0</v>
      </c>
      <c r="R1712" s="392">
        <f>SUM('2. NCCF CAD'!R1712,'3. NCCF USD'!R1712,'4. NCCF EUR'!R1712,'5. NCCF GBP'!R1712,'6. NCCF Autres (inclus)'!R1712)</f>
        <v>0</v>
      </c>
      <c r="S1712" s="392">
        <f>SUM('2. NCCF CAD'!S1712,'3. NCCF USD'!S1712,'4. NCCF EUR'!S1712,'5. NCCF GBP'!S1712,'6. NCCF Autres (inclus)'!S1712)</f>
        <v>0</v>
      </c>
      <c r="T1712" s="392">
        <f>SUM('2. NCCF CAD'!T1712,'3. NCCF USD'!T1712,'4. NCCF EUR'!T1712,'5. NCCF GBP'!T1712,'6. NCCF Autres (inclus)'!T1712)</f>
        <v>0</v>
      </c>
      <c r="U1712" s="392">
        <f>SUM('2. NCCF CAD'!U1712,'3. NCCF USD'!U1712,'4. NCCF EUR'!U1712,'5. NCCF GBP'!U1712,'6. NCCF Autres (inclus)'!U1712)</f>
        <v>0</v>
      </c>
      <c r="V1712" s="399">
        <f>SUM('2. NCCF CAD'!V1712,'3. NCCF USD'!V1712,'4. NCCF EUR'!V1712,'5. NCCF GBP'!V1712,'6. NCCF Autres (inclus)'!V1712)</f>
        <v>0</v>
      </c>
      <c r="W1712" s="409">
        <f>SUM('2. NCCF CAD'!W1712,'3. NCCF USD'!W1712,'4. NCCF EUR'!W1712,'5. NCCF GBP'!W1712,'6. NCCF Autres (inclus)'!W1712)</f>
        <v>0</v>
      </c>
      <c r="Y1712"/>
    </row>
    <row r="1713" spans="1:25" outlineLevel="1" x14ac:dyDescent="0.25">
      <c r="A1713" s="212"/>
      <c r="B1713" s="465"/>
      <c r="C1713" s="444"/>
      <c r="D1713" s="272"/>
      <c r="E1713" s="273"/>
      <c r="F1713" s="274" t="s">
        <v>354</v>
      </c>
      <c r="G1713" s="394">
        <f>SUM('2. NCCF CAD'!G1713,'3. NCCF USD'!G1713,'4. NCCF EUR'!G1713,'5. NCCF GBP'!G1713,'6. NCCF Autres (inclus)'!G1713)</f>
        <v>0</v>
      </c>
      <c r="H1713" s="395">
        <f>SUM('2. NCCF CAD'!H1713,'3. NCCF USD'!H1713,'4. NCCF EUR'!H1713,'5. NCCF GBP'!H1713,'6. NCCF Autres (inclus)'!H1713)</f>
        <v>0</v>
      </c>
      <c r="I1713" s="389">
        <f>SUM('2. NCCF CAD'!I1713,'3. NCCF USD'!I1713,'4. NCCF EUR'!I1713,'5. NCCF GBP'!I1713,'6. NCCF Autres (inclus)'!I1713)</f>
        <v>0</v>
      </c>
      <c r="J1713" s="389">
        <f>SUM('2. NCCF CAD'!J1713,'3. NCCF USD'!J1713,'4. NCCF EUR'!J1713,'5. NCCF GBP'!J1713,'6. NCCF Autres (inclus)'!J1713)</f>
        <v>0</v>
      </c>
      <c r="K1713" s="390">
        <f>SUM('2. NCCF CAD'!K1713,'3. NCCF USD'!K1713,'4. NCCF EUR'!K1713,'5. NCCF GBP'!K1713,'6. NCCF Autres (inclus)'!K1713)</f>
        <v>0</v>
      </c>
      <c r="L1713" s="388">
        <f>SUM('2. NCCF CAD'!L1713,'3. NCCF USD'!L1713,'4. NCCF EUR'!L1713,'5. NCCF GBP'!L1713,'6. NCCF Autres (inclus)'!L1713)</f>
        <v>0</v>
      </c>
      <c r="M1713" s="396">
        <f>SUM('2. NCCF CAD'!M1713,'3. NCCF USD'!M1713,'4. NCCF EUR'!M1713,'5. NCCF GBP'!M1713,'6. NCCF Autres (inclus)'!M1713)</f>
        <v>0</v>
      </c>
      <c r="N1713" s="392">
        <f>SUM('2. NCCF CAD'!N1713,'3. NCCF USD'!N1713,'4. NCCF EUR'!N1713,'5. NCCF GBP'!N1713,'6. NCCF Autres (inclus)'!N1713)</f>
        <v>0</v>
      </c>
      <c r="O1713" s="392">
        <f>SUM('2. NCCF CAD'!O1713,'3. NCCF USD'!O1713,'4. NCCF EUR'!O1713,'5. NCCF GBP'!O1713,'6. NCCF Autres (inclus)'!O1713)</f>
        <v>0</v>
      </c>
      <c r="P1713" s="392">
        <f>SUM('2. NCCF CAD'!P1713,'3. NCCF USD'!P1713,'4. NCCF EUR'!P1713,'5. NCCF GBP'!P1713,'6. NCCF Autres (inclus)'!P1713)</f>
        <v>0</v>
      </c>
      <c r="Q1713" s="392">
        <f>SUM('2. NCCF CAD'!Q1713,'3. NCCF USD'!Q1713,'4. NCCF EUR'!Q1713,'5. NCCF GBP'!Q1713,'6. NCCF Autres (inclus)'!Q1713)</f>
        <v>0</v>
      </c>
      <c r="R1713" s="392">
        <f>SUM('2. NCCF CAD'!R1713,'3. NCCF USD'!R1713,'4. NCCF EUR'!R1713,'5. NCCF GBP'!R1713,'6. NCCF Autres (inclus)'!R1713)</f>
        <v>0</v>
      </c>
      <c r="S1713" s="392">
        <f>SUM('2. NCCF CAD'!S1713,'3. NCCF USD'!S1713,'4. NCCF EUR'!S1713,'5. NCCF GBP'!S1713,'6. NCCF Autres (inclus)'!S1713)</f>
        <v>0</v>
      </c>
      <c r="T1713" s="392">
        <f>SUM('2. NCCF CAD'!T1713,'3. NCCF USD'!T1713,'4. NCCF EUR'!T1713,'5. NCCF GBP'!T1713,'6. NCCF Autres (inclus)'!T1713)</f>
        <v>0</v>
      </c>
      <c r="U1713" s="392">
        <f>SUM('2. NCCF CAD'!U1713,'3. NCCF USD'!U1713,'4. NCCF EUR'!U1713,'5. NCCF GBP'!U1713,'6. NCCF Autres (inclus)'!U1713)</f>
        <v>0</v>
      </c>
      <c r="V1713" s="399">
        <f>SUM('2. NCCF CAD'!V1713,'3. NCCF USD'!V1713,'4. NCCF EUR'!V1713,'5. NCCF GBP'!V1713,'6. NCCF Autres (inclus)'!V1713)</f>
        <v>0</v>
      </c>
      <c r="W1713" s="409">
        <f>SUM('2. NCCF CAD'!W1713,'3. NCCF USD'!W1713,'4. NCCF EUR'!W1713,'5. NCCF GBP'!W1713,'6. NCCF Autres (inclus)'!W1713)</f>
        <v>0</v>
      </c>
      <c r="Y1713"/>
    </row>
    <row r="1714" spans="1:25" s="79" customFormat="1" ht="12.75" customHeight="1" thickBot="1" x14ac:dyDescent="0.3">
      <c r="A1714" s="212"/>
      <c r="B1714" s="502"/>
      <c r="C1714" s="503"/>
      <c r="D1714" s="445"/>
      <c r="E1714" s="505"/>
      <c r="F1714" s="503"/>
      <c r="G1714" s="504"/>
      <c r="H1714" s="498"/>
      <c r="I1714" s="498"/>
      <c r="J1714" s="498"/>
      <c r="K1714" s="499"/>
      <c r="L1714" s="500"/>
      <c r="M1714" s="253"/>
      <c r="N1714" s="498"/>
      <c r="O1714" s="498"/>
      <c r="P1714" s="498"/>
      <c r="Q1714" s="498"/>
      <c r="R1714" s="498"/>
      <c r="S1714" s="498"/>
      <c r="T1714" s="498"/>
      <c r="U1714" s="498"/>
      <c r="V1714" s="498"/>
      <c r="W1714" s="504"/>
      <c r="X1714" s="51"/>
      <c r="Y1714"/>
    </row>
    <row r="1715" spans="1:25" ht="13.8" thickBot="1" x14ac:dyDescent="0.3">
      <c r="A1715" s="212"/>
      <c r="C1715" s="51"/>
      <c r="D1715" s="51"/>
      <c r="G1715" s="78"/>
      <c r="H1715" s="120"/>
      <c r="I1715" s="120"/>
      <c r="J1715" s="120"/>
      <c r="K1715" s="120"/>
      <c r="L1715" s="78"/>
      <c r="M1715" s="78"/>
      <c r="N1715" s="78"/>
      <c r="O1715" s="78"/>
      <c r="P1715" s="78"/>
      <c r="Q1715" s="78"/>
      <c r="R1715" s="78"/>
      <c r="S1715" s="78"/>
      <c r="T1715" s="78"/>
      <c r="U1715" s="78"/>
      <c r="V1715" s="78"/>
      <c r="W1715" s="78"/>
      <c r="Y1715"/>
    </row>
    <row r="1716" spans="1:25" ht="15.6" x14ac:dyDescent="0.25">
      <c r="A1716" s="212"/>
      <c r="B1716" s="296" t="s">
        <v>363</v>
      </c>
      <c r="C1716" s="526"/>
      <c r="D1716" s="526"/>
      <c r="E1716" s="527"/>
      <c r="F1716" s="527"/>
      <c r="G1716" s="528"/>
      <c r="H1716" s="121">
        <f>SUM('2. NCCF CAD'!H1716,'3. NCCF USD'!H1716,'4. NCCF EUR'!H1716,'5. NCCF GBP'!H1716,'6. NCCF Autres (inclus)'!H1716)</f>
        <v>0</v>
      </c>
      <c r="I1716" s="122">
        <f>SUM('2. NCCF CAD'!I1716,'3. NCCF USD'!I1716,'4. NCCF EUR'!I1716,'5. NCCF GBP'!I1716,'6. NCCF Autres (inclus)'!I1716)</f>
        <v>0</v>
      </c>
      <c r="J1716" s="122">
        <f>SUM('2. NCCF CAD'!J1716,'3. NCCF USD'!J1716,'4. NCCF EUR'!J1716,'5. NCCF GBP'!J1716,'6. NCCF Autres (inclus)'!J1716)</f>
        <v>0</v>
      </c>
      <c r="K1716" s="123">
        <f>SUM('2. NCCF CAD'!K1716,'3. NCCF USD'!K1716,'4. NCCF EUR'!K1716,'5. NCCF GBP'!K1716,'6. NCCF Autres (inclus)'!K1716)</f>
        <v>0</v>
      </c>
      <c r="L1716" s="124">
        <f>SUM('2. NCCF CAD'!L1716,'3. NCCF USD'!L1716,'4. NCCF EUR'!L1716,'5. NCCF GBP'!L1716,'6. NCCF Autres (inclus)'!L1716)</f>
        <v>0</v>
      </c>
      <c r="M1716" s="125">
        <f>SUM('2. NCCF CAD'!M1716,'3. NCCF USD'!M1716,'4. NCCF EUR'!M1716,'5. NCCF GBP'!M1716,'6. NCCF Autres (inclus)'!M1716)</f>
        <v>0</v>
      </c>
      <c r="N1716" s="125">
        <f>SUM('2. NCCF CAD'!N1716,'3. NCCF USD'!N1716,'4. NCCF EUR'!N1716,'5. NCCF GBP'!N1716,'6. NCCF Autres (inclus)'!N1716)</f>
        <v>0</v>
      </c>
      <c r="O1716" s="125">
        <f>SUM('2. NCCF CAD'!O1716,'3. NCCF USD'!O1716,'4. NCCF EUR'!O1716,'5. NCCF GBP'!O1716,'6. NCCF Autres (inclus)'!O1716)</f>
        <v>0</v>
      </c>
      <c r="P1716" s="125">
        <f>SUM('2. NCCF CAD'!P1716,'3. NCCF USD'!P1716,'4. NCCF EUR'!P1716,'5. NCCF GBP'!P1716,'6. NCCF Autres (inclus)'!P1716)</f>
        <v>0</v>
      </c>
      <c r="Q1716" s="125">
        <f>SUM('2. NCCF CAD'!Q1716,'3. NCCF USD'!Q1716,'4. NCCF EUR'!Q1716,'5. NCCF GBP'!Q1716,'6. NCCF Autres (inclus)'!Q1716)</f>
        <v>0</v>
      </c>
      <c r="R1716" s="125">
        <f>SUM('2. NCCF CAD'!R1716,'3. NCCF USD'!R1716,'4. NCCF EUR'!R1716,'5. NCCF GBP'!R1716,'6. NCCF Autres (inclus)'!R1716)</f>
        <v>0</v>
      </c>
      <c r="S1716" s="125">
        <f>SUM('2. NCCF CAD'!S1716,'3. NCCF USD'!S1716,'4. NCCF EUR'!S1716,'5. NCCF GBP'!S1716,'6. NCCF Autres (inclus)'!S1716)</f>
        <v>0</v>
      </c>
      <c r="T1716" s="125">
        <f>SUM('2. NCCF CAD'!T1716,'3. NCCF USD'!T1716,'4. NCCF EUR'!T1716,'5. NCCF GBP'!T1716,'6. NCCF Autres (inclus)'!T1716)</f>
        <v>0</v>
      </c>
      <c r="U1716" s="125">
        <f>SUM('2. NCCF CAD'!U1716,'3. NCCF USD'!U1716,'4. NCCF EUR'!U1716,'5. NCCF GBP'!U1716,'6. NCCF Autres (inclus)'!U1716)</f>
        <v>0</v>
      </c>
      <c r="V1716" s="126">
        <f>SUM('2. NCCF CAD'!V1716,'3. NCCF USD'!V1716,'4. NCCF EUR'!V1716,'5. NCCF GBP'!V1716,'6. NCCF Autres (inclus)'!V1716)</f>
        <v>0</v>
      </c>
      <c r="W1716" s="127">
        <f>SUM('2. NCCF CAD'!W1716,'3. NCCF USD'!W1716,'4. NCCF EUR'!W1716,'5. NCCF GBP'!W1716,'6. NCCF Autres (inclus)'!W1716)</f>
        <v>0</v>
      </c>
      <c r="Y1716"/>
    </row>
    <row r="1717" spans="1:25" ht="15.6" x14ac:dyDescent="0.25">
      <c r="A1717" s="212"/>
      <c r="B1717" s="297" t="s">
        <v>364</v>
      </c>
      <c r="C1717" s="491"/>
      <c r="D1717" s="491"/>
      <c r="E1717" s="491"/>
      <c r="F1717" s="491"/>
      <c r="G1717" s="39"/>
      <c r="H1717" s="128">
        <f>SUM('2. NCCF CAD'!H1717,'3. NCCF USD'!H1717,'4. NCCF EUR'!H1717,'5. NCCF GBP'!H1717,'6. NCCF Autres (inclus)'!H1717)</f>
        <v>0</v>
      </c>
      <c r="I1717" s="129">
        <f>SUM('2. NCCF CAD'!I1717,'3. NCCF USD'!I1717,'4. NCCF EUR'!I1717,'5. NCCF GBP'!I1717,'6. NCCF Autres (inclus)'!I1717)</f>
        <v>0</v>
      </c>
      <c r="J1717" s="129">
        <f>SUM('2. NCCF CAD'!J1717,'3. NCCF USD'!J1717,'4. NCCF EUR'!J1717,'5. NCCF GBP'!J1717,'6. NCCF Autres (inclus)'!J1717)</f>
        <v>0</v>
      </c>
      <c r="K1717" s="130">
        <f>SUM('2. NCCF CAD'!K1717,'3. NCCF USD'!K1717,'4. NCCF EUR'!K1717,'5. NCCF GBP'!K1717,'6. NCCF Autres (inclus)'!K1717)</f>
        <v>0</v>
      </c>
      <c r="L1717" s="131">
        <f>SUM('2. NCCF CAD'!L1717,'3. NCCF USD'!L1717,'4. NCCF EUR'!L1717,'5. NCCF GBP'!L1717,'6. NCCF Autres (inclus)'!L1717)</f>
        <v>0</v>
      </c>
      <c r="M1717" s="132">
        <f>SUM('2. NCCF CAD'!M1717,'3. NCCF USD'!M1717,'4. NCCF EUR'!M1717,'5. NCCF GBP'!M1717,'6. NCCF Autres (inclus)'!M1717)</f>
        <v>0</v>
      </c>
      <c r="N1717" s="132">
        <f>SUM('2. NCCF CAD'!N1717,'3. NCCF USD'!N1717,'4. NCCF EUR'!N1717,'5. NCCF GBP'!N1717,'6. NCCF Autres (inclus)'!N1717)</f>
        <v>0</v>
      </c>
      <c r="O1717" s="132">
        <f>SUM('2. NCCF CAD'!O1717,'3. NCCF USD'!O1717,'4. NCCF EUR'!O1717,'5. NCCF GBP'!O1717,'6. NCCF Autres (inclus)'!O1717)</f>
        <v>0</v>
      </c>
      <c r="P1717" s="132">
        <f>SUM('2. NCCF CAD'!P1717,'3. NCCF USD'!P1717,'4. NCCF EUR'!P1717,'5. NCCF GBP'!P1717,'6. NCCF Autres (inclus)'!P1717)</f>
        <v>0</v>
      </c>
      <c r="Q1717" s="132">
        <f>SUM('2. NCCF CAD'!Q1717,'3. NCCF USD'!Q1717,'4. NCCF EUR'!Q1717,'5. NCCF GBP'!Q1717,'6. NCCF Autres (inclus)'!Q1717)</f>
        <v>0</v>
      </c>
      <c r="R1717" s="132">
        <f>SUM('2. NCCF CAD'!R1717,'3. NCCF USD'!R1717,'4. NCCF EUR'!R1717,'5. NCCF GBP'!R1717,'6. NCCF Autres (inclus)'!R1717)</f>
        <v>0</v>
      </c>
      <c r="S1717" s="132">
        <f>SUM('2. NCCF CAD'!S1717,'3. NCCF USD'!S1717,'4. NCCF EUR'!S1717,'5. NCCF GBP'!S1717,'6. NCCF Autres (inclus)'!S1717)</f>
        <v>0</v>
      </c>
      <c r="T1717" s="132">
        <f>SUM('2. NCCF CAD'!T1717,'3. NCCF USD'!T1717,'4. NCCF EUR'!T1717,'5. NCCF GBP'!T1717,'6. NCCF Autres (inclus)'!T1717)</f>
        <v>0</v>
      </c>
      <c r="U1717" s="132">
        <f>SUM('2. NCCF CAD'!U1717,'3. NCCF USD'!U1717,'4. NCCF EUR'!U1717,'5. NCCF GBP'!U1717,'6. NCCF Autres (inclus)'!U1717)</f>
        <v>0</v>
      </c>
      <c r="V1717" s="133">
        <f>SUM('2. NCCF CAD'!V1717,'3. NCCF USD'!V1717,'4. NCCF EUR'!V1717,'5. NCCF GBP'!V1717,'6. NCCF Autres (inclus)'!V1717)</f>
        <v>0</v>
      </c>
      <c r="W1717" s="134">
        <f>SUM('2. NCCF CAD'!W1717,'3. NCCF USD'!W1717,'4. NCCF EUR'!W1717,'5. NCCF GBP'!W1717,'6. NCCF Autres (inclus)'!W1717)</f>
        <v>0</v>
      </c>
      <c r="Y1717"/>
    </row>
    <row r="1718" spans="1:25" ht="15.6" x14ac:dyDescent="0.25">
      <c r="A1718" s="212"/>
      <c r="B1718" s="297" t="s">
        <v>365</v>
      </c>
      <c r="C1718" s="491"/>
      <c r="D1718" s="491"/>
      <c r="E1718" s="491"/>
      <c r="F1718" s="491"/>
      <c r="G1718" s="39"/>
      <c r="H1718" s="128">
        <f t="shared" ref="H1718:W1718" si="368">SUM(H1716:H1717)</f>
        <v>0</v>
      </c>
      <c r="I1718" s="129">
        <f t="shared" si="368"/>
        <v>0</v>
      </c>
      <c r="J1718" s="129">
        <f t="shared" si="368"/>
        <v>0</v>
      </c>
      <c r="K1718" s="130">
        <f t="shared" si="368"/>
        <v>0</v>
      </c>
      <c r="L1718" s="131">
        <f t="shared" si="368"/>
        <v>0</v>
      </c>
      <c r="M1718" s="132">
        <f t="shared" si="368"/>
        <v>0</v>
      </c>
      <c r="N1718" s="132">
        <f t="shared" si="368"/>
        <v>0</v>
      </c>
      <c r="O1718" s="132">
        <f t="shared" si="368"/>
        <v>0</v>
      </c>
      <c r="P1718" s="132">
        <f t="shared" si="368"/>
        <v>0</v>
      </c>
      <c r="Q1718" s="132">
        <f t="shared" si="368"/>
        <v>0</v>
      </c>
      <c r="R1718" s="132">
        <f t="shared" si="368"/>
        <v>0</v>
      </c>
      <c r="S1718" s="132">
        <f t="shared" si="368"/>
        <v>0</v>
      </c>
      <c r="T1718" s="132">
        <f t="shared" si="368"/>
        <v>0</v>
      </c>
      <c r="U1718" s="132">
        <f t="shared" si="368"/>
        <v>0</v>
      </c>
      <c r="V1718" s="133">
        <f t="shared" si="368"/>
        <v>0</v>
      </c>
      <c r="W1718" s="134">
        <f t="shared" si="368"/>
        <v>0</v>
      </c>
      <c r="Y1718"/>
    </row>
    <row r="1719" spans="1:25" x14ac:dyDescent="0.25">
      <c r="A1719" s="215"/>
      <c r="B1719" s="295"/>
      <c r="C1719" s="273"/>
      <c r="D1719" s="273"/>
      <c r="E1719" s="273"/>
      <c r="F1719" s="529"/>
      <c r="G1719" s="530"/>
      <c r="H1719" s="531"/>
      <c r="I1719" s="532"/>
      <c r="J1719" s="532"/>
      <c r="K1719" s="533"/>
      <c r="L1719" s="532"/>
      <c r="M1719" s="532"/>
      <c r="N1719" s="532"/>
      <c r="O1719" s="532"/>
      <c r="P1719" s="532"/>
      <c r="Q1719" s="532"/>
      <c r="R1719" s="532"/>
      <c r="S1719" s="532"/>
      <c r="T1719" s="532"/>
      <c r="U1719" s="532"/>
      <c r="V1719" s="534"/>
      <c r="W1719" s="535"/>
      <c r="Y1719"/>
    </row>
    <row r="1720" spans="1:25" ht="16.5" customHeight="1" thickBot="1" x14ac:dyDescent="0.35">
      <c r="A1720" s="212"/>
      <c r="B1720" s="298" t="s">
        <v>366</v>
      </c>
      <c r="C1720" s="536"/>
      <c r="D1720" s="536"/>
      <c r="E1720" s="536"/>
      <c r="F1720" s="536"/>
      <c r="G1720" s="537"/>
      <c r="H1720" s="135">
        <f>SUM($H1718:H1718)</f>
        <v>0</v>
      </c>
      <c r="I1720" s="136">
        <f>SUM($H1718:I1718)</f>
        <v>0</v>
      </c>
      <c r="J1720" s="136">
        <f>SUM($H1718:J1718)</f>
        <v>0</v>
      </c>
      <c r="K1720" s="137">
        <f>SUM($H1718:K1718)</f>
        <v>0</v>
      </c>
      <c r="L1720" s="138">
        <f>SUM($H1718:L1718)</f>
        <v>0</v>
      </c>
      <c r="M1720" s="139">
        <f>SUM($H1718:M1718)</f>
        <v>0</v>
      </c>
      <c r="N1720" s="139">
        <f>SUM($H1718:N1718)</f>
        <v>0</v>
      </c>
      <c r="O1720" s="139">
        <f>SUM($H1718:O1718)</f>
        <v>0</v>
      </c>
      <c r="P1720" s="139">
        <f>SUM($H1718:P1718)</f>
        <v>0</v>
      </c>
      <c r="Q1720" s="139">
        <f>SUM($H1718:Q1718)</f>
        <v>0</v>
      </c>
      <c r="R1720" s="139">
        <f>SUM($H1718:R1718)</f>
        <v>0</v>
      </c>
      <c r="S1720" s="139">
        <f>SUM($H1718:S1718)</f>
        <v>0</v>
      </c>
      <c r="T1720" s="139">
        <f>SUM($H1718:T1718)</f>
        <v>0</v>
      </c>
      <c r="U1720" s="139">
        <f>SUM($H1718:U1718)</f>
        <v>0</v>
      </c>
      <c r="V1720" s="140">
        <f>SUM($H1718:V1718)</f>
        <v>0</v>
      </c>
      <c r="W1720" s="59">
        <f>SUM($G1718:W1718)</f>
        <v>0</v>
      </c>
      <c r="Y1720"/>
    </row>
    <row r="1721" spans="1:25" ht="13.8" thickBot="1" x14ac:dyDescent="0.3">
      <c r="A1721" s="212"/>
      <c r="M1721" s="258"/>
    </row>
    <row r="1722" spans="1:25" s="79" customFormat="1" ht="16.2" thickBot="1" x14ac:dyDescent="0.3">
      <c r="A1722" s="212"/>
      <c r="B1722" s="433" t="s">
        <v>367</v>
      </c>
      <c r="C1722" s="475"/>
      <c r="D1722" s="475"/>
      <c r="E1722" s="475"/>
      <c r="F1722" s="475"/>
      <c r="G1722" s="538"/>
      <c r="H1722" s="538"/>
      <c r="I1722" s="538"/>
      <c r="J1722" s="538"/>
      <c r="K1722" s="538"/>
      <c r="L1722" s="538"/>
      <c r="M1722" s="538"/>
      <c r="N1722" s="538"/>
      <c r="O1722" s="538"/>
      <c r="P1722" s="538"/>
      <c r="Q1722" s="538"/>
      <c r="R1722" s="538"/>
      <c r="S1722" s="538"/>
      <c r="T1722" s="538"/>
      <c r="U1722" s="538"/>
      <c r="V1722" s="538"/>
      <c r="W1722" s="539"/>
      <c r="X1722" s="51"/>
      <c r="Y1722" s="522"/>
    </row>
    <row r="1723" spans="1:25" x14ac:dyDescent="0.25">
      <c r="A1723" s="212"/>
      <c r="B1723" s="465"/>
      <c r="C1723" s="273"/>
      <c r="D1723" s="272" t="s">
        <v>368</v>
      </c>
      <c r="E1723" s="273"/>
      <c r="F1723" s="273"/>
      <c r="G1723" s="367">
        <f>'3. NCCF USD'!G1723</f>
        <v>0</v>
      </c>
      <c r="H1723" s="53">
        <f>'3. NCCF USD'!H1723</f>
        <v>0</v>
      </c>
      <c r="I1723" s="53">
        <f>'3. NCCF USD'!I1723</f>
        <v>0</v>
      </c>
      <c r="J1723" s="53">
        <f>'3. NCCF USD'!J1723</f>
        <v>0</v>
      </c>
      <c r="K1723" s="53">
        <f>'3. NCCF USD'!K1723</f>
        <v>0</v>
      </c>
      <c r="L1723" s="34">
        <f>'3. NCCF USD'!L1723</f>
        <v>0</v>
      </c>
      <c r="M1723" s="33">
        <f>'3. NCCF USD'!M1723</f>
        <v>0</v>
      </c>
      <c r="N1723" s="33">
        <f>'3. NCCF USD'!N1723</f>
        <v>0</v>
      </c>
      <c r="O1723" s="33">
        <f>'3. NCCF USD'!O1723</f>
        <v>0</v>
      </c>
      <c r="P1723" s="33">
        <f>'3. NCCF USD'!P1723</f>
        <v>0</v>
      </c>
      <c r="Q1723" s="33">
        <f>'3. NCCF USD'!Q1723</f>
        <v>0</v>
      </c>
      <c r="R1723" s="33">
        <f>'3. NCCF USD'!R1723</f>
        <v>0</v>
      </c>
      <c r="S1723" s="33">
        <f>'3. NCCF USD'!S1723</f>
        <v>0</v>
      </c>
      <c r="T1723" s="33">
        <f>'3. NCCF USD'!T1723</f>
        <v>0</v>
      </c>
      <c r="U1723" s="33">
        <f>'3. NCCF USD'!U1723</f>
        <v>0</v>
      </c>
      <c r="V1723" s="33">
        <f>'3. NCCF USD'!V1723</f>
        <v>0</v>
      </c>
      <c r="W1723" s="367">
        <f>'3. NCCF USD'!W1723</f>
        <v>0</v>
      </c>
      <c r="Y1723" s="237"/>
    </row>
    <row r="1724" spans="1:25" outlineLevel="1" x14ac:dyDescent="0.25">
      <c r="A1724" s="212"/>
      <c r="B1724" s="465"/>
      <c r="C1724" s="273"/>
      <c r="D1724" s="273"/>
      <c r="E1724" s="273"/>
      <c r="F1724" s="274" t="s">
        <v>369</v>
      </c>
      <c r="G1724" s="101">
        <f>'3. NCCF USD'!G1724</f>
        <v>0</v>
      </c>
      <c r="H1724" s="421">
        <f>'3. NCCF USD'!H1724</f>
        <v>0</v>
      </c>
      <c r="I1724" s="389">
        <f>'3. NCCF USD'!I1724</f>
        <v>0</v>
      </c>
      <c r="J1724" s="389">
        <f>'3. NCCF USD'!J1724</f>
        <v>0</v>
      </c>
      <c r="K1724" s="436">
        <f>'3. NCCF USD'!K1724</f>
        <v>0</v>
      </c>
      <c r="L1724" s="400">
        <f>'3. NCCF USD'!L1724</f>
        <v>0</v>
      </c>
      <c r="M1724" s="392">
        <f>'3. NCCF USD'!M1724</f>
        <v>0</v>
      </c>
      <c r="N1724" s="392">
        <f>'3. NCCF USD'!N1724</f>
        <v>0</v>
      </c>
      <c r="O1724" s="392">
        <f>'3. NCCF USD'!O1724</f>
        <v>0</v>
      </c>
      <c r="P1724" s="392">
        <f>'3. NCCF USD'!P1724</f>
        <v>0</v>
      </c>
      <c r="Q1724" s="392">
        <f>'3. NCCF USD'!Q1724</f>
        <v>0</v>
      </c>
      <c r="R1724" s="392">
        <f>'3. NCCF USD'!R1724</f>
        <v>0</v>
      </c>
      <c r="S1724" s="392">
        <f>'3. NCCF USD'!S1724</f>
        <v>0</v>
      </c>
      <c r="T1724" s="392">
        <f>'3. NCCF USD'!T1724</f>
        <v>0</v>
      </c>
      <c r="U1724" s="388">
        <f>'3. NCCF USD'!U1724</f>
        <v>0</v>
      </c>
      <c r="V1724" s="393">
        <f>'3. NCCF USD'!V1724</f>
        <v>0</v>
      </c>
      <c r="W1724" s="420">
        <f>'3. NCCF USD'!W1724</f>
        <v>0</v>
      </c>
      <c r="Y1724" s="523"/>
    </row>
    <row r="1725" spans="1:25" outlineLevel="1" x14ac:dyDescent="0.25">
      <c r="A1725" s="212"/>
      <c r="B1725" s="465"/>
      <c r="C1725" s="273"/>
      <c r="D1725" s="273"/>
      <c r="E1725" s="273"/>
      <c r="F1725" s="274" t="s">
        <v>370</v>
      </c>
      <c r="G1725" s="101">
        <f>'3. NCCF USD'!G1725</f>
        <v>0</v>
      </c>
      <c r="H1725" s="421">
        <f>'3. NCCF USD'!H1725</f>
        <v>0</v>
      </c>
      <c r="I1725" s="389">
        <f>'3. NCCF USD'!I1725</f>
        <v>0</v>
      </c>
      <c r="J1725" s="389">
        <f>'3. NCCF USD'!J1725</f>
        <v>0</v>
      </c>
      <c r="K1725" s="436">
        <f>'3. NCCF USD'!K1725</f>
        <v>0</v>
      </c>
      <c r="L1725" s="400">
        <f>'3. NCCF USD'!L1725</f>
        <v>0</v>
      </c>
      <c r="M1725" s="392">
        <f>'3. NCCF USD'!M1725</f>
        <v>0</v>
      </c>
      <c r="N1725" s="392">
        <f>'3. NCCF USD'!N1725</f>
        <v>0</v>
      </c>
      <c r="O1725" s="392">
        <f>'3. NCCF USD'!O1725</f>
        <v>0</v>
      </c>
      <c r="P1725" s="392">
        <f>'3. NCCF USD'!P1725</f>
        <v>0</v>
      </c>
      <c r="Q1725" s="392">
        <f>'3. NCCF USD'!Q1725</f>
        <v>0</v>
      </c>
      <c r="R1725" s="392">
        <f>'3. NCCF USD'!R1725</f>
        <v>0</v>
      </c>
      <c r="S1725" s="392">
        <f>'3. NCCF USD'!S1725</f>
        <v>0</v>
      </c>
      <c r="T1725" s="392">
        <f>'3. NCCF USD'!T1725</f>
        <v>0</v>
      </c>
      <c r="U1725" s="388">
        <f>'3. NCCF USD'!U1725</f>
        <v>0</v>
      </c>
      <c r="V1725" s="393">
        <f>'3. NCCF USD'!V1725</f>
        <v>0</v>
      </c>
      <c r="W1725" s="420">
        <f>'3. NCCF USD'!W1725</f>
        <v>0</v>
      </c>
      <c r="Y1725" s="523"/>
    </row>
    <row r="1726" spans="1:25" outlineLevel="1" x14ac:dyDescent="0.25">
      <c r="A1726" s="212"/>
      <c r="B1726" s="465"/>
      <c r="C1726" s="273"/>
      <c r="D1726" s="273"/>
      <c r="E1726" s="273"/>
      <c r="F1726" s="274" t="s">
        <v>371</v>
      </c>
      <c r="G1726" s="101">
        <f>'3. NCCF USD'!G1726</f>
        <v>0</v>
      </c>
      <c r="H1726" s="421">
        <f>'3. NCCF USD'!H1726</f>
        <v>0</v>
      </c>
      <c r="I1726" s="389">
        <f>'3. NCCF USD'!I1726</f>
        <v>0</v>
      </c>
      <c r="J1726" s="389">
        <f>'3. NCCF USD'!J1726</f>
        <v>0</v>
      </c>
      <c r="K1726" s="436">
        <f>'3. NCCF USD'!K1726</f>
        <v>0</v>
      </c>
      <c r="L1726" s="400">
        <f>'3. NCCF USD'!L1726</f>
        <v>0</v>
      </c>
      <c r="M1726" s="392">
        <f>'3. NCCF USD'!M1726</f>
        <v>0</v>
      </c>
      <c r="N1726" s="392">
        <f>'3. NCCF USD'!N1726</f>
        <v>0</v>
      </c>
      <c r="O1726" s="392">
        <f>'3. NCCF USD'!O1726</f>
        <v>0</v>
      </c>
      <c r="P1726" s="392">
        <f>'3. NCCF USD'!P1726</f>
        <v>0</v>
      </c>
      <c r="Q1726" s="392">
        <f>'3. NCCF USD'!Q1726</f>
        <v>0</v>
      </c>
      <c r="R1726" s="392">
        <f>'3. NCCF USD'!R1726</f>
        <v>0</v>
      </c>
      <c r="S1726" s="392">
        <f>'3. NCCF USD'!S1726</f>
        <v>0</v>
      </c>
      <c r="T1726" s="392">
        <f>'3. NCCF USD'!T1726</f>
        <v>0</v>
      </c>
      <c r="U1726" s="388">
        <f>'3. NCCF USD'!U1726</f>
        <v>0</v>
      </c>
      <c r="V1726" s="393">
        <f>'3. NCCF USD'!V1726</f>
        <v>0</v>
      </c>
      <c r="W1726" s="420">
        <f>'3. NCCF USD'!W1726</f>
        <v>0</v>
      </c>
      <c r="Y1726" s="523"/>
    </row>
    <row r="1727" spans="1:25" outlineLevel="1" x14ac:dyDescent="0.25">
      <c r="A1727" s="212"/>
      <c r="B1727" s="479"/>
      <c r="C1727" s="275"/>
      <c r="D1727" s="275"/>
      <c r="E1727" s="273"/>
      <c r="F1727" s="274" t="s">
        <v>372</v>
      </c>
      <c r="G1727" s="101">
        <f>'3. NCCF USD'!G1727</f>
        <v>0</v>
      </c>
      <c r="H1727" s="421">
        <f>'3. NCCF USD'!H1727</f>
        <v>0</v>
      </c>
      <c r="I1727" s="389">
        <f>'3. NCCF USD'!I1727</f>
        <v>0</v>
      </c>
      <c r="J1727" s="389">
        <f>'3. NCCF USD'!J1727</f>
        <v>0</v>
      </c>
      <c r="K1727" s="436">
        <f>'3. NCCF USD'!K1727</f>
        <v>0</v>
      </c>
      <c r="L1727" s="400">
        <f>'3. NCCF USD'!L1727</f>
        <v>0</v>
      </c>
      <c r="M1727" s="392">
        <f>'3. NCCF USD'!M1727</f>
        <v>0</v>
      </c>
      <c r="N1727" s="392">
        <f>'3. NCCF USD'!N1727</f>
        <v>0</v>
      </c>
      <c r="O1727" s="392">
        <f>'3. NCCF USD'!O1727</f>
        <v>0</v>
      </c>
      <c r="P1727" s="392">
        <f>'3. NCCF USD'!P1727</f>
        <v>0</v>
      </c>
      <c r="Q1727" s="392">
        <f>'3. NCCF USD'!Q1727</f>
        <v>0</v>
      </c>
      <c r="R1727" s="392">
        <f>'3. NCCF USD'!R1727</f>
        <v>0</v>
      </c>
      <c r="S1727" s="392">
        <f>'3. NCCF USD'!S1727</f>
        <v>0</v>
      </c>
      <c r="T1727" s="392">
        <f>'3. NCCF USD'!T1727</f>
        <v>0</v>
      </c>
      <c r="U1727" s="388">
        <f>'3. NCCF USD'!U1727</f>
        <v>0</v>
      </c>
      <c r="V1727" s="393">
        <f>'3. NCCF USD'!V1727</f>
        <v>0</v>
      </c>
      <c r="W1727" s="420">
        <f>'3. NCCF USD'!W1727</f>
        <v>0</v>
      </c>
      <c r="Y1727" s="523"/>
    </row>
    <row r="1728" spans="1:25" outlineLevel="1" x14ac:dyDescent="0.25">
      <c r="A1728" s="212"/>
      <c r="B1728" s="479"/>
      <c r="C1728" s="275"/>
      <c r="D1728" s="275"/>
      <c r="E1728" s="273"/>
      <c r="F1728" s="274" t="s">
        <v>373</v>
      </c>
      <c r="G1728" s="101">
        <f>'3. NCCF USD'!G1728</f>
        <v>0</v>
      </c>
      <c r="H1728" s="421">
        <f>'3. NCCF USD'!H1728</f>
        <v>0</v>
      </c>
      <c r="I1728" s="389">
        <f>'3. NCCF USD'!I1728</f>
        <v>0</v>
      </c>
      <c r="J1728" s="389">
        <f>'3. NCCF USD'!J1728</f>
        <v>0</v>
      </c>
      <c r="K1728" s="436">
        <f>'3. NCCF USD'!K1728</f>
        <v>0</v>
      </c>
      <c r="L1728" s="400">
        <f>'3. NCCF USD'!L1728</f>
        <v>0</v>
      </c>
      <c r="M1728" s="392">
        <f>'3. NCCF USD'!M1728</f>
        <v>0</v>
      </c>
      <c r="N1728" s="392">
        <f>'3. NCCF USD'!N1728</f>
        <v>0</v>
      </c>
      <c r="O1728" s="392">
        <f>'3. NCCF USD'!O1728</f>
        <v>0</v>
      </c>
      <c r="P1728" s="392">
        <f>'3. NCCF USD'!P1728</f>
        <v>0</v>
      </c>
      <c r="Q1728" s="392">
        <f>'3. NCCF USD'!Q1728</f>
        <v>0</v>
      </c>
      <c r="R1728" s="392">
        <f>'3. NCCF USD'!R1728</f>
        <v>0</v>
      </c>
      <c r="S1728" s="392">
        <f>'3. NCCF USD'!S1728</f>
        <v>0</v>
      </c>
      <c r="T1728" s="392">
        <f>'3. NCCF USD'!T1728</f>
        <v>0</v>
      </c>
      <c r="U1728" s="388">
        <f>'3. NCCF USD'!U1728</f>
        <v>0</v>
      </c>
      <c r="V1728" s="393">
        <f>'3. NCCF USD'!V1728</f>
        <v>0</v>
      </c>
      <c r="W1728" s="420">
        <f>'3. NCCF USD'!W1728</f>
        <v>0</v>
      </c>
      <c r="Y1728" s="523"/>
    </row>
    <row r="1729" spans="1:25" outlineLevel="1" x14ac:dyDescent="0.25">
      <c r="A1729" s="212"/>
      <c r="B1729" s="479"/>
      <c r="C1729" s="275"/>
      <c r="D1729" s="275"/>
      <c r="E1729" s="273"/>
      <c r="F1729" s="274" t="s">
        <v>374</v>
      </c>
      <c r="G1729" s="101">
        <f>'3. NCCF USD'!G1729</f>
        <v>0</v>
      </c>
      <c r="H1729" s="421">
        <f>'3. NCCF USD'!H1729</f>
        <v>0</v>
      </c>
      <c r="I1729" s="389">
        <f>'3. NCCF USD'!I1729</f>
        <v>0</v>
      </c>
      <c r="J1729" s="389">
        <f>'3. NCCF USD'!J1729</f>
        <v>0</v>
      </c>
      <c r="K1729" s="436">
        <f>'3. NCCF USD'!K1729</f>
        <v>0</v>
      </c>
      <c r="L1729" s="400">
        <f>'3. NCCF USD'!L1729</f>
        <v>0</v>
      </c>
      <c r="M1729" s="392">
        <f>'3. NCCF USD'!M1729</f>
        <v>0</v>
      </c>
      <c r="N1729" s="392">
        <f>'3. NCCF USD'!N1729</f>
        <v>0</v>
      </c>
      <c r="O1729" s="392">
        <f>'3. NCCF USD'!O1729</f>
        <v>0</v>
      </c>
      <c r="P1729" s="392">
        <f>'3. NCCF USD'!P1729</f>
        <v>0</v>
      </c>
      <c r="Q1729" s="392">
        <f>'3. NCCF USD'!Q1729</f>
        <v>0</v>
      </c>
      <c r="R1729" s="392">
        <f>'3. NCCF USD'!R1729</f>
        <v>0</v>
      </c>
      <c r="S1729" s="392">
        <f>'3. NCCF USD'!S1729</f>
        <v>0</v>
      </c>
      <c r="T1729" s="392">
        <f>'3. NCCF USD'!T1729</f>
        <v>0</v>
      </c>
      <c r="U1729" s="388">
        <f>'3. NCCF USD'!U1729</f>
        <v>0</v>
      </c>
      <c r="V1729" s="393">
        <f>'3. NCCF USD'!V1729</f>
        <v>0</v>
      </c>
      <c r="W1729" s="420">
        <f>'3. NCCF USD'!W1729</f>
        <v>0</v>
      </c>
      <c r="Y1729" s="523"/>
    </row>
    <row r="1730" spans="1:25" outlineLevel="1" x14ac:dyDescent="0.25">
      <c r="A1730" s="212"/>
      <c r="B1730" s="479"/>
      <c r="C1730" s="275"/>
      <c r="D1730" s="275"/>
      <c r="E1730" s="273"/>
      <c r="F1730" s="274" t="s">
        <v>375</v>
      </c>
      <c r="G1730" s="101">
        <f>'3. NCCF USD'!G1730</f>
        <v>0</v>
      </c>
      <c r="H1730" s="421">
        <f>'3. NCCF USD'!H1730</f>
        <v>0</v>
      </c>
      <c r="I1730" s="389">
        <f>'3. NCCF USD'!I1730</f>
        <v>0</v>
      </c>
      <c r="J1730" s="389">
        <f>'3. NCCF USD'!J1730</f>
        <v>0</v>
      </c>
      <c r="K1730" s="436">
        <f>'3. NCCF USD'!K1730</f>
        <v>0</v>
      </c>
      <c r="L1730" s="400">
        <f>'3. NCCF USD'!L1730</f>
        <v>0</v>
      </c>
      <c r="M1730" s="392">
        <f>'3. NCCF USD'!M1730</f>
        <v>0</v>
      </c>
      <c r="N1730" s="392">
        <f>'3. NCCF USD'!N1730</f>
        <v>0</v>
      </c>
      <c r="O1730" s="392">
        <f>'3. NCCF USD'!O1730</f>
        <v>0</v>
      </c>
      <c r="P1730" s="392">
        <f>'3. NCCF USD'!P1730</f>
        <v>0</v>
      </c>
      <c r="Q1730" s="392">
        <f>'3. NCCF USD'!Q1730</f>
        <v>0</v>
      </c>
      <c r="R1730" s="392">
        <f>'3. NCCF USD'!R1730</f>
        <v>0</v>
      </c>
      <c r="S1730" s="392">
        <f>'3. NCCF USD'!S1730</f>
        <v>0</v>
      </c>
      <c r="T1730" s="392">
        <f>'3. NCCF USD'!T1730</f>
        <v>0</v>
      </c>
      <c r="U1730" s="388">
        <f>'3. NCCF USD'!U1730</f>
        <v>0</v>
      </c>
      <c r="V1730" s="393">
        <f>'3. NCCF USD'!V1730</f>
        <v>0</v>
      </c>
      <c r="W1730" s="420">
        <f>'3. NCCF USD'!W1730</f>
        <v>0</v>
      </c>
      <c r="Y1730" s="523"/>
    </row>
    <row r="1731" spans="1:25" x14ac:dyDescent="0.25">
      <c r="A1731" s="212"/>
      <c r="B1731" s="465"/>
      <c r="C1731" s="273"/>
      <c r="D1731" s="273"/>
      <c r="E1731" s="273"/>
      <c r="F1731" s="273"/>
      <c r="G1731" s="52"/>
      <c r="H1731" s="53"/>
      <c r="I1731" s="53"/>
      <c r="J1731" s="53"/>
      <c r="K1731" s="53"/>
      <c r="L1731" s="34"/>
      <c r="M1731" s="33"/>
      <c r="N1731" s="33"/>
      <c r="O1731" s="33"/>
      <c r="P1731" s="33"/>
      <c r="Q1731" s="33"/>
      <c r="R1731" s="33"/>
      <c r="S1731" s="33"/>
      <c r="T1731" s="33"/>
      <c r="U1731" s="33"/>
      <c r="V1731" s="33"/>
      <c r="W1731" s="40"/>
      <c r="Y1731" s="237"/>
    </row>
    <row r="1732" spans="1:25" x14ac:dyDescent="0.25">
      <c r="A1732" s="212"/>
      <c r="B1732" s="465"/>
      <c r="C1732" s="273"/>
      <c r="D1732" s="272" t="s">
        <v>376</v>
      </c>
      <c r="E1732" s="273"/>
      <c r="F1732" s="273"/>
      <c r="G1732" s="367">
        <f>'3. NCCF USD'!G1732</f>
        <v>0</v>
      </c>
      <c r="H1732" s="53">
        <f>'3. NCCF USD'!H1732</f>
        <v>0</v>
      </c>
      <c r="I1732" s="53">
        <f>'3. NCCF USD'!I1732</f>
        <v>0</v>
      </c>
      <c r="J1732" s="53">
        <f>'3. NCCF USD'!J1732</f>
        <v>0</v>
      </c>
      <c r="K1732" s="53">
        <f>'3. NCCF USD'!K1732</f>
        <v>0</v>
      </c>
      <c r="L1732" s="34">
        <f>'3. NCCF USD'!L1732</f>
        <v>0</v>
      </c>
      <c r="M1732" s="33">
        <f>'3. NCCF USD'!M1732</f>
        <v>0</v>
      </c>
      <c r="N1732" s="33">
        <f>'3. NCCF USD'!N1732</f>
        <v>0</v>
      </c>
      <c r="O1732" s="33">
        <f>'3. NCCF USD'!O1732</f>
        <v>0</v>
      </c>
      <c r="P1732" s="33">
        <f>'3. NCCF USD'!P1732</f>
        <v>0</v>
      </c>
      <c r="Q1732" s="33">
        <f>'3. NCCF USD'!Q1732</f>
        <v>0</v>
      </c>
      <c r="R1732" s="33">
        <f>'3. NCCF USD'!R1732</f>
        <v>0</v>
      </c>
      <c r="S1732" s="33">
        <f>'3. NCCF USD'!S1732</f>
        <v>0</v>
      </c>
      <c r="T1732" s="33">
        <f>'3. NCCF USD'!T1732</f>
        <v>0</v>
      </c>
      <c r="U1732" s="33">
        <f>'3. NCCF USD'!U1732</f>
        <v>0</v>
      </c>
      <c r="V1732" s="33">
        <f>'3. NCCF USD'!V1732</f>
        <v>0</v>
      </c>
      <c r="W1732" s="367">
        <f>'3. NCCF USD'!W1732</f>
        <v>0</v>
      </c>
      <c r="Y1732" s="237"/>
    </row>
    <row r="1733" spans="1:25" outlineLevel="1" x14ac:dyDescent="0.25">
      <c r="A1733" s="212"/>
      <c r="B1733" s="465"/>
      <c r="C1733" s="273"/>
      <c r="D1733" s="273"/>
      <c r="E1733" s="273"/>
      <c r="F1733" s="274" t="s">
        <v>369</v>
      </c>
      <c r="G1733" s="101">
        <f>'3. NCCF USD'!G1733</f>
        <v>0</v>
      </c>
      <c r="H1733" s="421">
        <f>'3. NCCF USD'!H1733</f>
        <v>0</v>
      </c>
      <c r="I1733" s="389">
        <f>'3. NCCF USD'!I1733</f>
        <v>0</v>
      </c>
      <c r="J1733" s="389">
        <f>'3. NCCF USD'!J1733</f>
        <v>0</v>
      </c>
      <c r="K1733" s="436">
        <f>'3. NCCF USD'!K1733</f>
        <v>0</v>
      </c>
      <c r="L1733" s="400">
        <f>'3. NCCF USD'!L1733</f>
        <v>0</v>
      </c>
      <c r="M1733" s="392">
        <f>'3. NCCF USD'!M1733</f>
        <v>0</v>
      </c>
      <c r="N1733" s="392">
        <f>'3. NCCF USD'!N1733</f>
        <v>0</v>
      </c>
      <c r="O1733" s="392">
        <f>'3. NCCF USD'!O1733</f>
        <v>0</v>
      </c>
      <c r="P1733" s="392">
        <f>'3. NCCF USD'!P1733</f>
        <v>0</v>
      </c>
      <c r="Q1733" s="392">
        <f>'3. NCCF USD'!Q1733</f>
        <v>0</v>
      </c>
      <c r="R1733" s="392">
        <f>'3. NCCF USD'!R1733</f>
        <v>0</v>
      </c>
      <c r="S1733" s="392">
        <f>'3. NCCF USD'!S1733</f>
        <v>0</v>
      </c>
      <c r="T1733" s="392">
        <f>'3. NCCF USD'!T1733</f>
        <v>0</v>
      </c>
      <c r="U1733" s="388">
        <f>'3. NCCF USD'!U1733</f>
        <v>0</v>
      </c>
      <c r="V1733" s="393">
        <f>'3. NCCF USD'!V1733</f>
        <v>0</v>
      </c>
      <c r="W1733" s="420">
        <f>'3. NCCF USD'!W1733</f>
        <v>0</v>
      </c>
      <c r="Y1733" s="523"/>
    </row>
    <row r="1734" spans="1:25" outlineLevel="1" x14ac:dyDescent="0.25">
      <c r="A1734" s="212"/>
      <c r="B1734" s="465"/>
      <c r="C1734" s="273"/>
      <c r="D1734" s="273"/>
      <c r="E1734" s="273"/>
      <c r="F1734" s="274" t="s">
        <v>370</v>
      </c>
      <c r="G1734" s="101">
        <f>'3. NCCF USD'!G1734</f>
        <v>0</v>
      </c>
      <c r="H1734" s="421">
        <f>'3. NCCF USD'!H1734</f>
        <v>0</v>
      </c>
      <c r="I1734" s="389">
        <f>'3. NCCF USD'!I1734</f>
        <v>0</v>
      </c>
      <c r="J1734" s="389">
        <f>'3. NCCF USD'!J1734</f>
        <v>0</v>
      </c>
      <c r="K1734" s="436">
        <f>'3. NCCF USD'!K1734</f>
        <v>0</v>
      </c>
      <c r="L1734" s="400">
        <f>'3. NCCF USD'!L1734</f>
        <v>0</v>
      </c>
      <c r="M1734" s="392">
        <f>'3. NCCF USD'!M1734</f>
        <v>0</v>
      </c>
      <c r="N1734" s="392">
        <f>'3. NCCF USD'!N1734</f>
        <v>0</v>
      </c>
      <c r="O1734" s="392">
        <f>'3. NCCF USD'!O1734</f>
        <v>0</v>
      </c>
      <c r="P1734" s="392">
        <f>'3. NCCF USD'!P1734</f>
        <v>0</v>
      </c>
      <c r="Q1734" s="392">
        <f>'3. NCCF USD'!Q1734</f>
        <v>0</v>
      </c>
      <c r="R1734" s="392">
        <f>'3. NCCF USD'!R1734</f>
        <v>0</v>
      </c>
      <c r="S1734" s="392">
        <f>'3. NCCF USD'!S1734</f>
        <v>0</v>
      </c>
      <c r="T1734" s="392">
        <f>'3. NCCF USD'!T1734</f>
        <v>0</v>
      </c>
      <c r="U1734" s="388">
        <f>'3. NCCF USD'!U1734</f>
        <v>0</v>
      </c>
      <c r="V1734" s="393">
        <f>'3. NCCF USD'!V1734</f>
        <v>0</v>
      </c>
      <c r="W1734" s="420">
        <f>'3. NCCF USD'!W1734</f>
        <v>0</v>
      </c>
      <c r="Y1734" s="523"/>
    </row>
    <row r="1735" spans="1:25" outlineLevel="1" x14ac:dyDescent="0.25">
      <c r="A1735" s="212"/>
      <c r="B1735" s="465"/>
      <c r="C1735" s="273"/>
      <c r="D1735" s="273"/>
      <c r="E1735" s="273"/>
      <c r="F1735" s="274" t="s">
        <v>371</v>
      </c>
      <c r="G1735" s="101">
        <f>'3. NCCF USD'!G1735</f>
        <v>0</v>
      </c>
      <c r="H1735" s="421">
        <f>'3. NCCF USD'!H1735</f>
        <v>0</v>
      </c>
      <c r="I1735" s="389">
        <f>'3. NCCF USD'!I1735</f>
        <v>0</v>
      </c>
      <c r="J1735" s="389">
        <f>'3. NCCF USD'!J1735</f>
        <v>0</v>
      </c>
      <c r="K1735" s="436">
        <f>'3. NCCF USD'!K1735</f>
        <v>0</v>
      </c>
      <c r="L1735" s="400">
        <f>'3. NCCF USD'!L1735</f>
        <v>0</v>
      </c>
      <c r="M1735" s="392">
        <f>'3. NCCF USD'!M1735</f>
        <v>0</v>
      </c>
      <c r="N1735" s="392">
        <f>'3. NCCF USD'!N1735</f>
        <v>0</v>
      </c>
      <c r="O1735" s="392">
        <f>'3. NCCF USD'!O1735</f>
        <v>0</v>
      </c>
      <c r="P1735" s="392">
        <f>'3. NCCF USD'!P1735</f>
        <v>0</v>
      </c>
      <c r="Q1735" s="392">
        <f>'3. NCCF USD'!Q1735</f>
        <v>0</v>
      </c>
      <c r="R1735" s="392">
        <f>'3. NCCF USD'!R1735</f>
        <v>0</v>
      </c>
      <c r="S1735" s="392">
        <f>'3. NCCF USD'!S1735</f>
        <v>0</v>
      </c>
      <c r="T1735" s="392">
        <f>'3. NCCF USD'!T1735</f>
        <v>0</v>
      </c>
      <c r="U1735" s="388">
        <f>'3. NCCF USD'!U1735</f>
        <v>0</v>
      </c>
      <c r="V1735" s="393">
        <f>'3. NCCF USD'!V1735</f>
        <v>0</v>
      </c>
      <c r="W1735" s="420">
        <f>'3. NCCF USD'!W1735</f>
        <v>0</v>
      </c>
      <c r="Y1735" s="523"/>
    </row>
    <row r="1736" spans="1:25" outlineLevel="1" x14ac:dyDescent="0.25">
      <c r="A1736" s="212"/>
      <c r="B1736" s="479"/>
      <c r="C1736" s="275"/>
      <c r="D1736" s="275"/>
      <c r="E1736" s="273"/>
      <c r="F1736" s="274" t="s">
        <v>372</v>
      </c>
      <c r="G1736" s="101">
        <f>'3. NCCF USD'!G1736</f>
        <v>0</v>
      </c>
      <c r="H1736" s="421">
        <f>'3. NCCF USD'!H1736</f>
        <v>0</v>
      </c>
      <c r="I1736" s="389">
        <f>'3. NCCF USD'!I1736</f>
        <v>0</v>
      </c>
      <c r="J1736" s="389">
        <f>'3. NCCF USD'!J1736</f>
        <v>0</v>
      </c>
      <c r="K1736" s="436">
        <f>'3. NCCF USD'!K1736</f>
        <v>0</v>
      </c>
      <c r="L1736" s="400">
        <f>'3. NCCF USD'!L1736</f>
        <v>0</v>
      </c>
      <c r="M1736" s="392">
        <f>'3. NCCF USD'!M1736</f>
        <v>0</v>
      </c>
      <c r="N1736" s="392">
        <f>'3. NCCF USD'!N1736</f>
        <v>0</v>
      </c>
      <c r="O1736" s="392">
        <f>'3. NCCF USD'!O1736</f>
        <v>0</v>
      </c>
      <c r="P1736" s="392">
        <f>'3. NCCF USD'!P1736</f>
        <v>0</v>
      </c>
      <c r="Q1736" s="392">
        <f>'3. NCCF USD'!Q1736</f>
        <v>0</v>
      </c>
      <c r="R1736" s="392">
        <f>'3. NCCF USD'!R1736</f>
        <v>0</v>
      </c>
      <c r="S1736" s="392">
        <f>'3. NCCF USD'!S1736</f>
        <v>0</v>
      </c>
      <c r="T1736" s="392">
        <f>'3. NCCF USD'!T1736</f>
        <v>0</v>
      </c>
      <c r="U1736" s="388">
        <f>'3. NCCF USD'!U1736</f>
        <v>0</v>
      </c>
      <c r="V1736" s="393">
        <f>'3. NCCF USD'!V1736</f>
        <v>0</v>
      </c>
      <c r="W1736" s="420">
        <f>'3. NCCF USD'!W1736</f>
        <v>0</v>
      </c>
      <c r="Y1736" s="523"/>
    </row>
    <row r="1737" spans="1:25" outlineLevel="1" x14ac:dyDescent="0.25">
      <c r="A1737" s="212"/>
      <c r="B1737" s="479"/>
      <c r="C1737" s="275"/>
      <c r="D1737" s="275"/>
      <c r="E1737" s="273"/>
      <c r="F1737" s="274" t="s">
        <v>373</v>
      </c>
      <c r="G1737" s="101">
        <f>'3. NCCF USD'!G1737</f>
        <v>0</v>
      </c>
      <c r="H1737" s="421">
        <f>'3. NCCF USD'!H1737</f>
        <v>0</v>
      </c>
      <c r="I1737" s="389">
        <f>'3. NCCF USD'!I1737</f>
        <v>0</v>
      </c>
      <c r="J1737" s="389">
        <f>'3. NCCF USD'!J1737</f>
        <v>0</v>
      </c>
      <c r="K1737" s="436">
        <f>'3. NCCF USD'!K1737</f>
        <v>0</v>
      </c>
      <c r="L1737" s="400">
        <f>'3. NCCF USD'!L1737</f>
        <v>0</v>
      </c>
      <c r="M1737" s="392">
        <f>'3. NCCF USD'!M1737</f>
        <v>0</v>
      </c>
      <c r="N1737" s="392">
        <f>'3. NCCF USD'!N1737</f>
        <v>0</v>
      </c>
      <c r="O1737" s="392">
        <f>'3. NCCF USD'!O1737</f>
        <v>0</v>
      </c>
      <c r="P1737" s="392">
        <f>'3. NCCF USD'!P1737</f>
        <v>0</v>
      </c>
      <c r="Q1737" s="392">
        <f>'3. NCCF USD'!Q1737</f>
        <v>0</v>
      </c>
      <c r="R1737" s="392">
        <f>'3. NCCF USD'!R1737</f>
        <v>0</v>
      </c>
      <c r="S1737" s="392">
        <f>'3. NCCF USD'!S1737</f>
        <v>0</v>
      </c>
      <c r="T1737" s="392">
        <f>'3. NCCF USD'!T1737</f>
        <v>0</v>
      </c>
      <c r="U1737" s="388">
        <f>'3. NCCF USD'!U1737</f>
        <v>0</v>
      </c>
      <c r="V1737" s="393">
        <f>'3. NCCF USD'!V1737</f>
        <v>0</v>
      </c>
      <c r="W1737" s="420">
        <f>'3. NCCF USD'!W1737</f>
        <v>0</v>
      </c>
      <c r="Y1737" s="523"/>
    </row>
    <row r="1738" spans="1:25" outlineLevel="1" x14ac:dyDescent="0.25">
      <c r="A1738" s="212"/>
      <c r="B1738" s="479"/>
      <c r="C1738" s="275"/>
      <c r="D1738" s="275"/>
      <c r="E1738" s="273"/>
      <c r="F1738" s="274" t="s">
        <v>374</v>
      </c>
      <c r="G1738" s="101">
        <f>'3. NCCF USD'!G1738</f>
        <v>0</v>
      </c>
      <c r="H1738" s="421">
        <f>'3. NCCF USD'!H1738</f>
        <v>0</v>
      </c>
      <c r="I1738" s="389">
        <f>'3. NCCF USD'!I1738</f>
        <v>0</v>
      </c>
      <c r="J1738" s="389">
        <f>'3. NCCF USD'!J1738</f>
        <v>0</v>
      </c>
      <c r="K1738" s="436">
        <f>'3. NCCF USD'!K1738</f>
        <v>0</v>
      </c>
      <c r="L1738" s="400">
        <f>'3. NCCF USD'!L1738</f>
        <v>0</v>
      </c>
      <c r="M1738" s="392">
        <f>'3. NCCF USD'!M1738</f>
        <v>0</v>
      </c>
      <c r="N1738" s="392">
        <f>'3. NCCF USD'!N1738</f>
        <v>0</v>
      </c>
      <c r="O1738" s="392">
        <f>'3. NCCF USD'!O1738</f>
        <v>0</v>
      </c>
      <c r="P1738" s="392">
        <f>'3. NCCF USD'!P1738</f>
        <v>0</v>
      </c>
      <c r="Q1738" s="392">
        <f>'3. NCCF USD'!Q1738</f>
        <v>0</v>
      </c>
      <c r="R1738" s="392">
        <f>'3. NCCF USD'!R1738</f>
        <v>0</v>
      </c>
      <c r="S1738" s="392">
        <f>'3. NCCF USD'!S1738</f>
        <v>0</v>
      </c>
      <c r="T1738" s="392">
        <f>'3. NCCF USD'!T1738</f>
        <v>0</v>
      </c>
      <c r="U1738" s="388">
        <f>'3. NCCF USD'!U1738</f>
        <v>0</v>
      </c>
      <c r="V1738" s="393">
        <f>'3. NCCF USD'!V1738</f>
        <v>0</v>
      </c>
      <c r="W1738" s="420">
        <f>'3. NCCF USD'!W1738</f>
        <v>0</v>
      </c>
      <c r="Y1738" s="523"/>
    </row>
    <row r="1739" spans="1:25" outlineLevel="1" x14ac:dyDescent="0.25">
      <c r="A1739" s="212"/>
      <c r="B1739" s="479"/>
      <c r="C1739" s="275"/>
      <c r="D1739" s="275"/>
      <c r="E1739" s="273"/>
      <c r="F1739" s="274" t="s">
        <v>375</v>
      </c>
      <c r="G1739" s="101">
        <f>'3. NCCF USD'!G1739</f>
        <v>0</v>
      </c>
      <c r="H1739" s="421">
        <f>'3. NCCF USD'!H1739</f>
        <v>0</v>
      </c>
      <c r="I1739" s="389">
        <f>'3. NCCF USD'!I1739</f>
        <v>0</v>
      </c>
      <c r="J1739" s="389">
        <f>'3. NCCF USD'!J1739</f>
        <v>0</v>
      </c>
      <c r="K1739" s="436">
        <f>'3. NCCF USD'!K1739</f>
        <v>0</v>
      </c>
      <c r="L1739" s="400">
        <f>'3. NCCF USD'!L1739</f>
        <v>0</v>
      </c>
      <c r="M1739" s="392">
        <f>'3. NCCF USD'!M1739</f>
        <v>0</v>
      </c>
      <c r="N1739" s="392">
        <f>'3. NCCF USD'!N1739</f>
        <v>0</v>
      </c>
      <c r="O1739" s="392">
        <f>'3. NCCF USD'!O1739</f>
        <v>0</v>
      </c>
      <c r="P1739" s="392">
        <f>'3. NCCF USD'!P1739</f>
        <v>0</v>
      </c>
      <c r="Q1739" s="392">
        <f>'3. NCCF USD'!Q1739</f>
        <v>0</v>
      </c>
      <c r="R1739" s="392">
        <f>'3. NCCF USD'!R1739</f>
        <v>0</v>
      </c>
      <c r="S1739" s="392">
        <f>'3. NCCF USD'!S1739</f>
        <v>0</v>
      </c>
      <c r="T1739" s="392">
        <f>'3. NCCF USD'!T1739</f>
        <v>0</v>
      </c>
      <c r="U1739" s="388">
        <f>'3. NCCF USD'!U1739</f>
        <v>0</v>
      </c>
      <c r="V1739" s="393">
        <f>'3. NCCF USD'!V1739</f>
        <v>0</v>
      </c>
      <c r="W1739" s="420">
        <f>'3. NCCF USD'!W1739</f>
        <v>0</v>
      </c>
      <c r="Y1739" s="523"/>
    </row>
    <row r="1740" spans="1:25" x14ac:dyDescent="0.25">
      <c r="A1740" s="212"/>
      <c r="B1740" s="465"/>
      <c r="C1740" s="275"/>
      <c r="D1740" s="275"/>
      <c r="E1740" s="273"/>
      <c r="F1740" s="273"/>
      <c r="G1740" s="40"/>
      <c r="H1740" s="53"/>
      <c r="I1740" s="53"/>
      <c r="J1740" s="53"/>
      <c r="K1740" s="53"/>
      <c r="L1740" s="34"/>
      <c r="M1740" s="33"/>
      <c r="N1740" s="33"/>
      <c r="O1740" s="33"/>
      <c r="P1740" s="33"/>
      <c r="Q1740" s="33"/>
      <c r="R1740" s="33"/>
      <c r="S1740" s="33"/>
      <c r="T1740" s="33"/>
      <c r="U1740" s="33"/>
      <c r="V1740" s="90"/>
      <c r="W1740" s="35"/>
      <c r="Y1740" s="235"/>
    </row>
    <row r="1741" spans="1:25" s="79" customFormat="1" ht="16.2" thickBot="1" x14ac:dyDescent="0.3">
      <c r="A1741" s="212"/>
      <c r="B1741" s="279" t="s">
        <v>377</v>
      </c>
      <c r="C1741" s="483"/>
      <c r="D1741" s="483"/>
      <c r="E1741" s="483"/>
      <c r="F1741" s="483"/>
      <c r="G1741" s="54">
        <f>'3. NCCF USD'!G1741</f>
        <v>0</v>
      </c>
      <c r="H1741" s="135">
        <f>'3. NCCF USD'!H1741</f>
        <v>0</v>
      </c>
      <c r="I1741" s="136">
        <f>'3. NCCF USD'!I1741</f>
        <v>0</v>
      </c>
      <c r="J1741" s="136">
        <f>'3. NCCF USD'!J1741</f>
        <v>0</v>
      </c>
      <c r="K1741" s="137">
        <f>'3. NCCF USD'!K1741</f>
        <v>0</v>
      </c>
      <c r="L1741" s="138">
        <f>'3. NCCF USD'!L1741</f>
        <v>0</v>
      </c>
      <c r="M1741" s="139">
        <f>'3. NCCF USD'!M1741</f>
        <v>0</v>
      </c>
      <c r="N1741" s="139">
        <f>'3. NCCF USD'!N1741</f>
        <v>0</v>
      </c>
      <c r="O1741" s="139">
        <f>'3. NCCF USD'!O1741</f>
        <v>0</v>
      </c>
      <c r="P1741" s="139">
        <f>'3. NCCF USD'!P1741</f>
        <v>0</v>
      </c>
      <c r="Q1741" s="139">
        <f>'3. NCCF USD'!Q1741</f>
        <v>0</v>
      </c>
      <c r="R1741" s="139">
        <f>'3. NCCF USD'!R1741</f>
        <v>0</v>
      </c>
      <c r="S1741" s="139">
        <f>'3. NCCF USD'!S1741</f>
        <v>0</v>
      </c>
      <c r="T1741" s="139">
        <f>'3. NCCF USD'!T1741</f>
        <v>0</v>
      </c>
      <c r="U1741" s="139">
        <f>'3. NCCF USD'!U1741</f>
        <v>0</v>
      </c>
      <c r="V1741" s="140">
        <f>'3. NCCF USD'!V1741</f>
        <v>0</v>
      </c>
      <c r="W1741" s="59">
        <f>'3. NCCF USD'!W1741</f>
        <v>0</v>
      </c>
      <c r="X1741" s="51"/>
      <c r="Y1741" s="357"/>
    </row>
  </sheetData>
  <dataConsolidate/>
  <conditionalFormatting sqref="H1156:V1156">
    <cfRule type="cellIs" dxfId="23" priority="1" stopIfTrue="1" operator="lessThan">
      <formula>0</formula>
    </cfRule>
    <cfRule type="cellIs" dxfId="22" priority="2" stopIfTrue="1" operator="notEqual">
      <formula>IF(ISNUMBER(H1156),H1156,"")</formula>
    </cfRule>
  </conditionalFormatting>
  <conditionalFormatting sqref="H298:W298">
    <cfRule type="cellIs" dxfId="21" priority="3" stopIfTrue="1" operator="lessThan">
      <formula>0</formula>
    </cfRule>
    <cfRule type="cellIs" dxfId="20" priority="4" stopIfTrue="1" operator="notEqual">
      <formula>IF(ISNUMBER(H298),H298,"")</formula>
    </cfRule>
  </conditionalFormatting>
  <dataValidations count="1">
    <dataValidation type="custom" allowBlank="1" showInputMessage="1" showErrorMessage="1" sqref="G854:W855 G1712:W1713" xr:uid="{821980B0-3A0D-42B7-AB7A-04E0F049E107}">
      <formula1>OR(G854&gt;0,G854=0)</formula1>
    </dataValidation>
  </dataValidations>
  <printOptions horizontalCentered="1"/>
  <pageMargins left="0.23622047244094491" right="0.23622047244094491" top="0.35433070866141736" bottom="0.35433070866141736" header="0" footer="0"/>
  <pageSetup paperSize="5" scale="22" fitToHeight="0" orientation="portrait" cellComments="asDisplayed" r:id="rId1"/>
  <headerFooter alignWithMargins="0">
    <oddHeader>&amp;R&amp;"Calibri"&amp;10&amp;K000000 Unclassified / Non classifié&amp;1#_x000D_</oddHeader>
  </headerFooter>
  <rowBreaks count="7" manualBreakCount="7">
    <brk id="964" min="1" max="22" man="1"/>
    <brk id="1067" min="1" max="22" man="1"/>
    <brk id="1185" min="1" max="22" man="1"/>
    <brk id="1272" min="1" max="22" man="1"/>
    <brk id="1376" min="1" max="22" man="1"/>
    <brk id="1523" min="1" max="22" man="1"/>
    <brk id="1614" min="1" max="22" man="1"/>
  </rowBreaks>
  <drawing r:id="rId2"/>
  <legacyDrawing r:id="rId3"/>
  <oleObjects>
    <mc:AlternateContent xmlns:mc="http://schemas.openxmlformats.org/markup-compatibility/2006">
      <mc:Choice Requires="x14">
        <oleObject progId="MSPhotoEd.3" shapeId="12289" r:id="rId4">
          <objectPr defaultSize="0" autoPict="0" r:id="rId5">
            <anchor moveWithCells="1">
              <from>
                <xdr:col>0</xdr:col>
                <xdr:colOff>114300</xdr:colOff>
                <xdr:row>0</xdr:row>
                <xdr:rowOff>60960</xdr:rowOff>
              </from>
              <to>
                <xdr:col>5</xdr:col>
                <xdr:colOff>2156460</xdr:colOff>
                <xdr:row>2</xdr:row>
                <xdr:rowOff>38100</xdr:rowOff>
              </to>
            </anchor>
          </objectPr>
        </oleObject>
      </mc:Choice>
      <mc:Fallback>
        <oleObject progId="MSPhotoEd.3" shapeId="12289" r:id="rId4"/>
      </mc:Fallback>
    </mc:AlternateContent>
    <mc:AlternateContent xmlns:mc="http://schemas.openxmlformats.org/markup-compatibility/2006">
      <mc:Choice Requires="x14">
        <oleObject progId="MSPhotoEd.3" shapeId="12290" r:id="rId6">
          <objectPr defaultSize="0" autoPict="0" r:id="rId5">
            <anchor moveWithCells="1">
              <from>
                <xdr:col>0</xdr:col>
                <xdr:colOff>114300</xdr:colOff>
                <xdr:row>0</xdr:row>
                <xdr:rowOff>60960</xdr:rowOff>
              </from>
              <to>
                <xdr:col>5</xdr:col>
                <xdr:colOff>2156460</xdr:colOff>
                <xdr:row>2</xdr:row>
                <xdr:rowOff>38100</xdr:rowOff>
              </to>
            </anchor>
          </objectPr>
        </oleObject>
      </mc:Choice>
      <mc:Fallback>
        <oleObject progId="MSPhotoEd.3" shapeId="12290" r:id="rId6"/>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autoPageBreaks="0" fitToPage="1"/>
  </sheetPr>
  <dimension ref="A2:Y1720"/>
  <sheetViews>
    <sheetView showGridLines="0" zoomScale="70" zoomScaleNormal="70" workbookViewId="0">
      <selection activeCell="E1391" sqref="E1391"/>
    </sheetView>
  </sheetViews>
  <sheetFormatPr defaultColWidth="9.21875" defaultRowHeight="13.2" outlineLevelRow="2" x14ac:dyDescent="0.25"/>
  <cols>
    <col min="1" max="1" width="3.21875" style="51" customWidth="1"/>
    <col min="2" max="2" width="3.21875" style="2" customWidth="1"/>
    <col min="3" max="4" width="9" style="2" customWidth="1"/>
    <col min="5" max="5" width="9.44140625" style="2" customWidth="1"/>
    <col min="6" max="6" width="107.44140625" style="2" bestFit="1" customWidth="1"/>
    <col min="7" max="7" width="15.44140625" style="91" bestFit="1" customWidth="1"/>
    <col min="8" max="9" width="19.21875" style="51" customWidth="1"/>
    <col min="10" max="10" width="19.21875" style="92" customWidth="1"/>
    <col min="11" max="12" width="19.21875" style="51" customWidth="1"/>
    <col min="13" max="13" width="19.21875" style="93" customWidth="1"/>
    <col min="14" max="19" width="19.21875" style="51" customWidth="1"/>
    <col min="20" max="20" width="21.21875" style="51" customWidth="1"/>
    <col min="21" max="21" width="21.44140625" style="51" customWidth="1"/>
    <col min="22" max="22" width="21" style="51" customWidth="1"/>
    <col min="23" max="23" width="19.21875" style="51" customWidth="1"/>
    <col min="24" max="24" width="3.44140625" style="51" customWidth="1"/>
    <col min="25" max="25" width="78.21875" style="51" hidden="1" customWidth="1"/>
    <col min="26" max="16384" width="9.21875" style="51"/>
  </cols>
  <sheetData>
    <row r="2" spans="2:25" x14ac:dyDescent="0.25">
      <c r="K2" s="242"/>
      <c r="L2" s="242"/>
    </row>
    <row r="3" spans="2:25" s="79" customFormat="1" ht="16.2" thickBot="1" x14ac:dyDescent="0.3">
      <c r="B3" s="61" t="s">
        <v>0</v>
      </c>
      <c r="C3" s="62"/>
      <c r="D3" s="62"/>
      <c r="E3" s="62"/>
      <c r="F3" s="61" t="s">
        <v>378</v>
      </c>
      <c r="G3" s="63"/>
      <c r="H3" s="64"/>
      <c r="I3" s="64"/>
      <c r="J3" s="65"/>
      <c r="K3" s="64"/>
      <c r="L3" s="64"/>
      <c r="M3" s="66"/>
      <c r="N3" s="64"/>
      <c r="O3" s="64"/>
      <c r="P3" s="64"/>
      <c r="Q3" s="64"/>
      <c r="R3" s="64"/>
      <c r="S3" s="64"/>
      <c r="T3" s="64"/>
      <c r="U3" s="64"/>
      <c r="V3" s="64"/>
      <c r="W3" s="64"/>
      <c r="Y3" s="64"/>
    </row>
    <row r="4" spans="2:25" s="79" customFormat="1" ht="15.75" customHeight="1" x14ac:dyDescent="0.3">
      <c r="B4" s="61" t="s">
        <v>2</v>
      </c>
      <c r="C4" s="62"/>
      <c r="D4" s="62"/>
      <c r="E4" s="62"/>
      <c r="F4" s="61" t="str">
        <f>'1. NCCF bilan combiné'!F4</f>
        <v>Nom de la banque</v>
      </c>
      <c r="G4" s="67"/>
      <c r="H4" s="280" t="s">
        <v>4</v>
      </c>
      <c r="I4" s="281"/>
      <c r="J4" s="281"/>
      <c r="K4" s="282"/>
      <c r="L4" s="281"/>
      <c r="M4" s="281"/>
      <c r="N4" s="281"/>
      <c r="O4" s="281"/>
      <c r="P4" s="281"/>
      <c r="Q4" s="281"/>
      <c r="R4" s="281"/>
      <c r="S4" s="281"/>
      <c r="T4" s="281"/>
      <c r="U4" s="281"/>
      <c r="V4" s="281"/>
      <c r="W4" s="68"/>
      <c r="Y4" s="68"/>
    </row>
    <row r="5" spans="2:25" s="79" customFormat="1" ht="16.2" thickBot="1" x14ac:dyDescent="0.3">
      <c r="B5" s="61" t="s">
        <v>5</v>
      </c>
      <c r="C5" s="62"/>
      <c r="D5" s="62"/>
      <c r="E5" s="62"/>
      <c r="F5" s="425">
        <f>'1. NCCF bilan combiné'!F5</f>
        <v>45046</v>
      </c>
      <c r="G5" s="69"/>
      <c r="H5" s="283">
        <f>'1. NCCF bilan combiné'!H5</f>
        <v>45053</v>
      </c>
      <c r="I5" s="283">
        <f>'1. NCCF bilan combiné'!I5</f>
        <v>45060</v>
      </c>
      <c r="J5" s="283">
        <f>'1. NCCF bilan combiné'!J5</f>
        <v>45067</v>
      </c>
      <c r="K5" s="284">
        <f>'1. NCCF bilan combiné'!K5</f>
        <v>45077</v>
      </c>
      <c r="L5" s="283">
        <f>'1. NCCF bilan combiné'!L5</f>
        <v>45107</v>
      </c>
      <c r="M5" s="283">
        <f>'1. NCCF bilan combiné'!M5</f>
        <v>45138</v>
      </c>
      <c r="N5" s="283">
        <f>'1. NCCF bilan combiné'!N5</f>
        <v>45169</v>
      </c>
      <c r="O5" s="283">
        <f>'1. NCCF bilan combiné'!O5</f>
        <v>45199</v>
      </c>
      <c r="P5" s="283">
        <f>'1. NCCF bilan combiné'!P5</f>
        <v>45230</v>
      </c>
      <c r="Q5" s="283">
        <f>'1. NCCF bilan combiné'!Q5</f>
        <v>45260</v>
      </c>
      <c r="R5" s="283">
        <f>'1. NCCF bilan combiné'!R5</f>
        <v>45291</v>
      </c>
      <c r="S5" s="283">
        <f>'1. NCCF bilan combiné'!S5</f>
        <v>45322</v>
      </c>
      <c r="T5" s="283">
        <f>'1. NCCF bilan combiné'!T5</f>
        <v>45351</v>
      </c>
      <c r="U5" s="283">
        <f>'1. NCCF bilan combiné'!U5</f>
        <v>45382</v>
      </c>
      <c r="V5" s="283">
        <f>'1. NCCF bilan combiné'!V5</f>
        <v>45412</v>
      </c>
      <c r="W5" s="70"/>
      <c r="Y5" s="70"/>
    </row>
    <row r="6" spans="2:25" s="80" customFormat="1" ht="16.2" thickBot="1" x14ac:dyDescent="0.3">
      <c r="B6" s="270" t="s">
        <v>6</v>
      </c>
      <c r="C6" s="474"/>
      <c r="D6" s="474"/>
      <c r="E6" s="474"/>
      <c r="F6" s="474"/>
      <c r="G6" s="75" t="s">
        <v>7</v>
      </c>
      <c r="H6" s="71" t="str">
        <f>(H5-$F$5)&amp;" (Semaine 1)"</f>
        <v>7 (Semaine 1)</v>
      </c>
      <c r="I6" s="72" t="str">
        <f>I5-$F$5&amp;" (Semaine 2)"</f>
        <v>14 (Semaine 2)</v>
      </c>
      <c r="J6" s="72" t="str">
        <f>J5-$F$5&amp;" (Semaine 3)"</f>
        <v>21 (Semaine 3)</v>
      </c>
      <c r="K6" s="73" t="str">
        <f>K5-$F$5&amp;" (Semaine 4)"</f>
        <v>31 (Semaine 4)</v>
      </c>
      <c r="L6" s="72" t="str">
        <f>L5-$F$5&amp;" (Mois 2)"</f>
        <v>61 (Mois 2)</v>
      </c>
      <c r="M6" s="72" t="str">
        <f>M5-$F$5&amp;" (Mois 3)"</f>
        <v>92 (Mois 3)</v>
      </c>
      <c r="N6" s="72" t="str">
        <f>N5-$F$5&amp;" (Mois 4)"</f>
        <v>123 (Mois 4)</v>
      </c>
      <c r="O6" s="72" t="str">
        <f>O5-$F$5&amp;" (Mois 5)"</f>
        <v>153 (Mois 5)</v>
      </c>
      <c r="P6" s="72" t="str">
        <f>P5-$F$5&amp;" (Mois 6)"</f>
        <v>184 (Mois 6)</v>
      </c>
      <c r="Q6" s="72" t="str">
        <f>Q5-$F$5&amp;" (Mois 7)"</f>
        <v>214 (Mois 7)</v>
      </c>
      <c r="R6" s="72" t="str">
        <f>R5-$F$5&amp;" (Mois 8)"</f>
        <v>245 (Mois 8)</v>
      </c>
      <c r="S6" s="72" t="str">
        <f>S5-$F$5&amp;" (Mois 9)"</f>
        <v>276 (Mois 9)</v>
      </c>
      <c r="T6" s="72" t="str">
        <f>T5-$F$5&amp;" (Mois 10)"</f>
        <v>305 (Mois 10)</v>
      </c>
      <c r="U6" s="72" t="str">
        <f>U5-$F$5&amp;" (Mois 11)"</f>
        <v>336 (Mois 11)</v>
      </c>
      <c r="V6" s="72" t="str">
        <f>V5-$F$5&amp;" (Mois 12)"</f>
        <v>366 (Mois 12)</v>
      </c>
      <c r="W6" s="74" t="s">
        <v>8</v>
      </c>
      <c r="Y6" s="74" t="s">
        <v>9</v>
      </c>
    </row>
    <row r="7" spans="2:25" s="79" customFormat="1" ht="16.2" thickBot="1" x14ac:dyDescent="0.3">
      <c r="B7" s="433" t="s">
        <v>10</v>
      </c>
      <c r="C7" s="475"/>
      <c r="D7" s="475"/>
      <c r="E7" s="475"/>
      <c r="F7" s="475"/>
      <c r="G7" s="476"/>
      <c r="H7" s="476"/>
      <c r="I7" s="476"/>
      <c r="J7" s="476"/>
      <c r="K7" s="476"/>
      <c r="L7" s="476"/>
      <c r="M7" s="477"/>
      <c r="N7" s="476"/>
      <c r="O7" s="476"/>
      <c r="P7" s="476"/>
      <c r="Q7" s="476"/>
      <c r="R7" s="476"/>
      <c r="S7" s="476"/>
      <c r="T7" s="476"/>
      <c r="U7" s="476"/>
      <c r="V7" s="476"/>
      <c r="W7" s="478"/>
      <c r="Y7" s="352"/>
    </row>
    <row r="8" spans="2:25" x14ac:dyDescent="0.25">
      <c r="B8" s="465"/>
      <c r="C8" s="272" t="s">
        <v>11</v>
      </c>
      <c r="D8" s="272"/>
      <c r="E8" s="273"/>
      <c r="F8" s="273"/>
      <c r="G8" s="41"/>
      <c r="H8" s="363"/>
      <c r="I8" s="364"/>
      <c r="J8" s="364"/>
      <c r="K8" s="365"/>
      <c r="L8" s="364"/>
      <c r="M8" s="31"/>
      <c r="N8" s="364"/>
      <c r="O8" s="364"/>
      <c r="P8" s="364"/>
      <c r="Q8" s="364"/>
      <c r="R8" s="364"/>
      <c r="S8" s="364"/>
      <c r="T8" s="364"/>
      <c r="U8" s="364"/>
      <c r="V8" s="364"/>
      <c r="W8" s="366"/>
      <c r="Y8" s="235"/>
    </row>
    <row r="9" spans="2:25" x14ac:dyDescent="0.25">
      <c r="B9" s="465"/>
      <c r="C9" s="272"/>
      <c r="D9" s="272"/>
      <c r="E9" s="273"/>
      <c r="F9" s="299" t="s">
        <v>12</v>
      </c>
      <c r="G9" s="218"/>
      <c r="H9" s="363"/>
      <c r="I9" s="364"/>
      <c r="J9" s="364"/>
      <c r="K9" s="365"/>
      <c r="L9" s="364"/>
      <c r="M9" s="31"/>
      <c r="N9" s="364"/>
      <c r="O9" s="364"/>
      <c r="P9" s="364"/>
      <c r="Q9" s="364"/>
      <c r="R9" s="364"/>
      <c r="S9" s="364"/>
      <c r="T9" s="364"/>
      <c r="U9" s="364"/>
      <c r="V9" s="364"/>
      <c r="W9" s="366"/>
      <c r="Y9" s="236"/>
    </row>
    <row r="10" spans="2:25" x14ac:dyDescent="0.25">
      <c r="B10" s="465"/>
      <c r="C10" s="272"/>
      <c r="D10" s="272" t="s">
        <v>13</v>
      </c>
      <c r="E10" s="273"/>
      <c r="F10" s="273"/>
      <c r="G10" s="41">
        <f>SUBTOTAL(9,G11:G12)</f>
        <v>0</v>
      </c>
      <c r="H10" s="363">
        <f t="shared" ref="H10:W10" si="0">SUBTOTAL(9,H11)</f>
        <v>0</v>
      </c>
      <c r="I10" s="364">
        <f t="shared" si="0"/>
        <v>0</v>
      </c>
      <c r="J10" s="364">
        <f t="shared" si="0"/>
        <v>0</v>
      </c>
      <c r="K10" s="365">
        <f t="shared" si="0"/>
        <v>0</v>
      </c>
      <c r="L10" s="364">
        <f t="shared" si="0"/>
        <v>0</v>
      </c>
      <c r="M10" s="31">
        <f t="shared" si="0"/>
        <v>0</v>
      </c>
      <c r="N10" s="31">
        <f t="shared" si="0"/>
        <v>0</v>
      </c>
      <c r="O10" s="31">
        <f t="shared" si="0"/>
        <v>0</v>
      </c>
      <c r="P10" s="31">
        <f t="shared" si="0"/>
        <v>0</v>
      </c>
      <c r="Q10" s="31">
        <f t="shared" si="0"/>
        <v>0</v>
      </c>
      <c r="R10" s="31">
        <f t="shared" si="0"/>
        <v>0</v>
      </c>
      <c r="S10" s="31">
        <f t="shared" si="0"/>
        <v>0</v>
      </c>
      <c r="T10" s="31">
        <f t="shared" si="0"/>
        <v>0</v>
      </c>
      <c r="U10" s="31">
        <f t="shared" si="0"/>
        <v>0</v>
      </c>
      <c r="V10" s="364">
        <f t="shared" si="0"/>
        <v>0</v>
      </c>
      <c r="W10" s="366">
        <f t="shared" si="0"/>
        <v>0</v>
      </c>
      <c r="Y10" s="235"/>
    </row>
    <row r="11" spans="2:25" outlineLevel="1" x14ac:dyDescent="0.25">
      <c r="B11" s="465"/>
      <c r="C11" s="273"/>
      <c r="D11" s="275"/>
      <c r="E11" s="276"/>
      <c r="F11" s="456" t="s">
        <v>14</v>
      </c>
      <c r="G11" s="219"/>
      <c r="H11" s="222"/>
      <c r="I11" s="223"/>
      <c r="J11" s="223"/>
      <c r="K11" s="224"/>
      <c r="L11" s="225"/>
      <c r="M11" s="223"/>
      <c r="N11" s="223"/>
      <c r="O11" s="223"/>
      <c r="P11" s="223"/>
      <c r="Q11" s="223"/>
      <c r="R11" s="223"/>
      <c r="S11" s="223"/>
      <c r="T11" s="223"/>
      <c r="U11" s="223"/>
      <c r="V11" s="226"/>
      <c r="W11" s="218"/>
      <c r="Y11" s="236"/>
    </row>
    <row r="12" spans="2:25" outlineLevel="1" x14ac:dyDescent="0.25">
      <c r="B12" s="465"/>
      <c r="C12" s="275"/>
      <c r="D12" s="275"/>
      <c r="E12" s="275"/>
      <c r="F12" s="456" t="s">
        <v>15</v>
      </c>
      <c r="G12" s="218"/>
      <c r="H12" s="34"/>
      <c r="I12" s="33"/>
      <c r="J12" s="33"/>
      <c r="K12" s="35"/>
      <c r="L12" s="33"/>
      <c r="M12" s="33"/>
      <c r="N12" s="33"/>
      <c r="O12" s="33"/>
      <c r="P12" s="33"/>
      <c r="Q12" s="33"/>
      <c r="R12" s="33"/>
      <c r="S12" s="33"/>
      <c r="T12" s="33"/>
      <c r="U12" s="33"/>
      <c r="V12" s="33"/>
      <c r="W12" s="40"/>
      <c r="Y12" s="236"/>
    </row>
    <row r="13" spans="2:25" x14ac:dyDescent="0.25">
      <c r="B13" s="465"/>
      <c r="C13" s="275"/>
      <c r="D13" s="276" t="s">
        <v>16</v>
      </c>
      <c r="E13" s="275"/>
      <c r="F13" s="273"/>
      <c r="G13" s="52">
        <f>SUBTOTAL(9,G14:G15)</f>
        <v>0</v>
      </c>
      <c r="H13" s="34">
        <f t="shared" ref="H13:W13" si="1">SUBTOTAL(9,H14:H15)</f>
        <v>0</v>
      </c>
      <c r="I13" s="33">
        <f t="shared" si="1"/>
        <v>0</v>
      </c>
      <c r="J13" s="33">
        <f t="shared" si="1"/>
        <v>0</v>
      </c>
      <c r="K13" s="35">
        <f t="shared" si="1"/>
        <v>0</v>
      </c>
      <c r="L13" s="33">
        <f t="shared" si="1"/>
        <v>0</v>
      </c>
      <c r="M13" s="33">
        <f t="shared" si="1"/>
        <v>0</v>
      </c>
      <c r="N13" s="33">
        <f t="shared" si="1"/>
        <v>0</v>
      </c>
      <c r="O13" s="33">
        <f t="shared" si="1"/>
        <v>0</v>
      </c>
      <c r="P13" s="33">
        <f t="shared" si="1"/>
        <v>0</v>
      </c>
      <c r="Q13" s="33">
        <f t="shared" si="1"/>
        <v>0</v>
      </c>
      <c r="R13" s="33">
        <f t="shared" si="1"/>
        <v>0</v>
      </c>
      <c r="S13" s="33">
        <f t="shared" si="1"/>
        <v>0</v>
      </c>
      <c r="T13" s="33">
        <f t="shared" si="1"/>
        <v>0</v>
      </c>
      <c r="U13" s="33">
        <f t="shared" si="1"/>
        <v>0</v>
      </c>
      <c r="V13" s="33">
        <f t="shared" si="1"/>
        <v>0</v>
      </c>
      <c r="W13" s="40">
        <f t="shared" si="1"/>
        <v>0</v>
      </c>
      <c r="Y13" s="237"/>
    </row>
    <row r="14" spans="2:25" outlineLevel="1" x14ac:dyDescent="0.25">
      <c r="B14" s="465"/>
      <c r="C14" s="275"/>
      <c r="D14" s="275"/>
      <c r="E14" s="275"/>
      <c r="F14" s="299" t="s">
        <v>17</v>
      </c>
      <c r="G14" s="218"/>
      <c r="H14" s="34"/>
      <c r="I14" s="33"/>
      <c r="J14" s="33"/>
      <c r="K14" s="35"/>
      <c r="L14" s="33"/>
      <c r="M14" s="33"/>
      <c r="N14" s="33"/>
      <c r="O14" s="33"/>
      <c r="P14" s="33"/>
      <c r="Q14" s="33"/>
      <c r="R14" s="33"/>
      <c r="S14" s="33"/>
      <c r="T14" s="33"/>
      <c r="U14" s="33"/>
      <c r="V14" s="33"/>
      <c r="W14" s="40"/>
      <c r="Y14" s="236"/>
    </row>
    <row r="15" spans="2:25" outlineLevel="1" x14ac:dyDescent="0.25">
      <c r="B15" s="465"/>
      <c r="C15" s="275"/>
      <c r="D15" s="275"/>
      <c r="E15" s="275"/>
      <c r="F15" s="457" t="s">
        <v>18</v>
      </c>
      <c r="G15" s="218"/>
      <c r="H15" s="222"/>
      <c r="I15" s="223"/>
      <c r="J15" s="223"/>
      <c r="K15" s="224"/>
      <c r="L15" s="225"/>
      <c r="M15" s="223"/>
      <c r="N15" s="223"/>
      <c r="O15" s="223"/>
      <c r="P15" s="223"/>
      <c r="Q15" s="223"/>
      <c r="R15" s="223"/>
      <c r="S15" s="223"/>
      <c r="T15" s="223"/>
      <c r="U15" s="223"/>
      <c r="V15" s="226"/>
      <c r="W15" s="218"/>
      <c r="Y15" s="236"/>
    </row>
    <row r="16" spans="2:25" x14ac:dyDescent="0.25">
      <c r="B16" s="465"/>
      <c r="C16" s="272" t="s">
        <v>19</v>
      </c>
      <c r="D16" s="272"/>
      <c r="E16" s="273"/>
      <c r="F16" s="273"/>
      <c r="G16" s="367"/>
      <c r="H16" s="368"/>
      <c r="I16" s="369"/>
      <c r="J16" s="369"/>
      <c r="K16" s="370"/>
      <c r="L16" s="364"/>
      <c r="M16" s="364"/>
      <c r="N16" s="364"/>
      <c r="O16" s="364"/>
      <c r="P16" s="364"/>
      <c r="Q16" s="364"/>
      <c r="R16" s="364"/>
      <c r="S16" s="364"/>
      <c r="T16" s="364"/>
      <c r="U16" s="364"/>
      <c r="V16" s="364"/>
      <c r="W16" s="366"/>
      <c r="Y16" s="235"/>
    </row>
    <row r="17" spans="2:25" x14ac:dyDescent="0.25">
      <c r="B17" s="465"/>
      <c r="C17" s="272"/>
      <c r="D17" s="276" t="s">
        <v>20</v>
      </c>
      <c r="E17" s="273"/>
      <c r="F17" s="273"/>
      <c r="G17" s="367"/>
      <c r="H17" s="368"/>
      <c r="I17" s="369"/>
      <c r="J17" s="369"/>
      <c r="K17" s="370"/>
      <c r="L17" s="364"/>
      <c r="M17" s="364"/>
      <c r="N17" s="364"/>
      <c r="O17" s="364"/>
      <c r="P17" s="364"/>
      <c r="Q17" s="364"/>
      <c r="R17" s="364"/>
      <c r="S17" s="364"/>
      <c r="T17" s="364"/>
      <c r="U17" s="364"/>
      <c r="V17" s="364"/>
      <c r="W17" s="366"/>
      <c r="Y17" s="235"/>
    </row>
    <row r="18" spans="2:25" x14ac:dyDescent="0.25">
      <c r="B18" s="465"/>
      <c r="C18" s="272"/>
      <c r="D18" s="272"/>
      <c r="E18" s="273" t="s">
        <v>21</v>
      </c>
      <c r="F18" s="273"/>
      <c r="G18" s="367">
        <f t="shared" ref="G18:W18" si="2">SUBTOTAL(9,G19:G22)</f>
        <v>0</v>
      </c>
      <c r="H18" s="368">
        <f t="shared" si="2"/>
        <v>0</v>
      </c>
      <c r="I18" s="369">
        <f t="shared" si="2"/>
        <v>0</v>
      </c>
      <c r="J18" s="369">
        <f t="shared" si="2"/>
        <v>0</v>
      </c>
      <c r="K18" s="370">
        <f t="shared" si="2"/>
        <v>0</v>
      </c>
      <c r="L18" s="364">
        <f t="shared" si="2"/>
        <v>0</v>
      </c>
      <c r="M18" s="364">
        <f t="shared" si="2"/>
        <v>0</v>
      </c>
      <c r="N18" s="364">
        <f t="shared" si="2"/>
        <v>0</v>
      </c>
      <c r="O18" s="364">
        <f t="shared" si="2"/>
        <v>0</v>
      </c>
      <c r="P18" s="364">
        <f t="shared" si="2"/>
        <v>0</v>
      </c>
      <c r="Q18" s="364">
        <f t="shared" si="2"/>
        <v>0</v>
      </c>
      <c r="R18" s="364">
        <f t="shared" si="2"/>
        <v>0</v>
      </c>
      <c r="S18" s="364">
        <f t="shared" si="2"/>
        <v>0</v>
      </c>
      <c r="T18" s="364">
        <f t="shared" si="2"/>
        <v>0</v>
      </c>
      <c r="U18" s="364">
        <f t="shared" si="2"/>
        <v>0</v>
      </c>
      <c r="V18" s="364">
        <f t="shared" si="2"/>
        <v>0</v>
      </c>
      <c r="W18" s="366">
        <f t="shared" si="2"/>
        <v>0</v>
      </c>
      <c r="Y18" s="235"/>
    </row>
    <row r="19" spans="2:25" outlineLevel="1" x14ac:dyDescent="0.25">
      <c r="B19" s="465"/>
      <c r="C19" s="272"/>
      <c r="D19" s="272"/>
      <c r="E19" s="273"/>
      <c r="F19" s="299" t="s">
        <v>22</v>
      </c>
      <c r="G19" s="218"/>
      <c r="H19" s="222"/>
      <c r="I19" s="223"/>
      <c r="J19" s="223"/>
      <c r="K19" s="224"/>
      <c r="L19" s="225"/>
      <c r="M19" s="223"/>
      <c r="N19" s="223"/>
      <c r="O19" s="223"/>
      <c r="P19" s="226"/>
      <c r="Q19" s="223"/>
      <c r="R19" s="223"/>
      <c r="S19" s="223"/>
      <c r="T19" s="223"/>
      <c r="U19" s="225"/>
      <c r="V19" s="226"/>
      <c r="W19" s="218"/>
      <c r="Y19" s="236"/>
    </row>
    <row r="20" spans="2:25" outlineLevel="1" x14ac:dyDescent="0.25">
      <c r="B20" s="465"/>
      <c r="C20" s="272"/>
      <c r="D20" s="272"/>
      <c r="E20" s="273"/>
      <c r="F20" s="299" t="s">
        <v>23</v>
      </c>
      <c r="G20" s="218"/>
      <c r="H20" s="222"/>
      <c r="I20" s="223"/>
      <c r="J20" s="223"/>
      <c r="K20" s="224"/>
      <c r="L20" s="225"/>
      <c r="M20" s="223"/>
      <c r="N20" s="223"/>
      <c r="O20" s="223"/>
      <c r="P20" s="226"/>
      <c r="Q20" s="223"/>
      <c r="R20" s="223"/>
      <c r="S20" s="223"/>
      <c r="T20" s="223"/>
      <c r="U20" s="225"/>
      <c r="V20" s="226"/>
      <c r="W20" s="218"/>
      <c r="Y20" s="236"/>
    </row>
    <row r="21" spans="2:25" outlineLevel="1" x14ac:dyDescent="0.25">
      <c r="B21" s="465"/>
      <c r="C21" s="272"/>
      <c r="D21" s="272"/>
      <c r="E21" s="273"/>
      <c r="F21" s="299" t="s">
        <v>24</v>
      </c>
      <c r="G21" s="218"/>
      <c r="H21" s="222"/>
      <c r="I21" s="223"/>
      <c r="J21" s="223"/>
      <c r="K21" s="224"/>
      <c r="L21" s="225"/>
      <c r="M21" s="223"/>
      <c r="N21" s="223"/>
      <c r="O21" s="223"/>
      <c r="P21" s="226"/>
      <c r="Q21" s="223"/>
      <c r="R21" s="223"/>
      <c r="S21" s="223"/>
      <c r="T21" s="223"/>
      <c r="U21" s="225"/>
      <c r="V21" s="226"/>
      <c r="W21" s="218"/>
      <c r="Y21" s="236"/>
    </row>
    <row r="22" spans="2:25" outlineLevel="1" x14ac:dyDescent="0.25">
      <c r="B22" s="465"/>
      <c r="C22" s="272"/>
      <c r="D22" s="272"/>
      <c r="E22" s="273"/>
      <c r="F22" s="299" t="s">
        <v>25</v>
      </c>
      <c r="G22" s="218"/>
      <c r="H22" s="222"/>
      <c r="I22" s="223"/>
      <c r="J22" s="223"/>
      <c r="K22" s="224"/>
      <c r="L22" s="225"/>
      <c r="M22" s="223"/>
      <c r="N22" s="223"/>
      <c r="O22" s="223"/>
      <c r="P22" s="226"/>
      <c r="Q22" s="223"/>
      <c r="R22" s="223"/>
      <c r="S22" s="223"/>
      <c r="T22" s="223"/>
      <c r="U22" s="225"/>
      <c r="V22" s="226"/>
      <c r="W22" s="218"/>
      <c r="Y22" s="236"/>
    </row>
    <row r="23" spans="2:25" x14ac:dyDescent="0.25">
      <c r="B23" s="465"/>
      <c r="C23" s="272"/>
      <c r="D23" s="272"/>
      <c r="E23" s="273" t="s">
        <v>26</v>
      </c>
      <c r="F23" s="273"/>
      <c r="G23" s="367">
        <f t="shared" ref="G23:W23" si="3">SUBTOTAL(9,G24:G27)</f>
        <v>0</v>
      </c>
      <c r="H23" s="368">
        <f t="shared" si="3"/>
        <v>0</v>
      </c>
      <c r="I23" s="369">
        <f t="shared" si="3"/>
        <v>0</v>
      </c>
      <c r="J23" s="369">
        <f t="shared" si="3"/>
        <v>0</v>
      </c>
      <c r="K23" s="370">
        <f t="shared" si="3"/>
        <v>0</v>
      </c>
      <c r="L23" s="364">
        <f t="shared" si="3"/>
        <v>0</v>
      </c>
      <c r="M23" s="364">
        <f t="shared" si="3"/>
        <v>0</v>
      </c>
      <c r="N23" s="364">
        <f t="shared" si="3"/>
        <v>0</v>
      </c>
      <c r="O23" s="364">
        <f t="shared" si="3"/>
        <v>0</v>
      </c>
      <c r="P23" s="364">
        <f t="shared" si="3"/>
        <v>0</v>
      </c>
      <c r="Q23" s="364">
        <f t="shared" si="3"/>
        <v>0</v>
      </c>
      <c r="R23" s="364">
        <f t="shared" si="3"/>
        <v>0</v>
      </c>
      <c r="S23" s="364">
        <f t="shared" si="3"/>
        <v>0</v>
      </c>
      <c r="T23" s="364">
        <f t="shared" si="3"/>
        <v>0</v>
      </c>
      <c r="U23" s="364">
        <f t="shared" si="3"/>
        <v>0</v>
      </c>
      <c r="V23" s="364">
        <f t="shared" si="3"/>
        <v>0</v>
      </c>
      <c r="W23" s="366">
        <f t="shared" si="3"/>
        <v>0</v>
      </c>
      <c r="Y23" s="238"/>
    </row>
    <row r="24" spans="2:25" outlineLevel="1" x14ac:dyDescent="0.25">
      <c r="B24" s="465"/>
      <c r="C24" s="272"/>
      <c r="D24" s="272"/>
      <c r="E24" s="273"/>
      <c r="F24" s="299" t="s">
        <v>27</v>
      </c>
      <c r="G24" s="218"/>
      <c r="H24" s="222"/>
      <c r="I24" s="223"/>
      <c r="J24" s="223"/>
      <c r="K24" s="224"/>
      <c r="L24" s="225"/>
      <c r="M24" s="223"/>
      <c r="N24" s="223"/>
      <c r="O24" s="223"/>
      <c r="P24" s="223"/>
      <c r="Q24" s="223"/>
      <c r="R24" s="223"/>
      <c r="S24" s="223"/>
      <c r="T24" s="223"/>
      <c r="U24" s="225"/>
      <c r="V24" s="226"/>
      <c r="W24" s="218"/>
      <c r="Y24" s="236"/>
    </row>
    <row r="25" spans="2:25" outlineLevel="1" x14ac:dyDescent="0.25">
      <c r="B25" s="465"/>
      <c r="C25" s="272"/>
      <c r="D25" s="272"/>
      <c r="E25" s="273"/>
      <c r="F25" s="299" t="s">
        <v>28</v>
      </c>
      <c r="G25" s="218"/>
      <c r="H25" s="222"/>
      <c r="I25" s="223"/>
      <c r="J25" s="223"/>
      <c r="K25" s="224"/>
      <c r="L25" s="225"/>
      <c r="M25" s="223"/>
      <c r="N25" s="223"/>
      <c r="O25" s="223"/>
      <c r="P25" s="223"/>
      <c r="Q25" s="223"/>
      <c r="R25" s="223"/>
      <c r="S25" s="223"/>
      <c r="T25" s="223"/>
      <c r="U25" s="225"/>
      <c r="V25" s="226"/>
      <c r="W25" s="218"/>
      <c r="Y25" s="236"/>
    </row>
    <row r="26" spans="2:25" outlineLevel="1" x14ac:dyDescent="0.25">
      <c r="B26" s="465"/>
      <c r="C26" s="272"/>
      <c r="D26" s="272"/>
      <c r="E26" s="273"/>
      <c r="F26" s="299" t="s">
        <v>29</v>
      </c>
      <c r="G26" s="218"/>
      <c r="H26" s="222"/>
      <c r="I26" s="223"/>
      <c r="J26" s="223"/>
      <c r="K26" s="224"/>
      <c r="L26" s="225"/>
      <c r="M26" s="223"/>
      <c r="N26" s="223"/>
      <c r="O26" s="223"/>
      <c r="P26" s="223"/>
      <c r="Q26" s="223"/>
      <c r="R26" s="223"/>
      <c r="S26" s="223"/>
      <c r="T26" s="223"/>
      <c r="U26" s="225"/>
      <c r="V26" s="226"/>
      <c r="W26" s="218"/>
      <c r="Y26" s="236"/>
    </row>
    <row r="27" spans="2:25" outlineLevel="1" x14ac:dyDescent="0.25">
      <c r="B27" s="465"/>
      <c r="C27" s="272"/>
      <c r="D27" s="272"/>
      <c r="E27" s="273"/>
      <c r="F27" s="299" t="s">
        <v>30</v>
      </c>
      <c r="G27" s="218"/>
      <c r="H27" s="222"/>
      <c r="I27" s="223"/>
      <c r="J27" s="223"/>
      <c r="K27" s="224"/>
      <c r="L27" s="225"/>
      <c r="M27" s="223"/>
      <c r="N27" s="223"/>
      <c r="O27" s="223"/>
      <c r="P27" s="223"/>
      <c r="Q27" s="223"/>
      <c r="R27" s="223"/>
      <c r="S27" s="223"/>
      <c r="T27" s="223"/>
      <c r="U27" s="225"/>
      <c r="V27" s="226"/>
      <c r="W27" s="218"/>
      <c r="Y27" s="236"/>
    </row>
    <row r="28" spans="2:25" x14ac:dyDescent="0.25">
      <c r="B28" s="465"/>
      <c r="C28" s="272"/>
      <c r="D28" s="272"/>
      <c r="E28" s="273" t="s">
        <v>31</v>
      </c>
      <c r="F28" s="273"/>
      <c r="G28" s="367">
        <f t="shared" ref="G28:W28" si="4">SUBTOTAL(9,G29:G32)</f>
        <v>0</v>
      </c>
      <c r="H28" s="368">
        <f t="shared" si="4"/>
        <v>0</v>
      </c>
      <c r="I28" s="369">
        <f t="shared" si="4"/>
        <v>0</v>
      </c>
      <c r="J28" s="369">
        <f t="shared" si="4"/>
        <v>0</v>
      </c>
      <c r="K28" s="370">
        <f t="shared" si="4"/>
        <v>0</v>
      </c>
      <c r="L28" s="364">
        <f t="shared" si="4"/>
        <v>0</v>
      </c>
      <c r="M28" s="364">
        <f t="shared" si="4"/>
        <v>0</v>
      </c>
      <c r="N28" s="364">
        <f t="shared" si="4"/>
        <v>0</v>
      </c>
      <c r="O28" s="364">
        <f t="shared" si="4"/>
        <v>0</v>
      </c>
      <c r="P28" s="364">
        <f t="shared" si="4"/>
        <v>0</v>
      </c>
      <c r="Q28" s="364">
        <f t="shared" si="4"/>
        <v>0</v>
      </c>
      <c r="R28" s="364">
        <f t="shared" si="4"/>
        <v>0</v>
      </c>
      <c r="S28" s="364">
        <f t="shared" si="4"/>
        <v>0</v>
      </c>
      <c r="T28" s="364">
        <f t="shared" si="4"/>
        <v>0</v>
      </c>
      <c r="U28" s="364">
        <f t="shared" si="4"/>
        <v>0</v>
      </c>
      <c r="V28" s="364">
        <f t="shared" si="4"/>
        <v>0</v>
      </c>
      <c r="W28" s="366">
        <f t="shared" si="4"/>
        <v>0</v>
      </c>
      <c r="Y28" s="238"/>
    </row>
    <row r="29" spans="2:25" outlineLevel="1" x14ac:dyDescent="0.25">
      <c r="B29" s="465"/>
      <c r="C29" s="272"/>
      <c r="D29" s="272"/>
      <c r="E29" s="273"/>
      <c r="F29" s="299" t="s">
        <v>32</v>
      </c>
      <c r="G29" s="218"/>
      <c r="H29" s="222"/>
      <c r="I29" s="223"/>
      <c r="J29" s="223"/>
      <c r="K29" s="224"/>
      <c r="L29" s="225"/>
      <c r="M29" s="223"/>
      <c r="N29" s="223"/>
      <c r="O29" s="223"/>
      <c r="P29" s="226"/>
      <c r="Q29" s="223"/>
      <c r="R29" s="223"/>
      <c r="S29" s="223"/>
      <c r="T29" s="223"/>
      <c r="U29" s="225"/>
      <c r="V29" s="226"/>
      <c r="W29" s="218"/>
      <c r="Y29" s="236"/>
    </row>
    <row r="30" spans="2:25" outlineLevel="1" x14ac:dyDescent="0.25">
      <c r="B30" s="465"/>
      <c r="C30" s="272"/>
      <c r="D30" s="272"/>
      <c r="E30" s="273"/>
      <c r="F30" s="299" t="s">
        <v>33</v>
      </c>
      <c r="G30" s="218"/>
      <c r="H30" s="222"/>
      <c r="I30" s="223"/>
      <c r="J30" s="223"/>
      <c r="K30" s="224"/>
      <c r="L30" s="225"/>
      <c r="M30" s="223"/>
      <c r="N30" s="223"/>
      <c r="O30" s="223"/>
      <c r="P30" s="226"/>
      <c r="Q30" s="223"/>
      <c r="R30" s="223"/>
      <c r="S30" s="223"/>
      <c r="T30" s="223"/>
      <c r="U30" s="225"/>
      <c r="V30" s="226"/>
      <c r="W30" s="218"/>
      <c r="Y30" s="236"/>
    </row>
    <row r="31" spans="2:25" outlineLevel="1" x14ac:dyDescent="0.25">
      <c r="B31" s="465"/>
      <c r="C31" s="272"/>
      <c r="D31" s="272"/>
      <c r="E31" s="273"/>
      <c r="F31" s="299" t="s">
        <v>34</v>
      </c>
      <c r="G31" s="218"/>
      <c r="H31" s="222"/>
      <c r="I31" s="223"/>
      <c r="J31" s="223"/>
      <c r="K31" s="224"/>
      <c r="L31" s="225"/>
      <c r="M31" s="223"/>
      <c r="N31" s="223"/>
      <c r="O31" s="223"/>
      <c r="P31" s="226"/>
      <c r="Q31" s="223"/>
      <c r="R31" s="223"/>
      <c r="S31" s="223"/>
      <c r="T31" s="223"/>
      <c r="U31" s="225"/>
      <c r="V31" s="226"/>
      <c r="W31" s="218"/>
      <c r="Y31" s="236"/>
    </row>
    <row r="32" spans="2:25" outlineLevel="1" x14ac:dyDescent="0.25">
      <c r="B32" s="465"/>
      <c r="C32" s="272"/>
      <c r="D32" s="272"/>
      <c r="E32" s="273"/>
      <c r="F32" s="299" t="s">
        <v>35</v>
      </c>
      <c r="G32" s="218"/>
      <c r="H32" s="222"/>
      <c r="I32" s="223"/>
      <c r="J32" s="223"/>
      <c r="K32" s="224"/>
      <c r="L32" s="225"/>
      <c r="M32" s="223"/>
      <c r="N32" s="223"/>
      <c r="O32" s="223"/>
      <c r="P32" s="226"/>
      <c r="Q32" s="223"/>
      <c r="R32" s="223"/>
      <c r="S32" s="223"/>
      <c r="T32" s="223"/>
      <c r="U32" s="225"/>
      <c r="V32" s="226"/>
      <c r="W32" s="218"/>
      <c r="Y32" s="236"/>
    </row>
    <row r="33" spans="2:25" x14ac:dyDescent="0.25">
      <c r="B33" s="465"/>
      <c r="C33" s="272"/>
      <c r="D33" s="272" t="s">
        <v>36</v>
      </c>
      <c r="E33" s="273"/>
      <c r="F33" s="273"/>
      <c r="G33" s="367"/>
      <c r="H33" s="368"/>
      <c r="I33" s="369"/>
      <c r="J33" s="369"/>
      <c r="K33" s="370"/>
      <c r="L33" s="364"/>
      <c r="M33" s="364"/>
      <c r="N33" s="364"/>
      <c r="O33" s="364"/>
      <c r="P33" s="364"/>
      <c r="Q33" s="364"/>
      <c r="R33" s="364"/>
      <c r="S33" s="364"/>
      <c r="T33" s="364"/>
      <c r="U33" s="364"/>
      <c r="V33" s="364"/>
      <c r="W33" s="366"/>
      <c r="Y33" s="353"/>
    </row>
    <row r="34" spans="2:25" x14ac:dyDescent="0.25">
      <c r="B34" s="465"/>
      <c r="C34" s="272"/>
      <c r="D34" s="272"/>
      <c r="E34" s="275" t="s">
        <v>37</v>
      </c>
      <c r="F34" s="273"/>
      <c r="G34" s="367">
        <f t="shared" ref="G34:W34" si="5">SUBTOTAL(9,G35:G37)</f>
        <v>0</v>
      </c>
      <c r="H34" s="368">
        <f t="shared" si="5"/>
        <v>0</v>
      </c>
      <c r="I34" s="369">
        <f t="shared" si="5"/>
        <v>0</v>
      </c>
      <c r="J34" s="369">
        <f t="shared" si="5"/>
        <v>0</v>
      </c>
      <c r="K34" s="370">
        <f t="shared" si="5"/>
        <v>0</v>
      </c>
      <c r="L34" s="364">
        <f t="shared" si="5"/>
        <v>0</v>
      </c>
      <c r="M34" s="364">
        <f t="shared" si="5"/>
        <v>0</v>
      </c>
      <c r="N34" s="364">
        <f t="shared" si="5"/>
        <v>0</v>
      </c>
      <c r="O34" s="364">
        <f t="shared" si="5"/>
        <v>0</v>
      </c>
      <c r="P34" s="364">
        <f t="shared" si="5"/>
        <v>0</v>
      </c>
      <c r="Q34" s="364">
        <f t="shared" si="5"/>
        <v>0</v>
      </c>
      <c r="R34" s="364">
        <f t="shared" si="5"/>
        <v>0</v>
      </c>
      <c r="S34" s="364">
        <f t="shared" si="5"/>
        <v>0</v>
      </c>
      <c r="T34" s="364">
        <f t="shared" si="5"/>
        <v>0</v>
      </c>
      <c r="U34" s="364">
        <f t="shared" si="5"/>
        <v>0</v>
      </c>
      <c r="V34" s="364">
        <f t="shared" si="5"/>
        <v>0</v>
      </c>
      <c r="W34" s="366">
        <f t="shared" si="5"/>
        <v>0</v>
      </c>
      <c r="Y34" s="354"/>
    </row>
    <row r="35" spans="2:25" outlineLevel="1" x14ac:dyDescent="0.25">
      <c r="B35" s="465"/>
      <c r="C35" s="272"/>
      <c r="D35" s="272"/>
      <c r="E35" s="275"/>
      <c r="F35" s="299" t="s">
        <v>38</v>
      </c>
      <c r="G35" s="218"/>
      <c r="H35" s="222"/>
      <c r="I35" s="223"/>
      <c r="J35" s="223"/>
      <c r="K35" s="224"/>
      <c r="L35" s="225"/>
      <c r="M35" s="223"/>
      <c r="N35" s="223"/>
      <c r="O35" s="223"/>
      <c r="P35" s="226"/>
      <c r="Q35" s="223"/>
      <c r="R35" s="223"/>
      <c r="S35" s="223"/>
      <c r="T35" s="223"/>
      <c r="U35" s="225"/>
      <c r="V35" s="226"/>
      <c r="W35" s="218"/>
      <c r="Y35" s="236"/>
    </row>
    <row r="36" spans="2:25" outlineLevel="1" x14ac:dyDescent="0.25">
      <c r="B36" s="465"/>
      <c r="C36" s="272"/>
      <c r="D36" s="272"/>
      <c r="E36" s="273"/>
      <c r="F36" s="299" t="s">
        <v>39</v>
      </c>
      <c r="G36" s="218"/>
      <c r="H36" s="222"/>
      <c r="I36" s="223"/>
      <c r="J36" s="223"/>
      <c r="K36" s="224"/>
      <c r="L36" s="225"/>
      <c r="M36" s="223"/>
      <c r="N36" s="223"/>
      <c r="O36" s="223"/>
      <c r="P36" s="226"/>
      <c r="Q36" s="223"/>
      <c r="R36" s="223"/>
      <c r="S36" s="223"/>
      <c r="T36" s="223"/>
      <c r="U36" s="225"/>
      <c r="V36" s="226"/>
      <c r="W36" s="218"/>
      <c r="Y36" s="236"/>
    </row>
    <row r="37" spans="2:25" outlineLevel="1" x14ac:dyDescent="0.25">
      <c r="B37" s="465"/>
      <c r="C37" s="272"/>
      <c r="D37" s="272"/>
      <c r="E37" s="273"/>
      <c r="F37" s="299" t="s">
        <v>40</v>
      </c>
      <c r="G37" s="218"/>
      <c r="H37" s="222"/>
      <c r="I37" s="223"/>
      <c r="J37" s="223"/>
      <c r="K37" s="224"/>
      <c r="L37" s="225"/>
      <c r="M37" s="223"/>
      <c r="N37" s="223"/>
      <c r="O37" s="223"/>
      <c r="P37" s="226"/>
      <c r="Q37" s="223"/>
      <c r="R37" s="223"/>
      <c r="S37" s="223"/>
      <c r="T37" s="223"/>
      <c r="U37" s="225"/>
      <c r="V37" s="226"/>
      <c r="W37" s="218"/>
      <c r="Y37" s="236"/>
    </row>
    <row r="38" spans="2:25" x14ac:dyDescent="0.25">
      <c r="B38" s="465"/>
      <c r="C38" s="272"/>
      <c r="D38" s="272"/>
      <c r="E38" s="273" t="s">
        <v>41</v>
      </c>
      <c r="F38" s="273"/>
      <c r="G38" s="367">
        <f t="shared" ref="G38:W38" si="6">SUBTOTAL(9,G39:G41)</f>
        <v>0</v>
      </c>
      <c r="H38" s="368">
        <f t="shared" si="6"/>
        <v>0</v>
      </c>
      <c r="I38" s="369">
        <f t="shared" si="6"/>
        <v>0</v>
      </c>
      <c r="J38" s="369">
        <f t="shared" si="6"/>
        <v>0</v>
      </c>
      <c r="K38" s="370">
        <f t="shared" si="6"/>
        <v>0</v>
      </c>
      <c r="L38" s="364">
        <f t="shared" si="6"/>
        <v>0</v>
      </c>
      <c r="M38" s="364">
        <f t="shared" si="6"/>
        <v>0</v>
      </c>
      <c r="N38" s="364">
        <f t="shared" si="6"/>
        <v>0</v>
      </c>
      <c r="O38" s="364">
        <f t="shared" si="6"/>
        <v>0</v>
      </c>
      <c r="P38" s="364">
        <f t="shared" si="6"/>
        <v>0</v>
      </c>
      <c r="Q38" s="364">
        <f t="shared" si="6"/>
        <v>0</v>
      </c>
      <c r="R38" s="364">
        <f t="shared" si="6"/>
        <v>0</v>
      </c>
      <c r="S38" s="364">
        <f t="shared" si="6"/>
        <v>0</v>
      </c>
      <c r="T38" s="364">
        <f t="shared" si="6"/>
        <v>0</v>
      </c>
      <c r="U38" s="364">
        <f t="shared" si="6"/>
        <v>0</v>
      </c>
      <c r="V38" s="364">
        <f t="shared" si="6"/>
        <v>0</v>
      </c>
      <c r="W38" s="366">
        <f t="shared" si="6"/>
        <v>0</v>
      </c>
      <c r="Y38" s="238"/>
    </row>
    <row r="39" spans="2:25" outlineLevel="1" x14ac:dyDescent="0.25">
      <c r="B39" s="465"/>
      <c r="C39" s="272"/>
      <c r="D39" s="272"/>
      <c r="E39" s="273"/>
      <c r="F39" s="299" t="s">
        <v>42</v>
      </c>
      <c r="G39" s="218"/>
      <c r="H39" s="222"/>
      <c r="I39" s="223"/>
      <c r="J39" s="223"/>
      <c r="K39" s="224"/>
      <c r="L39" s="225"/>
      <c r="M39" s="223"/>
      <c r="N39" s="223"/>
      <c r="O39" s="223"/>
      <c r="P39" s="226"/>
      <c r="Q39" s="223"/>
      <c r="R39" s="223"/>
      <c r="S39" s="223"/>
      <c r="T39" s="223"/>
      <c r="U39" s="225"/>
      <c r="V39" s="226"/>
      <c r="W39" s="218"/>
      <c r="Y39" s="236"/>
    </row>
    <row r="40" spans="2:25" outlineLevel="1" x14ac:dyDescent="0.25">
      <c r="B40" s="465"/>
      <c r="C40" s="272"/>
      <c r="D40" s="272"/>
      <c r="E40" s="273"/>
      <c r="F40" s="299" t="s">
        <v>43</v>
      </c>
      <c r="G40" s="218"/>
      <c r="H40" s="222"/>
      <c r="I40" s="223"/>
      <c r="J40" s="223"/>
      <c r="K40" s="224"/>
      <c r="L40" s="225"/>
      <c r="M40" s="223"/>
      <c r="N40" s="223"/>
      <c r="O40" s="223"/>
      <c r="P40" s="226"/>
      <c r="Q40" s="223"/>
      <c r="R40" s="223"/>
      <c r="S40" s="223"/>
      <c r="T40" s="223"/>
      <c r="U40" s="225"/>
      <c r="V40" s="226"/>
      <c r="W40" s="218"/>
      <c r="Y40" s="236"/>
    </row>
    <row r="41" spans="2:25" outlineLevel="1" x14ac:dyDescent="0.25">
      <c r="B41" s="465"/>
      <c r="C41" s="272"/>
      <c r="D41" s="272"/>
      <c r="E41" s="273"/>
      <c r="F41" s="299" t="s">
        <v>44</v>
      </c>
      <c r="G41" s="218"/>
      <c r="H41" s="222"/>
      <c r="I41" s="223"/>
      <c r="J41" s="223"/>
      <c r="K41" s="224"/>
      <c r="L41" s="225"/>
      <c r="M41" s="223"/>
      <c r="N41" s="223"/>
      <c r="O41" s="223"/>
      <c r="P41" s="226"/>
      <c r="Q41" s="223"/>
      <c r="R41" s="223"/>
      <c r="S41" s="223"/>
      <c r="T41" s="223"/>
      <c r="U41" s="225"/>
      <c r="V41" s="226"/>
      <c r="W41" s="218"/>
      <c r="Y41" s="236"/>
    </row>
    <row r="42" spans="2:25" x14ac:dyDescent="0.25">
      <c r="B42" s="465"/>
      <c r="C42" s="272"/>
      <c r="D42" s="272"/>
      <c r="E42" s="273" t="s">
        <v>45</v>
      </c>
      <c r="F42" s="273"/>
      <c r="G42" s="367">
        <f t="shared" ref="G42:W42" si="7">SUBTOTAL(9,G43:G45)</f>
        <v>0</v>
      </c>
      <c r="H42" s="368">
        <f t="shared" si="7"/>
        <v>0</v>
      </c>
      <c r="I42" s="369">
        <f t="shared" si="7"/>
        <v>0</v>
      </c>
      <c r="J42" s="369">
        <f t="shared" si="7"/>
        <v>0</v>
      </c>
      <c r="K42" s="370">
        <f t="shared" si="7"/>
        <v>0</v>
      </c>
      <c r="L42" s="364">
        <f t="shared" si="7"/>
        <v>0</v>
      </c>
      <c r="M42" s="364">
        <f t="shared" si="7"/>
        <v>0</v>
      </c>
      <c r="N42" s="364">
        <f t="shared" si="7"/>
        <v>0</v>
      </c>
      <c r="O42" s="364">
        <f t="shared" si="7"/>
        <v>0</v>
      </c>
      <c r="P42" s="364">
        <f t="shared" si="7"/>
        <v>0</v>
      </c>
      <c r="Q42" s="364">
        <f t="shared" si="7"/>
        <v>0</v>
      </c>
      <c r="R42" s="364">
        <f t="shared" si="7"/>
        <v>0</v>
      </c>
      <c r="S42" s="364">
        <f t="shared" si="7"/>
        <v>0</v>
      </c>
      <c r="T42" s="364">
        <f t="shared" si="7"/>
        <v>0</v>
      </c>
      <c r="U42" s="364">
        <f t="shared" si="7"/>
        <v>0</v>
      </c>
      <c r="V42" s="364">
        <f t="shared" si="7"/>
        <v>0</v>
      </c>
      <c r="W42" s="366">
        <f t="shared" si="7"/>
        <v>0</v>
      </c>
      <c r="Y42" s="238"/>
    </row>
    <row r="43" spans="2:25" outlineLevel="1" x14ac:dyDescent="0.25">
      <c r="B43" s="465"/>
      <c r="C43" s="272"/>
      <c r="D43" s="272"/>
      <c r="E43" s="273"/>
      <c r="F43" s="299" t="s">
        <v>46</v>
      </c>
      <c r="G43" s="218"/>
      <c r="H43" s="222"/>
      <c r="I43" s="223"/>
      <c r="J43" s="223"/>
      <c r="K43" s="224"/>
      <c r="L43" s="225"/>
      <c r="M43" s="223"/>
      <c r="N43" s="223"/>
      <c r="O43" s="223"/>
      <c r="P43" s="226"/>
      <c r="Q43" s="223"/>
      <c r="R43" s="223"/>
      <c r="S43" s="223"/>
      <c r="T43" s="223"/>
      <c r="U43" s="225"/>
      <c r="V43" s="226"/>
      <c r="W43" s="218"/>
      <c r="Y43" s="236"/>
    </row>
    <row r="44" spans="2:25" outlineLevel="1" x14ac:dyDescent="0.25">
      <c r="B44" s="465"/>
      <c r="C44" s="272"/>
      <c r="D44" s="272"/>
      <c r="E44" s="273"/>
      <c r="F44" s="299" t="s">
        <v>47</v>
      </c>
      <c r="G44" s="218"/>
      <c r="H44" s="222"/>
      <c r="I44" s="223"/>
      <c r="J44" s="223"/>
      <c r="K44" s="224"/>
      <c r="L44" s="225"/>
      <c r="M44" s="223"/>
      <c r="N44" s="223"/>
      <c r="O44" s="223"/>
      <c r="P44" s="226"/>
      <c r="Q44" s="223"/>
      <c r="R44" s="223"/>
      <c r="S44" s="223"/>
      <c r="T44" s="223"/>
      <c r="U44" s="225"/>
      <c r="V44" s="226"/>
      <c r="W44" s="218"/>
      <c r="Y44" s="236"/>
    </row>
    <row r="45" spans="2:25" outlineLevel="1" x14ac:dyDescent="0.25">
      <c r="B45" s="465"/>
      <c r="C45" s="272"/>
      <c r="D45" s="272"/>
      <c r="E45" s="273"/>
      <c r="F45" s="299" t="s">
        <v>48</v>
      </c>
      <c r="G45" s="218"/>
      <c r="H45" s="222"/>
      <c r="I45" s="223"/>
      <c r="J45" s="223"/>
      <c r="K45" s="224"/>
      <c r="L45" s="225"/>
      <c r="M45" s="223"/>
      <c r="N45" s="223"/>
      <c r="O45" s="223"/>
      <c r="P45" s="226"/>
      <c r="Q45" s="223"/>
      <c r="R45" s="223"/>
      <c r="S45" s="223"/>
      <c r="T45" s="223"/>
      <c r="U45" s="225"/>
      <c r="V45" s="226"/>
      <c r="W45" s="218"/>
      <c r="Y45" s="236"/>
    </row>
    <row r="46" spans="2:25" x14ac:dyDescent="0.25">
      <c r="B46" s="465"/>
      <c r="C46" s="272"/>
      <c r="D46" s="272" t="s">
        <v>49</v>
      </c>
      <c r="E46" s="273"/>
      <c r="F46" s="273"/>
      <c r="G46" s="367"/>
      <c r="H46" s="368"/>
      <c r="I46" s="369"/>
      <c r="J46" s="369"/>
      <c r="K46" s="370"/>
      <c r="L46" s="364"/>
      <c r="M46" s="364"/>
      <c r="N46" s="364"/>
      <c r="O46" s="364"/>
      <c r="P46" s="364"/>
      <c r="Q46" s="364"/>
      <c r="R46" s="364"/>
      <c r="S46" s="364"/>
      <c r="T46" s="364"/>
      <c r="U46" s="364"/>
      <c r="V46" s="364"/>
      <c r="W46" s="366"/>
      <c r="Y46" s="353"/>
    </row>
    <row r="47" spans="2:25" ht="12.75" customHeight="1" x14ac:dyDescent="0.25">
      <c r="B47" s="465"/>
      <c r="C47" s="272"/>
      <c r="D47" s="272"/>
      <c r="E47" s="273" t="s">
        <v>50</v>
      </c>
      <c r="F47" s="273"/>
      <c r="G47" s="367">
        <f t="shared" ref="G47:W47" si="8">SUBTOTAL(9,G48:G49)</f>
        <v>0</v>
      </c>
      <c r="H47" s="368">
        <f t="shared" si="8"/>
        <v>0</v>
      </c>
      <c r="I47" s="369">
        <f t="shared" si="8"/>
        <v>0</v>
      </c>
      <c r="J47" s="369">
        <f t="shared" si="8"/>
        <v>0</v>
      </c>
      <c r="K47" s="370">
        <f t="shared" si="8"/>
        <v>0</v>
      </c>
      <c r="L47" s="364">
        <f t="shared" si="8"/>
        <v>0</v>
      </c>
      <c r="M47" s="364">
        <f t="shared" si="8"/>
        <v>0</v>
      </c>
      <c r="N47" s="364">
        <f t="shared" si="8"/>
        <v>0</v>
      </c>
      <c r="O47" s="364">
        <f t="shared" si="8"/>
        <v>0</v>
      </c>
      <c r="P47" s="364">
        <f t="shared" si="8"/>
        <v>0</v>
      </c>
      <c r="Q47" s="364">
        <f t="shared" si="8"/>
        <v>0</v>
      </c>
      <c r="R47" s="364">
        <f t="shared" si="8"/>
        <v>0</v>
      </c>
      <c r="S47" s="364">
        <f t="shared" si="8"/>
        <v>0</v>
      </c>
      <c r="T47" s="364">
        <f t="shared" si="8"/>
        <v>0</v>
      </c>
      <c r="U47" s="364">
        <f t="shared" si="8"/>
        <v>0</v>
      </c>
      <c r="V47" s="364">
        <f t="shared" si="8"/>
        <v>0</v>
      </c>
      <c r="W47" s="366">
        <f t="shared" si="8"/>
        <v>0</v>
      </c>
      <c r="Y47" s="354"/>
    </row>
    <row r="48" spans="2:25" outlineLevel="1" x14ac:dyDescent="0.25">
      <c r="B48" s="465"/>
      <c r="C48" s="272"/>
      <c r="D48" s="272"/>
      <c r="E48" s="273"/>
      <c r="F48" s="299" t="s">
        <v>51</v>
      </c>
      <c r="G48" s="218"/>
      <c r="H48" s="222"/>
      <c r="I48" s="223"/>
      <c r="J48" s="223"/>
      <c r="K48" s="224"/>
      <c r="L48" s="225"/>
      <c r="M48" s="223"/>
      <c r="N48" s="223"/>
      <c r="O48" s="223"/>
      <c r="P48" s="226"/>
      <c r="Q48" s="223"/>
      <c r="R48" s="223"/>
      <c r="S48" s="223"/>
      <c r="T48" s="223"/>
      <c r="U48" s="225"/>
      <c r="V48" s="226"/>
      <c r="W48" s="218"/>
      <c r="Y48" s="236"/>
    </row>
    <row r="49" spans="2:25" outlineLevel="1" x14ac:dyDescent="0.25">
      <c r="B49" s="465"/>
      <c r="C49" s="272"/>
      <c r="D49" s="272"/>
      <c r="E49" s="273"/>
      <c r="F49" s="299" t="s">
        <v>52</v>
      </c>
      <c r="G49" s="218"/>
      <c r="H49" s="222"/>
      <c r="I49" s="223"/>
      <c r="J49" s="223"/>
      <c r="K49" s="224"/>
      <c r="L49" s="225"/>
      <c r="M49" s="223"/>
      <c r="N49" s="223"/>
      <c r="O49" s="223"/>
      <c r="P49" s="226"/>
      <c r="Q49" s="223"/>
      <c r="R49" s="223"/>
      <c r="S49" s="223"/>
      <c r="T49" s="223"/>
      <c r="U49" s="225"/>
      <c r="V49" s="226"/>
      <c r="W49" s="218"/>
      <c r="Y49" s="236"/>
    </row>
    <row r="50" spans="2:25" x14ac:dyDescent="0.25">
      <c r="B50" s="465"/>
      <c r="C50" s="272"/>
      <c r="D50" s="272"/>
      <c r="E50" s="273" t="s">
        <v>53</v>
      </c>
      <c r="F50" s="273"/>
      <c r="G50" s="367">
        <f t="shared" ref="G50:W50" si="9">SUBTOTAL(9,G51:G53)</f>
        <v>0</v>
      </c>
      <c r="H50" s="368">
        <f t="shared" si="9"/>
        <v>0</v>
      </c>
      <c r="I50" s="369">
        <f t="shared" si="9"/>
        <v>0</v>
      </c>
      <c r="J50" s="369">
        <f t="shared" si="9"/>
        <v>0</v>
      </c>
      <c r="K50" s="370">
        <f t="shared" si="9"/>
        <v>0</v>
      </c>
      <c r="L50" s="364">
        <f t="shared" si="9"/>
        <v>0</v>
      </c>
      <c r="M50" s="364">
        <f t="shared" si="9"/>
        <v>0</v>
      </c>
      <c r="N50" s="364">
        <f t="shared" si="9"/>
        <v>0</v>
      </c>
      <c r="O50" s="364">
        <f t="shared" si="9"/>
        <v>0</v>
      </c>
      <c r="P50" s="364">
        <f t="shared" si="9"/>
        <v>0</v>
      </c>
      <c r="Q50" s="364">
        <f t="shared" si="9"/>
        <v>0</v>
      </c>
      <c r="R50" s="364">
        <f t="shared" si="9"/>
        <v>0</v>
      </c>
      <c r="S50" s="364">
        <f t="shared" si="9"/>
        <v>0</v>
      </c>
      <c r="T50" s="364">
        <f t="shared" si="9"/>
        <v>0</v>
      </c>
      <c r="U50" s="364">
        <f t="shared" si="9"/>
        <v>0</v>
      </c>
      <c r="V50" s="364">
        <f t="shared" si="9"/>
        <v>0</v>
      </c>
      <c r="W50" s="366">
        <f t="shared" si="9"/>
        <v>0</v>
      </c>
      <c r="Y50" s="238"/>
    </row>
    <row r="51" spans="2:25" outlineLevel="1" x14ac:dyDescent="0.25">
      <c r="B51" s="465"/>
      <c r="C51" s="272"/>
      <c r="D51" s="272"/>
      <c r="E51" s="273"/>
      <c r="F51" s="299" t="s">
        <v>54</v>
      </c>
      <c r="G51" s="218"/>
      <c r="H51" s="222"/>
      <c r="I51" s="223"/>
      <c r="J51" s="223"/>
      <c r="K51" s="224"/>
      <c r="L51" s="225"/>
      <c r="M51" s="223"/>
      <c r="N51" s="223"/>
      <c r="O51" s="223"/>
      <c r="P51" s="226"/>
      <c r="Q51" s="223"/>
      <c r="R51" s="223"/>
      <c r="S51" s="223"/>
      <c r="T51" s="223"/>
      <c r="U51" s="225"/>
      <c r="V51" s="226"/>
      <c r="W51" s="218"/>
      <c r="Y51" s="236"/>
    </row>
    <row r="52" spans="2:25" outlineLevel="1" x14ac:dyDescent="0.25">
      <c r="B52" s="465"/>
      <c r="C52" s="272"/>
      <c r="D52" s="272"/>
      <c r="E52" s="273"/>
      <c r="F52" s="299" t="s">
        <v>55</v>
      </c>
      <c r="G52" s="218"/>
      <c r="H52" s="222"/>
      <c r="I52" s="223"/>
      <c r="J52" s="223"/>
      <c r="K52" s="224"/>
      <c r="L52" s="225"/>
      <c r="M52" s="223"/>
      <c r="N52" s="223"/>
      <c r="O52" s="223"/>
      <c r="P52" s="226"/>
      <c r="Q52" s="223"/>
      <c r="R52" s="223"/>
      <c r="S52" s="223"/>
      <c r="T52" s="223"/>
      <c r="U52" s="225"/>
      <c r="V52" s="226"/>
      <c r="W52" s="218"/>
      <c r="Y52" s="236"/>
    </row>
    <row r="53" spans="2:25" outlineLevel="1" x14ac:dyDescent="0.25">
      <c r="B53" s="465"/>
      <c r="C53" s="272"/>
      <c r="D53" s="272"/>
      <c r="E53" s="273"/>
      <c r="F53" s="299" t="s">
        <v>56</v>
      </c>
      <c r="G53" s="218"/>
      <c r="H53" s="222"/>
      <c r="I53" s="223"/>
      <c r="J53" s="223"/>
      <c r="K53" s="224"/>
      <c r="L53" s="225"/>
      <c r="M53" s="223"/>
      <c r="N53" s="223"/>
      <c r="O53" s="223"/>
      <c r="P53" s="226"/>
      <c r="Q53" s="223"/>
      <c r="R53" s="223"/>
      <c r="S53" s="223"/>
      <c r="T53" s="223"/>
      <c r="U53" s="225"/>
      <c r="V53" s="226"/>
      <c r="W53" s="218"/>
      <c r="Y53" s="236"/>
    </row>
    <row r="54" spans="2:25" x14ac:dyDescent="0.25">
      <c r="B54" s="465"/>
      <c r="C54" s="272"/>
      <c r="D54" s="272"/>
      <c r="E54" s="273" t="s">
        <v>57</v>
      </c>
      <c r="F54" s="273"/>
      <c r="G54" s="367">
        <f t="shared" ref="G54:W54" si="10">SUBTOTAL(9,G55:G56)</f>
        <v>0</v>
      </c>
      <c r="H54" s="368">
        <f t="shared" si="10"/>
        <v>0</v>
      </c>
      <c r="I54" s="369">
        <f t="shared" si="10"/>
        <v>0</v>
      </c>
      <c r="J54" s="369">
        <f t="shared" si="10"/>
        <v>0</v>
      </c>
      <c r="K54" s="370">
        <f t="shared" si="10"/>
        <v>0</v>
      </c>
      <c r="L54" s="364">
        <f t="shared" si="10"/>
        <v>0</v>
      </c>
      <c r="M54" s="364">
        <f t="shared" si="10"/>
        <v>0</v>
      </c>
      <c r="N54" s="364">
        <f t="shared" si="10"/>
        <v>0</v>
      </c>
      <c r="O54" s="364">
        <f t="shared" si="10"/>
        <v>0</v>
      </c>
      <c r="P54" s="364">
        <f t="shared" si="10"/>
        <v>0</v>
      </c>
      <c r="Q54" s="364">
        <f t="shared" si="10"/>
        <v>0</v>
      </c>
      <c r="R54" s="364">
        <f t="shared" si="10"/>
        <v>0</v>
      </c>
      <c r="S54" s="364">
        <f t="shared" si="10"/>
        <v>0</v>
      </c>
      <c r="T54" s="364">
        <f t="shared" si="10"/>
        <v>0</v>
      </c>
      <c r="U54" s="364">
        <f t="shared" si="10"/>
        <v>0</v>
      </c>
      <c r="V54" s="364">
        <f t="shared" si="10"/>
        <v>0</v>
      </c>
      <c r="W54" s="366">
        <f t="shared" si="10"/>
        <v>0</v>
      </c>
      <c r="Y54" s="238"/>
    </row>
    <row r="55" spans="2:25" outlineLevel="1" x14ac:dyDescent="0.25">
      <c r="B55" s="465"/>
      <c r="C55" s="272"/>
      <c r="D55" s="272"/>
      <c r="E55" s="273"/>
      <c r="F55" s="299" t="s">
        <v>58</v>
      </c>
      <c r="G55" s="218"/>
      <c r="H55" s="222"/>
      <c r="I55" s="223"/>
      <c r="J55" s="223"/>
      <c r="K55" s="224"/>
      <c r="L55" s="225"/>
      <c r="M55" s="223"/>
      <c r="N55" s="223"/>
      <c r="O55" s="223"/>
      <c r="P55" s="226"/>
      <c r="Q55" s="223"/>
      <c r="R55" s="223"/>
      <c r="S55" s="223"/>
      <c r="T55" s="223"/>
      <c r="U55" s="225"/>
      <c r="V55" s="226"/>
      <c r="W55" s="218"/>
      <c r="Y55" s="236"/>
    </row>
    <row r="56" spans="2:25" outlineLevel="1" x14ac:dyDescent="0.25">
      <c r="B56" s="465"/>
      <c r="C56" s="272"/>
      <c r="D56" s="272"/>
      <c r="E56" s="273"/>
      <c r="F56" s="299" t="s">
        <v>59</v>
      </c>
      <c r="G56" s="218"/>
      <c r="H56" s="222"/>
      <c r="I56" s="223"/>
      <c r="J56" s="223"/>
      <c r="K56" s="224"/>
      <c r="L56" s="225"/>
      <c r="M56" s="223"/>
      <c r="N56" s="223"/>
      <c r="O56" s="223"/>
      <c r="P56" s="226"/>
      <c r="Q56" s="223"/>
      <c r="R56" s="223"/>
      <c r="S56" s="223"/>
      <c r="T56" s="223"/>
      <c r="U56" s="225"/>
      <c r="V56" s="226"/>
      <c r="W56" s="218"/>
      <c r="Y56" s="236"/>
    </row>
    <row r="57" spans="2:25" x14ac:dyDescent="0.25">
      <c r="B57" s="465"/>
      <c r="C57" s="272"/>
      <c r="D57" s="272"/>
      <c r="E57" s="273" t="s">
        <v>60</v>
      </c>
      <c r="F57" s="273"/>
      <c r="G57" s="367">
        <f t="shared" ref="G57:W57" si="11">SUBTOTAL(9,G58:G60)</f>
        <v>0</v>
      </c>
      <c r="H57" s="368">
        <f t="shared" si="11"/>
        <v>0</v>
      </c>
      <c r="I57" s="369">
        <f t="shared" si="11"/>
        <v>0</v>
      </c>
      <c r="J57" s="369">
        <f t="shared" si="11"/>
        <v>0</v>
      </c>
      <c r="K57" s="370">
        <f t="shared" si="11"/>
        <v>0</v>
      </c>
      <c r="L57" s="364">
        <f t="shared" si="11"/>
        <v>0</v>
      </c>
      <c r="M57" s="364">
        <f t="shared" si="11"/>
        <v>0</v>
      </c>
      <c r="N57" s="364">
        <f t="shared" si="11"/>
        <v>0</v>
      </c>
      <c r="O57" s="364">
        <f t="shared" si="11"/>
        <v>0</v>
      </c>
      <c r="P57" s="364">
        <f t="shared" si="11"/>
        <v>0</v>
      </c>
      <c r="Q57" s="364">
        <f t="shared" si="11"/>
        <v>0</v>
      </c>
      <c r="R57" s="364">
        <f t="shared" si="11"/>
        <v>0</v>
      </c>
      <c r="S57" s="364">
        <f t="shared" si="11"/>
        <v>0</v>
      </c>
      <c r="T57" s="364">
        <f t="shared" si="11"/>
        <v>0</v>
      </c>
      <c r="U57" s="364">
        <f t="shared" si="11"/>
        <v>0</v>
      </c>
      <c r="V57" s="364">
        <f t="shared" si="11"/>
        <v>0</v>
      </c>
      <c r="W57" s="366">
        <f t="shared" si="11"/>
        <v>0</v>
      </c>
      <c r="Y57" s="238"/>
    </row>
    <row r="58" spans="2:25" outlineLevel="1" x14ac:dyDescent="0.25">
      <c r="B58" s="465"/>
      <c r="C58" s="272"/>
      <c r="D58" s="272"/>
      <c r="E58" s="273"/>
      <c r="F58" s="299" t="s">
        <v>61</v>
      </c>
      <c r="G58" s="218"/>
      <c r="H58" s="222"/>
      <c r="I58" s="223"/>
      <c r="J58" s="223"/>
      <c r="K58" s="224"/>
      <c r="L58" s="225"/>
      <c r="M58" s="223"/>
      <c r="N58" s="223"/>
      <c r="O58" s="223"/>
      <c r="P58" s="226"/>
      <c r="Q58" s="223"/>
      <c r="R58" s="223"/>
      <c r="S58" s="223"/>
      <c r="T58" s="223"/>
      <c r="U58" s="225"/>
      <c r="V58" s="226"/>
      <c r="W58" s="218"/>
      <c r="Y58" s="236"/>
    </row>
    <row r="59" spans="2:25" outlineLevel="1" x14ac:dyDescent="0.25">
      <c r="B59" s="465"/>
      <c r="C59" s="272"/>
      <c r="D59" s="272"/>
      <c r="E59" s="273"/>
      <c r="F59" s="299" t="s">
        <v>62</v>
      </c>
      <c r="G59" s="218"/>
      <c r="H59" s="222"/>
      <c r="I59" s="223"/>
      <c r="J59" s="223"/>
      <c r="K59" s="224"/>
      <c r="L59" s="225"/>
      <c r="M59" s="223"/>
      <c r="N59" s="223"/>
      <c r="O59" s="223"/>
      <c r="P59" s="226"/>
      <c r="Q59" s="223"/>
      <c r="R59" s="223"/>
      <c r="S59" s="223"/>
      <c r="T59" s="223"/>
      <c r="U59" s="225"/>
      <c r="V59" s="226"/>
      <c r="W59" s="218"/>
      <c r="Y59" s="236"/>
    </row>
    <row r="60" spans="2:25" outlineLevel="1" x14ac:dyDescent="0.25">
      <c r="B60" s="465"/>
      <c r="C60" s="272"/>
      <c r="D60" s="272"/>
      <c r="E60" s="273"/>
      <c r="F60" s="299" t="s">
        <v>63</v>
      </c>
      <c r="G60" s="218"/>
      <c r="H60" s="222"/>
      <c r="I60" s="223"/>
      <c r="J60" s="223"/>
      <c r="K60" s="224"/>
      <c r="L60" s="225"/>
      <c r="M60" s="223"/>
      <c r="N60" s="223"/>
      <c r="O60" s="223"/>
      <c r="P60" s="226"/>
      <c r="Q60" s="223"/>
      <c r="R60" s="223"/>
      <c r="S60" s="223"/>
      <c r="T60" s="223"/>
      <c r="U60" s="225"/>
      <c r="V60" s="226"/>
      <c r="W60" s="218"/>
      <c r="Y60" s="236"/>
    </row>
    <row r="61" spans="2:25" x14ac:dyDescent="0.25">
      <c r="B61" s="465"/>
      <c r="C61" s="272"/>
      <c r="D61" s="272"/>
      <c r="E61" s="273" t="s">
        <v>64</v>
      </c>
      <c r="F61" s="273"/>
      <c r="G61" s="367">
        <f t="shared" ref="G61:W61" si="12">SUBTOTAL(9,G62:G63)</f>
        <v>0</v>
      </c>
      <c r="H61" s="368">
        <f t="shared" si="12"/>
        <v>0</v>
      </c>
      <c r="I61" s="369">
        <f t="shared" si="12"/>
        <v>0</v>
      </c>
      <c r="J61" s="369">
        <f t="shared" si="12"/>
        <v>0</v>
      </c>
      <c r="K61" s="370">
        <f t="shared" si="12"/>
        <v>0</v>
      </c>
      <c r="L61" s="364">
        <f t="shared" si="12"/>
        <v>0</v>
      </c>
      <c r="M61" s="364">
        <f t="shared" si="12"/>
        <v>0</v>
      </c>
      <c r="N61" s="364">
        <f t="shared" si="12"/>
        <v>0</v>
      </c>
      <c r="O61" s="364">
        <f t="shared" si="12"/>
        <v>0</v>
      </c>
      <c r="P61" s="364">
        <f t="shared" si="12"/>
        <v>0</v>
      </c>
      <c r="Q61" s="364">
        <f t="shared" si="12"/>
        <v>0</v>
      </c>
      <c r="R61" s="364">
        <f t="shared" si="12"/>
        <v>0</v>
      </c>
      <c r="S61" s="364">
        <f t="shared" si="12"/>
        <v>0</v>
      </c>
      <c r="T61" s="364">
        <f t="shared" si="12"/>
        <v>0</v>
      </c>
      <c r="U61" s="364">
        <f t="shared" si="12"/>
        <v>0</v>
      </c>
      <c r="V61" s="364">
        <f t="shared" si="12"/>
        <v>0</v>
      </c>
      <c r="W61" s="366">
        <f t="shared" si="12"/>
        <v>0</v>
      </c>
      <c r="Y61" s="238"/>
    </row>
    <row r="62" spans="2:25" outlineLevel="1" x14ac:dyDescent="0.25">
      <c r="B62" s="465"/>
      <c r="C62" s="272"/>
      <c r="D62" s="272"/>
      <c r="E62" s="273"/>
      <c r="F62" s="299" t="s">
        <v>65</v>
      </c>
      <c r="G62" s="218"/>
      <c r="H62" s="222"/>
      <c r="I62" s="223"/>
      <c r="J62" s="223"/>
      <c r="K62" s="224"/>
      <c r="L62" s="225"/>
      <c r="M62" s="223"/>
      <c r="N62" s="223"/>
      <c r="O62" s="223"/>
      <c r="P62" s="223"/>
      <c r="Q62" s="223"/>
      <c r="R62" s="223"/>
      <c r="S62" s="223"/>
      <c r="T62" s="223"/>
      <c r="U62" s="225"/>
      <c r="V62" s="226"/>
      <c r="W62" s="218"/>
      <c r="Y62" s="236"/>
    </row>
    <row r="63" spans="2:25" outlineLevel="1" x14ac:dyDescent="0.25">
      <c r="B63" s="465"/>
      <c r="C63" s="272"/>
      <c r="D63" s="272"/>
      <c r="E63" s="273"/>
      <c r="F63" s="299" t="s">
        <v>66</v>
      </c>
      <c r="G63" s="218"/>
      <c r="H63" s="222"/>
      <c r="I63" s="223"/>
      <c r="J63" s="223"/>
      <c r="K63" s="224"/>
      <c r="L63" s="225"/>
      <c r="M63" s="223"/>
      <c r="N63" s="223"/>
      <c r="O63" s="223"/>
      <c r="P63" s="223"/>
      <c r="Q63" s="223"/>
      <c r="R63" s="223"/>
      <c r="S63" s="223"/>
      <c r="T63" s="223"/>
      <c r="U63" s="225"/>
      <c r="V63" s="226"/>
      <c r="W63" s="218"/>
      <c r="Y63" s="236"/>
    </row>
    <row r="64" spans="2:25" x14ac:dyDescent="0.25">
      <c r="B64" s="465"/>
      <c r="C64" s="272"/>
      <c r="D64" s="272"/>
      <c r="E64" s="273" t="s">
        <v>67</v>
      </c>
      <c r="F64" s="273"/>
      <c r="G64" s="367">
        <f t="shared" ref="G64:W64" si="13">SUBTOTAL(9,G65:G67)</f>
        <v>0</v>
      </c>
      <c r="H64" s="368">
        <f t="shared" si="13"/>
        <v>0</v>
      </c>
      <c r="I64" s="369">
        <f t="shared" si="13"/>
        <v>0</v>
      </c>
      <c r="J64" s="369">
        <f t="shared" si="13"/>
        <v>0</v>
      </c>
      <c r="K64" s="370">
        <f t="shared" si="13"/>
        <v>0</v>
      </c>
      <c r="L64" s="364">
        <f t="shared" si="13"/>
        <v>0</v>
      </c>
      <c r="M64" s="364">
        <f t="shared" si="13"/>
        <v>0</v>
      </c>
      <c r="N64" s="364">
        <f t="shared" si="13"/>
        <v>0</v>
      </c>
      <c r="O64" s="364">
        <f t="shared" si="13"/>
        <v>0</v>
      </c>
      <c r="P64" s="364">
        <f t="shared" si="13"/>
        <v>0</v>
      </c>
      <c r="Q64" s="364">
        <f t="shared" si="13"/>
        <v>0</v>
      </c>
      <c r="R64" s="364">
        <f t="shared" si="13"/>
        <v>0</v>
      </c>
      <c r="S64" s="364">
        <f t="shared" si="13"/>
        <v>0</v>
      </c>
      <c r="T64" s="364">
        <f t="shared" si="13"/>
        <v>0</v>
      </c>
      <c r="U64" s="364">
        <f t="shared" si="13"/>
        <v>0</v>
      </c>
      <c r="V64" s="364">
        <f t="shared" si="13"/>
        <v>0</v>
      </c>
      <c r="W64" s="366">
        <f t="shared" si="13"/>
        <v>0</v>
      </c>
      <c r="Y64" s="238"/>
    </row>
    <row r="65" spans="2:25" outlineLevel="1" x14ac:dyDescent="0.25">
      <c r="B65" s="465"/>
      <c r="C65" s="272"/>
      <c r="D65" s="272"/>
      <c r="E65" s="273"/>
      <c r="F65" s="299" t="s">
        <v>68</v>
      </c>
      <c r="G65" s="218"/>
      <c r="H65" s="222"/>
      <c r="I65" s="223"/>
      <c r="J65" s="223"/>
      <c r="K65" s="224"/>
      <c r="L65" s="225"/>
      <c r="M65" s="223"/>
      <c r="N65" s="223"/>
      <c r="O65" s="223"/>
      <c r="P65" s="226"/>
      <c r="Q65" s="223"/>
      <c r="R65" s="223"/>
      <c r="S65" s="223"/>
      <c r="T65" s="223"/>
      <c r="U65" s="225"/>
      <c r="V65" s="226"/>
      <c r="W65" s="218"/>
      <c r="Y65" s="236"/>
    </row>
    <row r="66" spans="2:25" outlineLevel="1" x14ac:dyDescent="0.25">
      <c r="B66" s="465"/>
      <c r="C66" s="272"/>
      <c r="D66" s="272"/>
      <c r="E66" s="273"/>
      <c r="F66" s="299" t="s">
        <v>69</v>
      </c>
      <c r="G66" s="218"/>
      <c r="H66" s="222"/>
      <c r="I66" s="223"/>
      <c r="J66" s="223"/>
      <c r="K66" s="224"/>
      <c r="L66" s="225"/>
      <c r="M66" s="223"/>
      <c r="N66" s="223"/>
      <c r="O66" s="223"/>
      <c r="P66" s="226"/>
      <c r="Q66" s="223"/>
      <c r="R66" s="223"/>
      <c r="S66" s="223"/>
      <c r="T66" s="223"/>
      <c r="U66" s="225"/>
      <c r="V66" s="226"/>
      <c r="W66" s="218"/>
      <c r="Y66" s="236"/>
    </row>
    <row r="67" spans="2:25" outlineLevel="1" x14ac:dyDescent="0.25">
      <c r="B67" s="465"/>
      <c r="C67" s="272"/>
      <c r="D67" s="272"/>
      <c r="E67" s="273"/>
      <c r="F67" s="299" t="s">
        <v>70</v>
      </c>
      <c r="G67" s="218"/>
      <c r="H67" s="222"/>
      <c r="I67" s="223"/>
      <c r="J67" s="223"/>
      <c r="K67" s="224"/>
      <c r="L67" s="225"/>
      <c r="M67" s="223"/>
      <c r="N67" s="223"/>
      <c r="O67" s="223"/>
      <c r="P67" s="226"/>
      <c r="Q67" s="223"/>
      <c r="R67" s="223"/>
      <c r="S67" s="223"/>
      <c r="T67" s="223"/>
      <c r="U67" s="225"/>
      <c r="V67" s="226"/>
      <c r="W67" s="218"/>
      <c r="Y67" s="236"/>
    </row>
    <row r="68" spans="2:25" x14ac:dyDescent="0.25">
      <c r="B68" s="465"/>
      <c r="C68" s="272"/>
      <c r="D68" s="272" t="s">
        <v>71</v>
      </c>
      <c r="E68" s="273"/>
      <c r="F68" s="273"/>
      <c r="G68" s="367"/>
      <c r="H68" s="368"/>
      <c r="I68" s="369"/>
      <c r="J68" s="369"/>
      <c r="K68" s="370"/>
      <c r="L68" s="364"/>
      <c r="M68" s="364"/>
      <c r="N68" s="364"/>
      <c r="O68" s="364"/>
      <c r="P68" s="364"/>
      <c r="Q68" s="364"/>
      <c r="R68" s="364"/>
      <c r="S68" s="364"/>
      <c r="T68" s="364"/>
      <c r="U68" s="364"/>
      <c r="V68" s="364"/>
      <c r="W68" s="366"/>
      <c r="Y68" s="353"/>
    </row>
    <row r="69" spans="2:25" x14ac:dyDescent="0.25">
      <c r="B69" s="465"/>
      <c r="C69" s="272"/>
      <c r="D69" s="272"/>
      <c r="E69" s="273" t="s">
        <v>72</v>
      </c>
      <c r="F69" s="273"/>
      <c r="G69" s="367">
        <f t="shared" ref="G69:W69" si="14">SUBTOTAL(9,G70:G71)</f>
        <v>0</v>
      </c>
      <c r="H69" s="368">
        <f t="shared" si="14"/>
        <v>0</v>
      </c>
      <c r="I69" s="369">
        <f t="shared" si="14"/>
        <v>0</v>
      </c>
      <c r="J69" s="369">
        <f t="shared" si="14"/>
        <v>0</v>
      </c>
      <c r="K69" s="370">
        <f t="shared" si="14"/>
        <v>0</v>
      </c>
      <c r="L69" s="364">
        <f t="shared" si="14"/>
        <v>0</v>
      </c>
      <c r="M69" s="364">
        <f t="shared" si="14"/>
        <v>0</v>
      </c>
      <c r="N69" s="364">
        <f t="shared" si="14"/>
        <v>0</v>
      </c>
      <c r="O69" s="364">
        <f t="shared" si="14"/>
        <v>0</v>
      </c>
      <c r="P69" s="364">
        <f t="shared" si="14"/>
        <v>0</v>
      </c>
      <c r="Q69" s="364">
        <f t="shared" si="14"/>
        <v>0</v>
      </c>
      <c r="R69" s="364">
        <f t="shared" si="14"/>
        <v>0</v>
      </c>
      <c r="S69" s="364">
        <f t="shared" si="14"/>
        <v>0</v>
      </c>
      <c r="T69" s="364">
        <f t="shared" si="14"/>
        <v>0</v>
      </c>
      <c r="U69" s="364">
        <f t="shared" si="14"/>
        <v>0</v>
      </c>
      <c r="V69" s="364">
        <f t="shared" si="14"/>
        <v>0</v>
      </c>
      <c r="W69" s="366">
        <f t="shared" si="14"/>
        <v>0</v>
      </c>
      <c r="Y69" s="354"/>
    </row>
    <row r="70" spans="2:25" outlineLevel="1" x14ac:dyDescent="0.25">
      <c r="B70" s="465"/>
      <c r="C70" s="272"/>
      <c r="D70" s="272"/>
      <c r="E70" s="273"/>
      <c r="F70" s="299" t="s">
        <v>73</v>
      </c>
      <c r="G70" s="218"/>
      <c r="H70" s="222"/>
      <c r="I70" s="223"/>
      <c r="J70" s="223"/>
      <c r="K70" s="224"/>
      <c r="L70" s="225"/>
      <c r="M70" s="223"/>
      <c r="N70" s="223"/>
      <c r="O70" s="223"/>
      <c r="P70" s="226"/>
      <c r="Q70" s="223"/>
      <c r="R70" s="223"/>
      <c r="S70" s="223"/>
      <c r="T70" s="223"/>
      <c r="U70" s="225"/>
      <c r="V70" s="226"/>
      <c r="W70" s="218"/>
      <c r="Y70" s="236"/>
    </row>
    <row r="71" spans="2:25" outlineLevel="1" x14ac:dyDescent="0.25">
      <c r="B71" s="465"/>
      <c r="C71" s="272"/>
      <c r="D71" s="272"/>
      <c r="E71" s="273"/>
      <c r="F71" s="299" t="s">
        <v>74</v>
      </c>
      <c r="G71" s="218"/>
      <c r="H71" s="222"/>
      <c r="I71" s="223"/>
      <c r="J71" s="223"/>
      <c r="K71" s="224"/>
      <c r="L71" s="225"/>
      <c r="M71" s="223"/>
      <c r="N71" s="223"/>
      <c r="O71" s="223"/>
      <c r="P71" s="226"/>
      <c r="Q71" s="223"/>
      <c r="R71" s="223"/>
      <c r="S71" s="223"/>
      <c r="T71" s="223"/>
      <c r="U71" s="225"/>
      <c r="V71" s="226"/>
      <c r="W71" s="218"/>
      <c r="Y71" s="236"/>
    </row>
    <row r="72" spans="2:25" x14ac:dyDescent="0.25">
      <c r="B72" s="465"/>
      <c r="C72" s="272"/>
      <c r="D72" s="272"/>
      <c r="E72" s="273" t="s">
        <v>75</v>
      </c>
      <c r="F72" s="273"/>
      <c r="G72" s="367">
        <f t="shared" ref="G72:W72" si="15">SUBTOTAL(9,G73:G74)</f>
        <v>0</v>
      </c>
      <c r="H72" s="368">
        <f t="shared" si="15"/>
        <v>0</v>
      </c>
      <c r="I72" s="369">
        <f t="shared" si="15"/>
        <v>0</v>
      </c>
      <c r="J72" s="369">
        <f t="shared" si="15"/>
        <v>0</v>
      </c>
      <c r="K72" s="370">
        <f t="shared" si="15"/>
        <v>0</v>
      </c>
      <c r="L72" s="364">
        <f t="shared" si="15"/>
        <v>0</v>
      </c>
      <c r="M72" s="364">
        <f t="shared" si="15"/>
        <v>0</v>
      </c>
      <c r="N72" s="364">
        <f t="shared" si="15"/>
        <v>0</v>
      </c>
      <c r="O72" s="364">
        <f t="shared" si="15"/>
        <v>0</v>
      </c>
      <c r="P72" s="364">
        <f t="shared" si="15"/>
        <v>0</v>
      </c>
      <c r="Q72" s="364">
        <f t="shared" si="15"/>
        <v>0</v>
      </c>
      <c r="R72" s="364">
        <f t="shared" si="15"/>
        <v>0</v>
      </c>
      <c r="S72" s="364">
        <f t="shared" si="15"/>
        <v>0</v>
      </c>
      <c r="T72" s="364">
        <f t="shared" si="15"/>
        <v>0</v>
      </c>
      <c r="U72" s="364">
        <f t="shared" si="15"/>
        <v>0</v>
      </c>
      <c r="V72" s="364">
        <f t="shared" si="15"/>
        <v>0</v>
      </c>
      <c r="W72" s="366">
        <f t="shared" si="15"/>
        <v>0</v>
      </c>
      <c r="Y72" s="238"/>
    </row>
    <row r="73" spans="2:25" outlineLevel="1" x14ac:dyDescent="0.25">
      <c r="B73" s="465"/>
      <c r="C73" s="272"/>
      <c r="D73" s="272"/>
      <c r="E73" s="273"/>
      <c r="F73" s="299" t="s">
        <v>76</v>
      </c>
      <c r="G73" s="218"/>
      <c r="H73" s="222"/>
      <c r="I73" s="223"/>
      <c r="J73" s="223"/>
      <c r="K73" s="224"/>
      <c r="L73" s="225"/>
      <c r="M73" s="223"/>
      <c r="N73" s="223"/>
      <c r="O73" s="223"/>
      <c r="P73" s="226"/>
      <c r="Q73" s="223"/>
      <c r="R73" s="223"/>
      <c r="S73" s="223"/>
      <c r="T73" s="223"/>
      <c r="U73" s="225"/>
      <c r="V73" s="226"/>
      <c r="W73" s="218"/>
      <c r="Y73" s="236"/>
    </row>
    <row r="74" spans="2:25" outlineLevel="1" x14ac:dyDescent="0.25">
      <c r="B74" s="465"/>
      <c r="C74" s="272"/>
      <c r="D74" s="272"/>
      <c r="E74" s="273"/>
      <c r="F74" s="299" t="s">
        <v>77</v>
      </c>
      <c r="G74" s="218"/>
      <c r="H74" s="222"/>
      <c r="I74" s="223"/>
      <c r="J74" s="223"/>
      <c r="K74" s="224"/>
      <c r="L74" s="225"/>
      <c r="M74" s="223"/>
      <c r="N74" s="223"/>
      <c r="O74" s="223"/>
      <c r="P74" s="226"/>
      <c r="Q74" s="223"/>
      <c r="R74" s="223"/>
      <c r="S74" s="223"/>
      <c r="T74" s="223"/>
      <c r="U74" s="225"/>
      <c r="V74" s="226"/>
      <c r="W74" s="218"/>
      <c r="Y74" s="236"/>
    </row>
    <row r="75" spans="2:25" x14ac:dyDescent="0.25">
      <c r="B75" s="465"/>
      <c r="C75" s="272"/>
      <c r="D75" s="272"/>
      <c r="E75" s="273" t="s">
        <v>78</v>
      </c>
      <c r="F75" s="273"/>
      <c r="G75" s="367">
        <f t="shared" ref="G75:W75" si="16">SUBTOTAL(9,G76:G77)</f>
        <v>0</v>
      </c>
      <c r="H75" s="368">
        <f t="shared" si="16"/>
        <v>0</v>
      </c>
      <c r="I75" s="369">
        <f t="shared" si="16"/>
        <v>0</v>
      </c>
      <c r="J75" s="369">
        <f t="shared" si="16"/>
        <v>0</v>
      </c>
      <c r="K75" s="370">
        <f t="shared" si="16"/>
        <v>0</v>
      </c>
      <c r="L75" s="364">
        <f t="shared" si="16"/>
        <v>0</v>
      </c>
      <c r="M75" s="364">
        <f t="shared" si="16"/>
        <v>0</v>
      </c>
      <c r="N75" s="364">
        <f t="shared" si="16"/>
        <v>0</v>
      </c>
      <c r="O75" s="364">
        <f t="shared" si="16"/>
        <v>0</v>
      </c>
      <c r="P75" s="364">
        <f t="shared" si="16"/>
        <v>0</v>
      </c>
      <c r="Q75" s="364">
        <f t="shared" si="16"/>
        <v>0</v>
      </c>
      <c r="R75" s="364">
        <f t="shared" si="16"/>
        <v>0</v>
      </c>
      <c r="S75" s="364">
        <f t="shared" si="16"/>
        <v>0</v>
      </c>
      <c r="T75" s="364">
        <f t="shared" si="16"/>
        <v>0</v>
      </c>
      <c r="U75" s="364">
        <f t="shared" si="16"/>
        <v>0</v>
      </c>
      <c r="V75" s="364">
        <f t="shared" si="16"/>
        <v>0</v>
      </c>
      <c r="W75" s="366">
        <f t="shared" si="16"/>
        <v>0</v>
      </c>
      <c r="Y75" s="238"/>
    </row>
    <row r="76" spans="2:25" outlineLevel="1" x14ac:dyDescent="0.25">
      <c r="B76" s="465"/>
      <c r="C76" s="272"/>
      <c r="D76" s="272"/>
      <c r="E76" s="273"/>
      <c r="F76" s="299" t="s">
        <v>79</v>
      </c>
      <c r="G76" s="218"/>
      <c r="H76" s="222"/>
      <c r="I76" s="223"/>
      <c r="J76" s="223"/>
      <c r="K76" s="224"/>
      <c r="L76" s="225"/>
      <c r="M76" s="223"/>
      <c r="N76" s="223"/>
      <c r="O76" s="223"/>
      <c r="P76" s="226"/>
      <c r="Q76" s="223"/>
      <c r="R76" s="223"/>
      <c r="S76" s="223"/>
      <c r="T76" s="223"/>
      <c r="U76" s="225"/>
      <c r="V76" s="226"/>
      <c r="W76" s="218"/>
      <c r="Y76" s="236"/>
    </row>
    <row r="77" spans="2:25" outlineLevel="1" x14ac:dyDescent="0.25">
      <c r="B77" s="465"/>
      <c r="C77" s="272"/>
      <c r="D77" s="272"/>
      <c r="E77" s="273"/>
      <c r="F77" s="299" t="s">
        <v>80</v>
      </c>
      <c r="G77" s="218"/>
      <c r="H77" s="222"/>
      <c r="I77" s="223"/>
      <c r="J77" s="223"/>
      <c r="K77" s="224"/>
      <c r="L77" s="225"/>
      <c r="M77" s="223"/>
      <c r="N77" s="223"/>
      <c r="O77" s="223"/>
      <c r="P77" s="226"/>
      <c r="Q77" s="223"/>
      <c r="R77" s="223"/>
      <c r="S77" s="223"/>
      <c r="T77" s="223"/>
      <c r="U77" s="225"/>
      <c r="V77" s="226"/>
      <c r="W77" s="218"/>
      <c r="Y77" s="236"/>
    </row>
    <row r="78" spans="2:25" x14ac:dyDescent="0.25">
      <c r="B78" s="465"/>
      <c r="C78" s="272"/>
      <c r="D78" s="272"/>
      <c r="E78" s="273" t="s">
        <v>81</v>
      </c>
      <c r="F78" s="273"/>
      <c r="G78" s="367">
        <f t="shared" ref="G78:W78" si="17">SUBTOTAL(9,G79:G80)</f>
        <v>0</v>
      </c>
      <c r="H78" s="368">
        <f t="shared" si="17"/>
        <v>0</v>
      </c>
      <c r="I78" s="369">
        <f t="shared" si="17"/>
        <v>0</v>
      </c>
      <c r="J78" s="369">
        <f t="shared" si="17"/>
        <v>0</v>
      </c>
      <c r="K78" s="370">
        <f t="shared" si="17"/>
        <v>0</v>
      </c>
      <c r="L78" s="364">
        <f t="shared" si="17"/>
        <v>0</v>
      </c>
      <c r="M78" s="364">
        <f t="shared" si="17"/>
        <v>0</v>
      </c>
      <c r="N78" s="364">
        <f t="shared" si="17"/>
        <v>0</v>
      </c>
      <c r="O78" s="364">
        <f t="shared" si="17"/>
        <v>0</v>
      </c>
      <c r="P78" s="364">
        <f t="shared" si="17"/>
        <v>0</v>
      </c>
      <c r="Q78" s="364">
        <f t="shared" si="17"/>
        <v>0</v>
      </c>
      <c r="R78" s="364">
        <f t="shared" si="17"/>
        <v>0</v>
      </c>
      <c r="S78" s="364">
        <f t="shared" si="17"/>
        <v>0</v>
      </c>
      <c r="T78" s="364">
        <f t="shared" si="17"/>
        <v>0</v>
      </c>
      <c r="U78" s="364">
        <f t="shared" si="17"/>
        <v>0</v>
      </c>
      <c r="V78" s="364">
        <f t="shared" si="17"/>
        <v>0</v>
      </c>
      <c r="W78" s="366">
        <f t="shared" si="17"/>
        <v>0</v>
      </c>
      <c r="Y78" s="238"/>
    </row>
    <row r="79" spans="2:25" outlineLevel="1" x14ac:dyDescent="0.25">
      <c r="B79" s="465"/>
      <c r="C79" s="272"/>
      <c r="D79" s="272"/>
      <c r="E79" s="273"/>
      <c r="F79" s="299" t="s">
        <v>82</v>
      </c>
      <c r="G79" s="218"/>
      <c r="H79" s="222"/>
      <c r="I79" s="223"/>
      <c r="J79" s="223"/>
      <c r="K79" s="224"/>
      <c r="L79" s="225"/>
      <c r="M79" s="223"/>
      <c r="N79" s="223"/>
      <c r="O79" s="223"/>
      <c r="P79" s="226"/>
      <c r="Q79" s="223"/>
      <c r="R79" s="223"/>
      <c r="S79" s="223"/>
      <c r="T79" s="223"/>
      <c r="U79" s="225"/>
      <c r="V79" s="226"/>
      <c r="W79" s="218"/>
      <c r="Y79" s="236"/>
    </row>
    <row r="80" spans="2:25" outlineLevel="1" x14ac:dyDescent="0.25">
      <c r="B80" s="465"/>
      <c r="C80" s="272"/>
      <c r="D80" s="272"/>
      <c r="E80" s="273"/>
      <c r="F80" s="299" t="s">
        <v>83</v>
      </c>
      <c r="G80" s="218"/>
      <c r="H80" s="222"/>
      <c r="I80" s="223"/>
      <c r="J80" s="223"/>
      <c r="K80" s="224"/>
      <c r="L80" s="225"/>
      <c r="M80" s="223"/>
      <c r="N80" s="223"/>
      <c r="O80" s="223"/>
      <c r="P80" s="226"/>
      <c r="Q80" s="223"/>
      <c r="R80" s="223"/>
      <c r="S80" s="223"/>
      <c r="T80" s="223"/>
      <c r="U80" s="225"/>
      <c r="V80" s="226"/>
      <c r="W80" s="218"/>
      <c r="Y80" s="236"/>
    </row>
    <row r="81" spans="2:25" x14ac:dyDescent="0.25">
      <c r="B81" s="465"/>
      <c r="C81" s="272"/>
      <c r="D81" s="272"/>
      <c r="E81" s="273" t="s">
        <v>84</v>
      </c>
      <c r="F81" s="273"/>
      <c r="G81" s="367">
        <f t="shared" ref="G81:W81" si="18">SUBTOTAL(9,G82:G83)</f>
        <v>0</v>
      </c>
      <c r="H81" s="368">
        <f t="shared" si="18"/>
        <v>0</v>
      </c>
      <c r="I81" s="369">
        <f t="shared" si="18"/>
        <v>0</v>
      </c>
      <c r="J81" s="369">
        <f t="shared" si="18"/>
        <v>0</v>
      </c>
      <c r="K81" s="370">
        <f t="shared" si="18"/>
        <v>0</v>
      </c>
      <c r="L81" s="364">
        <f t="shared" si="18"/>
        <v>0</v>
      </c>
      <c r="M81" s="364">
        <f t="shared" si="18"/>
        <v>0</v>
      </c>
      <c r="N81" s="364">
        <f t="shared" si="18"/>
        <v>0</v>
      </c>
      <c r="O81" s="364">
        <f t="shared" si="18"/>
        <v>0</v>
      </c>
      <c r="P81" s="364">
        <f t="shared" si="18"/>
        <v>0</v>
      </c>
      <c r="Q81" s="364">
        <f t="shared" si="18"/>
        <v>0</v>
      </c>
      <c r="R81" s="364">
        <f t="shared" si="18"/>
        <v>0</v>
      </c>
      <c r="S81" s="364">
        <f t="shared" si="18"/>
        <v>0</v>
      </c>
      <c r="T81" s="364">
        <f t="shared" si="18"/>
        <v>0</v>
      </c>
      <c r="U81" s="364">
        <f t="shared" si="18"/>
        <v>0</v>
      </c>
      <c r="V81" s="364">
        <f t="shared" si="18"/>
        <v>0</v>
      </c>
      <c r="W81" s="366">
        <f t="shared" si="18"/>
        <v>0</v>
      </c>
      <c r="Y81" s="238"/>
    </row>
    <row r="82" spans="2:25" outlineLevel="1" x14ac:dyDescent="0.25">
      <c r="B82" s="465"/>
      <c r="C82" s="272"/>
      <c r="D82" s="272"/>
      <c r="E82" s="273"/>
      <c r="F82" s="299" t="s">
        <v>85</v>
      </c>
      <c r="G82" s="218"/>
      <c r="H82" s="222"/>
      <c r="I82" s="223"/>
      <c r="J82" s="223"/>
      <c r="K82" s="224"/>
      <c r="L82" s="225"/>
      <c r="M82" s="223"/>
      <c r="N82" s="223"/>
      <c r="O82" s="223"/>
      <c r="P82" s="226"/>
      <c r="Q82" s="223"/>
      <c r="R82" s="223"/>
      <c r="S82" s="223"/>
      <c r="T82" s="223"/>
      <c r="U82" s="225"/>
      <c r="V82" s="226"/>
      <c r="W82" s="218"/>
      <c r="Y82" s="236"/>
    </row>
    <row r="83" spans="2:25" outlineLevel="1" x14ac:dyDescent="0.25">
      <c r="B83" s="465"/>
      <c r="C83" s="272"/>
      <c r="D83" s="272"/>
      <c r="E83" s="273"/>
      <c r="F83" s="299" t="s">
        <v>86</v>
      </c>
      <c r="G83" s="218"/>
      <c r="H83" s="222"/>
      <c r="I83" s="223"/>
      <c r="J83" s="223"/>
      <c r="K83" s="224"/>
      <c r="L83" s="225"/>
      <c r="M83" s="223"/>
      <c r="N83" s="223"/>
      <c r="O83" s="223"/>
      <c r="P83" s="226"/>
      <c r="Q83" s="223"/>
      <c r="R83" s="223"/>
      <c r="S83" s="223"/>
      <c r="T83" s="223"/>
      <c r="U83" s="225"/>
      <c r="V83" s="226"/>
      <c r="W83" s="218"/>
      <c r="Y83" s="236"/>
    </row>
    <row r="84" spans="2:25" x14ac:dyDescent="0.25">
      <c r="B84" s="465"/>
      <c r="C84" s="272"/>
      <c r="D84" s="272"/>
      <c r="E84" s="273" t="s">
        <v>87</v>
      </c>
      <c r="F84" s="273"/>
      <c r="G84" s="367">
        <f t="shared" ref="G84:W84" si="19">SUBTOTAL(9,G85:G86)</f>
        <v>0</v>
      </c>
      <c r="H84" s="368">
        <f t="shared" si="19"/>
        <v>0</v>
      </c>
      <c r="I84" s="369">
        <f t="shared" si="19"/>
        <v>0</v>
      </c>
      <c r="J84" s="369">
        <f t="shared" si="19"/>
        <v>0</v>
      </c>
      <c r="K84" s="370">
        <f t="shared" si="19"/>
        <v>0</v>
      </c>
      <c r="L84" s="364">
        <f t="shared" si="19"/>
        <v>0</v>
      </c>
      <c r="M84" s="364">
        <f t="shared" si="19"/>
        <v>0</v>
      </c>
      <c r="N84" s="364">
        <f t="shared" si="19"/>
        <v>0</v>
      </c>
      <c r="O84" s="364">
        <f t="shared" si="19"/>
        <v>0</v>
      </c>
      <c r="P84" s="364">
        <f t="shared" si="19"/>
        <v>0</v>
      </c>
      <c r="Q84" s="364">
        <f t="shared" si="19"/>
        <v>0</v>
      </c>
      <c r="R84" s="364">
        <f t="shared" si="19"/>
        <v>0</v>
      </c>
      <c r="S84" s="364">
        <f t="shared" si="19"/>
        <v>0</v>
      </c>
      <c r="T84" s="364">
        <f t="shared" si="19"/>
        <v>0</v>
      </c>
      <c r="U84" s="364">
        <f t="shared" si="19"/>
        <v>0</v>
      </c>
      <c r="V84" s="364">
        <f t="shared" si="19"/>
        <v>0</v>
      </c>
      <c r="W84" s="366">
        <f t="shared" si="19"/>
        <v>0</v>
      </c>
      <c r="Y84" s="238"/>
    </row>
    <row r="85" spans="2:25" outlineLevel="1" x14ac:dyDescent="0.25">
      <c r="B85" s="465"/>
      <c r="C85" s="272"/>
      <c r="D85" s="272"/>
      <c r="E85" s="273"/>
      <c r="F85" s="299" t="s">
        <v>88</v>
      </c>
      <c r="G85" s="218"/>
      <c r="H85" s="222"/>
      <c r="I85" s="223"/>
      <c r="J85" s="223"/>
      <c r="K85" s="224"/>
      <c r="L85" s="225"/>
      <c r="M85" s="223"/>
      <c r="N85" s="223"/>
      <c r="O85" s="223"/>
      <c r="P85" s="226"/>
      <c r="Q85" s="223"/>
      <c r="R85" s="223"/>
      <c r="S85" s="223"/>
      <c r="T85" s="223"/>
      <c r="U85" s="225"/>
      <c r="V85" s="226"/>
      <c r="W85" s="218"/>
      <c r="Y85" s="236"/>
    </row>
    <row r="86" spans="2:25" outlineLevel="1" x14ac:dyDescent="0.25">
      <c r="B86" s="465"/>
      <c r="C86" s="272"/>
      <c r="D86" s="272"/>
      <c r="E86" s="273"/>
      <c r="F86" s="299" t="s">
        <v>89</v>
      </c>
      <c r="G86" s="218"/>
      <c r="H86" s="222"/>
      <c r="I86" s="223"/>
      <c r="J86" s="223"/>
      <c r="K86" s="224"/>
      <c r="L86" s="225"/>
      <c r="M86" s="223"/>
      <c r="N86" s="223"/>
      <c r="O86" s="223"/>
      <c r="P86" s="226"/>
      <c r="Q86" s="223"/>
      <c r="R86" s="223"/>
      <c r="S86" s="223"/>
      <c r="T86" s="223"/>
      <c r="U86" s="225"/>
      <c r="V86" s="226"/>
      <c r="W86" s="218"/>
      <c r="Y86" s="236"/>
    </row>
    <row r="87" spans="2:25" x14ac:dyDescent="0.25">
      <c r="B87" s="465"/>
      <c r="C87" s="272"/>
      <c r="D87" s="272" t="s">
        <v>90</v>
      </c>
      <c r="E87" s="273"/>
      <c r="F87" s="273"/>
      <c r="G87" s="367">
        <f>SUBTOTAL(9,G88:G90)</f>
        <v>0</v>
      </c>
      <c r="H87" s="368"/>
      <c r="I87" s="369"/>
      <c r="J87" s="369"/>
      <c r="K87" s="370"/>
      <c r="L87" s="364"/>
      <c r="M87" s="364"/>
      <c r="N87" s="364"/>
      <c r="O87" s="364"/>
      <c r="P87" s="364"/>
      <c r="Q87" s="364"/>
      <c r="R87" s="364"/>
      <c r="S87" s="364"/>
      <c r="T87" s="364"/>
      <c r="U87" s="364"/>
      <c r="V87" s="364"/>
      <c r="W87" s="366"/>
      <c r="Y87" s="238"/>
    </row>
    <row r="88" spans="2:25" outlineLevel="1" x14ac:dyDescent="0.25">
      <c r="B88" s="465"/>
      <c r="C88" s="272"/>
      <c r="D88" s="272"/>
      <c r="E88" s="273"/>
      <c r="F88" s="299" t="s">
        <v>91</v>
      </c>
      <c r="G88" s="218"/>
      <c r="H88" s="368"/>
      <c r="I88" s="369"/>
      <c r="J88" s="369"/>
      <c r="K88" s="370"/>
      <c r="L88" s="364"/>
      <c r="M88" s="364"/>
      <c r="N88" s="364"/>
      <c r="O88" s="364"/>
      <c r="P88" s="364"/>
      <c r="Q88" s="364"/>
      <c r="R88" s="364"/>
      <c r="S88" s="364"/>
      <c r="T88" s="364"/>
      <c r="U88" s="364"/>
      <c r="V88" s="364"/>
      <c r="W88" s="366"/>
      <c r="Y88" s="236"/>
    </row>
    <row r="89" spans="2:25" outlineLevel="1" x14ac:dyDescent="0.25">
      <c r="B89" s="465"/>
      <c r="C89" s="272"/>
      <c r="D89" s="272"/>
      <c r="E89" s="273"/>
      <c r="F89" s="299" t="s">
        <v>92</v>
      </c>
      <c r="G89" s="218"/>
      <c r="H89" s="368"/>
      <c r="I89" s="369"/>
      <c r="J89" s="369"/>
      <c r="K89" s="370"/>
      <c r="L89" s="364"/>
      <c r="M89" s="364"/>
      <c r="N89" s="364"/>
      <c r="O89" s="364"/>
      <c r="P89" s="364"/>
      <c r="Q89" s="364"/>
      <c r="R89" s="364"/>
      <c r="S89" s="364"/>
      <c r="T89" s="364"/>
      <c r="U89" s="364"/>
      <c r="V89" s="364"/>
      <c r="W89" s="366"/>
      <c r="Y89" s="236"/>
    </row>
    <row r="90" spans="2:25" outlineLevel="1" x14ac:dyDescent="0.25">
      <c r="B90" s="465"/>
      <c r="C90" s="272"/>
      <c r="D90" s="272"/>
      <c r="E90" s="273"/>
      <c r="F90" s="299" t="s">
        <v>93</v>
      </c>
      <c r="G90" s="218"/>
      <c r="H90" s="368"/>
      <c r="I90" s="369"/>
      <c r="J90" s="369"/>
      <c r="K90" s="370"/>
      <c r="L90" s="364"/>
      <c r="M90" s="364"/>
      <c r="N90" s="364"/>
      <c r="O90" s="364"/>
      <c r="P90" s="364"/>
      <c r="Q90" s="364"/>
      <c r="R90" s="364"/>
      <c r="S90" s="364"/>
      <c r="T90" s="364"/>
      <c r="U90" s="364"/>
      <c r="V90" s="364"/>
      <c r="W90" s="366"/>
      <c r="Y90" s="236"/>
    </row>
    <row r="91" spans="2:25" x14ac:dyDescent="0.25">
      <c r="B91" s="465"/>
      <c r="C91" s="275"/>
      <c r="D91" s="272" t="s">
        <v>94</v>
      </c>
      <c r="E91" s="273"/>
      <c r="F91" s="273"/>
      <c r="G91" s="367">
        <f>SUBTOTAL(9,G92:G93)</f>
        <v>0</v>
      </c>
      <c r="H91" s="368">
        <f t="shared" ref="H91:W91" si="20">SUBTOTAL(9,H92:H93)</f>
        <v>0</v>
      </c>
      <c r="I91" s="369">
        <f t="shared" si="20"/>
        <v>0</v>
      </c>
      <c r="J91" s="369">
        <f t="shared" si="20"/>
        <v>0</v>
      </c>
      <c r="K91" s="370">
        <f t="shared" si="20"/>
        <v>0</v>
      </c>
      <c r="L91" s="364">
        <f t="shared" si="20"/>
        <v>0</v>
      </c>
      <c r="M91" s="364">
        <f t="shared" si="20"/>
        <v>0</v>
      </c>
      <c r="N91" s="364">
        <f t="shared" si="20"/>
        <v>0</v>
      </c>
      <c r="O91" s="364">
        <f t="shared" si="20"/>
        <v>0</v>
      </c>
      <c r="P91" s="364">
        <f t="shared" si="20"/>
        <v>0</v>
      </c>
      <c r="Q91" s="364">
        <f t="shared" si="20"/>
        <v>0</v>
      </c>
      <c r="R91" s="364">
        <f t="shared" si="20"/>
        <v>0</v>
      </c>
      <c r="S91" s="364">
        <f t="shared" si="20"/>
        <v>0</v>
      </c>
      <c r="T91" s="364">
        <f t="shared" si="20"/>
        <v>0</v>
      </c>
      <c r="U91" s="364">
        <f t="shared" si="20"/>
        <v>0</v>
      </c>
      <c r="V91" s="364">
        <f t="shared" si="20"/>
        <v>0</v>
      </c>
      <c r="W91" s="366">
        <f t="shared" si="20"/>
        <v>0</v>
      </c>
      <c r="Y91" s="238"/>
    </row>
    <row r="92" spans="2:25" outlineLevel="1" x14ac:dyDescent="0.25">
      <c r="B92" s="465"/>
      <c r="C92" s="272"/>
      <c r="D92" s="272"/>
      <c r="E92" s="273"/>
      <c r="F92" s="299" t="s">
        <v>95</v>
      </c>
      <c r="G92" s="218"/>
      <c r="H92" s="222"/>
      <c r="I92" s="223"/>
      <c r="J92" s="223"/>
      <c r="K92" s="224"/>
      <c r="L92" s="225"/>
      <c r="M92" s="223"/>
      <c r="N92" s="223"/>
      <c r="O92" s="223"/>
      <c r="P92" s="226"/>
      <c r="Q92" s="223"/>
      <c r="R92" s="223"/>
      <c r="S92" s="223"/>
      <c r="T92" s="223"/>
      <c r="U92" s="225"/>
      <c r="V92" s="226"/>
      <c r="W92" s="218"/>
      <c r="Y92" s="236"/>
    </row>
    <row r="93" spans="2:25" outlineLevel="1" x14ac:dyDescent="0.25">
      <c r="B93" s="465"/>
      <c r="C93" s="272"/>
      <c r="D93" s="272"/>
      <c r="E93" s="273"/>
      <c r="F93" s="299" t="s">
        <v>96</v>
      </c>
      <c r="G93" s="218"/>
      <c r="H93" s="222"/>
      <c r="I93" s="223"/>
      <c r="J93" s="223"/>
      <c r="K93" s="224"/>
      <c r="L93" s="225"/>
      <c r="M93" s="223"/>
      <c r="N93" s="223"/>
      <c r="O93" s="223"/>
      <c r="P93" s="226"/>
      <c r="Q93" s="223"/>
      <c r="R93" s="223"/>
      <c r="S93" s="223"/>
      <c r="T93" s="223"/>
      <c r="U93" s="225"/>
      <c r="V93" s="226"/>
      <c r="W93" s="218"/>
      <c r="Y93" s="236"/>
    </row>
    <row r="94" spans="2:25" x14ac:dyDescent="0.25">
      <c r="B94" s="465"/>
      <c r="C94" s="272" t="s">
        <v>97</v>
      </c>
      <c r="D94" s="272"/>
      <c r="E94" s="273"/>
      <c r="F94" s="273"/>
      <c r="G94" s="367"/>
      <c r="H94" s="368"/>
      <c r="I94" s="369"/>
      <c r="J94" s="369"/>
      <c r="K94" s="370"/>
      <c r="L94" s="364"/>
      <c r="M94" s="364"/>
      <c r="N94" s="364"/>
      <c r="O94" s="364"/>
      <c r="P94" s="364"/>
      <c r="Q94" s="364"/>
      <c r="R94" s="364"/>
      <c r="S94" s="364"/>
      <c r="T94" s="364"/>
      <c r="U94" s="364"/>
      <c r="V94" s="364"/>
      <c r="W94" s="366"/>
      <c r="Y94" s="353"/>
    </row>
    <row r="95" spans="2:25" x14ac:dyDescent="0.25">
      <c r="B95" s="465"/>
      <c r="C95" s="272"/>
      <c r="D95" s="272" t="s">
        <v>98</v>
      </c>
      <c r="E95" s="275"/>
      <c r="F95" s="273"/>
      <c r="G95" s="367"/>
      <c r="H95" s="368"/>
      <c r="I95" s="369"/>
      <c r="J95" s="369"/>
      <c r="K95" s="370"/>
      <c r="L95" s="364"/>
      <c r="M95" s="364"/>
      <c r="N95" s="364"/>
      <c r="O95" s="364"/>
      <c r="P95" s="364"/>
      <c r="Q95" s="364"/>
      <c r="R95" s="364"/>
      <c r="S95" s="364"/>
      <c r="T95" s="364"/>
      <c r="U95" s="364"/>
      <c r="V95" s="364"/>
      <c r="W95" s="366"/>
      <c r="Y95" s="237"/>
    </row>
    <row r="96" spans="2:25" x14ac:dyDescent="0.25">
      <c r="B96" s="465"/>
      <c r="C96" s="272"/>
      <c r="D96" s="272"/>
      <c r="E96" s="273" t="s">
        <v>99</v>
      </c>
      <c r="F96" s="273"/>
      <c r="G96" s="367">
        <f t="shared" ref="G96:W96" si="21">SUBTOTAL(9,G97:G100)</f>
        <v>0</v>
      </c>
      <c r="H96" s="368">
        <f t="shared" si="21"/>
        <v>0</v>
      </c>
      <c r="I96" s="369">
        <f t="shared" si="21"/>
        <v>0</v>
      </c>
      <c r="J96" s="369">
        <f t="shared" si="21"/>
        <v>0</v>
      </c>
      <c r="K96" s="370">
        <f t="shared" si="21"/>
        <v>0</v>
      </c>
      <c r="L96" s="364">
        <f t="shared" si="21"/>
        <v>0</v>
      </c>
      <c r="M96" s="364">
        <f t="shared" si="21"/>
        <v>0</v>
      </c>
      <c r="N96" s="364">
        <f t="shared" si="21"/>
        <v>0</v>
      </c>
      <c r="O96" s="364">
        <f t="shared" si="21"/>
        <v>0</v>
      </c>
      <c r="P96" s="364">
        <f t="shared" si="21"/>
        <v>0</v>
      </c>
      <c r="Q96" s="364">
        <f t="shared" si="21"/>
        <v>0</v>
      </c>
      <c r="R96" s="364">
        <f t="shared" si="21"/>
        <v>0</v>
      </c>
      <c r="S96" s="364">
        <f t="shared" si="21"/>
        <v>0</v>
      </c>
      <c r="T96" s="364">
        <f t="shared" si="21"/>
        <v>0</v>
      </c>
      <c r="U96" s="364">
        <f t="shared" si="21"/>
        <v>0</v>
      </c>
      <c r="V96" s="364">
        <f t="shared" si="21"/>
        <v>0</v>
      </c>
      <c r="W96" s="366">
        <f t="shared" si="21"/>
        <v>0</v>
      </c>
      <c r="Y96" s="354"/>
    </row>
    <row r="97" spans="2:25" outlineLevel="1" x14ac:dyDescent="0.25">
      <c r="B97" s="465"/>
      <c r="C97" s="273"/>
      <c r="D97" s="275"/>
      <c r="E97" s="275"/>
      <c r="F97" s="299" t="s">
        <v>100</v>
      </c>
      <c r="G97" s="540"/>
      <c r="H97" s="222"/>
      <c r="I97" s="223"/>
      <c r="J97" s="223"/>
      <c r="K97" s="224"/>
      <c r="L97" s="225"/>
      <c r="M97" s="223"/>
      <c r="N97" s="223"/>
      <c r="O97" s="223"/>
      <c r="P97" s="226"/>
      <c r="Q97" s="223"/>
      <c r="R97" s="223"/>
      <c r="S97" s="223"/>
      <c r="T97" s="223"/>
      <c r="U97" s="225"/>
      <c r="V97" s="226"/>
      <c r="W97" s="218"/>
      <c r="Y97" s="236"/>
    </row>
    <row r="98" spans="2:25" outlineLevel="1" x14ac:dyDescent="0.25">
      <c r="B98" s="465"/>
      <c r="C98" s="273"/>
      <c r="D98" s="275"/>
      <c r="E98" s="275"/>
      <c r="F98" s="299" t="s">
        <v>101</v>
      </c>
      <c r="G98" s="540"/>
      <c r="H98" s="222"/>
      <c r="I98" s="223"/>
      <c r="J98" s="223"/>
      <c r="K98" s="224"/>
      <c r="L98" s="225"/>
      <c r="M98" s="226"/>
      <c r="N98" s="223"/>
      <c r="O98" s="223"/>
      <c r="P98" s="223"/>
      <c r="Q98" s="223"/>
      <c r="R98" s="223"/>
      <c r="S98" s="223"/>
      <c r="T98" s="223"/>
      <c r="U98" s="223"/>
      <c r="V98" s="226"/>
      <c r="W98" s="218"/>
      <c r="Y98" s="236"/>
    </row>
    <row r="99" spans="2:25" outlineLevel="1" x14ac:dyDescent="0.25">
      <c r="B99" s="465"/>
      <c r="C99" s="273"/>
      <c r="D99" s="275"/>
      <c r="E99" s="275"/>
      <c r="F99" s="299" t="s">
        <v>102</v>
      </c>
      <c r="G99" s="540"/>
      <c r="H99" s="222"/>
      <c r="I99" s="223"/>
      <c r="J99" s="223"/>
      <c r="K99" s="224"/>
      <c r="L99" s="225"/>
      <c r="M99" s="226"/>
      <c r="N99" s="223"/>
      <c r="O99" s="223"/>
      <c r="P99" s="223"/>
      <c r="Q99" s="223"/>
      <c r="R99" s="223"/>
      <c r="S99" s="223"/>
      <c r="T99" s="223"/>
      <c r="U99" s="223"/>
      <c r="V99" s="226"/>
      <c r="W99" s="218"/>
      <c r="Y99" s="236"/>
    </row>
    <row r="100" spans="2:25" outlineLevel="1" x14ac:dyDescent="0.25">
      <c r="B100" s="465"/>
      <c r="C100" s="273"/>
      <c r="D100" s="275"/>
      <c r="E100" s="275"/>
      <c r="F100" s="299" t="s">
        <v>103</v>
      </c>
      <c r="G100" s="540"/>
      <c r="H100" s="222"/>
      <c r="I100" s="223"/>
      <c r="J100" s="223"/>
      <c r="K100" s="224"/>
      <c r="L100" s="225"/>
      <c r="M100" s="226"/>
      <c r="N100" s="223"/>
      <c r="O100" s="223"/>
      <c r="P100" s="223"/>
      <c r="Q100" s="223"/>
      <c r="R100" s="223"/>
      <c r="S100" s="223"/>
      <c r="T100" s="223"/>
      <c r="U100" s="223"/>
      <c r="V100" s="226"/>
      <c r="W100" s="218"/>
      <c r="Y100" s="236"/>
    </row>
    <row r="101" spans="2:25" x14ac:dyDescent="0.25">
      <c r="B101" s="465"/>
      <c r="C101" s="273"/>
      <c r="D101" s="275"/>
      <c r="E101" s="273" t="s">
        <v>104</v>
      </c>
      <c r="F101" s="273"/>
      <c r="G101" s="367">
        <f t="shared" ref="G101:W101" si="22">SUBTOTAL(9,G102:G103)</f>
        <v>0</v>
      </c>
      <c r="H101" s="368">
        <f t="shared" si="22"/>
        <v>0</v>
      </c>
      <c r="I101" s="369">
        <f t="shared" si="22"/>
        <v>0</v>
      </c>
      <c r="J101" s="369">
        <f t="shared" si="22"/>
        <v>0</v>
      </c>
      <c r="K101" s="370">
        <f t="shared" si="22"/>
        <v>0</v>
      </c>
      <c r="L101" s="364">
        <f t="shared" si="22"/>
        <v>0</v>
      </c>
      <c r="M101" s="364">
        <f t="shared" si="22"/>
        <v>0</v>
      </c>
      <c r="N101" s="364">
        <f t="shared" si="22"/>
        <v>0</v>
      </c>
      <c r="O101" s="364">
        <f t="shared" si="22"/>
        <v>0</v>
      </c>
      <c r="P101" s="364">
        <f t="shared" si="22"/>
        <v>0</v>
      </c>
      <c r="Q101" s="364">
        <f t="shared" si="22"/>
        <v>0</v>
      </c>
      <c r="R101" s="364">
        <f t="shared" si="22"/>
        <v>0</v>
      </c>
      <c r="S101" s="364">
        <f t="shared" si="22"/>
        <v>0</v>
      </c>
      <c r="T101" s="364">
        <f t="shared" si="22"/>
        <v>0</v>
      </c>
      <c r="U101" s="364">
        <f t="shared" si="22"/>
        <v>0</v>
      </c>
      <c r="V101" s="364">
        <f t="shared" si="22"/>
        <v>0</v>
      </c>
      <c r="W101" s="366">
        <f t="shared" si="22"/>
        <v>0</v>
      </c>
      <c r="Y101" s="238"/>
    </row>
    <row r="102" spans="2:25" outlineLevel="1" x14ac:dyDescent="0.25">
      <c r="B102" s="465"/>
      <c r="C102" s="273"/>
      <c r="D102" s="275"/>
      <c r="E102" s="275"/>
      <c r="F102" s="299" t="s">
        <v>105</v>
      </c>
      <c r="G102" s="540"/>
      <c r="H102" s="222"/>
      <c r="I102" s="223"/>
      <c r="J102" s="223"/>
      <c r="K102" s="224"/>
      <c r="L102" s="225"/>
      <c r="M102" s="226"/>
      <c r="N102" s="223"/>
      <c r="O102" s="223"/>
      <c r="P102" s="223"/>
      <c r="Q102" s="223"/>
      <c r="R102" s="223"/>
      <c r="S102" s="223"/>
      <c r="T102" s="223"/>
      <c r="U102" s="223"/>
      <c r="V102" s="226"/>
      <c r="W102" s="218"/>
      <c r="Y102" s="236"/>
    </row>
    <row r="103" spans="2:25" outlineLevel="1" x14ac:dyDescent="0.25">
      <c r="B103" s="465"/>
      <c r="C103" s="273"/>
      <c r="D103" s="275"/>
      <c r="E103" s="275"/>
      <c r="F103" s="299" t="s">
        <v>106</v>
      </c>
      <c r="G103" s="540"/>
      <c r="H103" s="222"/>
      <c r="I103" s="223"/>
      <c r="J103" s="223"/>
      <c r="K103" s="224"/>
      <c r="L103" s="225"/>
      <c r="M103" s="226"/>
      <c r="N103" s="223"/>
      <c r="O103" s="223"/>
      <c r="P103" s="223"/>
      <c r="Q103" s="223"/>
      <c r="R103" s="223"/>
      <c r="S103" s="223"/>
      <c r="T103" s="223"/>
      <c r="U103" s="223"/>
      <c r="V103" s="226"/>
      <c r="W103" s="218"/>
      <c r="Y103" s="236"/>
    </row>
    <row r="104" spans="2:25" x14ac:dyDescent="0.25">
      <c r="B104" s="465"/>
      <c r="C104" s="273"/>
      <c r="D104" s="275"/>
      <c r="E104" s="273" t="s">
        <v>107</v>
      </c>
      <c r="F104" s="273"/>
      <c r="G104" s="367">
        <f t="shared" ref="G104:W104" si="23">SUBTOTAL(9,G105:G106)</f>
        <v>0</v>
      </c>
      <c r="H104" s="368">
        <f t="shared" si="23"/>
        <v>0</v>
      </c>
      <c r="I104" s="369">
        <f t="shared" si="23"/>
        <v>0</v>
      </c>
      <c r="J104" s="369">
        <f t="shared" si="23"/>
        <v>0</v>
      </c>
      <c r="K104" s="370">
        <f t="shared" si="23"/>
        <v>0</v>
      </c>
      <c r="L104" s="364">
        <f t="shared" si="23"/>
        <v>0</v>
      </c>
      <c r="M104" s="364">
        <f t="shared" si="23"/>
        <v>0</v>
      </c>
      <c r="N104" s="364">
        <f t="shared" si="23"/>
        <v>0</v>
      </c>
      <c r="O104" s="364">
        <f t="shared" si="23"/>
        <v>0</v>
      </c>
      <c r="P104" s="364">
        <f t="shared" si="23"/>
        <v>0</v>
      </c>
      <c r="Q104" s="364">
        <f t="shared" si="23"/>
        <v>0</v>
      </c>
      <c r="R104" s="364">
        <f t="shared" si="23"/>
        <v>0</v>
      </c>
      <c r="S104" s="364">
        <f t="shared" si="23"/>
        <v>0</v>
      </c>
      <c r="T104" s="364">
        <f t="shared" si="23"/>
        <v>0</v>
      </c>
      <c r="U104" s="364">
        <f t="shared" si="23"/>
        <v>0</v>
      </c>
      <c r="V104" s="364">
        <f t="shared" si="23"/>
        <v>0</v>
      </c>
      <c r="W104" s="366">
        <f t="shared" si="23"/>
        <v>0</v>
      </c>
      <c r="Y104" s="238"/>
    </row>
    <row r="105" spans="2:25" outlineLevel="1" x14ac:dyDescent="0.25">
      <c r="B105" s="465"/>
      <c r="C105" s="273"/>
      <c r="D105" s="275"/>
      <c r="E105" s="275"/>
      <c r="F105" s="299" t="s">
        <v>108</v>
      </c>
      <c r="G105" s="540"/>
      <c r="H105" s="222"/>
      <c r="I105" s="223"/>
      <c r="J105" s="223"/>
      <c r="K105" s="224"/>
      <c r="L105" s="225"/>
      <c r="M105" s="226"/>
      <c r="N105" s="223"/>
      <c r="O105" s="223"/>
      <c r="P105" s="223"/>
      <c r="Q105" s="223"/>
      <c r="R105" s="223"/>
      <c r="S105" s="223"/>
      <c r="T105" s="223"/>
      <c r="U105" s="223"/>
      <c r="V105" s="226"/>
      <c r="W105" s="218"/>
      <c r="Y105" s="236"/>
    </row>
    <row r="106" spans="2:25" outlineLevel="1" x14ac:dyDescent="0.25">
      <c r="B106" s="465"/>
      <c r="C106" s="273"/>
      <c r="D106" s="275"/>
      <c r="E106" s="275"/>
      <c r="F106" s="299" t="s">
        <v>106</v>
      </c>
      <c r="G106" s="540"/>
      <c r="H106" s="222"/>
      <c r="I106" s="223"/>
      <c r="J106" s="223"/>
      <c r="K106" s="224"/>
      <c r="L106" s="225"/>
      <c r="M106" s="226"/>
      <c r="N106" s="223"/>
      <c r="O106" s="223"/>
      <c r="P106" s="223"/>
      <c r="Q106" s="223"/>
      <c r="R106" s="223"/>
      <c r="S106" s="223"/>
      <c r="T106" s="223"/>
      <c r="U106" s="223"/>
      <c r="V106" s="226"/>
      <c r="W106" s="218"/>
      <c r="Y106" s="236"/>
    </row>
    <row r="107" spans="2:25" x14ac:dyDescent="0.25">
      <c r="B107" s="465"/>
      <c r="C107" s="272"/>
      <c r="D107" s="272" t="s">
        <v>109</v>
      </c>
      <c r="E107" s="275"/>
      <c r="F107" s="273"/>
      <c r="G107" s="367"/>
      <c r="H107" s="368"/>
      <c r="I107" s="369"/>
      <c r="J107" s="369"/>
      <c r="K107" s="370"/>
      <c r="L107" s="364"/>
      <c r="M107" s="364"/>
      <c r="N107" s="364"/>
      <c r="O107" s="364"/>
      <c r="P107" s="364"/>
      <c r="Q107" s="364"/>
      <c r="R107" s="364"/>
      <c r="S107" s="364"/>
      <c r="T107" s="364"/>
      <c r="U107" s="364"/>
      <c r="V107" s="364"/>
      <c r="W107" s="366"/>
      <c r="Y107" s="353"/>
    </row>
    <row r="108" spans="2:25" x14ac:dyDescent="0.25">
      <c r="B108" s="465"/>
      <c r="C108" s="272"/>
      <c r="D108" s="272"/>
      <c r="E108" s="273" t="s">
        <v>110</v>
      </c>
      <c r="F108" s="273"/>
      <c r="G108" s="367">
        <f t="shared" ref="G108:W108" si="24">SUBTOTAL(9,G109:G112)</f>
        <v>0</v>
      </c>
      <c r="H108" s="368">
        <f t="shared" si="24"/>
        <v>0</v>
      </c>
      <c r="I108" s="369">
        <f t="shared" si="24"/>
        <v>0</v>
      </c>
      <c r="J108" s="369">
        <f t="shared" si="24"/>
        <v>0</v>
      </c>
      <c r="K108" s="370">
        <f t="shared" si="24"/>
        <v>0</v>
      </c>
      <c r="L108" s="364">
        <f t="shared" si="24"/>
        <v>0</v>
      </c>
      <c r="M108" s="364">
        <f t="shared" si="24"/>
        <v>0</v>
      </c>
      <c r="N108" s="364">
        <f t="shared" si="24"/>
        <v>0</v>
      </c>
      <c r="O108" s="364">
        <f t="shared" si="24"/>
        <v>0</v>
      </c>
      <c r="P108" s="364">
        <f t="shared" si="24"/>
        <v>0</v>
      </c>
      <c r="Q108" s="364">
        <f t="shared" si="24"/>
        <v>0</v>
      </c>
      <c r="R108" s="364">
        <f t="shared" si="24"/>
        <v>0</v>
      </c>
      <c r="S108" s="364">
        <f t="shared" si="24"/>
        <v>0</v>
      </c>
      <c r="T108" s="364">
        <f t="shared" si="24"/>
        <v>0</v>
      </c>
      <c r="U108" s="364">
        <f t="shared" si="24"/>
        <v>0</v>
      </c>
      <c r="V108" s="364">
        <f t="shared" si="24"/>
        <v>0</v>
      </c>
      <c r="W108" s="366">
        <f t="shared" si="24"/>
        <v>0</v>
      </c>
      <c r="Y108" s="354"/>
    </row>
    <row r="109" spans="2:25" outlineLevel="1" x14ac:dyDescent="0.25">
      <c r="B109" s="465"/>
      <c r="C109" s="273"/>
      <c r="D109" s="275"/>
      <c r="E109" s="275"/>
      <c r="F109" s="299" t="s">
        <v>111</v>
      </c>
      <c r="G109" s="540"/>
      <c r="H109" s="222"/>
      <c r="I109" s="223"/>
      <c r="J109" s="223"/>
      <c r="K109" s="224"/>
      <c r="L109" s="225"/>
      <c r="M109" s="226"/>
      <c r="N109" s="223"/>
      <c r="O109" s="223"/>
      <c r="P109" s="223"/>
      <c r="Q109" s="223"/>
      <c r="R109" s="223"/>
      <c r="S109" s="223"/>
      <c r="T109" s="223"/>
      <c r="U109" s="223"/>
      <c r="V109" s="226"/>
      <c r="W109" s="218"/>
      <c r="Y109" s="236"/>
    </row>
    <row r="110" spans="2:25" outlineLevel="1" x14ac:dyDescent="0.25">
      <c r="B110" s="465"/>
      <c r="C110" s="273"/>
      <c r="D110" s="275"/>
      <c r="E110" s="275"/>
      <c r="F110" s="299" t="s">
        <v>112</v>
      </c>
      <c r="G110" s="540"/>
      <c r="H110" s="222"/>
      <c r="I110" s="223"/>
      <c r="J110" s="223"/>
      <c r="K110" s="224"/>
      <c r="L110" s="225"/>
      <c r="M110" s="226"/>
      <c r="N110" s="223"/>
      <c r="O110" s="223"/>
      <c r="P110" s="223"/>
      <c r="Q110" s="223"/>
      <c r="R110" s="223"/>
      <c r="S110" s="223"/>
      <c r="T110" s="223"/>
      <c r="U110" s="223"/>
      <c r="V110" s="226"/>
      <c r="W110" s="218"/>
      <c r="Y110" s="236"/>
    </row>
    <row r="111" spans="2:25" outlineLevel="1" x14ac:dyDescent="0.25">
      <c r="B111" s="465"/>
      <c r="C111" s="273"/>
      <c r="D111" s="275"/>
      <c r="E111" s="275"/>
      <c r="F111" s="299" t="s">
        <v>113</v>
      </c>
      <c r="G111" s="540"/>
      <c r="H111" s="222"/>
      <c r="I111" s="223"/>
      <c r="J111" s="223"/>
      <c r="K111" s="224"/>
      <c r="L111" s="225"/>
      <c r="M111" s="226"/>
      <c r="N111" s="223"/>
      <c r="O111" s="223"/>
      <c r="P111" s="223"/>
      <c r="Q111" s="223"/>
      <c r="R111" s="223"/>
      <c r="S111" s="223"/>
      <c r="T111" s="223"/>
      <c r="U111" s="223"/>
      <c r="V111" s="226"/>
      <c r="W111" s="218"/>
      <c r="Y111" s="236"/>
    </row>
    <row r="112" spans="2:25" outlineLevel="1" x14ac:dyDescent="0.25">
      <c r="B112" s="465"/>
      <c r="C112" s="273"/>
      <c r="D112" s="275"/>
      <c r="E112" s="275"/>
      <c r="F112" s="299" t="s">
        <v>114</v>
      </c>
      <c r="G112" s="540"/>
      <c r="H112" s="222"/>
      <c r="I112" s="223"/>
      <c r="J112" s="223"/>
      <c r="K112" s="224"/>
      <c r="L112" s="225"/>
      <c r="M112" s="226"/>
      <c r="N112" s="223"/>
      <c r="O112" s="223"/>
      <c r="P112" s="223"/>
      <c r="Q112" s="223"/>
      <c r="R112" s="223"/>
      <c r="S112" s="223"/>
      <c r="T112" s="223"/>
      <c r="U112" s="223"/>
      <c r="V112" s="226"/>
      <c r="W112" s="218"/>
      <c r="Y112" s="236"/>
    </row>
    <row r="113" spans="2:25" x14ac:dyDescent="0.25">
      <c r="B113" s="465"/>
      <c r="C113" s="273"/>
      <c r="D113" s="275"/>
      <c r="E113" s="273" t="s">
        <v>115</v>
      </c>
      <c r="F113" s="273"/>
      <c r="G113" s="367">
        <f t="shared" ref="G113:W113" si="25">SUBTOTAL(9,G114:G115)</f>
        <v>0</v>
      </c>
      <c r="H113" s="368">
        <f t="shared" si="25"/>
        <v>0</v>
      </c>
      <c r="I113" s="369">
        <f t="shared" si="25"/>
        <v>0</v>
      </c>
      <c r="J113" s="369">
        <f t="shared" si="25"/>
        <v>0</v>
      </c>
      <c r="K113" s="370">
        <f t="shared" si="25"/>
        <v>0</v>
      </c>
      <c r="L113" s="364">
        <f t="shared" si="25"/>
        <v>0</v>
      </c>
      <c r="M113" s="364">
        <f t="shared" si="25"/>
        <v>0</v>
      </c>
      <c r="N113" s="364">
        <f t="shared" si="25"/>
        <v>0</v>
      </c>
      <c r="O113" s="364">
        <f t="shared" si="25"/>
        <v>0</v>
      </c>
      <c r="P113" s="364">
        <f t="shared" si="25"/>
        <v>0</v>
      </c>
      <c r="Q113" s="364">
        <f t="shared" si="25"/>
        <v>0</v>
      </c>
      <c r="R113" s="364">
        <f t="shared" si="25"/>
        <v>0</v>
      </c>
      <c r="S113" s="364">
        <f t="shared" si="25"/>
        <v>0</v>
      </c>
      <c r="T113" s="364">
        <f t="shared" si="25"/>
        <v>0</v>
      </c>
      <c r="U113" s="364">
        <f t="shared" si="25"/>
        <v>0</v>
      </c>
      <c r="V113" s="364">
        <f t="shared" si="25"/>
        <v>0</v>
      </c>
      <c r="W113" s="366">
        <f t="shared" si="25"/>
        <v>0</v>
      </c>
      <c r="Y113" s="238"/>
    </row>
    <row r="114" spans="2:25" outlineLevel="1" x14ac:dyDescent="0.25">
      <c r="B114" s="465"/>
      <c r="C114" s="273"/>
      <c r="D114" s="275"/>
      <c r="E114" s="275"/>
      <c r="F114" s="299" t="s">
        <v>116</v>
      </c>
      <c r="G114" s="540"/>
      <c r="H114" s="222"/>
      <c r="I114" s="223"/>
      <c r="J114" s="223"/>
      <c r="K114" s="224"/>
      <c r="L114" s="225"/>
      <c r="M114" s="226"/>
      <c r="N114" s="223"/>
      <c r="O114" s="223"/>
      <c r="P114" s="223"/>
      <c r="Q114" s="223"/>
      <c r="R114" s="223"/>
      <c r="S114" s="223"/>
      <c r="T114" s="223"/>
      <c r="U114" s="223"/>
      <c r="V114" s="227"/>
      <c r="W114" s="218"/>
      <c r="Y114" s="236"/>
    </row>
    <row r="115" spans="2:25" outlineLevel="1" x14ac:dyDescent="0.25">
      <c r="B115" s="465"/>
      <c r="C115" s="273"/>
      <c r="D115" s="275"/>
      <c r="E115" s="275"/>
      <c r="F115" s="299" t="s">
        <v>117</v>
      </c>
      <c r="G115" s="540"/>
      <c r="H115" s="222"/>
      <c r="I115" s="223"/>
      <c r="J115" s="223"/>
      <c r="K115" s="224"/>
      <c r="L115" s="225"/>
      <c r="M115" s="226"/>
      <c r="N115" s="223"/>
      <c r="O115" s="223"/>
      <c r="P115" s="223"/>
      <c r="Q115" s="223"/>
      <c r="R115" s="223"/>
      <c r="S115" s="223"/>
      <c r="T115" s="223"/>
      <c r="U115" s="223"/>
      <c r="V115" s="227"/>
      <c r="W115" s="218"/>
      <c r="Y115" s="236"/>
    </row>
    <row r="116" spans="2:25" x14ac:dyDescent="0.25">
      <c r="B116" s="465"/>
      <c r="C116" s="273"/>
      <c r="D116" s="275"/>
      <c r="E116" s="273" t="s">
        <v>118</v>
      </c>
      <c r="F116" s="273"/>
      <c r="G116" s="367">
        <f t="shared" ref="G116:W116" si="26">SUBTOTAL(9,G117:G118)</f>
        <v>0</v>
      </c>
      <c r="H116" s="368">
        <f t="shared" si="26"/>
        <v>0</v>
      </c>
      <c r="I116" s="369">
        <f t="shared" si="26"/>
        <v>0</v>
      </c>
      <c r="J116" s="369">
        <f t="shared" si="26"/>
        <v>0</v>
      </c>
      <c r="K116" s="370">
        <f t="shared" si="26"/>
        <v>0</v>
      </c>
      <c r="L116" s="364">
        <f t="shared" si="26"/>
        <v>0</v>
      </c>
      <c r="M116" s="364">
        <f t="shared" si="26"/>
        <v>0</v>
      </c>
      <c r="N116" s="364">
        <f t="shared" si="26"/>
        <v>0</v>
      </c>
      <c r="O116" s="364">
        <f t="shared" si="26"/>
        <v>0</v>
      </c>
      <c r="P116" s="364">
        <f t="shared" si="26"/>
        <v>0</v>
      </c>
      <c r="Q116" s="364">
        <f t="shared" si="26"/>
        <v>0</v>
      </c>
      <c r="R116" s="364">
        <f t="shared" si="26"/>
        <v>0</v>
      </c>
      <c r="S116" s="364">
        <f t="shared" si="26"/>
        <v>0</v>
      </c>
      <c r="T116" s="364">
        <f t="shared" si="26"/>
        <v>0</v>
      </c>
      <c r="U116" s="364">
        <f t="shared" si="26"/>
        <v>0</v>
      </c>
      <c r="V116" s="364">
        <f t="shared" si="26"/>
        <v>0</v>
      </c>
      <c r="W116" s="366">
        <f t="shared" si="26"/>
        <v>0</v>
      </c>
      <c r="Y116" s="238"/>
    </row>
    <row r="117" spans="2:25" outlineLevel="1" x14ac:dyDescent="0.25">
      <c r="B117" s="465"/>
      <c r="C117" s="273"/>
      <c r="D117" s="275"/>
      <c r="E117" s="275"/>
      <c r="F117" s="299" t="s">
        <v>119</v>
      </c>
      <c r="G117" s="540"/>
      <c r="H117" s="222"/>
      <c r="I117" s="223"/>
      <c r="J117" s="223"/>
      <c r="K117" s="224"/>
      <c r="L117" s="225"/>
      <c r="M117" s="226"/>
      <c r="N117" s="223"/>
      <c r="O117" s="223"/>
      <c r="P117" s="223"/>
      <c r="Q117" s="223"/>
      <c r="R117" s="223"/>
      <c r="S117" s="223"/>
      <c r="T117" s="223"/>
      <c r="U117" s="223"/>
      <c r="V117" s="227"/>
      <c r="W117" s="218"/>
      <c r="Y117" s="236"/>
    </row>
    <row r="118" spans="2:25" outlineLevel="1" x14ac:dyDescent="0.25">
      <c r="B118" s="465"/>
      <c r="C118" s="273"/>
      <c r="D118" s="275"/>
      <c r="E118" s="275"/>
      <c r="F118" s="299" t="s">
        <v>120</v>
      </c>
      <c r="G118" s="540"/>
      <c r="H118" s="222"/>
      <c r="I118" s="223"/>
      <c r="J118" s="223"/>
      <c r="K118" s="224"/>
      <c r="L118" s="225"/>
      <c r="M118" s="226"/>
      <c r="N118" s="223"/>
      <c r="O118" s="223"/>
      <c r="P118" s="223"/>
      <c r="Q118" s="223"/>
      <c r="R118" s="223"/>
      <c r="S118" s="223"/>
      <c r="T118" s="223"/>
      <c r="U118" s="223"/>
      <c r="V118" s="227"/>
      <c r="W118" s="218"/>
      <c r="Y118" s="236"/>
    </row>
    <row r="119" spans="2:25" x14ac:dyDescent="0.25">
      <c r="B119" s="465"/>
      <c r="C119" s="273"/>
      <c r="D119" s="276" t="s">
        <v>121</v>
      </c>
      <c r="E119" s="275"/>
      <c r="F119" s="273"/>
      <c r="G119" s="367">
        <f>SUBTOTAL(9,G120:G122)</f>
        <v>0</v>
      </c>
      <c r="H119" s="368">
        <f t="shared" ref="H119:W119" si="27">SUBTOTAL(9,H120:H121)</f>
        <v>0</v>
      </c>
      <c r="I119" s="369">
        <f t="shared" si="27"/>
        <v>0</v>
      </c>
      <c r="J119" s="369">
        <f t="shared" si="27"/>
        <v>0</v>
      </c>
      <c r="K119" s="370">
        <f t="shared" si="27"/>
        <v>0</v>
      </c>
      <c r="L119" s="364">
        <f t="shared" si="27"/>
        <v>0</v>
      </c>
      <c r="M119" s="364">
        <f t="shared" si="27"/>
        <v>0</v>
      </c>
      <c r="N119" s="364">
        <f t="shared" si="27"/>
        <v>0</v>
      </c>
      <c r="O119" s="364">
        <f t="shared" si="27"/>
        <v>0</v>
      </c>
      <c r="P119" s="364">
        <f t="shared" si="27"/>
        <v>0</v>
      </c>
      <c r="Q119" s="364">
        <f t="shared" si="27"/>
        <v>0</v>
      </c>
      <c r="R119" s="364">
        <f t="shared" si="27"/>
        <v>0</v>
      </c>
      <c r="S119" s="364">
        <f t="shared" si="27"/>
        <v>0</v>
      </c>
      <c r="T119" s="364">
        <f t="shared" si="27"/>
        <v>0</v>
      </c>
      <c r="U119" s="364">
        <f t="shared" si="27"/>
        <v>0</v>
      </c>
      <c r="V119" s="364">
        <f t="shared" si="27"/>
        <v>0</v>
      </c>
      <c r="W119" s="366">
        <f t="shared" si="27"/>
        <v>0</v>
      </c>
      <c r="Y119" s="238"/>
    </row>
    <row r="120" spans="2:25" outlineLevel="1" x14ac:dyDescent="0.25">
      <c r="B120" s="465"/>
      <c r="C120" s="273"/>
      <c r="D120" s="275"/>
      <c r="E120" s="275"/>
      <c r="F120" s="299" t="s">
        <v>122</v>
      </c>
      <c r="G120" s="540"/>
      <c r="H120" s="222"/>
      <c r="I120" s="223"/>
      <c r="J120" s="223"/>
      <c r="K120" s="224"/>
      <c r="L120" s="225"/>
      <c r="M120" s="226"/>
      <c r="N120" s="223"/>
      <c r="O120" s="223"/>
      <c r="P120" s="223"/>
      <c r="Q120" s="223"/>
      <c r="R120" s="223"/>
      <c r="S120" s="223"/>
      <c r="T120" s="223"/>
      <c r="U120" s="223"/>
      <c r="V120" s="227"/>
      <c r="W120" s="218"/>
      <c r="Y120" s="236"/>
    </row>
    <row r="121" spans="2:25" outlineLevel="1" x14ac:dyDescent="0.25">
      <c r="B121" s="465"/>
      <c r="C121" s="273"/>
      <c r="D121" s="275"/>
      <c r="E121" s="275"/>
      <c r="F121" s="299" t="s">
        <v>123</v>
      </c>
      <c r="G121" s="540"/>
      <c r="H121" s="222"/>
      <c r="I121" s="223"/>
      <c r="J121" s="223"/>
      <c r="K121" s="224"/>
      <c r="L121" s="225"/>
      <c r="M121" s="226"/>
      <c r="N121" s="223"/>
      <c r="O121" s="223"/>
      <c r="P121" s="223"/>
      <c r="Q121" s="223"/>
      <c r="R121" s="223"/>
      <c r="S121" s="223"/>
      <c r="T121" s="223"/>
      <c r="U121" s="223"/>
      <c r="V121" s="227"/>
      <c r="W121" s="218"/>
      <c r="Y121" s="236"/>
    </row>
    <row r="122" spans="2:25" outlineLevel="1" x14ac:dyDescent="0.25">
      <c r="B122" s="465"/>
      <c r="C122" s="273"/>
      <c r="D122" s="275"/>
      <c r="E122" s="275"/>
      <c r="F122" s="299" t="s">
        <v>124</v>
      </c>
      <c r="G122" s="540"/>
      <c r="H122" s="34"/>
      <c r="I122" s="33"/>
      <c r="J122" s="33"/>
      <c r="K122" s="35"/>
      <c r="L122" s="33"/>
      <c r="M122" s="33"/>
      <c r="N122" s="33"/>
      <c r="O122" s="33"/>
      <c r="P122" s="33"/>
      <c r="Q122" s="33"/>
      <c r="R122" s="33"/>
      <c r="S122" s="33"/>
      <c r="T122" s="33"/>
      <c r="U122" s="33"/>
      <c r="V122" s="33"/>
      <c r="W122" s="40"/>
      <c r="Y122" s="236"/>
    </row>
    <row r="123" spans="2:25" x14ac:dyDescent="0.25">
      <c r="B123" s="465"/>
      <c r="C123" s="273"/>
      <c r="D123" s="272" t="s">
        <v>125</v>
      </c>
      <c r="E123" s="275"/>
      <c r="F123" s="273"/>
      <c r="G123" s="367">
        <f>SUBTOTAL(9,G124:G126)</f>
        <v>0</v>
      </c>
      <c r="H123" s="368">
        <f t="shared" ref="H123:W123" si="28">SUBTOTAL(9,H124:H125)</f>
        <v>0</v>
      </c>
      <c r="I123" s="369">
        <f t="shared" si="28"/>
        <v>0</v>
      </c>
      <c r="J123" s="369">
        <f t="shared" si="28"/>
        <v>0</v>
      </c>
      <c r="K123" s="370">
        <f t="shared" si="28"/>
        <v>0</v>
      </c>
      <c r="L123" s="364">
        <f t="shared" si="28"/>
        <v>0</v>
      </c>
      <c r="M123" s="364">
        <f t="shared" si="28"/>
        <v>0</v>
      </c>
      <c r="N123" s="364">
        <f t="shared" si="28"/>
        <v>0</v>
      </c>
      <c r="O123" s="364">
        <f t="shared" si="28"/>
        <v>0</v>
      </c>
      <c r="P123" s="364">
        <f t="shared" si="28"/>
        <v>0</v>
      </c>
      <c r="Q123" s="364">
        <f t="shared" si="28"/>
        <v>0</v>
      </c>
      <c r="R123" s="364">
        <f t="shared" si="28"/>
        <v>0</v>
      </c>
      <c r="S123" s="364">
        <f t="shared" si="28"/>
        <v>0</v>
      </c>
      <c r="T123" s="364">
        <f t="shared" si="28"/>
        <v>0</v>
      </c>
      <c r="U123" s="364">
        <f t="shared" si="28"/>
        <v>0</v>
      </c>
      <c r="V123" s="364">
        <f t="shared" si="28"/>
        <v>0</v>
      </c>
      <c r="W123" s="366">
        <f t="shared" si="28"/>
        <v>0</v>
      </c>
      <c r="Y123" s="238"/>
    </row>
    <row r="124" spans="2:25" outlineLevel="1" x14ac:dyDescent="0.25">
      <c r="B124" s="465"/>
      <c r="C124" s="273"/>
      <c r="D124" s="273"/>
      <c r="E124" s="275"/>
      <c r="F124" s="299" t="s">
        <v>126</v>
      </c>
      <c r="G124" s="540"/>
      <c r="H124" s="222"/>
      <c r="I124" s="223"/>
      <c r="J124" s="223"/>
      <c r="K124" s="224"/>
      <c r="L124" s="225"/>
      <c r="M124" s="226"/>
      <c r="N124" s="223"/>
      <c r="O124" s="223"/>
      <c r="P124" s="223"/>
      <c r="Q124" s="223"/>
      <c r="R124" s="223"/>
      <c r="S124" s="223"/>
      <c r="T124" s="223"/>
      <c r="U124" s="223"/>
      <c r="V124" s="227"/>
      <c r="W124" s="218"/>
      <c r="Y124" s="236"/>
    </row>
    <row r="125" spans="2:25" outlineLevel="1" x14ac:dyDescent="0.25">
      <c r="B125" s="465"/>
      <c r="C125" s="273"/>
      <c r="D125" s="275"/>
      <c r="E125" s="275"/>
      <c r="F125" s="299" t="s">
        <v>127</v>
      </c>
      <c r="G125" s="540"/>
      <c r="H125" s="222"/>
      <c r="I125" s="223"/>
      <c r="J125" s="223"/>
      <c r="K125" s="224"/>
      <c r="L125" s="225"/>
      <c r="M125" s="226"/>
      <c r="N125" s="228"/>
      <c r="O125" s="228"/>
      <c r="P125" s="228"/>
      <c r="Q125" s="228"/>
      <c r="R125" s="228"/>
      <c r="S125" s="228"/>
      <c r="T125" s="228"/>
      <c r="U125" s="228"/>
      <c r="V125" s="227"/>
      <c r="W125" s="218"/>
      <c r="Y125" s="236"/>
    </row>
    <row r="126" spans="2:25" outlineLevel="1" x14ac:dyDescent="0.25">
      <c r="B126" s="465"/>
      <c r="C126" s="273"/>
      <c r="D126" s="272"/>
      <c r="E126" s="275"/>
      <c r="F126" s="299" t="s">
        <v>128</v>
      </c>
      <c r="G126" s="540"/>
      <c r="H126" s="81"/>
      <c r="I126" s="53"/>
      <c r="J126" s="53"/>
      <c r="K126" s="82"/>
      <c r="L126" s="33"/>
      <c r="M126" s="33"/>
      <c r="N126" s="83"/>
      <c r="O126" s="83"/>
      <c r="P126" s="83"/>
      <c r="Q126" s="83"/>
      <c r="R126" s="83"/>
      <c r="S126" s="83"/>
      <c r="T126" s="83"/>
      <c r="U126" s="83"/>
      <c r="V126" s="33"/>
      <c r="W126" s="40"/>
      <c r="Y126" s="236"/>
    </row>
    <row r="127" spans="2:25" x14ac:dyDescent="0.25">
      <c r="B127" s="465"/>
      <c r="C127" s="273"/>
      <c r="D127" s="272" t="s">
        <v>129</v>
      </c>
      <c r="E127" s="275"/>
      <c r="F127" s="275"/>
      <c r="G127" s="367">
        <f>SUBTOTAL(9,G128:G129)</f>
        <v>0</v>
      </c>
      <c r="H127" s="368">
        <f t="shared" ref="H127:W127" si="29">SUBTOTAL(9,H128)</f>
        <v>0</v>
      </c>
      <c r="I127" s="369">
        <f t="shared" si="29"/>
        <v>0</v>
      </c>
      <c r="J127" s="369">
        <f t="shared" si="29"/>
        <v>0</v>
      </c>
      <c r="K127" s="370">
        <f t="shared" si="29"/>
        <v>0</v>
      </c>
      <c r="L127" s="364">
        <f t="shared" si="29"/>
        <v>0</v>
      </c>
      <c r="M127" s="364">
        <f t="shared" si="29"/>
        <v>0</v>
      </c>
      <c r="N127" s="364">
        <f t="shared" si="29"/>
        <v>0</v>
      </c>
      <c r="O127" s="364">
        <f t="shared" si="29"/>
        <v>0</v>
      </c>
      <c r="P127" s="364">
        <f t="shared" si="29"/>
        <v>0</v>
      </c>
      <c r="Q127" s="364">
        <f t="shared" si="29"/>
        <v>0</v>
      </c>
      <c r="R127" s="364">
        <f t="shared" si="29"/>
        <v>0</v>
      </c>
      <c r="S127" s="364">
        <f t="shared" si="29"/>
        <v>0</v>
      </c>
      <c r="T127" s="364">
        <f t="shared" si="29"/>
        <v>0</v>
      </c>
      <c r="U127" s="364">
        <f t="shared" si="29"/>
        <v>0</v>
      </c>
      <c r="V127" s="364">
        <f t="shared" si="29"/>
        <v>0</v>
      </c>
      <c r="W127" s="366">
        <f t="shared" si="29"/>
        <v>0</v>
      </c>
      <c r="Y127" s="238"/>
    </row>
    <row r="128" spans="2:25" outlineLevel="1" x14ac:dyDescent="0.25">
      <c r="B128" s="465"/>
      <c r="C128" s="273"/>
      <c r="D128" s="273"/>
      <c r="E128" s="275"/>
      <c r="F128" s="299" t="s">
        <v>130</v>
      </c>
      <c r="G128" s="540"/>
      <c r="H128" s="225"/>
      <c r="I128" s="223"/>
      <c r="J128" s="223"/>
      <c r="K128" s="224"/>
      <c r="L128" s="225"/>
      <c r="M128" s="226"/>
      <c r="N128" s="223"/>
      <c r="O128" s="223"/>
      <c r="P128" s="223"/>
      <c r="Q128" s="223"/>
      <c r="R128" s="223"/>
      <c r="S128" s="223"/>
      <c r="T128" s="223"/>
      <c r="U128" s="223"/>
      <c r="V128" s="227"/>
      <c r="W128" s="218"/>
      <c r="Y128" s="236"/>
    </row>
    <row r="129" spans="2:25" outlineLevel="1" x14ac:dyDescent="0.25">
      <c r="B129" s="465"/>
      <c r="C129" s="273"/>
      <c r="D129" s="273"/>
      <c r="E129" s="275"/>
      <c r="F129" s="299" t="s">
        <v>131</v>
      </c>
      <c r="G129" s="540"/>
      <c r="H129" s="368"/>
      <c r="I129" s="369"/>
      <c r="J129" s="369"/>
      <c r="K129" s="370"/>
      <c r="L129" s="364"/>
      <c r="M129" s="364"/>
      <c r="N129" s="364"/>
      <c r="O129" s="364"/>
      <c r="P129" s="364"/>
      <c r="Q129" s="364"/>
      <c r="R129" s="364"/>
      <c r="S129" s="364"/>
      <c r="T129" s="364"/>
      <c r="U129" s="364"/>
      <c r="V129" s="364"/>
      <c r="W129" s="366"/>
      <c r="Y129" s="236"/>
    </row>
    <row r="130" spans="2:25" x14ac:dyDescent="0.25">
      <c r="B130" s="465"/>
      <c r="C130" s="273"/>
      <c r="D130" s="272" t="s">
        <v>132</v>
      </c>
      <c r="E130" s="275"/>
      <c r="F130" s="273"/>
      <c r="G130" s="367">
        <f t="shared" ref="G130:W130" si="30">SUBTOTAL(9,G131:G134)</f>
        <v>0</v>
      </c>
      <c r="H130" s="368">
        <f t="shared" si="30"/>
        <v>0</v>
      </c>
      <c r="I130" s="369">
        <f t="shared" si="30"/>
        <v>0</v>
      </c>
      <c r="J130" s="369">
        <f t="shared" si="30"/>
        <v>0</v>
      </c>
      <c r="K130" s="370">
        <f t="shared" si="30"/>
        <v>0</v>
      </c>
      <c r="L130" s="364">
        <f t="shared" si="30"/>
        <v>0</v>
      </c>
      <c r="M130" s="364">
        <f t="shared" si="30"/>
        <v>0</v>
      </c>
      <c r="N130" s="364">
        <f t="shared" si="30"/>
        <v>0</v>
      </c>
      <c r="O130" s="364">
        <f t="shared" si="30"/>
        <v>0</v>
      </c>
      <c r="P130" s="364">
        <f t="shared" si="30"/>
        <v>0</v>
      </c>
      <c r="Q130" s="364">
        <f t="shared" si="30"/>
        <v>0</v>
      </c>
      <c r="R130" s="364">
        <f t="shared" si="30"/>
        <v>0</v>
      </c>
      <c r="S130" s="364">
        <f t="shared" si="30"/>
        <v>0</v>
      </c>
      <c r="T130" s="364">
        <f t="shared" si="30"/>
        <v>0</v>
      </c>
      <c r="U130" s="364">
        <f t="shared" si="30"/>
        <v>0</v>
      </c>
      <c r="V130" s="364">
        <f t="shared" si="30"/>
        <v>0</v>
      </c>
      <c r="W130" s="366">
        <f t="shared" si="30"/>
        <v>0</v>
      </c>
      <c r="Y130" s="238"/>
    </row>
    <row r="131" spans="2:25" outlineLevel="1" x14ac:dyDescent="0.25">
      <c r="B131" s="465"/>
      <c r="C131" s="273"/>
      <c r="D131" s="273"/>
      <c r="E131" s="275"/>
      <c r="F131" s="299" t="s">
        <v>133</v>
      </c>
      <c r="G131" s="540"/>
      <c r="H131" s="222"/>
      <c r="I131" s="223"/>
      <c r="J131" s="223"/>
      <c r="K131" s="224"/>
      <c r="L131" s="225"/>
      <c r="M131" s="226"/>
      <c r="N131" s="223"/>
      <c r="O131" s="223"/>
      <c r="P131" s="223"/>
      <c r="Q131" s="223"/>
      <c r="R131" s="223"/>
      <c r="S131" s="223"/>
      <c r="T131" s="223"/>
      <c r="U131" s="223"/>
      <c r="V131" s="227"/>
      <c r="W131" s="218"/>
      <c r="Y131" s="236"/>
    </row>
    <row r="132" spans="2:25" outlineLevel="1" x14ac:dyDescent="0.25">
      <c r="B132" s="465"/>
      <c r="C132" s="275"/>
      <c r="D132" s="275"/>
      <c r="E132" s="275"/>
      <c r="F132" s="299" t="s">
        <v>134</v>
      </c>
      <c r="G132" s="540"/>
      <c r="H132" s="222"/>
      <c r="I132" s="223"/>
      <c r="J132" s="223"/>
      <c r="K132" s="224"/>
      <c r="L132" s="225"/>
      <c r="M132" s="226"/>
      <c r="N132" s="223"/>
      <c r="O132" s="223"/>
      <c r="P132" s="223"/>
      <c r="Q132" s="223"/>
      <c r="R132" s="223"/>
      <c r="S132" s="223"/>
      <c r="T132" s="223"/>
      <c r="U132" s="223"/>
      <c r="V132" s="227"/>
      <c r="W132" s="218"/>
      <c r="Y132" s="236"/>
    </row>
    <row r="133" spans="2:25" outlineLevel="1" x14ac:dyDescent="0.25">
      <c r="B133" s="465"/>
      <c r="C133" s="275"/>
      <c r="D133" s="275"/>
      <c r="E133" s="275"/>
      <c r="F133" s="299" t="s">
        <v>135</v>
      </c>
      <c r="G133" s="540"/>
      <c r="H133" s="222"/>
      <c r="I133" s="223"/>
      <c r="J133" s="223"/>
      <c r="K133" s="224"/>
      <c r="L133" s="225"/>
      <c r="M133" s="226"/>
      <c r="N133" s="223"/>
      <c r="O133" s="223"/>
      <c r="P133" s="223"/>
      <c r="Q133" s="223"/>
      <c r="R133" s="223"/>
      <c r="S133" s="223"/>
      <c r="T133" s="223"/>
      <c r="U133" s="223"/>
      <c r="V133" s="227"/>
      <c r="W133" s="218"/>
      <c r="Y133" s="236"/>
    </row>
    <row r="134" spans="2:25" outlineLevel="1" x14ac:dyDescent="0.25">
      <c r="B134" s="465"/>
      <c r="C134" s="275"/>
      <c r="D134" s="275"/>
      <c r="E134" s="275"/>
      <c r="F134" s="456" t="s">
        <v>136</v>
      </c>
      <c r="G134" s="540"/>
      <c r="H134" s="222"/>
      <c r="I134" s="223"/>
      <c r="J134" s="223"/>
      <c r="K134" s="224"/>
      <c r="L134" s="225"/>
      <c r="M134" s="226"/>
      <c r="N134" s="223"/>
      <c r="O134" s="223"/>
      <c r="P134" s="223"/>
      <c r="Q134" s="223"/>
      <c r="R134" s="223"/>
      <c r="S134" s="223"/>
      <c r="T134" s="223"/>
      <c r="U134" s="223"/>
      <c r="V134" s="227"/>
      <c r="W134" s="218"/>
      <c r="Y134" s="236"/>
    </row>
    <row r="135" spans="2:25" x14ac:dyDescent="0.25">
      <c r="B135" s="465"/>
      <c r="C135" s="272" t="s">
        <v>137</v>
      </c>
      <c r="D135" s="275"/>
      <c r="E135" s="275"/>
      <c r="F135" s="273"/>
      <c r="G135" s="367"/>
      <c r="H135" s="368"/>
      <c r="I135" s="369"/>
      <c r="J135" s="369"/>
      <c r="K135" s="370"/>
      <c r="L135" s="364"/>
      <c r="M135" s="364"/>
      <c r="N135" s="364"/>
      <c r="O135" s="364"/>
      <c r="P135" s="364"/>
      <c r="Q135" s="364"/>
      <c r="R135" s="364"/>
      <c r="S135" s="364"/>
      <c r="T135" s="364"/>
      <c r="U135" s="364"/>
      <c r="V135" s="364"/>
      <c r="W135" s="366"/>
      <c r="Y135" s="353"/>
    </row>
    <row r="136" spans="2:25" x14ac:dyDescent="0.25">
      <c r="B136" s="465"/>
      <c r="C136" s="272"/>
      <c r="D136" s="276" t="s">
        <v>20</v>
      </c>
      <c r="E136" s="273"/>
      <c r="F136" s="273"/>
      <c r="G136" s="367"/>
      <c r="H136" s="368"/>
      <c r="I136" s="369"/>
      <c r="J136" s="369"/>
      <c r="K136" s="370"/>
      <c r="L136" s="364"/>
      <c r="M136" s="364"/>
      <c r="N136" s="364"/>
      <c r="O136" s="364"/>
      <c r="P136" s="364"/>
      <c r="Q136" s="364"/>
      <c r="R136" s="364"/>
      <c r="S136" s="364"/>
      <c r="T136" s="364"/>
      <c r="U136" s="364"/>
      <c r="V136" s="364"/>
      <c r="W136" s="366"/>
      <c r="Y136" s="237"/>
    </row>
    <row r="137" spans="2:25" x14ac:dyDescent="0.25">
      <c r="B137" s="465"/>
      <c r="C137" s="272"/>
      <c r="D137" s="272"/>
      <c r="E137" s="273" t="s">
        <v>21</v>
      </c>
      <c r="F137" s="273"/>
      <c r="G137" s="367">
        <f t="shared" ref="G137:W137" si="31">SUBTOTAL(9,G138:G141)</f>
        <v>0</v>
      </c>
      <c r="H137" s="368">
        <f t="shared" si="31"/>
        <v>0</v>
      </c>
      <c r="I137" s="369">
        <f t="shared" si="31"/>
        <v>0</v>
      </c>
      <c r="J137" s="369">
        <f t="shared" si="31"/>
        <v>0</v>
      </c>
      <c r="K137" s="370">
        <f t="shared" si="31"/>
        <v>0</v>
      </c>
      <c r="L137" s="364">
        <f t="shared" si="31"/>
        <v>0</v>
      </c>
      <c r="M137" s="364">
        <f t="shared" si="31"/>
        <v>0</v>
      </c>
      <c r="N137" s="364">
        <f t="shared" si="31"/>
        <v>0</v>
      </c>
      <c r="O137" s="364">
        <f t="shared" si="31"/>
        <v>0</v>
      </c>
      <c r="P137" s="364">
        <f t="shared" si="31"/>
        <v>0</v>
      </c>
      <c r="Q137" s="364">
        <f t="shared" si="31"/>
        <v>0</v>
      </c>
      <c r="R137" s="364">
        <f t="shared" si="31"/>
        <v>0</v>
      </c>
      <c r="S137" s="364">
        <f t="shared" si="31"/>
        <v>0</v>
      </c>
      <c r="T137" s="364">
        <f t="shared" si="31"/>
        <v>0</v>
      </c>
      <c r="U137" s="364">
        <f t="shared" si="31"/>
        <v>0</v>
      </c>
      <c r="V137" s="364">
        <f t="shared" si="31"/>
        <v>0</v>
      </c>
      <c r="W137" s="366">
        <f t="shared" si="31"/>
        <v>0</v>
      </c>
      <c r="Y137" s="354"/>
    </row>
    <row r="138" spans="2:25" outlineLevel="1" x14ac:dyDescent="0.25">
      <c r="B138" s="465"/>
      <c r="C138" s="272"/>
      <c r="D138" s="272"/>
      <c r="E138" s="273"/>
      <c r="F138" s="299" t="s">
        <v>22</v>
      </c>
      <c r="G138" s="218"/>
      <c r="H138" s="222"/>
      <c r="I138" s="223"/>
      <c r="J138" s="223"/>
      <c r="K138" s="224"/>
      <c r="L138" s="225"/>
      <c r="M138" s="226"/>
      <c r="N138" s="223"/>
      <c r="O138" s="223"/>
      <c r="P138" s="223"/>
      <c r="Q138" s="223"/>
      <c r="R138" s="223"/>
      <c r="S138" s="223"/>
      <c r="T138" s="223"/>
      <c r="U138" s="223"/>
      <c r="V138" s="227"/>
      <c r="W138" s="218"/>
      <c r="Y138" s="236"/>
    </row>
    <row r="139" spans="2:25" outlineLevel="1" x14ac:dyDescent="0.25">
      <c r="B139" s="465"/>
      <c r="C139" s="272"/>
      <c r="D139" s="272"/>
      <c r="E139" s="273"/>
      <c r="F139" s="299" t="s">
        <v>23</v>
      </c>
      <c r="G139" s="218"/>
      <c r="H139" s="222"/>
      <c r="I139" s="223"/>
      <c r="J139" s="223"/>
      <c r="K139" s="224"/>
      <c r="L139" s="225"/>
      <c r="M139" s="226"/>
      <c r="N139" s="223"/>
      <c r="O139" s="223"/>
      <c r="P139" s="223"/>
      <c r="Q139" s="223"/>
      <c r="R139" s="223"/>
      <c r="S139" s="223"/>
      <c r="T139" s="223"/>
      <c r="U139" s="223"/>
      <c r="V139" s="227"/>
      <c r="W139" s="218"/>
      <c r="Y139" s="236"/>
    </row>
    <row r="140" spans="2:25" outlineLevel="1" x14ac:dyDescent="0.25">
      <c r="B140" s="465"/>
      <c r="C140" s="272"/>
      <c r="D140" s="272"/>
      <c r="E140" s="273"/>
      <c r="F140" s="299" t="s">
        <v>24</v>
      </c>
      <c r="G140" s="218"/>
      <c r="H140" s="222"/>
      <c r="I140" s="223"/>
      <c r="J140" s="223"/>
      <c r="K140" s="224"/>
      <c r="L140" s="225"/>
      <c r="M140" s="226"/>
      <c r="N140" s="223"/>
      <c r="O140" s="223"/>
      <c r="P140" s="223"/>
      <c r="Q140" s="223"/>
      <c r="R140" s="223"/>
      <c r="S140" s="223"/>
      <c r="T140" s="223"/>
      <c r="U140" s="223"/>
      <c r="V140" s="227"/>
      <c r="W140" s="218"/>
      <c r="Y140" s="236"/>
    </row>
    <row r="141" spans="2:25" outlineLevel="1" x14ac:dyDescent="0.25">
      <c r="B141" s="465"/>
      <c r="C141" s="272"/>
      <c r="D141" s="272"/>
      <c r="E141" s="273"/>
      <c r="F141" s="299" t="s">
        <v>25</v>
      </c>
      <c r="G141" s="218"/>
      <c r="H141" s="222"/>
      <c r="I141" s="223"/>
      <c r="J141" s="223"/>
      <c r="K141" s="224"/>
      <c r="L141" s="225"/>
      <c r="M141" s="226"/>
      <c r="N141" s="223"/>
      <c r="O141" s="223"/>
      <c r="P141" s="223"/>
      <c r="Q141" s="223"/>
      <c r="R141" s="223"/>
      <c r="S141" s="223"/>
      <c r="T141" s="223"/>
      <c r="U141" s="223"/>
      <c r="V141" s="227"/>
      <c r="W141" s="218"/>
      <c r="Y141" s="236"/>
    </row>
    <row r="142" spans="2:25" x14ac:dyDescent="0.25">
      <c r="B142" s="465"/>
      <c r="C142" s="272"/>
      <c r="D142" s="272"/>
      <c r="E142" s="273" t="s">
        <v>26</v>
      </c>
      <c r="F142" s="273"/>
      <c r="G142" s="367">
        <f t="shared" ref="G142:W142" si="32">SUBTOTAL(9,G143:G146)</f>
        <v>0</v>
      </c>
      <c r="H142" s="368">
        <f t="shared" si="32"/>
        <v>0</v>
      </c>
      <c r="I142" s="369">
        <f t="shared" si="32"/>
        <v>0</v>
      </c>
      <c r="J142" s="369">
        <f t="shared" si="32"/>
        <v>0</v>
      </c>
      <c r="K142" s="370">
        <f t="shared" si="32"/>
        <v>0</v>
      </c>
      <c r="L142" s="364">
        <f t="shared" si="32"/>
        <v>0</v>
      </c>
      <c r="M142" s="364">
        <f t="shared" si="32"/>
        <v>0</v>
      </c>
      <c r="N142" s="364">
        <f t="shared" si="32"/>
        <v>0</v>
      </c>
      <c r="O142" s="364">
        <f t="shared" si="32"/>
        <v>0</v>
      </c>
      <c r="P142" s="364">
        <f t="shared" si="32"/>
        <v>0</v>
      </c>
      <c r="Q142" s="364">
        <f t="shared" si="32"/>
        <v>0</v>
      </c>
      <c r="R142" s="364">
        <f t="shared" si="32"/>
        <v>0</v>
      </c>
      <c r="S142" s="364">
        <f t="shared" si="32"/>
        <v>0</v>
      </c>
      <c r="T142" s="364">
        <f t="shared" si="32"/>
        <v>0</v>
      </c>
      <c r="U142" s="364">
        <f t="shared" si="32"/>
        <v>0</v>
      </c>
      <c r="V142" s="364">
        <f t="shared" si="32"/>
        <v>0</v>
      </c>
      <c r="W142" s="366">
        <f t="shared" si="32"/>
        <v>0</v>
      </c>
      <c r="Y142" s="238"/>
    </row>
    <row r="143" spans="2:25" outlineLevel="1" x14ac:dyDescent="0.25">
      <c r="B143" s="465"/>
      <c r="C143" s="272"/>
      <c r="D143" s="272"/>
      <c r="E143" s="273"/>
      <c r="F143" s="299" t="s">
        <v>27</v>
      </c>
      <c r="G143" s="218"/>
      <c r="H143" s="222"/>
      <c r="I143" s="223"/>
      <c r="J143" s="223"/>
      <c r="K143" s="224"/>
      <c r="L143" s="225"/>
      <c r="M143" s="226"/>
      <c r="N143" s="223"/>
      <c r="O143" s="223"/>
      <c r="P143" s="223"/>
      <c r="Q143" s="223"/>
      <c r="R143" s="223"/>
      <c r="S143" s="223"/>
      <c r="T143" s="223"/>
      <c r="U143" s="223"/>
      <c r="V143" s="227"/>
      <c r="W143" s="218"/>
      <c r="Y143" s="236"/>
    </row>
    <row r="144" spans="2:25" outlineLevel="1" x14ac:dyDescent="0.25">
      <c r="B144" s="465"/>
      <c r="C144" s="272"/>
      <c r="D144" s="272"/>
      <c r="E144" s="273"/>
      <c r="F144" s="299" t="s">
        <v>28</v>
      </c>
      <c r="G144" s="218"/>
      <c r="H144" s="222"/>
      <c r="I144" s="223"/>
      <c r="J144" s="223"/>
      <c r="K144" s="224"/>
      <c r="L144" s="225"/>
      <c r="M144" s="226"/>
      <c r="N144" s="223"/>
      <c r="O144" s="223"/>
      <c r="P144" s="223"/>
      <c r="Q144" s="223"/>
      <c r="R144" s="223"/>
      <c r="S144" s="223"/>
      <c r="T144" s="223"/>
      <c r="U144" s="223"/>
      <c r="V144" s="227"/>
      <c r="W144" s="218"/>
      <c r="Y144" s="236"/>
    </row>
    <row r="145" spans="2:25" outlineLevel="1" x14ac:dyDescent="0.25">
      <c r="B145" s="465"/>
      <c r="C145" s="272"/>
      <c r="D145" s="272"/>
      <c r="E145" s="273"/>
      <c r="F145" s="299" t="s">
        <v>29</v>
      </c>
      <c r="G145" s="218"/>
      <c r="H145" s="222"/>
      <c r="I145" s="223"/>
      <c r="J145" s="223"/>
      <c r="K145" s="224"/>
      <c r="L145" s="225"/>
      <c r="M145" s="226"/>
      <c r="N145" s="223"/>
      <c r="O145" s="223"/>
      <c r="P145" s="223"/>
      <c r="Q145" s="223"/>
      <c r="R145" s="223"/>
      <c r="S145" s="223"/>
      <c r="T145" s="223"/>
      <c r="U145" s="223"/>
      <c r="V145" s="227"/>
      <c r="W145" s="218"/>
      <c r="Y145" s="236"/>
    </row>
    <row r="146" spans="2:25" outlineLevel="1" x14ac:dyDescent="0.25">
      <c r="B146" s="465"/>
      <c r="C146" s="272"/>
      <c r="D146" s="272"/>
      <c r="E146" s="273"/>
      <c r="F146" s="299" t="s">
        <v>30</v>
      </c>
      <c r="G146" s="218"/>
      <c r="H146" s="222"/>
      <c r="I146" s="223"/>
      <c r="J146" s="223"/>
      <c r="K146" s="224"/>
      <c r="L146" s="225"/>
      <c r="M146" s="226"/>
      <c r="N146" s="223"/>
      <c r="O146" s="223"/>
      <c r="P146" s="223"/>
      <c r="Q146" s="223"/>
      <c r="R146" s="223"/>
      <c r="S146" s="223"/>
      <c r="T146" s="223"/>
      <c r="U146" s="223"/>
      <c r="V146" s="227"/>
      <c r="W146" s="218"/>
      <c r="Y146" s="236"/>
    </row>
    <row r="147" spans="2:25" x14ac:dyDescent="0.25">
      <c r="B147" s="465"/>
      <c r="C147" s="272"/>
      <c r="D147" s="272"/>
      <c r="E147" s="273" t="s">
        <v>31</v>
      </c>
      <c r="F147" s="273"/>
      <c r="G147" s="367">
        <f t="shared" ref="G147:W147" si="33">SUBTOTAL(9,G148:G151)</f>
        <v>0</v>
      </c>
      <c r="H147" s="368">
        <f t="shared" si="33"/>
        <v>0</v>
      </c>
      <c r="I147" s="369">
        <f t="shared" si="33"/>
        <v>0</v>
      </c>
      <c r="J147" s="369">
        <f t="shared" si="33"/>
        <v>0</v>
      </c>
      <c r="K147" s="370">
        <f t="shared" si="33"/>
        <v>0</v>
      </c>
      <c r="L147" s="364">
        <f t="shared" si="33"/>
        <v>0</v>
      </c>
      <c r="M147" s="364">
        <f t="shared" si="33"/>
        <v>0</v>
      </c>
      <c r="N147" s="364">
        <f t="shared" si="33"/>
        <v>0</v>
      </c>
      <c r="O147" s="364">
        <f t="shared" si="33"/>
        <v>0</v>
      </c>
      <c r="P147" s="364">
        <f t="shared" si="33"/>
        <v>0</v>
      </c>
      <c r="Q147" s="364">
        <f t="shared" si="33"/>
        <v>0</v>
      </c>
      <c r="R147" s="364">
        <f t="shared" si="33"/>
        <v>0</v>
      </c>
      <c r="S147" s="364">
        <f t="shared" si="33"/>
        <v>0</v>
      </c>
      <c r="T147" s="364">
        <f t="shared" si="33"/>
        <v>0</v>
      </c>
      <c r="U147" s="364">
        <f t="shared" si="33"/>
        <v>0</v>
      </c>
      <c r="V147" s="364">
        <f t="shared" si="33"/>
        <v>0</v>
      </c>
      <c r="W147" s="366">
        <f t="shared" si="33"/>
        <v>0</v>
      </c>
      <c r="Y147" s="238"/>
    </row>
    <row r="148" spans="2:25" outlineLevel="1" x14ac:dyDescent="0.25">
      <c r="B148" s="465"/>
      <c r="C148" s="272"/>
      <c r="D148" s="272"/>
      <c r="E148" s="273"/>
      <c r="F148" s="299" t="s">
        <v>32</v>
      </c>
      <c r="G148" s="218"/>
      <c r="H148" s="222"/>
      <c r="I148" s="223"/>
      <c r="J148" s="223"/>
      <c r="K148" s="224"/>
      <c r="L148" s="225"/>
      <c r="M148" s="226"/>
      <c r="N148" s="223"/>
      <c r="O148" s="223"/>
      <c r="P148" s="223"/>
      <c r="Q148" s="223"/>
      <c r="R148" s="223"/>
      <c r="S148" s="223"/>
      <c r="T148" s="223"/>
      <c r="U148" s="223"/>
      <c r="V148" s="227"/>
      <c r="W148" s="218"/>
      <c r="Y148" s="236"/>
    </row>
    <row r="149" spans="2:25" outlineLevel="1" x14ac:dyDescent="0.25">
      <c r="B149" s="465"/>
      <c r="C149" s="272"/>
      <c r="D149" s="272"/>
      <c r="E149" s="273"/>
      <c r="F149" s="299" t="s">
        <v>33</v>
      </c>
      <c r="G149" s="218"/>
      <c r="H149" s="222"/>
      <c r="I149" s="223"/>
      <c r="J149" s="223"/>
      <c r="K149" s="224"/>
      <c r="L149" s="225"/>
      <c r="M149" s="226"/>
      <c r="N149" s="223"/>
      <c r="O149" s="223"/>
      <c r="P149" s="223"/>
      <c r="Q149" s="223"/>
      <c r="R149" s="223"/>
      <c r="S149" s="223"/>
      <c r="T149" s="223"/>
      <c r="U149" s="223"/>
      <c r="V149" s="227"/>
      <c r="W149" s="218"/>
      <c r="Y149" s="236"/>
    </row>
    <row r="150" spans="2:25" outlineLevel="1" x14ac:dyDescent="0.25">
      <c r="B150" s="465"/>
      <c r="C150" s="272"/>
      <c r="D150" s="272"/>
      <c r="E150" s="273"/>
      <c r="F150" s="299" t="s">
        <v>34</v>
      </c>
      <c r="G150" s="218"/>
      <c r="H150" s="222"/>
      <c r="I150" s="223"/>
      <c r="J150" s="223"/>
      <c r="K150" s="224"/>
      <c r="L150" s="225"/>
      <c r="M150" s="226"/>
      <c r="N150" s="223"/>
      <c r="O150" s="223"/>
      <c r="P150" s="223"/>
      <c r="Q150" s="223"/>
      <c r="R150" s="223"/>
      <c r="S150" s="223"/>
      <c r="T150" s="223"/>
      <c r="U150" s="223"/>
      <c r="V150" s="227"/>
      <c r="W150" s="218"/>
      <c r="Y150" s="236"/>
    </row>
    <row r="151" spans="2:25" outlineLevel="1" x14ac:dyDescent="0.25">
      <c r="B151" s="465"/>
      <c r="C151" s="272"/>
      <c r="D151" s="272"/>
      <c r="E151" s="273"/>
      <c r="F151" s="299" t="s">
        <v>35</v>
      </c>
      <c r="G151" s="218"/>
      <c r="H151" s="222"/>
      <c r="I151" s="223"/>
      <c r="J151" s="223"/>
      <c r="K151" s="224"/>
      <c r="L151" s="225"/>
      <c r="M151" s="226"/>
      <c r="N151" s="223"/>
      <c r="O151" s="223"/>
      <c r="P151" s="223"/>
      <c r="Q151" s="223"/>
      <c r="R151" s="223"/>
      <c r="S151" s="223"/>
      <c r="T151" s="223"/>
      <c r="U151" s="223"/>
      <c r="V151" s="227"/>
      <c r="W151" s="218"/>
      <c r="Y151" s="236"/>
    </row>
    <row r="152" spans="2:25" x14ac:dyDescent="0.25">
      <c r="B152" s="465"/>
      <c r="C152" s="272"/>
      <c r="D152" s="272" t="s">
        <v>36</v>
      </c>
      <c r="E152" s="273"/>
      <c r="F152" s="273"/>
      <c r="G152" s="367"/>
      <c r="H152" s="368"/>
      <c r="I152" s="369"/>
      <c r="J152" s="369"/>
      <c r="K152" s="370"/>
      <c r="L152" s="364"/>
      <c r="M152" s="364"/>
      <c r="N152" s="364"/>
      <c r="O152" s="364"/>
      <c r="P152" s="364"/>
      <c r="Q152" s="364"/>
      <c r="R152" s="364"/>
      <c r="S152" s="364"/>
      <c r="T152" s="364"/>
      <c r="U152" s="364"/>
      <c r="V152" s="364"/>
      <c r="W152" s="366"/>
      <c r="Y152" s="353"/>
    </row>
    <row r="153" spans="2:25" x14ac:dyDescent="0.25">
      <c r="B153" s="465"/>
      <c r="C153" s="272"/>
      <c r="D153" s="272"/>
      <c r="E153" s="275" t="s">
        <v>37</v>
      </c>
      <c r="F153" s="273"/>
      <c r="G153" s="367">
        <f t="shared" ref="G153:W153" si="34">SUBTOTAL(9,G154:G156)</f>
        <v>0</v>
      </c>
      <c r="H153" s="368">
        <f t="shared" si="34"/>
        <v>0</v>
      </c>
      <c r="I153" s="369">
        <f t="shared" si="34"/>
        <v>0</v>
      </c>
      <c r="J153" s="369">
        <f t="shared" si="34"/>
        <v>0</v>
      </c>
      <c r="K153" s="370">
        <f t="shared" si="34"/>
        <v>0</v>
      </c>
      <c r="L153" s="364">
        <f t="shared" si="34"/>
        <v>0</v>
      </c>
      <c r="M153" s="364">
        <f t="shared" si="34"/>
        <v>0</v>
      </c>
      <c r="N153" s="364">
        <f t="shared" si="34"/>
        <v>0</v>
      </c>
      <c r="O153" s="364">
        <f t="shared" si="34"/>
        <v>0</v>
      </c>
      <c r="P153" s="364">
        <f t="shared" si="34"/>
        <v>0</v>
      </c>
      <c r="Q153" s="364">
        <f t="shared" si="34"/>
        <v>0</v>
      </c>
      <c r="R153" s="364">
        <f t="shared" si="34"/>
        <v>0</v>
      </c>
      <c r="S153" s="364">
        <f t="shared" si="34"/>
        <v>0</v>
      </c>
      <c r="T153" s="364">
        <f t="shared" si="34"/>
        <v>0</v>
      </c>
      <c r="U153" s="364">
        <f t="shared" si="34"/>
        <v>0</v>
      </c>
      <c r="V153" s="364">
        <f t="shared" si="34"/>
        <v>0</v>
      </c>
      <c r="W153" s="366">
        <f t="shared" si="34"/>
        <v>0</v>
      </c>
      <c r="Y153" s="354"/>
    </row>
    <row r="154" spans="2:25" outlineLevel="1" x14ac:dyDescent="0.25">
      <c r="B154" s="465"/>
      <c r="C154" s="272"/>
      <c r="D154" s="272"/>
      <c r="E154" s="275"/>
      <c r="F154" s="299" t="s">
        <v>38</v>
      </c>
      <c r="G154" s="218"/>
      <c r="H154" s="222"/>
      <c r="I154" s="223"/>
      <c r="J154" s="223"/>
      <c r="K154" s="224"/>
      <c r="L154" s="225"/>
      <c r="M154" s="226"/>
      <c r="N154" s="223"/>
      <c r="O154" s="223"/>
      <c r="P154" s="223"/>
      <c r="Q154" s="223"/>
      <c r="R154" s="223"/>
      <c r="S154" s="223"/>
      <c r="T154" s="223"/>
      <c r="U154" s="223"/>
      <c r="V154" s="227"/>
      <c r="W154" s="218"/>
      <c r="Y154" s="236"/>
    </row>
    <row r="155" spans="2:25" outlineLevel="1" x14ac:dyDescent="0.25">
      <c r="B155" s="465"/>
      <c r="C155" s="272"/>
      <c r="D155" s="272"/>
      <c r="E155" s="273"/>
      <c r="F155" s="299" t="s">
        <v>39</v>
      </c>
      <c r="G155" s="218"/>
      <c r="H155" s="222"/>
      <c r="I155" s="223"/>
      <c r="J155" s="223"/>
      <c r="K155" s="224"/>
      <c r="L155" s="225"/>
      <c r="M155" s="226"/>
      <c r="N155" s="223"/>
      <c r="O155" s="223"/>
      <c r="P155" s="223"/>
      <c r="Q155" s="223"/>
      <c r="R155" s="223"/>
      <c r="S155" s="223"/>
      <c r="T155" s="223"/>
      <c r="U155" s="223"/>
      <c r="V155" s="227"/>
      <c r="W155" s="218"/>
      <c r="Y155" s="236"/>
    </row>
    <row r="156" spans="2:25" outlineLevel="1" x14ac:dyDescent="0.25">
      <c r="B156" s="465"/>
      <c r="C156" s="272"/>
      <c r="D156" s="272"/>
      <c r="E156" s="273"/>
      <c r="F156" s="299" t="s">
        <v>40</v>
      </c>
      <c r="G156" s="218"/>
      <c r="H156" s="222"/>
      <c r="I156" s="223"/>
      <c r="J156" s="223"/>
      <c r="K156" s="224"/>
      <c r="L156" s="225"/>
      <c r="M156" s="226"/>
      <c r="N156" s="223"/>
      <c r="O156" s="223"/>
      <c r="P156" s="223"/>
      <c r="Q156" s="223"/>
      <c r="R156" s="223"/>
      <c r="S156" s="223"/>
      <c r="T156" s="223"/>
      <c r="U156" s="223"/>
      <c r="V156" s="227"/>
      <c r="W156" s="218"/>
      <c r="Y156" s="236"/>
    </row>
    <row r="157" spans="2:25" x14ac:dyDescent="0.25">
      <c r="B157" s="465"/>
      <c r="C157" s="272"/>
      <c r="D157" s="272"/>
      <c r="E157" s="273" t="s">
        <v>41</v>
      </c>
      <c r="F157" s="273"/>
      <c r="G157" s="367">
        <f t="shared" ref="G157:W157" si="35">SUBTOTAL(9,G158:G160)</f>
        <v>0</v>
      </c>
      <c r="H157" s="368">
        <f t="shared" si="35"/>
        <v>0</v>
      </c>
      <c r="I157" s="369">
        <f t="shared" si="35"/>
        <v>0</v>
      </c>
      <c r="J157" s="369">
        <f t="shared" si="35"/>
        <v>0</v>
      </c>
      <c r="K157" s="370">
        <f t="shared" si="35"/>
        <v>0</v>
      </c>
      <c r="L157" s="364">
        <f t="shared" si="35"/>
        <v>0</v>
      </c>
      <c r="M157" s="364">
        <f t="shared" si="35"/>
        <v>0</v>
      </c>
      <c r="N157" s="364">
        <f t="shared" si="35"/>
        <v>0</v>
      </c>
      <c r="O157" s="364">
        <f t="shared" si="35"/>
        <v>0</v>
      </c>
      <c r="P157" s="364">
        <f t="shared" si="35"/>
        <v>0</v>
      </c>
      <c r="Q157" s="364">
        <f t="shared" si="35"/>
        <v>0</v>
      </c>
      <c r="R157" s="364">
        <f t="shared" si="35"/>
        <v>0</v>
      </c>
      <c r="S157" s="364">
        <f t="shared" si="35"/>
        <v>0</v>
      </c>
      <c r="T157" s="364">
        <f t="shared" si="35"/>
        <v>0</v>
      </c>
      <c r="U157" s="364">
        <f t="shared" si="35"/>
        <v>0</v>
      </c>
      <c r="V157" s="364">
        <f t="shared" si="35"/>
        <v>0</v>
      </c>
      <c r="W157" s="366">
        <f t="shared" si="35"/>
        <v>0</v>
      </c>
      <c r="Y157" s="238"/>
    </row>
    <row r="158" spans="2:25" outlineLevel="1" x14ac:dyDescent="0.25">
      <c r="B158" s="465"/>
      <c r="C158" s="272"/>
      <c r="D158" s="272"/>
      <c r="E158" s="273"/>
      <c r="F158" s="299" t="s">
        <v>42</v>
      </c>
      <c r="G158" s="218"/>
      <c r="H158" s="222"/>
      <c r="I158" s="223"/>
      <c r="J158" s="223"/>
      <c r="K158" s="224"/>
      <c r="L158" s="225"/>
      <c r="M158" s="226"/>
      <c r="N158" s="223"/>
      <c r="O158" s="223"/>
      <c r="P158" s="223"/>
      <c r="Q158" s="223"/>
      <c r="R158" s="223"/>
      <c r="S158" s="223"/>
      <c r="T158" s="223"/>
      <c r="U158" s="223"/>
      <c r="V158" s="227"/>
      <c r="W158" s="218"/>
      <c r="Y158" s="236"/>
    </row>
    <row r="159" spans="2:25" outlineLevel="1" x14ac:dyDescent="0.25">
      <c r="B159" s="465"/>
      <c r="C159" s="272"/>
      <c r="D159" s="272"/>
      <c r="E159" s="273"/>
      <c r="F159" s="299" t="s">
        <v>43</v>
      </c>
      <c r="G159" s="218"/>
      <c r="H159" s="222"/>
      <c r="I159" s="223"/>
      <c r="J159" s="223"/>
      <c r="K159" s="224"/>
      <c r="L159" s="225"/>
      <c r="M159" s="226"/>
      <c r="N159" s="223"/>
      <c r="O159" s="223"/>
      <c r="P159" s="223"/>
      <c r="Q159" s="223"/>
      <c r="R159" s="223"/>
      <c r="S159" s="223"/>
      <c r="T159" s="223"/>
      <c r="U159" s="223"/>
      <c r="V159" s="227"/>
      <c r="W159" s="218"/>
      <c r="Y159" s="236"/>
    </row>
    <row r="160" spans="2:25" outlineLevel="1" x14ac:dyDescent="0.25">
      <c r="B160" s="465"/>
      <c r="C160" s="272"/>
      <c r="D160" s="272"/>
      <c r="E160" s="273"/>
      <c r="F160" s="299" t="s">
        <v>44</v>
      </c>
      <c r="G160" s="218"/>
      <c r="H160" s="222"/>
      <c r="I160" s="223"/>
      <c r="J160" s="223"/>
      <c r="K160" s="224"/>
      <c r="L160" s="225"/>
      <c r="M160" s="226"/>
      <c r="N160" s="223"/>
      <c r="O160" s="223"/>
      <c r="P160" s="223"/>
      <c r="Q160" s="223"/>
      <c r="R160" s="223"/>
      <c r="S160" s="223"/>
      <c r="T160" s="223"/>
      <c r="U160" s="223"/>
      <c r="V160" s="227"/>
      <c r="W160" s="218"/>
      <c r="Y160" s="236"/>
    </row>
    <row r="161" spans="2:25" x14ac:dyDescent="0.25">
      <c r="B161" s="465"/>
      <c r="C161" s="272"/>
      <c r="D161" s="272"/>
      <c r="E161" s="273" t="s">
        <v>45</v>
      </c>
      <c r="F161" s="273"/>
      <c r="G161" s="367">
        <f t="shared" ref="G161:W161" si="36">SUBTOTAL(9,G162:G164)</f>
        <v>0</v>
      </c>
      <c r="H161" s="368">
        <f t="shared" si="36"/>
        <v>0</v>
      </c>
      <c r="I161" s="369">
        <f t="shared" si="36"/>
        <v>0</v>
      </c>
      <c r="J161" s="369">
        <f t="shared" si="36"/>
        <v>0</v>
      </c>
      <c r="K161" s="370">
        <f t="shared" si="36"/>
        <v>0</v>
      </c>
      <c r="L161" s="364">
        <f t="shared" si="36"/>
        <v>0</v>
      </c>
      <c r="M161" s="364">
        <f t="shared" si="36"/>
        <v>0</v>
      </c>
      <c r="N161" s="364">
        <f t="shared" si="36"/>
        <v>0</v>
      </c>
      <c r="O161" s="364">
        <f t="shared" si="36"/>
        <v>0</v>
      </c>
      <c r="P161" s="364">
        <f t="shared" si="36"/>
        <v>0</v>
      </c>
      <c r="Q161" s="364">
        <f t="shared" si="36"/>
        <v>0</v>
      </c>
      <c r="R161" s="364">
        <f t="shared" si="36"/>
        <v>0</v>
      </c>
      <c r="S161" s="364">
        <f t="shared" si="36"/>
        <v>0</v>
      </c>
      <c r="T161" s="364">
        <f t="shared" si="36"/>
        <v>0</v>
      </c>
      <c r="U161" s="364">
        <f t="shared" si="36"/>
        <v>0</v>
      </c>
      <c r="V161" s="364">
        <f t="shared" si="36"/>
        <v>0</v>
      </c>
      <c r="W161" s="366">
        <f t="shared" si="36"/>
        <v>0</v>
      </c>
      <c r="Y161" s="238"/>
    </row>
    <row r="162" spans="2:25" outlineLevel="1" x14ac:dyDescent="0.25">
      <c r="B162" s="465"/>
      <c r="C162" s="272"/>
      <c r="D162" s="272"/>
      <c r="E162" s="273"/>
      <c r="F162" s="299" t="s">
        <v>46</v>
      </c>
      <c r="G162" s="218"/>
      <c r="H162" s="222"/>
      <c r="I162" s="223"/>
      <c r="J162" s="223"/>
      <c r="K162" s="224"/>
      <c r="L162" s="225"/>
      <c r="M162" s="226"/>
      <c r="N162" s="223"/>
      <c r="O162" s="223"/>
      <c r="P162" s="223"/>
      <c r="Q162" s="223"/>
      <c r="R162" s="223"/>
      <c r="S162" s="223"/>
      <c r="T162" s="223"/>
      <c r="U162" s="223"/>
      <c r="V162" s="227"/>
      <c r="W162" s="218"/>
      <c r="Y162" s="236"/>
    </row>
    <row r="163" spans="2:25" outlineLevel="1" x14ac:dyDescent="0.25">
      <c r="B163" s="465"/>
      <c r="C163" s="272"/>
      <c r="D163" s="272"/>
      <c r="E163" s="273"/>
      <c r="F163" s="299" t="s">
        <v>47</v>
      </c>
      <c r="G163" s="218"/>
      <c r="H163" s="222"/>
      <c r="I163" s="223"/>
      <c r="J163" s="223"/>
      <c r="K163" s="224"/>
      <c r="L163" s="225"/>
      <c r="M163" s="226"/>
      <c r="N163" s="223"/>
      <c r="O163" s="223"/>
      <c r="P163" s="223"/>
      <c r="Q163" s="223"/>
      <c r="R163" s="223"/>
      <c r="S163" s="223"/>
      <c r="T163" s="223"/>
      <c r="U163" s="223"/>
      <c r="V163" s="227"/>
      <c r="W163" s="218"/>
      <c r="Y163" s="236"/>
    </row>
    <row r="164" spans="2:25" outlineLevel="1" x14ac:dyDescent="0.25">
      <c r="B164" s="465"/>
      <c r="C164" s="272"/>
      <c r="D164" s="272"/>
      <c r="E164" s="273"/>
      <c r="F164" s="299" t="s">
        <v>48</v>
      </c>
      <c r="G164" s="218"/>
      <c r="H164" s="222"/>
      <c r="I164" s="223"/>
      <c r="J164" s="223"/>
      <c r="K164" s="224"/>
      <c r="L164" s="225"/>
      <c r="M164" s="226"/>
      <c r="N164" s="223"/>
      <c r="O164" s="223"/>
      <c r="P164" s="223"/>
      <c r="Q164" s="223"/>
      <c r="R164" s="223"/>
      <c r="S164" s="223"/>
      <c r="T164" s="223"/>
      <c r="U164" s="223"/>
      <c r="V164" s="227"/>
      <c r="W164" s="218"/>
      <c r="Y164" s="236"/>
    </row>
    <row r="165" spans="2:25" x14ac:dyDescent="0.25">
      <c r="B165" s="465"/>
      <c r="C165" s="272"/>
      <c r="D165" s="272" t="s">
        <v>49</v>
      </c>
      <c r="E165" s="273"/>
      <c r="F165" s="273"/>
      <c r="G165" s="367"/>
      <c r="H165" s="368"/>
      <c r="I165" s="369"/>
      <c r="J165" s="369"/>
      <c r="K165" s="370"/>
      <c r="L165" s="364"/>
      <c r="M165" s="364"/>
      <c r="N165" s="364"/>
      <c r="O165" s="364"/>
      <c r="P165" s="364"/>
      <c r="Q165" s="364"/>
      <c r="R165" s="364"/>
      <c r="S165" s="364"/>
      <c r="T165" s="364"/>
      <c r="U165" s="364"/>
      <c r="V165" s="364"/>
      <c r="W165" s="366"/>
      <c r="Y165" s="353"/>
    </row>
    <row r="166" spans="2:25" x14ac:dyDescent="0.25">
      <c r="B166" s="465"/>
      <c r="C166" s="272"/>
      <c r="D166" s="272"/>
      <c r="E166" s="273" t="s">
        <v>50</v>
      </c>
      <c r="F166" s="273"/>
      <c r="G166" s="367">
        <f t="shared" ref="G166:W166" si="37">SUBTOTAL(9,G167:G168)</f>
        <v>0</v>
      </c>
      <c r="H166" s="368">
        <f t="shared" si="37"/>
        <v>0</v>
      </c>
      <c r="I166" s="369">
        <f t="shared" si="37"/>
        <v>0</v>
      </c>
      <c r="J166" s="369">
        <f t="shared" si="37"/>
        <v>0</v>
      </c>
      <c r="K166" s="370">
        <f t="shared" si="37"/>
        <v>0</v>
      </c>
      <c r="L166" s="364">
        <f t="shared" si="37"/>
        <v>0</v>
      </c>
      <c r="M166" s="364">
        <f t="shared" si="37"/>
        <v>0</v>
      </c>
      <c r="N166" s="364">
        <f t="shared" si="37"/>
        <v>0</v>
      </c>
      <c r="O166" s="364">
        <f t="shared" si="37"/>
        <v>0</v>
      </c>
      <c r="P166" s="364">
        <f t="shared" si="37"/>
        <v>0</v>
      </c>
      <c r="Q166" s="364">
        <f t="shared" si="37"/>
        <v>0</v>
      </c>
      <c r="R166" s="364">
        <f t="shared" si="37"/>
        <v>0</v>
      </c>
      <c r="S166" s="364">
        <f t="shared" si="37"/>
        <v>0</v>
      </c>
      <c r="T166" s="364">
        <f t="shared" si="37"/>
        <v>0</v>
      </c>
      <c r="U166" s="364">
        <f t="shared" si="37"/>
        <v>0</v>
      </c>
      <c r="V166" s="364">
        <f t="shared" si="37"/>
        <v>0</v>
      </c>
      <c r="W166" s="366">
        <f t="shared" si="37"/>
        <v>0</v>
      </c>
      <c r="Y166" s="354"/>
    </row>
    <row r="167" spans="2:25" outlineLevel="1" x14ac:dyDescent="0.25">
      <c r="B167" s="465"/>
      <c r="C167" s="272"/>
      <c r="D167" s="272"/>
      <c r="E167" s="273"/>
      <c r="F167" s="299" t="s">
        <v>51</v>
      </c>
      <c r="G167" s="218"/>
      <c r="H167" s="222"/>
      <c r="I167" s="223"/>
      <c r="J167" s="223"/>
      <c r="K167" s="224"/>
      <c r="L167" s="225"/>
      <c r="M167" s="226"/>
      <c r="N167" s="223"/>
      <c r="O167" s="223"/>
      <c r="P167" s="223"/>
      <c r="Q167" s="223"/>
      <c r="R167" s="223"/>
      <c r="S167" s="223"/>
      <c r="T167" s="223"/>
      <c r="U167" s="223"/>
      <c r="V167" s="227"/>
      <c r="W167" s="218"/>
      <c r="Y167" s="236"/>
    </row>
    <row r="168" spans="2:25" outlineLevel="1" x14ac:dyDescent="0.25">
      <c r="B168" s="465"/>
      <c r="C168" s="272"/>
      <c r="D168" s="272"/>
      <c r="E168" s="273"/>
      <c r="F168" s="299" t="s">
        <v>52</v>
      </c>
      <c r="G168" s="218"/>
      <c r="H168" s="222"/>
      <c r="I168" s="223"/>
      <c r="J168" s="223"/>
      <c r="K168" s="224"/>
      <c r="L168" s="225"/>
      <c r="M168" s="226"/>
      <c r="N168" s="223"/>
      <c r="O168" s="223"/>
      <c r="P168" s="223"/>
      <c r="Q168" s="223"/>
      <c r="R168" s="223"/>
      <c r="S168" s="223"/>
      <c r="T168" s="223"/>
      <c r="U168" s="223"/>
      <c r="V168" s="227"/>
      <c r="W168" s="218"/>
      <c r="Y168" s="236"/>
    </row>
    <row r="169" spans="2:25" x14ac:dyDescent="0.25">
      <c r="B169" s="465"/>
      <c r="C169" s="272"/>
      <c r="D169" s="272"/>
      <c r="E169" s="273" t="s">
        <v>53</v>
      </c>
      <c r="F169" s="273"/>
      <c r="G169" s="367">
        <f t="shared" ref="G169:W169" si="38">SUBTOTAL(9,G170:G172)</f>
        <v>0</v>
      </c>
      <c r="H169" s="368">
        <f t="shared" si="38"/>
        <v>0</v>
      </c>
      <c r="I169" s="369">
        <f t="shared" si="38"/>
        <v>0</v>
      </c>
      <c r="J169" s="369">
        <f t="shared" si="38"/>
        <v>0</v>
      </c>
      <c r="K169" s="370">
        <f t="shared" si="38"/>
        <v>0</v>
      </c>
      <c r="L169" s="364">
        <f t="shared" si="38"/>
        <v>0</v>
      </c>
      <c r="M169" s="364">
        <f t="shared" si="38"/>
        <v>0</v>
      </c>
      <c r="N169" s="364">
        <f t="shared" si="38"/>
        <v>0</v>
      </c>
      <c r="O169" s="364">
        <f t="shared" si="38"/>
        <v>0</v>
      </c>
      <c r="P169" s="364">
        <f t="shared" si="38"/>
        <v>0</v>
      </c>
      <c r="Q169" s="364">
        <f t="shared" si="38"/>
        <v>0</v>
      </c>
      <c r="R169" s="364">
        <f t="shared" si="38"/>
        <v>0</v>
      </c>
      <c r="S169" s="364">
        <f t="shared" si="38"/>
        <v>0</v>
      </c>
      <c r="T169" s="364">
        <f t="shared" si="38"/>
        <v>0</v>
      </c>
      <c r="U169" s="364">
        <f t="shared" si="38"/>
        <v>0</v>
      </c>
      <c r="V169" s="364">
        <f t="shared" si="38"/>
        <v>0</v>
      </c>
      <c r="W169" s="366">
        <f t="shared" si="38"/>
        <v>0</v>
      </c>
      <c r="Y169" s="238"/>
    </row>
    <row r="170" spans="2:25" outlineLevel="1" x14ac:dyDescent="0.25">
      <c r="B170" s="465"/>
      <c r="C170" s="272"/>
      <c r="D170" s="272"/>
      <c r="E170" s="273"/>
      <c r="F170" s="299" t="s">
        <v>54</v>
      </c>
      <c r="G170" s="218"/>
      <c r="H170" s="222"/>
      <c r="I170" s="223"/>
      <c r="J170" s="223"/>
      <c r="K170" s="224"/>
      <c r="L170" s="225"/>
      <c r="M170" s="226"/>
      <c r="N170" s="223"/>
      <c r="O170" s="223"/>
      <c r="P170" s="223"/>
      <c r="Q170" s="223"/>
      <c r="R170" s="223"/>
      <c r="S170" s="223"/>
      <c r="T170" s="223"/>
      <c r="U170" s="223"/>
      <c r="V170" s="227"/>
      <c r="W170" s="218"/>
      <c r="Y170" s="236"/>
    </row>
    <row r="171" spans="2:25" outlineLevel="1" x14ac:dyDescent="0.25">
      <c r="B171" s="465"/>
      <c r="C171" s="272"/>
      <c r="D171" s="272"/>
      <c r="E171" s="273"/>
      <c r="F171" s="299" t="s">
        <v>55</v>
      </c>
      <c r="G171" s="218"/>
      <c r="H171" s="222"/>
      <c r="I171" s="223"/>
      <c r="J171" s="223"/>
      <c r="K171" s="224"/>
      <c r="L171" s="225"/>
      <c r="M171" s="226"/>
      <c r="N171" s="223"/>
      <c r="O171" s="223"/>
      <c r="P171" s="223"/>
      <c r="Q171" s="223"/>
      <c r="R171" s="223"/>
      <c r="S171" s="223"/>
      <c r="T171" s="223"/>
      <c r="U171" s="223"/>
      <c r="V171" s="227"/>
      <c r="W171" s="218"/>
      <c r="Y171" s="236"/>
    </row>
    <row r="172" spans="2:25" outlineLevel="1" x14ac:dyDescent="0.25">
      <c r="B172" s="465"/>
      <c r="C172" s="272"/>
      <c r="D172" s="272"/>
      <c r="E172" s="273"/>
      <c r="F172" s="299" t="s">
        <v>56</v>
      </c>
      <c r="G172" s="218"/>
      <c r="H172" s="222"/>
      <c r="I172" s="223"/>
      <c r="J172" s="223"/>
      <c r="K172" s="224"/>
      <c r="L172" s="225"/>
      <c r="M172" s="226"/>
      <c r="N172" s="223"/>
      <c r="O172" s="223"/>
      <c r="P172" s="223"/>
      <c r="Q172" s="223"/>
      <c r="R172" s="223"/>
      <c r="S172" s="223"/>
      <c r="T172" s="223"/>
      <c r="U172" s="223"/>
      <c r="V172" s="227"/>
      <c r="W172" s="218"/>
      <c r="Y172" s="236"/>
    </row>
    <row r="173" spans="2:25" x14ac:dyDescent="0.25">
      <c r="B173" s="465"/>
      <c r="C173" s="272"/>
      <c r="D173" s="272"/>
      <c r="E173" s="273" t="s">
        <v>57</v>
      </c>
      <c r="F173" s="273"/>
      <c r="G173" s="367">
        <f t="shared" ref="G173:W173" si="39">SUBTOTAL(9,G174:G175)</f>
        <v>0</v>
      </c>
      <c r="H173" s="368">
        <f t="shared" si="39"/>
        <v>0</v>
      </c>
      <c r="I173" s="369">
        <f t="shared" si="39"/>
        <v>0</v>
      </c>
      <c r="J173" s="369">
        <f t="shared" si="39"/>
        <v>0</v>
      </c>
      <c r="K173" s="370">
        <f t="shared" si="39"/>
        <v>0</v>
      </c>
      <c r="L173" s="364">
        <f t="shared" si="39"/>
        <v>0</v>
      </c>
      <c r="M173" s="364">
        <f t="shared" si="39"/>
        <v>0</v>
      </c>
      <c r="N173" s="364">
        <f t="shared" si="39"/>
        <v>0</v>
      </c>
      <c r="O173" s="364">
        <f t="shared" si="39"/>
        <v>0</v>
      </c>
      <c r="P173" s="364">
        <f t="shared" si="39"/>
        <v>0</v>
      </c>
      <c r="Q173" s="364">
        <f t="shared" si="39"/>
        <v>0</v>
      </c>
      <c r="R173" s="364">
        <f t="shared" si="39"/>
        <v>0</v>
      </c>
      <c r="S173" s="364">
        <f t="shared" si="39"/>
        <v>0</v>
      </c>
      <c r="T173" s="364">
        <f t="shared" si="39"/>
        <v>0</v>
      </c>
      <c r="U173" s="364">
        <f t="shared" si="39"/>
        <v>0</v>
      </c>
      <c r="V173" s="364">
        <f t="shared" si="39"/>
        <v>0</v>
      </c>
      <c r="W173" s="366">
        <f t="shared" si="39"/>
        <v>0</v>
      </c>
      <c r="Y173" s="238"/>
    </row>
    <row r="174" spans="2:25" outlineLevel="1" x14ac:dyDescent="0.25">
      <c r="B174" s="465"/>
      <c r="C174" s="272"/>
      <c r="D174" s="272"/>
      <c r="E174" s="273"/>
      <c r="F174" s="299" t="s">
        <v>58</v>
      </c>
      <c r="G174" s="218"/>
      <c r="H174" s="222"/>
      <c r="I174" s="223"/>
      <c r="J174" s="223"/>
      <c r="K174" s="224"/>
      <c r="L174" s="225"/>
      <c r="M174" s="226"/>
      <c r="N174" s="223"/>
      <c r="O174" s="223"/>
      <c r="P174" s="223"/>
      <c r="Q174" s="223"/>
      <c r="R174" s="223"/>
      <c r="S174" s="223"/>
      <c r="T174" s="223"/>
      <c r="U174" s="223"/>
      <c r="V174" s="227"/>
      <c r="W174" s="218"/>
      <c r="Y174" s="236"/>
    </row>
    <row r="175" spans="2:25" outlineLevel="1" x14ac:dyDescent="0.25">
      <c r="B175" s="465"/>
      <c r="C175" s="272"/>
      <c r="D175" s="272"/>
      <c r="E175" s="273"/>
      <c r="F175" s="299" t="s">
        <v>59</v>
      </c>
      <c r="G175" s="218"/>
      <c r="H175" s="222"/>
      <c r="I175" s="223"/>
      <c r="J175" s="223"/>
      <c r="K175" s="224"/>
      <c r="L175" s="225"/>
      <c r="M175" s="226"/>
      <c r="N175" s="223"/>
      <c r="O175" s="223"/>
      <c r="P175" s="223"/>
      <c r="Q175" s="223"/>
      <c r="R175" s="223"/>
      <c r="S175" s="223"/>
      <c r="T175" s="223"/>
      <c r="U175" s="223"/>
      <c r="V175" s="227"/>
      <c r="W175" s="218"/>
      <c r="Y175" s="236"/>
    </row>
    <row r="176" spans="2:25" x14ac:dyDescent="0.25">
      <c r="B176" s="465"/>
      <c r="C176" s="272"/>
      <c r="D176" s="272"/>
      <c r="E176" s="273" t="s">
        <v>60</v>
      </c>
      <c r="F176" s="273"/>
      <c r="G176" s="367">
        <f t="shared" ref="G176:W176" si="40">SUBTOTAL(9,G177:G179)</f>
        <v>0</v>
      </c>
      <c r="H176" s="368">
        <f t="shared" si="40"/>
        <v>0</v>
      </c>
      <c r="I176" s="369">
        <f t="shared" si="40"/>
        <v>0</v>
      </c>
      <c r="J176" s="369">
        <f t="shared" si="40"/>
        <v>0</v>
      </c>
      <c r="K176" s="370">
        <f t="shared" si="40"/>
        <v>0</v>
      </c>
      <c r="L176" s="364">
        <f t="shared" si="40"/>
        <v>0</v>
      </c>
      <c r="M176" s="364">
        <f t="shared" si="40"/>
        <v>0</v>
      </c>
      <c r="N176" s="364">
        <f t="shared" si="40"/>
        <v>0</v>
      </c>
      <c r="O176" s="364">
        <f t="shared" si="40"/>
        <v>0</v>
      </c>
      <c r="P176" s="364">
        <f t="shared" si="40"/>
        <v>0</v>
      </c>
      <c r="Q176" s="364">
        <f t="shared" si="40"/>
        <v>0</v>
      </c>
      <c r="R176" s="364">
        <f t="shared" si="40"/>
        <v>0</v>
      </c>
      <c r="S176" s="364">
        <f t="shared" si="40"/>
        <v>0</v>
      </c>
      <c r="T176" s="364">
        <f t="shared" si="40"/>
        <v>0</v>
      </c>
      <c r="U176" s="364">
        <f t="shared" si="40"/>
        <v>0</v>
      </c>
      <c r="V176" s="364">
        <f t="shared" si="40"/>
        <v>0</v>
      </c>
      <c r="W176" s="366">
        <f t="shared" si="40"/>
        <v>0</v>
      </c>
      <c r="Y176" s="238"/>
    </row>
    <row r="177" spans="2:25" outlineLevel="1" x14ac:dyDescent="0.25">
      <c r="B177" s="465"/>
      <c r="C177" s="272"/>
      <c r="D177" s="272"/>
      <c r="E177" s="273"/>
      <c r="F177" s="299" t="s">
        <v>61</v>
      </c>
      <c r="G177" s="218"/>
      <c r="H177" s="222"/>
      <c r="I177" s="223"/>
      <c r="J177" s="223"/>
      <c r="K177" s="224"/>
      <c r="L177" s="225"/>
      <c r="M177" s="226"/>
      <c r="N177" s="223"/>
      <c r="O177" s="223"/>
      <c r="P177" s="223"/>
      <c r="Q177" s="223"/>
      <c r="R177" s="223"/>
      <c r="S177" s="223"/>
      <c r="T177" s="223"/>
      <c r="U177" s="223"/>
      <c r="V177" s="227"/>
      <c r="W177" s="218"/>
      <c r="Y177" s="236"/>
    </row>
    <row r="178" spans="2:25" outlineLevel="1" x14ac:dyDescent="0.25">
      <c r="B178" s="465"/>
      <c r="C178" s="272"/>
      <c r="D178" s="272"/>
      <c r="E178" s="273"/>
      <c r="F178" s="299" t="s">
        <v>62</v>
      </c>
      <c r="G178" s="218"/>
      <c r="H178" s="222"/>
      <c r="I178" s="223"/>
      <c r="J178" s="223"/>
      <c r="K178" s="224"/>
      <c r="L178" s="225"/>
      <c r="M178" s="226"/>
      <c r="N178" s="223"/>
      <c r="O178" s="223"/>
      <c r="P178" s="223"/>
      <c r="Q178" s="223"/>
      <c r="R178" s="223"/>
      <c r="S178" s="223"/>
      <c r="T178" s="223"/>
      <c r="U178" s="223"/>
      <c r="V178" s="227"/>
      <c r="W178" s="218"/>
      <c r="Y178" s="236"/>
    </row>
    <row r="179" spans="2:25" outlineLevel="1" x14ac:dyDescent="0.25">
      <c r="B179" s="465"/>
      <c r="C179" s="272"/>
      <c r="D179" s="272"/>
      <c r="E179" s="273"/>
      <c r="F179" s="299" t="s">
        <v>63</v>
      </c>
      <c r="G179" s="218"/>
      <c r="H179" s="222"/>
      <c r="I179" s="223"/>
      <c r="J179" s="223"/>
      <c r="K179" s="224"/>
      <c r="L179" s="225"/>
      <c r="M179" s="226"/>
      <c r="N179" s="223"/>
      <c r="O179" s="223"/>
      <c r="P179" s="223"/>
      <c r="Q179" s="223"/>
      <c r="R179" s="223"/>
      <c r="S179" s="223"/>
      <c r="T179" s="223"/>
      <c r="U179" s="223"/>
      <c r="V179" s="227"/>
      <c r="W179" s="218"/>
      <c r="Y179" s="236"/>
    </row>
    <row r="180" spans="2:25" x14ac:dyDescent="0.25">
      <c r="B180" s="465"/>
      <c r="C180" s="272"/>
      <c r="D180" s="272"/>
      <c r="E180" s="273" t="s">
        <v>64</v>
      </c>
      <c r="F180" s="273"/>
      <c r="G180" s="367">
        <f t="shared" ref="G180:W180" si="41">SUBTOTAL(9,G181:G182)</f>
        <v>0</v>
      </c>
      <c r="H180" s="368">
        <f t="shared" si="41"/>
        <v>0</v>
      </c>
      <c r="I180" s="369">
        <f t="shared" si="41"/>
        <v>0</v>
      </c>
      <c r="J180" s="369">
        <f t="shared" si="41"/>
        <v>0</v>
      </c>
      <c r="K180" s="370">
        <f t="shared" si="41"/>
        <v>0</v>
      </c>
      <c r="L180" s="364">
        <f t="shared" si="41"/>
        <v>0</v>
      </c>
      <c r="M180" s="364">
        <f t="shared" si="41"/>
        <v>0</v>
      </c>
      <c r="N180" s="364">
        <f t="shared" si="41"/>
        <v>0</v>
      </c>
      <c r="O180" s="364">
        <f t="shared" si="41"/>
        <v>0</v>
      </c>
      <c r="P180" s="364">
        <f t="shared" si="41"/>
        <v>0</v>
      </c>
      <c r="Q180" s="364">
        <f t="shared" si="41"/>
        <v>0</v>
      </c>
      <c r="R180" s="364">
        <f t="shared" si="41"/>
        <v>0</v>
      </c>
      <c r="S180" s="364">
        <f t="shared" si="41"/>
        <v>0</v>
      </c>
      <c r="T180" s="364">
        <f t="shared" si="41"/>
        <v>0</v>
      </c>
      <c r="U180" s="364">
        <f t="shared" si="41"/>
        <v>0</v>
      </c>
      <c r="V180" s="364">
        <f t="shared" si="41"/>
        <v>0</v>
      </c>
      <c r="W180" s="366">
        <f t="shared" si="41"/>
        <v>0</v>
      </c>
      <c r="Y180" s="238"/>
    </row>
    <row r="181" spans="2:25" outlineLevel="1" x14ac:dyDescent="0.25">
      <c r="B181" s="465"/>
      <c r="C181" s="272"/>
      <c r="D181" s="272"/>
      <c r="E181" s="273"/>
      <c r="F181" s="299" t="s">
        <v>65</v>
      </c>
      <c r="G181" s="218"/>
      <c r="H181" s="222"/>
      <c r="I181" s="223"/>
      <c r="J181" s="223"/>
      <c r="K181" s="224"/>
      <c r="L181" s="225"/>
      <c r="M181" s="226"/>
      <c r="N181" s="223"/>
      <c r="O181" s="223"/>
      <c r="P181" s="223"/>
      <c r="Q181" s="223"/>
      <c r="R181" s="223"/>
      <c r="S181" s="223"/>
      <c r="T181" s="223"/>
      <c r="U181" s="223"/>
      <c r="V181" s="227"/>
      <c r="W181" s="218"/>
      <c r="Y181" s="236"/>
    </row>
    <row r="182" spans="2:25" outlineLevel="1" x14ac:dyDescent="0.25">
      <c r="B182" s="465"/>
      <c r="C182" s="272"/>
      <c r="D182" s="272"/>
      <c r="E182" s="273"/>
      <c r="F182" s="299" t="s">
        <v>66</v>
      </c>
      <c r="G182" s="218"/>
      <c r="H182" s="222"/>
      <c r="I182" s="223"/>
      <c r="J182" s="223"/>
      <c r="K182" s="224"/>
      <c r="L182" s="225"/>
      <c r="M182" s="226"/>
      <c r="N182" s="223"/>
      <c r="O182" s="223"/>
      <c r="P182" s="223"/>
      <c r="Q182" s="223"/>
      <c r="R182" s="223"/>
      <c r="S182" s="223"/>
      <c r="T182" s="223"/>
      <c r="U182" s="223"/>
      <c r="V182" s="227"/>
      <c r="W182" s="218"/>
      <c r="Y182" s="236"/>
    </row>
    <row r="183" spans="2:25" x14ac:dyDescent="0.25">
      <c r="B183" s="465"/>
      <c r="C183" s="272"/>
      <c r="D183" s="272"/>
      <c r="E183" s="273" t="s">
        <v>67</v>
      </c>
      <c r="F183" s="273"/>
      <c r="G183" s="367">
        <f t="shared" ref="G183:W183" si="42">SUBTOTAL(9,G184:G186)</f>
        <v>0</v>
      </c>
      <c r="H183" s="368">
        <f t="shared" si="42"/>
        <v>0</v>
      </c>
      <c r="I183" s="369">
        <f t="shared" si="42"/>
        <v>0</v>
      </c>
      <c r="J183" s="369">
        <f t="shared" si="42"/>
        <v>0</v>
      </c>
      <c r="K183" s="370">
        <f t="shared" si="42"/>
        <v>0</v>
      </c>
      <c r="L183" s="364">
        <f t="shared" si="42"/>
        <v>0</v>
      </c>
      <c r="M183" s="364">
        <f t="shared" si="42"/>
        <v>0</v>
      </c>
      <c r="N183" s="364">
        <f t="shared" si="42"/>
        <v>0</v>
      </c>
      <c r="O183" s="364">
        <f t="shared" si="42"/>
        <v>0</v>
      </c>
      <c r="P183" s="364">
        <f t="shared" si="42"/>
        <v>0</v>
      </c>
      <c r="Q183" s="364">
        <f t="shared" si="42"/>
        <v>0</v>
      </c>
      <c r="R183" s="364">
        <f t="shared" si="42"/>
        <v>0</v>
      </c>
      <c r="S183" s="364">
        <f t="shared" si="42"/>
        <v>0</v>
      </c>
      <c r="T183" s="364">
        <f t="shared" si="42"/>
        <v>0</v>
      </c>
      <c r="U183" s="364">
        <f t="shared" si="42"/>
        <v>0</v>
      </c>
      <c r="V183" s="364">
        <f t="shared" si="42"/>
        <v>0</v>
      </c>
      <c r="W183" s="366">
        <f t="shared" si="42"/>
        <v>0</v>
      </c>
      <c r="Y183" s="238"/>
    </row>
    <row r="184" spans="2:25" outlineLevel="1" x14ac:dyDescent="0.25">
      <c r="B184" s="465"/>
      <c r="C184" s="272"/>
      <c r="D184" s="272"/>
      <c r="E184" s="273"/>
      <c r="F184" s="299" t="s">
        <v>68</v>
      </c>
      <c r="G184" s="218"/>
      <c r="H184" s="222"/>
      <c r="I184" s="223"/>
      <c r="J184" s="223"/>
      <c r="K184" s="224"/>
      <c r="L184" s="225"/>
      <c r="M184" s="226"/>
      <c r="N184" s="223"/>
      <c r="O184" s="223"/>
      <c r="P184" s="223"/>
      <c r="Q184" s="223"/>
      <c r="R184" s="223"/>
      <c r="S184" s="223"/>
      <c r="T184" s="223"/>
      <c r="U184" s="223"/>
      <c r="V184" s="227"/>
      <c r="W184" s="218"/>
      <c r="Y184" s="236"/>
    </row>
    <row r="185" spans="2:25" outlineLevel="1" x14ac:dyDescent="0.25">
      <c r="B185" s="465"/>
      <c r="C185" s="272"/>
      <c r="D185" s="272"/>
      <c r="E185" s="273"/>
      <c r="F185" s="299" t="s">
        <v>69</v>
      </c>
      <c r="G185" s="218"/>
      <c r="H185" s="222"/>
      <c r="I185" s="223"/>
      <c r="J185" s="223"/>
      <c r="K185" s="224"/>
      <c r="L185" s="225"/>
      <c r="M185" s="226"/>
      <c r="N185" s="223"/>
      <c r="O185" s="223"/>
      <c r="P185" s="223"/>
      <c r="Q185" s="223"/>
      <c r="R185" s="223"/>
      <c r="S185" s="223"/>
      <c r="T185" s="223"/>
      <c r="U185" s="223"/>
      <c r="V185" s="227"/>
      <c r="W185" s="218"/>
      <c r="Y185" s="236"/>
    </row>
    <row r="186" spans="2:25" outlineLevel="1" x14ac:dyDescent="0.25">
      <c r="B186" s="465"/>
      <c r="C186" s="272"/>
      <c r="D186" s="272"/>
      <c r="E186" s="273"/>
      <c r="F186" s="299" t="s">
        <v>70</v>
      </c>
      <c r="G186" s="218"/>
      <c r="H186" s="222"/>
      <c r="I186" s="223"/>
      <c r="J186" s="223"/>
      <c r="K186" s="224"/>
      <c r="L186" s="225"/>
      <c r="M186" s="226"/>
      <c r="N186" s="223"/>
      <c r="O186" s="223"/>
      <c r="P186" s="223"/>
      <c r="Q186" s="223"/>
      <c r="R186" s="223"/>
      <c r="S186" s="223"/>
      <c r="T186" s="223"/>
      <c r="U186" s="223"/>
      <c r="V186" s="227"/>
      <c r="W186" s="218"/>
      <c r="Y186" s="236"/>
    </row>
    <row r="187" spans="2:25" x14ac:dyDescent="0.25">
      <c r="B187" s="465"/>
      <c r="C187" s="272"/>
      <c r="D187" s="272" t="s">
        <v>71</v>
      </c>
      <c r="E187" s="273"/>
      <c r="F187" s="273"/>
      <c r="G187" s="367"/>
      <c r="H187" s="368"/>
      <c r="I187" s="369"/>
      <c r="J187" s="369"/>
      <c r="K187" s="370"/>
      <c r="L187" s="364"/>
      <c r="M187" s="364"/>
      <c r="N187" s="364"/>
      <c r="O187" s="364"/>
      <c r="P187" s="364"/>
      <c r="Q187" s="364"/>
      <c r="R187" s="364"/>
      <c r="S187" s="364"/>
      <c r="T187" s="364"/>
      <c r="U187" s="364"/>
      <c r="V187" s="364"/>
      <c r="W187" s="366"/>
      <c r="Y187" s="353"/>
    </row>
    <row r="188" spans="2:25" x14ac:dyDescent="0.25">
      <c r="B188" s="465"/>
      <c r="C188" s="272"/>
      <c r="D188" s="272"/>
      <c r="E188" s="273" t="s">
        <v>72</v>
      </c>
      <c r="F188" s="273"/>
      <c r="G188" s="367">
        <f t="shared" ref="G188:W188" si="43">SUBTOTAL(9,G189:G190)</f>
        <v>0</v>
      </c>
      <c r="H188" s="368">
        <f t="shared" si="43"/>
        <v>0</v>
      </c>
      <c r="I188" s="369">
        <f t="shared" si="43"/>
        <v>0</v>
      </c>
      <c r="J188" s="369">
        <f t="shared" si="43"/>
        <v>0</v>
      </c>
      <c r="K188" s="370">
        <f t="shared" si="43"/>
        <v>0</v>
      </c>
      <c r="L188" s="364">
        <f t="shared" si="43"/>
        <v>0</v>
      </c>
      <c r="M188" s="364">
        <f t="shared" si="43"/>
        <v>0</v>
      </c>
      <c r="N188" s="364">
        <f t="shared" si="43"/>
        <v>0</v>
      </c>
      <c r="O188" s="364">
        <f t="shared" si="43"/>
        <v>0</v>
      </c>
      <c r="P188" s="364">
        <f t="shared" si="43"/>
        <v>0</v>
      </c>
      <c r="Q188" s="364">
        <f t="shared" si="43"/>
        <v>0</v>
      </c>
      <c r="R188" s="364">
        <f t="shared" si="43"/>
        <v>0</v>
      </c>
      <c r="S188" s="364">
        <f t="shared" si="43"/>
        <v>0</v>
      </c>
      <c r="T188" s="364">
        <f t="shared" si="43"/>
        <v>0</v>
      </c>
      <c r="U188" s="364">
        <f t="shared" si="43"/>
        <v>0</v>
      </c>
      <c r="V188" s="364">
        <f t="shared" si="43"/>
        <v>0</v>
      </c>
      <c r="W188" s="366">
        <f t="shared" si="43"/>
        <v>0</v>
      </c>
      <c r="Y188" s="354"/>
    </row>
    <row r="189" spans="2:25" outlineLevel="1" x14ac:dyDescent="0.25">
      <c r="B189" s="465"/>
      <c r="C189" s="272"/>
      <c r="D189" s="272"/>
      <c r="E189" s="273"/>
      <c r="F189" s="299" t="s">
        <v>73</v>
      </c>
      <c r="G189" s="218"/>
      <c r="H189" s="222"/>
      <c r="I189" s="223"/>
      <c r="J189" s="223"/>
      <c r="K189" s="224"/>
      <c r="L189" s="225"/>
      <c r="M189" s="226"/>
      <c r="N189" s="223"/>
      <c r="O189" s="223"/>
      <c r="P189" s="223"/>
      <c r="Q189" s="223"/>
      <c r="R189" s="223"/>
      <c r="S189" s="223"/>
      <c r="T189" s="223"/>
      <c r="U189" s="223"/>
      <c r="V189" s="227"/>
      <c r="W189" s="218"/>
      <c r="Y189" s="236"/>
    </row>
    <row r="190" spans="2:25" outlineLevel="1" x14ac:dyDescent="0.25">
      <c r="B190" s="465"/>
      <c r="C190" s="272"/>
      <c r="D190" s="272"/>
      <c r="E190" s="273"/>
      <c r="F190" s="299" t="s">
        <v>74</v>
      </c>
      <c r="G190" s="218"/>
      <c r="H190" s="222"/>
      <c r="I190" s="223"/>
      <c r="J190" s="223"/>
      <c r="K190" s="224"/>
      <c r="L190" s="225"/>
      <c r="M190" s="226"/>
      <c r="N190" s="223"/>
      <c r="O190" s="223"/>
      <c r="P190" s="223"/>
      <c r="Q190" s="223"/>
      <c r="R190" s="223"/>
      <c r="S190" s="223"/>
      <c r="T190" s="223"/>
      <c r="U190" s="223"/>
      <c r="V190" s="227"/>
      <c r="W190" s="218"/>
      <c r="Y190" s="236"/>
    </row>
    <row r="191" spans="2:25" x14ac:dyDescent="0.25">
      <c r="B191" s="465"/>
      <c r="C191" s="272"/>
      <c r="D191" s="272"/>
      <c r="E191" s="273" t="s">
        <v>75</v>
      </c>
      <c r="F191" s="273"/>
      <c r="G191" s="367">
        <f t="shared" ref="G191:W191" si="44">SUBTOTAL(9,G192:G193)</f>
        <v>0</v>
      </c>
      <c r="H191" s="368">
        <f t="shared" si="44"/>
        <v>0</v>
      </c>
      <c r="I191" s="369">
        <f t="shared" si="44"/>
        <v>0</v>
      </c>
      <c r="J191" s="369">
        <f t="shared" si="44"/>
        <v>0</v>
      </c>
      <c r="K191" s="370">
        <f t="shared" si="44"/>
        <v>0</v>
      </c>
      <c r="L191" s="364">
        <f t="shared" si="44"/>
        <v>0</v>
      </c>
      <c r="M191" s="364">
        <f t="shared" si="44"/>
        <v>0</v>
      </c>
      <c r="N191" s="364">
        <f t="shared" si="44"/>
        <v>0</v>
      </c>
      <c r="O191" s="364">
        <f t="shared" si="44"/>
        <v>0</v>
      </c>
      <c r="P191" s="364">
        <f t="shared" si="44"/>
        <v>0</v>
      </c>
      <c r="Q191" s="364">
        <f t="shared" si="44"/>
        <v>0</v>
      </c>
      <c r="R191" s="364">
        <f t="shared" si="44"/>
        <v>0</v>
      </c>
      <c r="S191" s="364">
        <f t="shared" si="44"/>
        <v>0</v>
      </c>
      <c r="T191" s="364">
        <f t="shared" si="44"/>
        <v>0</v>
      </c>
      <c r="U191" s="364">
        <f t="shared" si="44"/>
        <v>0</v>
      </c>
      <c r="V191" s="364">
        <f t="shared" si="44"/>
        <v>0</v>
      </c>
      <c r="W191" s="366">
        <f t="shared" si="44"/>
        <v>0</v>
      </c>
      <c r="Y191" s="238"/>
    </row>
    <row r="192" spans="2:25" outlineLevel="1" x14ac:dyDescent="0.25">
      <c r="B192" s="465"/>
      <c r="C192" s="272"/>
      <c r="D192" s="272"/>
      <c r="E192" s="273"/>
      <c r="F192" s="299" t="s">
        <v>76</v>
      </c>
      <c r="G192" s="218"/>
      <c r="H192" s="222"/>
      <c r="I192" s="223"/>
      <c r="J192" s="223"/>
      <c r="K192" s="224"/>
      <c r="L192" s="225"/>
      <c r="M192" s="226"/>
      <c r="N192" s="223"/>
      <c r="O192" s="223"/>
      <c r="P192" s="223"/>
      <c r="Q192" s="223"/>
      <c r="R192" s="223"/>
      <c r="S192" s="223"/>
      <c r="T192" s="223"/>
      <c r="U192" s="223"/>
      <c r="V192" s="227"/>
      <c r="W192" s="218"/>
      <c r="Y192" s="236"/>
    </row>
    <row r="193" spans="2:25" outlineLevel="1" x14ac:dyDescent="0.25">
      <c r="B193" s="465"/>
      <c r="C193" s="272"/>
      <c r="D193" s="272"/>
      <c r="E193" s="273"/>
      <c r="F193" s="299" t="s">
        <v>77</v>
      </c>
      <c r="G193" s="218"/>
      <c r="H193" s="222"/>
      <c r="I193" s="223"/>
      <c r="J193" s="223"/>
      <c r="K193" s="224"/>
      <c r="L193" s="225"/>
      <c r="M193" s="226"/>
      <c r="N193" s="223"/>
      <c r="O193" s="223"/>
      <c r="P193" s="223"/>
      <c r="Q193" s="223"/>
      <c r="R193" s="223"/>
      <c r="S193" s="223"/>
      <c r="T193" s="223"/>
      <c r="U193" s="223"/>
      <c r="V193" s="227"/>
      <c r="W193" s="218"/>
      <c r="Y193" s="236"/>
    </row>
    <row r="194" spans="2:25" x14ac:dyDescent="0.25">
      <c r="B194" s="465"/>
      <c r="C194" s="272"/>
      <c r="D194" s="272"/>
      <c r="E194" s="273" t="s">
        <v>78</v>
      </c>
      <c r="F194" s="273"/>
      <c r="G194" s="367">
        <f t="shared" ref="G194:W194" si="45">SUBTOTAL(9,G195:G196)</f>
        <v>0</v>
      </c>
      <c r="H194" s="368">
        <f t="shared" si="45"/>
        <v>0</v>
      </c>
      <c r="I194" s="369">
        <f t="shared" si="45"/>
        <v>0</v>
      </c>
      <c r="J194" s="369">
        <f t="shared" si="45"/>
        <v>0</v>
      </c>
      <c r="K194" s="370">
        <f t="shared" si="45"/>
        <v>0</v>
      </c>
      <c r="L194" s="364">
        <f t="shared" si="45"/>
        <v>0</v>
      </c>
      <c r="M194" s="364">
        <f t="shared" si="45"/>
        <v>0</v>
      </c>
      <c r="N194" s="364">
        <f t="shared" si="45"/>
        <v>0</v>
      </c>
      <c r="O194" s="364">
        <f t="shared" si="45"/>
        <v>0</v>
      </c>
      <c r="P194" s="364">
        <f t="shared" si="45"/>
        <v>0</v>
      </c>
      <c r="Q194" s="364">
        <f t="shared" si="45"/>
        <v>0</v>
      </c>
      <c r="R194" s="364">
        <f t="shared" si="45"/>
        <v>0</v>
      </c>
      <c r="S194" s="364">
        <f t="shared" si="45"/>
        <v>0</v>
      </c>
      <c r="T194" s="364">
        <f t="shared" si="45"/>
        <v>0</v>
      </c>
      <c r="U194" s="364">
        <f t="shared" si="45"/>
        <v>0</v>
      </c>
      <c r="V194" s="364">
        <f t="shared" si="45"/>
        <v>0</v>
      </c>
      <c r="W194" s="366">
        <f t="shared" si="45"/>
        <v>0</v>
      </c>
      <c r="Y194" s="238"/>
    </row>
    <row r="195" spans="2:25" outlineLevel="1" x14ac:dyDescent="0.25">
      <c r="B195" s="465"/>
      <c r="C195" s="272"/>
      <c r="D195" s="272"/>
      <c r="E195" s="273"/>
      <c r="F195" s="299" t="s">
        <v>79</v>
      </c>
      <c r="G195" s="218"/>
      <c r="H195" s="222"/>
      <c r="I195" s="223"/>
      <c r="J195" s="223"/>
      <c r="K195" s="224"/>
      <c r="L195" s="225"/>
      <c r="M195" s="226"/>
      <c r="N195" s="223"/>
      <c r="O195" s="223"/>
      <c r="P195" s="223"/>
      <c r="Q195" s="223"/>
      <c r="R195" s="223"/>
      <c r="S195" s="223"/>
      <c r="T195" s="223"/>
      <c r="U195" s="223"/>
      <c r="V195" s="227"/>
      <c r="W195" s="218"/>
      <c r="Y195" s="236"/>
    </row>
    <row r="196" spans="2:25" outlineLevel="1" x14ac:dyDescent="0.25">
      <c r="B196" s="465"/>
      <c r="C196" s="272"/>
      <c r="D196" s="272"/>
      <c r="E196" s="273"/>
      <c r="F196" s="299" t="s">
        <v>80</v>
      </c>
      <c r="G196" s="218"/>
      <c r="H196" s="222"/>
      <c r="I196" s="223"/>
      <c r="J196" s="223"/>
      <c r="K196" s="224"/>
      <c r="L196" s="225"/>
      <c r="M196" s="226"/>
      <c r="N196" s="223"/>
      <c r="O196" s="223"/>
      <c r="P196" s="223"/>
      <c r="Q196" s="223"/>
      <c r="R196" s="223"/>
      <c r="S196" s="223"/>
      <c r="T196" s="223"/>
      <c r="U196" s="223"/>
      <c r="V196" s="227"/>
      <c r="W196" s="218"/>
      <c r="Y196" s="236"/>
    </row>
    <row r="197" spans="2:25" x14ac:dyDescent="0.25">
      <c r="B197" s="465"/>
      <c r="C197" s="272"/>
      <c r="D197" s="272"/>
      <c r="E197" s="273" t="s">
        <v>81</v>
      </c>
      <c r="F197" s="273"/>
      <c r="G197" s="367">
        <f t="shared" ref="G197:W197" si="46">SUBTOTAL(9,G198:G199)</f>
        <v>0</v>
      </c>
      <c r="H197" s="368">
        <f t="shared" si="46"/>
        <v>0</v>
      </c>
      <c r="I197" s="369">
        <f t="shared" si="46"/>
        <v>0</v>
      </c>
      <c r="J197" s="369">
        <f t="shared" si="46"/>
        <v>0</v>
      </c>
      <c r="K197" s="370">
        <f t="shared" si="46"/>
        <v>0</v>
      </c>
      <c r="L197" s="364">
        <f t="shared" si="46"/>
        <v>0</v>
      </c>
      <c r="M197" s="364">
        <f t="shared" si="46"/>
        <v>0</v>
      </c>
      <c r="N197" s="364">
        <f t="shared" si="46"/>
        <v>0</v>
      </c>
      <c r="O197" s="364">
        <f t="shared" si="46"/>
        <v>0</v>
      </c>
      <c r="P197" s="364">
        <f t="shared" si="46"/>
        <v>0</v>
      </c>
      <c r="Q197" s="364">
        <f t="shared" si="46"/>
        <v>0</v>
      </c>
      <c r="R197" s="364">
        <f t="shared" si="46"/>
        <v>0</v>
      </c>
      <c r="S197" s="364">
        <f t="shared" si="46"/>
        <v>0</v>
      </c>
      <c r="T197" s="364">
        <f t="shared" si="46"/>
        <v>0</v>
      </c>
      <c r="U197" s="364">
        <f t="shared" si="46"/>
        <v>0</v>
      </c>
      <c r="V197" s="364">
        <f t="shared" si="46"/>
        <v>0</v>
      </c>
      <c r="W197" s="366">
        <f t="shared" si="46"/>
        <v>0</v>
      </c>
      <c r="Y197" s="238"/>
    </row>
    <row r="198" spans="2:25" outlineLevel="1" x14ac:dyDescent="0.25">
      <c r="B198" s="465"/>
      <c r="C198" s="272"/>
      <c r="D198" s="272"/>
      <c r="E198" s="273"/>
      <c r="F198" s="299" t="s">
        <v>82</v>
      </c>
      <c r="G198" s="218"/>
      <c r="H198" s="222"/>
      <c r="I198" s="223"/>
      <c r="J198" s="223"/>
      <c r="K198" s="224"/>
      <c r="L198" s="225"/>
      <c r="M198" s="226"/>
      <c r="N198" s="223"/>
      <c r="O198" s="223"/>
      <c r="P198" s="223"/>
      <c r="Q198" s="223"/>
      <c r="R198" s="223"/>
      <c r="S198" s="223"/>
      <c r="T198" s="223"/>
      <c r="U198" s="223"/>
      <c r="V198" s="227"/>
      <c r="W198" s="218"/>
      <c r="Y198" s="236"/>
    </row>
    <row r="199" spans="2:25" outlineLevel="1" x14ac:dyDescent="0.25">
      <c r="B199" s="465"/>
      <c r="C199" s="272"/>
      <c r="D199" s="272"/>
      <c r="E199" s="273"/>
      <c r="F199" s="299" t="s">
        <v>83</v>
      </c>
      <c r="G199" s="218"/>
      <c r="H199" s="222"/>
      <c r="I199" s="223"/>
      <c r="J199" s="223"/>
      <c r="K199" s="224"/>
      <c r="L199" s="225"/>
      <c r="M199" s="226"/>
      <c r="N199" s="223"/>
      <c r="O199" s="223"/>
      <c r="P199" s="223"/>
      <c r="Q199" s="223"/>
      <c r="R199" s="223"/>
      <c r="S199" s="223"/>
      <c r="T199" s="223"/>
      <c r="U199" s="223"/>
      <c r="V199" s="227"/>
      <c r="W199" s="218"/>
      <c r="Y199" s="236"/>
    </row>
    <row r="200" spans="2:25" x14ac:dyDescent="0.25">
      <c r="B200" s="465"/>
      <c r="C200" s="272"/>
      <c r="D200" s="272"/>
      <c r="E200" s="273" t="s">
        <v>84</v>
      </c>
      <c r="F200" s="273"/>
      <c r="G200" s="367">
        <f t="shared" ref="G200:W200" si="47">SUBTOTAL(9,G201:G202)</f>
        <v>0</v>
      </c>
      <c r="H200" s="368">
        <f t="shared" si="47"/>
        <v>0</v>
      </c>
      <c r="I200" s="369">
        <f t="shared" si="47"/>
        <v>0</v>
      </c>
      <c r="J200" s="369">
        <f t="shared" si="47"/>
        <v>0</v>
      </c>
      <c r="K200" s="370">
        <f t="shared" si="47"/>
        <v>0</v>
      </c>
      <c r="L200" s="364">
        <f t="shared" si="47"/>
        <v>0</v>
      </c>
      <c r="M200" s="364">
        <f t="shared" si="47"/>
        <v>0</v>
      </c>
      <c r="N200" s="364">
        <f t="shared" si="47"/>
        <v>0</v>
      </c>
      <c r="O200" s="364">
        <f t="shared" si="47"/>
        <v>0</v>
      </c>
      <c r="P200" s="364">
        <f t="shared" si="47"/>
        <v>0</v>
      </c>
      <c r="Q200" s="364">
        <f t="shared" si="47"/>
        <v>0</v>
      </c>
      <c r="R200" s="364">
        <f t="shared" si="47"/>
        <v>0</v>
      </c>
      <c r="S200" s="364">
        <f t="shared" si="47"/>
        <v>0</v>
      </c>
      <c r="T200" s="364">
        <f t="shared" si="47"/>
        <v>0</v>
      </c>
      <c r="U200" s="364">
        <f t="shared" si="47"/>
        <v>0</v>
      </c>
      <c r="V200" s="364">
        <f t="shared" si="47"/>
        <v>0</v>
      </c>
      <c r="W200" s="366">
        <f t="shared" si="47"/>
        <v>0</v>
      </c>
      <c r="Y200" s="238"/>
    </row>
    <row r="201" spans="2:25" outlineLevel="1" x14ac:dyDescent="0.25">
      <c r="B201" s="465"/>
      <c r="C201" s="272"/>
      <c r="D201" s="272"/>
      <c r="E201" s="273"/>
      <c r="F201" s="299" t="s">
        <v>85</v>
      </c>
      <c r="G201" s="218"/>
      <c r="H201" s="222"/>
      <c r="I201" s="223"/>
      <c r="J201" s="223"/>
      <c r="K201" s="224"/>
      <c r="L201" s="225"/>
      <c r="M201" s="226"/>
      <c r="N201" s="223"/>
      <c r="O201" s="223"/>
      <c r="P201" s="223"/>
      <c r="Q201" s="223"/>
      <c r="R201" s="223"/>
      <c r="S201" s="223"/>
      <c r="T201" s="223"/>
      <c r="U201" s="223"/>
      <c r="V201" s="227"/>
      <c r="W201" s="218"/>
      <c r="Y201" s="236"/>
    </row>
    <row r="202" spans="2:25" outlineLevel="1" x14ac:dyDescent="0.25">
      <c r="B202" s="465"/>
      <c r="C202" s="272"/>
      <c r="D202" s="272"/>
      <c r="E202" s="273"/>
      <c r="F202" s="299" t="s">
        <v>86</v>
      </c>
      <c r="G202" s="218"/>
      <c r="H202" s="222"/>
      <c r="I202" s="223"/>
      <c r="J202" s="223"/>
      <c r="K202" s="224"/>
      <c r="L202" s="225"/>
      <c r="M202" s="226"/>
      <c r="N202" s="223"/>
      <c r="O202" s="223"/>
      <c r="P202" s="223"/>
      <c r="Q202" s="223"/>
      <c r="R202" s="223"/>
      <c r="S202" s="223"/>
      <c r="T202" s="223"/>
      <c r="U202" s="223"/>
      <c r="V202" s="227"/>
      <c r="W202" s="218"/>
      <c r="Y202" s="236"/>
    </row>
    <row r="203" spans="2:25" x14ac:dyDescent="0.25">
      <c r="B203" s="465"/>
      <c r="C203" s="272"/>
      <c r="D203" s="272"/>
      <c r="E203" s="273" t="s">
        <v>87</v>
      </c>
      <c r="F203" s="273"/>
      <c r="G203" s="367">
        <f t="shared" ref="G203:W203" si="48">SUBTOTAL(9,G204:G205)</f>
        <v>0</v>
      </c>
      <c r="H203" s="369">
        <f t="shared" si="48"/>
        <v>0</v>
      </c>
      <c r="I203" s="369">
        <f t="shared" si="48"/>
        <v>0</v>
      </c>
      <c r="J203" s="369">
        <f t="shared" si="48"/>
        <v>0</v>
      </c>
      <c r="K203" s="371">
        <f t="shared" si="48"/>
        <v>0</v>
      </c>
      <c r="L203" s="363">
        <f t="shared" si="48"/>
        <v>0</v>
      </c>
      <c r="M203" s="364">
        <f t="shared" si="48"/>
        <v>0</v>
      </c>
      <c r="N203" s="364">
        <f t="shared" si="48"/>
        <v>0</v>
      </c>
      <c r="O203" s="364">
        <f t="shared" si="48"/>
        <v>0</v>
      </c>
      <c r="P203" s="364">
        <f t="shared" si="48"/>
        <v>0</v>
      </c>
      <c r="Q203" s="364">
        <f t="shared" si="48"/>
        <v>0</v>
      </c>
      <c r="R203" s="364">
        <f t="shared" si="48"/>
        <v>0</v>
      </c>
      <c r="S203" s="364">
        <f t="shared" si="48"/>
        <v>0</v>
      </c>
      <c r="T203" s="364">
        <f t="shared" si="48"/>
        <v>0</v>
      </c>
      <c r="U203" s="364">
        <f t="shared" si="48"/>
        <v>0</v>
      </c>
      <c r="V203" s="365">
        <f t="shared" si="48"/>
        <v>0</v>
      </c>
      <c r="W203" s="365">
        <f t="shared" si="48"/>
        <v>0</v>
      </c>
      <c r="Y203" s="238"/>
    </row>
    <row r="204" spans="2:25" outlineLevel="1" x14ac:dyDescent="0.25">
      <c r="B204" s="465"/>
      <c r="C204" s="272"/>
      <c r="D204" s="272"/>
      <c r="E204" s="273"/>
      <c r="F204" s="299" t="s">
        <v>88</v>
      </c>
      <c r="G204" s="218"/>
      <c r="H204" s="222"/>
      <c r="I204" s="223"/>
      <c r="J204" s="223"/>
      <c r="K204" s="224"/>
      <c r="L204" s="225"/>
      <c r="M204" s="226"/>
      <c r="N204" s="223"/>
      <c r="O204" s="223"/>
      <c r="P204" s="223"/>
      <c r="Q204" s="223"/>
      <c r="R204" s="223"/>
      <c r="S204" s="223"/>
      <c r="T204" s="223"/>
      <c r="U204" s="223"/>
      <c r="V204" s="227"/>
      <c r="W204" s="218"/>
      <c r="Y204" s="236"/>
    </row>
    <row r="205" spans="2:25" outlineLevel="1" x14ac:dyDescent="0.25">
      <c r="B205" s="465"/>
      <c r="C205" s="272"/>
      <c r="D205" s="272"/>
      <c r="E205" s="273"/>
      <c r="F205" s="299" t="s">
        <v>89</v>
      </c>
      <c r="G205" s="218"/>
      <c r="H205" s="222"/>
      <c r="I205" s="223"/>
      <c r="J205" s="223"/>
      <c r="K205" s="224"/>
      <c r="L205" s="225"/>
      <c r="M205" s="226"/>
      <c r="N205" s="223"/>
      <c r="O205" s="223"/>
      <c r="P205" s="223"/>
      <c r="Q205" s="223"/>
      <c r="R205" s="223"/>
      <c r="S205" s="223"/>
      <c r="T205" s="223"/>
      <c r="U205" s="223"/>
      <c r="V205" s="227"/>
      <c r="W205" s="218"/>
      <c r="Y205" s="236"/>
    </row>
    <row r="206" spans="2:25" x14ac:dyDescent="0.25">
      <c r="B206" s="465"/>
      <c r="C206" s="272"/>
      <c r="D206" s="272" t="s">
        <v>90</v>
      </c>
      <c r="E206" s="273"/>
      <c r="F206" s="273"/>
      <c r="G206" s="367">
        <f>SUBTOTAL(9,G207:G209)</f>
        <v>0</v>
      </c>
      <c r="H206" s="368">
        <f t="shared" ref="H206:W206" si="49">SUBTOTAL(9,H207:H209)</f>
        <v>0</v>
      </c>
      <c r="I206" s="369">
        <f t="shared" si="49"/>
        <v>0</v>
      </c>
      <c r="J206" s="369">
        <f t="shared" si="49"/>
        <v>0</v>
      </c>
      <c r="K206" s="370">
        <f t="shared" si="49"/>
        <v>0</v>
      </c>
      <c r="L206" s="364">
        <f t="shared" si="49"/>
        <v>0</v>
      </c>
      <c r="M206" s="364">
        <f t="shared" si="49"/>
        <v>0</v>
      </c>
      <c r="N206" s="364">
        <f t="shared" si="49"/>
        <v>0</v>
      </c>
      <c r="O206" s="364">
        <f t="shared" si="49"/>
        <v>0</v>
      </c>
      <c r="P206" s="364">
        <f t="shared" si="49"/>
        <v>0</v>
      </c>
      <c r="Q206" s="364">
        <f t="shared" si="49"/>
        <v>0</v>
      </c>
      <c r="R206" s="364">
        <f t="shared" si="49"/>
        <v>0</v>
      </c>
      <c r="S206" s="364">
        <f t="shared" si="49"/>
        <v>0</v>
      </c>
      <c r="T206" s="364">
        <f t="shared" si="49"/>
        <v>0</v>
      </c>
      <c r="U206" s="364">
        <f t="shared" si="49"/>
        <v>0</v>
      </c>
      <c r="V206" s="364">
        <f t="shared" si="49"/>
        <v>0</v>
      </c>
      <c r="W206" s="366">
        <f t="shared" si="49"/>
        <v>0</v>
      </c>
      <c r="Y206" s="238"/>
    </row>
    <row r="207" spans="2:25" outlineLevel="1" x14ac:dyDescent="0.25">
      <c r="B207" s="465"/>
      <c r="C207" s="272"/>
      <c r="D207" s="272"/>
      <c r="E207" s="273"/>
      <c r="F207" s="299" t="s">
        <v>91</v>
      </c>
      <c r="G207" s="218"/>
      <c r="H207" s="222"/>
      <c r="I207" s="223"/>
      <c r="J207" s="223"/>
      <c r="K207" s="224"/>
      <c r="L207" s="225"/>
      <c r="M207" s="226"/>
      <c r="N207" s="223"/>
      <c r="O207" s="223"/>
      <c r="P207" s="223"/>
      <c r="Q207" s="223"/>
      <c r="R207" s="223"/>
      <c r="S207" s="223"/>
      <c r="T207" s="223"/>
      <c r="U207" s="223"/>
      <c r="V207" s="227"/>
      <c r="W207" s="218"/>
      <c r="Y207" s="236"/>
    </row>
    <row r="208" spans="2:25" outlineLevel="1" x14ac:dyDescent="0.25">
      <c r="B208" s="465"/>
      <c r="C208" s="272"/>
      <c r="D208" s="272"/>
      <c r="E208" s="273"/>
      <c r="F208" s="299" t="s">
        <v>92</v>
      </c>
      <c r="G208" s="218"/>
      <c r="H208" s="222"/>
      <c r="I208" s="223"/>
      <c r="J208" s="223"/>
      <c r="K208" s="224"/>
      <c r="L208" s="225"/>
      <c r="M208" s="226"/>
      <c r="N208" s="223"/>
      <c r="O208" s="223"/>
      <c r="P208" s="223"/>
      <c r="Q208" s="223"/>
      <c r="R208" s="223"/>
      <c r="S208" s="223"/>
      <c r="T208" s="223"/>
      <c r="U208" s="223"/>
      <c r="V208" s="227"/>
      <c r="W208" s="218"/>
      <c r="Y208" s="236"/>
    </row>
    <row r="209" spans="2:25" outlineLevel="1" x14ac:dyDescent="0.25">
      <c r="B209" s="465"/>
      <c r="C209" s="272"/>
      <c r="D209" s="272"/>
      <c r="E209" s="273"/>
      <c r="F209" s="299" t="s">
        <v>93</v>
      </c>
      <c r="G209" s="218"/>
      <c r="H209" s="222"/>
      <c r="I209" s="223"/>
      <c r="J209" s="223"/>
      <c r="K209" s="224"/>
      <c r="L209" s="225"/>
      <c r="M209" s="226"/>
      <c r="N209" s="223"/>
      <c r="O209" s="223"/>
      <c r="P209" s="223"/>
      <c r="Q209" s="223"/>
      <c r="R209" s="223"/>
      <c r="S209" s="223"/>
      <c r="T209" s="223"/>
      <c r="U209" s="223"/>
      <c r="V209" s="227"/>
      <c r="W209" s="218"/>
      <c r="Y209" s="236"/>
    </row>
    <row r="210" spans="2:25" x14ac:dyDescent="0.25">
      <c r="B210" s="465"/>
      <c r="C210" s="275"/>
      <c r="D210" s="272" t="s">
        <v>94</v>
      </c>
      <c r="E210" s="273"/>
      <c r="F210" s="273"/>
      <c r="G210" s="367">
        <f>SUBTOTAL(9,G211:G212)</f>
        <v>0</v>
      </c>
      <c r="H210" s="368">
        <f t="shared" ref="H210:W210" si="50">SUBTOTAL(9,H211:H212)</f>
        <v>0</v>
      </c>
      <c r="I210" s="369">
        <f t="shared" si="50"/>
        <v>0</v>
      </c>
      <c r="J210" s="369">
        <f t="shared" si="50"/>
        <v>0</v>
      </c>
      <c r="K210" s="370">
        <f t="shared" si="50"/>
        <v>0</v>
      </c>
      <c r="L210" s="364">
        <f t="shared" si="50"/>
        <v>0</v>
      </c>
      <c r="M210" s="364">
        <f t="shared" si="50"/>
        <v>0</v>
      </c>
      <c r="N210" s="364">
        <f t="shared" si="50"/>
        <v>0</v>
      </c>
      <c r="O210" s="364">
        <f t="shared" si="50"/>
        <v>0</v>
      </c>
      <c r="P210" s="364">
        <f t="shared" si="50"/>
        <v>0</v>
      </c>
      <c r="Q210" s="364">
        <f t="shared" si="50"/>
        <v>0</v>
      </c>
      <c r="R210" s="364">
        <f t="shared" si="50"/>
        <v>0</v>
      </c>
      <c r="S210" s="364">
        <f t="shared" si="50"/>
        <v>0</v>
      </c>
      <c r="T210" s="364">
        <f t="shared" si="50"/>
        <v>0</v>
      </c>
      <c r="U210" s="364">
        <f t="shared" si="50"/>
        <v>0</v>
      </c>
      <c r="V210" s="364">
        <f t="shared" si="50"/>
        <v>0</v>
      </c>
      <c r="W210" s="366">
        <f t="shared" si="50"/>
        <v>0</v>
      </c>
      <c r="Y210" s="238"/>
    </row>
    <row r="211" spans="2:25" outlineLevel="1" x14ac:dyDescent="0.25">
      <c r="B211" s="465"/>
      <c r="C211" s="272"/>
      <c r="D211" s="272"/>
      <c r="E211" s="273"/>
      <c r="F211" s="299" t="s">
        <v>95</v>
      </c>
      <c r="G211" s="218"/>
      <c r="H211" s="222"/>
      <c r="I211" s="223"/>
      <c r="J211" s="223"/>
      <c r="K211" s="224"/>
      <c r="L211" s="225"/>
      <c r="M211" s="226"/>
      <c r="N211" s="223"/>
      <c r="O211" s="223"/>
      <c r="P211" s="223"/>
      <c r="Q211" s="223"/>
      <c r="R211" s="223"/>
      <c r="S211" s="223"/>
      <c r="T211" s="223"/>
      <c r="U211" s="223"/>
      <c r="V211" s="227"/>
      <c r="W211" s="218"/>
      <c r="Y211" s="236"/>
    </row>
    <row r="212" spans="2:25" outlineLevel="1" x14ac:dyDescent="0.25">
      <c r="B212" s="465"/>
      <c r="C212" s="272"/>
      <c r="D212" s="272"/>
      <c r="E212" s="273"/>
      <c r="F212" s="299" t="s">
        <v>96</v>
      </c>
      <c r="G212" s="218"/>
      <c r="H212" s="222"/>
      <c r="I212" s="223"/>
      <c r="J212" s="223"/>
      <c r="K212" s="224"/>
      <c r="L212" s="225"/>
      <c r="M212" s="226"/>
      <c r="N212" s="223"/>
      <c r="O212" s="223"/>
      <c r="P212" s="223"/>
      <c r="Q212" s="223"/>
      <c r="R212" s="223"/>
      <c r="S212" s="223"/>
      <c r="T212" s="223"/>
      <c r="U212" s="223"/>
      <c r="V212" s="227"/>
      <c r="W212" s="218"/>
      <c r="Y212" s="236"/>
    </row>
    <row r="213" spans="2:25" x14ac:dyDescent="0.25">
      <c r="B213" s="465"/>
      <c r="C213" s="272" t="s">
        <v>138</v>
      </c>
      <c r="D213" s="272"/>
      <c r="E213" s="273"/>
      <c r="F213" s="275"/>
      <c r="G213" s="367"/>
      <c r="H213" s="368"/>
      <c r="I213" s="369"/>
      <c r="J213" s="369"/>
      <c r="K213" s="370"/>
      <c r="L213" s="364"/>
      <c r="M213" s="364"/>
      <c r="N213" s="364"/>
      <c r="O213" s="364"/>
      <c r="P213" s="364"/>
      <c r="Q213" s="364"/>
      <c r="R213" s="364"/>
      <c r="S213" s="364"/>
      <c r="T213" s="364"/>
      <c r="U213" s="364"/>
      <c r="V213" s="364"/>
      <c r="W213" s="366"/>
      <c r="Y213" s="353"/>
    </row>
    <row r="214" spans="2:25" x14ac:dyDescent="0.25">
      <c r="B214" s="465"/>
      <c r="C214" s="272"/>
      <c r="D214" s="272" t="s">
        <v>139</v>
      </c>
      <c r="E214" s="273"/>
      <c r="F214" s="275"/>
      <c r="G214" s="367">
        <f>SUBTOTAL(9,G215:G216)</f>
        <v>0</v>
      </c>
      <c r="H214" s="368">
        <f t="shared" ref="H214:W214" si="51">SUBTOTAL(9,H216)</f>
        <v>0</v>
      </c>
      <c r="I214" s="369">
        <f t="shared" si="51"/>
        <v>0</v>
      </c>
      <c r="J214" s="369">
        <f t="shared" si="51"/>
        <v>0</v>
      </c>
      <c r="K214" s="370">
        <f t="shared" si="51"/>
        <v>0</v>
      </c>
      <c r="L214" s="364">
        <f t="shared" si="51"/>
        <v>0</v>
      </c>
      <c r="M214" s="364">
        <f t="shared" si="51"/>
        <v>0</v>
      </c>
      <c r="N214" s="364">
        <f t="shared" si="51"/>
        <v>0</v>
      </c>
      <c r="O214" s="364">
        <f t="shared" si="51"/>
        <v>0</v>
      </c>
      <c r="P214" s="364">
        <f t="shared" si="51"/>
        <v>0</v>
      </c>
      <c r="Q214" s="364">
        <f t="shared" si="51"/>
        <v>0</v>
      </c>
      <c r="R214" s="364">
        <f t="shared" si="51"/>
        <v>0</v>
      </c>
      <c r="S214" s="364">
        <f t="shared" si="51"/>
        <v>0</v>
      </c>
      <c r="T214" s="364">
        <f t="shared" si="51"/>
        <v>0</v>
      </c>
      <c r="U214" s="364">
        <f t="shared" si="51"/>
        <v>0</v>
      </c>
      <c r="V214" s="364">
        <f t="shared" si="51"/>
        <v>0</v>
      </c>
      <c r="W214" s="366">
        <f t="shared" si="51"/>
        <v>0</v>
      </c>
      <c r="Y214" s="354"/>
    </row>
    <row r="215" spans="2:25" outlineLevel="1" x14ac:dyDescent="0.25">
      <c r="B215" s="465"/>
      <c r="C215" s="273"/>
      <c r="D215" s="273"/>
      <c r="E215" s="273"/>
      <c r="F215" s="458" t="s">
        <v>140</v>
      </c>
      <c r="G215" s="219"/>
      <c r="H215" s="368"/>
      <c r="I215" s="369"/>
      <c r="J215" s="369"/>
      <c r="K215" s="370"/>
      <c r="L215" s="364"/>
      <c r="M215" s="364"/>
      <c r="N215" s="364"/>
      <c r="O215" s="364"/>
      <c r="P215" s="364"/>
      <c r="Q215" s="364"/>
      <c r="R215" s="364"/>
      <c r="S215" s="364"/>
      <c r="T215" s="364"/>
      <c r="U215" s="364"/>
      <c r="V215" s="364"/>
      <c r="W215" s="366"/>
      <c r="Y215" s="236"/>
    </row>
    <row r="216" spans="2:25" outlineLevel="1" x14ac:dyDescent="0.25">
      <c r="B216" s="479"/>
      <c r="C216" s="273"/>
      <c r="D216" s="273"/>
      <c r="E216" s="273"/>
      <c r="F216" s="299" t="s">
        <v>141</v>
      </c>
      <c r="G216" s="218"/>
      <c r="H216" s="222"/>
      <c r="I216" s="223"/>
      <c r="J216" s="223"/>
      <c r="K216" s="224"/>
      <c r="L216" s="225"/>
      <c r="M216" s="226"/>
      <c r="N216" s="223"/>
      <c r="O216" s="223"/>
      <c r="P216" s="223"/>
      <c r="Q216" s="223"/>
      <c r="R216" s="223"/>
      <c r="S216" s="223"/>
      <c r="T216" s="223"/>
      <c r="U216" s="223"/>
      <c r="V216" s="227"/>
      <c r="W216" s="218"/>
      <c r="Y216" s="236"/>
    </row>
    <row r="217" spans="2:25" x14ac:dyDescent="0.25">
      <c r="B217" s="479"/>
      <c r="C217" s="273"/>
      <c r="D217" s="272" t="s">
        <v>142</v>
      </c>
      <c r="E217" s="273"/>
      <c r="F217" s="273"/>
      <c r="G217" s="367">
        <f>SUBTOTAL(9,G218:G220)</f>
        <v>0</v>
      </c>
      <c r="H217" s="368">
        <f t="shared" ref="H217:W217" si="52">SUBTOTAL(9,H218:H220)</f>
        <v>0</v>
      </c>
      <c r="I217" s="369">
        <f t="shared" si="52"/>
        <v>0</v>
      </c>
      <c r="J217" s="369">
        <f t="shared" si="52"/>
        <v>0</v>
      </c>
      <c r="K217" s="370">
        <f t="shared" si="52"/>
        <v>0</v>
      </c>
      <c r="L217" s="364">
        <f t="shared" si="52"/>
        <v>0</v>
      </c>
      <c r="M217" s="364">
        <f t="shared" si="52"/>
        <v>0</v>
      </c>
      <c r="N217" s="364">
        <f t="shared" si="52"/>
        <v>0</v>
      </c>
      <c r="O217" s="364">
        <f t="shared" si="52"/>
        <v>0</v>
      </c>
      <c r="P217" s="364">
        <f t="shared" si="52"/>
        <v>0</v>
      </c>
      <c r="Q217" s="364">
        <f t="shared" si="52"/>
        <v>0</v>
      </c>
      <c r="R217" s="364">
        <f t="shared" si="52"/>
        <v>0</v>
      </c>
      <c r="S217" s="364">
        <f t="shared" si="52"/>
        <v>0</v>
      </c>
      <c r="T217" s="364">
        <f t="shared" si="52"/>
        <v>0</v>
      </c>
      <c r="U217" s="364">
        <f t="shared" si="52"/>
        <v>0</v>
      </c>
      <c r="V217" s="364">
        <f t="shared" si="52"/>
        <v>0</v>
      </c>
      <c r="W217" s="366">
        <f t="shared" si="52"/>
        <v>0</v>
      </c>
      <c r="Y217" s="238"/>
    </row>
    <row r="218" spans="2:25" outlineLevel="1" x14ac:dyDescent="0.25">
      <c r="B218" s="465"/>
      <c r="C218" s="273"/>
      <c r="D218" s="273"/>
      <c r="E218" s="275"/>
      <c r="F218" s="299" t="s">
        <v>143</v>
      </c>
      <c r="G218" s="218"/>
      <c r="H218" s="222"/>
      <c r="I218" s="223"/>
      <c r="J218" s="223"/>
      <c r="K218" s="224"/>
      <c r="L218" s="225"/>
      <c r="M218" s="226"/>
      <c r="N218" s="223"/>
      <c r="O218" s="223"/>
      <c r="P218" s="223"/>
      <c r="Q218" s="223"/>
      <c r="R218" s="223"/>
      <c r="S218" s="223"/>
      <c r="T218" s="223"/>
      <c r="U218" s="223"/>
      <c r="V218" s="227"/>
      <c r="W218" s="218"/>
      <c r="Y218" s="236"/>
    </row>
    <row r="219" spans="2:25" outlineLevel="1" x14ac:dyDescent="0.25">
      <c r="B219" s="465"/>
      <c r="C219" s="273"/>
      <c r="D219" s="273"/>
      <c r="E219" s="275"/>
      <c r="F219" s="299" t="s">
        <v>144</v>
      </c>
      <c r="G219" s="218"/>
      <c r="H219" s="222"/>
      <c r="I219" s="223"/>
      <c r="J219" s="223"/>
      <c r="K219" s="224"/>
      <c r="L219" s="225"/>
      <c r="M219" s="226"/>
      <c r="N219" s="223"/>
      <c r="O219" s="223"/>
      <c r="P219" s="223"/>
      <c r="Q219" s="223"/>
      <c r="R219" s="223"/>
      <c r="S219" s="223"/>
      <c r="T219" s="223"/>
      <c r="U219" s="223"/>
      <c r="V219" s="227"/>
      <c r="W219" s="218"/>
      <c r="Y219" s="236"/>
    </row>
    <row r="220" spans="2:25" outlineLevel="1" x14ac:dyDescent="0.25">
      <c r="B220" s="465"/>
      <c r="C220" s="273"/>
      <c r="D220" s="273"/>
      <c r="E220" s="275"/>
      <c r="F220" s="299" t="s">
        <v>142</v>
      </c>
      <c r="G220" s="218"/>
      <c r="H220" s="368"/>
      <c r="I220" s="369"/>
      <c r="J220" s="369"/>
      <c r="K220" s="370"/>
      <c r="L220" s="364"/>
      <c r="M220" s="364"/>
      <c r="N220" s="364"/>
      <c r="O220" s="364"/>
      <c r="P220" s="364"/>
      <c r="Q220" s="364"/>
      <c r="R220" s="364"/>
      <c r="S220" s="364"/>
      <c r="T220" s="364"/>
      <c r="U220" s="364"/>
      <c r="V220" s="364"/>
      <c r="W220" s="366"/>
      <c r="Y220" s="236"/>
    </row>
    <row r="221" spans="2:25" x14ac:dyDescent="0.25">
      <c r="B221" s="465"/>
      <c r="C221" s="273"/>
      <c r="D221" s="272" t="s">
        <v>145</v>
      </c>
      <c r="E221" s="275"/>
      <c r="F221" s="273"/>
      <c r="G221" s="367">
        <f>SUBTOTAL(9,G222:G224)</f>
        <v>0</v>
      </c>
      <c r="H221" s="368"/>
      <c r="I221" s="369"/>
      <c r="J221" s="369"/>
      <c r="K221" s="370"/>
      <c r="L221" s="364"/>
      <c r="M221" s="364"/>
      <c r="N221" s="364"/>
      <c r="O221" s="364"/>
      <c r="P221" s="364"/>
      <c r="Q221" s="364"/>
      <c r="R221" s="364"/>
      <c r="S221" s="364"/>
      <c r="T221" s="364"/>
      <c r="U221" s="364"/>
      <c r="V221" s="364"/>
      <c r="W221" s="366"/>
      <c r="Y221" s="238"/>
    </row>
    <row r="222" spans="2:25" outlineLevel="1" x14ac:dyDescent="0.25">
      <c r="B222" s="465"/>
      <c r="C222" s="273"/>
      <c r="D222" s="273"/>
      <c r="E222" s="275"/>
      <c r="F222" s="299" t="s">
        <v>146</v>
      </c>
      <c r="G222" s="218"/>
      <c r="H222" s="368"/>
      <c r="I222" s="369"/>
      <c r="J222" s="369"/>
      <c r="K222" s="370"/>
      <c r="L222" s="364"/>
      <c r="M222" s="364"/>
      <c r="N222" s="364"/>
      <c r="O222" s="364"/>
      <c r="P222" s="364"/>
      <c r="Q222" s="364"/>
      <c r="R222" s="364"/>
      <c r="S222" s="364"/>
      <c r="T222" s="364"/>
      <c r="U222" s="364"/>
      <c r="V222" s="364"/>
      <c r="W222" s="366"/>
      <c r="Y222" s="236"/>
    </row>
    <row r="223" spans="2:25" outlineLevel="1" x14ac:dyDescent="0.25">
      <c r="B223" s="465"/>
      <c r="C223" s="273"/>
      <c r="D223" s="273"/>
      <c r="E223" s="275"/>
      <c r="F223" s="299" t="s">
        <v>147</v>
      </c>
      <c r="G223" s="218"/>
      <c r="H223" s="368"/>
      <c r="I223" s="369"/>
      <c r="J223" s="369"/>
      <c r="K223" s="370"/>
      <c r="L223" s="364"/>
      <c r="M223" s="364"/>
      <c r="N223" s="364"/>
      <c r="O223" s="364"/>
      <c r="P223" s="364"/>
      <c r="Q223" s="364"/>
      <c r="R223" s="364"/>
      <c r="S223" s="364"/>
      <c r="T223" s="364"/>
      <c r="U223" s="364"/>
      <c r="V223" s="364"/>
      <c r="W223" s="366"/>
      <c r="Y223" s="236"/>
    </row>
    <row r="224" spans="2:25" outlineLevel="1" x14ac:dyDescent="0.25">
      <c r="B224" s="465"/>
      <c r="C224" s="273"/>
      <c r="D224" s="273"/>
      <c r="E224" s="275"/>
      <c r="F224" s="299" t="s">
        <v>148</v>
      </c>
      <c r="G224" s="218"/>
      <c r="H224" s="368"/>
      <c r="I224" s="369"/>
      <c r="J224" s="369"/>
      <c r="K224" s="370"/>
      <c r="L224" s="364"/>
      <c r="M224" s="364"/>
      <c r="N224" s="364"/>
      <c r="O224" s="364"/>
      <c r="P224" s="364"/>
      <c r="Q224" s="364"/>
      <c r="R224" s="364"/>
      <c r="S224" s="364"/>
      <c r="T224" s="364"/>
      <c r="U224" s="364"/>
      <c r="V224" s="364"/>
      <c r="W224" s="366"/>
      <c r="Y224" s="236"/>
    </row>
    <row r="225" spans="2:25" x14ac:dyDescent="0.25">
      <c r="B225" s="465"/>
      <c r="C225" s="273"/>
      <c r="D225" s="272" t="s">
        <v>138</v>
      </c>
      <c r="E225" s="275"/>
      <c r="F225" s="273"/>
      <c r="G225" s="367">
        <f>SUBTOTAL(9,G226)</f>
        <v>0</v>
      </c>
      <c r="H225" s="368"/>
      <c r="I225" s="369"/>
      <c r="J225" s="369"/>
      <c r="K225" s="370"/>
      <c r="L225" s="364"/>
      <c r="M225" s="364"/>
      <c r="N225" s="364"/>
      <c r="O225" s="364"/>
      <c r="P225" s="364"/>
      <c r="Q225" s="364"/>
      <c r="R225" s="364"/>
      <c r="S225" s="364"/>
      <c r="T225" s="364"/>
      <c r="U225" s="364"/>
      <c r="V225" s="364"/>
      <c r="W225" s="366"/>
      <c r="Y225" s="238"/>
    </row>
    <row r="226" spans="2:25" outlineLevel="1" x14ac:dyDescent="0.25">
      <c r="B226" s="465"/>
      <c r="C226" s="273"/>
      <c r="D226" s="272"/>
      <c r="E226" s="275"/>
      <c r="F226" s="299" t="s">
        <v>138</v>
      </c>
      <c r="G226" s="218"/>
      <c r="H226" s="368"/>
      <c r="I226" s="369"/>
      <c r="J226" s="369"/>
      <c r="K226" s="370"/>
      <c r="L226" s="364"/>
      <c r="M226" s="364"/>
      <c r="N226" s="364"/>
      <c r="O226" s="364"/>
      <c r="P226" s="364"/>
      <c r="Q226" s="364"/>
      <c r="R226" s="364"/>
      <c r="S226" s="364"/>
      <c r="T226" s="364"/>
      <c r="U226" s="364"/>
      <c r="V226" s="364"/>
      <c r="W226" s="366"/>
      <c r="Y226" s="236"/>
    </row>
    <row r="227" spans="2:25" outlineLevel="1" x14ac:dyDescent="0.25">
      <c r="B227" s="465"/>
      <c r="C227" s="273"/>
      <c r="D227" s="272"/>
      <c r="E227" s="275"/>
      <c r="F227" s="273"/>
      <c r="G227" s="254"/>
      <c r="H227" s="368"/>
      <c r="I227" s="369"/>
      <c r="J227" s="369"/>
      <c r="K227" s="370"/>
      <c r="L227" s="364"/>
      <c r="M227" s="364"/>
      <c r="N227" s="364"/>
      <c r="O227" s="364"/>
      <c r="P227" s="364"/>
      <c r="Q227" s="364"/>
      <c r="R227" s="364"/>
      <c r="S227" s="364"/>
      <c r="T227" s="364"/>
      <c r="U227" s="364"/>
      <c r="V227" s="364"/>
      <c r="W227" s="366"/>
      <c r="Y227" s="353"/>
    </row>
    <row r="228" spans="2:25" outlineLevel="1" x14ac:dyDescent="0.25">
      <c r="B228" s="465"/>
      <c r="C228" s="272" t="s">
        <v>149</v>
      </c>
      <c r="D228" s="272"/>
      <c r="E228" s="275"/>
      <c r="F228" s="273"/>
      <c r="G228" s="41">
        <f>SUBTOTAL(9,G229:G231)</f>
        <v>0</v>
      </c>
      <c r="H228" s="368">
        <f>SUBTOTAL(9,H229:H231)</f>
        <v>0</v>
      </c>
      <c r="I228" s="369">
        <f>SUBTOTAL(9,I229:I231)</f>
        <v>0</v>
      </c>
      <c r="J228" s="369">
        <f>SUBTOTAL(9,J229:J231)</f>
        <v>0</v>
      </c>
      <c r="K228" s="370">
        <f t="shared" ref="K228:W228" si="53">SUBTOTAL(9,K229:K231)</f>
        <v>0</v>
      </c>
      <c r="L228" s="364">
        <f t="shared" si="53"/>
        <v>0</v>
      </c>
      <c r="M228" s="364">
        <f t="shared" si="53"/>
        <v>0</v>
      </c>
      <c r="N228" s="364">
        <f t="shared" si="53"/>
        <v>0</v>
      </c>
      <c r="O228" s="364">
        <f t="shared" si="53"/>
        <v>0</v>
      </c>
      <c r="P228" s="364">
        <f t="shared" si="53"/>
        <v>0</v>
      </c>
      <c r="Q228" s="364">
        <f t="shared" si="53"/>
        <v>0</v>
      </c>
      <c r="R228" s="364">
        <f t="shared" si="53"/>
        <v>0</v>
      </c>
      <c r="S228" s="364">
        <f t="shared" si="53"/>
        <v>0</v>
      </c>
      <c r="T228" s="364">
        <f t="shared" si="53"/>
        <v>0</v>
      </c>
      <c r="U228" s="364">
        <f t="shared" si="53"/>
        <v>0</v>
      </c>
      <c r="V228" s="364">
        <f t="shared" si="53"/>
        <v>0</v>
      </c>
      <c r="W228" s="366">
        <f t="shared" si="53"/>
        <v>0</v>
      </c>
      <c r="Y228" s="354"/>
    </row>
    <row r="229" spans="2:25" outlineLevel="1" x14ac:dyDescent="0.25">
      <c r="B229" s="465"/>
      <c r="C229" s="273"/>
      <c r="D229" s="272"/>
      <c r="E229" s="275"/>
      <c r="F229" s="459" t="s">
        <v>150</v>
      </c>
      <c r="G229" s="218"/>
      <c r="H229" s="222"/>
      <c r="I229" s="223"/>
      <c r="J229" s="223"/>
      <c r="K229" s="224"/>
      <c r="L229" s="225"/>
      <c r="M229" s="226"/>
      <c r="N229" s="223"/>
      <c r="O229" s="223"/>
      <c r="P229" s="223"/>
      <c r="Q229" s="223"/>
      <c r="R229" s="223"/>
      <c r="S229" s="223"/>
      <c r="T229" s="223"/>
      <c r="U229" s="223"/>
      <c r="V229" s="227"/>
      <c r="W229" s="218"/>
      <c r="Y229" s="236"/>
    </row>
    <row r="230" spans="2:25" outlineLevel="1" x14ac:dyDescent="0.25">
      <c r="B230" s="465"/>
      <c r="C230" s="273"/>
      <c r="D230" s="272"/>
      <c r="E230" s="275"/>
      <c r="F230" s="459" t="s">
        <v>151</v>
      </c>
      <c r="G230" s="218"/>
      <c r="H230" s="222"/>
      <c r="I230" s="223"/>
      <c r="J230" s="223"/>
      <c r="K230" s="224"/>
      <c r="L230" s="225"/>
      <c r="M230" s="226"/>
      <c r="N230" s="223"/>
      <c r="O230" s="223"/>
      <c r="P230" s="223"/>
      <c r="Q230" s="223"/>
      <c r="R230" s="223"/>
      <c r="S230" s="223"/>
      <c r="T230" s="223"/>
      <c r="U230" s="223"/>
      <c r="V230" s="227"/>
      <c r="W230" s="218"/>
      <c r="Y230" s="236"/>
    </row>
    <row r="231" spans="2:25" outlineLevel="1" x14ac:dyDescent="0.25">
      <c r="B231" s="465"/>
      <c r="C231" s="273"/>
      <c r="D231" s="272"/>
      <c r="E231" s="275"/>
      <c r="F231" s="459" t="s">
        <v>152</v>
      </c>
      <c r="G231" s="218"/>
      <c r="H231" s="222"/>
      <c r="I231" s="223"/>
      <c r="J231" s="223"/>
      <c r="K231" s="224"/>
      <c r="L231" s="225"/>
      <c r="M231" s="226"/>
      <c r="N231" s="223"/>
      <c r="O231" s="223"/>
      <c r="P231" s="223"/>
      <c r="Q231" s="223"/>
      <c r="R231" s="223"/>
      <c r="S231" s="223"/>
      <c r="T231" s="223"/>
      <c r="U231" s="223"/>
      <c r="V231" s="227"/>
      <c r="W231" s="218"/>
      <c r="Y231" s="236"/>
    </row>
    <row r="232" spans="2:25" x14ac:dyDescent="0.25">
      <c r="B232" s="465"/>
      <c r="C232" s="273"/>
      <c r="D232" s="272"/>
      <c r="E232" s="275"/>
      <c r="F232" s="273"/>
      <c r="G232" s="367"/>
      <c r="H232" s="368"/>
      <c r="I232" s="369"/>
      <c r="J232" s="369"/>
      <c r="K232" s="370"/>
      <c r="L232" s="364"/>
      <c r="M232" s="364"/>
      <c r="N232" s="364"/>
      <c r="O232" s="364"/>
      <c r="P232" s="364"/>
      <c r="Q232" s="364"/>
      <c r="R232" s="364"/>
      <c r="S232" s="364"/>
      <c r="T232" s="364"/>
      <c r="U232" s="364"/>
      <c r="V232" s="364"/>
      <c r="W232" s="366"/>
      <c r="Y232" s="353"/>
    </row>
    <row r="233" spans="2:25" s="79" customFormat="1" ht="16.2" thickBot="1" x14ac:dyDescent="0.3">
      <c r="B233" s="279" t="s">
        <v>153</v>
      </c>
      <c r="C233" s="483"/>
      <c r="D233" s="483"/>
      <c r="E233" s="483"/>
      <c r="F233" s="483"/>
      <c r="G233" s="372">
        <f>SUBTOTAL(9,G8:G232)</f>
        <v>0</v>
      </c>
      <c r="H233" s="373">
        <f t="shared" ref="H233:W233" si="54">SUBTOTAL(9,H8:H232)</f>
        <v>0</v>
      </c>
      <c r="I233" s="374">
        <f t="shared" si="54"/>
        <v>0</v>
      </c>
      <c r="J233" s="374">
        <f t="shared" si="54"/>
        <v>0</v>
      </c>
      <c r="K233" s="375">
        <f t="shared" si="54"/>
        <v>0</v>
      </c>
      <c r="L233" s="374">
        <f t="shared" si="54"/>
        <v>0</v>
      </c>
      <c r="M233" s="60">
        <f t="shared" si="54"/>
        <v>0</v>
      </c>
      <c r="N233" s="374">
        <f t="shared" si="54"/>
        <v>0</v>
      </c>
      <c r="O233" s="374">
        <f t="shared" si="54"/>
        <v>0</v>
      </c>
      <c r="P233" s="374">
        <f t="shared" si="54"/>
        <v>0</v>
      </c>
      <c r="Q233" s="374">
        <f t="shared" si="54"/>
        <v>0</v>
      </c>
      <c r="R233" s="374">
        <f t="shared" si="54"/>
        <v>0</v>
      </c>
      <c r="S233" s="374">
        <f t="shared" si="54"/>
        <v>0</v>
      </c>
      <c r="T233" s="374">
        <f t="shared" si="54"/>
        <v>0</v>
      </c>
      <c r="U233" s="374">
        <f t="shared" si="54"/>
        <v>0</v>
      </c>
      <c r="V233" s="374">
        <f t="shared" si="54"/>
        <v>0</v>
      </c>
      <c r="W233" s="376">
        <f t="shared" si="54"/>
        <v>0</v>
      </c>
      <c r="Y233" s="355"/>
    </row>
    <row r="234" spans="2:25" s="79" customFormat="1" ht="15.6" thickBot="1" x14ac:dyDescent="0.3">
      <c r="B234"/>
      <c r="C234"/>
      <c r="D234"/>
      <c r="E234"/>
      <c r="F234"/>
      <c r="G234"/>
      <c r="H234"/>
      <c r="I234"/>
      <c r="J234"/>
      <c r="K234"/>
      <c r="L234"/>
      <c r="M234"/>
      <c r="N234"/>
      <c r="O234"/>
      <c r="P234"/>
      <c r="Q234"/>
      <c r="R234"/>
      <c r="S234"/>
      <c r="T234"/>
      <c r="U234"/>
      <c r="V234"/>
      <c r="W234"/>
      <c r="Y234"/>
    </row>
    <row r="235" spans="2:25" s="79" customFormat="1" ht="16.2" thickBot="1" x14ac:dyDescent="0.3">
      <c r="B235" s="433" t="s">
        <v>154</v>
      </c>
      <c r="C235" s="484"/>
      <c r="D235" s="484"/>
      <c r="E235" s="484"/>
      <c r="F235" s="484"/>
      <c r="G235" s="480"/>
      <c r="H235" s="480"/>
      <c r="I235" s="480"/>
      <c r="J235" s="480"/>
      <c r="K235" s="480"/>
      <c r="L235" s="480"/>
      <c r="M235" s="481"/>
      <c r="N235" s="480"/>
      <c r="O235" s="480"/>
      <c r="P235" s="480"/>
      <c r="Q235" s="480"/>
      <c r="R235" s="480"/>
      <c r="S235" s="480"/>
      <c r="T235" s="480"/>
      <c r="U235" s="480"/>
      <c r="V235" s="480"/>
      <c r="W235" s="482"/>
      <c r="Y235" s="356"/>
    </row>
    <row r="236" spans="2:25" x14ac:dyDescent="0.25">
      <c r="B236" s="479"/>
      <c r="C236" s="272" t="s">
        <v>155</v>
      </c>
      <c r="D236" s="272"/>
      <c r="E236" s="275"/>
      <c r="F236" s="275"/>
      <c r="G236" s="366"/>
      <c r="H236" s="364"/>
      <c r="I236" s="364"/>
      <c r="J236" s="364"/>
      <c r="K236" s="365"/>
      <c r="L236" s="31"/>
      <c r="M236" s="31"/>
      <c r="N236" s="364"/>
      <c r="O236" s="364"/>
      <c r="P236" s="364"/>
      <c r="Q236" s="364"/>
      <c r="R236" s="364"/>
      <c r="S236" s="364"/>
      <c r="T236" s="364"/>
      <c r="U236" s="364"/>
      <c r="V236" s="365"/>
      <c r="W236" s="365"/>
      <c r="Y236" s="237"/>
    </row>
    <row r="237" spans="2:25" x14ac:dyDescent="0.25">
      <c r="B237" s="479"/>
      <c r="C237" s="275"/>
      <c r="D237" s="272" t="s">
        <v>156</v>
      </c>
      <c r="E237" s="275"/>
      <c r="F237" s="275"/>
      <c r="G237" s="367">
        <f>SUBTOTAL(9,G238:G244)</f>
        <v>0</v>
      </c>
      <c r="H237" s="364"/>
      <c r="I237" s="364"/>
      <c r="J237" s="364"/>
      <c r="K237" s="365"/>
      <c r="L237" s="31"/>
      <c r="M237" s="31"/>
      <c r="N237" s="364"/>
      <c r="O237" s="364"/>
      <c r="P237" s="364"/>
      <c r="Q237" s="364"/>
      <c r="R237" s="364"/>
      <c r="S237" s="364"/>
      <c r="T237" s="364"/>
      <c r="U237" s="364"/>
      <c r="V237" s="365"/>
      <c r="W237" s="365"/>
      <c r="Y237" s="354"/>
    </row>
    <row r="238" spans="2:25" s="85" customFormat="1" outlineLevel="1" x14ac:dyDescent="0.25">
      <c r="B238" s="489"/>
      <c r="C238" s="485"/>
      <c r="D238" s="485"/>
      <c r="E238" s="485"/>
      <c r="F238" s="460" t="s">
        <v>157</v>
      </c>
      <c r="G238" s="220"/>
      <c r="H238" s="33"/>
      <c r="I238" s="33"/>
      <c r="J238" s="33"/>
      <c r="K238" s="35"/>
      <c r="L238" s="33"/>
      <c r="M238" s="33"/>
      <c r="N238" s="33"/>
      <c r="O238" s="33"/>
      <c r="P238" s="33"/>
      <c r="Q238" s="33"/>
      <c r="R238" s="33"/>
      <c r="S238" s="33"/>
      <c r="T238" s="33"/>
      <c r="U238" s="33"/>
      <c r="V238" s="35"/>
      <c r="W238" s="35"/>
      <c r="X238" s="84"/>
      <c r="Y238" s="236"/>
    </row>
    <row r="239" spans="2:25" outlineLevel="1" x14ac:dyDescent="0.25">
      <c r="B239" s="465"/>
      <c r="C239" s="275"/>
      <c r="D239" s="275"/>
      <c r="E239" s="275"/>
      <c r="F239" s="460" t="s">
        <v>158</v>
      </c>
      <c r="G239" s="220"/>
      <c r="H239" s="33"/>
      <c r="I239" s="33"/>
      <c r="J239" s="33"/>
      <c r="K239" s="35"/>
      <c r="L239" s="33"/>
      <c r="M239" s="33"/>
      <c r="N239" s="33"/>
      <c r="O239" s="33"/>
      <c r="P239" s="33"/>
      <c r="Q239" s="33"/>
      <c r="R239" s="33"/>
      <c r="S239" s="33"/>
      <c r="T239" s="33"/>
      <c r="U239" s="33"/>
      <c r="V239" s="35"/>
      <c r="W239" s="35"/>
      <c r="Y239" s="236"/>
    </row>
    <row r="240" spans="2:25" outlineLevel="1" x14ac:dyDescent="0.25">
      <c r="B240" s="465"/>
      <c r="C240" s="275"/>
      <c r="D240" s="275"/>
      <c r="E240" s="275"/>
      <c r="F240" s="457" t="s">
        <v>159</v>
      </c>
      <c r="G240" s="220"/>
      <c r="H240" s="33"/>
      <c r="I240" s="33"/>
      <c r="J240" s="33"/>
      <c r="K240" s="35"/>
      <c r="L240" s="33"/>
      <c r="M240" s="33"/>
      <c r="N240" s="33"/>
      <c r="O240" s="33"/>
      <c r="P240" s="33"/>
      <c r="Q240" s="33"/>
      <c r="R240" s="33"/>
      <c r="S240" s="33"/>
      <c r="T240" s="33"/>
      <c r="U240" s="33"/>
      <c r="V240" s="35"/>
      <c r="W240" s="35"/>
      <c r="Y240" s="236"/>
    </row>
    <row r="241" spans="2:25" outlineLevel="1" x14ac:dyDescent="0.25">
      <c r="B241" s="465"/>
      <c r="C241" s="275"/>
      <c r="D241" s="275"/>
      <c r="E241" s="275"/>
      <c r="F241" s="457" t="s">
        <v>160</v>
      </c>
      <c r="G241" s="220"/>
      <c r="H241" s="33"/>
      <c r="I241" s="33"/>
      <c r="J241" s="33"/>
      <c r="K241" s="35"/>
      <c r="L241" s="33"/>
      <c r="M241" s="33"/>
      <c r="N241" s="33"/>
      <c r="O241" s="33"/>
      <c r="P241" s="33"/>
      <c r="Q241" s="33"/>
      <c r="R241" s="33"/>
      <c r="S241" s="33"/>
      <c r="T241" s="33"/>
      <c r="U241" s="33"/>
      <c r="V241" s="35"/>
      <c r="W241" s="35"/>
      <c r="Y241" s="236"/>
    </row>
    <row r="242" spans="2:25" outlineLevel="1" x14ac:dyDescent="0.25">
      <c r="B242" s="465"/>
      <c r="C242" s="275"/>
      <c r="D242" s="275"/>
      <c r="E242" s="275"/>
      <c r="F242" s="457" t="s">
        <v>161</v>
      </c>
      <c r="G242" s="220"/>
      <c r="H242" s="33"/>
      <c r="I242" s="33"/>
      <c r="J242" s="33"/>
      <c r="K242" s="35"/>
      <c r="L242" s="33"/>
      <c r="M242" s="33"/>
      <c r="N242" s="33"/>
      <c r="O242" s="33"/>
      <c r="P242" s="33"/>
      <c r="Q242" s="33"/>
      <c r="R242" s="33"/>
      <c r="S242" s="33"/>
      <c r="T242" s="33"/>
      <c r="U242" s="33"/>
      <c r="V242" s="35"/>
      <c r="W242" s="35"/>
      <c r="Y242" s="236"/>
    </row>
    <row r="243" spans="2:25" outlineLevel="1" x14ac:dyDescent="0.25">
      <c r="B243" s="465"/>
      <c r="C243" s="275"/>
      <c r="D243" s="275"/>
      <c r="E243" s="275"/>
      <c r="F243" s="299" t="s">
        <v>162</v>
      </c>
      <c r="G243" s="220"/>
      <c r="H243" s="33"/>
      <c r="I243" s="33"/>
      <c r="J243" s="33"/>
      <c r="K243" s="35"/>
      <c r="L243" s="33"/>
      <c r="M243" s="33"/>
      <c r="N243" s="33"/>
      <c r="O243" s="33"/>
      <c r="P243" s="33"/>
      <c r="Q243" s="33"/>
      <c r="R243" s="33"/>
      <c r="S243" s="33"/>
      <c r="T243" s="33"/>
      <c r="U243" s="33"/>
      <c r="V243" s="35"/>
      <c r="W243" s="35"/>
      <c r="Y243" s="236"/>
    </row>
    <row r="244" spans="2:25" outlineLevel="1" x14ac:dyDescent="0.25">
      <c r="B244" s="465"/>
      <c r="C244" s="275"/>
      <c r="D244" s="275"/>
      <c r="E244" s="275"/>
      <c r="F244" s="299" t="s">
        <v>163</v>
      </c>
      <c r="G244" s="220"/>
      <c r="H244" s="33"/>
      <c r="I244" s="33"/>
      <c r="J244" s="33"/>
      <c r="K244" s="35"/>
      <c r="L244" s="33"/>
      <c r="M244" s="33"/>
      <c r="N244" s="33"/>
      <c r="O244" s="33"/>
      <c r="P244" s="33"/>
      <c r="Q244" s="33"/>
      <c r="R244" s="33"/>
      <c r="S244" s="33"/>
      <c r="T244" s="33"/>
      <c r="U244" s="33"/>
      <c r="V244" s="35"/>
      <c r="W244" s="35"/>
      <c r="Y244" s="236"/>
    </row>
    <row r="245" spans="2:25" x14ac:dyDescent="0.25">
      <c r="B245" s="479"/>
      <c r="C245" s="275"/>
      <c r="D245" s="276" t="s">
        <v>164</v>
      </c>
      <c r="E245" s="275"/>
      <c r="F245" s="275"/>
      <c r="G245" s="52"/>
      <c r="H245" s="364"/>
      <c r="I245" s="364"/>
      <c r="J245" s="364"/>
      <c r="K245" s="365"/>
      <c r="L245" s="31"/>
      <c r="M245" s="31"/>
      <c r="N245" s="364"/>
      <c r="O245" s="364"/>
      <c r="P245" s="364"/>
      <c r="Q245" s="364"/>
      <c r="R245" s="364"/>
      <c r="S245" s="364"/>
      <c r="T245" s="364"/>
      <c r="U245" s="364"/>
      <c r="V245" s="365"/>
      <c r="W245" s="365"/>
      <c r="Y245" s="353"/>
    </row>
    <row r="246" spans="2:25" x14ac:dyDescent="0.25">
      <c r="B246" s="479"/>
      <c r="C246" s="275"/>
      <c r="D246" s="276"/>
      <c r="E246" s="275" t="s">
        <v>165</v>
      </c>
      <c r="F246" s="275"/>
      <c r="G246" s="367">
        <f t="shared" ref="G246:W246" si="55">SUBTOTAL(9,G247:G252)</f>
        <v>0</v>
      </c>
      <c r="H246" s="364">
        <f t="shared" si="55"/>
        <v>0</v>
      </c>
      <c r="I246" s="364">
        <f t="shared" si="55"/>
        <v>0</v>
      </c>
      <c r="J246" s="364">
        <f t="shared" si="55"/>
        <v>0</v>
      </c>
      <c r="K246" s="365">
        <f t="shared" si="55"/>
        <v>0</v>
      </c>
      <c r="L246" s="31">
        <f t="shared" si="55"/>
        <v>0</v>
      </c>
      <c r="M246" s="31">
        <f t="shared" si="55"/>
        <v>0</v>
      </c>
      <c r="N246" s="31">
        <f t="shared" si="55"/>
        <v>0</v>
      </c>
      <c r="O246" s="31">
        <f t="shared" si="55"/>
        <v>0</v>
      </c>
      <c r="P246" s="31">
        <f t="shared" si="55"/>
        <v>0</v>
      </c>
      <c r="Q246" s="31">
        <f t="shared" si="55"/>
        <v>0</v>
      </c>
      <c r="R246" s="31">
        <f t="shared" si="55"/>
        <v>0</v>
      </c>
      <c r="S246" s="31">
        <f t="shared" si="55"/>
        <v>0</v>
      </c>
      <c r="T246" s="31">
        <f t="shared" si="55"/>
        <v>0</v>
      </c>
      <c r="U246" s="31">
        <f t="shared" si="55"/>
        <v>0</v>
      </c>
      <c r="V246" s="365">
        <f t="shared" si="55"/>
        <v>0</v>
      </c>
      <c r="W246" s="365">
        <f t="shared" si="55"/>
        <v>0</v>
      </c>
      <c r="Y246" s="354"/>
    </row>
    <row r="247" spans="2:25" outlineLevel="1" x14ac:dyDescent="0.25">
      <c r="B247" s="465"/>
      <c r="C247" s="275"/>
      <c r="D247" s="275"/>
      <c r="E247" s="273"/>
      <c r="F247" s="457" t="s">
        <v>166</v>
      </c>
      <c r="G247" s="220"/>
      <c r="H247" s="229"/>
      <c r="I247" s="230"/>
      <c r="J247" s="230"/>
      <c r="K247" s="233"/>
      <c r="L247" s="229"/>
      <c r="M247" s="230"/>
      <c r="N247" s="230"/>
      <c r="O247" s="230"/>
      <c r="P247" s="230"/>
      <c r="Q247" s="230"/>
      <c r="R247" s="230"/>
      <c r="S247" s="230"/>
      <c r="T247" s="230"/>
      <c r="U247" s="230"/>
      <c r="V247" s="233"/>
      <c r="W247" s="234"/>
      <c r="Y247" s="236"/>
    </row>
    <row r="248" spans="2:25" outlineLevel="1" x14ac:dyDescent="0.25">
      <c r="B248" s="465"/>
      <c r="C248" s="275"/>
      <c r="D248" s="275"/>
      <c r="E248" s="273"/>
      <c r="F248" s="457" t="s">
        <v>167</v>
      </c>
      <c r="G248" s="220"/>
      <c r="H248" s="229"/>
      <c r="I248" s="230"/>
      <c r="J248" s="230"/>
      <c r="K248" s="233"/>
      <c r="L248" s="229"/>
      <c r="M248" s="230"/>
      <c r="N248" s="230"/>
      <c r="O248" s="230"/>
      <c r="P248" s="230"/>
      <c r="Q248" s="230"/>
      <c r="R248" s="230"/>
      <c r="S248" s="230"/>
      <c r="T248" s="230"/>
      <c r="U248" s="230"/>
      <c r="V248" s="233"/>
      <c r="W248" s="234"/>
      <c r="Y248" s="236"/>
    </row>
    <row r="249" spans="2:25" outlineLevel="1" x14ac:dyDescent="0.25">
      <c r="B249" s="465"/>
      <c r="C249" s="275"/>
      <c r="D249" s="275"/>
      <c r="E249" s="273"/>
      <c r="F249" s="457" t="s">
        <v>168</v>
      </c>
      <c r="G249" s="220"/>
      <c r="H249" s="229"/>
      <c r="I249" s="230"/>
      <c r="J249" s="230"/>
      <c r="K249" s="233"/>
      <c r="L249" s="229"/>
      <c r="M249" s="230"/>
      <c r="N249" s="230"/>
      <c r="O249" s="230"/>
      <c r="P249" s="230"/>
      <c r="Q249" s="230"/>
      <c r="R249" s="230"/>
      <c r="S249" s="230"/>
      <c r="T249" s="230"/>
      <c r="U249" s="230"/>
      <c r="V249" s="233"/>
      <c r="W249" s="234"/>
      <c r="Y249" s="236"/>
    </row>
    <row r="250" spans="2:25" outlineLevel="1" x14ac:dyDescent="0.25">
      <c r="B250" s="465"/>
      <c r="C250" s="273"/>
      <c r="D250" s="273"/>
      <c r="E250" s="273"/>
      <c r="F250" s="457" t="s">
        <v>169</v>
      </c>
      <c r="G250" s="220"/>
      <c r="H250" s="229"/>
      <c r="I250" s="230"/>
      <c r="J250" s="230"/>
      <c r="K250" s="233"/>
      <c r="L250" s="229"/>
      <c r="M250" s="230"/>
      <c r="N250" s="230"/>
      <c r="O250" s="230"/>
      <c r="P250" s="230"/>
      <c r="Q250" s="230"/>
      <c r="R250" s="230"/>
      <c r="S250" s="230"/>
      <c r="T250" s="230"/>
      <c r="U250" s="230"/>
      <c r="V250" s="233"/>
      <c r="W250" s="234"/>
      <c r="Y250" s="236"/>
    </row>
    <row r="251" spans="2:25" outlineLevel="1" x14ac:dyDescent="0.25">
      <c r="B251" s="465"/>
      <c r="C251" s="273"/>
      <c r="D251" s="273"/>
      <c r="E251" s="273"/>
      <c r="F251" s="299" t="s">
        <v>170</v>
      </c>
      <c r="G251" s="220"/>
      <c r="H251" s="229"/>
      <c r="I251" s="230"/>
      <c r="J251" s="230"/>
      <c r="K251" s="233"/>
      <c r="L251" s="229"/>
      <c r="M251" s="230"/>
      <c r="N251" s="230"/>
      <c r="O251" s="230"/>
      <c r="P251" s="230"/>
      <c r="Q251" s="230"/>
      <c r="R251" s="230"/>
      <c r="S251" s="230"/>
      <c r="T251" s="230"/>
      <c r="U251" s="230"/>
      <c r="V251" s="233"/>
      <c r="W251" s="234"/>
      <c r="Y251" s="236"/>
    </row>
    <row r="252" spans="2:25" outlineLevel="1" x14ac:dyDescent="0.25">
      <c r="B252" s="465"/>
      <c r="C252" s="273"/>
      <c r="D252" s="273"/>
      <c r="E252" s="273"/>
      <c r="F252" s="299" t="s">
        <v>171</v>
      </c>
      <c r="G252" s="220"/>
      <c r="H252" s="229"/>
      <c r="I252" s="230"/>
      <c r="J252" s="230"/>
      <c r="K252" s="233"/>
      <c r="L252" s="229"/>
      <c r="M252" s="230"/>
      <c r="N252" s="230"/>
      <c r="O252" s="230"/>
      <c r="P252" s="230"/>
      <c r="Q252" s="230"/>
      <c r="R252" s="230"/>
      <c r="S252" s="230"/>
      <c r="T252" s="230"/>
      <c r="U252" s="230"/>
      <c r="V252" s="233"/>
      <c r="W252" s="234"/>
      <c r="Y252" s="236"/>
    </row>
    <row r="253" spans="2:25" x14ac:dyDescent="0.25">
      <c r="B253" s="465"/>
      <c r="C253" s="273"/>
      <c r="D253" s="273"/>
      <c r="E253" s="273" t="s">
        <v>172</v>
      </c>
      <c r="F253" s="275"/>
      <c r="G253" s="367">
        <f>SUBTOTAL(9,G254:G259)</f>
        <v>0</v>
      </c>
      <c r="H253" s="364">
        <f>SUBTOTAL(9,H254:H259)</f>
        <v>0</v>
      </c>
      <c r="I253" s="364">
        <f>SUBTOTAL(9,I254:I259)</f>
        <v>0</v>
      </c>
      <c r="J253" s="364">
        <f>SUBTOTAL(9,J254:J259)</f>
        <v>0</v>
      </c>
      <c r="K253" s="365">
        <f>SUBTOTAL(9,K254:K259)</f>
        <v>0</v>
      </c>
      <c r="L253" s="31">
        <f t="shared" ref="L253:W253" si="56">SUBTOTAL(9,L254:L259)</f>
        <v>0</v>
      </c>
      <c r="M253" s="31">
        <f t="shared" si="56"/>
        <v>0</v>
      </c>
      <c r="N253" s="31">
        <f t="shared" si="56"/>
        <v>0</v>
      </c>
      <c r="O253" s="31">
        <f t="shared" si="56"/>
        <v>0</v>
      </c>
      <c r="P253" s="31">
        <f t="shared" si="56"/>
        <v>0</v>
      </c>
      <c r="Q253" s="31">
        <f t="shared" si="56"/>
        <v>0</v>
      </c>
      <c r="R253" s="31">
        <f t="shared" si="56"/>
        <v>0</v>
      </c>
      <c r="S253" s="31">
        <f t="shared" si="56"/>
        <v>0</v>
      </c>
      <c r="T253" s="31">
        <f t="shared" si="56"/>
        <v>0</v>
      </c>
      <c r="U253" s="31">
        <f t="shared" si="56"/>
        <v>0</v>
      </c>
      <c r="V253" s="365">
        <f t="shared" si="56"/>
        <v>0</v>
      </c>
      <c r="W253" s="365">
        <f t="shared" si="56"/>
        <v>0</v>
      </c>
      <c r="Y253" s="238"/>
    </row>
    <row r="254" spans="2:25" outlineLevel="1" x14ac:dyDescent="0.25">
      <c r="B254" s="465"/>
      <c r="C254" s="273"/>
      <c r="D254" s="273"/>
      <c r="E254" s="273"/>
      <c r="F254" s="299" t="s">
        <v>173</v>
      </c>
      <c r="G254" s="220"/>
      <c r="H254" s="229"/>
      <c r="I254" s="230"/>
      <c r="J254" s="230"/>
      <c r="K254" s="233"/>
      <c r="L254" s="229"/>
      <c r="M254" s="33"/>
      <c r="N254" s="33"/>
      <c r="O254" s="33"/>
      <c r="P254" s="33"/>
      <c r="Q254" s="33"/>
      <c r="R254" s="33"/>
      <c r="S254" s="33"/>
      <c r="T254" s="33"/>
      <c r="U254" s="33"/>
      <c r="V254" s="35"/>
      <c r="W254" s="35"/>
      <c r="Y254" s="236"/>
    </row>
    <row r="255" spans="2:25" outlineLevel="1" x14ac:dyDescent="0.25">
      <c r="B255" s="465"/>
      <c r="C255" s="273"/>
      <c r="D255" s="273"/>
      <c r="E255" s="273"/>
      <c r="F255" s="299" t="s">
        <v>174</v>
      </c>
      <c r="G255" s="220"/>
      <c r="H255" s="229"/>
      <c r="I255" s="230"/>
      <c r="J255" s="230"/>
      <c r="K255" s="233"/>
      <c r="L255" s="265"/>
      <c r="M255" s="230"/>
      <c r="N255" s="33"/>
      <c r="O255" s="33"/>
      <c r="P255" s="33"/>
      <c r="Q255" s="33"/>
      <c r="R255" s="33"/>
      <c r="S255" s="33"/>
      <c r="T255" s="33"/>
      <c r="U255" s="33"/>
      <c r="V255" s="35"/>
      <c r="W255" s="35"/>
      <c r="Y255" s="236"/>
    </row>
    <row r="256" spans="2:25" outlineLevel="1" x14ac:dyDescent="0.25">
      <c r="B256" s="465"/>
      <c r="C256" s="273"/>
      <c r="D256" s="273"/>
      <c r="E256" s="273"/>
      <c r="F256" s="299" t="s">
        <v>175</v>
      </c>
      <c r="G256" s="220"/>
      <c r="H256" s="229"/>
      <c r="I256" s="230"/>
      <c r="J256" s="230"/>
      <c r="K256" s="233"/>
      <c r="L256" s="229"/>
      <c r="M256" s="230"/>
      <c r="N256" s="230"/>
      <c r="O256" s="230"/>
      <c r="P256" s="33"/>
      <c r="Q256" s="33"/>
      <c r="R256" s="33"/>
      <c r="S256" s="33"/>
      <c r="T256" s="33"/>
      <c r="U256" s="33"/>
      <c r="V256" s="35"/>
      <c r="W256" s="35"/>
      <c r="Y256" s="236"/>
    </row>
    <row r="257" spans="2:25" outlineLevel="1" x14ac:dyDescent="0.25">
      <c r="B257" s="465"/>
      <c r="C257" s="273"/>
      <c r="D257" s="273"/>
      <c r="E257" s="273"/>
      <c r="F257" s="299" t="s">
        <v>176</v>
      </c>
      <c r="G257" s="220"/>
      <c r="H257" s="229"/>
      <c r="I257" s="230"/>
      <c r="J257" s="230"/>
      <c r="K257" s="233"/>
      <c r="L257" s="229"/>
      <c r="M257" s="230"/>
      <c r="N257" s="230"/>
      <c r="O257" s="230"/>
      <c r="P257" s="230"/>
      <c r="Q257" s="230"/>
      <c r="R257" s="230"/>
      <c r="S257" s="230"/>
      <c r="T257" s="33"/>
      <c r="U257" s="33"/>
      <c r="V257" s="35"/>
      <c r="W257" s="35"/>
      <c r="Y257" s="236"/>
    </row>
    <row r="258" spans="2:25" outlineLevel="1" x14ac:dyDescent="0.25">
      <c r="B258" s="465"/>
      <c r="C258" s="273"/>
      <c r="D258" s="273"/>
      <c r="E258" s="273"/>
      <c r="F258" s="299" t="s">
        <v>177</v>
      </c>
      <c r="G258" s="220"/>
      <c r="H258" s="229"/>
      <c r="I258" s="230"/>
      <c r="J258" s="230"/>
      <c r="K258" s="233"/>
      <c r="L258" s="229"/>
      <c r="M258" s="230"/>
      <c r="N258" s="230"/>
      <c r="O258" s="230"/>
      <c r="P258" s="230"/>
      <c r="Q258" s="230"/>
      <c r="R258" s="230"/>
      <c r="S258" s="230"/>
      <c r="T258" s="230"/>
      <c r="U258" s="230"/>
      <c r="V258" s="233"/>
      <c r="W258" s="234"/>
      <c r="Y258" s="236"/>
    </row>
    <row r="259" spans="2:25" outlineLevel="1" x14ac:dyDescent="0.25">
      <c r="B259" s="465"/>
      <c r="C259" s="273"/>
      <c r="D259" s="273"/>
      <c r="E259" s="273"/>
      <c r="F259" s="299" t="s">
        <v>178</v>
      </c>
      <c r="G259" s="220"/>
      <c r="H259" s="229"/>
      <c r="I259" s="230"/>
      <c r="J259" s="230"/>
      <c r="K259" s="233"/>
      <c r="L259" s="229"/>
      <c r="M259" s="230"/>
      <c r="N259" s="230"/>
      <c r="O259" s="230"/>
      <c r="P259" s="230"/>
      <c r="Q259" s="230"/>
      <c r="R259" s="230"/>
      <c r="S259" s="230"/>
      <c r="T259" s="230"/>
      <c r="U259" s="230"/>
      <c r="V259" s="233"/>
      <c r="W259" s="234"/>
      <c r="Y259" s="236"/>
    </row>
    <row r="260" spans="2:25" x14ac:dyDescent="0.25">
      <c r="B260" s="465"/>
      <c r="C260" s="273"/>
      <c r="D260" s="273"/>
      <c r="E260" s="273" t="s">
        <v>179</v>
      </c>
      <c r="F260" s="275"/>
      <c r="G260" s="367">
        <f>SUBTOTAL(9,G261:G266)</f>
        <v>0</v>
      </c>
      <c r="H260" s="364">
        <f>SUBTOTAL(9,H261:H266)</f>
        <v>0</v>
      </c>
      <c r="I260" s="364">
        <f>SUBTOTAL(9,I261:I266)</f>
        <v>0</v>
      </c>
      <c r="J260" s="364">
        <f>SUBTOTAL(9,J261:J266)</f>
        <v>0</v>
      </c>
      <c r="K260" s="365">
        <f>SUBTOTAL(9,K261:K266)</f>
        <v>0</v>
      </c>
      <c r="L260" s="31">
        <f t="shared" ref="L260:W260" si="57">SUBTOTAL(9,L261:L266)</f>
        <v>0</v>
      </c>
      <c r="M260" s="31">
        <f t="shared" si="57"/>
        <v>0</v>
      </c>
      <c r="N260" s="31">
        <f t="shared" si="57"/>
        <v>0</v>
      </c>
      <c r="O260" s="31">
        <f t="shared" si="57"/>
        <v>0</v>
      </c>
      <c r="P260" s="31">
        <f t="shared" si="57"/>
        <v>0</v>
      </c>
      <c r="Q260" s="31">
        <f t="shared" si="57"/>
        <v>0</v>
      </c>
      <c r="R260" s="31">
        <f t="shared" si="57"/>
        <v>0</v>
      </c>
      <c r="S260" s="31">
        <f t="shared" si="57"/>
        <v>0</v>
      </c>
      <c r="T260" s="31">
        <f t="shared" si="57"/>
        <v>0</v>
      </c>
      <c r="U260" s="31">
        <f t="shared" si="57"/>
        <v>0</v>
      </c>
      <c r="V260" s="365">
        <f t="shared" si="57"/>
        <v>0</v>
      </c>
      <c r="W260" s="365">
        <f t="shared" si="57"/>
        <v>0</v>
      </c>
      <c r="Y260" s="238"/>
    </row>
    <row r="261" spans="2:25" outlineLevel="1" x14ac:dyDescent="0.25">
      <c r="B261" s="465"/>
      <c r="C261" s="273"/>
      <c r="D261" s="273"/>
      <c r="E261" s="273"/>
      <c r="F261" s="299" t="s">
        <v>180</v>
      </c>
      <c r="G261" s="220"/>
      <c r="H261" s="229"/>
      <c r="I261" s="230"/>
      <c r="J261" s="230"/>
      <c r="K261" s="233"/>
      <c r="L261" s="229"/>
      <c r="M261" s="33"/>
      <c r="N261" s="33"/>
      <c r="O261" s="33"/>
      <c r="P261" s="33"/>
      <c r="Q261" s="33"/>
      <c r="R261" s="33"/>
      <c r="S261" s="33"/>
      <c r="T261" s="33"/>
      <c r="U261" s="33"/>
      <c r="V261" s="35"/>
      <c r="W261" s="35"/>
      <c r="Y261" s="236"/>
    </row>
    <row r="262" spans="2:25" outlineLevel="1" x14ac:dyDescent="0.25">
      <c r="B262" s="465"/>
      <c r="C262" s="273"/>
      <c r="D262" s="273"/>
      <c r="E262" s="273"/>
      <c r="F262" s="299" t="s">
        <v>181</v>
      </c>
      <c r="G262" s="220"/>
      <c r="H262" s="229"/>
      <c r="I262" s="230"/>
      <c r="J262" s="230"/>
      <c r="K262" s="233"/>
      <c r="L262" s="265"/>
      <c r="M262" s="230"/>
      <c r="N262" s="33"/>
      <c r="O262" s="33"/>
      <c r="P262" s="33"/>
      <c r="Q262" s="33"/>
      <c r="R262" s="33"/>
      <c r="S262" s="33"/>
      <c r="T262" s="33"/>
      <c r="U262" s="33"/>
      <c r="V262" s="35"/>
      <c r="W262" s="35"/>
      <c r="Y262" s="236"/>
    </row>
    <row r="263" spans="2:25" outlineLevel="1" x14ac:dyDescent="0.25">
      <c r="B263" s="465"/>
      <c r="C263" s="273"/>
      <c r="D263" s="273"/>
      <c r="E263" s="273"/>
      <c r="F263" s="299" t="s">
        <v>182</v>
      </c>
      <c r="G263" s="220"/>
      <c r="H263" s="229"/>
      <c r="I263" s="230"/>
      <c r="J263" s="230"/>
      <c r="K263" s="233"/>
      <c r="L263" s="229"/>
      <c r="M263" s="230"/>
      <c r="N263" s="230"/>
      <c r="O263" s="230"/>
      <c r="P263" s="33"/>
      <c r="Q263" s="33"/>
      <c r="R263" s="33"/>
      <c r="S263" s="33"/>
      <c r="T263" s="33"/>
      <c r="U263" s="33"/>
      <c r="V263" s="35"/>
      <c r="W263" s="35"/>
      <c r="Y263" s="236"/>
    </row>
    <row r="264" spans="2:25" outlineLevel="1" x14ac:dyDescent="0.25">
      <c r="B264" s="465"/>
      <c r="C264" s="273"/>
      <c r="D264" s="273"/>
      <c r="E264" s="273"/>
      <c r="F264" s="299" t="s">
        <v>183</v>
      </c>
      <c r="G264" s="220"/>
      <c r="H264" s="229"/>
      <c r="I264" s="230"/>
      <c r="J264" s="230"/>
      <c r="K264" s="233"/>
      <c r="L264" s="229"/>
      <c r="M264" s="230"/>
      <c r="N264" s="230"/>
      <c r="O264" s="230"/>
      <c r="P264" s="230"/>
      <c r="Q264" s="230"/>
      <c r="R264" s="230"/>
      <c r="S264" s="230"/>
      <c r="T264" s="33"/>
      <c r="U264" s="33"/>
      <c r="V264" s="35"/>
      <c r="W264" s="35"/>
      <c r="Y264" s="236"/>
    </row>
    <row r="265" spans="2:25" outlineLevel="1" x14ac:dyDescent="0.25">
      <c r="B265" s="465"/>
      <c r="C265" s="273"/>
      <c r="D265" s="273"/>
      <c r="E265" s="273"/>
      <c r="F265" s="299" t="s">
        <v>184</v>
      </c>
      <c r="G265" s="220"/>
      <c r="H265" s="229"/>
      <c r="I265" s="230"/>
      <c r="J265" s="230"/>
      <c r="K265" s="233"/>
      <c r="L265" s="229"/>
      <c r="M265" s="230"/>
      <c r="N265" s="230"/>
      <c r="O265" s="230"/>
      <c r="P265" s="230"/>
      <c r="Q265" s="230"/>
      <c r="R265" s="230"/>
      <c r="S265" s="230"/>
      <c r="T265" s="230"/>
      <c r="U265" s="230"/>
      <c r="V265" s="233"/>
      <c r="W265" s="234"/>
      <c r="Y265" s="236"/>
    </row>
    <row r="266" spans="2:25" outlineLevel="1" x14ac:dyDescent="0.25">
      <c r="B266" s="465"/>
      <c r="C266" s="273"/>
      <c r="D266" s="273"/>
      <c r="E266" s="273"/>
      <c r="F266" s="299" t="s">
        <v>185</v>
      </c>
      <c r="G266" s="220"/>
      <c r="H266" s="229"/>
      <c r="I266" s="230"/>
      <c r="J266" s="230"/>
      <c r="K266" s="233"/>
      <c r="L266" s="229"/>
      <c r="M266" s="230"/>
      <c r="N266" s="230"/>
      <c r="O266" s="230"/>
      <c r="P266" s="230"/>
      <c r="Q266" s="230"/>
      <c r="R266" s="230"/>
      <c r="S266" s="230"/>
      <c r="T266" s="230"/>
      <c r="U266" s="230"/>
      <c r="V266" s="233"/>
      <c r="W266" s="234"/>
      <c r="Y266" s="236"/>
    </row>
    <row r="267" spans="2:25" x14ac:dyDescent="0.25">
      <c r="B267" s="465"/>
      <c r="C267" s="273"/>
      <c r="D267" s="273"/>
      <c r="E267" s="273" t="s">
        <v>186</v>
      </c>
      <c r="F267" s="275"/>
      <c r="G267" s="367">
        <f>SUBTOTAL(9,G268:G273)</f>
        <v>0</v>
      </c>
      <c r="H267" s="364">
        <f>SUBTOTAL(9,H268:H273)</f>
        <v>0</v>
      </c>
      <c r="I267" s="364">
        <f>SUBTOTAL(9,I268:I273)</f>
        <v>0</v>
      </c>
      <c r="J267" s="364">
        <f>SUBTOTAL(9,J268:J273)</f>
        <v>0</v>
      </c>
      <c r="K267" s="365">
        <f>SUBTOTAL(9,K268:K273)</f>
        <v>0</v>
      </c>
      <c r="L267" s="31">
        <f t="shared" ref="L267:W267" si="58">SUBTOTAL(9,L268:L273)</f>
        <v>0</v>
      </c>
      <c r="M267" s="31">
        <f t="shared" si="58"/>
        <v>0</v>
      </c>
      <c r="N267" s="31">
        <f t="shared" si="58"/>
        <v>0</v>
      </c>
      <c r="O267" s="31">
        <f t="shared" si="58"/>
        <v>0</v>
      </c>
      <c r="P267" s="31">
        <f t="shared" si="58"/>
        <v>0</v>
      </c>
      <c r="Q267" s="31">
        <f t="shared" si="58"/>
        <v>0</v>
      </c>
      <c r="R267" s="31">
        <f t="shared" si="58"/>
        <v>0</v>
      </c>
      <c r="S267" s="31">
        <f t="shared" si="58"/>
        <v>0</v>
      </c>
      <c r="T267" s="31">
        <f t="shared" si="58"/>
        <v>0</v>
      </c>
      <c r="U267" s="31">
        <f t="shared" si="58"/>
        <v>0</v>
      </c>
      <c r="V267" s="365">
        <f t="shared" si="58"/>
        <v>0</v>
      </c>
      <c r="W267" s="365">
        <f t="shared" si="58"/>
        <v>0</v>
      </c>
      <c r="Y267" s="238"/>
    </row>
    <row r="268" spans="2:25" outlineLevel="1" x14ac:dyDescent="0.25">
      <c r="B268" s="465"/>
      <c r="C268" s="273"/>
      <c r="D268" s="273"/>
      <c r="E268" s="273"/>
      <c r="F268" s="299" t="s">
        <v>187</v>
      </c>
      <c r="G268" s="220"/>
      <c r="H268" s="229"/>
      <c r="I268" s="230"/>
      <c r="J268" s="230"/>
      <c r="K268" s="233"/>
      <c r="L268" s="229"/>
      <c r="M268" s="33"/>
      <c r="N268" s="33"/>
      <c r="O268" s="33"/>
      <c r="P268" s="33"/>
      <c r="Q268" s="33"/>
      <c r="R268" s="33"/>
      <c r="S268" s="33"/>
      <c r="T268" s="33"/>
      <c r="U268" s="33"/>
      <c r="V268" s="35"/>
      <c r="W268" s="35"/>
      <c r="Y268" s="236"/>
    </row>
    <row r="269" spans="2:25" outlineLevel="1" x14ac:dyDescent="0.25">
      <c r="B269" s="465"/>
      <c r="C269" s="273"/>
      <c r="D269" s="273"/>
      <c r="E269" s="273"/>
      <c r="F269" s="299" t="s">
        <v>188</v>
      </c>
      <c r="G269" s="220"/>
      <c r="H269" s="229"/>
      <c r="I269" s="230"/>
      <c r="J269" s="230"/>
      <c r="K269" s="233"/>
      <c r="L269" s="265"/>
      <c r="M269" s="230"/>
      <c r="N269" s="33"/>
      <c r="O269" s="33"/>
      <c r="P269" s="33"/>
      <c r="Q269" s="33"/>
      <c r="R269" s="33"/>
      <c r="S269" s="33"/>
      <c r="T269" s="33"/>
      <c r="U269" s="33"/>
      <c r="V269" s="35"/>
      <c r="W269" s="35"/>
      <c r="Y269" s="236"/>
    </row>
    <row r="270" spans="2:25" outlineLevel="1" x14ac:dyDescent="0.25">
      <c r="B270" s="465"/>
      <c r="C270" s="273"/>
      <c r="D270" s="273"/>
      <c r="E270" s="273"/>
      <c r="F270" s="299" t="s">
        <v>189</v>
      </c>
      <c r="G270" s="220"/>
      <c r="H270" s="229"/>
      <c r="I270" s="230"/>
      <c r="J270" s="230"/>
      <c r="K270" s="233"/>
      <c r="L270" s="229"/>
      <c r="M270" s="230"/>
      <c r="N270" s="230"/>
      <c r="O270" s="230"/>
      <c r="P270" s="33"/>
      <c r="Q270" s="33"/>
      <c r="R270" s="33"/>
      <c r="S270" s="33"/>
      <c r="T270" s="33"/>
      <c r="U270" s="33"/>
      <c r="V270" s="35"/>
      <c r="W270" s="35"/>
      <c r="Y270" s="236"/>
    </row>
    <row r="271" spans="2:25" outlineLevel="1" x14ac:dyDescent="0.25">
      <c r="B271" s="465"/>
      <c r="C271" s="273"/>
      <c r="D271" s="273"/>
      <c r="E271" s="273"/>
      <c r="F271" s="299" t="s">
        <v>190</v>
      </c>
      <c r="G271" s="220"/>
      <c r="H271" s="229"/>
      <c r="I271" s="230"/>
      <c r="J271" s="230"/>
      <c r="K271" s="233"/>
      <c r="L271" s="229"/>
      <c r="M271" s="230"/>
      <c r="N271" s="230"/>
      <c r="O271" s="230"/>
      <c r="P271" s="230"/>
      <c r="Q271" s="230"/>
      <c r="R271" s="230"/>
      <c r="S271" s="230"/>
      <c r="T271" s="33"/>
      <c r="U271" s="33"/>
      <c r="V271" s="35"/>
      <c r="W271" s="35"/>
      <c r="Y271" s="236"/>
    </row>
    <row r="272" spans="2:25" outlineLevel="1" x14ac:dyDescent="0.25">
      <c r="B272" s="465"/>
      <c r="C272" s="273"/>
      <c r="D272" s="273"/>
      <c r="E272" s="273"/>
      <c r="F272" s="299" t="s">
        <v>191</v>
      </c>
      <c r="G272" s="220"/>
      <c r="H272" s="229"/>
      <c r="I272" s="230"/>
      <c r="J272" s="230"/>
      <c r="K272" s="233"/>
      <c r="L272" s="229"/>
      <c r="M272" s="230"/>
      <c r="N272" s="230"/>
      <c r="O272" s="230"/>
      <c r="P272" s="230"/>
      <c r="Q272" s="230"/>
      <c r="R272" s="230"/>
      <c r="S272" s="230"/>
      <c r="T272" s="230"/>
      <c r="U272" s="230"/>
      <c r="V272" s="233"/>
      <c r="W272" s="234"/>
      <c r="Y272" s="236"/>
    </row>
    <row r="273" spans="2:25" outlineLevel="1" x14ac:dyDescent="0.25">
      <c r="B273" s="465"/>
      <c r="C273" s="273"/>
      <c r="D273" s="273"/>
      <c r="E273" s="273"/>
      <c r="F273" s="299" t="s">
        <v>178</v>
      </c>
      <c r="G273" s="220"/>
      <c r="H273" s="229"/>
      <c r="I273" s="230"/>
      <c r="J273" s="230"/>
      <c r="K273" s="233"/>
      <c r="L273" s="229"/>
      <c r="M273" s="230"/>
      <c r="N273" s="230"/>
      <c r="O273" s="230"/>
      <c r="P273" s="230"/>
      <c r="Q273" s="230"/>
      <c r="R273" s="230"/>
      <c r="S273" s="230"/>
      <c r="T273" s="230"/>
      <c r="U273" s="230"/>
      <c r="V273" s="233"/>
      <c r="W273" s="234"/>
      <c r="Y273" s="236"/>
    </row>
    <row r="274" spans="2:25" x14ac:dyDescent="0.25">
      <c r="B274" s="465"/>
      <c r="C274" s="273"/>
      <c r="D274" s="273"/>
      <c r="E274" s="273" t="s">
        <v>192</v>
      </c>
      <c r="F274" s="275"/>
      <c r="G274" s="367">
        <f>SUBTOTAL(9,G275:G280)</f>
        <v>0</v>
      </c>
      <c r="H274" s="364">
        <f>SUBTOTAL(9,H275:H280)</f>
        <v>0</v>
      </c>
      <c r="I274" s="364">
        <f>SUBTOTAL(9,I275:I280)</f>
        <v>0</v>
      </c>
      <c r="J274" s="364">
        <f>SUBTOTAL(9,J275:J280)</f>
        <v>0</v>
      </c>
      <c r="K274" s="365">
        <f>SUBTOTAL(9,K275:K280)</f>
        <v>0</v>
      </c>
      <c r="L274" s="31">
        <f t="shared" ref="L274:W274" si="59">SUBTOTAL(9,L275:L280)</f>
        <v>0</v>
      </c>
      <c r="M274" s="31">
        <f t="shared" si="59"/>
        <v>0</v>
      </c>
      <c r="N274" s="31">
        <f t="shared" si="59"/>
        <v>0</v>
      </c>
      <c r="O274" s="31">
        <f t="shared" si="59"/>
        <v>0</v>
      </c>
      <c r="P274" s="31">
        <f t="shared" si="59"/>
        <v>0</v>
      </c>
      <c r="Q274" s="31">
        <f t="shared" si="59"/>
        <v>0</v>
      </c>
      <c r="R274" s="31">
        <f t="shared" si="59"/>
        <v>0</v>
      </c>
      <c r="S274" s="31">
        <f t="shared" si="59"/>
        <v>0</v>
      </c>
      <c r="T274" s="31">
        <f t="shared" si="59"/>
        <v>0</v>
      </c>
      <c r="U274" s="31">
        <f t="shared" si="59"/>
        <v>0</v>
      </c>
      <c r="V274" s="365">
        <f t="shared" si="59"/>
        <v>0</v>
      </c>
      <c r="W274" s="365">
        <f t="shared" si="59"/>
        <v>0</v>
      </c>
      <c r="Y274" s="238"/>
    </row>
    <row r="275" spans="2:25" outlineLevel="1" x14ac:dyDescent="0.25">
      <c r="B275" s="465"/>
      <c r="C275" s="273"/>
      <c r="D275" s="273"/>
      <c r="E275" s="273"/>
      <c r="F275" s="299" t="s">
        <v>193</v>
      </c>
      <c r="G275" s="220"/>
      <c r="H275" s="229"/>
      <c r="I275" s="230"/>
      <c r="J275" s="230"/>
      <c r="K275" s="233"/>
      <c r="L275" s="229"/>
      <c r="M275" s="33"/>
      <c r="N275" s="33"/>
      <c r="O275" s="33"/>
      <c r="P275" s="33"/>
      <c r="Q275" s="33"/>
      <c r="R275" s="33"/>
      <c r="S275" s="33"/>
      <c r="T275" s="33"/>
      <c r="U275" s="33"/>
      <c r="V275" s="35"/>
      <c r="W275" s="35"/>
      <c r="Y275" s="236"/>
    </row>
    <row r="276" spans="2:25" outlineLevel="1" x14ac:dyDescent="0.25">
      <c r="B276" s="465"/>
      <c r="C276" s="273"/>
      <c r="D276" s="273"/>
      <c r="E276" s="273"/>
      <c r="F276" s="299" t="s">
        <v>194</v>
      </c>
      <c r="G276" s="220"/>
      <c r="H276" s="229"/>
      <c r="I276" s="230"/>
      <c r="J276" s="230"/>
      <c r="K276" s="233"/>
      <c r="L276" s="265"/>
      <c r="M276" s="230"/>
      <c r="N276" s="33"/>
      <c r="O276" s="33"/>
      <c r="P276" s="33"/>
      <c r="Q276" s="33"/>
      <c r="R276" s="33"/>
      <c r="S276" s="33"/>
      <c r="T276" s="33"/>
      <c r="U276" s="33"/>
      <c r="V276" s="35"/>
      <c r="W276" s="35"/>
      <c r="Y276" s="236"/>
    </row>
    <row r="277" spans="2:25" outlineLevel="1" x14ac:dyDescent="0.25">
      <c r="B277" s="465"/>
      <c r="C277" s="273"/>
      <c r="D277" s="273"/>
      <c r="E277" s="273"/>
      <c r="F277" s="299" t="s">
        <v>195</v>
      </c>
      <c r="G277" s="220"/>
      <c r="H277" s="229"/>
      <c r="I277" s="230"/>
      <c r="J277" s="230"/>
      <c r="K277" s="233"/>
      <c r="L277" s="229"/>
      <c r="M277" s="230"/>
      <c r="N277" s="230"/>
      <c r="O277" s="230"/>
      <c r="P277" s="33"/>
      <c r="Q277" s="33"/>
      <c r="R277" s="33"/>
      <c r="S277" s="33"/>
      <c r="T277" s="33"/>
      <c r="U277" s="33"/>
      <c r="V277" s="35"/>
      <c r="W277" s="35"/>
      <c r="Y277" s="236"/>
    </row>
    <row r="278" spans="2:25" outlineLevel="1" x14ac:dyDescent="0.25">
      <c r="B278" s="465"/>
      <c r="C278" s="273"/>
      <c r="D278" s="273"/>
      <c r="E278" s="273"/>
      <c r="F278" s="299" t="s">
        <v>196</v>
      </c>
      <c r="G278" s="220"/>
      <c r="H278" s="229"/>
      <c r="I278" s="230"/>
      <c r="J278" s="230"/>
      <c r="K278" s="233"/>
      <c r="L278" s="229"/>
      <c r="M278" s="230"/>
      <c r="N278" s="230"/>
      <c r="O278" s="230"/>
      <c r="P278" s="230"/>
      <c r="Q278" s="230"/>
      <c r="R278" s="230"/>
      <c r="S278" s="230"/>
      <c r="T278" s="33"/>
      <c r="U278" s="33"/>
      <c r="V278" s="35"/>
      <c r="W278" s="35"/>
      <c r="Y278" s="236"/>
    </row>
    <row r="279" spans="2:25" outlineLevel="1" x14ac:dyDescent="0.25">
      <c r="B279" s="465"/>
      <c r="C279" s="273"/>
      <c r="D279" s="273"/>
      <c r="E279" s="273"/>
      <c r="F279" s="299" t="s">
        <v>197</v>
      </c>
      <c r="G279" s="220"/>
      <c r="H279" s="229"/>
      <c r="I279" s="230"/>
      <c r="J279" s="230"/>
      <c r="K279" s="233"/>
      <c r="L279" s="229"/>
      <c r="M279" s="230"/>
      <c r="N279" s="230"/>
      <c r="O279" s="230"/>
      <c r="P279" s="230"/>
      <c r="Q279" s="230"/>
      <c r="R279" s="230"/>
      <c r="S279" s="230"/>
      <c r="T279" s="230"/>
      <c r="U279" s="230"/>
      <c r="V279" s="233"/>
      <c r="W279" s="234"/>
      <c r="Y279" s="236"/>
    </row>
    <row r="280" spans="2:25" outlineLevel="1" x14ac:dyDescent="0.25">
      <c r="B280" s="465"/>
      <c r="C280" s="273"/>
      <c r="D280" s="273"/>
      <c r="E280" s="273"/>
      <c r="F280" s="299" t="s">
        <v>198</v>
      </c>
      <c r="G280" s="220"/>
      <c r="H280" s="229"/>
      <c r="I280" s="230"/>
      <c r="J280" s="230"/>
      <c r="K280" s="233"/>
      <c r="L280" s="229"/>
      <c r="M280" s="230"/>
      <c r="N280" s="230"/>
      <c r="O280" s="230"/>
      <c r="P280" s="230"/>
      <c r="Q280" s="230"/>
      <c r="R280" s="230"/>
      <c r="S280" s="230"/>
      <c r="T280" s="230"/>
      <c r="U280" s="230"/>
      <c r="V280" s="233"/>
      <c r="W280" s="234"/>
      <c r="Y280" s="236"/>
    </row>
    <row r="281" spans="2:25" x14ac:dyDescent="0.25">
      <c r="B281" s="465"/>
      <c r="C281" s="273"/>
      <c r="D281" s="273"/>
      <c r="E281" s="273" t="s">
        <v>199</v>
      </c>
      <c r="F281" s="275"/>
      <c r="G281" s="367">
        <f>SUBTOTAL(9,G282:G287)</f>
        <v>0</v>
      </c>
      <c r="H281" s="364">
        <f>SUBTOTAL(9,H282:H287)</f>
        <v>0</v>
      </c>
      <c r="I281" s="364">
        <f>SUBTOTAL(9,I282:I287)</f>
        <v>0</v>
      </c>
      <c r="J281" s="364">
        <f>SUBTOTAL(9,J282:J287)</f>
        <v>0</v>
      </c>
      <c r="K281" s="365">
        <f>SUBTOTAL(9,K282:K287)</f>
        <v>0</v>
      </c>
      <c r="L281" s="31">
        <f t="shared" ref="L281:W281" si="60">SUBTOTAL(9,L282:L287)</f>
        <v>0</v>
      </c>
      <c r="M281" s="31">
        <f t="shared" si="60"/>
        <v>0</v>
      </c>
      <c r="N281" s="31">
        <f t="shared" si="60"/>
        <v>0</v>
      </c>
      <c r="O281" s="31">
        <f t="shared" si="60"/>
        <v>0</v>
      </c>
      <c r="P281" s="31">
        <f t="shared" si="60"/>
        <v>0</v>
      </c>
      <c r="Q281" s="31">
        <f t="shared" si="60"/>
        <v>0</v>
      </c>
      <c r="R281" s="31">
        <f t="shared" si="60"/>
        <v>0</v>
      </c>
      <c r="S281" s="31">
        <f t="shared" si="60"/>
        <v>0</v>
      </c>
      <c r="T281" s="31">
        <f t="shared" si="60"/>
        <v>0</v>
      </c>
      <c r="U281" s="31">
        <f t="shared" si="60"/>
        <v>0</v>
      </c>
      <c r="V281" s="365">
        <f t="shared" si="60"/>
        <v>0</v>
      </c>
      <c r="W281" s="365">
        <f t="shared" si="60"/>
        <v>0</v>
      </c>
      <c r="Y281" s="238"/>
    </row>
    <row r="282" spans="2:25" outlineLevel="1" x14ac:dyDescent="0.25">
      <c r="B282" s="465"/>
      <c r="C282" s="273"/>
      <c r="D282" s="273"/>
      <c r="E282" s="273"/>
      <c r="F282" s="299" t="s">
        <v>200</v>
      </c>
      <c r="G282" s="220"/>
      <c r="H282" s="229"/>
      <c r="I282" s="230"/>
      <c r="J282" s="230"/>
      <c r="K282" s="233"/>
      <c r="L282" s="229"/>
      <c r="M282" s="33"/>
      <c r="N282" s="33"/>
      <c r="O282" s="33"/>
      <c r="P282" s="33"/>
      <c r="Q282" s="33"/>
      <c r="R282" s="33"/>
      <c r="S282" s="33"/>
      <c r="T282" s="33"/>
      <c r="U282" s="33"/>
      <c r="V282" s="35"/>
      <c r="W282" s="35"/>
      <c r="Y282" s="236"/>
    </row>
    <row r="283" spans="2:25" outlineLevel="1" x14ac:dyDescent="0.25">
      <c r="B283" s="465"/>
      <c r="C283" s="273"/>
      <c r="D283" s="273"/>
      <c r="E283" s="273"/>
      <c r="F283" s="299" t="s">
        <v>201</v>
      </c>
      <c r="G283" s="220"/>
      <c r="H283" s="229"/>
      <c r="I283" s="230"/>
      <c r="J283" s="230"/>
      <c r="K283" s="233"/>
      <c r="L283" s="265"/>
      <c r="M283" s="230"/>
      <c r="N283" s="33"/>
      <c r="O283" s="33"/>
      <c r="P283" s="33"/>
      <c r="Q283" s="33"/>
      <c r="R283" s="33"/>
      <c r="S283" s="33"/>
      <c r="T283" s="33"/>
      <c r="U283" s="33"/>
      <c r="V283" s="35"/>
      <c r="W283" s="35"/>
      <c r="Y283" s="236"/>
    </row>
    <row r="284" spans="2:25" outlineLevel="1" x14ac:dyDescent="0.25">
      <c r="B284" s="465"/>
      <c r="C284" s="273"/>
      <c r="D284" s="273"/>
      <c r="E284" s="273"/>
      <c r="F284" s="299" t="s">
        <v>202</v>
      </c>
      <c r="G284" s="220"/>
      <c r="H284" s="229"/>
      <c r="I284" s="230"/>
      <c r="J284" s="230"/>
      <c r="K284" s="233"/>
      <c r="L284" s="229"/>
      <c r="M284" s="230"/>
      <c r="N284" s="230"/>
      <c r="O284" s="230"/>
      <c r="P284" s="33"/>
      <c r="Q284" s="33"/>
      <c r="R284" s="33"/>
      <c r="S284" s="33"/>
      <c r="T284" s="33"/>
      <c r="U284" s="33"/>
      <c r="V284" s="35"/>
      <c r="W284" s="35"/>
      <c r="Y284" s="236"/>
    </row>
    <row r="285" spans="2:25" outlineLevel="1" x14ac:dyDescent="0.25">
      <c r="B285" s="465"/>
      <c r="C285" s="273"/>
      <c r="D285" s="273"/>
      <c r="E285" s="273"/>
      <c r="F285" s="299" t="s">
        <v>203</v>
      </c>
      <c r="G285" s="220"/>
      <c r="H285" s="229"/>
      <c r="I285" s="230"/>
      <c r="J285" s="230"/>
      <c r="K285" s="233"/>
      <c r="L285" s="229"/>
      <c r="M285" s="230"/>
      <c r="N285" s="230"/>
      <c r="O285" s="230"/>
      <c r="P285" s="230"/>
      <c r="Q285" s="230"/>
      <c r="R285" s="230"/>
      <c r="S285" s="230"/>
      <c r="T285" s="33"/>
      <c r="U285" s="33"/>
      <c r="V285" s="35"/>
      <c r="W285" s="35"/>
      <c r="Y285" s="236"/>
    </row>
    <row r="286" spans="2:25" outlineLevel="1" x14ac:dyDescent="0.25">
      <c r="B286" s="465"/>
      <c r="C286" s="273"/>
      <c r="D286" s="273"/>
      <c r="E286" s="273"/>
      <c r="F286" s="299" t="s">
        <v>204</v>
      </c>
      <c r="G286" s="220"/>
      <c r="H286" s="229"/>
      <c r="I286" s="230"/>
      <c r="J286" s="230"/>
      <c r="K286" s="233"/>
      <c r="L286" s="229"/>
      <c r="M286" s="230"/>
      <c r="N286" s="230"/>
      <c r="O286" s="230"/>
      <c r="P286" s="230"/>
      <c r="Q286" s="230"/>
      <c r="R286" s="230"/>
      <c r="S286" s="230"/>
      <c r="T286" s="230"/>
      <c r="U286" s="230"/>
      <c r="V286" s="233"/>
      <c r="W286" s="234"/>
      <c r="Y286" s="236"/>
    </row>
    <row r="287" spans="2:25" outlineLevel="1" x14ac:dyDescent="0.25">
      <c r="B287" s="465"/>
      <c r="C287" s="273"/>
      <c r="D287" s="273"/>
      <c r="E287" s="273"/>
      <c r="F287" s="299" t="s">
        <v>205</v>
      </c>
      <c r="G287" s="220"/>
      <c r="H287" s="229"/>
      <c r="I287" s="230"/>
      <c r="J287" s="230"/>
      <c r="K287" s="233"/>
      <c r="L287" s="229"/>
      <c r="M287" s="230"/>
      <c r="N287" s="230"/>
      <c r="O287" s="230"/>
      <c r="P287" s="230"/>
      <c r="Q287" s="230"/>
      <c r="R287" s="230"/>
      <c r="S287" s="230"/>
      <c r="T287" s="230"/>
      <c r="U287" s="230"/>
      <c r="V287" s="233"/>
      <c r="W287" s="234"/>
      <c r="Y287" s="236"/>
    </row>
    <row r="288" spans="2:25" x14ac:dyDescent="0.25">
      <c r="B288" s="465"/>
      <c r="C288" s="273"/>
      <c r="D288" s="273"/>
      <c r="E288" s="273" t="s">
        <v>206</v>
      </c>
      <c r="F288" s="275"/>
      <c r="G288" s="367">
        <f>SUBTOTAL(9,G289:G294)</f>
        <v>0</v>
      </c>
      <c r="H288" s="364">
        <f>SUBTOTAL(9,H289:H294)</f>
        <v>0</v>
      </c>
      <c r="I288" s="364">
        <f>SUBTOTAL(9,I289:I294)</f>
        <v>0</v>
      </c>
      <c r="J288" s="364">
        <f>SUBTOTAL(9,J289:J294)</f>
        <v>0</v>
      </c>
      <c r="K288" s="365">
        <f>SUBTOTAL(9,K289:K294)</f>
        <v>0</v>
      </c>
      <c r="L288" s="31">
        <f t="shared" ref="L288:W288" si="61">SUBTOTAL(9,L289:L294)</f>
        <v>0</v>
      </c>
      <c r="M288" s="31">
        <f t="shared" si="61"/>
        <v>0</v>
      </c>
      <c r="N288" s="31">
        <f t="shared" si="61"/>
        <v>0</v>
      </c>
      <c r="O288" s="31">
        <f t="shared" si="61"/>
        <v>0</v>
      </c>
      <c r="P288" s="31">
        <f t="shared" si="61"/>
        <v>0</v>
      </c>
      <c r="Q288" s="31">
        <f t="shared" si="61"/>
        <v>0</v>
      </c>
      <c r="R288" s="31">
        <f t="shared" si="61"/>
        <v>0</v>
      </c>
      <c r="S288" s="31">
        <f t="shared" si="61"/>
        <v>0</v>
      </c>
      <c r="T288" s="31">
        <f t="shared" si="61"/>
        <v>0</v>
      </c>
      <c r="U288" s="31">
        <f t="shared" si="61"/>
        <v>0</v>
      </c>
      <c r="V288" s="365">
        <f t="shared" si="61"/>
        <v>0</v>
      </c>
      <c r="W288" s="365">
        <f t="shared" si="61"/>
        <v>0</v>
      </c>
      <c r="Y288" s="238"/>
    </row>
    <row r="289" spans="2:25" outlineLevel="1" x14ac:dyDescent="0.25">
      <c r="B289" s="465"/>
      <c r="C289" s="273"/>
      <c r="D289" s="273"/>
      <c r="E289" s="272"/>
      <c r="F289" s="456" t="s">
        <v>207</v>
      </c>
      <c r="G289" s="220"/>
      <c r="H289" s="229"/>
      <c r="I289" s="230"/>
      <c r="J289" s="230"/>
      <c r="K289" s="233"/>
      <c r="L289" s="229"/>
      <c r="M289" s="33"/>
      <c r="N289" s="33"/>
      <c r="O289" s="33"/>
      <c r="P289" s="33"/>
      <c r="Q289" s="33"/>
      <c r="R289" s="33"/>
      <c r="S289" s="33"/>
      <c r="T289" s="33"/>
      <c r="U289" s="33"/>
      <c r="V289" s="35"/>
      <c r="W289" s="35"/>
      <c r="Y289" s="236"/>
    </row>
    <row r="290" spans="2:25" outlineLevel="1" x14ac:dyDescent="0.25">
      <c r="B290" s="465"/>
      <c r="C290" s="273"/>
      <c r="D290" s="273"/>
      <c r="E290" s="272"/>
      <c r="F290" s="456" t="s">
        <v>208</v>
      </c>
      <c r="G290" s="220"/>
      <c r="H290" s="229"/>
      <c r="I290" s="230"/>
      <c r="J290" s="230"/>
      <c r="K290" s="233"/>
      <c r="L290" s="265"/>
      <c r="M290" s="230"/>
      <c r="N290" s="33"/>
      <c r="O290" s="33"/>
      <c r="P290" s="33"/>
      <c r="Q290" s="33"/>
      <c r="R290" s="33"/>
      <c r="S290" s="33"/>
      <c r="T290" s="33"/>
      <c r="U290" s="33"/>
      <c r="V290" s="35"/>
      <c r="W290" s="35"/>
      <c r="Y290" s="236"/>
    </row>
    <row r="291" spans="2:25" outlineLevel="1" x14ac:dyDescent="0.25">
      <c r="B291" s="465"/>
      <c r="C291" s="273"/>
      <c r="D291" s="273"/>
      <c r="E291" s="272"/>
      <c r="F291" s="456" t="s">
        <v>209</v>
      </c>
      <c r="G291" s="220"/>
      <c r="H291" s="229"/>
      <c r="I291" s="230"/>
      <c r="J291" s="230"/>
      <c r="K291" s="233"/>
      <c r="L291" s="229"/>
      <c r="M291" s="230"/>
      <c r="N291" s="230"/>
      <c r="O291" s="230"/>
      <c r="P291" s="33"/>
      <c r="Q291" s="33"/>
      <c r="R291" s="33"/>
      <c r="S291" s="33"/>
      <c r="T291" s="33"/>
      <c r="U291" s="33"/>
      <c r="V291" s="35"/>
      <c r="W291" s="35"/>
      <c r="Y291" s="236"/>
    </row>
    <row r="292" spans="2:25" outlineLevel="1" x14ac:dyDescent="0.25">
      <c r="B292" s="465"/>
      <c r="C292" s="273"/>
      <c r="D292" s="273"/>
      <c r="E292" s="272"/>
      <c r="F292" s="456" t="s">
        <v>210</v>
      </c>
      <c r="G292" s="220"/>
      <c r="H292" s="229"/>
      <c r="I292" s="230"/>
      <c r="J292" s="230"/>
      <c r="K292" s="233"/>
      <c r="L292" s="229"/>
      <c r="M292" s="230"/>
      <c r="N292" s="230"/>
      <c r="O292" s="230"/>
      <c r="P292" s="230"/>
      <c r="Q292" s="230"/>
      <c r="R292" s="230"/>
      <c r="S292" s="230"/>
      <c r="T292" s="33"/>
      <c r="U292" s="33"/>
      <c r="V292" s="35"/>
      <c r="W292" s="35"/>
      <c r="Y292" s="236"/>
    </row>
    <row r="293" spans="2:25" outlineLevel="1" x14ac:dyDescent="0.25">
      <c r="B293" s="465"/>
      <c r="C293" s="273"/>
      <c r="D293" s="273"/>
      <c r="E293" s="272"/>
      <c r="F293" s="456" t="s">
        <v>211</v>
      </c>
      <c r="G293" s="220"/>
      <c r="H293" s="229"/>
      <c r="I293" s="230"/>
      <c r="J293" s="230"/>
      <c r="K293" s="233"/>
      <c r="L293" s="229"/>
      <c r="M293" s="230"/>
      <c r="N293" s="230"/>
      <c r="O293" s="230"/>
      <c r="P293" s="230"/>
      <c r="Q293" s="230"/>
      <c r="R293" s="230"/>
      <c r="S293" s="230"/>
      <c r="T293" s="230"/>
      <c r="U293" s="230"/>
      <c r="V293" s="233"/>
      <c r="W293" s="234"/>
      <c r="Y293" s="236"/>
    </row>
    <row r="294" spans="2:25" outlineLevel="1" x14ac:dyDescent="0.25">
      <c r="B294" s="465"/>
      <c r="C294" s="273"/>
      <c r="D294" s="273"/>
      <c r="E294" s="272"/>
      <c r="F294" s="456" t="s">
        <v>212</v>
      </c>
      <c r="G294" s="220"/>
      <c r="H294" s="229"/>
      <c r="I294" s="230"/>
      <c r="J294" s="230"/>
      <c r="K294" s="233"/>
      <c r="L294" s="229"/>
      <c r="M294" s="230"/>
      <c r="N294" s="230"/>
      <c r="O294" s="230"/>
      <c r="P294" s="230"/>
      <c r="Q294" s="230"/>
      <c r="R294" s="230"/>
      <c r="S294" s="230"/>
      <c r="T294" s="230"/>
      <c r="U294" s="230"/>
      <c r="V294" s="233"/>
      <c r="W294" s="234"/>
      <c r="Y294" s="236"/>
    </row>
    <row r="295" spans="2:25" x14ac:dyDescent="0.25">
      <c r="B295" s="479"/>
      <c r="C295" s="275"/>
      <c r="D295" s="276" t="s">
        <v>213</v>
      </c>
      <c r="E295" s="273"/>
      <c r="F295" s="273"/>
      <c r="G295" s="367">
        <f t="shared" ref="G295:W295" si="62">SUBTOTAL(9,G296:G297)</f>
        <v>0</v>
      </c>
      <c r="H295" s="368">
        <f t="shared" si="62"/>
        <v>0</v>
      </c>
      <c r="I295" s="369">
        <f t="shared" si="62"/>
        <v>0</v>
      </c>
      <c r="J295" s="369">
        <f t="shared" si="62"/>
        <v>0</v>
      </c>
      <c r="K295" s="370">
        <f t="shared" si="62"/>
        <v>0</v>
      </c>
      <c r="L295" s="364">
        <f t="shared" si="62"/>
        <v>0</v>
      </c>
      <c r="M295" s="364">
        <f t="shared" si="62"/>
        <v>0</v>
      </c>
      <c r="N295" s="364">
        <f t="shared" si="62"/>
        <v>0</v>
      </c>
      <c r="O295" s="364">
        <f t="shared" si="62"/>
        <v>0</v>
      </c>
      <c r="P295" s="364">
        <f t="shared" si="62"/>
        <v>0</v>
      </c>
      <c r="Q295" s="364">
        <f t="shared" si="62"/>
        <v>0</v>
      </c>
      <c r="R295" s="364">
        <f t="shared" si="62"/>
        <v>0</v>
      </c>
      <c r="S295" s="364">
        <f t="shared" si="62"/>
        <v>0</v>
      </c>
      <c r="T295" s="364">
        <f t="shared" si="62"/>
        <v>0</v>
      </c>
      <c r="U295" s="364">
        <f t="shared" si="62"/>
        <v>0</v>
      </c>
      <c r="V295" s="364">
        <f t="shared" si="62"/>
        <v>0</v>
      </c>
      <c r="W295" s="366">
        <f t="shared" si="62"/>
        <v>0</v>
      </c>
      <c r="Y295" s="238"/>
    </row>
    <row r="296" spans="2:25" outlineLevel="1" x14ac:dyDescent="0.25">
      <c r="B296" s="479"/>
      <c r="C296" s="275"/>
      <c r="D296" s="276"/>
      <c r="E296" s="273"/>
      <c r="F296" s="299" t="s">
        <v>214</v>
      </c>
      <c r="G296" s="220"/>
      <c r="H296" s="229"/>
      <c r="I296" s="230"/>
      <c r="J296" s="230"/>
      <c r="K296" s="233"/>
      <c r="L296" s="229"/>
      <c r="M296" s="231"/>
      <c r="N296" s="230"/>
      <c r="O296" s="230"/>
      <c r="P296" s="230"/>
      <c r="Q296" s="230"/>
      <c r="R296" s="230"/>
      <c r="S296" s="230"/>
      <c r="T296" s="230"/>
      <c r="U296" s="229"/>
      <c r="V296" s="233"/>
      <c r="W296" s="234"/>
      <c r="Y296" s="236"/>
    </row>
    <row r="297" spans="2:25" outlineLevel="1" x14ac:dyDescent="0.25">
      <c r="B297" s="479"/>
      <c r="C297" s="275"/>
      <c r="D297" s="276"/>
      <c r="E297" s="273"/>
      <c r="F297" s="299" t="s">
        <v>215</v>
      </c>
      <c r="G297" s="220"/>
      <c r="H297" s="229"/>
      <c r="I297" s="230"/>
      <c r="J297" s="230"/>
      <c r="K297" s="233"/>
      <c r="L297" s="229"/>
      <c r="M297" s="231"/>
      <c r="N297" s="230"/>
      <c r="O297" s="230"/>
      <c r="P297" s="230"/>
      <c r="Q297" s="230"/>
      <c r="R297" s="230"/>
      <c r="S297" s="230"/>
      <c r="T297" s="230"/>
      <c r="U297" s="229"/>
      <c r="V297" s="233"/>
      <c r="W297" s="234"/>
      <c r="Y297" s="236"/>
    </row>
    <row r="298" spans="2:25" x14ac:dyDescent="0.25">
      <c r="B298" s="479"/>
      <c r="C298" s="275"/>
      <c r="D298" s="276" t="s">
        <v>216</v>
      </c>
      <c r="E298" s="275"/>
      <c r="F298" s="273"/>
      <c r="G298" s="52"/>
      <c r="H298" s="32"/>
      <c r="I298" s="486"/>
      <c r="J298" s="486"/>
      <c r="K298" s="488"/>
      <c r="L298" s="486"/>
      <c r="M298" s="32"/>
      <c r="N298" s="486"/>
      <c r="O298" s="486"/>
      <c r="P298" s="486"/>
      <c r="Q298" s="486"/>
      <c r="R298" s="486"/>
      <c r="S298" s="486"/>
      <c r="T298" s="486"/>
      <c r="U298" s="486"/>
      <c r="V298" s="488"/>
      <c r="W298" s="488"/>
      <c r="X298" s="86"/>
      <c r="Y298" s="353"/>
    </row>
    <row r="299" spans="2:25" x14ac:dyDescent="0.25">
      <c r="B299" s="479"/>
      <c r="C299" s="275"/>
      <c r="D299" s="276"/>
      <c r="E299" s="275" t="s">
        <v>217</v>
      </c>
      <c r="F299" s="273"/>
      <c r="G299" s="367">
        <f>SUBTOTAL(9,G300:G302)</f>
        <v>0</v>
      </c>
      <c r="H299" s="368"/>
      <c r="I299" s="369"/>
      <c r="J299" s="369"/>
      <c r="K299" s="370"/>
      <c r="L299" s="364"/>
      <c r="M299" s="364"/>
      <c r="N299" s="364"/>
      <c r="O299" s="364"/>
      <c r="P299" s="364"/>
      <c r="Q299" s="364"/>
      <c r="R299" s="364"/>
      <c r="S299" s="364"/>
      <c r="T299" s="364"/>
      <c r="U299" s="364"/>
      <c r="V299" s="364"/>
      <c r="W299" s="366"/>
      <c r="X299" s="86"/>
      <c r="Y299" s="354"/>
    </row>
    <row r="300" spans="2:25" outlineLevel="1" x14ac:dyDescent="0.25">
      <c r="B300" s="479"/>
      <c r="C300" s="275"/>
      <c r="D300" s="275"/>
      <c r="E300" s="275"/>
      <c r="F300" s="299" t="s">
        <v>218</v>
      </c>
      <c r="G300" s="220"/>
      <c r="H300" s="33"/>
      <c r="I300" s="33"/>
      <c r="J300" s="33"/>
      <c r="K300" s="35"/>
      <c r="L300" s="33"/>
      <c r="M300" s="33"/>
      <c r="N300" s="33"/>
      <c r="O300" s="33"/>
      <c r="P300" s="33"/>
      <c r="Q300" s="33"/>
      <c r="R300" s="33"/>
      <c r="S300" s="33"/>
      <c r="T300" s="33"/>
      <c r="U300" s="33"/>
      <c r="V300" s="35"/>
      <c r="W300" s="35"/>
      <c r="X300" s="87"/>
      <c r="Y300" s="236"/>
    </row>
    <row r="301" spans="2:25" outlineLevel="1" x14ac:dyDescent="0.25">
      <c r="B301" s="479"/>
      <c r="C301" s="275"/>
      <c r="D301" s="275"/>
      <c r="E301" s="275"/>
      <c r="F301" s="299" t="s">
        <v>219</v>
      </c>
      <c r="G301" s="220"/>
      <c r="H301" s="33"/>
      <c r="I301" s="33"/>
      <c r="J301" s="33"/>
      <c r="K301" s="35"/>
      <c r="L301" s="33"/>
      <c r="M301" s="33"/>
      <c r="N301" s="33"/>
      <c r="O301" s="33"/>
      <c r="P301" s="33"/>
      <c r="Q301" s="33"/>
      <c r="R301" s="33"/>
      <c r="S301" s="33"/>
      <c r="T301" s="33"/>
      <c r="U301" s="33"/>
      <c r="V301" s="35"/>
      <c r="W301" s="35"/>
      <c r="X301" s="87"/>
      <c r="Y301" s="236"/>
    </row>
    <row r="302" spans="2:25" outlineLevel="1" x14ac:dyDescent="0.25">
      <c r="B302" s="479"/>
      <c r="C302" s="275"/>
      <c r="D302" s="275"/>
      <c r="E302" s="275"/>
      <c r="F302" s="299" t="s">
        <v>220</v>
      </c>
      <c r="G302" s="220"/>
      <c r="H302" s="33"/>
      <c r="I302" s="33"/>
      <c r="J302" s="33"/>
      <c r="K302" s="35"/>
      <c r="L302" s="33"/>
      <c r="M302" s="33"/>
      <c r="N302" s="33"/>
      <c r="O302" s="33"/>
      <c r="P302" s="33"/>
      <c r="Q302" s="33"/>
      <c r="R302" s="33"/>
      <c r="S302" s="33"/>
      <c r="T302" s="33"/>
      <c r="U302" s="33"/>
      <c r="V302" s="35"/>
      <c r="W302" s="35"/>
      <c r="Y302" s="236"/>
    </row>
    <row r="303" spans="2:25" x14ac:dyDescent="0.25">
      <c r="B303" s="479"/>
      <c r="C303" s="275"/>
      <c r="D303" s="276"/>
      <c r="E303" s="275" t="s">
        <v>221</v>
      </c>
      <c r="F303" s="273"/>
      <c r="G303" s="367">
        <f>SUBTOTAL(9,G304:G307)</f>
        <v>0</v>
      </c>
      <c r="H303" s="368"/>
      <c r="I303" s="369"/>
      <c r="J303" s="369"/>
      <c r="K303" s="370"/>
      <c r="L303" s="364"/>
      <c r="M303" s="364"/>
      <c r="N303" s="364"/>
      <c r="O303" s="364"/>
      <c r="P303" s="364"/>
      <c r="Q303" s="364"/>
      <c r="R303" s="364"/>
      <c r="S303" s="364"/>
      <c r="T303" s="364"/>
      <c r="U303" s="364"/>
      <c r="V303" s="364"/>
      <c r="W303" s="366"/>
      <c r="Y303" s="238"/>
    </row>
    <row r="304" spans="2:25" outlineLevel="1" x14ac:dyDescent="0.25">
      <c r="B304" s="479"/>
      <c r="C304" s="275"/>
      <c r="D304" s="275"/>
      <c r="E304" s="275"/>
      <c r="F304" s="299" t="s">
        <v>222</v>
      </c>
      <c r="G304" s="220"/>
      <c r="H304" s="33"/>
      <c r="I304" s="33"/>
      <c r="J304" s="33"/>
      <c r="K304" s="35"/>
      <c r="L304" s="33"/>
      <c r="M304" s="33"/>
      <c r="N304" s="33"/>
      <c r="O304" s="33"/>
      <c r="P304" s="33"/>
      <c r="Q304" s="33"/>
      <c r="R304" s="33"/>
      <c r="S304" s="33"/>
      <c r="T304" s="33"/>
      <c r="U304" s="33"/>
      <c r="V304" s="35"/>
      <c r="W304" s="35"/>
      <c r="Y304" s="236"/>
    </row>
    <row r="305" spans="2:25" outlineLevel="1" x14ac:dyDescent="0.25">
      <c r="B305" s="465"/>
      <c r="C305" s="273"/>
      <c r="D305" s="273"/>
      <c r="E305" s="275"/>
      <c r="F305" s="299" t="s">
        <v>223</v>
      </c>
      <c r="G305" s="220"/>
      <c r="H305" s="33"/>
      <c r="I305" s="33"/>
      <c r="J305" s="33"/>
      <c r="K305" s="35"/>
      <c r="L305" s="33"/>
      <c r="M305" s="33"/>
      <c r="N305" s="33"/>
      <c r="O305" s="33"/>
      <c r="P305" s="33"/>
      <c r="Q305" s="33"/>
      <c r="R305" s="33"/>
      <c r="S305" s="33"/>
      <c r="T305" s="33"/>
      <c r="U305" s="33"/>
      <c r="V305" s="35"/>
      <c r="W305" s="35"/>
      <c r="Y305" s="236"/>
    </row>
    <row r="306" spans="2:25" outlineLevel="1" x14ac:dyDescent="0.25">
      <c r="B306" s="465"/>
      <c r="C306" s="273"/>
      <c r="D306" s="273"/>
      <c r="E306" s="275"/>
      <c r="F306" s="299" t="s">
        <v>224</v>
      </c>
      <c r="G306" s="220"/>
      <c r="H306" s="33"/>
      <c r="I306" s="33"/>
      <c r="J306" s="33"/>
      <c r="K306" s="35"/>
      <c r="L306" s="33"/>
      <c r="M306" s="33"/>
      <c r="N306" s="33"/>
      <c r="O306" s="33"/>
      <c r="P306" s="33"/>
      <c r="Q306" s="33"/>
      <c r="R306" s="33"/>
      <c r="S306" s="33"/>
      <c r="T306" s="33"/>
      <c r="U306" s="33"/>
      <c r="V306" s="35"/>
      <c r="W306" s="35"/>
      <c r="Y306" s="236"/>
    </row>
    <row r="307" spans="2:25" outlineLevel="1" x14ac:dyDescent="0.25">
      <c r="B307" s="465"/>
      <c r="C307" s="273"/>
      <c r="D307" s="273"/>
      <c r="E307" s="275"/>
      <c r="F307" s="299" t="s">
        <v>225</v>
      </c>
      <c r="G307" s="220"/>
      <c r="H307" s="33"/>
      <c r="I307" s="33"/>
      <c r="J307" s="33"/>
      <c r="K307" s="35"/>
      <c r="L307" s="33"/>
      <c r="M307" s="33"/>
      <c r="N307" s="33"/>
      <c r="O307" s="33"/>
      <c r="P307" s="33"/>
      <c r="Q307" s="33"/>
      <c r="R307" s="33"/>
      <c r="S307" s="33"/>
      <c r="T307" s="33"/>
      <c r="U307" s="33"/>
      <c r="V307" s="35"/>
      <c r="W307" s="35"/>
      <c r="Y307" s="236"/>
    </row>
    <row r="308" spans="2:25" outlineLevel="1" x14ac:dyDescent="0.25">
      <c r="B308" s="465"/>
      <c r="C308" s="273"/>
      <c r="D308" s="273"/>
      <c r="E308" s="434" t="s">
        <v>226</v>
      </c>
      <c r="F308" s="273"/>
      <c r="G308" s="367">
        <f>SUBTOTAL(9,G309)</f>
        <v>0</v>
      </c>
      <c r="H308" s="33">
        <f t="shared" ref="H308:W308" si="63">SUBTOTAL(9,H309)</f>
        <v>0</v>
      </c>
      <c r="I308" s="33">
        <f t="shared" si="63"/>
        <v>0</v>
      </c>
      <c r="J308" s="33">
        <f t="shared" si="63"/>
        <v>0</v>
      </c>
      <c r="K308" s="35">
        <f t="shared" si="63"/>
        <v>0</v>
      </c>
      <c r="L308" s="33">
        <f t="shared" si="63"/>
        <v>0</v>
      </c>
      <c r="M308" s="33">
        <f t="shared" si="63"/>
        <v>0</v>
      </c>
      <c r="N308" s="33">
        <f t="shared" si="63"/>
        <v>0</v>
      </c>
      <c r="O308" s="33">
        <f t="shared" si="63"/>
        <v>0</v>
      </c>
      <c r="P308" s="33">
        <f t="shared" si="63"/>
        <v>0</v>
      </c>
      <c r="Q308" s="33">
        <f t="shared" si="63"/>
        <v>0</v>
      </c>
      <c r="R308" s="33">
        <f t="shared" si="63"/>
        <v>0</v>
      </c>
      <c r="S308" s="33">
        <f t="shared" si="63"/>
        <v>0</v>
      </c>
      <c r="T308" s="33">
        <f t="shared" si="63"/>
        <v>0</v>
      </c>
      <c r="U308" s="33">
        <f t="shared" si="63"/>
        <v>0</v>
      </c>
      <c r="V308" s="35">
        <f t="shared" si="63"/>
        <v>0</v>
      </c>
      <c r="W308" s="35">
        <f t="shared" si="63"/>
        <v>0</v>
      </c>
      <c r="Y308" s="238"/>
    </row>
    <row r="309" spans="2:25" outlineLevel="1" x14ac:dyDescent="0.25">
      <c r="B309" s="465"/>
      <c r="C309" s="273"/>
      <c r="D309" s="273"/>
      <c r="E309" s="273"/>
      <c r="F309" s="299" t="s">
        <v>227</v>
      </c>
      <c r="G309" s="220"/>
      <c r="H309" s="259"/>
      <c r="I309" s="260"/>
      <c r="J309" s="260"/>
      <c r="K309" s="261"/>
      <c r="L309" s="266"/>
      <c r="M309" s="260"/>
      <c r="N309" s="260"/>
      <c r="O309" s="260"/>
      <c r="P309" s="260"/>
      <c r="Q309" s="260"/>
      <c r="R309" s="260"/>
      <c r="S309" s="260"/>
      <c r="T309" s="260"/>
      <c r="U309" s="260"/>
      <c r="V309" s="262"/>
      <c r="W309" s="263"/>
      <c r="Y309" s="236"/>
    </row>
    <row r="310" spans="2:25" outlineLevel="1" x14ac:dyDescent="0.25">
      <c r="B310" s="465"/>
      <c r="C310" s="273"/>
      <c r="D310" s="273"/>
      <c r="E310" s="275" t="s">
        <v>228</v>
      </c>
      <c r="F310" s="273"/>
      <c r="G310" s="367">
        <f>SUBTOTAL(9,G311:G313)</f>
        <v>0</v>
      </c>
      <c r="H310" s="33">
        <f t="shared" ref="H310:W310" si="64">SUBTOTAL(9,H311:H313)</f>
        <v>0</v>
      </c>
      <c r="I310" s="33">
        <f t="shared" si="64"/>
        <v>0</v>
      </c>
      <c r="J310" s="33">
        <f t="shared" si="64"/>
        <v>0</v>
      </c>
      <c r="K310" s="35">
        <f t="shared" si="64"/>
        <v>0</v>
      </c>
      <c r="L310" s="33">
        <f t="shared" si="64"/>
        <v>0</v>
      </c>
      <c r="M310" s="33">
        <f t="shared" si="64"/>
        <v>0</v>
      </c>
      <c r="N310" s="33">
        <f t="shared" si="64"/>
        <v>0</v>
      </c>
      <c r="O310" s="33">
        <f t="shared" si="64"/>
        <v>0</v>
      </c>
      <c r="P310" s="33">
        <f t="shared" si="64"/>
        <v>0</v>
      </c>
      <c r="Q310" s="33">
        <f t="shared" si="64"/>
        <v>0</v>
      </c>
      <c r="R310" s="33">
        <f t="shared" si="64"/>
        <v>0</v>
      </c>
      <c r="S310" s="33">
        <f t="shared" si="64"/>
        <v>0</v>
      </c>
      <c r="T310" s="33">
        <f t="shared" si="64"/>
        <v>0</v>
      </c>
      <c r="U310" s="33">
        <f t="shared" si="64"/>
        <v>0</v>
      </c>
      <c r="V310" s="35">
        <f t="shared" si="64"/>
        <v>0</v>
      </c>
      <c r="W310" s="35">
        <f t="shared" si="64"/>
        <v>0</v>
      </c>
      <c r="Y310" s="238"/>
    </row>
    <row r="311" spans="2:25" outlineLevel="1" x14ac:dyDescent="0.25">
      <c r="B311" s="465"/>
      <c r="C311" s="273"/>
      <c r="D311" s="273"/>
      <c r="E311" s="275"/>
      <c r="F311" s="299" t="s">
        <v>229</v>
      </c>
      <c r="G311" s="220"/>
      <c r="H311" s="259"/>
      <c r="I311" s="260"/>
      <c r="J311" s="260"/>
      <c r="K311" s="261"/>
      <c r="L311" s="266"/>
      <c r="M311" s="260"/>
      <c r="N311" s="260"/>
      <c r="O311" s="260"/>
      <c r="P311" s="260"/>
      <c r="Q311" s="260"/>
      <c r="R311" s="260"/>
      <c r="S311" s="260"/>
      <c r="T311" s="260"/>
      <c r="U311" s="260"/>
      <c r="V311" s="262"/>
      <c r="W311" s="263"/>
      <c r="Y311" s="236"/>
    </row>
    <row r="312" spans="2:25" outlineLevel="1" x14ac:dyDescent="0.25">
      <c r="B312" s="465"/>
      <c r="C312" s="273"/>
      <c r="D312" s="273"/>
      <c r="E312" s="275"/>
      <c r="F312" s="299" t="s">
        <v>230</v>
      </c>
      <c r="G312" s="220"/>
      <c r="H312" s="259"/>
      <c r="I312" s="260"/>
      <c r="J312" s="260"/>
      <c r="K312" s="261"/>
      <c r="L312" s="266"/>
      <c r="M312" s="260"/>
      <c r="N312" s="260"/>
      <c r="O312" s="260"/>
      <c r="P312" s="260"/>
      <c r="Q312" s="260"/>
      <c r="R312" s="260"/>
      <c r="S312" s="260"/>
      <c r="T312" s="260"/>
      <c r="U312" s="260"/>
      <c r="V312" s="262"/>
      <c r="W312" s="263"/>
      <c r="Y312" s="236"/>
    </row>
    <row r="313" spans="2:25" outlineLevel="1" x14ac:dyDescent="0.25">
      <c r="B313" s="465"/>
      <c r="C313" s="273"/>
      <c r="D313" s="273"/>
      <c r="E313" s="275"/>
      <c r="F313" s="299" t="s">
        <v>231</v>
      </c>
      <c r="G313" s="220"/>
      <c r="H313" s="259"/>
      <c r="I313" s="260"/>
      <c r="J313" s="260"/>
      <c r="K313" s="261"/>
      <c r="L313" s="266"/>
      <c r="M313" s="260"/>
      <c r="N313" s="260"/>
      <c r="O313" s="260"/>
      <c r="P313" s="260"/>
      <c r="Q313" s="260"/>
      <c r="R313" s="260"/>
      <c r="S313" s="260"/>
      <c r="T313" s="260"/>
      <c r="U313" s="260"/>
      <c r="V313" s="262"/>
      <c r="W313" s="263"/>
      <c r="Y313" s="236"/>
    </row>
    <row r="314" spans="2:25" x14ac:dyDescent="0.25">
      <c r="B314" s="465"/>
      <c r="C314" s="273"/>
      <c r="D314" s="273"/>
      <c r="E314" s="275" t="s">
        <v>232</v>
      </c>
      <c r="F314" s="273"/>
      <c r="G314" s="367">
        <f t="shared" ref="G314:W314" si="65">SUBTOTAL(9,G315:G317)</f>
        <v>0</v>
      </c>
      <c r="H314" s="377">
        <f t="shared" si="65"/>
        <v>0</v>
      </c>
      <c r="I314" s="378">
        <f t="shared" si="65"/>
        <v>0</v>
      </c>
      <c r="J314" s="378">
        <f t="shared" si="65"/>
        <v>0</v>
      </c>
      <c r="K314" s="379">
        <f t="shared" si="65"/>
        <v>0</v>
      </c>
      <c r="L314" s="380">
        <f t="shared" si="65"/>
        <v>0</v>
      </c>
      <c r="M314" s="380">
        <f t="shared" si="65"/>
        <v>0</v>
      </c>
      <c r="N314" s="380">
        <f t="shared" si="65"/>
        <v>0</v>
      </c>
      <c r="O314" s="380">
        <f t="shared" si="65"/>
        <v>0</v>
      </c>
      <c r="P314" s="380">
        <f t="shared" si="65"/>
        <v>0</v>
      </c>
      <c r="Q314" s="380">
        <f t="shared" si="65"/>
        <v>0</v>
      </c>
      <c r="R314" s="380">
        <f t="shared" si="65"/>
        <v>0</v>
      </c>
      <c r="S314" s="380">
        <f t="shared" si="65"/>
        <v>0</v>
      </c>
      <c r="T314" s="380">
        <f t="shared" si="65"/>
        <v>0</v>
      </c>
      <c r="U314" s="380">
        <f t="shared" si="65"/>
        <v>0</v>
      </c>
      <c r="V314" s="381">
        <f t="shared" si="65"/>
        <v>0</v>
      </c>
      <c r="W314" s="381">
        <f t="shared" si="65"/>
        <v>0</v>
      </c>
      <c r="Y314" s="238"/>
    </row>
    <row r="315" spans="2:25" outlineLevel="1" x14ac:dyDescent="0.25">
      <c r="B315" s="465"/>
      <c r="C315" s="273"/>
      <c r="D315" s="273"/>
      <c r="E315" s="275"/>
      <c r="F315" s="299" t="s">
        <v>233</v>
      </c>
      <c r="G315" s="220"/>
      <c r="H315" s="229"/>
      <c r="I315" s="230"/>
      <c r="J315" s="230"/>
      <c r="K315" s="233"/>
      <c r="L315" s="229"/>
      <c r="M315" s="231"/>
      <c r="N315" s="230"/>
      <c r="O315" s="230"/>
      <c r="P315" s="230"/>
      <c r="Q315" s="230"/>
      <c r="R315" s="230"/>
      <c r="S315" s="230"/>
      <c r="T315" s="230"/>
      <c r="U315" s="229"/>
      <c r="V315" s="233"/>
      <c r="W315" s="234"/>
      <c r="Y315" s="236"/>
    </row>
    <row r="316" spans="2:25" ht="12.75" customHeight="1" outlineLevel="1" x14ac:dyDescent="0.25">
      <c r="B316" s="295"/>
      <c r="C316" s="273"/>
      <c r="D316" s="273"/>
      <c r="E316" s="273"/>
      <c r="F316" s="299" t="s">
        <v>234</v>
      </c>
      <c r="G316" s="220"/>
      <c r="H316" s="229"/>
      <c r="I316" s="230"/>
      <c r="J316" s="230"/>
      <c r="K316" s="233"/>
      <c r="L316" s="229"/>
      <c r="M316" s="231"/>
      <c r="N316" s="230"/>
      <c r="O316" s="230"/>
      <c r="P316" s="230"/>
      <c r="Q316" s="230"/>
      <c r="R316" s="230"/>
      <c r="S316" s="230"/>
      <c r="T316" s="230"/>
      <c r="U316" s="229"/>
      <c r="V316" s="233"/>
      <c r="W316" s="234"/>
      <c r="Y316" s="236"/>
    </row>
    <row r="317" spans="2:25" ht="12.75" customHeight="1" outlineLevel="1" x14ac:dyDescent="0.25">
      <c r="B317" s="295"/>
      <c r="C317" s="273"/>
      <c r="D317" s="273"/>
      <c r="E317" s="273"/>
      <c r="F317" s="299" t="s">
        <v>235</v>
      </c>
      <c r="G317" s="220"/>
      <c r="H317" s="229"/>
      <c r="I317" s="230"/>
      <c r="J317" s="230"/>
      <c r="K317" s="233"/>
      <c r="L317" s="229"/>
      <c r="M317" s="231"/>
      <c r="N317" s="230"/>
      <c r="O317" s="230"/>
      <c r="P317" s="230"/>
      <c r="Q317" s="230"/>
      <c r="R317" s="230"/>
      <c r="S317" s="230"/>
      <c r="T317" s="230"/>
      <c r="U317" s="229"/>
      <c r="V317" s="233"/>
      <c r="W317" s="234"/>
      <c r="Y317" s="236"/>
    </row>
    <row r="318" spans="2:25" x14ac:dyDescent="0.25">
      <c r="B318" s="465"/>
      <c r="C318" s="273"/>
      <c r="D318" s="272" t="s">
        <v>236</v>
      </c>
      <c r="E318" s="275"/>
      <c r="F318" s="275"/>
      <c r="G318" s="367"/>
      <c r="H318" s="368"/>
      <c r="I318" s="369"/>
      <c r="J318" s="369"/>
      <c r="K318" s="370"/>
      <c r="L318" s="364"/>
      <c r="M318" s="364"/>
      <c r="N318" s="364"/>
      <c r="O318" s="364"/>
      <c r="P318" s="364"/>
      <c r="Q318" s="364"/>
      <c r="R318" s="364"/>
      <c r="S318" s="364"/>
      <c r="T318" s="364"/>
      <c r="U318" s="364"/>
      <c r="V318" s="365"/>
      <c r="W318" s="365"/>
      <c r="Y318" s="353"/>
    </row>
    <row r="319" spans="2:25" x14ac:dyDescent="0.25">
      <c r="B319" s="479"/>
      <c r="C319" s="272"/>
      <c r="D319" s="272"/>
      <c r="E319" s="273" t="s">
        <v>237</v>
      </c>
      <c r="F319" s="273"/>
      <c r="G319" s="367">
        <f t="shared" ref="G319:M319" si="66">SUBTOTAL(9,G320:G322)</f>
        <v>0</v>
      </c>
      <c r="H319" s="368">
        <f t="shared" si="66"/>
        <v>0</v>
      </c>
      <c r="I319" s="369">
        <f t="shared" si="66"/>
        <v>0</v>
      </c>
      <c r="J319" s="369">
        <f t="shared" si="66"/>
        <v>0</v>
      </c>
      <c r="K319" s="370">
        <f t="shared" si="66"/>
        <v>0</v>
      </c>
      <c r="L319" s="364">
        <f t="shared" si="66"/>
        <v>0</v>
      </c>
      <c r="M319" s="364">
        <f t="shared" si="66"/>
        <v>0</v>
      </c>
      <c r="N319" s="364"/>
      <c r="O319" s="364"/>
      <c r="P319" s="364"/>
      <c r="Q319" s="364"/>
      <c r="R319" s="364"/>
      <c r="S319" s="364"/>
      <c r="T319" s="364"/>
      <c r="U319" s="364"/>
      <c r="V319" s="364"/>
      <c r="W319" s="366"/>
      <c r="Y319" s="354"/>
    </row>
    <row r="320" spans="2:25" outlineLevel="1" x14ac:dyDescent="0.25">
      <c r="B320" s="479"/>
      <c r="C320" s="272"/>
      <c r="D320" s="272"/>
      <c r="E320" s="273"/>
      <c r="F320" s="299" t="s">
        <v>238</v>
      </c>
      <c r="G320" s="220"/>
      <c r="H320" s="229"/>
      <c r="I320" s="230"/>
      <c r="J320" s="230"/>
      <c r="K320" s="233"/>
      <c r="L320" s="33"/>
      <c r="M320" s="33"/>
      <c r="N320" s="33"/>
      <c r="O320" s="33"/>
      <c r="P320" s="33"/>
      <c r="Q320" s="33"/>
      <c r="R320" s="33"/>
      <c r="S320" s="33"/>
      <c r="T320" s="33"/>
      <c r="U320" s="33"/>
      <c r="V320" s="35"/>
      <c r="W320" s="35"/>
      <c r="Y320" s="236"/>
    </row>
    <row r="321" spans="2:25" outlineLevel="1" x14ac:dyDescent="0.25">
      <c r="B321" s="479"/>
      <c r="C321" s="272"/>
      <c r="D321" s="272"/>
      <c r="E321" s="273"/>
      <c r="F321" s="299" t="s">
        <v>239</v>
      </c>
      <c r="G321" s="220"/>
      <c r="H321" s="229"/>
      <c r="I321" s="230"/>
      <c r="J321" s="230"/>
      <c r="K321" s="233"/>
      <c r="L321" s="229"/>
      <c r="M321" s="33"/>
      <c r="N321" s="33"/>
      <c r="O321" s="33"/>
      <c r="P321" s="33"/>
      <c r="Q321" s="33"/>
      <c r="R321" s="33"/>
      <c r="S321" s="33"/>
      <c r="T321" s="33"/>
      <c r="U321" s="33"/>
      <c r="V321" s="35"/>
      <c r="W321" s="35"/>
      <c r="Y321" s="236"/>
    </row>
    <row r="322" spans="2:25" outlineLevel="1" x14ac:dyDescent="0.25">
      <c r="B322" s="479"/>
      <c r="C322" s="272"/>
      <c r="D322" s="272"/>
      <c r="E322" s="273"/>
      <c r="F322" s="299" t="s">
        <v>240</v>
      </c>
      <c r="G322" s="220"/>
      <c r="H322" s="229"/>
      <c r="I322" s="230"/>
      <c r="J322" s="230"/>
      <c r="K322" s="233"/>
      <c r="L322" s="265"/>
      <c r="M322" s="230"/>
      <c r="N322" s="33"/>
      <c r="O322" s="33"/>
      <c r="P322" s="33"/>
      <c r="Q322" s="33"/>
      <c r="R322" s="33"/>
      <c r="S322" s="33"/>
      <c r="T322" s="33"/>
      <c r="U322" s="33"/>
      <c r="V322" s="35"/>
      <c r="W322" s="35"/>
      <c r="Y322" s="236"/>
    </row>
    <row r="323" spans="2:25" x14ac:dyDescent="0.25">
      <c r="B323" s="479"/>
      <c r="C323" s="272"/>
      <c r="D323" s="272"/>
      <c r="E323" s="273" t="s">
        <v>241</v>
      </c>
      <c r="F323" s="273"/>
      <c r="G323" s="367">
        <f>SUBTOTAL(9,G324:G325)</f>
        <v>0</v>
      </c>
      <c r="H323" s="368">
        <f t="shared" ref="H323:W323" si="67">SUBTOTAL(9,H324:H325)</f>
        <v>0</v>
      </c>
      <c r="I323" s="369">
        <f t="shared" si="67"/>
        <v>0</v>
      </c>
      <c r="J323" s="369">
        <f t="shared" si="67"/>
        <v>0</v>
      </c>
      <c r="K323" s="370">
        <f t="shared" si="67"/>
        <v>0</v>
      </c>
      <c r="L323" s="364">
        <f t="shared" si="67"/>
        <v>0</v>
      </c>
      <c r="M323" s="364">
        <f t="shared" si="67"/>
        <v>0</v>
      </c>
      <c r="N323" s="364">
        <f t="shared" si="67"/>
        <v>0</v>
      </c>
      <c r="O323" s="364">
        <f t="shared" si="67"/>
        <v>0</v>
      </c>
      <c r="P323" s="364">
        <f t="shared" si="67"/>
        <v>0</v>
      </c>
      <c r="Q323" s="364">
        <f t="shared" si="67"/>
        <v>0</v>
      </c>
      <c r="R323" s="364">
        <f t="shared" si="67"/>
        <v>0</v>
      </c>
      <c r="S323" s="364">
        <f t="shared" si="67"/>
        <v>0</v>
      </c>
      <c r="T323" s="364">
        <f t="shared" si="67"/>
        <v>0</v>
      </c>
      <c r="U323" s="364">
        <f t="shared" si="67"/>
        <v>0</v>
      </c>
      <c r="V323" s="364">
        <f t="shared" si="67"/>
        <v>0</v>
      </c>
      <c r="W323" s="366">
        <f t="shared" si="67"/>
        <v>0</v>
      </c>
      <c r="Y323" s="238"/>
    </row>
    <row r="324" spans="2:25" outlineLevel="1" x14ac:dyDescent="0.25">
      <c r="B324" s="465"/>
      <c r="C324" s="273"/>
      <c r="D324" s="272"/>
      <c r="E324" s="275"/>
      <c r="F324" s="457" t="s">
        <v>242</v>
      </c>
      <c r="G324" s="220"/>
      <c r="H324" s="229"/>
      <c r="I324" s="230"/>
      <c r="J324" s="230"/>
      <c r="K324" s="233"/>
      <c r="L324" s="229"/>
      <c r="M324" s="231"/>
      <c r="N324" s="230"/>
      <c r="O324" s="230"/>
      <c r="P324" s="230"/>
      <c r="Q324" s="230"/>
      <c r="R324" s="230"/>
      <c r="S324" s="230"/>
      <c r="T324" s="230"/>
      <c r="U324" s="229"/>
      <c r="V324" s="233"/>
      <c r="W324" s="234"/>
      <c r="Y324" s="236"/>
    </row>
    <row r="325" spans="2:25" outlineLevel="1" x14ac:dyDescent="0.25">
      <c r="B325" s="465"/>
      <c r="C325" s="273"/>
      <c r="D325" s="272"/>
      <c r="E325" s="275"/>
      <c r="F325" s="457" t="s">
        <v>243</v>
      </c>
      <c r="G325" s="220"/>
      <c r="H325" s="229"/>
      <c r="I325" s="230"/>
      <c r="J325" s="230"/>
      <c r="K325" s="233"/>
      <c r="L325" s="229"/>
      <c r="M325" s="231"/>
      <c r="N325" s="230"/>
      <c r="O325" s="230"/>
      <c r="P325" s="230"/>
      <c r="Q325" s="230"/>
      <c r="R325" s="230"/>
      <c r="S325" s="230"/>
      <c r="T325" s="230"/>
      <c r="U325" s="229"/>
      <c r="V325" s="233"/>
      <c r="W325" s="234"/>
      <c r="Y325" s="236"/>
    </row>
    <row r="326" spans="2:25" x14ac:dyDescent="0.25">
      <c r="B326" s="479"/>
      <c r="C326" s="272" t="s">
        <v>244</v>
      </c>
      <c r="D326" s="275"/>
      <c r="E326" s="273"/>
      <c r="F326" s="273"/>
      <c r="G326" s="52"/>
      <c r="H326" s="33"/>
      <c r="I326" s="33"/>
      <c r="J326" s="33"/>
      <c r="K326" s="35"/>
      <c r="L326" s="33"/>
      <c r="M326" s="33"/>
      <c r="N326" s="33"/>
      <c r="O326" s="33"/>
      <c r="P326" s="33"/>
      <c r="Q326" s="33"/>
      <c r="R326" s="33"/>
      <c r="S326" s="33"/>
      <c r="T326" s="33"/>
      <c r="U326" s="33"/>
      <c r="V326" s="35"/>
      <c r="W326" s="35"/>
      <c r="Y326" s="353"/>
    </row>
    <row r="327" spans="2:25" x14ac:dyDescent="0.25">
      <c r="B327" s="479"/>
      <c r="C327" s="272"/>
      <c r="D327" s="272" t="s">
        <v>245</v>
      </c>
      <c r="E327" s="273"/>
      <c r="F327" s="273"/>
      <c r="G327" s="52">
        <f>SUBTOTAL(9,G328:G333)</f>
        <v>0</v>
      </c>
      <c r="H327" s="33">
        <f t="shared" ref="H327:W327" si="68">SUBTOTAL(9,H328:H333)</f>
        <v>0</v>
      </c>
      <c r="I327" s="33">
        <f t="shared" si="68"/>
        <v>0</v>
      </c>
      <c r="J327" s="33">
        <f t="shared" si="68"/>
        <v>0</v>
      </c>
      <c r="K327" s="35">
        <f t="shared" si="68"/>
        <v>0</v>
      </c>
      <c r="L327" s="33">
        <f t="shared" si="68"/>
        <v>0</v>
      </c>
      <c r="M327" s="33">
        <f t="shared" si="68"/>
        <v>0</v>
      </c>
      <c r="N327" s="33">
        <f t="shared" si="68"/>
        <v>0</v>
      </c>
      <c r="O327" s="33">
        <f t="shared" si="68"/>
        <v>0</v>
      </c>
      <c r="P327" s="33">
        <f t="shared" si="68"/>
        <v>0</v>
      </c>
      <c r="Q327" s="33">
        <f t="shared" si="68"/>
        <v>0</v>
      </c>
      <c r="R327" s="33">
        <f t="shared" si="68"/>
        <v>0</v>
      </c>
      <c r="S327" s="33">
        <f t="shared" si="68"/>
        <v>0</v>
      </c>
      <c r="T327" s="33">
        <f t="shared" si="68"/>
        <v>0</v>
      </c>
      <c r="U327" s="33">
        <f t="shared" si="68"/>
        <v>0</v>
      </c>
      <c r="V327" s="35">
        <f t="shared" si="68"/>
        <v>0</v>
      </c>
      <c r="W327" s="35">
        <f t="shared" si="68"/>
        <v>0</v>
      </c>
      <c r="Y327" s="354"/>
    </row>
    <row r="328" spans="2:25" outlineLevel="1" x14ac:dyDescent="0.25">
      <c r="B328" s="465"/>
      <c r="C328" s="273"/>
      <c r="D328" s="272"/>
      <c r="E328" s="275"/>
      <c r="F328" s="457" t="s">
        <v>246</v>
      </c>
      <c r="G328" s="220"/>
      <c r="H328" s="229"/>
      <c r="I328" s="230"/>
      <c r="J328" s="230"/>
      <c r="K328" s="233"/>
      <c r="L328" s="229"/>
      <c r="M328" s="231"/>
      <c r="N328" s="230"/>
      <c r="O328" s="230"/>
      <c r="P328" s="230"/>
      <c r="Q328" s="230"/>
      <c r="R328" s="230"/>
      <c r="S328" s="230"/>
      <c r="T328" s="230"/>
      <c r="U328" s="229"/>
      <c r="V328" s="233"/>
      <c r="W328" s="234"/>
      <c r="Y328" s="236"/>
    </row>
    <row r="329" spans="2:25" outlineLevel="1" x14ac:dyDescent="0.25">
      <c r="B329" s="479"/>
      <c r="C329" s="273"/>
      <c r="D329" s="273"/>
      <c r="E329" s="275"/>
      <c r="F329" s="299" t="s">
        <v>247</v>
      </c>
      <c r="G329" s="220"/>
      <c r="H329" s="229"/>
      <c r="I329" s="230"/>
      <c r="J329" s="230"/>
      <c r="K329" s="233"/>
      <c r="L329" s="229"/>
      <c r="M329" s="231"/>
      <c r="N329" s="230"/>
      <c r="O329" s="230"/>
      <c r="P329" s="230"/>
      <c r="Q329" s="230"/>
      <c r="R329" s="230"/>
      <c r="S329" s="230"/>
      <c r="T329" s="230"/>
      <c r="U329" s="229"/>
      <c r="V329" s="233"/>
      <c r="W329" s="234"/>
      <c r="Y329" s="236"/>
    </row>
    <row r="330" spans="2:25" outlineLevel="1" x14ac:dyDescent="0.25">
      <c r="B330" s="479"/>
      <c r="C330" s="273"/>
      <c r="D330" s="273"/>
      <c r="E330" s="275"/>
      <c r="F330" s="299" t="s">
        <v>248</v>
      </c>
      <c r="G330" s="220"/>
      <c r="H330" s="229"/>
      <c r="I330" s="230"/>
      <c r="J330" s="230"/>
      <c r="K330" s="233"/>
      <c r="L330" s="229"/>
      <c r="M330" s="231"/>
      <c r="N330" s="230"/>
      <c r="O330" s="230"/>
      <c r="P330" s="230"/>
      <c r="Q330" s="230"/>
      <c r="R330" s="230"/>
      <c r="S330" s="230"/>
      <c r="T330" s="230"/>
      <c r="U330" s="229"/>
      <c r="V330" s="233"/>
      <c r="W330" s="234"/>
      <c r="Y330" s="236"/>
    </row>
    <row r="331" spans="2:25" outlineLevel="1" x14ac:dyDescent="0.25">
      <c r="B331" s="479"/>
      <c r="C331" s="273"/>
      <c r="D331" s="273"/>
      <c r="E331" s="275"/>
      <c r="F331" s="299" t="s">
        <v>249</v>
      </c>
      <c r="G331" s="220"/>
      <c r="H331" s="229"/>
      <c r="I331" s="230"/>
      <c r="J331" s="230"/>
      <c r="K331" s="233"/>
      <c r="L331" s="229"/>
      <c r="M331" s="231"/>
      <c r="N331" s="230"/>
      <c r="O331" s="230"/>
      <c r="P331" s="230"/>
      <c r="Q331" s="230"/>
      <c r="R331" s="230"/>
      <c r="S331" s="230"/>
      <c r="T331" s="230"/>
      <c r="U331" s="229"/>
      <c r="V331" s="233"/>
      <c r="W331" s="234"/>
      <c r="Y331" s="236"/>
    </row>
    <row r="332" spans="2:25" outlineLevel="1" x14ac:dyDescent="0.25">
      <c r="B332" s="479"/>
      <c r="C332" s="273"/>
      <c r="D332" s="273"/>
      <c r="E332" s="275"/>
      <c r="F332" s="299" t="s">
        <v>250</v>
      </c>
      <c r="G332" s="220"/>
      <c r="H332" s="229"/>
      <c r="I332" s="230"/>
      <c r="J332" s="230"/>
      <c r="K332" s="233"/>
      <c r="L332" s="229"/>
      <c r="M332" s="231"/>
      <c r="N332" s="230"/>
      <c r="O332" s="230"/>
      <c r="P332" s="230"/>
      <c r="Q332" s="230"/>
      <c r="R332" s="230"/>
      <c r="S332" s="230"/>
      <c r="T332" s="230"/>
      <c r="U332" s="229"/>
      <c r="V332" s="233"/>
      <c r="W332" s="234"/>
      <c r="Y332" s="236"/>
    </row>
    <row r="333" spans="2:25" outlineLevel="1" x14ac:dyDescent="0.25">
      <c r="B333" s="479"/>
      <c r="C333" s="275"/>
      <c r="D333" s="275"/>
      <c r="E333" s="275"/>
      <c r="F333" s="299" t="s">
        <v>251</v>
      </c>
      <c r="G333" s="220"/>
      <c r="H333" s="229"/>
      <c r="I333" s="230"/>
      <c r="J333" s="230"/>
      <c r="K333" s="233"/>
      <c r="L333" s="229"/>
      <c r="M333" s="231"/>
      <c r="N333" s="230"/>
      <c r="O333" s="230"/>
      <c r="P333" s="230"/>
      <c r="Q333" s="230"/>
      <c r="R333" s="230"/>
      <c r="S333" s="230"/>
      <c r="T333" s="230"/>
      <c r="U333" s="229"/>
      <c r="V333" s="233"/>
      <c r="W333" s="234"/>
      <c r="Y333" s="236"/>
    </row>
    <row r="334" spans="2:25" x14ac:dyDescent="0.25">
      <c r="B334" s="479"/>
      <c r="C334" s="273"/>
      <c r="D334" s="272" t="s">
        <v>252</v>
      </c>
      <c r="E334" s="275"/>
      <c r="F334" s="273"/>
      <c r="G334" s="52">
        <f t="shared" ref="G334:W334" si="69">SUBTOTAL(9,G335:G339)</f>
        <v>0</v>
      </c>
      <c r="H334" s="33">
        <f t="shared" si="69"/>
        <v>0</v>
      </c>
      <c r="I334" s="33">
        <f t="shared" si="69"/>
        <v>0</v>
      </c>
      <c r="J334" s="33">
        <f t="shared" si="69"/>
        <v>0</v>
      </c>
      <c r="K334" s="35">
        <f t="shared" si="69"/>
        <v>0</v>
      </c>
      <c r="L334" s="33">
        <f t="shared" si="69"/>
        <v>0</v>
      </c>
      <c r="M334" s="33">
        <f t="shared" si="69"/>
        <v>0</v>
      </c>
      <c r="N334" s="33">
        <f t="shared" si="69"/>
        <v>0</v>
      </c>
      <c r="O334" s="33">
        <f t="shared" si="69"/>
        <v>0</v>
      </c>
      <c r="P334" s="33">
        <f t="shared" si="69"/>
        <v>0</v>
      </c>
      <c r="Q334" s="33">
        <f t="shared" si="69"/>
        <v>0</v>
      </c>
      <c r="R334" s="33">
        <f t="shared" si="69"/>
        <v>0</v>
      </c>
      <c r="S334" s="33">
        <f t="shared" si="69"/>
        <v>0</v>
      </c>
      <c r="T334" s="33">
        <f t="shared" si="69"/>
        <v>0</v>
      </c>
      <c r="U334" s="33">
        <f t="shared" si="69"/>
        <v>0</v>
      </c>
      <c r="V334" s="35">
        <f t="shared" si="69"/>
        <v>0</v>
      </c>
      <c r="W334" s="35">
        <f t="shared" si="69"/>
        <v>0</v>
      </c>
      <c r="Y334" s="238"/>
    </row>
    <row r="335" spans="2:25" outlineLevel="1" x14ac:dyDescent="0.25">
      <c r="B335" s="479"/>
      <c r="C335" s="273"/>
      <c r="D335" s="273"/>
      <c r="E335" s="272"/>
      <c r="F335" s="299" t="s">
        <v>253</v>
      </c>
      <c r="G335" s="220"/>
      <c r="H335" s="229"/>
      <c r="I335" s="230"/>
      <c r="J335" s="230"/>
      <c r="K335" s="233"/>
      <c r="L335" s="229"/>
      <c r="M335" s="231"/>
      <c r="N335" s="230"/>
      <c r="O335" s="230"/>
      <c r="P335" s="230"/>
      <c r="Q335" s="230"/>
      <c r="R335" s="230"/>
      <c r="S335" s="230"/>
      <c r="T335" s="230"/>
      <c r="U335" s="229"/>
      <c r="V335" s="233"/>
      <c r="W335" s="234"/>
      <c r="Y335" s="236"/>
    </row>
    <row r="336" spans="2:25" outlineLevel="1" x14ac:dyDescent="0.25">
      <c r="B336" s="479"/>
      <c r="C336" s="273"/>
      <c r="D336" s="273"/>
      <c r="E336" s="273"/>
      <c r="F336" s="299" t="s">
        <v>254</v>
      </c>
      <c r="G336" s="220"/>
      <c r="H336" s="229"/>
      <c r="I336" s="230"/>
      <c r="J336" s="230"/>
      <c r="K336" s="233"/>
      <c r="L336" s="229"/>
      <c r="M336" s="231"/>
      <c r="N336" s="230"/>
      <c r="O336" s="230"/>
      <c r="P336" s="230"/>
      <c r="Q336" s="230"/>
      <c r="R336" s="230"/>
      <c r="S336" s="230"/>
      <c r="T336" s="230"/>
      <c r="U336" s="229"/>
      <c r="V336" s="233"/>
      <c r="W336" s="234"/>
      <c r="Y336" s="236"/>
    </row>
    <row r="337" spans="2:25" outlineLevel="1" x14ac:dyDescent="0.25">
      <c r="B337" s="479"/>
      <c r="C337" s="273"/>
      <c r="D337" s="273"/>
      <c r="E337" s="273"/>
      <c r="F337" s="299" t="s">
        <v>255</v>
      </c>
      <c r="G337" s="220"/>
      <c r="H337" s="229"/>
      <c r="I337" s="230"/>
      <c r="J337" s="230"/>
      <c r="K337" s="233"/>
      <c r="L337" s="229"/>
      <c r="M337" s="231"/>
      <c r="N337" s="230"/>
      <c r="O337" s="230"/>
      <c r="P337" s="230"/>
      <c r="Q337" s="230"/>
      <c r="R337" s="230"/>
      <c r="S337" s="230"/>
      <c r="T337" s="230"/>
      <c r="U337" s="229"/>
      <c r="V337" s="233"/>
      <c r="W337" s="234"/>
      <c r="Y337" s="236"/>
    </row>
    <row r="338" spans="2:25" outlineLevel="1" x14ac:dyDescent="0.25">
      <c r="B338" s="479"/>
      <c r="C338" s="273"/>
      <c r="D338" s="273"/>
      <c r="E338" s="273"/>
      <c r="F338" s="299" t="s">
        <v>256</v>
      </c>
      <c r="G338" s="220"/>
      <c r="H338" s="229"/>
      <c r="I338" s="230"/>
      <c r="J338" s="230"/>
      <c r="K338" s="233"/>
      <c r="L338" s="229"/>
      <c r="M338" s="231"/>
      <c r="N338" s="230"/>
      <c r="O338" s="230"/>
      <c r="P338" s="230"/>
      <c r="Q338" s="230"/>
      <c r="R338" s="230"/>
      <c r="S338" s="230"/>
      <c r="T338" s="230"/>
      <c r="U338" s="229"/>
      <c r="V338" s="233"/>
      <c r="W338" s="234"/>
      <c r="Y338" s="236"/>
    </row>
    <row r="339" spans="2:25" outlineLevel="1" x14ac:dyDescent="0.25">
      <c r="B339" s="479"/>
      <c r="C339" s="273"/>
      <c r="D339" s="273"/>
      <c r="E339" s="273"/>
      <c r="F339" s="299" t="s">
        <v>257</v>
      </c>
      <c r="G339" s="220"/>
      <c r="H339" s="229"/>
      <c r="I339" s="230"/>
      <c r="J339" s="230"/>
      <c r="K339" s="233"/>
      <c r="L339" s="229"/>
      <c r="M339" s="231"/>
      <c r="N339" s="230"/>
      <c r="O339" s="230"/>
      <c r="P339" s="230"/>
      <c r="Q339" s="230"/>
      <c r="R339" s="230"/>
      <c r="S339" s="230"/>
      <c r="T339" s="230"/>
      <c r="U339" s="229"/>
      <c r="V339" s="233"/>
      <c r="W339" s="234"/>
      <c r="Y339" s="236"/>
    </row>
    <row r="340" spans="2:25" x14ac:dyDescent="0.25">
      <c r="B340" s="465"/>
      <c r="C340" s="272" t="s">
        <v>258</v>
      </c>
      <c r="D340" s="275"/>
      <c r="E340" s="275"/>
      <c r="F340" s="273"/>
      <c r="G340" s="52"/>
      <c r="H340" s="33"/>
      <c r="I340" s="33"/>
      <c r="J340" s="33"/>
      <c r="K340" s="35"/>
      <c r="L340" s="33"/>
      <c r="M340" s="33"/>
      <c r="N340" s="33"/>
      <c r="O340" s="33"/>
      <c r="P340" s="33"/>
      <c r="Q340" s="33"/>
      <c r="R340" s="33"/>
      <c r="S340" s="33"/>
      <c r="T340" s="33"/>
      <c r="U340" s="33"/>
      <c r="V340" s="35"/>
      <c r="W340" s="365"/>
      <c r="Y340" s="353"/>
    </row>
    <row r="341" spans="2:25" x14ac:dyDescent="0.25">
      <c r="B341" s="465"/>
      <c r="C341" s="272"/>
      <c r="D341" s="276" t="s">
        <v>20</v>
      </c>
      <c r="E341" s="273"/>
      <c r="F341" s="273"/>
      <c r="G341" s="367"/>
      <c r="H341" s="369"/>
      <c r="I341" s="369"/>
      <c r="J341" s="369"/>
      <c r="K341" s="370"/>
      <c r="L341" s="364"/>
      <c r="M341" s="364"/>
      <c r="N341" s="364"/>
      <c r="O341" s="364"/>
      <c r="P341" s="364"/>
      <c r="Q341" s="364"/>
      <c r="R341" s="364"/>
      <c r="S341" s="364"/>
      <c r="T341" s="364"/>
      <c r="U341" s="364"/>
      <c r="V341" s="365"/>
      <c r="W341" s="365"/>
      <c r="Y341" s="237"/>
    </row>
    <row r="342" spans="2:25" x14ac:dyDescent="0.25">
      <c r="B342" s="465"/>
      <c r="C342" s="272"/>
      <c r="D342" s="272"/>
      <c r="E342" s="273" t="s">
        <v>21</v>
      </c>
      <c r="F342" s="273"/>
      <c r="G342" s="367">
        <f t="shared" ref="G342:W342" si="70">SUBTOTAL(9,G343:G346)</f>
        <v>0</v>
      </c>
      <c r="H342" s="368">
        <f t="shared" si="70"/>
        <v>0</v>
      </c>
      <c r="I342" s="369">
        <f t="shared" si="70"/>
        <v>0</v>
      </c>
      <c r="J342" s="369">
        <f t="shared" si="70"/>
        <v>0</v>
      </c>
      <c r="K342" s="370">
        <f t="shared" si="70"/>
        <v>0</v>
      </c>
      <c r="L342" s="364">
        <f t="shared" si="70"/>
        <v>0</v>
      </c>
      <c r="M342" s="364">
        <f t="shared" si="70"/>
        <v>0</v>
      </c>
      <c r="N342" s="364">
        <f t="shared" si="70"/>
        <v>0</v>
      </c>
      <c r="O342" s="364">
        <f t="shared" si="70"/>
        <v>0</v>
      </c>
      <c r="P342" s="364">
        <f t="shared" si="70"/>
        <v>0</v>
      </c>
      <c r="Q342" s="364">
        <f t="shared" si="70"/>
        <v>0</v>
      </c>
      <c r="R342" s="364">
        <f t="shared" si="70"/>
        <v>0</v>
      </c>
      <c r="S342" s="364">
        <f t="shared" si="70"/>
        <v>0</v>
      </c>
      <c r="T342" s="364">
        <f t="shared" si="70"/>
        <v>0</v>
      </c>
      <c r="U342" s="364">
        <f t="shared" si="70"/>
        <v>0</v>
      </c>
      <c r="V342" s="364">
        <f t="shared" si="70"/>
        <v>0</v>
      </c>
      <c r="W342" s="366">
        <f t="shared" si="70"/>
        <v>0</v>
      </c>
      <c r="Y342" s="354"/>
    </row>
    <row r="343" spans="2:25" outlineLevel="1" x14ac:dyDescent="0.25">
      <c r="B343" s="465"/>
      <c r="C343" s="272"/>
      <c r="D343" s="272"/>
      <c r="E343" s="273"/>
      <c r="F343" s="299" t="s">
        <v>22</v>
      </c>
      <c r="G343" s="220"/>
      <c r="H343" s="229"/>
      <c r="I343" s="230"/>
      <c r="J343" s="230"/>
      <c r="K343" s="233"/>
      <c r="L343" s="229"/>
      <c r="M343" s="231"/>
      <c r="N343" s="230"/>
      <c r="O343" s="230"/>
      <c r="P343" s="230"/>
      <c r="Q343" s="230"/>
      <c r="R343" s="230"/>
      <c r="S343" s="230"/>
      <c r="T343" s="230"/>
      <c r="U343" s="229"/>
      <c r="V343" s="233"/>
      <c r="W343" s="234"/>
      <c r="Y343" s="236"/>
    </row>
    <row r="344" spans="2:25" outlineLevel="1" x14ac:dyDescent="0.25">
      <c r="B344" s="465"/>
      <c r="C344" s="272"/>
      <c r="D344" s="272"/>
      <c r="E344" s="273"/>
      <c r="F344" s="299" t="s">
        <v>23</v>
      </c>
      <c r="G344" s="220"/>
      <c r="H344" s="229"/>
      <c r="I344" s="230"/>
      <c r="J344" s="230"/>
      <c r="K344" s="233"/>
      <c r="L344" s="229"/>
      <c r="M344" s="231"/>
      <c r="N344" s="230"/>
      <c r="O344" s="230"/>
      <c r="P344" s="230"/>
      <c r="Q344" s="230"/>
      <c r="R344" s="230"/>
      <c r="S344" s="230"/>
      <c r="T344" s="230"/>
      <c r="U344" s="229"/>
      <c r="V344" s="233"/>
      <c r="W344" s="234"/>
      <c r="Y344" s="236"/>
    </row>
    <row r="345" spans="2:25" outlineLevel="1" x14ac:dyDescent="0.25">
      <c r="B345" s="465"/>
      <c r="C345" s="272"/>
      <c r="D345" s="272"/>
      <c r="E345" s="273"/>
      <c r="F345" s="299" t="s">
        <v>24</v>
      </c>
      <c r="G345" s="220"/>
      <c r="H345" s="229"/>
      <c r="I345" s="230"/>
      <c r="J345" s="230"/>
      <c r="K345" s="233"/>
      <c r="L345" s="229"/>
      <c r="M345" s="231"/>
      <c r="N345" s="230"/>
      <c r="O345" s="230"/>
      <c r="P345" s="230"/>
      <c r="Q345" s="230"/>
      <c r="R345" s="230"/>
      <c r="S345" s="230"/>
      <c r="T345" s="230"/>
      <c r="U345" s="229"/>
      <c r="V345" s="233"/>
      <c r="W345" s="234"/>
      <c r="Y345" s="236"/>
    </row>
    <row r="346" spans="2:25" outlineLevel="1" x14ac:dyDescent="0.25">
      <c r="B346" s="465"/>
      <c r="C346" s="272"/>
      <c r="D346" s="272"/>
      <c r="E346" s="273"/>
      <c r="F346" s="299" t="s">
        <v>25</v>
      </c>
      <c r="G346" s="220"/>
      <c r="H346" s="229"/>
      <c r="I346" s="230"/>
      <c r="J346" s="230"/>
      <c r="K346" s="233"/>
      <c r="L346" s="229"/>
      <c r="M346" s="231"/>
      <c r="N346" s="230"/>
      <c r="O346" s="230"/>
      <c r="P346" s="230"/>
      <c r="Q346" s="230"/>
      <c r="R346" s="230"/>
      <c r="S346" s="230"/>
      <c r="T346" s="230"/>
      <c r="U346" s="229"/>
      <c r="V346" s="233"/>
      <c r="W346" s="234"/>
      <c r="Y346" s="236"/>
    </row>
    <row r="347" spans="2:25" x14ac:dyDescent="0.25">
      <c r="B347" s="465"/>
      <c r="C347" s="272"/>
      <c r="D347" s="272"/>
      <c r="E347" s="273" t="s">
        <v>26</v>
      </c>
      <c r="F347" s="273"/>
      <c r="G347" s="367">
        <f t="shared" ref="G347:W347" si="71">SUBTOTAL(9,G348:G351)</f>
        <v>0</v>
      </c>
      <c r="H347" s="368">
        <f t="shared" si="71"/>
        <v>0</v>
      </c>
      <c r="I347" s="369">
        <f t="shared" si="71"/>
        <v>0</v>
      </c>
      <c r="J347" s="369">
        <f t="shared" si="71"/>
        <v>0</v>
      </c>
      <c r="K347" s="370">
        <f t="shared" si="71"/>
        <v>0</v>
      </c>
      <c r="L347" s="364">
        <f t="shared" si="71"/>
        <v>0</v>
      </c>
      <c r="M347" s="364">
        <f t="shared" si="71"/>
        <v>0</v>
      </c>
      <c r="N347" s="364">
        <f t="shared" si="71"/>
        <v>0</v>
      </c>
      <c r="O347" s="364">
        <f t="shared" si="71"/>
        <v>0</v>
      </c>
      <c r="P347" s="364">
        <f t="shared" si="71"/>
        <v>0</v>
      </c>
      <c r="Q347" s="364">
        <f t="shared" si="71"/>
        <v>0</v>
      </c>
      <c r="R347" s="364">
        <f t="shared" si="71"/>
        <v>0</v>
      </c>
      <c r="S347" s="364">
        <f t="shared" si="71"/>
        <v>0</v>
      </c>
      <c r="T347" s="364">
        <f t="shared" si="71"/>
        <v>0</v>
      </c>
      <c r="U347" s="364">
        <f t="shared" si="71"/>
        <v>0</v>
      </c>
      <c r="V347" s="364">
        <f t="shared" si="71"/>
        <v>0</v>
      </c>
      <c r="W347" s="366">
        <f t="shared" si="71"/>
        <v>0</v>
      </c>
      <c r="Y347" s="238"/>
    </row>
    <row r="348" spans="2:25" outlineLevel="1" x14ac:dyDescent="0.25">
      <c r="B348" s="465"/>
      <c r="C348" s="272"/>
      <c r="D348" s="272"/>
      <c r="E348" s="273"/>
      <c r="F348" s="299" t="s">
        <v>27</v>
      </c>
      <c r="G348" s="220"/>
      <c r="H348" s="229"/>
      <c r="I348" s="230"/>
      <c r="J348" s="230"/>
      <c r="K348" s="233"/>
      <c r="L348" s="229"/>
      <c r="M348" s="231"/>
      <c r="N348" s="230"/>
      <c r="O348" s="230"/>
      <c r="P348" s="230"/>
      <c r="Q348" s="230"/>
      <c r="R348" s="230"/>
      <c r="S348" s="230"/>
      <c r="T348" s="230"/>
      <c r="U348" s="229"/>
      <c r="V348" s="233"/>
      <c r="W348" s="234"/>
      <c r="Y348" s="236"/>
    </row>
    <row r="349" spans="2:25" outlineLevel="1" x14ac:dyDescent="0.25">
      <c r="B349" s="465"/>
      <c r="C349" s="272"/>
      <c r="D349" s="272"/>
      <c r="E349" s="273"/>
      <c r="F349" s="299" t="s">
        <v>28</v>
      </c>
      <c r="G349" s="220"/>
      <c r="H349" s="229"/>
      <c r="I349" s="230"/>
      <c r="J349" s="230"/>
      <c r="K349" s="233"/>
      <c r="L349" s="229"/>
      <c r="M349" s="231"/>
      <c r="N349" s="230"/>
      <c r="O349" s="230"/>
      <c r="P349" s="230"/>
      <c r="Q349" s="230"/>
      <c r="R349" s="230"/>
      <c r="S349" s="230"/>
      <c r="T349" s="230"/>
      <c r="U349" s="229"/>
      <c r="V349" s="233"/>
      <c r="W349" s="234"/>
      <c r="Y349" s="236"/>
    </row>
    <row r="350" spans="2:25" outlineLevel="1" x14ac:dyDescent="0.25">
      <c r="B350" s="465"/>
      <c r="C350" s="272"/>
      <c r="D350" s="272"/>
      <c r="E350" s="273"/>
      <c r="F350" s="299" t="s">
        <v>29</v>
      </c>
      <c r="G350" s="220"/>
      <c r="H350" s="229"/>
      <c r="I350" s="230"/>
      <c r="J350" s="230"/>
      <c r="K350" s="233"/>
      <c r="L350" s="229"/>
      <c r="M350" s="231"/>
      <c r="N350" s="230"/>
      <c r="O350" s="230"/>
      <c r="P350" s="230"/>
      <c r="Q350" s="230"/>
      <c r="R350" s="230"/>
      <c r="S350" s="230"/>
      <c r="T350" s="230"/>
      <c r="U350" s="229"/>
      <c r="V350" s="233"/>
      <c r="W350" s="234"/>
      <c r="Y350" s="236"/>
    </row>
    <row r="351" spans="2:25" outlineLevel="1" x14ac:dyDescent="0.25">
      <c r="B351" s="465"/>
      <c r="C351" s="272"/>
      <c r="D351" s="272"/>
      <c r="E351" s="273"/>
      <c r="F351" s="299" t="s">
        <v>30</v>
      </c>
      <c r="G351" s="220"/>
      <c r="H351" s="229"/>
      <c r="I351" s="230"/>
      <c r="J351" s="230"/>
      <c r="K351" s="233"/>
      <c r="L351" s="229"/>
      <c r="M351" s="231"/>
      <c r="N351" s="230"/>
      <c r="O351" s="230"/>
      <c r="P351" s="230"/>
      <c r="Q351" s="230"/>
      <c r="R351" s="230"/>
      <c r="S351" s="230"/>
      <c r="T351" s="230"/>
      <c r="U351" s="229"/>
      <c r="V351" s="233"/>
      <c r="W351" s="234"/>
      <c r="Y351" s="236"/>
    </row>
    <row r="352" spans="2:25" x14ac:dyDescent="0.25">
      <c r="B352" s="465"/>
      <c r="C352" s="272"/>
      <c r="D352" s="272"/>
      <c r="E352" s="273" t="s">
        <v>31</v>
      </c>
      <c r="F352" s="273"/>
      <c r="G352" s="367">
        <f t="shared" ref="G352:W352" si="72">SUBTOTAL(9,G353:G356)</f>
        <v>0</v>
      </c>
      <c r="H352" s="368">
        <f t="shared" si="72"/>
        <v>0</v>
      </c>
      <c r="I352" s="369">
        <f t="shared" si="72"/>
        <v>0</v>
      </c>
      <c r="J352" s="369">
        <f t="shared" si="72"/>
        <v>0</v>
      </c>
      <c r="K352" s="370">
        <f t="shared" si="72"/>
        <v>0</v>
      </c>
      <c r="L352" s="364">
        <f t="shared" si="72"/>
        <v>0</v>
      </c>
      <c r="M352" s="364">
        <f t="shared" si="72"/>
        <v>0</v>
      </c>
      <c r="N352" s="364">
        <f t="shared" si="72"/>
        <v>0</v>
      </c>
      <c r="O352" s="364">
        <f t="shared" si="72"/>
        <v>0</v>
      </c>
      <c r="P352" s="364">
        <f t="shared" si="72"/>
        <v>0</v>
      </c>
      <c r="Q352" s="364">
        <f t="shared" si="72"/>
        <v>0</v>
      </c>
      <c r="R352" s="364">
        <f t="shared" si="72"/>
        <v>0</v>
      </c>
      <c r="S352" s="364">
        <f t="shared" si="72"/>
        <v>0</v>
      </c>
      <c r="T352" s="364">
        <f t="shared" si="72"/>
        <v>0</v>
      </c>
      <c r="U352" s="364">
        <f t="shared" si="72"/>
        <v>0</v>
      </c>
      <c r="V352" s="364">
        <f t="shared" si="72"/>
        <v>0</v>
      </c>
      <c r="W352" s="366">
        <f t="shared" si="72"/>
        <v>0</v>
      </c>
      <c r="Y352" s="238"/>
    </row>
    <row r="353" spans="2:25" outlineLevel="1" x14ac:dyDescent="0.25">
      <c r="B353" s="465"/>
      <c r="C353" s="272"/>
      <c r="D353" s="272"/>
      <c r="E353" s="273"/>
      <c r="F353" s="299" t="s">
        <v>32</v>
      </c>
      <c r="G353" s="220"/>
      <c r="H353" s="229"/>
      <c r="I353" s="230"/>
      <c r="J353" s="230"/>
      <c r="K353" s="233"/>
      <c r="L353" s="229"/>
      <c r="M353" s="231"/>
      <c r="N353" s="230"/>
      <c r="O353" s="230"/>
      <c r="P353" s="230"/>
      <c r="Q353" s="230"/>
      <c r="R353" s="230"/>
      <c r="S353" s="230"/>
      <c r="T353" s="230"/>
      <c r="U353" s="229"/>
      <c r="V353" s="233"/>
      <c r="W353" s="234"/>
      <c r="Y353" s="236"/>
    </row>
    <row r="354" spans="2:25" outlineLevel="1" x14ac:dyDescent="0.25">
      <c r="B354" s="465"/>
      <c r="C354" s="272"/>
      <c r="D354" s="272"/>
      <c r="E354" s="273"/>
      <c r="F354" s="299" t="s">
        <v>33</v>
      </c>
      <c r="G354" s="220"/>
      <c r="H354" s="229"/>
      <c r="I354" s="230"/>
      <c r="J354" s="230"/>
      <c r="K354" s="233"/>
      <c r="L354" s="229"/>
      <c r="M354" s="231"/>
      <c r="N354" s="230"/>
      <c r="O354" s="230"/>
      <c r="P354" s="230"/>
      <c r="Q354" s="230"/>
      <c r="R354" s="230"/>
      <c r="S354" s="230"/>
      <c r="T354" s="230"/>
      <c r="U354" s="229"/>
      <c r="V354" s="233"/>
      <c r="W354" s="234"/>
      <c r="Y354" s="236"/>
    </row>
    <row r="355" spans="2:25" outlineLevel="1" x14ac:dyDescent="0.25">
      <c r="B355" s="465"/>
      <c r="C355" s="272"/>
      <c r="D355" s="272"/>
      <c r="E355" s="273"/>
      <c r="F355" s="299" t="s">
        <v>34</v>
      </c>
      <c r="G355" s="220"/>
      <c r="H355" s="229"/>
      <c r="I355" s="230"/>
      <c r="J355" s="230"/>
      <c r="K355" s="233"/>
      <c r="L355" s="229"/>
      <c r="M355" s="231"/>
      <c r="N355" s="230"/>
      <c r="O355" s="230"/>
      <c r="P355" s="230"/>
      <c r="Q355" s="230"/>
      <c r="R355" s="230"/>
      <c r="S355" s="230"/>
      <c r="T355" s="230"/>
      <c r="U355" s="229"/>
      <c r="V355" s="233"/>
      <c r="W355" s="234"/>
      <c r="Y355" s="236"/>
    </row>
    <row r="356" spans="2:25" outlineLevel="1" x14ac:dyDescent="0.25">
      <c r="B356" s="465"/>
      <c r="C356" s="272"/>
      <c r="D356" s="272"/>
      <c r="E356" s="273"/>
      <c r="F356" s="299" t="s">
        <v>35</v>
      </c>
      <c r="G356" s="220"/>
      <c r="H356" s="229"/>
      <c r="I356" s="230"/>
      <c r="J356" s="230"/>
      <c r="K356" s="233"/>
      <c r="L356" s="229"/>
      <c r="M356" s="231"/>
      <c r="N356" s="230"/>
      <c r="O356" s="230"/>
      <c r="P356" s="230"/>
      <c r="Q356" s="230"/>
      <c r="R356" s="230"/>
      <c r="S356" s="230"/>
      <c r="T356" s="230"/>
      <c r="U356" s="229"/>
      <c r="V356" s="233"/>
      <c r="W356" s="234"/>
      <c r="Y356" s="236"/>
    </row>
    <row r="357" spans="2:25" x14ac:dyDescent="0.25">
      <c r="B357" s="465"/>
      <c r="C357" s="272"/>
      <c r="D357" s="272" t="s">
        <v>36</v>
      </c>
      <c r="E357" s="273"/>
      <c r="F357" s="273"/>
      <c r="G357" s="367"/>
      <c r="H357" s="369"/>
      <c r="I357" s="369"/>
      <c r="J357" s="369"/>
      <c r="K357" s="370"/>
      <c r="L357" s="364"/>
      <c r="M357" s="364"/>
      <c r="N357" s="364"/>
      <c r="O357" s="364"/>
      <c r="P357" s="364"/>
      <c r="Q357" s="364"/>
      <c r="R357" s="364"/>
      <c r="S357" s="364"/>
      <c r="T357" s="364"/>
      <c r="U357" s="364"/>
      <c r="V357" s="365"/>
      <c r="W357" s="365"/>
      <c r="Y357" s="353"/>
    </row>
    <row r="358" spans="2:25" x14ac:dyDescent="0.25">
      <c r="B358" s="465"/>
      <c r="C358" s="272"/>
      <c r="D358" s="272"/>
      <c r="E358" s="275" t="s">
        <v>37</v>
      </c>
      <c r="F358" s="273"/>
      <c r="G358" s="367">
        <f t="shared" ref="G358:W358" si="73">SUBTOTAL(9,G359:G361)</f>
        <v>0</v>
      </c>
      <c r="H358" s="368">
        <f t="shared" si="73"/>
        <v>0</v>
      </c>
      <c r="I358" s="369">
        <f t="shared" si="73"/>
        <v>0</v>
      </c>
      <c r="J358" s="369">
        <f t="shared" si="73"/>
        <v>0</v>
      </c>
      <c r="K358" s="370">
        <f t="shared" si="73"/>
        <v>0</v>
      </c>
      <c r="L358" s="364">
        <f t="shared" si="73"/>
        <v>0</v>
      </c>
      <c r="M358" s="364">
        <f t="shared" si="73"/>
        <v>0</v>
      </c>
      <c r="N358" s="364">
        <f t="shared" si="73"/>
        <v>0</v>
      </c>
      <c r="O358" s="364">
        <f t="shared" si="73"/>
        <v>0</v>
      </c>
      <c r="P358" s="364">
        <f t="shared" si="73"/>
        <v>0</v>
      </c>
      <c r="Q358" s="364">
        <f t="shared" si="73"/>
        <v>0</v>
      </c>
      <c r="R358" s="364">
        <f t="shared" si="73"/>
        <v>0</v>
      </c>
      <c r="S358" s="364">
        <f t="shared" si="73"/>
        <v>0</v>
      </c>
      <c r="T358" s="364">
        <f t="shared" si="73"/>
        <v>0</v>
      </c>
      <c r="U358" s="364">
        <f t="shared" si="73"/>
        <v>0</v>
      </c>
      <c r="V358" s="364">
        <f t="shared" si="73"/>
        <v>0</v>
      </c>
      <c r="W358" s="366">
        <f t="shared" si="73"/>
        <v>0</v>
      </c>
      <c r="Y358" s="354"/>
    </row>
    <row r="359" spans="2:25" outlineLevel="1" x14ac:dyDescent="0.25">
      <c r="B359" s="465"/>
      <c r="C359" s="272"/>
      <c r="D359" s="272"/>
      <c r="E359" s="275"/>
      <c r="F359" s="299" t="s">
        <v>38</v>
      </c>
      <c r="G359" s="220"/>
      <c r="H359" s="229"/>
      <c r="I359" s="230"/>
      <c r="J359" s="230"/>
      <c r="K359" s="233"/>
      <c r="L359" s="229"/>
      <c r="M359" s="231"/>
      <c r="N359" s="230"/>
      <c r="O359" s="230"/>
      <c r="P359" s="230"/>
      <c r="Q359" s="230"/>
      <c r="R359" s="230"/>
      <c r="S359" s="230"/>
      <c r="T359" s="230"/>
      <c r="U359" s="229"/>
      <c r="V359" s="233"/>
      <c r="W359" s="234"/>
      <c r="Y359" s="236"/>
    </row>
    <row r="360" spans="2:25" outlineLevel="1" x14ac:dyDescent="0.25">
      <c r="B360" s="465"/>
      <c r="C360" s="272"/>
      <c r="D360" s="272"/>
      <c r="E360" s="273"/>
      <c r="F360" s="299" t="s">
        <v>39</v>
      </c>
      <c r="G360" s="220"/>
      <c r="H360" s="229"/>
      <c r="I360" s="230"/>
      <c r="J360" s="230"/>
      <c r="K360" s="233"/>
      <c r="L360" s="229"/>
      <c r="M360" s="231"/>
      <c r="N360" s="230"/>
      <c r="O360" s="230"/>
      <c r="P360" s="230"/>
      <c r="Q360" s="230"/>
      <c r="R360" s="230"/>
      <c r="S360" s="230"/>
      <c r="T360" s="230"/>
      <c r="U360" s="229"/>
      <c r="V360" s="233"/>
      <c r="W360" s="234"/>
      <c r="Y360" s="236"/>
    </row>
    <row r="361" spans="2:25" outlineLevel="1" x14ac:dyDescent="0.25">
      <c r="B361" s="465"/>
      <c r="C361" s="272"/>
      <c r="D361" s="272"/>
      <c r="E361" s="273"/>
      <c r="F361" s="299" t="s">
        <v>40</v>
      </c>
      <c r="G361" s="220"/>
      <c r="H361" s="229"/>
      <c r="I361" s="230"/>
      <c r="J361" s="230"/>
      <c r="K361" s="233"/>
      <c r="L361" s="229"/>
      <c r="M361" s="231"/>
      <c r="N361" s="230"/>
      <c r="O361" s="230"/>
      <c r="P361" s="230"/>
      <c r="Q361" s="230"/>
      <c r="R361" s="230"/>
      <c r="S361" s="230"/>
      <c r="T361" s="230"/>
      <c r="U361" s="229"/>
      <c r="V361" s="233"/>
      <c r="W361" s="234"/>
      <c r="Y361" s="236"/>
    </row>
    <row r="362" spans="2:25" x14ac:dyDescent="0.25">
      <c r="B362" s="465"/>
      <c r="C362" s="272"/>
      <c r="D362" s="272"/>
      <c r="E362" s="273" t="s">
        <v>41</v>
      </c>
      <c r="F362" s="273"/>
      <c r="G362" s="367">
        <f t="shared" ref="G362:W362" si="74">SUBTOTAL(9,G363:G365)</f>
        <v>0</v>
      </c>
      <c r="H362" s="368">
        <f t="shared" si="74"/>
        <v>0</v>
      </c>
      <c r="I362" s="369">
        <f t="shared" si="74"/>
        <v>0</v>
      </c>
      <c r="J362" s="369">
        <f t="shared" si="74"/>
        <v>0</v>
      </c>
      <c r="K362" s="370">
        <f t="shared" si="74"/>
        <v>0</v>
      </c>
      <c r="L362" s="364">
        <f t="shared" si="74"/>
        <v>0</v>
      </c>
      <c r="M362" s="364">
        <f t="shared" si="74"/>
        <v>0</v>
      </c>
      <c r="N362" s="364">
        <f t="shared" si="74"/>
        <v>0</v>
      </c>
      <c r="O362" s="364">
        <f t="shared" si="74"/>
        <v>0</v>
      </c>
      <c r="P362" s="364">
        <f t="shared" si="74"/>
        <v>0</v>
      </c>
      <c r="Q362" s="364">
        <f t="shared" si="74"/>
        <v>0</v>
      </c>
      <c r="R362" s="364">
        <f t="shared" si="74"/>
        <v>0</v>
      </c>
      <c r="S362" s="364">
        <f t="shared" si="74"/>
        <v>0</v>
      </c>
      <c r="T362" s="364">
        <f t="shared" si="74"/>
        <v>0</v>
      </c>
      <c r="U362" s="364">
        <f t="shared" si="74"/>
        <v>0</v>
      </c>
      <c r="V362" s="364">
        <f t="shared" si="74"/>
        <v>0</v>
      </c>
      <c r="W362" s="366">
        <f t="shared" si="74"/>
        <v>0</v>
      </c>
      <c r="Y362" s="238"/>
    </row>
    <row r="363" spans="2:25" outlineLevel="1" x14ac:dyDescent="0.25">
      <c r="B363" s="465"/>
      <c r="C363" s="272"/>
      <c r="D363" s="272"/>
      <c r="E363" s="273"/>
      <c r="F363" s="299" t="s">
        <v>42</v>
      </c>
      <c r="G363" s="220"/>
      <c r="H363" s="229"/>
      <c r="I363" s="230"/>
      <c r="J363" s="230"/>
      <c r="K363" s="233"/>
      <c r="L363" s="229"/>
      <c r="M363" s="230"/>
      <c r="N363" s="230"/>
      <c r="O363" s="230"/>
      <c r="P363" s="230"/>
      <c r="Q363" s="230"/>
      <c r="R363" s="230"/>
      <c r="S363" s="230"/>
      <c r="T363" s="230"/>
      <c r="U363" s="229"/>
      <c r="V363" s="233"/>
      <c r="W363" s="234"/>
      <c r="Y363" s="236"/>
    </row>
    <row r="364" spans="2:25" outlineLevel="1" x14ac:dyDescent="0.25">
      <c r="B364" s="465"/>
      <c r="C364" s="272"/>
      <c r="D364" s="272"/>
      <c r="E364" s="273"/>
      <c r="F364" s="299" t="s">
        <v>43</v>
      </c>
      <c r="G364" s="220"/>
      <c r="H364" s="229"/>
      <c r="I364" s="230"/>
      <c r="J364" s="230"/>
      <c r="K364" s="233"/>
      <c r="L364" s="229"/>
      <c r="M364" s="230"/>
      <c r="N364" s="230"/>
      <c r="O364" s="230"/>
      <c r="P364" s="230"/>
      <c r="Q364" s="230"/>
      <c r="R364" s="230"/>
      <c r="S364" s="230"/>
      <c r="T364" s="230"/>
      <c r="U364" s="229"/>
      <c r="V364" s="233"/>
      <c r="W364" s="234"/>
      <c r="Y364" s="236"/>
    </row>
    <row r="365" spans="2:25" outlineLevel="1" x14ac:dyDescent="0.25">
      <c r="B365" s="465"/>
      <c r="C365" s="272"/>
      <c r="D365" s="272"/>
      <c r="E365" s="273"/>
      <c r="F365" s="299" t="s">
        <v>44</v>
      </c>
      <c r="G365" s="220"/>
      <c r="H365" s="229"/>
      <c r="I365" s="230"/>
      <c r="J365" s="230"/>
      <c r="K365" s="233"/>
      <c r="L365" s="229"/>
      <c r="M365" s="231"/>
      <c r="N365" s="230"/>
      <c r="O365" s="230"/>
      <c r="P365" s="230"/>
      <c r="Q365" s="230"/>
      <c r="R365" s="230"/>
      <c r="S365" s="230"/>
      <c r="T365" s="230"/>
      <c r="U365" s="229"/>
      <c r="V365" s="233"/>
      <c r="W365" s="234"/>
      <c r="Y365" s="236"/>
    </row>
    <row r="366" spans="2:25" x14ac:dyDescent="0.25">
      <c r="B366" s="465"/>
      <c r="C366" s="272"/>
      <c r="D366" s="272"/>
      <c r="E366" s="273" t="s">
        <v>45</v>
      </c>
      <c r="F366" s="273"/>
      <c r="G366" s="367">
        <f t="shared" ref="G366:W366" si="75">SUBTOTAL(9,G367:G369)</f>
        <v>0</v>
      </c>
      <c r="H366" s="368">
        <f t="shared" si="75"/>
        <v>0</v>
      </c>
      <c r="I366" s="369">
        <f t="shared" si="75"/>
        <v>0</v>
      </c>
      <c r="J366" s="369">
        <f t="shared" si="75"/>
        <v>0</v>
      </c>
      <c r="K366" s="370">
        <f t="shared" si="75"/>
        <v>0</v>
      </c>
      <c r="L366" s="364">
        <f t="shared" si="75"/>
        <v>0</v>
      </c>
      <c r="M366" s="364">
        <f t="shared" si="75"/>
        <v>0</v>
      </c>
      <c r="N366" s="364">
        <f t="shared" si="75"/>
        <v>0</v>
      </c>
      <c r="O366" s="364">
        <f t="shared" si="75"/>
        <v>0</v>
      </c>
      <c r="P366" s="364">
        <f t="shared" si="75"/>
        <v>0</v>
      </c>
      <c r="Q366" s="364">
        <f t="shared" si="75"/>
        <v>0</v>
      </c>
      <c r="R366" s="364">
        <f t="shared" si="75"/>
        <v>0</v>
      </c>
      <c r="S366" s="364">
        <f t="shared" si="75"/>
        <v>0</v>
      </c>
      <c r="T366" s="364">
        <f t="shared" si="75"/>
        <v>0</v>
      </c>
      <c r="U366" s="364">
        <f t="shared" si="75"/>
        <v>0</v>
      </c>
      <c r="V366" s="364">
        <f t="shared" si="75"/>
        <v>0</v>
      </c>
      <c r="W366" s="366">
        <f t="shared" si="75"/>
        <v>0</v>
      </c>
      <c r="Y366" s="238"/>
    </row>
    <row r="367" spans="2:25" outlineLevel="1" x14ac:dyDescent="0.25">
      <c r="B367" s="465"/>
      <c r="C367" s="272"/>
      <c r="D367" s="272"/>
      <c r="E367" s="273"/>
      <c r="F367" s="299" t="s">
        <v>46</v>
      </c>
      <c r="G367" s="220"/>
      <c r="H367" s="229"/>
      <c r="I367" s="230"/>
      <c r="J367" s="230"/>
      <c r="K367" s="233"/>
      <c r="L367" s="229"/>
      <c r="M367" s="231"/>
      <c r="N367" s="230"/>
      <c r="O367" s="230"/>
      <c r="P367" s="230"/>
      <c r="Q367" s="230"/>
      <c r="R367" s="230"/>
      <c r="S367" s="230"/>
      <c r="T367" s="230"/>
      <c r="U367" s="229"/>
      <c r="V367" s="233"/>
      <c r="W367" s="234"/>
      <c r="Y367" s="236"/>
    </row>
    <row r="368" spans="2:25" outlineLevel="1" x14ac:dyDescent="0.25">
      <c r="B368" s="465"/>
      <c r="C368" s="272"/>
      <c r="D368" s="272"/>
      <c r="E368" s="273"/>
      <c r="F368" s="299" t="s">
        <v>47</v>
      </c>
      <c r="G368" s="220"/>
      <c r="H368" s="229"/>
      <c r="I368" s="230"/>
      <c r="J368" s="230"/>
      <c r="K368" s="233"/>
      <c r="L368" s="229"/>
      <c r="M368" s="231"/>
      <c r="N368" s="230"/>
      <c r="O368" s="230"/>
      <c r="P368" s="230"/>
      <c r="Q368" s="230"/>
      <c r="R368" s="230"/>
      <c r="S368" s="230"/>
      <c r="T368" s="230"/>
      <c r="U368" s="229"/>
      <c r="V368" s="233"/>
      <c r="W368" s="234"/>
      <c r="Y368" s="236"/>
    </row>
    <row r="369" spans="2:25" outlineLevel="1" x14ac:dyDescent="0.25">
      <c r="B369" s="465"/>
      <c r="C369" s="272"/>
      <c r="D369" s="272"/>
      <c r="E369" s="273"/>
      <c r="F369" s="299" t="s">
        <v>48</v>
      </c>
      <c r="G369" s="220"/>
      <c r="H369" s="229"/>
      <c r="I369" s="230"/>
      <c r="J369" s="230"/>
      <c r="K369" s="233"/>
      <c r="L369" s="229"/>
      <c r="M369" s="231"/>
      <c r="N369" s="230"/>
      <c r="O369" s="230"/>
      <c r="P369" s="230"/>
      <c r="Q369" s="230"/>
      <c r="R369" s="230"/>
      <c r="S369" s="230"/>
      <c r="T369" s="230"/>
      <c r="U369" s="229"/>
      <c r="V369" s="233"/>
      <c r="W369" s="234"/>
      <c r="Y369" s="236"/>
    </row>
    <row r="370" spans="2:25" x14ac:dyDescent="0.25">
      <c r="B370" s="465"/>
      <c r="C370" s="272"/>
      <c r="D370" s="272" t="s">
        <v>49</v>
      </c>
      <c r="E370" s="273"/>
      <c r="F370" s="273"/>
      <c r="G370" s="367"/>
      <c r="H370" s="369"/>
      <c r="I370" s="369"/>
      <c r="J370" s="369"/>
      <c r="K370" s="370"/>
      <c r="L370" s="364"/>
      <c r="M370" s="364"/>
      <c r="N370" s="364"/>
      <c r="O370" s="364"/>
      <c r="P370" s="364"/>
      <c r="Q370" s="364"/>
      <c r="R370" s="364"/>
      <c r="S370" s="364"/>
      <c r="T370" s="364"/>
      <c r="U370" s="364"/>
      <c r="V370" s="365"/>
      <c r="W370" s="365"/>
      <c r="Y370" s="353"/>
    </row>
    <row r="371" spans="2:25" x14ac:dyDescent="0.25">
      <c r="B371" s="465"/>
      <c r="C371" s="272"/>
      <c r="D371" s="272"/>
      <c r="E371" s="273" t="s">
        <v>50</v>
      </c>
      <c r="F371" s="273"/>
      <c r="G371" s="367">
        <f t="shared" ref="G371:W371" si="76">SUBTOTAL(9,G372:G373)</f>
        <v>0</v>
      </c>
      <c r="H371" s="368">
        <f t="shared" si="76"/>
        <v>0</v>
      </c>
      <c r="I371" s="369">
        <f t="shared" si="76"/>
        <v>0</v>
      </c>
      <c r="J371" s="369">
        <f t="shared" si="76"/>
        <v>0</v>
      </c>
      <c r="K371" s="370">
        <f t="shared" si="76"/>
        <v>0</v>
      </c>
      <c r="L371" s="364">
        <f t="shared" si="76"/>
        <v>0</v>
      </c>
      <c r="M371" s="364">
        <f t="shared" si="76"/>
        <v>0</v>
      </c>
      <c r="N371" s="364">
        <f t="shared" si="76"/>
        <v>0</v>
      </c>
      <c r="O371" s="364">
        <f t="shared" si="76"/>
        <v>0</v>
      </c>
      <c r="P371" s="364">
        <f t="shared" si="76"/>
        <v>0</v>
      </c>
      <c r="Q371" s="364">
        <f t="shared" si="76"/>
        <v>0</v>
      </c>
      <c r="R371" s="364">
        <f t="shared" si="76"/>
        <v>0</v>
      </c>
      <c r="S371" s="364">
        <f t="shared" si="76"/>
        <v>0</v>
      </c>
      <c r="T371" s="364">
        <f t="shared" si="76"/>
        <v>0</v>
      </c>
      <c r="U371" s="364">
        <f t="shared" si="76"/>
        <v>0</v>
      </c>
      <c r="V371" s="364">
        <f t="shared" si="76"/>
        <v>0</v>
      </c>
      <c r="W371" s="366">
        <f t="shared" si="76"/>
        <v>0</v>
      </c>
      <c r="Y371" s="354"/>
    </row>
    <row r="372" spans="2:25" outlineLevel="1" x14ac:dyDescent="0.25">
      <c r="B372" s="465"/>
      <c r="C372" s="272"/>
      <c r="D372" s="272"/>
      <c r="E372" s="273"/>
      <c r="F372" s="299" t="s">
        <v>51</v>
      </c>
      <c r="G372" s="220"/>
      <c r="H372" s="229"/>
      <c r="I372" s="230"/>
      <c r="J372" s="230"/>
      <c r="K372" s="233"/>
      <c r="L372" s="229"/>
      <c r="M372" s="231"/>
      <c r="N372" s="230"/>
      <c r="O372" s="230"/>
      <c r="P372" s="230"/>
      <c r="Q372" s="230"/>
      <c r="R372" s="230"/>
      <c r="S372" s="230"/>
      <c r="T372" s="230"/>
      <c r="U372" s="229"/>
      <c r="V372" s="233"/>
      <c r="W372" s="234"/>
      <c r="Y372" s="236"/>
    </row>
    <row r="373" spans="2:25" outlineLevel="1" x14ac:dyDescent="0.25">
      <c r="B373" s="465"/>
      <c r="C373" s="272"/>
      <c r="D373" s="272"/>
      <c r="E373" s="273"/>
      <c r="F373" s="299" t="s">
        <v>52</v>
      </c>
      <c r="G373" s="220"/>
      <c r="H373" s="229"/>
      <c r="I373" s="230"/>
      <c r="J373" s="230"/>
      <c r="K373" s="233"/>
      <c r="L373" s="229"/>
      <c r="M373" s="231"/>
      <c r="N373" s="230"/>
      <c r="O373" s="230"/>
      <c r="P373" s="230"/>
      <c r="Q373" s="230"/>
      <c r="R373" s="230"/>
      <c r="S373" s="230"/>
      <c r="T373" s="230"/>
      <c r="U373" s="229"/>
      <c r="V373" s="233"/>
      <c r="W373" s="234"/>
      <c r="Y373" s="236"/>
    </row>
    <row r="374" spans="2:25" x14ac:dyDescent="0.25">
      <c r="B374" s="465"/>
      <c r="C374" s="272"/>
      <c r="D374" s="272"/>
      <c r="E374" s="273" t="s">
        <v>53</v>
      </c>
      <c r="F374" s="273"/>
      <c r="G374" s="367">
        <f t="shared" ref="G374:W374" si="77">SUBTOTAL(9,G375:G377)</f>
        <v>0</v>
      </c>
      <c r="H374" s="368">
        <f t="shared" si="77"/>
        <v>0</v>
      </c>
      <c r="I374" s="369">
        <f t="shared" si="77"/>
        <v>0</v>
      </c>
      <c r="J374" s="369">
        <f t="shared" si="77"/>
        <v>0</v>
      </c>
      <c r="K374" s="370">
        <f t="shared" si="77"/>
        <v>0</v>
      </c>
      <c r="L374" s="364">
        <f t="shared" si="77"/>
        <v>0</v>
      </c>
      <c r="M374" s="364">
        <f t="shared" si="77"/>
        <v>0</v>
      </c>
      <c r="N374" s="364">
        <f t="shared" si="77"/>
        <v>0</v>
      </c>
      <c r="O374" s="364">
        <f t="shared" si="77"/>
        <v>0</v>
      </c>
      <c r="P374" s="364">
        <f t="shared" si="77"/>
        <v>0</v>
      </c>
      <c r="Q374" s="364">
        <f t="shared" si="77"/>
        <v>0</v>
      </c>
      <c r="R374" s="364">
        <f t="shared" si="77"/>
        <v>0</v>
      </c>
      <c r="S374" s="364">
        <f t="shared" si="77"/>
        <v>0</v>
      </c>
      <c r="T374" s="364">
        <f t="shared" si="77"/>
        <v>0</v>
      </c>
      <c r="U374" s="364">
        <f t="shared" si="77"/>
        <v>0</v>
      </c>
      <c r="V374" s="364">
        <f t="shared" si="77"/>
        <v>0</v>
      </c>
      <c r="W374" s="366">
        <f t="shared" si="77"/>
        <v>0</v>
      </c>
      <c r="Y374" s="238"/>
    </row>
    <row r="375" spans="2:25" outlineLevel="1" x14ac:dyDescent="0.25">
      <c r="B375" s="465"/>
      <c r="C375" s="272"/>
      <c r="D375" s="272"/>
      <c r="E375" s="273"/>
      <c r="F375" s="299" t="s">
        <v>54</v>
      </c>
      <c r="G375" s="220"/>
      <c r="H375" s="229"/>
      <c r="I375" s="230"/>
      <c r="J375" s="230"/>
      <c r="K375" s="233"/>
      <c r="L375" s="229"/>
      <c r="M375" s="231"/>
      <c r="N375" s="230"/>
      <c r="O375" s="230"/>
      <c r="P375" s="230"/>
      <c r="Q375" s="230"/>
      <c r="R375" s="230"/>
      <c r="S375" s="230"/>
      <c r="T375" s="230"/>
      <c r="U375" s="229"/>
      <c r="V375" s="233"/>
      <c r="W375" s="234"/>
      <c r="Y375" s="236"/>
    </row>
    <row r="376" spans="2:25" outlineLevel="1" x14ac:dyDescent="0.25">
      <c r="B376" s="465"/>
      <c r="C376" s="272"/>
      <c r="D376" s="272"/>
      <c r="E376" s="273"/>
      <c r="F376" s="299" t="s">
        <v>55</v>
      </c>
      <c r="G376" s="220"/>
      <c r="H376" s="229"/>
      <c r="I376" s="230"/>
      <c r="J376" s="230"/>
      <c r="K376" s="233"/>
      <c r="L376" s="229"/>
      <c r="M376" s="231"/>
      <c r="N376" s="230"/>
      <c r="O376" s="230"/>
      <c r="P376" s="230"/>
      <c r="Q376" s="230"/>
      <c r="R376" s="230"/>
      <c r="S376" s="230"/>
      <c r="T376" s="230"/>
      <c r="U376" s="229"/>
      <c r="V376" s="233"/>
      <c r="W376" s="234"/>
      <c r="Y376" s="236"/>
    </row>
    <row r="377" spans="2:25" outlineLevel="1" x14ac:dyDescent="0.25">
      <c r="B377" s="465"/>
      <c r="C377" s="272"/>
      <c r="D377" s="272"/>
      <c r="E377" s="273"/>
      <c r="F377" s="299" t="s">
        <v>56</v>
      </c>
      <c r="G377" s="220"/>
      <c r="H377" s="229"/>
      <c r="I377" s="230"/>
      <c r="J377" s="230"/>
      <c r="K377" s="233"/>
      <c r="L377" s="229"/>
      <c r="M377" s="231"/>
      <c r="N377" s="230"/>
      <c r="O377" s="230"/>
      <c r="P377" s="230"/>
      <c r="Q377" s="230"/>
      <c r="R377" s="230"/>
      <c r="S377" s="230"/>
      <c r="T377" s="230"/>
      <c r="U377" s="229"/>
      <c r="V377" s="233"/>
      <c r="W377" s="234"/>
      <c r="Y377" s="236"/>
    </row>
    <row r="378" spans="2:25" x14ac:dyDescent="0.25">
      <c r="B378" s="465"/>
      <c r="C378" s="272"/>
      <c r="D378" s="272"/>
      <c r="E378" s="273" t="s">
        <v>57</v>
      </c>
      <c r="F378" s="273"/>
      <c r="G378" s="367">
        <f t="shared" ref="G378:W378" si="78">SUBTOTAL(9,G379:G380)</f>
        <v>0</v>
      </c>
      <c r="H378" s="368">
        <f t="shared" si="78"/>
        <v>0</v>
      </c>
      <c r="I378" s="369">
        <f t="shared" si="78"/>
        <v>0</v>
      </c>
      <c r="J378" s="369">
        <f t="shared" si="78"/>
        <v>0</v>
      </c>
      <c r="K378" s="370">
        <f t="shared" si="78"/>
        <v>0</v>
      </c>
      <c r="L378" s="364">
        <f t="shared" si="78"/>
        <v>0</v>
      </c>
      <c r="M378" s="364">
        <f t="shared" si="78"/>
        <v>0</v>
      </c>
      <c r="N378" s="364">
        <f t="shared" si="78"/>
        <v>0</v>
      </c>
      <c r="O378" s="364">
        <f t="shared" si="78"/>
        <v>0</v>
      </c>
      <c r="P378" s="364">
        <f t="shared" si="78"/>
        <v>0</v>
      </c>
      <c r="Q378" s="364">
        <f t="shared" si="78"/>
        <v>0</v>
      </c>
      <c r="R378" s="364">
        <f t="shared" si="78"/>
        <v>0</v>
      </c>
      <c r="S378" s="364">
        <f t="shared" si="78"/>
        <v>0</v>
      </c>
      <c r="T378" s="364">
        <f t="shared" si="78"/>
        <v>0</v>
      </c>
      <c r="U378" s="364">
        <f t="shared" si="78"/>
        <v>0</v>
      </c>
      <c r="V378" s="364">
        <f t="shared" si="78"/>
        <v>0</v>
      </c>
      <c r="W378" s="366">
        <f t="shared" si="78"/>
        <v>0</v>
      </c>
      <c r="Y378" s="238"/>
    </row>
    <row r="379" spans="2:25" outlineLevel="1" x14ac:dyDescent="0.25">
      <c r="B379" s="465"/>
      <c r="C379" s="272"/>
      <c r="D379" s="272"/>
      <c r="E379" s="273"/>
      <c r="F379" s="299" t="s">
        <v>58</v>
      </c>
      <c r="G379" s="220"/>
      <c r="H379" s="229"/>
      <c r="I379" s="230"/>
      <c r="J379" s="230"/>
      <c r="K379" s="233"/>
      <c r="L379" s="229"/>
      <c r="M379" s="231"/>
      <c r="N379" s="230"/>
      <c r="O379" s="230"/>
      <c r="P379" s="230"/>
      <c r="Q379" s="230"/>
      <c r="R379" s="230"/>
      <c r="S379" s="230"/>
      <c r="T379" s="230"/>
      <c r="U379" s="229"/>
      <c r="V379" s="233"/>
      <c r="W379" s="234"/>
      <c r="Y379" s="236"/>
    </row>
    <row r="380" spans="2:25" outlineLevel="1" x14ac:dyDescent="0.25">
      <c r="B380" s="465"/>
      <c r="C380" s="272"/>
      <c r="D380" s="272"/>
      <c r="E380" s="273"/>
      <c r="F380" s="299" t="s">
        <v>59</v>
      </c>
      <c r="G380" s="220"/>
      <c r="H380" s="229"/>
      <c r="I380" s="230"/>
      <c r="J380" s="230"/>
      <c r="K380" s="233"/>
      <c r="L380" s="229"/>
      <c r="M380" s="231"/>
      <c r="N380" s="230"/>
      <c r="O380" s="230"/>
      <c r="P380" s="230"/>
      <c r="Q380" s="230"/>
      <c r="R380" s="230"/>
      <c r="S380" s="230"/>
      <c r="T380" s="230"/>
      <c r="U380" s="229"/>
      <c r="V380" s="233"/>
      <c r="W380" s="234"/>
      <c r="Y380" s="236"/>
    </row>
    <row r="381" spans="2:25" x14ac:dyDescent="0.25">
      <c r="B381" s="465"/>
      <c r="C381" s="272"/>
      <c r="D381" s="272"/>
      <c r="E381" s="273" t="s">
        <v>60</v>
      </c>
      <c r="F381" s="273"/>
      <c r="G381" s="367">
        <f t="shared" ref="G381:W381" si="79">SUBTOTAL(9,G382:G384)</f>
        <v>0</v>
      </c>
      <c r="H381" s="368">
        <f t="shared" si="79"/>
        <v>0</v>
      </c>
      <c r="I381" s="369">
        <f t="shared" si="79"/>
        <v>0</v>
      </c>
      <c r="J381" s="369">
        <f t="shared" si="79"/>
        <v>0</v>
      </c>
      <c r="K381" s="370">
        <f t="shared" si="79"/>
        <v>0</v>
      </c>
      <c r="L381" s="364">
        <f t="shared" si="79"/>
        <v>0</v>
      </c>
      <c r="M381" s="364">
        <f t="shared" si="79"/>
        <v>0</v>
      </c>
      <c r="N381" s="364">
        <f t="shared" si="79"/>
        <v>0</v>
      </c>
      <c r="O381" s="364">
        <f t="shared" si="79"/>
        <v>0</v>
      </c>
      <c r="P381" s="364">
        <f t="shared" si="79"/>
        <v>0</v>
      </c>
      <c r="Q381" s="364">
        <f t="shared" si="79"/>
        <v>0</v>
      </c>
      <c r="R381" s="364">
        <f t="shared" si="79"/>
        <v>0</v>
      </c>
      <c r="S381" s="364">
        <f t="shared" si="79"/>
        <v>0</v>
      </c>
      <c r="T381" s="364">
        <f t="shared" si="79"/>
        <v>0</v>
      </c>
      <c r="U381" s="364">
        <f t="shared" si="79"/>
        <v>0</v>
      </c>
      <c r="V381" s="364">
        <f t="shared" si="79"/>
        <v>0</v>
      </c>
      <c r="W381" s="366">
        <f t="shared" si="79"/>
        <v>0</v>
      </c>
      <c r="Y381" s="238"/>
    </row>
    <row r="382" spans="2:25" outlineLevel="1" x14ac:dyDescent="0.25">
      <c r="B382" s="465"/>
      <c r="C382" s="272"/>
      <c r="D382" s="272"/>
      <c r="E382" s="273"/>
      <c r="F382" s="299" t="s">
        <v>61</v>
      </c>
      <c r="G382" s="220"/>
      <c r="H382" s="229"/>
      <c r="I382" s="230"/>
      <c r="J382" s="230"/>
      <c r="K382" s="233"/>
      <c r="L382" s="229"/>
      <c r="M382" s="231"/>
      <c r="N382" s="230"/>
      <c r="O382" s="230"/>
      <c r="P382" s="230"/>
      <c r="Q382" s="230"/>
      <c r="R382" s="230"/>
      <c r="S382" s="230"/>
      <c r="T382" s="230"/>
      <c r="U382" s="229"/>
      <c r="V382" s="233"/>
      <c r="W382" s="234"/>
      <c r="Y382" s="236"/>
    </row>
    <row r="383" spans="2:25" outlineLevel="1" x14ac:dyDescent="0.25">
      <c r="B383" s="465"/>
      <c r="C383" s="272"/>
      <c r="D383" s="272"/>
      <c r="E383" s="273"/>
      <c r="F383" s="299" t="s">
        <v>62</v>
      </c>
      <c r="G383" s="220"/>
      <c r="H383" s="229"/>
      <c r="I383" s="230"/>
      <c r="J383" s="230"/>
      <c r="K383" s="233"/>
      <c r="L383" s="229"/>
      <c r="M383" s="231"/>
      <c r="N383" s="230"/>
      <c r="O383" s="230"/>
      <c r="P383" s="230"/>
      <c r="Q383" s="230"/>
      <c r="R383" s="230"/>
      <c r="S383" s="230"/>
      <c r="T383" s="230"/>
      <c r="U383" s="229"/>
      <c r="V383" s="233"/>
      <c r="W383" s="234"/>
      <c r="Y383" s="236"/>
    </row>
    <row r="384" spans="2:25" outlineLevel="1" x14ac:dyDescent="0.25">
      <c r="B384" s="465"/>
      <c r="C384" s="272"/>
      <c r="D384" s="272"/>
      <c r="E384" s="273"/>
      <c r="F384" s="299" t="s">
        <v>63</v>
      </c>
      <c r="G384" s="220"/>
      <c r="H384" s="229"/>
      <c r="I384" s="230"/>
      <c r="J384" s="230"/>
      <c r="K384" s="233"/>
      <c r="L384" s="229"/>
      <c r="M384" s="231"/>
      <c r="N384" s="230"/>
      <c r="O384" s="230"/>
      <c r="P384" s="230"/>
      <c r="Q384" s="230"/>
      <c r="R384" s="230"/>
      <c r="S384" s="230"/>
      <c r="T384" s="230"/>
      <c r="U384" s="229"/>
      <c r="V384" s="233"/>
      <c r="W384" s="234"/>
      <c r="Y384" s="236"/>
    </row>
    <row r="385" spans="2:25" x14ac:dyDescent="0.25">
      <c r="B385" s="465"/>
      <c r="C385" s="272"/>
      <c r="D385" s="272"/>
      <c r="E385" s="273" t="s">
        <v>64</v>
      </c>
      <c r="F385" s="273"/>
      <c r="G385" s="367">
        <f t="shared" ref="G385:W385" si="80">SUBTOTAL(9,G386:G387)</f>
        <v>0</v>
      </c>
      <c r="H385" s="368">
        <f t="shared" si="80"/>
        <v>0</v>
      </c>
      <c r="I385" s="369">
        <f t="shared" si="80"/>
        <v>0</v>
      </c>
      <c r="J385" s="369">
        <f t="shared" si="80"/>
        <v>0</v>
      </c>
      <c r="K385" s="370">
        <f t="shared" si="80"/>
        <v>0</v>
      </c>
      <c r="L385" s="364">
        <f t="shared" si="80"/>
        <v>0</v>
      </c>
      <c r="M385" s="364">
        <f t="shared" si="80"/>
        <v>0</v>
      </c>
      <c r="N385" s="364">
        <f t="shared" si="80"/>
        <v>0</v>
      </c>
      <c r="O385" s="364">
        <f t="shared" si="80"/>
        <v>0</v>
      </c>
      <c r="P385" s="364">
        <f t="shared" si="80"/>
        <v>0</v>
      </c>
      <c r="Q385" s="364">
        <f t="shared" si="80"/>
        <v>0</v>
      </c>
      <c r="R385" s="364">
        <f t="shared" si="80"/>
        <v>0</v>
      </c>
      <c r="S385" s="364">
        <f t="shared" si="80"/>
        <v>0</v>
      </c>
      <c r="T385" s="364">
        <f t="shared" si="80"/>
        <v>0</v>
      </c>
      <c r="U385" s="364">
        <f t="shared" si="80"/>
        <v>0</v>
      </c>
      <c r="V385" s="364">
        <f t="shared" si="80"/>
        <v>0</v>
      </c>
      <c r="W385" s="366">
        <f t="shared" si="80"/>
        <v>0</v>
      </c>
      <c r="Y385" s="238"/>
    </row>
    <row r="386" spans="2:25" outlineLevel="1" x14ac:dyDescent="0.25">
      <c r="B386" s="465"/>
      <c r="C386" s="272"/>
      <c r="D386" s="272"/>
      <c r="E386" s="273"/>
      <c r="F386" s="299" t="s">
        <v>65</v>
      </c>
      <c r="G386" s="220"/>
      <c r="H386" s="229"/>
      <c r="I386" s="230"/>
      <c r="J386" s="230"/>
      <c r="K386" s="233"/>
      <c r="L386" s="229"/>
      <c r="M386" s="231"/>
      <c r="N386" s="230"/>
      <c r="O386" s="230"/>
      <c r="P386" s="230"/>
      <c r="Q386" s="230"/>
      <c r="R386" s="230"/>
      <c r="S386" s="230"/>
      <c r="T386" s="230"/>
      <c r="U386" s="229"/>
      <c r="V386" s="233"/>
      <c r="W386" s="234"/>
      <c r="Y386" s="236"/>
    </row>
    <row r="387" spans="2:25" outlineLevel="1" x14ac:dyDescent="0.25">
      <c r="B387" s="465"/>
      <c r="C387" s="272"/>
      <c r="D387" s="272"/>
      <c r="E387" s="273"/>
      <c r="F387" s="299" t="s">
        <v>66</v>
      </c>
      <c r="G387" s="220"/>
      <c r="H387" s="229"/>
      <c r="I387" s="230"/>
      <c r="J387" s="230"/>
      <c r="K387" s="233"/>
      <c r="L387" s="229"/>
      <c r="M387" s="231"/>
      <c r="N387" s="230"/>
      <c r="O387" s="230"/>
      <c r="P387" s="230"/>
      <c r="Q387" s="230"/>
      <c r="R387" s="230"/>
      <c r="S387" s="230"/>
      <c r="T387" s="230"/>
      <c r="U387" s="229"/>
      <c r="V387" s="233"/>
      <c r="W387" s="234"/>
      <c r="Y387" s="236"/>
    </row>
    <row r="388" spans="2:25" x14ac:dyDescent="0.25">
      <c r="B388" s="465"/>
      <c r="C388" s="272"/>
      <c r="D388" s="272"/>
      <c r="E388" s="273" t="s">
        <v>67</v>
      </c>
      <c r="F388" s="273"/>
      <c r="G388" s="367">
        <f t="shared" ref="G388:W388" si="81">SUBTOTAL(9,G389:G391)</f>
        <v>0</v>
      </c>
      <c r="H388" s="368">
        <f t="shared" si="81"/>
        <v>0</v>
      </c>
      <c r="I388" s="369">
        <f t="shared" si="81"/>
        <v>0</v>
      </c>
      <c r="J388" s="369">
        <f t="shared" si="81"/>
        <v>0</v>
      </c>
      <c r="K388" s="370">
        <f t="shared" si="81"/>
        <v>0</v>
      </c>
      <c r="L388" s="364">
        <f t="shared" si="81"/>
        <v>0</v>
      </c>
      <c r="M388" s="364">
        <f t="shared" si="81"/>
        <v>0</v>
      </c>
      <c r="N388" s="364">
        <f t="shared" si="81"/>
        <v>0</v>
      </c>
      <c r="O388" s="364">
        <f t="shared" si="81"/>
        <v>0</v>
      </c>
      <c r="P388" s="364">
        <f t="shared" si="81"/>
        <v>0</v>
      </c>
      <c r="Q388" s="364">
        <f t="shared" si="81"/>
        <v>0</v>
      </c>
      <c r="R388" s="364">
        <f t="shared" si="81"/>
        <v>0</v>
      </c>
      <c r="S388" s="364">
        <f t="shared" si="81"/>
        <v>0</v>
      </c>
      <c r="T388" s="364">
        <f t="shared" si="81"/>
        <v>0</v>
      </c>
      <c r="U388" s="364">
        <f t="shared" si="81"/>
        <v>0</v>
      </c>
      <c r="V388" s="364">
        <f t="shared" si="81"/>
        <v>0</v>
      </c>
      <c r="W388" s="366">
        <f t="shared" si="81"/>
        <v>0</v>
      </c>
      <c r="Y388" s="238"/>
    </row>
    <row r="389" spans="2:25" outlineLevel="1" x14ac:dyDescent="0.25">
      <c r="B389" s="465"/>
      <c r="C389" s="272"/>
      <c r="D389" s="272"/>
      <c r="E389" s="273"/>
      <c r="F389" s="299" t="s">
        <v>68</v>
      </c>
      <c r="G389" s="220"/>
      <c r="H389" s="229"/>
      <c r="I389" s="230"/>
      <c r="J389" s="230"/>
      <c r="K389" s="233"/>
      <c r="L389" s="229"/>
      <c r="M389" s="231"/>
      <c r="N389" s="230"/>
      <c r="O389" s="230"/>
      <c r="P389" s="230"/>
      <c r="Q389" s="230"/>
      <c r="R389" s="230"/>
      <c r="S389" s="230"/>
      <c r="T389" s="230"/>
      <c r="U389" s="229"/>
      <c r="V389" s="233"/>
      <c r="W389" s="234"/>
      <c r="Y389" s="236"/>
    </row>
    <row r="390" spans="2:25" outlineLevel="1" x14ac:dyDescent="0.25">
      <c r="B390" s="465"/>
      <c r="C390" s="272"/>
      <c r="D390" s="272"/>
      <c r="E390" s="273"/>
      <c r="F390" s="299" t="s">
        <v>69</v>
      </c>
      <c r="G390" s="220"/>
      <c r="H390" s="229"/>
      <c r="I390" s="230"/>
      <c r="J390" s="230"/>
      <c r="K390" s="233"/>
      <c r="L390" s="229"/>
      <c r="M390" s="231"/>
      <c r="N390" s="230"/>
      <c r="O390" s="230"/>
      <c r="P390" s="230"/>
      <c r="Q390" s="230"/>
      <c r="R390" s="230"/>
      <c r="S390" s="230"/>
      <c r="T390" s="230"/>
      <c r="U390" s="229"/>
      <c r="V390" s="233"/>
      <c r="W390" s="234"/>
      <c r="Y390" s="236"/>
    </row>
    <row r="391" spans="2:25" outlineLevel="1" x14ac:dyDescent="0.25">
      <c r="B391" s="465"/>
      <c r="C391" s="272"/>
      <c r="D391" s="272"/>
      <c r="E391" s="273"/>
      <c r="F391" s="299" t="s">
        <v>70</v>
      </c>
      <c r="G391" s="220"/>
      <c r="H391" s="229"/>
      <c r="I391" s="230"/>
      <c r="J391" s="230"/>
      <c r="K391" s="233"/>
      <c r="L391" s="229"/>
      <c r="M391" s="230"/>
      <c r="N391" s="230"/>
      <c r="O391" s="230"/>
      <c r="P391" s="230"/>
      <c r="Q391" s="230"/>
      <c r="R391" s="230"/>
      <c r="S391" s="230"/>
      <c r="T391" s="230"/>
      <c r="U391" s="230"/>
      <c r="V391" s="233"/>
      <c r="W391" s="234"/>
      <c r="Y391" s="236"/>
    </row>
    <row r="392" spans="2:25" x14ac:dyDescent="0.25">
      <c r="B392" s="465"/>
      <c r="C392" s="272"/>
      <c r="D392" s="272" t="s">
        <v>71</v>
      </c>
      <c r="E392" s="273"/>
      <c r="F392" s="273"/>
      <c r="G392" s="367"/>
      <c r="H392" s="369"/>
      <c r="I392" s="369"/>
      <c r="J392" s="369"/>
      <c r="K392" s="370"/>
      <c r="L392" s="364"/>
      <c r="M392" s="364"/>
      <c r="N392" s="364"/>
      <c r="O392" s="364"/>
      <c r="P392" s="364"/>
      <c r="Q392" s="364"/>
      <c r="R392" s="364"/>
      <c r="S392" s="364"/>
      <c r="T392" s="364"/>
      <c r="U392" s="364"/>
      <c r="V392" s="365"/>
      <c r="W392" s="365"/>
      <c r="Y392" s="353"/>
    </row>
    <row r="393" spans="2:25" x14ac:dyDescent="0.25">
      <c r="B393" s="465"/>
      <c r="C393" s="272"/>
      <c r="D393" s="272"/>
      <c r="E393" s="273" t="s">
        <v>72</v>
      </c>
      <c r="F393" s="273"/>
      <c r="G393" s="367">
        <f t="shared" ref="G393:W393" si="82">SUBTOTAL(9,G394:G395)</f>
        <v>0</v>
      </c>
      <c r="H393" s="368">
        <f t="shared" si="82"/>
        <v>0</v>
      </c>
      <c r="I393" s="369">
        <f t="shared" si="82"/>
        <v>0</v>
      </c>
      <c r="J393" s="369">
        <f t="shared" si="82"/>
        <v>0</v>
      </c>
      <c r="K393" s="370">
        <f t="shared" si="82"/>
        <v>0</v>
      </c>
      <c r="L393" s="364">
        <f t="shared" si="82"/>
        <v>0</v>
      </c>
      <c r="M393" s="364">
        <f t="shared" si="82"/>
        <v>0</v>
      </c>
      <c r="N393" s="364">
        <f t="shared" si="82"/>
        <v>0</v>
      </c>
      <c r="O393" s="364">
        <f t="shared" si="82"/>
        <v>0</v>
      </c>
      <c r="P393" s="364">
        <f t="shared" si="82"/>
        <v>0</v>
      </c>
      <c r="Q393" s="364">
        <f t="shared" si="82"/>
        <v>0</v>
      </c>
      <c r="R393" s="364">
        <f t="shared" si="82"/>
        <v>0</v>
      </c>
      <c r="S393" s="364">
        <f t="shared" si="82"/>
        <v>0</v>
      </c>
      <c r="T393" s="364">
        <f t="shared" si="82"/>
        <v>0</v>
      </c>
      <c r="U393" s="364">
        <f t="shared" si="82"/>
        <v>0</v>
      </c>
      <c r="V393" s="364">
        <f t="shared" si="82"/>
        <v>0</v>
      </c>
      <c r="W393" s="366">
        <f t="shared" si="82"/>
        <v>0</v>
      </c>
      <c r="Y393" s="354"/>
    </row>
    <row r="394" spans="2:25" outlineLevel="1" x14ac:dyDescent="0.25">
      <c r="B394" s="465"/>
      <c r="C394" s="272"/>
      <c r="D394" s="272"/>
      <c r="E394" s="273"/>
      <c r="F394" s="299" t="s">
        <v>73</v>
      </c>
      <c r="G394" s="220"/>
      <c r="H394" s="229"/>
      <c r="I394" s="230"/>
      <c r="J394" s="230"/>
      <c r="K394" s="233"/>
      <c r="L394" s="229"/>
      <c r="M394" s="231"/>
      <c r="N394" s="230"/>
      <c r="O394" s="230"/>
      <c r="P394" s="230"/>
      <c r="Q394" s="230"/>
      <c r="R394" s="230"/>
      <c r="S394" s="230"/>
      <c r="T394" s="230"/>
      <c r="U394" s="229"/>
      <c r="V394" s="233"/>
      <c r="W394" s="234"/>
      <c r="Y394" s="236"/>
    </row>
    <row r="395" spans="2:25" outlineLevel="1" x14ac:dyDescent="0.25">
      <c r="B395" s="465"/>
      <c r="C395" s="272"/>
      <c r="D395" s="272"/>
      <c r="E395" s="273"/>
      <c r="F395" s="299" t="s">
        <v>74</v>
      </c>
      <c r="G395" s="220"/>
      <c r="H395" s="229"/>
      <c r="I395" s="230"/>
      <c r="J395" s="230"/>
      <c r="K395" s="233"/>
      <c r="L395" s="229"/>
      <c r="M395" s="231"/>
      <c r="N395" s="230"/>
      <c r="O395" s="230"/>
      <c r="P395" s="230"/>
      <c r="Q395" s="230"/>
      <c r="R395" s="230"/>
      <c r="S395" s="230"/>
      <c r="T395" s="230"/>
      <c r="U395" s="229"/>
      <c r="V395" s="233"/>
      <c r="W395" s="234"/>
      <c r="Y395" s="236"/>
    </row>
    <row r="396" spans="2:25" x14ac:dyDescent="0.25">
      <c r="B396" s="465"/>
      <c r="C396" s="272"/>
      <c r="D396" s="272"/>
      <c r="E396" s="273" t="s">
        <v>75</v>
      </c>
      <c r="F396" s="273"/>
      <c r="G396" s="367">
        <f t="shared" ref="G396:W396" si="83">SUBTOTAL(9,G397:G398)</f>
        <v>0</v>
      </c>
      <c r="H396" s="368">
        <f t="shared" si="83"/>
        <v>0</v>
      </c>
      <c r="I396" s="369">
        <f t="shared" si="83"/>
        <v>0</v>
      </c>
      <c r="J396" s="369">
        <f t="shared" si="83"/>
        <v>0</v>
      </c>
      <c r="K396" s="370">
        <f t="shared" si="83"/>
        <v>0</v>
      </c>
      <c r="L396" s="364">
        <f t="shared" si="83"/>
        <v>0</v>
      </c>
      <c r="M396" s="364">
        <f t="shared" si="83"/>
        <v>0</v>
      </c>
      <c r="N396" s="364">
        <f t="shared" si="83"/>
        <v>0</v>
      </c>
      <c r="O396" s="364">
        <f t="shared" si="83"/>
        <v>0</v>
      </c>
      <c r="P396" s="364">
        <f t="shared" si="83"/>
        <v>0</v>
      </c>
      <c r="Q396" s="364">
        <f t="shared" si="83"/>
        <v>0</v>
      </c>
      <c r="R396" s="364">
        <f t="shared" si="83"/>
        <v>0</v>
      </c>
      <c r="S396" s="364">
        <f t="shared" si="83"/>
        <v>0</v>
      </c>
      <c r="T396" s="364">
        <f t="shared" si="83"/>
        <v>0</v>
      </c>
      <c r="U396" s="364">
        <f t="shared" si="83"/>
        <v>0</v>
      </c>
      <c r="V396" s="364">
        <f t="shared" si="83"/>
        <v>0</v>
      </c>
      <c r="W396" s="366">
        <f t="shared" si="83"/>
        <v>0</v>
      </c>
      <c r="Y396" s="238"/>
    </row>
    <row r="397" spans="2:25" outlineLevel="1" x14ac:dyDescent="0.25">
      <c r="B397" s="465"/>
      <c r="C397" s="272"/>
      <c r="D397" s="272"/>
      <c r="E397" s="273"/>
      <c r="F397" s="299" t="s">
        <v>76</v>
      </c>
      <c r="G397" s="220"/>
      <c r="H397" s="229"/>
      <c r="I397" s="230"/>
      <c r="J397" s="230"/>
      <c r="K397" s="233"/>
      <c r="L397" s="229"/>
      <c r="M397" s="231"/>
      <c r="N397" s="230"/>
      <c r="O397" s="230"/>
      <c r="P397" s="230"/>
      <c r="Q397" s="230"/>
      <c r="R397" s="230"/>
      <c r="S397" s="230"/>
      <c r="T397" s="230"/>
      <c r="U397" s="229"/>
      <c r="V397" s="233"/>
      <c r="W397" s="234"/>
      <c r="Y397" s="236"/>
    </row>
    <row r="398" spans="2:25" outlineLevel="1" x14ac:dyDescent="0.25">
      <c r="B398" s="465"/>
      <c r="C398" s="272"/>
      <c r="D398" s="272"/>
      <c r="E398" s="273"/>
      <c r="F398" s="299" t="s">
        <v>77</v>
      </c>
      <c r="G398" s="220"/>
      <c r="H398" s="229"/>
      <c r="I398" s="230"/>
      <c r="J398" s="230"/>
      <c r="K398" s="233"/>
      <c r="L398" s="229"/>
      <c r="M398" s="231"/>
      <c r="N398" s="230"/>
      <c r="O398" s="230"/>
      <c r="P398" s="230"/>
      <c r="Q398" s="230"/>
      <c r="R398" s="230"/>
      <c r="S398" s="230"/>
      <c r="T398" s="230"/>
      <c r="U398" s="229"/>
      <c r="V398" s="233"/>
      <c r="W398" s="234"/>
      <c r="Y398" s="236"/>
    </row>
    <row r="399" spans="2:25" x14ac:dyDescent="0.25">
      <c r="B399" s="465"/>
      <c r="C399" s="272"/>
      <c r="D399" s="272"/>
      <c r="E399" s="273" t="s">
        <v>78</v>
      </c>
      <c r="F399" s="273"/>
      <c r="G399" s="367">
        <f t="shared" ref="G399:W399" si="84">SUBTOTAL(9,G400:G401)</f>
        <v>0</v>
      </c>
      <c r="H399" s="368">
        <f t="shared" si="84"/>
        <v>0</v>
      </c>
      <c r="I399" s="369">
        <f t="shared" si="84"/>
        <v>0</v>
      </c>
      <c r="J399" s="369">
        <f t="shared" si="84"/>
        <v>0</v>
      </c>
      <c r="K399" s="370">
        <f t="shared" si="84"/>
        <v>0</v>
      </c>
      <c r="L399" s="364">
        <f t="shared" si="84"/>
        <v>0</v>
      </c>
      <c r="M399" s="364">
        <f t="shared" si="84"/>
        <v>0</v>
      </c>
      <c r="N399" s="364">
        <f t="shared" si="84"/>
        <v>0</v>
      </c>
      <c r="O399" s="364">
        <f t="shared" si="84"/>
        <v>0</v>
      </c>
      <c r="P399" s="364">
        <f t="shared" si="84"/>
        <v>0</v>
      </c>
      <c r="Q399" s="364">
        <f t="shared" si="84"/>
        <v>0</v>
      </c>
      <c r="R399" s="364">
        <f t="shared" si="84"/>
        <v>0</v>
      </c>
      <c r="S399" s="364">
        <f t="shared" si="84"/>
        <v>0</v>
      </c>
      <c r="T399" s="364">
        <f t="shared" si="84"/>
        <v>0</v>
      </c>
      <c r="U399" s="364">
        <f t="shared" si="84"/>
        <v>0</v>
      </c>
      <c r="V399" s="364">
        <f t="shared" si="84"/>
        <v>0</v>
      </c>
      <c r="W399" s="366">
        <f t="shared" si="84"/>
        <v>0</v>
      </c>
      <c r="Y399" s="238"/>
    </row>
    <row r="400" spans="2:25" outlineLevel="1" x14ac:dyDescent="0.25">
      <c r="B400" s="465"/>
      <c r="C400" s="272"/>
      <c r="D400" s="272"/>
      <c r="E400" s="273"/>
      <c r="F400" s="299" t="s">
        <v>79</v>
      </c>
      <c r="G400" s="220"/>
      <c r="H400" s="229"/>
      <c r="I400" s="230"/>
      <c r="J400" s="230"/>
      <c r="K400" s="233"/>
      <c r="L400" s="229"/>
      <c r="M400" s="231"/>
      <c r="N400" s="230"/>
      <c r="O400" s="230"/>
      <c r="P400" s="230"/>
      <c r="Q400" s="230"/>
      <c r="R400" s="230"/>
      <c r="S400" s="230"/>
      <c r="T400" s="230"/>
      <c r="U400" s="229"/>
      <c r="V400" s="233"/>
      <c r="W400" s="234"/>
      <c r="Y400" s="236"/>
    </row>
    <row r="401" spans="2:25" outlineLevel="1" x14ac:dyDescent="0.25">
      <c r="B401" s="465"/>
      <c r="C401" s="272"/>
      <c r="D401" s="272"/>
      <c r="E401" s="273"/>
      <c r="F401" s="299" t="s">
        <v>80</v>
      </c>
      <c r="G401" s="220"/>
      <c r="H401" s="229"/>
      <c r="I401" s="230"/>
      <c r="J401" s="230"/>
      <c r="K401" s="233"/>
      <c r="L401" s="229"/>
      <c r="M401" s="231"/>
      <c r="N401" s="230"/>
      <c r="O401" s="230"/>
      <c r="P401" s="230"/>
      <c r="Q401" s="230"/>
      <c r="R401" s="230"/>
      <c r="S401" s="230"/>
      <c r="T401" s="230"/>
      <c r="U401" s="229"/>
      <c r="V401" s="233"/>
      <c r="W401" s="234"/>
      <c r="Y401" s="236"/>
    </row>
    <row r="402" spans="2:25" x14ac:dyDescent="0.25">
      <c r="B402" s="465"/>
      <c r="C402" s="272"/>
      <c r="D402" s="272"/>
      <c r="E402" s="273" t="s">
        <v>81</v>
      </c>
      <c r="F402" s="273"/>
      <c r="G402" s="367">
        <f t="shared" ref="G402:W402" si="85">SUBTOTAL(9,G403:G404)</f>
        <v>0</v>
      </c>
      <c r="H402" s="368">
        <f t="shared" si="85"/>
        <v>0</v>
      </c>
      <c r="I402" s="369">
        <f t="shared" si="85"/>
        <v>0</v>
      </c>
      <c r="J402" s="369">
        <f t="shared" si="85"/>
        <v>0</v>
      </c>
      <c r="K402" s="370">
        <f t="shared" si="85"/>
        <v>0</v>
      </c>
      <c r="L402" s="364">
        <f t="shared" si="85"/>
        <v>0</v>
      </c>
      <c r="M402" s="364">
        <f t="shared" si="85"/>
        <v>0</v>
      </c>
      <c r="N402" s="364">
        <f t="shared" si="85"/>
        <v>0</v>
      </c>
      <c r="O402" s="364">
        <f t="shared" si="85"/>
        <v>0</v>
      </c>
      <c r="P402" s="364">
        <f t="shared" si="85"/>
        <v>0</v>
      </c>
      <c r="Q402" s="364">
        <f t="shared" si="85"/>
        <v>0</v>
      </c>
      <c r="R402" s="364">
        <f t="shared" si="85"/>
        <v>0</v>
      </c>
      <c r="S402" s="364">
        <f t="shared" si="85"/>
        <v>0</v>
      </c>
      <c r="T402" s="364">
        <f t="shared" si="85"/>
        <v>0</v>
      </c>
      <c r="U402" s="364">
        <f t="shared" si="85"/>
        <v>0</v>
      </c>
      <c r="V402" s="364">
        <f t="shared" si="85"/>
        <v>0</v>
      </c>
      <c r="W402" s="366">
        <f t="shared" si="85"/>
        <v>0</v>
      </c>
      <c r="Y402" s="238"/>
    </row>
    <row r="403" spans="2:25" outlineLevel="1" x14ac:dyDescent="0.25">
      <c r="B403" s="465"/>
      <c r="C403" s="272"/>
      <c r="D403" s="272"/>
      <c r="E403" s="273"/>
      <c r="F403" s="299" t="s">
        <v>82</v>
      </c>
      <c r="G403" s="220"/>
      <c r="H403" s="229"/>
      <c r="I403" s="230"/>
      <c r="J403" s="230"/>
      <c r="K403" s="233"/>
      <c r="L403" s="229"/>
      <c r="M403" s="231"/>
      <c r="N403" s="230"/>
      <c r="O403" s="230"/>
      <c r="P403" s="230"/>
      <c r="Q403" s="230"/>
      <c r="R403" s="230"/>
      <c r="S403" s="230"/>
      <c r="T403" s="230"/>
      <c r="U403" s="229"/>
      <c r="V403" s="233"/>
      <c r="W403" s="234"/>
      <c r="Y403" s="236"/>
    </row>
    <row r="404" spans="2:25" outlineLevel="1" x14ac:dyDescent="0.25">
      <c r="B404" s="465"/>
      <c r="C404" s="272"/>
      <c r="D404" s="272"/>
      <c r="E404" s="273"/>
      <c r="F404" s="299" t="s">
        <v>83</v>
      </c>
      <c r="G404" s="220"/>
      <c r="H404" s="229"/>
      <c r="I404" s="230"/>
      <c r="J404" s="230"/>
      <c r="K404" s="233"/>
      <c r="L404" s="229"/>
      <c r="M404" s="231"/>
      <c r="N404" s="230"/>
      <c r="O404" s="230"/>
      <c r="P404" s="230"/>
      <c r="Q404" s="230"/>
      <c r="R404" s="230"/>
      <c r="S404" s="230"/>
      <c r="T404" s="230"/>
      <c r="U404" s="229"/>
      <c r="V404" s="233"/>
      <c r="W404" s="234"/>
      <c r="Y404" s="236"/>
    </row>
    <row r="405" spans="2:25" x14ac:dyDescent="0.25">
      <c r="B405" s="465"/>
      <c r="C405" s="272"/>
      <c r="D405" s="272"/>
      <c r="E405" s="273" t="s">
        <v>84</v>
      </c>
      <c r="F405" s="273"/>
      <c r="G405" s="367">
        <f t="shared" ref="G405:W405" si="86">SUBTOTAL(9,G406:G407)</f>
        <v>0</v>
      </c>
      <c r="H405" s="368">
        <f t="shared" si="86"/>
        <v>0</v>
      </c>
      <c r="I405" s="369">
        <f t="shared" si="86"/>
        <v>0</v>
      </c>
      <c r="J405" s="369">
        <f t="shared" si="86"/>
        <v>0</v>
      </c>
      <c r="K405" s="370">
        <f t="shared" si="86"/>
        <v>0</v>
      </c>
      <c r="L405" s="364">
        <f t="shared" si="86"/>
        <v>0</v>
      </c>
      <c r="M405" s="364">
        <f t="shared" si="86"/>
        <v>0</v>
      </c>
      <c r="N405" s="364">
        <f t="shared" si="86"/>
        <v>0</v>
      </c>
      <c r="O405" s="364">
        <f t="shared" si="86"/>
        <v>0</v>
      </c>
      <c r="P405" s="364">
        <f t="shared" si="86"/>
        <v>0</v>
      </c>
      <c r="Q405" s="364">
        <f t="shared" si="86"/>
        <v>0</v>
      </c>
      <c r="R405" s="364">
        <f t="shared" si="86"/>
        <v>0</v>
      </c>
      <c r="S405" s="364">
        <f t="shared" si="86"/>
        <v>0</v>
      </c>
      <c r="T405" s="364">
        <f t="shared" si="86"/>
        <v>0</v>
      </c>
      <c r="U405" s="364">
        <f t="shared" si="86"/>
        <v>0</v>
      </c>
      <c r="V405" s="364">
        <f t="shared" si="86"/>
        <v>0</v>
      </c>
      <c r="W405" s="366">
        <f t="shared" si="86"/>
        <v>0</v>
      </c>
      <c r="Y405" s="238"/>
    </row>
    <row r="406" spans="2:25" outlineLevel="1" x14ac:dyDescent="0.25">
      <c r="B406" s="465"/>
      <c r="C406" s="272"/>
      <c r="D406" s="272"/>
      <c r="E406" s="273"/>
      <c r="F406" s="299" t="s">
        <v>85</v>
      </c>
      <c r="G406" s="220"/>
      <c r="H406" s="229"/>
      <c r="I406" s="230"/>
      <c r="J406" s="230"/>
      <c r="K406" s="233"/>
      <c r="L406" s="229"/>
      <c r="M406" s="231"/>
      <c r="N406" s="230"/>
      <c r="O406" s="230"/>
      <c r="P406" s="230"/>
      <c r="Q406" s="230"/>
      <c r="R406" s="230"/>
      <c r="S406" s="230"/>
      <c r="T406" s="230"/>
      <c r="U406" s="229"/>
      <c r="V406" s="233"/>
      <c r="W406" s="234"/>
      <c r="Y406" s="236"/>
    </row>
    <row r="407" spans="2:25" outlineLevel="1" x14ac:dyDescent="0.25">
      <c r="B407" s="465"/>
      <c r="C407" s="272"/>
      <c r="D407" s="272"/>
      <c r="E407" s="273"/>
      <c r="F407" s="299" t="s">
        <v>86</v>
      </c>
      <c r="G407" s="220"/>
      <c r="H407" s="229"/>
      <c r="I407" s="230"/>
      <c r="J407" s="230"/>
      <c r="K407" s="233"/>
      <c r="L407" s="229"/>
      <c r="M407" s="231"/>
      <c r="N407" s="230"/>
      <c r="O407" s="230"/>
      <c r="P407" s="230"/>
      <c r="Q407" s="230"/>
      <c r="R407" s="230"/>
      <c r="S407" s="230"/>
      <c r="T407" s="230"/>
      <c r="U407" s="229"/>
      <c r="V407" s="233"/>
      <c r="W407" s="234"/>
      <c r="Y407" s="236"/>
    </row>
    <row r="408" spans="2:25" x14ac:dyDescent="0.25">
      <c r="B408" s="465"/>
      <c r="C408" s="272"/>
      <c r="D408" s="272"/>
      <c r="E408" s="273" t="s">
        <v>87</v>
      </c>
      <c r="F408" s="273"/>
      <c r="G408" s="367">
        <f t="shared" ref="G408:W408" si="87">SUBTOTAL(9,G409:G410)</f>
        <v>0</v>
      </c>
      <c r="H408" s="368">
        <f t="shared" si="87"/>
        <v>0</v>
      </c>
      <c r="I408" s="369">
        <f t="shared" si="87"/>
        <v>0</v>
      </c>
      <c r="J408" s="369">
        <f t="shared" si="87"/>
        <v>0</v>
      </c>
      <c r="K408" s="370">
        <f t="shared" si="87"/>
        <v>0</v>
      </c>
      <c r="L408" s="364">
        <f t="shared" si="87"/>
        <v>0</v>
      </c>
      <c r="M408" s="364">
        <f t="shared" si="87"/>
        <v>0</v>
      </c>
      <c r="N408" s="364">
        <f t="shared" si="87"/>
        <v>0</v>
      </c>
      <c r="O408" s="364">
        <f t="shared" si="87"/>
        <v>0</v>
      </c>
      <c r="P408" s="364">
        <f t="shared" si="87"/>
        <v>0</v>
      </c>
      <c r="Q408" s="364">
        <f t="shared" si="87"/>
        <v>0</v>
      </c>
      <c r="R408" s="364">
        <f t="shared" si="87"/>
        <v>0</v>
      </c>
      <c r="S408" s="364">
        <f t="shared" si="87"/>
        <v>0</v>
      </c>
      <c r="T408" s="364">
        <f t="shared" si="87"/>
        <v>0</v>
      </c>
      <c r="U408" s="364">
        <f t="shared" si="87"/>
        <v>0</v>
      </c>
      <c r="V408" s="364">
        <f t="shared" si="87"/>
        <v>0</v>
      </c>
      <c r="W408" s="366">
        <f t="shared" si="87"/>
        <v>0</v>
      </c>
      <c r="Y408" s="238"/>
    </row>
    <row r="409" spans="2:25" outlineLevel="1" x14ac:dyDescent="0.25">
      <c r="B409" s="465"/>
      <c r="C409" s="272"/>
      <c r="D409" s="272"/>
      <c r="E409" s="273"/>
      <c r="F409" s="299" t="s">
        <v>88</v>
      </c>
      <c r="G409" s="220"/>
      <c r="H409" s="229"/>
      <c r="I409" s="230"/>
      <c r="J409" s="230"/>
      <c r="K409" s="233"/>
      <c r="L409" s="229"/>
      <c r="M409" s="231"/>
      <c r="N409" s="230"/>
      <c r="O409" s="230"/>
      <c r="P409" s="230"/>
      <c r="Q409" s="230"/>
      <c r="R409" s="230"/>
      <c r="S409" s="230"/>
      <c r="T409" s="230"/>
      <c r="U409" s="229"/>
      <c r="V409" s="233"/>
      <c r="W409" s="234"/>
      <c r="Y409" s="236"/>
    </row>
    <row r="410" spans="2:25" outlineLevel="1" x14ac:dyDescent="0.25">
      <c r="B410" s="465"/>
      <c r="C410" s="272"/>
      <c r="D410" s="272"/>
      <c r="E410" s="273"/>
      <c r="F410" s="299" t="s">
        <v>89</v>
      </c>
      <c r="G410" s="220"/>
      <c r="H410" s="229"/>
      <c r="I410" s="230"/>
      <c r="J410" s="230"/>
      <c r="K410" s="233"/>
      <c r="L410" s="229"/>
      <c r="M410" s="231"/>
      <c r="N410" s="230"/>
      <c r="O410" s="230"/>
      <c r="P410" s="230"/>
      <c r="Q410" s="230"/>
      <c r="R410" s="230"/>
      <c r="S410" s="230"/>
      <c r="T410" s="230"/>
      <c r="U410" s="229"/>
      <c r="V410" s="233"/>
      <c r="W410" s="234"/>
      <c r="Y410" s="236"/>
    </row>
    <row r="411" spans="2:25" x14ac:dyDescent="0.25">
      <c r="B411" s="465"/>
      <c r="C411" s="272"/>
      <c r="D411" s="272" t="s">
        <v>90</v>
      </c>
      <c r="E411" s="273"/>
      <c r="F411" s="273"/>
      <c r="G411" s="367">
        <f>SUBTOTAL(9,G412:G414)</f>
        <v>0</v>
      </c>
      <c r="H411" s="369">
        <f t="shared" ref="H411:W411" si="88">SUBTOTAL(9,H412:H414)</f>
        <v>0</v>
      </c>
      <c r="I411" s="369">
        <f t="shared" si="88"/>
        <v>0</v>
      </c>
      <c r="J411" s="369">
        <f t="shared" si="88"/>
        <v>0</v>
      </c>
      <c r="K411" s="370">
        <f t="shared" si="88"/>
        <v>0</v>
      </c>
      <c r="L411" s="364">
        <f t="shared" si="88"/>
        <v>0</v>
      </c>
      <c r="M411" s="364">
        <f t="shared" si="88"/>
        <v>0</v>
      </c>
      <c r="N411" s="364">
        <f t="shared" si="88"/>
        <v>0</v>
      </c>
      <c r="O411" s="364">
        <f t="shared" si="88"/>
        <v>0</v>
      </c>
      <c r="P411" s="364">
        <f t="shared" si="88"/>
        <v>0</v>
      </c>
      <c r="Q411" s="364">
        <f t="shared" si="88"/>
        <v>0</v>
      </c>
      <c r="R411" s="364">
        <f t="shared" si="88"/>
        <v>0</v>
      </c>
      <c r="S411" s="364">
        <f t="shared" si="88"/>
        <v>0</v>
      </c>
      <c r="T411" s="364">
        <f t="shared" si="88"/>
        <v>0</v>
      </c>
      <c r="U411" s="364">
        <f t="shared" si="88"/>
        <v>0</v>
      </c>
      <c r="V411" s="365">
        <f t="shared" si="88"/>
        <v>0</v>
      </c>
      <c r="W411" s="365">
        <f t="shared" si="88"/>
        <v>0</v>
      </c>
      <c r="Y411" s="238"/>
    </row>
    <row r="412" spans="2:25" outlineLevel="1" x14ac:dyDescent="0.25">
      <c r="B412" s="465"/>
      <c r="C412" s="272"/>
      <c r="D412" s="272"/>
      <c r="E412" s="273"/>
      <c r="F412" s="299" t="s">
        <v>91</v>
      </c>
      <c r="G412" s="220"/>
      <c r="H412" s="229"/>
      <c r="I412" s="230"/>
      <c r="J412" s="230"/>
      <c r="K412" s="233"/>
      <c r="L412" s="229"/>
      <c r="M412" s="231"/>
      <c r="N412" s="230"/>
      <c r="O412" s="230"/>
      <c r="P412" s="230"/>
      <c r="Q412" s="230"/>
      <c r="R412" s="230"/>
      <c r="S412" s="230"/>
      <c r="T412" s="230"/>
      <c r="U412" s="229"/>
      <c r="V412" s="233"/>
      <c r="W412" s="234"/>
      <c r="Y412" s="236"/>
    </row>
    <row r="413" spans="2:25" outlineLevel="1" x14ac:dyDescent="0.25">
      <c r="B413" s="465"/>
      <c r="C413" s="272"/>
      <c r="D413" s="272"/>
      <c r="E413" s="273"/>
      <c r="F413" s="299" t="s">
        <v>92</v>
      </c>
      <c r="G413" s="220"/>
      <c r="H413" s="229"/>
      <c r="I413" s="230"/>
      <c r="J413" s="230"/>
      <c r="K413" s="233"/>
      <c r="L413" s="229"/>
      <c r="M413" s="231"/>
      <c r="N413" s="230"/>
      <c r="O413" s="230"/>
      <c r="P413" s="230"/>
      <c r="Q413" s="230"/>
      <c r="R413" s="230"/>
      <c r="S413" s="230"/>
      <c r="T413" s="230"/>
      <c r="U413" s="229"/>
      <c r="V413" s="233"/>
      <c r="W413" s="234"/>
      <c r="Y413" s="236"/>
    </row>
    <row r="414" spans="2:25" outlineLevel="1" x14ac:dyDescent="0.25">
      <c r="B414" s="465"/>
      <c r="C414" s="272"/>
      <c r="D414" s="272"/>
      <c r="E414" s="273"/>
      <c r="F414" s="299" t="s">
        <v>93</v>
      </c>
      <c r="G414" s="220"/>
      <c r="H414" s="229"/>
      <c r="I414" s="230"/>
      <c r="J414" s="230"/>
      <c r="K414" s="233"/>
      <c r="L414" s="229"/>
      <c r="M414" s="231"/>
      <c r="N414" s="230"/>
      <c r="O414" s="230"/>
      <c r="P414" s="230"/>
      <c r="Q414" s="230"/>
      <c r="R414" s="230"/>
      <c r="S414" s="230"/>
      <c r="T414" s="230"/>
      <c r="U414" s="229"/>
      <c r="V414" s="233"/>
      <c r="W414" s="234"/>
      <c r="Y414" s="236"/>
    </row>
    <row r="415" spans="2:25" x14ac:dyDescent="0.25">
      <c r="B415" s="465"/>
      <c r="C415" s="275"/>
      <c r="D415" s="272" t="s">
        <v>94</v>
      </c>
      <c r="E415" s="273"/>
      <c r="F415" s="273"/>
      <c r="G415" s="367">
        <f>SUBTOTAL(9,G416:G417)</f>
        <v>0</v>
      </c>
      <c r="H415" s="369">
        <f t="shared" ref="H415:W415" si="89">SUBTOTAL(9,H416:H417)</f>
        <v>0</v>
      </c>
      <c r="I415" s="369">
        <f t="shared" si="89"/>
        <v>0</v>
      </c>
      <c r="J415" s="369">
        <f t="shared" si="89"/>
        <v>0</v>
      </c>
      <c r="K415" s="370">
        <f t="shared" si="89"/>
        <v>0</v>
      </c>
      <c r="L415" s="364">
        <f t="shared" si="89"/>
        <v>0</v>
      </c>
      <c r="M415" s="364">
        <f t="shared" si="89"/>
        <v>0</v>
      </c>
      <c r="N415" s="364">
        <f t="shared" si="89"/>
        <v>0</v>
      </c>
      <c r="O415" s="364">
        <f t="shared" si="89"/>
        <v>0</v>
      </c>
      <c r="P415" s="364">
        <f t="shared" si="89"/>
        <v>0</v>
      </c>
      <c r="Q415" s="364">
        <f t="shared" si="89"/>
        <v>0</v>
      </c>
      <c r="R415" s="364">
        <f t="shared" si="89"/>
        <v>0</v>
      </c>
      <c r="S415" s="364">
        <f t="shared" si="89"/>
        <v>0</v>
      </c>
      <c r="T415" s="364">
        <f t="shared" si="89"/>
        <v>0</v>
      </c>
      <c r="U415" s="364">
        <f t="shared" si="89"/>
        <v>0</v>
      </c>
      <c r="V415" s="365">
        <f t="shared" si="89"/>
        <v>0</v>
      </c>
      <c r="W415" s="365">
        <f t="shared" si="89"/>
        <v>0</v>
      </c>
      <c r="Y415" s="238"/>
    </row>
    <row r="416" spans="2:25" outlineLevel="1" x14ac:dyDescent="0.25">
      <c r="B416" s="465"/>
      <c r="C416" s="272"/>
      <c r="D416" s="272"/>
      <c r="E416" s="273"/>
      <c r="F416" s="299" t="s">
        <v>95</v>
      </c>
      <c r="G416" s="220"/>
      <c r="H416" s="229"/>
      <c r="I416" s="230"/>
      <c r="J416" s="230"/>
      <c r="K416" s="233"/>
      <c r="L416" s="229"/>
      <c r="M416" s="231"/>
      <c r="N416" s="230"/>
      <c r="O416" s="230"/>
      <c r="P416" s="230"/>
      <c r="Q416" s="230"/>
      <c r="R416" s="230"/>
      <c r="S416" s="230"/>
      <c r="T416" s="230"/>
      <c r="U416" s="229"/>
      <c r="V416" s="233"/>
      <c r="W416" s="234"/>
      <c r="Y416" s="236"/>
    </row>
    <row r="417" spans="2:25" outlineLevel="1" x14ac:dyDescent="0.25">
      <c r="B417" s="465"/>
      <c r="C417" s="272"/>
      <c r="D417" s="272"/>
      <c r="E417" s="273"/>
      <c r="F417" s="299" t="s">
        <v>96</v>
      </c>
      <c r="G417" s="220"/>
      <c r="H417" s="229"/>
      <c r="I417" s="230"/>
      <c r="J417" s="230"/>
      <c r="K417" s="233"/>
      <c r="L417" s="229"/>
      <c r="M417" s="231"/>
      <c r="N417" s="230"/>
      <c r="O417" s="230"/>
      <c r="P417" s="230"/>
      <c r="Q417" s="230"/>
      <c r="R417" s="230"/>
      <c r="S417" s="230"/>
      <c r="T417" s="230"/>
      <c r="U417" s="229"/>
      <c r="V417" s="233"/>
      <c r="W417" s="234"/>
      <c r="Y417" s="236"/>
    </row>
    <row r="418" spans="2:25" x14ac:dyDescent="0.25">
      <c r="B418" s="465"/>
      <c r="C418" s="272" t="s">
        <v>259</v>
      </c>
      <c r="D418" s="275"/>
      <c r="E418" s="275"/>
      <c r="F418" s="273"/>
      <c r="G418" s="367"/>
      <c r="H418" s="369"/>
      <c r="I418" s="369"/>
      <c r="J418" s="369"/>
      <c r="K418" s="370"/>
      <c r="L418" s="364"/>
      <c r="M418" s="364"/>
      <c r="N418" s="364"/>
      <c r="O418" s="364"/>
      <c r="P418" s="364"/>
      <c r="Q418" s="364"/>
      <c r="R418" s="364"/>
      <c r="S418" s="364"/>
      <c r="T418" s="364"/>
      <c r="U418" s="364"/>
      <c r="V418" s="365"/>
      <c r="W418" s="365"/>
      <c r="Y418" s="353"/>
    </row>
    <row r="419" spans="2:25" x14ac:dyDescent="0.25">
      <c r="B419" s="465"/>
      <c r="C419" s="272"/>
      <c r="D419" s="276" t="s">
        <v>20</v>
      </c>
      <c r="E419" s="273"/>
      <c r="F419" s="273"/>
      <c r="G419" s="367"/>
      <c r="H419" s="369"/>
      <c r="I419" s="369"/>
      <c r="J419" s="369"/>
      <c r="K419" s="370"/>
      <c r="L419" s="364"/>
      <c r="M419" s="364"/>
      <c r="N419" s="364"/>
      <c r="O419" s="364"/>
      <c r="P419" s="364"/>
      <c r="Q419" s="364"/>
      <c r="R419" s="364"/>
      <c r="S419" s="364"/>
      <c r="T419" s="364"/>
      <c r="U419" s="364"/>
      <c r="V419" s="365"/>
      <c r="W419" s="365"/>
      <c r="Y419" s="237"/>
    </row>
    <row r="420" spans="2:25" x14ac:dyDescent="0.25">
      <c r="B420" s="465"/>
      <c r="C420" s="272"/>
      <c r="D420" s="272"/>
      <c r="E420" s="273" t="s">
        <v>21</v>
      </c>
      <c r="F420" s="273"/>
      <c r="G420" s="367">
        <f t="shared" ref="G420:W420" si="90">SUBTOTAL(9,G421:G424)</f>
        <v>0</v>
      </c>
      <c r="H420" s="368">
        <f t="shared" si="90"/>
        <v>0</v>
      </c>
      <c r="I420" s="369">
        <f t="shared" si="90"/>
        <v>0</v>
      </c>
      <c r="J420" s="369">
        <f t="shared" si="90"/>
        <v>0</v>
      </c>
      <c r="K420" s="370">
        <f t="shared" si="90"/>
        <v>0</v>
      </c>
      <c r="L420" s="364">
        <f t="shared" si="90"/>
        <v>0</v>
      </c>
      <c r="M420" s="364">
        <f t="shared" si="90"/>
        <v>0</v>
      </c>
      <c r="N420" s="364">
        <f t="shared" si="90"/>
        <v>0</v>
      </c>
      <c r="O420" s="364">
        <f t="shared" si="90"/>
        <v>0</v>
      </c>
      <c r="P420" s="364">
        <f t="shared" si="90"/>
        <v>0</v>
      </c>
      <c r="Q420" s="364">
        <f t="shared" si="90"/>
        <v>0</v>
      </c>
      <c r="R420" s="364">
        <f t="shared" si="90"/>
        <v>0</v>
      </c>
      <c r="S420" s="364">
        <f t="shared" si="90"/>
        <v>0</v>
      </c>
      <c r="T420" s="364">
        <f t="shared" si="90"/>
        <v>0</v>
      </c>
      <c r="U420" s="364">
        <f t="shared" si="90"/>
        <v>0</v>
      </c>
      <c r="V420" s="364">
        <f t="shared" si="90"/>
        <v>0</v>
      </c>
      <c r="W420" s="366">
        <f t="shared" si="90"/>
        <v>0</v>
      </c>
      <c r="Y420" s="354"/>
    </row>
    <row r="421" spans="2:25" outlineLevel="1" x14ac:dyDescent="0.25">
      <c r="B421" s="465"/>
      <c r="C421" s="272"/>
      <c r="D421" s="272"/>
      <c r="E421" s="273"/>
      <c r="F421" s="299" t="s">
        <v>22</v>
      </c>
      <c r="G421" s="220"/>
      <c r="H421" s="229"/>
      <c r="I421" s="230"/>
      <c r="J421" s="230"/>
      <c r="K421" s="233"/>
      <c r="L421" s="229"/>
      <c r="M421" s="231"/>
      <c r="N421" s="230"/>
      <c r="O421" s="230"/>
      <c r="P421" s="230"/>
      <c r="Q421" s="230"/>
      <c r="R421" s="230"/>
      <c r="S421" s="230"/>
      <c r="T421" s="230"/>
      <c r="U421" s="229"/>
      <c r="V421" s="233"/>
      <c r="W421" s="234"/>
      <c r="Y421" s="236"/>
    </row>
    <row r="422" spans="2:25" outlineLevel="1" x14ac:dyDescent="0.25">
      <c r="B422" s="465"/>
      <c r="C422" s="272"/>
      <c r="D422" s="272"/>
      <c r="E422" s="273"/>
      <c r="F422" s="299" t="s">
        <v>23</v>
      </c>
      <c r="G422" s="220"/>
      <c r="H422" s="229"/>
      <c r="I422" s="230"/>
      <c r="J422" s="230"/>
      <c r="K422" s="233"/>
      <c r="L422" s="229"/>
      <c r="M422" s="231"/>
      <c r="N422" s="230"/>
      <c r="O422" s="230"/>
      <c r="P422" s="230"/>
      <c r="Q422" s="230"/>
      <c r="R422" s="230"/>
      <c r="S422" s="230"/>
      <c r="T422" s="230"/>
      <c r="U422" s="229"/>
      <c r="V422" s="233"/>
      <c r="W422" s="234"/>
      <c r="Y422" s="236"/>
    </row>
    <row r="423" spans="2:25" outlineLevel="1" x14ac:dyDescent="0.25">
      <c r="B423" s="465"/>
      <c r="C423" s="272"/>
      <c r="D423" s="272"/>
      <c r="E423" s="273"/>
      <c r="F423" s="299" t="s">
        <v>24</v>
      </c>
      <c r="G423" s="220"/>
      <c r="H423" s="229"/>
      <c r="I423" s="230"/>
      <c r="J423" s="230"/>
      <c r="K423" s="233"/>
      <c r="L423" s="229"/>
      <c r="M423" s="231"/>
      <c r="N423" s="230"/>
      <c r="O423" s="230"/>
      <c r="P423" s="230"/>
      <c r="Q423" s="230"/>
      <c r="R423" s="230"/>
      <c r="S423" s="230"/>
      <c r="T423" s="230"/>
      <c r="U423" s="229"/>
      <c r="V423" s="233"/>
      <c r="W423" s="234"/>
      <c r="Y423" s="236"/>
    </row>
    <row r="424" spans="2:25" outlineLevel="1" x14ac:dyDescent="0.25">
      <c r="B424" s="465"/>
      <c r="C424" s="272"/>
      <c r="D424" s="272"/>
      <c r="E424" s="273"/>
      <c r="F424" s="299" t="s">
        <v>25</v>
      </c>
      <c r="G424" s="220"/>
      <c r="H424" s="229"/>
      <c r="I424" s="230"/>
      <c r="J424" s="230"/>
      <c r="K424" s="233"/>
      <c r="L424" s="229"/>
      <c r="M424" s="231"/>
      <c r="N424" s="230"/>
      <c r="O424" s="230"/>
      <c r="P424" s="230"/>
      <c r="Q424" s="230"/>
      <c r="R424" s="230"/>
      <c r="S424" s="230"/>
      <c r="T424" s="230"/>
      <c r="U424" s="229"/>
      <c r="V424" s="233"/>
      <c r="W424" s="234"/>
      <c r="Y424" s="236"/>
    </row>
    <row r="425" spans="2:25" x14ac:dyDescent="0.25">
      <c r="B425" s="465"/>
      <c r="C425" s="272"/>
      <c r="D425" s="272"/>
      <c r="E425" s="273" t="s">
        <v>26</v>
      </c>
      <c r="F425" s="273"/>
      <c r="G425" s="367">
        <f t="shared" ref="G425:W425" si="91">SUBTOTAL(9,G426:G429)</f>
        <v>0</v>
      </c>
      <c r="H425" s="368">
        <f t="shared" si="91"/>
        <v>0</v>
      </c>
      <c r="I425" s="369">
        <f t="shared" si="91"/>
        <v>0</v>
      </c>
      <c r="J425" s="369">
        <f t="shared" si="91"/>
        <v>0</v>
      </c>
      <c r="K425" s="370">
        <f t="shared" si="91"/>
        <v>0</v>
      </c>
      <c r="L425" s="364">
        <f t="shared" si="91"/>
        <v>0</v>
      </c>
      <c r="M425" s="364">
        <f t="shared" si="91"/>
        <v>0</v>
      </c>
      <c r="N425" s="364">
        <f t="shared" si="91"/>
        <v>0</v>
      </c>
      <c r="O425" s="364">
        <f t="shared" si="91"/>
        <v>0</v>
      </c>
      <c r="P425" s="364">
        <f t="shared" si="91"/>
        <v>0</v>
      </c>
      <c r="Q425" s="364">
        <f t="shared" si="91"/>
        <v>0</v>
      </c>
      <c r="R425" s="364">
        <f t="shared" si="91"/>
        <v>0</v>
      </c>
      <c r="S425" s="364">
        <f t="shared" si="91"/>
        <v>0</v>
      </c>
      <c r="T425" s="364">
        <f t="shared" si="91"/>
        <v>0</v>
      </c>
      <c r="U425" s="364">
        <f t="shared" si="91"/>
        <v>0</v>
      </c>
      <c r="V425" s="364">
        <f t="shared" si="91"/>
        <v>0</v>
      </c>
      <c r="W425" s="366">
        <f t="shared" si="91"/>
        <v>0</v>
      </c>
      <c r="Y425" s="238"/>
    </row>
    <row r="426" spans="2:25" outlineLevel="1" x14ac:dyDescent="0.25">
      <c r="B426" s="465"/>
      <c r="C426" s="272"/>
      <c r="D426" s="272"/>
      <c r="E426" s="273"/>
      <c r="F426" s="299" t="s">
        <v>27</v>
      </c>
      <c r="G426" s="220"/>
      <c r="H426" s="229"/>
      <c r="I426" s="230"/>
      <c r="J426" s="230"/>
      <c r="K426" s="233"/>
      <c r="L426" s="229"/>
      <c r="M426" s="231"/>
      <c r="N426" s="230"/>
      <c r="O426" s="230"/>
      <c r="P426" s="230"/>
      <c r="Q426" s="230"/>
      <c r="R426" s="230"/>
      <c r="S426" s="230"/>
      <c r="T426" s="230"/>
      <c r="U426" s="229"/>
      <c r="V426" s="233"/>
      <c r="W426" s="234"/>
      <c r="Y426" s="236"/>
    </row>
    <row r="427" spans="2:25" outlineLevel="1" x14ac:dyDescent="0.25">
      <c r="B427" s="465"/>
      <c r="C427" s="272"/>
      <c r="D427" s="272"/>
      <c r="E427" s="273"/>
      <c r="F427" s="299" t="s">
        <v>28</v>
      </c>
      <c r="G427" s="220"/>
      <c r="H427" s="229"/>
      <c r="I427" s="230"/>
      <c r="J427" s="230"/>
      <c r="K427" s="233"/>
      <c r="L427" s="229"/>
      <c r="M427" s="231"/>
      <c r="N427" s="230"/>
      <c r="O427" s="230"/>
      <c r="P427" s="230"/>
      <c r="Q427" s="230"/>
      <c r="R427" s="230"/>
      <c r="S427" s="230"/>
      <c r="T427" s="230"/>
      <c r="U427" s="229"/>
      <c r="V427" s="233"/>
      <c r="W427" s="234"/>
      <c r="Y427" s="236"/>
    </row>
    <row r="428" spans="2:25" outlineLevel="1" x14ac:dyDescent="0.25">
      <c r="B428" s="465"/>
      <c r="C428" s="272"/>
      <c r="D428" s="272"/>
      <c r="E428" s="273"/>
      <c r="F428" s="299" t="s">
        <v>29</v>
      </c>
      <c r="G428" s="220"/>
      <c r="H428" s="229"/>
      <c r="I428" s="230"/>
      <c r="J428" s="230"/>
      <c r="K428" s="233"/>
      <c r="L428" s="229"/>
      <c r="M428" s="231"/>
      <c r="N428" s="230"/>
      <c r="O428" s="230"/>
      <c r="P428" s="230"/>
      <c r="Q428" s="230"/>
      <c r="R428" s="230"/>
      <c r="S428" s="230"/>
      <c r="T428" s="230"/>
      <c r="U428" s="229"/>
      <c r="V428" s="233"/>
      <c r="W428" s="234"/>
      <c r="Y428" s="236"/>
    </row>
    <row r="429" spans="2:25" outlineLevel="1" x14ac:dyDescent="0.25">
      <c r="B429" s="465"/>
      <c r="C429" s="272"/>
      <c r="D429" s="272"/>
      <c r="E429" s="273"/>
      <c r="F429" s="299" t="s">
        <v>30</v>
      </c>
      <c r="G429" s="220"/>
      <c r="H429" s="229"/>
      <c r="I429" s="230"/>
      <c r="J429" s="230"/>
      <c r="K429" s="233"/>
      <c r="L429" s="229"/>
      <c r="M429" s="231"/>
      <c r="N429" s="230"/>
      <c r="O429" s="230"/>
      <c r="P429" s="230"/>
      <c r="Q429" s="230"/>
      <c r="R429" s="230"/>
      <c r="S429" s="230"/>
      <c r="T429" s="230"/>
      <c r="U429" s="229"/>
      <c r="V429" s="233"/>
      <c r="W429" s="234"/>
      <c r="Y429" s="236"/>
    </row>
    <row r="430" spans="2:25" x14ac:dyDescent="0.25">
      <c r="B430" s="465"/>
      <c r="C430" s="272"/>
      <c r="D430" s="272"/>
      <c r="E430" s="273" t="s">
        <v>31</v>
      </c>
      <c r="F430" s="273"/>
      <c r="G430" s="367">
        <f t="shared" ref="G430:W430" si="92">SUBTOTAL(9,G431:G434)</f>
        <v>0</v>
      </c>
      <c r="H430" s="368">
        <f t="shared" si="92"/>
        <v>0</v>
      </c>
      <c r="I430" s="369">
        <f t="shared" si="92"/>
        <v>0</v>
      </c>
      <c r="J430" s="369">
        <f t="shared" si="92"/>
        <v>0</v>
      </c>
      <c r="K430" s="370">
        <f t="shared" si="92"/>
        <v>0</v>
      </c>
      <c r="L430" s="364">
        <f t="shared" si="92"/>
        <v>0</v>
      </c>
      <c r="M430" s="364">
        <f t="shared" si="92"/>
        <v>0</v>
      </c>
      <c r="N430" s="364">
        <f t="shared" si="92"/>
        <v>0</v>
      </c>
      <c r="O430" s="364">
        <f t="shared" si="92"/>
        <v>0</v>
      </c>
      <c r="P430" s="364">
        <f t="shared" si="92"/>
        <v>0</v>
      </c>
      <c r="Q430" s="364">
        <f t="shared" si="92"/>
        <v>0</v>
      </c>
      <c r="R430" s="364">
        <f t="shared" si="92"/>
        <v>0</v>
      </c>
      <c r="S430" s="364">
        <f t="shared" si="92"/>
        <v>0</v>
      </c>
      <c r="T430" s="364">
        <f t="shared" si="92"/>
        <v>0</v>
      </c>
      <c r="U430" s="364">
        <f t="shared" si="92"/>
        <v>0</v>
      </c>
      <c r="V430" s="364">
        <f t="shared" si="92"/>
        <v>0</v>
      </c>
      <c r="W430" s="366">
        <f t="shared" si="92"/>
        <v>0</v>
      </c>
      <c r="Y430" s="238"/>
    </row>
    <row r="431" spans="2:25" outlineLevel="1" x14ac:dyDescent="0.25">
      <c r="B431" s="465"/>
      <c r="C431" s="272"/>
      <c r="D431" s="272"/>
      <c r="E431" s="273"/>
      <c r="F431" s="299" t="s">
        <v>32</v>
      </c>
      <c r="G431" s="220"/>
      <c r="H431" s="229"/>
      <c r="I431" s="230"/>
      <c r="J431" s="230"/>
      <c r="K431" s="233"/>
      <c r="L431" s="229"/>
      <c r="M431" s="231"/>
      <c r="N431" s="230"/>
      <c r="O431" s="230"/>
      <c r="P431" s="230"/>
      <c r="Q431" s="230"/>
      <c r="R431" s="230"/>
      <c r="S431" s="230"/>
      <c r="T431" s="230"/>
      <c r="U431" s="229"/>
      <c r="V431" s="233"/>
      <c r="W431" s="234"/>
      <c r="Y431" s="236"/>
    </row>
    <row r="432" spans="2:25" outlineLevel="1" x14ac:dyDescent="0.25">
      <c r="B432" s="465"/>
      <c r="C432" s="272"/>
      <c r="D432" s="272"/>
      <c r="E432" s="273"/>
      <c r="F432" s="299" t="s">
        <v>33</v>
      </c>
      <c r="G432" s="220"/>
      <c r="H432" s="229"/>
      <c r="I432" s="230"/>
      <c r="J432" s="230"/>
      <c r="K432" s="233"/>
      <c r="L432" s="229"/>
      <c r="M432" s="231"/>
      <c r="N432" s="230"/>
      <c r="O432" s="230"/>
      <c r="P432" s="230"/>
      <c r="Q432" s="230"/>
      <c r="R432" s="230"/>
      <c r="S432" s="230"/>
      <c r="T432" s="230"/>
      <c r="U432" s="229"/>
      <c r="V432" s="233"/>
      <c r="W432" s="234"/>
      <c r="Y432" s="236"/>
    </row>
    <row r="433" spans="2:25" outlineLevel="1" x14ac:dyDescent="0.25">
      <c r="B433" s="465"/>
      <c r="C433" s="272"/>
      <c r="D433" s="272"/>
      <c r="E433" s="273"/>
      <c r="F433" s="299" t="s">
        <v>34</v>
      </c>
      <c r="G433" s="220"/>
      <c r="H433" s="229"/>
      <c r="I433" s="230"/>
      <c r="J433" s="230"/>
      <c r="K433" s="233"/>
      <c r="L433" s="229"/>
      <c r="M433" s="231"/>
      <c r="N433" s="230"/>
      <c r="O433" s="230"/>
      <c r="P433" s="230"/>
      <c r="Q433" s="230"/>
      <c r="R433" s="230"/>
      <c r="S433" s="230"/>
      <c r="T433" s="230"/>
      <c r="U433" s="229"/>
      <c r="V433" s="233"/>
      <c r="W433" s="234"/>
      <c r="Y433" s="236"/>
    </row>
    <row r="434" spans="2:25" outlineLevel="1" x14ac:dyDescent="0.25">
      <c r="B434" s="465"/>
      <c r="C434" s="272"/>
      <c r="D434" s="272"/>
      <c r="E434" s="273"/>
      <c r="F434" s="299" t="s">
        <v>35</v>
      </c>
      <c r="G434" s="220"/>
      <c r="H434" s="229"/>
      <c r="I434" s="230"/>
      <c r="J434" s="230"/>
      <c r="K434" s="233"/>
      <c r="L434" s="229"/>
      <c r="M434" s="231"/>
      <c r="N434" s="230"/>
      <c r="O434" s="230"/>
      <c r="P434" s="230"/>
      <c r="Q434" s="230"/>
      <c r="R434" s="230"/>
      <c r="S434" s="230"/>
      <c r="T434" s="230"/>
      <c r="U434" s="229"/>
      <c r="V434" s="233"/>
      <c r="W434" s="234"/>
      <c r="Y434" s="236"/>
    </row>
    <row r="435" spans="2:25" x14ac:dyDescent="0.25">
      <c r="B435" s="465"/>
      <c r="C435" s="272"/>
      <c r="D435" s="272" t="s">
        <v>36</v>
      </c>
      <c r="E435" s="273"/>
      <c r="F435" s="273"/>
      <c r="G435" s="367"/>
      <c r="H435" s="369"/>
      <c r="I435" s="369"/>
      <c r="J435" s="369"/>
      <c r="K435" s="370"/>
      <c r="L435" s="364"/>
      <c r="M435" s="364"/>
      <c r="N435" s="364"/>
      <c r="O435" s="364"/>
      <c r="P435" s="364"/>
      <c r="Q435" s="364"/>
      <c r="R435" s="364"/>
      <c r="S435" s="364"/>
      <c r="T435" s="364"/>
      <c r="U435" s="364"/>
      <c r="V435" s="365"/>
      <c r="W435" s="365"/>
      <c r="Y435" s="353"/>
    </row>
    <row r="436" spans="2:25" x14ac:dyDescent="0.25">
      <c r="B436" s="465"/>
      <c r="C436" s="272"/>
      <c r="D436" s="272"/>
      <c r="E436" s="275" t="s">
        <v>37</v>
      </c>
      <c r="F436" s="273"/>
      <c r="G436" s="367">
        <f t="shared" ref="G436:W436" si="93">SUBTOTAL(9,G437:G439)</f>
        <v>0</v>
      </c>
      <c r="H436" s="368">
        <f t="shared" si="93"/>
        <v>0</v>
      </c>
      <c r="I436" s="369">
        <f t="shared" si="93"/>
        <v>0</v>
      </c>
      <c r="J436" s="369">
        <f t="shared" si="93"/>
        <v>0</v>
      </c>
      <c r="K436" s="370">
        <f t="shared" si="93"/>
        <v>0</v>
      </c>
      <c r="L436" s="364">
        <f t="shared" si="93"/>
        <v>0</v>
      </c>
      <c r="M436" s="364">
        <f t="shared" si="93"/>
        <v>0</v>
      </c>
      <c r="N436" s="364">
        <f t="shared" si="93"/>
        <v>0</v>
      </c>
      <c r="O436" s="364">
        <f t="shared" si="93"/>
        <v>0</v>
      </c>
      <c r="P436" s="364">
        <f t="shared" si="93"/>
        <v>0</v>
      </c>
      <c r="Q436" s="364">
        <f t="shared" si="93"/>
        <v>0</v>
      </c>
      <c r="R436" s="364">
        <f t="shared" si="93"/>
        <v>0</v>
      </c>
      <c r="S436" s="364">
        <f t="shared" si="93"/>
        <v>0</v>
      </c>
      <c r="T436" s="364">
        <f t="shared" si="93"/>
        <v>0</v>
      </c>
      <c r="U436" s="364">
        <f t="shared" si="93"/>
        <v>0</v>
      </c>
      <c r="V436" s="364">
        <f t="shared" si="93"/>
        <v>0</v>
      </c>
      <c r="W436" s="366">
        <f t="shared" si="93"/>
        <v>0</v>
      </c>
      <c r="Y436" s="354"/>
    </row>
    <row r="437" spans="2:25" outlineLevel="1" x14ac:dyDescent="0.25">
      <c r="B437" s="465"/>
      <c r="C437" s="272"/>
      <c r="D437" s="272"/>
      <c r="E437" s="275"/>
      <c r="F437" s="299" t="s">
        <v>38</v>
      </c>
      <c r="G437" s="220"/>
      <c r="H437" s="229"/>
      <c r="I437" s="230"/>
      <c r="J437" s="230"/>
      <c r="K437" s="233"/>
      <c r="L437" s="229"/>
      <c r="M437" s="231"/>
      <c r="N437" s="230"/>
      <c r="O437" s="230"/>
      <c r="P437" s="230"/>
      <c r="Q437" s="230"/>
      <c r="R437" s="230"/>
      <c r="S437" s="230"/>
      <c r="T437" s="230"/>
      <c r="U437" s="229"/>
      <c r="V437" s="233"/>
      <c r="W437" s="234"/>
      <c r="Y437" s="236"/>
    </row>
    <row r="438" spans="2:25" outlineLevel="1" x14ac:dyDescent="0.25">
      <c r="B438" s="465"/>
      <c r="C438" s="272"/>
      <c r="D438" s="272"/>
      <c r="E438" s="273"/>
      <c r="F438" s="299" t="s">
        <v>39</v>
      </c>
      <c r="G438" s="220"/>
      <c r="H438" s="229"/>
      <c r="I438" s="230"/>
      <c r="J438" s="230"/>
      <c r="K438" s="233"/>
      <c r="L438" s="229"/>
      <c r="M438" s="231"/>
      <c r="N438" s="230"/>
      <c r="O438" s="230"/>
      <c r="P438" s="230"/>
      <c r="Q438" s="230"/>
      <c r="R438" s="230"/>
      <c r="S438" s="230"/>
      <c r="T438" s="230"/>
      <c r="U438" s="229"/>
      <c r="V438" s="233"/>
      <c r="W438" s="234"/>
      <c r="Y438" s="236"/>
    </row>
    <row r="439" spans="2:25" outlineLevel="1" x14ac:dyDescent="0.25">
      <c r="B439" s="465"/>
      <c r="C439" s="272"/>
      <c r="D439" s="272"/>
      <c r="E439" s="273"/>
      <c r="F439" s="299" t="s">
        <v>40</v>
      </c>
      <c r="G439" s="220"/>
      <c r="H439" s="229"/>
      <c r="I439" s="230"/>
      <c r="J439" s="230"/>
      <c r="K439" s="233"/>
      <c r="L439" s="229"/>
      <c r="M439" s="231"/>
      <c r="N439" s="230"/>
      <c r="O439" s="230"/>
      <c r="P439" s="230"/>
      <c r="Q439" s="230"/>
      <c r="R439" s="230"/>
      <c r="S439" s="230"/>
      <c r="T439" s="230"/>
      <c r="U439" s="229"/>
      <c r="V439" s="233"/>
      <c r="W439" s="234"/>
      <c r="Y439" s="236"/>
    </row>
    <row r="440" spans="2:25" x14ac:dyDescent="0.25">
      <c r="B440" s="465"/>
      <c r="C440" s="272"/>
      <c r="D440" s="272"/>
      <c r="E440" s="273" t="s">
        <v>41</v>
      </c>
      <c r="F440" s="273"/>
      <c r="G440" s="367">
        <f t="shared" ref="G440:W440" si="94">SUBTOTAL(9,G441:G443)</f>
        <v>0</v>
      </c>
      <c r="H440" s="368">
        <f t="shared" si="94"/>
        <v>0</v>
      </c>
      <c r="I440" s="369">
        <f t="shared" si="94"/>
        <v>0</v>
      </c>
      <c r="J440" s="369">
        <f t="shared" si="94"/>
        <v>0</v>
      </c>
      <c r="K440" s="370">
        <f t="shared" si="94"/>
        <v>0</v>
      </c>
      <c r="L440" s="364">
        <f t="shared" si="94"/>
        <v>0</v>
      </c>
      <c r="M440" s="364">
        <f t="shared" si="94"/>
        <v>0</v>
      </c>
      <c r="N440" s="364">
        <f t="shared" si="94"/>
        <v>0</v>
      </c>
      <c r="O440" s="364">
        <f t="shared" si="94"/>
        <v>0</v>
      </c>
      <c r="P440" s="364">
        <f t="shared" si="94"/>
        <v>0</v>
      </c>
      <c r="Q440" s="364">
        <f t="shared" si="94"/>
        <v>0</v>
      </c>
      <c r="R440" s="364">
        <f t="shared" si="94"/>
        <v>0</v>
      </c>
      <c r="S440" s="364">
        <f t="shared" si="94"/>
        <v>0</v>
      </c>
      <c r="T440" s="364">
        <f t="shared" si="94"/>
        <v>0</v>
      </c>
      <c r="U440" s="364">
        <f t="shared" si="94"/>
        <v>0</v>
      </c>
      <c r="V440" s="364">
        <f t="shared" si="94"/>
        <v>0</v>
      </c>
      <c r="W440" s="366">
        <f t="shared" si="94"/>
        <v>0</v>
      </c>
      <c r="Y440" s="238"/>
    </row>
    <row r="441" spans="2:25" outlineLevel="1" x14ac:dyDescent="0.25">
      <c r="B441" s="465"/>
      <c r="C441" s="272"/>
      <c r="D441" s="272"/>
      <c r="E441" s="273"/>
      <c r="F441" s="299" t="s">
        <v>42</v>
      </c>
      <c r="G441" s="220"/>
      <c r="H441" s="229"/>
      <c r="I441" s="230"/>
      <c r="J441" s="230"/>
      <c r="K441" s="233"/>
      <c r="L441" s="229"/>
      <c r="M441" s="230"/>
      <c r="N441" s="230"/>
      <c r="O441" s="230"/>
      <c r="P441" s="230"/>
      <c r="Q441" s="230"/>
      <c r="R441" s="230"/>
      <c r="S441" s="230"/>
      <c r="T441" s="230"/>
      <c r="U441" s="229"/>
      <c r="V441" s="233"/>
      <c r="W441" s="234"/>
      <c r="Y441" s="236"/>
    </row>
    <row r="442" spans="2:25" outlineLevel="1" x14ac:dyDescent="0.25">
      <c r="B442" s="465"/>
      <c r="C442" s="272"/>
      <c r="D442" s="272"/>
      <c r="E442" s="273"/>
      <c r="F442" s="299" t="s">
        <v>43</v>
      </c>
      <c r="G442" s="220"/>
      <c r="H442" s="229"/>
      <c r="I442" s="230"/>
      <c r="J442" s="230"/>
      <c r="K442" s="233"/>
      <c r="L442" s="229"/>
      <c r="M442" s="230"/>
      <c r="N442" s="230"/>
      <c r="O442" s="230"/>
      <c r="P442" s="230"/>
      <c r="Q442" s="230"/>
      <c r="R442" s="230"/>
      <c r="S442" s="230"/>
      <c r="T442" s="230"/>
      <c r="U442" s="229"/>
      <c r="V442" s="233"/>
      <c r="W442" s="234"/>
      <c r="Y442" s="236"/>
    </row>
    <row r="443" spans="2:25" outlineLevel="1" x14ac:dyDescent="0.25">
      <c r="B443" s="465"/>
      <c r="C443" s="272"/>
      <c r="D443" s="272"/>
      <c r="E443" s="273"/>
      <c r="F443" s="299" t="s">
        <v>44</v>
      </c>
      <c r="G443" s="220"/>
      <c r="H443" s="229"/>
      <c r="I443" s="230"/>
      <c r="J443" s="230"/>
      <c r="K443" s="233"/>
      <c r="L443" s="229"/>
      <c r="M443" s="231"/>
      <c r="N443" s="230"/>
      <c r="O443" s="230"/>
      <c r="P443" s="230"/>
      <c r="Q443" s="230"/>
      <c r="R443" s="230"/>
      <c r="S443" s="230"/>
      <c r="T443" s="230"/>
      <c r="U443" s="229"/>
      <c r="V443" s="233"/>
      <c r="W443" s="234"/>
      <c r="Y443" s="236"/>
    </row>
    <row r="444" spans="2:25" x14ac:dyDescent="0.25">
      <c r="B444" s="465"/>
      <c r="C444" s="272"/>
      <c r="D444" s="272"/>
      <c r="E444" s="273" t="s">
        <v>45</v>
      </c>
      <c r="F444" s="273"/>
      <c r="G444" s="367">
        <f t="shared" ref="G444:W444" si="95">SUBTOTAL(9,G445:G447)</f>
        <v>0</v>
      </c>
      <c r="H444" s="368">
        <f t="shared" si="95"/>
        <v>0</v>
      </c>
      <c r="I444" s="369">
        <f t="shared" si="95"/>
        <v>0</v>
      </c>
      <c r="J444" s="369">
        <f t="shared" si="95"/>
        <v>0</v>
      </c>
      <c r="K444" s="370">
        <f t="shared" si="95"/>
        <v>0</v>
      </c>
      <c r="L444" s="364">
        <f t="shared" si="95"/>
        <v>0</v>
      </c>
      <c r="M444" s="364">
        <f t="shared" si="95"/>
        <v>0</v>
      </c>
      <c r="N444" s="364">
        <f t="shared" si="95"/>
        <v>0</v>
      </c>
      <c r="O444" s="364">
        <f t="shared" si="95"/>
        <v>0</v>
      </c>
      <c r="P444" s="364">
        <f t="shared" si="95"/>
        <v>0</v>
      </c>
      <c r="Q444" s="364">
        <f t="shared" si="95"/>
        <v>0</v>
      </c>
      <c r="R444" s="364">
        <f t="shared" si="95"/>
        <v>0</v>
      </c>
      <c r="S444" s="364">
        <f t="shared" si="95"/>
        <v>0</v>
      </c>
      <c r="T444" s="364">
        <f t="shared" si="95"/>
        <v>0</v>
      </c>
      <c r="U444" s="364">
        <f t="shared" si="95"/>
        <v>0</v>
      </c>
      <c r="V444" s="364">
        <f t="shared" si="95"/>
        <v>0</v>
      </c>
      <c r="W444" s="366">
        <f t="shared" si="95"/>
        <v>0</v>
      </c>
      <c r="Y444" s="238"/>
    </row>
    <row r="445" spans="2:25" outlineLevel="1" x14ac:dyDescent="0.25">
      <c r="B445" s="465"/>
      <c r="C445" s="272"/>
      <c r="D445" s="272"/>
      <c r="E445" s="273"/>
      <c r="F445" s="299" t="s">
        <v>46</v>
      </c>
      <c r="G445" s="220"/>
      <c r="H445" s="229"/>
      <c r="I445" s="230"/>
      <c r="J445" s="230"/>
      <c r="K445" s="233"/>
      <c r="L445" s="229"/>
      <c r="M445" s="231"/>
      <c r="N445" s="230"/>
      <c r="O445" s="230"/>
      <c r="P445" s="230"/>
      <c r="Q445" s="230"/>
      <c r="R445" s="230"/>
      <c r="S445" s="230"/>
      <c r="T445" s="230"/>
      <c r="U445" s="229"/>
      <c r="V445" s="233"/>
      <c r="W445" s="234"/>
      <c r="Y445" s="236"/>
    </row>
    <row r="446" spans="2:25" outlineLevel="1" x14ac:dyDescent="0.25">
      <c r="B446" s="465"/>
      <c r="C446" s="272"/>
      <c r="D446" s="272"/>
      <c r="E446" s="273"/>
      <c r="F446" s="299" t="s">
        <v>47</v>
      </c>
      <c r="G446" s="220"/>
      <c r="H446" s="229"/>
      <c r="I446" s="230"/>
      <c r="J446" s="230"/>
      <c r="K446" s="233"/>
      <c r="L446" s="229"/>
      <c r="M446" s="231"/>
      <c r="N446" s="230"/>
      <c r="O446" s="230"/>
      <c r="P446" s="230"/>
      <c r="Q446" s="230"/>
      <c r="R446" s="230"/>
      <c r="S446" s="230"/>
      <c r="T446" s="230"/>
      <c r="U446" s="229"/>
      <c r="V446" s="233"/>
      <c r="W446" s="234"/>
      <c r="Y446" s="236"/>
    </row>
    <row r="447" spans="2:25" outlineLevel="1" x14ac:dyDescent="0.25">
      <c r="B447" s="465"/>
      <c r="C447" s="272"/>
      <c r="D447" s="272"/>
      <c r="E447" s="273"/>
      <c r="F447" s="299" t="s">
        <v>48</v>
      </c>
      <c r="G447" s="220"/>
      <c r="H447" s="229"/>
      <c r="I447" s="230"/>
      <c r="J447" s="230"/>
      <c r="K447" s="233"/>
      <c r="L447" s="229"/>
      <c r="M447" s="231"/>
      <c r="N447" s="230"/>
      <c r="O447" s="230"/>
      <c r="P447" s="230"/>
      <c r="Q447" s="230"/>
      <c r="R447" s="230"/>
      <c r="S447" s="230"/>
      <c r="T447" s="230"/>
      <c r="U447" s="229"/>
      <c r="V447" s="233"/>
      <c r="W447" s="234"/>
      <c r="Y447" s="236"/>
    </row>
    <row r="448" spans="2:25" x14ac:dyDescent="0.25">
      <c r="B448" s="465"/>
      <c r="C448" s="272"/>
      <c r="D448" s="272" t="s">
        <v>49</v>
      </c>
      <c r="E448" s="273"/>
      <c r="F448" s="273"/>
      <c r="G448" s="367"/>
      <c r="H448" s="369"/>
      <c r="I448" s="369"/>
      <c r="J448" s="369"/>
      <c r="K448" s="370"/>
      <c r="L448" s="364"/>
      <c r="M448" s="364"/>
      <c r="N448" s="364"/>
      <c r="O448" s="364"/>
      <c r="P448" s="364"/>
      <c r="Q448" s="364"/>
      <c r="R448" s="364"/>
      <c r="S448" s="364"/>
      <c r="T448" s="364"/>
      <c r="U448" s="364"/>
      <c r="V448" s="365"/>
      <c r="W448" s="365"/>
      <c r="Y448" s="353"/>
    </row>
    <row r="449" spans="2:25" x14ac:dyDescent="0.25">
      <c r="B449" s="465"/>
      <c r="C449" s="272"/>
      <c r="D449" s="272"/>
      <c r="E449" s="273" t="s">
        <v>50</v>
      </c>
      <c r="F449" s="273"/>
      <c r="G449" s="367">
        <f t="shared" ref="G449:W449" si="96">SUBTOTAL(9,G450:G451)</f>
        <v>0</v>
      </c>
      <c r="H449" s="368">
        <f t="shared" si="96"/>
        <v>0</v>
      </c>
      <c r="I449" s="369">
        <f t="shared" si="96"/>
        <v>0</v>
      </c>
      <c r="J449" s="369">
        <f t="shared" si="96"/>
        <v>0</v>
      </c>
      <c r="K449" s="370">
        <f t="shared" si="96"/>
        <v>0</v>
      </c>
      <c r="L449" s="364">
        <f t="shared" si="96"/>
        <v>0</v>
      </c>
      <c r="M449" s="364">
        <f t="shared" si="96"/>
        <v>0</v>
      </c>
      <c r="N449" s="364">
        <f t="shared" si="96"/>
        <v>0</v>
      </c>
      <c r="O449" s="364">
        <f t="shared" si="96"/>
        <v>0</v>
      </c>
      <c r="P449" s="364">
        <f t="shared" si="96"/>
        <v>0</v>
      </c>
      <c r="Q449" s="364">
        <f t="shared" si="96"/>
        <v>0</v>
      </c>
      <c r="R449" s="364">
        <f t="shared" si="96"/>
        <v>0</v>
      </c>
      <c r="S449" s="364">
        <f t="shared" si="96"/>
        <v>0</v>
      </c>
      <c r="T449" s="364">
        <f t="shared" si="96"/>
        <v>0</v>
      </c>
      <c r="U449" s="364">
        <f t="shared" si="96"/>
        <v>0</v>
      </c>
      <c r="V449" s="364">
        <f t="shared" si="96"/>
        <v>0</v>
      </c>
      <c r="W449" s="366">
        <f t="shared" si="96"/>
        <v>0</v>
      </c>
      <c r="Y449" s="354"/>
    </row>
    <row r="450" spans="2:25" outlineLevel="1" x14ac:dyDescent="0.25">
      <c r="B450" s="465"/>
      <c r="C450" s="272"/>
      <c r="D450" s="272"/>
      <c r="E450" s="273"/>
      <c r="F450" s="299" t="s">
        <v>51</v>
      </c>
      <c r="G450" s="220"/>
      <c r="H450" s="229"/>
      <c r="I450" s="230"/>
      <c r="J450" s="230"/>
      <c r="K450" s="233"/>
      <c r="L450" s="229"/>
      <c r="M450" s="231"/>
      <c r="N450" s="230"/>
      <c r="O450" s="230"/>
      <c r="P450" s="230"/>
      <c r="Q450" s="230"/>
      <c r="R450" s="230"/>
      <c r="S450" s="230"/>
      <c r="T450" s="230"/>
      <c r="U450" s="229"/>
      <c r="V450" s="233"/>
      <c r="W450" s="234"/>
      <c r="Y450" s="236"/>
    </row>
    <row r="451" spans="2:25" outlineLevel="1" x14ac:dyDescent="0.25">
      <c r="B451" s="465"/>
      <c r="C451" s="272"/>
      <c r="D451" s="272"/>
      <c r="E451" s="273"/>
      <c r="F451" s="299" t="s">
        <v>52</v>
      </c>
      <c r="G451" s="220"/>
      <c r="H451" s="229"/>
      <c r="I451" s="230"/>
      <c r="J451" s="230"/>
      <c r="K451" s="233"/>
      <c r="L451" s="229"/>
      <c r="M451" s="231"/>
      <c r="N451" s="230"/>
      <c r="O451" s="230"/>
      <c r="P451" s="230"/>
      <c r="Q451" s="230"/>
      <c r="R451" s="230"/>
      <c r="S451" s="230"/>
      <c r="T451" s="230"/>
      <c r="U451" s="229"/>
      <c r="V451" s="233"/>
      <c r="W451" s="234"/>
      <c r="Y451" s="236"/>
    </row>
    <row r="452" spans="2:25" x14ac:dyDescent="0.25">
      <c r="B452" s="465"/>
      <c r="C452" s="272"/>
      <c r="D452" s="272"/>
      <c r="E452" s="273" t="s">
        <v>53</v>
      </c>
      <c r="F452" s="273"/>
      <c r="G452" s="367">
        <f t="shared" ref="G452:W452" si="97">SUBTOTAL(9,G453:G455)</f>
        <v>0</v>
      </c>
      <c r="H452" s="368">
        <f t="shared" si="97"/>
        <v>0</v>
      </c>
      <c r="I452" s="369">
        <f t="shared" si="97"/>
        <v>0</v>
      </c>
      <c r="J452" s="369">
        <f t="shared" si="97"/>
        <v>0</v>
      </c>
      <c r="K452" s="370">
        <f t="shared" si="97"/>
        <v>0</v>
      </c>
      <c r="L452" s="364">
        <f t="shared" si="97"/>
        <v>0</v>
      </c>
      <c r="M452" s="364">
        <f t="shared" si="97"/>
        <v>0</v>
      </c>
      <c r="N452" s="364">
        <f t="shared" si="97"/>
        <v>0</v>
      </c>
      <c r="O452" s="364">
        <f t="shared" si="97"/>
        <v>0</v>
      </c>
      <c r="P452" s="364">
        <f t="shared" si="97"/>
        <v>0</v>
      </c>
      <c r="Q452" s="364">
        <f t="shared" si="97"/>
        <v>0</v>
      </c>
      <c r="R452" s="364">
        <f t="shared" si="97"/>
        <v>0</v>
      </c>
      <c r="S452" s="364">
        <f t="shared" si="97"/>
        <v>0</v>
      </c>
      <c r="T452" s="364">
        <f t="shared" si="97"/>
        <v>0</v>
      </c>
      <c r="U452" s="364">
        <f t="shared" si="97"/>
        <v>0</v>
      </c>
      <c r="V452" s="364">
        <f t="shared" si="97"/>
        <v>0</v>
      </c>
      <c r="W452" s="366">
        <f t="shared" si="97"/>
        <v>0</v>
      </c>
      <c r="Y452" s="238"/>
    </row>
    <row r="453" spans="2:25" outlineLevel="1" x14ac:dyDescent="0.25">
      <c r="B453" s="465"/>
      <c r="C453" s="272"/>
      <c r="D453" s="272"/>
      <c r="E453" s="273"/>
      <c r="F453" s="299" t="s">
        <v>54</v>
      </c>
      <c r="G453" s="220"/>
      <c r="H453" s="229"/>
      <c r="I453" s="230"/>
      <c r="J453" s="230"/>
      <c r="K453" s="233"/>
      <c r="L453" s="229"/>
      <c r="M453" s="231"/>
      <c r="N453" s="230"/>
      <c r="O453" s="230"/>
      <c r="P453" s="230"/>
      <c r="Q453" s="230"/>
      <c r="R453" s="230"/>
      <c r="S453" s="230"/>
      <c r="T453" s="230"/>
      <c r="U453" s="229"/>
      <c r="V453" s="233"/>
      <c r="W453" s="234"/>
      <c r="Y453" s="236"/>
    </row>
    <row r="454" spans="2:25" outlineLevel="1" x14ac:dyDescent="0.25">
      <c r="B454" s="465"/>
      <c r="C454" s="272"/>
      <c r="D454" s="272"/>
      <c r="E454" s="273"/>
      <c r="F454" s="299" t="s">
        <v>55</v>
      </c>
      <c r="G454" s="220"/>
      <c r="H454" s="229"/>
      <c r="I454" s="230"/>
      <c r="J454" s="230"/>
      <c r="K454" s="233"/>
      <c r="L454" s="229"/>
      <c r="M454" s="231"/>
      <c r="N454" s="230"/>
      <c r="O454" s="230"/>
      <c r="P454" s="230"/>
      <c r="Q454" s="230"/>
      <c r="R454" s="230"/>
      <c r="S454" s="230"/>
      <c r="T454" s="230"/>
      <c r="U454" s="229"/>
      <c r="V454" s="233"/>
      <c r="W454" s="234"/>
      <c r="Y454" s="236"/>
    </row>
    <row r="455" spans="2:25" outlineLevel="1" x14ac:dyDescent="0.25">
      <c r="B455" s="465"/>
      <c r="C455" s="272"/>
      <c r="D455" s="272"/>
      <c r="E455" s="273"/>
      <c r="F455" s="299" t="s">
        <v>56</v>
      </c>
      <c r="G455" s="220"/>
      <c r="H455" s="229"/>
      <c r="I455" s="230"/>
      <c r="J455" s="230"/>
      <c r="K455" s="233"/>
      <c r="L455" s="229"/>
      <c r="M455" s="231"/>
      <c r="N455" s="230"/>
      <c r="O455" s="230"/>
      <c r="P455" s="230"/>
      <c r="Q455" s="230"/>
      <c r="R455" s="230"/>
      <c r="S455" s="230"/>
      <c r="T455" s="230"/>
      <c r="U455" s="229"/>
      <c r="V455" s="233"/>
      <c r="W455" s="234"/>
      <c r="Y455" s="236"/>
    </row>
    <row r="456" spans="2:25" x14ac:dyDescent="0.25">
      <c r="B456" s="465"/>
      <c r="C456" s="272"/>
      <c r="D456" s="272"/>
      <c r="E456" s="273" t="s">
        <v>57</v>
      </c>
      <c r="F456" s="273"/>
      <c r="G456" s="367">
        <f t="shared" ref="G456:W456" si="98">SUBTOTAL(9,G457:G458)</f>
        <v>0</v>
      </c>
      <c r="H456" s="368">
        <f t="shared" si="98"/>
        <v>0</v>
      </c>
      <c r="I456" s="369">
        <f t="shared" si="98"/>
        <v>0</v>
      </c>
      <c r="J456" s="369">
        <f t="shared" si="98"/>
        <v>0</v>
      </c>
      <c r="K456" s="370">
        <f t="shared" si="98"/>
        <v>0</v>
      </c>
      <c r="L456" s="364">
        <f t="shared" si="98"/>
        <v>0</v>
      </c>
      <c r="M456" s="364">
        <f t="shared" si="98"/>
        <v>0</v>
      </c>
      <c r="N456" s="364">
        <f t="shared" si="98"/>
        <v>0</v>
      </c>
      <c r="O456" s="364">
        <f t="shared" si="98"/>
        <v>0</v>
      </c>
      <c r="P456" s="364">
        <f t="shared" si="98"/>
        <v>0</v>
      </c>
      <c r="Q456" s="364">
        <f t="shared" si="98"/>
        <v>0</v>
      </c>
      <c r="R456" s="364">
        <f t="shared" si="98"/>
        <v>0</v>
      </c>
      <c r="S456" s="364">
        <f t="shared" si="98"/>
        <v>0</v>
      </c>
      <c r="T456" s="364">
        <f t="shared" si="98"/>
        <v>0</v>
      </c>
      <c r="U456" s="364">
        <f t="shared" si="98"/>
        <v>0</v>
      </c>
      <c r="V456" s="364">
        <f t="shared" si="98"/>
        <v>0</v>
      </c>
      <c r="W456" s="366">
        <f t="shared" si="98"/>
        <v>0</v>
      </c>
      <c r="Y456" s="238"/>
    </row>
    <row r="457" spans="2:25" outlineLevel="1" x14ac:dyDescent="0.25">
      <c r="B457" s="465"/>
      <c r="C457" s="272"/>
      <c r="D457" s="272"/>
      <c r="E457" s="273"/>
      <c r="F457" s="299" t="s">
        <v>58</v>
      </c>
      <c r="G457" s="220"/>
      <c r="H457" s="229"/>
      <c r="I457" s="230"/>
      <c r="J457" s="230"/>
      <c r="K457" s="233"/>
      <c r="L457" s="229"/>
      <c r="M457" s="231"/>
      <c r="N457" s="230"/>
      <c r="O457" s="230"/>
      <c r="P457" s="230"/>
      <c r="Q457" s="230"/>
      <c r="R457" s="230"/>
      <c r="S457" s="230"/>
      <c r="T457" s="230"/>
      <c r="U457" s="229"/>
      <c r="V457" s="233"/>
      <c r="W457" s="234"/>
      <c r="Y457" s="236"/>
    </row>
    <row r="458" spans="2:25" outlineLevel="1" x14ac:dyDescent="0.25">
      <c r="B458" s="465"/>
      <c r="C458" s="272"/>
      <c r="D458" s="272"/>
      <c r="E458" s="273"/>
      <c r="F458" s="299" t="s">
        <v>59</v>
      </c>
      <c r="G458" s="220"/>
      <c r="H458" s="229"/>
      <c r="I458" s="230"/>
      <c r="J458" s="230"/>
      <c r="K458" s="233"/>
      <c r="L458" s="229"/>
      <c r="M458" s="231"/>
      <c r="N458" s="230"/>
      <c r="O458" s="230"/>
      <c r="P458" s="230"/>
      <c r="Q458" s="230"/>
      <c r="R458" s="230"/>
      <c r="S458" s="230"/>
      <c r="T458" s="230"/>
      <c r="U458" s="229"/>
      <c r="V458" s="233"/>
      <c r="W458" s="234"/>
      <c r="Y458" s="236"/>
    </row>
    <row r="459" spans="2:25" x14ac:dyDescent="0.25">
      <c r="B459" s="465"/>
      <c r="C459" s="272"/>
      <c r="D459" s="272"/>
      <c r="E459" s="273" t="s">
        <v>60</v>
      </c>
      <c r="F459" s="273"/>
      <c r="G459" s="367">
        <f t="shared" ref="G459:W459" si="99">SUBTOTAL(9,G460:G462)</f>
        <v>0</v>
      </c>
      <c r="H459" s="368">
        <f t="shared" si="99"/>
        <v>0</v>
      </c>
      <c r="I459" s="369">
        <f t="shared" si="99"/>
        <v>0</v>
      </c>
      <c r="J459" s="369">
        <f t="shared" si="99"/>
        <v>0</v>
      </c>
      <c r="K459" s="370">
        <f t="shared" si="99"/>
        <v>0</v>
      </c>
      <c r="L459" s="364">
        <f t="shared" si="99"/>
        <v>0</v>
      </c>
      <c r="M459" s="364">
        <f t="shared" si="99"/>
        <v>0</v>
      </c>
      <c r="N459" s="364">
        <f t="shared" si="99"/>
        <v>0</v>
      </c>
      <c r="O459" s="364">
        <f t="shared" si="99"/>
        <v>0</v>
      </c>
      <c r="P459" s="364">
        <f t="shared" si="99"/>
        <v>0</v>
      </c>
      <c r="Q459" s="364">
        <f t="shared" si="99"/>
        <v>0</v>
      </c>
      <c r="R459" s="364">
        <f t="shared" si="99"/>
        <v>0</v>
      </c>
      <c r="S459" s="364">
        <f t="shared" si="99"/>
        <v>0</v>
      </c>
      <c r="T459" s="364">
        <f t="shared" si="99"/>
        <v>0</v>
      </c>
      <c r="U459" s="364">
        <f t="shared" si="99"/>
        <v>0</v>
      </c>
      <c r="V459" s="364">
        <f t="shared" si="99"/>
        <v>0</v>
      </c>
      <c r="W459" s="366">
        <f t="shared" si="99"/>
        <v>0</v>
      </c>
      <c r="Y459" s="238"/>
    </row>
    <row r="460" spans="2:25" outlineLevel="1" x14ac:dyDescent="0.25">
      <c r="B460" s="465"/>
      <c r="C460" s="272"/>
      <c r="D460" s="272"/>
      <c r="E460" s="273"/>
      <c r="F460" s="299" t="s">
        <v>61</v>
      </c>
      <c r="G460" s="220"/>
      <c r="H460" s="229"/>
      <c r="I460" s="230"/>
      <c r="J460" s="230"/>
      <c r="K460" s="233"/>
      <c r="L460" s="229"/>
      <c r="M460" s="231"/>
      <c r="N460" s="230"/>
      <c r="O460" s="230"/>
      <c r="P460" s="230"/>
      <c r="Q460" s="230"/>
      <c r="R460" s="230"/>
      <c r="S460" s="230"/>
      <c r="T460" s="230"/>
      <c r="U460" s="229"/>
      <c r="V460" s="233"/>
      <c r="W460" s="234"/>
      <c r="Y460" s="236"/>
    </row>
    <row r="461" spans="2:25" outlineLevel="1" x14ac:dyDescent="0.25">
      <c r="B461" s="465"/>
      <c r="C461" s="272"/>
      <c r="D461" s="272"/>
      <c r="E461" s="273"/>
      <c r="F461" s="299" t="s">
        <v>62</v>
      </c>
      <c r="G461" s="220"/>
      <c r="H461" s="229"/>
      <c r="I461" s="230"/>
      <c r="J461" s="230"/>
      <c r="K461" s="233"/>
      <c r="L461" s="229"/>
      <c r="M461" s="231"/>
      <c r="N461" s="230"/>
      <c r="O461" s="230"/>
      <c r="P461" s="230"/>
      <c r="Q461" s="230"/>
      <c r="R461" s="230"/>
      <c r="S461" s="230"/>
      <c r="T461" s="230"/>
      <c r="U461" s="229"/>
      <c r="V461" s="233"/>
      <c r="W461" s="234"/>
      <c r="Y461" s="236"/>
    </row>
    <row r="462" spans="2:25" outlineLevel="1" x14ac:dyDescent="0.25">
      <c r="B462" s="465"/>
      <c r="C462" s="272"/>
      <c r="D462" s="272"/>
      <c r="E462" s="273"/>
      <c r="F462" s="299" t="s">
        <v>63</v>
      </c>
      <c r="G462" s="220"/>
      <c r="H462" s="229"/>
      <c r="I462" s="230"/>
      <c r="J462" s="230"/>
      <c r="K462" s="233"/>
      <c r="L462" s="229"/>
      <c r="M462" s="231"/>
      <c r="N462" s="230"/>
      <c r="O462" s="230"/>
      <c r="P462" s="230"/>
      <c r="Q462" s="230"/>
      <c r="R462" s="230"/>
      <c r="S462" s="230"/>
      <c r="T462" s="230"/>
      <c r="U462" s="229"/>
      <c r="V462" s="233"/>
      <c r="W462" s="234"/>
      <c r="Y462" s="236"/>
    </row>
    <row r="463" spans="2:25" x14ac:dyDescent="0.25">
      <c r="B463" s="465"/>
      <c r="C463" s="272"/>
      <c r="D463" s="272"/>
      <c r="E463" s="273" t="s">
        <v>64</v>
      </c>
      <c r="F463" s="273"/>
      <c r="G463" s="367">
        <f t="shared" ref="G463:W463" si="100">SUBTOTAL(9,G464:G465)</f>
        <v>0</v>
      </c>
      <c r="H463" s="368">
        <f t="shared" si="100"/>
        <v>0</v>
      </c>
      <c r="I463" s="369">
        <f t="shared" si="100"/>
        <v>0</v>
      </c>
      <c r="J463" s="369">
        <f t="shared" si="100"/>
        <v>0</v>
      </c>
      <c r="K463" s="370">
        <f t="shared" si="100"/>
        <v>0</v>
      </c>
      <c r="L463" s="364">
        <f t="shared" si="100"/>
        <v>0</v>
      </c>
      <c r="M463" s="364">
        <f t="shared" si="100"/>
        <v>0</v>
      </c>
      <c r="N463" s="364">
        <f t="shared" si="100"/>
        <v>0</v>
      </c>
      <c r="O463" s="364">
        <f t="shared" si="100"/>
        <v>0</v>
      </c>
      <c r="P463" s="364">
        <f t="shared" si="100"/>
        <v>0</v>
      </c>
      <c r="Q463" s="364">
        <f t="shared" si="100"/>
        <v>0</v>
      </c>
      <c r="R463" s="364">
        <f t="shared" si="100"/>
        <v>0</v>
      </c>
      <c r="S463" s="364">
        <f t="shared" si="100"/>
        <v>0</v>
      </c>
      <c r="T463" s="364">
        <f t="shared" si="100"/>
        <v>0</v>
      </c>
      <c r="U463" s="364">
        <f t="shared" si="100"/>
        <v>0</v>
      </c>
      <c r="V463" s="364">
        <f t="shared" si="100"/>
        <v>0</v>
      </c>
      <c r="W463" s="366">
        <f t="shared" si="100"/>
        <v>0</v>
      </c>
      <c r="Y463" s="238"/>
    </row>
    <row r="464" spans="2:25" outlineLevel="1" x14ac:dyDescent="0.25">
      <c r="B464" s="465"/>
      <c r="C464" s="272"/>
      <c r="D464" s="272"/>
      <c r="E464" s="273"/>
      <c r="F464" s="299" t="s">
        <v>65</v>
      </c>
      <c r="G464" s="220"/>
      <c r="H464" s="229"/>
      <c r="I464" s="230"/>
      <c r="J464" s="230"/>
      <c r="K464" s="233"/>
      <c r="L464" s="229"/>
      <c r="M464" s="231"/>
      <c r="N464" s="230"/>
      <c r="O464" s="230"/>
      <c r="P464" s="230"/>
      <c r="Q464" s="230"/>
      <c r="R464" s="230"/>
      <c r="S464" s="230"/>
      <c r="T464" s="230"/>
      <c r="U464" s="229"/>
      <c r="V464" s="233"/>
      <c r="W464" s="234"/>
      <c r="Y464" s="236"/>
    </row>
    <row r="465" spans="2:25" outlineLevel="1" x14ac:dyDescent="0.25">
      <c r="B465" s="465"/>
      <c r="C465" s="272"/>
      <c r="D465" s="272"/>
      <c r="E465" s="273"/>
      <c r="F465" s="299" t="s">
        <v>66</v>
      </c>
      <c r="G465" s="220"/>
      <c r="H465" s="229"/>
      <c r="I465" s="230"/>
      <c r="J465" s="230"/>
      <c r="K465" s="233"/>
      <c r="L465" s="229"/>
      <c r="M465" s="231"/>
      <c r="N465" s="230"/>
      <c r="O465" s="230"/>
      <c r="P465" s="230"/>
      <c r="Q465" s="230"/>
      <c r="R465" s="230"/>
      <c r="S465" s="230"/>
      <c r="T465" s="230"/>
      <c r="U465" s="229"/>
      <c r="V465" s="233"/>
      <c r="W465" s="234"/>
      <c r="Y465" s="236"/>
    </row>
    <row r="466" spans="2:25" x14ac:dyDescent="0.25">
      <c r="B466" s="465"/>
      <c r="C466" s="272"/>
      <c r="D466" s="272"/>
      <c r="E466" s="273" t="s">
        <v>67</v>
      </c>
      <c r="F466" s="273"/>
      <c r="G466" s="367">
        <f t="shared" ref="G466:W466" si="101">SUBTOTAL(9,G467:G469)</f>
        <v>0</v>
      </c>
      <c r="H466" s="368">
        <f t="shared" si="101"/>
        <v>0</v>
      </c>
      <c r="I466" s="369">
        <f t="shared" si="101"/>
        <v>0</v>
      </c>
      <c r="J466" s="369">
        <f t="shared" si="101"/>
        <v>0</v>
      </c>
      <c r="K466" s="370">
        <f t="shared" si="101"/>
        <v>0</v>
      </c>
      <c r="L466" s="364">
        <f t="shared" si="101"/>
        <v>0</v>
      </c>
      <c r="M466" s="364">
        <f t="shared" si="101"/>
        <v>0</v>
      </c>
      <c r="N466" s="364">
        <f t="shared" si="101"/>
        <v>0</v>
      </c>
      <c r="O466" s="364">
        <f t="shared" si="101"/>
        <v>0</v>
      </c>
      <c r="P466" s="364">
        <f t="shared" si="101"/>
        <v>0</v>
      </c>
      <c r="Q466" s="364">
        <f t="shared" si="101"/>
        <v>0</v>
      </c>
      <c r="R466" s="364">
        <f t="shared" si="101"/>
        <v>0</v>
      </c>
      <c r="S466" s="364">
        <f t="shared" si="101"/>
        <v>0</v>
      </c>
      <c r="T466" s="364">
        <f t="shared" si="101"/>
        <v>0</v>
      </c>
      <c r="U466" s="364">
        <f t="shared" si="101"/>
        <v>0</v>
      </c>
      <c r="V466" s="364">
        <f t="shared" si="101"/>
        <v>0</v>
      </c>
      <c r="W466" s="366">
        <f t="shared" si="101"/>
        <v>0</v>
      </c>
      <c r="Y466" s="238"/>
    </row>
    <row r="467" spans="2:25" outlineLevel="1" x14ac:dyDescent="0.25">
      <c r="B467" s="465"/>
      <c r="C467" s="272"/>
      <c r="D467" s="272"/>
      <c r="E467" s="273"/>
      <c r="F467" s="299" t="s">
        <v>68</v>
      </c>
      <c r="G467" s="220"/>
      <c r="H467" s="229"/>
      <c r="I467" s="230"/>
      <c r="J467" s="230"/>
      <c r="K467" s="233"/>
      <c r="L467" s="229"/>
      <c r="M467" s="231"/>
      <c r="N467" s="230"/>
      <c r="O467" s="230"/>
      <c r="P467" s="230"/>
      <c r="Q467" s="230"/>
      <c r="R467" s="230"/>
      <c r="S467" s="230"/>
      <c r="T467" s="230"/>
      <c r="U467" s="229"/>
      <c r="V467" s="233"/>
      <c r="W467" s="234"/>
      <c r="Y467" s="236"/>
    </row>
    <row r="468" spans="2:25" outlineLevel="1" x14ac:dyDescent="0.25">
      <c r="B468" s="465"/>
      <c r="C468" s="272"/>
      <c r="D468" s="272"/>
      <c r="E468" s="273"/>
      <c r="F468" s="299" t="s">
        <v>69</v>
      </c>
      <c r="G468" s="220"/>
      <c r="H468" s="229"/>
      <c r="I468" s="230"/>
      <c r="J468" s="230"/>
      <c r="K468" s="233"/>
      <c r="L468" s="229"/>
      <c r="M468" s="231"/>
      <c r="N468" s="230"/>
      <c r="O468" s="230"/>
      <c r="P468" s="230"/>
      <c r="Q468" s="230"/>
      <c r="R468" s="230"/>
      <c r="S468" s="230"/>
      <c r="T468" s="230"/>
      <c r="U468" s="229"/>
      <c r="V468" s="233"/>
      <c r="W468" s="234"/>
      <c r="Y468" s="236"/>
    </row>
    <row r="469" spans="2:25" outlineLevel="1" x14ac:dyDescent="0.25">
      <c r="B469" s="465"/>
      <c r="C469" s="272"/>
      <c r="D469" s="272"/>
      <c r="E469" s="273"/>
      <c r="F469" s="299" t="s">
        <v>70</v>
      </c>
      <c r="G469" s="220"/>
      <c r="H469" s="229"/>
      <c r="I469" s="230"/>
      <c r="J469" s="230"/>
      <c r="K469" s="233"/>
      <c r="L469" s="229"/>
      <c r="M469" s="230"/>
      <c r="N469" s="230"/>
      <c r="O469" s="230"/>
      <c r="P469" s="230"/>
      <c r="Q469" s="230"/>
      <c r="R469" s="230"/>
      <c r="S469" s="230"/>
      <c r="T469" s="230"/>
      <c r="U469" s="230"/>
      <c r="V469" s="233"/>
      <c r="W469" s="234"/>
      <c r="Y469" s="236"/>
    </row>
    <row r="470" spans="2:25" x14ac:dyDescent="0.25">
      <c r="B470" s="465"/>
      <c r="C470" s="272"/>
      <c r="D470" s="272" t="s">
        <v>71</v>
      </c>
      <c r="E470" s="273"/>
      <c r="F470" s="273"/>
      <c r="G470" s="367"/>
      <c r="H470" s="369"/>
      <c r="I470" s="369"/>
      <c r="J470" s="369"/>
      <c r="K470" s="370"/>
      <c r="L470" s="364"/>
      <c r="M470" s="364"/>
      <c r="N470" s="364"/>
      <c r="O470" s="364"/>
      <c r="P470" s="364"/>
      <c r="Q470" s="364"/>
      <c r="R470" s="364"/>
      <c r="S470" s="364"/>
      <c r="T470" s="364"/>
      <c r="U470" s="364"/>
      <c r="V470" s="365"/>
      <c r="W470" s="365"/>
      <c r="Y470" s="353"/>
    </row>
    <row r="471" spans="2:25" x14ac:dyDescent="0.25">
      <c r="B471" s="465"/>
      <c r="C471" s="272"/>
      <c r="D471" s="272"/>
      <c r="E471" s="273" t="s">
        <v>72</v>
      </c>
      <c r="F471" s="273"/>
      <c r="G471" s="367">
        <f t="shared" ref="G471:W471" si="102">SUBTOTAL(9,G472:G473)</f>
        <v>0</v>
      </c>
      <c r="H471" s="368">
        <f t="shared" si="102"/>
        <v>0</v>
      </c>
      <c r="I471" s="369">
        <f t="shared" si="102"/>
        <v>0</v>
      </c>
      <c r="J471" s="369">
        <f t="shared" si="102"/>
        <v>0</v>
      </c>
      <c r="K471" s="370">
        <f t="shared" si="102"/>
        <v>0</v>
      </c>
      <c r="L471" s="364">
        <f t="shared" si="102"/>
        <v>0</v>
      </c>
      <c r="M471" s="364">
        <f t="shared" si="102"/>
        <v>0</v>
      </c>
      <c r="N471" s="364">
        <f t="shared" si="102"/>
        <v>0</v>
      </c>
      <c r="O471" s="364">
        <f t="shared" si="102"/>
        <v>0</v>
      </c>
      <c r="P471" s="364">
        <f t="shared" si="102"/>
        <v>0</v>
      </c>
      <c r="Q471" s="364">
        <f t="shared" si="102"/>
        <v>0</v>
      </c>
      <c r="R471" s="364">
        <f t="shared" si="102"/>
        <v>0</v>
      </c>
      <c r="S471" s="364">
        <f t="shared" si="102"/>
        <v>0</v>
      </c>
      <c r="T471" s="364">
        <f t="shared" si="102"/>
        <v>0</v>
      </c>
      <c r="U471" s="364">
        <f t="shared" si="102"/>
        <v>0</v>
      </c>
      <c r="V471" s="364">
        <f t="shared" si="102"/>
        <v>0</v>
      </c>
      <c r="W471" s="366">
        <f t="shared" si="102"/>
        <v>0</v>
      </c>
      <c r="Y471" s="354"/>
    </row>
    <row r="472" spans="2:25" outlineLevel="1" x14ac:dyDescent="0.25">
      <c r="B472" s="465"/>
      <c r="C472" s="272"/>
      <c r="D472" s="272"/>
      <c r="E472" s="273"/>
      <c r="F472" s="299" t="s">
        <v>73</v>
      </c>
      <c r="G472" s="220"/>
      <c r="H472" s="229"/>
      <c r="I472" s="230"/>
      <c r="J472" s="230"/>
      <c r="K472" s="233"/>
      <c r="L472" s="229"/>
      <c r="M472" s="231"/>
      <c r="N472" s="230"/>
      <c r="O472" s="230"/>
      <c r="P472" s="230"/>
      <c r="Q472" s="230"/>
      <c r="R472" s="230"/>
      <c r="S472" s="230"/>
      <c r="T472" s="230"/>
      <c r="U472" s="229"/>
      <c r="V472" s="233"/>
      <c r="W472" s="234"/>
      <c r="Y472" s="236"/>
    </row>
    <row r="473" spans="2:25" outlineLevel="1" x14ac:dyDescent="0.25">
      <c r="B473" s="465"/>
      <c r="C473" s="272"/>
      <c r="D473" s="272"/>
      <c r="E473" s="273"/>
      <c r="F473" s="299" t="s">
        <v>74</v>
      </c>
      <c r="G473" s="220"/>
      <c r="H473" s="229"/>
      <c r="I473" s="230"/>
      <c r="J473" s="230"/>
      <c r="K473" s="233"/>
      <c r="L473" s="229"/>
      <c r="M473" s="231"/>
      <c r="N473" s="230"/>
      <c r="O473" s="230"/>
      <c r="P473" s="230"/>
      <c r="Q473" s="230"/>
      <c r="R473" s="230"/>
      <c r="S473" s="230"/>
      <c r="T473" s="230"/>
      <c r="U473" s="229"/>
      <c r="V473" s="233"/>
      <c r="W473" s="234"/>
      <c r="Y473" s="236"/>
    </row>
    <row r="474" spans="2:25" x14ac:dyDescent="0.25">
      <c r="B474" s="465"/>
      <c r="C474" s="272"/>
      <c r="D474" s="272"/>
      <c r="E474" s="273" t="s">
        <v>75</v>
      </c>
      <c r="F474" s="273"/>
      <c r="G474" s="367">
        <f t="shared" ref="G474:W474" si="103">SUBTOTAL(9,G475:G476)</f>
        <v>0</v>
      </c>
      <c r="H474" s="368">
        <f t="shared" si="103"/>
        <v>0</v>
      </c>
      <c r="I474" s="369">
        <f t="shared" si="103"/>
        <v>0</v>
      </c>
      <c r="J474" s="369">
        <f t="shared" si="103"/>
        <v>0</v>
      </c>
      <c r="K474" s="370">
        <f t="shared" si="103"/>
        <v>0</v>
      </c>
      <c r="L474" s="364">
        <f t="shared" si="103"/>
        <v>0</v>
      </c>
      <c r="M474" s="364">
        <f t="shared" si="103"/>
        <v>0</v>
      </c>
      <c r="N474" s="364">
        <f t="shared" si="103"/>
        <v>0</v>
      </c>
      <c r="O474" s="364">
        <f t="shared" si="103"/>
        <v>0</v>
      </c>
      <c r="P474" s="364">
        <f t="shared" si="103"/>
        <v>0</v>
      </c>
      <c r="Q474" s="364">
        <f t="shared" si="103"/>
        <v>0</v>
      </c>
      <c r="R474" s="364">
        <f t="shared" si="103"/>
        <v>0</v>
      </c>
      <c r="S474" s="364">
        <f t="shared" si="103"/>
        <v>0</v>
      </c>
      <c r="T474" s="364">
        <f t="shared" si="103"/>
        <v>0</v>
      </c>
      <c r="U474" s="364">
        <f t="shared" si="103"/>
        <v>0</v>
      </c>
      <c r="V474" s="364">
        <f t="shared" si="103"/>
        <v>0</v>
      </c>
      <c r="W474" s="366">
        <f t="shared" si="103"/>
        <v>0</v>
      </c>
      <c r="Y474" s="238"/>
    </row>
    <row r="475" spans="2:25" outlineLevel="1" x14ac:dyDescent="0.25">
      <c r="B475" s="465"/>
      <c r="C475" s="272"/>
      <c r="D475" s="272"/>
      <c r="E475" s="273"/>
      <c r="F475" s="299" t="s">
        <v>76</v>
      </c>
      <c r="G475" s="220"/>
      <c r="H475" s="229"/>
      <c r="I475" s="230"/>
      <c r="J475" s="230"/>
      <c r="K475" s="233"/>
      <c r="L475" s="229"/>
      <c r="M475" s="231"/>
      <c r="N475" s="230"/>
      <c r="O475" s="230"/>
      <c r="P475" s="230"/>
      <c r="Q475" s="230"/>
      <c r="R475" s="230"/>
      <c r="S475" s="230"/>
      <c r="T475" s="230"/>
      <c r="U475" s="229"/>
      <c r="V475" s="233"/>
      <c r="W475" s="234"/>
      <c r="Y475" s="236"/>
    </row>
    <row r="476" spans="2:25" outlineLevel="1" x14ac:dyDescent="0.25">
      <c r="B476" s="465"/>
      <c r="C476" s="272"/>
      <c r="D476" s="272"/>
      <c r="E476" s="273"/>
      <c r="F476" s="299" t="s">
        <v>77</v>
      </c>
      <c r="G476" s="220"/>
      <c r="H476" s="229"/>
      <c r="I476" s="230"/>
      <c r="J476" s="230"/>
      <c r="K476" s="233"/>
      <c r="L476" s="229"/>
      <c r="M476" s="231"/>
      <c r="N476" s="230"/>
      <c r="O476" s="230"/>
      <c r="P476" s="230"/>
      <c r="Q476" s="230"/>
      <c r="R476" s="230"/>
      <c r="S476" s="230"/>
      <c r="T476" s="230"/>
      <c r="U476" s="229"/>
      <c r="V476" s="233"/>
      <c r="W476" s="234"/>
      <c r="Y476" s="236"/>
    </row>
    <row r="477" spans="2:25" x14ac:dyDescent="0.25">
      <c r="B477" s="465"/>
      <c r="C477" s="272"/>
      <c r="D477" s="272"/>
      <c r="E477" s="273" t="s">
        <v>78</v>
      </c>
      <c r="F477" s="273"/>
      <c r="G477" s="367">
        <f t="shared" ref="G477:W477" si="104">SUBTOTAL(9,G478:G479)</f>
        <v>0</v>
      </c>
      <c r="H477" s="368">
        <f t="shared" si="104"/>
        <v>0</v>
      </c>
      <c r="I477" s="369">
        <f t="shared" si="104"/>
        <v>0</v>
      </c>
      <c r="J477" s="369">
        <f t="shared" si="104"/>
        <v>0</v>
      </c>
      <c r="K477" s="370">
        <f t="shared" si="104"/>
        <v>0</v>
      </c>
      <c r="L477" s="364">
        <f t="shared" si="104"/>
        <v>0</v>
      </c>
      <c r="M477" s="364">
        <f t="shared" si="104"/>
        <v>0</v>
      </c>
      <c r="N477" s="364">
        <f t="shared" si="104"/>
        <v>0</v>
      </c>
      <c r="O477" s="364">
        <f t="shared" si="104"/>
        <v>0</v>
      </c>
      <c r="P477" s="364">
        <f t="shared" si="104"/>
        <v>0</v>
      </c>
      <c r="Q477" s="364">
        <f t="shared" si="104"/>
        <v>0</v>
      </c>
      <c r="R477" s="364">
        <f t="shared" si="104"/>
        <v>0</v>
      </c>
      <c r="S477" s="364">
        <f t="shared" si="104"/>
        <v>0</v>
      </c>
      <c r="T477" s="364">
        <f t="shared" si="104"/>
        <v>0</v>
      </c>
      <c r="U477" s="364">
        <f t="shared" si="104"/>
        <v>0</v>
      </c>
      <c r="V477" s="364">
        <f t="shared" si="104"/>
        <v>0</v>
      </c>
      <c r="W477" s="366">
        <f t="shared" si="104"/>
        <v>0</v>
      </c>
      <c r="Y477" s="238"/>
    </row>
    <row r="478" spans="2:25" outlineLevel="1" x14ac:dyDescent="0.25">
      <c r="B478" s="465"/>
      <c r="C478" s="272"/>
      <c r="D478" s="272"/>
      <c r="E478" s="273"/>
      <c r="F478" s="299" t="s">
        <v>79</v>
      </c>
      <c r="G478" s="220"/>
      <c r="H478" s="229"/>
      <c r="I478" s="230"/>
      <c r="J478" s="230"/>
      <c r="K478" s="233"/>
      <c r="L478" s="229"/>
      <c r="M478" s="231"/>
      <c r="N478" s="230"/>
      <c r="O478" s="230"/>
      <c r="P478" s="230"/>
      <c r="Q478" s="230"/>
      <c r="R478" s="230"/>
      <c r="S478" s="230"/>
      <c r="T478" s="230"/>
      <c r="U478" s="229"/>
      <c r="V478" s="233"/>
      <c r="W478" s="234"/>
      <c r="Y478" s="236"/>
    </row>
    <row r="479" spans="2:25" outlineLevel="1" x14ac:dyDescent="0.25">
      <c r="B479" s="465"/>
      <c r="C479" s="272"/>
      <c r="D479" s="272"/>
      <c r="E479" s="273"/>
      <c r="F479" s="299" t="s">
        <v>80</v>
      </c>
      <c r="G479" s="220"/>
      <c r="H479" s="229"/>
      <c r="I479" s="230"/>
      <c r="J479" s="230"/>
      <c r="K479" s="233"/>
      <c r="L479" s="229"/>
      <c r="M479" s="231"/>
      <c r="N479" s="230"/>
      <c r="O479" s="230"/>
      <c r="P479" s="230"/>
      <c r="Q479" s="230"/>
      <c r="R479" s="230"/>
      <c r="S479" s="230"/>
      <c r="T479" s="230"/>
      <c r="U479" s="229"/>
      <c r="V479" s="233"/>
      <c r="W479" s="234"/>
      <c r="Y479" s="236"/>
    </row>
    <row r="480" spans="2:25" x14ac:dyDescent="0.25">
      <c r="B480" s="465"/>
      <c r="C480" s="272"/>
      <c r="D480" s="272"/>
      <c r="E480" s="273" t="s">
        <v>81</v>
      </c>
      <c r="F480" s="273"/>
      <c r="G480" s="367">
        <f t="shared" ref="G480:W480" si="105">SUBTOTAL(9,G481:G482)</f>
        <v>0</v>
      </c>
      <c r="H480" s="368">
        <f t="shared" si="105"/>
        <v>0</v>
      </c>
      <c r="I480" s="369">
        <f t="shared" si="105"/>
        <v>0</v>
      </c>
      <c r="J480" s="369">
        <f t="shared" si="105"/>
        <v>0</v>
      </c>
      <c r="K480" s="370">
        <f t="shared" si="105"/>
        <v>0</v>
      </c>
      <c r="L480" s="364">
        <f t="shared" si="105"/>
        <v>0</v>
      </c>
      <c r="M480" s="364">
        <f t="shared" si="105"/>
        <v>0</v>
      </c>
      <c r="N480" s="364">
        <f t="shared" si="105"/>
        <v>0</v>
      </c>
      <c r="O480" s="364">
        <f t="shared" si="105"/>
        <v>0</v>
      </c>
      <c r="P480" s="364">
        <f t="shared" si="105"/>
        <v>0</v>
      </c>
      <c r="Q480" s="364">
        <f t="shared" si="105"/>
        <v>0</v>
      </c>
      <c r="R480" s="364">
        <f t="shared" si="105"/>
        <v>0</v>
      </c>
      <c r="S480" s="364">
        <f t="shared" si="105"/>
        <v>0</v>
      </c>
      <c r="T480" s="364">
        <f t="shared" si="105"/>
        <v>0</v>
      </c>
      <c r="U480" s="364">
        <f t="shared" si="105"/>
        <v>0</v>
      </c>
      <c r="V480" s="364">
        <f t="shared" si="105"/>
        <v>0</v>
      </c>
      <c r="W480" s="366">
        <f t="shared" si="105"/>
        <v>0</v>
      </c>
      <c r="Y480" s="238"/>
    </row>
    <row r="481" spans="2:25" outlineLevel="1" x14ac:dyDescent="0.25">
      <c r="B481" s="465"/>
      <c r="C481" s="272"/>
      <c r="D481" s="272"/>
      <c r="E481" s="273"/>
      <c r="F481" s="299" t="s">
        <v>82</v>
      </c>
      <c r="G481" s="220"/>
      <c r="H481" s="229"/>
      <c r="I481" s="230"/>
      <c r="J481" s="230"/>
      <c r="K481" s="233"/>
      <c r="L481" s="229"/>
      <c r="M481" s="231"/>
      <c r="N481" s="230"/>
      <c r="O481" s="230"/>
      <c r="P481" s="230"/>
      <c r="Q481" s="230"/>
      <c r="R481" s="230"/>
      <c r="S481" s="230"/>
      <c r="T481" s="230"/>
      <c r="U481" s="229"/>
      <c r="V481" s="233"/>
      <c r="W481" s="234"/>
      <c r="Y481" s="236"/>
    </row>
    <row r="482" spans="2:25" outlineLevel="1" x14ac:dyDescent="0.25">
      <c r="B482" s="465"/>
      <c r="C482" s="272"/>
      <c r="D482" s="272"/>
      <c r="E482" s="273"/>
      <c r="F482" s="299" t="s">
        <v>83</v>
      </c>
      <c r="G482" s="220"/>
      <c r="H482" s="229"/>
      <c r="I482" s="230"/>
      <c r="J482" s="230"/>
      <c r="K482" s="233"/>
      <c r="L482" s="229"/>
      <c r="M482" s="231"/>
      <c r="N482" s="230"/>
      <c r="O482" s="230"/>
      <c r="P482" s="230"/>
      <c r="Q482" s="230"/>
      <c r="R482" s="230"/>
      <c r="S482" s="230"/>
      <c r="T482" s="230"/>
      <c r="U482" s="229"/>
      <c r="V482" s="233"/>
      <c r="W482" s="234"/>
      <c r="Y482" s="236"/>
    </row>
    <row r="483" spans="2:25" x14ac:dyDescent="0.25">
      <c r="B483" s="465"/>
      <c r="C483" s="272"/>
      <c r="D483" s="272"/>
      <c r="E483" s="273" t="s">
        <v>84</v>
      </c>
      <c r="F483" s="273"/>
      <c r="G483" s="367">
        <f t="shared" ref="G483:W483" si="106">SUBTOTAL(9,G484:G485)</f>
        <v>0</v>
      </c>
      <c r="H483" s="368">
        <f t="shared" si="106"/>
        <v>0</v>
      </c>
      <c r="I483" s="369">
        <f t="shared" si="106"/>
        <v>0</v>
      </c>
      <c r="J483" s="369">
        <f t="shared" si="106"/>
        <v>0</v>
      </c>
      <c r="K483" s="370">
        <f t="shared" si="106"/>
        <v>0</v>
      </c>
      <c r="L483" s="364">
        <f t="shared" si="106"/>
        <v>0</v>
      </c>
      <c r="M483" s="364">
        <f t="shared" si="106"/>
        <v>0</v>
      </c>
      <c r="N483" s="364">
        <f t="shared" si="106"/>
        <v>0</v>
      </c>
      <c r="O483" s="364">
        <f t="shared" si="106"/>
        <v>0</v>
      </c>
      <c r="P483" s="364">
        <f t="shared" si="106"/>
        <v>0</v>
      </c>
      <c r="Q483" s="364">
        <f t="shared" si="106"/>
        <v>0</v>
      </c>
      <c r="R483" s="364">
        <f t="shared" si="106"/>
        <v>0</v>
      </c>
      <c r="S483" s="364">
        <f t="shared" si="106"/>
        <v>0</v>
      </c>
      <c r="T483" s="364">
        <f t="shared" si="106"/>
        <v>0</v>
      </c>
      <c r="U483" s="364">
        <f t="shared" si="106"/>
        <v>0</v>
      </c>
      <c r="V483" s="364">
        <f t="shared" si="106"/>
        <v>0</v>
      </c>
      <c r="W483" s="366">
        <f t="shared" si="106"/>
        <v>0</v>
      </c>
      <c r="Y483" s="238"/>
    </row>
    <row r="484" spans="2:25" outlineLevel="1" x14ac:dyDescent="0.25">
      <c r="B484" s="465"/>
      <c r="C484" s="272"/>
      <c r="D484" s="272"/>
      <c r="E484" s="273"/>
      <c r="F484" s="299" t="s">
        <v>85</v>
      </c>
      <c r="G484" s="220"/>
      <c r="H484" s="229"/>
      <c r="I484" s="230"/>
      <c r="J484" s="230"/>
      <c r="K484" s="233"/>
      <c r="L484" s="229"/>
      <c r="M484" s="231"/>
      <c r="N484" s="230"/>
      <c r="O484" s="230"/>
      <c r="P484" s="230"/>
      <c r="Q484" s="230"/>
      <c r="R484" s="230"/>
      <c r="S484" s="230"/>
      <c r="T484" s="230"/>
      <c r="U484" s="229"/>
      <c r="V484" s="233"/>
      <c r="W484" s="234"/>
      <c r="Y484" s="236"/>
    </row>
    <row r="485" spans="2:25" outlineLevel="1" x14ac:dyDescent="0.25">
      <c r="B485" s="465"/>
      <c r="C485" s="272"/>
      <c r="D485" s="272"/>
      <c r="E485" s="273"/>
      <c r="F485" s="299" t="s">
        <v>86</v>
      </c>
      <c r="G485" s="220"/>
      <c r="H485" s="229"/>
      <c r="I485" s="230"/>
      <c r="J485" s="230"/>
      <c r="K485" s="233"/>
      <c r="L485" s="229"/>
      <c r="M485" s="231"/>
      <c r="N485" s="230"/>
      <c r="O485" s="230"/>
      <c r="P485" s="230"/>
      <c r="Q485" s="230"/>
      <c r="R485" s="230"/>
      <c r="S485" s="230"/>
      <c r="T485" s="230"/>
      <c r="U485" s="229"/>
      <c r="V485" s="233"/>
      <c r="W485" s="234"/>
      <c r="Y485" s="236"/>
    </row>
    <row r="486" spans="2:25" x14ac:dyDescent="0.25">
      <c r="B486" s="465"/>
      <c r="C486" s="272"/>
      <c r="D486" s="272"/>
      <c r="E486" s="273" t="s">
        <v>87</v>
      </c>
      <c r="F486" s="273"/>
      <c r="G486" s="367">
        <f t="shared" ref="G486:W486" si="107">SUBTOTAL(9,G487:G488)</f>
        <v>0</v>
      </c>
      <c r="H486" s="368">
        <f t="shared" si="107"/>
        <v>0</v>
      </c>
      <c r="I486" s="369">
        <f t="shared" si="107"/>
        <v>0</v>
      </c>
      <c r="J486" s="369">
        <f t="shared" si="107"/>
        <v>0</v>
      </c>
      <c r="K486" s="370">
        <f t="shared" si="107"/>
        <v>0</v>
      </c>
      <c r="L486" s="364">
        <f t="shared" si="107"/>
        <v>0</v>
      </c>
      <c r="M486" s="364">
        <f t="shared" si="107"/>
        <v>0</v>
      </c>
      <c r="N486" s="364">
        <f t="shared" si="107"/>
        <v>0</v>
      </c>
      <c r="O486" s="364">
        <f t="shared" si="107"/>
        <v>0</v>
      </c>
      <c r="P486" s="364">
        <f t="shared" si="107"/>
        <v>0</v>
      </c>
      <c r="Q486" s="364">
        <f t="shared" si="107"/>
        <v>0</v>
      </c>
      <c r="R486" s="364">
        <f t="shared" si="107"/>
        <v>0</v>
      </c>
      <c r="S486" s="364">
        <f t="shared" si="107"/>
        <v>0</v>
      </c>
      <c r="T486" s="364">
        <f t="shared" si="107"/>
        <v>0</v>
      </c>
      <c r="U486" s="364">
        <f t="shared" si="107"/>
        <v>0</v>
      </c>
      <c r="V486" s="364">
        <f t="shared" si="107"/>
        <v>0</v>
      </c>
      <c r="W486" s="366">
        <f t="shared" si="107"/>
        <v>0</v>
      </c>
      <c r="Y486" s="238"/>
    </row>
    <row r="487" spans="2:25" outlineLevel="1" x14ac:dyDescent="0.25">
      <c r="B487" s="465"/>
      <c r="C487" s="272"/>
      <c r="D487" s="272"/>
      <c r="E487" s="273"/>
      <c r="F487" s="299" t="s">
        <v>88</v>
      </c>
      <c r="G487" s="220"/>
      <c r="H487" s="229"/>
      <c r="I487" s="230"/>
      <c r="J487" s="230"/>
      <c r="K487" s="233"/>
      <c r="L487" s="229"/>
      <c r="M487" s="231"/>
      <c r="N487" s="230"/>
      <c r="O487" s="230"/>
      <c r="P487" s="230"/>
      <c r="Q487" s="230"/>
      <c r="R487" s="230"/>
      <c r="S487" s="230"/>
      <c r="T487" s="230"/>
      <c r="U487" s="229"/>
      <c r="V487" s="233"/>
      <c r="W487" s="234"/>
      <c r="Y487" s="236"/>
    </row>
    <row r="488" spans="2:25" outlineLevel="1" x14ac:dyDescent="0.25">
      <c r="B488" s="465"/>
      <c r="C488" s="272"/>
      <c r="D488" s="272"/>
      <c r="E488" s="273"/>
      <c r="F488" s="299" t="s">
        <v>89</v>
      </c>
      <c r="G488" s="220"/>
      <c r="H488" s="229"/>
      <c r="I488" s="230"/>
      <c r="J488" s="230"/>
      <c r="K488" s="233"/>
      <c r="L488" s="229"/>
      <c r="M488" s="231"/>
      <c r="N488" s="230"/>
      <c r="O488" s="230"/>
      <c r="P488" s="230"/>
      <c r="Q488" s="230"/>
      <c r="R488" s="230"/>
      <c r="S488" s="230"/>
      <c r="T488" s="230"/>
      <c r="U488" s="229"/>
      <c r="V488" s="233"/>
      <c r="W488" s="234"/>
      <c r="Y488" s="236"/>
    </row>
    <row r="489" spans="2:25" x14ac:dyDescent="0.25">
      <c r="B489" s="465"/>
      <c r="C489" s="272"/>
      <c r="D489" s="272" t="s">
        <v>90</v>
      </c>
      <c r="E489" s="273"/>
      <c r="F489" s="273"/>
      <c r="G489" s="367">
        <f>SUBTOTAL(9,G490:G492)</f>
        <v>0</v>
      </c>
      <c r="H489" s="369">
        <f t="shared" ref="H489:W489" si="108">SUBTOTAL(9,H490:H492)</f>
        <v>0</v>
      </c>
      <c r="I489" s="369">
        <f t="shared" si="108"/>
        <v>0</v>
      </c>
      <c r="J489" s="369">
        <f t="shared" si="108"/>
        <v>0</v>
      </c>
      <c r="K489" s="370">
        <f t="shared" si="108"/>
        <v>0</v>
      </c>
      <c r="L489" s="364">
        <f t="shared" si="108"/>
        <v>0</v>
      </c>
      <c r="M489" s="364">
        <f t="shared" si="108"/>
        <v>0</v>
      </c>
      <c r="N489" s="364">
        <f t="shared" si="108"/>
        <v>0</v>
      </c>
      <c r="O489" s="364">
        <f t="shared" si="108"/>
        <v>0</v>
      </c>
      <c r="P489" s="364">
        <f t="shared" si="108"/>
        <v>0</v>
      </c>
      <c r="Q489" s="364">
        <f t="shared" si="108"/>
        <v>0</v>
      </c>
      <c r="R489" s="364">
        <f t="shared" si="108"/>
        <v>0</v>
      </c>
      <c r="S489" s="364">
        <f t="shared" si="108"/>
        <v>0</v>
      </c>
      <c r="T489" s="364">
        <f t="shared" si="108"/>
        <v>0</v>
      </c>
      <c r="U489" s="364">
        <f t="shared" si="108"/>
        <v>0</v>
      </c>
      <c r="V489" s="365">
        <f t="shared" si="108"/>
        <v>0</v>
      </c>
      <c r="W489" s="365">
        <f t="shared" si="108"/>
        <v>0</v>
      </c>
      <c r="Y489" s="238"/>
    </row>
    <row r="490" spans="2:25" outlineLevel="1" x14ac:dyDescent="0.25">
      <c r="B490" s="465"/>
      <c r="C490" s="272"/>
      <c r="D490" s="272"/>
      <c r="E490" s="273"/>
      <c r="F490" s="299" t="s">
        <v>91</v>
      </c>
      <c r="G490" s="220"/>
      <c r="H490" s="229"/>
      <c r="I490" s="230"/>
      <c r="J490" s="230"/>
      <c r="K490" s="233"/>
      <c r="L490" s="229"/>
      <c r="M490" s="231"/>
      <c r="N490" s="230"/>
      <c r="O490" s="230"/>
      <c r="P490" s="230"/>
      <c r="Q490" s="230"/>
      <c r="R490" s="230"/>
      <c r="S490" s="230"/>
      <c r="T490" s="230"/>
      <c r="U490" s="229"/>
      <c r="V490" s="233"/>
      <c r="W490" s="234"/>
      <c r="Y490" s="236"/>
    </row>
    <row r="491" spans="2:25" outlineLevel="1" x14ac:dyDescent="0.25">
      <c r="B491" s="465"/>
      <c r="C491" s="272"/>
      <c r="D491" s="272"/>
      <c r="E491" s="273"/>
      <c r="F491" s="299" t="s">
        <v>92</v>
      </c>
      <c r="G491" s="220"/>
      <c r="H491" s="229"/>
      <c r="I491" s="230"/>
      <c r="J491" s="230"/>
      <c r="K491" s="233"/>
      <c r="L491" s="229"/>
      <c r="M491" s="231"/>
      <c r="N491" s="230"/>
      <c r="O491" s="230"/>
      <c r="P491" s="230"/>
      <c r="Q491" s="230"/>
      <c r="R491" s="230"/>
      <c r="S491" s="230"/>
      <c r="T491" s="230"/>
      <c r="U491" s="229"/>
      <c r="V491" s="233"/>
      <c r="W491" s="234"/>
      <c r="Y491" s="236"/>
    </row>
    <row r="492" spans="2:25" outlineLevel="1" x14ac:dyDescent="0.25">
      <c r="B492" s="465"/>
      <c r="C492" s="272"/>
      <c r="D492" s="272"/>
      <c r="E492" s="273"/>
      <c r="F492" s="299" t="s">
        <v>93</v>
      </c>
      <c r="G492" s="220"/>
      <c r="H492" s="229"/>
      <c r="I492" s="230"/>
      <c r="J492" s="230"/>
      <c r="K492" s="233"/>
      <c r="L492" s="229"/>
      <c r="M492" s="231"/>
      <c r="N492" s="230"/>
      <c r="O492" s="230"/>
      <c r="P492" s="230"/>
      <c r="Q492" s="230"/>
      <c r="R492" s="230"/>
      <c r="S492" s="230"/>
      <c r="T492" s="230"/>
      <c r="U492" s="229"/>
      <c r="V492" s="233"/>
      <c r="W492" s="234"/>
      <c r="Y492" s="236"/>
    </row>
    <row r="493" spans="2:25" ht="13.5" customHeight="1" x14ac:dyDescent="0.25">
      <c r="B493" s="465"/>
      <c r="C493" s="275"/>
      <c r="D493" s="272" t="s">
        <v>94</v>
      </c>
      <c r="E493" s="273"/>
      <c r="F493" s="273"/>
      <c r="G493" s="367">
        <f>SUBTOTAL(9,G494:G495)</f>
        <v>0</v>
      </c>
      <c r="H493" s="369">
        <f t="shared" ref="H493:W493" si="109">SUBTOTAL(9,H494:H495)</f>
        <v>0</v>
      </c>
      <c r="I493" s="369">
        <f t="shared" si="109"/>
        <v>0</v>
      </c>
      <c r="J493" s="369">
        <f t="shared" si="109"/>
        <v>0</v>
      </c>
      <c r="K493" s="370">
        <f t="shared" si="109"/>
        <v>0</v>
      </c>
      <c r="L493" s="364">
        <f t="shared" si="109"/>
        <v>0</v>
      </c>
      <c r="M493" s="364">
        <f t="shared" si="109"/>
        <v>0</v>
      </c>
      <c r="N493" s="364">
        <f t="shared" si="109"/>
        <v>0</v>
      </c>
      <c r="O493" s="364">
        <f t="shared" si="109"/>
        <v>0</v>
      </c>
      <c r="P493" s="364">
        <f t="shared" si="109"/>
        <v>0</v>
      </c>
      <c r="Q493" s="364">
        <f t="shared" si="109"/>
        <v>0</v>
      </c>
      <c r="R493" s="364">
        <f t="shared" si="109"/>
        <v>0</v>
      </c>
      <c r="S493" s="364">
        <f t="shared" si="109"/>
        <v>0</v>
      </c>
      <c r="T493" s="364">
        <f t="shared" si="109"/>
        <v>0</v>
      </c>
      <c r="U493" s="364">
        <f t="shared" si="109"/>
        <v>0</v>
      </c>
      <c r="V493" s="365">
        <f t="shared" si="109"/>
        <v>0</v>
      </c>
      <c r="W493" s="365">
        <f t="shared" si="109"/>
        <v>0</v>
      </c>
      <c r="Y493" s="238"/>
    </row>
    <row r="494" spans="2:25" outlineLevel="1" x14ac:dyDescent="0.25">
      <c r="B494" s="465"/>
      <c r="C494" s="272"/>
      <c r="D494" s="272"/>
      <c r="E494" s="273"/>
      <c r="F494" s="299" t="s">
        <v>95</v>
      </c>
      <c r="G494" s="220"/>
      <c r="H494" s="229"/>
      <c r="I494" s="230"/>
      <c r="J494" s="230"/>
      <c r="K494" s="233"/>
      <c r="L494" s="229"/>
      <c r="M494" s="231"/>
      <c r="N494" s="230"/>
      <c r="O494" s="230"/>
      <c r="P494" s="230"/>
      <c r="Q494" s="230"/>
      <c r="R494" s="230"/>
      <c r="S494" s="230"/>
      <c r="T494" s="230"/>
      <c r="U494" s="229"/>
      <c r="V494" s="233"/>
      <c r="W494" s="234"/>
      <c r="Y494" s="236"/>
    </row>
    <row r="495" spans="2:25" outlineLevel="1" x14ac:dyDescent="0.25">
      <c r="B495" s="465"/>
      <c r="C495" s="272"/>
      <c r="D495" s="272"/>
      <c r="E495" s="273"/>
      <c r="F495" s="299" t="s">
        <v>96</v>
      </c>
      <c r="G495" s="220"/>
      <c r="H495" s="229"/>
      <c r="I495" s="230"/>
      <c r="J495" s="230"/>
      <c r="K495" s="233"/>
      <c r="L495" s="229"/>
      <c r="M495" s="231"/>
      <c r="N495" s="230"/>
      <c r="O495" s="230"/>
      <c r="P495" s="230"/>
      <c r="Q495" s="230"/>
      <c r="R495" s="230"/>
      <c r="S495" s="230"/>
      <c r="T495" s="230"/>
      <c r="U495" s="229"/>
      <c r="V495" s="233"/>
      <c r="W495" s="234"/>
      <c r="Y495" s="236"/>
    </row>
    <row r="496" spans="2:25" x14ac:dyDescent="0.25">
      <c r="B496" s="465"/>
      <c r="C496" s="272" t="s">
        <v>260</v>
      </c>
      <c r="D496" s="272"/>
      <c r="E496" s="273"/>
      <c r="F496" s="275"/>
      <c r="G496" s="367"/>
      <c r="H496" s="369"/>
      <c r="I496" s="369"/>
      <c r="J496" s="369"/>
      <c r="K496" s="370"/>
      <c r="L496" s="364"/>
      <c r="M496" s="364"/>
      <c r="N496" s="364"/>
      <c r="O496" s="364"/>
      <c r="P496" s="364"/>
      <c r="Q496" s="364"/>
      <c r="R496" s="364"/>
      <c r="S496" s="364"/>
      <c r="T496" s="364"/>
      <c r="U496" s="364"/>
      <c r="V496" s="365"/>
      <c r="W496" s="365"/>
      <c r="Y496" s="353"/>
    </row>
    <row r="497" spans="2:25" x14ac:dyDescent="0.25">
      <c r="B497" s="465"/>
      <c r="C497" s="272"/>
      <c r="D497" s="272" t="s">
        <v>261</v>
      </c>
      <c r="E497" s="273"/>
      <c r="F497" s="275"/>
      <c r="G497" s="367">
        <f>SUBTOTAL(9,G498:G499)</f>
        <v>0</v>
      </c>
      <c r="H497" s="368">
        <f t="shared" ref="H497:W497" si="110">SUBTOTAL(9,H499)</f>
        <v>0</v>
      </c>
      <c r="I497" s="369">
        <f t="shared" si="110"/>
        <v>0</v>
      </c>
      <c r="J497" s="369">
        <f t="shared" si="110"/>
        <v>0</v>
      </c>
      <c r="K497" s="370">
        <f t="shared" si="110"/>
        <v>0</v>
      </c>
      <c r="L497" s="364">
        <f t="shared" si="110"/>
        <v>0</v>
      </c>
      <c r="M497" s="364">
        <f t="shared" si="110"/>
        <v>0</v>
      </c>
      <c r="N497" s="364">
        <f t="shared" si="110"/>
        <v>0</v>
      </c>
      <c r="O497" s="364">
        <f t="shared" si="110"/>
        <v>0</v>
      </c>
      <c r="P497" s="364">
        <f t="shared" si="110"/>
        <v>0</v>
      </c>
      <c r="Q497" s="364">
        <f t="shared" si="110"/>
        <v>0</v>
      </c>
      <c r="R497" s="364">
        <f t="shared" si="110"/>
        <v>0</v>
      </c>
      <c r="S497" s="364">
        <f t="shared" si="110"/>
        <v>0</v>
      </c>
      <c r="T497" s="364">
        <f t="shared" si="110"/>
        <v>0</v>
      </c>
      <c r="U497" s="364">
        <f t="shared" si="110"/>
        <v>0</v>
      </c>
      <c r="V497" s="364">
        <f t="shared" si="110"/>
        <v>0</v>
      </c>
      <c r="W497" s="366">
        <f t="shared" si="110"/>
        <v>0</v>
      </c>
      <c r="Y497" s="354"/>
    </row>
    <row r="498" spans="2:25" outlineLevel="1" x14ac:dyDescent="0.25">
      <c r="B498" s="465"/>
      <c r="C498" s="273"/>
      <c r="D498" s="273"/>
      <c r="E498" s="273"/>
      <c r="F498" s="458" t="s">
        <v>262</v>
      </c>
      <c r="G498" s="221"/>
      <c r="H498" s="369"/>
      <c r="I498" s="369"/>
      <c r="J498" s="369"/>
      <c r="K498" s="370"/>
      <c r="L498" s="364"/>
      <c r="M498" s="364"/>
      <c r="N498" s="364"/>
      <c r="O498" s="364"/>
      <c r="P498" s="364"/>
      <c r="Q498" s="364"/>
      <c r="R498" s="364"/>
      <c r="S498" s="364"/>
      <c r="T498" s="364"/>
      <c r="U498" s="364"/>
      <c r="V498" s="365"/>
      <c r="W498" s="365"/>
      <c r="Y498" s="236"/>
    </row>
    <row r="499" spans="2:25" outlineLevel="1" x14ac:dyDescent="0.25">
      <c r="B499" s="465"/>
      <c r="C499" s="273"/>
      <c r="D499" s="273"/>
      <c r="E499" s="273"/>
      <c r="F499" s="299" t="s">
        <v>263</v>
      </c>
      <c r="G499" s="220"/>
      <c r="H499" s="229"/>
      <c r="I499" s="230"/>
      <c r="J499" s="230"/>
      <c r="K499" s="233"/>
      <c r="L499" s="229"/>
      <c r="M499" s="231"/>
      <c r="N499" s="230"/>
      <c r="O499" s="230"/>
      <c r="P499" s="230"/>
      <c r="Q499" s="230"/>
      <c r="R499" s="230"/>
      <c r="S499" s="230"/>
      <c r="T499" s="229"/>
      <c r="U499" s="230"/>
      <c r="V499" s="233"/>
      <c r="W499" s="234"/>
      <c r="Y499" s="236"/>
    </row>
    <row r="500" spans="2:25" x14ac:dyDescent="0.25">
      <c r="B500" s="465"/>
      <c r="C500" s="273"/>
      <c r="D500" s="272" t="s">
        <v>264</v>
      </c>
      <c r="E500" s="273"/>
      <c r="F500" s="273"/>
      <c r="G500" s="367">
        <f>SUBTOTAL(9,G501:G503)</f>
        <v>0</v>
      </c>
      <c r="H500" s="368">
        <f t="shared" ref="H500:W500" si="111">SUBTOTAL(9,H501:H503)</f>
        <v>0</v>
      </c>
      <c r="I500" s="369">
        <f t="shared" si="111"/>
        <v>0</v>
      </c>
      <c r="J500" s="369">
        <f t="shared" si="111"/>
        <v>0</v>
      </c>
      <c r="K500" s="370">
        <f t="shared" si="111"/>
        <v>0</v>
      </c>
      <c r="L500" s="364">
        <f t="shared" si="111"/>
        <v>0</v>
      </c>
      <c r="M500" s="364">
        <f t="shared" si="111"/>
        <v>0</v>
      </c>
      <c r="N500" s="364">
        <f t="shared" si="111"/>
        <v>0</v>
      </c>
      <c r="O500" s="364">
        <f t="shared" si="111"/>
        <v>0</v>
      </c>
      <c r="P500" s="364">
        <f t="shared" si="111"/>
        <v>0</v>
      </c>
      <c r="Q500" s="364">
        <f t="shared" si="111"/>
        <v>0</v>
      </c>
      <c r="R500" s="364">
        <f t="shared" si="111"/>
        <v>0</v>
      </c>
      <c r="S500" s="364">
        <f t="shared" si="111"/>
        <v>0</v>
      </c>
      <c r="T500" s="364">
        <f t="shared" si="111"/>
        <v>0</v>
      </c>
      <c r="U500" s="364">
        <f t="shared" si="111"/>
        <v>0</v>
      </c>
      <c r="V500" s="364">
        <f t="shared" si="111"/>
        <v>0</v>
      </c>
      <c r="W500" s="366">
        <f t="shared" si="111"/>
        <v>0</v>
      </c>
      <c r="Y500" s="238"/>
    </row>
    <row r="501" spans="2:25" outlineLevel="1" x14ac:dyDescent="0.25">
      <c r="B501" s="465"/>
      <c r="C501" s="273"/>
      <c r="D501" s="273"/>
      <c r="E501" s="275"/>
      <c r="F501" s="299" t="s">
        <v>265</v>
      </c>
      <c r="G501" s="220"/>
      <c r="H501" s="229"/>
      <c r="I501" s="230"/>
      <c r="J501" s="230"/>
      <c r="K501" s="233"/>
      <c r="L501" s="229"/>
      <c r="M501" s="231"/>
      <c r="N501" s="230"/>
      <c r="O501" s="230"/>
      <c r="P501" s="230"/>
      <c r="Q501" s="230"/>
      <c r="R501" s="230"/>
      <c r="S501" s="230"/>
      <c r="T501" s="229"/>
      <c r="U501" s="230"/>
      <c r="V501" s="233"/>
      <c r="W501" s="234"/>
      <c r="Y501" s="236"/>
    </row>
    <row r="502" spans="2:25" outlineLevel="1" x14ac:dyDescent="0.25">
      <c r="B502" s="465"/>
      <c r="C502" s="273"/>
      <c r="D502" s="273"/>
      <c r="E502" s="275"/>
      <c r="F502" s="299" t="s">
        <v>266</v>
      </c>
      <c r="G502" s="220"/>
      <c r="H502" s="229"/>
      <c r="I502" s="230"/>
      <c r="J502" s="230"/>
      <c r="K502" s="233"/>
      <c r="L502" s="229"/>
      <c r="M502" s="231"/>
      <c r="N502" s="230"/>
      <c r="O502" s="230"/>
      <c r="P502" s="230"/>
      <c r="Q502" s="230"/>
      <c r="R502" s="230"/>
      <c r="S502" s="230"/>
      <c r="T502" s="229"/>
      <c r="U502" s="230"/>
      <c r="V502" s="233"/>
      <c r="W502" s="234"/>
      <c r="Y502" s="236"/>
    </row>
    <row r="503" spans="2:25" outlineLevel="1" x14ac:dyDescent="0.25">
      <c r="B503" s="465"/>
      <c r="C503" s="273"/>
      <c r="D503" s="273"/>
      <c r="E503" s="275"/>
      <c r="F503" s="299" t="s">
        <v>264</v>
      </c>
      <c r="G503" s="220"/>
      <c r="H503" s="368"/>
      <c r="I503" s="369"/>
      <c r="J503" s="369"/>
      <c r="K503" s="370"/>
      <c r="L503" s="364"/>
      <c r="M503" s="364"/>
      <c r="N503" s="364"/>
      <c r="O503" s="364"/>
      <c r="P503" s="364"/>
      <c r="Q503" s="364"/>
      <c r="R503" s="364"/>
      <c r="S503" s="364"/>
      <c r="T503" s="364"/>
      <c r="U503" s="364"/>
      <c r="V503" s="364"/>
      <c r="W503" s="366"/>
      <c r="Y503" s="236"/>
    </row>
    <row r="504" spans="2:25" x14ac:dyDescent="0.25">
      <c r="B504" s="465"/>
      <c r="C504" s="273"/>
      <c r="D504" s="272" t="s">
        <v>267</v>
      </c>
      <c r="E504" s="275"/>
      <c r="F504" s="273"/>
      <c r="G504" s="367">
        <f>SUBTOTAL(9,G505:G507)</f>
        <v>0</v>
      </c>
      <c r="H504" s="369"/>
      <c r="I504" s="369"/>
      <c r="J504" s="369"/>
      <c r="K504" s="370"/>
      <c r="L504" s="364"/>
      <c r="M504" s="364"/>
      <c r="N504" s="364"/>
      <c r="O504" s="364"/>
      <c r="P504" s="364"/>
      <c r="Q504" s="364"/>
      <c r="R504" s="364"/>
      <c r="S504" s="364"/>
      <c r="T504" s="364"/>
      <c r="U504" s="364"/>
      <c r="V504" s="365"/>
      <c r="W504" s="365"/>
      <c r="Y504" s="238"/>
    </row>
    <row r="505" spans="2:25" outlineLevel="1" x14ac:dyDescent="0.25">
      <c r="B505" s="465"/>
      <c r="C505" s="273"/>
      <c r="D505" s="272"/>
      <c r="E505" s="275"/>
      <c r="F505" s="299" t="s">
        <v>268</v>
      </c>
      <c r="G505" s="220"/>
      <c r="H505" s="369"/>
      <c r="I505" s="369"/>
      <c r="J505" s="369"/>
      <c r="K505" s="370"/>
      <c r="L505" s="364"/>
      <c r="M505" s="364"/>
      <c r="N505" s="364"/>
      <c r="O505" s="364"/>
      <c r="P505" s="364"/>
      <c r="Q505" s="364"/>
      <c r="R505" s="364"/>
      <c r="S505" s="364"/>
      <c r="T505" s="364"/>
      <c r="U505" s="364"/>
      <c r="V505" s="365"/>
      <c r="W505" s="365"/>
      <c r="Y505" s="236"/>
    </row>
    <row r="506" spans="2:25" outlineLevel="1" x14ac:dyDescent="0.25">
      <c r="B506" s="465"/>
      <c r="C506" s="273"/>
      <c r="D506" s="273"/>
      <c r="E506" s="275"/>
      <c r="F506" s="299" t="s">
        <v>269</v>
      </c>
      <c r="G506" s="220"/>
      <c r="H506" s="369"/>
      <c r="I506" s="369"/>
      <c r="J506" s="369"/>
      <c r="K506" s="370"/>
      <c r="L506" s="364"/>
      <c r="M506" s="364"/>
      <c r="N506" s="364"/>
      <c r="O506" s="364"/>
      <c r="P506" s="364"/>
      <c r="Q506" s="364"/>
      <c r="R506" s="364"/>
      <c r="S506" s="364"/>
      <c r="T506" s="364"/>
      <c r="U506" s="364"/>
      <c r="V506" s="365"/>
      <c r="W506" s="365"/>
      <c r="Y506" s="236"/>
    </row>
    <row r="507" spans="2:25" outlineLevel="1" x14ac:dyDescent="0.25">
      <c r="B507" s="465"/>
      <c r="C507" s="273"/>
      <c r="D507" s="273"/>
      <c r="E507" s="275"/>
      <c r="F507" s="299" t="s">
        <v>270</v>
      </c>
      <c r="G507" s="220"/>
      <c r="H507" s="369"/>
      <c r="I507" s="369"/>
      <c r="J507" s="369"/>
      <c r="K507" s="370"/>
      <c r="L507" s="364"/>
      <c r="M507" s="364"/>
      <c r="N507" s="364"/>
      <c r="O507" s="364"/>
      <c r="P507" s="364"/>
      <c r="Q507" s="364"/>
      <c r="R507" s="364"/>
      <c r="S507" s="364"/>
      <c r="T507" s="364"/>
      <c r="U507" s="364"/>
      <c r="V507" s="365"/>
      <c r="W507" s="365"/>
      <c r="Y507" s="236"/>
    </row>
    <row r="508" spans="2:25" x14ac:dyDescent="0.25">
      <c r="B508" s="465"/>
      <c r="C508" s="273"/>
      <c r="D508" s="272" t="s">
        <v>260</v>
      </c>
      <c r="E508" s="275"/>
      <c r="F508" s="273"/>
      <c r="G508" s="367">
        <f>SUBTOTAL(9,G509)</f>
        <v>0</v>
      </c>
      <c r="H508" s="369"/>
      <c r="I508" s="369"/>
      <c r="J508" s="369"/>
      <c r="K508" s="370"/>
      <c r="L508" s="364"/>
      <c r="M508" s="364"/>
      <c r="N508" s="364"/>
      <c r="O508" s="364"/>
      <c r="P508" s="364"/>
      <c r="Q508" s="364"/>
      <c r="R508" s="364"/>
      <c r="S508" s="364"/>
      <c r="T508" s="364"/>
      <c r="U508" s="364"/>
      <c r="V508" s="365"/>
      <c r="W508" s="365"/>
      <c r="Y508" s="238"/>
    </row>
    <row r="509" spans="2:25" outlineLevel="1" x14ac:dyDescent="0.25">
      <c r="B509" s="465"/>
      <c r="C509" s="273"/>
      <c r="D509" s="272"/>
      <c r="E509" s="275"/>
      <c r="F509" s="299" t="s">
        <v>260</v>
      </c>
      <c r="G509" s="220"/>
      <c r="H509" s="369"/>
      <c r="I509" s="369"/>
      <c r="J509" s="369"/>
      <c r="K509" s="370"/>
      <c r="L509" s="364"/>
      <c r="M509" s="364"/>
      <c r="N509" s="364"/>
      <c r="O509" s="364"/>
      <c r="P509" s="364"/>
      <c r="Q509" s="364"/>
      <c r="R509" s="364"/>
      <c r="S509" s="364"/>
      <c r="T509" s="364"/>
      <c r="U509" s="364"/>
      <c r="V509" s="365"/>
      <c r="W509" s="365"/>
      <c r="Y509" s="236"/>
    </row>
    <row r="510" spans="2:25" outlineLevel="1" x14ac:dyDescent="0.25">
      <c r="B510" s="465"/>
      <c r="C510" s="273"/>
      <c r="D510" s="272"/>
      <c r="E510" s="275"/>
      <c r="F510" s="273"/>
      <c r="G510" s="254"/>
      <c r="H510" s="368"/>
      <c r="I510" s="369"/>
      <c r="J510" s="369"/>
      <c r="K510" s="370"/>
      <c r="L510" s="364"/>
      <c r="M510" s="364"/>
      <c r="N510" s="364"/>
      <c r="O510" s="364"/>
      <c r="P510" s="364"/>
      <c r="Q510" s="364"/>
      <c r="R510" s="364"/>
      <c r="S510" s="364"/>
      <c r="T510" s="364"/>
      <c r="U510" s="364"/>
      <c r="V510" s="364"/>
      <c r="W510" s="366"/>
      <c r="Y510" s="353"/>
    </row>
    <row r="511" spans="2:25" outlineLevel="1" x14ac:dyDescent="0.25">
      <c r="B511" s="465"/>
      <c r="C511" s="272" t="s">
        <v>271</v>
      </c>
      <c r="D511" s="272"/>
      <c r="E511" s="275"/>
      <c r="F511" s="273"/>
      <c r="G511" s="41">
        <f>SUBTOTAL(9,G512:G514)</f>
        <v>0</v>
      </c>
      <c r="H511" s="368">
        <f t="shared" ref="H511:W511" si="112">SUBTOTAL(9,H512:H514)</f>
        <v>0</v>
      </c>
      <c r="I511" s="369">
        <f t="shared" si="112"/>
        <v>0</v>
      </c>
      <c r="J511" s="369">
        <f t="shared" si="112"/>
        <v>0</v>
      </c>
      <c r="K511" s="370">
        <f t="shared" si="112"/>
        <v>0</v>
      </c>
      <c r="L511" s="364">
        <f t="shared" si="112"/>
        <v>0</v>
      </c>
      <c r="M511" s="364">
        <f t="shared" si="112"/>
        <v>0</v>
      </c>
      <c r="N511" s="364">
        <f t="shared" si="112"/>
        <v>0</v>
      </c>
      <c r="O511" s="364">
        <f t="shared" si="112"/>
        <v>0</v>
      </c>
      <c r="P511" s="364">
        <f t="shared" si="112"/>
        <v>0</v>
      </c>
      <c r="Q511" s="364">
        <f t="shared" si="112"/>
        <v>0</v>
      </c>
      <c r="R511" s="364">
        <f t="shared" si="112"/>
        <v>0</v>
      </c>
      <c r="S511" s="364">
        <f t="shared" si="112"/>
        <v>0</v>
      </c>
      <c r="T511" s="364">
        <f t="shared" si="112"/>
        <v>0</v>
      </c>
      <c r="U511" s="364">
        <f t="shared" si="112"/>
        <v>0</v>
      </c>
      <c r="V511" s="364">
        <f t="shared" si="112"/>
        <v>0</v>
      </c>
      <c r="W511" s="366">
        <f t="shared" si="112"/>
        <v>0</v>
      </c>
      <c r="Y511" s="354"/>
    </row>
    <row r="512" spans="2:25" outlineLevel="1" x14ac:dyDescent="0.25">
      <c r="B512" s="465"/>
      <c r="C512" s="273"/>
      <c r="D512" s="272"/>
      <c r="E512" s="275"/>
      <c r="F512" s="587" t="s">
        <v>591</v>
      </c>
      <c r="G512" s="218"/>
      <c r="H512" s="222"/>
      <c r="I512" s="223"/>
      <c r="J512" s="223"/>
      <c r="K512" s="224"/>
      <c r="L512" s="225"/>
      <c r="M512" s="226"/>
      <c r="N512" s="223"/>
      <c r="O512" s="223"/>
      <c r="P512" s="223"/>
      <c r="Q512" s="223"/>
      <c r="R512" s="223"/>
      <c r="S512" s="223"/>
      <c r="T512" s="223"/>
      <c r="U512" s="223"/>
      <c r="V512" s="227"/>
      <c r="W512" s="218"/>
      <c r="Y512" s="236"/>
    </row>
    <row r="513" spans="2:25" outlineLevel="1" x14ac:dyDescent="0.25">
      <c r="B513" s="465"/>
      <c r="C513" s="273"/>
      <c r="D513" s="272"/>
      <c r="E513" s="275"/>
      <c r="F513" s="587" t="s">
        <v>592</v>
      </c>
      <c r="G513" s="218"/>
      <c r="H513" s="222"/>
      <c r="I513" s="223"/>
      <c r="J513" s="223"/>
      <c r="K513" s="224"/>
      <c r="L513" s="225"/>
      <c r="M513" s="226"/>
      <c r="N513" s="223"/>
      <c r="O513" s="223"/>
      <c r="P513" s="223"/>
      <c r="Q513" s="223"/>
      <c r="R513" s="223"/>
      <c r="S513" s="223"/>
      <c r="T513" s="223"/>
      <c r="U513" s="223"/>
      <c r="V513" s="227"/>
      <c r="W513" s="218"/>
      <c r="Y513" s="236"/>
    </row>
    <row r="514" spans="2:25" outlineLevel="1" x14ac:dyDescent="0.25">
      <c r="B514" s="465"/>
      <c r="C514" s="273"/>
      <c r="D514" s="272"/>
      <c r="E514" s="275"/>
      <c r="F514" s="587" t="s">
        <v>593</v>
      </c>
      <c r="G514" s="218"/>
      <c r="H514" s="222"/>
      <c r="I514" s="223"/>
      <c r="J514" s="223"/>
      <c r="K514" s="224"/>
      <c r="L514" s="225"/>
      <c r="M514" s="226"/>
      <c r="N514" s="223"/>
      <c r="O514" s="223"/>
      <c r="P514" s="223"/>
      <c r="Q514" s="223"/>
      <c r="R514" s="223"/>
      <c r="S514" s="223"/>
      <c r="T514" s="223"/>
      <c r="U514" s="223"/>
      <c r="V514" s="227"/>
      <c r="W514" s="218"/>
      <c r="Y514" s="236"/>
    </row>
    <row r="515" spans="2:25" x14ac:dyDescent="0.25">
      <c r="B515" s="295"/>
      <c r="C515" s="273"/>
      <c r="D515" s="273"/>
      <c r="E515" s="273"/>
      <c r="F515" s="273"/>
      <c r="G515" s="52"/>
      <c r="H515" s="53"/>
      <c r="I515" s="53"/>
      <c r="J515" s="53"/>
      <c r="K515" s="82"/>
      <c r="L515" s="33"/>
      <c r="M515" s="33"/>
      <c r="N515" s="33"/>
      <c r="O515" s="33"/>
      <c r="P515" s="33"/>
      <c r="Q515" s="33"/>
      <c r="R515" s="33"/>
      <c r="S515" s="33"/>
      <c r="T515" s="33"/>
      <c r="U515" s="33"/>
      <c r="V515" s="35"/>
      <c r="W515" s="35"/>
      <c r="Y515" s="238"/>
    </row>
    <row r="516" spans="2:25" x14ac:dyDescent="0.25">
      <c r="B516" s="300" t="s">
        <v>272</v>
      </c>
      <c r="C516" s="491"/>
      <c r="D516" s="491"/>
      <c r="E516" s="491"/>
      <c r="F516" s="491"/>
      <c r="G516" s="37">
        <f t="shared" ref="G516:W516" si="113">SUBTOTAL(9,G236:G515)</f>
        <v>0</v>
      </c>
      <c r="H516" s="36">
        <f t="shared" si="113"/>
        <v>0</v>
      </c>
      <c r="I516" s="36">
        <f t="shared" si="113"/>
        <v>0</v>
      </c>
      <c r="J516" s="36">
        <f t="shared" si="113"/>
        <v>0</v>
      </c>
      <c r="K516" s="39">
        <f t="shared" si="113"/>
        <v>0</v>
      </c>
      <c r="L516" s="36">
        <f t="shared" si="113"/>
        <v>0</v>
      </c>
      <c r="M516" s="36">
        <f t="shared" si="113"/>
        <v>0</v>
      </c>
      <c r="N516" s="36">
        <f t="shared" si="113"/>
        <v>0</v>
      </c>
      <c r="O516" s="36">
        <f t="shared" si="113"/>
        <v>0</v>
      </c>
      <c r="P516" s="36">
        <f t="shared" si="113"/>
        <v>0</v>
      </c>
      <c r="Q516" s="36">
        <f t="shared" si="113"/>
        <v>0</v>
      </c>
      <c r="R516" s="36">
        <f t="shared" si="113"/>
        <v>0</v>
      </c>
      <c r="S516" s="36">
        <f t="shared" si="113"/>
        <v>0</v>
      </c>
      <c r="T516" s="36">
        <f t="shared" si="113"/>
        <v>0</v>
      </c>
      <c r="U516" s="36">
        <f t="shared" si="113"/>
        <v>0</v>
      </c>
      <c r="V516" s="39">
        <f t="shared" si="113"/>
        <v>0</v>
      </c>
      <c r="W516" s="39">
        <f t="shared" si="113"/>
        <v>0</v>
      </c>
      <c r="Y516" s="238"/>
    </row>
    <row r="517" spans="2:25" x14ac:dyDescent="0.25">
      <c r="B517" s="295"/>
      <c r="C517" s="273"/>
      <c r="D517" s="273"/>
      <c r="E517" s="273"/>
      <c r="F517" s="273"/>
      <c r="G517" s="367"/>
      <c r="H517" s="33"/>
      <c r="I517" s="33"/>
      <c r="J517" s="33"/>
      <c r="K517" s="35"/>
      <c r="L517" s="33"/>
      <c r="M517" s="33"/>
      <c r="N517" s="33"/>
      <c r="O517" s="33"/>
      <c r="P517" s="33"/>
      <c r="Q517" s="33"/>
      <c r="R517" s="33"/>
      <c r="S517" s="33"/>
      <c r="T517" s="33"/>
      <c r="U517" s="33"/>
      <c r="V517" s="35"/>
      <c r="W517" s="35"/>
      <c r="Y517" s="238"/>
    </row>
    <row r="518" spans="2:25" x14ac:dyDescent="0.25">
      <c r="B518" s="461" t="s">
        <v>273</v>
      </c>
      <c r="C518" s="541"/>
      <c r="D518" s="541"/>
      <c r="E518" s="541"/>
      <c r="F518" s="541"/>
      <c r="G518" s="220"/>
      <c r="H518" s="53"/>
      <c r="I518" s="53"/>
      <c r="J518" s="53"/>
      <c r="K518" s="82"/>
      <c r="L518" s="33"/>
      <c r="M518" s="33"/>
      <c r="N518" s="33"/>
      <c r="O518" s="33"/>
      <c r="P518" s="33"/>
      <c r="Q518" s="33"/>
      <c r="R518" s="33"/>
      <c r="S518" s="33"/>
      <c r="T518" s="33"/>
      <c r="U518" s="33"/>
      <c r="V518" s="35"/>
      <c r="W518" s="35"/>
      <c r="Y518" s="236"/>
    </row>
    <row r="519" spans="2:25" x14ac:dyDescent="0.25">
      <c r="B519" s="465"/>
      <c r="C519" s="273"/>
      <c r="D519" s="273"/>
      <c r="E519" s="273"/>
      <c r="F519" s="273"/>
      <c r="G519" s="52"/>
      <c r="H519" s="53"/>
      <c r="I519" s="53"/>
      <c r="J519" s="53"/>
      <c r="K519" s="82"/>
      <c r="L519" s="33"/>
      <c r="M519" s="33"/>
      <c r="N519" s="33"/>
      <c r="O519" s="33"/>
      <c r="P519" s="33"/>
      <c r="Q519" s="33"/>
      <c r="R519" s="33"/>
      <c r="S519" s="33"/>
      <c r="T519" s="33"/>
      <c r="U519" s="33"/>
      <c r="V519" s="35"/>
      <c r="W519" s="35"/>
      <c r="Y519" s="238"/>
    </row>
    <row r="520" spans="2:25" s="79" customFormat="1" ht="16.2" thickBot="1" x14ac:dyDescent="0.3">
      <c r="B520" s="279" t="s">
        <v>274</v>
      </c>
      <c r="C520" s="483"/>
      <c r="D520" s="483"/>
      <c r="E520" s="483"/>
      <c r="F520" s="483"/>
      <c r="G520" s="54">
        <f>SUM(G516:G519)</f>
        <v>0</v>
      </c>
      <c r="H520" s="55">
        <f t="shared" ref="H520:W520" si="114">SUM(H516:H519)</f>
        <v>0</v>
      </c>
      <c r="I520" s="55">
        <f t="shared" si="114"/>
        <v>0</v>
      </c>
      <c r="J520" s="55">
        <f t="shared" si="114"/>
        <v>0</v>
      </c>
      <c r="K520" s="267">
        <f t="shared" si="114"/>
        <v>0</v>
      </c>
      <c r="L520" s="57">
        <f t="shared" si="114"/>
        <v>0</v>
      </c>
      <c r="M520" s="57">
        <f t="shared" si="114"/>
        <v>0</v>
      </c>
      <c r="N520" s="57">
        <f t="shared" si="114"/>
        <v>0</v>
      </c>
      <c r="O520" s="57">
        <f t="shared" si="114"/>
        <v>0</v>
      </c>
      <c r="P520" s="57">
        <f t="shared" si="114"/>
        <v>0</v>
      </c>
      <c r="Q520" s="57">
        <f t="shared" si="114"/>
        <v>0</v>
      </c>
      <c r="R520" s="57">
        <f t="shared" si="114"/>
        <v>0</v>
      </c>
      <c r="S520" s="57">
        <f t="shared" si="114"/>
        <v>0</v>
      </c>
      <c r="T520" s="57">
        <f t="shared" si="114"/>
        <v>0</v>
      </c>
      <c r="U520" s="57">
        <f t="shared" si="114"/>
        <v>0</v>
      </c>
      <c r="V520" s="58">
        <f t="shared" si="114"/>
        <v>0</v>
      </c>
      <c r="W520" s="58">
        <f t="shared" si="114"/>
        <v>0</v>
      </c>
      <c r="Y520" s="357"/>
    </row>
    <row r="521" spans="2:25" ht="13.8" thickBot="1" x14ac:dyDescent="0.3">
      <c r="G521" s="78"/>
      <c r="H521" s="78"/>
      <c r="I521" s="78"/>
      <c r="J521" s="78"/>
      <c r="K521" s="268"/>
      <c r="L521" s="78"/>
      <c r="M521" s="78"/>
      <c r="N521" s="78"/>
      <c r="O521" s="78"/>
      <c r="P521" s="78"/>
      <c r="Q521" s="78"/>
      <c r="R521" s="78"/>
      <c r="S521" s="78"/>
      <c r="T521" s="78"/>
      <c r="U521" s="78"/>
      <c r="V521" s="78"/>
      <c r="W521" s="78"/>
      <c r="Y521"/>
    </row>
    <row r="522" spans="2:25" s="79" customFormat="1" ht="16.2" thickBot="1" x14ac:dyDescent="0.3">
      <c r="B522" s="433" t="s">
        <v>275</v>
      </c>
      <c r="C522" s="475"/>
      <c r="D522" s="475"/>
      <c r="E522" s="475"/>
      <c r="F522" s="475"/>
      <c r="G522" s="490"/>
      <c r="H522" s="480"/>
      <c r="I522" s="480"/>
      <c r="J522" s="480"/>
      <c r="K522" s="480"/>
      <c r="L522" s="480"/>
      <c r="M522" s="481"/>
      <c r="N522" s="480"/>
      <c r="O522" s="480"/>
      <c r="P522" s="480"/>
      <c r="Q522" s="480"/>
      <c r="R522" s="480"/>
      <c r="S522" s="480"/>
      <c r="T522" s="480"/>
      <c r="U522" s="480"/>
      <c r="V522" s="480"/>
      <c r="W522" s="482"/>
      <c r="Y522" s="358"/>
    </row>
    <row r="523" spans="2:25" s="79" customFormat="1" ht="12.75" customHeight="1" x14ac:dyDescent="0.25">
      <c r="B523" s="361"/>
      <c r="C523" s="272" t="s">
        <v>276</v>
      </c>
      <c r="D523" s="272"/>
      <c r="E523" s="275"/>
      <c r="F523" s="492"/>
      <c r="G523" s="369"/>
      <c r="H523" s="363"/>
      <c r="I523" s="364"/>
      <c r="J523" s="364"/>
      <c r="K523" s="365"/>
      <c r="L523" s="364"/>
      <c r="M523" s="31"/>
      <c r="N523" s="364"/>
      <c r="O523" s="364"/>
      <c r="P523" s="364"/>
      <c r="Q523" s="364"/>
      <c r="R523" s="364"/>
      <c r="S523" s="364"/>
      <c r="T523" s="364"/>
      <c r="U523" s="364"/>
      <c r="V523" s="364"/>
      <c r="W523" s="366"/>
      <c r="Y523" s="237"/>
    </row>
    <row r="524" spans="2:25" s="79" customFormat="1" ht="12.75" customHeight="1" x14ac:dyDescent="0.25">
      <c r="B524" s="295"/>
      <c r="C524" s="273"/>
      <c r="D524" s="272" t="s">
        <v>277</v>
      </c>
      <c r="E524" s="272"/>
      <c r="F524" s="360"/>
      <c r="G524" s="369">
        <f t="shared" ref="G524:W524" si="115">SUBTOTAL(9,G525:G532)</f>
        <v>0</v>
      </c>
      <c r="H524" s="363">
        <f t="shared" si="115"/>
        <v>0</v>
      </c>
      <c r="I524" s="364">
        <f t="shared" si="115"/>
        <v>0</v>
      </c>
      <c r="J524" s="364">
        <f t="shared" si="115"/>
        <v>0</v>
      </c>
      <c r="K524" s="365">
        <f t="shared" si="115"/>
        <v>0</v>
      </c>
      <c r="L524" s="364">
        <f t="shared" si="115"/>
        <v>0</v>
      </c>
      <c r="M524" s="31">
        <f t="shared" si="115"/>
        <v>0</v>
      </c>
      <c r="N524" s="364">
        <f t="shared" si="115"/>
        <v>0</v>
      </c>
      <c r="O524" s="364">
        <f t="shared" si="115"/>
        <v>0</v>
      </c>
      <c r="P524" s="364">
        <f t="shared" si="115"/>
        <v>0</v>
      </c>
      <c r="Q524" s="364">
        <f t="shared" si="115"/>
        <v>0</v>
      </c>
      <c r="R524" s="364">
        <f t="shared" si="115"/>
        <v>0</v>
      </c>
      <c r="S524" s="364">
        <f t="shared" si="115"/>
        <v>0</v>
      </c>
      <c r="T524" s="364">
        <f t="shared" si="115"/>
        <v>0</v>
      </c>
      <c r="U524" s="364">
        <f t="shared" si="115"/>
        <v>0</v>
      </c>
      <c r="V524" s="364">
        <f t="shared" si="115"/>
        <v>0</v>
      </c>
      <c r="W524" s="366">
        <f t="shared" si="115"/>
        <v>0</v>
      </c>
      <c r="Y524" s="354"/>
    </row>
    <row r="525" spans="2:25" s="79" customFormat="1" ht="12.75" customHeight="1" outlineLevel="1" x14ac:dyDescent="0.25">
      <c r="B525" s="295"/>
      <c r="C525" s="273"/>
      <c r="D525" s="273"/>
      <c r="E525" s="273"/>
      <c r="F525" s="299" t="s">
        <v>278</v>
      </c>
      <c r="G525" s="542"/>
      <c r="H525" s="543"/>
      <c r="I525" s="544"/>
      <c r="J525" s="544"/>
      <c r="K525" s="545"/>
      <c r="L525" s="546"/>
      <c r="M525" s="547"/>
      <c r="N525" s="548"/>
      <c r="O525" s="548"/>
      <c r="P525" s="548"/>
      <c r="Q525" s="548"/>
      <c r="R525" s="548"/>
      <c r="S525" s="548"/>
      <c r="T525" s="548"/>
      <c r="U525" s="548"/>
      <c r="V525" s="549"/>
      <c r="W525" s="550"/>
      <c r="X525" s="51"/>
      <c r="Y525" s="236"/>
    </row>
    <row r="526" spans="2:25" s="79" customFormat="1" ht="12.75" customHeight="1" outlineLevel="1" x14ac:dyDescent="0.25">
      <c r="B526" s="295"/>
      <c r="C526" s="273"/>
      <c r="D526" s="273"/>
      <c r="E526" s="273"/>
      <c r="F526" s="299" t="s">
        <v>279</v>
      </c>
      <c r="G526" s="542"/>
      <c r="H526" s="543"/>
      <c r="I526" s="544"/>
      <c r="J526" s="544"/>
      <c r="K526" s="545"/>
      <c r="L526" s="546"/>
      <c r="M526" s="547"/>
      <c r="N526" s="548"/>
      <c r="O526" s="548"/>
      <c r="P526" s="548"/>
      <c r="Q526" s="548"/>
      <c r="R526" s="548"/>
      <c r="S526" s="548"/>
      <c r="T526" s="548"/>
      <c r="U526" s="548"/>
      <c r="V526" s="549"/>
      <c r="W526" s="550"/>
      <c r="X526" s="51"/>
      <c r="Y526" s="236"/>
    </row>
    <row r="527" spans="2:25" s="79" customFormat="1" ht="12.75" customHeight="1" outlineLevel="1" x14ac:dyDescent="0.25">
      <c r="B527" s="295"/>
      <c r="C527" s="273"/>
      <c r="D527" s="273"/>
      <c r="E527" s="273"/>
      <c r="F527" s="299" t="s">
        <v>280</v>
      </c>
      <c r="G527" s="542"/>
      <c r="H527" s="543"/>
      <c r="I527" s="544"/>
      <c r="J527" s="544"/>
      <c r="K527" s="545"/>
      <c r="L527" s="546"/>
      <c r="M527" s="547"/>
      <c r="N527" s="548"/>
      <c r="O527" s="548"/>
      <c r="P527" s="548"/>
      <c r="Q527" s="548"/>
      <c r="R527" s="548"/>
      <c r="S527" s="548"/>
      <c r="T527" s="548"/>
      <c r="U527" s="548"/>
      <c r="V527" s="549"/>
      <c r="W527" s="550"/>
      <c r="X527" s="51"/>
      <c r="Y527" s="236"/>
    </row>
    <row r="528" spans="2:25" s="79" customFormat="1" ht="12.75" customHeight="1" outlineLevel="1" x14ac:dyDescent="0.25">
      <c r="B528" s="295"/>
      <c r="C528" s="273"/>
      <c r="D528" s="273"/>
      <c r="E528" s="273"/>
      <c r="F528" s="299" t="s">
        <v>281</v>
      </c>
      <c r="G528" s="542"/>
      <c r="H528" s="543"/>
      <c r="I528" s="544"/>
      <c r="J528" s="544"/>
      <c r="K528" s="545"/>
      <c r="L528" s="546"/>
      <c r="M528" s="547"/>
      <c r="N528" s="548"/>
      <c r="O528" s="548"/>
      <c r="P528" s="548"/>
      <c r="Q528" s="548"/>
      <c r="R528" s="548"/>
      <c r="S528" s="548"/>
      <c r="T528" s="548"/>
      <c r="U528" s="548"/>
      <c r="V528" s="549"/>
      <c r="W528" s="550"/>
      <c r="X528" s="51"/>
      <c r="Y528" s="236"/>
    </row>
    <row r="529" spans="2:25" s="79" customFormat="1" ht="12.75" customHeight="1" outlineLevel="1" x14ac:dyDescent="0.25">
      <c r="B529" s="295"/>
      <c r="C529" s="273"/>
      <c r="D529" s="273"/>
      <c r="E529" s="273"/>
      <c r="F529" s="299" t="s">
        <v>282</v>
      </c>
      <c r="G529" s="542"/>
      <c r="H529" s="543"/>
      <c r="I529" s="544"/>
      <c r="J529" s="544"/>
      <c r="K529" s="545"/>
      <c r="L529" s="546"/>
      <c r="M529" s="547"/>
      <c r="N529" s="548"/>
      <c r="O529" s="548"/>
      <c r="P529" s="548"/>
      <c r="Q529" s="548"/>
      <c r="R529" s="548"/>
      <c r="S529" s="548"/>
      <c r="T529" s="548"/>
      <c r="U529" s="548"/>
      <c r="V529" s="549"/>
      <c r="W529" s="550"/>
      <c r="X529" s="51"/>
      <c r="Y529" s="236"/>
    </row>
    <row r="530" spans="2:25" s="79" customFormat="1" ht="12.75" customHeight="1" outlineLevel="1" x14ac:dyDescent="0.25">
      <c r="B530" s="295"/>
      <c r="C530" s="273"/>
      <c r="D530" s="273"/>
      <c r="E530" s="273"/>
      <c r="F530" s="299" t="s">
        <v>283</v>
      </c>
      <c r="G530" s="542"/>
      <c r="H530" s="543"/>
      <c r="I530" s="544"/>
      <c r="J530" s="544"/>
      <c r="K530" s="545"/>
      <c r="L530" s="546"/>
      <c r="M530" s="547"/>
      <c r="N530" s="548"/>
      <c r="O530" s="548"/>
      <c r="P530" s="548"/>
      <c r="Q530" s="548"/>
      <c r="R530" s="548"/>
      <c r="S530" s="548"/>
      <c r="T530" s="548"/>
      <c r="U530" s="548"/>
      <c r="V530" s="549"/>
      <c r="W530" s="550"/>
      <c r="X530" s="51"/>
      <c r="Y530" s="236"/>
    </row>
    <row r="531" spans="2:25" s="79" customFormat="1" ht="12.75" customHeight="1" outlineLevel="1" x14ac:dyDescent="0.25">
      <c r="B531" s="295"/>
      <c r="C531" s="273"/>
      <c r="D531" s="273"/>
      <c r="E531" s="273"/>
      <c r="F531" s="299" t="s">
        <v>284</v>
      </c>
      <c r="G531" s="551"/>
      <c r="H531" s="552"/>
      <c r="I531" s="544"/>
      <c r="J531" s="544"/>
      <c r="K531" s="545"/>
      <c r="L531" s="546"/>
      <c r="M531" s="547"/>
      <c r="N531" s="548"/>
      <c r="O531" s="548"/>
      <c r="P531" s="548"/>
      <c r="Q531" s="548"/>
      <c r="R531" s="548"/>
      <c r="S531" s="548"/>
      <c r="T531" s="548"/>
      <c r="U531" s="548"/>
      <c r="V531" s="549"/>
      <c r="W531" s="550"/>
      <c r="X531" s="51"/>
      <c r="Y531" s="236"/>
    </row>
    <row r="532" spans="2:25" s="79" customFormat="1" ht="12.75" customHeight="1" outlineLevel="1" x14ac:dyDescent="0.25">
      <c r="B532" s="295"/>
      <c r="C532" s="273"/>
      <c r="D532" s="273"/>
      <c r="E532" s="273"/>
      <c r="F532" s="299" t="s">
        <v>285</v>
      </c>
      <c r="G532" s="553"/>
      <c r="H532" s="552"/>
      <c r="I532" s="544"/>
      <c r="J532" s="544"/>
      <c r="K532" s="545"/>
      <c r="L532" s="546"/>
      <c r="M532" s="547"/>
      <c r="N532" s="548"/>
      <c r="O532" s="548"/>
      <c r="P532" s="548"/>
      <c r="Q532" s="548"/>
      <c r="R532" s="548"/>
      <c r="S532" s="548"/>
      <c r="T532" s="548"/>
      <c r="U532" s="548"/>
      <c r="V532" s="549"/>
      <c r="W532" s="550"/>
      <c r="X532" s="51"/>
      <c r="Y532" s="236"/>
    </row>
    <row r="533" spans="2:25" s="79" customFormat="1" ht="12.75" customHeight="1" x14ac:dyDescent="0.25">
      <c r="B533" s="295"/>
      <c r="C533" s="273"/>
      <c r="D533" s="272" t="s">
        <v>286</v>
      </c>
      <c r="E533" s="272"/>
      <c r="F533" s="272"/>
      <c r="G533" s="367">
        <f t="shared" ref="G533:W533" si="116">SUBTOTAL(9,G534:G539)</f>
        <v>0</v>
      </c>
      <c r="H533" s="364">
        <f t="shared" si="116"/>
        <v>0</v>
      </c>
      <c r="I533" s="364">
        <f t="shared" si="116"/>
        <v>0</v>
      </c>
      <c r="J533" s="364">
        <f t="shared" si="116"/>
        <v>0</v>
      </c>
      <c r="K533" s="365">
        <f t="shared" si="116"/>
        <v>0</v>
      </c>
      <c r="L533" s="364">
        <f t="shared" si="116"/>
        <v>0</v>
      </c>
      <c r="M533" s="31">
        <f t="shared" si="116"/>
        <v>0</v>
      </c>
      <c r="N533" s="364">
        <f t="shared" si="116"/>
        <v>0</v>
      </c>
      <c r="O533" s="364">
        <f t="shared" si="116"/>
        <v>0</v>
      </c>
      <c r="P533" s="364">
        <f t="shared" si="116"/>
        <v>0</v>
      </c>
      <c r="Q533" s="364">
        <f t="shared" si="116"/>
        <v>0</v>
      </c>
      <c r="R533" s="364">
        <f t="shared" si="116"/>
        <v>0</v>
      </c>
      <c r="S533" s="364">
        <f t="shared" si="116"/>
        <v>0</v>
      </c>
      <c r="T533" s="364">
        <f t="shared" si="116"/>
        <v>0</v>
      </c>
      <c r="U533" s="364">
        <f t="shared" si="116"/>
        <v>0</v>
      </c>
      <c r="V533" s="364">
        <f t="shared" si="116"/>
        <v>0</v>
      </c>
      <c r="W533" s="366">
        <f t="shared" si="116"/>
        <v>0</v>
      </c>
      <c r="Y533" s="238"/>
    </row>
    <row r="534" spans="2:25" s="79" customFormat="1" ht="12.75" customHeight="1" outlineLevel="2" x14ac:dyDescent="0.25">
      <c r="B534" s="438"/>
      <c r="C534" s="273"/>
      <c r="D534" s="273"/>
      <c r="E534" s="273"/>
      <c r="F534" s="299" t="s">
        <v>287</v>
      </c>
      <c r="G534" s="551"/>
      <c r="H534" s="552"/>
      <c r="I534" s="544"/>
      <c r="J534" s="544"/>
      <c r="K534" s="545"/>
      <c r="L534" s="546"/>
      <c r="M534" s="547"/>
      <c r="N534" s="548"/>
      <c r="O534" s="548"/>
      <c r="P534" s="548"/>
      <c r="Q534" s="548"/>
      <c r="R534" s="548"/>
      <c r="S534" s="548"/>
      <c r="T534" s="548"/>
      <c r="U534" s="548"/>
      <c r="V534" s="549"/>
      <c r="W534" s="550"/>
      <c r="X534" s="51"/>
      <c r="Y534" s="236"/>
    </row>
    <row r="535" spans="2:25" s="79" customFormat="1" ht="12.75" customHeight="1" outlineLevel="2" x14ac:dyDescent="0.25">
      <c r="B535" s="438"/>
      <c r="C535" s="273"/>
      <c r="D535" s="273"/>
      <c r="E535" s="273"/>
      <c r="F535" s="299" t="s">
        <v>288</v>
      </c>
      <c r="G535" s="551"/>
      <c r="H535" s="552"/>
      <c r="I535" s="544"/>
      <c r="J535" s="544"/>
      <c r="K535" s="545"/>
      <c r="L535" s="546"/>
      <c r="M535" s="547"/>
      <c r="N535" s="548"/>
      <c r="O535" s="548"/>
      <c r="P535" s="548"/>
      <c r="Q535" s="548"/>
      <c r="R535" s="548"/>
      <c r="S535" s="548"/>
      <c r="T535" s="548"/>
      <c r="U535" s="548"/>
      <c r="V535" s="549"/>
      <c r="W535" s="550"/>
      <c r="X535" s="51"/>
      <c r="Y535" s="236"/>
    </row>
    <row r="536" spans="2:25" s="79" customFormat="1" ht="12.75" customHeight="1" outlineLevel="2" x14ac:dyDescent="0.25">
      <c r="B536" s="438"/>
      <c r="C536" s="273"/>
      <c r="D536" s="273"/>
      <c r="E536" s="273"/>
      <c r="F536" s="299" t="s">
        <v>289</v>
      </c>
      <c r="G536" s="551"/>
      <c r="H536" s="552"/>
      <c r="I536" s="544"/>
      <c r="J536" s="544"/>
      <c r="K536" s="545"/>
      <c r="L536" s="546"/>
      <c r="M536" s="547"/>
      <c r="N536" s="548"/>
      <c r="O536" s="548"/>
      <c r="P536" s="548"/>
      <c r="Q536" s="548"/>
      <c r="R536" s="548"/>
      <c r="S536" s="548"/>
      <c r="T536" s="548"/>
      <c r="U536" s="548"/>
      <c r="V536" s="549"/>
      <c r="W536" s="550"/>
      <c r="X536" s="51"/>
      <c r="Y536" s="236"/>
    </row>
    <row r="537" spans="2:25" s="79" customFormat="1" ht="12.75" customHeight="1" outlineLevel="2" x14ac:dyDescent="0.25">
      <c r="B537" s="438"/>
      <c r="C537" s="273"/>
      <c r="D537" s="273"/>
      <c r="E537" s="273"/>
      <c r="F537" s="299" t="s">
        <v>290</v>
      </c>
      <c r="G537" s="551"/>
      <c r="H537" s="552"/>
      <c r="I537" s="544"/>
      <c r="J537" s="544"/>
      <c r="K537" s="545"/>
      <c r="L537" s="546"/>
      <c r="M537" s="547"/>
      <c r="N537" s="548"/>
      <c r="O537" s="548"/>
      <c r="P537" s="548"/>
      <c r="Q537" s="548"/>
      <c r="R537" s="548"/>
      <c r="S537" s="548"/>
      <c r="T537" s="548"/>
      <c r="U537" s="548"/>
      <c r="V537" s="549"/>
      <c r="W537" s="550"/>
      <c r="X537" s="51"/>
      <c r="Y537" s="236"/>
    </row>
    <row r="538" spans="2:25" s="79" customFormat="1" ht="12.75" customHeight="1" outlineLevel="2" x14ac:dyDescent="0.25">
      <c r="B538" s="438"/>
      <c r="C538" s="273"/>
      <c r="D538" s="273"/>
      <c r="E538" s="273"/>
      <c r="F538" s="299" t="s">
        <v>291</v>
      </c>
      <c r="G538" s="551"/>
      <c r="H538" s="552"/>
      <c r="I538" s="544"/>
      <c r="J538" s="544"/>
      <c r="K538" s="545"/>
      <c r="L538" s="546"/>
      <c r="M538" s="547"/>
      <c r="N538" s="548"/>
      <c r="O538" s="548"/>
      <c r="P538" s="548"/>
      <c r="Q538" s="548"/>
      <c r="R538" s="548"/>
      <c r="S538" s="548"/>
      <c r="T538" s="548"/>
      <c r="U538" s="548"/>
      <c r="V538" s="549"/>
      <c r="W538" s="550"/>
      <c r="X538" s="51"/>
      <c r="Y538" s="236"/>
    </row>
    <row r="539" spans="2:25" s="79" customFormat="1" ht="12.75" customHeight="1" outlineLevel="2" x14ac:dyDescent="0.25">
      <c r="B539" s="438"/>
      <c r="C539" s="273"/>
      <c r="D539" s="273"/>
      <c r="E539" s="273"/>
      <c r="F539" s="299" t="s">
        <v>292</v>
      </c>
      <c r="G539" s="553"/>
      <c r="H539" s="552"/>
      <c r="I539" s="544"/>
      <c r="J539" s="544"/>
      <c r="K539" s="545"/>
      <c r="L539" s="546"/>
      <c r="M539" s="547"/>
      <c r="N539" s="548"/>
      <c r="O539" s="548"/>
      <c r="P539" s="548"/>
      <c r="Q539" s="548"/>
      <c r="R539" s="548"/>
      <c r="S539" s="548"/>
      <c r="T539" s="548"/>
      <c r="U539" s="548"/>
      <c r="V539" s="549"/>
      <c r="W539" s="550"/>
      <c r="X539" s="51"/>
      <c r="Y539" s="236"/>
    </row>
    <row r="540" spans="2:25" s="79" customFormat="1" ht="12.75" customHeight="1" outlineLevel="2" x14ac:dyDescent="0.25">
      <c r="B540" s="295"/>
      <c r="C540" s="273"/>
      <c r="D540" s="272" t="s">
        <v>293</v>
      </c>
      <c r="E540" s="272"/>
      <c r="F540" s="360"/>
      <c r="G540" s="367">
        <f>SUBTOTAL(9,G541:G542)</f>
        <v>0</v>
      </c>
      <c r="H540" s="364">
        <f t="shared" ref="H540:W540" si="117">SUBTOTAL(9,H541:H542)</f>
        <v>0</v>
      </c>
      <c r="I540" s="364">
        <f t="shared" si="117"/>
        <v>0</v>
      </c>
      <c r="J540" s="364">
        <f t="shared" si="117"/>
        <v>0</v>
      </c>
      <c r="K540" s="365">
        <f t="shared" si="117"/>
        <v>0</v>
      </c>
      <c r="L540" s="364">
        <f t="shared" si="117"/>
        <v>0</v>
      </c>
      <c r="M540" s="31">
        <f t="shared" si="117"/>
        <v>0</v>
      </c>
      <c r="N540" s="364">
        <f t="shared" si="117"/>
        <v>0</v>
      </c>
      <c r="O540" s="364">
        <f t="shared" si="117"/>
        <v>0</v>
      </c>
      <c r="P540" s="364">
        <f t="shared" si="117"/>
        <v>0</v>
      </c>
      <c r="Q540" s="364">
        <f t="shared" si="117"/>
        <v>0</v>
      </c>
      <c r="R540" s="364">
        <f t="shared" si="117"/>
        <v>0</v>
      </c>
      <c r="S540" s="364">
        <f t="shared" si="117"/>
        <v>0</v>
      </c>
      <c r="T540" s="364">
        <f t="shared" si="117"/>
        <v>0</v>
      </c>
      <c r="U540" s="364">
        <f t="shared" si="117"/>
        <v>0</v>
      </c>
      <c r="V540" s="364">
        <f t="shared" si="117"/>
        <v>0</v>
      </c>
      <c r="W540" s="366">
        <f t="shared" si="117"/>
        <v>0</v>
      </c>
      <c r="X540" s="51"/>
      <c r="Y540" s="238"/>
    </row>
    <row r="541" spans="2:25" s="79" customFormat="1" ht="12.75" customHeight="1" outlineLevel="2" x14ac:dyDescent="0.25">
      <c r="B541" s="438"/>
      <c r="C541" s="273"/>
      <c r="D541" s="273"/>
      <c r="E541" s="273"/>
      <c r="F541" s="299" t="s">
        <v>294</v>
      </c>
      <c r="G541" s="551"/>
      <c r="H541" s="552"/>
      <c r="I541" s="544"/>
      <c r="J541" s="544"/>
      <c r="K541" s="545"/>
      <c r="L541" s="546"/>
      <c r="M541" s="547"/>
      <c r="N541" s="548"/>
      <c r="O541" s="548"/>
      <c r="P541" s="548"/>
      <c r="Q541" s="548"/>
      <c r="R541" s="548"/>
      <c r="S541" s="548"/>
      <c r="T541" s="548"/>
      <c r="U541" s="548"/>
      <c r="V541" s="549"/>
      <c r="W541" s="550"/>
      <c r="X541" s="51"/>
      <c r="Y541" s="236"/>
    </row>
    <row r="542" spans="2:25" s="79" customFormat="1" ht="12.75" customHeight="1" outlineLevel="2" x14ac:dyDescent="0.25">
      <c r="B542" s="438"/>
      <c r="C542" s="273"/>
      <c r="D542" s="273"/>
      <c r="E542" s="273"/>
      <c r="F542" s="299" t="s">
        <v>295</v>
      </c>
      <c r="G542" s="553"/>
      <c r="H542" s="552"/>
      <c r="I542" s="544"/>
      <c r="J542" s="544"/>
      <c r="K542" s="545"/>
      <c r="L542" s="546"/>
      <c r="M542" s="547"/>
      <c r="N542" s="548"/>
      <c r="O542" s="548"/>
      <c r="P542" s="548"/>
      <c r="Q542" s="548"/>
      <c r="R542" s="548"/>
      <c r="S542" s="548"/>
      <c r="T542" s="548"/>
      <c r="U542" s="548"/>
      <c r="V542" s="549"/>
      <c r="W542" s="550"/>
      <c r="X542" s="51"/>
      <c r="Y542" s="236"/>
    </row>
    <row r="543" spans="2:25" s="79" customFormat="1" ht="12.75" customHeight="1" x14ac:dyDescent="0.25">
      <c r="B543" s="295"/>
      <c r="C543" s="273"/>
      <c r="D543" s="272" t="s">
        <v>296</v>
      </c>
      <c r="E543" s="272"/>
      <c r="F543" s="272"/>
      <c r="G543" s="367">
        <f t="shared" ref="G543:W543" si="118">SUBTOTAL(9,G544:G548)</f>
        <v>0</v>
      </c>
      <c r="H543" s="364">
        <f t="shared" si="118"/>
        <v>0</v>
      </c>
      <c r="I543" s="364">
        <f t="shared" si="118"/>
        <v>0</v>
      </c>
      <c r="J543" s="364">
        <f t="shared" si="118"/>
        <v>0</v>
      </c>
      <c r="K543" s="365">
        <f t="shared" si="118"/>
        <v>0</v>
      </c>
      <c r="L543" s="364">
        <f t="shared" si="118"/>
        <v>0</v>
      </c>
      <c r="M543" s="31">
        <f t="shared" si="118"/>
        <v>0</v>
      </c>
      <c r="N543" s="364">
        <f t="shared" si="118"/>
        <v>0</v>
      </c>
      <c r="O543" s="364">
        <f t="shared" si="118"/>
        <v>0</v>
      </c>
      <c r="P543" s="364">
        <f t="shared" si="118"/>
        <v>0</v>
      </c>
      <c r="Q543" s="364">
        <f t="shared" si="118"/>
        <v>0</v>
      </c>
      <c r="R543" s="364">
        <f t="shared" si="118"/>
        <v>0</v>
      </c>
      <c r="S543" s="364">
        <f t="shared" si="118"/>
        <v>0</v>
      </c>
      <c r="T543" s="364">
        <f t="shared" si="118"/>
        <v>0</v>
      </c>
      <c r="U543" s="364">
        <f t="shared" si="118"/>
        <v>0</v>
      </c>
      <c r="V543" s="364">
        <f t="shared" si="118"/>
        <v>0</v>
      </c>
      <c r="W543" s="366">
        <f t="shared" si="118"/>
        <v>0</v>
      </c>
      <c r="Y543" s="238"/>
    </row>
    <row r="544" spans="2:25" s="79" customFormat="1" ht="12.75" customHeight="1" outlineLevel="1" x14ac:dyDescent="0.25">
      <c r="B544" s="438"/>
      <c r="C544" s="273"/>
      <c r="D544" s="273"/>
      <c r="E544" s="273"/>
      <c r="F544" s="299" t="s">
        <v>297</v>
      </c>
      <c r="G544" s="551"/>
      <c r="H544" s="552"/>
      <c r="I544" s="544"/>
      <c r="J544" s="544"/>
      <c r="K544" s="545"/>
      <c r="L544" s="546"/>
      <c r="M544" s="547"/>
      <c r="N544" s="548"/>
      <c r="O544" s="548"/>
      <c r="P544" s="548"/>
      <c r="Q544" s="548"/>
      <c r="R544" s="548"/>
      <c r="S544" s="548"/>
      <c r="T544" s="548"/>
      <c r="U544" s="548"/>
      <c r="V544" s="549"/>
      <c r="W544" s="550"/>
      <c r="X544" s="51"/>
      <c r="Y544" s="236"/>
    </row>
    <row r="545" spans="2:25" s="79" customFormat="1" ht="12.75" customHeight="1" outlineLevel="1" x14ac:dyDescent="0.25">
      <c r="B545" s="438"/>
      <c r="C545" s="273"/>
      <c r="D545" s="273"/>
      <c r="E545" s="273"/>
      <c r="F545" s="299" t="s">
        <v>298</v>
      </c>
      <c r="G545" s="551"/>
      <c r="H545" s="552"/>
      <c r="I545" s="544"/>
      <c r="J545" s="544"/>
      <c r="K545" s="545"/>
      <c r="L545" s="546"/>
      <c r="M545" s="547"/>
      <c r="N545" s="548"/>
      <c r="O545" s="548"/>
      <c r="P545" s="548"/>
      <c r="Q545" s="548"/>
      <c r="R545" s="548"/>
      <c r="S545" s="548"/>
      <c r="T545" s="548"/>
      <c r="U545" s="548"/>
      <c r="V545" s="549"/>
      <c r="W545" s="550"/>
      <c r="X545" s="51"/>
      <c r="Y545" s="236"/>
    </row>
    <row r="546" spans="2:25" s="79" customFormat="1" ht="12.75" customHeight="1" outlineLevel="1" x14ac:dyDescent="0.25">
      <c r="B546" s="438"/>
      <c r="C546" s="273"/>
      <c r="D546" s="273"/>
      <c r="E546" s="273"/>
      <c r="F546" s="299" t="s">
        <v>299</v>
      </c>
      <c r="G546" s="551"/>
      <c r="H546" s="552"/>
      <c r="I546" s="544"/>
      <c r="J546" s="544"/>
      <c r="K546" s="545"/>
      <c r="L546" s="546"/>
      <c r="M546" s="547"/>
      <c r="N546" s="548"/>
      <c r="O546" s="548"/>
      <c r="P546" s="548"/>
      <c r="Q546" s="548"/>
      <c r="R546" s="548"/>
      <c r="S546" s="548"/>
      <c r="T546" s="548"/>
      <c r="U546" s="548"/>
      <c r="V546" s="549"/>
      <c r="W546" s="550"/>
      <c r="X546" s="51"/>
      <c r="Y546" s="236"/>
    </row>
    <row r="547" spans="2:25" s="79" customFormat="1" ht="12.75" customHeight="1" outlineLevel="1" x14ac:dyDescent="0.25">
      <c r="B547" s="438"/>
      <c r="C547" s="273"/>
      <c r="D547" s="273"/>
      <c r="E547" s="273"/>
      <c r="F547" s="299" t="s">
        <v>300</v>
      </c>
      <c r="G547" s="551"/>
      <c r="H547" s="552"/>
      <c r="I547" s="544"/>
      <c r="J547" s="544"/>
      <c r="K547" s="545"/>
      <c r="L547" s="546"/>
      <c r="M547" s="547"/>
      <c r="N547" s="548"/>
      <c r="O547" s="548"/>
      <c r="P547" s="548"/>
      <c r="Q547" s="548"/>
      <c r="R547" s="548"/>
      <c r="S547" s="548"/>
      <c r="T547" s="548"/>
      <c r="U547" s="548"/>
      <c r="V547" s="549"/>
      <c r="W547" s="550"/>
      <c r="X547" s="51"/>
      <c r="Y547" s="236"/>
    </row>
    <row r="548" spans="2:25" s="79" customFormat="1" ht="12.75" customHeight="1" outlineLevel="1" x14ac:dyDescent="0.25">
      <c r="B548" s="438"/>
      <c r="C548" s="273"/>
      <c r="D548" s="273"/>
      <c r="E548" s="273"/>
      <c r="F548" s="299" t="s">
        <v>301</v>
      </c>
      <c r="G548" s="553"/>
      <c r="H548" s="552"/>
      <c r="I548" s="544"/>
      <c r="J548" s="544"/>
      <c r="K548" s="545"/>
      <c r="L548" s="546"/>
      <c r="M548" s="547"/>
      <c r="N548" s="548"/>
      <c r="O548" s="548"/>
      <c r="P548" s="548"/>
      <c r="Q548" s="548"/>
      <c r="R548" s="548"/>
      <c r="S548" s="548"/>
      <c r="T548" s="548"/>
      <c r="U548" s="548"/>
      <c r="V548" s="549"/>
      <c r="W548" s="550"/>
      <c r="X548" s="51"/>
      <c r="Y548" s="236"/>
    </row>
    <row r="549" spans="2:25" s="79" customFormat="1" ht="12.75" customHeight="1" x14ac:dyDescent="0.25">
      <c r="B549" s="295"/>
      <c r="C549" s="273"/>
      <c r="D549" s="272" t="s">
        <v>302</v>
      </c>
      <c r="E549" s="272"/>
      <c r="F549" s="272"/>
      <c r="G549" s="367">
        <f>SUBTOTAL(9,G550:G551)</f>
        <v>0</v>
      </c>
      <c r="H549" s="364">
        <f t="shared" ref="H549:W549" si="119">SUBTOTAL(9,H550:H551)</f>
        <v>0</v>
      </c>
      <c r="I549" s="364">
        <f t="shared" si="119"/>
        <v>0</v>
      </c>
      <c r="J549" s="364">
        <f t="shared" si="119"/>
        <v>0</v>
      </c>
      <c r="K549" s="365">
        <f t="shared" si="119"/>
        <v>0</v>
      </c>
      <c r="L549" s="364">
        <f t="shared" si="119"/>
        <v>0</v>
      </c>
      <c r="M549" s="31">
        <f t="shared" si="119"/>
        <v>0</v>
      </c>
      <c r="N549" s="364">
        <f t="shared" si="119"/>
        <v>0</v>
      </c>
      <c r="O549" s="364">
        <f t="shared" si="119"/>
        <v>0</v>
      </c>
      <c r="P549" s="364">
        <f t="shared" si="119"/>
        <v>0</v>
      </c>
      <c r="Q549" s="364">
        <f t="shared" si="119"/>
        <v>0</v>
      </c>
      <c r="R549" s="364">
        <f t="shared" si="119"/>
        <v>0</v>
      </c>
      <c r="S549" s="364">
        <f t="shared" si="119"/>
        <v>0</v>
      </c>
      <c r="T549" s="364">
        <f t="shared" si="119"/>
        <v>0</v>
      </c>
      <c r="U549" s="364">
        <f t="shared" si="119"/>
        <v>0</v>
      </c>
      <c r="V549" s="364">
        <f t="shared" si="119"/>
        <v>0</v>
      </c>
      <c r="W549" s="366">
        <f t="shared" si="119"/>
        <v>0</v>
      </c>
      <c r="Y549" s="238"/>
    </row>
    <row r="550" spans="2:25" s="79" customFormat="1" ht="12.75" customHeight="1" outlineLevel="1" x14ac:dyDescent="0.25">
      <c r="B550" s="295"/>
      <c r="C550" s="273"/>
      <c r="D550" s="273"/>
      <c r="E550" s="273"/>
      <c r="F550" s="299" t="s">
        <v>303</v>
      </c>
      <c r="G550" s="551"/>
      <c r="H550" s="552"/>
      <c r="I550" s="544"/>
      <c r="J550" s="544"/>
      <c r="K550" s="545"/>
      <c r="L550" s="546"/>
      <c r="M550" s="547"/>
      <c r="N550" s="548"/>
      <c r="O550" s="548"/>
      <c r="P550" s="548"/>
      <c r="Q550" s="548"/>
      <c r="R550" s="548"/>
      <c r="S550" s="548"/>
      <c r="T550" s="548"/>
      <c r="U550" s="548"/>
      <c r="V550" s="549"/>
      <c r="W550" s="550"/>
      <c r="X550" s="51"/>
      <c r="Y550" s="236"/>
    </row>
    <row r="551" spans="2:25" s="79" customFormat="1" ht="12.75" customHeight="1" outlineLevel="1" x14ac:dyDescent="0.25">
      <c r="B551" s="295"/>
      <c r="C551" s="273"/>
      <c r="D551" s="273"/>
      <c r="E551" s="273"/>
      <c r="F551" s="299" t="s">
        <v>304</v>
      </c>
      <c r="G551" s="553"/>
      <c r="H551" s="552"/>
      <c r="I551" s="544"/>
      <c r="J551" s="544"/>
      <c r="K551" s="545"/>
      <c r="L551" s="546"/>
      <c r="M551" s="547"/>
      <c r="N551" s="548"/>
      <c r="O551" s="548"/>
      <c r="P551" s="548"/>
      <c r="Q551" s="548"/>
      <c r="R551" s="548"/>
      <c r="S551" s="548"/>
      <c r="T551" s="548"/>
      <c r="U551" s="548"/>
      <c r="V551" s="549"/>
      <c r="W551" s="550"/>
      <c r="X551" s="51"/>
      <c r="Y551" s="236"/>
    </row>
    <row r="552" spans="2:25" s="79" customFormat="1" ht="12.75" customHeight="1" x14ac:dyDescent="0.25">
      <c r="B552" s="295"/>
      <c r="C552" s="273"/>
      <c r="D552" s="272" t="s">
        <v>305</v>
      </c>
      <c r="E552" s="272"/>
      <c r="F552" s="272"/>
      <c r="G552" s="367">
        <f>SUBTOTAL(9,G553:G559)</f>
        <v>0</v>
      </c>
      <c r="H552" s="364">
        <f t="shared" ref="H552:W552" si="120">SUBTOTAL(9,H553:H559)</f>
        <v>0</v>
      </c>
      <c r="I552" s="364">
        <f t="shared" si="120"/>
        <v>0</v>
      </c>
      <c r="J552" s="364">
        <f t="shared" si="120"/>
        <v>0</v>
      </c>
      <c r="K552" s="365">
        <f t="shared" si="120"/>
        <v>0</v>
      </c>
      <c r="L552" s="364">
        <f t="shared" si="120"/>
        <v>0</v>
      </c>
      <c r="M552" s="31">
        <f t="shared" si="120"/>
        <v>0</v>
      </c>
      <c r="N552" s="364">
        <f t="shared" si="120"/>
        <v>0</v>
      </c>
      <c r="O552" s="364">
        <f t="shared" si="120"/>
        <v>0</v>
      </c>
      <c r="P552" s="364">
        <f t="shared" si="120"/>
        <v>0</v>
      </c>
      <c r="Q552" s="364">
        <f t="shared" si="120"/>
        <v>0</v>
      </c>
      <c r="R552" s="364">
        <f t="shared" si="120"/>
        <v>0</v>
      </c>
      <c r="S552" s="364">
        <f t="shared" si="120"/>
        <v>0</v>
      </c>
      <c r="T552" s="364">
        <f t="shared" si="120"/>
        <v>0</v>
      </c>
      <c r="U552" s="364">
        <f t="shared" si="120"/>
        <v>0</v>
      </c>
      <c r="V552" s="364">
        <f t="shared" si="120"/>
        <v>0</v>
      </c>
      <c r="W552" s="366">
        <f t="shared" si="120"/>
        <v>0</v>
      </c>
      <c r="Y552" s="238"/>
    </row>
    <row r="553" spans="2:25" s="79" customFormat="1" ht="12.75" customHeight="1" outlineLevel="1" x14ac:dyDescent="0.25">
      <c r="B553" s="295"/>
      <c r="C553" s="273"/>
      <c r="D553" s="273"/>
      <c r="E553" s="273"/>
      <c r="F553" s="299" t="s">
        <v>306</v>
      </c>
      <c r="G553" s="551"/>
      <c r="H553" s="552"/>
      <c r="I553" s="544"/>
      <c r="J553" s="544"/>
      <c r="K553" s="545"/>
      <c r="L553" s="546"/>
      <c r="M553" s="547"/>
      <c r="N553" s="548"/>
      <c r="O553" s="548"/>
      <c r="P553" s="548"/>
      <c r="Q553" s="548"/>
      <c r="R553" s="548"/>
      <c r="S553" s="548"/>
      <c r="T553" s="548"/>
      <c r="U553" s="548"/>
      <c r="V553" s="549"/>
      <c r="W553" s="550"/>
      <c r="X553" s="51"/>
      <c r="Y553" s="236"/>
    </row>
    <row r="554" spans="2:25" s="79" customFormat="1" ht="12.75" customHeight="1" outlineLevel="1" x14ac:dyDescent="0.25">
      <c r="B554" s="295"/>
      <c r="C554" s="273"/>
      <c r="D554" s="273"/>
      <c r="E554" s="273"/>
      <c r="F554" s="299" t="s">
        <v>307</v>
      </c>
      <c r="G554" s="551"/>
      <c r="H554" s="552"/>
      <c r="I554" s="544"/>
      <c r="J554" s="544"/>
      <c r="K554" s="545"/>
      <c r="L554" s="546"/>
      <c r="M554" s="547"/>
      <c r="N554" s="548"/>
      <c r="O554" s="548"/>
      <c r="P554" s="548"/>
      <c r="Q554" s="548"/>
      <c r="R554" s="548"/>
      <c r="S554" s="548"/>
      <c r="T554" s="548"/>
      <c r="U554" s="548"/>
      <c r="V554" s="549"/>
      <c r="W554" s="550"/>
      <c r="X554" s="51"/>
      <c r="Y554" s="236"/>
    </row>
    <row r="555" spans="2:25" s="79" customFormat="1" ht="12.75" customHeight="1" outlineLevel="1" x14ac:dyDescent="0.25">
      <c r="B555" s="295"/>
      <c r="C555" s="273"/>
      <c r="D555" s="273"/>
      <c r="E555" s="273"/>
      <c r="F555" s="299" t="s">
        <v>308</v>
      </c>
      <c r="G555" s="551"/>
      <c r="H555" s="552"/>
      <c r="I555" s="544"/>
      <c r="J555" s="544"/>
      <c r="K555" s="545"/>
      <c r="L555" s="546"/>
      <c r="M555" s="547"/>
      <c r="N555" s="548"/>
      <c r="O555" s="548"/>
      <c r="P555" s="548"/>
      <c r="Q555" s="548"/>
      <c r="R555" s="548"/>
      <c r="S555" s="548"/>
      <c r="T555" s="548"/>
      <c r="U555" s="548"/>
      <c r="V555" s="549"/>
      <c r="W555" s="550"/>
      <c r="X555" s="51"/>
      <c r="Y555" s="236"/>
    </row>
    <row r="556" spans="2:25" s="79" customFormat="1" ht="12.75" customHeight="1" outlineLevel="1" x14ac:dyDescent="0.25">
      <c r="B556" s="295"/>
      <c r="C556" s="273"/>
      <c r="D556" s="273"/>
      <c r="E556" s="273"/>
      <c r="F556" s="299" t="s">
        <v>309</v>
      </c>
      <c r="G556" s="551"/>
      <c r="H556" s="552"/>
      <c r="I556" s="544"/>
      <c r="J556" s="544"/>
      <c r="K556" s="545"/>
      <c r="L556" s="546"/>
      <c r="M556" s="547"/>
      <c r="N556" s="548"/>
      <c r="O556" s="548"/>
      <c r="P556" s="548"/>
      <c r="Q556" s="548"/>
      <c r="R556" s="548"/>
      <c r="S556" s="548"/>
      <c r="T556" s="548"/>
      <c r="U556" s="548"/>
      <c r="V556" s="549"/>
      <c r="W556" s="550"/>
      <c r="X556" s="51"/>
      <c r="Y556" s="236"/>
    </row>
    <row r="557" spans="2:25" s="79" customFormat="1" ht="12.75" customHeight="1" outlineLevel="1" x14ac:dyDescent="0.25">
      <c r="B557" s="295"/>
      <c r="C557" s="273"/>
      <c r="D557" s="273"/>
      <c r="E557" s="273"/>
      <c r="F557" s="299" t="s">
        <v>310</v>
      </c>
      <c r="G557" s="551"/>
      <c r="H557" s="552"/>
      <c r="I557" s="544"/>
      <c r="J557" s="544"/>
      <c r="K557" s="545"/>
      <c r="L557" s="546"/>
      <c r="M557" s="547"/>
      <c r="N557" s="548"/>
      <c r="O557" s="548"/>
      <c r="P557" s="548"/>
      <c r="Q557" s="548"/>
      <c r="R557" s="548"/>
      <c r="S557" s="548"/>
      <c r="T557" s="548"/>
      <c r="U557" s="548"/>
      <c r="V557" s="549"/>
      <c r="W557" s="550"/>
      <c r="X557" s="51"/>
      <c r="Y557" s="236"/>
    </row>
    <row r="558" spans="2:25" s="79" customFormat="1" ht="12.75" customHeight="1" outlineLevel="1" x14ac:dyDescent="0.25">
      <c r="B558" s="295"/>
      <c r="C558" s="273"/>
      <c r="D558" s="273"/>
      <c r="E558" s="273"/>
      <c r="F558" s="299" t="s">
        <v>311</v>
      </c>
      <c r="G558" s="551"/>
      <c r="H558" s="552"/>
      <c r="I558" s="544"/>
      <c r="J558" s="544"/>
      <c r="K558" s="545"/>
      <c r="L558" s="546"/>
      <c r="M558" s="547"/>
      <c r="N558" s="548"/>
      <c r="O558" s="548"/>
      <c r="P558" s="548"/>
      <c r="Q558" s="548"/>
      <c r="R558" s="548"/>
      <c r="S558" s="548"/>
      <c r="T558" s="548"/>
      <c r="U558" s="548"/>
      <c r="V558" s="549"/>
      <c r="W558" s="550"/>
      <c r="X558" s="51"/>
      <c r="Y558" s="236"/>
    </row>
    <row r="559" spans="2:25" s="79" customFormat="1" ht="12.75" customHeight="1" outlineLevel="1" x14ac:dyDescent="0.25">
      <c r="B559" s="295"/>
      <c r="C559" s="273"/>
      <c r="D559" s="273"/>
      <c r="E559" s="273"/>
      <c r="F559" s="299" t="s">
        <v>312</v>
      </c>
      <c r="G559" s="553"/>
      <c r="H559" s="552"/>
      <c r="I559" s="544"/>
      <c r="J559" s="544"/>
      <c r="K559" s="545"/>
      <c r="L559" s="546"/>
      <c r="M559" s="547"/>
      <c r="N559" s="548"/>
      <c r="O559" s="548"/>
      <c r="P559" s="548"/>
      <c r="Q559" s="548"/>
      <c r="R559" s="548"/>
      <c r="S559" s="548"/>
      <c r="T559" s="548"/>
      <c r="U559" s="548"/>
      <c r="V559" s="549"/>
      <c r="W559" s="550"/>
      <c r="X559" s="51"/>
      <c r="Y559" s="236"/>
    </row>
    <row r="560" spans="2:25" s="79" customFormat="1" ht="12.75" customHeight="1" x14ac:dyDescent="0.25">
      <c r="B560" s="295"/>
      <c r="C560" s="273"/>
      <c r="D560" s="272" t="s">
        <v>313</v>
      </c>
      <c r="E560" s="272"/>
      <c r="F560" s="272"/>
      <c r="G560" s="367">
        <f>SUBTOTAL(9,G561:G562)</f>
        <v>0</v>
      </c>
      <c r="H560" s="364">
        <f t="shared" ref="H560:W560" si="121">SUBTOTAL(9,H561:H562)</f>
        <v>0</v>
      </c>
      <c r="I560" s="364">
        <f t="shared" si="121"/>
        <v>0</v>
      </c>
      <c r="J560" s="364">
        <f t="shared" si="121"/>
        <v>0</v>
      </c>
      <c r="K560" s="365">
        <f t="shared" si="121"/>
        <v>0</v>
      </c>
      <c r="L560" s="364">
        <f t="shared" si="121"/>
        <v>0</v>
      </c>
      <c r="M560" s="31">
        <f t="shared" si="121"/>
        <v>0</v>
      </c>
      <c r="N560" s="364">
        <f t="shared" si="121"/>
        <v>0</v>
      </c>
      <c r="O560" s="364">
        <f t="shared" si="121"/>
        <v>0</v>
      </c>
      <c r="P560" s="364">
        <f t="shared" si="121"/>
        <v>0</v>
      </c>
      <c r="Q560" s="364">
        <f t="shared" si="121"/>
        <v>0</v>
      </c>
      <c r="R560" s="364">
        <f t="shared" si="121"/>
        <v>0</v>
      </c>
      <c r="S560" s="364">
        <f t="shared" si="121"/>
        <v>0</v>
      </c>
      <c r="T560" s="364">
        <f t="shared" si="121"/>
        <v>0</v>
      </c>
      <c r="U560" s="364">
        <f t="shared" si="121"/>
        <v>0</v>
      </c>
      <c r="V560" s="364">
        <f t="shared" si="121"/>
        <v>0</v>
      </c>
      <c r="W560" s="366">
        <f t="shared" si="121"/>
        <v>0</v>
      </c>
      <c r="Y560" s="238"/>
    </row>
    <row r="561" spans="2:25" s="79" customFormat="1" ht="12.75" customHeight="1" outlineLevel="1" x14ac:dyDescent="0.25">
      <c r="B561" s="295"/>
      <c r="C561" s="273"/>
      <c r="D561" s="273"/>
      <c r="E561" s="273"/>
      <c r="F561" s="299" t="s">
        <v>314</v>
      </c>
      <c r="G561" s="551"/>
      <c r="H561" s="552"/>
      <c r="I561" s="544"/>
      <c r="J561" s="544"/>
      <c r="K561" s="545"/>
      <c r="L561" s="546"/>
      <c r="M561" s="547"/>
      <c r="N561" s="548"/>
      <c r="O561" s="548"/>
      <c r="P561" s="548"/>
      <c r="Q561" s="548"/>
      <c r="R561" s="548"/>
      <c r="S561" s="548"/>
      <c r="T561" s="548"/>
      <c r="U561" s="548"/>
      <c r="V561" s="549"/>
      <c r="W561" s="550"/>
      <c r="X561" s="51"/>
      <c r="Y561" s="236"/>
    </row>
    <row r="562" spans="2:25" s="79" customFormat="1" ht="12.75" customHeight="1" outlineLevel="1" x14ac:dyDescent="0.25">
      <c r="B562" s="295"/>
      <c r="C562" s="273"/>
      <c r="D562" s="273"/>
      <c r="E562" s="273"/>
      <c r="F562" s="299" t="s">
        <v>315</v>
      </c>
      <c r="G562" s="553"/>
      <c r="H562" s="552"/>
      <c r="I562" s="544"/>
      <c r="J562" s="544"/>
      <c r="K562" s="545"/>
      <c r="L562" s="546"/>
      <c r="M562" s="547"/>
      <c r="N562" s="548"/>
      <c r="O562" s="548"/>
      <c r="P562" s="548"/>
      <c r="Q562" s="548"/>
      <c r="R562" s="548"/>
      <c r="S562" s="548"/>
      <c r="T562" s="548"/>
      <c r="U562" s="548"/>
      <c r="V562" s="549"/>
      <c r="W562" s="550"/>
      <c r="X562" s="51"/>
      <c r="Y562" s="236"/>
    </row>
    <row r="563" spans="2:25" s="79" customFormat="1" ht="12.75" customHeight="1" x14ac:dyDescent="0.25">
      <c r="B563" s="295"/>
      <c r="C563" s="273"/>
      <c r="D563" s="272" t="s">
        <v>316</v>
      </c>
      <c r="E563" s="273"/>
      <c r="F563" s="273"/>
      <c r="G563" s="367">
        <f>SUBTOTAL(9,G564)</f>
        <v>0</v>
      </c>
      <c r="H563" s="364">
        <f t="shared" ref="H563:W563" si="122">SUBTOTAL(9,H564)</f>
        <v>0</v>
      </c>
      <c r="I563" s="364">
        <f t="shared" si="122"/>
        <v>0</v>
      </c>
      <c r="J563" s="364">
        <f t="shared" si="122"/>
        <v>0</v>
      </c>
      <c r="K563" s="365">
        <f t="shared" si="122"/>
        <v>0</v>
      </c>
      <c r="L563" s="364">
        <f t="shared" si="122"/>
        <v>0</v>
      </c>
      <c r="M563" s="31">
        <f t="shared" si="122"/>
        <v>0</v>
      </c>
      <c r="N563" s="364">
        <f t="shared" si="122"/>
        <v>0</v>
      </c>
      <c r="O563" s="364">
        <f t="shared" si="122"/>
        <v>0</v>
      </c>
      <c r="P563" s="364">
        <f t="shared" si="122"/>
        <v>0</v>
      </c>
      <c r="Q563" s="364">
        <f t="shared" si="122"/>
        <v>0</v>
      </c>
      <c r="R563" s="364">
        <f t="shared" si="122"/>
        <v>0</v>
      </c>
      <c r="S563" s="364">
        <f t="shared" si="122"/>
        <v>0</v>
      </c>
      <c r="T563" s="364">
        <f t="shared" si="122"/>
        <v>0</v>
      </c>
      <c r="U563" s="364">
        <f t="shared" si="122"/>
        <v>0</v>
      </c>
      <c r="V563" s="364">
        <f t="shared" si="122"/>
        <v>0</v>
      </c>
      <c r="W563" s="366">
        <f t="shared" si="122"/>
        <v>0</v>
      </c>
      <c r="Y563" s="238"/>
    </row>
    <row r="564" spans="2:25" s="79" customFormat="1" ht="12.75" customHeight="1" outlineLevel="1" x14ac:dyDescent="0.25">
      <c r="B564" s="295"/>
      <c r="C564" s="273"/>
      <c r="D564" s="273"/>
      <c r="E564" s="273"/>
      <c r="F564" s="299" t="s">
        <v>317</v>
      </c>
      <c r="G564" s="553"/>
      <c r="H564" s="552"/>
      <c r="I564" s="544"/>
      <c r="J564" s="544"/>
      <c r="K564" s="545"/>
      <c r="L564" s="546"/>
      <c r="M564" s="547"/>
      <c r="N564" s="548"/>
      <c r="O564" s="548"/>
      <c r="P564" s="548"/>
      <c r="Q564" s="548"/>
      <c r="R564" s="548"/>
      <c r="S564" s="548"/>
      <c r="T564" s="548"/>
      <c r="U564" s="548"/>
      <c r="V564" s="549"/>
      <c r="W564" s="550"/>
      <c r="X564" s="51"/>
      <c r="Y564" s="236"/>
    </row>
    <row r="565" spans="2:25" outlineLevel="1" x14ac:dyDescent="0.25">
      <c r="B565" s="465"/>
      <c r="C565" s="273"/>
      <c r="D565" s="272"/>
      <c r="E565" s="275"/>
      <c r="F565" s="273"/>
      <c r="G565" s="254"/>
      <c r="H565" s="368"/>
      <c r="I565" s="369"/>
      <c r="J565" s="369"/>
      <c r="K565" s="370"/>
      <c r="L565" s="364"/>
      <c r="M565" s="364"/>
      <c r="N565" s="364"/>
      <c r="O565" s="364"/>
      <c r="P565" s="364"/>
      <c r="Q565" s="364"/>
      <c r="R565" s="364"/>
      <c r="S565" s="364"/>
      <c r="T565" s="364"/>
      <c r="U565" s="364"/>
      <c r="V565" s="364"/>
      <c r="W565" s="366"/>
      <c r="Y565" s="353"/>
    </row>
    <row r="566" spans="2:25" outlineLevel="1" x14ac:dyDescent="0.25">
      <c r="B566" s="465"/>
      <c r="C566" s="272" t="s">
        <v>318</v>
      </c>
      <c r="D566" s="272"/>
      <c r="E566" s="275"/>
      <c r="F566" s="273"/>
      <c r="G566" s="41">
        <f>SUBTOTAL(9,G567:G569)</f>
        <v>0</v>
      </c>
      <c r="H566" s="368">
        <f t="shared" ref="H566:W566" si="123">SUBTOTAL(9,H567:H569)</f>
        <v>0</v>
      </c>
      <c r="I566" s="369">
        <f t="shared" si="123"/>
        <v>0</v>
      </c>
      <c r="J566" s="369">
        <f t="shared" si="123"/>
        <v>0</v>
      </c>
      <c r="K566" s="370">
        <f t="shared" si="123"/>
        <v>0</v>
      </c>
      <c r="L566" s="364">
        <f t="shared" si="123"/>
        <v>0</v>
      </c>
      <c r="M566" s="364">
        <f t="shared" si="123"/>
        <v>0</v>
      </c>
      <c r="N566" s="364">
        <f t="shared" si="123"/>
        <v>0</v>
      </c>
      <c r="O566" s="364">
        <f t="shared" si="123"/>
        <v>0</v>
      </c>
      <c r="P566" s="364">
        <f t="shared" si="123"/>
        <v>0</v>
      </c>
      <c r="Q566" s="364">
        <f t="shared" si="123"/>
        <v>0</v>
      </c>
      <c r="R566" s="364">
        <f t="shared" si="123"/>
        <v>0</v>
      </c>
      <c r="S566" s="364">
        <f t="shared" si="123"/>
        <v>0</v>
      </c>
      <c r="T566" s="364">
        <f t="shared" si="123"/>
        <v>0</v>
      </c>
      <c r="U566" s="364">
        <f t="shared" si="123"/>
        <v>0</v>
      </c>
      <c r="V566" s="364">
        <f t="shared" si="123"/>
        <v>0</v>
      </c>
      <c r="W566" s="366">
        <f t="shared" si="123"/>
        <v>0</v>
      </c>
      <c r="Y566" s="354"/>
    </row>
    <row r="567" spans="2:25" outlineLevel="1" x14ac:dyDescent="0.25">
      <c r="B567" s="465"/>
      <c r="C567" s="273"/>
      <c r="D567" s="272"/>
      <c r="E567" s="275"/>
      <c r="F567" s="299" t="s">
        <v>150</v>
      </c>
      <c r="G567" s="218"/>
      <c r="H567" s="222"/>
      <c r="I567" s="223"/>
      <c r="J567" s="223"/>
      <c r="K567" s="224"/>
      <c r="L567" s="225"/>
      <c r="M567" s="226"/>
      <c r="N567" s="223"/>
      <c r="O567" s="223"/>
      <c r="P567" s="223"/>
      <c r="Q567" s="223"/>
      <c r="R567" s="223"/>
      <c r="S567" s="223"/>
      <c r="T567" s="223"/>
      <c r="U567" s="223"/>
      <c r="V567" s="227"/>
      <c r="W567" s="218"/>
      <c r="Y567" s="236"/>
    </row>
    <row r="568" spans="2:25" outlineLevel="1" x14ac:dyDescent="0.25">
      <c r="B568" s="465"/>
      <c r="C568" s="273"/>
      <c r="D568" s="272"/>
      <c r="E568" s="275"/>
      <c r="F568" s="299" t="s">
        <v>151</v>
      </c>
      <c r="G568" s="218"/>
      <c r="H568" s="222"/>
      <c r="I568" s="223"/>
      <c r="J568" s="223"/>
      <c r="K568" s="224"/>
      <c r="L568" s="225"/>
      <c r="M568" s="226"/>
      <c r="N568" s="223"/>
      <c r="O568" s="223"/>
      <c r="P568" s="223"/>
      <c r="Q568" s="223"/>
      <c r="R568" s="223"/>
      <c r="S568" s="223"/>
      <c r="T568" s="223"/>
      <c r="U568" s="223"/>
      <c r="V568" s="227"/>
      <c r="W568" s="218"/>
      <c r="Y568" s="236"/>
    </row>
    <row r="569" spans="2:25" outlineLevel="1" x14ac:dyDescent="0.25">
      <c r="B569" s="465"/>
      <c r="C569" s="273"/>
      <c r="D569" s="272"/>
      <c r="E569" s="275"/>
      <c r="F569" s="299" t="s">
        <v>152</v>
      </c>
      <c r="G569" s="218"/>
      <c r="H569" s="222"/>
      <c r="I569" s="223"/>
      <c r="J569" s="223"/>
      <c r="K569" s="224"/>
      <c r="L569" s="225"/>
      <c r="M569" s="226"/>
      <c r="N569" s="223"/>
      <c r="O569" s="223"/>
      <c r="P569" s="223"/>
      <c r="Q569" s="223"/>
      <c r="R569" s="223"/>
      <c r="S569" s="223"/>
      <c r="T569" s="223"/>
      <c r="U569" s="223"/>
      <c r="V569" s="227"/>
      <c r="W569" s="218"/>
      <c r="Y569" s="236"/>
    </row>
    <row r="570" spans="2:25" s="79" customFormat="1" ht="12.75" customHeight="1" x14ac:dyDescent="0.25">
      <c r="B570" s="295"/>
      <c r="C570" s="273"/>
      <c r="D570" s="273"/>
      <c r="E570" s="273"/>
      <c r="F570" s="273"/>
      <c r="G570" s="367"/>
      <c r="H570" s="364"/>
      <c r="I570" s="364"/>
      <c r="J570" s="364"/>
      <c r="K570" s="365"/>
      <c r="L570" s="364"/>
      <c r="M570" s="31"/>
      <c r="N570" s="364"/>
      <c r="O570" s="364"/>
      <c r="P570" s="364"/>
      <c r="Q570" s="364"/>
      <c r="R570" s="364"/>
      <c r="S570" s="364"/>
      <c r="T570" s="364"/>
      <c r="U570" s="364"/>
      <c r="V570" s="364"/>
      <c r="W570" s="366"/>
      <c r="Y570" s="353"/>
    </row>
    <row r="571" spans="2:25" s="79" customFormat="1" ht="16.2" thickBot="1" x14ac:dyDescent="0.3">
      <c r="B571" s="279" t="s">
        <v>319</v>
      </c>
      <c r="C571" s="483"/>
      <c r="D571" s="483"/>
      <c r="E571" s="483"/>
      <c r="F571" s="483"/>
      <c r="G571" s="372">
        <f t="shared" ref="G571:W571" si="124">SUBTOTAL(9,G523:G570)</f>
        <v>0</v>
      </c>
      <c r="H571" s="382">
        <f t="shared" si="124"/>
        <v>0</v>
      </c>
      <c r="I571" s="383">
        <f t="shared" si="124"/>
        <v>0</v>
      </c>
      <c r="J571" s="383">
        <f t="shared" si="124"/>
        <v>0</v>
      </c>
      <c r="K571" s="384">
        <f t="shared" si="124"/>
        <v>0</v>
      </c>
      <c r="L571" s="385">
        <f t="shared" si="124"/>
        <v>0</v>
      </c>
      <c r="M571" s="386">
        <f t="shared" si="124"/>
        <v>0</v>
      </c>
      <c r="N571" s="387">
        <f t="shared" si="124"/>
        <v>0</v>
      </c>
      <c r="O571" s="387">
        <f t="shared" si="124"/>
        <v>0</v>
      </c>
      <c r="P571" s="387">
        <f t="shared" si="124"/>
        <v>0</v>
      </c>
      <c r="Q571" s="387">
        <f t="shared" si="124"/>
        <v>0</v>
      </c>
      <c r="R571" s="387">
        <f t="shared" si="124"/>
        <v>0</v>
      </c>
      <c r="S571" s="387">
        <f t="shared" si="124"/>
        <v>0</v>
      </c>
      <c r="T571" s="387">
        <f t="shared" si="124"/>
        <v>0</v>
      </c>
      <c r="U571" s="387">
        <f t="shared" si="124"/>
        <v>0</v>
      </c>
      <c r="V571" s="374">
        <f t="shared" si="124"/>
        <v>0</v>
      </c>
      <c r="W571" s="376">
        <f t="shared" si="124"/>
        <v>0</v>
      </c>
      <c r="X571" s="51"/>
      <c r="Y571" s="355"/>
    </row>
    <row r="572" spans="2:25" ht="13.8" thickBot="1" x14ac:dyDescent="0.3">
      <c r="B572" s="51"/>
      <c r="G572" s="493"/>
      <c r="H572" s="493"/>
      <c r="I572" s="493"/>
      <c r="J572" s="493"/>
      <c r="K572" s="493"/>
      <c r="L572" s="493"/>
      <c r="M572" s="42"/>
      <c r="N572" s="493"/>
      <c r="O572" s="493"/>
      <c r="P572" s="493"/>
      <c r="Q572" s="493"/>
      <c r="R572" s="493"/>
      <c r="S572" s="493"/>
      <c r="T572" s="493"/>
      <c r="U572" s="493"/>
      <c r="V572" s="493"/>
      <c r="W572" s="493"/>
      <c r="Y572"/>
    </row>
    <row r="573" spans="2:25" s="79" customFormat="1" ht="16.2" thickBot="1" x14ac:dyDescent="0.3">
      <c r="B573" s="433" t="s">
        <v>320</v>
      </c>
      <c r="C573" s="475"/>
      <c r="D573" s="475"/>
      <c r="E573" s="475"/>
      <c r="F573" s="475"/>
      <c r="G573" s="494"/>
      <c r="H573" s="494"/>
      <c r="I573" s="494"/>
      <c r="J573" s="494"/>
      <c r="K573" s="494"/>
      <c r="L573" s="494"/>
      <c r="M573" s="494"/>
      <c r="N573" s="494"/>
      <c r="O573" s="494"/>
      <c r="P573" s="494"/>
      <c r="Q573" s="494"/>
      <c r="R573" s="494"/>
      <c r="S573" s="494"/>
      <c r="T573" s="494"/>
      <c r="U573" s="494"/>
      <c r="V573" s="494"/>
      <c r="W573" s="495"/>
      <c r="Y573" s="88"/>
    </row>
    <row r="574" spans="2:25" x14ac:dyDescent="0.25">
      <c r="B574" s="295"/>
      <c r="C574" s="272" t="s">
        <v>321</v>
      </c>
      <c r="D574" s="273"/>
      <c r="E574" s="273"/>
      <c r="F574" s="273"/>
      <c r="G574" s="40"/>
      <c r="H574" s="33"/>
      <c r="I574" s="33"/>
      <c r="J574" s="33"/>
      <c r="K574" s="35"/>
      <c r="L574" s="34"/>
      <c r="M574" s="33"/>
      <c r="N574" s="33"/>
      <c r="O574" s="33"/>
      <c r="P574" s="33"/>
      <c r="Q574" s="33"/>
      <c r="R574" s="33"/>
      <c r="S574" s="33"/>
      <c r="T574" s="33"/>
      <c r="U574" s="33"/>
      <c r="V574" s="35"/>
      <c r="W574" s="35"/>
      <c r="Y574" s="237"/>
    </row>
    <row r="575" spans="2:25" x14ac:dyDescent="0.25">
      <c r="B575" s="465"/>
      <c r="C575" s="272"/>
      <c r="D575" s="276" t="s">
        <v>20</v>
      </c>
      <c r="E575" s="273"/>
      <c r="F575" s="273"/>
      <c r="G575" s="367"/>
      <c r="H575" s="368"/>
      <c r="I575" s="369"/>
      <c r="J575" s="369"/>
      <c r="K575" s="370"/>
      <c r="L575" s="363"/>
      <c r="M575" s="364"/>
      <c r="N575" s="364"/>
      <c r="O575" s="364"/>
      <c r="P575" s="364"/>
      <c r="Q575" s="364"/>
      <c r="R575" s="364"/>
      <c r="S575" s="364"/>
      <c r="T575" s="364"/>
      <c r="U575" s="364"/>
      <c r="V575" s="365"/>
      <c r="W575" s="365"/>
      <c r="Y575" s="237"/>
    </row>
    <row r="576" spans="2:25" x14ac:dyDescent="0.25">
      <c r="B576" s="465"/>
      <c r="C576" s="272"/>
      <c r="D576" s="272"/>
      <c r="E576" s="273" t="s">
        <v>21</v>
      </c>
      <c r="F576" s="273"/>
      <c r="G576" s="367">
        <f t="shared" ref="G576:W576" si="125">SUBTOTAL(9,G577:G580)</f>
        <v>0</v>
      </c>
      <c r="H576" s="368">
        <f t="shared" si="125"/>
        <v>0</v>
      </c>
      <c r="I576" s="369">
        <f t="shared" si="125"/>
        <v>0</v>
      </c>
      <c r="J576" s="369">
        <f t="shared" si="125"/>
        <v>0</v>
      </c>
      <c r="K576" s="370">
        <f t="shared" si="125"/>
        <v>0</v>
      </c>
      <c r="L576" s="364">
        <f t="shared" si="125"/>
        <v>0</v>
      </c>
      <c r="M576" s="364">
        <f t="shared" si="125"/>
        <v>0</v>
      </c>
      <c r="N576" s="364">
        <f t="shared" si="125"/>
        <v>0</v>
      </c>
      <c r="O576" s="364">
        <f t="shared" si="125"/>
        <v>0</v>
      </c>
      <c r="P576" s="364">
        <f t="shared" si="125"/>
        <v>0</v>
      </c>
      <c r="Q576" s="364">
        <f t="shared" si="125"/>
        <v>0</v>
      </c>
      <c r="R576" s="364">
        <f t="shared" si="125"/>
        <v>0</v>
      </c>
      <c r="S576" s="364">
        <f t="shared" si="125"/>
        <v>0</v>
      </c>
      <c r="T576" s="364">
        <f t="shared" si="125"/>
        <v>0</v>
      </c>
      <c r="U576" s="364">
        <f t="shared" si="125"/>
        <v>0</v>
      </c>
      <c r="V576" s="364">
        <f t="shared" si="125"/>
        <v>0</v>
      </c>
      <c r="W576" s="366">
        <f t="shared" si="125"/>
        <v>0</v>
      </c>
      <c r="Y576" s="354"/>
    </row>
    <row r="577" spans="2:25" outlineLevel="1" x14ac:dyDescent="0.25">
      <c r="B577" s="465"/>
      <c r="C577" s="272"/>
      <c r="D577" s="272"/>
      <c r="E577" s="273"/>
      <c r="F577" s="299" t="s">
        <v>22</v>
      </c>
      <c r="G577" s="540"/>
      <c r="H577" s="554"/>
      <c r="I577" s="555"/>
      <c r="J577" s="555"/>
      <c r="K577" s="556"/>
      <c r="L577" s="554"/>
      <c r="M577" s="555"/>
      <c r="N577" s="555"/>
      <c r="O577" s="555"/>
      <c r="P577" s="555"/>
      <c r="Q577" s="555"/>
      <c r="R577" s="555"/>
      <c r="S577" s="555"/>
      <c r="T577" s="555"/>
      <c r="U577" s="555"/>
      <c r="V577" s="556"/>
      <c r="W577" s="557"/>
      <c r="Y577" s="236"/>
    </row>
    <row r="578" spans="2:25" outlineLevel="1" x14ac:dyDescent="0.25">
      <c r="B578" s="465"/>
      <c r="C578" s="272"/>
      <c r="D578" s="272"/>
      <c r="E578" s="273"/>
      <c r="F578" s="299" t="s">
        <v>23</v>
      </c>
      <c r="G578" s="540"/>
      <c r="H578" s="554"/>
      <c r="I578" s="555"/>
      <c r="J578" s="555"/>
      <c r="K578" s="556"/>
      <c r="L578" s="554"/>
      <c r="M578" s="555"/>
      <c r="N578" s="555"/>
      <c r="O578" s="555"/>
      <c r="P578" s="555"/>
      <c r="Q578" s="555"/>
      <c r="R578" s="555"/>
      <c r="S578" s="555"/>
      <c r="T578" s="555"/>
      <c r="U578" s="555"/>
      <c r="V578" s="556"/>
      <c r="W578" s="557"/>
      <c r="Y578" s="236"/>
    </row>
    <row r="579" spans="2:25" outlineLevel="1" x14ac:dyDescent="0.25">
      <c r="B579" s="465"/>
      <c r="C579" s="272"/>
      <c r="D579" s="272"/>
      <c r="E579" s="273"/>
      <c r="F579" s="299" t="s">
        <v>24</v>
      </c>
      <c r="G579" s="540"/>
      <c r="H579" s="554"/>
      <c r="I579" s="555"/>
      <c r="J579" s="555"/>
      <c r="K579" s="556"/>
      <c r="L579" s="554"/>
      <c r="M579" s="555"/>
      <c r="N579" s="555"/>
      <c r="O579" s="555"/>
      <c r="P579" s="555"/>
      <c r="Q579" s="555"/>
      <c r="R579" s="555"/>
      <c r="S579" s="555"/>
      <c r="T579" s="555"/>
      <c r="U579" s="555"/>
      <c r="V579" s="556"/>
      <c r="W579" s="557"/>
      <c r="Y579" s="236"/>
    </row>
    <row r="580" spans="2:25" outlineLevel="1" x14ac:dyDescent="0.25">
      <c r="B580" s="465"/>
      <c r="C580" s="272"/>
      <c r="D580" s="272"/>
      <c r="E580" s="273"/>
      <c r="F580" s="299" t="s">
        <v>25</v>
      </c>
      <c r="G580" s="540"/>
      <c r="H580" s="554"/>
      <c r="I580" s="555"/>
      <c r="J580" s="555"/>
      <c r="K580" s="556"/>
      <c r="L580" s="554"/>
      <c r="M580" s="555"/>
      <c r="N580" s="555"/>
      <c r="O580" s="555"/>
      <c r="P580" s="555"/>
      <c r="Q580" s="555"/>
      <c r="R580" s="555"/>
      <c r="S580" s="555"/>
      <c r="T580" s="555"/>
      <c r="U580" s="555"/>
      <c r="V580" s="556"/>
      <c r="W580" s="557"/>
      <c r="Y580" s="236"/>
    </row>
    <row r="581" spans="2:25" x14ac:dyDescent="0.25">
      <c r="B581" s="465"/>
      <c r="C581" s="272"/>
      <c r="D581" s="272"/>
      <c r="E581" s="273" t="s">
        <v>26</v>
      </c>
      <c r="F581" s="273"/>
      <c r="G581" s="367">
        <f t="shared" ref="G581:W581" si="126">SUBTOTAL(9,G582:G585)</f>
        <v>0</v>
      </c>
      <c r="H581" s="368">
        <f t="shared" si="126"/>
        <v>0</v>
      </c>
      <c r="I581" s="369">
        <f t="shared" si="126"/>
        <v>0</v>
      </c>
      <c r="J581" s="369">
        <f t="shared" si="126"/>
        <v>0</v>
      </c>
      <c r="K581" s="370">
        <f t="shared" si="126"/>
        <v>0</v>
      </c>
      <c r="L581" s="364">
        <f t="shared" si="126"/>
        <v>0</v>
      </c>
      <c r="M581" s="364">
        <f t="shared" si="126"/>
        <v>0</v>
      </c>
      <c r="N581" s="364">
        <f t="shared" si="126"/>
        <v>0</v>
      </c>
      <c r="O581" s="364">
        <f t="shared" si="126"/>
        <v>0</v>
      </c>
      <c r="P581" s="364">
        <f t="shared" si="126"/>
        <v>0</v>
      </c>
      <c r="Q581" s="364">
        <f t="shared" si="126"/>
        <v>0</v>
      </c>
      <c r="R581" s="364">
        <f t="shared" si="126"/>
        <v>0</v>
      </c>
      <c r="S581" s="364">
        <f t="shared" si="126"/>
        <v>0</v>
      </c>
      <c r="T581" s="364">
        <f t="shared" si="126"/>
        <v>0</v>
      </c>
      <c r="U581" s="364">
        <f t="shared" si="126"/>
        <v>0</v>
      </c>
      <c r="V581" s="364">
        <f t="shared" si="126"/>
        <v>0</v>
      </c>
      <c r="W581" s="366">
        <f t="shared" si="126"/>
        <v>0</v>
      </c>
      <c r="Y581" s="238"/>
    </row>
    <row r="582" spans="2:25" outlineLevel="1" x14ac:dyDescent="0.25">
      <c r="B582" s="465"/>
      <c r="C582" s="272"/>
      <c r="D582" s="272"/>
      <c r="E582" s="273"/>
      <c r="F582" s="299" t="s">
        <v>27</v>
      </c>
      <c r="G582" s="540"/>
      <c r="H582" s="554"/>
      <c r="I582" s="555"/>
      <c r="J582" s="555"/>
      <c r="K582" s="556"/>
      <c r="L582" s="554"/>
      <c r="M582" s="555"/>
      <c r="N582" s="555"/>
      <c r="O582" s="555"/>
      <c r="P582" s="555"/>
      <c r="Q582" s="555"/>
      <c r="R582" s="555"/>
      <c r="S582" s="555"/>
      <c r="T582" s="555"/>
      <c r="U582" s="555"/>
      <c r="V582" s="556"/>
      <c r="W582" s="557"/>
      <c r="Y582" s="236"/>
    </row>
    <row r="583" spans="2:25" outlineLevel="1" x14ac:dyDescent="0.25">
      <c r="B583" s="465"/>
      <c r="C583" s="272"/>
      <c r="D583" s="272"/>
      <c r="E583" s="273"/>
      <c r="F583" s="299" t="s">
        <v>28</v>
      </c>
      <c r="G583" s="540"/>
      <c r="H583" s="554"/>
      <c r="I583" s="555"/>
      <c r="J583" s="555"/>
      <c r="K583" s="556"/>
      <c r="L583" s="554"/>
      <c r="M583" s="555"/>
      <c r="N583" s="555"/>
      <c r="O583" s="555"/>
      <c r="P583" s="555"/>
      <c r="Q583" s="555"/>
      <c r="R583" s="555"/>
      <c r="S583" s="555"/>
      <c r="T583" s="555"/>
      <c r="U583" s="555"/>
      <c r="V583" s="556"/>
      <c r="W583" s="557"/>
      <c r="Y583" s="236"/>
    </row>
    <row r="584" spans="2:25" outlineLevel="1" x14ac:dyDescent="0.25">
      <c r="B584" s="465"/>
      <c r="C584" s="272"/>
      <c r="D584" s="272"/>
      <c r="E584" s="273"/>
      <c r="F584" s="299" t="s">
        <v>29</v>
      </c>
      <c r="G584" s="540"/>
      <c r="H584" s="554"/>
      <c r="I584" s="555"/>
      <c r="J584" s="555"/>
      <c r="K584" s="556"/>
      <c r="L584" s="554"/>
      <c r="M584" s="558"/>
      <c r="N584" s="558"/>
      <c r="O584" s="558"/>
      <c r="P584" s="558"/>
      <c r="Q584" s="558"/>
      <c r="R584" s="558"/>
      <c r="S584" s="558"/>
      <c r="T584" s="558"/>
      <c r="U584" s="555"/>
      <c r="V584" s="556"/>
      <c r="W584" s="557"/>
      <c r="Y584" s="236"/>
    </row>
    <row r="585" spans="2:25" outlineLevel="1" x14ac:dyDescent="0.25">
      <c r="B585" s="465"/>
      <c r="C585" s="272"/>
      <c r="D585" s="272"/>
      <c r="E585" s="273"/>
      <c r="F585" s="299" t="s">
        <v>30</v>
      </c>
      <c r="G585" s="540"/>
      <c r="H585" s="554"/>
      <c r="I585" s="555"/>
      <c r="J585" s="555"/>
      <c r="K585" s="556"/>
      <c r="L585" s="559"/>
      <c r="M585" s="555"/>
      <c r="N585" s="555"/>
      <c r="O585" s="555"/>
      <c r="P585" s="555"/>
      <c r="Q585" s="555"/>
      <c r="R585" s="555"/>
      <c r="S585" s="555"/>
      <c r="T585" s="555"/>
      <c r="U585" s="560"/>
      <c r="V585" s="556"/>
      <c r="W585" s="557"/>
      <c r="Y585" s="236"/>
    </row>
    <row r="586" spans="2:25" x14ac:dyDescent="0.25">
      <c r="B586" s="465"/>
      <c r="C586" s="272"/>
      <c r="D586" s="272"/>
      <c r="E586" s="273" t="s">
        <v>31</v>
      </c>
      <c r="F586" s="273"/>
      <c r="G586" s="367">
        <f t="shared" ref="G586:W586" si="127">SUBTOTAL(9,G587:G590)</f>
        <v>0</v>
      </c>
      <c r="H586" s="368">
        <f t="shared" si="127"/>
        <v>0</v>
      </c>
      <c r="I586" s="369">
        <f t="shared" si="127"/>
        <v>0</v>
      </c>
      <c r="J586" s="369">
        <f t="shared" si="127"/>
        <v>0</v>
      </c>
      <c r="K586" s="370">
        <f t="shared" si="127"/>
        <v>0</v>
      </c>
      <c r="L586" s="364">
        <f t="shared" si="127"/>
        <v>0</v>
      </c>
      <c r="M586" s="364">
        <f t="shared" si="127"/>
        <v>0</v>
      </c>
      <c r="N586" s="364">
        <f t="shared" si="127"/>
        <v>0</v>
      </c>
      <c r="O586" s="364">
        <f t="shared" si="127"/>
        <v>0</v>
      </c>
      <c r="P586" s="364">
        <f t="shared" si="127"/>
        <v>0</v>
      </c>
      <c r="Q586" s="364">
        <f t="shared" si="127"/>
        <v>0</v>
      </c>
      <c r="R586" s="364">
        <f t="shared" si="127"/>
        <v>0</v>
      </c>
      <c r="S586" s="364">
        <f t="shared" si="127"/>
        <v>0</v>
      </c>
      <c r="T586" s="364">
        <f t="shared" si="127"/>
        <v>0</v>
      </c>
      <c r="U586" s="364">
        <f t="shared" si="127"/>
        <v>0</v>
      </c>
      <c r="V586" s="364">
        <f t="shared" si="127"/>
        <v>0</v>
      </c>
      <c r="W586" s="366">
        <f t="shared" si="127"/>
        <v>0</v>
      </c>
      <c r="Y586" s="238"/>
    </row>
    <row r="587" spans="2:25" outlineLevel="1" x14ac:dyDescent="0.25">
      <c r="B587" s="465"/>
      <c r="C587" s="272"/>
      <c r="D587" s="272"/>
      <c r="E587" s="273"/>
      <c r="F587" s="299" t="s">
        <v>32</v>
      </c>
      <c r="G587" s="540"/>
      <c r="H587" s="554"/>
      <c r="I587" s="555"/>
      <c r="J587" s="555"/>
      <c r="K587" s="556"/>
      <c r="L587" s="559"/>
      <c r="M587" s="555"/>
      <c r="N587" s="555"/>
      <c r="O587" s="555"/>
      <c r="P587" s="555"/>
      <c r="Q587" s="555"/>
      <c r="R587" s="555"/>
      <c r="S587" s="555"/>
      <c r="T587" s="555"/>
      <c r="U587" s="560"/>
      <c r="V587" s="556"/>
      <c r="W587" s="557"/>
      <c r="Y587" s="236"/>
    </row>
    <row r="588" spans="2:25" outlineLevel="1" x14ac:dyDescent="0.25">
      <c r="B588" s="465"/>
      <c r="C588" s="272"/>
      <c r="D588" s="272"/>
      <c r="E588" s="273"/>
      <c r="F588" s="299" t="s">
        <v>33</v>
      </c>
      <c r="G588" s="540"/>
      <c r="H588" s="554"/>
      <c r="I588" s="555"/>
      <c r="J588" s="555"/>
      <c r="K588" s="556"/>
      <c r="L588" s="559"/>
      <c r="M588" s="555"/>
      <c r="N588" s="555"/>
      <c r="O588" s="555"/>
      <c r="P588" s="555"/>
      <c r="Q588" s="555"/>
      <c r="R588" s="555"/>
      <c r="S588" s="555"/>
      <c r="T588" s="555"/>
      <c r="U588" s="560"/>
      <c r="V588" s="556"/>
      <c r="W588" s="557"/>
      <c r="Y588" s="236"/>
    </row>
    <row r="589" spans="2:25" outlineLevel="1" x14ac:dyDescent="0.25">
      <c r="B589" s="465"/>
      <c r="C589" s="272"/>
      <c r="D589" s="272"/>
      <c r="E589" s="273"/>
      <c r="F589" s="299" t="s">
        <v>34</v>
      </c>
      <c r="G589" s="540"/>
      <c r="H589" s="554"/>
      <c r="I589" s="555"/>
      <c r="J589" s="555"/>
      <c r="K589" s="556"/>
      <c r="L589" s="559"/>
      <c r="M589" s="555"/>
      <c r="N589" s="555"/>
      <c r="O589" s="555"/>
      <c r="P589" s="555"/>
      <c r="Q589" s="555"/>
      <c r="R589" s="555"/>
      <c r="S589" s="555"/>
      <c r="T589" s="555"/>
      <c r="U589" s="560"/>
      <c r="V589" s="556"/>
      <c r="W589" s="557"/>
      <c r="Y589" s="236"/>
    </row>
    <row r="590" spans="2:25" outlineLevel="1" x14ac:dyDescent="0.25">
      <c r="B590" s="465"/>
      <c r="C590" s="272"/>
      <c r="D590" s="272"/>
      <c r="E590" s="273"/>
      <c r="F590" s="299" t="s">
        <v>35</v>
      </c>
      <c r="G590" s="540"/>
      <c r="H590" s="554"/>
      <c r="I590" s="555"/>
      <c r="J590" s="555"/>
      <c r="K590" s="556"/>
      <c r="L590" s="559"/>
      <c r="M590" s="555"/>
      <c r="N590" s="555"/>
      <c r="O590" s="555"/>
      <c r="P590" s="555"/>
      <c r="Q590" s="555"/>
      <c r="R590" s="555"/>
      <c r="S590" s="555"/>
      <c r="T590" s="555"/>
      <c r="U590" s="560"/>
      <c r="V590" s="556"/>
      <c r="W590" s="557"/>
      <c r="Y590" s="236"/>
    </row>
    <row r="591" spans="2:25" x14ac:dyDescent="0.25">
      <c r="B591" s="465"/>
      <c r="C591" s="272"/>
      <c r="D591" s="272" t="s">
        <v>36</v>
      </c>
      <c r="E591" s="273"/>
      <c r="F591" s="273"/>
      <c r="G591" s="367"/>
      <c r="H591" s="368"/>
      <c r="I591" s="369"/>
      <c r="J591" s="369"/>
      <c r="K591" s="370"/>
      <c r="L591" s="363"/>
      <c r="M591" s="364"/>
      <c r="N591" s="364"/>
      <c r="O591" s="364"/>
      <c r="P591" s="364"/>
      <c r="Q591" s="364"/>
      <c r="R591" s="364"/>
      <c r="S591" s="364"/>
      <c r="T591" s="364"/>
      <c r="U591" s="364"/>
      <c r="V591" s="365"/>
      <c r="W591" s="365"/>
      <c r="Y591" s="353"/>
    </row>
    <row r="592" spans="2:25" x14ac:dyDescent="0.25">
      <c r="B592" s="465"/>
      <c r="C592" s="272"/>
      <c r="D592" s="272"/>
      <c r="E592" s="275" t="s">
        <v>37</v>
      </c>
      <c r="F592" s="273"/>
      <c r="G592" s="367">
        <f t="shared" ref="G592:W592" si="128">SUBTOTAL(9,G593:G595)</f>
        <v>0</v>
      </c>
      <c r="H592" s="368">
        <f t="shared" si="128"/>
        <v>0</v>
      </c>
      <c r="I592" s="369">
        <f t="shared" si="128"/>
        <v>0</v>
      </c>
      <c r="J592" s="369">
        <f t="shared" si="128"/>
        <v>0</v>
      </c>
      <c r="K592" s="370">
        <f t="shared" si="128"/>
        <v>0</v>
      </c>
      <c r="L592" s="364">
        <f t="shared" si="128"/>
        <v>0</v>
      </c>
      <c r="M592" s="364">
        <f t="shared" si="128"/>
        <v>0</v>
      </c>
      <c r="N592" s="364">
        <f t="shared" si="128"/>
        <v>0</v>
      </c>
      <c r="O592" s="364">
        <f t="shared" si="128"/>
        <v>0</v>
      </c>
      <c r="P592" s="364">
        <f t="shared" si="128"/>
        <v>0</v>
      </c>
      <c r="Q592" s="364">
        <f t="shared" si="128"/>
        <v>0</v>
      </c>
      <c r="R592" s="364">
        <f t="shared" si="128"/>
        <v>0</v>
      </c>
      <c r="S592" s="364">
        <f t="shared" si="128"/>
        <v>0</v>
      </c>
      <c r="T592" s="364">
        <f t="shared" si="128"/>
        <v>0</v>
      </c>
      <c r="U592" s="364">
        <f t="shared" si="128"/>
        <v>0</v>
      </c>
      <c r="V592" s="364">
        <f t="shared" si="128"/>
        <v>0</v>
      </c>
      <c r="W592" s="366">
        <f t="shared" si="128"/>
        <v>0</v>
      </c>
      <c r="Y592" s="354"/>
    </row>
    <row r="593" spans="2:25" outlineLevel="1" x14ac:dyDescent="0.25">
      <c r="B593" s="465"/>
      <c r="C593" s="272"/>
      <c r="D593" s="272"/>
      <c r="E593" s="275"/>
      <c r="F593" s="299" t="s">
        <v>38</v>
      </c>
      <c r="G593" s="540"/>
      <c r="H593" s="554"/>
      <c r="I593" s="555"/>
      <c r="J593" s="555"/>
      <c r="K593" s="556"/>
      <c r="L593" s="559"/>
      <c r="M593" s="555"/>
      <c r="N593" s="555"/>
      <c r="O593" s="555"/>
      <c r="P593" s="555"/>
      <c r="Q593" s="555"/>
      <c r="R593" s="555"/>
      <c r="S593" s="555"/>
      <c r="T593" s="555"/>
      <c r="U593" s="560"/>
      <c r="V593" s="556"/>
      <c r="W593" s="557"/>
      <c r="Y593" s="236"/>
    </row>
    <row r="594" spans="2:25" outlineLevel="1" x14ac:dyDescent="0.25">
      <c r="B594" s="465"/>
      <c r="C594" s="272"/>
      <c r="D594" s="272"/>
      <c r="E594" s="273"/>
      <c r="F594" s="299" t="s">
        <v>39</v>
      </c>
      <c r="G594" s="540"/>
      <c r="H594" s="554"/>
      <c r="I594" s="555"/>
      <c r="J594" s="555"/>
      <c r="K594" s="556"/>
      <c r="L594" s="559"/>
      <c r="M594" s="555"/>
      <c r="N594" s="555"/>
      <c r="O594" s="555"/>
      <c r="P594" s="555"/>
      <c r="Q594" s="555"/>
      <c r="R594" s="555"/>
      <c r="S594" s="555"/>
      <c r="T594" s="555"/>
      <c r="U594" s="560"/>
      <c r="V594" s="556"/>
      <c r="W594" s="557"/>
      <c r="Y594" s="236"/>
    </row>
    <row r="595" spans="2:25" outlineLevel="1" x14ac:dyDescent="0.25">
      <c r="B595" s="465"/>
      <c r="C595" s="272"/>
      <c r="D595" s="272"/>
      <c r="E595" s="273"/>
      <c r="F595" s="299" t="s">
        <v>40</v>
      </c>
      <c r="G595" s="540"/>
      <c r="H595" s="554"/>
      <c r="I595" s="555"/>
      <c r="J595" s="555"/>
      <c r="K595" s="556"/>
      <c r="L595" s="559"/>
      <c r="M595" s="555"/>
      <c r="N595" s="555"/>
      <c r="O595" s="555"/>
      <c r="P595" s="555"/>
      <c r="Q595" s="555"/>
      <c r="R595" s="555"/>
      <c r="S595" s="555"/>
      <c r="T595" s="555"/>
      <c r="U595" s="560"/>
      <c r="V595" s="556"/>
      <c r="W595" s="557"/>
      <c r="Y595" s="236"/>
    </row>
    <row r="596" spans="2:25" x14ac:dyDescent="0.25">
      <c r="B596" s="465"/>
      <c r="C596" s="272"/>
      <c r="D596" s="272"/>
      <c r="E596" s="273" t="s">
        <v>41</v>
      </c>
      <c r="F596" s="273"/>
      <c r="G596" s="367">
        <f>SUBTOTAL(9,G597:G599)</f>
        <v>0</v>
      </c>
      <c r="H596" s="368">
        <f>SUBTOTAL(9,H597:H599)</f>
        <v>0</v>
      </c>
      <c r="I596" s="369">
        <f>SUBTOTAL(9,I597:I599)</f>
        <v>0</v>
      </c>
      <c r="J596" s="369">
        <f t="shared" ref="J596:T596" si="129">SUBTOTAL(9,J597:J599)</f>
        <v>0</v>
      </c>
      <c r="K596" s="370">
        <f t="shared" si="129"/>
        <v>0</v>
      </c>
      <c r="L596" s="364">
        <f t="shared" si="129"/>
        <v>0</v>
      </c>
      <c r="M596" s="364">
        <f t="shared" si="129"/>
        <v>0</v>
      </c>
      <c r="N596" s="364">
        <f t="shared" si="129"/>
        <v>0</v>
      </c>
      <c r="O596" s="364">
        <f t="shared" si="129"/>
        <v>0</v>
      </c>
      <c r="P596" s="364">
        <f t="shared" si="129"/>
        <v>0</v>
      </c>
      <c r="Q596" s="364">
        <f t="shared" si="129"/>
        <v>0</v>
      </c>
      <c r="R596" s="364">
        <f t="shared" si="129"/>
        <v>0</v>
      </c>
      <c r="S596" s="364">
        <f t="shared" si="129"/>
        <v>0</v>
      </c>
      <c r="T596" s="364">
        <f t="shared" si="129"/>
        <v>0</v>
      </c>
      <c r="U596" s="364">
        <f>SUBTOTAL(9,U597:U599)</f>
        <v>0</v>
      </c>
      <c r="V596" s="364">
        <f>SUBTOTAL(9,V597:V599)</f>
        <v>0</v>
      </c>
      <c r="W596" s="366">
        <f>SUBTOTAL(9,W597:W599)</f>
        <v>0</v>
      </c>
      <c r="Y596" s="238"/>
    </row>
    <row r="597" spans="2:25" outlineLevel="1" x14ac:dyDescent="0.25">
      <c r="B597" s="465"/>
      <c r="C597" s="272"/>
      <c r="D597" s="272"/>
      <c r="E597" s="273"/>
      <c r="F597" s="299" t="s">
        <v>42</v>
      </c>
      <c r="G597" s="540"/>
      <c r="H597" s="554"/>
      <c r="I597" s="555"/>
      <c r="J597" s="555"/>
      <c r="K597" s="556"/>
      <c r="L597" s="559"/>
      <c r="M597" s="555"/>
      <c r="N597" s="555"/>
      <c r="O597" s="555"/>
      <c r="P597" s="555"/>
      <c r="Q597" s="555"/>
      <c r="R597" s="555"/>
      <c r="S597" s="555"/>
      <c r="T597" s="555"/>
      <c r="U597" s="560"/>
      <c r="V597" s="556"/>
      <c r="W597" s="557"/>
      <c r="Y597" s="236"/>
    </row>
    <row r="598" spans="2:25" outlineLevel="1" x14ac:dyDescent="0.25">
      <c r="B598" s="465"/>
      <c r="C598" s="272"/>
      <c r="D598" s="272"/>
      <c r="E598" s="273"/>
      <c r="F598" s="299" t="s">
        <v>43</v>
      </c>
      <c r="G598" s="540"/>
      <c r="H598" s="554"/>
      <c r="I598" s="555"/>
      <c r="J598" s="555"/>
      <c r="K598" s="556"/>
      <c r="L598" s="559"/>
      <c r="M598" s="555"/>
      <c r="N598" s="555"/>
      <c r="O598" s="555"/>
      <c r="P598" s="555"/>
      <c r="Q598" s="555"/>
      <c r="R598" s="555"/>
      <c r="S598" s="555"/>
      <c r="T598" s="555"/>
      <c r="U598" s="560"/>
      <c r="V598" s="556"/>
      <c r="W598" s="557"/>
      <c r="Y598" s="236"/>
    </row>
    <row r="599" spans="2:25" outlineLevel="1" x14ac:dyDescent="0.25">
      <c r="B599" s="465"/>
      <c r="C599" s="272"/>
      <c r="D599" s="272"/>
      <c r="E599" s="273"/>
      <c r="F599" s="299" t="s">
        <v>44</v>
      </c>
      <c r="G599" s="540"/>
      <c r="H599" s="554"/>
      <c r="I599" s="555"/>
      <c r="J599" s="555"/>
      <c r="K599" s="556"/>
      <c r="L599" s="559"/>
      <c r="M599" s="555"/>
      <c r="N599" s="555"/>
      <c r="O599" s="555"/>
      <c r="P599" s="555"/>
      <c r="Q599" s="555"/>
      <c r="R599" s="555"/>
      <c r="S599" s="555"/>
      <c r="T599" s="555"/>
      <c r="U599" s="560"/>
      <c r="V599" s="556"/>
      <c r="W599" s="557"/>
      <c r="Y599" s="236"/>
    </row>
    <row r="600" spans="2:25" x14ac:dyDescent="0.25">
      <c r="B600" s="465"/>
      <c r="C600" s="272"/>
      <c r="D600" s="272"/>
      <c r="E600" s="273" t="s">
        <v>45</v>
      </c>
      <c r="F600" s="273"/>
      <c r="G600" s="367">
        <f t="shared" ref="G600:W600" si="130">SUBTOTAL(9,G601:G603)</f>
        <v>0</v>
      </c>
      <c r="H600" s="368">
        <f t="shared" si="130"/>
        <v>0</v>
      </c>
      <c r="I600" s="369">
        <f t="shared" si="130"/>
        <v>0</v>
      </c>
      <c r="J600" s="369">
        <f t="shared" si="130"/>
        <v>0</v>
      </c>
      <c r="K600" s="370">
        <f t="shared" si="130"/>
        <v>0</v>
      </c>
      <c r="L600" s="364">
        <f t="shared" si="130"/>
        <v>0</v>
      </c>
      <c r="M600" s="364">
        <f t="shared" si="130"/>
        <v>0</v>
      </c>
      <c r="N600" s="364">
        <f t="shared" si="130"/>
        <v>0</v>
      </c>
      <c r="O600" s="364">
        <f t="shared" si="130"/>
        <v>0</v>
      </c>
      <c r="P600" s="364">
        <f t="shared" si="130"/>
        <v>0</v>
      </c>
      <c r="Q600" s="364">
        <f t="shared" si="130"/>
        <v>0</v>
      </c>
      <c r="R600" s="364">
        <f t="shared" si="130"/>
        <v>0</v>
      </c>
      <c r="S600" s="364">
        <f t="shared" si="130"/>
        <v>0</v>
      </c>
      <c r="T600" s="364">
        <f t="shared" si="130"/>
        <v>0</v>
      </c>
      <c r="U600" s="364">
        <f t="shared" si="130"/>
        <v>0</v>
      </c>
      <c r="V600" s="364">
        <f t="shared" si="130"/>
        <v>0</v>
      </c>
      <c r="W600" s="366">
        <f t="shared" si="130"/>
        <v>0</v>
      </c>
      <c r="Y600" s="238"/>
    </row>
    <row r="601" spans="2:25" outlineLevel="1" x14ac:dyDescent="0.25">
      <c r="B601" s="465"/>
      <c r="C601" s="272"/>
      <c r="D601" s="272"/>
      <c r="E601" s="273"/>
      <c r="F601" s="299" t="s">
        <v>46</v>
      </c>
      <c r="G601" s="540"/>
      <c r="H601" s="554"/>
      <c r="I601" s="555"/>
      <c r="J601" s="555"/>
      <c r="K601" s="556"/>
      <c r="L601" s="559"/>
      <c r="M601" s="555"/>
      <c r="N601" s="555"/>
      <c r="O601" s="555"/>
      <c r="P601" s="555"/>
      <c r="Q601" s="555"/>
      <c r="R601" s="555"/>
      <c r="S601" s="555"/>
      <c r="T601" s="555"/>
      <c r="U601" s="560"/>
      <c r="V601" s="556"/>
      <c r="W601" s="557"/>
      <c r="Y601" s="236"/>
    </row>
    <row r="602" spans="2:25" outlineLevel="1" x14ac:dyDescent="0.25">
      <c r="B602" s="465"/>
      <c r="C602" s="272"/>
      <c r="D602" s="272"/>
      <c r="E602" s="273"/>
      <c r="F602" s="299" t="s">
        <v>47</v>
      </c>
      <c r="G602" s="540"/>
      <c r="H602" s="554"/>
      <c r="I602" s="555"/>
      <c r="J602" s="555"/>
      <c r="K602" s="556"/>
      <c r="L602" s="559"/>
      <c r="M602" s="555"/>
      <c r="N602" s="555"/>
      <c r="O602" s="555"/>
      <c r="P602" s="555"/>
      <c r="Q602" s="555"/>
      <c r="R602" s="555"/>
      <c r="S602" s="555"/>
      <c r="T602" s="555"/>
      <c r="U602" s="560"/>
      <c r="V602" s="556"/>
      <c r="W602" s="557"/>
      <c r="Y602" s="236"/>
    </row>
    <row r="603" spans="2:25" outlineLevel="1" x14ac:dyDescent="0.25">
      <c r="B603" s="465"/>
      <c r="C603" s="272"/>
      <c r="D603" s="272"/>
      <c r="E603" s="273"/>
      <c r="F603" s="299" t="s">
        <v>48</v>
      </c>
      <c r="G603" s="540"/>
      <c r="H603" s="554"/>
      <c r="I603" s="555"/>
      <c r="J603" s="555"/>
      <c r="K603" s="556"/>
      <c r="L603" s="559"/>
      <c r="M603" s="555"/>
      <c r="N603" s="555"/>
      <c r="O603" s="555"/>
      <c r="P603" s="555"/>
      <c r="Q603" s="555"/>
      <c r="R603" s="555"/>
      <c r="S603" s="555"/>
      <c r="T603" s="555"/>
      <c r="U603" s="560"/>
      <c r="V603" s="556"/>
      <c r="W603" s="557"/>
      <c r="Y603" s="236"/>
    </row>
    <row r="604" spans="2:25" x14ac:dyDescent="0.25">
      <c r="B604" s="465"/>
      <c r="C604" s="272"/>
      <c r="D604" s="272" t="s">
        <v>49</v>
      </c>
      <c r="E604" s="273"/>
      <c r="F604" s="273"/>
      <c r="G604" s="367"/>
      <c r="H604" s="368"/>
      <c r="I604" s="369"/>
      <c r="J604" s="369"/>
      <c r="K604" s="370"/>
      <c r="L604" s="363"/>
      <c r="M604" s="364"/>
      <c r="N604" s="364"/>
      <c r="O604" s="364"/>
      <c r="P604" s="364"/>
      <c r="Q604" s="364"/>
      <c r="R604" s="364"/>
      <c r="S604" s="364"/>
      <c r="T604" s="364"/>
      <c r="U604" s="364"/>
      <c r="V604" s="365"/>
      <c r="W604" s="365"/>
      <c r="Y604" s="353"/>
    </row>
    <row r="605" spans="2:25" x14ac:dyDescent="0.25">
      <c r="B605" s="465"/>
      <c r="C605" s="272"/>
      <c r="D605" s="272"/>
      <c r="E605" s="273" t="s">
        <v>50</v>
      </c>
      <c r="F605" s="273"/>
      <c r="G605" s="367">
        <f t="shared" ref="G605:W605" si="131">SUBTOTAL(9,G606:G607)</f>
        <v>0</v>
      </c>
      <c r="H605" s="368">
        <f t="shared" si="131"/>
        <v>0</v>
      </c>
      <c r="I605" s="369">
        <f t="shared" si="131"/>
        <v>0</v>
      </c>
      <c r="J605" s="369">
        <f t="shared" si="131"/>
        <v>0</v>
      </c>
      <c r="K605" s="370">
        <f t="shared" si="131"/>
        <v>0</v>
      </c>
      <c r="L605" s="364">
        <f t="shared" si="131"/>
        <v>0</v>
      </c>
      <c r="M605" s="364">
        <f t="shared" si="131"/>
        <v>0</v>
      </c>
      <c r="N605" s="364">
        <f t="shared" si="131"/>
        <v>0</v>
      </c>
      <c r="O605" s="364">
        <f t="shared" si="131"/>
        <v>0</v>
      </c>
      <c r="P605" s="364">
        <f t="shared" si="131"/>
        <v>0</v>
      </c>
      <c r="Q605" s="364">
        <f t="shared" si="131"/>
        <v>0</v>
      </c>
      <c r="R605" s="364">
        <f t="shared" si="131"/>
        <v>0</v>
      </c>
      <c r="S605" s="364">
        <f t="shared" si="131"/>
        <v>0</v>
      </c>
      <c r="T605" s="364">
        <f t="shared" si="131"/>
        <v>0</v>
      </c>
      <c r="U605" s="364">
        <f t="shared" si="131"/>
        <v>0</v>
      </c>
      <c r="V605" s="364">
        <f t="shared" si="131"/>
        <v>0</v>
      </c>
      <c r="W605" s="366">
        <f t="shared" si="131"/>
        <v>0</v>
      </c>
      <c r="Y605" s="354"/>
    </row>
    <row r="606" spans="2:25" outlineLevel="1" x14ac:dyDescent="0.25">
      <c r="B606" s="465"/>
      <c r="C606" s="272"/>
      <c r="D606" s="272"/>
      <c r="E606" s="273"/>
      <c r="F606" s="299" t="s">
        <v>51</v>
      </c>
      <c r="G606" s="540"/>
      <c r="H606" s="554"/>
      <c r="I606" s="555"/>
      <c r="J606" s="555"/>
      <c r="K606" s="556"/>
      <c r="L606" s="559"/>
      <c r="M606" s="555"/>
      <c r="N606" s="555"/>
      <c r="O606" s="555"/>
      <c r="P606" s="555"/>
      <c r="Q606" s="555"/>
      <c r="R606" s="555"/>
      <c r="S606" s="555"/>
      <c r="T606" s="555"/>
      <c r="U606" s="560"/>
      <c r="V606" s="556"/>
      <c r="W606" s="557"/>
      <c r="Y606" s="236"/>
    </row>
    <row r="607" spans="2:25" outlineLevel="1" x14ac:dyDescent="0.25">
      <c r="B607" s="465"/>
      <c r="C607" s="272"/>
      <c r="D607" s="272"/>
      <c r="E607" s="273"/>
      <c r="F607" s="299" t="s">
        <v>52</v>
      </c>
      <c r="G607" s="540"/>
      <c r="H607" s="554"/>
      <c r="I607" s="555"/>
      <c r="J607" s="555"/>
      <c r="K607" s="556"/>
      <c r="L607" s="559"/>
      <c r="M607" s="555"/>
      <c r="N607" s="555"/>
      <c r="O607" s="555"/>
      <c r="P607" s="555"/>
      <c r="Q607" s="555"/>
      <c r="R607" s="555"/>
      <c r="S607" s="555"/>
      <c r="T607" s="555"/>
      <c r="U607" s="560"/>
      <c r="V607" s="556"/>
      <c r="W607" s="557"/>
      <c r="Y607" s="236"/>
    </row>
    <row r="608" spans="2:25" x14ac:dyDescent="0.25">
      <c r="B608" s="465"/>
      <c r="C608" s="272"/>
      <c r="D608" s="272"/>
      <c r="E608" s="273" t="s">
        <v>53</v>
      </c>
      <c r="F608" s="273"/>
      <c r="G608" s="367">
        <f t="shared" ref="G608:W608" si="132">SUBTOTAL(9,G609:G611)</f>
        <v>0</v>
      </c>
      <c r="H608" s="368">
        <f t="shared" si="132"/>
        <v>0</v>
      </c>
      <c r="I608" s="369">
        <f t="shared" si="132"/>
        <v>0</v>
      </c>
      <c r="J608" s="369">
        <f t="shared" si="132"/>
        <v>0</v>
      </c>
      <c r="K608" s="370">
        <f t="shared" si="132"/>
        <v>0</v>
      </c>
      <c r="L608" s="364">
        <f t="shared" si="132"/>
        <v>0</v>
      </c>
      <c r="M608" s="364">
        <f t="shared" si="132"/>
        <v>0</v>
      </c>
      <c r="N608" s="364">
        <f t="shared" si="132"/>
        <v>0</v>
      </c>
      <c r="O608" s="364">
        <f t="shared" si="132"/>
        <v>0</v>
      </c>
      <c r="P608" s="364">
        <f t="shared" si="132"/>
        <v>0</v>
      </c>
      <c r="Q608" s="364">
        <f t="shared" si="132"/>
        <v>0</v>
      </c>
      <c r="R608" s="364">
        <f t="shared" si="132"/>
        <v>0</v>
      </c>
      <c r="S608" s="364">
        <f t="shared" si="132"/>
        <v>0</v>
      </c>
      <c r="T608" s="364">
        <f t="shared" si="132"/>
        <v>0</v>
      </c>
      <c r="U608" s="364">
        <f t="shared" si="132"/>
        <v>0</v>
      </c>
      <c r="V608" s="364">
        <f t="shared" si="132"/>
        <v>0</v>
      </c>
      <c r="W608" s="366">
        <f t="shared" si="132"/>
        <v>0</v>
      </c>
      <c r="Y608" s="238"/>
    </row>
    <row r="609" spans="2:25" outlineLevel="1" x14ac:dyDescent="0.25">
      <c r="B609" s="465"/>
      <c r="C609" s="272"/>
      <c r="D609" s="272"/>
      <c r="E609" s="273"/>
      <c r="F609" s="299" t="s">
        <v>54</v>
      </c>
      <c r="G609" s="540"/>
      <c r="H609" s="554"/>
      <c r="I609" s="555"/>
      <c r="J609" s="555"/>
      <c r="K609" s="556"/>
      <c r="L609" s="559"/>
      <c r="M609" s="555"/>
      <c r="N609" s="555"/>
      <c r="O609" s="555"/>
      <c r="P609" s="555"/>
      <c r="Q609" s="555"/>
      <c r="R609" s="555"/>
      <c r="S609" s="555"/>
      <c r="T609" s="555"/>
      <c r="U609" s="560"/>
      <c r="V609" s="556"/>
      <c r="W609" s="557"/>
      <c r="Y609" s="236"/>
    </row>
    <row r="610" spans="2:25" outlineLevel="1" x14ac:dyDescent="0.25">
      <c r="B610" s="465"/>
      <c r="C610" s="272"/>
      <c r="D610" s="272"/>
      <c r="E610" s="273"/>
      <c r="F610" s="299" t="s">
        <v>55</v>
      </c>
      <c r="G610" s="540"/>
      <c r="H610" s="554"/>
      <c r="I610" s="555"/>
      <c r="J610" s="555"/>
      <c r="K610" s="556"/>
      <c r="L610" s="559"/>
      <c r="M610" s="555"/>
      <c r="N610" s="555"/>
      <c r="O610" s="555"/>
      <c r="P610" s="555"/>
      <c r="Q610" s="555"/>
      <c r="R610" s="555"/>
      <c r="S610" s="555"/>
      <c r="T610" s="555"/>
      <c r="U610" s="560"/>
      <c r="V610" s="556"/>
      <c r="W610" s="557"/>
      <c r="Y610" s="236"/>
    </row>
    <row r="611" spans="2:25" outlineLevel="1" x14ac:dyDescent="0.25">
      <c r="B611" s="465"/>
      <c r="C611" s="272"/>
      <c r="D611" s="272"/>
      <c r="E611" s="273"/>
      <c r="F611" s="299" t="s">
        <v>56</v>
      </c>
      <c r="G611" s="540"/>
      <c r="H611" s="554"/>
      <c r="I611" s="555"/>
      <c r="J611" s="555"/>
      <c r="K611" s="556"/>
      <c r="L611" s="559"/>
      <c r="M611" s="555"/>
      <c r="N611" s="555"/>
      <c r="O611" s="555"/>
      <c r="P611" s="555"/>
      <c r="Q611" s="555"/>
      <c r="R611" s="555"/>
      <c r="S611" s="555"/>
      <c r="T611" s="555"/>
      <c r="U611" s="560"/>
      <c r="V611" s="556"/>
      <c r="W611" s="557"/>
      <c r="Y611" s="236"/>
    </row>
    <row r="612" spans="2:25" x14ac:dyDescent="0.25">
      <c r="B612" s="465"/>
      <c r="C612" s="272"/>
      <c r="D612" s="272"/>
      <c r="E612" s="273" t="s">
        <v>57</v>
      </c>
      <c r="F612" s="273"/>
      <c r="G612" s="367">
        <f t="shared" ref="G612:W612" si="133">SUBTOTAL(9,G613:G614)</f>
        <v>0</v>
      </c>
      <c r="H612" s="368">
        <f t="shared" si="133"/>
        <v>0</v>
      </c>
      <c r="I612" s="369">
        <f t="shared" si="133"/>
        <v>0</v>
      </c>
      <c r="J612" s="369">
        <f t="shared" si="133"/>
        <v>0</v>
      </c>
      <c r="K612" s="370">
        <f t="shared" si="133"/>
        <v>0</v>
      </c>
      <c r="L612" s="364">
        <f t="shared" si="133"/>
        <v>0</v>
      </c>
      <c r="M612" s="364">
        <f t="shared" si="133"/>
        <v>0</v>
      </c>
      <c r="N612" s="364">
        <f t="shared" si="133"/>
        <v>0</v>
      </c>
      <c r="O612" s="364">
        <f t="shared" si="133"/>
        <v>0</v>
      </c>
      <c r="P612" s="364">
        <f t="shared" si="133"/>
        <v>0</v>
      </c>
      <c r="Q612" s="364">
        <f t="shared" si="133"/>
        <v>0</v>
      </c>
      <c r="R612" s="364">
        <f t="shared" si="133"/>
        <v>0</v>
      </c>
      <c r="S612" s="364">
        <f t="shared" si="133"/>
        <v>0</v>
      </c>
      <c r="T612" s="364">
        <f t="shared" si="133"/>
        <v>0</v>
      </c>
      <c r="U612" s="364">
        <f t="shared" si="133"/>
        <v>0</v>
      </c>
      <c r="V612" s="364">
        <f t="shared" si="133"/>
        <v>0</v>
      </c>
      <c r="W612" s="366">
        <f t="shared" si="133"/>
        <v>0</v>
      </c>
      <c r="Y612" s="238"/>
    </row>
    <row r="613" spans="2:25" outlineLevel="1" x14ac:dyDescent="0.25">
      <c r="B613" s="465"/>
      <c r="C613" s="272"/>
      <c r="D613" s="272"/>
      <c r="E613" s="273"/>
      <c r="F613" s="299" t="s">
        <v>58</v>
      </c>
      <c r="G613" s="540"/>
      <c r="H613" s="554"/>
      <c r="I613" s="555"/>
      <c r="J613" s="555"/>
      <c r="K613" s="556"/>
      <c r="L613" s="559"/>
      <c r="M613" s="555"/>
      <c r="N613" s="555"/>
      <c r="O613" s="555"/>
      <c r="P613" s="555"/>
      <c r="Q613" s="555"/>
      <c r="R613" s="555"/>
      <c r="S613" s="555"/>
      <c r="T613" s="555"/>
      <c r="U613" s="560"/>
      <c r="V613" s="556"/>
      <c r="W613" s="557"/>
      <c r="Y613" s="236"/>
    </row>
    <row r="614" spans="2:25" outlineLevel="1" x14ac:dyDescent="0.25">
      <c r="B614" s="465"/>
      <c r="C614" s="272"/>
      <c r="D614" s="272"/>
      <c r="E614" s="273"/>
      <c r="F614" s="299" t="s">
        <v>59</v>
      </c>
      <c r="G614" s="540"/>
      <c r="H614" s="554"/>
      <c r="I614" s="555"/>
      <c r="J614" s="555"/>
      <c r="K614" s="556"/>
      <c r="L614" s="559"/>
      <c r="M614" s="555"/>
      <c r="N614" s="555"/>
      <c r="O614" s="555"/>
      <c r="P614" s="555"/>
      <c r="Q614" s="555"/>
      <c r="R614" s="555"/>
      <c r="S614" s="555"/>
      <c r="T614" s="555"/>
      <c r="U614" s="560"/>
      <c r="V614" s="556"/>
      <c r="W614" s="557"/>
      <c r="Y614" s="236"/>
    </row>
    <row r="615" spans="2:25" x14ac:dyDescent="0.25">
      <c r="B615" s="465"/>
      <c r="C615" s="272"/>
      <c r="D615" s="272"/>
      <c r="E615" s="273" t="s">
        <v>60</v>
      </c>
      <c r="F615" s="273"/>
      <c r="G615" s="367">
        <f t="shared" ref="G615:W615" si="134">SUBTOTAL(9,G616:G618)</f>
        <v>0</v>
      </c>
      <c r="H615" s="368">
        <f t="shared" si="134"/>
        <v>0</v>
      </c>
      <c r="I615" s="369">
        <f t="shared" si="134"/>
        <v>0</v>
      </c>
      <c r="J615" s="369">
        <f t="shared" si="134"/>
        <v>0</v>
      </c>
      <c r="K615" s="370">
        <f t="shared" si="134"/>
        <v>0</v>
      </c>
      <c r="L615" s="364">
        <f t="shared" si="134"/>
        <v>0</v>
      </c>
      <c r="M615" s="364">
        <f t="shared" si="134"/>
        <v>0</v>
      </c>
      <c r="N615" s="364">
        <f t="shared" si="134"/>
        <v>0</v>
      </c>
      <c r="O615" s="364">
        <f t="shared" si="134"/>
        <v>0</v>
      </c>
      <c r="P615" s="364">
        <f t="shared" si="134"/>
        <v>0</v>
      </c>
      <c r="Q615" s="364">
        <f t="shared" si="134"/>
        <v>0</v>
      </c>
      <c r="R615" s="364">
        <f t="shared" si="134"/>
        <v>0</v>
      </c>
      <c r="S615" s="364">
        <f t="shared" si="134"/>
        <v>0</v>
      </c>
      <c r="T615" s="364">
        <f t="shared" si="134"/>
        <v>0</v>
      </c>
      <c r="U615" s="364">
        <f t="shared" si="134"/>
        <v>0</v>
      </c>
      <c r="V615" s="364">
        <f t="shared" si="134"/>
        <v>0</v>
      </c>
      <c r="W615" s="366">
        <f t="shared" si="134"/>
        <v>0</v>
      </c>
      <c r="Y615" s="238"/>
    </row>
    <row r="616" spans="2:25" outlineLevel="1" x14ac:dyDescent="0.25">
      <c r="B616" s="465"/>
      <c r="C616" s="272"/>
      <c r="D616" s="272"/>
      <c r="E616" s="273"/>
      <c r="F616" s="299" t="s">
        <v>61</v>
      </c>
      <c r="G616" s="540"/>
      <c r="H616" s="554"/>
      <c r="I616" s="555"/>
      <c r="J616" s="555"/>
      <c r="K616" s="556"/>
      <c r="L616" s="559"/>
      <c r="M616" s="555"/>
      <c r="N616" s="555"/>
      <c r="O616" s="555"/>
      <c r="P616" s="555"/>
      <c r="Q616" s="555"/>
      <c r="R616" s="555"/>
      <c r="S616" s="555"/>
      <c r="T616" s="555"/>
      <c r="U616" s="560"/>
      <c r="V616" s="556"/>
      <c r="W616" s="557"/>
      <c r="Y616" s="236"/>
    </row>
    <row r="617" spans="2:25" outlineLevel="1" x14ac:dyDescent="0.25">
      <c r="B617" s="465"/>
      <c r="C617" s="272"/>
      <c r="D617" s="272"/>
      <c r="E617" s="273"/>
      <c r="F617" s="299" t="s">
        <v>62</v>
      </c>
      <c r="G617" s="540"/>
      <c r="H617" s="554"/>
      <c r="I617" s="555"/>
      <c r="J617" s="555"/>
      <c r="K617" s="556"/>
      <c r="L617" s="559"/>
      <c r="M617" s="555"/>
      <c r="N617" s="555"/>
      <c r="O617" s="555"/>
      <c r="P617" s="555"/>
      <c r="Q617" s="555"/>
      <c r="R617" s="555"/>
      <c r="S617" s="555"/>
      <c r="T617" s="555"/>
      <c r="U617" s="560"/>
      <c r="V617" s="556"/>
      <c r="W617" s="557"/>
      <c r="Y617" s="236"/>
    </row>
    <row r="618" spans="2:25" outlineLevel="1" x14ac:dyDescent="0.25">
      <c r="B618" s="465"/>
      <c r="C618" s="272"/>
      <c r="D618" s="272"/>
      <c r="E618" s="273"/>
      <c r="F618" s="299" t="s">
        <v>63</v>
      </c>
      <c r="G618" s="540"/>
      <c r="H618" s="554"/>
      <c r="I618" s="555"/>
      <c r="J618" s="555"/>
      <c r="K618" s="556"/>
      <c r="L618" s="559"/>
      <c r="M618" s="555"/>
      <c r="N618" s="555"/>
      <c r="O618" s="555"/>
      <c r="P618" s="555"/>
      <c r="Q618" s="555"/>
      <c r="R618" s="555"/>
      <c r="S618" s="555"/>
      <c r="T618" s="555"/>
      <c r="U618" s="560"/>
      <c r="V618" s="556"/>
      <c r="W618" s="557"/>
      <c r="Y618" s="236"/>
    </row>
    <row r="619" spans="2:25" x14ac:dyDescent="0.25">
      <c r="B619" s="465"/>
      <c r="C619" s="272"/>
      <c r="D619" s="272"/>
      <c r="E619" s="273" t="s">
        <v>64</v>
      </c>
      <c r="F619" s="273"/>
      <c r="G619" s="367">
        <f t="shared" ref="G619:W619" si="135">SUBTOTAL(9,G620:G621)</f>
        <v>0</v>
      </c>
      <c r="H619" s="368">
        <f t="shared" si="135"/>
        <v>0</v>
      </c>
      <c r="I619" s="369">
        <f t="shared" si="135"/>
        <v>0</v>
      </c>
      <c r="J619" s="369">
        <f t="shared" si="135"/>
        <v>0</v>
      </c>
      <c r="K619" s="370">
        <f t="shared" si="135"/>
        <v>0</v>
      </c>
      <c r="L619" s="364">
        <f t="shared" si="135"/>
        <v>0</v>
      </c>
      <c r="M619" s="364">
        <f t="shared" si="135"/>
        <v>0</v>
      </c>
      <c r="N619" s="364">
        <f t="shared" si="135"/>
        <v>0</v>
      </c>
      <c r="O619" s="364">
        <f t="shared" si="135"/>
        <v>0</v>
      </c>
      <c r="P619" s="364">
        <f t="shared" si="135"/>
        <v>0</v>
      </c>
      <c r="Q619" s="364">
        <f t="shared" si="135"/>
        <v>0</v>
      </c>
      <c r="R619" s="364">
        <f t="shared" si="135"/>
        <v>0</v>
      </c>
      <c r="S619" s="364">
        <f t="shared" si="135"/>
        <v>0</v>
      </c>
      <c r="T619" s="364">
        <f t="shared" si="135"/>
        <v>0</v>
      </c>
      <c r="U619" s="364">
        <f t="shared" si="135"/>
        <v>0</v>
      </c>
      <c r="V619" s="364">
        <f t="shared" si="135"/>
        <v>0</v>
      </c>
      <c r="W619" s="366">
        <f t="shared" si="135"/>
        <v>0</v>
      </c>
      <c r="Y619" s="238"/>
    </row>
    <row r="620" spans="2:25" outlineLevel="1" x14ac:dyDescent="0.25">
      <c r="B620" s="465"/>
      <c r="C620" s="272"/>
      <c r="D620" s="272"/>
      <c r="E620" s="273"/>
      <c r="F620" s="299" t="s">
        <v>65</v>
      </c>
      <c r="G620" s="540"/>
      <c r="H620" s="554"/>
      <c r="I620" s="555"/>
      <c r="J620" s="555"/>
      <c r="K620" s="556"/>
      <c r="L620" s="559"/>
      <c r="M620" s="555"/>
      <c r="N620" s="555"/>
      <c r="O620" s="555"/>
      <c r="P620" s="555"/>
      <c r="Q620" s="555"/>
      <c r="R620" s="555"/>
      <c r="S620" s="555"/>
      <c r="T620" s="555"/>
      <c r="U620" s="560"/>
      <c r="V620" s="556"/>
      <c r="W620" s="557"/>
      <c r="Y620" s="236"/>
    </row>
    <row r="621" spans="2:25" outlineLevel="1" x14ac:dyDescent="0.25">
      <c r="B621" s="465"/>
      <c r="C621" s="272"/>
      <c r="D621" s="272"/>
      <c r="E621" s="273"/>
      <c r="F621" s="299" t="s">
        <v>66</v>
      </c>
      <c r="G621" s="540"/>
      <c r="H621" s="554"/>
      <c r="I621" s="555"/>
      <c r="J621" s="555"/>
      <c r="K621" s="556"/>
      <c r="L621" s="559"/>
      <c r="M621" s="555"/>
      <c r="N621" s="555"/>
      <c r="O621" s="555"/>
      <c r="P621" s="555"/>
      <c r="Q621" s="555"/>
      <c r="R621" s="555"/>
      <c r="S621" s="555"/>
      <c r="T621" s="555"/>
      <c r="U621" s="560"/>
      <c r="V621" s="556"/>
      <c r="W621" s="557"/>
      <c r="Y621" s="236"/>
    </row>
    <row r="622" spans="2:25" x14ac:dyDescent="0.25">
      <c r="B622" s="465"/>
      <c r="C622" s="272"/>
      <c r="D622" s="272"/>
      <c r="E622" s="273" t="s">
        <v>67</v>
      </c>
      <c r="F622" s="273"/>
      <c r="G622" s="367">
        <f t="shared" ref="G622:W622" si="136">SUBTOTAL(9,G623:G625)</f>
        <v>0</v>
      </c>
      <c r="H622" s="368">
        <f t="shared" si="136"/>
        <v>0</v>
      </c>
      <c r="I622" s="369">
        <f t="shared" si="136"/>
        <v>0</v>
      </c>
      <c r="J622" s="369">
        <f t="shared" si="136"/>
        <v>0</v>
      </c>
      <c r="K622" s="370">
        <f t="shared" si="136"/>
        <v>0</v>
      </c>
      <c r="L622" s="364">
        <f t="shared" si="136"/>
        <v>0</v>
      </c>
      <c r="M622" s="364">
        <f t="shared" si="136"/>
        <v>0</v>
      </c>
      <c r="N622" s="364">
        <f t="shared" si="136"/>
        <v>0</v>
      </c>
      <c r="O622" s="364">
        <f t="shared" si="136"/>
        <v>0</v>
      </c>
      <c r="P622" s="364">
        <f t="shared" si="136"/>
        <v>0</v>
      </c>
      <c r="Q622" s="364">
        <f t="shared" si="136"/>
        <v>0</v>
      </c>
      <c r="R622" s="364">
        <f t="shared" si="136"/>
        <v>0</v>
      </c>
      <c r="S622" s="364">
        <f t="shared" si="136"/>
        <v>0</v>
      </c>
      <c r="T622" s="364">
        <f t="shared" si="136"/>
        <v>0</v>
      </c>
      <c r="U622" s="364">
        <f t="shared" si="136"/>
        <v>0</v>
      </c>
      <c r="V622" s="364">
        <f t="shared" si="136"/>
        <v>0</v>
      </c>
      <c r="W622" s="366">
        <f t="shared" si="136"/>
        <v>0</v>
      </c>
      <c r="Y622" s="238"/>
    </row>
    <row r="623" spans="2:25" outlineLevel="1" x14ac:dyDescent="0.25">
      <c r="B623" s="465"/>
      <c r="C623" s="272"/>
      <c r="D623" s="272"/>
      <c r="E623" s="273"/>
      <c r="F623" s="299" t="s">
        <v>68</v>
      </c>
      <c r="G623" s="540"/>
      <c r="H623" s="554"/>
      <c r="I623" s="555"/>
      <c r="J623" s="555"/>
      <c r="K623" s="556"/>
      <c r="L623" s="559"/>
      <c r="M623" s="555"/>
      <c r="N623" s="555"/>
      <c r="O623" s="555"/>
      <c r="P623" s="555"/>
      <c r="Q623" s="555"/>
      <c r="R623" s="555"/>
      <c r="S623" s="555"/>
      <c r="T623" s="555"/>
      <c r="U623" s="560"/>
      <c r="V623" s="556"/>
      <c r="W623" s="557"/>
      <c r="Y623" s="236"/>
    </row>
    <row r="624" spans="2:25" outlineLevel="1" x14ac:dyDescent="0.25">
      <c r="B624" s="465"/>
      <c r="C624" s="272"/>
      <c r="D624" s="272"/>
      <c r="E624" s="273"/>
      <c r="F624" s="299" t="s">
        <v>69</v>
      </c>
      <c r="G624" s="540"/>
      <c r="H624" s="554"/>
      <c r="I624" s="555"/>
      <c r="J624" s="555"/>
      <c r="K624" s="556"/>
      <c r="L624" s="559"/>
      <c r="M624" s="555"/>
      <c r="N624" s="555"/>
      <c r="O624" s="555"/>
      <c r="P624" s="555"/>
      <c r="Q624" s="555"/>
      <c r="R624" s="555"/>
      <c r="S624" s="555"/>
      <c r="T624" s="555"/>
      <c r="U624" s="560"/>
      <c r="V624" s="556"/>
      <c r="W624" s="557"/>
      <c r="Y624" s="236"/>
    </row>
    <row r="625" spans="2:25" outlineLevel="1" x14ac:dyDescent="0.25">
      <c r="B625" s="465"/>
      <c r="C625" s="272"/>
      <c r="D625" s="272"/>
      <c r="E625" s="273"/>
      <c r="F625" s="299" t="s">
        <v>70</v>
      </c>
      <c r="G625" s="540"/>
      <c r="H625" s="554"/>
      <c r="I625" s="555"/>
      <c r="J625" s="555"/>
      <c r="K625" s="556"/>
      <c r="L625" s="559"/>
      <c r="M625" s="555"/>
      <c r="N625" s="555"/>
      <c r="O625" s="555"/>
      <c r="P625" s="555"/>
      <c r="Q625" s="555"/>
      <c r="R625" s="555"/>
      <c r="S625" s="555"/>
      <c r="T625" s="555"/>
      <c r="U625" s="560"/>
      <c r="V625" s="556"/>
      <c r="W625" s="557"/>
      <c r="Y625" s="236"/>
    </row>
    <row r="626" spans="2:25" x14ac:dyDescent="0.25">
      <c r="B626" s="465"/>
      <c r="C626" s="272"/>
      <c r="D626" s="272" t="s">
        <v>71</v>
      </c>
      <c r="E626" s="273"/>
      <c r="F626" s="273"/>
      <c r="G626" s="367"/>
      <c r="H626" s="368"/>
      <c r="I626" s="369"/>
      <c r="J626" s="369"/>
      <c r="K626" s="370"/>
      <c r="L626" s="363"/>
      <c r="M626" s="364"/>
      <c r="N626" s="364"/>
      <c r="O626" s="364"/>
      <c r="P626" s="364"/>
      <c r="Q626" s="364"/>
      <c r="R626" s="364"/>
      <c r="S626" s="364"/>
      <c r="T626" s="364"/>
      <c r="U626" s="364"/>
      <c r="V626" s="365"/>
      <c r="W626" s="365"/>
      <c r="Y626" s="353"/>
    </row>
    <row r="627" spans="2:25" x14ac:dyDescent="0.25">
      <c r="B627" s="465"/>
      <c r="C627" s="272"/>
      <c r="D627" s="272"/>
      <c r="E627" s="273" t="s">
        <v>72</v>
      </c>
      <c r="F627" s="273"/>
      <c r="G627" s="367">
        <f t="shared" ref="G627:W627" si="137">SUBTOTAL(9,G628:G629)</f>
        <v>0</v>
      </c>
      <c r="H627" s="368">
        <f t="shared" si="137"/>
        <v>0</v>
      </c>
      <c r="I627" s="369">
        <f t="shared" si="137"/>
        <v>0</v>
      </c>
      <c r="J627" s="369">
        <f t="shared" si="137"/>
        <v>0</v>
      </c>
      <c r="K627" s="370">
        <f t="shared" si="137"/>
        <v>0</v>
      </c>
      <c r="L627" s="364">
        <f t="shared" si="137"/>
        <v>0</v>
      </c>
      <c r="M627" s="364">
        <f t="shared" si="137"/>
        <v>0</v>
      </c>
      <c r="N627" s="364">
        <f t="shared" si="137"/>
        <v>0</v>
      </c>
      <c r="O627" s="364">
        <f t="shared" si="137"/>
        <v>0</v>
      </c>
      <c r="P627" s="364">
        <f t="shared" si="137"/>
        <v>0</v>
      </c>
      <c r="Q627" s="364">
        <f t="shared" si="137"/>
        <v>0</v>
      </c>
      <c r="R627" s="364">
        <f t="shared" si="137"/>
        <v>0</v>
      </c>
      <c r="S627" s="364">
        <f t="shared" si="137"/>
        <v>0</v>
      </c>
      <c r="T627" s="364">
        <f t="shared" si="137"/>
        <v>0</v>
      </c>
      <c r="U627" s="364">
        <f t="shared" si="137"/>
        <v>0</v>
      </c>
      <c r="V627" s="364">
        <f t="shared" si="137"/>
        <v>0</v>
      </c>
      <c r="W627" s="366">
        <f t="shared" si="137"/>
        <v>0</v>
      </c>
      <c r="Y627" s="354"/>
    </row>
    <row r="628" spans="2:25" outlineLevel="1" x14ac:dyDescent="0.25">
      <c r="B628" s="465"/>
      <c r="C628" s="272"/>
      <c r="D628" s="272"/>
      <c r="E628" s="273"/>
      <c r="F628" s="299" t="s">
        <v>73</v>
      </c>
      <c r="G628" s="540"/>
      <c r="H628" s="554"/>
      <c r="I628" s="555"/>
      <c r="J628" s="555"/>
      <c r="K628" s="556"/>
      <c r="L628" s="559"/>
      <c r="M628" s="555"/>
      <c r="N628" s="555"/>
      <c r="O628" s="555"/>
      <c r="P628" s="555"/>
      <c r="Q628" s="555"/>
      <c r="R628" s="555"/>
      <c r="S628" s="555"/>
      <c r="T628" s="555"/>
      <c r="U628" s="560"/>
      <c r="V628" s="556"/>
      <c r="W628" s="557"/>
      <c r="Y628" s="236"/>
    </row>
    <row r="629" spans="2:25" outlineLevel="1" x14ac:dyDescent="0.25">
      <c r="B629" s="465"/>
      <c r="C629" s="272"/>
      <c r="D629" s="272"/>
      <c r="E629" s="273"/>
      <c r="F629" s="299" t="s">
        <v>74</v>
      </c>
      <c r="G629" s="540"/>
      <c r="H629" s="554"/>
      <c r="I629" s="555"/>
      <c r="J629" s="555"/>
      <c r="K629" s="556"/>
      <c r="L629" s="559"/>
      <c r="M629" s="555"/>
      <c r="N629" s="555"/>
      <c r="O629" s="555"/>
      <c r="P629" s="555"/>
      <c r="Q629" s="555"/>
      <c r="R629" s="555"/>
      <c r="S629" s="555"/>
      <c r="T629" s="555"/>
      <c r="U629" s="560"/>
      <c r="V629" s="556"/>
      <c r="W629" s="557"/>
      <c r="Y629" s="236"/>
    </row>
    <row r="630" spans="2:25" x14ac:dyDescent="0.25">
      <c r="B630" s="465"/>
      <c r="C630" s="272"/>
      <c r="D630" s="272"/>
      <c r="E630" s="273" t="s">
        <v>75</v>
      </c>
      <c r="F630" s="273"/>
      <c r="G630" s="367">
        <f t="shared" ref="G630:W630" si="138">SUBTOTAL(9,G631:G632)</f>
        <v>0</v>
      </c>
      <c r="H630" s="368">
        <f t="shared" si="138"/>
        <v>0</v>
      </c>
      <c r="I630" s="369">
        <f t="shared" si="138"/>
        <v>0</v>
      </c>
      <c r="J630" s="369">
        <f t="shared" si="138"/>
        <v>0</v>
      </c>
      <c r="K630" s="370">
        <f t="shared" si="138"/>
        <v>0</v>
      </c>
      <c r="L630" s="364">
        <f t="shared" si="138"/>
        <v>0</v>
      </c>
      <c r="M630" s="364">
        <f t="shared" si="138"/>
        <v>0</v>
      </c>
      <c r="N630" s="364">
        <f t="shared" si="138"/>
        <v>0</v>
      </c>
      <c r="O630" s="364">
        <f t="shared" si="138"/>
        <v>0</v>
      </c>
      <c r="P630" s="364">
        <f t="shared" si="138"/>
        <v>0</v>
      </c>
      <c r="Q630" s="364">
        <f t="shared" si="138"/>
        <v>0</v>
      </c>
      <c r="R630" s="364">
        <f t="shared" si="138"/>
        <v>0</v>
      </c>
      <c r="S630" s="364">
        <f t="shared" si="138"/>
        <v>0</v>
      </c>
      <c r="T630" s="364">
        <f t="shared" si="138"/>
        <v>0</v>
      </c>
      <c r="U630" s="364">
        <f t="shared" si="138"/>
        <v>0</v>
      </c>
      <c r="V630" s="364">
        <f t="shared" si="138"/>
        <v>0</v>
      </c>
      <c r="W630" s="366">
        <f t="shared" si="138"/>
        <v>0</v>
      </c>
      <c r="Y630" s="238"/>
    </row>
    <row r="631" spans="2:25" outlineLevel="1" x14ac:dyDescent="0.25">
      <c r="B631" s="465"/>
      <c r="C631" s="272"/>
      <c r="D631" s="272"/>
      <c r="E631" s="273"/>
      <c r="F631" s="299" t="s">
        <v>76</v>
      </c>
      <c r="G631" s="540"/>
      <c r="H631" s="554"/>
      <c r="I631" s="555"/>
      <c r="J631" s="555"/>
      <c r="K631" s="556"/>
      <c r="L631" s="559"/>
      <c r="M631" s="558"/>
      <c r="N631" s="558"/>
      <c r="O631" s="558"/>
      <c r="P631" s="558"/>
      <c r="Q631" s="558"/>
      <c r="R631" s="558"/>
      <c r="S631" s="558"/>
      <c r="T631" s="558"/>
      <c r="U631" s="560"/>
      <c r="V631" s="556"/>
      <c r="W631" s="557"/>
      <c r="Y631" s="236"/>
    </row>
    <row r="632" spans="2:25" outlineLevel="1" x14ac:dyDescent="0.25">
      <c r="B632" s="465"/>
      <c r="C632" s="272"/>
      <c r="D632" s="272"/>
      <c r="E632" s="273"/>
      <c r="F632" s="299" t="s">
        <v>77</v>
      </c>
      <c r="G632" s="540"/>
      <c r="H632" s="554"/>
      <c r="I632" s="555"/>
      <c r="J632" s="555"/>
      <c r="K632" s="556"/>
      <c r="L632" s="559"/>
      <c r="M632" s="555"/>
      <c r="N632" s="555"/>
      <c r="O632" s="555"/>
      <c r="P632" s="555"/>
      <c r="Q632" s="555"/>
      <c r="R632" s="555"/>
      <c r="S632" s="555"/>
      <c r="T632" s="555"/>
      <c r="U632" s="560"/>
      <c r="V632" s="556"/>
      <c r="W632" s="557"/>
      <c r="Y632" s="236"/>
    </row>
    <row r="633" spans="2:25" x14ac:dyDescent="0.25">
      <c r="B633" s="465"/>
      <c r="C633" s="272"/>
      <c r="D633" s="272"/>
      <c r="E633" s="273" t="s">
        <v>78</v>
      </c>
      <c r="F633" s="273"/>
      <c r="G633" s="367">
        <f t="shared" ref="G633:W633" si="139">SUBTOTAL(9,G634:G635)</f>
        <v>0</v>
      </c>
      <c r="H633" s="368">
        <f t="shared" si="139"/>
        <v>0</v>
      </c>
      <c r="I633" s="369">
        <f t="shared" si="139"/>
        <v>0</v>
      </c>
      <c r="J633" s="369">
        <f t="shared" si="139"/>
        <v>0</v>
      </c>
      <c r="K633" s="370">
        <f t="shared" si="139"/>
        <v>0</v>
      </c>
      <c r="L633" s="364">
        <f t="shared" si="139"/>
        <v>0</v>
      </c>
      <c r="M633" s="364">
        <f t="shared" si="139"/>
        <v>0</v>
      </c>
      <c r="N633" s="364">
        <f t="shared" si="139"/>
        <v>0</v>
      </c>
      <c r="O633" s="364">
        <f t="shared" si="139"/>
        <v>0</v>
      </c>
      <c r="P633" s="364">
        <f t="shared" si="139"/>
        <v>0</v>
      </c>
      <c r="Q633" s="364">
        <f t="shared" si="139"/>
        <v>0</v>
      </c>
      <c r="R633" s="364">
        <f t="shared" si="139"/>
        <v>0</v>
      </c>
      <c r="S633" s="364">
        <f t="shared" si="139"/>
        <v>0</v>
      </c>
      <c r="T633" s="364">
        <f t="shared" si="139"/>
        <v>0</v>
      </c>
      <c r="U633" s="364">
        <f t="shared" si="139"/>
        <v>0</v>
      </c>
      <c r="V633" s="364">
        <f t="shared" si="139"/>
        <v>0</v>
      </c>
      <c r="W633" s="366">
        <f t="shared" si="139"/>
        <v>0</v>
      </c>
      <c r="Y633" s="238"/>
    </row>
    <row r="634" spans="2:25" outlineLevel="1" x14ac:dyDescent="0.25">
      <c r="B634" s="465"/>
      <c r="C634" s="272"/>
      <c r="D634" s="272"/>
      <c r="E634" s="273"/>
      <c r="F634" s="299" t="s">
        <v>79</v>
      </c>
      <c r="G634" s="540"/>
      <c r="H634" s="554"/>
      <c r="I634" s="555"/>
      <c r="J634" s="555"/>
      <c r="K634" s="556"/>
      <c r="L634" s="559"/>
      <c r="M634" s="555"/>
      <c r="N634" s="555"/>
      <c r="O634" s="555"/>
      <c r="P634" s="555"/>
      <c r="Q634" s="555"/>
      <c r="R634" s="555"/>
      <c r="S634" s="555"/>
      <c r="T634" s="555"/>
      <c r="U634" s="560"/>
      <c r="V634" s="556"/>
      <c r="W634" s="557"/>
      <c r="Y634" s="236"/>
    </row>
    <row r="635" spans="2:25" outlineLevel="1" x14ac:dyDescent="0.25">
      <c r="B635" s="465"/>
      <c r="C635" s="272"/>
      <c r="D635" s="272"/>
      <c r="E635" s="273"/>
      <c r="F635" s="299" t="s">
        <v>80</v>
      </c>
      <c r="G635" s="540"/>
      <c r="H635" s="554"/>
      <c r="I635" s="555"/>
      <c r="J635" s="555"/>
      <c r="K635" s="556"/>
      <c r="L635" s="559"/>
      <c r="M635" s="555"/>
      <c r="N635" s="555"/>
      <c r="O635" s="555"/>
      <c r="P635" s="555"/>
      <c r="Q635" s="555"/>
      <c r="R635" s="555"/>
      <c r="S635" s="555"/>
      <c r="T635" s="555"/>
      <c r="U635" s="560"/>
      <c r="V635" s="556"/>
      <c r="W635" s="557"/>
      <c r="Y635" s="236"/>
    </row>
    <row r="636" spans="2:25" x14ac:dyDescent="0.25">
      <c r="B636" s="465"/>
      <c r="C636" s="272"/>
      <c r="D636" s="272"/>
      <c r="E636" s="273" t="s">
        <v>81</v>
      </c>
      <c r="F636" s="273"/>
      <c r="G636" s="367">
        <f t="shared" ref="G636:W636" si="140">SUBTOTAL(9,G637:G638)</f>
        <v>0</v>
      </c>
      <c r="H636" s="368">
        <f t="shared" si="140"/>
        <v>0</v>
      </c>
      <c r="I636" s="369">
        <f t="shared" si="140"/>
        <v>0</v>
      </c>
      <c r="J636" s="369">
        <f t="shared" si="140"/>
        <v>0</v>
      </c>
      <c r="K636" s="370">
        <f t="shared" si="140"/>
        <v>0</v>
      </c>
      <c r="L636" s="364">
        <f t="shared" si="140"/>
        <v>0</v>
      </c>
      <c r="M636" s="364">
        <f t="shared" si="140"/>
        <v>0</v>
      </c>
      <c r="N636" s="364">
        <f t="shared" si="140"/>
        <v>0</v>
      </c>
      <c r="O636" s="364">
        <f t="shared" si="140"/>
        <v>0</v>
      </c>
      <c r="P636" s="364">
        <f t="shared" si="140"/>
        <v>0</v>
      </c>
      <c r="Q636" s="364">
        <f t="shared" si="140"/>
        <v>0</v>
      </c>
      <c r="R636" s="364">
        <f t="shared" si="140"/>
        <v>0</v>
      </c>
      <c r="S636" s="364">
        <f t="shared" si="140"/>
        <v>0</v>
      </c>
      <c r="T636" s="364">
        <f t="shared" si="140"/>
        <v>0</v>
      </c>
      <c r="U636" s="364">
        <f t="shared" si="140"/>
        <v>0</v>
      </c>
      <c r="V636" s="364">
        <f t="shared" si="140"/>
        <v>0</v>
      </c>
      <c r="W636" s="366">
        <f t="shared" si="140"/>
        <v>0</v>
      </c>
      <c r="Y636" s="238"/>
    </row>
    <row r="637" spans="2:25" outlineLevel="1" x14ac:dyDescent="0.25">
      <c r="B637" s="465"/>
      <c r="C637" s="272"/>
      <c r="D637" s="272"/>
      <c r="E637" s="273"/>
      <c r="F637" s="299" t="s">
        <v>82</v>
      </c>
      <c r="G637" s="540"/>
      <c r="H637" s="554"/>
      <c r="I637" s="555"/>
      <c r="J637" s="555"/>
      <c r="K637" s="556"/>
      <c r="L637" s="559"/>
      <c r="M637" s="555"/>
      <c r="N637" s="555"/>
      <c r="O637" s="555"/>
      <c r="P637" s="555"/>
      <c r="Q637" s="555"/>
      <c r="R637" s="555"/>
      <c r="S637" s="555"/>
      <c r="T637" s="555"/>
      <c r="U637" s="560"/>
      <c r="V637" s="556"/>
      <c r="W637" s="557"/>
      <c r="Y637" s="236"/>
    </row>
    <row r="638" spans="2:25" outlineLevel="1" x14ac:dyDescent="0.25">
      <c r="B638" s="465"/>
      <c r="C638" s="272"/>
      <c r="D638" s="272"/>
      <c r="E638" s="273"/>
      <c r="F638" s="299" t="s">
        <v>83</v>
      </c>
      <c r="G638" s="540"/>
      <c r="H638" s="554"/>
      <c r="I638" s="555"/>
      <c r="J638" s="555"/>
      <c r="K638" s="556"/>
      <c r="L638" s="559"/>
      <c r="M638" s="555"/>
      <c r="N638" s="555"/>
      <c r="O638" s="555"/>
      <c r="P638" s="555"/>
      <c r="Q638" s="555"/>
      <c r="R638" s="555"/>
      <c r="S638" s="555"/>
      <c r="T638" s="555"/>
      <c r="U638" s="560"/>
      <c r="V638" s="556"/>
      <c r="W638" s="557"/>
      <c r="Y638" s="236"/>
    </row>
    <row r="639" spans="2:25" x14ac:dyDescent="0.25">
      <c r="B639" s="465"/>
      <c r="C639" s="272"/>
      <c r="D639" s="272"/>
      <c r="E639" s="273" t="s">
        <v>84</v>
      </c>
      <c r="F639" s="273"/>
      <c r="G639" s="367">
        <f t="shared" ref="G639:W639" si="141">SUBTOTAL(9,G640:G641)</f>
        <v>0</v>
      </c>
      <c r="H639" s="368">
        <f t="shared" si="141"/>
        <v>0</v>
      </c>
      <c r="I639" s="369">
        <f t="shared" si="141"/>
        <v>0</v>
      </c>
      <c r="J639" s="369">
        <f t="shared" si="141"/>
        <v>0</v>
      </c>
      <c r="K639" s="370">
        <f t="shared" si="141"/>
        <v>0</v>
      </c>
      <c r="L639" s="364">
        <f t="shared" si="141"/>
        <v>0</v>
      </c>
      <c r="M639" s="364">
        <f t="shared" si="141"/>
        <v>0</v>
      </c>
      <c r="N639" s="364">
        <f t="shared" si="141"/>
        <v>0</v>
      </c>
      <c r="O639" s="364">
        <f t="shared" si="141"/>
        <v>0</v>
      </c>
      <c r="P639" s="364">
        <f t="shared" si="141"/>
        <v>0</v>
      </c>
      <c r="Q639" s="364">
        <f t="shared" si="141"/>
        <v>0</v>
      </c>
      <c r="R639" s="364">
        <f t="shared" si="141"/>
        <v>0</v>
      </c>
      <c r="S639" s="364">
        <f t="shared" si="141"/>
        <v>0</v>
      </c>
      <c r="T639" s="364">
        <f t="shared" si="141"/>
        <v>0</v>
      </c>
      <c r="U639" s="364">
        <f t="shared" si="141"/>
        <v>0</v>
      </c>
      <c r="V639" s="364">
        <f t="shared" si="141"/>
        <v>0</v>
      </c>
      <c r="W639" s="366">
        <f t="shared" si="141"/>
        <v>0</v>
      </c>
      <c r="Y639" s="238"/>
    </row>
    <row r="640" spans="2:25" outlineLevel="1" x14ac:dyDescent="0.25">
      <c r="B640" s="465"/>
      <c r="C640" s="272"/>
      <c r="D640" s="272"/>
      <c r="E640" s="273"/>
      <c r="F640" s="299" t="s">
        <v>85</v>
      </c>
      <c r="G640" s="540"/>
      <c r="H640" s="554"/>
      <c r="I640" s="555"/>
      <c r="J640" s="555"/>
      <c r="K640" s="556"/>
      <c r="L640" s="559"/>
      <c r="M640" s="555"/>
      <c r="N640" s="555"/>
      <c r="O640" s="555"/>
      <c r="P640" s="555"/>
      <c r="Q640" s="555"/>
      <c r="R640" s="555"/>
      <c r="S640" s="555"/>
      <c r="T640" s="555"/>
      <c r="U640" s="560"/>
      <c r="V640" s="556"/>
      <c r="W640" s="557"/>
      <c r="Y640" s="236"/>
    </row>
    <row r="641" spans="2:25" outlineLevel="1" x14ac:dyDescent="0.25">
      <c r="B641" s="465"/>
      <c r="C641" s="272"/>
      <c r="D641" s="272"/>
      <c r="E641" s="273"/>
      <c r="F641" s="299" t="s">
        <v>86</v>
      </c>
      <c r="G641" s="540"/>
      <c r="H641" s="554"/>
      <c r="I641" s="555"/>
      <c r="J641" s="555"/>
      <c r="K641" s="556"/>
      <c r="L641" s="559"/>
      <c r="M641" s="561"/>
      <c r="N641" s="561"/>
      <c r="O641" s="561"/>
      <c r="P641" s="561"/>
      <c r="Q641" s="561"/>
      <c r="R641" s="561"/>
      <c r="S641" s="561"/>
      <c r="T641" s="561"/>
      <c r="U641" s="560"/>
      <c r="V641" s="556"/>
      <c r="W641" s="557"/>
      <c r="Y641" s="236"/>
    </row>
    <row r="642" spans="2:25" x14ac:dyDescent="0.25">
      <c r="B642" s="465"/>
      <c r="C642" s="272"/>
      <c r="D642" s="272"/>
      <c r="E642" s="273" t="s">
        <v>87</v>
      </c>
      <c r="F642" s="273"/>
      <c r="G642" s="367">
        <f t="shared" ref="G642:W642" si="142">SUBTOTAL(9,G643:G644)</f>
        <v>0</v>
      </c>
      <c r="H642" s="368">
        <f t="shared" si="142"/>
        <v>0</v>
      </c>
      <c r="I642" s="369">
        <f t="shared" si="142"/>
        <v>0</v>
      </c>
      <c r="J642" s="369">
        <f t="shared" si="142"/>
        <v>0</v>
      </c>
      <c r="K642" s="370">
        <f t="shared" si="142"/>
        <v>0</v>
      </c>
      <c r="L642" s="364">
        <f t="shared" si="142"/>
        <v>0</v>
      </c>
      <c r="M642" s="364">
        <f t="shared" si="142"/>
        <v>0</v>
      </c>
      <c r="N642" s="364">
        <f t="shared" si="142"/>
        <v>0</v>
      </c>
      <c r="O642" s="364">
        <f t="shared" si="142"/>
        <v>0</v>
      </c>
      <c r="P642" s="364">
        <f t="shared" si="142"/>
        <v>0</v>
      </c>
      <c r="Q642" s="364">
        <f t="shared" si="142"/>
        <v>0</v>
      </c>
      <c r="R642" s="364">
        <f t="shared" si="142"/>
        <v>0</v>
      </c>
      <c r="S642" s="364">
        <f t="shared" si="142"/>
        <v>0</v>
      </c>
      <c r="T642" s="364">
        <f t="shared" si="142"/>
        <v>0</v>
      </c>
      <c r="U642" s="364">
        <f t="shared" si="142"/>
        <v>0</v>
      </c>
      <c r="V642" s="364">
        <f t="shared" si="142"/>
        <v>0</v>
      </c>
      <c r="W642" s="366">
        <f t="shared" si="142"/>
        <v>0</v>
      </c>
      <c r="Y642" s="238"/>
    </row>
    <row r="643" spans="2:25" outlineLevel="1" x14ac:dyDescent="0.25">
      <c r="B643" s="465"/>
      <c r="C643" s="272"/>
      <c r="D643" s="272"/>
      <c r="E643" s="273"/>
      <c r="F643" s="299" t="s">
        <v>88</v>
      </c>
      <c r="G643" s="540"/>
      <c r="H643" s="554"/>
      <c r="I643" s="555"/>
      <c r="J643" s="555"/>
      <c r="K643" s="556"/>
      <c r="L643" s="559"/>
      <c r="M643" s="555"/>
      <c r="N643" s="555"/>
      <c r="O643" s="555"/>
      <c r="P643" s="555"/>
      <c r="Q643" s="555"/>
      <c r="R643" s="555"/>
      <c r="S643" s="555"/>
      <c r="T643" s="555"/>
      <c r="U643" s="560"/>
      <c r="V643" s="556"/>
      <c r="W643" s="557"/>
      <c r="Y643" s="236"/>
    </row>
    <row r="644" spans="2:25" outlineLevel="1" x14ac:dyDescent="0.25">
      <c r="B644" s="465"/>
      <c r="C644" s="272"/>
      <c r="D644" s="272"/>
      <c r="E644" s="273"/>
      <c r="F644" s="299" t="s">
        <v>89</v>
      </c>
      <c r="G644" s="540"/>
      <c r="H644" s="554"/>
      <c r="I644" s="555"/>
      <c r="J644" s="555"/>
      <c r="K644" s="556"/>
      <c r="L644" s="559"/>
      <c r="M644" s="555"/>
      <c r="N644" s="555"/>
      <c r="O644" s="555"/>
      <c r="P644" s="555"/>
      <c r="Q644" s="555"/>
      <c r="R644" s="555"/>
      <c r="S644" s="555"/>
      <c r="T644" s="555"/>
      <c r="U644" s="560"/>
      <c r="V644" s="556"/>
      <c r="W644" s="557"/>
      <c r="Y644" s="236"/>
    </row>
    <row r="645" spans="2:25" x14ac:dyDescent="0.25">
      <c r="B645" s="465"/>
      <c r="C645" s="272"/>
      <c r="D645" s="272" t="s">
        <v>90</v>
      </c>
      <c r="E645" s="273"/>
      <c r="F645" s="273"/>
      <c r="G645" s="367">
        <f t="shared" ref="G645:W645" si="143">SUBTOTAL(9,G646:G648)</f>
        <v>0</v>
      </c>
      <c r="H645" s="368">
        <f t="shared" si="143"/>
        <v>0</v>
      </c>
      <c r="I645" s="369">
        <f t="shared" si="143"/>
        <v>0</v>
      </c>
      <c r="J645" s="369">
        <f t="shared" si="143"/>
        <v>0</v>
      </c>
      <c r="K645" s="370">
        <f t="shared" si="143"/>
        <v>0</v>
      </c>
      <c r="L645" s="364">
        <f t="shared" si="143"/>
        <v>0</v>
      </c>
      <c r="M645" s="364">
        <f t="shared" si="143"/>
        <v>0</v>
      </c>
      <c r="N645" s="364">
        <f t="shared" si="143"/>
        <v>0</v>
      </c>
      <c r="O645" s="364">
        <f t="shared" si="143"/>
        <v>0</v>
      </c>
      <c r="P645" s="364">
        <f t="shared" si="143"/>
        <v>0</v>
      </c>
      <c r="Q645" s="364">
        <f t="shared" si="143"/>
        <v>0</v>
      </c>
      <c r="R645" s="364">
        <f t="shared" si="143"/>
        <v>0</v>
      </c>
      <c r="S645" s="364">
        <f t="shared" si="143"/>
        <v>0</v>
      </c>
      <c r="T645" s="364">
        <f t="shared" si="143"/>
        <v>0</v>
      </c>
      <c r="U645" s="364">
        <f t="shared" si="143"/>
        <v>0</v>
      </c>
      <c r="V645" s="364">
        <f t="shared" si="143"/>
        <v>0</v>
      </c>
      <c r="W645" s="366">
        <f t="shared" si="143"/>
        <v>0</v>
      </c>
      <c r="Y645" s="238"/>
    </row>
    <row r="646" spans="2:25" outlineLevel="1" x14ac:dyDescent="0.25">
      <c r="B646" s="465"/>
      <c r="C646" s="272"/>
      <c r="D646" s="272"/>
      <c r="E646" s="273"/>
      <c r="F646" s="299" t="s">
        <v>91</v>
      </c>
      <c r="G646" s="540"/>
      <c r="H646" s="554"/>
      <c r="I646" s="555"/>
      <c r="J646" s="555"/>
      <c r="K646" s="556"/>
      <c r="L646" s="559"/>
      <c r="M646" s="555"/>
      <c r="N646" s="555"/>
      <c r="O646" s="555"/>
      <c r="P646" s="555"/>
      <c r="Q646" s="555"/>
      <c r="R646" s="555"/>
      <c r="S646" s="555"/>
      <c r="T646" s="555"/>
      <c r="U646" s="560"/>
      <c r="V646" s="556"/>
      <c r="W646" s="557"/>
      <c r="Y646" s="236"/>
    </row>
    <row r="647" spans="2:25" outlineLevel="1" x14ac:dyDescent="0.25">
      <c r="B647" s="465"/>
      <c r="C647" s="272"/>
      <c r="D647" s="272"/>
      <c r="E647" s="273"/>
      <c r="F647" s="299" t="s">
        <v>92</v>
      </c>
      <c r="G647" s="540"/>
      <c r="H647" s="554"/>
      <c r="I647" s="555"/>
      <c r="J647" s="555"/>
      <c r="K647" s="556"/>
      <c r="L647" s="559"/>
      <c r="M647" s="555"/>
      <c r="N647" s="555"/>
      <c r="O647" s="555"/>
      <c r="P647" s="555"/>
      <c r="Q647" s="555"/>
      <c r="R647" s="555"/>
      <c r="S647" s="555"/>
      <c r="T647" s="555"/>
      <c r="U647" s="560"/>
      <c r="V647" s="556"/>
      <c r="W647" s="557"/>
      <c r="Y647" s="236"/>
    </row>
    <row r="648" spans="2:25" outlineLevel="1" x14ac:dyDescent="0.25">
      <c r="B648" s="465"/>
      <c r="C648" s="272"/>
      <c r="D648" s="272"/>
      <c r="E648" s="273"/>
      <c r="F648" s="299" t="s">
        <v>93</v>
      </c>
      <c r="G648" s="540"/>
      <c r="H648" s="554"/>
      <c r="I648" s="555"/>
      <c r="J648" s="555"/>
      <c r="K648" s="556"/>
      <c r="L648" s="559"/>
      <c r="M648" s="555"/>
      <c r="N648" s="555"/>
      <c r="O648" s="555"/>
      <c r="P648" s="555"/>
      <c r="Q648" s="555"/>
      <c r="R648" s="555"/>
      <c r="S648" s="555"/>
      <c r="T648" s="555"/>
      <c r="U648" s="560"/>
      <c r="V648" s="556"/>
      <c r="W648" s="557"/>
      <c r="Y648" s="236"/>
    </row>
    <row r="649" spans="2:25" x14ac:dyDescent="0.25">
      <c r="B649" s="465"/>
      <c r="C649" s="275"/>
      <c r="D649" s="272" t="s">
        <v>94</v>
      </c>
      <c r="E649" s="273"/>
      <c r="F649" s="273"/>
      <c r="G649" s="367">
        <f>SUBTOTAL(9,G650:G651)</f>
        <v>0</v>
      </c>
      <c r="H649" s="368"/>
      <c r="I649" s="369"/>
      <c r="J649" s="369"/>
      <c r="K649" s="370"/>
      <c r="L649" s="363"/>
      <c r="M649" s="364"/>
      <c r="N649" s="364"/>
      <c r="O649" s="364"/>
      <c r="P649" s="364"/>
      <c r="Q649" s="364"/>
      <c r="R649" s="364"/>
      <c r="S649" s="364"/>
      <c r="T649" s="364"/>
      <c r="U649" s="364"/>
      <c r="V649" s="365"/>
      <c r="W649" s="365"/>
      <c r="Y649" s="238"/>
    </row>
    <row r="650" spans="2:25" outlineLevel="1" x14ac:dyDescent="0.25">
      <c r="B650" s="465"/>
      <c r="C650" s="272"/>
      <c r="D650" s="272"/>
      <c r="E650" s="273"/>
      <c r="F650" s="299" t="s">
        <v>95</v>
      </c>
      <c r="G650" s="540"/>
      <c r="H650" s="368"/>
      <c r="I650" s="369"/>
      <c r="J650" s="369"/>
      <c r="K650" s="370"/>
      <c r="L650" s="363"/>
      <c r="M650" s="364"/>
      <c r="N650" s="364"/>
      <c r="O650" s="364"/>
      <c r="P650" s="364"/>
      <c r="Q650" s="364"/>
      <c r="R650" s="364"/>
      <c r="S650" s="364"/>
      <c r="T650" s="364"/>
      <c r="U650" s="364"/>
      <c r="V650" s="365"/>
      <c r="W650" s="365"/>
      <c r="Y650" s="236"/>
    </row>
    <row r="651" spans="2:25" outlineLevel="1" x14ac:dyDescent="0.25">
      <c r="B651" s="465"/>
      <c r="C651" s="272"/>
      <c r="D651" s="272"/>
      <c r="E651" s="273"/>
      <c r="F651" s="299" t="s">
        <v>96</v>
      </c>
      <c r="G651" s="540"/>
      <c r="H651" s="368"/>
      <c r="I651" s="369"/>
      <c r="J651" s="369"/>
      <c r="K651" s="370"/>
      <c r="L651" s="363"/>
      <c r="M651" s="364"/>
      <c r="N651" s="364"/>
      <c r="O651" s="364"/>
      <c r="P651" s="364"/>
      <c r="Q651" s="364"/>
      <c r="R651" s="364"/>
      <c r="S651" s="364"/>
      <c r="T651" s="364"/>
      <c r="U651" s="364"/>
      <c r="V651" s="365"/>
      <c r="W651" s="365"/>
      <c r="Y651" s="236"/>
    </row>
    <row r="652" spans="2:25" x14ac:dyDescent="0.25">
      <c r="B652" s="295"/>
      <c r="C652" s="272" t="s">
        <v>322</v>
      </c>
      <c r="D652" s="273"/>
      <c r="E652" s="273"/>
      <c r="F652" s="273"/>
      <c r="G652" s="40"/>
      <c r="H652" s="33"/>
      <c r="I652" s="33"/>
      <c r="J652" s="33"/>
      <c r="K652" s="35"/>
      <c r="L652" s="34"/>
      <c r="M652" s="33"/>
      <c r="N652" s="33"/>
      <c r="O652" s="33"/>
      <c r="P652" s="33"/>
      <c r="Q652" s="33"/>
      <c r="R652" s="33"/>
      <c r="S652" s="33"/>
      <c r="T652" s="33"/>
      <c r="U652" s="33"/>
      <c r="V652" s="35"/>
      <c r="W652" s="35"/>
      <c r="Y652" s="353"/>
    </row>
    <row r="653" spans="2:25" x14ac:dyDescent="0.25">
      <c r="B653" s="465"/>
      <c r="C653" s="272"/>
      <c r="D653" s="276" t="s">
        <v>20</v>
      </c>
      <c r="E653" s="273"/>
      <c r="F653" s="273"/>
      <c r="G653" s="367"/>
      <c r="H653" s="368"/>
      <c r="I653" s="369"/>
      <c r="J653" s="369"/>
      <c r="K653" s="370"/>
      <c r="L653" s="363"/>
      <c r="M653" s="364"/>
      <c r="N653" s="364"/>
      <c r="O653" s="364"/>
      <c r="P653" s="364"/>
      <c r="Q653" s="364"/>
      <c r="R653" s="364"/>
      <c r="S653" s="364"/>
      <c r="T653" s="364"/>
      <c r="U653" s="364"/>
      <c r="V653" s="365"/>
      <c r="W653" s="365"/>
      <c r="Y653" s="237"/>
    </row>
    <row r="654" spans="2:25" x14ac:dyDescent="0.25">
      <c r="B654" s="465"/>
      <c r="C654" s="272"/>
      <c r="D654" s="272"/>
      <c r="E654" s="273" t="s">
        <v>21</v>
      </c>
      <c r="F654" s="273"/>
      <c r="G654" s="367">
        <f t="shared" ref="G654:W654" si="144">SUBTOTAL(9,G655:G658)</f>
        <v>0</v>
      </c>
      <c r="H654" s="368">
        <f t="shared" si="144"/>
        <v>0</v>
      </c>
      <c r="I654" s="369">
        <f t="shared" si="144"/>
        <v>0</v>
      </c>
      <c r="J654" s="369">
        <f t="shared" si="144"/>
        <v>0</v>
      </c>
      <c r="K654" s="370">
        <f t="shared" si="144"/>
        <v>0</v>
      </c>
      <c r="L654" s="364">
        <f t="shared" si="144"/>
        <v>0</v>
      </c>
      <c r="M654" s="364">
        <f t="shared" si="144"/>
        <v>0</v>
      </c>
      <c r="N654" s="364">
        <f t="shared" si="144"/>
        <v>0</v>
      </c>
      <c r="O654" s="364">
        <f t="shared" si="144"/>
        <v>0</v>
      </c>
      <c r="P654" s="364">
        <f t="shared" si="144"/>
        <v>0</v>
      </c>
      <c r="Q654" s="364">
        <f t="shared" si="144"/>
        <v>0</v>
      </c>
      <c r="R654" s="364">
        <f t="shared" si="144"/>
        <v>0</v>
      </c>
      <c r="S654" s="364">
        <f t="shared" si="144"/>
        <v>0</v>
      </c>
      <c r="T654" s="364">
        <f t="shared" si="144"/>
        <v>0</v>
      </c>
      <c r="U654" s="364">
        <f t="shared" si="144"/>
        <v>0</v>
      </c>
      <c r="V654" s="364">
        <f t="shared" si="144"/>
        <v>0</v>
      </c>
      <c r="W654" s="366">
        <f t="shared" si="144"/>
        <v>0</v>
      </c>
      <c r="Y654" s="354"/>
    </row>
    <row r="655" spans="2:25" outlineLevel="1" x14ac:dyDescent="0.25">
      <c r="B655" s="465"/>
      <c r="C655" s="272"/>
      <c r="D655" s="272"/>
      <c r="E655" s="273"/>
      <c r="F655" s="299" t="s">
        <v>22</v>
      </c>
      <c r="G655" s="218"/>
      <c r="H655" s="229"/>
      <c r="I655" s="230"/>
      <c r="J655" s="230"/>
      <c r="K655" s="233"/>
      <c r="L655" s="232"/>
      <c r="M655" s="231"/>
      <c r="N655" s="230"/>
      <c r="O655" s="230"/>
      <c r="P655" s="230"/>
      <c r="Q655" s="230"/>
      <c r="R655" s="230"/>
      <c r="S655" s="230"/>
      <c r="T655" s="230"/>
      <c r="U655" s="229"/>
      <c r="V655" s="233"/>
      <c r="W655" s="234"/>
      <c r="Y655" s="236"/>
    </row>
    <row r="656" spans="2:25" outlineLevel="1" x14ac:dyDescent="0.25">
      <c r="B656" s="465"/>
      <c r="C656" s="272"/>
      <c r="D656" s="272"/>
      <c r="E656" s="273"/>
      <c r="F656" s="299" t="s">
        <v>23</v>
      </c>
      <c r="G656" s="218"/>
      <c r="H656" s="229"/>
      <c r="I656" s="230"/>
      <c r="J656" s="230"/>
      <c r="K656" s="233"/>
      <c r="L656" s="232"/>
      <c r="M656" s="231"/>
      <c r="N656" s="230"/>
      <c r="O656" s="230"/>
      <c r="P656" s="230"/>
      <c r="Q656" s="230"/>
      <c r="R656" s="230"/>
      <c r="S656" s="230"/>
      <c r="T656" s="230"/>
      <c r="U656" s="229"/>
      <c r="V656" s="233"/>
      <c r="W656" s="234"/>
      <c r="Y656" s="236"/>
    </row>
    <row r="657" spans="2:25" outlineLevel="1" x14ac:dyDescent="0.25">
      <c r="B657" s="465"/>
      <c r="C657" s="272"/>
      <c r="D657" s="272"/>
      <c r="E657" s="273"/>
      <c r="F657" s="299" t="s">
        <v>24</v>
      </c>
      <c r="G657" s="218"/>
      <c r="H657" s="229"/>
      <c r="I657" s="230"/>
      <c r="J657" s="230"/>
      <c r="K657" s="233"/>
      <c r="L657" s="232"/>
      <c r="M657" s="231"/>
      <c r="N657" s="230"/>
      <c r="O657" s="230"/>
      <c r="P657" s="230"/>
      <c r="Q657" s="230"/>
      <c r="R657" s="230"/>
      <c r="S657" s="230"/>
      <c r="T657" s="230"/>
      <c r="U657" s="229"/>
      <c r="V657" s="233"/>
      <c r="W657" s="234"/>
      <c r="Y657" s="236"/>
    </row>
    <row r="658" spans="2:25" outlineLevel="1" x14ac:dyDescent="0.25">
      <c r="B658" s="465"/>
      <c r="C658" s="272"/>
      <c r="D658" s="272"/>
      <c r="E658" s="273"/>
      <c r="F658" s="299" t="s">
        <v>25</v>
      </c>
      <c r="G658" s="218"/>
      <c r="H658" s="229"/>
      <c r="I658" s="230"/>
      <c r="J658" s="230"/>
      <c r="K658" s="233"/>
      <c r="L658" s="232"/>
      <c r="M658" s="231"/>
      <c r="N658" s="230"/>
      <c r="O658" s="230"/>
      <c r="P658" s="230"/>
      <c r="Q658" s="230"/>
      <c r="R658" s="230"/>
      <c r="S658" s="230"/>
      <c r="T658" s="230"/>
      <c r="U658" s="229"/>
      <c r="V658" s="233"/>
      <c r="W658" s="234"/>
      <c r="Y658" s="236"/>
    </row>
    <row r="659" spans="2:25" x14ac:dyDescent="0.25">
      <c r="B659" s="465"/>
      <c r="C659" s="272"/>
      <c r="D659" s="272"/>
      <c r="E659" s="273" t="s">
        <v>26</v>
      </c>
      <c r="F659" s="273"/>
      <c r="G659" s="367">
        <f t="shared" ref="G659:W659" si="145">SUBTOTAL(9,G660:G663)</f>
        <v>0</v>
      </c>
      <c r="H659" s="368">
        <f t="shared" si="145"/>
        <v>0</v>
      </c>
      <c r="I659" s="369">
        <f t="shared" si="145"/>
        <v>0</v>
      </c>
      <c r="J659" s="369">
        <f t="shared" si="145"/>
        <v>0</v>
      </c>
      <c r="K659" s="370">
        <f t="shared" si="145"/>
        <v>0</v>
      </c>
      <c r="L659" s="364">
        <f t="shared" si="145"/>
        <v>0</v>
      </c>
      <c r="M659" s="364">
        <f t="shared" si="145"/>
        <v>0</v>
      </c>
      <c r="N659" s="364">
        <f t="shared" si="145"/>
        <v>0</v>
      </c>
      <c r="O659" s="364">
        <f t="shared" si="145"/>
        <v>0</v>
      </c>
      <c r="P659" s="364">
        <f t="shared" si="145"/>
        <v>0</v>
      </c>
      <c r="Q659" s="364">
        <f t="shared" si="145"/>
        <v>0</v>
      </c>
      <c r="R659" s="364">
        <f t="shared" si="145"/>
        <v>0</v>
      </c>
      <c r="S659" s="364">
        <f t="shared" si="145"/>
        <v>0</v>
      </c>
      <c r="T659" s="364">
        <f t="shared" si="145"/>
        <v>0</v>
      </c>
      <c r="U659" s="364">
        <f t="shared" si="145"/>
        <v>0</v>
      </c>
      <c r="V659" s="364">
        <f t="shared" si="145"/>
        <v>0</v>
      </c>
      <c r="W659" s="366">
        <f t="shared" si="145"/>
        <v>0</v>
      </c>
      <c r="Y659" s="238"/>
    </row>
    <row r="660" spans="2:25" outlineLevel="1" x14ac:dyDescent="0.25">
      <c r="B660" s="465"/>
      <c r="C660" s="272"/>
      <c r="D660" s="272"/>
      <c r="E660" s="273"/>
      <c r="F660" s="299" t="s">
        <v>27</v>
      </c>
      <c r="G660" s="218"/>
      <c r="H660" s="229"/>
      <c r="I660" s="230"/>
      <c r="J660" s="230"/>
      <c r="K660" s="233"/>
      <c r="L660" s="232"/>
      <c r="M660" s="231"/>
      <c r="N660" s="230"/>
      <c r="O660" s="230"/>
      <c r="P660" s="230"/>
      <c r="Q660" s="230"/>
      <c r="R660" s="230"/>
      <c r="S660" s="230"/>
      <c r="T660" s="230"/>
      <c r="U660" s="229"/>
      <c r="V660" s="233"/>
      <c r="W660" s="234"/>
      <c r="Y660" s="236"/>
    </row>
    <row r="661" spans="2:25" outlineLevel="1" x14ac:dyDescent="0.25">
      <c r="B661" s="465"/>
      <c r="C661" s="272"/>
      <c r="D661" s="272"/>
      <c r="E661" s="273"/>
      <c r="F661" s="299" t="s">
        <v>28</v>
      </c>
      <c r="G661" s="218"/>
      <c r="H661" s="229"/>
      <c r="I661" s="230"/>
      <c r="J661" s="230"/>
      <c r="K661" s="233"/>
      <c r="L661" s="232"/>
      <c r="M661" s="231"/>
      <c r="N661" s="230"/>
      <c r="O661" s="230"/>
      <c r="P661" s="230"/>
      <c r="Q661" s="230"/>
      <c r="R661" s="230"/>
      <c r="S661" s="230"/>
      <c r="T661" s="230"/>
      <c r="U661" s="229"/>
      <c r="V661" s="233"/>
      <c r="W661" s="234"/>
      <c r="Y661" s="236"/>
    </row>
    <row r="662" spans="2:25" outlineLevel="1" x14ac:dyDescent="0.25">
      <c r="B662" s="465"/>
      <c r="C662" s="272"/>
      <c r="D662" s="272"/>
      <c r="E662" s="273"/>
      <c r="F662" s="299" t="s">
        <v>29</v>
      </c>
      <c r="G662" s="218"/>
      <c r="H662" s="229"/>
      <c r="I662" s="230"/>
      <c r="J662" s="230"/>
      <c r="K662" s="233"/>
      <c r="L662" s="232"/>
      <c r="M662" s="231"/>
      <c r="N662" s="230"/>
      <c r="O662" s="230"/>
      <c r="P662" s="230"/>
      <c r="Q662" s="230"/>
      <c r="R662" s="230"/>
      <c r="S662" s="230"/>
      <c r="T662" s="230"/>
      <c r="U662" s="229"/>
      <c r="V662" s="233"/>
      <c r="W662" s="234"/>
      <c r="Y662" s="236"/>
    </row>
    <row r="663" spans="2:25" outlineLevel="1" x14ac:dyDescent="0.25">
      <c r="B663" s="465"/>
      <c r="C663" s="272"/>
      <c r="D663" s="272"/>
      <c r="E663" s="273"/>
      <c r="F663" s="299" t="s">
        <v>30</v>
      </c>
      <c r="G663" s="218"/>
      <c r="H663" s="229"/>
      <c r="I663" s="230"/>
      <c r="J663" s="230"/>
      <c r="K663" s="233"/>
      <c r="L663" s="232"/>
      <c r="M663" s="231"/>
      <c r="N663" s="230"/>
      <c r="O663" s="230"/>
      <c r="P663" s="230"/>
      <c r="Q663" s="230"/>
      <c r="R663" s="230"/>
      <c r="S663" s="230"/>
      <c r="T663" s="230"/>
      <c r="U663" s="229"/>
      <c r="V663" s="233"/>
      <c r="W663" s="234"/>
      <c r="Y663" s="236"/>
    </row>
    <row r="664" spans="2:25" x14ac:dyDescent="0.25">
      <c r="B664" s="465"/>
      <c r="C664" s="272"/>
      <c r="D664" s="272"/>
      <c r="E664" s="273" t="s">
        <v>31</v>
      </c>
      <c r="F664" s="273"/>
      <c r="G664" s="367">
        <f t="shared" ref="G664:W664" si="146">SUBTOTAL(9,G665:G668)</f>
        <v>0</v>
      </c>
      <c r="H664" s="368">
        <f t="shared" si="146"/>
        <v>0</v>
      </c>
      <c r="I664" s="369">
        <f t="shared" si="146"/>
        <v>0</v>
      </c>
      <c r="J664" s="369">
        <f t="shared" si="146"/>
        <v>0</v>
      </c>
      <c r="K664" s="370">
        <f t="shared" si="146"/>
        <v>0</v>
      </c>
      <c r="L664" s="364">
        <f t="shared" si="146"/>
        <v>0</v>
      </c>
      <c r="M664" s="364">
        <f t="shared" si="146"/>
        <v>0</v>
      </c>
      <c r="N664" s="364">
        <f t="shared" si="146"/>
        <v>0</v>
      </c>
      <c r="O664" s="364">
        <f t="shared" si="146"/>
        <v>0</v>
      </c>
      <c r="P664" s="364">
        <f t="shared" si="146"/>
        <v>0</v>
      </c>
      <c r="Q664" s="364">
        <f t="shared" si="146"/>
        <v>0</v>
      </c>
      <c r="R664" s="364">
        <f t="shared" si="146"/>
        <v>0</v>
      </c>
      <c r="S664" s="364">
        <f t="shared" si="146"/>
        <v>0</v>
      </c>
      <c r="T664" s="364">
        <f t="shared" si="146"/>
        <v>0</v>
      </c>
      <c r="U664" s="364">
        <f t="shared" si="146"/>
        <v>0</v>
      </c>
      <c r="V664" s="364">
        <f t="shared" si="146"/>
        <v>0</v>
      </c>
      <c r="W664" s="366">
        <f t="shared" si="146"/>
        <v>0</v>
      </c>
      <c r="Y664" s="238"/>
    </row>
    <row r="665" spans="2:25" outlineLevel="1" x14ac:dyDescent="0.25">
      <c r="B665" s="465"/>
      <c r="C665" s="272"/>
      <c r="D665" s="272"/>
      <c r="E665" s="273"/>
      <c r="F665" s="299" t="s">
        <v>32</v>
      </c>
      <c r="G665" s="218"/>
      <c r="H665" s="229"/>
      <c r="I665" s="230"/>
      <c r="J665" s="230"/>
      <c r="K665" s="233"/>
      <c r="L665" s="232"/>
      <c r="M665" s="231"/>
      <c r="N665" s="230"/>
      <c r="O665" s="230"/>
      <c r="P665" s="230"/>
      <c r="Q665" s="230"/>
      <c r="R665" s="230"/>
      <c r="S665" s="230"/>
      <c r="T665" s="230"/>
      <c r="U665" s="229"/>
      <c r="V665" s="233"/>
      <c r="W665" s="234"/>
      <c r="Y665" s="236"/>
    </row>
    <row r="666" spans="2:25" outlineLevel="1" x14ac:dyDescent="0.25">
      <c r="B666" s="465"/>
      <c r="C666" s="272"/>
      <c r="D666" s="272"/>
      <c r="E666" s="273"/>
      <c r="F666" s="299" t="s">
        <v>33</v>
      </c>
      <c r="G666" s="218"/>
      <c r="H666" s="229"/>
      <c r="I666" s="230"/>
      <c r="J666" s="230"/>
      <c r="K666" s="233"/>
      <c r="L666" s="232"/>
      <c r="M666" s="231"/>
      <c r="N666" s="230"/>
      <c r="O666" s="230"/>
      <c r="P666" s="230"/>
      <c r="Q666" s="230"/>
      <c r="R666" s="230"/>
      <c r="S666" s="230"/>
      <c r="T666" s="230"/>
      <c r="U666" s="229"/>
      <c r="V666" s="233"/>
      <c r="W666" s="234"/>
      <c r="Y666" s="236"/>
    </row>
    <row r="667" spans="2:25" outlineLevel="1" x14ac:dyDescent="0.25">
      <c r="B667" s="465"/>
      <c r="C667" s="272"/>
      <c r="D667" s="272"/>
      <c r="E667" s="273"/>
      <c r="F667" s="299" t="s">
        <v>34</v>
      </c>
      <c r="G667" s="218"/>
      <c r="H667" s="229"/>
      <c r="I667" s="230"/>
      <c r="J667" s="230"/>
      <c r="K667" s="233"/>
      <c r="L667" s="232"/>
      <c r="M667" s="231"/>
      <c r="N667" s="230"/>
      <c r="O667" s="230"/>
      <c r="P667" s="230"/>
      <c r="Q667" s="230"/>
      <c r="R667" s="230"/>
      <c r="S667" s="230"/>
      <c r="T667" s="230"/>
      <c r="U667" s="229"/>
      <c r="V667" s="233"/>
      <c r="W667" s="234"/>
      <c r="Y667" s="236"/>
    </row>
    <row r="668" spans="2:25" outlineLevel="1" x14ac:dyDescent="0.25">
      <c r="B668" s="465"/>
      <c r="C668" s="272"/>
      <c r="D668" s="272"/>
      <c r="E668" s="273"/>
      <c r="F668" s="299" t="s">
        <v>35</v>
      </c>
      <c r="G668" s="218"/>
      <c r="H668" s="229"/>
      <c r="I668" s="230"/>
      <c r="J668" s="230"/>
      <c r="K668" s="233"/>
      <c r="L668" s="232"/>
      <c r="M668" s="231"/>
      <c r="N668" s="230"/>
      <c r="O668" s="230"/>
      <c r="P668" s="230"/>
      <c r="Q668" s="230"/>
      <c r="R668" s="230"/>
      <c r="S668" s="230"/>
      <c r="T668" s="230"/>
      <c r="U668" s="229"/>
      <c r="V668" s="233"/>
      <c r="W668" s="234"/>
      <c r="Y668" s="236"/>
    </row>
    <row r="669" spans="2:25" x14ac:dyDescent="0.25">
      <c r="B669" s="465"/>
      <c r="C669" s="272"/>
      <c r="D669" s="272" t="s">
        <v>36</v>
      </c>
      <c r="E669" s="273"/>
      <c r="F669" s="273"/>
      <c r="G669" s="367"/>
      <c r="H669" s="369"/>
      <c r="I669" s="369"/>
      <c r="J669" s="369"/>
      <c r="K669" s="370"/>
      <c r="L669" s="363"/>
      <c r="M669" s="364"/>
      <c r="N669" s="364"/>
      <c r="O669" s="364"/>
      <c r="P669" s="364"/>
      <c r="Q669" s="364"/>
      <c r="R669" s="364"/>
      <c r="S669" s="364"/>
      <c r="T669" s="364"/>
      <c r="U669" s="364"/>
      <c r="V669" s="365"/>
      <c r="W669" s="365"/>
      <c r="Y669" s="353"/>
    </row>
    <row r="670" spans="2:25" x14ac:dyDescent="0.25">
      <c r="B670" s="465"/>
      <c r="C670" s="272"/>
      <c r="D670" s="272"/>
      <c r="E670" s="275" t="s">
        <v>37</v>
      </c>
      <c r="F670" s="273"/>
      <c r="G670" s="367">
        <f t="shared" ref="G670:W670" si="147">SUBTOTAL(9,G671:G673)</f>
        <v>0</v>
      </c>
      <c r="H670" s="368">
        <f t="shared" si="147"/>
        <v>0</v>
      </c>
      <c r="I670" s="369">
        <f t="shared" si="147"/>
        <v>0</v>
      </c>
      <c r="J670" s="369">
        <f t="shared" si="147"/>
        <v>0</v>
      </c>
      <c r="K670" s="370">
        <f t="shared" si="147"/>
        <v>0</v>
      </c>
      <c r="L670" s="364">
        <f t="shared" si="147"/>
        <v>0</v>
      </c>
      <c r="M670" s="364">
        <f t="shared" si="147"/>
        <v>0</v>
      </c>
      <c r="N670" s="364">
        <f t="shared" si="147"/>
        <v>0</v>
      </c>
      <c r="O670" s="364">
        <f t="shared" si="147"/>
        <v>0</v>
      </c>
      <c r="P670" s="364">
        <f t="shared" si="147"/>
        <v>0</v>
      </c>
      <c r="Q670" s="364">
        <f t="shared" si="147"/>
        <v>0</v>
      </c>
      <c r="R670" s="364">
        <f t="shared" si="147"/>
        <v>0</v>
      </c>
      <c r="S670" s="364">
        <f t="shared" si="147"/>
        <v>0</v>
      </c>
      <c r="T670" s="364">
        <f t="shared" si="147"/>
        <v>0</v>
      </c>
      <c r="U670" s="364">
        <f t="shared" si="147"/>
        <v>0</v>
      </c>
      <c r="V670" s="364">
        <f t="shared" si="147"/>
        <v>0</v>
      </c>
      <c r="W670" s="366">
        <f t="shared" si="147"/>
        <v>0</v>
      </c>
      <c r="Y670" s="354"/>
    </row>
    <row r="671" spans="2:25" outlineLevel="1" x14ac:dyDescent="0.25">
      <c r="B671" s="465"/>
      <c r="C671" s="272"/>
      <c r="D671" s="272"/>
      <c r="E671" s="275"/>
      <c r="F671" s="299" t="s">
        <v>38</v>
      </c>
      <c r="G671" s="218"/>
      <c r="H671" s="229"/>
      <c r="I671" s="230"/>
      <c r="J671" s="230"/>
      <c r="K671" s="233"/>
      <c r="L671" s="232"/>
      <c r="M671" s="231"/>
      <c r="N671" s="230"/>
      <c r="O671" s="230"/>
      <c r="P671" s="230"/>
      <c r="Q671" s="230"/>
      <c r="R671" s="230"/>
      <c r="S671" s="230"/>
      <c r="T671" s="230"/>
      <c r="U671" s="229"/>
      <c r="V671" s="233"/>
      <c r="W671" s="234"/>
      <c r="Y671" s="236"/>
    </row>
    <row r="672" spans="2:25" outlineLevel="1" x14ac:dyDescent="0.25">
      <c r="B672" s="465"/>
      <c r="C672" s="272"/>
      <c r="D672" s="272"/>
      <c r="E672" s="273"/>
      <c r="F672" s="299" t="s">
        <v>39</v>
      </c>
      <c r="G672" s="218"/>
      <c r="H672" s="229"/>
      <c r="I672" s="230"/>
      <c r="J672" s="230"/>
      <c r="K672" s="233"/>
      <c r="L672" s="232"/>
      <c r="M672" s="231"/>
      <c r="N672" s="230"/>
      <c r="O672" s="230"/>
      <c r="P672" s="230"/>
      <c r="Q672" s="230"/>
      <c r="R672" s="230"/>
      <c r="S672" s="230"/>
      <c r="T672" s="230"/>
      <c r="U672" s="229"/>
      <c r="V672" s="233"/>
      <c r="W672" s="234"/>
      <c r="Y672" s="236"/>
    </row>
    <row r="673" spans="2:25" outlineLevel="1" x14ac:dyDescent="0.25">
      <c r="B673" s="465"/>
      <c r="C673" s="272"/>
      <c r="D673" s="272"/>
      <c r="E673" s="273"/>
      <c r="F673" s="299" t="s">
        <v>40</v>
      </c>
      <c r="G673" s="218"/>
      <c r="H673" s="229"/>
      <c r="I673" s="230"/>
      <c r="J673" s="230"/>
      <c r="K673" s="233"/>
      <c r="L673" s="232"/>
      <c r="M673" s="231"/>
      <c r="N673" s="230"/>
      <c r="O673" s="230"/>
      <c r="P673" s="230"/>
      <c r="Q673" s="230"/>
      <c r="R673" s="230"/>
      <c r="S673" s="230"/>
      <c r="T673" s="230"/>
      <c r="U673" s="229"/>
      <c r="V673" s="233"/>
      <c r="W673" s="234"/>
      <c r="Y673" s="236"/>
    </row>
    <row r="674" spans="2:25" x14ac:dyDescent="0.25">
      <c r="B674" s="465"/>
      <c r="C674" s="272"/>
      <c r="D674" s="272"/>
      <c r="E674" s="273" t="s">
        <v>41</v>
      </c>
      <c r="F674" s="273"/>
      <c r="G674" s="367">
        <f t="shared" ref="G674:W674" si="148">SUBTOTAL(9,G675:G677)</f>
        <v>0</v>
      </c>
      <c r="H674" s="368">
        <f t="shared" si="148"/>
        <v>0</v>
      </c>
      <c r="I674" s="369">
        <f t="shared" si="148"/>
        <v>0</v>
      </c>
      <c r="J674" s="369">
        <f t="shared" si="148"/>
        <v>0</v>
      </c>
      <c r="K674" s="370">
        <f t="shared" si="148"/>
        <v>0</v>
      </c>
      <c r="L674" s="364">
        <f t="shared" si="148"/>
        <v>0</v>
      </c>
      <c r="M674" s="364">
        <f t="shared" si="148"/>
        <v>0</v>
      </c>
      <c r="N674" s="364">
        <f t="shared" si="148"/>
        <v>0</v>
      </c>
      <c r="O674" s="364">
        <f t="shared" si="148"/>
        <v>0</v>
      </c>
      <c r="P674" s="364">
        <f t="shared" si="148"/>
        <v>0</v>
      </c>
      <c r="Q674" s="364">
        <f t="shared" si="148"/>
        <v>0</v>
      </c>
      <c r="R674" s="364">
        <f t="shared" si="148"/>
        <v>0</v>
      </c>
      <c r="S674" s="364">
        <f t="shared" si="148"/>
        <v>0</v>
      </c>
      <c r="T674" s="364">
        <f t="shared" si="148"/>
        <v>0</v>
      </c>
      <c r="U674" s="364">
        <f t="shared" si="148"/>
        <v>0</v>
      </c>
      <c r="V674" s="364">
        <f t="shared" si="148"/>
        <v>0</v>
      </c>
      <c r="W674" s="366">
        <f t="shared" si="148"/>
        <v>0</v>
      </c>
      <c r="Y674" s="238"/>
    </row>
    <row r="675" spans="2:25" outlineLevel="1" x14ac:dyDescent="0.25">
      <c r="B675" s="465"/>
      <c r="C675" s="272"/>
      <c r="D675" s="272"/>
      <c r="E675" s="273"/>
      <c r="F675" s="299" t="s">
        <v>42</v>
      </c>
      <c r="G675" s="218"/>
      <c r="H675" s="229"/>
      <c r="I675" s="230"/>
      <c r="J675" s="230"/>
      <c r="K675" s="233"/>
      <c r="L675" s="232"/>
      <c r="M675" s="230"/>
      <c r="N675" s="230"/>
      <c r="O675" s="230"/>
      <c r="P675" s="230"/>
      <c r="Q675" s="230"/>
      <c r="R675" s="230"/>
      <c r="S675" s="230"/>
      <c r="T675" s="230"/>
      <c r="U675" s="229"/>
      <c r="V675" s="233"/>
      <c r="W675" s="234"/>
      <c r="Y675" s="236"/>
    </row>
    <row r="676" spans="2:25" outlineLevel="1" x14ac:dyDescent="0.25">
      <c r="B676" s="465"/>
      <c r="C676" s="272"/>
      <c r="D676" s="272"/>
      <c r="E676" s="273"/>
      <c r="F676" s="299" t="s">
        <v>43</v>
      </c>
      <c r="G676" s="218"/>
      <c r="H676" s="229"/>
      <c r="I676" s="230"/>
      <c r="J676" s="230"/>
      <c r="K676" s="233"/>
      <c r="L676" s="232"/>
      <c r="M676" s="230"/>
      <c r="N676" s="230"/>
      <c r="O676" s="230"/>
      <c r="P676" s="230"/>
      <c r="Q676" s="230"/>
      <c r="R676" s="230"/>
      <c r="S676" s="230"/>
      <c r="T676" s="230"/>
      <c r="U676" s="229"/>
      <c r="V676" s="233"/>
      <c r="W676" s="234"/>
      <c r="Y676" s="236"/>
    </row>
    <row r="677" spans="2:25" outlineLevel="1" x14ac:dyDescent="0.25">
      <c r="B677" s="465"/>
      <c r="C677" s="272"/>
      <c r="D677" s="272"/>
      <c r="E677" s="273"/>
      <c r="F677" s="299" t="s">
        <v>44</v>
      </c>
      <c r="G677" s="218"/>
      <c r="H677" s="229"/>
      <c r="I677" s="230"/>
      <c r="J677" s="230"/>
      <c r="K677" s="233"/>
      <c r="L677" s="232"/>
      <c r="M677" s="231"/>
      <c r="N677" s="230"/>
      <c r="O677" s="230"/>
      <c r="P677" s="230"/>
      <c r="Q677" s="230"/>
      <c r="R677" s="230"/>
      <c r="S677" s="230"/>
      <c r="T677" s="230"/>
      <c r="U677" s="229"/>
      <c r="V677" s="233"/>
      <c r="W677" s="234"/>
      <c r="Y677" s="236"/>
    </row>
    <row r="678" spans="2:25" x14ac:dyDescent="0.25">
      <c r="B678" s="465"/>
      <c r="C678" s="272"/>
      <c r="D678" s="272"/>
      <c r="E678" s="273" t="s">
        <v>45</v>
      </c>
      <c r="F678" s="273"/>
      <c r="G678" s="367">
        <f t="shared" ref="G678:W678" si="149">SUBTOTAL(9,G679:G681)</f>
        <v>0</v>
      </c>
      <c r="H678" s="368">
        <f t="shared" si="149"/>
        <v>0</v>
      </c>
      <c r="I678" s="369">
        <f t="shared" si="149"/>
        <v>0</v>
      </c>
      <c r="J678" s="369">
        <f t="shared" si="149"/>
        <v>0</v>
      </c>
      <c r="K678" s="370">
        <f t="shared" si="149"/>
        <v>0</v>
      </c>
      <c r="L678" s="364">
        <f t="shared" si="149"/>
        <v>0</v>
      </c>
      <c r="M678" s="364">
        <f t="shared" si="149"/>
        <v>0</v>
      </c>
      <c r="N678" s="364">
        <f t="shared" si="149"/>
        <v>0</v>
      </c>
      <c r="O678" s="364">
        <f t="shared" si="149"/>
        <v>0</v>
      </c>
      <c r="P678" s="364">
        <f t="shared" si="149"/>
        <v>0</v>
      </c>
      <c r="Q678" s="364">
        <f t="shared" si="149"/>
        <v>0</v>
      </c>
      <c r="R678" s="364">
        <f t="shared" si="149"/>
        <v>0</v>
      </c>
      <c r="S678" s="364">
        <f t="shared" si="149"/>
        <v>0</v>
      </c>
      <c r="T678" s="364">
        <f t="shared" si="149"/>
        <v>0</v>
      </c>
      <c r="U678" s="364">
        <f t="shared" si="149"/>
        <v>0</v>
      </c>
      <c r="V678" s="364">
        <f t="shared" si="149"/>
        <v>0</v>
      </c>
      <c r="W678" s="366">
        <f t="shared" si="149"/>
        <v>0</v>
      </c>
      <c r="Y678" s="238"/>
    </row>
    <row r="679" spans="2:25" outlineLevel="1" x14ac:dyDescent="0.25">
      <c r="B679" s="465"/>
      <c r="C679" s="272"/>
      <c r="D679" s="272"/>
      <c r="E679" s="273"/>
      <c r="F679" s="299" t="s">
        <v>46</v>
      </c>
      <c r="G679" s="218"/>
      <c r="H679" s="229"/>
      <c r="I679" s="230"/>
      <c r="J679" s="230"/>
      <c r="K679" s="233"/>
      <c r="L679" s="232"/>
      <c r="M679" s="231"/>
      <c r="N679" s="230"/>
      <c r="O679" s="230"/>
      <c r="P679" s="230"/>
      <c r="Q679" s="230"/>
      <c r="R679" s="230"/>
      <c r="S679" s="230"/>
      <c r="T679" s="230"/>
      <c r="U679" s="229"/>
      <c r="V679" s="233"/>
      <c r="W679" s="234"/>
      <c r="Y679" s="236"/>
    </row>
    <row r="680" spans="2:25" outlineLevel="1" x14ac:dyDescent="0.25">
      <c r="B680" s="465"/>
      <c r="C680" s="272"/>
      <c r="D680" s="272"/>
      <c r="E680" s="273"/>
      <c r="F680" s="299" t="s">
        <v>47</v>
      </c>
      <c r="G680" s="218"/>
      <c r="H680" s="229"/>
      <c r="I680" s="230"/>
      <c r="J680" s="230"/>
      <c r="K680" s="233"/>
      <c r="L680" s="232"/>
      <c r="M680" s="231"/>
      <c r="N680" s="230"/>
      <c r="O680" s="230"/>
      <c r="P680" s="230"/>
      <c r="Q680" s="230"/>
      <c r="R680" s="230"/>
      <c r="S680" s="230"/>
      <c r="T680" s="230"/>
      <c r="U680" s="229"/>
      <c r="V680" s="233"/>
      <c r="W680" s="234"/>
      <c r="Y680" s="236"/>
    </row>
    <row r="681" spans="2:25" outlineLevel="1" x14ac:dyDescent="0.25">
      <c r="B681" s="465"/>
      <c r="C681" s="272"/>
      <c r="D681" s="272"/>
      <c r="E681" s="273"/>
      <c r="F681" s="299" t="s">
        <v>48</v>
      </c>
      <c r="G681" s="218"/>
      <c r="H681" s="229"/>
      <c r="I681" s="230"/>
      <c r="J681" s="230"/>
      <c r="K681" s="233"/>
      <c r="L681" s="232"/>
      <c r="M681" s="231"/>
      <c r="N681" s="230"/>
      <c r="O681" s="230"/>
      <c r="P681" s="230"/>
      <c r="Q681" s="230"/>
      <c r="R681" s="230"/>
      <c r="S681" s="230"/>
      <c r="T681" s="230"/>
      <c r="U681" s="229"/>
      <c r="V681" s="233"/>
      <c r="W681" s="234"/>
      <c r="Y681" s="236"/>
    </row>
    <row r="682" spans="2:25" x14ac:dyDescent="0.25">
      <c r="B682" s="465"/>
      <c r="C682" s="272"/>
      <c r="D682" s="272" t="s">
        <v>49</v>
      </c>
      <c r="E682" s="273"/>
      <c r="F682" s="273"/>
      <c r="G682" s="367"/>
      <c r="H682" s="369"/>
      <c r="I682" s="369"/>
      <c r="J682" s="369"/>
      <c r="K682" s="370"/>
      <c r="L682" s="363"/>
      <c r="M682" s="364"/>
      <c r="N682" s="364"/>
      <c r="O682" s="364"/>
      <c r="P682" s="364"/>
      <c r="Q682" s="364"/>
      <c r="R682" s="364"/>
      <c r="S682" s="364"/>
      <c r="T682" s="364"/>
      <c r="U682" s="364"/>
      <c r="V682" s="365"/>
      <c r="W682" s="365"/>
      <c r="Y682" s="353"/>
    </row>
    <row r="683" spans="2:25" x14ac:dyDescent="0.25">
      <c r="B683" s="465"/>
      <c r="C683" s="272"/>
      <c r="D683" s="272"/>
      <c r="E683" s="273" t="s">
        <v>50</v>
      </c>
      <c r="F683" s="273"/>
      <c r="G683" s="367">
        <f t="shared" ref="G683:W683" si="150">SUBTOTAL(9,G684:G685)</f>
        <v>0</v>
      </c>
      <c r="H683" s="368">
        <f t="shared" si="150"/>
        <v>0</v>
      </c>
      <c r="I683" s="369">
        <f t="shared" si="150"/>
        <v>0</v>
      </c>
      <c r="J683" s="369">
        <f t="shared" si="150"/>
        <v>0</v>
      </c>
      <c r="K683" s="370">
        <f t="shared" si="150"/>
        <v>0</v>
      </c>
      <c r="L683" s="364">
        <f t="shared" si="150"/>
        <v>0</v>
      </c>
      <c r="M683" s="364">
        <f t="shared" si="150"/>
        <v>0</v>
      </c>
      <c r="N683" s="364">
        <f t="shared" si="150"/>
        <v>0</v>
      </c>
      <c r="O683" s="364">
        <f t="shared" si="150"/>
        <v>0</v>
      </c>
      <c r="P683" s="364">
        <f t="shared" si="150"/>
        <v>0</v>
      </c>
      <c r="Q683" s="364">
        <f t="shared" si="150"/>
        <v>0</v>
      </c>
      <c r="R683" s="364">
        <f t="shared" si="150"/>
        <v>0</v>
      </c>
      <c r="S683" s="364">
        <f t="shared" si="150"/>
        <v>0</v>
      </c>
      <c r="T683" s="364">
        <f t="shared" si="150"/>
        <v>0</v>
      </c>
      <c r="U683" s="364">
        <f t="shared" si="150"/>
        <v>0</v>
      </c>
      <c r="V683" s="364">
        <f t="shared" si="150"/>
        <v>0</v>
      </c>
      <c r="W683" s="366">
        <f t="shared" si="150"/>
        <v>0</v>
      </c>
      <c r="Y683" s="354"/>
    </row>
    <row r="684" spans="2:25" outlineLevel="1" x14ac:dyDescent="0.25">
      <c r="B684" s="465"/>
      <c r="C684" s="272"/>
      <c r="D684" s="272"/>
      <c r="E684" s="273"/>
      <c r="F684" s="299" t="s">
        <v>51</v>
      </c>
      <c r="G684" s="218"/>
      <c r="H684" s="229"/>
      <c r="I684" s="230"/>
      <c r="J684" s="230"/>
      <c r="K684" s="233"/>
      <c r="L684" s="232"/>
      <c r="M684" s="231"/>
      <c r="N684" s="230"/>
      <c r="O684" s="230"/>
      <c r="P684" s="230"/>
      <c r="Q684" s="230"/>
      <c r="R684" s="230"/>
      <c r="S684" s="230"/>
      <c r="T684" s="230"/>
      <c r="U684" s="229"/>
      <c r="V684" s="233"/>
      <c r="W684" s="234"/>
      <c r="Y684" s="236"/>
    </row>
    <row r="685" spans="2:25" outlineLevel="1" x14ac:dyDescent="0.25">
      <c r="B685" s="465"/>
      <c r="C685" s="272"/>
      <c r="D685" s="272"/>
      <c r="E685" s="273"/>
      <c r="F685" s="299" t="s">
        <v>52</v>
      </c>
      <c r="G685" s="218"/>
      <c r="H685" s="229"/>
      <c r="I685" s="230"/>
      <c r="J685" s="230"/>
      <c r="K685" s="233"/>
      <c r="L685" s="232"/>
      <c r="M685" s="231"/>
      <c r="N685" s="230"/>
      <c r="O685" s="230"/>
      <c r="P685" s="230"/>
      <c r="Q685" s="230"/>
      <c r="R685" s="230"/>
      <c r="S685" s="230"/>
      <c r="T685" s="230"/>
      <c r="U685" s="229"/>
      <c r="V685" s="233"/>
      <c r="W685" s="234"/>
      <c r="Y685" s="236"/>
    </row>
    <row r="686" spans="2:25" x14ac:dyDescent="0.25">
      <c r="B686" s="465"/>
      <c r="C686" s="272"/>
      <c r="D686" s="272"/>
      <c r="E686" s="273" t="s">
        <v>53</v>
      </c>
      <c r="F686" s="273"/>
      <c r="G686" s="367">
        <f t="shared" ref="G686:W686" si="151">SUBTOTAL(9,G687:G689)</f>
        <v>0</v>
      </c>
      <c r="H686" s="368">
        <f t="shared" si="151"/>
        <v>0</v>
      </c>
      <c r="I686" s="369">
        <f t="shared" si="151"/>
        <v>0</v>
      </c>
      <c r="J686" s="369">
        <f t="shared" si="151"/>
        <v>0</v>
      </c>
      <c r="K686" s="370">
        <f t="shared" si="151"/>
        <v>0</v>
      </c>
      <c r="L686" s="364">
        <f t="shared" si="151"/>
        <v>0</v>
      </c>
      <c r="M686" s="364">
        <f t="shared" si="151"/>
        <v>0</v>
      </c>
      <c r="N686" s="364">
        <f t="shared" si="151"/>
        <v>0</v>
      </c>
      <c r="O686" s="364">
        <f t="shared" si="151"/>
        <v>0</v>
      </c>
      <c r="P686" s="364">
        <f t="shared" si="151"/>
        <v>0</v>
      </c>
      <c r="Q686" s="364">
        <f t="shared" si="151"/>
        <v>0</v>
      </c>
      <c r="R686" s="364">
        <f t="shared" si="151"/>
        <v>0</v>
      </c>
      <c r="S686" s="364">
        <f t="shared" si="151"/>
        <v>0</v>
      </c>
      <c r="T686" s="364">
        <f t="shared" si="151"/>
        <v>0</v>
      </c>
      <c r="U686" s="364">
        <f t="shared" si="151"/>
        <v>0</v>
      </c>
      <c r="V686" s="364">
        <f t="shared" si="151"/>
        <v>0</v>
      </c>
      <c r="W686" s="366">
        <f t="shared" si="151"/>
        <v>0</v>
      </c>
      <c r="Y686" s="238"/>
    </row>
    <row r="687" spans="2:25" outlineLevel="1" x14ac:dyDescent="0.25">
      <c r="B687" s="465"/>
      <c r="C687" s="272"/>
      <c r="D687" s="272"/>
      <c r="E687" s="273"/>
      <c r="F687" s="299" t="s">
        <v>54</v>
      </c>
      <c r="G687" s="218"/>
      <c r="H687" s="229"/>
      <c r="I687" s="230"/>
      <c r="J687" s="230"/>
      <c r="K687" s="233"/>
      <c r="L687" s="232"/>
      <c r="M687" s="231"/>
      <c r="N687" s="230"/>
      <c r="O687" s="230"/>
      <c r="P687" s="230"/>
      <c r="Q687" s="230"/>
      <c r="R687" s="230"/>
      <c r="S687" s="230"/>
      <c r="T687" s="230"/>
      <c r="U687" s="229"/>
      <c r="V687" s="233"/>
      <c r="W687" s="234"/>
      <c r="Y687" s="236"/>
    </row>
    <row r="688" spans="2:25" outlineLevel="1" x14ac:dyDescent="0.25">
      <c r="B688" s="465"/>
      <c r="C688" s="272"/>
      <c r="D688" s="272"/>
      <c r="E688" s="273"/>
      <c r="F688" s="299" t="s">
        <v>55</v>
      </c>
      <c r="G688" s="218"/>
      <c r="H688" s="229"/>
      <c r="I688" s="230"/>
      <c r="J688" s="230"/>
      <c r="K688" s="233"/>
      <c r="L688" s="232"/>
      <c r="M688" s="231"/>
      <c r="N688" s="230"/>
      <c r="O688" s="230"/>
      <c r="P688" s="230"/>
      <c r="Q688" s="230"/>
      <c r="R688" s="230"/>
      <c r="S688" s="230"/>
      <c r="T688" s="230"/>
      <c r="U688" s="229"/>
      <c r="V688" s="233"/>
      <c r="W688" s="234"/>
      <c r="Y688" s="236"/>
    </row>
    <row r="689" spans="2:25" outlineLevel="1" x14ac:dyDescent="0.25">
      <c r="B689" s="465"/>
      <c r="C689" s="272"/>
      <c r="D689" s="272"/>
      <c r="E689" s="273"/>
      <c r="F689" s="299" t="s">
        <v>56</v>
      </c>
      <c r="G689" s="218"/>
      <c r="H689" s="229"/>
      <c r="I689" s="230"/>
      <c r="J689" s="230"/>
      <c r="K689" s="233"/>
      <c r="L689" s="232"/>
      <c r="M689" s="231"/>
      <c r="N689" s="230"/>
      <c r="O689" s="230"/>
      <c r="P689" s="230"/>
      <c r="Q689" s="230"/>
      <c r="R689" s="230"/>
      <c r="S689" s="230"/>
      <c r="T689" s="230"/>
      <c r="U689" s="229"/>
      <c r="V689" s="233"/>
      <c r="W689" s="234"/>
      <c r="Y689" s="236"/>
    </row>
    <row r="690" spans="2:25" x14ac:dyDescent="0.25">
      <c r="B690" s="465"/>
      <c r="C690" s="272"/>
      <c r="D690" s="272"/>
      <c r="E690" s="273" t="s">
        <v>57</v>
      </c>
      <c r="F690" s="273"/>
      <c r="G690" s="367">
        <f t="shared" ref="G690:W690" si="152">SUBTOTAL(9,G691:G692)</f>
        <v>0</v>
      </c>
      <c r="H690" s="368">
        <f t="shared" si="152"/>
        <v>0</v>
      </c>
      <c r="I690" s="369">
        <f t="shared" si="152"/>
        <v>0</v>
      </c>
      <c r="J690" s="369">
        <f t="shared" si="152"/>
        <v>0</v>
      </c>
      <c r="K690" s="370">
        <f t="shared" si="152"/>
        <v>0</v>
      </c>
      <c r="L690" s="364">
        <f t="shared" si="152"/>
        <v>0</v>
      </c>
      <c r="M690" s="364">
        <f t="shared" si="152"/>
        <v>0</v>
      </c>
      <c r="N690" s="364">
        <f t="shared" si="152"/>
        <v>0</v>
      </c>
      <c r="O690" s="364">
        <f t="shared" si="152"/>
        <v>0</v>
      </c>
      <c r="P690" s="364">
        <f t="shared" si="152"/>
        <v>0</v>
      </c>
      <c r="Q690" s="364">
        <f t="shared" si="152"/>
        <v>0</v>
      </c>
      <c r="R690" s="364">
        <f t="shared" si="152"/>
        <v>0</v>
      </c>
      <c r="S690" s="364">
        <f t="shared" si="152"/>
        <v>0</v>
      </c>
      <c r="T690" s="364">
        <f t="shared" si="152"/>
        <v>0</v>
      </c>
      <c r="U690" s="364">
        <f t="shared" si="152"/>
        <v>0</v>
      </c>
      <c r="V690" s="364">
        <f t="shared" si="152"/>
        <v>0</v>
      </c>
      <c r="W690" s="366">
        <f t="shared" si="152"/>
        <v>0</v>
      </c>
      <c r="Y690" s="238"/>
    </row>
    <row r="691" spans="2:25" outlineLevel="1" x14ac:dyDescent="0.25">
      <c r="B691" s="465"/>
      <c r="C691" s="272"/>
      <c r="D691" s="272"/>
      <c r="E691" s="273"/>
      <c r="F691" s="299" t="s">
        <v>58</v>
      </c>
      <c r="G691" s="218"/>
      <c r="H691" s="229"/>
      <c r="I691" s="230"/>
      <c r="J691" s="230"/>
      <c r="K691" s="233"/>
      <c r="L691" s="232"/>
      <c r="M691" s="231"/>
      <c r="N691" s="230"/>
      <c r="O691" s="230"/>
      <c r="P691" s="230"/>
      <c r="Q691" s="230"/>
      <c r="R691" s="230"/>
      <c r="S691" s="230"/>
      <c r="T691" s="230"/>
      <c r="U691" s="229"/>
      <c r="V691" s="233"/>
      <c r="W691" s="234"/>
      <c r="Y691" s="236"/>
    </row>
    <row r="692" spans="2:25" outlineLevel="1" x14ac:dyDescent="0.25">
      <c r="B692" s="465"/>
      <c r="C692" s="272"/>
      <c r="D692" s="272"/>
      <c r="E692" s="273"/>
      <c r="F692" s="299" t="s">
        <v>59</v>
      </c>
      <c r="G692" s="218"/>
      <c r="H692" s="229"/>
      <c r="I692" s="230"/>
      <c r="J692" s="230"/>
      <c r="K692" s="233"/>
      <c r="L692" s="232"/>
      <c r="M692" s="231"/>
      <c r="N692" s="230"/>
      <c r="O692" s="230"/>
      <c r="P692" s="230"/>
      <c r="Q692" s="230"/>
      <c r="R692" s="230"/>
      <c r="S692" s="230"/>
      <c r="T692" s="230"/>
      <c r="U692" s="229"/>
      <c r="V692" s="233"/>
      <c r="W692" s="234"/>
      <c r="Y692" s="236"/>
    </row>
    <row r="693" spans="2:25" x14ac:dyDescent="0.25">
      <c r="B693" s="465"/>
      <c r="C693" s="272"/>
      <c r="D693" s="272"/>
      <c r="E693" s="273" t="s">
        <v>60</v>
      </c>
      <c r="F693" s="273"/>
      <c r="G693" s="367">
        <f t="shared" ref="G693:W693" si="153">SUBTOTAL(9,G694:G696)</f>
        <v>0</v>
      </c>
      <c r="H693" s="368">
        <f t="shared" si="153"/>
        <v>0</v>
      </c>
      <c r="I693" s="369">
        <f t="shared" si="153"/>
        <v>0</v>
      </c>
      <c r="J693" s="369">
        <f t="shared" si="153"/>
        <v>0</v>
      </c>
      <c r="K693" s="370">
        <f t="shared" si="153"/>
        <v>0</v>
      </c>
      <c r="L693" s="364">
        <f t="shared" si="153"/>
        <v>0</v>
      </c>
      <c r="M693" s="364">
        <f t="shared" si="153"/>
        <v>0</v>
      </c>
      <c r="N693" s="364">
        <f t="shared" si="153"/>
        <v>0</v>
      </c>
      <c r="O693" s="364">
        <f t="shared" si="153"/>
        <v>0</v>
      </c>
      <c r="P693" s="364">
        <f t="shared" si="153"/>
        <v>0</v>
      </c>
      <c r="Q693" s="364">
        <f t="shared" si="153"/>
        <v>0</v>
      </c>
      <c r="R693" s="364">
        <f t="shared" si="153"/>
        <v>0</v>
      </c>
      <c r="S693" s="364">
        <f t="shared" si="153"/>
        <v>0</v>
      </c>
      <c r="T693" s="364">
        <f t="shared" si="153"/>
        <v>0</v>
      </c>
      <c r="U693" s="364">
        <f t="shared" si="153"/>
        <v>0</v>
      </c>
      <c r="V693" s="364">
        <f t="shared" si="153"/>
        <v>0</v>
      </c>
      <c r="W693" s="366">
        <f t="shared" si="153"/>
        <v>0</v>
      </c>
      <c r="Y693" s="238"/>
    </row>
    <row r="694" spans="2:25" outlineLevel="1" x14ac:dyDescent="0.25">
      <c r="B694" s="465"/>
      <c r="C694" s="272"/>
      <c r="D694" s="272"/>
      <c r="E694" s="273"/>
      <c r="F694" s="299" t="s">
        <v>61</v>
      </c>
      <c r="G694" s="218"/>
      <c r="H694" s="229"/>
      <c r="I694" s="230"/>
      <c r="J694" s="230"/>
      <c r="K694" s="233"/>
      <c r="L694" s="232"/>
      <c r="M694" s="231"/>
      <c r="N694" s="230"/>
      <c r="O694" s="230"/>
      <c r="P694" s="230"/>
      <c r="Q694" s="230"/>
      <c r="R694" s="230"/>
      <c r="S694" s="230"/>
      <c r="T694" s="230"/>
      <c r="U694" s="229"/>
      <c r="V694" s="233"/>
      <c r="W694" s="234"/>
      <c r="Y694" s="236"/>
    </row>
    <row r="695" spans="2:25" outlineLevel="1" x14ac:dyDescent="0.25">
      <c r="B695" s="465"/>
      <c r="C695" s="272"/>
      <c r="D695" s="272"/>
      <c r="E695" s="273"/>
      <c r="F695" s="299" t="s">
        <v>62</v>
      </c>
      <c r="G695" s="218"/>
      <c r="H695" s="229"/>
      <c r="I695" s="230"/>
      <c r="J695" s="230"/>
      <c r="K695" s="233"/>
      <c r="L695" s="232"/>
      <c r="M695" s="231"/>
      <c r="N695" s="230"/>
      <c r="O695" s="230"/>
      <c r="P695" s="230"/>
      <c r="Q695" s="230"/>
      <c r="R695" s="230"/>
      <c r="S695" s="230"/>
      <c r="T695" s="230"/>
      <c r="U695" s="229"/>
      <c r="V695" s="233"/>
      <c r="W695" s="234"/>
      <c r="Y695" s="236"/>
    </row>
    <row r="696" spans="2:25" outlineLevel="1" x14ac:dyDescent="0.25">
      <c r="B696" s="465"/>
      <c r="C696" s="272"/>
      <c r="D696" s="272"/>
      <c r="E696" s="273"/>
      <c r="F696" s="299" t="s">
        <v>63</v>
      </c>
      <c r="G696" s="218"/>
      <c r="H696" s="229"/>
      <c r="I696" s="230"/>
      <c r="J696" s="230"/>
      <c r="K696" s="233"/>
      <c r="L696" s="232"/>
      <c r="M696" s="231"/>
      <c r="N696" s="230"/>
      <c r="O696" s="230"/>
      <c r="P696" s="230"/>
      <c r="Q696" s="230"/>
      <c r="R696" s="230"/>
      <c r="S696" s="230"/>
      <c r="T696" s="230"/>
      <c r="U696" s="229"/>
      <c r="V696" s="233"/>
      <c r="W696" s="234"/>
      <c r="Y696" s="236"/>
    </row>
    <row r="697" spans="2:25" x14ac:dyDescent="0.25">
      <c r="B697" s="465"/>
      <c r="C697" s="272"/>
      <c r="D697" s="272"/>
      <c r="E697" s="273" t="s">
        <v>64</v>
      </c>
      <c r="F697" s="273"/>
      <c r="G697" s="367">
        <f t="shared" ref="G697:W697" si="154">SUBTOTAL(9,G698:G699)</f>
        <v>0</v>
      </c>
      <c r="H697" s="368">
        <f t="shared" si="154"/>
        <v>0</v>
      </c>
      <c r="I697" s="369">
        <f t="shared" si="154"/>
        <v>0</v>
      </c>
      <c r="J697" s="369">
        <f t="shared" si="154"/>
        <v>0</v>
      </c>
      <c r="K697" s="370">
        <f t="shared" si="154"/>
        <v>0</v>
      </c>
      <c r="L697" s="364">
        <f t="shared" si="154"/>
        <v>0</v>
      </c>
      <c r="M697" s="364">
        <f t="shared" si="154"/>
        <v>0</v>
      </c>
      <c r="N697" s="364">
        <f t="shared" si="154"/>
        <v>0</v>
      </c>
      <c r="O697" s="364">
        <f t="shared" si="154"/>
        <v>0</v>
      </c>
      <c r="P697" s="364">
        <f t="shared" si="154"/>
        <v>0</v>
      </c>
      <c r="Q697" s="364">
        <f t="shared" si="154"/>
        <v>0</v>
      </c>
      <c r="R697" s="364">
        <f t="shared" si="154"/>
        <v>0</v>
      </c>
      <c r="S697" s="364">
        <f t="shared" si="154"/>
        <v>0</v>
      </c>
      <c r="T697" s="364">
        <f t="shared" si="154"/>
        <v>0</v>
      </c>
      <c r="U697" s="364">
        <f t="shared" si="154"/>
        <v>0</v>
      </c>
      <c r="V697" s="364">
        <f t="shared" si="154"/>
        <v>0</v>
      </c>
      <c r="W697" s="366">
        <f t="shared" si="154"/>
        <v>0</v>
      </c>
      <c r="Y697" s="238"/>
    </row>
    <row r="698" spans="2:25" outlineLevel="1" x14ac:dyDescent="0.25">
      <c r="B698" s="465"/>
      <c r="C698" s="272"/>
      <c r="D698" s="272"/>
      <c r="E698" s="273"/>
      <c r="F698" s="299" t="s">
        <v>65</v>
      </c>
      <c r="G698" s="218"/>
      <c r="H698" s="229"/>
      <c r="I698" s="230"/>
      <c r="J698" s="230"/>
      <c r="K698" s="233"/>
      <c r="L698" s="232"/>
      <c r="M698" s="231"/>
      <c r="N698" s="230"/>
      <c r="O698" s="230"/>
      <c r="P698" s="230"/>
      <c r="Q698" s="230"/>
      <c r="R698" s="230"/>
      <c r="S698" s="230"/>
      <c r="T698" s="230"/>
      <c r="U698" s="229"/>
      <c r="V698" s="233"/>
      <c r="W698" s="234"/>
      <c r="Y698" s="236"/>
    </row>
    <row r="699" spans="2:25" outlineLevel="1" x14ac:dyDescent="0.25">
      <c r="B699" s="465"/>
      <c r="C699" s="272"/>
      <c r="D699" s="272"/>
      <c r="E699" s="273"/>
      <c r="F699" s="299" t="s">
        <v>66</v>
      </c>
      <c r="G699" s="218"/>
      <c r="H699" s="229"/>
      <c r="I699" s="230"/>
      <c r="J699" s="230"/>
      <c r="K699" s="233"/>
      <c r="L699" s="232"/>
      <c r="M699" s="231"/>
      <c r="N699" s="230"/>
      <c r="O699" s="230"/>
      <c r="P699" s="230"/>
      <c r="Q699" s="230"/>
      <c r="R699" s="230"/>
      <c r="S699" s="230"/>
      <c r="T699" s="230"/>
      <c r="U699" s="229"/>
      <c r="V699" s="233"/>
      <c r="W699" s="234"/>
      <c r="Y699" s="236"/>
    </row>
    <row r="700" spans="2:25" x14ac:dyDescent="0.25">
      <c r="B700" s="465"/>
      <c r="C700" s="272"/>
      <c r="D700" s="272"/>
      <c r="E700" s="273" t="s">
        <v>67</v>
      </c>
      <c r="F700" s="273"/>
      <c r="G700" s="367">
        <f t="shared" ref="G700:W700" si="155">SUBTOTAL(9,G701:G703)</f>
        <v>0</v>
      </c>
      <c r="H700" s="368">
        <f t="shared" si="155"/>
        <v>0</v>
      </c>
      <c r="I700" s="369">
        <f t="shared" si="155"/>
        <v>0</v>
      </c>
      <c r="J700" s="369">
        <f t="shared" si="155"/>
        <v>0</v>
      </c>
      <c r="K700" s="370">
        <f t="shared" si="155"/>
        <v>0</v>
      </c>
      <c r="L700" s="364">
        <f t="shared" si="155"/>
        <v>0</v>
      </c>
      <c r="M700" s="364">
        <f t="shared" si="155"/>
        <v>0</v>
      </c>
      <c r="N700" s="364">
        <f t="shared" si="155"/>
        <v>0</v>
      </c>
      <c r="O700" s="364">
        <f t="shared" si="155"/>
        <v>0</v>
      </c>
      <c r="P700" s="364">
        <f t="shared" si="155"/>
        <v>0</v>
      </c>
      <c r="Q700" s="364">
        <f t="shared" si="155"/>
        <v>0</v>
      </c>
      <c r="R700" s="364">
        <f t="shared" si="155"/>
        <v>0</v>
      </c>
      <c r="S700" s="364">
        <f t="shared" si="155"/>
        <v>0</v>
      </c>
      <c r="T700" s="364">
        <f t="shared" si="155"/>
        <v>0</v>
      </c>
      <c r="U700" s="364">
        <f t="shared" si="155"/>
        <v>0</v>
      </c>
      <c r="V700" s="364">
        <f t="shared" si="155"/>
        <v>0</v>
      </c>
      <c r="W700" s="366">
        <f t="shared" si="155"/>
        <v>0</v>
      </c>
      <c r="Y700" s="238"/>
    </row>
    <row r="701" spans="2:25" outlineLevel="1" x14ac:dyDescent="0.25">
      <c r="B701" s="465"/>
      <c r="C701" s="272"/>
      <c r="D701" s="272"/>
      <c r="E701" s="273"/>
      <c r="F701" s="299" t="s">
        <v>68</v>
      </c>
      <c r="G701" s="218"/>
      <c r="H701" s="229"/>
      <c r="I701" s="230"/>
      <c r="J701" s="230"/>
      <c r="K701" s="233"/>
      <c r="L701" s="232"/>
      <c r="M701" s="231"/>
      <c r="N701" s="230"/>
      <c r="O701" s="230"/>
      <c r="P701" s="230"/>
      <c r="Q701" s="230"/>
      <c r="R701" s="230"/>
      <c r="S701" s="230"/>
      <c r="T701" s="230"/>
      <c r="U701" s="229"/>
      <c r="V701" s="233"/>
      <c r="W701" s="234"/>
      <c r="Y701" s="236"/>
    </row>
    <row r="702" spans="2:25" outlineLevel="1" x14ac:dyDescent="0.25">
      <c r="B702" s="465"/>
      <c r="C702" s="272"/>
      <c r="D702" s="272"/>
      <c r="E702" s="273"/>
      <c r="F702" s="299" t="s">
        <v>69</v>
      </c>
      <c r="G702" s="218"/>
      <c r="H702" s="229"/>
      <c r="I702" s="230"/>
      <c r="J702" s="230"/>
      <c r="K702" s="233"/>
      <c r="L702" s="232"/>
      <c r="M702" s="231"/>
      <c r="N702" s="230"/>
      <c r="O702" s="230"/>
      <c r="P702" s="230"/>
      <c r="Q702" s="230"/>
      <c r="R702" s="230"/>
      <c r="S702" s="230"/>
      <c r="T702" s="230"/>
      <c r="U702" s="229"/>
      <c r="V702" s="233"/>
      <c r="W702" s="234"/>
      <c r="Y702" s="236"/>
    </row>
    <row r="703" spans="2:25" outlineLevel="1" x14ac:dyDescent="0.25">
      <c r="B703" s="465"/>
      <c r="C703" s="272"/>
      <c r="D703" s="272"/>
      <c r="E703" s="273"/>
      <c r="F703" s="299" t="s">
        <v>70</v>
      </c>
      <c r="G703" s="218"/>
      <c r="H703" s="229"/>
      <c r="I703" s="230"/>
      <c r="J703" s="230"/>
      <c r="K703" s="233"/>
      <c r="L703" s="232"/>
      <c r="M703" s="230"/>
      <c r="N703" s="230"/>
      <c r="O703" s="230"/>
      <c r="P703" s="230"/>
      <c r="Q703" s="230"/>
      <c r="R703" s="230"/>
      <c r="S703" s="230"/>
      <c r="T703" s="230"/>
      <c r="U703" s="230"/>
      <c r="V703" s="233"/>
      <c r="W703" s="234"/>
      <c r="Y703" s="236"/>
    </row>
    <row r="704" spans="2:25" x14ac:dyDescent="0.25">
      <c r="B704" s="465"/>
      <c r="C704" s="272"/>
      <c r="D704" s="272" t="s">
        <v>71</v>
      </c>
      <c r="E704" s="273"/>
      <c r="F704" s="273"/>
      <c r="G704" s="367"/>
      <c r="H704" s="369"/>
      <c r="I704" s="369"/>
      <c r="J704" s="369"/>
      <c r="K704" s="370"/>
      <c r="L704" s="363"/>
      <c r="M704" s="364"/>
      <c r="N704" s="364"/>
      <c r="O704" s="364"/>
      <c r="P704" s="364"/>
      <c r="Q704" s="364"/>
      <c r="R704" s="364"/>
      <c r="S704" s="364"/>
      <c r="T704" s="364"/>
      <c r="U704" s="364"/>
      <c r="V704" s="365"/>
      <c r="W704" s="365"/>
      <c r="Y704" s="353"/>
    </row>
    <row r="705" spans="2:25" x14ac:dyDescent="0.25">
      <c r="B705" s="465"/>
      <c r="C705" s="272"/>
      <c r="D705" s="272"/>
      <c r="E705" s="273" t="s">
        <v>72</v>
      </c>
      <c r="F705" s="273"/>
      <c r="G705" s="367">
        <f t="shared" ref="G705:W705" si="156">SUBTOTAL(9,G706:G707)</f>
        <v>0</v>
      </c>
      <c r="H705" s="368">
        <f t="shared" si="156"/>
        <v>0</v>
      </c>
      <c r="I705" s="369">
        <f t="shared" si="156"/>
        <v>0</v>
      </c>
      <c r="J705" s="369">
        <f t="shared" si="156"/>
        <v>0</v>
      </c>
      <c r="K705" s="370">
        <f t="shared" si="156"/>
        <v>0</v>
      </c>
      <c r="L705" s="364">
        <f t="shared" si="156"/>
        <v>0</v>
      </c>
      <c r="M705" s="364">
        <f t="shared" si="156"/>
        <v>0</v>
      </c>
      <c r="N705" s="364">
        <f t="shared" si="156"/>
        <v>0</v>
      </c>
      <c r="O705" s="364">
        <f t="shared" si="156"/>
        <v>0</v>
      </c>
      <c r="P705" s="364">
        <f t="shared" si="156"/>
        <v>0</v>
      </c>
      <c r="Q705" s="364">
        <f t="shared" si="156"/>
        <v>0</v>
      </c>
      <c r="R705" s="364">
        <f t="shared" si="156"/>
        <v>0</v>
      </c>
      <c r="S705" s="364">
        <f t="shared" si="156"/>
        <v>0</v>
      </c>
      <c r="T705" s="364">
        <f t="shared" si="156"/>
        <v>0</v>
      </c>
      <c r="U705" s="364">
        <f t="shared" si="156"/>
        <v>0</v>
      </c>
      <c r="V705" s="364">
        <f t="shared" si="156"/>
        <v>0</v>
      </c>
      <c r="W705" s="366">
        <f t="shared" si="156"/>
        <v>0</v>
      </c>
      <c r="Y705" s="354"/>
    </row>
    <row r="706" spans="2:25" outlineLevel="1" x14ac:dyDescent="0.25">
      <c r="B706" s="465"/>
      <c r="C706" s="272"/>
      <c r="D706" s="272"/>
      <c r="E706" s="273"/>
      <c r="F706" s="299" t="s">
        <v>73</v>
      </c>
      <c r="G706" s="218"/>
      <c r="H706" s="229"/>
      <c r="I706" s="230"/>
      <c r="J706" s="230"/>
      <c r="K706" s="233"/>
      <c r="L706" s="232"/>
      <c r="M706" s="231"/>
      <c r="N706" s="230"/>
      <c r="O706" s="230"/>
      <c r="P706" s="230"/>
      <c r="Q706" s="230"/>
      <c r="R706" s="230"/>
      <c r="S706" s="230"/>
      <c r="T706" s="230"/>
      <c r="U706" s="229"/>
      <c r="V706" s="233"/>
      <c r="W706" s="234"/>
      <c r="Y706" s="236"/>
    </row>
    <row r="707" spans="2:25" outlineLevel="1" x14ac:dyDescent="0.25">
      <c r="B707" s="465"/>
      <c r="C707" s="272"/>
      <c r="D707" s="272"/>
      <c r="E707" s="273"/>
      <c r="F707" s="299" t="s">
        <v>74</v>
      </c>
      <c r="G707" s="218"/>
      <c r="H707" s="229"/>
      <c r="I707" s="230"/>
      <c r="J707" s="230"/>
      <c r="K707" s="233"/>
      <c r="L707" s="232"/>
      <c r="M707" s="231"/>
      <c r="N707" s="230"/>
      <c r="O707" s="230"/>
      <c r="P707" s="230"/>
      <c r="Q707" s="230"/>
      <c r="R707" s="230"/>
      <c r="S707" s="230"/>
      <c r="T707" s="230"/>
      <c r="U707" s="229"/>
      <c r="V707" s="233"/>
      <c r="W707" s="234"/>
      <c r="Y707" s="236"/>
    </row>
    <row r="708" spans="2:25" x14ac:dyDescent="0.25">
      <c r="B708" s="465"/>
      <c r="C708" s="272"/>
      <c r="D708" s="272"/>
      <c r="E708" s="273" t="s">
        <v>75</v>
      </c>
      <c r="F708" s="273"/>
      <c r="G708" s="367">
        <f t="shared" ref="G708:W708" si="157">SUBTOTAL(9,G709:G710)</f>
        <v>0</v>
      </c>
      <c r="H708" s="368">
        <f t="shared" si="157"/>
        <v>0</v>
      </c>
      <c r="I708" s="369">
        <f t="shared" si="157"/>
        <v>0</v>
      </c>
      <c r="J708" s="369">
        <f t="shared" si="157"/>
        <v>0</v>
      </c>
      <c r="K708" s="370">
        <f t="shared" si="157"/>
        <v>0</v>
      </c>
      <c r="L708" s="364">
        <f t="shared" si="157"/>
        <v>0</v>
      </c>
      <c r="M708" s="364">
        <f t="shared" si="157"/>
        <v>0</v>
      </c>
      <c r="N708" s="364">
        <f t="shared" si="157"/>
        <v>0</v>
      </c>
      <c r="O708" s="364">
        <f t="shared" si="157"/>
        <v>0</v>
      </c>
      <c r="P708" s="364">
        <f t="shared" si="157"/>
        <v>0</v>
      </c>
      <c r="Q708" s="364">
        <f t="shared" si="157"/>
        <v>0</v>
      </c>
      <c r="R708" s="364">
        <f t="shared" si="157"/>
        <v>0</v>
      </c>
      <c r="S708" s="364">
        <f t="shared" si="157"/>
        <v>0</v>
      </c>
      <c r="T708" s="364">
        <f t="shared" si="157"/>
        <v>0</v>
      </c>
      <c r="U708" s="364">
        <f t="shared" si="157"/>
        <v>0</v>
      </c>
      <c r="V708" s="364">
        <f t="shared" si="157"/>
        <v>0</v>
      </c>
      <c r="W708" s="366">
        <f t="shared" si="157"/>
        <v>0</v>
      </c>
      <c r="Y708" s="238"/>
    </row>
    <row r="709" spans="2:25" outlineLevel="1" x14ac:dyDescent="0.25">
      <c r="B709" s="465"/>
      <c r="C709" s="272"/>
      <c r="D709" s="272"/>
      <c r="E709" s="273"/>
      <c r="F709" s="299" t="s">
        <v>76</v>
      </c>
      <c r="G709" s="218"/>
      <c r="H709" s="229"/>
      <c r="I709" s="230"/>
      <c r="J709" s="230"/>
      <c r="K709" s="233"/>
      <c r="L709" s="232"/>
      <c r="M709" s="231"/>
      <c r="N709" s="230"/>
      <c r="O709" s="230"/>
      <c r="P709" s="230"/>
      <c r="Q709" s="230"/>
      <c r="R709" s="230"/>
      <c r="S709" s="230"/>
      <c r="T709" s="230"/>
      <c r="U709" s="229"/>
      <c r="V709" s="233"/>
      <c r="W709" s="234"/>
      <c r="Y709" s="236"/>
    </row>
    <row r="710" spans="2:25" outlineLevel="1" x14ac:dyDescent="0.25">
      <c r="B710" s="465"/>
      <c r="C710" s="272"/>
      <c r="D710" s="272"/>
      <c r="E710" s="273"/>
      <c r="F710" s="299" t="s">
        <v>77</v>
      </c>
      <c r="G710" s="218"/>
      <c r="H710" s="229"/>
      <c r="I710" s="230"/>
      <c r="J710" s="230"/>
      <c r="K710" s="233"/>
      <c r="L710" s="232"/>
      <c r="M710" s="231"/>
      <c r="N710" s="230"/>
      <c r="O710" s="230"/>
      <c r="P710" s="230"/>
      <c r="Q710" s="230"/>
      <c r="R710" s="230"/>
      <c r="S710" s="230"/>
      <c r="T710" s="230"/>
      <c r="U710" s="229"/>
      <c r="V710" s="233"/>
      <c r="W710" s="234"/>
      <c r="Y710" s="236"/>
    </row>
    <row r="711" spans="2:25" x14ac:dyDescent="0.25">
      <c r="B711" s="465"/>
      <c r="C711" s="272"/>
      <c r="D711" s="272"/>
      <c r="E711" s="273" t="s">
        <v>78</v>
      </c>
      <c r="F711" s="273"/>
      <c r="G711" s="367">
        <f t="shared" ref="G711:W711" si="158">SUBTOTAL(9,G712:G713)</f>
        <v>0</v>
      </c>
      <c r="H711" s="368">
        <f t="shared" si="158"/>
        <v>0</v>
      </c>
      <c r="I711" s="369">
        <f t="shared" si="158"/>
        <v>0</v>
      </c>
      <c r="J711" s="369">
        <f t="shared" si="158"/>
        <v>0</v>
      </c>
      <c r="K711" s="370">
        <f t="shared" si="158"/>
        <v>0</v>
      </c>
      <c r="L711" s="364">
        <f t="shared" si="158"/>
        <v>0</v>
      </c>
      <c r="M711" s="364">
        <f t="shared" si="158"/>
        <v>0</v>
      </c>
      <c r="N711" s="364">
        <f t="shared" si="158"/>
        <v>0</v>
      </c>
      <c r="O711" s="364">
        <f t="shared" si="158"/>
        <v>0</v>
      </c>
      <c r="P711" s="364">
        <f t="shared" si="158"/>
        <v>0</v>
      </c>
      <c r="Q711" s="364">
        <f t="shared" si="158"/>
        <v>0</v>
      </c>
      <c r="R711" s="364">
        <f t="shared" si="158"/>
        <v>0</v>
      </c>
      <c r="S711" s="364">
        <f t="shared" si="158"/>
        <v>0</v>
      </c>
      <c r="T711" s="364">
        <f t="shared" si="158"/>
        <v>0</v>
      </c>
      <c r="U711" s="364">
        <f t="shared" si="158"/>
        <v>0</v>
      </c>
      <c r="V711" s="364">
        <f t="shared" si="158"/>
        <v>0</v>
      </c>
      <c r="W711" s="366">
        <f t="shared" si="158"/>
        <v>0</v>
      </c>
      <c r="Y711" s="238"/>
    </row>
    <row r="712" spans="2:25" outlineLevel="1" x14ac:dyDescent="0.25">
      <c r="B712" s="465"/>
      <c r="C712" s="272"/>
      <c r="D712" s="272"/>
      <c r="E712" s="273"/>
      <c r="F712" s="299" t="s">
        <v>79</v>
      </c>
      <c r="G712" s="218"/>
      <c r="H712" s="229"/>
      <c r="I712" s="230"/>
      <c r="J712" s="230"/>
      <c r="K712" s="233"/>
      <c r="L712" s="232"/>
      <c r="M712" s="231"/>
      <c r="N712" s="230"/>
      <c r="O712" s="230"/>
      <c r="P712" s="230"/>
      <c r="Q712" s="230"/>
      <c r="R712" s="230"/>
      <c r="S712" s="230"/>
      <c r="T712" s="230"/>
      <c r="U712" s="229"/>
      <c r="V712" s="233"/>
      <c r="W712" s="234"/>
      <c r="Y712" s="236"/>
    </row>
    <row r="713" spans="2:25" outlineLevel="1" x14ac:dyDescent="0.25">
      <c r="B713" s="465"/>
      <c r="C713" s="272"/>
      <c r="D713" s="272"/>
      <c r="E713" s="273"/>
      <c r="F713" s="299" t="s">
        <v>80</v>
      </c>
      <c r="G713" s="218"/>
      <c r="H713" s="229"/>
      <c r="I713" s="230"/>
      <c r="J713" s="230"/>
      <c r="K713" s="233"/>
      <c r="L713" s="232"/>
      <c r="M713" s="231"/>
      <c r="N713" s="230"/>
      <c r="O713" s="230"/>
      <c r="P713" s="230"/>
      <c r="Q713" s="230"/>
      <c r="R713" s="230"/>
      <c r="S713" s="230"/>
      <c r="T713" s="230"/>
      <c r="U713" s="229"/>
      <c r="V713" s="233"/>
      <c r="W713" s="234"/>
      <c r="Y713" s="236"/>
    </row>
    <row r="714" spans="2:25" x14ac:dyDescent="0.25">
      <c r="B714" s="465"/>
      <c r="C714" s="272"/>
      <c r="D714" s="272"/>
      <c r="E714" s="273" t="s">
        <v>81</v>
      </c>
      <c r="F714" s="273"/>
      <c r="G714" s="367">
        <f t="shared" ref="G714:W714" si="159">SUBTOTAL(9,G715:G716)</f>
        <v>0</v>
      </c>
      <c r="H714" s="368">
        <f t="shared" si="159"/>
        <v>0</v>
      </c>
      <c r="I714" s="369">
        <f t="shared" si="159"/>
        <v>0</v>
      </c>
      <c r="J714" s="369">
        <f t="shared" si="159"/>
        <v>0</v>
      </c>
      <c r="K714" s="370">
        <f t="shared" si="159"/>
        <v>0</v>
      </c>
      <c r="L714" s="364">
        <f t="shared" si="159"/>
        <v>0</v>
      </c>
      <c r="M714" s="364">
        <f t="shared" si="159"/>
        <v>0</v>
      </c>
      <c r="N714" s="364">
        <f t="shared" si="159"/>
        <v>0</v>
      </c>
      <c r="O714" s="364">
        <f t="shared" si="159"/>
        <v>0</v>
      </c>
      <c r="P714" s="364">
        <f t="shared" si="159"/>
        <v>0</v>
      </c>
      <c r="Q714" s="364">
        <f t="shared" si="159"/>
        <v>0</v>
      </c>
      <c r="R714" s="364">
        <f t="shared" si="159"/>
        <v>0</v>
      </c>
      <c r="S714" s="364">
        <f t="shared" si="159"/>
        <v>0</v>
      </c>
      <c r="T714" s="364">
        <f t="shared" si="159"/>
        <v>0</v>
      </c>
      <c r="U714" s="364">
        <f t="shared" si="159"/>
        <v>0</v>
      </c>
      <c r="V714" s="364">
        <f t="shared" si="159"/>
        <v>0</v>
      </c>
      <c r="W714" s="366">
        <f t="shared" si="159"/>
        <v>0</v>
      </c>
      <c r="Y714" s="238"/>
    </row>
    <row r="715" spans="2:25" outlineLevel="1" x14ac:dyDescent="0.25">
      <c r="B715" s="465"/>
      <c r="C715" s="272"/>
      <c r="D715" s="272"/>
      <c r="E715" s="273"/>
      <c r="F715" s="299" t="s">
        <v>82</v>
      </c>
      <c r="G715" s="218"/>
      <c r="H715" s="229"/>
      <c r="I715" s="230"/>
      <c r="J715" s="230"/>
      <c r="K715" s="233"/>
      <c r="L715" s="232"/>
      <c r="M715" s="231"/>
      <c r="N715" s="230"/>
      <c r="O715" s="230"/>
      <c r="P715" s="230"/>
      <c r="Q715" s="230"/>
      <c r="R715" s="230"/>
      <c r="S715" s="230"/>
      <c r="T715" s="230"/>
      <c r="U715" s="229"/>
      <c r="V715" s="233"/>
      <c r="W715" s="234"/>
      <c r="Y715" s="236"/>
    </row>
    <row r="716" spans="2:25" outlineLevel="1" x14ac:dyDescent="0.25">
      <c r="B716" s="465"/>
      <c r="C716" s="272"/>
      <c r="D716" s="272"/>
      <c r="E716" s="273"/>
      <c r="F716" s="299" t="s">
        <v>83</v>
      </c>
      <c r="G716" s="218"/>
      <c r="H716" s="229"/>
      <c r="I716" s="230"/>
      <c r="J716" s="230"/>
      <c r="K716" s="233"/>
      <c r="L716" s="232"/>
      <c r="M716" s="231"/>
      <c r="N716" s="230"/>
      <c r="O716" s="230"/>
      <c r="P716" s="230"/>
      <c r="Q716" s="230"/>
      <c r="R716" s="230"/>
      <c r="S716" s="230"/>
      <c r="T716" s="230"/>
      <c r="U716" s="229"/>
      <c r="V716" s="233"/>
      <c r="W716" s="234"/>
      <c r="Y716" s="236"/>
    </row>
    <row r="717" spans="2:25" x14ac:dyDescent="0.25">
      <c r="B717" s="465"/>
      <c r="C717" s="272"/>
      <c r="D717" s="272"/>
      <c r="E717" s="273" t="s">
        <v>84</v>
      </c>
      <c r="F717" s="273"/>
      <c r="G717" s="367">
        <f t="shared" ref="G717:W717" si="160">SUBTOTAL(9,G718:G719)</f>
        <v>0</v>
      </c>
      <c r="H717" s="368">
        <f t="shared" si="160"/>
        <v>0</v>
      </c>
      <c r="I717" s="369">
        <f t="shared" si="160"/>
        <v>0</v>
      </c>
      <c r="J717" s="369">
        <f t="shared" si="160"/>
        <v>0</v>
      </c>
      <c r="K717" s="370">
        <f t="shared" si="160"/>
        <v>0</v>
      </c>
      <c r="L717" s="364">
        <f t="shared" si="160"/>
        <v>0</v>
      </c>
      <c r="M717" s="364">
        <f t="shared" si="160"/>
        <v>0</v>
      </c>
      <c r="N717" s="364">
        <f t="shared" si="160"/>
        <v>0</v>
      </c>
      <c r="O717" s="364">
        <f t="shared" si="160"/>
        <v>0</v>
      </c>
      <c r="P717" s="364">
        <f t="shared" si="160"/>
        <v>0</v>
      </c>
      <c r="Q717" s="364">
        <f t="shared" si="160"/>
        <v>0</v>
      </c>
      <c r="R717" s="364">
        <f t="shared" si="160"/>
        <v>0</v>
      </c>
      <c r="S717" s="364">
        <f t="shared" si="160"/>
        <v>0</v>
      </c>
      <c r="T717" s="364">
        <f t="shared" si="160"/>
        <v>0</v>
      </c>
      <c r="U717" s="364">
        <f t="shared" si="160"/>
        <v>0</v>
      </c>
      <c r="V717" s="364">
        <f t="shared" si="160"/>
        <v>0</v>
      </c>
      <c r="W717" s="366">
        <f t="shared" si="160"/>
        <v>0</v>
      </c>
      <c r="Y717" s="238"/>
    </row>
    <row r="718" spans="2:25" outlineLevel="1" x14ac:dyDescent="0.25">
      <c r="B718" s="465"/>
      <c r="C718" s="272"/>
      <c r="D718" s="272"/>
      <c r="E718" s="273"/>
      <c r="F718" s="299" t="s">
        <v>85</v>
      </c>
      <c r="G718" s="218"/>
      <c r="H718" s="229"/>
      <c r="I718" s="230"/>
      <c r="J718" s="230"/>
      <c r="K718" s="233"/>
      <c r="L718" s="232"/>
      <c r="M718" s="231"/>
      <c r="N718" s="230"/>
      <c r="O718" s="230"/>
      <c r="P718" s="230"/>
      <c r="Q718" s="230"/>
      <c r="R718" s="230"/>
      <c r="S718" s="230"/>
      <c r="T718" s="230"/>
      <c r="U718" s="229"/>
      <c r="V718" s="233"/>
      <c r="W718" s="234"/>
      <c r="Y718" s="236"/>
    </row>
    <row r="719" spans="2:25" outlineLevel="1" x14ac:dyDescent="0.25">
      <c r="B719" s="465"/>
      <c r="C719" s="272"/>
      <c r="D719" s="272"/>
      <c r="E719" s="273"/>
      <c r="F719" s="299" t="s">
        <v>86</v>
      </c>
      <c r="G719" s="218"/>
      <c r="H719" s="229"/>
      <c r="I719" s="230"/>
      <c r="J719" s="230"/>
      <c r="K719" s="233"/>
      <c r="L719" s="232"/>
      <c r="M719" s="231"/>
      <c r="N719" s="230"/>
      <c r="O719" s="230"/>
      <c r="P719" s="230"/>
      <c r="Q719" s="230"/>
      <c r="R719" s="230"/>
      <c r="S719" s="230"/>
      <c r="T719" s="230"/>
      <c r="U719" s="229"/>
      <c r="V719" s="233"/>
      <c r="W719" s="234"/>
      <c r="Y719" s="236"/>
    </row>
    <row r="720" spans="2:25" x14ac:dyDescent="0.25">
      <c r="B720" s="465"/>
      <c r="C720" s="272"/>
      <c r="D720" s="272"/>
      <c r="E720" s="273" t="s">
        <v>87</v>
      </c>
      <c r="F720" s="273"/>
      <c r="G720" s="367">
        <f t="shared" ref="G720:W720" si="161">SUBTOTAL(9,G721:G722)</f>
        <v>0</v>
      </c>
      <c r="H720" s="368">
        <f t="shared" si="161"/>
        <v>0</v>
      </c>
      <c r="I720" s="369">
        <f t="shared" si="161"/>
        <v>0</v>
      </c>
      <c r="J720" s="369">
        <f t="shared" si="161"/>
        <v>0</v>
      </c>
      <c r="K720" s="370">
        <f t="shared" si="161"/>
        <v>0</v>
      </c>
      <c r="L720" s="364">
        <f t="shared" si="161"/>
        <v>0</v>
      </c>
      <c r="M720" s="364">
        <f t="shared" si="161"/>
        <v>0</v>
      </c>
      <c r="N720" s="364">
        <f t="shared" si="161"/>
        <v>0</v>
      </c>
      <c r="O720" s="364">
        <f t="shared" si="161"/>
        <v>0</v>
      </c>
      <c r="P720" s="364">
        <f t="shared" si="161"/>
        <v>0</v>
      </c>
      <c r="Q720" s="364">
        <f t="shared" si="161"/>
        <v>0</v>
      </c>
      <c r="R720" s="364">
        <f t="shared" si="161"/>
        <v>0</v>
      </c>
      <c r="S720" s="364">
        <f t="shared" si="161"/>
        <v>0</v>
      </c>
      <c r="T720" s="364">
        <f t="shared" si="161"/>
        <v>0</v>
      </c>
      <c r="U720" s="364">
        <f t="shared" si="161"/>
        <v>0</v>
      </c>
      <c r="V720" s="364">
        <f t="shared" si="161"/>
        <v>0</v>
      </c>
      <c r="W720" s="366">
        <f t="shared" si="161"/>
        <v>0</v>
      </c>
      <c r="Y720" s="238"/>
    </row>
    <row r="721" spans="2:25" outlineLevel="1" x14ac:dyDescent="0.25">
      <c r="B721" s="465"/>
      <c r="C721" s="272"/>
      <c r="D721" s="272"/>
      <c r="E721" s="273"/>
      <c r="F721" s="299" t="s">
        <v>88</v>
      </c>
      <c r="G721" s="218"/>
      <c r="H721" s="229"/>
      <c r="I721" s="230"/>
      <c r="J721" s="230"/>
      <c r="K721" s="233"/>
      <c r="L721" s="232"/>
      <c r="M721" s="231"/>
      <c r="N721" s="230"/>
      <c r="O721" s="230"/>
      <c r="P721" s="230"/>
      <c r="Q721" s="230"/>
      <c r="R721" s="230"/>
      <c r="S721" s="230"/>
      <c r="T721" s="230"/>
      <c r="U721" s="229"/>
      <c r="V721" s="233"/>
      <c r="W721" s="234"/>
      <c r="Y721" s="236"/>
    </row>
    <row r="722" spans="2:25" outlineLevel="1" x14ac:dyDescent="0.25">
      <c r="B722" s="465"/>
      <c r="C722" s="272"/>
      <c r="D722" s="272"/>
      <c r="E722" s="273"/>
      <c r="F722" s="299" t="s">
        <v>89</v>
      </c>
      <c r="G722" s="218"/>
      <c r="H722" s="229"/>
      <c r="I722" s="230"/>
      <c r="J722" s="230"/>
      <c r="K722" s="233"/>
      <c r="L722" s="232"/>
      <c r="M722" s="231"/>
      <c r="N722" s="230"/>
      <c r="O722" s="230"/>
      <c r="P722" s="230"/>
      <c r="Q722" s="230"/>
      <c r="R722" s="230"/>
      <c r="S722" s="230"/>
      <c r="T722" s="230"/>
      <c r="U722" s="229"/>
      <c r="V722" s="233"/>
      <c r="W722" s="234"/>
      <c r="Y722" s="236"/>
    </row>
    <row r="723" spans="2:25" x14ac:dyDescent="0.25">
      <c r="B723" s="465"/>
      <c r="C723" s="272"/>
      <c r="D723" s="272" t="s">
        <v>90</v>
      </c>
      <c r="E723" s="273"/>
      <c r="F723" s="273"/>
      <c r="G723" s="367">
        <f>SUBTOTAL(9,G724:G726)</f>
        <v>0</v>
      </c>
      <c r="H723" s="369">
        <f t="shared" ref="H723:W723" si="162">SUBTOTAL(9,H724:H726)</f>
        <v>0</v>
      </c>
      <c r="I723" s="369">
        <f t="shared" si="162"/>
        <v>0</v>
      </c>
      <c r="J723" s="369">
        <f t="shared" si="162"/>
        <v>0</v>
      </c>
      <c r="K723" s="370">
        <f t="shared" si="162"/>
        <v>0</v>
      </c>
      <c r="L723" s="363">
        <f t="shared" si="162"/>
        <v>0</v>
      </c>
      <c r="M723" s="364">
        <f t="shared" si="162"/>
        <v>0</v>
      </c>
      <c r="N723" s="364">
        <f t="shared" si="162"/>
        <v>0</v>
      </c>
      <c r="O723" s="364">
        <f t="shared" si="162"/>
        <v>0</v>
      </c>
      <c r="P723" s="364">
        <f t="shared" si="162"/>
        <v>0</v>
      </c>
      <c r="Q723" s="364">
        <f t="shared" si="162"/>
        <v>0</v>
      </c>
      <c r="R723" s="364">
        <f t="shared" si="162"/>
        <v>0</v>
      </c>
      <c r="S723" s="364">
        <f t="shared" si="162"/>
        <v>0</v>
      </c>
      <c r="T723" s="364">
        <f t="shared" si="162"/>
        <v>0</v>
      </c>
      <c r="U723" s="364">
        <f t="shared" si="162"/>
        <v>0</v>
      </c>
      <c r="V723" s="365">
        <f t="shared" si="162"/>
        <v>0</v>
      </c>
      <c r="W723" s="365">
        <f t="shared" si="162"/>
        <v>0</v>
      </c>
      <c r="Y723" s="238"/>
    </row>
    <row r="724" spans="2:25" outlineLevel="1" x14ac:dyDescent="0.25">
      <c r="B724" s="465"/>
      <c r="C724" s="272"/>
      <c r="D724" s="272"/>
      <c r="E724" s="273"/>
      <c r="F724" s="299" t="s">
        <v>91</v>
      </c>
      <c r="G724" s="218"/>
      <c r="H724" s="229"/>
      <c r="I724" s="230"/>
      <c r="J724" s="230"/>
      <c r="K724" s="233"/>
      <c r="L724" s="232"/>
      <c r="M724" s="231"/>
      <c r="N724" s="230"/>
      <c r="O724" s="230"/>
      <c r="P724" s="230"/>
      <c r="Q724" s="230"/>
      <c r="R724" s="230"/>
      <c r="S724" s="230"/>
      <c r="T724" s="230"/>
      <c r="U724" s="229"/>
      <c r="V724" s="233"/>
      <c r="W724" s="234"/>
      <c r="Y724" s="236"/>
    </row>
    <row r="725" spans="2:25" outlineLevel="1" x14ac:dyDescent="0.25">
      <c r="B725" s="465"/>
      <c r="C725" s="272"/>
      <c r="D725" s="272"/>
      <c r="E725" s="273"/>
      <c r="F725" s="299" t="s">
        <v>92</v>
      </c>
      <c r="G725" s="218"/>
      <c r="H725" s="229"/>
      <c r="I725" s="230"/>
      <c r="J725" s="230"/>
      <c r="K725" s="233"/>
      <c r="L725" s="232"/>
      <c r="M725" s="231"/>
      <c r="N725" s="230"/>
      <c r="O725" s="230"/>
      <c r="P725" s="230"/>
      <c r="Q725" s="230"/>
      <c r="R725" s="230"/>
      <c r="S725" s="230"/>
      <c r="T725" s="230"/>
      <c r="U725" s="229"/>
      <c r="V725" s="233"/>
      <c r="W725" s="234"/>
      <c r="Y725" s="236"/>
    </row>
    <row r="726" spans="2:25" outlineLevel="1" x14ac:dyDescent="0.25">
      <c r="B726" s="465"/>
      <c r="C726" s="272"/>
      <c r="D726" s="272"/>
      <c r="E726" s="273"/>
      <c r="F726" s="299" t="s">
        <v>93</v>
      </c>
      <c r="G726" s="218"/>
      <c r="H726" s="229"/>
      <c r="I726" s="230"/>
      <c r="J726" s="230"/>
      <c r="K726" s="233"/>
      <c r="L726" s="232"/>
      <c r="M726" s="231"/>
      <c r="N726" s="230"/>
      <c r="O726" s="230"/>
      <c r="P726" s="230"/>
      <c r="Q726" s="230"/>
      <c r="R726" s="230"/>
      <c r="S726" s="230"/>
      <c r="T726" s="230"/>
      <c r="U726" s="229"/>
      <c r="V726" s="233"/>
      <c r="W726" s="234"/>
      <c r="Y726" s="236"/>
    </row>
    <row r="727" spans="2:25" x14ac:dyDescent="0.25">
      <c r="B727" s="465"/>
      <c r="C727" s="275"/>
      <c r="D727" s="272" t="s">
        <v>94</v>
      </c>
      <c r="E727" s="273"/>
      <c r="F727" s="273"/>
      <c r="G727" s="367">
        <f>SUBTOTAL(9,G728:G729)</f>
        <v>0</v>
      </c>
      <c r="H727" s="368"/>
      <c r="I727" s="369"/>
      <c r="J727" s="369"/>
      <c r="K727" s="370"/>
      <c r="L727" s="363"/>
      <c r="M727" s="364"/>
      <c r="N727" s="364"/>
      <c r="O727" s="364"/>
      <c r="P727" s="364"/>
      <c r="Q727" s="364"/>
      <c r="R727" s="364"/>
      <c r="S727" s="364"/>
      <c r="T727" s="364"/>
      <c r="U727" s="364"/>
      <c r="V727" s="365"/>
      <c r="W727" s="365"/>
      <c r="Y727" s="238"/>
    </row>
    <row r="728" spans="2:25" outlineLevel="1" x14ac:dyDescent="0.25">
      <c r="B728" s="465"/>
      <c r="C728" s="272"/>
      <c r="D728" s="272"/>
      <c r="E728" s="273"/>
      <c r="F728" s="299" t="s">
        <v>95</v>
      </c>
      <c r="G728" s="218"/>
      <c r="H728" s="368"/>
      <c r="I728" s="369"/>
      <c r="J728" s="369"/>
      <c r="K728" s="370"/>
      <c r="L728" s="363"/>
      <c r="M728" s="364"/>
      <c r="N728" s="364"/>
      <c r="O728" s="364"/>
      <c r="P728" s="364"/>
      <c r="Q728" s="364"/>
      <c r="R728" s="364"/>
      <c r="S728" s="364"/>
      <c r="T728" s="364"/>
      <c r="U728" s="364"/>
      <c r="V728" s="365"/>
      <c r="W728" s="365"/>
      <c r="Y728" s="236"/>
    </row>
    <row r="729" spans="2:25" outlineLevel="1" x14ac:dyDescent="0.25">
      <c r="B729" s="465"/>
      <c r="C729" s="272"/>
      <c r="D729" s="272"/>
      <c r="E729" s="273"/>
      <c r="F729" s="299" t="s">
        <v>96</v>
      </c>
      <c r="G729" s="218"/>
      <c r="H729" s="368"/>
      <c r="I729" s="369"/>
      <c r="J729" s="369"/>
      <c r="K729" s="370"/>
      <c r="L729" s="363"/>
      <c r="M729" s="364"/>
      <c r="N729" s="364"/>
      <c r="O729" s="364"/>
      <c r="P729" s="364"/>
      <c r="Q729" s="364"/>
      <c r="R729" s="364"/>
      <c r="S729" s="364"/>
      <c r="T729" s="364"/>
      <c r="U729" s="364"/>
      <c r="V729" s="365"/>
      <c r="W729" s="365"/>
      <c r="Y729" s="236"/>
    </row>
    <row r="730" spans="2:25" x14ac:dyDescent="0.25">
      <c r="B730" s="295"/>
      <c r="C730" s="272" t="s">
        <v>323</v>
      </c>
      <c r="D730" s="273"/>
      <c r="E730" s="273"/>
      <c r="F730" s="273"/>
      <c r="G730" s="52"/>
      <c r="H730" s="34"/>
      <c r="I730" s="33"/>
      <c r="J730" s="33"/>
      <c r="K730" s="35"/>
      <c r="L730" s="34"/>
      <c r="M730" s="33"/>
      <c r="N730" s="33"/>
      <c r="O730" s="33"/>
      <c r="P730" s="33"/>
      <c r="Q730" s="33"/>
      <c r="R730" s="33"/>
      <c r="S730" s="33"/>
      <c r="T730" s="33"/>
      <c r="U730" s="33"/>
      <c r="V730" s="35"/>
      <c r="W730" s="35"/>
      <c r="Y730" s="353"/>
    </row>
    <row r="731" spans="2:25" x14ac:dyDescent="0.25">
      <c r="B731" s="465"/>
      <c r="C731" s="272"/>
      <c r="D731" s="276" t="s">
        <v>20</v>
      </c>
      <c r="E731" s="273"/>
      <c r="F731" s="273"/>
      <c r="G731" s="367"/>
      <c r="H731" s="368"/>
      <c r="I731" s="369"/>
      <c r="J731" s="369"/>
      <c r="K731" s="370"/>
      <c r="L731" s="363"/>
      <c r="M731" s="364"/>
      <c r="N731" s="364"/>
      <c r="O731" s="364"/>
      <c r="P731" s="364"/>
      <c r="Q731" s="364"/>
      <c r="R731" s="364"/>
      <c r="S731" s="364"/>
      <c r="T731" s="364"/>
      <c r="U731" s="364"/>
      <c r="V731" s="365"/>
      <c r="W731" s="365"/>
      <c r="Y731" s="237"/>
    </row>
    <row r="732" spans="2:25" x14ac:dyDescent="0.25">
      <c r="B732" s="465"/>
      <c r="C732" s="272"/>
      <c r="D732" s="272"/>
      <c r="E732" s="273" t="s">
        <v>21</v>
      </c>
      <c r="F732" s="273"/>
      <c r="G732" s="367">
        <f t="shared" ref="G732:W732" si="163">SUBTOTAL(9,G733:G736)</f>
        <v>0</v>
      </c>
      <c r="H732" s="368">
        <f t="shared" si="163"/>
        <v>0</v>
      </c>
      <c r="I732" s="369">
        <f t="shared" si="163"/>
        <v>0</v>
      </c>
      <c r="J732" s="369">
        <f t="shared" si="163"/>
        <v>0</v>
      </c>
      <c r="K732" s="370">
        <f t="shared" si="163"/>
        <v>0</v>
      </c>
      <c r="L732" s="364">
        <f t="shared" si="163"/>
        <v>0</v>
      </c>
      <c r="M732" s="364">
        <f t="shared" si="163"/>
        <v>0</v>
      </c>
      <c r="N732" s="364">
        <f t="shared" si="163"/>
        <v>0</v>
      </c>
      <c r="O732" s="364">
        <f t="shared" si="163"/>
        <v>0</v>
      </c>
      <c r="P732" s="364">
        <f t="shared" si="163"/>
        <v>0</v>
      </c>
      <c r="Q732" s="364">
        <f t="shared" si="163"/>
        <v>0</v>
      </c>
      <c r="R732" s="364">
        <f t="shared" si="163"/>
        <v>0</v>
      </c>
      <c r="S732" s="364">
        <f t="shared" si="163"/>
        <v>0</v>
      </c>
      <c r="T732" s="364">
        <f t="shared" si="163"/>
        <v>0</v>
      </c>
      <c r="U732" s="364">
        <f t="shared" si="163"/>
        <v>0</v>
      </c>
      <c r="V732" s="364">
        <f t="shared" si="163"/>
        <v>0</v>
      </c>
      <c r="W732" s="366">
        <f t="shared" si="163"/>
        <v>0</v>
      </c>
      <c r="Y732" s="354"/>
    </row>
    <row r="733" spans="2:25" outlineLevel="1" x14ac:dyDescent="0.25">
      <c r="B733" s="465"/>
      <c r="C733" s="272"/>
      <c r="D733" s="272"/>
      <c r="E733" s="273"/>
      <c r="F733" s="299" t="s">
        <v>22</v>
      </c>
      <c r="G733" s="220"/>
      <c r="H733" s="222"/>
      <c r="I733" s="223"/>
      <c r="J733" s="223"/>
      <c r="K733" s="224"/>
      <c r="L733" s="225"/>
      <c r="M733" s="226"/>
      <c r="N733" s="223"/>
      <c r="O733" s="223"/>
      <c r="P733" s="223"/>
      <c r="Q733" s="223"/>
      <c r="R733" s="223"/>
      <c r="S733" s="223"/>
      <c r="T733" s="223"/>
      <c r="U733" s="223"/>
      <c r="V733" s="227"/>
      <c r="W733" s="218"/>
      <c r="Y733" s="236"/>
    </row>
    <row r="734" spans="2:25" outlineLevel="1" x14ac:dyDescent="0.25">
      <c r="B734" s="465"/>
      <c r="C734" s="272"/>
      <c r="D734" s="272"/>
      <c r="E734" s="273"/>
      <c r="F734" s="299" t="s">
        <v>23</v>
      </c>
      <c r="G734" s="220"/>
      <c r="H734" s="222"/>
      <c r="I734" s="223"/>
      <c r="J734" s="223"/>
      <c r="K734" s="224"/>
      <c r="L734" s="225"/>
      <c r="M734" s="226"/>
      <c r="N734" s="223"/>
      <c r="O734" s="223"/>
      <c r="P734" s="223"/>
      <c r="Q734" s="223"/>
      <c r="R734" s="223"/>
      <c r="S734" s="223"/>
      <c r="T734" s="223"/>
      <c r="U734" s="223"/>
      <c r="V734" s="227"/>
      <c r="W734" s="218"/>
      <c r="Y734" s="236"/>
    </row>
    <row r="735" spans="2:25" outlineLevel="1" x14ac:dyDescent="0.25">
      <c r="B735" s="465"/>
      <c r="C735" s="272"/>
      <c r="D735" s="272"/>
      <c r="E735" s="273"/>
      <c r="F735" s="299" t="s">
        <v>24</v>
      </c>
      <c r="G735" s="220"/>
      <c r="H735" s="222"/>
      <c r="I735" s="223"/>
      <c r="J735" s="223"/>
      <c r="K735" s="224"/>
      <c r="L735" s="225"/>
      <c r="M735" s="226"/>
      <c r="N735" s="223"/>
      <c r="O735" s="223"/>
      <c r="P735" s="223"/>
      <c r="Q735" s="223"/>
      <c r="R735" s="223"/>
      <c r="S735" s="223"/>
      <c r="T735" s="223"/>
      <c r="U735" s="223"/>
      <c r="V735" s="227"/>
      <c r="W735" s="218"/>
      <c r="Y735" s="236"/>
    </row>
    <row r="736" spans="2:25" outlineLevel="1" x14ac:dyDescent="0.25">
      <c r="B736" s="465"/>
      <c r="C736" s="272"/>
      <c r="D736" s="272"/>
      <c r="E736" s="273"/>
      <c r="F736" s="299" t="s">
        <v>25</v>
      </c>
      <c r="G736" s="220"/>
      <c r="H736" s="222"/>
      <c r="I736" s="223"/>
      <c r="J736" s="223"/>
      <c r="K736" s="224"/>
      <c r="L736" s="225"/>
      <c r="M736" s="226"/>
      <c r="N736" s="223"/>
      <c r="O736" s="223"/>
      <c r="P736" s="223"/>
      <c r="Q736" s="223"/>
      <c r="R736" s="223"/>
      <c r="S736" s="223"/>
      <c r="T736" s="223"/>
      <c r="U736" s="223"/>
      <c r="V736" s="227"/>
      <c r="W736" s="218"/>
      <c r="Y736" s="236"/>
    </row>
    <row r="737" spans="2:25" x14ac:dyDescent="0.25">
      <c r="B737" s="465"/>
      <c r="C737" s="272"/>
      <c r="D737" s="272"/>
      <c r="E737" s="273" t="s">
        <v>26</v>
      </c>
      <c r="F737" s="273"/>
      <c r="G737" s="367">
        <f t="shared" ref="G737:W737" si="164">SUBTOTAL(9,G738:G741)</f>
        <v>0</v>
      </c>
      <c r="H737" s="368">
        <f t="shared" si="164"/>
        <v>0</v>
      </c>
      <c r="I737" s="369">
        <f t="shared" si="164"/>
        <v>0</v>
      </c>
      <c r="J737" s="369">
        <f t="shared" si="164"/>
        <v>0</v>
      </c>
      <c r="K737" s="370">
        <f t="shared" si="164"/>
        <v>0</v>
      </c>
      <c r="L737" s="364">
        <f t="shared" si="164"/>
        <v>0</v>
      </c>
      <c r="M737" s="364">
        <f t="shared" si="164"/>
        <v>0</v>
      </c>
      <c r="N737" s="364">
        <f t="shared" si="164"/>
        <v>0</v>
      </c>
      <c r="O737" s="364">
        <f t="shared" si="164"/>
        <v>0</v>
      </c>
      <c r="P737" s="364">
        <f t="shared" si="164"/>
        <v>0</v>
      </c>
      <c r="Q737" s="364">
        <f t="shared" si="164"/>
        <v>0</v>
      </c>
      <c r="R737" s="364">
        <f t="shared" si="164"/>
        <v>0</v>
      </c>
      <c r="S737" s="364">
        <f t="shared" si="164"/>
        <v>0</v>
      </c>
      <c r="T737" s="364">
        <f t="shared" si="164"/>
        <v>0</v>
      </c>
      <c r="U737" s="364">
        <f t="shared" si="164"/>
        <v>0</v>
      </c>
      <c r="V737" s="364">
        <f t="shared" si="164"/>
        <v>0</v>
      </c>
      <c r="W737" s="366">
        <f t="shared" si="164"/>
        <v>0</v>
      </c>
      <c r="Y737" s="238"/>
    </row>
    <row r="738" spans="2:25" outlineLevel="1" x14ac:dyDescent="0.25">
      <c r="B738" s="465"/>
      <c r="C738" s="272"/>
      <c r="D738" s="272"/>
      <c r="E738" s="273"/>
      <c r="F738" s="299" t="s">
        <v>27</v>
      </c>
      <c r="G738" s="220"/>
      <c r="H738" s="222"/>
      <c r="I738" s="223"/>
      <c r="J738" s="223"/>
      <c r="K738" s="224"/>
      <c r="L738" s="225"/>
      <c r="M738" s="226"/>
      <c r="N738" s="223"/>
      <c r="O738" s="223"/>
      <c r="P738" s="223"/>
      <c r="Q738" s="223"/>
      <c r="R738" s="223"/>
      <c r="S738" s="223"/>
      <c r="T738" s="223"/>
      <c r="U738" s="223"/>
      <c r="V738" s="227"/>
      <c r="W738" s="218"/>
      <c r="Y738" s="236"/>
    </row>
    <row r="739" spans="2:25" outlineLevel="1" x14ac:dyDescent="0.25">
      <c r="B739" s="465"/>
      <c r="C739" s="272"/>
      <c r="D739" s="272"/>
      <c r="E739" s="273"/>
      <c r="F739" s="299" t="s">
        <v>28</v>
      </c>
      <c r="G739" s="220"/>
      <c r="H739" s="222"/>
      <c r="I739" s="223"/>
      <c r="J739" s="223"/>
      <c r="K739" s="224"/>
      <c r="L739" s="225"/>
      <c r="M739" s="226"/>
      <c r="N739" s="223"/>
      <c r="O739" s="223"/>
      <c r="P739" s="223"/>
      <c r="Q739" s="223"/>
      <c r="R739" s="223"/>
      <c r="S739" s="223"/>
      <c r="T739" s="223"/>
      <c r="U739" s="223"/>
      <c r="V739" s="227"/>
      <c r="W739" s="218"/>
      <c r="Y739" s="236"/>
    </row>
    <row r="740" spans="2:25" outlineLevel="1" x14ac:dyDescent="0.25">
      <c r="B740" s="465"/>
      <c r="C740" s="272"/>
      <c r="D740" s="272"/>
      <c r="E740" s="273"/>
      <c r="F740" s="299" t="s">
        <v>29</v>
      </c>
      <c r="G740" s="220"/>
      <c r="H740" s="222"/>
      <c r="I740" s="223"/>
      <c r="J740" s="223"/>
      <c r="K740" s="224"/>
      <c r="L740" s="225"/>
      <c r="M740" s="226"/>
      <c r="N740" s="223"/>
      <c r="O740" s="223"/>
      <c r="P740" s="223"/>
      <c r="Q740" s="223"/>
      <c r="R740" s="223"/>
      <c r="S740" s="223"/>
      <c r="T740" s="223"/>
      <c r="U740" s="223"/>
      <c r="V740" s="227"/>
      <c r="W740" s="218"/>
      <c r="Y740" s="236"/>
    </row>
    <row r="741" spans="2:25" outlineLevel="1" x14ac:dyDescent="0.25">
      <c r="B741" s="465"/>
      <c r="C741" s="272"/>
      <c r="D741" s="272"/>
      <c r="E741" s="273"/>
      <c r="F741" s="299" t="s">
        <v>30</v>
      </c>
      <c r="G741" s="220"/>
      <c r="H741" s="222"/>
      <c r="I741" s="223"/>
      <c r="J741" s="223"/>
      <c r="K741" s="224"/>
      <c r="L741" s="225"/>
      <c r="M741" s="226"/>
      <c r="N741" s="223"/>
      <c r="O741" s="223"/>
      <c r="P741" s="223"/>
      <c r="Q741" s="223"/>
      <c r="R741" s="223"/>
      <c r="S741" s="223"/>
      <c r="T741" s="223"/>
      <c r="U741" s="223"/>
      <c r="V741" s="227"/>
      <c r="W741" s="218"/>
      <c r="Y741" s="236"/>
    </row>
    <row r="742" spans="2:25" x14ac:dyDescent="0.25">
      <c r="B742" s="465"/>
      <c r="C742" s="272"/>
      <c r="D742" s="272"/>
      <c r="E742" s="273" t="s">
        <v>31</v>
      </c>
      <c r="F742" s="273"/>
      <c r="G742" s="367">
        <f t="shared" ref="G742:W742" si="165">SUBTOTAL(9,G743:G746)</f>
        <v>0</v>
      </c>
      <c r="H742" s="368">
        <f t="shared" si="165"/>
        <v>0</v>
      </c>
      <c r="I742" s="369">
        <f t="shared" si="165"/>
        <v>0</v>
      </c>
      <c r="J742" s="369">
        <f t="shared" si="165"/>
        <v>0</v>
      </c>
      <c r="K742" s="370">
        <f t="shared" si="165"/>
        <v>0</v>
      </c>
      <c r="L742" s="364">
        <f t="shared" si="165"/>
        <v>0</v>
      </c>
      <c r="M742" s="364">
        <f t="shared" si="165"/>
        <v>0</v>
      </c>
      <c r="N742" s="364">
        <f t="shared" si="165"/>
        <v>0</v>
      </c>
      <c r="O742" s="364">
        <f t="shared" si="165"/>
        <v>0</v>
      </c>
      <c r="P742" s="364">
        <f t="shared" si="165"/>
        <v>0</v>
      </c>
      <c r="Q742" s="364">
        <f t="shared" si="165"/>
        <v>0</v>
      </c>
      <c r="R742" s="364">
        <f t="shared" si="165"/>
        <v>0</v>
      </c>
      <c r="S742" s="364">
        <f t="shared" si="165"/>
        <v>0</v>
      </c>
      <c r="T742" s="364">
        <f t="shared" si="165"/>
        <v>0</v>
      </c>
      <c r="U742" s="364">
        <f t="shared" si="165"/>
        <v>0</v>
      </c>
      <c r="V742" s="364">
        <f t="shared" si="165"/>
        <v>0</v>
      </c>
      <c r="W742" s="366">
        <f t="shared" si="165"/>
        <v>0</v>
      </c>
      <c r="Y742" s="238"/>
    </row>
    <row r="743" spans="2:25" outlineLevel="1" x14ac:dyDescent="0.25">
      <c r="B743" s="465"/>
      <c r="C743" s="272"/>
      <c r="D743" s="272"/>
      <c r="E743" s="273"/>
      <c r="F743" s="299" t="s">
        <v>32</v>
      </c>
      <c r="G743" s="220"/>
      <c r="H743" s="222"/>
      <c r="I743" s="223"/>
      <c r="J743" s="223"/>
      <c r="K743" s="224"/>
      <c r="L743" s="225"/>
      <c r="M743" s="226"/>
      <c r="N743" s="223"/>
      <c r="O743" s="223"/>
      <c r="P743" s="223"/>
      <c r="Q743" s="223"/>
      <c r="R743" s="223"/>
      <c r="S743" s="223"/>
      <c r="T743" s="223"/>
      <c r="U743" s="223"/>
      <c r="V743" s="227"/>
      <c r="W743" s="218"/>
      <c r="Y743" s="236"/>
    </row>
    <row r="744" spans="2:25" outlineLevel="1" x14ac:dyDescent="0.25">
      <c r="B744" s="465"/>
      <c r="C744" s="272"/>
      <c r="D744" s="272"/>
      <c r="E744" s="273"/>
      <c r="F744" s="299" t="s">
        <v>33</v>
      </c>
      <c r="G744" s="220"/>
      <c r="H744" s="222"/>
      <c r="I744" s="223"/>
      <c r="J744" s="223"/>
      <c r="K744" s="224"/>
      <c r="L744" s="225"/>
      <c r="M744" s="226"/>
      <c r="N744" s="223"/>
      <c r="O744" s="223"/>
      <c r="P744" s="223"/>
      <c r="Q744" s="223"/>
      <c r="R744" s="223"/>
      <c r="S744" s="223"/>
      <c r="T744" s="223"/>
      <c r="U744" s="223"/>
      <c r="V744" s="227"/>
      <c r="W744" s="218"/>
      <c r="Y744" s="236"/>
    </row>
    <row r="745" spans="2:25" outlineLevel="1" x14ac:dyDescent="0.25">
      <c r="B745" s="465"/>
      <c r="C745" s="272"/>
      <c r="D745" s="272"/>
      <c r="E745" s="273"/>
      <c r="F745" s="299" t="s">
        <v>34</v>
      </c>
      <c r="G745" s="220"/>
      <c r="H745" s="222"/>
      <c r="I745" s="223"/>
      <c r="J745" s="223"/>
      <c r="K745" s="224"/>
      <c r="L745" s="225"/>
      <c r="M745" s="226"/>
      <c r="N745" s="223"/>
      <c r="O745" s="223"/>
      <c r="P745" s="223"/>
      <c r="Q745" s="223"/>
      <c r="R745" s="223"/>
      <c r="S745" s="223"/>
      <c r="T745" s="223"/>
      <c r="U745" s="223"/>
      <c r="V745" s="227"/>
      <c r="W745" s="218"/>
      <c r="Y745" s="236"/>
    </row>
    <row r="746" spans="2:25" outlineLevel="1" x14ac:dyDescent="0.25">
      <c r="B746" s="465"/>
      <c r="C746" s="272"/>
      <c r="D746" s="272"/>
      <c r="E746" s="273"/>
      <c r="F746" s="299" t="s">
        <v>35</v>
      </c>
      <c r="G746" s="220"/>
      <c r="H746" s="222"/>
      <c r="I746" s="223"/>
      <c r="J746" s="223"/>
      <c r="K746" s="224"/>
      <c r="L746" s="225"/>
      <c r="M746" s="226"/>
      <c r="N746" s="223"/>
      <c r="O746" s="223"/>
      <c r="P746" s="223"/>
      <c r="Q746" s="223"/>
      <c r="R746" s="223"/>
      <c r="S746" s="223"/>
      <c r="T746" s="223"/>
      <c r="U746" s="223"/>
      <c r="V746" s="227"/>
      <c r="W746" s="218"/>
      <c r="Y746" s="236"/>
    </row>
    <row r="747" spans="2:25" x14ac:dyDescent="0.25">
      <c r="B747" s="465"/>
      <c r="C747" s="272"/>
      <c r="D747" s="272" t="s">
        <v>36</v>
      </c>
      <c r="E747" s="273"/>
      <c r="F747" s="273"/>
      <c r="G747" s="367"/>
      <c r="H747" s="368"/>
      <c r="I747" s="369"/>
      <c r="J747" s="369"/>
      <c r="K747" s="370"/>
      <c r="L747" s="364"/>
      <c r="M747" s="364"/>
      <c r="N747" s="364"/>
      <c r="O747" s="364"/>
      <c r="P747" s="364"/>
      <c r="Q747" s="364"/>
      <c r="R747" s="364"/>
      <c r="S747" s="364"/>
      <c r="T747" s="364"/>
      <c r="U747" s="364"/>
      <c r="V747" s="364"/>
      <c r="W747" s="366"/>
      <c r="Y747" s="353"/>
    </row>
    <row r="748" spans="2:25" x14ac:dyDescent="0.25">
      <c r="B748" s="465"/>
      <c r="C748" s="272"/>
      <c r="D748" s="272"/>
      <c r="E748" s="275" t="s">
        <v>37</v>
      </c>
      <c r="F748" s="273"/>
      <c r="G748" s="367">
        <f t="shared" ref="G748:W748" si="166">SUBTOTAL(9,G749:G751)</f>
        <v>0</v>
      </c>
      <c r="H748" s="368">
        <f t="shared" si="166"/>
        <v>0</v>
      </c>
      <c r="I748" s="369">
        <f t="shared" si="166"/>
        <v>0</v>
      </c>
      <c r="J748" s="369">
        <f t="shared" si="166"/>
        <v>0</v>
      </c>
      <c r="K748" s="370">
        <f t="shared" si="166"/>
        <v>0</v>
      </c>
      <c r="L748" s="364">
        <f t="shared" si="166"/>
        <v>0</v>
      </c>
      <c r="M748" s="364">
        <f t="shared" si="166"/>
        <v>0</v>
      </c>
      <c r="N748" s="364">
        <f t="shared" si="166"/>
        <v>0</v>
      </c>
      <c r="O748" s="364">
        <f t="shared" si="166"/>
        <v>0</v>
      </c>
      <c r="P748" s="364">
        <f t="shared" si="166"/>
        <v>0</v>
      </c>
      <c r="Q748" s="364">
        <f t="shared" si="166"/>
        <v>0</v>
      </c>
      <c r="R748" s="364">
        <f t="shared" si="166"/>
        <v>0</v>
      </c>
      <c r="S748" s="364">
        <f t="shared" si="166"/>
        <v>0</v>
      </c>
      <c r="T748" s="364">
        <f t="shared" si="166"/>
        <v>0</v>
      </c>
      <c r="U748" s="364">
        <f t="shared" si="166"/>
        <v>0</v>
      </c>
      <c r="V748" s="364">
        <f t="shared" si="166"/>
        <v>0</v>
      </c>
      <c r="W748" s="366">
        <f t="shared" si="166"/>
        <v>0</v>
      </c>
      <c r="Y748" s="354"/>
    </row>
    <row r="749" spans="2:25" outlineLevel="1" x14ac:dyDescent="0.25">
      <c r="B749" s="465"/>
      <c r="C749" s="272"/>
      <c r="D749" s="272"/>
      <c r="E749" s="275"/>
      <c r="F749" s="299" t="s">
        <v>38</v>
      </c>
      <c r="G749" s="220"/>
      <c r="H749" s="222"/>
      <c r="I749" s="223"/>
      <c r="J749" s="223"/>
      <c r="K749" s="224"/>
      <c r="L749" s="225"/>
      <c r="M749" s="226"/>
      <c r="N749" s="223"/>
      <c r="O749" s="223"/>
      <c r="P749" s="223"/>
      <c r="Q749" s="223"/>
      <c r="R749" s="223"/>
      <c r="S749" s="223"/>
      <c r="T749" s="223"/>
      <c r="U749" s="223"/>
      <c r="V749" s="227"/>
      <c r="W749" s="218"/>
      <c r="Y749" s="236"/>
    </row>
    <row r="750" spans="2:25" outlineLevel="1" x14ac:dyDescent="0.25">
      <c r="B750" s="465"/>
      <c r="C750" s="272"/>
      <c r="D750" s="272"/>
      <c r="E750" s="273"/>
      <c r="F750" s="299" t="s">
        <v>39</v>
      </c>
      <c r="G750" s="220"/>
      <c r="H750" s="222"/>
      <c r="I750" s="223"/>
      <c r="J750" s="223"/>
      <c r="K750" s="224"/>
      <c r="L750" s="225"/>
      <c r="M750" s="226"/>
      <c r="N750" s="223"/>
      <c r="O750" s="223"/>
      <c r="P750" s="223"/>
      <c r="Q750" s="223"/>
      <c r="R750" s="223"/>
      <c r="S750" s="223"/>
      <c r="T750" s="223"/>
      <c r="U750" s="223"/>
      <c r="V750" s="227"/>
      <c r="W750" s="218"/>
      <c r="Y750" s="236"/>
    </row>
    <row r="751" spans="2:25" outlineLevel="1" x14ac:dyDescent="0.25">
      <c r="B751" s="465"/>
      <c r="C751" s="272"/>
      <c r="D751" s="272"/>
      <c r="E751" s="273"/>
      <c r="F751" s="299" t="s">
        <v>40</v>
      </c>
      <c r="G751" s="220"/>
      <c r="H751" s="222"/>
      <c r="I751" s="223"/>
      <c r="J751" s="223"/>
      <c r="K751" s="224"/>
      <c r="L751" s="225"/>
      <c r="M751" s="226"/>
      <c r="N751" s="223"/>
      <c r="O751" s="223"/>
      <c r="P751" s="223"/>
      <c r="Q751" s="223"/>
      <c r="R751" s="223"/>
      <c r="S751" s="223"/>
      <c r="T751" s="223"/>
      <c r="U751" s="223"/>
      <c r="V751" s="227"/>
      <c r="W751" s="218"/>
      <c r="Y751" s="236"/>
    </row>
    <row r="752" spans="2:25" x14ac:dyDescent="0.25">
      <c r="B752" s="465"/>
      <c r="C752" s="272"/>
      <c r="D752" s="272"/>
      <c r="E752" s="273" t="s">
        <v>41</v>
      </c>
      <c r="F752" s="273"/>
      <c r="G752" s="367">
        <f t="shared" ref="G752:W752" si="167">SUBTOTAL(9,G753:G755)</f>
        <v>0</v>
      </c>
      <c r="H752" s="368">
        <f t="shared" si="167"/>
        <v>0</v>
      </c>
      <c r="I752" s="369">
        <f t="shared" si="167"/>
        <v>0</v>
      </c>
      <c r="J752" s="369">
        <f t="shared" si="167"/>
        <v>0</v>
      </c>
      <c r="K752" s="370">
        <f t="shared" si="167"/>
        <v>0</v>
      </c>
      <c r="L752" s="364">
        <f t="shared" si="167"/>
        <v>0</v>
      </c>
      <c r="M752" s="364">
        <f t="shared" si="167"/>
        <v>0</v>
      </c>
      <c r="N752" s="364">
        <f t="shared" si="167"/>
        <v>0</v>
      </c>
      <c r="O752" s="364">
        <f t="shared" si="167"/>
        <v>0</v>
      </c>
      <c r="P752" s="364">
        <f t="shared" si="167"/>
        <v>0</v>
      </c>
      <c r="Q752" s="364">
        <f t="shared" si="167"/>
        <v>0</v>
      </c>
      <c r="R752" s="364">
        <f t="shared" si="167"/>
        <v>0</v>
      </c>
      <c r="S752" s="364">
        <f t="shared" si="167"/>
        <v>0</v>
      </c>
      <c r="T752" s="364">
        <f t="shared" si="167"/>
        <v>0</v>
      </c>
      <c r="U752" s="364">
        <f t="shared" si="167"/>
        <v>0</v>
      </c>
      <c r="V752" s="364">
        <f t="shared" si="167"/>
        <v>0</v>
      </c>
      <c r="W752" s="366">
        <f t="shared" si="167"/>
        <v>0</v>
      </c>
      <c r="Y752" s="238"/>
    </row>
    <row r="753" spans="2:25" outlineLevel="1" x14ac:dyDescent="0.25">
      <c r="B753" s="465"/>
      <c r="C753" s="272"/>
      <c r="D753" s="272"/>
      <c r="E753" s="273"/>
      <c r="F753" s="299" t="s">
        <v>42</v>
      </c>
      <c r="G753" s="220"/>
      <c r="H753" s="222"/>
      <c r="I753" s="223"/>
      <c r="J753" s="223"/>
      <c r="K753" s="224"/>
      <c r="L753" s="225"/>
      <c r="M753" s="226"/>
      <c r="N753" s="223"/>
      <c r="O753" s="223"/>
      <c r="P753" s="223"/>
      <c r="Q753" s="223"/>
      <c r="R753" s="223"/>
      <c r="S753" s="223"/>
      <c r="T753" s="223"/>
      <c r="U753" s="223"/>
      <c r="V753" s="227"/>
      <c r="W753" s="218"/>
      <c r="Y753" s="236"/>
    </row>
    <row r="754" spans="2:25" outlineLevel="1" x14ac:dyDescent="0.25">
      <c r="B754" s="465"/>
      <c r="C754" s="272"/>
      <c r="D754" s="272"/>
      <c r="E754" s="273"/>
      <c r="F754" s="299" t="s">
        <v>43</v>
      </c>
      <c r="G754" s="220"/>
      <c r="H754" s="222"/>
      <c r="I754" s="223"/>
      <c r="J754" s="223"/>
      <c r="K754" s="224"/>
      <c r="L754" s="225"/>
      <c r="M754" s="226"/>
      <c r="N754" s="223"/>
      <c r="O754" s="223"/>
      <c r="P754" s="223"/>
      <c r="Q754" s="223"/>
      <c r="R754" s="223"/>
      <c r="S754" s="223"/>
      <c r="T754" s="223"/>
      <c r="U754" s="223"/>
      <c r="V754" s="227"/>
      <c r="W754" s="218"/>
      <c r="Y754" s="236"/>
    </row>
    <row r="755" spans="2:25" outlineLevel="1" x14ac:dyDescent="0.25">
      <c r="B755" s="465"/>
      <c r="C755" s="272"/>
      <c r="D755" s="272"/>
      <c r="E755" s="273"/>
      <c r="F755" s="299" t="s">
        <v>44</v>
      </c>
      <c r="G755" s="220"/>
      <c r="H755" s="222"/>
      <c r="I755" s="223"/>
      <c r="J755" s="223"/>
      <c r="K755" s="224"/>
      <c r="L755" s="225"/>
      <c r="M755" s="226"/>
      <c r="N755" s="223"/>
      <c r="O755" s="223"/>
      <c r="P755" s="223"/>
      <c r="Q755" s="223"/>
      <c r="R755" s="223"/>
      <c r="S755" s="223"/>
      <c r="T755" s="223"/>
      <c r="U755" s="223"/>
      <c r="V755" s="227"/>
      <c r="W755" s="218"/>
      <c r="Y755" s="236"/>
    </row>
    <row r="756" spans="2:25" x14ac:dyDescent="0.25">
      <c r="B756" s="465"/>
      <c r="C756" s="272"/>
      <c r="D756" s="272"/>
      <c r="E756" s="273" t="s">
        <v>45</v>
      </c>
      <c r="F756" s="273"/>
      <c r="G756" s="367">
        <f t="shared" ref="G756:W756" si="168">SUBTOTAL(9,G757:G759)</f>
        <v>0</v>
      </c>
      <c r="H756" s="368">
        <f t="shared" si="168"/>
        <v>0</v>
      </c>
      <c r="I756" s="369">
        <f t="shared" si="168"/>
        <v>0</v>
      </c>
      <c r="J756" s="369">
        <f t="shared" si="168"/>
        <v>0</v>
      </c>
      <c r="K756" s="370">
        <f t="shared" si="168"/>
        <v>0</v>
      </c>
      <c r="L756" s="364">
        <f t="shared" si="168"/>
        <v>0</v>
      </c>
      <c r="M756" s="364">
        <f t="shared" si="168"/>
        <v>0</v>
      </c>
      <c r="N756" s="364">
        <f t="shared" si="168"/>
        <v>0</v>
      </c>
      <c r="O756" s="364">
        <f t="shared" si="168"/>
        <v>0</v>
      </c>
      <c r="P756" s="364">
        <f t="shared" si="168"/>
        <v>0</v>
      </c>
      <c r="Q756" s="364">
        <f t="shared" si="168"/>
        <v>0</v>
      </c>
      <c r="R756" s="364">
        <f t="shared" si="168"/>
        <v>0</v>
      </c>
      <c r="S756" s="364">
        <f t="shared" si="168"/>
        <v>0</v>
      </c>
      <c r="T756" s="364">
        <f t="shared" si="168"/>
        <v>0</v>
      </c>
      <c r="U756" s="364">
        <f t="shared" si="168"/>
        <v>0</v>
      </c>
      <c r="V756" s="364">
        <f t="shared" si="168"/>
        <v>0</v>
      </c>
      <c r="W756" s="366">
        <f t="shared" si="168"/>
        <v>0</v>
      </c>
      <c r="Y756" s="238"/>
    </row>
    <row r="757" spans="2:25" outlineLevel="1" x14ac:dyDescent="0.25">
      <c r="B757" s="465"/>
      <c r="C757" s="272"/>
      <c r="D757" s="272"/>
      <c r="E757" s="273"/>
      <c r="F757" s="299" t="s">
        <v>46</v>
      </c>
      <c r="G757" s="220"/>
      <c r="H757" s="222"/>
      <c r="I757" s="223"/>
      <c r="J757" s="223"/>
      <c r="K757" s="224"/>
      <c r="L757" s="225"/>
      <c r="M757" s="226"/>
      <c r="N757" s="223"/>
      <c r="O757" s="223"/>
      <c r="P757" s="223"/>
      <c r="Q757" s="223"/>
      <c r="R757" s="223"/>
      <c r="S757" s="223"/>
      <c r="T757" s="223"/>
      <c r="U757" s="223"/>
      <c r="V757" s="227"/>
      <c r="W757" s="218"/>
      <c r="Y757" s="236"/>
    </row>
    <row r="758" spans="2:25" outlineLevel="1" x14ac:dyDescent="0.25">
      <c r="B758" s="465"/>
      <c r="C758" s="272"/>
      <c r="D758" s="272"/>
      <c r="E758" s="273"/>
      <c r="F758" s="299" t="s">
        <v>47</v>
      </c>
      <c r="G758" s="220"/>
      <c r="H758" s="222"/>
      <c r="I758" s="223"/>
      <c r="J758" s="223"/>
      <c r="K758" s="224"/>
      <c r="L758" s="225"/>
      <c r="M758" s="226"/>
      <c r="N758" s="223"/>
      <c r="O758" s="223"/>
      <c r="P758" s="223"/>
      <c r="Q758" s="223"/>
      <c r="R758" s="223"/>
      <c r="S758" s="223"/>
      <c r="T758" s="223"/>
      <c r="U758" s="223"/>
      <c r="V758" s="227"/>
      <c r="W758" s="218"/>
      <c r="Y758" s="236"/>
    </row>
    <row r="759" spans="2:25" outlineLevel="1" x14ac:dyDescent="0.25">
      <c r="B759" s="465"/>
      <c r="C759" s="272"/>
      <c r="D759" s="272"/>
      <c r="E759" s="273"/>
      <c r="F759" s="299" t="s">
        <v>48</v>
      </c>
      <c r="G759" s="220"/>
      <c r="H759" s="222"/>
      <c r="I759" s="223"/>
      <c r="J759" s="223"/>
      <c r="K759" s="224"/>
      <c r="L759" s="225"/>
      <c r="M759" s="226"/>
      <c r="N759" s="223"/>
      <c r="O759" s="223"/>
      <c r="P759" s="223"/>
      <c r="Q759" s="223"/>
      <c r="R759" s="223"/>
      <c r="S759" s="223"/>
      <c r="T759" s="223"/>
      <c r="U759" s="223"/>
      <c r="V759" s="227"/>
      <c r="W759" s="218"/>
      <c r="Y759" s="236"/>
    </row>
    <row r="760" spans="2:25" x14ac:dyDescent="0.25">
      <c r="B760" s="465"/>
      <c r="C760" s="272"/>
      <c r="D760" s="272" t="s">
        <v>49</v>
      </c>
      <c r="E760" s="273"/>
      <c r="F760" s="273"/>
      <c r="G760" s="367"/>
      <c r="H760" s="368"/>
      <c r="I760" s="369"/>
      <c r="J760" s="369"/>
      <c r="K760" s="370"/>
      <c r="L760" s="364"/>
      <c r="M760" s="364"/>
      <c r="N760" s="364"/>
      <c r="O760" s="364"/>
      <c r="P760" s="364"/>
      <c r="Q760" s="364"/>
      <c r="R760" s="364"/>
      <c r="S760" s="364"/>
      <c r="T760" s="364"/>
      <c r="U760" s="364"/>
      <c r="V760" s="364"/>
      <c r="W760" s="366"/>
      <c r="Y760" s="353"/>
    </row>
    <row r="761" spans="2:25" x14ac:dyDescent="0.25">
      <c r="B761" s="465"/>
      <c r="C761" s="272"/>
      <c r="D761" s="272"/>
      <c r="E761" s="273" t="s">
        <v>50</v>
      </c>
      <c r="F761" s="273"/>
      <c r="G761" s="367">
        <f t="shared" ref="G761:W761" si="169">SUBTOTAL(9,G762:G763)</f>
        <v>0</v>
      </c>
      <c r="H761" s="368">
        <f t="shared" si="169"/>
        <v>0</v>
      </c>
      <c r="I761" s="369">
        <f t="shared" si="169"/>
        <v>0</v>
      </c>
      <c r="J761" s="369">
        <f t="shared" si="169"/>
        <v>0</v>
      </c>
      <c r="K761" s="370">
        <f t="shared" si="169"/>
        <v>0</v>
      </c>
      <c r="L761" s="364">
        <f t="shared" si="169"/>
        <v>0</v>
      </c>
      <c r="M761" s="364">
        <f t="shared" si="169"/>
        <v>0</v>
      </c>
      <c r="N761" s="364">
        <f t="shared" si="169"/>
        <v>0</v>
      </c>
      <c r="O761" s="364">
        <f t="shared" si="169"/>
        <v>0</v>
      </c>
      <c r="P761" s="364">
        <f t="shared" si="169"/>
        <v>0</v>
      </c>
      <c r="Q761" s="364">
        <f t="shared" si="169"/>
        <v>0</v>
      </c>
      <c r="R761" s="364">
        <f t="shared" si="169"/>
        <v>0</v>
      </c>
      <c r="S761" s="364">
        <f t="shared" si="169"/>
        <v>0</v>
      </c>
      <c r="T761" s="364">
        <f t="shared" si="169"/>
        <v>0</v>
      </c>
      <c r="U761" s="364">
        <f t="shared" si="169"/>
        <v>0</v>
      </c>
      <c r="V761" s="364">
        <f t="shared" si="169"/>
        <v>0</v>
      </c>
      <c r="W761" s="366">
        <f t="shared" si="169"/>
        <v>0</v>
      </c>
      <c r="Y761" s="354"/>
    </row>
    <row r="762" spans="2:25" outlineLevel="1" x14ac:dyDescent="0.25">
      <c r="B762" s="465"/>
      <c r="C762" s="272"/>
      <c r="D762" s="272"/>
      <c r="E762" s="273"/>
      <c r="F762" s="299" t="s">
        <v>51</v>
      </c>
      <c r="G762" s="220"/>
      <c r="H762" s="222"/>
      <c r="I762" s="223"/>
      <c r="J762" s="223"/>
      <c r="K762" s="224"/>
      <c r="L762" s="225"/>
      <c r="M762" s="226"/>
      <c r="N762" s="223"/>
      <c r="O762" s="223"/>
      <c r="P762" s="223"/>
      <c r="Q762" s="223"/>
      <c r="R762" s="223"/>
      <c r="S762" s="223"/>
      <c r="T762" s="223"/>
      <c r="U762" s="223"/>
      <c r="V762" s="227"/>
      <c r="W762" s="218"/>
      <c r="Y762" s="236"/>
    </row>
    <row r="763" spans="2:25" outlineLevel="1" x14ac:dyDescent="0.25">
      <c r="B763" s="465"/>
      <c r="C763" s="272"/>
      <c r="D763" s="272"/>
      <c r="E763" s="273"/>
      <c r="F763" s="299" t="s">
        <v>52</v>
      </c>
      <c r="G763" s="220"/>
      <c r="H763" s="222"/>
      <c r="I763" s="223"/>
      <c r="J763" s="223"/>
      <c r="K763" s="224"/>
      <c r="L763" s="225"/>
      <c r="M763" s="226"/>
      <c r="N763" s="223"/>
      <c r="O763" s="223"/>
      <c r="P763" s="223"/>
      <c r="Q763" s="223"/>
      <c r="R763" s="223"/>
      <c r="S763" s="223"/>
      <c r="T763" s="223"/>
      <c r="U763" s="223"/>
      <c r="V763" s="227"/>
      <c r="W763" s="218"/>
      <c r="Y763" s="236"/>
    </row>
    <row r="764" spans="2:25" x14ac:dyDescent="0.25">
      <c r="B764" s="465"/>
      <c r="C764" s="272"/>
      <c r="D764" s="272"/>
      <c r="E764" s="273" t="s">
        <v>53</v>
      </c>
      <c r="F764" s="273"/>
      <c r="G764" s="367">
        <f t="shared" ref="G764:W764" si="170">SUBTOTAL(9,G765:G767)</f>
        <v>0</v>
      </c>
      <c r="H764" s="368">
        <f t="shared" si="170"/>
        <v>0</v>
      </c>
      <c r="I764" s="369">
        <f t="shared" si="170"/>
        <v>0</v>
      </c>
      <c r="J764" s="369">
        <f t="shared" si="170"/>
        <v>0</v>
      </c>
      <c r="K764" s="370">
        <f t="shared" si="170"/>
        <v>0</v>
      </c>
      <c r="L764" s="364">
        <f t="shared" si="170"/>
        <v>0</v>
      </c>
      <c r="M764" s="364">
        <f t="shared" si="170"/>
        <v>0</v>
      </c>
      <c r="N764" s="364">
        <f t="shared" si="170"/>
        <v>0</v>
      </c>
      <c r="O764" s="364">
        <f t="shared" si="170"/>
        <v>0</v>
      </c>
      <c r="P764" s="364">
        <f t="shared" si="170"/>
        <v>0</v>
      </c>
      <c r="Q764" s="364">
        <f t="shared" si="170"/>
        <v>0</v>
      </c>
      <c r="R764" s="364">
        <f t="shared" si="170"/>
        <v>0</v>
      </c>
      <c r="S764" s="364">
        <f t="shared" si="170"/>
        <v>0</v>
      </c>
      <c r="T764" s="364">
        <f t="shared" si="170"/>
        <v>0</v>
      </c>
      <c r="U764" s="364">
        <f t="shared" si="170"/>
        <v>0</v>
      </c>
      <c r="V764" s="364">
        <f t="shared" si="170"/>
        <v>0</v>
      </c>
      <c r="W764" s="366">
        <f t="shared" si="170"/>
        <v>0</v>
      </c>
      <c r="Y764" s="238"/>
    </row>
    <row r="765" spans="2:25" outlineLevel="1" x14ac:dyDescent="0.25">
      <c r="B765" s="465"/>
      <c r="C765" s="272"/>
      <c r="D765" s="272"/>
      <c r="E765" s="273"/>
      <c r="F765" s="299" t="s">
        <v>54</v>
      </c>
      <c r="G765" s="220"/>
      <c r="H765" s="222"/>
      <c r="I765" s="223"/>
      <c r="J765" s="223"/>
      <c r="K765" s="224"/>
      <c r="L765" s="225"/>
      <c r="M765" s="226"/>
      <c r="N765" s="223"/>
      <c r="O765" s="223"/>
      <c r="P765" s="223"/>
      <c r="Q765" s="223"/>
      <c r="R765" s="223"/>
      <c r="S765" s="223"/>
      <c r="T765" s="223"/>
      <c r="U765" s="223"/>
      <c r="V765" s="227"/>
      <c r="W765" s="218"/>
      <c r="Y765" s="236"/>
    </row>
    <row r="766" spans="2:25" outlineLevel="1" x14ac:dyDescent="0.25">
      <c r="B766" s="465"/>
      <c r="C766" s="272"/>
      <c r="D766" s="272"/>
      <c r="E766" s="273"/>
      <c r="F766" s="299" t="s">
        <v>55</v>
      </c>
      <c r="G766" s="220"/>
      <c r="H766" s="222"/>
      <c r="I766" s="223"/>
      <c r="J766" s="223"/>
      <c r="K766" s="224"/>
      <c r="L766" s="225"/>
      <c r="M766" s="226"/>
      <c r="N766" s="223"/>
      <c r="O766" s="223"/>
      <c r="P766" s="223"/>
      <c r="Q766" s="223"/>
      <c r="R766" s="223"/>
      <c r="S766" s="223"/>
      <c r="T766" s="223"/>
      <c r="U766" s="223"/>
      <c r="V766" s="227"/>
      <c r="W766" s="218"/>
      <c r="Y766" s="236"/>
    </row>
    <row r="767" spans="2:25" outlineLevel="1" x14ac:dyDescent="0.25">
      <c r="B767" s="465"/>
      <c r="C767" s="272"/>
      <c r="D767" s="272"/>
      <c r="E767" s="273"/>
      <c r="F767" s="299" t="s">
        <v>56</v>
      </c>
      <c r="G767" s="220"/>
      <c r="H767" s="222"/>
      <c r="I767" s="223"/>
      <c r="J767" s="223"/>
      <c r="K767" s="224"/>
      <c r="L767" s="225"/>
      <c r="M767" s="226"/>
      <c r="N767" s="223"/>
      <c r="O767" s="223"/>
      <c r="P767" s="223"/>
      <c r="Q767" s="223"/>
      <c r="R767" s="223"/>
      <c r="S767" s="223"/>
      <c r="T767" s="223"/>
      <c r="U767" s="223"/>
      <c r="V767" s="227"/>
      <c r="W767" s="218"/>
      <c r="Y767" s="236"/>
    </row>
    <row r="768" spans="2:25" x14ac:dyDescent="0.25">
      <c r="B768" s="465"/>
      <c r="C768" s="272"/>
      <c r="D768" s="272"/>
      <c r="E768" s="273" t="s">
        <v>57</v>
      </c>
      <c r="F768" s="273"/>
      <c r="G768" s="367">
        <f t="shared" ref="G768:W768" si="171">SUBTOTAL(9,G769:G770)</f>
        <v>0</v>
      </c>
      <c r="H768" s="368">
        <f t="shared" si="171"/>
        <v>0</v>
      </c>
      <c r="I768" s="369">
        <f t="shared" si="171"/>
        <v>0</v>
      </c>
      <c r="J768" s="369">
        <f t="shared" si="171"/>
        <v>0</v>
      </c>
      <c r="K768" s="370">
        <f t="shared" si="171"/>
        <v>0</v>
      </c>
      <c r="L768" s="364">
        <f t="shared" si="171"/>
        <v>0</v>
      </c>
      <c r="M768" s="364">
        <f t="shared" si="171"/>
        <v>0</v>
      </c>
      <c r="N768" s="364">
        <f t="shared" si="171"/>
        <v>0</v>
      </c>
      <c r="O768" s="364">
        <f t="shared" si="171"/>
        <v>0</v>
      </c>
      <c r="P768" s="364">
        <f t="shared" si="171"/>
        <v>0</v>
      </c>
      <c r="Q768" s="364">
        <f t="shared" si="171"/>
        <v>0</v>
      </c>
      <c r="R768" s="364">
        <f t="shared" si="171"/>
        <v>0</v>
      </c>
      <c r="S768" s="364">
        <f t="shared" si="171"/>
        <v>0</v>
      </c>
      <c r="T768" s="364">
        <f t="shared" si="171"/>
        <v>0</v>
      </c>
      <c r="U768" s="364">
        <f t="shared" si="171"/>
        <v>0</v>
      </c>
      <c r="V768" s="364">
        <f t="shared" si="171"/>
        <v>0</v>
      </c>
      <c r="W768" s="366">
        <f t="shared" si="171"/>
        <v>0</v>
      </c>
      <c r="Y768" s="238"/>
    </row>
    <row r="769" spans="2:25" outlineLevel="1" x14ac:dyDescent="0.25">
      <c r="B769" s="465"/>
      <c r="C769" s="272"/>
      <c r="D769" s="272"/>
      <c r="E769" s="273"/>
      <c r="F769" s="299" t="s">
        <v>58</v>
      </c>
      <c r="G769" s="220"/>
      <c r="H769" s="222"/>
      <c r="I769" s="223"/>
      <c r="J769" s="223"/>
      <c r="K769" s="224"/>
      <c r="L769" s="225"/>
      <c r="M769" s="226"/>
      <c r="N769" s="223"/>
      <c r="O769" s="223"/>
      <c r="P769" s="223"/>
      <c r="Q769" s="223"/>
      <c r="R769" s="223"/>
      <c r="S769" s="223"/>
      <c r="T769" s="223"/>
      <c r="U769" s="223"/>
      <c r="V769" s="227"/>
      <c r="W769" s="218"/>
      <c r="Y769" s="236"/>
    </row>
    <row r="770" spans="2:25" outlineLevel="1" x14ac:dyDescent="0.25">
      <c r="B770" s="465"/>
      <c r="C770" s="272"/>
      <c r="D770" s="272"/>
      <c r="E770" s="273"/>
      <c r="F770" s="299" t="s">
        <v>59</v>
      </c>
      <c r="G770" s="220"/>
      <c r="H770" s="222"/>
      <c r="I770" s="223"/>
      <c r="J770" s="223"/>
      <c r="K770" s="224"/>
      <c r="L770" s="225"/>
      <c r="M770" s="226"/>
      <c r="N770" s="223"/>
      <c r="O770" s="223"/>
      <c r="P770" s="223"/>
      <c r="Q770" s="223"/>
      <c r="R770" s="223"/>
      <c r="S770" s="223"/>
      <c r="T770" s="223"/>
      <c r="U770" s="223"/>
      <c r="V770" s="227"/>
      <c r="W770" s="218"/>
      <c r="Y770" s="236"/>
    </row>
    <row r="771" spans="2:25" x14ac:dyDescent="0.25">
      <c r="B771" s="465"/>
      <c r="C771" s="272"/>
      <c r="D771" s="272"/>
      <c r="E771" s="273" t="s">
        <v>60</v>
      </c>
      <c r="F771" s="273"/>
      <c r="G771" s="367">
        <f t="shared" ref="G771:W771" si="172">SUBTOTAL(9,G772:G774)</f>
        <v>0</v>
      </c>
      <c r="H771" s="368">
        <f t="shared" si="172"/>
        <v>0</v>
      </c>
      <c r="I771" s="369">
        <f t="shared" si="172"/>
        <v>0</v>
      </c>
      <c r="J771" s="369">
        <f t="shared" si="172"/>
        <v>0</v>
      </c>
      <c r="K771" s="370">
        <f t="shared" si="172"/>
        <v>0</v>
      </c>
      <c r="L771" s="364">
        <f t="shared" si="172"/>
        <v>0</v>
      </c>
      <c r="M771" s="364">
        <f t="shared" si="172"/>
        <v>0</v>
      </c>
      <c r="N771" s="364">
        <f t="shared" si="172"/>
        <v>0</v>
      </c>
      <c r="O771" s="364">
        <f t="shared" si="172"/>
        <v>0</v>
      </c>
      <c r="P771" s="364">
        <f t="shared" si="172"/>
        <v>0</v>
      </c>
      <c r="Q771" s="364">
        <f t="shared" si="172"/>
        <v>0</v>
      </c>
      <c r="R771" s="364">
        <f t="shared" si="172"/>
        <v>0</v>
      </c>
      <c r="S771" s="364">
        <f t="shared" si="172"/>
        <v>0</v>
      </c>
      <c r="T771" s="364">
        <f t="shared" si="172"/>
        <v>0</v>
      </c>
      <c r="U771" s="364">
        <f t="shared" si="172"/>
        <v>0</v>
      </c>
      <c r="V771" s="364">
        <f t="shared" si="172"/>
        <v>0</v>
      </c>
      <c r="W771" s="366">
        <f t="shared" si="172"/>
        <v>0</v>
      </c>
      <c r="Y771" s="238"/>
    </row>
    <row r="772" spans="2:25" outlineLevel="1" x14ac:dyDescent="0.25">
      <c r="B772" s="465"/>
      <c r="C772" s="272"/>
      <c r="D772" s="272"/>
      <c r="E772" s="273"/>
      <c r="F772" s="299" t="s">
        <v>61</v>
      </c>
      <c r="G772" s="220"/>
      <c r="H772" s="222"/>
      <c r="I772" s="223"/>
      <c r="J772" s="223"/>
      <c r="K772" s="224"/>
      <c r="L772" s="225"/>
      <c r="M772" s="226"/>
      <c r="N772" s="223"/>
      <c r="O772" s="223"/>
      <c r="P772" s="223"/>
      <c r="Q772" s="223"/>
      <c r="R772" s="223"/>
      <c r="S772" s="223"/>
      <c r="T772" s="223"/>
      <c r="U772" s="223"/>
      <c r="V772" s="227"/>
      <c r="W772" s="218"/>
      <c r="Y772" s="236"/>
    </row>
    <row r="773" spans="2:25" outlineLevel="1" x14ac:dyDescent="0.25">
      <c r="B773" s="465"/>
      <c r="C773" s="272"/>
      <c r="D773" s="272"/>
      <c r="E773" s="273"/>
      <c r="F773" s="299" t="s">
        <v>62</v>
      </c>
      <c r="G773" s="220"/>
      <c r="H773" s="222"/>
      <c r="I773" s="223"/>
      <c r="J773" s="223"/>
      <c r="K773" s="224"/>
      <c r="L773" s="225"/>
      <c r="M773" s="226"/>
      <c r="N773" s="223"/>
      <c r="O773" s="223"/>
      <c r="P773" s="223"/>
      <c r="Q773" s="223"/>
      <c r="R773" s="223"/>
      <c r="S773" s="223"/>
      <c r="T773" s="223"/>
      <c r="U773" s="223"/>
      <c r="V773" s="227"/>
      <c r="W773" s="218"/>
      <c r="Y773" s="236"/>
    </row>
    <row r="774" spans="2:25" outlineLevel="1" x14ac:dyDescent="0.25">
      <c r="B774" s="465"/>
      <c r="C774" s="272"/>
      <c r="D774" s="272"/>
      <c r="E774" s="273"/>
      <c r="F774" s="299" t="s">
        <v>63</v>
      </c>
      <c r="G774" s="220"/>
      <c r="H774" s="222"/>
      <c r="I774" s="223"/>
      <c r="J774" s="223"/>
      <c r="K774" s="224"/>
      <c r="L774" s="225"/>
      <c r="M774" s="226"/>
      <c r="N774" s="223"/>
      <c r="O774" s="223"/>
      <c r="P774" s="223"/>
      <c r="Q774" s="223"/>
      <c r="R774" s="223"/>
      <c r="S774" s="223"/>
      <c r="T774" s="223"/>
      <c r="U774" s="223"/>
      <c r="V774" s="227"/>
      <c r="W774" s="218"/>
      <c r="Y774" s="236"/>
    </row>
    <row r="775" spans="2:25" x14ac:dyDescent="0.25">
      <c r="B775" s="465"/>
      <c r="C775" s="272"/>
      <c r="D775" s="272"/>
      <c r="E775" s="273" t="s">
        <v>64</v>
      </c>
      <c r="F775" s="273"/>
      <c r="G775" s="367">
        <f t="shared" ref="G775:W775" si="173">SUBTOTAL(9,G776:G777)</f>
        <v>0</v>
      </c>
      <c r="H775" s="368">
        <f t="shared" si="173"/>
        <v>0</v>
      </c>
      <c r="I775" s="369">
        <f t="shared" si="173"/>
        <v>0</v>
      </c>
      <c r="J775" s="369">
        <f t="shared" si="173"/>
        <v>0</v>
      </c>
      <c r="K775" s="370">
        <f t="shared" si="173"/>
        <v>0</v>
      </c>
      <c r="L775" s="364">
        <f t="shared" si="173"/>
        <v>0</v>
      </c>
      <c r="M775" s="364">
        <f t="shared" si="173"/>
        <v>0</v>
      </c>
      <c r="N775" s="364">
        <f t="shared" si="173"/>
        <v>0</v>
      </c>
      <c r="O775" s="364">
        <f t="shared" si="173"/>
        <v>0</v>
      </c>
      <c r="P775" s="364">
        <f t="shared" si="173"/>
        <v>0</v>
      </c>
      <c r="Q775" s="364">
        <f t="shared" si="173"/>
        <v>0</v>
      </c>
      <c r="R775" s="364">
        <f t="shared" si="173"/>
        <v>0</v>
      </c>
      <c r="S775" s="364">
        <f t="shared" si="173"/>
        <v>0</v>
      </c>
      <c r="T775" s="364">
        <f t="shared" si="173"/>
        <v>0</v>
      </c>
      <c r="U775" s="364">
        <f t="shared" si="173"/>
        <v>0</v>
      </c>
      <c r="V775" s="364">
        <f t="shared" si="173"/>
        <v>0</v>
      </c>
      <c r="W775" s="366">
        <f t="shared" si="173"/>
        <v>0</v>
      </c>
      <c r="Y775" s="238"/>
    </row>
    <row r="776" spans="2:25" outlineLevel="1" x14ac:dyDescent="0.25">
      <c r="B776" s="465"/>
      <c r="C776" s="272"/>
      <c r="D776" s="272"/>
      <c r="E776" s="273"/>
      <c r="F776" s="299" t="s">
        <v>65</v>
      </c>
      <c r="G776" s="220"/>
      <c r="H776" s="222"/>
      <c r="I776" s="223"/>
      <c r="J776" s="223"/>
      <c r="K776" s="224"/>
      <c r="L776" s="225"/>
      <c r="M776" s="226"/>
      <c r="N776" s="223"/>
      <c r="O776" s="223"/>
      <c r="P776" s="223"/>
      <c r="Q776" s="223"/>
      <c r="R776" s="223"/>
      <c r="S776" s="223"/>
      <c r="T776" s="223"/>
      <c r="U776" s="223"/>
      <c r="V776" s="227"/>
      <c r="W776" s="218"/>
      <c r="Y776" s="236"/>
    </row>
    <row r="777" spans="2:25" outlineLevel="1" x14ac:dyDescent="0.25">
      <c r="B777" s="465"/>
      <c r="C777" s="272"/>
      <c r="D777" s="272"/>
      <c r="E777" s="273"/>
      <c r="F777" s="299" t="s">
        <v>66</v>
      </c>
      <c r="G777" s="220"/>
      <c r="H777" s="222"/>
      <c r="I777" s="223"/>
      <c r="J777" s="223"/>
      <c r="K777" s="224"/>
      <c r="L777" s="225"/>
      <c r="M777" s="226"/>
      <c r="N777" s="223"/>
      <c r="O777" s="223"/>
      <c r="P777" s="223"/>
      <c r="Q777" s="223"/>
      <c r="R777" s="223"/>
      <c r="S777" s="223"/>
      <c r="T777" s="223"/>
      <c r="U777" s="223"/>
      <c r="V777" s="227"/>
      <c r="W777" s="218"/>
      <c r="Y777" s="236"/>
    </row>
    <row r="778" spans="2:25" x14ac:dyDescent="0.25">
      <c r="B778" s="465"/>
      <c r="C778" s="272"/>
      <c r="D778" s="272"/>
      <c r="E778" s="273" t="s">
        <v>67</v>
      </c>
      <c r="F778" s="273"/>
      <c r="G778" s="367">
        <f t="shared" ref="G778:W778" si="174">SUBTOTAL(9,G779:G781)</f>
        <v>0</v>
      </c>
      <c r="H778" s="368">
        <f t="shared" si="174"/>
        <v>0</v>
      </c>
      <c r="I778" s="369">
        <f t="shared" si="174"/>
        <v>0</v>
      </c>
      <c r="J778" s="369">
        <f t="shared" si="174"/>
        <v>0</v>
      </c>
      <c r="K778" s="370">
        <f t="shared" si="174"/>
        <v>0</v>
      </c>
      <c r="L778" s="364">
        <f t="shared" si="174"/>
        <v>0</v>
      </c>
      <c r="M778" s="364">
        <f t="shared" si="174"/>
        <v>0</v>
      </c>
      <c r="N778" s="364">
        <f t="shared" si="174"/>
        <v>0</v>
      </c>
      <c r="O778" s="364">
        <f t="shared" si="174"/>
        <v>0</v>
      </c>
      <c r="P778" s="364">
        <f t="shared" si="174"/>
        <v>0</v>
      </c>
      <c r="Q778" s="364">
        <f t="shared" si="174"/>
        <v>0</v>
      </c>
      <c r="R778" s="364">
        <f t="shared" si="174"/>
        <v>0</v>
      </c>
      <c r="S778" s="364">
        <f t="shared" si="174"/>
        <v>0</v>
      </c>
      <c r="T778" s="364">
        <f t="shared" si="174"/>
        <v>0</v>
      </c>
      <c r="U778" s="364">
        <f t="shared" si="174"/>
        <v>0</v>
      </c>
      <c r="V778" s="364">
        <f t="shared" si="174"/>
        <v>0</v>
      </c>
      <c r="W778" s="366">
        <f t="shared" si="174"/>
        <v>0</v>
      </c>
      <c r="Y778" s="238"/>
    </row>
    <row r="779" spans="2:25" outlineLevel="1" x14ac:dyDescent="0.25">
      <c r="B779" s="465"/>
      <c r="C779" s="272"/>
      <c r="D779" s="272"/>
      <c r="E779" s="273"/>
      <c r="F779" s="299" t="s">
        <v>68</v>
      </c>
      <c r="G779" s="220"/>
      <c r="H779" s="222"/>
      <c r="I779" s="223"/>
      <c r="J779" s="223"/>
      <c r="K779" s="224"/>
      <c r="L779" s="225"/>
      <c r="M779" s="226"/>
      <c r="N779" s="223"/>
      <c r="O779" s="223"/>
      <c r="P779" s="223"/>
      <c r="Q779" s="223"/>
      <c r="R779" s="223"/>
      <c r="S779" s="223"/>
      <c r="T779" s="223"/>
      <c r="U779" s="223"/>
      <c r="V779" s="227"/>
      <c r="W779" s="218"/>
      <c r="Y779" s="236"/>
    </row>
    <row r="780" spans="2:25" outlineLevel="1" x14ac:dyDescent="0.25">
      <c r="B780" s="465"/>
      <c r="C780" s="272"/>
      <c r="D780" s="272"/>
      <c r="E780" s="273"/>
      <c r="F780" s="299" t="s">
        <v>69</v>
      </c>
      <c r="G780" s="220"/>
      <c r="H780" s="222"/>
      <c r="I780" s="223"/>
      <c r="J780" s="223"/>
      <c r="K780" s="224"/>
      <c r="L780" s="225"/>
      <c r="M780" s="226"/>
      <c r="N780" s="223"/>
      <c r="O780" s="223"/>
      <c r="P780" s="223"/>
      <c r="Q780" s="223"/>
      <c r="R780" s="223"/>
      <c r="S780" s="223"/>
      <c r="T780" s="223"/>
      <c r="U780" s="223"/>
      <c r="V780" s="227"/>
      <c r="W780" s="218"/>
      <c r="Y780" s="236"/>
    </row>
    <row r="781" spans="2:25" outlineLevel="1" x14ac:dyDescent="0.25">
      <c r="B781" s="465"/>
      <c r="C781" s="272"/>
      <c r="D781" s="272"/>
      <c r="E781" s="273"/>
      <c r="F781" s="299" t="s">
        <v>70</v>
      </c>
      <c r="G781" s="220"/>
      <c r="H781" s="222"/>
      <c r="I781" s="223"/>
      <c r="J781" s="223"/>
      <c r="K781" s="224"/>
      <c r="L781" s="225"/>
      <c r="M781" s="226"/>
      <c r="N781" s="223"/>
      <c r="O781" s="223"/>
      <c r="P781" s="223"/>
      <c r="Q781" s="223"/>
      <c r="R781" s="223"/>
      <c r="S781" s="223"/>
      <c r="T781" s="223"/>
      <c r="U781" s="223"/>
      <c r="V781" s="227"/>
      <c r="W781" s="218"/>
      <c r="Y781" s="236"/>
    </row>
    <row r="782" spans="2:25" x14ac:dyDescent="0.25">
      <c r="B782" s="465"/>
      <c r="C782" s="272"/>
      <c r="D782" s="272" t="s">
        <v>71</v>
      </c>
      <c r="E782" s="273"/>
      <c r="F782" s="273"/>
      <c r="G782" s="367"/>
      <c r="H782" s="368"/>
      <c r="I782" s="369"/>
      <c r="J782" s="369"/>
      <c r="K782" s="370"/>
      <c r="L782" s="364"/>
      <c r="M782" s="364"/>
      <c r="N782" s="364"/>
      <c r="O782" s="364"/>
      <c r="P782" s="364"/>
      <c r="Q782" s="364"/>
      <c r="R782" s="364"/>
      <c r="S782" s="364"/>
      <c r="T782" s="364"/>
      <c r="U782" s="364"/>
      <c r="V782" s="364"/>
      <c r="W782" s="366"/>
      <c r="Y782" s="353"/>
    </row>
    <row r="783" spans="2:25" x14ac:dyDescent="0.25">
      <c r="B783" s="465"/>
      <c r="C783" s="272"/>
      <c r="D783" s="272"/>
      <c r="E783" s="273" t="s">
        <v>72</v>
      </c>
      <c r="F783" s="273"/>
      <c r="G783" s="367">
        <f t="shared" ref="G783:W783" si="175">SUBTOTAL(9,G784:G785)</f>
        <v>0</v>
      </c>
      <c r="H783" s="368">
        <f t="shared" si="175"/>
        <v>0</v>
      </c>
      <c r="I783" s="369">
        <f t="shared" si="175"/>
        <v>0</v>
      </c>
      <c r="J783" s="369">
        <f t="shared" si="175"/>
        <v>0</v>
      </c>
      <c r="K783" s="370">
        <f t="shared" si="175"/>
        <v>0</v>
      </c>
      <c r="L783" s="364">
        <f t="shared" si="175"/>
        <v>0</v>
      </c>
      <c r="M783" s="364">
        <f t="shared" si="175"/>
        <v>0</v>
      </c>
      <c r="N783" s="364">
        <f t="shared" si="175"/>
        <v>0</v>
      </c>
      <c r="O783" s="364">
        <f t="shared" si="175"/>
        <v>0</v>
      </c>
      <c r="P783" s="364">
        <f t="shared" si="175"/>
        <v>0</v>
      </c>
      <c r="Q783" s="364">
        <f t="shared" si="175"/>
        <v>0</v>
      </c>
      <c r="R783" s="364">
        <f t="shared" si="175"/>
        <v>0</v>
      </c>
      <c r="S783" s="364">
        <f t="shared" si="175"/>
        <v>0</v>
      </c>
      <c r="T783" s="364">
        <f t="shared" si="175"/>
        <v>0</v>
      </c>
      <c r="U783" s="364">
        <f t="shared" si="175"/>
        <v>0</v>
      </c>
      <c r="V783" s="364">
        <f t="shared" si="175"/>
        <v>0</v>
      </c>
      <c r="W783" s="366">
        <f t="shared" si="175"/>
        <v>0</v>
      </c>
      <c r="Y783" s="354"/>
    </row>
    <row r="784" spans="2:25" outlineLevel="1" x14ac:dyDescent="0.25">
      <c r="B784" s="465"/>
      <c r="C784" s="272"/>
      <c r="D784" s="272"/>
      <c r="E784" s="273"/>
      <c r="F784" s="299" t="s">
        <v>73</v>
      </c>
      <c r="G784" s="220"/>
      <c r="H784" s="222"/>
      <c r="I784" s="223"/>
      <c r="J784" s="223"/>
      <c r="K784" s="224"/>
      <c r="L784" s="225"/>
      <c r="M784" s="226"/>
      <c r="N784" s="223"/>
      <c r="O784" s="223"/>
      <c r="P784" s="223"/>
      <c r="Q784" s="223"/>
      <c r="R784" s="223"/>
      <c r="S784" s="223"/>
      <c r="T784" s="223"/>
      <c r="U784" s="223"/>
      <c r="V784" s="227"/>
      <c r="W784" s="218"/>
      <c r="Y784" s="236"/>
    </row>
    <row r="785" spans="2:25" outlineLevel="1" x14ac:dyDescent="0.25">
      <c r="B785" s="465"/>
      <c r="C785" s="272"/>
      <c r="D785" s="272"/>
      <c r="E785" s="273"/>
      <c r="F785" s="299" t="s">
        <v>74</v>
      </c>
      <c r="G785" s="220"/>
      <c r="H785" s="222"/>
      <c r="I785" s="223"/>
      <c r="J785" s="223"/>
      <c r="K785" s="224"/>
      <c r="L785" s="225"/>
      <c r="M785" s="226"/>
      <c r="N785" s="223"/>
      <c r="O785" s="223"/>
      <c r="P785" s="223"/>
      <c r="Q785" s="223"/>
      <c r="R785" s="223"/>
      <c r="S785" s="223"/>
      <c r="T785" s="223"/>
      <c r="U785" s="223"/>
      <c r="V785" s="227"/>
      <c r="W785" s="218"/>
      <c r="Y785" s="236"/>
    </row>
    <row r="786" spans="2:25" x14ac:dyDescent="0.25">
      <c r="B786" s="465"/>
      <c r="C786" s="272"/>
      <c r="D786" s="272"/>
      <c r="E786" s="273" t="s">
        <v>75</v>
      </c>
      <c r="F786" s="273"/>
      <c r="G786" s="367">
        <f t="shared" ref="G786:W786" si="176">SUBTOTAL(9,G787:G788)</f>
        <v>0</v>
      </c>
      <c r="H786" s="368">
        <f t="shared" si="176"/>
        <v>0</v>
      </c>
      <c r="I786" s="369">
        <f t="shared" si="176"/>
        <v>0</v>
      </c>
      <c r="J786" s="369">
        <f t="shared" si="176"/>
        <v>0</v>
      </c>
      <c r="K786" s="370">
        <f t="shared" si="176"/>
        <v>0</v>
      </c>
      <c r="L786" s="364">
        <f t="shared" si="176"/>
        <v>0</v>
      </c>
      <c r="M786" s="364">
        <f t="shared" si="176"/>
        <v>0</v>
      </c>
      <c r="N786" s="364">
        <f t="shared" si="176"/>
        <v>0</v>
      </c>
      <c r="O786" s="364">
        <f t="shared" si="176"/>
        <v>0</v>
      </c>
      <c r="P786" s="364">
        <f t="shared" si="176"/>
        <v>0</v>
      </c>
      <c r="Q786" s="364">
        <f t="shared" si="176"/>
        <v>0</v>
      </c>
      <c r="R786" s="364">
        <f t="shared" si="176"/>
        <v>0</v>
      </c>
      <c r="S786" s="364">
        <f t="shared" si="176"/>
        <v>0</v>
      </c>
      <c r="T786" s="364">
        <f t="shared" si="176"/>
        <v>0</v>
      </c>
      <c r="U786" s="364">
        <f t="shared" si="176"/>
        <v>0</v>
      </c>
      <c r="V786" s="364">
        <f t="shared" si="176"/>
        <v>0</v>
      </c>
      <c r="W786" s="366">
        <f t="shared" si="176"/>
        <v>0</v>
      </c>
      <c r="Y786" s="238"/>
    </row>
    <row r="787" spans="2:25" outlineLevel="1" x14ac:dyDescent="0.25">
      <c r="B787" s="465"/>
      <c r="C787" s="272"/>
      <c r="D787" s="272"/>
      <c r="E787" s="273"/>
      <c r="F787" s="299" t="s">
        <v>76</v>
      </c>
      <c r="G787" s="220"/>
      <c r="H787" s="222"/>
      <c r="I787" s="223"/>
      <c r="J787" s="223"/>
      <c r="K787" s="224"/>
      <c r="L787" s="225"/>
      <c r="M787" s="226"/>
      <c r="N787" s="223"/>
      <c r="O787" s="223"/>
      <c r="P787" s="223"/>
      <c r="Q787" s="223"/>
      <c r="R787" s="223"/>
      <c r="S787" s="223"/>
      <c r="T787" s="223"/>
      <c r="U787" s="223"/>
      <c r="V787" s="227"/>
      <c r="W787" s="218"/>
      <c r="Y787" s="236"/>
    </row>
    <row r="788" spans="2:25" outlineLevel="1" x14ac:dyDescent="0.25">
      <c r="B788" s="465"/>
      <c r="C788" s="272"/>
      <c r="D788" s="272"/>
      <c r="E788" s="273"/>
      <c r="F788" s="299" t="s">
        <v>77</v>
      </c>
      <c r="G788" s="220"/>
      <c r="H788" s="222"/>
      <c r="I788" s="223"/>
      <c r="J788" s="223"/>
      <c r="K788" s="224"/>
      <c r="L788" s="225"/>
      <c r="M788" s="226"/>
      <c r="N788" s="223"/>
      <c r="O788" s="223"/>
      <c r="P788" s="223"/>
      <c r="Q788" s="223"/>
      <c r="R788" s="223"/>
      <c r="S788" s="223"/>
      <c r="T788" s="223"/>
      <c r="U788" s="223"/>
      <c r="V788" s="227"/>
      <c r="W788" s="218"/>
      <c r="Y788" s="236"/>
    </row>
    <row r="789" spans="2:25" x14ac:dyDescent="0.25">
      <c r="B789" s="465"/>
      <c r="C789" s="272"/>
      <c r="D789" s="272"/>
      <c r="E789" s="273" t="s">
        <v>78</v>
      </c>
      <c r="F789" s="273"/>
      <c r="G789" s="367">
        <f t="shared" ref="G789:W789" si="177">SUBTOTAL(9,G790:G791)</f>
        <v>0</v>
      </c>
      <c r="H789" s="368">
        <f t="shared" si="177"/>
        <v>0</v>
      </c>
      <c r="I789" s="369">
        <f t="shared" si="177"/>
        <v>0</v>
      </c>
      <c r="J789" s="369">
        <f t="shared" si="177"/>
        <v>0</v>
      </c>
      <c r="K789" s="370">
        <f t="shared" si="177"/>
        <v>0</v>
      </c>
      <c r="L789" s="364">
        <f t="shared" si="177"/>
        <v>0</v>
      </c>
      <c r="M789" s="364">
        <f t="shared" si="177"/>
        <v>0</v>
      </c>
      <c r="N789" s="364">
        <f t="shared" si="177"/>
        <v>0</v>
      </c>
      <c r="O789" s="364">
        <f t="shared" si="177"/>
        <v>0</v>
      </c>
      <c r="P789" s="364">
        <f t="shared" si="177"/>
        <v>0</v>
      </c>
      <c r="Q789" s="364">
        <f t="shared" si="177"/>
        <v>0</v>
      </c>
      <c r="R789" s="364">
        <f t="shared" si="177"/>
        <v>0</v>
      </c>
      <c r="S789" s="364">
        <f t="shared" si="177"/>
        <v>0</v>
      </c>
      <c r="T789" s="364">
        <f t="shared" si="177"/>
        <v>0</v>
      </c>
      <c r="U789" s="364">
        <f t="shared" si="177"/>
        <v>0</v>
      </c>
      <c r="V789" s="364">
        <f t="shared" si="177"/>
        <v>0</v>
      </c>
      <c r="W789" s="366">
        <f t="shared" si="177"/>
        <v>0</v>
      </c>
      <c r="Y789" s="238"/>
    </row>
    <row r="790" spans="2:25" outlineLevel="1" x14ac:dyDescent="0.25">
      <c r="B790" s="465"/>
      <c r="C790" s="272"/>
      <c r="D790" s="272"/>
      <c r="E790" s="273"/>
      <c r="F790" s="299" t="s">
        <v>79</v>
      </c>
      <c r="G790" s="220"/>
      <c r="H790" s="222"/>
      <c r="I790" s="223"/>
      <c r="J790" s="223"/>
      <c r="K790" s="224"/>
      <c r="L790" s="225"/>
      <c r="M790" s="226"/>
      <c r="N790" s="223"/>
      <c r="O790" s="223"/>
      <c r="P790" s="223"/>
      <c r="Q790" s="223"/>
      <c r="R790" s="223"/>
      <c r="S790" s="223"/>
      <c r="T790" s="223"/>
      <c r="U790" s="223"/>
      <c r="V790" s="227"/>
      <c r="W790" s="218"/>
      <c r="Y790" s="236"/>
    </row>
    <row r="791" spans="2:25" outlineLevel="1" x14ac:dyDescent="0.25">
      <c r="B791" s="465"/>
      <c r="C791" s="272"/>
      <c r="D791" s="272"/>
      <c r="E791" s="273"/>
      <c r="F791" s="299" t="s">
        <v>80</v>
      </c>
      <c r="G791" s="220"/>
      <c r="H791" s="222"/>
      <c r="I791" s="223"/>
      <c r="J791" s="223"/>
      <c r="K791" s="224"/>
      <c r="L791" s="225"/>
      <c r="M791" s="226"/>
      <c r="N791" s="223"/>
      <c r="O791" s="223"/>
      <c r="P791" s="223"/>
      <c r="Q791" s="223"/>
      <c r="R791" s="223"/>
      <c r="S791" s="223"/>
      <c r="T791" s="223"/>
      <c r="U791" s="223"/>
      <c r="V791" s="227"/>
      <c r="W791" s="218"/>
      <c r="Y791" s="236"/>
    </row>
    <row r="792" spans="2:25" x14ac:dyDescent="0.25">
      <c r="B792" s="465"/>
      <c r="C792" s="272"/>
      <c r="D792" s="272"/>
      <c r="E792" s="273" t="s">
        <v>81</v>
      </c>
      <c r="F792" s="273"/>
      <c r="G792" s="367">
        <f t="shared" ref="G792:W792" si="178">SUBTOTAL(9,G793:G794)</f>
        <v>0</v>
      </c>
      <c r="H792" s="368">
        <f t="shared" si="178"/>
        <v>0</v>
      </c>
      <c r="I792" s="369">
        <f t="shared" si="178"/>
        <v>0</v>
      </c>
      <c r="J792" s="369">
        <f t="shared" si="178"/>
        <v>0</v>
      </c>
      <c r="K792" s="370">
        <f t="shared" si="178"/>
        <v>0</v>
      </c>
      <c r="L792" s="364">
        <f t="shared" si="178"/>
        <v>0</v>
      </c>
      <c r="M792" s="364">
        <f t="shared" si="178"/>
        <v>0</v>
      </c>
      <c r="N792" s="364">
        <f t="shared" si="178"/>
        <v>0</v>
      </c>
      <c r="O792" s="364">
        <f t="shared" si="178"/>
        <v>0</v>
      </c>
      <c r="P792" s="364">
        <f t="shared" si="178"/>
        <v>0</v>
      </c>
      <c r="Q792" s="364">
        <f t="shared" si="178"/>
        <v>0</v>
      </c>
      <c r="R792" s="364">
        <f t="shared" si="178"/>
        <v>0</v>
      </c>
      <c r="S792" s="364">
        <f t="shared" si="178"/>
        <v>0</v>
      </c>
      <c r="T792" s="364">
        <f t="shared" si="178"/>
        <v>0</v>
      </c>
      <c r="U792" s="364">
        <f t="shared" si="178"/>
        <v>0</v>
      </c>
      <c r="V792" s="364">
        <f t="shared" si="178"/>
        <v>0</v>
      </c>
      <c r="W792" s="366">
        <f t="shared" si="178"/>
        <v>0</v>
      </c>
      <c r="Y792" s="238"/>
    </row>
    <row r="793" spans="2:25" outlineLevel="1" x14ac:dyDescent="0.25">
      <c r="B793" s="465"/>
      <c r="C793" s="272"/>
      <c r="D793" s="272"/>
      <c r="E793" s="273"/>
      <c r="F793" s="299" t="s">
        <v>82</v>
      </c>
      <c r="G793" s="220"/>
      <c r="H793" s="222"/>
      <c r="I793" s="223"/>
      <c r="J793" s="223"/>
      <c r="K793" s="224"/>
      <c r="L793" s="225"/>
      <c r="M793" s="226"/>
      <c r="N793" s="223"/>
      <c r="O793" s="223"/>
      <c r="P793" s="223"/>
      <c r="Q793" s="223"/>
      <c r="R793" s="223"/>
      <c r="S793" s="223"/>
      <c r="T793" s="223"/>
      <c r="U793" s="223"/>
      <c r="V793" s="227"/>
      <c r="W793" s="218"/>
      <c r="Y793" s="236"/>
    </row>
    <row r="794" spans="2:25" outlineLevel="1" x14ac:dyDescent="0.25">
      <c r="B794" s="465"/>
      <c r="C794" s="272"/>
      <c r="D794" s="272"/>
      <c r="E794" s="273"/>
      <c r="F794" s="299" t="s">
        <v>83</v>
      </c>
      <c r="G794" s="220"/>
      <c r="H794" s="222"/>
      <c r="I794" s="223"/>
      <c r="J794" s="223"/>
      <c r="K794" s="224"/>
      <c r="L794" s="225"/>
      <c r="M794" s="226"/>
      <c r="N794" s="223"/>
      <c r="O794" s="223"/>
      <c r="P794" s="223"/>
      <c r="Q794" s="223"/>
      <c r="R794" s="223"/>
      <c r="S794" s="223"/>
      <c r="T794" s="223"/>
      <c r="U794" s="223"/>
      <c r="V794" s="227"/>
      <c r="W794" s="218"/>
      <c r="Y794" s="236"/>
    </row>
    <row r="795" spans="2:25" x14ac:dyDescent="0.25">
      <c r="B795" s="465"/>
      <c r="C795" s="272"/>
      <c r="D795" s="272"/>
      <c r="E795" s="273" t="s">
        <v>84</v>
      </c>
      <c r="F795" s="273"/>
      <c r="G795" s="367">
        <f t="shared" ref="G795:W795" si="179">SUBTOTAL(9,G796:G797)</f>
        <v>0</v>
      </c>
      <c r="H795" s="368">
        <f t="shared" si="179"/>
        <v>0</v>
      </c>
      <c r="I795" s="369">
        <f t="shared" si="179"/>
        <v>0</v>
      </c>
      <c r="J795" s="369">
        <f t="shared" si="179"/>
        <v>0</v>
      </c>
      <c r="K795" s="370">
        <f t="shared" si="179"/>
        <v>0</v>
      </c>
      <c r="L795" s="364">
        <f t="shared" si="179"/>
        <v>0</v>
      </c>
      <c r="M795" s="364">
        <f t="shared" si="179"/>
        <v>0</v>
      </c>
      <c r="N795" s="364">
        <f t="shared" si="179"/>
        <v>0</v>
      </c>
      <c r="O795" s="364">
        <f t="shared" si="179"/>
        <v>0</v>
      </c>
      <c r="P795" s="364">
        <f t="shared" si="179"/>
        <v>0</v>
      </c>
      <c r="Q795" s="364">
        <f t="shared" si="179"/>
        <v>0</v>
      </c>
      <c r="R795" s="364">
        <f t="shared" si="179"/>
        <v>0</v>
      </c>
      <c r="S795" s="364">
        <f t="shared" si="179"/>
        <v>0</v>
      </c>
      <c r="T795" s="364">
        <f t="shared" si="179"/>
        <v>0</v>
      </c>
      <c r="U795" s="364">
        <f t="shared" si="179"/>
        <v>0</v>
      </c>
      <c r="V795" s="364">
        <f t="shared" si="179"/>
        <v>0</v>
      </c>
      <c r="W795" s="366">
        <f t="shared" si="179"/>
        <v>0</v>
      </c>
      <c r="Y795" s="238"/>
    </row>
    <row r="796" spans="2:25" outlineLevel="1" x14ac:dyDescent="0.25">
      <c r="B796" s="465"/>
      <c r="C796" s="272"/>
      <c r="D796" s="272"/>
      <c r="E796" s="273"/>
      <c r="F796" s="299" t="s">
        <v>85</v>
      </c>
      <c r="G796" s="220"/>
      <c r="H796" s="222"/>
      <c r="I796" s="223"/>
      <c r="J796" s="223"/>
      <c r="K796" s="224"/>
      <c r="L796" s="225"/>
      <c r="M796" s="226"/>
      <c r="N796" s="223"/>
      <c r="O796" s="223"/>
      <c r="P796" s="223"/>
      <c r="Q796" s="223"/>
      <c r="R796" s="223"/>
      <c r="S796" s="223"/>
      <c r="T796" s="223"/>
      <c r="U796" s="223"/>
      <c r="V796" s="227"/>
      <c r="W796" s="218"/>
      <c r="Y796" s="236"/>
    </row>
    <row r="797" spans="2:25" outlineLevel="1" x14ac:dyDescent="0.25">
      <c r="B797" s="465"/>
      <c r="C797" s="272"/>
      <c r="D797" s="272"/>
      <c r="E797" s="273"/>
      <c r="F797" s="299" t="s">
        <v>86</v>
      </c>
      <c r="G797" s="220"/>
      <c r="H797" s="222"/>
      <c r="I797" s="223"/>
      <c r="J797" s="223"/>
      <c r="K797" s="224"/>
      <c r="L797" s="225"/>
      <c r="M797" s="226"/>
      <c r="N797" s="223"/>
      <c r="O797" s="223"/>
      <c r="P797" s="223"/>
      <c r="Q797" s="223"/>
      <c r="R797" s="223"/>
      <c r="S797" s="223"/>
      <c r="T797" s="223"/>
      <c r="U797" s="223"/>
      <c r="V797" s="227"/>
      <c r="W797" s="218"/>
      <c r="Y797" s="236"/>
    </row>
    <row r="798" spans="2:25" x14ac:dyDescent="0.25">
      <c r="B798" s="465"/>
      <c r="C798" s="272"/>
      <c r="D798" s="272"/>
      <c r="E798" s="273" t="s">
        <v>87</v>
      </c>
      <c r="F798" s="273"/>
      <c r="G798" s="367">
        <f t="shared" ref="G798:W798" si="180">SUBTOTAL(9,G799:G800)</f>
        <v>0</v>
      </c>
      <c r="H798" s="369">
        <f t="shared" si="180"/>
        <v>0</v>
      </c>
      <c r="I798" s="369">
        <f t="shared" si="180"/>
        <v>0</v>
      </c>
      <c r="J798" s="369">
        <f t="shared" si="180"/>
        <v>0</v>
      </c>
      <c r="K798" s="370">
        <f t="shared" si="180"/>
        <v>0</v>
      </c>
      <c r="L798" s="363">
        <f t="shared" si="180"/>
        <v>0</v>
      </c>
      <c r="M798" s="364">
        <f t="shared" si="180"/>
        <v>0</v>
      </c>
      <c r="N798" s="364">
        <f t="shared" si="180"/>
        <v>0</v>
      </c>
      <c r="O798" s="364">
        <f t="shared" si="180"/>
        <v>0</v>
      </c>
      <c r="P798" s="364">
        <f t="shared" si="180"/>
        <v>0</v>
      </c>
      <c r="Q798" s="364">
        <f t="shared" si="180"/>
        <v>0</v>
      </c>
      <c r="R798" s="364">
        <f t="shared" si="180"/>
        <v>0</v>
      </c>
      <c r="S798" s="364">
        <f t="shared" si="180"/>
        <v>0</v>
      </c>
      <c r="T798" s="364">
        <f t="shared" si="180"/>
        <v>0</v>
      </c>
      <c r="U798" s="364">
        <f t="shared" si="180"/>
        <v>0</v>
      </c>
      <c r="V798" s="365">
        <f t="shared" si="180"/>
        <v>0</v>
      </c>
      <c r="W798" s="365">
        <f t="shared" si="180"/>
        <v>0</v>
      </c>
      <c r="Y798" s="238"/>
    </row>
    <row r="799" spans="2:25" outlineLevel="1" x14ac:dyDescent="0.25">
      <c r="B799" s="465"/>
      <c r="C799" s="272"/>
      <c r="D799" s="272"/>
      <c r="E799" s="273"/>
      <c r="F799" s="299" t="s">
        <v>88</v>
      </c>
      <c r="G799" s="220"/>
      <c r="H799" s="222"/>
      <c r="I799" s="223"/>
      <c r="J799" s="223"/>
      <c r="K799" s="224"/>
      <c r="L799" s="225"/>
      <c r="M799" s="226"/>
      <c r="N799" s="223"/>
      <c r="O799" s="223"/>
      <c r="P799" s="223"/>
      <c r="Q799" s="223"/>
      <c r="R799" s="223"/>
      <c r="S799" s="223"/>
      <c r="T799" s="223"/>
      <c r="U799" s="223"/>
      <c r="V799" s="227"/>
      <c r="W799" s="218"/>
      <c r="Y799" s="236"/>
    </row>
    <row r="800" spans="2:25" outlineLevel="1" x14ac:dyDescent="0.25">
      <c r="B800" s="465"/>
      <c r="C800" s="272"/>
      <c r="D800" s="272"/>
      <c r="E800" s="273"/>
      <c r="F800" s="299" t="s">
        <v>89</v>
      </c>
      <c r="G800" s="220"/>
      <c r="H800" s="222"/>
      <c r="I800" s="223"/>
      <c r="J800" s="223"/>
      <c r="K800" s="224"/>
      <c r="L800" s="225"/>
      <c r="M800" s="226"/>
      <c r="N800" s="223"/>
      <c r="O800" s="223"/>
      <c r="P800" s="223"/>
      <c r="Q800" s="223"/>
      <c r="R800" s="223"/>
      <c r="S800" s="223"/>
      <c r="T800" s="223"/>
      <c r="U800" s="223"/>
      <c r="V800" s="227"/>
      <c r="W800" s="218"/>
      <c r="Y800" s="236"/>
    </row>
    <row r="801" spans="2:25" x14ac:dyDescent="0.25">
      <c r="B801" s="465"/>
      <c r="C801" s="272"/>
      <c r="D801" s="272" t="s">
        <v>90</v>
      </c>
      <c r="E801" s="273"/>
      <c r="F801" s="273"/>
      <c r="G801" s="367">
        <f>SUBTOTAL(9,G802:G804)</f>
        <v>0</v>
      </c>
      <c r="H801" s="368">
        <f t="shared" ref="H801:W801" si="181">SUBTOTAL(9,H802:H804)</f>
        <v>0</v>
      </c>
      <c r="I801" s="369">
        <f t="shared" si="181"/>
        <v>0</v>
      </c>
      <c r="J801" s="369">
        <f t="shared" si="181"/>
        <v>0</v>
      </c>
      <c r="K801" s="370">
        <f t="shared" si="181"/>
        <v>0</v>
      </c>
      <c r="L801" s="364">
        <f t="shared" si="181"/>
        <v>0</v>
      </c>
      <c r="M801" s="364">
        <f t="shared" si="181"/>
        <v>0</v>
      </c>
      <c r="N801" s="364">
        <f t="shared" si="181"/>
        <v>0</v>
      </c>
      <c r="O801" s="364">
        <f t="shared" si="181"/>
        <v>0</v>
      </c>
      <c r="P801" s="364">
        <f t="shared" si="181"/>
        <v>0</v>
      </c>
      <c r="Q801" s="364">
        <f t="shared" si="181"/>
        <v>0</v>
      </c>
      <c r="R801" s="364">
        <f t="shared" si="181"/>
        <v>0</v>
      </c>
      <c r="S801" s="364">
        <f t="shared" si="181"/>
        <v>0</v>
      </c>
      <c r="T801" s="364">
        <f t="shared" si="181"/>
        <v>0</v>
      </c>
      <c r="U801" s="364">
        <f t="shared" si="181"/>
        <v>0</v>
      </c>
      <c r="V801" s="364">
        <f t="shared" si="181"/>
        <v>0</v>
      </c>
      <c r="W801" s="366">
        <f t="shared" si="181"/>
        <v>0</v>
      </c>
      <c r="Y801" s="238"/>
    </row>
    <row r="802" spans="2:25" outlineLevel="1" x14ac:dyDescent="0.25">
      <c r="B802" s="465"/>
      <c r="C802" s="272"/>
      <c r="D802" s="272"/>
      <c r="E802" s="273"/>
      <c r="F802" s="299" t="s">
        <v>91</v>
      </c>
      <c r="G802" s="220"/>
      <c r="H802" s="222"/>
      <c r="I802" s="223"/>
      <c r="J802" s="223"/>
      <c r="K802" s="224"/>
      <c r="L802" s="225"/>
      <c r="M802" s="226"/>
      <c r="N802" s="223"/>
      <c r="O802" s="223"/>
      <c r="P802" s="223"/>
      <c r="Q802" s="223"/>
      <c r="R802" s="223"/>
      <c r="S802" s="223"/>
      <c r="T802" s="223"/>
      <c r="U802" s="223"/>
      <c r="V802" s="227"/>
      <c r="W802" s="218"/>
      <c r="Y802" s="236"/>
    </row>
    <row r="803" spans="2:25" outlineLevel="1" x14ac:dyDescent="0.25">
      <c r="B803" s="465"/>
      <c r="C803" s="272"/>
      <c r="D803" s="272"/>
      <c r="E803" s="273"/>
      <c r="F803" s="299" t="s">
        <v>92</v>
      </c>
      <c r="G803" s="220"/>
      <c r="H803" s="222"/>
      <c r="I803" s="223"/>
      <c r="J803" s="223"/>
      <c r="K803" s="224"/>
      <c r="L803" s="225"/>
      <c r="M803" s="226"/>
      <c r="N803" s="223"/>
      <c r="O803" s="223"/>
      <c r="P803" s="223"/>
      <c r="Q803" s="223"/>
      <c r="R803" s="223"/>
      <c r="S803" s="223"/>
      <c r="T803" s="223"/>
      <c r="U803" s="223"/>
      <c r="V803" s="227"/>
      <c r="W803" s="218"/>
      <c r="Y803" s="236"/>
    </row>
    <row r="804" spans="2:25" outlineLevel="1" x14ac:dyDescent="0.25">
      <c r="B804" s="465"/>
      <c r="C804" s="272"/>
      <c r="D804" s="272"/>
      <c r="E804" s="273"/>
      <c r="F804" s="299" t="s">
        <v>93</v>
      </c>
      <c r="G804" s="220"/>
      <c r="H804" s="222"/>
      <c r="I804" s="223"/>
      <c r="J804" s="223"/>
      <c r="K804" s="224"/>
      <c r="L804" s="225"/>
      <c r="M804" s="226"/>
      <c r="N804" s="223"/>
      <c r="O804" s="223"/>
      <c r="P804" s="223"/>
      <c r="Q804" s="223"/>
      <c r="R804" s="223"/>
      <c r="S804" s="223"/>
      <c r="T804" s="223"/>
      <c r="U804" s="223"/>
      <c r="V804" s="227"/>
      <c r="W804" s="218"/>
      <c r="Y804" s="236"/>
    </row>
    <row r="805" spans="2:25" x14ac:dyDescent="0.25">
      <c r="B805" s="465"/>
      <c r="C805" s="275"/>
      <c r="D805" s="272" t="s">
        <v>94</v>
      </c>
      <c r="E805" s="273"/>
      <c r="F805" s="273"/>
      <c r="G805" s="367">
        <f>SUBTOTAL(9,G806:G807)</f>
        <v>0</v>
      </c>
      <c r="H805" s="368"/>
      <c r="I805" s="369"/>
      <c r="J805" s="369"/>
      <c r="K805" s="370"/>
      <c r="L805" s="363"/>
      <c r="M805" s="364"/>
      <c r="N805" s="364"/>
      <c r="O805" s="364"/>
      <c r="P805" s="364"/>
      <c r="Q805" s="364"/>
      <c r="R805" s="364"/>
      <c r="S805" s="364"/>
      <c r="T805" s="364"/>
      <c r="U805" s="364"/>
      <c r="V805" s="365"/>
      <c r="W805" s="365"/>
      <c r="Y805" s="238"/>
    </row>
    <row r="806" spans="2:25" outlineLevel="1" x14ac:dyDescent="0.25">
      <c r="B806" s="465"/>
      <c r="C806" s="272"/>
      <c r="D806" s="272"/>
      <c r="E806" s="273"/>
      <c r="F806" s="299" t="s">
        <v>95</v>
      </c>
      <c r="G806" s="220"/>
      <c r="H806" s="368"/>
      <c r="I806" s="369"/>
      <c r="J806" s="369"/>
      <c r="K806" s="370"/>
      <c r="L806" s="363"/>
      <c r="M806" s="364"/>
      <c r="N806" s="364"/>
      <c r="O806" s="364"/>
      <c r="P806" s="364"/>
      <c r="Q806" s="364"/>
      <c r="R806" s="364"/>
      <c r="S806" s="364"/>
      <c r="T806" s="364"/>
      <c r="U806" s="364"/>
      <c r="V806" s="365"/>
      <c r="W806" s="365"/>
      <c r="Y806" s="236"/>
    </row>
    <row r="807" spans="2:25" outlineLevel="1" x14ac:dyDescent="0.25">
      <c r="B807" s="465"/>
      <c r="C807" s="272"/>
      <c r="D807" s="272"/>
      <c r="E807" s="273"/>
      <c r="F807" s="299" t="s">
        <v>96</v>
      </c>
      <c r="G807" s="220"/>
      <c r="H807" s="368"/>
      <c r="I807" s="369"/>
      <c r="J807" s="369"/>
      <c r="K807" s="370"/>
      <c r="L807" s="363"/>
      <c r="M807" s="364"/>
      <c r="N807" s="364"/>
      <c r="O807" s="364"/>
      <c r="P807" s="364"/>
      <c r="Q807" s="364"/>
      <c r="R807" s="364"/>
      <c r="S807" s="364"/>
      <c r="T807" s="364"/>
      <c r="U807" s="364"/>
      <c r="V807" s="365"/>
      <c r="W807" s="365"/>
      <c r="Y807" s="236"/>
    </row>
    <row r="808" spans="2:25" outlineLevel="1" x14ac:dyDescent="0.25">
      <c r="B808" s="465"/>
      <c r="C808" s="273"/>
      <c r="D808" s="272"/>
      <c r="E808" s="275"/>
      <c r="F808" s="273"/>
      <c r="G808" s="254"/>
      <c r="H808" s="368"/>
      <c r="I808" s="369"/>
      <c r="J808" s="369"/>
      <c r="K808" s="370"/>
      <c r="L808" s="364"/>
      <c r="M808" s="364"/>
      <c r="N808" s="364"/>
      <c r="O808" s="364"/>
      <c r="P808" s="364"/>
      <c r="Q808" s="364"/>
      <c r="R808" s="364"/>
      <c r="S808" s="364"/>
      <c r="T808" s="364"/>
      <c r="U808" s="364"/>
      <c r="V808" s="364"/>
      <c r="W808" s="366"/>
      <c r="Y808" s="353"/>
    </row>
    <row r="809" spans="2:25" outlineLevel="1" x14ac:dyDescent="0.25">
      <c r="B809" s="465"/>
      <c r="C809" s="272" t="s">
        <v>324</v>
      </c>
      <c r="D809" s="272"/>
      <c r="E809" s="275"/>
      <c r="F809" s="273"/>
      <c r="G809" s="41">
        <f>SUBTOTAL(9,G810:G812)</f>
        <v>0</v>
      </c>
      <c r="H809" s="368">
        <f t="shared" ref="H809:W809" si="182">SUBTOTAL(9,H810:H812)</f>
        <v>0</v>
      </c>
      <c r="I809" s="369">
        <f t="shared" si="182"/>
        <v>0</v>
      </c>
      <c r="J809" s="369">
        <f t="shared" si="182"/>
        <v>0</v>
      </c>
      <c r="K809" s="370">
        <f t="shared" si="182"/>
        <v>0</v>
      </c>
      <c r="L809" s="364">
        <f t="shared" si="182"/>
        <v>0</v>
      </c>
      <c r="M809" s="364">
        <f t="shared" si="182"/>
        <v>0</v>
      </c>
      <c r="N809" s="364">
        <f t="shared" si="182"/>
        <v>0</v>
      </c>
      <c r="O809" s="364">
        <f t="shared" si="182"/>
        <v>0</v>
      </c>
      <c r="P809" s="364">
        <f t="shared" si="182"/>
        <v>0</v>
      </c>
      <c r="Q809" s="364">
        <f t="shared" si="182"/>
        <v>0</v>
      </c>
      <c r="R809" s="364">
        <f t="shared" si="182"/>
        <v>0</v>
      </c>
      <c r="S809" s="364">
        <f t="shared" si="182"/>
        <v>0</v>
      </c>
      <c r="T809" s="364">
        <f t="shared" si="182"/>
        <v>0</v>
      </c>
      <c r="U809" s="364">
        <f t="shared" si="182"/>
        <v>0</v>
      </c>
      <c r="V809" s="364">
        <f t="shared" si="182"/>
        <v>0</v>
      </c>
      <c r="W809" s="366">
        <f t="shared" si="182"/>
        <v>0</v>
      </c>
      <c r="Y809" s="354"/>
    </row>
    <row r="810" spans="2:25" outlineLevel="1" x14ac:dyDescent="0.25">
      <c r="B810" s="465"/>
      <c r="C810" s="273"/>
      <c r="D810" s="272"/>
      <c r="E810" s="275"/>
      <c r="F810" s="459" t="s">
        <v>150</v>
      </c>
      <c r="G810" s="218"/>
      <c r="H810" s="222"/>
      <c r="I810" s="223"/>
      <c r="J810" s="223"/>
      <c r="K810" s="224"/>
      <c r="L810" s="225"/>
      <c r="M810" s="226"/>
      <c r="N810" s="223"/>
      <c r="O810" s="223"/>
      <c r="P810" s="223"/>
      <c r="Q810" s="223"/>
      <c r="R810" s="223"/>
      <c r="S810" s="223"/>
      <c r="T810" s="223"/>
      <c r="U810" s="223"/>
      <c r="V810" s="227"/>
      <c r="W810" s="218"/>
      <c r="Y810" s="236"/>
    </row>
    <row r="811" spans="2:25" outlineLevel="1" x14ac:dyDescent="0.25">
      <c r="B811" s="465"/>
      <c r="C811" s="273"/>
      <c r="D811" s="272"/>
      <c r="E811" s="275"/>
      <c r="F811" s="459" t="s">
        <v>151</v>
      </c>
      <c r="G811" s="218"/>
      <c r="H811" s="222"/>
      <c r="I811" s="223"/>
      <c r="J811" s="223"/>
      <c r="K811" s="224"/>
      <c r="L811" s="225"/>
      <c r="M811" s="226"/>
      <c r="N811" s="223"/>
      <c r="O811" s="223"/>
      <c r="P811" s="223"/>
      <c r="Q811" s="223"/>
      <c r="R811" s="223"/>
      <c r="S811" s="223"/>
      <c r="T811" s="223"/>
      <c r="U811" s="223"/>
      <c r="V811" s="227"/>
      <c r="W811" s="218"/>
      <c r="Y811" s="236"/>
    </row>
    <row r="812" spans="2:25" outlineLevel="1" x14ac:dyDescent="0.25">
      <c r="B812" s="465"/>
      <c r="C812" s="273"/>
      <c r="D812" s="272"/>
      <c r="E812" s="275"/>
      <c r="F812" s="459" t="s">
        <v>152</v>
      </c>
      <c r="G812" s="218"/>
      <c r="H812" s="222"/>
      <c r="I812" s="223"/>
      <c r="J812" s="223"/>
      <c r="K812" s="224"/>
      <c r="L812" s="225"/>
      <c r="M812" s="226"/>
      <c r="N812" s="223"/>
      <c r="O812" s="223"/>
      <c r="P812" s="223"/>
      <c r="Q812" s="223"/>
      <c r="R812" s="223"/>
      <c r="S812" s="223"/>
      <c r="T812" s="223"/>
      <c r="U812" s="223"/>
      <c r="V812" s="227"/>
      <c r="W812" s="218"/>
      <c r="Y812" s="236"/>
    </row>
    <row r="813" spans="2:25" x14ac:dyDescent="0.25">
      <c r="B813" s="465"/>
      <c r="C813" s="272"/>
      <c r="D813" s="272"/>
      <c r="E813" s="273"/>
      <c r="F813" s="273"/>
      <c r="G813" s="367"/>
      <c r="H813" s="369"/>
      <c r="I813" s="369"/>
      <c r="J813" s="369"/>
      <c r="K813" s="370"/>
      <c r="L813" s="363"/>
      <c r="M813" s="364"/>
      <c r="N813" s="364"/>
      <c r="O813" s="364"/>
      <c r="P813" s="364"/>
      <c r="Q813" s="364"/>
      <c r="R813" s="364"/>
      <c r="S813" s="364"/>
      <c r="T813" s="364"/>
      <c r="U813" s="364"/>
      <c r="V813" s="365"/>
      <c r="W813" s="365"/>
      <c r="Y813" s="235"/>
    </row>
    <row r="814" spans="2:25" s="79" customFormat="1" ht="16.2" thickBot="1" x14ac:dyDescent="0.3">
      <c r="B814" s="279" t="s">
        <v>325</v>
      </c>
      <c r="C814" s="483"/>
      <c r="D814" s="483"/>
      <c r="E814" s="483"/>
      <c r="F814" s="483"/>
      <c r="G814" s="54">
        <f>SUBTOTAL(9,G574:G813)</f>
        <v>0</v>
      </c>
      <c r="H814" s="55">
        <f t="shared" ref="H814:W814" si="183">SUBTOTAL(9,H574:H813)</f>
        <v>0</v>
      </c>
      <c r="I814" s="55">
        <f t="shared" si="183"/>
        <v>0</v>
      </c>
      <c r="J814" s="55">
        <f t="shared" si="183"/>
        <v>0</v>
      </c>
      <c r="K814" s="267">
        <f t="shared" si="183"/>
        <v>0</v>
      </c>
      <c r="L814" s="56">
        <f t="shared" si="183"/>
        <v>0</v>
      </c>
      <c r="M814" s="57">
        <f t="shared" si="183"/>
        <v>0</v>
      </c>
      <c r="N814" s="57">
        <f t="shared" si="183"/>
        <v>0</v>
      </c>
      <c r="O814" s="57">
        <f t="shared" si="183"/>
        <v>0</v>
      </c>
      <c r="P814" s="57">
        <f t="shared" si="183"/>
        <v>0</v>
      </c>
      <c r="Q814" s="57">
        <f t="shared" si="183"/>
        <v>0</v>
      </c>
      <c r="R814" s="57">
        <f t="shared" si="183"/>
        <v>0</v>
      </c>
      <c r="S814" s="57">
        <f t="shared" si="183"/>
        <v>0</v>
      </c>
      <c r="T814" s="57">
        <f t="shared" si="183"/>
        <v>0</v>
      </c>
      <c r="U814" s="57">
        <f t="shared" si="183"/>
        <v>0</v>
      </c>
      <c r="V814" s="58">
        <f t="shared" si="183"/>
        <v>0</v>
      </c>
      <c r="W814" s="58">
        <f t="shared" si="183"/>
        <v>0</v>
      </c>
      <c r="Y814" s="239"/>
    </row>
    <row r="815" spans="2:25" ht="13.8" thickBot="1" x14ac:dyDescent="0.3">
      <c r="G815" s="89"/>
      <c r="H815" s="89"/>
      <c r="I815" s="89"/>
      <c r="J815" s="89"/>
      <c r="K815" s="89"/>
      <c r="L815" s="89"/>
      <c r="M815" s="89"/>
      <c r="N815" s="89"/>
      <c r="O815" s="89"/>
      <c r="P815" s="89"/>
      <c r="Q815" s="89"/>
      <c r="R815" s="89"/>
      <c r="S815" s="89"/>
      <c r="T815" s="89"/>
      <c r="U815" s="89"/>
      <c r="V815" s="89"/>
      <c r="W815" s="89"/>
      <c r="Y815" s="240"/>
    </row>
    <row r="816" spans="2:25" s="79" customFormat="1" ht="16.2" thickBot="1" x14ac:dyDescent="0.3">
      <c r="B816" s="433" t="s">
        <v>326</v>
      </c>
      <c r="C816" s="475"/>
      <c r="D816" s="475"/>
      <c r="E816" s="475"/>
      <c r="F816" s="475"/>
      <c r="G816" s="507"/>
      <c r="H816" s="480"/>
      <c r="I816" s="480"/>
      <c r="J816" s="480"/>
      <c r="K816" s="480"/>
      <c r="L816" s="480"/>
      <c r="M816" s="481"/>
      <c r="N816" s="480"/>
      <c r="O816" s="480"/>
      <c r="P816" s="480"/>
      <c r="Q816" s="480"/>
      <c r="R816" s="480"/>
      <c r="S816" s="480"/>
      <c r="T816" s="480"/>
      <c r="U816" s="480"/>
      <c r="V816" s="480"/>
      <c r="W816" s="482"/>
      <c r="Y816" s="356"/>
    </row>
    <row r="817" spans="2:25" s="79" customFormat="1" ht="12.75" customHeight="1" x14ac:dyDescent="0.25">
      <c r="B817" s="295"/>
      <c r="C817" s="439" t="s">
        <v>327</v>
      </c>
      <c r="D817" s="273"/>
      <c r="E817" s="273"/>
      <c r="F817" s="273"/>
      <c r="G817" s="586"/>
      <c r="H817" s="364">
        <f t="shared" ref="H817:V817" si="184">SUBTOTAL(9,H818:H819)</f>
        <v>0</v>
      </c>
      <c r="I817" s="364">
        <f t="shared" si="184"/>
        <v>0</v>
      </c>
      <c r="J817" s="364">
        <f t="shared" si="184"/>
        <v>0</v>
      </c>
      <c r="K817" s="365">
        <f t="shared" si="184"/>
        <v>0</v>
      </c>
      <c r="L817" s="363">
        <f t="shared" si="184"/>
        <v>0</v>
      </c>
      <c r="M817" s="31">
        <f t="shared" si="184"/>
        <v>0</v>
      </c>
      <c r="N817" s="364">
        <f t="shared" si="184"/>
        <v>0</v>
      </c>
      <c r="O817" s="364">
        <f t="shared" si="184"/>
        <v>0</v>
      </c>
      <c r="P817" s="364">
        <f t="shared" si="184"/>
        <v>0</v>
      </c>
      <c r="Q817" s="364">
        <f t="shared" si="184"/>
        <v>0</v>
      </c>
      <c r="R817" s="364">
        <f t="shared" si="184"/>
        <v>0</v>
      </c>
      <c r="S817" s="364">
        <f t="shared" si="184"/>
        <v>0</v>
      </c>
      <c r="T817" s="364">
        <f t="shared" si="184"/>
        <v>0</v>
      </c>
      <c r="U817" s="364">
        <f t="shared" si="184"/>
        <v>0</v>
      </c>
      <c r="V817" s="364">
        <f t="shared" si="184"/>
        <v>0</v>
      </c>
      <c r="W817" s="586"/>
      <c r="Y817" s="252"/>
    </row>
    <row r="818" spans="2:25" s="79" customFormat="1" ht="12.75" customHeight="1" x14ac:dyDescent="0.25">
      <c r="B818" s="295"/>
      <c r="C818" s="273"/>
      <c r="D818" s="273"/>
      <c r="E818" s="273"/>
      <c r="F818" s="299" t="s">
        <v>328</v>
      </c>
      <c r="G818" s="254"/>
      <c r="H818" s="552"/>
      <c r="I818" s="544"/>
      <c r="J818" s="544"/>
      <c r="K818" s="545"/>
      <c r="L818" s="546"/>
      <c r="M818" s="547"/>
      <c r="N818" s="548"/>
      <c r="O818" s="548"/>
      <c r="P818" s="548"/>
      <c r="Q818" s="548"/>
      <c r="R818" s="548"/>
      <c r="S818" s="548"/>
      <c r="T818" s="548"/>
      <c r="U818" s="548"/>
      <c r="V818" s="549"/>
      <c r="W818" s="254"/>
      <c r="X818" s="51"/>
      <c r="Y818" s="236"/>
    </row>
    <row r="819" spans="2:25" s="79" customFormat="1" ht="12.75" customHeight="1" x14ac:dyDescent="0.25">
      <c r="B819" s="295"/>
      <c r="C819" s="273"/>
      <c r="D819" s="273"/>
      <c r="E819" s="273"/>
      <c r="F819" s="299" t="s">
        <v>329</v>
      </c>
      <c r="G819" s="254"/>
      <c r="H819" s="552"/>
      <c r="I819" s="544"/>
      <c r="J819" s="544"/>
      <c r="K819" s="545"/>
      <c r="L819" s="546"/>
      <c r="M819" s="547"/>
      <c r="N819" s="548"/>
      <c r="O819" s="548"/>
      <c r="P819" s="548"/>
      <c r="Q819" s="548"/>
      <c r="R819" s="548"/>
      <c r="S819" s="548"/>
      <c r="T819" s="548"/>
      <c r="U819" s="548"/>
      <c r="V819" s="549"/>
      <c r="W819" s="254"/>
      <c r="X819" s="51"/>
      <c r="Y819" s="236"/>
    </row>
    <row r="820" spans="2:25" s="79" customFormat="1" ht="12.75" customHeight="1" x14ac:dyDescent="0.25">
      <c r="B820" s="295"/>
      <c r="C820" s="273"/>
      <c r="D820" s="273"/>
      <c r="E820" s="273"/>
      <c r="F820" s="273"/>
      <c r="G820" s="254"/>
      <c r="H820" s="369"/>
      <c r="I820" s="369"/>
      <c r="J820" s="369"/>
      <c r="K820" s="370"/>
      <c r="L820" s="364"/>
      <c r="M820" s="364"/>
      <c r="N820" s="364"/>
      <c r="O820" s="364"/>
      <c r="P820" s="364"/>
      <c r="Q820" s="364"/>
      <c r="R820" s="364"/>
      <c r="S820" s="364"/>
      <c r="T820" s="364"/>
      <c r="U820" s="364"/>
      <c r="V820" s="364"/>
      <c r="W820" s="254"/>
      <c r="X820" s="51"/>
      <c r="Y820" s="237"/>
    </row>
    <row r="821" spans="2:25" s="79" customFormat="1" ht="15" x14ac:dyDescent="0.25">
      <c r="B821" s="295"/>
      <c r="C821" s="439" t="s">
        <v>330</v>
      </c>
      <c r="D821" s="272"/>
      <c r="E821" s="275"/>
      <c r="F821" s="273"/>
      <c r="G821" s="254"/>
      <c r="H821" s="364"/>
      <c r="I821" s="364"/>
      <c r="J821" s="364"/>
      <c r="K821" s="365"/>
      <c r="L821" s="363"/>
      <c r="M821" s="31"/>
      <c r="N821" s="364"/>
      <c r="O821" s="364"/>
      <c r="P821" s="364"/>
      <c r="Q821" s="364"/>
      <c r="R821" s="364"/>
      <c r="S821" s="364"/>
      <c r="T821" s="364"/>
      <c r="U821" s="364"/>
      <c r="V821" s="364"/>
      <c r="W821" s="254"/>
      <c r="Y821" s="252"/>
    </row>
    <row r="822" spans="2:25" s="79" customFormat="1" ht="12.75" customHeight="1" x14ac:dyDescent="0.25">
      <c r="B822" s="295"/>
      <c r="C822" s="273"/>
      <c r="D822" s="272" t="s">
        <v>98</v>
      </c>
      <c r="E822" s="275"/>
      <c r="F822" s="273"/>
      <c r="G822" s="254"/>
      <c r="H822" s="364">
        <f t="shared" ref="H822:V822" si="185">SUBTOTAL(9,H823:H826)</f>
        <v>0</v>
      </c>
      <c r="I822" s="364">
        <f t="shared" si="185"/>
        <v>0</v>
      </c>
      <c r="J822" s="364">
        <f t="shared" si="185"/>
        <v>0</v>
      </c>
      <c r="K822" s="365">
        <f t="shared" si="185"/>
        <v>0</v>
      </c>
      <c r="L822" s="363">
        <f t="shared" si="185"/>
        <v>0</v>
      </c>
      <c r="M822" s="31">
        <f t="shared" si="185"/>
        <v>0</v>
      </c>
      <c r="N822" s="364">
        <f t="shared" si="185"/>
        <v>0</v>
      </c>
      <c r="O822" s="364">
        <f t="shared" si="185"/>
        <v>0</v>
      </c>
      <c r="P822" s="364">
        <f t="shared" si="185"/>
        <v>0</v>
      </c>
      <c r="Q822" s="364">
        <f t="shared" si="185"/>
        <v>0</v>
      </c>
      <c r="R822" s="364">
        <f t="shared" si="185"/>
        <v>0</v>
      </c>
      <c r="S822" s="364">
        <f t="shared" si="185"/>
        <v>0</v>
      </c>
      <c r="T822" s="364">
        <f t="shared" si="185"/>
        <v>0</v>
      </c>
      <c r="U822" s="364">
        <f t="shared" si="185"/>
        <v>0</v>
      </c>
      <c r="V822" s="364">
        <f t="shared" si="185"/>
        <v>0</v>
      </c>
      <c r="W822" s="254"/>
      <c r="Y822" s="252"/>
    </row>
    <row r="823" spans="2:25" s="79" customFormat="1" ht="12.75" customHeight="1" outlineLevel="1" x14ac:dyDescent="0.25">
      <c r="B823" s="295"/>
      <c r="C823" s="273"/>
      <c r="D823" s="272"/>
      <c r="E823" s="273"/>
      <c r="F823" s="299" t="s">
        <v>331</v>
      </c>
      <c r="G823" s="254"/>
      <c r="H823" s="552"/>
      <c r="I823" s="544"/>
      <c r="J823" s="544"/>
      <c r="K823" s="545"/>
      <c r="L823" s="562"/>
      <c r="M823" s="547"/>
      <c r="N823" s="548"/>
      <c r="O823" s="548"/>
      <c r="P823" s="548"/>
      <c r="Q823" s="548"/>
      <c r="R823" s="548"/>
      <c r="S823" s="548"/>
      <c r="T823" s="548"/>
      <c r="U823" s="548"/>
      <c r="V823" s="549"/>
      <c r="W823" s="254"/>
      <c r="X823" s="51"/>
      <c r="Y823" s="236"/>
    </row>
    <row r="824" spans="2:25" s="79" customFormat="1" ht="12.75" customHeight="1" outlineLevel="1" x14ac:dyDescent="0.25">
      <c r="B824" s="295"/>
      <c r="C824" s="273"/>
      <c r="D824" s="272"/>
      <c r="E824" s="273"/>
      <c r="F824" s="299" t="s">
        <v>332</v>
      </c>
      <c r="G824" s="254"/>
      <c r="H824" s="552"/>
      <c r="I824" s="544"/>
      <c r="J824" s="544"/>
      <c r="K824" s="545"/>
      <c r="L824" s="562"/>
      <c r="M824" s="547"/>
      <c r="N824" s="548"/>
      <c r="O824" s="548"/>
      <c r="P824" s="548"/>
      <c r="Q824" s="548"/>
      <c r="R824" s="548"/>
      <c r="S824" s="548"/>
      <c r="T824" s="548"/>
      <c r="U824" s="548"/>
      <c r="V824" s="549"/>
      <c r="W824" s="254"/>
      <c r="X824" s="51"/>
      <c r="Y824" s="236"/>
    </row>
    <row r="825" spans="2:25" s="79" customFormat="1" ht="12.75" customHeight="1" outlineLevel="1" x14ac:dyDescent="0.25">
      <c r="B825" s="295"/>
      <c r="C825" s="273"/>
      <c r="D825" s="272"/>
      <c r="E825" s="273"/>
      <c r="F825" s="299" t="s">
        <v>333</v>
      </c>
      <c r="G825" s="254"/>
      <c r="H825" s="552"/>
      <c r="I825" s="544"/>
      <c r="J825" s="544"/>
      <c r="K825" s="545"/>
      <c r="L825" s="562"/>
      <c r="M825" s="547"/>
      <c r="N825" s="548"/>
      <c r="O825" s="548"/>
      <c r="P825" s="548"/>
      <c r="Q825" s="548"/>
      <c r="R825" s="548"/>
      <c r="S825" s="548"/>
      <c r="T825" s="548"/>
      <c r="U825" s="548"/>
      <c r="V825" s="549"/>
      <c r="W825" s="254"/>
      <c r="X825" s="51"/>
      <c r="Y825" s="236"/>
    </row>
    <row r="826" spans="2:25" s="79" customFormat="1" ht="12.75" customHeight="1" outlineLevel="1" x14ac:dyDescent="0.25">
      <c r="B826" s="295"/>
      <c r="C826" s="273"/>
      <c r="D826" s="272"/>
      <c r="E826" s="273"/>
      <c r="F826" s="299" t="s">
        <v>334</v>
      </c>
      <c r="G826" s="254"/>
      <c r="H826" s="552"/>
      <c r="I826" s="544"/>
      <c r="J826" s="544"/>
      <c r="K826" s="545"/>
      <c r="L826" s="562"/>
      <c r="M826" s="547"/>
      <c r="N826" s="548"/>
      <c r="O826" s="548"/>
      <c r="P826" s="548"/>
      <c r="Q826" s="548"/>
      <c r="R826" s="548"/>
      <c r="S826" s="548"/>
      <c r="T826" s="548"/>
      <c r="U826" s="548"/>
      <c r="V826" s="549"/>
      <c r="W826" s="254"/>
      <c r="X826" s="51"/>
      <c r="Y826" s="236"/>
    </row>
    <row r="827" spans="2:25" s="79" customFormat="1" ht="12.75" customHeight="1" x14ac:dyDescent="0.25">
      <c r="B827" s="295"/>
      <c r="C827" s="273"/>
      <c r="D827" s="272" t="s">
        <v>109</v>
      </c>
      <c r="E827" s="275"/>
      <c r="F827" s="273"/>
      <c r="G827" s="254"/>
      <c r="H827" s="364">
        <f t="shared" ref="H827:V827" si="186">SUBTOTAL(9,H828:H831)</f>
        <v>0</v>
      </c>
      <c r="I827" s="364">
        <f t="shared" si="186"/>
        <v>0</v>
      </c>
      <c r="J827" s="364">
        <f t="shared" si="186"/>
        <v>0</v>
      </c>
      <c r="K827" s="365">
        <f t="shared" si="186"/>
        <v>0</v>
      </c>
      <c r="L827" s="363">
        <f t="shared" si="186"/>
        <v>0</v>
      </c>
      <c r="M827" s="31">
        <f t="shared" si="186"/>
        <v>0</v>
      </c>
      <c r="N827" s="364">
        <f t="shared" si="186"/>
        <v>0</v>
      </c>
      <c r="O827" s="364">
        <f t="shared" si="186"/>
        <v>0</v>
      </c>
      <c r="P827" s="364">
        <f t="shared" si="186"/>
        <v>0</v>
      </c>
      <c r="Q827" s="364">
        <f t="shared" si="186"/>
        <v>0</v>
      </c>
      <c r="R827" s="364">
        <f t="shared" si="186"/>
        <v>0</v>
      </c>
      <c r="S827" s="364">
        <f t="shared" si="186"/>
        <v>0</v>
      </c>
      <c r="T827" s="364">
        <f t="shared" si="186"/>
        <v>0</v>
      </c>
      <c r="U827" s="364">
        <f t="shared" si="186"/>
        <v>0</v>
      </c>
      <c r="V827" s="364">
        <f t="shared" si="186"/>
        <v>0</v>
      </c>
      <c r="W827" s="254"/>
      <c r="Y827" s="252"/>
    </row>
    <row r="828" spans="2:25" s="79" customFormat="1" ht="12.75" customHeight="1" outlineLevel="1" x14ac:dyDescent="0.25">
      <c r="B828" s="295"/>
      <c r="C828" s="273"/>
      <c r="D828" s="272"/>
      <c r="E828" s="275"/>
      <c r="F828" s="299" t="s">
        <v>331</v>
      </c>
      <c r="G828" s="254"/>
      <c r="H828" s="552"/>
      <c r="I828" s="544"/>
      <c r="J828" s="544"/>
      <c r="K828" s="545"/>
      <c r="L828" s="562"/>
      <c r="M828" s="547"/>
      <c r="N828" s="548"/>
      <c r="O828" s="548"/>
      <c r="P828" s="548"/>
      <c r="Q828" s="548"/>
      <c r="R828" s="548"/>
      <c r="S828" s="548"/>
      <c r="T828" s="548"/>
      <c r="U828" s="548"/>
      <c r="V828" s="549"/>
      <c r="W828" s="254"/>
      <c r="X828" s="51"/>
      <c r="Y828" s="236"/>
    </row>
    <row r="829" spans="2:25" s="79" customFormat="1" ht="12.75" customHeight="1" outlineLevel="1" x14ac:dyDescent="0.25">
      <c r="B829" s="295"/>
      <c r="C829" s="273"/>
      <c r="D829" s="272"/>
      <c r="E829" s="275"/>
      <c r="F829" s="299" t="s">
        <v>332</v>
      </c>
      <c r="G829" s="254"/>
      <c r="H829" s="552"/>
      <c r="I829" s="544"/>
      <c r="J829" s="544"/>
      <c r="K829" s="545"/>
      <c r="L829" s="562"/>
      <c r="M829" s="547"/>
      <c r="N829" s="548"/>
      <c r="O829" s="548"/>
      <c r="P829" s="548"/>
      <c r="Q829" s="548"/>
      <c r="R829" s="548"/>
      <c r="S829" s="548"/>
      <c r="T829" s="548"/>
      <c r="U829" s="548"/>
      <c r="V829" s="549"/>
      <c r="W829" s="254"/>
      <c r="X829" s="51"/>
      <c r="Y829" s="236"/>
    </row>
    <row r="830" spans="2:25" s="79" customFormat="1" ht="12.75" customHeight="1" outlineLevel="1" x14ac:dyDescent="0.25">
      <c r="B830" s="295"/>
      <c r="C830" s="273"/>
      <c r="D830" s="272"/>
      <c r="E830" s="275"/>
      <c r="F830" s="299" t="s">
        <v>333</v>
      </c>
      <c r="G830" s="254"/>
      <c r="H830" s="552"/>
      <c r="I830" s="544"/>
      <c r="J830" s="544"/>
      <c r="K830" s="545"/>
      <c r="L830" s="562"/>
      <c r="M830" s="547"/>
      <c r="N830" s="548"/>
      <c r="O830" s="548"/>
      <c r="P830" s="548"/>
      <c r="Q830" s="548"/>
      <c r="R830" s="548"/>
      <c r="S830" s="548"/>
      <c r="T830" s="548"/>
      <c r="U830" s="548"/>
      <c r="V830" s="549"/>
      <c r="W830" s="254"/>
      <c r="X830" s="51"/>
      <c r="Y830" s="236"/>
    </row>
    <row r="831" spans="2:25" s="79" customFormat="1" ht="12.75" customHeight="1" outlineLevel="1" x14ac:dyDescent="0.25">
      <c r="B831" s="295"/>
      <c r="C831" s="273"/>
      <c r="D831" s="272"/>
      <c r="E831" s="275"/>
      <c r="F831" s="299" t="s">
        <v>335</v>
      </c>
      <c r="G831" s="254"/>
      <c r="H831" s="552"/>
      <c r="I831" s="544"/>
      <c r="J831" s="544"/>
      <c r="K831" s="545"/>
      <c r="L831" s="562"/>
      <c r="M831" s="547"/>
      <c r="N831" s="548"/>
      <c r="O831" s="548"/>
      <c r="P831" s="548"/>
      <c r="Q831" s="548"/>
      <c r="R831" s="548"/>
      <c r="S831" s="548"/>
      <c r="T831" s="548"/>
      <c r="U831" s="548"/>
      <c r="V831" s="549"/>
      <c r="W831" s="254"/>
      <c r="X831" s="51"/>
      <c r="Y831" s="236"/>
    </row>
    <row r="832" spans="2:25" s="79" customFormat="1" ht="12.75" customHeight="1" x14ac:dyDescent="0.25">
      <c r="B832" s="295"/>
      <c r="C832" s="273"/>
      <c r="D832" s="272" t="s">
        <v>336</v>
      </c>
      <c r="E832" s="275"/>
      <c r="F832" s="273"/>
      <c r="G832" s="254"/>
      <c r="H832" s="364">
        <f t="shared" ref="H832:V832" si="187">SUBTOTAL(9,H833:H834)</f>
        <v>0</v>
      </c>
      <c r="I832" s="364">
        <f t="shared" si="187"/>
        <v>0</v>
      </c>
      <c r="J832" s="364">
        <f t="shared" si="187"/>
        <v>0</v>
      </c>
      <c r="K832" s="365">
        <f t="shared" si="187"/>
        <v>0</v>
      </c>
      <c r="L832" s="363">
        <f t="shared" si="187"/>
        <v>0</v>
      </c>
      <c r="M832" s="31">
        <f t="shared" si="187"/>
        <v>0</v>
      </c>
      <c r="N832" s="364">
        <f t="shared" si="187"/>
        <v>0</v>
      </c>
      <c r="O832" s="364">
        <f t="shared" si="187"/>
        <v>0</v>
      </c>
      <c r="P832" s="364">
        <f t="shared" si="187"/>
        <v>0</v>
      </c>
      <c r="Q832" s="364">
        <f t="shared" si="187"/>
        <v>0</v>
      </c>
      <c r="R832" s="364">
        <f t="shared" si="187"/>
        <v>0</v>
      </c>
      <c r="S832" s="364">
        <f t="shared" si="187"/>
        <v>0</v>
      </c>
      <c r="T832" s="364">
        <f t="shared" si="187"/>
        <v>0</v>
      </c>
      <c r="U832" s="364">
        <f t="shared" si="187"/>
        <v>0</v>
      </c>
      <c r="V832" s="364">
        <f t="shared" si="187"/>
        <v>0</v>
      </c>
      <c r="W832" s="254"/>
      <c r="Y832" s="252"/>
    </row>
    <row r="833" spans="2:25" s="79" customFormat="1" ht="12.75" customHeight="1" outlineLevel="1" x14ac:dyDescent="0.25">
      <c r="B833" s="295"/>
      <c r="C833" s="273"/>
      <c r="D833" s="272"/>
      <c r="E833" s="275"/>
      <c r="F833" s="299" t="s">
        <v>337</v>
      </c>
      <c r="G833" s="254"/>
      <c r="H833" s="552"/>
      <c r="I833" s="544"/>
      <c r="J833" s="544"/>
      <c r="K833" s="545"/>
      <c r="L833" s="562"/>
      <c r="M833" s="547"/>
      <c r="N833" s="548"/>
      <c r="O833" s="548"/>
      <c r="P833" s="548"/>
      <c r="Q833" s="548"/>
      <c r="R833" s="548"/>
      <c r="S833" s="548"/>
      <c r="T833" s="548"/>
      <c r="U833" s="548"/>
      <c r="V833" s="549"/>
      <c r="W833" s="254"/>
      <c r="X833" s="51"/>
      <c r="Y833" s="236"/>
    </row>
    <row r="834" spans="2:25" s="79" customFormat="1" ht="12.75" customHeight="1" outlineLevel="1" x14ac:dyDescent="0.25">
      <c r="B834" s="295"/>
      <c r="C834" s="273"/>
      <c r="D834" s="272"/>
      <c r="E834" s="275"/>
      <c r="F834" s="299" t="s">
        <v>338</v>
      </c>
      <c r="G834" s="254"/>
      <c r="H834" s="552"/>
      <c r="I834" s="544"/>
      <c r="J834" s="544"/>
      <c r="K834" s="545"/>
      <c r="L834" s="562"/>
      <c r="M834" s="547"/>
      <c r="N834" s="548"/>
      <c r="O834" s="548"/>
      <c r="P834" s="548"/>
      <c r="Q834" s="548"/>
      <c r="R834" s="548"/>
      <c r="S834" s="548"/>
      <c r="T834" s="548"/>
      <c r="U834" s="548"/>
      <c r="V834" s="549"/>
      <c r="W834" s="254"/>
      <c r="X834" s="51"/>
      <c r="Y834" s="236"/>
    </row>
    <row r="835" spans="2:25" s="79" customFormat="1" ht="12.75" customHeight="1" x14ac:dyDescent="0.25">
      <c r="B835" s="295"/>
      <c r="C835" s="273"/>
      <c r="D835" s="272" t="s">
        <v>339</v>
      </c>
      <c r="E835" s="273"/>
      <c r="F835" s="275"/>
      <c r="G835" s="254"/>
      <c r="H835" s="364">
        <f t="shared" ref="H835:V835" si="188">SUBTOTAL(9,H836:H840)</f>
        <v>0</v>
      </c>
      <c r="I835" s="364">
        <f t="shared" si="188"/>
        <v>0</v>
      </c>
      <c r="J835" s="364">
        <f t="shared" si="188"/>
        <v>0</v>
      </c>
      <c r="K835" s="365">
        <f t="shared" si="188"/>
        <v>0</v>
      </c>
      <c r="L835" s="363">
        <f t="shared" si="188"/>
        <v>0</v>
      </c>
      <c r="M835" s="31">
        <f t="shared" si="188"/>
        <v>0</v>
      </c>
      <c r="N835" s="364">
        <f t="shared" si="188"/>
        <v>0</v>
      </c>
      <c r="O835" s="364">
        <f t="shared" si="188"/>
        <v>0</v>
      </c>
      <c r="P835" s="364">
        <f t="shared" si="188"/>
        <v>0</v>
      </c>
      <c r="Q835" s="364">
        <f t="shared" si="188"/>
        <v>0</v>
      </c>
      <c r="R835" s="364">
        <f t="shared" si="188"/>
        <v>0</v>
      </c>
      <c r="S835" s="364">
        <f t="shared" si="188"/>
        <v>0</v>
      </c>
      <c r="T835" s="364">
        <f t="shared" si="188"/>
        <v>0</v>
      </c>
      <c r="U835" s="364">
        <f t="shared" si="188"/>
        <v>0</v>
      </c>
      <c r="V835" s="364">
        <f t="shared" si="188"/>
        <v>0</v>
      </c>
      <c r="W835" s="254"/>
      <c r="Y835" s="252"/>
    </row>
    <row r="836" spans="2:25" s="79" customFormat="1" ht="12.75" customHeight="1" outlineLevel="1" x14ac:dyDescent="0.25">
      <c r="B836" s="295"/>
      <c r="C836" s="273"/>
      <c r="D836" s="272"/>
      <c r="E836" s="275"/>
      <c r="F836" s="299" t="s">
        <v>340</v>
      </c>
      <c r="G836" s="254"/>
      <c r="H836" s="552"/>
      <c r="I836" s="544"/>
      <c r="J836" s="544"/>
      <c r="K836" s="545"/>
      <c r="L836" s="562"/>
      <c r="M836" s="547"/>
      <c r="N836" s="548"/>
      <c r="O836" s="548"/>
      <c r="P836" s="548"/>
      <c r="Q836" s="548"/>
      <c r="R836" s="548"/>
      <c r="S836" s="548"/>
      <c r="T836" s="548"/>
      <c r="U836" s="548"/>
      <c r="V836" s="549"/>
      <c r="W836" s="254"/>
      <c r="X836" s="51"/>
      <c r="Y836" s="236"/>
    </row>
    <row r="837" spans="2:25" s="79" customFormat="1" ht="12.75" customHeight="1" outlineLevel="1" x14ac:dyDescent="0.25">
      <c r="B837" s="295"/>
      <c r="C837" s="273"/>
      <c r="D837" s="272"/>
      <c r="E837" s="275"/>
      <c r="F837" s="299" t="s">
        <v>341</v>
      </c>
      <c r="G837" s="254"/>
      <c r="H837" s="552"/>
      <c r="I837" s="544"/>
      <c r="J837" s="544"/>
      <c r="K837" s="545"/>
      <c r="L837" s="562"/>
      <c r="M837" s="547"/>
      <c r="N837" s="548"/>
      <c r="O837" s="548"/>
      <c r="P837" s="548"/>
      <c r="Q837" s="548"/>
      <c r="R837" s="548"/>
      <c r="S837" s="548"/>
      <c r="T837" s="548"/>
      <c r="U837" s="548"/>
      <c r="V837" s="549"/>
      <c r="W837" s="254"/>
      <c r="X837" s="51"/>
      <c r="Y837" s="236"/>
    </row>
    <row r="838" spans="2:25" s="79" customFormat="1" ht="12.75" customHeight="1" outlineLevel="1" x14ac:dyDescent="0.25">
      <c r="B838" s="295"/>
      <c r="C838" s="273"/>
      <c r="D838" s="272"/>
      <c r="E838" s="275"/>
      <c r="F838" s="299" t="s">
        <v>342</v>
      </c>
      <c r="G838" s="254"/>
      <c r="H838" s="552"/>
      <c r="I838" s="544"/>
      <c r="J838" s="544"/>
      <c r="K838" s="545"/>
      <c r="L838" s="562"/>
      <c r="M838" s="547"/>
      <c r="N838" s="548"/>
      <c r="O838" s="548"/>
      <c r="P838" s="548"/>
      <c r="Q838" s="548"/>
      <c r="R838" s="548"/>
      <c r="S838" s="548"/>
      <c r="T838" s="548"/>
      <c r="U838" s="548"/>
      <c r="V838" s="549"/>
      <c r="W838" s="254"/>
      <c r="X838" s="51"/>
      <c r="Y838" s="236"/>
    </row>
    <row r="839" spans="2:25" s="79" customFormat="1" ht="12.75" customHeight="1" outlineLevel="1" x14ac:dyDescent="0.25">
      <c r="B839" s="295"/>
      <c r="C839" s="273"/>
      <c r="D839" s="272"/>
      <c r="E839" s="275"/>
      <c r="F839" s="299" t="s">
        <v>343</v>
      </c>
      <c r="G839" s="254"/>
      <c r="H839" s="552"/>
      <c r="I839" s="544"/>
      <c r="J839" s="544"/>
      <c r="K839" s="545"/>
      <c r="L839" s="562"/>
      <c r="M839" s="547"/>
      <c r="N839" s="548"/>
      <c r="O839" s="548"/>
      <c r="P839" s="548"/>
      <c r="Q839" s="548"/>
      <c r="R839" s="548"/>
      <c r="S839" s="548"/>
      <c r="T839" s="548"/>
      <c r="U839" s="548"/>
      <c r="V839" s="549"/>
      <c r="W839" s="254"/>
      <c r="X839" s="51"/>
      <c r="Y839" s="236"/>
    </row>
    <row r="840" spans="2:25" s="79" customFormat="1" ht="12.75" customHeight="1" outlineLevel="1" x14ac:dyDescent="0.25">
      <c r="B840" s="295"/>
      <c r="C840" s="273"/>
      <c r="D840" s="272"/>
      <c r="E840" s="275"/>
      <c r="F840" s="299" t="s">
        <v>344</v>
      </c>
      <c r="G840" s="254"/>
      <c r="H840" s="552"/>
      <c r="I840" s="544"/>
      <c r="J840" s="544"/>
      <c r="K840" s="545"/>
      <c r="L840" s="562"/>
      <c r="M840" s="547"/>
      <c r="N840" s="548"/>
      <c r="O840" s="548"/>
      <c r="P840" s="548"/>
      <c r="Q840" s="548"/>
      <c r="R840" s="548"/>
      <c r="S840" s="548"/>
      <c r="T840" s="548"/>
      <c r="U840" s="548"/>
      <c r="V840" s="549"/>
      <c r="W840" s="254"/>
      <c r="X840" s="51"/>
      <c r="Y840" s="236"/>
    </row>
    <row r="841" spans="2:25" s="79" customFormat="1" ht="12.75" customHeight="1" x14ac:dyDescent="0.25">
      <c r="B841" s="295"/>
      <c r="C841" s="273"/>
      <c r="D841" s="272" t="s">
        <v>345</v>
      </c>
      <c r="E841" s="272"/>
      <c r="F841" s="272"/>
      <c r="G841" s="254"/>
      <c r="H841" s="364">
        <f t="shared" ref="H841:V841" si="189">SUBTOTAL(9,H842:H846)</f>
        <v>0</v>
      </c>
      <c r="I841" s="364">
        <f t="shared" si="189"/>
        <v>0</v>
      </c>
      <c r="J841" s="364">
        <f t="shared" si="189"/>
        <v>0</v>
      </c>
      <c r="K841" s="365">
        <f t="shared" si="189"/>
        <v>0</v>
      </c>
      <c r="L841" s="363">
        <f t="shared" si="189"/>
        <v>0</v>
      </c>
      <c r="M841" s="31">
        <f t="shared" si="189"/>
        <v>0</v>
      </c>
      <c r="N841" s="364">
        <f t="shared" si="189"/>
        <v>0</v>
      </c>
      <c r="O841" s="364">
        <f t="shared" si="189"/>
        <v>0</v>
      </c>
      <c r="P841" s="364">
        <f t="shared" si="189"/>
        <v>0</v>
      </c>
      <c r="Q841" s="364">
        <f t="shared" si="189"/>
        <v>0</v>
      </c>
      <c r="R841" s="364">
        <f t="shared" si="189"/>
        <v>0</v>
      </c>
      <c r="S841" s="364">
        <f t="shared" si="189"/>
        <v>0</v>
      </c>
      <c r="T841" s="364">
        <f t="shared" si="189"/>
        <v>0</v>
      </c>
      <c r="U841" s="364">
        <f t="shared" si="189"/>
        <v>0</v>
      </c>
      <c r="V841" s="364">
        <f t="shared" si="189"/>
        <v>0</v>
      </c>
      <c r="W841" s="254"/>
      <c r="Y841" s="252"/>
    </row>
    <row r="842" spans="2:25" s="79" customFormat="1" ht="12.75" customHeight="1" outlineLevel="1" x14ac:dyDescent="0.25">
      <c r="B842" s="295"/>
      <c r="C842" s="273"/>
      <c r="D842" s="272"/>
      <c r="E842" s="275"/>
      <c r="F842" s="299" t="s">
        <v>346</v>
      </c>
      <c r="G842" s="254"/>
      <c r="H842" s="552"/>
      <c r="I842" s="544"/>
      <c r="J842" s="544"/>
      <c r="K842" s="545"/>
      <c r="L842" s="562"/>
      <c r="M842" s="547"/>
      <c r="N842" s="548"/>
      <c r="O842" s="548"/>
      <c r="P842" s="548"/>
      <c r="Q842" s="548"/>
      <c r="R842" s="548"/>
      <c r="S842" s="548"/>
      <c r="T842" s="548"/>
      <c r="U842" s="548"/>
      <c r="V842" s="549"/>
      <c r="W842" s="254"/>
      <c r="X842" s="51"/>
      <c r="Y842" s="236"/>
    </row>
    <row r="843" spans="2:25" s="79" customFormat="1" ht="12.75" customHeight="1" outlineLevel="1" x14ac:dyDescent="0.25">
      <c r="B843" s="438"/>
      <c r="C843" s="273"/>
      <c r="D843" s="272"/>
      <c r="E843" s="275"/>
      <c r="F843" s="299" t="s">
        <v>347</v>
      </c>
      <c r="G843" s="254"/>
      <c r="H843" s="552"/>
      <c r="I843" s="544"/>
      <c r="J843" s="544"/>
      <c r="K843" s="545"/>
      <c r="L843" s="562"/>
      <c r="M843" s="547"/>
      <c r="N843" s="548"/>
      <c r="O843" s="548"/>
      <c r="P843" s="548"/>
      <c r="Q843" s="548"/>
      <c r="R843" s="548"/>
      <c r="S843" s="548"/>
      <c r="T843" s="548"/>
      <c r="U843" s="548"/>
      <c r="V843" s="549"/>
      <c r="W843" s="254"/>
      <c r="X843" s="51"/>
      <c r="Y843" s="236"/>
    </row>
    <row r="844" spans="2:25" s="79" customFormat="1" ht="12.75" customHeight="1" outlineLevel="1" x14ac:dyDescent="0.25">
      <c r="B844" s="438"/>
      <c r="C844" s="273"/>
      <c r="D844" s="272"/>
      <c r="E844" s="275"/>
      <c r="F844" s="299" t="s">
        <v>348</v>
      </c>
      <c r="G844" s="254"/>
      <c r="H844" s="369">
        <f t="shared" ref="H844:V845" si="190">SUBTOTAL(9,H845:H846)</f>
        <v>0</v>
      </c>
      <c r="I844" s="369">
        <f t="shared" si="190"/>
        <v>0</v>
      </c>
      <c r="J844" s="369">
        <f t="shared" si="190"/>
        <v>0</v>
      </c>
      <c r="K844" s="370">
        <f t="shared" si="190"/>
        <v>0</v>
      </c>
      <c r="L844" s="364">
        <f t="shared" si="190"/>
        <v>0</v>
      </c>
      <c r="M844" s="364">
        <f t="shared" si="190"/>
        <v>0</v>
      </c>
      <c r="N844" s="364">
        <f t="shared" si="190"/>
        <v>0</v>
      </c>
      <c r="O844" s="364">
        <f t="shared" si="190"/>
        <v>0</v>
      </c>
      <c r="P844" s="364">
        <f t="shared" si="190"/>
        <v>0</v>
      </c>
      <c r="Q844" s="364">
        <f t="shared" si="190"/>
        <v>0</v>
      </c>
      <c r="R844" s="364">
        <f t="shared" si="190"/>
        <v>0</v>
      </c>
      <c r="S844" s="364">
        <f t="shared" si="190"/>
        <v>0</v>
      </c>
      <c r="T844" s="364">
        <f t="shared" si="190"/>
        <v>0</v>
      </c>
      <c r="U844" s="364">
        <f t="shared" si="190"/>
        <v>0</v>
      </c>
      <c r="V844" s="440">
        <f t="shared" si="190"/>
        <v>0</v>
      </c>
      <c r="W844" s="254"/>
      <c r="X844" s="51"/>
      <c r="Y844" s="236"/>
    </row>
    <row r="845" spans="2:25" s="79" customFormat="1" ht="12.75" customHeight="1" outlineLevel="1" x14ac:dyDescent="0.25">
      <c r="B845" s="438"/>
      <c r="C845" s="273"/>
      <c r="D845" s="272"/>
      <c r="E845" s="275"/>
      <c r="F845" s="299" t="s">
        <v>349</v>
      </c>
      <c r="G845" s="254"/>
      <c r="H845" s="442">
        <f t="shared" si="190"/>
        <v>0</v>
      </c>
      <c r="I845" s="442">
        <f t="shared" si="190"/>
        <v>0</v>
      </c>
      <c r="J845" s="442">
        <f t="shared" si="190"/>
        <v>0</v>
      </c>
      <c r="K845" s="442">
        <f t="shared" si="190"/>
        <v>0</v>
      </c>
      <c r="L845" s="443">
        <f t="shared" si="190"/>
        <v>0</v>
      </c>
      <c r="M845" s="442">
        <f t="shared" si="190"/>
        <v>0</v>
      </c>
      <c r="N845" s="442">
        <f t="shared" si="190"/>
        <v>0</v>
      </c>
      <c r="O845" s="442">
        <f t="shared" si="190"/>
        <v>0</v>
      </c>
      <c r="P845" s="442">
        <f t="shared" si="190"/>
        <v>0</v>
      </c>
      <c r="Q845" s="442">
        <f t="shared" si="190"/>
        <v>0</v>
      </c>
      <c r="R845" s="442">
        <f t="shared" si="190"/>
        <v>0</v>
      </c>
      <c r="S845" s="442">
        <f t="shared" si="190"/>
        <v>0</v>
      </c>
      <c r="T845" s="442">
        <f t="shared" si="190"/>
        <v>0</v>
      </c>
      <c r="U845" s="442">
        <f t="shared" si="190"/>
        <v>0</v>
      </c>
      <c r="V845" s="442">
        <f t="shared" si="190"/>
        <v>0</v>
      </c>
      <c r="W845" s="254"/>
      <c r="X845" s="51"/>
      <c r="Y845" s="236"/>
    </row>
    <row r="846" spans="2:25" s="79" customFormat="1" ht="12.75" customHeight="1" outlineLevel="1" x14ac:dyDescent="0.25">
      <c r="B846" s="438"/>
      <c r="C846" s="273"/>
      <c r="D846" s="272"/>
      <c r="E846" s="275"/>
      <c r="F846" s="299" t="s">
        <v>350</v>
      </c>
      <c r="G846" s="254"/>
      <c r="H846" s="552"/>
      <c r="I846" s="544"/>
      <c r="J846" s="544"/>
      <c r="K846" s="545"/>
      <c r="L846" s="562"/>
      <c r="M846" s="547"/>
      <c r="N846" s="548"/>
      <c r="O846" s="548"/>
      <c r="P846" s="548"/>
      <c r="Q846" s="548"/>
      <c r="R846" s="548"/>
      <c r="S846" s="548"/>
      <c r="T846" s="548"/>
      <c r="U846" s="548"/>
      <c r="V846" s="549"/>
      <c r="W846" s="254"/>
      <c r="X846" s="51"/>
      <c r="Y846" s="236"/>
    </row>
    <row r="847" spans="2:25" ht="12.75" customHeight="1" outlineLevel="1" x14ac:dyDescent="0.25">
      <c r="B847" s="465"/>
      <c r="C847" s="273"/>
      <c r="D847" s="272"/>
      <c r="E847" s="275"/>
      <c r="F847" s="273"/>
      <c r="G847" s="254"/>
      <c r="H847" s="369"/>
      <c r="I847" s="369"/>
      <c r="J847" s="369"/>
      <c r="K847" s="370"/>
      <c r="L847" s="364"/>
      <c r="M847" s="364"/>
      <c r="N847" s="364"/>
      <c r="O847" s="364"/>
      <c r="P847" s="364"/>
      <c r="Q847" s="364"/>
      <c r="R847" s="364"/>
      <c r="S847" s="364"/>
      <c r="T847" s="364"/>
      <c r="U847" s="364"/>
      <c r="V847" s="364"/>
      <c r="W847" s="254"/>
      <c r="Y847" s="252"/>
    </row>
    <row r="848" spans="2:25" ht="15" outlineLevel="1" x14ac:dyDescent="0.25">
      <c r="B848" s="465"/>
      <c r="C848" s="272" t="s">
        <v>351</v>
      </c>
      <c r="D848" s="272"/>
      <c r="E848" s="275"/>
      <c r="F848" s="273"/>
      <c r="G848" s="367">
        <f>SUBTOTAL(9,G849:G851)</f>
        <v>0</v>
      </c>
      <c r="H848" s="369">
        <f>SUBTOTAL(9,H849:H851)</f>
        <v>0</v>
      </c>
      <c r="I848" s="369">
        <f t="shared" ref="I848:V848" si="191">SUBTOTAL(9,I849:I851)</f>
        <v>0</v>
      </c>
      <c r="J848" s="369">
        <f t="shared" si="191"/>
        <v>0</v>
      </c>
      <c r="K848" s="370">
        <f t="shared" si="191"/>
        <v>0</v>
      </c>
      <c r="L848" s="364">
        <f t="shared" si="191"/>
        <v>0</v>
      </c>
      <c r="M848" s="364">
        <f t="shared" si="191"/>
        <v>0</v>
      </c>
      <c r="N848" s="364">
        <f t="shared" si="191"/>
        <v>0</v>
      </c>
      <c r="O848" s="364">
        <f t="shared" si="191"/>
        <v>0</v>
      </c>
      <c r="P848" s="364">
        <f t="shared" si="191"/>
        <v>0</v>
      </c>
      <c r="Q848" s="364">
        <f t="shared" si="191"/>
        <v>0</v>
      </c>
      <c r="R848" s="364">
        <f t="shared" si="191"/>
        <v>0</v>
      </c>
      <c r="S848" s="364">
        <f t="shared" si="191"/>
        <v>0</v>
      </c>
      <c r="T848" s="364">
        <f t="shared" si="191"/>
        <v>0</v>
      </c>
      <c r="U848" s="364">
        <f t="shared" si="191"/>
        <v>0</v>
      </c>
      <c r="V848" s="364">
        <f t="shared" si="191"/>
        <v>0</v>
      </c>
      <c r="W848" s="367">
        <f>SUBTOTAL(9,W849:W851)</f>
        <v>0</v>
      </c>
      <c r="Y848" s="252"/>
    </row>
    <row r="849" spans="1:25" outlineLevel="1" x14ac:dyDescent="0.25">
      <c r="B849" s="465"/>
      <c r="C849" s="273"/>
      <c r="D849" s="272"/>
      <c r="E849" s="275"/>
      <c r="F849" s="299" t="s">
        <v>150</v>
      </c>
      <c r="G849" s="218"/>
      <c r="H849" s="225"/>
      <c r="I849" s="223"/>
      <c r="J849" s="223"/>
      <c r="K849" s="224"/>
      <c r="L849" s="225"/>
      <c r="M849" s="226"/>
      <c r="N849" s="223"/>
      <c r="O849" s="223"/>
      <c r="P849" s="223"/>
      <c r="Q849" s="223"/>
      <c r="R849" s="223"/>
      <c r="S849" s="223"/>
      <c r="T849" s="223"/>
      <c r="U849" s="223"/>
      <c r="V849" s="227"/>
      <c r="W849" s="218"/>
      <c r="Y849" s="236"/>
    </row>
    <row r="850" spans="1:25" outlineLevel="1" x14ac:dyDescent="0.25">
      <c r="B850" s="465"/>
      <c r="C850" s="273"/>
      <c r="D850" s="272"/>
      <c r="E850" s="275"/>
      <c r="F850" s="299" t="s">
        <v>151</v>
      </c>
      <c r="G850" s="218"/>
      <c r="H850" s="225"/>
      <c r="I850" s="223"/>
      <c r="J850" s="223"/>
      <c r="K850" s="224"/>
      <c r="L850" s="225"/>
      <c r="M850" s="226"/>
      <c r="N850" s="223"/>
      <c r="O850" s="223"/>
      <c r="P850" s="223"/>
      <c r="Q850" s="223"/>
      <c r="R850" s="223"/>
      <c r="S850" s="223"/>
      <c r="T850" s="223"/>
      <c r="U850" s="223"/>
      <c r="V850" s="227"/>
      <c r="W850" s="218"/>
      <c r="Y850" s="236"/>
    </row>
    <row r="851" spans="1:25" outlineLevel="1" x14ac:dyDescent="0.25">
      <c r="B851" s="465"/>
      <c r="C851" s="273"/>
      <c r="D851" s="272"/>
      <c r="E851" s="275"/>
      <c r="F851" s="299" t="s">
        <v>152</v>
      </c>
      <c r="G851" s="218"/>
      <c r="H851" s="225"/>
      <c r="I851" s="223"/>
      <c r="J851" s="223"/>
      <c r="K851" s="224"/>
      <c r="L851" s="225"/>
      <c r="M851" s="226"/>
      <c r="N851" s="223"/>
      <c r="O851" s="223"/>
      <c r="P851" s="223"/>
      <c r="Q851" s="223"/>
      <c r="R851" s="223"/>
      <c r="S851" s="223"/>
      <c r="T851" s="223"/>
      <c r="U851" s="223"/>
      <c r="V851" s="227"/>
      <c r="W851" s="218"/>
      <c r="Y851" s="236"/>
    </row>
    <row r="852" spans="1:25" outlineLevel="1" x14ac:dyDescent="0.25">
      <c r="B852" s="465"/>
      <c r="C852" s="273"/>
      <c r="D852" s="272"/>
      <c r="E852" s="275"/>
      <c r="F852" s="273"/>
      <c r="G852" s="254"/>
      <c r="H852" s="369"/>
      <c r="I852" s="369"/>
      <c r="J852" s="369"/>
      <c r="K852" s="370"/>
      <c r="L852" s="364"/>
      <c r="M852" s="364"/>
      <c r="N852" s="364"/>
      <c r="O852" s="364"/>
      <c r="P852" s="364"/>
      <c r="Q852" s="364"/>
      <c r="R852" s="364"/>
      <c r="S852" s="364"/>
      <c r="T852" s="364"/>
      <c r="U852" s="364"/>
      <c r="V852" s="364"/>
      <c r="W852" s="254"/>
      <c r="Y852" s="362"/>
    </row>
    <row r="853" spans="1:25" ht="13.8" outlineLevel="1" x14ac:dyDescent="0.25">
      <c r="B853" s="438"/>
      <c r="C853" s="439" t="s">
        <v>352</v>
      </c>
      <c r="D853" s="272"/>
      <c r="E853" s="275"/>
      <c r="F853" s="273"/>
      <c r="G853" s="366">
        <f>SUBTOTAL(9,G854:G855)</f>
        <v>0</v>
      </c>
      <c r="H853" s="364">
        <f>SUBTOTAL(9,H854:H855)</f>
        <v>0</v>
      </c>
      <c r="I853" s="364">
        <f t="shared" ref="I853:V853" si="192">SUBTOTAL(9,I854:I855)</f>
        <v>0</v>
      </c>
      <c r="J853" s="364">
        <f t="shared" si="192"/>
        <v>0</v>
      </c>
      <c r="K853" s="365">
        <f t="shared" si="192"/>
        <v>0</v>
      </c>
      <c r="L853" s="363">
        <f t="shared" si="192"/>
        <v>0</v>
      </c>
      <c r="M853" s="31">
        <f t="shared" si="192"/>
        <v>0</v>
      </c>
      <c r="N853" s="364">
        <f t="shared" si="192"/>
        <v>0</v>
      </c>
      <c r="O853" s="364">
        <f t="shared" si="192"/>
        <v>0</v>
      </c>
      <c r="P853" s="364">
        <f t="shared" si="192"/>
        <v>0</v>
      </c>
      <c r="Q853" s="364">
        <f t="shared" si="192"/>
        <v>0</v>
      </c>
      <c r="R853" s="364">
        <f t="shared" si="192"/>
        <v>0</v>
      </c>
      <c r="S853" s="364">
        <f t="shared" si="192"/>
        <v>0</v>
      </c>
      <c r="T853" s="364">
        <f t="shared" si="192"/>
        <v>0</v>
      </c>
      <c r="U853" s="364">
        <f t="shared" si="192"/>
        <v>0</v>
      </c>
      <c r="V853" s="364">
        <f t="shared" si="192"/>
        <v>0</v>
      </c>
      <c r="W853" s="366">
        <f t="shared" ref="W853" si="193">SUBTOTAL(9,W854:W855)</f>
        <v>0</v>
      </c>
      <c r="Y853" s="362"/>
    </row>
    <row r="854" spans="1:25" outlineLevel="1" x14ac:dyDescent="0.25">
      <c r="B854" s="438"/>
      <c r="C854" s="444"/>
      <c r="D854" s="272"/>
      <c r="E854" s="273"/>
      <c r="F854" s="299" t="s">
        <v>353</v>
      </c>
      <c r="G854" s="553"/>
      <c r="H854" s="552"/>
      <c r="I854" s="544"/>
      <c r="J854" s="544"/>
      <c r="K854" s="545"/>
      <c r="L854" s="562"/>
      <c r="M854" s="547"/>
      <c r="N854" s="548"/>
      <c r="O854" s="548"/>
      <c r="P854" s="548"/>
      <c r="Q854" s="548"/>
      <c r="R854" s="548"/>
      <c r="S854" s="548"/>
      <c r="T854" s="548"/>
      <c r="U854" s="548"/>
      <c r="V854" s="549"/>
      <c r="W854" s="550"/>
      <c r="Y854" s="236"/>
    </row>
    <row r="855" spans="1:25" outlineLevel="1" x14ac:dyDescent="0.25">
      <c r="B855" s="438"/>
      <c r="C855" s="444"/>
      <c r="D855" s="272"/>
      <c r="E855" s="273"/>
      <c r="F855" s="299" t="s">
        <v>354</v>
      </c>
      <c r="G855" s="553"/>
      <c r="H855" s="552"/>
      <c r="I855" s="544"/>
      <c r="J855" s="544"/>
      <c r="K855" s="545"/>
      <c r="L855" s="562"/>
      <c r="M855" s="547"/>
      <c r="N855" s="548"/>
      <c r="O855" s="548"/>
      <c r="P855" s="548"/>
      <c r="Q855" s="548"/>
      <c r="R855" s="548"/>
      <c r="S855" s="548"/>
      <c r="T855" s="548"/>
      <c r="U855" s="548"/>
      <c r="V855" s="549"/>
      <c r="W855" s="550"/>
      <c r="Y855" s="236"/>
    </row>
    <row r="856" spans="1:25" s="79" customFormat="1" ht="12.75" customHeight="1" thickBot="1" x14ac:dyDescent="0.3">
      <c r="B856" s="502"/>
      <c r="C856" s="503"/>
      <c r="D856" s="445"/>
      <c r="E856" s="505"/>
      <c r="F856" s="503"/>
      <c r="G856" s="462"/>
      <c r="H856" s="498"/>
      <c r="I856" s="498"/>
      <c r="J856" s="498"/>
      <c r="K856" s="499"/>
      <c r="L856" s="500"/>
      <c r="M856" s="253"/>
      <c r="N856" s="498"/>
      <c r="O856" s="498"/>
      <c r="P856" s="498"/>
      <c r="Q856" s="498"/>
      <c r="R856" s="498"/>
      <c r="S856" s="498"/>
      <c r="T856" s="498"/>
      <c r="U856" s="498"/>
      <c r="V856" s="498"/>
      <c r="W856" s="462"/>
      <c r="Y856" s="255"/>
    </row>
    <row r="857" spans="1:25" x14ac:dyDescent="0.25">
      <c r="B857" s="51"/>
      <c r="C857" s="51"/>
      <c r="D857" s="51"/>
      <c r="E857" s="51"/>
      <c r="F857" s="51"/>
      <c r="G857" s="51"/>
      <c r="J857" s="51"/>
      <c r="M857" s="51"/>
    </row>
    <row r="858" spans="1:25" ht="13.8" thickBot="1" x14ac:dyDescent="0.3">
      <c r="B858" s="51"/>
      <c r="C858" s="51"/>
      <c r="D858" s="51"/>
      <c r="E858" s="51"/>
      <c r="F858" s="51"/>
      <c r="G858" s="51"/>
      <c r="J858" s="51"/>
      <c r="M858" s="51"/>
    </row>
    <row r="859" spans="1:25" s="141" customFormat="1" ht="51" thickBot="1" x14ac:dyDescent="0.9">
      <c r="A859" s="211"/>
      <c r="B859" s="293" t="s">
        <v>355</v>
      </c>
      <c r="C859" s="294"/>
      <c r="D859" s="294"/>
      <c r="E859" s="294"/>
      <c r="F859" s="294"/>
      <c r="G859" s="294"/>
      <c r="H859" s="294"/>
      <c r="I859" s="294"/>
      <c r="J859" s="294"/>
      <c r="K859" s="294"/>
      <c r="L859" s="294"/>
      <c r="M859" s="294"/>
      <c r="N859" s="294"/>
      <c r="O859" s="294"/>
      <c r="P859" s="294"/>
      <c r="Q859" s="294"/>
      <c r="R859" s="294"/>
      <c r="S859" s="294"/>
      <c r="T859" s="294"/>
      <c r="U859" s="294"/>
      <c r="V859" s="294"/>
      <c r="W859" s="446"/>
    </row>
    <row r="860" spans="1:25" x14ac:dyDescent="0.25">
      <c r="A860" s="212"/>
      <c r="B860" s="51"/>
      <c r="C860" s="51"/>
      <c r="D860" s="51"/>
      <c r="E860" s="51"/>
      <c r="F860" s="51"/>
      <c r="G860" s="51"/>
      <c r="J860" s="51"/>
      <c r="M860" s="51"/>
    </row>
    <row r="861" spans="1:25" ht="16.2" thickBot="1" x14ac:dyDescent="0.3">
      <c r="A861" s="212"/>
      <c r="B861" s="61" t="s">
        <v>356</v>
      </c>
      <c r="F861" s="61" t="str">
        <f>F3</f>
        <v>Dollar canadien ($ CAN)</v>
      </c>
      <c r="H861" s="17"/>
      <c r="I861" s="17"/>
      <c r="K861" s="17"/>
      <c r="L861" s="17"/>
      <c r="M861" s="94"/>
      <c r="N861" s="17"/>
      <c r="O861" s="17"/>
      <c r="P861" s="17"/>
      <c r="Q861" s="17"/>
      <c r="R861" s="17"/>
      <c r="S861" s="17"/>
      <c r="T861" s="17"/>
      <c r="U861" s="17"/>
      <c r="V861" s="17"/>
      <c r="W861" s="17"/>
      <c r="Y861" s="17"/>
    </row>
    <row r="862" spans="1:25" s="79" customFormat="1" ht="15.6" x14ac:dyDescent="0.3">
      <c r="A862" s="213"/>
      <c r="B862" s="61" t="s">
        <v>357</v>
      </c>
      <c r="C862" s="2"/>
      <c r="D862" s="2"/>
      <c r="E862" s="2"/>
      <c r="F862" s="61" t="str">
        <f>F4</f>
        <v>Nom de la banque</v>
      </c>
      <c r="G862" s="468"/>
      <c r="H862" s="447" t="s">
        <v>4</v>
      </c>
      <c r="I862" s="466"/>
      <c r="J862" s="466"/>
      <c r="K862" s="467"/>
      <c r="L862" s="501"/>
      <c r="M862" s="466"/>
      <c r="N862" s="466"/>
      <c r="O862" s="466"/>
      <c r="P862" s="466"/>
      <c r="Q862" s="466"/>
      <c r="R862" s="466"/>
      <c r="S862" s="466"/>
      <c r="T862" s="466"/>
      <c r="U862" s="466"/>
      <c r="V862" s="467"/>
      <c r="W862" s="470"/>
      <c r="Y862" s="64"/>
    </row>
    <row r="863" spans="1:25" s="79" customFormat="1" ht="16.2" thickBot="1" x14ac:dyDescent="0.3">
      <c r="A863" s="213"/>
      <c r="B863" s="61" t="s">
        <v>358</v>
      </c>
      <c r="C863" s="2"/>
      <c r="D863" s="2"/>
      <c r="E863" s="2"/>
      <c r="F863" s="448">
        <f>F5</f>
        <v>45046</v>
      </c>
      <c r="G863" s="469"/>
      <c r="H863" s="449">
        <f>$F863+7</f>
        <v>45053</v>
      </c>
      <c r="I863" s="450">
        <f>$F863+14</f>
        <v>45060</v>
      </c>
      <c r="J863" s="450">
        <f>$F863+21</f>
        <v>45067</v>
      </c>
      <c r="K863" s="451">
        <f>IF(EOMONTH($F863,0)=$F863,EOMONTH(F863,1),DATE(YEAR(F863),MONTH(F863)+1,DAY($F863)))</f>
        <v>45077</v>
      </c>
      <c r="L863" s="450">
        <f>IF(EOMONTH($F863,0)=$F863,EOMONTH(K863,1),DATE(YEAR(F863),MONTH(F863)+2,DAY($F863)))</f>
        <v>45107</v>
      </c>
      <c r="M863" s="450">
        <f t="shared" ref="M863:V863" si="194">IF(EOMONTH($F863,0)=$F863,EOMONTH(L863,1),DATE(YEAR(L863),MONTH(L863)+1,DAY($F863)))</f>
        <v>45138</v>
      </c>
      <c r="N863" s="450">
        <f t="shared" si="194"/>
        <v>45169</v>
      </c>
      <c r="O863" s="450">
        <f t="shared" si="194"/>
        <v>45199</v>
      </c>
      <c r="P863" s="450">
        <f t="shared" si="194"/>
        <v>45230</v>
      </c>
      <c r="Q863" s="450">
        <f t="shared" si="194"/>
        <v>45260</v>
      </c>
      <c r="R863" s="450">
        <f t="shared" si="194"/>
        <v>45291</v>
      </c>
      <c r="S863" s="450">
        <f t="shared" si="194"/>
        <v>45322</v>
      </c>
      <c r="T863" s="450">
        <f t="shared" si="194"/>
        <v>45351</v>
      </c>
      <c r="U863" s="450">
        <f t="shared" si="194"/>
        <v>45382</v>
      </c>
      <c r="V863" s="450">
        <f t="shared" si="194"/>
        <v>45412</v>
      </c>
      <c r="W863" s="471"/>
      <c r="Y863" s="95"/>
    </row>
    <row r="864" spans="1:25" s="80" customFormat="1" ht="16.2" thickBot="1" x14ac:dyDescent="0.3">
      <c r="A864" s="214"/>
      <c r="B864" s="270" t="s">
        <v>6</v>
      </c>
      <c r="C864" s="474"/>
      <c r="D864" s="474"/>
      <c r="E864" s="474"/>
      <c r="F864" s="474"/>
      <c r="G864" s="96" t="s">
        <v>7</v>
      </c>
      <c r="H864" s="72" t="str">
        <f>(H863-$F$5)&amp;" (Semaine 1)"</f>
        <v>7 (Semaine 1)</v>
      </c>
      <c r="I864" s="72" t="str">
        <f>I863-$F$5&amp;" (Semaine 2)"</f>
        <v>14 (Semaine 2)</v>
      </c>
      <c r="J864" s="72" t="str">
        <f>J863-$F$5&amp;" (Semaine 3)"</f>
        <v>21 (Semaine 3)</v>
      </c>
      <c r="K864" s="73" t="str">
        <f>K863-$F$5&amp;" (Semaine 4)"</f>
        <v>31 (Semaine 4)</v>
      </c>
      <c r="L864" s="71" t="str">
        <f>L863-$F$5&amp;" (Mois 2)"</f>
        <v>61 (Mois 2)</v>
      </c>
      <c r="M864" s="72" t="str">
        <f>M863-$F$5&amp;" (Mois 3)"</f>
        <v>92 (Mois 3)</v>
      </c>
      <c r="N864" s="72" t="str">
        <f>N863-$F$5&amp;" (Mois 4)"</f>
        <v>123 (Mois 4)</v>
      </c>
      <c r="O864" s="72" t="str">
        <f>O863-$F$5&amp;" (Mois 5)"</f>
        <v>153 (Mois 5)</v>
      </c>
      <c r="P864" s="72" t="str">
        <f>P863-$F$5&amp;" (Mois 6)"</f>
        <v>184 (Mois 6)</v>
      </c>
      <c r="Q864" s="72" t="str">
        <f>Q863-$F$5&amp;" (Mois 7)"</f>
        <v>214 (Mois 7)</v>
      </c>
      <c r="R864" s="72" t="str">
        <f>R863-$F$5&amp;" (Mois 8)"</f>
        <v>245 (Mois 8)</v>
      </c>
      <c r="S864" s="72" t="str">
        <f>S863-$F$5&amp;" (Mois 9)"</f>
        <v>276 (Mois 9)</v>
      </c>
      <c r="T864" s="72" t="str">
        <f>T863-$F$5&amp;" (Mois 10)"</f>
        <v>305 (Mois 10)</v>
      </c>
      <c r="U864" s="72" t="str">
        <f>U863-$F$5&amp;" (Mois 11)"</f>
        <v>336 (Mois 11)</v>
      </c>
      <c r="V864" s="73" t="str">
        <f>V863-$F$5&amp;" (Mois 12)"</f>
        <v>366 (Mois 12)</v>
      </c>
      <c r="W864" s="74" t="s">
        <v>8</v>
      </c>
      <c r="Y864"/>
    </row>
    <row r="865" spans="1:25" s="79" customFormat="1" ht="16.2" thickBot="1" x14ac:dyDescent="0.3">
      <c r="A865" s="213"/>
      <c r="B865" s="433" t="s">
        <v>10</v>
      </c>
      <c r="C865" s="475"/>
      <c r="D865" s="475"/>
      <c r="E865" s="475"/>
      <c r="F865" s="475"/>
      <c r="G865" s="476"/>
      <c r="H865" s="476"/>
      <c r="I865" s="476"/>
      <c r="J865" s="476"/>
      <c r="K865" s="476"/>
      <c r="L865" s="476"/>
      <c r="M865" s="477"/>
      <c r="N865" s="476"/>
      <c r="O865" s="476"/>
      <c r="P865" s="476"/>
      <c r="Q865" s="476"/>
      <c r="R865" s="476"/>
      <c r="S865" s="476"/>
      <c r="T865" s="476"/>
      <c r="U865" s="476"/>
      <c r="V865" s="476"/>
      <c r="W865" s="478"/>
      <c r="Y865"/>
    </row>
    <row r="866" spans="1:25" x14ac:dyDescent="0.25">
      <c r="A866" s="212"/>
      <c r="B866" s="465"/>
      <c r="C866" s="272" t="s">
        <v>11</v>
      </c>
      <c r="D866" s="272"/>
      <c r="E866" s="273"/>
      <c r="F866" s="273"/>
      <c r="G866" s="41"/>
      <c r="H866" s="364"/>
      <c r="I866" s="364"/>
      <c r="J866" s="364"/>
      <c r="K866" s="365"/>
      <c r="L866" s="363"/>
      <c r="M866" s="31"/>
      <c r="N866" s="364"/>
      <c r="O866" s="364"/>
      <c r="P866" s="364"/>
      <c r="Q866" s="364"/>
      <c r="R866" s="364"/>
      <c r="S866" s="364"/>
      <c r="T866" s="364"/>
      <c r="U866" s="364"/>
      <c r="V866" s="365"/>
      <c r="W866" s="366"/>
      <c r="Y866"/>
    </row>
    <row r="867" spans="1:25" x14ac:dyDescent="0.25">
      <c r="A867" s="212"/>
      <c r="B867" s="465"/>
      <c r="C867" s="272"/>
      <c r="D867" s="272"/>
      <c r="E867" s="273"/>
      <c r="F867" s="277" t="s">
        <v>12</v>
      </c>
      <c r="G867" s="101">
        <f>G9</f>
        <v>0</v>
      </c>
      <c r="H867" s="102">
        <f>G867</f>
        <v>0</v>
      </c>
      <c r="I867" s="364"/>
      <c r="J867" s="364"/>
      <c r="K867" s="365"/>
      <c r="L867" s="364"/>
      <c r="M867" s="31"/>
      <c r="N867" s="364"/>
      <c r="O867" s="364"/>
      <c r="P867" s="364"/>
      <c r="Q867" s="364"/>
      <c r="R867" s="364"/>
      <c r="S867" s="364"/>
      <c r="T867" s="364"/>
      <c r="U867" s="364"/>
      <c r="V867" s="364"/>
      <c r="W867" s="366"/>
      <c r="Y867"/>
    </row>
    <row r="868" spans="1:25" x14ac:dyDescent="0.25">
      <c r="A868" s="212"/>
      <c r="B868" s="465"/>
      <c r="C868" s="272"/>
      <c r="D868" s="272" t="s">
        <v>13</v>
      </c>
      <c r="E868" s="273"/>
      <c r="F868" s="273"/>
      <c r="G868" s="41">
        <f>SUBTOTAL(9,G869:G870)</f>
        <v>0</v>
      </c>
      <c r="H868" s="363">
        <f t="shared" ref="H868:W868" si="195">SUBTOTAL(9,H869:H870)</f>
        <v>0</v>
      </c>
      <c r="I868" s="364">
        <f t="shared" si="195"/>
        <v>0</v>
      </c>
      <c r="J868" s="364">
        <f t="shared" si="195"/>
        <v>0</v>
      </c>
      <c r="K868" s="365">
        <f t="shared" si="195"/>
        <v>0</v>
      </c>
      <c r="L868" s="364">
        <f t="shared" si="195"/>
        <v>0</v>
      </c>
      <c r="M868" s="31">
        <f t="shared" si="195"/>
        <v>0</v>
      </c>
      <c r="N868" s="31">
        <f t="shared" si="195"/>
        <v>0</v>
      </c>
      <c r="O868" s="31">
        <f t="shared" si="195"/>
        <v>0</v>
      </c>
      <c r="P868" s="31">
        <f t="shared" si="195"/>
        <v>0</v>
      </c>
      <c r="Q868" s="31">
        <f t="shared" si="195"/>
        <v>0</v>
      </c>
      <c r="R868" s="31">
        <f t="shared" si="195"/>
        <v>0</v>
      </c>
      <c r="S868" s="31">
        <f t="shared" si="195"/>
        <v>0</v>
      </c>
      <c r="T868" s="31">
        <f t="shared" si="195"/>
        <v>0</v>
      </c>
      <c r="U868" s="31">
        <f t="shared" si="195"/>
        <v>0</v>
      </c>
      <c r="V868" s="364">
        <f t="shared" si="195"/>
        <v>0</v>
      </c>
      <c r="W868" s="366">
        <f t="shared" si="195"/>
        <v>0</v>
      </c>
      <c r="Y868"/>
    </row>
    <row r="869" spans="1:25" outlineLevel="1" x14ac:dyDescent="0.25">
      <c r="A869" s="212"/>
      <c r="B869" s="465"/>
      <c r="C869" s="273"/>
      <c r="D869" s="275"/>
      <c r="E869" s="276"/>
      <c r="F869" s="274" t="s">
        <v>14</v>
      </c>
      <c r="G869" s="97">
        <f t="shared" ref="G869:V869" si="196">G11</f>
        <v>0</v>
      </c>
      <c r="H869" s="388">
        <f t="shared" si="196"/>
        <v>0</v>
      </c>
      <c r="I869" s="389">
        <f t="shared" si="196"/>
        <v>0</v>
      </c>
      <c r="J869" s="389">
        <f t="shared" si="196"/>
        <v>0</v>
      </c>
      <c r="K869" s="390">
        <f t="shared" si="196"/>
        <v>0</v>
      </c>
      <c r="L869" s="391">
        <f t="shared" si="196"/>
        <v>0</v>
      </c>
      <c r="M869" s="392">
        <f t="shared" si="196"/>
        <v>0</v>
      </c>
      <c r="N869" s="392">
        <f t="shared" si="196"/>
        <v>0</v>
      </c>
      <c r="O869" s="392">
        <f t="shared" si="196"/>
        <v>0</v>
      </c>
      <c r="P869" s="392">
        <f t="shared" si="196"/>
        <v>0</v>
      </c>
      <c r="Q869" s="392">
        <f t="shared" si="196"/>
        <v>0</v>
      </c>
      <c r="R869" s="392">
        <f t="shared" si="196"/>
        <v>0</v>
      </c>
      <c r="S869" s="392">
        <f t="shared" si="196"/>
        <v>0</v>
      </c>
      <c r="T869" s="392">
        <f t="shared" si="196"/>
        <v>0</v>
      </c>
      <c r="U869" s="392">
        <f t="shared" si="196"/>
        <v>0</v>
      </c>
      <c r="V869" s="393">
        <f t="shared" si="196"/>
        <v>0</v>
      </c>
      <c r="W869" s="37">
        <f>G869-SUM(H869:V869)</f>
        <v>0</v>
      </c>
      <c r="Y869"/>
    </row>
    <row r="870" spans="1:25" outlineLevel="1" x14ac:dyDescent="0.25">
      <c r="A870" s="212"/>
      <c r="B870" s="465"/>
      <c r="C870" s="275"/>
      <c r="D870" s="275"/>
      <c r="E870" s="275"/>
      <c r="F870" s="274" t="s">
        <v>15</v>
      </c>
      <c r="G870" s="101">
        <f>G12</f>
        <v>0</v>
      </c>
      <c r="H870" s="102">
        <f>G870</f>
        <v>0</v>
      </c>
      <c r="I870" s="33"/>
      <c r="J870" s="33"/>
      <c r="K870" s="99"/>
      <c r="L870" s="33"/>
      <c r="M870" s="33"/>
      <c r="N870" s="33"/>
      <c r="O870" s="33"/>
      <c r="P870" s="33"/>
      <c r="Q870" s="33"/>
      <c r="R870" s="33"/>
      <c r="S870" s="33"/>
      <c r="T870" s="33"/>
      <c r="U870" s="33"/>
      <c r="V870" s="99"/>
      <c r="W870" s="100"/>
      <c r="Y870"/>
    </row>
    <row r="871" spans="1:25" x14ac:dyDescent="0.25">
      <c r="A871" s="212"/>
      <c r="B871" s="465"/>
      <c r="C871" s="275"/>
      <c r="D871" s="276" t="s">
        <v>16</v>
      </c>
      <c r="E871" s="275"/>
      <c r="F871" s="273"/>
      <c r="G871" s="41">
        <f>SUBTOTAL(9,G872:G873)</f>
        <v>0</v>
      </c>
      <c r="H871" s="76">
        <f>SUBTOTAL(9,H872:H873)</f>
        <v>0</v>
      </c>
      <c r="I871" s="33">
        <f t="shared" ref="I871:W871" si="197">SUBTOTAL(9,I872:I873)</f>
        <v>0</v>
      </c>
      <c r="J871" s="33">
        <f t="shared" si="197"/>
        <v>0</v>
      </c>
      <c r="K871" s="35">
        <f t="shared" si="197"/>
        <v>0</v>
      </c>
      <c r="L871" s="34">
        <f t="shared" si="197"/>
        <v>0</v>
      </c>
      <c r="M871" s="33">
        <f t="shared" si="197"/>
        <v>0</v>
      </c>
      <c r="N871" s="33">
        <f t="shared" si="197"/>
        <v>0</v>
      </c>
      <c r="O871" s="33">
        <f t="shared" si="197"/>
        <v>0</v>
      </c>
      <c r="P871" s="33">
        <f t="shared" si="197"/>
        <v>0</v>
      </c>
      <c r="Q871" s="33">
        <f t="shared" si="197"/>
        <v>0</v>
      </c>
      <c r="R871" s="33">
        <f t="shared" si="197"/>
        <v>0</v>
      </c>
      <c r="S871" s="33">
        <f t="shared" si="197"/>
        <v>0</v>
      </c>
      <c r="T871" s="33">
        <f t="shared" si="197"/>
        <v>0</v>
      </c>
      <c r="U871" s="33">
        <f t="shared" si="197"/>
        <v>0</v>
      </c>
      <c r="V871" s="35">
        <f t="shared" si="197"/>
        <v>0</v>
      </c>
      <c r="W871" s="40">
        <f t="shared" si="197"/>
        <v>0</v>
      </c>
      <c r="Y871"/>
    </row>
    <row r="872" spans="1:25" outlineLevel="1" x14ac:dyDescent="0.25">
      <c r="A872" s="212"/>
      <c r="B872" s="465"/>
      <c r="C872" s="275"/>
      <c r="D872" s="275"/>
      <c r="E872" s="275"/>
      <c r="F872" s="274" t="s">
        <v>17</v>
      </c>
      <c r="G872" s="101">
        <f>G14</f>
        <v>0</v>
      </c>
      <c r="H872" s="102">
        <f>G872</f>
        <v>0</v>
      </c>
      <c r="I872" s="33"/>
      <c r="J872" s="33"/>
      <c r="K872" s="35"/>
      <c r="L872" s="34"/>
      <c r="M872" s="33"/>
      <c r="N872" s="33"/>
      <c r="O872" s="33"/>
      <c r="P872" s="33"/>
      <c r="Q872" s="33"/>
      <c r="R872" s="33"/>
      <c r="S872" s="33"/>
      <c r="T872" s="33"/>
      <c r="U872" s="33"/>
      <c r="V872" s="35"/>
      <c r="W872" s="37">
        <f>G872-SUM(H872:V872)</f>
        <v>0</v>
      </c>
      <c r="Y872"/>
    </row>
    <row r="873" spans="1:25" outlineLevel="1" x14ac:dyDescent="0.25">
      <c r="A873" s="212"/>
      <c r="B873" s="465"/>
      <c r="C873" s="275"/>
      <c r="D873" s="275"/>
      <c r="E873" s="275"/>
      <c r="F873" s="277" t="s">
        <v>18</v>
      </c>
      <c r="G873" s="101">
        <f>G15</f>
        <v>0</v>
      </c>
      <c r="H873" s="388">
        <f t="shared" ref="H873:V873" si="198">H15</f>
        <v>0</v>
      </c>
      <c r="I873" s="389">
        <f t="shared" si="198"/>
        <v>0</v>
      </c>
      <c r="J873" s="389">
        <f t="shared" si="198"/>
        <v>0</v>
      </c>
      <c r="K873" s="390">
        <f t="shared" si="198"/>
        <v>0</v>
      </c>
      <c r="L873" s="391">
        <f t="shared" si="198"/>
        <v>0</v>
      </c>
      <c r="M873" s="392">
        <f t="shared" si="198"/>
        <v>0</v>
      </c>
      <c r="N873" s="392">
        <f t="shared" si="198"/>
        <v>0</v>
      </c>
      <c r="O873" s="392">
        <f t="shared" si="198"/>
        <v>0</v>
      </c>
      <c r="P873" s="392">
        <f t="shared" si="198"/>
        <v>0</v>
      </c>
      <c r="Q873" s="392">
        <f t="shared" si="198"/>
        <v>0</v>
      </c>
      <c r="R873" s="392">
        <f t="shared" si="198"/>
        <v>0</v>
      </c>
      <c r="S873" s="392">
        <f t="shared" si="198"/>
        <v>0</v>
      </c>
      <c r="T873" s="392">
        <f t="shared" si="198"/>
        <v>0</v>
      </c>
      <c r="U873" s="392">
        <f t="shared" si="198"/>
        <v>0</v>
      </c>
      <c r="V873" s="393">
        <f t="shared" si="198"/>
        <v>0</v>
      </c>
      <c r="W873" s="37">
        <f>G873-SUM(H873:V873)</f>
        <v>0</v>
      </c>
      <c r="Y873"/>
    </row>
    <row r="874" spans="1:25" x14ac:dyDescent="0.25">
      <c r="A874" s="212"/>
      <c r="B874" s="465"/>
      <c r="C874" s="272" t="s">
        <v>19</v>
      </c>
      <c r="D874" s="272"/>
      <c r="E874" s="273"/>
      <c r="F874" s="273"/>
      <c r="G874" s="367"/>
      <c r="H874" s="369"/>
      <c r="I874" s="369"/>
      <c r="J874" s="369"/>
      <c r="K874" s="370"/>
      <c r="L874" s="363"/>
      <c r="M874" s="364"/>
      <c r="N874" s="364"/>
      <c r="O874" s="364"/>
      <c r="P874" s="364"/>
      <c r="Q874" s="364"/>
      <c r="R874" s="364"/>
      <c r="S874" s="364"/>
      <c r="T874" s="364"/>
      <c r="U874" s="364"/>
      <c r="V874" s="365"/>
      <c r="W874" s="366"/>
      <c r="Y874"/>
    </row>
    <row r="875" spans="1:25" x14ac:dyDescent="0.25">
      <c r="A875" s="212"/>
      <c r="B875" s="465"/>
      <c r="C875" s="272"/>
      <c r="D875" s="276" t="s">
        <v>20</v>
      </c>
      <c r="E875" s="273"/>
      <c r="F875" s="273"/>
      <c r="G875" s="367"/>
      <c r="H875" s="369"/>
      <c r="I875" s="369"/>
      <c r="J875" s="369"/>
      <c r="K875" s="370"/>
      <c r="L875" s="363"/>
      <c r="M875" s="364"/>
      <c r="N875" s="364"/>
      <c r="O875" s="364"/>
      <c r="P875" s="364"/>
      <c r="Q875" s="364"/>
      <c r="R875" s="364"/>
      <c r="S875" s="364"/>
      <c r="T875" s="364"/>
      <c r="U875" s="364"/>
      <c r="V875" s="365"/>
      <c r="W875" s="366"/>
      <c r="Y875"/>
    </row>
    <row r="876" spans="1:25" x14ac:dyDescent="0.25">
      <c r="A876" s="212"/>
      <c r="B876" s="465"/>
      <c r="C876" s="272"/>
      <c r="D876" s="272"/>
      <c r="E876" s="273" t="s">
        <v>21</v>
      </c>
      <c r="F876" s="273"/>
      <c r="G876" s="367">
        <f t="shared" ref="G876:W876" si="199">SUBTOTAL(9,G877:G880)</f>
        <v>0</v>
      </c>
      <c r="H876" s="368">
        <f t="shared" si="199"/>
        <v>0</v>
      </c>
      <c r="I876" s="369">
        <f t="shared" si="199"/>
        <v>0</v>
      </c>
      <c r="J876" s="369">
        <f t="shared" si="199"/>
        <v>0</v>
      </c>
      <c r="K876" s="370">
        <f t="shared" si="199"/>
        <v>0</v>
      </c>
      <c r="L876" s="364">
        <f t="shared" si="199"/>
        <v>0</v>
      </c>
      <c r="M876" s="364">
        <f t="shared" si="199"/>
        <v>0</v>
      </c>
      <c r="N876" s="364">
        <f t="shared" si="199"/>
        <v>0</v>
      </c>
      <c r="O876" s="364">
        <f t="shared" si="199"/>
        <v>0</v>
      </c>
      <c r="P876" s="364">
        <f t="shared" si="199"/>
        <v>0</v>
      </c>
      <c r="Q876" s="364">
        <f t="shared" si="199"/>
        <v>0</v>
      </c>
      <c r="R876" s="364">
        <f t="shared" si="199"/>
        <v>0</v>
      </c>
      <c r="S876" s="364">
        <f t="shared" si="199"/>
        <v>0</v>
      </c>
      <c r="T876" s="364">
        <f t="shared" si="199"/>
        <v>0</v>
      </c>
      <c r="U876" s="364">
        <f t="shared" si="199"/>
        <v>0</v>
      </c>
      <c r="V876" s="364">
        <f t="shared" si="199"/>
        <v>0</v>
      </c>
      <c r="W876" s="366">
        <f t="shared" si="199"/>
        <v>0</v>
      </c>
      <c r="Y876"/>
    </row>
    <row r="877" spans="1:25" outlineLevel="1" x14ac:dyDescent="0.25">
      <c r="A877" s="212"/>
      <c r="B877" s="465"/>
      <c r="C877" s="272"/>
      <c r="D877" s="272"/>
      <c r="E877" s="273"/>
      <c r="F877" s="274" t="s">
        <v>22</v>
      </c>
      <c r="G877" s="394">
        <f>G19</f>
        <v>0</v>
      </c>
      <c r="H877" s="395">
        <f>G877*(1-VLOOKUP($F877,SHT,2,FALSE))+$H19*VLOOKUP($F877,SHT,2,FALSE)</f>
        <v>0</v>
      </c>
      <c r="I877" s="389">
        <f t="shared" ref="I877:V877" si="200">I19*VLOOKUP($F877,SHT,2,FALSE)</f>
        <v>0</v>
      </c>
      <c r="J877" s="389">
        <f t="shared" si="200"/>
        <v>0</v>
      </c>
      <c r="K877" s="390">
        <f t="shared" si="200"/>
        <v>0</v>
      </c>
      <c r="L877" s="391">
        <f t="shared" si="200"/>
        <v>0</v>
      </c>
      <c r="M877" s="396">
        <f t="shared" si="200"/>
        <v>0</v>
      </c>
      <c r="N877" s="392">
        <f t="shared" si="200"/>
        <v>0</v>
      </c>
      <c r="O877" s="392">
        <f t="shared" si="200"/>
        <v>0</v>
      </c>
      <c r="P877" s="392">
        <f t="shared" si="200"/>
        <v>0</v>
      </c>
      <c r="Q877" s="392">
        <f t="shared" si="200"/>
        <v>0</v>
      </c>
      <c r="R877" s="392">
        <f t="shared" si="200"/>
        <v>0</v>
      </c>
      <c r="S877" s="392">
        <f t="shared" si="200"/>
        <v>0</v>
      </c>
      <c r="T877" s="388">
        <f t="shared" si="200"/>
        <v>0</v>
      </c>
      <c r="U877" s="392">
        <f t="shared" si="200"/>
        <v>0</v>
      </c>
      <c r="V877" s="393">
        <f t="shared" si="200"/>
        <v>0</v>
      </c>
      <c r="W877" s="37">
        <f>G877-SUM(H877:V877)</f>
        <v>0</v>
      </c>
      <c r="Y877"/>
    </row>
    <row r="878" spans="1:25" outlineLevel="1" x14ac:dyDescent="0.25">
      <c r="A878" s="212"/>
      <c r="B878" s="465"/>
      <c r="C878" s="272"/>
      <c r="D878" s="272"/>
      <c r="E878" s="273"/>
      <c r="F878" s="274" t="s">
        <v>23</v>
      </c>
      <c r="G878" s="394">
        <f>G20</f>
        <v>0</v>
      </c>
      <c r="H878" s="395">
        <f>G878*(1-VLOOKUP($F878,SHT,2,FALSE))+$H20*VLOOKUP($F878,SHT,2,FALSE)</f>
        <v>0</v>
      </c>
      <c r="I878" s="389">
        <f t="shared" ref="I878:V878" si="201">I20*VLOOKUP($F878,SHT,2,FALSE)</f>
        <v>0</v>
      </c>
      <c r="J878" s="389">
        <f t="shared" si="201"/>
        <v>0</v>
      </c>
      <c r="K878" s="390">
        <f t="shared" si="201"/>
        <v>0</v>
      </c>
      <c r="L878" s="391">
        <f t="shared" si="201"/>
        <v>0</v>
      </c>
      <c r="M878" s="396">
        <f t="shared" si="201"/>
        <v>0</v>
      </c>
      <c r="N878" s="392">
        <f t="shared" si="201"/>
        <v>0</v>
      </c>
      <c r="O878" s="392">
        <f t="shared" si="201"/>
        <v>0</v>
      </c>
      <c r="P878" s="392">
        <f t="shared" si="201"/>
        <v>0</v>
      </c>
      <c r="Q878" s="392">
        <f t="shared" si="201"/>
        <v>0</v>
      </c>
      <c r="R878" s="392">
        <f t="shared" si="201"/>
        <v>0</v>
      </c>
      <c r="S878" s="392">
        <f t="shared" si="201"/>
        <v>0</v>
      </c>
      <c r="T878" s="388">
        <f t="shared" si="201"/>
        <v>0</v>
      </c>
      <c r="U878" s="392">
        <f t="shared" si="201"/>
        <v>0</v>
      </c>
      <c r="V878" s="393">
        <f t="shared" si="201"/>
        <v>0</v>
      </c>
      <c r="W878" s="37">
        <f>G878-SUM(H878:V878)</f>
        <v>0</v>
      </c>
      <c r="Y878"/>
    </row>
    <row r="879" spans="1:25" outlineLevel="1" x14ac:dyDescent="0.25">
      <c r="A879" s="212"/>
      <c r="B879" s="465"/>
      <c r="C879" s="272"/>
      <c r="D879" s="272"/>
      <c r="E879" s="273"/>
      <c r="F879" s="274" t="s">
        <v>24</v>
      </c>
      <c r="G879" s="394">
        <f>G21</f>
        <v>0</v>
      </c>
      <c r="H879" s="395">
        <f>G879*(1-VLOOKUP($F879,SHT,2,FALSE))+$H21*VLOOKUP($F879,SHT,2,FALSE)</f>
        <v>0</v>
      </c>
      <c r="I879" s="389">
        <f t="shared" ref="I879:V879" si="202">I21*VLOOKUP($F879,SHT,2,FALSE)</f>
        <v>0</v>
      </c>
      <c r="J879" s="389">
        <f t="shared" si="202"/>
        <v>0</v>
      </c>
      <c r="K879" s="390">
        <f t="shared" si="202"/>
        <v>0</v>
      </c>
      <c r="L879" s="391">
        <f t="shared" si="202"/>
        <v>0</v>
      </c>
      <c r="M879" s="396">
        <f t="shared" si="202"/>
        <v>0</v>
      </c>
      <c r="N879" s="392">
        <f t="shared" si="202"/>
        <v>0</v>
      </c>
      <c r="O879" s="392">
        <f t="shared" si="202"/>
        <v>0</v>
      </c>
      <c r="P879" s="392">
        <f t="shared" si="202"/>
        <v>0</v>
      </c>
      <c r="Q879" s="392">
        <f t="shared" si="202"/>
        <v>0</v>
      </c>
      <c r="R879" s="392">
        <f t="shared" si="202"/>
        <v>0</v>
      </c>
      <c r="S879" s="392">
        <f t="shared" si="202"/>
        <v>0</v>
      </c>
      <c r="T879" s="388">
        <f t="shared" si="202"/>
        <v>0</v>
      </c>
      <c r="U879" s="392">
        <f t="shared" si="202"/>
        <v>0</v>
      </c>
      <c r="V879" s="393">
        <f t="shared" si="202"/>
        <v>0</v>
      </c>
      <c r="W879" s="37">
        <f>G879-SUM(H879:V879)</f>
        <v>0</v>
      </c>
      <c r="Y879"/>
    </row>
    <row r="880" spans="1:25" outlineLevel="1" x14ac:dyDescent="0.25">
      <c r="A880" s="212"/>
      <c r="B880" s="465"/>
      <c r="C880" s="272"/>
      <c r="D880" s="272"/>
      <c r="E880" s="273"/>
      <c r="F880" s="274" t="s">
        <v>25</v>
      </c>
      <c r="G880" s="394">
        <f>G22</f>
        <v>0</v>
      </c>
      <c r="H880" s="395">
        <f>G880*(1-VLOOKUP($F880,SHT,2,FALSE))+$H22*VLOOKUP($F880,SHT,2,FALSE)</f>
        <v>0</v>
      </c>
      <c r="I880" s="389">
        <f t="shared" ref="I880:V880" si="203">I22*VLOOKUP($F880,SHT,2,FALSE)</f>
        <v>0</v>
      </c>
      <c r="J880" s="389">
        <f t="shared" si="203"/>
        <v>0</v>
      </c>
      <c r="K880" s="390">
        <f t="shared" si="203"/>
        <v>0</v>
      </c>
      <c r="L880" s="391">
        <f t="shared" si="203"/>
        <v>0</v>
      </c>
      <c r="M880" s="396">
        <f t="shared" si="203"/>
        <v>0</v>
      </c>
      <c r="N880" s="392">
        <f t="shared" si="203"/>
        <v>0</v>
      </c>
      <c r="O880" s="392">
        <f t="shared" si="203"/>
        <v>0</v>
      </c>
      <c r="P880" s="392">
        <f t="shared" si="203"/>
        <v>0</v>
      </c>
      <c r="Q880" s="392">
        <f t="shared" si="203"/>
        <v>0</v>
      </c>
      <c r="R880" s="392">
        <f t="shared" si="203"/>
        <v>0</v>
      </c>
      <c r="S880" s="392">
        <f t="shared" si="203"/>
        <v>0</v>
      </c>
      <c r="T880" s="388">
        <f t="shared" si="203"/>
        <v>0</v>
      </c>
      <c r="U880" s="392">
        <f t="shared" si="203"/>
        <v>0</v>
      </c>
      <c r="V880" s="393">
        <f t="shared" si="203"/>
        <v>0</v>
      </c>
      <c r="W880" s="37">
        <f>G880-SUM(H880:V880)</f>
        <v>0</v>
      </c>
      <c r="Y880"/>
    </row>
    <row r="881" spans="1:25" x14ac:dyDescent="0.25">
      <c r="A881" s="212"/>
      <c r="B881" s="465"/>
      <c r="C881" s="272"/>
      <c r="D881" s="272"/>
      <c r="E881" s="273" t="s">
        <v>26</v>
      </c>
      <c r="F881" s="273"/>
      <c r="G881" s="367">
        <f t="shared" ref="G881:W881" si="204">SUBTOTAL(9,G882:G885)</f>
        <v>0</v>
      </c>
      <c r="H881" s="368">
        <f t="shared" si="204"/>
        <v>0</v>
      </c>
      <c r="I881" s="369">
        <f t="shared" si="204"/>
        <v>0</v>
      </c>
      <c r="J881" s="369">
        <f t="shared" si="204"/>
        <v>0</v>
      </c>
      <c r="K881" s="370">
        <f t="shared" si="204"/>
        <v>0</v>
      </c>
      <c r="L881" s="364">
        <f t="shared" si="204"/>
        <v>0</v>
      </c>
      <c r="M881" s="364">
        <f t="shared" si="204"/>
        <v>0</v>
      </c>
      <c r="N881" s="364">
        <f t="shared" si="204"/>
        <v>0</v>
      </c>
      <c r="O881" s="364">
        <f t="shared" si="204"/>
        <v>0</v>
      </c>
      <c r="P881" s="364">
        <f t="shared" si="204"/>
        <v>0</v>
      </c>
      <c r="Q881" s="364">
        <f t="shared" si="204"/>
        <v>0</v>
      </c>
      <c r="R881" s="364">
        <f t="shared" si="204"/>
        <v>0</v>
      </c>
      <c r="S881" s="364">
        <f t="shared" si="204"/>
        <v>0</v>
      </c>
      <c r="T881" s="364">
        <f t="shared" si="204"/>
        <v>0</v>
      </c>
      <c r="U881" s="364">
        <f t="shared" si="204"/>
        <v>0</v>
      </c>
      <c r="V881" s="364">
        <f t="shared" si="204"/>
        <v>0</v>
      </c>
      <c r="W881" s="366">
        <f t="shared" si="204"/>
        <v>0</v>
      </c>
      <c r="Y881"/>
    </row>
    <row r="882" spans="1:25" outlineLevel="1" x14ac:dyDescent="0.25">
      <c r="A882" s="212"/>
      <c r="B882" s="465"/>
      <c r="C882" s="272"/>
      <c r="D882" s="272"/>
      <c r="E882" s="273"/>
      <c r="F882" s="274" t="s">
        <v>27</v>
      </c>
      <c r="G882" s="394">
        <f>G24</f>
        <v>0</v>
      </c>
      <c r="H882" s="395">
        <f>G882*(1-VLOOKUP($F882,SHT,2,FALSE))+$H24*VLOOKUP($F882,SHT,2,FALSE)</f>
        <v>0</v>
      </c>
      <c r="I882" s="389">
        <f t="shared" ref="I882:V882" si="205">I24*VLOOKUP($F882,SHT,2,FALSE)</f>
        <v>0</v>
      </c>
      <c r="J882" s="389">
        <f t="shared" si="205"/>
        <v>0</v>
      </c>
      <c r="K882" s="390">
        <f t="shared" si="205"/>
        <v>0</v>
      </c>
      <c r="L882" s="391">
        <f t="shared" si="205"/>
        <v>0</v>
      </c>
      <c r="M882" s="396">
        <f t="shared" si="205"/>
        <v>0</v>
      </c>
      <c r="N882" s="392">
        <f t="shared" si="205"/>
        <v>0</v>
      </c>
      <c r="O882" s="392">
        <f t="shared" si="205"/>
        <v>0</v>
      </c>
      <c r="P882" s="392">
        <f t="shared" si="205"/>
        <v>0</v>
      </c>
      <c r="Q882" s="392">
        <f t="shared" si="205"/>
        <v>0</v>
      </c>
      <c r="R882" s="392">
        <f t="shared" si="205"/>
        <v>0</v>
      </c>
      <c r="S882" s="392">
        <f t="shared" si="205"/>
        <v>0</v>
      </c>
      <c r="T882" s="388">
        <f t="shared" si="205"/>
        <v>0</v>
      </c>
      <c r="U882" s="392">
        <f t="shared" si="205"/>
        <v>0</v>
      </c>
      <c r="V882" s="393">
        <f t="shared" si="205"/>
        <v>0</v>
      </c>
      <c r="W882" s="37">
        <f>G882-SUM(H882:V882)</f>
        <v>0</v>
      </c>
      <c r="Y882"/>
    </row>
    <row r="883" spans="1:25" outlineLevel="1" x14ac:dyDescent="0.25">
      <c r="A883" s="212"/>
      <c r="B883" s="465"/>
      <c r="C883" s="272"/>
      <c r="D883" s="272"/>
      <c r="E883" s="273"/>
      <c r="F883" s="274" t="s">
        <v>28</v>
      </c>
      <c r="G883" s="394">
        <f>G25</f>
        <v>0</v>
      </c>
      <c r="H883" s="395">
        <f>G883*(1-VLOOKUP($F883,SHT,2,FALSE))+$H25*VLOOKUP($F883,SHT,2,FALSE)</f>
        <v>0</v>
      </c>
      <c r="I883" s="389">
        <f t="shared" ref="I883:V883" si="206">I25*VLOOKUP($F883,SHT,2,FALSE)</f>
        <v>0</v>
      </c>
      <c r="J883" s="389">
        <f t="shared" si="206"/>
        <v>0</v>
      </c>
      <c r="K883" s="390">
        <f t="shared" si="206"/>
        <v>0</v>
      </c>
      <c r="L883" s="391">
        <f t="shared" si="206"/>
        <v>0</v>
      </c>
      <c r="M883" s="396">
        <f t="shared" si="206"/>
        <v>0</v>
      </c>
      <c r="N883" s="392">
        <f t="shared" si="206"/>
        <v>0</v>
      </c>
      <c r="O883" s="392">
        <f t="shared" si="206"/>
        <v>0</v>
      </c>
      <c r="P883" s="392">
        <f t="shared" si="206"/>
        <v>0</v>
      </c>
      <c r="Q883" s="392">
        <f t="shared" si="206"/>
        <v>0</v>
      </c>
      <c r="R883" s="392">
        <f t="shared" si="206"/>
        <v>0</v>
      </c>
      <c r="S883" s="392">
        <f t="shared" si="206"/>
        <v>0</v>
      </c>
      <c r="T883" s="388">
        <f t="shared" si="206"/>
        <v>0</v>
      </c>
      <c r="U883" s="392">
        <f t="shared" si="206"/>
        <v>0</v>
      </c>
      <c r="V883" s="393">
        <f t="shared" si="206"/>
        <v>0</v>
      </c>
      <c r="W883" s="37">
        <f>G883-SUM(H883:V883)</f>
        <v>0</v>
      </c>
      <c r="Y883"/>
    </row>
    <row r="884" spans="1:25" outlineLevel="1" x14ac:dyDescent="0.25">
      <c r="A884" s="212"/>
      <c r="B884" s="465"/>
      <c r="C884" s="272"/>
      <c r="D884" s="272"/>
      <c r="E884" s="273"/>
      <c r="F884" s="274" t="s">
        <v>29</v>
      </c>
      <c r="G884" s="394">
        <f>G26</f>
        <v>0</v>
      </c>
      <c r="H884" s="395">
        <f>G884*(1-VLOOKUP($F884,SHT,2,FALSE))+$H26*VLOOKUP($F884,SHT,2,FALSE)</f>
        <v>0</v>
      </c>
      <c r="I884" s="389">
        <f t="shared" ref="I884:V884" si="207">I26*VLOOKUP($F884,SHT,2,FALSE)</f>
        <v>0</v>
      </c>
      <c r="J884" s="389">
        <f t="shared" si="207"/>
        <v>0</v>
      </c>
      <c r="K884" s="390">
        <f t="shared" si="207"/>
        <v>0</v>
      </c>
      <c r="L884" s="391">
        <f t="shared" si="207"/>
        <v>0</v>
      </c>
      <c r="M884" s="396">
        <f t="shared" si="207"/>
        <v>0</v>
      </c>
      <c r="N884" s="392">
        <f t="shared" si="207"/>
        <v>0</v>
      </c>
      <c r="O884" s="392">
        <f t="shared" si="207"/>
        <v>0</v>
      </c>
      <c r="P884" s="392">
        <f t="shared" si="207"/>
        <v>0</v>
      </c>
      <c r="Q884" s="392">
        <f t="shared" si="207"/>
        <v>0</v>
      </c>
      <c r="R884" s="392">
        <f t="shared" si="207"/>
        <v>0</v>
      </c>
      <c r="S884" s="392">
        <f t="shared" si="207"/>
        <v>0</v>
      </c>
      <c r="T884" s="388">
        <f t="shared" si="207"/>
        <v>0</v>
      </c>
      <c r="U884" s="392">
        <f t="shared" si="207"/>
        <v>0</v>
      </c>
      <c r="V884" s="393">
        <f t="shared" si="207"/>
        <v>0</v>
      </c>
      <c r="W884" s="37">
        <f>G884-SUM(H884:V884)</f>
        <v>0</v>
      </c>
      <c r="Y884"/>
    </row>
    <row r="885" spans="1:25" outlineLevel="1" x14ac:dyDescent="0.25">
      <c r="A885" s="212"/>
      <c r="B885" s="465"/>
      <c r="C885" s="272"/>
      <c r="D885" s="272"/>
      <c r="E885" s="273"/>
      <c r="F885" s="274" t="s">
        <v>30</v>
      </c>
      <c r="G885" s="394">
        <f>G27</f>
        <v>0</v>
      </c>
      <c r="H885" s="397">
        <f>G885*(1-VLOOKUP($F885,SHT,2,FALSE))+$H27*VLOOKUP($F885,SHT,2,FALSE)</f>
        <v>0</v>
      </c>
      <c r="I885" s="395">
        <f t="shared" ref="I885:V885" si="208">I27*VLOOKUP($F885,SHT,2,FALSE)</f>
        <v>0</v>
      </c>
      <c r="J885" s="389">
        <f t="shared" si="208"/>
        <v>0</v>
      </c>
      <c r="K885" s="390">
        <f t="shared" si="208"/>
        <v>0</v>
      </c>
      <c r="L885" s="391">
        <f t="shared" si="208"/>
        <v>0</v>
      </c>
      <c r="M885" s="396">
        <f t="shared" si="208"/>
        <v>0</v>
      </c>
      <c r="N885" s="392">
        <f t="shared" si="208"/>
        <v>0</v>
      </c>
      <c r="O885" s="392">
        <f t="shared" si="208"/>
        <v>0</v>
      </c>
      <c r="P885" s="392">
        <f t="shared" si="208"/>
        <v>0</v>
      </c>
      <c r="Q885" s="392">
        <f t="shared" si="208"/>
        <v>0</v>
      </c>
      <c r="R885" s="392">
        <f t="shared" si="208"/>
        <v>0</v>
      </c>
      <c r="S885" s="392">
        <f t="shared" si="208"/>
        <v>0</v>
      </c>
      <c r="T885" s="388">
        <f t="shared" si="208"/>
        <v>0</v>
      </c>
      <c r="U885" s="392">
        <f t="shared" si="208"/>
        <v>0</v>
      </c>
      <c r="V885" s="393">
        <f t="shared" si="208"/>
        <v>0</v>
      </c>
      <c r="W885" s="37">
        <f>G885-SUM(H885:V885)</f>
        <v>0</v>
      </c>
      <c r="Y885"/>
    </row>
    <row r="886" spans="1:25" x14ac:dyDescent="0.25">
      <c r="A886" s="212"/>
      <c r="B886" s="465"/>
      <c r="C886" s="272"/>
      <c r="D886" s="272"/>
      <c r="E886" s="273" t="s">
        <v>31</v>
      </c>
      <c r="F886" s="273"/>
      <c r="G886" s="367">
        <f t="shared" ref="G886:W886" si="209">SUBTOTAL(9,G887:G890)</f>
        <v>0</v>
      </c>
      <c r="H886" s="368">
        <f t="shared" si="209"/>
        <v>0</v>
      </c>
      <c r="I886" s="369">
        <f t="shared" si="209"/>
        <v>0</v>
      </c>
      <c r="J886" s="369">
        <f t="shared" si="209"/>
        <v>0</v>
      </c>
      <c r="K886" s="370">
        <f t="shared" si="209"/>
        <v>0</v>
      </c>
      <c r="L886" s="364">
        <f t="shared" si="209"/>
        <v>0</v>
      </c>
      <c r="M886" s="364">
        <f t="shared" si="209"/>
        <v>0</v>
      </c>
      <c r="N886" s="364">
        <f t="shared" si="209"/>
        <v>0</v>
      </c>
      <c r="O886" s="364">
        <f t="shared" si="209"/>
        <v>0</v>
      </c>
      <c r="P886" s="364">
        <f t="shared" si="209"/>
        <v>0</v>
      </c>
      <c r="Q886" s="364">
        <f t="shared" si="209"/>
        <v>0</v>
      </c>
      <c r="R886" s="364">
        <f t="shared" si="209"/>
        <v>0</v>
      </c>
      <c r="S886" s="364">
        <f t="shared" si="209"/>
        <v>0</v>
      </c>
      <c r="T886" s="364">
        <f t="shared" si="209"/>
        <v>0</v>
      </c>
      <c r="U886" s="364">
        <f t="shared" si="209"/>
        <v>0</v>
      </c>
      <c r="V886" s="364">
        <f t="shared" si="209"/>
        <v>0</v>
      </c>
      <c r="W886" s="366">
        <f t="shared" si="209"/>
        <v>0</v>
      </c>
      <c r="Y886"/>
    </row>
    <row r="887" spans="1:25" outlineLevel="1" x14ac:dyDescent="0.25">
      <c r="A887" s="212"/>
      <c r="B887" s="465"/>
      <c r="C887" s="272"/>
      <c r="D887" s="272"/>
      <c r="E887" s="273"/>
      <c r="F887" s="274" t="s">
        <v>32</v>
      </c>
      <c r="G887" s="394">
        <f>G29</f>
        <v>0</v>
      </c>
      <c r="H887" s="395">
        <f>G887*(1-VLOOKUP($F887,SHT,2,FALSE))+$H29*VLOOKUP($F887,SHT,2,FALSE)</f>
        <v>0</v>
      </c>
      <c r="I887" s="389">
        <f t="shared" ref="I887:V887" si="210">I29*VLOOKUP($F887,SHT,2,FALSE)</f>
        <v>0</v>
      </c>
      <c r="J887" s="389">
        <f t="shared" si="210"/>
        <v>0</v>
      </c>
      <c r="K887" s="390">
        <f t="shared" si="210"/>
        <v>0</v>
      </c>
      <c r="L887" s="391">
        <f t="shared" si="210"/>
        <v>0</v>
      </c>
      <c r="M887" s="396">
        <f t="shared" si="210"/>
        <v>0</v>
      </c>
      <c r="N887" s="392">
        <f t="shared" si="210"/>
        <v>0</v>
      </c>
      <c r="O887" s="392">
        <f t="shared" si="210"/>
        <v>0</v>
      </c>
      <c r="P887" s="392">
        <f t="shared" si="210"/>
        <v>0</v>
      </c>
      <c r="Q887" s="392">
        <f t="shared" si="210"/>
        <v>0</v>
      </c>
      <c r="R887" s="392">
        <f t="shared" si="210"/>
        <v>0</v>
      </c>
      <c r="S887" s="392">
        <f t="shared" si="210"/>
        <v>0</v>
      </c>
      <c r="T887" s="388">
        <f t="shared" si="210"/>
        <v>0</v>
      </c>
      <c r="U887" s="392">
        <f t="shared" si="210"/>
        <v>0</v>
      </c>
      <c r="V887" s="393">
        <f t="shared" si="210"/>
        <v>0</v>
      </c>
      <c r="W887" s="37">
        <f>G887-SUM(H887:V887)</f>
        <v>0</v>
      </c>
      <c r="Y887"/>
    </row>
    <row r="888" spans="1:25" outlineLevel="1" x14ac:dyDescent="0.25">
      <c r="A888" s="212"/>
      <c r="B888" s="465"/>
      <c r="C888" s="272"/>
      <c r="D888" s="272"/>
      <c r="E888" s="273"/>
      <c r="F888" s="274" t="s">
        <v>33</v>
      </c>
      <c r="G888" s="394">
        <f>G30</f>
        <v>0</v>
      </c>
      <c r="H888" s="395">
        <f>G888*(1-VLOOKUP($F888,SHT,2,FALSE))+$H30*VLOOKUP($F888,SHT,2,FALSE)</f>
        <v>0</v>
      </c>
      <c r="I888" s="389">
        <f t="shared" ref="I888:V888" si="211">I30*VLOOKUP($F888,SHT,2,FALSE)</f>
        <v>0</v>
      </c>
      <c r="J888" s="389">
        <f t="shared" si="211"/>
        <v>0</v>
      </c>
      <c r="K888" s="390">
        <f t="shared" si="211"/>
        <v>0</v>
      </c>
      <c r="L888" s="391">
        <f t="shared" si="211"/>
        <v>0</v>
      </c>
      <c r="M888" s="396">
        <f t="shared" si="211"/>
        <v>0</v>
      </c>
      <c r="N888" s="392">
        <f t="shared" si="211"/>
        <v>0</v>
      </c>
      <c r="O888" s="392">
        <f t="shared" si="211"/>
        <v>0</v>
      </c>
      <c r="P888" s="392">
        <f t="shared" si="211"/>
        <v>0</v>
      </c>
      <c r="Q888" s="392">
        <f t="shared" si="211"/>
        <v>0</v>
      </c>
      <c r="R888" s="392">
        <f t="shared" si="211"/>
        <v>0</v>
      </c>
      <c r="S888" s="392">
        <f t="shared" si="211"/>
        <v>0</v>
      </c>
      <c r="T888" s="388">
        <f t="shared" si="211"/>
        <v>0</v>
      </c>
      <c r="U888" s="392">
        <f t="shared" si="211"/>
        <v>0</v>
      </c>
      <c r="V888" s="393">
        <f t="shared" si="211"/>
        <v>0</v>
      </c>
      <c r="W888" s="37">
        <f>G888-SUM(H888:V888)</f>
        <v>0</v>
      </c>
      <c r="Y888"/>
    </row>
    <row r="889" spans="1:25" outlineLevel="1" x14ac:dyDescent="0.25">
      <c r="A889" s="212"/>
      <c r="B889" s="465"/>
      <c r="C889" s="272"/>
      <c r="D889" s="272"/>
      <c r="E889" s="273"/>
      <c r="F889" s="274" t="s">
        <v>34</v>
      </c>
      <c r="G889" s="394">
        <f>G31</f>
        <v>0</v>
      </c>
      <c r="H889" s="395">
        <f>G889*(1-VLOOKUP($F889,SHT,2,FALSE))+$H31*VLOOKUP($F889,SHT,2,FALSE)</f>
        <v>0</v>
      </c>
      <c r="I889" s="389">
        <f t="shared" ref="I889:V889" si="212">I31*VLOOKUP($F889,SHT,2,FALSE)</f>
        <v>0</v>
      </c>
      <c r="J889" s="389">
        <f t="shared" si="212"/>
        <v>0</v>
      </c>
      <c r="K889" s="390">
        <f t="shared" si="212"/>
        <v>0</v>
      </c>
      <c r="L889" s="391">
        <f t="shared" si="212"/>
        <v>0</v>
      </c>
      <c r="M889" s="396">
        <f t="shared" si="212"/>
        <v>0</v>
      </c>
      <c r="N889" s="392">
        <f t="shared" si="212"/>
        <v>0</v>
      </c>
      <c r="O889" s="392">
        <f t="shared" si="212"/>
        <v>0</v>
      </c>
      <c r="P889" s="392">
        <f t="shared" si="212"/>
        <v>0</v>
      </c>
      <c r="Q889" s="392">
        <f t="shared" si="212"/>
        <v>0</v>
      </c>
      <c r="R889" s="392">
        <f t="shared" si="212"/>
        <v>0</v>
      </c>
      <c r="S889" s="392">
        <f t="shared" si="212"/>
        <v>0</v>
      </c>
      <c r="T889" s="388">
        <f t="shared" si="212"/>
        <v>0</v>
      </c>
      <c r="U889" s="392">
        <f t="shared" si="212"/>
        <v>0</v>
      </c>
      <c r="V889" s="393">
        <f t="shared" si="212"/>
        <v>0</v>
      </c>
      <c r="W889" s="37">
        <f>G889-SUM(H889:V889)</f>
        <v>0</v>
      </c>
      <c r="Y889"/>
    </row>
    <row r="890" spans="1:25" outlineLevel="1" x14ac:dyDescent="0.25">
      <c r="A890" s="212"/>
      <c r="B890" s="465"/>
      <c r="C890" s="272"/>
      <c r="D890" s="272"/>
      <c r="E890" s="273"/>
      <c r="F890" s="274" t="s">
        <v>35</v>
      </c>
      <c r="G890" s="394">
        <f>G32</f>
        <v>0</v>
      </c>
      <c r="H890" s="395">
        <f>G890*(1-VLOOKUP($F890,SHT,2,FALSE))+$H32*VLOOKUP($F890,SHT,2,FALSE)</f>
        <v>0</v>
      </c>
      <c r="I890" s="389">
        <f t="shared" ref="I890:V890" si="213">I32*VLOOKUP($F890,SHT,2,FALSE)</f>
        <v>0</v>
      </c>
      <c r="J890" s="389">
        <f t="shared" si="213"/>
        <v>0</v>
      </c>
      <c r="K890" s="390">
        <f t="shared" si="213"/>
        <v>0</v>
      </c>
      <c r="L890" s="391">
        <f t="shared" si="213"/>
        <v>0</v>
      </c>
      <c r="M890" s="396">
        <f t="shared" si="213"/>
        <v>0</v>
      </c>
      <c r="N890" s="392">
        <f t="shared" si="213"/>
        <v>0</v>
      </c>
      <c r="O890" s="392">
        <f t="shared" si="213"/>
        <v>0</v>
      </c>
      <c r="P890" s="392">
        <f t="shared" si="213"/>
        <v>0</v>
      </c>
      <c r="Q890" s="392">
        <f t="shared" si="213"/>
        <v>0</v>
      </c>
      <c r="R890" s="392">
        <f t="shared" si="213"/>
        <v>0</v>
      </c>
      <c r="S890" s="392">
        <f t="shared" si="213"/>
        <v>0</v>
      </c>
      <c r="T890" s="388">
        <f t="shared" si="213"/>
        <v>0</v>
      </c>
      <c r="U890" s="392">
        <f t="shared" si="213"/>
        <v>0</v>
      </c>
      <c r="V890" s="393">
        <f t="shared" si="213"/>
        <v>0</v>
      </c>
      <c r="W890" s="37">
        <f>G890-SUM(H890:V890)</f>
        <v>0</v>
      </c>
      <c r="Y890"/>
    </row>
    <row r="891" spans="1:25" x14ac:dyDescent="0.25">
      <c r="A891" s="212"/>
      <c r="B891" s="465"/>
      <c r="C891" s="272"/>
      <c r="D891" s="272" t="s">
        <v>36</v>
      </c>
      <c r="E891" s="273"/>
      <c r="F891" s="273"/>
      <c r="G891" s="367"/>
      <c r="H891" s="369"/>
      <c r="I891" s="369"/>
      <c r="J891" s="369"/>
      <c r="K891" s="370"/>
      <c r="L891" s="363"/>
      <c r="M891" s="364"/>
      <c r="N891" s="364"/>
      <c r="O891" s="364"/>
      <c r="P891" s="364"/>
      <c r="Q891" s="364"/>
      <c r="R891" s="364"/>
      <c r="S891" s="364"/>
      <c r="T891" s="364"/>
      <c r="U891" s="364"/>
      <c r="V891" s="365"/>
      <c r="W891" s="366"/>
      <c r="Y891"/>
    </row>
    <row r="892" spans="1:25" x14ac:dyDescent="0.25">
      <c r="A892" s="212"/>
      <c r="B892" s="465"/>
      <c r="C892" s="272"/>
      <c r="D892" s="272"/>
      <c r="E892" s="275" t="s">
        <v>37</v>
      </c>
      <c r="F892" s="273"/>
      <c r="G892" s="367">
        <f t="shared" ref="G892:W892" si="214">SUBTOTAL(9,G893:G895)</f>
        <v>0</v>
      </c>
      <c r="H892" s="368">
        <f t="shared" si="214"/>
        <v>0</v>
      </c>
      <c r="I892" s="369">
        <f t="shared" si="214"/>
        <v>0</v>
      </c>
      <c r="J892" s="369">
        <f t="shared" si="214"/>
        <v>0</v>
      </c>
      <c r="K892" s="370">
        <f t="shared" si="214"/>
        <v>0</v>
      </c>
      <c r="L892" s="364">
        <f t="shared" si="214"/>
        <v>0</v>
      </c>
      <c r="M892" s="364">
        <f t="shared" si="214"/>
        <v>0</v>
      </c>
      <c r="N892" s="364">
        <f t="shared" si="214"/>
        <v>0</v>
      </c>
      <c r="O892" s="364">
        <f t="shared" si="214"/>
        <v>0</v>
      </c>
      <c r="P892" s="364">
        <f t="shared" si="214"/>
        <v>0</v>
      </c>
      <c r="Q892" s="364">
        <f t="shared" si="214"/>
        <v>0</v>
      </c>
      <c r="R892" s="364">
        <f t="shared" si="214"/>
        <v>0</v>
      </c>
      <c r="S892" s="364">
        <f t="shared" si="214"/>
        <v>0</v>
      </c>
      <c r="T892" s="364">
        <f t="shared" si="214"/>
        <v>0</v>
      </c>
      <c r="U892" s="364">
        <f t="shared" si="214"/>
        <v>0</v>
      </c>
      <c r="V892" s="364">
        <f t="shared" si="214"/>
        <v>0</v>
      </c>
      <c r="W892" s="366">
        <f t="shared" si="214"/>
        <v>0</v>
      </c>
      <c r="Y892"/>
    </row>
    <row r="893" spans="1:25" outlineLevel="1" x14ac:dyDescent="0.25">
      <c r="A893" s="212"/>
      <c r="B893" s="465"/>
      <c r="C893" s="272"/>
      <c r="D893" s="272"/>
      <c r="E893" s="275"/>
      <c r="F893" s="274" t="s">
        <v>38</v>
      </c>
      <c r="G893" s="394">
        <f>G35</f>
        <v>0</v>
      </c>
      <c r="H893" s="395">
        <f>G893*(1-VLOOKUP($F893,SHT,2,FALSE))+$H35*VLOOKUP($F893,SHT,2,FALSE)</f>
        <v>0</v>
      </c>
      <c r="I893" s="389">
        <f t="shared" ref="I893:V893" si="215">I35*VLOOKUP($F893,SHT,2,FALSE)</f>
        <v>0</v>
      </c>
      <c r="J893" s="389">
        <f t="shared" si="215"/>
        <v>0</v>
      </c>
      <c r="K893" s="390">
        <f t="shared" si="215"/>
        <v>0</v>
      </c>
      <c r="L893" s="391">
        <f t="shared" si="215"/>
        <v>0</v>
      </c>
      <c r="M893" s="396">
        <f t="shared" si="215"/>
        <v>0</v>
      </c>
      <c r="N893" s="392">
        <f t="shared" si="215"/>
        <v>0</v>
      </c>
      <c r="O893" s="392">
        <f t="shared" si="215"/>
        <v>0</v>
      </c>
      <c r="P893" s="392">
        <f t="shared" si="215"/>
        <v>0</v>
      </c>
      <c r="Q893" s="392">
        <f t="shared" si="215"/>
        <v>0</v>
      </c>
      <c r="R893" s="392">
        <f t="shared" si="215"/>
        <v>0</v>
      </c>
      <c r="S893" s="392">
        <f t="shared" si="215"/>
        <v>0</v>
      </c>
      <c r="T893" s="388">
        <f t="shared" si="215"/>
        <v>0</v>
      </c>
      <c r="U893" s="392">
        <f t="shared" si="215"/>
        <v>0</v>
      </c>
      <c r="V893" s="393">
        <f t="shared" si="215"/>
        <v>0</v>
      </c>
      <c r="W893" s="37">
        <f>G893-SUM(H893:V893)</f>
        <v>0</v>
      </c>
      <c r="Y893"/>
    </row>
    <row r="894" spans="1:25" outlineLevel="1" x14ac:dyDescent="0.25">
      <c r="A894" s="212"/>
      <c r="B894" s="465"/>
      <c r="C894" s="272"/>
      <c r="D894" s="272"/>
      <c r="E894" s="273"/>
      <c r="F894" s="274" t="s">
        <v>39</v>
      </c>
      <c r="G894" s="394">
        <f>G36</f>
        <v>0</v>
      </c>
      <c r="H894" s="395">
        <f>G894*(1-VLOOKUP($F894,SHT,2,FALSE))+$H36*VLOOKUP($F894,SHT,2,FALSE)</f>
        <v>0</v>
      </c>
      <c r="I894" s="389">
        <f t="shared" ref="I894:V894" si="216">I36*VLOOKUP($F894,SHT,2,FALSE)</f>
        <v>0</v>
      </c>
      <c r="J894" s="389">
        <f t="shared" si="216"/>
        <v>0</v>
      </c>
      <c r="K894" s="390">
        <f t="shared" si="216"/>
        <v>0</v>
      </c>
      <c r="L894" s="391">
        <f t="shared" si="216"/>
        <v>0</v>
      </c>
      <c r="M894" s="396">
        <f t="shared" si="216"/>
        <v>0</v>
      </c>
      <c r="N894" s="392">
        <f t="shared" si="216"/>
        <v>0</v>
      </c>
      <c r="O894" s="392">
        <f t="shared" si="216"/>
        <v>0</v>
      </c>
      <c r="P894" s="392">
        <f t="shared" si="216"/>
        <v>0</v>
      </c>
      <c r="Q894" s="392">
        <f t="shared" si="216"/>
        <v>0</v>
      </c>
      <c r="R894" s="392">
        <f t="shared" si="216"/>
        <v>0</v>
      </c>
      <c r="S894" s="392">
        <f t="shared" si="216"/>
        <v>0</v>
      </c>
      <c r="T894" s="388">
        <f t="shared" si="216"/>
        <v>0</v>
      </c>
      <c r="U894" s="392">
        <f t="shared" si="216"/>
        <v>0</v>
      </c>
      <c r="V894" s="393">
        <f t="shared" si="216"/>
        <v>0</v>
      </c>
      <c r="W894" s="37">
        <f>G894-SUM(H894:V894)</f>
        <v>0</v>
      </c>
      <c r="Y894"/>
    </row>
    <row r="895" spans="1:25" outlineLevel="1" x14ac:dyDescent="0.25">
      <c r="A895" s="212"/>
      <c r="B895" s="465"/>
      <c r="C895" s="272"/>
      <c r="D895" s="272"/>
      <c r="E895" s="273"/>
      <c r="F895" s="274" t="s">
        <v>40</v>
      </c>
      <c r="G895" s="394">
        <f>G37</f>
        <v>0</v>
      </c>
      <c r="H895" s="395">
        <f>G895*(1-VLOOKUP($F895,SHT,2,FALSE))+$H37*VLOOKUP($F895,SHT,2,FALSE)</f>
        <v>0</v>
      </c>
      <c r="I895" s="389">
        <f t="shared" ref="I895:V895" si="217">I37*VLOOKUP($F895,SHT,2,FALSE)</f>
        <v>0</v>
      </c>
      <c r="J895" s="389">
        <f t="shared" si="217"/>
        <v>0</v>
      </c>
      <c r="K895" s="390">
        <f t="shared" si="217"/>
        <v>0</v>
      </c>
      <c r="L895" s="391">
        <f t="shared" si="217"/>
        <v>0</v>
      </c>
      <c r="M895" s="396">
        <f t="shared" si="217"/>
        <v>0</v>
      </c>
      <c r="N895" s="392">
        <f t="shared" si="217"/>
        <v>0</v>
      </c>
      <c r="O895" s="392">
        <f t="shared" si="217"/>
        <v>0</v>
      </c>
      <c r="P895" s="392">
        <f t="shared" si="217"/>
        <v>0</v>
      </c>
      <c r="Q895" s="392">
        <f t="shared" si="217"/>
        <v>0</v>
      </c>
      <c r="R895" s="392">
        <f t="shared" si="217"/>
        <v>0</v>
      </c>
      <c r="S895" s="392">
        <f t="shared" si="217"/>
        <v>0</v>
      </c>
      <c r="T895" s="388">
        <f t="shared" si="217"/>
        <v>0</v>
      </c>
      <c r="U895" s="392">
        <f t="shared" si="217"/>
        <v>0</v>
      </c>
      <c r="V895" s="393">
        <f t="shared" si="217"/>
        <v>0</v>
      </c>
      <c r="W895" s="37">
        <f>G895-SUM(H895:V895)</f>
        <v>0</v>
      </c>
      <c r="Y895"/>
    </row>
    <row r="896" spans="1:25" x14ac:dyDescent="0.25">
      <c r="A896" s="212"/>
      <c r="B896" s="465"/>
      <c r="C896" s="272"/>
      <c r="D896" s="272"/>
      <c r="E896" s="273" t="s">
        <v>41</v>
      </c>
      <c r="F896" s="273"/>
      <c r="G896" s="367">
        <f t="shared" ref="G896:W896" si="218">SUBTOTAL(9,G897:G899)</f>
        <v>0</v>
      </c>
      <c r="H896" s="368">
        <f t="shared" si="218"/>
        <v>0</v>
      </c>
      <c r="I896" s="369">
        <f t="shared" si="218"/>
        <v>0</v>
      </c>
      <c r="J896" s="369">
        <f t="shared" si="218"/>
        <v>0</v>
      </c>
      <c r="K896" s="370">
        <f t="shared" si="218"/>
        <v>0</v>
      </c>
      <c r="L896" s="364">
        <f t="shared" si="218"/>
        <v>0</v>
      </c>
      <c r="M896" s="364">
        <f t="shared" si="218"/>
        <v>0</v>
      </c>
      <c r="N896" s="364">
        <f t="shared" si="218"/>
        <v>0</v>
      </c>
      <c r="O896" s="364">
        <f t="shared" si="218"/>
        <v>0</v>
      </c>
      <c r="P896" s="364">
        <f t="shared" si="218"/>
        <v>0</v>
      </c>
      <c r="Q896" s="364">
        <f t="shared" si="218"/>
        <v>0</v>
      </c>
      <c r="R896" s="364">
        <f t="shared" si="218"/>
        <v>0</v>
      </c>
      <c r="S896" s="364">
        <f t="shared" si="218"/>
        <v>0</v>
      </c>
      <c r="T896" s="364">
        <f t="shared" si="218"/>
        <v>0</v>
      </c>
      <c r="U896" s="364">
        <f t="shared" si="218"/>
        <v>0</v>
      </c>
      <c r="V896" s="364">
        <f t="shared" si="218"/>
        <v>0</v>
      </c>
      <c r="W896" s="366">
        <f t="shared" si="218"/>
        <v>0</v>
      </c>
      <c r="Y896"/>
    </row>
    <row r="897" spans="1:25" outlineLevel="1" x14ac:dyDescent="0.25">
      <c r="A897" s="212"/>
      <c r="B897" s="465"/>
      <c r="C897" s="272"/>
      <c r="D897" s="272"/>
      <c r="E897" s="273"/>
      <c r="F897" s="274" t="s">
        <v>42</v>
      </c>
      <c r="G897" s="394">
        <f>G39</f>
        <v>0</v>
      </c>
      <c r="H897" s="395">
        <f>G897*(1-VLOOKUP($F897,SHT,2,FALSE))+$H39*VLOOKUP($F897,SHT,2,FALSE)</f>
        <v>0</v>
      </c>
      <c r="I897" s="389">
        <f t="shared" ref="I897:V897" si="219">I39*VLOOKUP($F897,SHT,2,FALSE)</f>
        <v>0</v>
      </c>
      <c r="J897" s="389">
        <f t="shared" si="219"/>
        <v>0</v>
      </c>
      <c r="K897" s="390">
        <f t="shared" si="219"/>
        <v>0</v>
      </c>
      <c r="L897" s="391">
        <f t="shared" si="219"/>
        <v>0</v>
      </c>
      <c r="M897" s="396">
        <f t="shared" si="219"/>
        <v>0</v>
      </c>
      <c r="N897" s="392">
        <f t="shared" si="219"/>
        <v>0</v>
      </c>
      <c r="O897" s="392">
        <f t="shared" si="219"/>
        <v>0</v>
      </c>
      <c r="P897" s="392">
        <f t="shared" si="219"/>
        <v>0</v>
      </c>
      <c r="Q897" s="392">
        <f t="shared" si="219"/>
        <v>0</v>
      </c>
      <c r="R897" s="392">
        <f t="shared" si="219"/>
        <v>0</v>
      </c>
      <c r="S897" s="392">
        <f t="shared" si="219"/>
        <v>0</v>
      </c>
      <c r="T897" s="388">
        <f t="shared" si="219"/>
        <v>0</v>
      </c>
      <c r="U897" s="392">
        <f t="shared" si="219"/>
        <v>0</v>
      </c>
      <c r="V897" s="393">
        <f t="shared" si="219"/>
        <v>0</v>
      </c>
      <c r="W897" s="37">
        <f>G897-SUM(H897:V897)</f>
        <v>0</v>
      </c>
      <c r="Y897"/>
    </row>
    <row r="898" spans="1:25" outlineLevel="1" x14ac:dyDescent="0.25">
      <c r="A898" s="212"/>
      <c r="B898" s="465"/>
      <c r="C898" s="272"/>
      <c r="D898" s="272"/>
      <c r="E898" s="273"/>
      <c r="F898" s="274" t="s">
        <v>43</v>
      </c>
      <c r="G898" s="394">
        <f>G40</f>
        <v>0</v>
      </c>
      <c r="H898" s="395">
        <f>G898*(1-VLOOKUP($F898,SHT,2,FALSE))+$H40*VLOOKUP($F898,SHT,2,FALSE)</f>
        <v>0</v>
      </c>
      <c r="I898" s="389">
        <f t="shared" ref="I898:V898" si="220">I40*VLOOKUP($F898,SHT,2,FALSE)</f>
        <v>0</v>
      </c>
      <c r="J898" s="389">
        <f t="shared" si="220"/>
        <v>0</v>
      </c>
      <c r="K898" s="390">
        <f t="shared" si="220"/>
        <v>0</v>
      </c>
      <c r="L898" s="391">
        <f t="shared" si="220"/>
        <v>0</v>
      </c>
      <c r="M898" s="396">
        <f t="shared" si="220"/>
        <v>0</v>
      </c>
      <c r="N898" s="392">
        <f t="shared" si="220"/>
        <v>0</v>
      </c>
      <c r="O898" s="392">
        <f t="shared" si="220"/>
        <v>0</v>
      </c>
      <c r="P898" s="392">
        <f t="shared" si="220"/>
        <v>0</v>
      </c>
      <c r="Q898" s="392">
        <f t="shared" si="220"/>
        <v>0</v>
      </c>
      <c r="R898" s="392">
        <f t="shared" si="220"/>
        <v>0</v>
      </c>
      <c r="S898" s="392">
        <f t="shared" si="220"/>
        <v>0</v>
      </c>
      <c r="T898" s="388">
        <f t="shared" si="220"/>
        <v>0</v>
      </c>
      <c r="U898" s="392">
        <f t="shared" si="220"/>
        <v>0</v>
      </c>
      <c r="V898" s="393">
        <f t="shared" si="220"/>
        <v>0</v>
      </c>
      <c r="W898" s="37">
        <f>G898-SUM(H898:V898)</f>
        <v>0</v>
      </c>
      <c r="Y898"/>
    </row>
    <row r="899" spans="1:25" outlineLevel="1" x14ac:dyDescent="0.25">
      <c r="A899" s="212"/>
      <c r="B899" s="465"/>
      <c r="C899" s="272"/>
      <c r="D899" s="272"/>
      <c r="E899" s="273"/>
      <c r="F899" s="274" t="s">
        <v>44</v>
      </c>
      <c r="G899" s="394">
        <f>G41</f>
        <v>0</v>
      </c>
      <c r="H899" s="395">
        <f>G899*(1-VLOOKUP($F899,SHT,2,FALSE))+$H41*VLOOKUP($F899,SHT,2,FALSE)</f>
        <v>0</v>
      </c>
      <c r="I899" s="389">
        <f t="shared" ref="I899:V899" si="221">I41*VLOOKUP($F899,SHT,2,FALSE)</f>
        <v>0</v>
      </c>
      <c r="J899" s="389">
        <f t="shared" si="221"/>
        <v>0</v>
      </c>
      <c r="K899" s="390">
        <f t="shared" si="221"/>
        <v>0</v>
      </c>
      <c r="L899" s="391">
        <f t="shared" si="221"/>
        <v>0</v>
      </c>
      <c r="M899" s="396">
        <f t="shared" si="221"/>
        <v>0</v>
      </c>
      <c r="N899" s="392">
        <f t="shared" si="221"/>
        <v>0</v>
      </c>
      <c r="O899" s="392">
        <f t="shared" si="221"/>
        <v>0</v>
      </c>
      <c r="P899" s="392">
        <f t="shared" si="221"/>
        <v>0</v>
      </c>
      <c r="Q899" s="392">
        <f t="shared" si="221"/>
        <v>0</v>
      </c>
      <c r="R899" s="392">
        <f t="shared" si="221"/>
        <v>0</v>
      </c>
      <c r="S899" s="392">
        <f t="shared" si="221"/>
        <v>0</v>
      </c>
      <c r="T899" s="388">
        <f t="shared" si="221"/>
        <v>0</v>
      </c>
      <c r="U899" s="392">
        <f t="shared" si="221"/>
        <v>0</v>
      </c>
      <c r="V899" s="393">
        <f t="shared" si="221"/>
        <v>0</v>
      </c>
      <c r="W899" s="37">
        <f>G899-SUM(H899:V899)</f>
        <v>0</v>
      </c>
      <c r="Y899"/>
    </row>
    <row r="900" spans="1:25" x14ac:dyDescent="0.25">
      <c r="A900" s="212"/>
      <c r="B900" s="465"/>
      <c r="C900" s="272"/>
      <c r="D900" s="272"/>
      <c r="E900" s="273" t="s">
        <v>45</v>
      </c>
      <c r="F900" s="273"/>
      <c r="G900" s="367">
        <f t="shared" ref="G900:W900" si="222">SUBTOTAL(9,G901:G903)</f>
        <v>0</v>
      </c>
      <c r="H900" s="368">
        <f t="shared" si="222"/>
        <v>0</v>
      </c>
      <c r="I900" s="369">
        <f t="shared" si="222"/>
        <v>0</v>
      </c>
      <c r="J900" s="369">
        <f t="shared" si="222"/>
        <v>0</v>
      </c>
      <c r="K900" s="370">
        <f t="shared" si="222"/>
        <v>0</v>
      </c>
      <c r="L900" s="364">
        <f t="shared" si="222"/>
        <v>0</v>
      </c>
      <c r="M900" s="364">
        <f t="shared" si="222"/>
        <v>0</v>
      </c>
      <c r="N900" s="364">
        <f t="shared" si="222"/>
        <v>0</v>
      </c>
      <c r="O900" s="364">
        <f t="shared" si="222"/>
        <v>0</v>
      </c>
      <c r="P900" s="364">
        <f t="shared" si="222"/>
        <v>0</v>
      </c>
      <c r="Q900" s="364">
        <f t="shared" si="222"/>
        <v>0</v>
      </c>
      <c r="R900" s="364">
        <f t="shared" si="222"/>
        <v>0</v>
      </c>
      <c r="S900" s="364">
        <f t="shared" si="222"/>
        <v>0</v>
      </c>
      <c r="T900" s="364">
        <f t="shared" si="222"/>
        <v>0</v>
      </c>
      <c r="U900" s="364">
        <f t="shared" si="222"/>
        <v>0</v>
      </c>
      <c r="V900" s="364">
        <f t="shared" si="222"/>
        <v>0</v>
      </c>
      <c r="W900" s="366">
        <f t="shared" si="222"/>
        <v>0</v>
      </c>
      <c r="Y900"/>
    </row>
    <row r="901" spans="1:25" outlineLevel="1" x14ac:dyDescent="0.25">
      <c r="A901" s="212"/>
      <c r="B901" s="465"/>
      <c r="C901" s="272"/>
      <c r="D901" s="272"/>
      <c r="E901" s="273"/>
      <c r="F901" s="274" t="s">
        <v>46</v>
      </c>
      <c r="G901" s="394">
        <f>G43</f>
        <v>0</v>
      </c>
      <c r="H901" s="395">
        <f>G901*(1-VLOOKUP($F901,SHT,2,FALSE))+$H43*VLOOKUP($F901,SHT,2,FALSE)</f>
        <v>0</v>
      </c>
      <c r="I901" s="389">
        <f t="shared" ref="I901:V901" si="223">I43*VLOOKUP($F901,SHT,2,FALSE)</f>
        <v>0</v>
      </c>
      <c r="J901" s="389">
        <f t="shared" si="223"/>
        <v>0</v>
      </c>
      <c r="K901" s="390">
        <f t="shared" si="223"/>
        <v>0</v>
      </c>
      <c r="L901" s="391">
        <f t="shared" si="223"/>
        <v>0</v>
      </c>
      <c r="M901" s="396">
        <f t="shared" si="223"/>
        <v>0</v>
      </c>
      <c r="N901" s="392">
        <f t="shared" si="223"/>
        <v>0</v>
      </c>
      <c r="O901" s="392">
        <f t="shared" si="223"/>
        <v>0</v>
      </c>
      <c r="P901" s="392">
        <f t="shared" si="223"/>
        <v>0</v>
      </c>
      <c r="Q901" s="392">
        <f t="shared" si="223"/>
        <v>0</v>
      </c>
      <c r="R901" s="392">
        <f t="shared" si="223"/>
        <v>0</v>
      </c>
      <c r="S901" s="392">
        <f t="shared" si="223"/>
        <v>0</v>
      </c>
      <c r="T901" s="388">
        <f t="shared" si="223"/>
        <v>0</v>
      </c>
      <c r="U901" s="392">
        <f t="shared" si="223"/>
        <v>0</v>
      </c>
      <c r="V901" s="393">
        <f t="shared" si="223"/>
        <v>0</v>
      </c>
      <c r="W901" s="37">
        <f>G901-SUM(H901:V901)</f>
        <v>0</v>
      </c>
      <c r="Y901"/>
    </row>
    <row r="902" spans="1:25" outlineLevel="1" x14ac:dyDescent="0.25">
      <c r="A902" s="212"/>
      <c r="B902" s="465"/>
      <c r="C902" s="272"/>
      <c r="D902" s="272"/>
      <c r="E902" s="273"/>
      <c r="F902" s="274" t="s">
        <v>47</v>
      </c>
      <c r="G902" s="394">
        <f>G44</f>
        <v>0</v>
      </c>
      <c r="H902" s="395">
        <f>G902*(1-VLOOKUP($F902,SHT,2,FALSE))+$H44*VLOOKUP($F902,SHT,2,FALSE)</f>
        <v>0</v>
      </c>
      <c r="I902" s="389">
        <f t="shared" ref="I902:V902" si="224">I44*VLOOKUP($F902,SHT,2,FALSE)</f>
        <v>0</v>
      </c>
      <c r="J902" s="389">
        <f t="shared" si="224"/>
        <v>0</v>
      </c>
      <c r="K902" s="390">
        <f t="shared" si="224"/>
        <v>0</v>
      </c>
      <c r="L902" s="391">
        <f t="shared" si="224"/>
        <v>0</v>
      </c>
      <c r="M902" s="396">
        <f t="shared" si="224"/>
        <v>0</v>
      </c>
      <c r="N902" s="392">
        <f t="shared" si="224"/>
        <v>0</v>
      </c>
      <c r="O902" s="392">
        <f t="shared" si="224"/>
        <v>0</v>
      </c>
      <c r="P902" s="392">
        <f t="shared" si="224"/>
        <v>0</v>
      </c>
      <c r="Q902" s="392">
        <f t="shared" si="224"/>
        <v>0</v>
      </c>
      <c r="R902" s="392">
        <f t="shared" si="224"/>
        <v>0</v>
      </c>
      <c r="S902" s="392">
        <f t="shared" si="224"/>
        <v>0</v>
      </c>
      <c r="T902" s="388">
        <f t="shared" si="224"/>
        <v>0</v>
      </c>
      <c r="U902" s="392">
        <f t="shared" si="224"/>
        <v>0</v>
      </c>
      <c r="V902" s="393">
        <f t="shared" si="224"/>
        <v>0</v>
      </c>
      <c r="W902" s="37">
        <f>G902-SUM(H902:V902)</f>
        <v>0</v>
      </c>
      <c r="Y902"/>
    </row>
    <row r="903" spans="1:25" outlineLevel="1" x14ac:dyDescent="0.25">
      <c r="A903" s="212"/>
      <c r="B903" s="465"/>
      <c r="C903" s="272"/>
      <c r="D903" s="272"/>
      <c r="E903" s="273"/>
      <c r="F903" s="274" t="s">
        <v>48</v>
      </c>
      <c r="G903" s="394">
        <f>G45</f>
        <v>0</v>
      </c>
      <c r="H903" s="395">
        <f>G903*(1-VLOOKUP($F903,SHT,2,FALSE))+$H45*VLOOKUP($F903,SHT,2,FALSE)</f>
        <v>0</v>
      </c>
      <c r="I903" s="389">
        <f t="shared" ref="I903:V903" si="225">I45*VLOOKUP($F903,SHT,2,FALSE)</f>
        <v>0</v>
      </c>
      <c r="J903" s="389">
        <f t="shared" si="225"/>
        <v>0</v>
      </c>
      <c r="K903" s="390">
        <f t="shared" si="225"/>
        <v>0</v>
      </c>
      <c r="L903" s="391">
        <f t="shared" si="225"/>
        <v>0</v>
      </c>
      <c r="M903" s="396">
        <f t="shared" si="225"/>
        <v>0</v>
      </c>
      <c r="N903" s="392">
        <f t="shared" si="225"/>
        <v>0</v>
      </c>
      <c r="O903" s="392">
        <f t="shared" si="225"/>
        <v>0</v>
      </c>
      <c r="P903" s="392">
        <f t="shared" si="225"/>
        <v>0</v>
      </c>
      <c r="Q903" s="392">
        <f t="shared" si="225"/>
        <v>0</v>
      </c>
      <c r="R903" s="392">
        <f t="shared" si="225"/>
        <v>0</v>
      </c>
      <c r="S903" s="392">
        <f t="shared" si="225"/>
        <v>0</v>
      </c>
      <c r="T903" s="388">
        <f t="shared" si="225"/>
        <v>0</v>
      </c>
      <c r="U903" s="392">
        <f t="shared" si="225"/>
        <v>0</v>
      </c>
      <c r="V903" s="393">
        <f t="shared" si="225"/>
        <v>0</v>
      </c>
      <c r="W903" s="37">
        <f>G903-SUM(H903:V903)</f>
        <v>0</v>
      </c>
      <c r="Y903"/>
    </row>
    <row r="904" spans="1:25" x14ac:dyDescent="0.25">
      <c r="A904" s="212"/>
      <c r="B904" s="465"/>
      <c r="C904" s="272"/>
      <c r="D904" s="272" t="s">
        <v>49</v>
      </c>
      <c r="E904" s="273"/>
      <c r="F904" s="273"/>
      <c r="G904" s="367"/>
      <c r="H904" s="369"/>
      <c r="I904" s="369"/>
      <c r="J904" s="369"/>
      <c r="K904" s="370"/>
      <c r="L904" s="363"/>
      <c r="M904" s="364"/>
      <c r="N904" s="364"/>
      <c r="O904" s="364"/>
      <c r="P904" s="364"/>
      <c r="Q904" s="364"/>
      <c r="R904" s="364"/>
      <c r="S904" s="364"/>
      <c r="T904" s="364"/>
      <c r="U904" s="364"/>
      <c r="V904" s="365"/>
      <c r="W904" s="366"/>
      <c r="Y904"/>
    </row>
    <row r="905" spans="1:25" x14ac:dyDescent="0.25">
      <c r="A905" s="212"/>
      <c r="B905" s="465"/>
      <c r="C905" s="272"/>
      <c r="D905" s="272"/>
      <c r="E905" s="273" t="s">
        <v>50</v>
      </c>
      <c r="F905" s="273"/>
      <c r="G905" s="367">
        <f t="shared" ref="G905:W905" si="226">SUBTOTAL(9,G906:G907)</f>
        <v>0</v>
      </c>
      <c r="H905" s="368">
        <f t="shared" si="226"/>
        <v>0</v>
      </c>
      <c r="I905" s="369">
        <f t="shared" si="226"/>
        <v>0</v>
      </c>
      <c r="J905" s="369">
        <f t="shared" si="226"/>
        <v>0</v>
      </c>
      <c r="K905" s="370">
        <f t="shared" si="226"/>
        <v>0</v>
      </c>
      <c r="L905" s="364">
        <f t="shared" si="226"/>
        <v>0</v>
      </c>
      <c r="M905" s="364">
        <f t="shared" si="226"/>
        <v>0</v>
      </c>
      <c r="N905" s="364">
        <f t="shared" si="226"/>
        <v>0</v>
      </c>
      <c r="O905" s="364">
        <f t="shared" si="226"/>
        <v>0</v>
      </c>
      <c r="P905" s="364">
        <f t="shared" si="226"/>
        <v>0</v>
      </c>
      <c r="Q905" s="364">
        <f t="shared" si="226"/>
        <v>0</v>
      </c>
      <c r="R905" s="364">
        <f t="shared" si="226"/>
        <v>0</v>
      </c>
      <c r="S905" s="364">
        <f t="shared" si="226"/>
        <v>0</v>
      </c>
      <c r="T905" s="364">
        <f t="shared" si="226"/>
        <v>0</v>
      </c>
      <c r="U905" s="364">
        <f t="shared" si="226"/>
        <v>0</v>
      </c>
      <c r="V905" s="364">
        <f t="shared" si="226"/>
        <v>0</v>
      </c>
      <c r="W905" s="366">
        <f t="shared" si="226"/>
        <v>0</v>
      </c>
      <c r="Y905"/>
    </row>
    <row r="906" spans="1:25" outlineLevel="1" x14ac:dyDescent="0.25">
      <c r="A906" s="212"/>
      <c r="B906" s="465"/>
      <c r="C906" s="272"/>
      <c r="D906" s="272"/>
      <c r="E906" s="273"/>
      <c r="F906" s="274" t="s">
        <v>51</v>
      </c>
      <c r="G906" s="394">
        <f>G48</f>
        <v>0</v>
      </c>
      <c r="H906" s="395">
        <f>G906*(1-VLOOKUP($F906,SHT,2,FALSE))+$H48*VLOOKUP($F906,SHT,2,FALSE)</f>
        <v>0</v>
      </c>
      <c r="I906" s="389">
        <f t="shared" ref="I906:V906" si="227">I48*VLOOKUP($F906,SHT,2,FALSE)</f>
        <v>0</v>
      </c>
      <c r="J906" s="389">
        <f t="shared" si="227"/>
        <v>0</v>
      </c>
      <c r="K906" s="390">
        <f t="shared" si="227"/>
        <v>0</v>
      </c>
      <c r="L906" s="391">
        <f t="shared" si="227"/>
        <v>0</v>
      </c>
      <c r="M906" s="396">
        <f t="shared" si="227"/>
        <v>0</v>
      </c>
      <c r="N906" s="392">
        <f t="shared" si="227"/>
        <v>0</v>
      </c>
      <c r="O906" s="392">
        <f t="shared" si="227"/>
        <v>0</v>
      </c>
      <c r="P906" s="392">
        <f t="shared" si="227"/>
        <v>0</v>
      </c>
      <c r="Q906" s="392">
        <f t="shared" si="227"/>
        <v>0</v>
      </c>
      <c r="R906" s="392">
        <f t="shared" si="227"/>
        <v>0</v>
      </c>
      <c r="S906" s="392">
        <f t="shared" si="227"/>
        <v>0</v>
      </c>
      <c r="T906" s="388">
        <f t="shared" si="227"/>
        <v>0</v>
      </c>
      <c r="U906" s="392">
        <f t="shared" si="227"/>
        <v>0</v>
      </c>
      <c r="V906" s="393">
        <f t="shared" si="227"/>
        <v>0</v>
      </c>
      <c r="W906" s="37">
        <f>G906-SUM(H906:V906)</f>
        <v>0</v>
      </c>
      <c r="Y906"/>
    </row>
    <row r="907" spans="1:25" outlineLevel="1" x14ac:dyDescent="0.25">
      <c r="A907" s="212"/>
      <c r="B907" s="465"/>
      <c r="C907" s="272"/>
      <c r="D907" s="272"/>
      <c r="E907" s="273"/>
      <c r="F907" s="274" t="s">
        <v>52</v>
      </c>
      <c r="G907" s="394">
        <f>G49</f>
        <v>0</v>
      </c>
      <c r="H907" s="395">
        <f>G907*(1-VLOOKUP($F907,SHT,2,FALSE))+$H49*VLOOKUP($F907,SHT,2,FALSE)</f>
        <v>0</v>
      </c>
      <c r="I907" s="389">
        <f t="shared" ref="I907:V907" si="228">I49*VLOOKUP($F907,SHT,2,FALSE)</f>
        <v>0</v>
      </c>
      <c r="J907" s="389">
        <f t="shared" si="228"/>
        <v>0</v>
      </c>
      <c r="K907" s="390">
        <f t="shared" si="228"/>
        <v>0</v>
      </c>
      <c r="L907" s="391">
        <f t="shared" si="228"/>
        <v>0</v>
      </c>
      <c r="M907" s="396">
        <f t="shared" si="228"/>
        <v>0</v>
      </c>
      <c r="N907" s="392">
        <f t="shared" si="228"/>
        <v>0</v>
      </c>
      <c r="O907" s="392">
        <f t="shared" si="228"/>
        <v>0</v>
      </c>
      <c r="P907" s="392">
        <f t="shared" si="228"/>
        <v>0</v>
      </c>
      <c r="Q907" s="392">
        <f t="shared" si="228"/>
        <v>0</v>
      </c>
      <c r="R907" s="392">
        <f t="shared" si="228"/>
        <v>0</v>
      </c>
      <c r="S907" s="392">
        <f t="shared" si="228"/>
        <v>0</v>
      </c>
      <c r="T907" s="388">
        <f t="shared" si="228"/>
        <v>0</v>
      </c>
      <c r="U907" s="392">
        <f t="shared" si="228"/>
        <v>0</v>
      </c>
      <c r="V907" s="393">
        <f t="shared" si="228"/>
        <v>0</v>
      </c>
      <c r="W907" s="37">
        <f>G907-SUM(H907:V907)</f>
        <v>0</v>
      </c>
      <c r="Y907"/>
    </row>
    <row r="908" spans="1:25" x14ac:dyDescent="0.25">
      <c r="A908" s="212"/>
      <c r="B908" s="465"/>
      <c r="C908" s="272"/>
      <c r="D908" s="272"/>
      <c r="E908" s="273" t="s">
        <v>53</v>
      </c>
      <c r="F908" s="273"/>
      <c r="G908" s="367">
        <f t="shared" ref="G908:W908" si="229">SUBTOTAL(9,G909:G911)</f>
        <v>0</v>
      </c>
      <c r="H908" s="368">
        <f t="shared" si="229"/>
        <v>0</v>
      </c>
      <c r="I908" s="369">
        <f t="shared" si="229"/>
        <v>0</v>
      </c>
      <c r="J908" s="369">
        <f t="shared" si="229"/>
        <v>0</v>
      </c>
      <c r="K908" s="370">
        <f t="shared" si="229"/>
        <v>0</v>
      </c>
      <c r="L908" s="364">
        <f t="shared" si="229"/>
        <v>0</v>
      </c>
      <c r="M908" s="364">
        <f t="shared" si="229"/>
        <v>0</v>
      </c>
      <c r="N908" s="364">
        <f t="shared" si="229"/>
        <v>0</v>
      </c>
      <c r="O908" s="364">
        <f t="shared" si="229"/>
        <v>0</v>
      </c>
      <c r="P908" s="364">
        <f t="shared" si="229"/>
        <v>0</v>
      </c>
      <c r="Q908" s="364">
        <f t="shared" si="229"/>
        <v>0</v>
      </c>
      <c r="R908" s="364">
        <f t="shared" si="229"/>
        <v>0</v>
      </c>
      <c r="S908" s="364">
        <f t="shared" si="229"/>
        <v>0</v>
      </c>
      <c r="T908" s="364">
        <f t="shared" si="229"/>
        <v>0</v>
      </c>
      <c r="U908" s="364">
        <f t="shared" si="229"/>
        <v>0</v>
      </c>
      <c r="V908" s="364">
        <f t="shared" si="229"/>
        <v>0</v>
      </c>
      <c r="W908" s="366">
        <f t="shared" si="229"/>
        <v>0</v>
      </c>
      <c r="Y908"/>
    </row>
    <row r="909" spans="1:25" outlineLevel="1" x14ac:dyDescent="0.25">
      <c r="A909" s="212"/>
      <c r="B909" s="465"/>
      <c r="C909" s="272"/>
      <c r="D909" s="272"/>
      <c r="E909" s="273"/>
      <c r="F909" s="274" t="s">
        <v>54</v>
      </c>
      <c r="G909" s="394">
        <f>G51</f>
        <v>0</v>
      </c>
      <c r="H909" s="395">
        <f>G909*(1-VLOOKUP($F909,SHT,2,FALSE))+$H51*VLOOKUP($F909,SHT,2,FALSE)</f>
        <v>0</v>
      </c>
      <c r="I909" s="389">
        <f t="shared" ref="I909:V909" si="230">I51*VLOOKUP($F909,SHT,2,FALSE)</f>
        <v>0</v>
      </c>
      <c r="J909" s="389">
        <f t="shared" si="230"/>
        <v>0</v>
      </c>
      <c r="K909" s="390">
        <f t="shared" si="230"/>
        <v>0</v>
      </c>
      <c r="L909" s="398">
        <f t="shared" si="230"/>
        <v>0</v>
      </c>
      <c r="M909" s="396">
        <f t="shared" si="230"/>
        <v>0</v>
      </c>
      <c r="N909" s="392">
        <f t="shared" si="230"/>
        <v>0</v>
      </c>
      <c r="O909" s="392">
        <f t="shared" si="230"/>
        <v>0</v>
      </c>
      <c r="P909" s="392">
        <f t="shared" si="230"/>
        <v>0</v>
      </c>
      <c r="Q909" s="392">
        <f t="shared" si="230"/>
        <v>0</v>
      </c>
      <c r="R909" s="392">
        <f t="shared" si="230"/>
        <v>0</v>
      </c>
      <c r="S909" s="392">
        <f t="shared" si="230"/>
        <v>0</v>
      </c>
      <c r="T909" s="388">
        <f t="shared" si="230"/>
        <v>0</v>
      </c>
      <c r="U909" s="392">
        <f t="shared" si="230"/>
        <v>0</v>
      </c>
      <c r="V909" s="393">
        <f t="shared" si="230"/>
        <v>0</v>
      </c>
      <c r="W909" s="37">
        <f>G909-SUM(H909:V909)</f>
        <v>0</v>
      </c>
      <c r="Y909"/>
    </row>
    <row r="910" spans="1:25" outlineLevel="1" x14ac:dyDescent="0.25">
      <c r="A910" s="212"/>
      <c r="B910" s="465"/>
      <c r="C910" s="272"/>
      <c r="D910" s="272"/>
      <c r="E910" s="273"/>
      <c r="F910" s="274" t="s">
        <v>55</v>
      </c>
      <c r="G910" s="394">
        <f>G52</f>
        <v>0</v>
      </c>
      <c r="H910" s="395">
        <f>G910*(1-VLOOKUP($F910,SHT,2,FALSE))+$H52*VLOOKUP($F910,SHT,2,FALSE)</f>
        <v>0</v>
      </c>
      <c r="I910" s="389">
        <f t="shared" ref="I910:V910" si="231">I52*VLOOKUP($F910,SHT,2,FALSE)</f>
        <v>0</v>
      </c>
      <c r="J910" s="389">
        <f t="shared" si="231"/>
        <v>0</v>
      </c>
      <c r="K910" s="390">
        <f t="shared" si="231"/>
        <v>0</v>
      </c>
      <c r="L910" s="391">
        <f t="shared" si="231"/>
        <v>0</v>
      </c>
      <c r="M910" s="399">
        <f t="shared" si="231"/>
        <v>0</v>
      </c>
      <c r="N910" s="392">
        <f t="shared" si="231"/>
        <v>0</v>
      </c>
      <c r="O910" s="392">
        <f t="shared" si="231"/>
        <v>0</v>
      </c>
      <c r="P910" s="392">
        <f t="shared" si="231"/>
        <v>0</v>
      </c>
      <c r="Q910" s="392">
        <f t="shared" si="231"/>
        <v>0</v>
      </c>
      <c r="R910" s="392">
        <f t="shared" si="231"/>
        <v>0</v>
      </c>
      <c r="S910" s="392">
        <f t="shared" si="231"/>
        <v>0</v>
      </c>
      <c r="T910" s="388">
        <f t="shared" si="231"/>
        <v>0</v>
      </c>
      <c r="U910" s="392">
        <f t="shared" si="231"/>
        <v>0</v>
      </c>
      <c r="V910" s="393">
        <f t="shared" si="231"/>
        <v>0</v>
      </c>
      <c r="W910" s="37">
        <f>G910-SUM(H910:V910)</f>
        <v>0</v>
      </c>
      <c r="Y910"/>
    </row>
    <row r="911" spans="1:25" outlineLevel="1" x14ac:dyDescent="0.25">
      <c r="A911" s="212"/>
      <c r="B911" s="465"/>
      <c r="C911" s="272"/>
      <c r="D911" s="272"/>
      <c r="E911" s="273"/>
      <c r="F911" s="274" t="s">
        <v>56</v>
      </c>
      <c r="G911" s="394">
        <f>G53</f>
        <v>0</v>
      </c>
      <c r="H911" s="395">
        <f>G911*(1-VLOOKUP($F911,SHT,2,FALSE))+$H53*VLOOKUP($F911,SHT,2,FALSE)</f>
        <v>0</v>
      </c>
      <c r="I911" s="389">
        <f t="shared" ref="I911:V911" si="232">I53*VLOOKUP($F911,SHT,2,FALSE)</f>
        <v>0</v>
      </c>
      <c r="J911" s="389">
        <f t="shared" si="232"/>
        <v>0</v>
      </c>
      <c r="K911" s="390">
        <f t="shared" si="232"/>
        <v>0</v>
      </c>
      <c r="L911" s="400">
        <f t="shared" si="232"/>
        <v>0</v>
      </c>
      <c r="M911" s="388">
        <f t="shared" si="232"/>
        <v>0</v>
      </c>
      <c r="N911" s="392">
        <f t="shared" si="232"/>
        <v>0</v>
      </c>
      <c r="O911" s="392">
        <f t="shared" si="232"/>
        <v>0</v>
      </c>
      <c r="P911" s="392">
        <f t="shared" si="232"/>
        <v>0</v>
      </c>
      <c r="Q911" s="392">
        <f t="shared" si="232"/>
        <v>0</v>
      </c>
      <c r="R911" s="392">
        <f t="shared" si="232"/>
        <v>0</v>
      </c>
      <c r="S911" s="392">
        <f t="shared" si="232"/>
        <v>0</v>
      </c>
      <c r="T911" s="392">
        <f t="shared" si="232"/>
        <v>0</v>
      </c>
      <c r="U911" s="392">
        <f t="shared" si="232"/>
        <v>0</v>
      </c>
      <c r="V911" s="393">
        <f t="shared" si="232"/>
        <v>0</v>
      </c>
      <c r="W911" s="37">
        <f>G911-SUM(H911:V911)</f>
        <v>0</v>
      </c>
      <c r="Y911"/>
    </row>
    <row r="912" spans="1:25" x14ac:dyDescent="0.25">
      <c r="A912" s="212"/>
      <c r="B912" s="465"/>
      <c r="C912" s="272"/>
      <c r="D912" s="272"/>
      <c r="E912" s="273" t="s">
        <v>57</v>
      </c>
      <c r="F912" s="273"/>
      <c r="G912" s="367">
        <f t="shared" ref="G912:W912" si="233">SUBTOTAL(9,G913:G914)</f>
        <v>0</v>
      </c>
      <c r="H912" s="368">
        <f t="shared" si="233"/>
        <v>0</v>
      </c>
      <c r="I912" s="369">
        <f t="shared" si="233"/>
        <v>0</v>
      </c>
      <c r="J912" s="369">
        <f t="shared" si="233"/>
        <v>0</v>
      </c>
      <c r="K912" s="370">
        <f t="shared" si="233"/>
        <v>0</v>
      </c>
      <c r="L912" s="364">
        <f t="shared" si="233"/>
        <v>0</v>
      </c>
      <c r="M912" s="364">
        <f t="shared" si="233"/>
        <v>0</v>
      </c>
      <c r="N912" s="364">
        <f t="shared" si="233"/>
        <v>0</v>
      </c>
      <c r="O912" s="364">
        <f t="shared" si="233"/>
        <v>0</v>
      </c>
      <c r="P912" s="364">
        <f t="shared" si="233"/>
        <v>0</v>
      </c>
      <c r="Q912" s="364">
        <f t="shared" si="233"/>
        <v>0</v>
      </c>
      <c r="R912" s="364">
        <f t="shared" si="233"/>
        <v>0</v>
      </c>
      <c r="S912" s="364">
        <f t="shared" si="233"/>
        <v>0</v>
      </c>
      <c r="T912" s="364">
        <f t="shared" si="233"/>
        <v>0</v>
      </c>
      <c r="U912" s="364">
        <f t="shared" si="233"/>
        <v>0</v>
      </c>
      <c r="V912" s="364">
        <f t="shared" si="233"/>
        <v>0</v>
      </c>
      <c r="W912" s="366">
        <f t="shared" si="233"/>
        <v>0</v>
      </c>
      <c r="Y912"/>
    </row>
    <row r="913" spans="1:25" outlineLevel="1" x14ac:dyDescent="0.25">
      <c r="A913" s="212"/>
      <c r="B913" s="465"/>
      <c r="C913" s="272"/>
      <c r="D913" s="272"/>
      <c r="E913" s="273"/>
      <c r="F913" s="274" t="s">
        <v>58</v>
      </c>
      <c r="G913" s="394">
        <f>G55</f>
        <v>0</v>
      </c>
      <c r="H913" s="395">
        <f>G913*(1-VLOOKUP($F913,SHT,2,FALSE))+$H55*VLOOKUP($F913,SHT,2,FALSE)</f>
        <v>0</v>
      </c>
      <c r="I913" s="389">
        <f t="shared" ref="I913:V913" si="234">I55*VLOOKUP($F913,SHT,2,FALSE)</f>
        <v>0</v>
      </c>
      <c r="J913" s="389">
        <f t="shared" si="234"/>
        <v>0</v>
      </c>
      <c r="K913" s="390">
        <f t="shared" si="234"/>
        <v>0</v>
      </c>
      <c r="L913" s="391">
        <f t="shared" si="234"/>
        <v>0</v>
      </c>
      <c r="M913" s="388">
        <f t="shared" si="234"/>
        <v>0</v>
      </c>
      <c r="N913" s="392">
        <f t="shared" si="234"/>
        <v>0</v>
      </c>
      <c r="O913" s="392">
        <f t="shared" si="234"/>
        <v>0</v>
      </c>
      <c r="P913" s="392">
        <f t="shared" si="234"/>
        <v>0</v>
      </c>
      <c r="Q913" s="392">
        <f t="shared" si="234"/>
        <v>0</v>
      </c>
      <c r="R913" s="392">
        <f t="shared" si="234"/>
        <v>0</v>
      </c>
      <c r="S913" s="392">
        <f t="shared" si="234"/>
        <v>0</v>
      </c>
      <c r="T913" s="392">
        <f t="shared" si="234"/>
        <v>0</v>
      </c>
      <c r="U913" s="388">
        <f t="shared" si="234"/>
        <v>0</v>
      </c>
      <c r="V913" s="393">
        <f t="shared" si="234"/>
        <v>0</v>
      </c>
      <c r="W913" s="37">
        <f>G913-SUM(H913:V913)</f>
        <v>0</v>
      </c>
      <c r="Y913"/>
    </row>
    <row r="914" spans="1:25" outlineLevel="1" x14ac:dyDescent="0.25">
      <c r="A914" s="212"/>
      <c r="B914" s="465"/>
      <c r="C914" s="272"/>
      <c r="D914" s="272"/>
      <c r="E914" s="273"/>
      <c r="F914" s="274" t="s">
        <v>59</v>
      </c>
      <c r="G914" s="394">
        <f>G56</f>
        <v>0</v>
      </c>
      <c r="H914" s="395">
        <f>G914*(1-VLOOKUP($F914,SHT,2,FALSE))+$H56*VLOOKUP($F914,SHT,2,FALSE)</f>
        <v>0</v>
      </c>
      <c r="I914" s="389">
        <f t="shared" ref="I914:V914" si="235">I56*VLOOKUP($F914,SHT,2,FALSE)</f>
        <v>0</v>
      </c>
      <c r="J914" s="389">
        <f t="shared" si="235"/>
        <v>0</v>
      </c>
      <c r="K914" s="390">
        <f t="shared" si="235"/>
        <v>0</v>
      </c>
      <c r="L914" s="391">
        <f t="shared" si="235"/>
        <v>0</v>
      </c>
      <c r="M914" s="388">
        <f t="shared" si="235"/>
        <v>0</v>
      </c>
      <c r="N914" s="392">
        <f t="shared" si="235"/>
        <v>0</v>
      </c>
      <c r="O914" s="392">
        <f t="shared" si="235"/>
        <v>0</v>
      </c>
      <c r="P914" s="392">
        <f t="shared" si="235"/>
        <v>0</v>
      </c>
      <c r="Q914" s="392">
        <f t="shared" si="235"/>
        <v>0</v>
      </c>
      <c r="R914" s="392">
        <f t="shared" si="235"/>
        <v>0</v>
      </c>
      <c r="S914" s="392">
        <f t="shared" si="235"/>
        <v>0</v>
      </c>
      <c r="T914" s="392">
        <f t="shared" si="235"/>
        <v>0</v>
      </c>
      <c r="U914" s="392">
        <f t="shared" si="235"/>
        <v>0</v>
      </c>
      <c r="V914" s="396">
        <f t="shared" si="235"/>
        <v>0</v>
      </c>
      <c r="W914" s="37">
        <f>G914-SUM(H914:V914)</f>
        <v>0</v>
      </c>
      <c r="Y914"/>
    </row>
    <row r="915" spans="1:25" x14ac:dyDescent="0.25">
      <c r="A915" s="212"/>
      <c r="B915" s="465"/>
      <c r="C915" s="272"/>
      <c r="D915" s="272"/>
      <c r="E915" s="273" t="s">
        <v>60</v>
      </c>
      <c r="F915" s="273"/>
      <c r="G915" s="367">
        <f t="shared" ref="G915:W915" si="236">SUBTOTAL(9,G916:G918)</f>
        <v>0</v>
      </c>
      <c r="H915" s="369">
        <f t="shared" si="236"/>
        <v>0</v>
      </c>
      <c r="I915" s="369">
        <f t="shared" si="236"/>
        <v>0</v>
      </c>
      <c r="J915" s="369">
        <f t="shared" si="236"/>
        <v>0</v>
      </c>
      <c r="K915" s="370">
        <f t="shared" si="236"/>
        <v>0</v>
      </c>
      <c r="L915" s="364">
        <f t="shared" si="236"/>
        <v>0</v>
      </c>
      <c r="M915" s="364">
        <f t="shared" si="236"/>
        <v>0</v>
      </c>
      <c r="N915" s="364">
        <f t="shared" si="236"/>
        <v>0</v>
      </c>
      <c r="O915" s="364">
        <f t="shared" si="236"/>
        <v>0</v>
      </c>
      <c r="P915" s="364">
        <f t="shared" si="236"/>
        <v>0</v>
      </c>
      <c r="Q915" s="364">
        <f t="shared" si="236"/>
        <v>0</v>
      </c>
      <c r="R915" s="364">
        <f t="shared" si="236"/>
        <v>0</v>
      </c>
      <c r="S915" s="364">
        <f t="shared" si="236"/>
        <v>0</v>
      </c>
      <c r="T915" s="364">
        <f t="shared" si="236"/>
        <v>0</v>
      </c>
      <c r="U915" s="364">
        <f t="shared" si="236"/>
        <v>0</v>
      </c>
      <c r="V915" s="364">
        <f t="shared" si="236"/>
        <v>0</v>
      </c>
      <c r="W915" s="366">
        <f t="shared" si="236"/>
        <v>0</v>
      </c>
      <c r="Y915"/>
    </row>
    <row r="916" spans="1:25" outlineLevel="1" x14ac:dyDescent="0.25">
      <c r="A916" s="212"/>
      <c r="B916" s="465"/>
      <c r="C916" s="272"/>
      <c r="D916" s="272"/>
      <c r="E916" s="273"/>
      <c r="F916" s="274" t="s">
        <v>61</v>
      </c>
      <c r="G916" s="394">
        <f>G58</f>
        <v>0</v>
      </c>
      <c r="H916" s="395">
        <f>G916*(1-VLOOKUP($F916,SHT,2,FALSE))+$H58*VLOOKUP($F916,SHT,2,FALSE)</f>
        <v>0</v>
      </c>
      <c r="I916" s="389">
        <f t="shared" ref="I916:V916" si="237">I58*VLOOKUP($F916,SHT,2,FALSE)</f>
        <v>0</v>
      </c>
      <c r="J916" s="389">
        <f t="shared" si="237"/>
        <v>0</v>
      </c>
      <c r="K916" s="390">
        <f t="shared" si="237"/>
        <v>0</v>
      </c>
      <c r="L916" s="388">
        <f t="shared" si="237"/>
        <v>0</v>
      </c>
      <c r="M916" s="392">
        <f t="shared" si="237"/>
        <v>0</v>
      </c>
      <c r="N916" s="392">
        <f t="shared" si="237"/>
        <v>0</v>
      </c>
      <c r="O916" s="392">
        <f t="shared" si="237"/>
        <v>0</v>
      </c>
      <c r="P916" s="392">
        <f t="shared" si="237"/>
        <v>0</v>
      </c>
      <c r="Q916" s="392">
        <f t="shared" si="237"/>
        <v>0</v>
      </c>
      <c r="R916" s="392">
        <f t="shared" si="237"/>
        <v>0</v>
      </c>
      <c r="S916" s="392">
        <f t="shared" si="237"/>
        <v>0</v>
      </c>
      <c r="T916" s="392">
        <f t="shared" si="237"/>
        <v>0</v>
      </c>
      <c r="U916" s="392">
        <f t="shared" si="237"/>
        <v>0</v>
      </c>
      <c r="V916" s="396">
        <f t="shared" si="237"/>
        <v>0</v>
      </c>
      <c r="W916" s="37">
        <f>G916-SUM(H916:V916)</f>
        <v>0</v>
      </c>
      <c r="Y916"/>
    </row>
    <row r="917" spans="1:25" outlineLevel="1" x14ac:dyDescent="0.25">
      <c r="A917" s="212"/>
      <c r="B917" s="465"/>
      <c r="C917" s="272"/>
      <c r="D917" s="272"/>
      <c r="E917" s="273"/>
      <c r="F917" s="274" t="s">
        <v>62</v>
      </c>
      <c r="G917" s="394">
        <f>G59</f>
        <v>0</v>
      </c>
      <c r="H917" s="395">
        <f>G917*(1-VLOOKUP($F917,SHT,2,FALSE))+$H59*VLOOKUP($F917,SHT,2,FALSE)</f>
        <v>0</v>
      </c>
      <c r="I917" s="389">
        <f t="shared" ref="I917:V917" si="238">I59*VLOOKUP($F917,SHT,2,FALSE)</f>
        <v>0</v>
      </c>
      <c r="J917" s="389">
        <f t="shared" si="238"/>
        <v>0</v>
      </c>
      <c r="K917" s="390">
        <f t="shared" si="238"/>
        <v>0</v>
      </c>
      <c r="L917" s="388">
        <f t="shared" si="238"/>
        <v>0</v>
      </c>
      <c r="M917" s="392">
        <f t="shared" si="238"/>
        <v>0</v>
      </c>
      <c r="N917" s="392">
        <f t="shared" si="238"/>
        <v>0</v>
      </c>
      <c r="O917" s="392">
        <f t="shared" si="238"/>
        <v>0</v>
      </c>
      <c r="P917" s="392">
        <f t="shared" si="238"/>
        <v>0</v>
      </c>
      <c r="Q917" s="392">
        <f t="shared" si="238"/>
        <v>0</v>
      </c>
      <c r="R917" s="392">
        <f t="shared" si="238"/>
        <v>0</v>
      </c>
      <c r="S917" s="392">
        <f t="shared" si="238"/>
        <v>0</v>
      </c>
      <c r="T917" s="392">
        <f t="shared" si="238"/>
        <v>0</v>
      </c>
      <c r="U917" s="388">
        <f t="shared" si="238"/>
        <v>0</v>
      </c>
      <c r="V917" s="393">
        <f t="shared" si="238"/>
        <v>0</v>
      </c>
      <c r="W917" s="37">
        <f>G917-SUM(H917:V917)</f>
        <v>0</v>
      </c>
      <c r="Y917"/>
    </row>
    <row r="918" spans="1:25" outlineLevel="1" x14ac:dyDescent="0.25">
      <c r="A918" s="212"/>
      <c r="B918" s="465"/>
      <c r="C918" s="272"/>
      <c r="D918" s="272"/>
      <c r="E918" s="273"/>
      <c r="F918" s="274" t="s">
        <v>63</v>
      </c>
      <c r="G918" s="394">
        <f>G60</f>
        <v>0</v>
      </c>
      <c r="H918" s="395">
        <f>G918*(1-VLOOKUP($F918,SHT,2,FALSE))+$H60*VLOOKUP($F918,SHT,2,FALSE)</f>
        <v>0</v>
      </c>
      <c r="I918" s="389">
        <f t="shared" ref="I918:V918" si="239">I60*VLOOKUP($F918,SHT,2,FALSE)</f>
        <v>0</v>
      </c>
      <c r="J918" s="389">
        <f t="shared" si="239"/>
        <v>0</v>
      </c>
      <c r="K918" s="390">
        <f t="shared" si="239"/>
        <v>0</v>
      </c>
      <c r="L918" s="388">
        <f t="shared" si="239"/>
        <v>0</v>
      </c>
      <c r="M918" s="392">
        <f t="shared" si="239"/>
        <v>0</v>
      </c>
      <c r="N918" s="392">
        <f t="shared" si="239"/>
        <v>0</v>
      </c>
      <c r="O918" s="392">
        <f t="shared" si="239"/>
        <v>0</v>
      </c>
      <c r="P918" s="392">
        <f t="shared" si="239"/>
        <v>0</v>
      </c>
      <c r="Q918" s="392">
        <f t="shared" si="239"/>
        <v>0</v>
      </c>
      <c r="R918" s="392">
        <f t="shared" si="239"/>
        <v>0</v>
      </c>
      <c r="S918" s="392">
        <f t="shared" si="239"/>
        <v>0</v>
      </c>
      <c r="T918" s="392">
        <f t="shared" si="239"/>
        <v>0</v>
      </c>
      <c r="U918" s="388">
        <f t="shared" si="239"/>
        <v>0</v>
      </c>
      <c r="V918" s="393">
        <f t="shared" si="239"/>
        <v>0</v>
      </c>
      <c r="W918" s="37">
        <f>G918-SUM(H918:V918)</f>
        <v>0</v>
      </c>
      <c r="Y918"/>
    </row>
    <row r="919" spans="1:25" x14ac:dyDescent="0.25">
      <c r="A919" s="212"/>
      <c r="B919" s="465"/>
      <c r="C919" s="272"/>
      <c r="D919" s="272"/>
      <c r="E919" s="273" t="s">
        <v>64</v>
      </c>
      <c r="F919" s="273"/>
      <c r="G919" s="367">
        <f t="shared" ref="G919:W919" si="240">SUBTOTAL(9,G920:G921)</f>
        <v>0</v>
      </c>
      <c r="H919" s="368">
        <f t="shared" si="240"/>
        <v>0</v>
      </c>
      <c r="I919" s="369">
        <f t="shared" si="240"/>
        <v>0</v>
      </c>
      <c r="J919" s="369">
        <f t="shared" si="240"/>
        <v>0</v>
      </c>
      <c r="K919" s="370">
        <f t="shared" si="240"/>
        <v>0</v>
      </c>
      <c r="L919" s="364">
        <f t="shared" si="240"/>
        <v>0</v>
      </c>
      <c r="M919" s="364">
        <f t="shared" si="240"/>
        <v>0</v>
      </c>
      <c r="N919" s="364">
        <f t="shared" si="240"/>
        <v>0</v>
      </c>
      <c r="O919" s="364">
        <f t="shared" si="240"/>
        <v>0</v>
      </c>
      <c r="P919" s="364">
        <f t="shared" si="240"/>
        <v>0</v>
      </c>
      <c r="Q919" s="364">
        <f t="shared" si="240"/>
        <v>0</v>
      </c>
      <c r="R919" s="364">
        <f t="shared" si="240"/>
        <v>0</v>
      </c>
      <c r="S919" s="364">
        <f t="shared" si="240"/>
        <v>0</v>
      </c>
      <c r="T919" s="364">
        <f t="shared" si="240"/>
        <v>0</v>
      </c>
      <c r="U919" s="364">
        <f t="shared" si="240"/>
        <v>0</v>
      </c>
      <c r="V919" s="364">
        <f t="shared" si="240"/>
        <v>0</v>
      </c>
      <c r="W919" s="366">
        <f t="shared" si="240"/>
        <v>0</v>
      </c>
      <c r="Y919"/>
    </row>
    <row r="920" spans="1:25" outlineLevel="1" x14ac:dyDescent="0.25">
      <c r="A920" s="212"/>
      <c r="B920" s="465"/>
      <c r="C920" s="272"/>
      <c r="D920" s="272"/>
      <c r="E920" s="273"/>
      <c r="F920" s="274" t="s">
        <v>65</v>
      </c>
      <c r="G920" s="394">
        <f>G62</f>
        <v>0</v>
      </c>
      <c r="H920" s="395">
        <f>G920*(1-VLOOKUP($F920,SHT,2,FALSE))+$H62*VLOOKUP($F920,SHT,2,FALSE)</f>
        <v>0</v>
      </c>
      <c r="I920" s="389">
        <f t="shared" ref="I920:V920" si="241">I62*VLOOKUP($F920,SHT,2,FALSE)</f>
        <v>0</v>
      </c>
      <c r="J920" s="389">
        <f t="shared" si="241"/>
        <v>0</v>
      </c>
      <c r="K920" s="390">
        <f t="shared" si="241"/>
        <v>0</v>
      </c>
      <c r="L920" s="399">
        <f t="shared" si="241"/>
        <v>0</v>
      </c>
      <c r="M920" s="392">
        <f t="shared" si="241"/>
        <v>0</v>
      </c>
      <c r="N920" s="392">
        <f t="shared" si="241"/>
        <v>0</v>
      </c>
      <c r="O920" s="392">
        <f t="shared" si="241"/>
        <v>0</v>
      </c>
      <c r="P920" s="392">
        <f t="shared" si="241"/>
        <v>0</v>
      </c>
      <c r="Q920" s="392">
        <f t="shared" si="241"/>
        <v>0</v>
      </c>
      <c r="R920" s="392">
        <f t="shared" si="241"/>
        <v>0</v>
      </c>
      <c r="S920" s="392">
        <f t="shared" si="241"/>
        <v>0</v>
      </c>
      <c r="T920" s="392">
        <f t="shared" si="241"/>
        <v>0</v>
      </c>
      <c r="U920" s="388">
        <f t="shared" si="241"/>
        <v>0</v>
      </c>
      <c r="V920" s="393">
        <f t="shared" si="241"/>
        <v>0</v>
      </c>
      <c r="W920" s="37">
        <f>G920-SUM(H920:V920)</f>
        <v>0</v>
      </c>
      <c r="Y920"/>
    </row>
    <row r="921" spans="1:25" outlineLevel="1" x14ac:dyDescent="0.25">
      <c r="A921" s="212"/>
      <c r="B921" s="465"/>
      <c r="C921" s="272"/>
      <c r="D921" s="272"/>
      <c r="E921" s="273"/>
      <c r="F921" s="274" t="s">
        <v>66</v>
      </c>
      <c r="G921" s="394">
        <f>G63</f>
        <v>0</v>
      </c>
      <c r="H921" s="395">
        <f>G921*(1-VLOOKUP($F921,SHT,2,FALSE))+$H63*VLOOKUP($F921,SHT,2,FALSE)</f>
        <v>0</v>
      </c>
      <c r="I921" s="389">
        <f t="shared" ref="I921:V921" si="242">I63*VLOOKUP($F921,SHT,2,FALSE)</f>
        <v>0</v>
      </c>
      <c r="J921" s="389">
        <f t="shared" si="242"/>
        <v>0</v>
      </c>
      <c r="K921" s="390">
        <f t="shared" si="242"/>
        <v>0</v>
      </c>
      <c r="L921" s="399">
        <f t="shared" si="242"/>
        <v>0</v>
      </c>
      <c r="M921" s="392">
        <f t="shared" si="242"/>
        <v>0</v>
      </c>
      <c r="N921" s="392">
        <f t="shared" si="242"/>
        <v>0</v>
      </c>
      <c r="O921" s="392">
        <f t="shared" si="242"/>
        <v>0</v>
      </c>
      <c r="P921" s="392">
        <f t="shared" si="242"/>
        <v>0</v>
      </c>
      <c r="Q921" s="392">
        <f t="shared" si="242"/>
        <v>0</v>
      </c>
      <c r="R921" s="392">
        <f t="shared" si="242"/>
        <v>0</v>
      </c>
      <c r="S921" s="392">
        <f t="shared" si="242"/>
        <v>0</v>
      </c>
      <c r="T921" s="392">
        <f t="shared" si="242"/>
        <v>0</v>
      </c>
      <c r="U921" s="388">
        <f t="shared" si="242"/>
        <v>0</v>
      </c>
      <c r="V921" s="393">
        <f t="shared" si="242"/>
        <v>0</v>
      </c>
      <c r="W921" s="37">
        <f>G921-SUM(H921:V921)</f>
        <v>0</v>
      </c>
      <c r="Y921"/>
    </row>
    <row r="922" spans="1:25" x14ac:dyDescent="0.25">
      <c r="A922" s="212"/>
      <c r="B922" s="465"/>
      <c r="C922" s="272"/>
      <c r="D922" s="272"/>
      <c r="E922" s="273" t="s">
        <v>67</v>
      </c>
      <c r="F922" s="273"/>
      <c r="G922" s="367">
        <f t="shared" ref="G922:W922" si="243">SUBTOTAL(9,G923:G925)</f>
        <v>0</v>
      </c>
      <c r="H922" s="368">
        <f t="shared" si="243"/>
        <v>0</v>
      </c>
      <c r="I922" s="369">
        <f t="shared" si="243"/>
        <v>0</v>
      </c>
      <c r="J922" s="369">
        <f t="shared" si="243"/>
        <v>0</v>
      </c>
      <c r="K922" s="370">
        <f t="shared" si="243"/>
        <v>0</v>
      </c>
      <c r="L922" s="364">
        <f t="shared" si="243"/>
        <v>0</v>
      </c>
      <c r="M922" s="364">
        <f t="shared" si="243"/>
        <v>0</v>
      </c>
      <c r="N922" s="364">
        <f t="shared" si="243"/>
        <v>0</v>
      </c>
      <c r="O922" s="364">
        <f t="shared" si="243"/>
        <v>0</v>
      </c>
      <c r="P922" s="364">
        <f t="shared" si="243"/>
        <v>0</v>
      </c>
      <c r="Q922" s="364">
        <f t="shared" si="243"/>
        <v>0</v>
      </c>
      <c r="R922" s="364">
        <f t="shared" si="243"/>
        <v>0</v>
      </c>
      <c r="S922" s="364">
        <f t="shared" si="243"/>
        <v>0</v>
      </c>
      <c r="T922" s="364">
        <f t="shared" si="243"/>
        <v>0</v>
      </c>
      <c r="U922" s="364">
        <f t="shared" si="243"/>
        <v>0</v>
      </c>
      <c r="V922" s="364">
        <f t="shared" si="243"/>
        <v>0</v>
      </c>
      <c r="W922" s="366">
        <f t="shared" si="243"/>
        <v>0</v>
      </c>
      <c r="Y922"/>
    </row>
    <row r="923" spans="1:25" outlineLevel="1" x14ac:dyDescent="0.25">
      <c r="A923" s="212"/>
      <c r="B923" s="465"/>
      <c r="C923" s="272"/>
      <c r="D923" s="272"/>
      <c r="E923" s="273"/>
      <c r="F923" s="274" t="s">
        <v>68</v>
      </c>
      <c r="G923" s="394">
        <f>G65</f>
        <v>0</v>
      </c>
      <c r="H923" s="395">
        <f>G923*(1-VLOOKUP($F923,SHT,2,FALSE))+$H65*VLOOKUP($F923,SHT,2,FALSE)</f>
        <v>0</v>
      </c>
      <c r="I923" s="389">
        <f t="shared" ref="I923:V923" si="244">I65*VLOOKUP($F923,SHT,2,FALSE)</f>
        <v>0</v>
      </c>
      <c r="J923" s="389">
        <f t="shared" si="244"/>
        <v>0</v>
      </c>
      <c r="K923" s="390">
        <f t="shared" si="244"/>
        <v>0</v>
      </c>
      <c r="L923" s="400">
        <f t="shared" si="244"/>
        <v>0</v>
      </c>
      <c r="M923" s="392">
        <f t="shared" si="244"/>
        <v>0</v>
      </c>
      <c r="N923" s="392">
        <f t="shared" si="244"/>
        <v>0</v>
      </c>
      <c r="O923" s="392">
        <f t="shared" si="244"/>
        <v>0</v>
      </c>
      <c r="P923" s="392">
        <f t="shared" si="244"/>
        <v>0</v>
      </c>
      <c r="Q923" s="392">
        <f t="shared" si="244"/>
        <v>0</v>
      </c>
      <c r="R923" s="392">
        <f t="shared" si="244"/>
        <v>0</v>
      </c>
      <c r="S923" s="392">
        <f t="shared" si="244"/>
        <v>0</v>
      </c>
      <c r="T923" s="392">
        <f t="shared" si="244"/>
        <v>0</v>
      </c>
      <c r="U923" s="388">
        <f t="shared" si="244"/>
        <v>0</v>
      </c>
      <c r="V923" s="393">
        <f t="shared" si="244"/>
        <v>0</v>
      </c>
      <c r="W923" s="37">
        <f>G923-SUM(H923:V923)</f>
        <v>0</v>
      </c>
      <c r="Y923"/>
    </row>
    <row r="924" spans="1:25" outlineLevel="1" x14ac:dyDescent="0.25">
      <c r="A924" s="212"/>
      <c r="B924" s="465"/>
      <c r="C924" s="272"/>
      <c r="D924" s="272"/>
      <c r="E924" s="273"/>
      <c r="F924" s="274" t="s">
        <v>69</v>
      </c>
      <c r="G924" s="394">
        <f>G66</f>
        <v>0</v>
      </c>
      <c r="H924" s="395">
        <f>G924*(1-VLOOKUP($F924,SHT,2,FALSE))+$H66*VLOOKUP($F924,SHT,2,FALSE)</f>
        <v>0</v>
      </c>
      <c r="I924" s="389">
        <f t="shared" ref="I924:V924" si="245">I66*VLOOKUP($F924,SHT,2,FALSE)</f>
        <v>0</v>
      </c>
      <c r="J924" s="389">
        <f t="shared" si="245"/>
        <v>0</v>
      </c>
      <c r="K924" s="390">
        <f t="shared" si="245"/>
        <v>0</v>
      </c>
      <c r="L924" s="400">
        <f t="shared" si="245"/>
        <v>0</v>
      </c>
      <c r="M924" s="392">
        <f t="shared" si="245"/>
        <v>0</v>
      </c>
      <c r="N924" s="392">
        <f t="shared" si="245"/>
        <v>0</v>
      </c>
      <c r="O924" s="392">
        <f t="shared" si="245"/>
        <v>0</v>
      </c>
      <c r="P924" s="392">
        <f t="shared" si="245"/>
        <v>0</v>
      </c>
      <c r="Q924" s="392">
        <f t="shared" si="245"/>
        <v>0</v>
      </c>
      <c r="R924" s="392">
        <f t="shared" si="245"/>
        <v>0</v>
      </c>
      <c r="S924" s="392">
        <f t="shared" si="245"/>
        <v>0</v>
      </c>
      <c r="T924" s="392">
        <f t="shared" si="245"/>
        <v>0</v>
      </c>
      <c r="U924" s="388">
        <f t="shared" si="245"/>
        <v>0</v>
      </c>
      <c r="V924" s="393">
        <f t="shared" si="245"/>
        <v>0</v>
      </c>
      <c r="W924" s="37">
        <f>G924-SUM(H924:V924)</f>
        <v>0</v>
      </c>
      <c r="Y924"/>
    </row>
    <row r="925" spans="1:25" outlineLevel="1" x14ac:dyDescent="0.25">
      <c r="A925" s="212"/>
      <c r="B925" s="465"/>
      <c r="C925" s="272"/>
      <c r="D925" s="272"/>
      <c r="E925" s="273"/>
      <c r="F925" s="274" t="s">
        <v>70</v>
      </c>
      <c r="G925" s="394">
        <f>G67</f>
        <v>0</v>
      </c>
      <c r="H925" s="395">
        <f>G925*(1-VLOOKUP($F925,SHT,2,FALSE))+$H67*VLOOKUP($F925,SHT,2,FALSE)</f>
        <v>0</v>
      </c>
      <c r="I925" s="389">
        <f t="shared" ref="I925:V925" si="246">I67*VLOOKUP($F925,SHT,2,FALSE)</f>
        <v>0</v>
      </c>
      <c r="J925" s="389">
        <f t="shared" si="246"/>
        <v>0</v>
      </c>
      <c r="K925" s="390">
        <f t="shared" si="246"/>
        <v>0</v>
      </c>
      <c r="L925" s="400">
        <f t="shared" si="246"/>
        <v>0</v>
      </c>
      <c r="M925" s="392">
        <f t="shared" si="246"/>
        <v>0</v>
      </c>
      <c r="N925" s="392">
        <f t="shared" si="246"/>
        <v>0</v>
      </c>
      <c r="O925" s="392">
        <f t="shared" si="246"/>
        <v>0</v>
      </c>
      <c r="P925" s="392">
        <f t="shared" si="246"/>
        <v>0</v>
      </c>
      <c r="Q925" s="392">
        <f t="shared" si="246"/>
        <v>0</v>
      </c>
      <c r="R925" s="392">
        <f t="shared" si="246"/>
        <v>0</v>
      </c>
      <c r="S925" s="392">
        <f t="shared" si="246"/>
        <v>0</v>
      </c>
      <c r="T925" s="392">
        <f t="shared" si="246"/>
        <v>0</v>
      </c>
      <c r="U925" s="388">
        <f t="shared" si="246"/>
        <v>0</v>
      </c>
      <c r="V925" s="393">
        <f t="shared" si="246"/>
        <v>0</v>
      </c>
      <c r="W925" s="37">
        <f>G925-SUM(H925:V925)</f>
        <v>0</v>
      </c>
      <c r="Y925"/>
    </row>
    <row r="926" spans="1:25" x14ac:dyDescent="0.25">
      <c r="A926" s="212"/>
      <c r="B926" s="465"/>
      <c r="C926" s="272"/>
      <c r="D926" s="272" t="s">
        <v>71</v>
      </c>
      <c r="E926" s="273"/>
      <c r="F926" s="273"/>
      <c r="G926" s="367"/>
      <c r="H926" s="369"/>
      <c r="I926" s="369"/>
      <c r="J926" s="369"/>
      <c r="K926" s="370"/>
      <c r="L926" s="363"/>
      <c r="M926" s="364"/>
      <c r="N926" s="364"/>
      <c r="O926" s="364"/>
      <c r="P926" s="364"/>
      <c r="Q926" s="364"/>
      <c r="R926" s="364"/>
      <c r="S926" s="364"/>
      <c r="T926" s="364"/>
      <c r="U926" s="364"/>
      <c r="V926" s="365"/>
      <c r="W926" s="366"/>
      <c r="Y926"/>
    </row>
    <row r="927" spans="1:25" x14ac:dyDescent="0.25">
      <c r="A927" s="212"/>
      <c r="B927" s="465"/>
      <c r="C927" s="272"/>
      <c r="D927" s="272"/>
      <c r="E927" s="273" t="s">
        <v>72</v>
      </c>
      <c r="F927" s="273"/>
      <c r="G927" s="367">
        <f t="shared" ref="G927:W927" si="247">SUBTOTAL(9,G928:G929)</f>
        <v>0</v>
      </c>
      <c r="H927" s="368">
        <f t="shared" si="247"/>
        <v>0</v>
      </c>
      <c r="I927" s="369">
        <f t="shared" si="247"/>
        <v>0</v>
      </c>
      <c r="J927" s="369">
        <f t="shared" si="247"/>
        <v>0</v>
      </c>
      <c r="K927" s="370">
        <f t="shared" si="247"/>
        <v>0</v>
      </c>
      <c r="L927" s="364">
        <f t="shared" si="247"/>
        <v>0</v>
      </c>
      <c r="M927" s="364">
        <f t="shared" si="247"/>
        <v>0</v>
      </c>
      <c r="N927" s="364">
        <f t="shared" si="247"/>
        <v>0</v>
      </c>
      <c r="O927" s="364">
        <f t="shared" si="247"/>
        <v>0</v>
      </c>
      <c r="P927" s="364">
        <f t="shared" si="247"/>
        <v>0</v>
      </c>
      <c r="Q927" s="364">
        <f t="shared" si="247"/>
        <v>0</v>
      </c>
      <c r="R927" s="364">
        <f t="shared" si="247"/>
        <v>0</v>
      </c>
      <c r="S927" s="364">
        <f t="shared" si="247"/>
        <v>0</v>
      </c>
      <c r="T927" s="364">
        <f t="shared" si="247"/>
        <v>0</v>
      </c>
      <c r="U927" s="364">
        <f t="shared" si="247"/>
        <v>0</v>
      </c>
      <c r="V927" s="364">
        <f t="shared" si="247"/>
        <v>0</v>
      </c>
      <c r="W927" s="366">
        <f t="shared" si="247"/>
        <v>0</v>
      </c>
      <c r="Y927"/>
    </row>
    <row r="928" spans="1:25" outlineLevel="1" x14ac:dyDescent="0.25">
      <c r="A928" s="212"/>
      <c r="B928" s="465"/>
      <c r="C928" s="272"/>
      <c r="D928" s="272"/>
      <c r="E928" s="273"/>
      <c r="F928" s="274" t="s">
        <v>73</v>
      </c>
      <c r="G928" s="394">
        <f>G70</f>
        <v>0</v>
      </c>
      <c r="H928" s="395">
        <f>G928*(1-VLOOKUP($F928,SHT,2,FALSE))+$H70*VLOOKUP($F928,SHT,2,FALSE)</f>
        <v>0</v>
      </c>
      <c r="I928" s="389">
        <f t="shared" ref="I928:V928" si="248">I70*VLOOKUP($F928,SHT,2,FALSE)</f>
        <v>0</v>
      </c>
      <c r="J928" s="389">
        <f t="shared" si="248"/>
        <v>0</v>
      </c>
      <c r="K928" s="390">
        <f t="shared" si="248"/>
        <v>0</v>
      </c>
      <c r="L928" s="400">
        <f t="shared" si="248"/>
        <v>0</v>
      </c>
      <c r="M928" s="392">
        <f t="shared" si="248"/>
        <v>0</v>
      </c>
      <c r="N928" s="392">
        <f t="shared" si="248"/>
        <v>0</v>
      </c>
      <c r="O928" s="392">
        <f t="shared" si="248"/>
        <v>0</v>
      </c>
      <c r="P928" s="392">
        <f t="shared" si="248"/>
        <v>0</v>
      </c>
      <c r="Q928" s="392">
        <f t="shared" si="248"/>
        <v>0</v>
      </c>
      <c r="R928" s="392">
        <f t="shared" si="248"/>
        <v>0</v>
      </c>
      <c r="S928" s="392">
        <f t="shared" si="248"/>
        <v>0</v>
      </c>
      <c r="T928" s="388">
        <f t="shared" si="248"/>
        <v>0</v>
      </c>
      <c r="U928" s="392">
        <f t="shared" si="248"/>
        <v>0</v>
      </c>
      <c r="V928" s="393">
        <f t="shared" si="248"/>
        <v>0</v>
      </c>
      <c r="W928" s="37">
        <f>G928-SUM(H928:V928)</f>
        <v>0</v>
      </c>
      <c r="Y928"/>
    </row>
    <row r="929" spans="1:25" outlineLevel="1" x14ac:dyDescent="0.25">
      <c r="A929" s="212"/>
      <c r="B929" s="465"/>
      <c r="C929" s="272"/>
      <c r="D929" s="272"/>
      <c r="E929" s="273"/>
      <c r="F929" s="274" t="s">
        <v>74</v>
      </c>
      <c r="G929" s="394">
        <f>G71</f>
        <v>0</v>
      </c>
      <c r="H929" s="395">
        <f>G929*(1-VLOOKUP($F929,SHT,2,FALSE))+$H71*VLOOKUP($F929,SHT,2,FALSE)</f>
        <v>0</v>
      </c>
      <c r="I929" s="389">
        <f t="shared" ref="I929:V929" si="249">I71*VLOOKUP($F929,SHT,2,FALSE)</f>
        <v>0</v>
      </c>
      <c r="J929" s="389">
        <f t="shared" si="249"/>
        <v>0</v>
      </c>
      <c r="K929" s="390">
        <f t="shared" si="249"/>
        <v>0</v>
      </c>
      <c r="L929" s="400">
        <f t="shared" si="249"/>
        <v>0</v>
      </c>
      <c r="M929" s="392">
        <f t="shared" si="249"/>
        <v>0</v>
      </c>
      <c r="N929" s="392">
        <f t="shared" si="249"/>
        <v>0</v>
      </c>
      <c r="O929" s="392">
        <f t="shared" si="249"/>
        <v>0</v>
      </c>
      <c r="P929" s="392">
        <f t="shared" si="249"/>
        <v>0</v>
      </c>
      <c r="Q929" s="392">
        <f t="shared" si="249"/>
        <v>0</v>
      </c>
      <c r="R929" s="392">
        <f t="shared" si="249"/>
        <v>0</v>
      </c>
      <c r="S929" s="392">
        <f t="shared" si="249"/>
        <v>0</v>
      </c>
      <c r="T929" s="388">
        <f t="shared" si="249"/>
        <v>0</v>
      </c>
      <c r="U929" s="392">
        <f t="shared" si="249"/>
        <v>0</v>
      </c>
      <c r="V929" s="393">
        <f t="shared" si="249"/>
        <v>0</v>
      </c>
      <c r="W929" s="37">
        <f>G929-SUM(H929:V929)</f>
        <v>0</v>
      </c>
      <c r="Y929"/>
    </row>
    <row r="930" spans="1:25" x14ac:dyDescent="0.25">
      <c r="A930" s="212"/>
      <c r="B930" s="465"/>
      <c r="C930" s="272"/>
      <c r="D930" s="272"/>
      <c r="E930" s="273" t="s">
        <v>75</v>
      </c>
      <c r="F930" s="273"/>
      <c r="G930" s="367">
        <f t="shared" ref="G930:W930" si="250">SUBTOTAL(9,G931:G932)</f>
        <v>0</v>
      </c>
      <c r="H930" s="368">
        <f t="shared" si="250"/>
        <v>0</v>
      </c>
      <c r="I930" s="369">
        <f t="shared" si="250"/>
        <v>0</v>
      </c>
      <c r="J930" s="369">
        <f t="shared" si="250"/>
        <v>0</v>
      </c>
      <c r="K930" s="370">
        <f t="shared" si="250"/>
        <v>0</v>
      </c>
      <c r="L930" s="364">
        <f t="shared" si="250"/>
        <v>0</v>
      </c>
      <c r="M930" s="364">
        <f t="shared" si="250"/>
        <v>0</v>
      </c>
      <c r="N930" s="364">
        <f t="shared" si="250"/>
        <v>0</v>
      </c>
      <c r="O930" s="364">
        <f t="shared" si="250"/>
        <v>0</v>
      </c>
      <c r="P930" s="364">
        <f t="shared" si="250"/>
        <v>0</v>
      </c>
      <c r="Q930" s="364">
        <f t="shared" si="250"/>
        <v>0</v>
      </c>
      <c r="R930" s="364">
        <f t="shared" si="250"/>
        <v>0</v>
      </c>
      <c r="S930" s="364">
        <f t="shared" si="250"/>
        <v>0</v>
      </c>
      <c r="T930" s="364">
        <f t="shared" si="250"/>
        <v>0</v>
      </c>
      <c r="U930" s="364">
        <f t="shared" si="250"/>
        <v>0</v>
      </c>
      <c r="V930" s="364">
        <f t="shared" si="250"/>
        <v>0</v>
      </c>
      <c r="W930" s="366">
        <f t="shared" si="250"/>
        <v>0</v>
      </c>
      <c r="Y930"/>
    </row>
    <row r="931" spans="1:25" outlineLevel="1" x14ac:dyDescent="0.25">
      <c r="A931" s="212"/>
      <c r="B931" s="465"/>
      <c r="C931" s="272"/>
      <c r="D931" s="272"/>
      <c r="E931" s="273"/>
      <c r="F931" s="274" t="s">
        <v>76</v>
      </c>
      <c r="G931" s="394">
        <f>G73</f>
        <v>0</v>
      </c>
      <c r="H931" s="395">
        <f>G931*(1-VLOOKUP($F931,SHT,2,FALSE))+$H73*VLOOKUP($F931,SHT,2,FALSE)</f>
        <v>0</v>
      </c>
      <c r="I931" s="389">
        <f t="shared" ref="I931:V931" si="251">I73*VLOOKUP($F931,SHT,2,FALSE)</f>
        <v>0</v>
      </c>
      <c r="J931" s="389">
        <f t="shared" si="251"/>
        <v>0</v>
      </c>
      <c r="K931" s="390">
        <f t="shared" si="251"/>
        <v>0</v>
      </c>
      <c r="L931" s="400">
        <f t="shared" si="251"/>
        <v>0</v>
      </c>
      <c r="M931" s="392">
        <f t="shared" si="251"/>
        <v>0</v>
      </c>
      <c r="N931" s="392">
        <f t="shared" si="251"/>
        <v>0</v>
      </c>
      <c r="O931" s="392">
        <f t="shared" si="251"/>
        <v>0</v>
      </c>
      <c r="P931" s="392">
        <f t="shared" si="251"/>
        <v>0</v>
      </c>
      <c r="Q931" s="392">
        <f t="shared" si="251"/>
        <v>0</v>
      </c>
      <c r="R931" s="392">
        <f t="shared" si="251"/>
        <v>0</v>
      </c>
      <c r="S931" s="392">
        <f t="shared" si="251"/>
        <v>0</v>
      </c>
      <c r="T931" s="392">
        <f t="shared" si="251"/>
        <v>0</v>
      </c>
      <c r="U931" s="388">
        <f t="shared" si="251"/>
        <v>0</v>
      </c>
      <c r="V931" s="393">
        <f t="shared" si="251"/>
        <v>0</v>
      </c>
      <c r="W931" s="37">
        <f>G931-SUM(H931:V931)</f>
        <v>0</v>
      </c>
      <c r="Y931"/>
    </row>
    <row r="932" spans="1:25" outlineLevel="1" x14ac:dyDescent="0.25">
      <c r="A932" s="212"/>
      <c r="B932" s="465"/>
      <c r="C932" s="272"/>
      <c r="D932" s="272"/>
      <c r="E932" s="273"/>
      <c r="F932" s="274" t="s">
        <v>77</v>
      </c>
      <c r="G932" s="394">
        <f>G74</f>
        <v>0</v>
      </c>
      <c r="H932" s="395">
        <f>G932*(1-VLOOKUP($F932,SHT,2,FALSE))+$H74*VLOOKUP($F932,SHT,2,FALSE)</f>
        <v>0</v>
      </c>
      <c r="I932" s="389">
        <f t="shared" ref="I932:V932" si="252">I74*VLOOKUP($F932,SHT,2,FALSE)</f>
        <v>0</v>
      </c>
      <c r="J932" s="389">
        <f t="shared" si="252"/>
        <v>0</v>
      </c>
      <c r="K932" s="390">
        <f t="shared" si="252"/>
        <v>0</v>
      </c>
      <c r="L932" s="400">
        <f t="shared" si="252"/>
        <v>0</v>
      </c>
      <c r="M932" s="392">
        <f t="shared" si="252"/>
        <v>0</v>
      </c>
      <c r="N932" s="392">
        <f t="shared" si="252"/>
        <v>0</v>
      </c>
      <c r="O932" s="392">
        <f t="shared" si="252"/>
        <v>0</v>
      </c>
      <c r="P932" s="392">
        <f t="shared" si="252"/>
        <v>0</v>
      </c>
      <c r="Q932" s="392">
        <f t="shared" si="252"/>
        <v>0</v>
      </c>
      <c r="R932" s="392">
        <f t="shared" si="252"/>
        <v>0</v>
      </c>
      <c r="S932" s="392">
        <f t="shared" si="252"/>
        <v>0</v>
      </c>
      <c r="T932" s="392">
        <f t="shared" si="252"/>
        <v>0</v>
      </c>
      <c r="U932" s="388">
        <f t="shared" si="252"/>
        <v>0</v>
      </c>
      <c r="V932" s="393">
        <f t="shared" si="252"/>
        <v>0</v>
      </c>
      <c r="W932" s="37">
        <f>G932-SUM(H932:V932)</f>
        <v>0</v>
      </c>
      <c r="Y932"/>
    </row>
    <row r="933" spans="1:25" x14ac:dyDescent="0.25">
      <c r="A933" s="212"/>
      <c r="B933" s="465"/>
      <c r="C933" s="272"/>
      <c r="D933" s="272"/>
      <c r="E933" s="273" t="s">
        <v>78</v>
      </c>
      <c r="F933" s="273"/>
      <c r="G933" s="367">
        <f t="shared" ref="G933:W933" si="253">SUBTOTAL(9,G934:G935)</f>
        <v>0</v>
      </c>
      <c r="H933" s="368">
        <f t="shared" si="253"/>
        <v>0</v>
      </c>
      <c r="I933" s="369">
        <f t="shared" si="253"/>
        <v>0</v>
      </c>
      <c r="J933" s="369">
        <f t="shared" si="253"/>
        <v>0</v>
      </c>
      <c r="K933" s="370">
        <f t="shared" si="253"/>
        <v>0</v>
      </c>
      <c r="L933" s="364">
        <f t="shared" si="253"/>
        <v>0</v>
      </c>
      <c r="M933" s="364">
        <f t="shared" si="253"/>
        <v>0</v>
      </c>
      <c r="N933" s="364">
        <f t="shared" si="253"/>
        <v>0</v>
      </c>
      <c r="O933" s="364">
        <f t="shared" si="253"/>
        <v>0</v>
      </c>
      <c r="P933" s="364">
        <f t="shared" si="253"/>
        <v>0</v>
      </c>
      <c r="Q933" s="364">
        <f t="shared" si="253"/>
        <v>0</v>
      </c>
      <c r="R933" s="364">
        <f t="shared" si="253"/>
        <v>0</v>
      </c>
      <c r="S933" s="364">
        <f t="shared" si="253"/>
        <v>0</v>
      </c>
      <c r="T933" s="364">
        <f t="shared" si="253"/>
        <v>0</v>
      </c>
      <c r="U933" s="364">
        <f t="shared" si="253"/>
        <v>0</v>
      </c>
      <c r="V933" s="364">
        <f t="shared" si="253"/>
        <v>0</v>
      </c>
      <c r="W933" s="366">
        <f t="shared" si="253"/>
        <v>0</v>
      </c>
      <c r="Y933"/>
    </row>
    <row r="934" spans="1:25" outlineLevel="1" x14ac:dyDescent="0.25">
      <c r="A934" s="212"/>
      <c r="B934" s="465"/>
      <c r="C934" s="272"/>
      <c r="D934" s="272"/>
      <c r="E934" s="273"/>
      <c r="F934" s="274" t="s">
        <v>79</v>
      </c>
      <c r="G934" s="394">
        <f>G76</f>
        <v>0</v>
      </c>
      <c r="H934" s="395">
        <f>G934*(1-VLOOKUP($F934,SHT,2,FALSE))+$H76*VLOOKUP($F934,SHT,2,FALSE)</f>
        <v>0</v>
      </c>
      <c r="I934" s="389">
        <f t="shared" ref="I934:V934" si="254">I76*VLOOKUP($F934,SHT,2,FALSE)</f>
        <v>0</v>
      </c>
      <c r="J934" s="389">
        <f t="shared" si="254"/>
        <v>0</v>
      </c>
      <c r="K934" s="390">
        <f t="shared" si="254"/>
        <v>0</v>
      </c>
      <c r="L934" s="400">
        <f t="shared" si="254"/>
        <v>0</v>
      </c>
      <c r="M934" s="392">
        <f t="shared" si="254"/>
        <v>0</v>
      </c>
      <c r="N934" s="392">
        <f t="shared" si="254"/>
        <v>0</v>
      </c>
      <c r="O934" s="392">
        <f t="shared" si="254"/>
        <v>0</v>
      </c>
      <c r="P934" s="392">
        <f t="shared" si="254"/>
        <v>0</v>
      </c>
      <c r="Q934" s="392">
        <f t="shared" si="254"/>
        <v>0</v>
      </c>
      <c r="R934" s="392">
        <f t="shared" si="254"/>
        <v>0</v>
      </c>
      <c r="S934" s="392">
        <f t="shared" si="254"/>
        <v>0</v>
      </c>
      <c r="T934" s="388">
        <f t="shared" si="254"/>
        <v>0</v>
      </c>
      <c r="U934" s="392">
        <f t="shared" si="254"/>
        <v>0</v>
      </c>
      <c r="V934" s="393">
        <f t="shared" si="254"/>
        <v>0</v>
      </c>
      <c r="W934" s="37">
        <f>G934-SUM(H934:V934)</f>
        <v>0</v>
      </c>
      <c r="Y934"/>
    </row>
    <row r="935" spans="1:25" outlineLevel="1" x14ac:dyDescent="0.25">
      <c r="A935" s="212"/>
      <c r="B935" s="465"/>
      <c r="C935" s="272"/>
      <c r="D935" s="272"/>
      <c r="E935" s="273"/>
      <c r="F935" s="274" t="s">
        <v>80</v>
      </c>
      <c r="G935" s="394">
        <f>G77</f>
        <v>0</v>
      </c>
      <c r="H935" s="395">
        <f>G935*(1-VLOOKUP($F935,SHT,2,FALSE))+$H77*VLOOKUP($F935,SHT,2,FALSE)</f>
        <v>0</v>
      </c>
      <c r="I935" s="389">
        <f t="shared" ref="I935:V935" si="255">I77*VLOOKUP($F935,SHT,2,FALSE)</f>
        <v>0</v>
      </c>
      <c r="J935" s="389">
        <f t="shared" si="255"/>
        <v>0</v>
      </c>
      <c r="K935" s="390">
        <f t="shared" si="255"/>
        <v>0</v>
      </c>
      <c r="L935" s="400">
        <f t="shared" si="255"/>
        <v>0</v>
      </c>
      <c r="M935" s="392">
        <f t="shared" si="255"/>
        <v>0</v>
      </c>
      <c r="N935" s="392">
        <f t="shared" si="255"/>
        <v>0</v>
      </c>
      <c r="O935" s="392">
        <f t="shared" si="255"/>
        <v>0</v>
      </c>
      <c r="P935" s="392">
        <f t="shared" si="255"/>
        <v>0</v>
      </c>
      <c r="Q935" s="392">
        <f t="shared" si="255"/>
        <v>0</v>
      </c>
      <c r="R935" s="392">
        <f t="shared" si="255"/>
        <v>0</v>
      </c>
      <c r="S935" s="392">
        <f t="shared" si="255"/>
        <v>0</v>
      </c>
      <c r="T935" s="388">
        <f t="shared" si="255"/>
        <v>0</v>
      </c>
      <c r="U935" s="392">
        <f t="shared" si="255"/>
        <v>0</v>
      </c>
      <c r="V935" s="393">
        <f t="shared" si="255"/>
        <v>0</v>
      </c>
      <c r="W935" s="37">
        <f>G935-SUM(H935:V935)</f>
        <v>0</v>
      </c>
      <c r="Y935"/>
    </row>
    <row r="936" spans="1:25" x14ac:dyDescent="0.25">
      <c r="A936" s="212"/>
      <c r="B936" s="465"/>
      <c r="C936" s="272"/>
      <c r="D936" s="272"/>
      <c r="E936" s="273" t="s">
        <v>81</v>
      </c>
      <c r="F936" s="273"/>
      <c r="G936" s="367">
        <f t="shared" ref="G936:W936" si="256">SUBTOTAL(9,G937:G938)</f>
        <v>0</v>
      </c>
      <c r="H936" s="368">
        <f t="shared" si="256"/>
        <v>0</v>
      </c>
      <c r="I936" s="369">
        <f t="shared" si="256"/>
        <v>0</v>
      </c>
      <c r="J936" s="369">
        <f t="shared" si="256"/>
        <v>0</v>
      </c>
      <c r="K936" s="370">
        <f t="shared" si="256"/>
        <v>0</v>
      </c>
      <c r="L936" s="364">
        <f t="shared" si="256"/>
        <v>0</v>
      </c>
      <c r="M936" s="364">
        <f t="shared" si="256"/>
        <v>0</v>
      </c>
      <c r="N936" s="364">
        <f t="shared" si="256"/>
        <v>0</v>
      </c>
      <c r="O936" s="364">
        <f t="shared" si="256"/>
        <v>0</v>
      </c>
      <c r="P936" s="364">
        <f t="shared" si="256"/>
        <v>0</v>
      </c>
      <c r="Q936" s="364">
        <f t="shared" si="256"/>
        <v>0</v>
      </c>
      <c r="R936" s="364">
        <f t="shared" si="256"/>
        <v>0</v>
      </c>
      <c r="S936" s="364">
        <f t="shared" si="256"/>
        <v>0</v>
      </c>
      <c r="T936" s="364">
        <f t="shared" si="256"/>
        <v>0</v>
      </c>
      <c r="U936" s="364">
        <f t="shared" si="256"/>
        <v>0</v>
      </c>
      <c r="V936" s="364">
        <f t="shared" si="256"/>
        <v>0</v>
      </c>
      <c r="W936" s="366">
        <f t="shared" si="256"/>
        <v>0</v>
      </c>
      <c r="Y936"/>
    </row>
    <row r="937" spans="1:25" outlineLevel="1" x14ac:dyDescent="0.25">
      <c r="A937" s="212"/>
      <c r="B937" s="465"/>
      <c r="C937" s="272"/>
      <c r="D937" s="272"/>
      <c r="E937" s="273"/>
      <c r="F937" s="274" t="s">
        <v>82</v>
      </c>
      <c r="G937" s="394">
        <f>G79</f>
        <v>0</v>
      </c>
      <c r="H937" s="395">
        <f>G937*(1-VLOOKUP($F937,SHT,2,FALSE))+$H79*VLOOKUP($F937,SHT,2,FALSE)</f>
        <v>0</v>
      </c>
      <c r="I937" s="389">
        <f t="shared" ref="I937:V937" si="257">I79*VLOOKUP($F937,SHT,2,FALSE)</f>
        <v>0</v>
      </c>
      <c r="J937" s="389">
        <f t="shared" si="257"/>
        <v>0</v>
      </c>
      <c r="K937" s="390">
        <f t="shared" si="257"/>
        <v>0</v>
      </c>
      <c r="L937" s="400">
        <f t="shared" si="257"/>
        <v>0</v>
      </c>
      <c r="M937" s="392">
        <f t="shared" si="257"/>
        <v>0</v>
      </c>
      <c r="N937" s="392">
        <f t="shared" si="257"/>
        <v>0</v>
      </c>
      <c r="O937" s="392">
        <f t="shared" si="257"/>
        <v>0</v>
      </c>
      <c r="P937" s="392">
        <f t="shared" si="257"/>
        <v>0</v>
      </c>
      <c r="Q937" s="392">
        <f t="shared" si="257"/>
        <v>0</v>
      </c>
      <c r="R937" s="392">
        <f t="shared" si="257"/>
        <v>0</v>
      </c>
      <c r="S937" s="392">
        <f t="shared" si="257"/>
        <v>0</v>
      </c>
      <c r="T937" s="388">
        <f t="shared" si="257"/>
        <v>0</v>
      </c>
      <c r="U937" s="392">
        <f t="shared" si="257"/>
        <v>0</v>
      </c>
      <c r="V937" s="393">
        <f t="shared" si="257"/>
        <v>0</v>
      </c>
      <c r="W937" s="37">
        <f>G937-SUM(H937:V937)</f>
        <v>0</v>
      </c>
      <c r="Y937"/>
    </row>
    <row r="938" spans="1:25" outlineLevel="1" x14ac:dyDescent="0.25">
      <c r="A938" s="212"/>
      <c r="B938" s="465"/>
      <c r="C938" s="272"/>
      <c r="D938" s="272"/>
      <c r="E938" s="273"/>
      <c r="F938" s="274" t="s">
        <v>83</v>
      </c>
      <c r="G938" s="394">
        <f>G80</f>
        <v>0</v>
      </c>
      <c r="H938" s="395">
        <f>G938*(1-VLOOKUP($F938,SHT,2,FALSE))+$H80*VLOOKUP($F938,SHT,2,FALSE)</f>
        <v>0</v>
      </c>
      <c r="I938" s="389">
        <f t="shared" ref="I938:V938" si="258">I80*VLOOKUP($F938,SHT,2,FALSE)</f>
        <v>0</v>
      </c>
      <c r="J938" s="389">
        <f t="shared" si="258"/>
        <v>0</v>
      </c>
      <c r="K938" s="390">
        <f t="shared" si="258"/>
        <v>0</v>
      </c>
      <c r="L938" s="400">
        <f t="shared" si="258"/>
        <v>0</v>
      </c>
      <c r="M938" s="392">
        <f t="shared" si="258"/>
        <v>0</v>
      </c>
      <c r="N938" s="392">
        <f t="shared" si="258"/>
        <v>0</v>
      </c>
      <c r="O938" s="392">
        <f t="shared" si="258"/>
        <v>0</v>
      </c>
      <c r="P938" s="392">
        <f t="shared" si="258"/>
        <v>0</v>
      </c>
      <c r="Q938" s="392">
        <f t="shared" si="258"/>
        <v>0</v>
      </c>
      <c r="R938" s="392">
        <f t="shared" si="258"/>
        <v>0</v>
      </c>
      <c r="S938" s="392">
        <f t="shared" si="258"/>
        <v>0</v>
      </c>
      <c r="T938" s="388">
        <f t="shared" si="258"/>
        <v>0</v>
      </c>
      <c r="U938" s="392">
        <f t="shared" si="258"/>
        <v>0</v>
      </c>
      <c r="V938" s="393">
        <f t="shared" si="258"/>
        <v>0</v>
      </c>
      <c r="W938" s="37">
        <f>G938-SUM(H938:V938)</f>
        <v>0</v>
      </c>
      <c r="Y938"/>
    </row>
    <row r="939" spans="1:25" x14ac:dyDescent="0.25">
      <c r="A939" s="212"/>
      <c r="B939" s="465"/>
      <c r="C939" s="272"/>
      <c r="D939" s="272"/>
      <c r="E939" s="273" t="s">
        <v>84</v>
      </c>
      <c r="F939" s="273"/>
      <c r="G939" s="367">
        <f t="shared" ref="G939:W939" si="259">SUBTOTAL(9,G940:G941)</f>
        <v>0</v>
      </c>
      <c r="H939" s="368">
        <f t="shared" si="259"/>
        <v>0</v>
      </c>
      <c r="I939" s="369">
        <f t="shared" si="259"/>
        <v>0</v>
      </c>
      <c r="J939" s="369">
        <f t="shared" si="259"/>
        <v>0</v>
      </c>
      <c r="K939" s="370">
        <f t="shared" si="259"/>
        <v>0</v>
      </c>
      <c r="L939" s="364">
        <f t="shared" si="259"/>
        <v>0</v>
      </c>
      <c r="M939" s="364">
        <f t="shared" si="259"/>
        <v>0</v>
      </c>
      <c r="N939" s="364">
        <f t="shared" si="259"/>
        <v>0</v>
      </c>
      <c r="O939" s="364">
        <f t="shared" si="259"/>
        <v>0</v>
      </c>
      <c r="P939" s="364">
        <f t="shared" si="259"/>
        <v>0</v>
      </c>
      <c r="Q939" s="364">
        <f t="shared" si="259"/>
        <v>0</v>
      </c>
      <c r="R939" s="364">
        <f t="shared" si="259"/>
        <v>0</v>
      </c>
      <c r="S939" s="364">
        <f t="shared" si="259"/>
        <v>0</v>
      </c>
      <c r="T939" s="364">
        <f t="shared" si="259"/>
        <v>0</v>
      </c>
      <c r="U939" s="364">
        <f t="shared" si="259"/>
        <v>0</v>
      </c>
      <c r="V939" s="364">
        <f t="shared" si="259"/>
        <v>0</v>
      </c>
      <c r="W939" s="366">
        <f t="shared" si="259"/>
        <v>0</v>
      </c>
      <c r="Y939"/>
    </row>
    <row r="940" spans="1:25" outlineLevel="1" x14ac:dyDescent="0.25">
      <c r="A940" s="212"/>
      <c r="B940" s="465"/>
      <c r="C940" s="272"/>
      <c r="D940" s="272"/>
      <c r="E940" s="273"/>
      <c r="F940" s="274" t="s">
        <v>85</v>
      </c>
      <c r="G940" s="394">
        <f>G82</f>
        <v>0</v>
      </c>
      <c r="H940" s="395">
        <f>G940*(1-VLOOKUP($F940,SHT,2,FALSE))+$H82*VLOOKUP($F940,SHT,2,FALSE)</f>
        <v>0</v>
      </c>
      <c r="I940" s="389">
        <f t="shared" ref="I940:V940" si="260">I82*VLOOKUP($F940,SHT,2,FALSE)</f>
        <v>0</v>
      </c>
      <c r="J940" s="389">
        <f t="shared" si="260"/>
        <v>0</v>
      </c>
      <c r="K940" s="390">
        <f t="shared" si="260"/>
        <v>0</v>
      </c>
      <c r="L940" s="400">
        <f t="shared" si="260"/>
        <v>0</v>
      </c>
      <c r="M940" s="392">
        <f t="shared" si="260"/>
        <v>0</v>
      </c>
      <c r="N940" s="392">
        <f t="shared" si="260"/>
        <v>0</v>
      </c>
      <c r="O940" s="392">
        <f t="shared" si="260"/>
        <v>0</v>
      </c>
      <c r="P940" s="392">
        <f t="shared" si="260"/>
        <v>0</v>
      </c>
      <c r="Q940" s="392">
        <f t="shared" si="260"/>
        <v>0</v>
      </c>
      <c r="R940" s="392">
        <f t="shared" si="260"/>
        <v>0</v>
      </c>
      <c r="S940" s="392">
        <f t="shared" si="260"/>
        <v>0</v>
      </c>
      <c r="T940" s="388">
        <f t="shared" si="260"/>
        <v>0</v>
      </c>
      <c r="U940" s="392">
        <f t="shared" si="260"/>
        <v>0</v>
      </c>
      <c r="V940" s="393">
        <f t="shared" si="260"/>
        <v>0</v>
      </c>
      <c r="W940" s="37">
        <f>G940-SUM(H940:V940)</f>
        <v>0</v>
      </c>
      <c r="Y940"/>
    </row>
    <row r="941" spans="1:25" outlineLevel="1" x14ac:dyDescent="0.25">
      <c r="A941" s="212"/>
      <c r="B941" s="465"/>
      <c r="C941" s="272"/>
      <c r="D941" s="272"/>
      <c r="E941" s="273"/>
      <c r="F941" s="274" t="s">
        <v>86</v>
      </c>
      <c r="G941" s="394">
        <f>G83</f>
        <v>0</v>
      </c>
      <c r="H941" s="395">
        <f>G941*(1-VLOOKUP($F941,SHT,2,FALSE))+$H83*VLOOKUP($F941,SHT,2,FALSE)</f>
        <v>0</v>
      </c>
      <c r="I941" s="389">
        <f t="shared" ref="I941:V941" si="261">I83*VLOOKUP($F941,SHT,2,FALSE)</f>
        <v>0</v>
      </c>
      <c r="J941" s="389">
        <f t="shared" si="261"/>
        <v>0</v>
      </c>
      <c r="K941" s="390">
        <f t="shared" si="261"/>
        <v>0</v>
      </c>
      <c r="L941" s="400">
        <f t="shared" si="261"/>
        <v>0</v>
      </c>
      <c r="M941" s="392">
        <f t="shared" si="261"/>
        <v>0</v>
      </c>
      <c r="N941" s="392">
        <f t="shared" si="261"/>
        <v>0</v>
      </c>
      <c r="O941" s="392">
        <f t="shared" si="261"/>
        <v>0</v>
      </c>
      <c r="P941" s="392">
        <f t="shared" si="261"/>
        <v>0</v>
      </c>
      <c r="Q941" s="392">
        <f t="shared" si="261"/>
        <v>0</v>
      </c>
      <c r="R941" s="392">
        <f t="shared" si="261"/>
        <v>0</v>
      </c>
      <c r="S941" s="392">
        <f t="shared" si="261"/>
        <v>0</v>
      </c>
      <c r="T941" s="388">
        <f t="shared" si="261"/>
        <v>0</v>
      </c>
      <c r="U941" s="392">
        <f t="shared" si="261"/>
        <v>0</v>
      </c>
      <c r="V941" s="393">
        <f t="shared" si="261"/>
        <v>0</v>
      </c>
      <c r="W941" s="37">
        <f>G941-SUM(H941:V941)</f>
        <v>0</v>
      </c>
      <c r="Y941"/>
    </row>
    <row r="942" spans="1:25" x14ac:dyDescent="0.25">
      <c r="A942" s="212"/>
      <c r="B942" s="465"/>
      <c r="C942" s="272"/>
      <c r="D942" s="272"/>
      <c r="E942" s="273" t="s">
        <v>87</v>
      </c>
      <c r="F942" s="273"/>
      <c r="G942" s="367">
        <f t="shared" ref="G942:W942" si="262">SUBTOTAL(9,G943:G944)</f>
        <v>0</v>
      </c>
      <c r="H942" s="368">
        <f t="shared" si="262"/>
        <v>0</v>
      </c>
      <c r="I942" s="369">
        <f t="shared" si="262"/>
        <v>0</v>
      </c>
      <c r="J942" s="369">
        <f t="shared" si="262"/>
        <v>0</v>
      </c>
      <c r="K942" s="370">
        <f t="shared" si="262"/>
        <v>0</v>
      </c>
      <c r="L942" s="364">
        <f t="shared" si="262"/>
        <v>0</v>
      </c>
      <c r="M942" s="364">
        <f t="shared" si="262"/>
        <v>0</v>
      </c>
      <c r="N942" s="364">
        <f t="shared" si="262"/>
        <v>0</v>
      </c>
      <c r="O942" s="364">
        <f t="shared" si="262"/>
        <v>0</v>
      </c>
      <c r="P942" s="364">
        <f t="shared" si="262"/>
        <v>0</v>
      </c>
      <c r="Q942" s="364">
        <f t="shared" si="262"/>
        <v>0</v>
      </c>
      <c r="R942" s="364">
        <f t="shared" si="262"/>
        <v>0</v>
      </c>
      <c r="S942" s="364">
        <f t="shared" si="262"/>
        <v>0</v>
      </c>
      <c r="T942" s="364">
        <f t="shared" si="262"/>
        <v>0</v>
      </c>
      <c r="U942" s="364">
        <f t="shared" si="262"/>
        <v>0</v>
      </c>
      <c r="V942" s="364">
        <f t="shared" si="262"/>
        <v>0</v>
      </c>
      <c r="W942" s="366">
        <f t="shared" si="262"/>
        <v>0</v>
      </c>
      <c r="Y942"/>
    </row>
    <row r="943" spans="1:25" outlineLevel="1" x14ac:dyDescent="0.25">
      <c r="A943" s="212"/>
      <c r="B943" s="465"/>
      <c r="C943" s="272"/>
      <c r="D943" s="272"/>
      <c r="E943" s="273"/>
      <c r="F943" s="274" t="s">
        <v>88</v>
      </c>
      <c r="G943" s="394">
        <f>G85</f>
        <v>0</v>
      </c>
      <c r="H943" s="395">
        <f>G943*(1-VLOOKUP($F943,SHT,2,FALSE))+$H85*VLOOKUP($F943,SHT,2,FALSE)</f>
        <v>0</v>
      </c>
      <c r="I943" s="389">
        <f t="shared" ref="I943:V943" si="263">I85*VLOOKUP($F943,SHT,2,FALSE)</f>
        <v>0</v>
      </c>
      <c r="J943" s="389">
        <f t="shared" si="263"/>
        <v>0</v>
      </c>
      <c r="K943" s="390">
        <f t="shared" si="263"/>
        <v>0</v>
      </c>
      <c r="L943" s="400">
        <f t="shared" si="263"/>
        <v>0</v>
      </c>
      <c r="M943" s="392">
        <f t="shared" si="263"/>
        <v>0</v>
      </c>
      <c r="N943" s="392">
        <f t="shared" si="263"/>
        <v>0</v>
      </c>
      <c r="O943" s="392">
        <f t="shared" si="263"/>
        <v>0</v>
      </c>
      <c r="P943" s="392">
        <f t="shared" si="263"/>
        <v>0</v>
      </c>
      <c r="Q943" s="392">
        <f t="shared" si="263"/>
        <v>0</v>
      </c>
      <c r="R943" s="392">
        <f t="shared" si="263"/>
        <v>0</v>
      </c>
      <c r="S943" s="392">
        <f t="shared" si="263"/>
        <v>0</v>
      </c>
      <c r="T943" s="388">
        <f t="shared" si="263"/>
        <v>0</v>
      </c>
      <c r="U943" s="392">
        <f t="shared" si="263"/>
        <v>0</v>
      </c>
      <c r="V943" s="393">
        <f t="shared" si="263"/>
        <v>0</v>
      </c>
      <c r="W943" s="37">
        <f>G943-SUM(H943:V943)</f>
        <v>0</v>
      </c>
      <c r="Y943"/>
    </row>
    <row r="944" spans="1:25" outlineLevel="1" x14ac:dyDescent="0.25">
      <c r="A944" s="212"/>
      <c r="B944" s="465"/>
      <c r="C944" s="272"/>
      <c r="D944" s="272"/>
      <c r="E944" s="273"/>
      <c r="F944" s="274" t="s">
        <v>89</v>
      </c>
      <c r="G944" s="394">
        <f>G86</f>
        <v>0</v>
      </c>
      <c r="H944" s="395">
        <f>G944*(1-VLOOKUP($F944,SHT,2,FALSE))+$H86*VLOOKUP($F944,SHT,2,FALSE)</f>
        <v>0</v>
      </c>
      <c r="I944" s="389">
        <f t="shared" ref="I944:V944" si="264">I86*VLOOKUP($F944,SHT,2,FALSE)</f>
        <v>0</v>
      </c>
      <c r="J944" s="389">
        <f t="shared" si="264"/>
        <v>0</v>
      </c>
      <c r="K944" s="390">
        <f t="shared" si="264"/>
        <v>0</v>
      </c>
      <c r="L944" s="400">
        <f t="shared" si="264"/>
        <v>0</v>
      </c>
      <c r="M944" s="392">
        <f t="shared" si="264"/>
        <v>0</v>
      </c>
      <c r="N944" s="392">
        <f t="shared" si="264"/>
        <v>0</v>
      </c>
      <c r="O944" s="392">
        <f t="shared" si="264"/>
        <v>0</v>
      </c>
      <c r="P944" s="392">
        <f t="shared" si="264"/>
        <v>0</v>
      </c>
      <c r="Q944" s="392">
        <f t="shared" si="264"/>
        <v>0</v>
      </c>
      <c r="R944" s="392">
        <f t="shared" si="264"/>
        <v>0</v>
      </c>
      <c r="S944" s="392">
        <f t="shared" si="264"/>
        <v>0</v>
      </c>
      <c r="T944" s="388">
        <f t="shared" si="264"/>
        <v>0</v>
      </c>
      <c r="U944" s="392">
        <f t="shared" si="264"/>
        <v>0</v>
      </c>
      <c r="V944" s="393">
        <f t="shared" si="264"/>
        <v>0</v>
      </c>
      <c r="W944" s="37">
        <f>G944-SUM(H944:V944)</f>
        <v>0</v>
      </c>
      <c r="Y944"/>
    </row>
    <row r="945" spans="1:25" x14ac:dyDescent="0.25">
      <c r="A945" s="212"/>
      <c r="B945" s="465"/>
      <c r="C945" s="272"/>
      <c r="D945" s="272" t="s">
        <v>90</v>
      </c>
      <c r="E945" s="273"/>
      <c r="F945" s="273"/>
      <c r="G945" s="367">
        <f>SUBTOTAL(9,G946:G948)</f>
        <v>0</v>
      </c>
      <c r="H945" s="369"/>
      <c r="I945" s="369"/>
      <c r="J945" s="369"/>
      <c r="K945" s="370">
        <f>SUBTOTAL(9,K946:K948)</f>
        <v>0</v>
      </c>
      <c r="L945" s="363">
        <f>SUBTOTAL(9,L946:L948)</f>
        <v>0</v>
      </c>
      <c r="M945" s="364">
        <f>SUBTOTAL(9,M946:M948)</f>
        <v>0</v>
      </c>
      <c r="N945" s="364">
        <f>SUBTOTAL(9,N946:N948)</f>
        <v>0</v>
      </c>
      <c r="O945" s="364"/>
      <c r="P945" s="364"/>
      <c r="Q945" s="364"/>
      <c r="R945" s="364"/>
      <c r="S945" s="364"/>
      <c r="T945" s="364"/>
      <c r="U945" s="364"/>
      <c r="V945" s="365"/>
      <c r="W945" s="366">
        <f>SUBTOTAL(9,W946:W948)</f>
        <v>0</v>
      </c>
      <c r="Y945"/>
    </row>
    <row r="946" spans="1:25" outlineLevel="1" x14ac:dyDescent="0.25">
      <c r="A946" s="212"/>
      <c r="B946" s="465"/>
      <c r="C946" s="272"/>
      <c r="D946" s="272"/>
      <c r="E946" s="273"/>
      <c r="F946" s="274" t="s">
        <v>91</v>
      </c>
      <c r="G946" s="394">
        <f>G88</f>
        <v>0</v>
      </c>
      <c r="H946" s="369"/>
      <c r="I946" s="369"/>
      <c r="J946" s="369"/>
      <c r="K946" s="390">
        <f>G946*(VLOOKUP($F946,EIT,2,FALSE))</f>
        <v>0</v>
      </c>
      <c r="L946" s="363"/>
      <c r="M946" s="364"/>
      <c r="N946" s="364"/>
      <c r="O946" s="364"/>
      <c r="P946" s="364"/>
      <c r="Q946" s="364"/>
      <c r="R946" s="364"/>
      <c r="S946" s="364"/>
      <c r="T946" s="364"/>
      <c r="U946" s="364"/>
      <c r="V946" s="365"/>
      <c r="W946" s="37">
        <f>G946-SUM(H946:V946)</f>
        <v>0</v>
      </c>
      <c r="Y946"/>
    </row>
    <row r="947" spans="1:25" outlineLevel="1" x14ac:dyDescent="0.25">
      <c r="A947" s="212"/>
      <c r="B947" s="465"/>
      <c r="C947" s="272"/>
      <c r="D947" s="272"/>
      <c r="E947" s="273"/>
      <c r="F947" s="274" t="s">
        <v>92</v>
      </c>
      <c r="G947" s="394">
        <f>G89</f>
        <v>0</v>
      </c>
      <c r="H947" s="369"/>
      <c r="I947" s="369"/>
      <c r="J947" s="369"/>
      <c r="K947" s="370"/>
      <c r="L947" s="391">
        <f>G947*VLOOKUP($F947,EIT,3,FALSE)</f>
        <v>0</v>
      </c>
      <c r="M947" s="392">
        <f>G947*VLOOKUP($F947,EIT, 4,FALSE)</f>
        <v>0</v>
      </c>
      <c r="N947" s="392">
        <f>G947*VLOOKUP($F947,EIT, 5,FALSE)</f>
        <v>0</v>
      </c>
      <c r="O947" s="364"/>
      <c r="P947" s="364"/>
      <c r="Q947" s="364"/>
      <c r="R947" s="364"/>
      <c r="S947" s="364"/>
      <c r="T947" s="364"/>
      <c r="U947" s="364"/>
      <c r="V947" s="365"/>
      <c r="W947" s="37">
        <f>G947-SUM(H947:V947)</f>
        <v>0</v>
      </c>
      <c r="Y947"/>
    </row>
    <row r="948" spans="1:25" outlineLevel="1" x14ac:dyDescent="0.25">
      <c r="A948" s="212"/>
      <c r="B948" s="465"/>
      <c r="C948" s="272"/>
      <c r="D948" s="272"/>
      <c r="E948" s="273"/>
      <c r="F948" s="274" t="s">
        <v>93</v>
      </c>
      <c r="G948" s="394">
        <f>G90</f>
        <v>0</v>
      </c>
      <c r="H948" s="369"/>
      <c r="I948" s="369"/>
      <c r="J948" s="369"/>
      <c r="K948" s="370"/>
      <c r="L948" s="363"/>
      <c r="M948" s="364"/>
      <c r="N948" s="364"/>
      <c r="O948" s="364"/>
      <c r="P948" s="364"/>
      <c r="Q948" s="364"/>
      <c r="R948" s="364"/>
      <c r="S948" s="364"/>
      <c r="T948" s="364"/>
      <c r="U948" s="364"/>
      <c r="V948" s="365"/>
      <c r="W948" s="37">
        <f>G948-SUM(H948:V948)</f>
        <v>0</v>
      </c>
      <c r="Y948"/>
    </row>
    <row r="949" spans="1:25" x14ac:dyDescent="0.25">
      <c r="A949" s="212"/>
      <c r="B949" s="465"/>
      <c r="C949" s="275"/>
      <c r="D949" s="272" t="s">
        <v>94</v>
      </c>
      <c r="E949" s="273"/>
      <c r="F949" s="273"/>
      <c r="G949" s="367">
        <f>SUBTOTAL(9,G950:G951)</f>
        <v>0</v>
      </c>
      <c r="H949" s="368">
        <f t="shared" ref="H949:W949" si="265">SUBTOTAL(9,H950:H951)</f>
        <v>0</v>
      </c>
      <c r="I949" s="369">
        <f t="shared" si="265"/>
        <v>0</v>
      </c>
      <c r="J949" s="369">
        <f t="shared" si="265"/>
        <v>0</v>
      </c>
      <c r="K949" s="370">
        <f t="shared" si="265"/>
        <v>0</v>
      </c>
      <c r="L949" s="364">
        <f t="shared" si="265"/>
        <v>0</v>
      </c>
      <c r="M949" s="364">
        <f t="shared" si="265"/>
        <v>0</v>
      </c>
      <c r="N949" s="364">
        <f t="shared" si="265"/>
        <v>0</v>
      </c>
      <c r="O949" s="364">
        <f t="shared" si="265"/>
        <v>0</v>
      </c>
      <c r="P949" s="364">
        <f t="shared" si="265"/>
        <v>0</v>
      </c>
      <c r="Q949" s="364">
        <f t="shared" si="265"/>
        <v>0</v>
      </c>
      <c r="R949" s="364">
        <f t="shared" si="265"/>
        <v>0</v>
      </c>
      <c r="S949" s="364">
        <f t="shared" si="265"/>
        <v>0</v>
      </c>
      <c r="T949" s="364">
        <f t="shared" si="265"/>
        <v>0</v>
      </c>
      <c r="U949" s="364">
        <f t="shared" si="265"/>
        <v>0</v>
      </c>
      <c r="V949" s="364">
        <f t="shared" si="265"/>
        <v>0</v>
      </c>
      <c r="W949" s="366">
        <f t="shared" si="265"/>
        <v>0</v>
      </c>
      <c r="Y949"/>
    </row>
    <row r="950" spans="1:25" outlineLevel="1" x14ac:dyDescent="0.25">
      <c r="A950" s="212"/>
      <c r="B950" s="465"/>
      <c r="C950" s="272"/>
      <c r="D950" s="272"/>
      <c r="E950" s="273"/>
      <c r="F950" s="274" t="s">
        <v>95</v>
      </c>
      <c r="G950" s="394">
        <f t="shared" ref="G950:V950" si="266">G92</f>
        <v>0</v>
      </c>
      <c r="H950" s="395">
        <f t="shared" si="266"/>
        <v>0</v>
      </c>
      <c r="I950" s="389">
        <f t="shared" si="266"/>
        <v>0</v>
      </c>
      <c r="J950" s="389">
        <f t="shared" si="266"/>
        <v>0</v>
      </c>
      <c r="K950" s="390">
        <f t="shared" si="266"/>
        <v>0</v>
      </c>
      <c r="L950" s="391">
        <f t="shared" si="266"/>
        <v>0</v>
      </c>
      <c r="M950" s="396">
        <f t="shared" si="266"/>
        <v>0</v>
      </c>
      <c r="N950" s="392">
        <f t="shared" si="266"/>
        <v>0</v>
      </c>
      <c r="O950" s="392">
        <f t="shared" si="266"/>
        <v>0</v>
      </c>
      <c r="P950" s="392">
        <f t="shared" si="266"/>
        <v>0</v>
      </c>
      <c r="Q950" s="392">
        <f t="shared" si="266"/>
        <v>0</v>
      </c>
      <c r="R950" s="392">
        <f t="shared" si="266"/>
        <v>0</v>
      </c>
      <c r="S950" s="392">
        <f t="shared" si="266"/>
        <v>0</v>
      </c>
      <c r="T950" s="388">
        <f t="shared" si="266"/>
        <v>0</v>
      </c>
      <c r="U950" s="392">
        <f t="shared" si="266"/>
        <v>0</v>
      </c>
      <c r="V950" s="393">
        <f t="shared" si="266"/>
        <v>0</v>
      </c>
      <c r="W950" s="37">
        <f>G950-SUM(H950:V950)</f>
        <v>0</v>
      </c>
      <c r="Y950"/>
    </row>
    <row r="951" spans="1:25" outlineLevel="1" x14ac:dyDescent="0.25">
      <c r="A951" s="212"/>
      <c r="B951" s="465"/>
      <c r="C951" s="272"/>
      <c r="D951" s="272"/>
      <c r="E951" s="273"/>
      <c r="F951" s="274" t="s">
        <v>96</v>
      </c>
      <c r="G951" s="394">
        <f t="shared" ref="G951:V951" si="267">G93</f>
        <v>0</v>
      </c>
      <c r="H951" s="395">
        <f t="shared" si="267"/>
        <v>0</v>
      </c>
      <c r="I951" s="389">
        <f t="shared" si="267"/>
        <v>0</v>
      </c>
      <c r="J951" s="389">
        <f t="shared" si="267"/>
        <v>0</v>
      </c>
      <c r="K951" s="390">
        <f t="shared" si="267"/>
        <v>0</v>
      </c>
      <c r="L951" s="391">
        <f t="shared" si="267"/>
        <v>0</v>
      </c>
      <c r="M951" s="396">
        <f t="shared" si="267"/>
        <v>0</v>
      </c>
      <c r="N951" s="392">
        <f t="shared" si="267"/>
        <v>0</v>
      </c>
      <c r="O951" s="392">
        <f t="shared" si="267"/>
        <v>0</v>
      </c>
      <c r="P951" s="392">
        <f t="shared" si="267"/>
        <v>0</v>
      </c>
      <c r="Q951" s="392">
        <f t="shared" si="267"/>
        <v>0</v>
      </c>
      <c r="R951" s="392">
        <f t="shared" si="267"/>
        <v>0</v>
      </c>
      <c r="S951" s="392">
        <f t="shared" si="267"/>
        <v>0</v>
      </c>
      <c r="T951" s="388">
        <f t="shared" si="267"/>
        <v>0</v>
      </c>
      <c r="U951" s="392">
        <f t="shared" si="267"/>
        <v>0</v>
      </c>
      <c r="V951" s="393">
        <f t="shared" si="267"/>
        <v>0</v>
      </c>
      <c r="W951" s="37">
        <f>G951-SUM(H951:V951)</f>
        <v>0</v>
      </c>
      <c r="Y951"/>
    </row>
    <row r="952" spans="1:25" x14ac:dyDescent="0.25">
      <c r="A952" s="212"/>
      <c r="B952" s="465"/>
      <c r="C952" s="272" t="s">
        <v>97</v>
      </c>
      <c r="D952" s="272"/>
      <c r="E952" s="273"/>
      <c r="F952" s="273"/>
      <c r="G952" s="367"/>
      <c r="H952" s="369"/>
      <c r="I952" s="369"/>
      <c r="J952" s="369"/>
      <c r="K952" s="370"/>
      <c r="L952" s="363"/>
      <c r="M952" s="364"/>
      <c r="N952" s="364"/>
      <c r="O952" s="364"/>
      <c r="P952" s="364"/>
      <c r="Q952" s="364"/>
      <c r="R952" s="364"/>
      <c r="S952" s="364"/>
      <c r="T952" s="364"/>
      <c r="U952" s="364"/>
      <c r="V952" s="365"/>
      <c r="W952" s="366"/>
      <c r="Y952"/>
    </row>
    <row r="953" spans="1:25" x14ac:dyDescent="0.25">
      <c r="A953" s="212"/>
      <c r="B953" s="465"/>
      <c r="C953" s="272"/>
      <c r="D953" s="272" t="s">
        <v>98</v>
      </c>
      <c r="E953" s="275"/>
      <c r="F953" s="273"/>
      <c r="G953" s="367"/>
      <c r="H953" s="369"/>
      <c r="I953" s="369"/>
      <c r="J953" s="369"/>
      <c r="K953" s="370"/>
      <c r="L953" s="363"/>
      <c r="M953" s="364"/>
      <c r="N953" s="364"/>
      <c r="O953" s="364"/>
      <c r="P953" s="364"/>
      <c r="Q953" s="364"/>
      <c r="R953" s="364"/>
      <c r="S953" s="364"/>
      <c r="T953" s="364"/>
      <c r="U953" s="364"/>
      <c r="V953" s="365"/>
      <c r="W953" s="366"/>
      <c r="Y953"/>
    </row>
    <row r="954" spans="1:25" x14ac:dyDescent="0.25">
      <c r="A954" s="212"/>
      <c r="B954" s="465"/>
      <c r="C954" s="272"/>
      <c r="D954" s="272"/>
      <c r="E954" s="273" t="s">
        <v>99</v>
      </c>
      <c r="F954" s="273"/>
      <c r="G954" s="367">
        <f>SUBTOTAL(9,G955:G958)</f>
        <v>0</v>
      </c>
      <c r="H954" s="368">
        <f>SUBTOTAL(9,H955:H958)</f>
        <v>0</v>
      </c>
      <c r="I954" s="369">
        <f t="shared" ref="I954:V954" si="268">SUBTOTAL(9,I955:I958)</f>
        <v>0</v>
      </c>
      <c r="J954" s="369">
        <f t="shared" si="268"/>
        <v>0</v>
      </c>
      <c r="K954" s="370">
        <f t="shared" si="268"/>
        <v>0</v>
      </c>
      <c r="L954" s="364">
        <f t="shared" si="268"/>
        <v>0</v>
      </c>
      <c r="M954" s="364">
        <f t="shared" si="268"/>
        <v>0</v>
      </c>
      <c r="N954" s="364">
        <f t="shared" si="268"/>
        <v>0</v>
      </c>
      <c r="O954" s="364">
        <f t="shared" si="268"/>
        <v>0</v>
      </c>
      <c r="P954" s="364">
        <f t="shared" si="268"/>
        <v>0</v>
      </c>
      <c r="Q954" s="364">
        <f t="shared" si="268"/>
        <v>0</v>
      </c>
      <c r="R954" s="364">
        <f t="shared" si="268"/>
        <v>0</v>
      </c>
      <c r="S954" s="364">
        <f t="shared" si="268"/>
        <v>0</v>
      </c>
      <c r="T954" s="364">
        <f t="shared" si="268"/>
        <v>0</v>
      </c>
      <c r="U954" s="364">
        <f t="shared" si="268"/>
        <v>0</v>
      </c>
      <c r="V954" s="364">
        <f t="shared" si="268"/>
        <v>0</v>
      </c>
      <c r="W954" s="366">
        <f>SUBTOTAL(9,W955:W958)</f>
        <v>0</v>
      </c>
      <c r="Y954"/>
    </row>
    <row r="955" spans="1:25" outlineLevel="1" x14ac:dyDescent="0.25">
      <c r="A955" s="212"/>
      <c r="B955" s="465"/>
      <c r="C955" s="273"/>
      <c r="D955" s="275"/>
      <c r="E955" s="275"/>
      <c r="F955" s="274" t="s">
        <v>100</v>
      </c>
      <c r="G955" s="394">
        <f>G97</f>
        <v>0</v>
      </c>
      <c r="H955" s="395">
        <f>G955*(1-VLOOKUP($F955,SHT,2,FALSE))</f>
        <v>0</v>
      </c>
      <c r="I955" s="33"/>
      <c r="J955" s="33"/>
      <c r="K955" s="35"/>
      <c r="L955" s="34"/>
      <c r="M955" s="33"/>
      <c r="N955" s="33"/>
      <c r="O955" s="33"/>
      <c r="P955" s="33"/>
      <c r="Q955" s="33"/>
      <c r="R955" s="33"/>
      <c r="S955" s="33"/>
      <c r="T955" s="33"/>
      <c r="U955" s="33"/>
      <c r="V955" s="35"/>
      <c r="W955" s="37">
        <f>G955-SUM(H955:V955)</f>
        <v>0</v>
      </c>
      <c r="Y955"/>
    </row>
    <row r="956" spans="1:25" outlineLevel="1" x14ac:dyDescent="0.25">
      <c r="A956" s="212"/>
      <c r="B956" s="465"/>
      <c r="C956" s="273"/>
      <c r="D956" s="275"/>
      <c r="E956" s="275"/>
      <c r="F956" s="274" t="s">
        <v>101</v>
      </c>
      <c r="G956" s="394">
        <f>G98</f>
        <v>0</v>
      </c>
      <c r="H956" s="395">
        <f>G956*(1-VLOOKUP($F956,SHT,2,FALSE))</f>
        <v>0</v>
      </c>
      <c r="I956" s="33"/>
      <c r="J956" s="33"/>
      <c r="K956" s="35"/>
      <c r="L956" s="34"/>
      <c r="M956" s="33"/>
      <c r="N956" s="33"/>
      <c r="O956" s="33"/>
      <c r="P956" s="33"/>
      <c r="Q956" s="33"/>
      <c r="R956" s="33"/>
      <c r="S956" s="33"/>
      <c r="T956" s="33"/>
      <c r="U956" s="33"/>
      <c r="V956" s="35"/>
      <c r="W956" s="37">
        <f>G956-SUM(H956:V956)</f>
        <v>0</v>
      </c>
      <c r="Y956"/>
    </row>
    <row r="957" spans="1:25" outlineLevel="1" x14ac:dyDescent="0.25">
      <c r="A957" s="212"/>
      <c r="B957" s="465"/>
      <c r="C957" s="273"/>
      <c r="D957" s="275"/>
      <c r="E957" s="275"/>
      <c r="F957" s="274" t="s">
        <v>102</v>
      </c>
      <c r="G957" s="394">
        <f>G99</f>
        <v>0</v>
      </c>
      <c r="H957" s="395">
        <f t="shared" ref="H957:V957" si="269">H99</f>
        <v>0</v>
      </c>
      <c r="I957" s="389">
        <f t="shared" si="269"/>
        <v>0</v>
      </c>
      <c r="J957" s="389">
        <f t="shared" si="269"/>
        <v>0</v>
      </c>
      <c r="K957" s="390">
        <f t="shared" si="269"/>
        <v>0</v>
      </c>
      <c r="L957" s="391">
        <f t="shared" si="269"/>
        <v>0</v>
      </c>
      <c r="M957" s="396">
        <f t="shared" si="269"/>
        <v>0</v>
      </c>
      <c r="N957" s="392">
        <f t="shared" si="269"/>
        <v>0</v>
      </c>
      <c r="O957" s="392">
        <f t="shared" si="269"/>
        <v>0</v>
      </c>
      <c r="P957" s="392">
        <f t="shared" si="269"/>
        <v>0</v>
      </c>
      <c r="Q957" s="392">
        <f t="shared" si="269"/>
        <v>0</v>
      </c>
      <c r="R957" s="392">
        <f t="shared" si="269"/>
        <v>0</v>
      </c>
      <c r="S957" s="392">
        <f t="shared" si="269"/>
        <v>0</v>
      </c>
      <c r="T957" s="388">
        <f t="shared" si="269"/>
        <v>0</v>
      </c>
      <c r="U957" s="392">
        <f t="shared" si="269"/>
        <v>0</v>
      </c>
      <c r="V957" s="393">
        <f t="shared" si="269"/>
        <v>0</v>
      </c>
      <c r="W957" s="37">
        <f>G957-SUM(H957:V957)</f>
        <v>0</v>
      </c>
      <c r="Y957"/>
    </row>
    <row r="958" spans="1:25" outlineLevel="1" x14ac:dyDescent="0.25">
      <c r="A958" s="212"/>
      <c r="B958" s="465"/>
      <c r="C958" s="273"/>
      <c r="D958" s="275"/>
      <c r="E958" s="275"/>
      <c r="F958" s="274" t="s">
        <v>103</v>
      </c>
      <c r="G958" s="394">
        <f>G100</f>
        <v>0</v>
      </c>
      <c r="H958" s="395">
        <f t="shared" ref="H958:V958" si="270">H100</f>
        <v>0</v>
      </c>
      <c r="I958" s="389">
        <f t="shared" si="270"/>
        <v>0</v>
      </c>
      <c r="J958" s="389">
        <f t="shared" si="270"/>
        <v>0</v>
      </c>
      <c r="K958" s="390">
        <f t="shared" si="270"/>
        <v>0</v>
      </c>
      <c r="L958" s="391">
        <f t="shared" si="270"/>
        <v>0</v>
      </c>
      <c r="M958" s="396">
        <f t="shared" si="270"/>
        <v>0</v>
      </c>
      <c r="N958" s="392">
        <f t="shared" si="270"/>
        <v>0</v>
      </c>
      <c r="O958" s="392">
        <f t="shared" si="270"/>
        <v>0</v>
      </c>
      <c r="P958" s="392">
        <f t="shared" si="270"/>
        <v>0</v>
      </c>
      <c r="Q958" s="392">
        <f t="shared" si="270"/>
        <v>0</v>
      </c>
      <c r="R958" s="392">
        <f t="shared" si="270"/>
        <v>0</v>
      </c>
      <c r="S958" s="392">
        <f t="shared" si="270"/>
        <v>0</v>
      </c>
      <c r="T958" s="388">
        <f t="shared" si="270"/>
        <v>0</v>
      </c>
      <c r="U958" s="392">
        <f t="shared" si="270"/>
        <v>0</v>
      </c>
      <c r="V958" s="393">
        <f t="shared" si="270"/>
        <v>0</v>
      </c>
      <c r="W958" s="37">
        <f>G958-SUM(H958:V958)</f>
        <v>0</v>
      </c>
      <c r="Y958"/>
    </row>
    <row r="959" spans="1:25" x14ac:dyDescent="0.25">
      <c r="A959" s="212"/>
      <c r="B959" s="465"/>
      <c r="C959" s="273"/>
      <c r="D959" s="275"/>
      <c r="E959" s="273" t="s">
        <v>104</v>
      </c>
      <c r="F959" s="273"/>
      <c r="G959" s="367">
        <f t="shared" ref="G959:W959" si="271">SUBTOTAL(9,G960:G961)</f>
        <v>0</v>
      </c>
      <c r="H959" s="368">
        <f t="shared" si="271"/>
        <v>0</v>
      </c>
      <c r="I959" s="369">
        <f t="shared" si="271"/>
        <v>0</v>
      </c>
      <c r="J959" s="369">
        <f t="shared" si="271"/>
        <v>0</v>
      </c>
      <c r="K959" s="370">
        <f t="shared" si="271"/>
        <v>0</v>
      </c>
      <c r="L959" s="364">
        <f t="shared" si="271"/>
        <v>0</v>
      </c>
      <c r="M959" s="364">
        <f t="shared" si="271"/>
        <v>0</v>
      </c>
      <c r="N959" s="364">
        <f t="shared" si="271"/>
        <v>0</v>
      </c>
      <c r="O959" s="364">
        <f t="shared" si="271"/>
        <v>0</v>
      </c>
      <c r="P959" s="364">
        <f t="shared" si="271"/>
        <v>0</v>
      </c>
      <c r="Q959" s="364">
        <f t="shared" si="271"/>
        <v>0</v>
      </c>
      <c r="R959" s="364">
        <f t="shared" si="271"/>
        <v>0</v>
      </c>
      <c r="S959" s="364">
        <f t="shared" si="271"/>
        <v>0</v>
      </c>
      <c r="T959" s="364">
        <f t="shared" si="271"/>
        <v>0</v>
      </c>
      <c r="U959" s="364">
        <f t="shared" si="271"/>
        <v>0</v>
      </c>
      <c r="V959" s="364">
        <f t="shared" si="271"/>
        <v>0</v>
      </c>
      <c r="W959" s="366">
        <f t="shared" si="271"/>
        <v>0</v>
      </c>
      <c r="Y959"/>
    </row>
    <row r="960" spans="1:25" outlineLevel="1" x14ac:dyDescent="0.25">
      <c r="A960" s="212"/>
      <c r="B960" s="465"/>
      <c r="C960" s="273"/>
      <c r="D960" s="275"/>
      <c r="E960" s="275"/>
      <c r="F960" s="274" t="s">
        <v>105</v>
      </c>
      <c r="G960" s="394">
        <f>G102</f>
        <v>0</v>
      </c>
      <c r="H960" s="369"/>
      <c r="I960" s="369"/>
      <c r="J960" s="369"/>
      <c r="K960" s="379"/>
      <c r="L960" s="364"/>
      <c r="M960" s="364"/>
      <c r="N960" s="364"/>
      <c r="O960" s="364"/>
      <c r="P960" s="364"/>
      <c r="Q960" s="364"/>
      <c r="R960" s="364"/>
      <c r="S960" s="364"/>
      <c r="T960" s="364"/>
      <c r="U960" s="364"/>
      <c r="V960" s="364"/>
      <c r="W960" s="37">
        <f>G960-SUM(H960:V960)</f>
        <v>0</v>
      </c>
      <c r="Y960"/>
    </row>
    <row r="961" spans="1:25" outlineLevel="1" x14ac:dyDescent="0.25">
      <c r="A961" s="212"/>
      <c r="B961" s="465"/>
      <c r="C961" s="273"/>
      <c r="D961" s="275"/>
      <c r="E961" s="275"/>
      <c r="F961" s="274" t="s">
        <v>106</v>
      </c>
      <c r="G961" s="394">
        <f>G103</f>
        <v>0</v>
      </c>
      <c r="H961" s="395">
        <f>H103</f>
        <v>0</v>
      </c>
      <c r="I961" s="389">
        <f>I103</f>
        <v>0</v>
      </c>
      <c r="J961" s="389">
        <f>J103</f>
        <v>0</v>
      </c>
      <c r="K961" s="390">
        <f>K103</f>
        <v>0</v>
      </c>
      <c r="L961" s="391">
        <f t="shared" ref="L961:V961" si="272">IF($Y103="CONTRACTUAL",L103,SUM($H961:$K961))</f>
        <v>0</v>
      </c>
      <c r="M961" s="396">
        <f t="shared" si="272"/>
        <v>0</v>
      </c>
      <c r="N961" s="392">
        <f t="shared" si="272"/>
        <v>0</v>
      </c>
      <c r="O961" s="392">
        <f t="shared" si="272"/>
        <v>0</v>
      </c>
      <c r="P961" s="392">
        <f t="shared" si="272"/>
        <v>0</v>
      </c>
      <c r="Q961" s="392">
        <f t="shared" si="272"/>
        <v>0</v>
      </c>
      <c r="R961" s="392">
        <f t="shared" si="272"/>
        <v>0</v>
      </c>
      <c r="S961" s="392">
        <f t="shared" si="272"/>
        <v>0</v>
      </c>
      <c r="T961" s="388">
        <f t="shared" si="272"/>
        <v>0</v>
      </c>
      <c r="U961" s="392">
        <f t="shared" si="272"/>
        <v>0</v>
      </c>
      <c r="V961" s="393">
        <f t="shared" si="272"/>
        <v>0</v>
      </c>
      <c r="W961" s="37">
        <f>G961-SUM(H961:V961)</f>
        <v>0</v>
      </c>
      <c r="Y961"/>
    </row>
    <row r="962" spans="1:25" x14ac:dyDescent="0.25">
      <c r="A962" s="212"/>
      <c r="B962" s="465"/>
      <c r="C962" s="273"/>
      <c r="D962" s="275"/>
      <c r="E962" s="273" t="s">
        <v>107</v>
      </c>
      <c r="F962" s="273"/>
      <c r="G962" s="367">
        <f>SUBTOTAL(9,G963:G964)</f>
        <v>0</v>
      </c>
      <c r="H962" s="368">
        <f t="shared" ref="H962:W962" si="273">SUBTOTAL(9,H963:H964)</f>
        <v>0</v>
      </c>
      <c r="I962" s="369">
        <f t="shared" si="273"/>
        <v>0</v>
      </c>
      <c r="J962" s="369">
        <f t="shared" si="273"/>
        <v>0</v>
      </c>
      <c r="K962" s="370">
        <f t="shared" si="273"/>
        <v>0</v>
      </c>
      <c r="L962" s="364">
        <f t="shared" si="273"/>
        <v>0</v>
      </c>
      <c r="M962" s="364">
        <f t="shared" si="273"/>
        <v>0</v>
      </c>
      <c r="N962" s="364">
        <f t="shared" si="273"/>
        <v>0</v>
      </c>
      <c r="O962" s="364">
        <f t="shared" si="273"/>
        <v>0</v>
      </c>
      <c r="P962" s="364">
        <f t="shared" si="273"/>
        <v>0</v>
      </c>
      <c r="Q962" s="364">
        <f t="shared" si="273"/>
        <v>0</v>
      </c>
      <c r="R962" s="364">
        <f t="shared" si="273"/>
        <v>0</v>
      </c>
      <c r="S962" s="364">
        <f t="shared" si="273"/>
        <v>0</v>
      </c>
      <c r="T962" s="364">
        <f t="shared" si="273"/>
        <v>0</v>
      </c>
      <c r="U962" s="364">
        <f t="shared" si="273"/>
        <v>0</v>
      </c>
      <c r="V962" s="364">
        <f t="shared" si="273"/>
        <v>0</v>
      </c>
      <c r="W962" s="366">
        <f t="shared" si="273"/>
        <v>0</v>
      </c>
      <c r="Y962"/>
    </row>
    <row r="963" spans="1:25" outlineLevel="1" x14ac:dyDescent="0.25">
      <c r="A963" s="212"/>
      <c r="B963" s="465"/>
      <c r="C963" s="273"/>
      <c r="D963" s="275"/>
      <c r="E963" s="275"/>
      <c r="F963" s="274" t="s">
        <v>108</v>
      </c>
      <c r="G963" s="394">
        <f>G105</f>
        <v>0</v>
      </c>
      <c r="H963" s="369"/>
      <c r="I963" s="369"/>
      <c r="J963" s="369"/>
      <c r="K963" s="379"/>
      <c r="L963" s="364"/>
      <c r="M963" s="364"/>
      <c r="N963" s="364"/>
      <c r="O963" s="364"/>
      <c r="P963" s="364"/>
      <c r="Q963" s="364"/>
      <c r="R963" s="364"/>
      <c r="S963" s="364"/>
      <c r="T963" s="364"/>
      <c r="U963" s="364"/>
      <c r="V963" s="364"/>
      <c r="W963" s="37">
        <f>G963-SUM(H963:V963)</f>
        <v>0</v>
      </c>
      <c r="Y963"/>
    </row>
    <row r="964" spans="1:25" outlineLevel="1" x14ac:dyDescent="0.25">
      <c r="A964" s="212"/>
      <c r="B964" s="465"/>
      <c r="C964" s="273"/>
      <c r="D964" s="275"/>
      <c r="E964" s="275"/>
      <c r="F964" s="274" t="s">
        <v>106</v>
      </c>
      <c r="G964" s="394">
        <f>G106</f>
        <v>0</v>
      </c>
      <c r="H964" s="395">
        <f>H106</f>
        <v>0</v>
      </c>
      <c r="I964" s="389">
        <f>I106</f>
        <v>0</v>
      </c>
      <c r="J964" s="389">
        <f>J106</f>
        <v>0</v>
      </c>
      <c r="K964" s="390">
        <f>K106</f>
        <v>0</v>
      </c>
      <c r="L964" s="400">
        <f t="shared" ref="L964:V964" si="274">IF($Y106="CONTRACTUAL",L106,SUM($H964:$K964))</f>
        <v>0</v>
      </c>
      <c r="M964" s="392">
        <f t="shared" si="274"/>
        <v>0</v>
      </c>
      <c r="N964" s="392">
        <f t="shared" si="274"/>
        <v>0</v>
      </c>
      <c r="O964" s="392">
        <f t="shared" si="274"/>
        <v>0</v>
      </c>
      <c r="P964" s="392">
        <f t="shared" si="274"/>
        <v>0</v>
      </c>
      <c r="Q964" s="392">
        <f t="shared" si="274"/>
        <v>0</v>
      </c>
      <c r="R964" s="392">
        <f t="shared" si="274"/>
        <v>0</v>
      </c>
      <c r="S964" s="392">
        <f t="shared" si="274"/>
        <v>0</v>
      </c>
      <c r="T964" s="388">
        <f t="shared" si="274"/>
        <v>0</v>
      </c>
      <c r="U964" s="392">
        <f t="shared" si="274"/>
        <v>0</v>
      </c>
      <c r="V964" s="393">
        <f t="shared" si="274"/>
        <v>0</v>
      </c>
      <c r="W964" s="37">
        <f>G964-SUM(H964:V964)</f>
        <v>0</v>
      </c>
      <c r="Y964"/>
    </row>
    <row r="965" spans="1:25" x14ac:dyDescent="0.25">
      <c r="A965" s="212"/>
      <c r="B965" s="465"/>
      <c r="C965" s="272"/>
      <c r="D965" s="272" t="s">
        <v>109</v>
      </c>
      <c r="E965" s="275"/>
      <c r="F965" s="273"/>
      <c r="G965" s="367"/>
      <c r="H965" s="369"/>
      <c r="I965" s="369"/>
      <c r="J965" s="369"/>
      <c r="K965" s="370"/>
      <c r="L965" s="363"/>
      <c r="M965" s="364"/>
      <c r="N965" s="364"/>
      <c r="O965" s="364"/>
      <c r="P965" s="364"/>
      <c r="Q965" s="364"/>
      <c r="R965" s="364"/>
      <c r="S965" s="364"/>
      <c r="T965" s="364"/>
      <c r="U965" s="364"/>
      <c r="V965" s="365"/>
      <c r="W965" s="366"/>
      <c r="Y965"/>
    </row>
    <row r="966" spans="1:25" x14ac:dyDescent="0.25">
      <c r="A966" s="212"/>
      <c r="B966" s="465"/>
      <c r="C966" s="272"/>
      <c r="D966" s="272"/>
      <c r="E966" s="273" t="s">
        <v>110</v>
      </c>
      <c r="F966" s="273"/>
      <c r="G966" s="367">
        <f>SUBTOTAL(9,G967:G970)</f>
        <v>0</v>
      </c>
      <c r="H966" s="368">
        <f t="shared" ref="H966:W966" si="275">SUBTOTAL(9,H967:H970)</f>
        <v>0</v>
      </c>
      <c r="I966" s="369">
        <f t="shared" si="275"/>
        <v>0</v>
      </c>
      <c r="J966" s="369">
        <f t="shared" si="275"/>
        <v>0</v>
      </c>
      <c r="K966" s="370">
        <f t="shared" si="275"/>
        <v>0</v>
      </c>
      <c r="L966" s="364">
        <f t="shared" si="275"/>
        <v>0</v>
      </c>
      <c r="M966" s="364">
        <f t="shared" si="275"/>
        <v>0</v>
      </c>
      <c r="N966" s="364">
        <f t="shared" si="275"/>
        <v>0</v>
      </c>
      <c r="O966" s="364">
        <f t="shared" si="275"/>
        <v>0</v>
      </c>
      <c r="P966" s="364">
        <f t="shared" si="275"/>
        <v>0</v>
      </c>
      <c r="Q966" s="364">
        <f t="shared" si="275"/>
        <v>0</v>
      </c>
      <c r="R966" s="364">
        <f t="shared" si="275"/>
        <v>0</v>
      </c>
      <c r="S966" s="364">
        <f t="shared" si="275"/>
        <v>0</v>
      </c>
      <c r="T966" s="364">
        <f t="shared" si="275"/>
        <v>0</v>
      </c>
      <c r="U966" s="364">
        <f t="shared" si="275"/>
        <v>0</v>
      </c>
      <c r="V966" s="364">
        <f t="shared" si="275"/>
        <v>0</v>
      </c>
      <c r="W966" s="366">
        <f t="shared" si="275"/>
        <v>0</v>
      </c>
      <c r="Y966"/>
    </row>
    <row r="967" spans="1:25" outlineLevel="1" x14ac:dyDescent="0.25">
      <c r="A967" s="212"/>
      <c r="B967" s="465"/>
      <c r="C967" s="273"/>
      <c r="D967" s="275"/>
      <c r="E967" s="275"/>
      <c r="F967" s="274" t="s">
        <v>111</v>
      </c>
      <c r="G967" s="394">
        <f>G109</f>
        <v>0</v>
      </c>
      <c r="H967" s="395">
        <f>G967*VLOOKUP($F967,SHT,2,FALSE)</f>
        <v>0</v>
      </c>
      <c r="I967" s="33"/>
      <c r="J967" s="33"/>
      <c r="K967" s="35"/>
      <c r="L967" s="34"/>
      <c r="M967" s="33"/>
      <c r="N967" s="33"/>
      <c r="O967" s="33"/>
      <c r="P967" s="33"/>
      <c r="Q967" s="33"/>
      <c r="R967" s="33"/>
      <c r="S967" s="33"/>
      <c r="T967" s="33"/>
      <c r="U967" s="33"/>
      <c r="V967" s="35"/>
      <c r="W967" s="37">
        <f>G967-SUM(H967:V967)</f>
        <v>0</v>
      </c>
      <c r="Y967"/>
    </row>
    <row r="968" spans="1:25" outlineLevel="1" x14ac:dyDescent="0.25">
      <c r="A968" s="212"/>
      <c r="B968" s="465"/>
      <c r="C968" s="273"/>
      <c r="D968" s="275"/>
      <c r="E968" s="275"/>
      <c r="F968" s="274" t="s">
        <v>112</v>
      </c>
      <c r="G968" s="394">
        <f>G110</f>
        <v>0</v>
      </c>
      <c r="H968" s="395">
        <f>G968*VLOOKUP($F968,SHT,2,FALSE)</f>
        <v>0</v>
      </c>
      <c r="I968" s="33"/>
      <c r="J968" s="33"/>
      <c r="K968" s="35"/>
      <c r="L968" s="34"/>
      <c r="M968" s="33"/>
      <c r="N968" s="33"/>
      <c r="O968" s="33"/>
      <c r="P968" s="33"/>
      <c r="Q968" s="33"/>
      <c r="R968" s="33"/>
      <c r="S968" s="33"/>
      <c r="T968" s="33"/>
      <c r="U968" s="33"/>
      <c r="V968" s="35"/>
      <c r="W968" s="37">
        <f>G968-SUM(H968:V968)</f>
        <v>0</v>
      </c>
      <c r="Y968"/>
    </row>
    <row r="969" spans="1:25" outlineLevel="1" x14ac:dyDescent="0.25">
      <c r="A969" s="212"/>
      <c r="B969" s="465"/>
      <c r="C969" s="273"/>
      <c r="D969" s="275"/>
      <c r="E969" s="275"/>
      <c r="F969" s="274" t="s">
        <v>113</v>
      </c>
      <c r="G969" s="394">
        <f>G111</f>
        <v>0</v>
      </c>
      <c r="H969" s="395">
        <f t="shared" ref="H969:V969" si="276">H111</f>
        <v>0</v>
      </c>
      <c r="I969" s="389">
        <f t="shared" si="276"/>
        <v>0</v>
      </c>
      <c r="J969" s="389">
        <f t="shared" si="276"/>
        <v>0</v>
      </c>
      <c r="K969" s="390">
        <f t="shared" si="276"/>
        <v>0</v>
      </c>
      <c r="L969" s="391">
        <f t="shared" si="276"/>
        <v>0</v>
      </c>
      <c r="M969" s="396">
        <f t="shared" si="276"/>
        <v>0</v>
      </c>
      <c r="N969" s="392">
        <f t="shared" si="276"/>
        <v>0</v>
      </c>
      <c r="O969" s="392">
        <f t="shared" si="276"/>
        <v>0</v>
      </c>
      <c r="P969" s="392">
        <f t="shared" si="276"/>
        <v>0</v>
      </c>
      <c r="Q969" s="392">
        <f t="shared" si="276"/>
        <v>0</v>
      </c>
      <c r="R969" s="392">
        <f t="shared" si="276"/>
        <v>0</v>
      </c>
      <c r="S969" s="392">
        <f t="shared" si="276"/>
        <v>0</v>
      </c>
      <c r="T969" s="388">
        <f t="shared" si="276"/>
        <v>0</v>
      </c>
      <c r="U969" s="392">
        <f t="shared" si="276"/>
        <v>0</v>
      </c>
      <c r="V969" s="393">
        <f t="shared" si="276"/>
        <v>0</v>
      </c>
      <c r="W969" s="37">
        <f>G969-SUM(H969:V969)</f>
        <v>0</v>
      </c>
      <c r="Y969"/>
    </row>
    <row r="970" spans="1:25" outlineLevel="1" x14ac:dyDescent="0.25">
      <c r="A970" s="212"/>
      <c r="B970" s="465"/>
      <c r="C970" s="273"/>
      <c r="D970" s="275"/>
      <c r="E970" s="275"/>
      <c r="F970" s="274" t="s">
        <v>114</v>
      </c>
      <c r="G970" s="394">
        <f>G112</f>
        <v>0</v>
      </c>
      <c r="H970" s="395">
        <f t="shared" ref="H970:V970" si="277">H112</f>
        <v>0</v>
      </c>
      <c r="I970" s="389">
        <f t="shared" si="277"/>
        <v>0</v>
      </c>
      <c r="J970" s="389">
        <f t="shared" si="277"/>
        <v>0</v>
      </c>
      <c r="K970" s="390">
        <f t="shared" si="277"/>
        <v>0</v>
      </c>
      <c r="L970" s="391">
        <f t="shared" si="277"/>
        <v>0</v>
      </c>
      <c r="M970" s="396">
        <f t="shared" si="277"/>
        <v>0</v>
      </c>
      <c r="N970" s="392">
        <f t="shared" si="277"/>
        <v>0</v>
      </c>
      <c r="O970" s="392">
        <f t="shared" si="277"/>
        <v>0</v>
      </c>
      <c r="P970" s="392">
        <f t="shared" si="277"/>
        <v>0</v>
      </c>
      <c r="Q970" s="392">
        <f t="shared" si="277"/>
        <v>0</v>
      </c>
      <c r="R970" s="392">
        <f t="shared" si="277"/>
        <v>0</v>
      </c>
      <c r="S970" s="392">
        <f t="shared" si="277"/>
        <v>0</v>
      </c>
      <c r="T970" s="388">
        <f t="shared" si="277"/>
        <v>0</v>
      </c>
      <c r="U970" s="392">
        <f t="shared" si="277"/>
        <v>0</v>
      </c>
      <c r="V970" s="393">
        <f t="shared" si="277"/>
        <v>0</v>
      </c>
      <c r="W970" s="37">
        <f>G970-SUM(H970:V970)</f>
        <v>0</v>
      </c>
      <c r="Y970"/>
    </row>
    <row r="971" spans="1:25" x14ac:dyDescent="0.25">
      <c r="A971" s="212"/>
      <c r="B971" s="465"/>
      <c r="C971" s="273"/>
      <c r="D971" s="275"/>
      <c r="E971" s="273" t="s">
        <v>115</v>
      </c>
      <c r="F971" s="273"/>
      <c r="G971" s="367">
        <f t="shared" ref="G971:W971" si="278">SUBTOTAL(9,G972:G973)</f>
        <v>0</v>
      </c>
      <c r="H971" s="368">
        <f t="shared" si="278"/>
        <v>0</v>
      </c>
      <c r="I971" s="369">
        <f t="shared" si="278"/>
        <v>0</v>
      </c>
      <c r="J971" s="369">
        <f t="shared" si="278"/>
        <v>0</v>
      </c>
      <c r="K971" s="370">
        <f t="shared" si="278"/>
        <v>0</v>
      </c>
      <c r="L971" s="364">
        <f t="shared" si="278"/>
        <v>0</v>
      </c>
      <c r="M971" s="364">
        <f t="shared" si="278"/>
        <v>0</v>
      </c>
      <c r="N971" s="364">
        <f t="shared" si="278"/>
        <v>0</v>
      </c>
      <c r="O971" s="364">
        <f t="shared" si="278"/>
        <v>0</v>
      </c>
      <c r="P971" s="364">
        <f t="shared" si="278"/>
        <v>0</v>
      </c>
      <c r="Q971" s="364">
        <f t="shared" si="278"/>
        <v>0</v>
      </c>
      <c r="R971" s="364">
        <f t="shared" si="278"/>
        <v>0</v>
      </c>
      <c r="S971" s="364">
        <f t="shared" si="278"/>
        <v>0</v>
      </c>
      <c r="T971" s="364">
        <f t="shared" si="278"/>
        <v>0</v>
      </c>
      <c r="U971" s="364">
        <f t="shared" si="278"/>
        <v>0</v>
      </c>
      <c r="V971" s="364">
        <f t="shared" si="278"/>
        <v>0</v>
      </c>
      <c r="W971" s="366">
        <f t="shared" si="278"/>
        <v>0</v>
      </c>
      <c r="Y971"/>
    </row>
    <row r="972" spans="1:25" outlineLevel="1" x14ac:dyDescent="0.25">
      <c r="A972" s="212"/>
      <c r="B972" s="465"/>
      <c r="C972" s="273"/>
      <c r="D972" s="275"/>
      <c r="E972" s="275"/>
      <c r="F972" s="274" t="s">
        <v>116</v>
      </c>
      <c r="G972" s="394">
        <f>G114</f>
        <v>0</v>
      </c>
      <c r="H972" s="369"/>
      <c r="I972" s="369"/>
      <c r="J972" s="369"/>
      <c r="K972" s="379"/>
      <c r="L972" s="364"/>
      <c r="M972" s="364"/>
      <c r="N972" s="364"/>
      <c r="O972" s="364"/>
      <c r="P972" s="364"/>
      <c r="Q972" s="364"/>
      <c r="R972" s="364"/>
      <c r="S972" s="364"/>
      <c r="T972" s="364"/>
      <c r="U972" s="364"/>
      <c r="V972" s="364"/>
      <c r="W972" s="37">
        <f>G972-SUM(H972:V972)</f>
        <v>0</v>
      </c>
      <c r="Y972"/>
    </row>
    <row r="973" spans="1:25" outlineLevel="1" x14ac:dyDescent="0.25">
      <c r="A973" s="212"/>
      <c r="B973" s="465"/>
      <c r="C973" s="273"/>
      <c r="D973" s="275"/>
      <c r="E973" s="275"/>
      <c r="F973" s="274" t="s">
        <v>117</v>
      </c>
      <c r="G973" s="394">
        <f>G115</f>
        <v>0</v>
      </c>
      <c r="H973" s="395">
        <f>H115</f>
        <v>0</v>
      </c>
      <c r="I973" s="389">
        <f>I115</f>
        <v>0</v>
      </c>
      <c r="J973" s="389">
        <f>J115</f>
        <v>0</v>
      </c>
      <c r="K973" s="390">
        <f>K115</f>
        <v>0</v>
      </c>
      <c r="L973" s="391">
        <f t="shared" ref="L973:V973" si="279">IF($Y115="CONTRACTUAL",L115,SUM($H973:$K973))</f>
        <v>0</v>
      </c>
      <c r="M973" s="396">
        <f t="shared" si="279"/>
        <v>0</v>
      </c>
      <c r="N973" s="392">
        <f t="shared" si="279"/>
        <v>0</v>
      </c>
      <c r="O973" s="392">
        <f t="shared" si="279"/>
        <v>0</v>
      </c>
      <c r="P973" s="392">
        <f t="shared" si="279"/>
        <v>0</v>
      </c>
      <c r="Q973" s="392">
        <f t="shared" si="279"/>
        <v>0</v>
      </c>
      <c r="R973" s="392">
        <f t="shared" si="279"/>
        <v>0</v>
      </c>
      <c r="S973" s="392">
        <f t="shared" si="279"/>
        <v>0</v>
      </c>
      <c r="T973" s="388">
        <f t="shared" si="279"/>
        <v>0</v>
      </c>
      <c r="U973" s="392">
        <f t="shared" si="279"/>
        <v>0</v>
      </c>
      <c r="V973" s="393">
        <f t="shared" si="279"/>
        <v>0</v>
      </c>
      <c r="W973" s="37">
        <f>G973-SUM(H973:V973)</f>
        <v>0</v>
      </c>
      <c r="Y973"/>
    </row>
    <row r="974" spans="1:25" x14ac:dyDescent="0.25">
      <c r="A974" s="212"/>
      <c r="B974" s="465"/>
      <c r="C974" s="273"/>
      <c r="D974" s="275"/>
      <c r="E974" s="273" t="s">
        <v>118</v>
      </c>
      <c r="F974" s="273"/>
      <c r="G974" s="367">
        <f t="shared" ref="G974:W974" si="280">SUBTOTAL(9,G975:G976)</f>
        <v>0</v>
      </c>
      <c r="H974" s="368">
        <f t="shared" si="280"/>
        <v>0</v>
      </c>
      <c r="I974" s="369">
        <f t="shared" si="280"/>
        <v>0</v>
      </c>
      <c r="J974" s="369">
        <f t="shared" si="280"/>
        <v>0</v>
      </c>
      <c r="K974" s="370">
        <f t="shared" si="280"/>
        <v>0</v>
      </c>
      <c r="L974" s="364">
        <f t="shared" si="280"/>
        <v>0</v>
      </c>
      <c r="M974" s="364">
        <f t="shared" si="280"/>
        <v>0</v>
      </c>
      <c r="N974" s="364">
        <f t="shared" si="280"/>
        <v>0</v>
      </c>
      <c r="O974" s="364">
        <f t="shared" si="280"/>
        <v>0</v>
      </c>
      <c r="P974" s="364">
        <f t="shared" si="280"/>
        <v>0</v>
      </c>
      <c r="Q974" s="364">
        <f t="shared" si="280"/>
        <v>0</v>
      </c>
      <c r="R974" s="364">
        <f t="shared" si="280"/>
        <v>0</v>
      </c>
      <c r="S974" s="364">
        <f t="shared" si="280"/>
        <v>0</v>
      </c>
      <c r="T974" s="364">
        <f t="shared" si="280"/>
        <v>0</v>
      </c>
      <c r="U974" s="364">
        <f t="shared" si="280"/>
        <v>0</v>
      </c>
      <c r="V974" s="364">
        <f t="shared" si="280"/>
        <v>0</v>
      </c>
      <c r="W974" s="366">
        <f t="shared" si="280"/>
        <v>0</v>
      </c>
      <c r="Y974"/>
    </row>
    <row r="975" spans="1:25" outlineLevel="1" x14ac:dyDescent="0.25">
      <c r="A975" s="212"/>
      <c r="B975" s="465"/>
      <c r="C975" s="273"/>
      <c r="D975" s="275"/>
      <c r="E975" s="275"/>
      <c r="F975" s="274" t="s">
        <v>119</v>
      </c>
      <c r="G975" s="394">
        <f>G117</f>
        <v>0</v>
      </c>
      <c r="H975" s="369"/>
      <c r="I975" s="369"/>
      <c r="J975" s="369"/>
      <c r="K975" s="379"/>
      <c r="L975" s="364"/>
      <c r="M975" s="364"/>
      <c r="N975" s="364"/>
      <c r="O975" s="364"/>
      <c r="P975" s="364"/>
      <c r="Q975" s="364"/>
      <c r="R975" s="364"/>
      <c r="S975" s="364"/>
      <c r="T975" s="364"/>
      <c r="U975" s="364"/>
      <c r="V975" s="364"/>
      <c r="W975" s="37">
        <f>G975-SUM(H975:V975)</f>
        <v>0</v>
      </c>
      <c r="Y975"/>
    </row>
    <row r="976" spans="1:25" outlineLevel="1" x14ac:dyDescent="0.25">
      <c r="A976" s="212"/>
      <c r="B976" s="465"/>
      <c r="C976" s="273"/>
      <c r="D976" s="275"/>
      <c r="E976" s="275"/>
      <c r="F976" s="274" t="s">
        <v>120</v>
      </c>
      <c r="G976" s="394">
        <f>G118</f>
        <v>0</v>
      </c>
      <c r="H976" s="395">
        <f>H118</f>
        <v>0</v>
      </c>
      <c r="I976" s="389">
        <f>I118</f>
        <v>0</v>
      </c>
      <c r="J976" s="389">
        <f>J118</f>
        <v>0</v>
      </c>
      <c r="K976" s="390">
        <f>K118</f>
        <v>0</v>
      </c>
      <c r="L976" s="391">
        <f t="shared" ref="L976:V976" si="281">IF($Y118="CONTRACTUAL",L118,SUM($H976:$K976))</f>
        <v>0</v>
      </c>
      <c r="M976" s="396">
        <f t="shared" si="281"/>
        <v>0</v>
      </c>
      <c r="N976" s="392">
        <f t="shared" si="281"/>
        <v>0</v>
      </c>
      <c r="O976" s="392">
        <f t="shared" si="281"/>
        <v>0</v>
      </c>
      <c r="P976" s="392">
        <f t="shared" si="281"/>
        <v>0</v>
      </c>
      <c r="Q976" s="392">
        <f t="shared" si="281"/>
        <v>0</v>
      </c>
      <c r="R976" s="392">
        <f t="shared" si="281"/>
        <v>0</v>
      </c>
      <c r="S976" s="392">
        <f t="shared" si="281"/>
        <v>0</v>
      </c>
      <c r="T976" s="388">
        <f t="shared" si="281"/>
        <v>0</v>
      </c>
      <c r="U976" s="392">
        <f t="shared" si="281"/>
        <v>0</v>
      </c>
      <c r="V976" s="393">
        <f t="shared" si="281"/>
        <v>0</v>
      </c>
      <c r="W976" s="37">
        <f>G976-SUM(H976:V976)</f>
        <v>0</v>
      </c>
      <c r="Y976"/>
    </row>
    <row r="977" spans="1:25" x14ac:dyDescent="0.25">
      <c r="A977" s="212"/>
      <c r="B977" s="465"/>
      <c r="C977" s="273"/>
      <c r="D977" s="276" t="s">
        <v>121</v>
      </c>
      <c r="E977" s="275"/>
      <c r="F977" s="273"/>
      <c r="G977" s="367">
        <f t="shared" ref="G977:W977" si="282">SUBTOTAL(9,G978:G980)</f>
        <v>0</v>
      </c>
      <c r="H977" s="368">
        <f t="shared" si="282"/>
        <v>0</v>
      </c>
      <c r="I977" s="369">
        <f t="shared" si="282"/>
        <v>0</v>
      </c>
      <c r="J977" s="369">
        <f t="shared" si="282"/>
        <v>0</v>
      </c>
      <c r="K977" s="370">
        <f t="shared" si="282"/>
        <v>0</v>
      </c>
      <c r="L977" s="364">
        <f t="shared" si="282"/>
        <v>0</v>
      </c>
      <c r="M977" s="364">
        <f t="shared" si="282"/>
        <v>0</v>
      </c>
      <c r="N977" s="364">
        <f t="shared" si="282"/>
        <v>0</v>
      </c>
      <c r="O977" s="364">
        <f t="shared" si="282"/>
        <v>0</v>
      </c>
      <c r="P977" s="364">
        <f t="shared" si="282"/>
        <v>0</v>
      </c>
      <c r="Q977" s="364">
        <f t="shared" si="282"/>
        <v>0</v>
      </c>
      <c r="R977" s="364">
        <f t="shared" si="282"/>
        <v>0</v>
      </c>
      <c r="S977" s="364">
        <f t="shared" si="282"/>
        <v>0</v>
      </c>
      <c r="T977" s="364">
        <f t="shared" si="282"/>
        <v>0</v>
      </c>
      <c r="U977" s="364">
        <f t="shared" si="282"/>
        <v>0</v>
      </c>
      <c r="V977" s="364">
        <f t="shared" si="282"/>
        <v>0</v>
      </c>
      <c r="W977" s="366">
        <f t="shared" si="282"/>
        <v>0</v>
      </c>
      <c r="Y977"/>
    </row>
    <row r="978" spans="1:25" outlineLevel="1" x14ac:dyDescent="0.25">
      <c r="A978" s="212"/>
      <c r="B978" s="465"/>
      <c r="C978" s="273"/>
      <c r="D978" s="275"/>
      <c r="E978" s="275"/>
      <c r="F978" s="274" t="s">
        <v>122</v>
      </c>
      <c r="G978" s="394">
        <f t="shared" ref="G978:V978" si="283">G120</f>
        <v>0</v>
      </c>
      <c r="H978" s="395">
        <f t="shared" si="283"/>
        <v>0</v>
      </c>
      <c r="I978" s="389">
        <f t="shared" si="283"/>
        <v>0</v>
      </c>
      <c r="J978" s="389">
        <f t="shared" si="283"/>
        <v>0</v>
      </c>
      <c r="K978" s="390">
        <f t="shared" si="283"/>
        <v>0</v>
      </c>
      <c r="L978" s="391">
        <f t="shared" si="283"/>
        <v>0</v>
      </c>
      <c r="M978" s="396">
        <f t="shared" si="283"/>
        <v>0</v>
      </c>
      <c r="N978" s="392">
        <f t="shared" si="283"/>
        <v>0</v>
      </c>
      <c r="O978" s="392">
        <f t="shared" si="283"/>
        <v>0</v>
      </c>
      <c r="P978" s="392">
        <f t="shared" si="283"/>
        <v>0</v>
      </c>
      <c r="Q978" s="392">
        <f t="shared" si="283"/>
        <v>0</v>
      </c>
      <c r="R978" s="392">
        <f t="shared" si="283"/>
        <v>0</v>
      </c>
      <c r="S978" s="392">
        <f t="shared" si="283"/>
        <v>0</v>
      </c>
      <c r="T978" s="388">
        <f t="shared" si="283"/>
        <v>0</v>
      </c>
      <c r="U978" s="392">
        <f t="shared" si="283"/>
        <v>0</v>
      </c>
      <c r="V978" s="393">
        <f t="shared" si="283"/>
        <v>0</v>
      </c>
      <c r="W978" s="37">
        <f>G978-SUM(H978:V978)</f>
        <v>0</v>
      </c>
      <c r="Y978"/>
    </row>
    <row r="979" spans="1:25" outlineLevel="1" x14ac:dyDescent="0.25">
      <c r="A979" s="212"/>
      <c r="B979" s="465"/>
      <c r="C979" s="273"/>
      <c r="D979" s="275"/>
      <c r="E979" s="275"/>
      <c r="F979" s="274" t="s">
        <v>123</v>
      </c>
      <c r="G979" s="394">
        <f t="shared" ref="G979:V979" si="284">G121</f>
        <v>0</v>
      </c>
      <c r="H979" s="395">
        <f t="shared" si="284"/>
        <v>0</v>
      </c>
      <c r="I979" s="389">
        <f t="shared" si="284"/>
        <v>0</v>
      </c>
      <c r="J979" s="389">
        <f t="shared" si="284"/>
        <v>0</v>
      </c>
      <c r="K979" s="390">
        <f t="shared" si="284"/>
        <v>0</v>
      </c>
      <c r="L979" s="391">
        <f t="shared" si="284"/>
        <v>0</v>
      </c>
      <c r="M979" s="396">
        <f t="shared" si="284"/>
        <v>0</v>
      </c>
      <c r="N979" s="392">
        <f t="shared" si="284"/>
        <v>0</v>
      </c>
      <c r="O979" s="392">
        <f t="shared" si="284"/>
        <v>0</v>
      </c>
      <c r="P979" s="392">
        <f t="shared" si="284"/>
        <v>0</v>
      </c>
      <c r="Q979" s="392">
        <f t="shared" si="284"/>
        <v>0</v>
      </c>
      <c r="R979" s="392">
        <f t="shared" si="284"/>
        <v>0</v>
      </c>
      <c r="S979" s="392">
        <f t="shared" si="284"/>
        <v>0</v>
      </c>
      <c r="T979" s="388">
        <f t="shared" si="284"/>
        <v>0</v>
      </c>
      <c r="U979" s="392">
        <f t="shared" si="284"/>
        <v>0</v>
      </c>
      <c r="V979" s="393">
        <f t="shared" si="284"/>
        <v>0</v>
      </c>
      <c r="W979" s="37">
        <f>G979-SUM(H979:V979)</f>
        <v>0</v>
      </c>
      <c r="Y979"/>
    </row>
    <row r="980" spans="1:25" outlineLevel="1" x14ac:dyDescent="0.25">
      <c r="A980" s="212"/>
      <c r="B980" s="465"/>
      <c r="C980" s="273"/>
      <c r="D980" s="275"/>
      <c r="E980" s="275"/>
      <c r="F980" s="274" t="s">
        <v>124</v>
      </c>
      <c r="G980" s="394">
        <f>G122</f>
        <v>0</v>
      </c>
      <c r="H980" s="33"/>
      <c r="I980" s="33"/>
      <c r="J980" s="33"/>
      <c r="K980" s="35"/>
      <c r="L980" s="34"/>
      <c r="M980" s="33"/>
      <c r="N980" s="33"/>
      <c r="O980" s="33"/>
      <c r="P980" s="33"/>
      <c r="Q980" s="33"/>
      <c r="R980" s="33"/>
      <c r="S980" s="33"/>
      <c r="T980" s="33"/>
      <c r="U980" s="33"/>
      <c r="V980" s="35"/>
      <c r="W980" s="37">
        <f>G980-SUM(H980:V980)</f>
        <v>0</v>
      </c>
      <c r="Y980"/>
    </row>
    <row r="981" spans="1:25" x14ac:dyDescent="0.25">
      <c r="A981" s="212"/>
      <c r="B981" s="465"/>
      <c r="C981" s="273"/>
      <c r="D981" s="272" t="s">
        <v>125</v>
      </c>
      <c r="E981" s="275"/>
      <c r="F981" s="273"/>
      <c r="G981" s="367">
        <f t="shared" ref="G981:W981" si="285">SUBTOTAL(9,G982:G984)</f>
        <v>0</v>
      </c>
      <c r="H981" s="368">
        <f t="shared" si="285"/>
        <v>0</v>
      </c>
      <c r="I981" s="369">
        <f t="shared" si="285"/>
        <v>0</v>
      </c>
      <c r="J981" s="369">
        <f t="shared" si="285"/>
        <v>0</v>
      </c>
      <c r="K981" s="370">
        <f t="shared" si="285"/>
        <v>0</v>
      </c>
      <c r="L981" s="364">
        <f t="shared" si="285"/>
        <v>0</v>
      </c>
      <c r="M981" s="364">
        <f t="shared" si="285"/>
        <v>0</v>
      </c>
      <c r="N981" s="364">
        <f t="shared" si="285"/>
        <v>0</v>
      </c>
      <c r="O981" s="364">
        <f t="shared" si="285"/>
        <v>0</v>
      </c>
      <c r="P981" s="364">
        <f t="shared" si="285"/>
        <v>0</v>
      </c>
      <c r="Q981" s="364">
        <f t="shared" si="285"/>
        <v>0</v>
      </c>
      <c r="R981" s="364">
        <f t="shared" si="285"/>
        <v>0</v>
      </c>
      <c r="S981" s="364">
        <f t="shared" si="285"/>
        <v>0</v>
      </c>
      <c r="T981" s="364">
        <f t="shared" si="285"/>
        <v>0</v>
      </c>
      <c r="U981" s="364">
        <f t="shared" si="285"/>
        <v>0</v>
      </c>
      <c r="V981" s="364">
        <f t="shared" si="285"/>
        <v>0</v>
      </c>
      <c r="W981" s="366">
        <f t="shared" si="285"/>
        <v>0</v>
      </c>
      <c r="Y981"/>
    </row>
    <row r="982" spans="1:25" outlineLevel="1" x14ac:dyDescent="0.25">
      <c r="A982" s="212"/>
      <c r="B982" s="465"/>
      <c r="C982" s="273"/>
      <c r="D982" s="273"/>
      <c r="E982" s="275"/>
      <c r="F982" s="274" t="s">
        <v>126</v>
      </c>
      <c r="G982" s="394">
        <f>G124</f>
        <v>0</v>
      </c>
      <c r="H982" s="395">
        <f t="shared" ref="H982:V982" si="286">H124*0.5</f>
        <v>0</v>
      </c>
      <c r="I982" s="389">
        <f t="shared" si="286"/>
        <v>0</v>
      </c>
      <c r="J982" s="389">
        <f t="shared" si="286"/>
        <v>0</v>
      </c>
      <c r="K982" s="390">
        <f t="shared" si="286"/>
        <v>0</v>
      </c>
      <c r="L982" s="391">
        <f t="shared" si="286"/>
        <v>0</v>
      </c>
      <c r="M982" s="396">
        <f t="shared" si="286"/>
        <v>0</v>
      </c>
      <c r="N982" s="392">
        <f t="shared" si="286"/>
        <v>0</v>
      </c>
      <c r="O982" s="392">
        <f t="shared" si="286"/>
        <v>0</v>
      </c>
      <c r="P982" s="392">
        <f t="shared" si="286"/>
        <v>0</v>
      </c>
      <c r="Q982" s="392">
        <f t="shared" si="286"/>
        <v>0</v>
      </c>
      <c r="R982" s="392">
        <f t="shared" si="286"/>
        <v>0</v>
      </c>
      <c r="S982" s="392">
        <f t="shared" si="286"/>
        <v>0</v>
      </c>
      <c r="T982" s="388">
        <f t="shared" si="286"/>
        <v>0</v>
      </c>
      <c r="U982" s="392">
        <f t="shared" si="286"/>
        <v>0</v>
      </c>
      <c r="V982" s="393">
        <f t="shared" si="286"/>
        <v>0</v>
      </c>
      <c r="W982" s="37">
        <f>G982-SUM(H982:V982)</f>
        <v>0</v>
      </c>
      <c r="Y982"/>
    </row>
    <row r="983" spans="1:25" outlineLevel="1" x14ac:dyDescent="0.25">
      <c r="A983" s="212"/>
      <c r="B983" s="465"/>
      <c r="C983" s="273"/>
      <c r="D983" s="275"/>
      <c r="E983" s="275"/>
      <c r="F983" s="274" t="s">
        <v>127</v>
      </c>
      <c r="G983" s="394">
        <f>G125</f>
        <v>0</v>
      </c>
      <c r="H983" s="395">
        <f t="shared" ref="H983:V983" si="287">H125*0.5</f>
        <v>0</v>
      </c>
      <c r="I983" s="389">
        <f t="shared" si="287"/>
        <v>0</v>
      </c>
      <c r="J983" s="389">
        <f t="shared" si="287"/>
        <v>0</v>
      </c>
      <c r="K983" s="390">
        <f t="shared" si="287"/>
        <v>0</v>
      </c>
      <c r="L983" s="391">
        <f t="shared" si="287"/>
        <v>0</v>
      </c>
      <c r="M983" s="396">
        <f t="shared" si="287"/>
        <v>0</v>
      </c>
      <c r="N983" s="392">
        <f t="shared" si="287"/>
        <v>0</v>
      </c>
      <c r="O983" s="392">
        <f t="shared" si="287"/>
        <v>0</v>
      </c>
      <c r="P983" s="392">
        <f t="shared" si="287"/>
        <v>0</v>
      </c>
      <c r="Q983" s="392">
        <f t="shared" si="287"/>
        <v>0</v>
      </c>
      <c r="R983" s="392">
        <f t="shared" si="287"/>
        <v>0</v>
      </c>
      <c r="S983" s="392">
        <f t="shared" si="287"/>
        <v>0</v>
      </c>
      <c r="T983" s="388">
        <f t="shared" si="287"/>
        <v>0</v>
      </c>
      <c r="U983" s="392">
        <f t="shared" si="287"/>
        <v>0</v>
      </c>
      <c r="V983" s="393">
        <f t="shared" si="287"/>
        <v>0</v>
      </c>
      <c r="W983" s="37">
        <f>G983-SUM(H983:V983)</f>
        <v>0</v>
      </c>
      <c r="Y983"/>
    </row>
    <row r="984" spans="1:25" outlineLevel="1" x14ac:dyDescent="0.25">
      <c r="A984" s="212"/>
      <c r="B984" s="465"/>
      <c r="C984" s="273"/>
      <c r="D984" s="272"/>
      <c r="E984" s="275"/>
      <c r="F984" s="274" t="s">
        <v>128</v>
      </c>
      <c r="G984" s="394">
        <f>G126</f>
        <v>0</v>
      </c>
      <c r="H984" s="53"/>
      <c r="I984" s="53"/>
      <c r="J984" s="53"/>
      <c r="K984" s="82"/>
      <c r="L984" s="34"/>
      <c r="M984" s="33"/>
      <c r="N984" s="33"/>
      <c r="O984" s="33"/>
      <c r="P984" s="33"/>
      <c r="Q984" s="33"/>
      <c r="R984" s="33"/>
      <c r="S984" s="33"/>
      <c r="T984" s="33"/>
      <c r="U984" s="33"/>
      <c r="V984" s="35"/>
      <c r="W984" s="37">
        <f>G984-SUM(H984:V984)</f>
        <v>0</v>
      </c>
      <c r="Y984"/>
    </row>
    <row r="985" spans="1:25" x14ac:dyDescent="0.25">
      <c r="A985" s="212"/>
      <c r="B985" s="465"/>
      <c r="C985" s="273"/>
      <c r="D985" s="272" t="s">
        <v>129</v>
      </c>
      <c r="E985" s="275"/>
      <c r="F985" s="275"/>
      <c r="G985" s="367">
        <f t="shared" ref="G985:W985" si="288">SUBTOTAL(9,G986:G987)</f>
        <v>0</v>
      </c>
      <c r="H985" s="368">
        <f t="shared" si="288"/>
        <v>0</v>
      </c>
      <c r="I985" s="369">
        <f t="shared" si="288"/>
        <v>0</v>
      </c>
      <c r="J985" s="369">
        <f t="shared" si="288"/>
        <v>0</v>
      </c>
      <c r="K985" s="370">
        <f t="shared" si="288"/>
        <v>0</v>
      </c>
      <c r="L985" s="364">
        <f t="shared" si="288"/>
        <v>0</v>
      </c>
      <c r="M985" s="364">
        <f t="shared" si="288"/>
        <v>0</v>
      </c>
      <c r="N985" s="364">
        <f t="shared" si="288"/>
        <v>0</v>
      </c>
      <c r="O985" s="364">
        <f t="shared" si="288"/>
        <v>0</v>
      </c>
      <c r="P985" s="364">
        <f t="shared" si="288"/>
        <v>0</v>
      </c>
      <c r="Q985" s="364">
        <f t="shared" si="288"/>
        <v>0</v>
      </c>
      <c r="R985" s="364">
        <f t="shared" si="288"/>
        <v>0</v>
      </c>
      <c r="S985" s="364">
        <f t="shared" si="288"/>
        <v>0</v>
      </c>
      <c r="T985" s="364">
        <f t="shared" si="288"/>
        <v>0</v>
      </c>
      <c r="U985" s="364">
        <f t="shared" si="288"/>
        <v>0</v>
      </c>
      <c r="V985" s="364">
        <f t="shared" si="288"/>
        <v>0</v>
      </c>
      <c r="W985" s="366">
        <f t="shared" si="288"/>
        <v>0</v>
      </c>
      <c r="Y985"/>
    </row>
    <row r="986" spans="1:25" outlineLevel="1" x14ac:dyDescent="0.25">
      <c r="A986" s="212"/>
      <c r="B986" s="465"/>
      <c r="C986" s="273"/>
      <c r="D986" s="273"/>
      <c r="E986" s="275"/>
      <c r="F986" s="274" t="s">
        <v>130</v>
      </c>
      <c r="G986" s="394">
        <f t="shared" ref="G986:V986" si="289">G128</f>
        <v>0</v>
      </c>
      <c r="H986" s="395">
        <f t="shared" si="289"/>
        <v>0</v>
      </c>
      <c r="I986" s="389">
        <f t="shared" si="289"/>
        <v>0</v>
      </c>
      <c r="J986" s="389">
        <f t="shared" si="289"/>
        <v>0</v>
      </c>
      <c r="K986" s="390">
        <f t="shared" si="289"/>
        <v>0</v>
      </c>
      <c r="L986" s="391">
        <f t="shared" si="289"/>
        <v>0</v>
      </c>
      <c r="M986" s="396">
        <f t="shared" si="289"/>
        <v>0</v>
      </c>
      <c r="N986" s="392">
        <f t="shared" si="289"/>
        <v>0</v>
      </c>
      <c r="O986" s="392">
        <f t="shared" si="289"/>
        <v>0</v>
      </c>
      <c r="P986" s="392">
        <f t="shared" si="289"/>
        <v>0</v>
      </c>
      <c r="Q986" s="392">
        <f t="shared" si="289"/>
        <v>0</v>
      </c>
      <c r="R986" s="392">
        <f t="shared" si="289"/>
        <v>0</v>
      </c>
      <c r="S986" s="392">
        <f t="shared" si="289"/>
        <v>0</v>
      </c>
      <c r="T986" s="388">
        <f t="shared" si="289"/>
        <v>0</v>
      </c>
      <c r="U986" s="392">
        <f t="shared" si="289"/>
        <v>0</v>
      </c>
      <c r="V986" s="393">
        <f t="shared" si="289"/>
        <v>0</v>
      </c>
      <c r="W986" s="37">
        <f>G986-SUM(H986:V986)</f>
        <v>0</v>
      </c>
      <c r="Y986"/>
    </row>
    <row r="987" spans="1:25" outlineLevel="1" x14ac:dyDescent="0.25">
      <c r="A987" s="212"/>
      <c r="B987" s="465"/>
      <c r="C987" s="273"/>
      <c r="D987" s="273"/>
      <c r="E987" s="275"/>
      <c r="F987" s="274" t="s">
        <v>131</v>
      </c>
      <c r="G987" s="394">
        <f>G129</f>
        <v>0</v>
      </c>
      <c r="H987" s="369"/>
      <c r="I987" s="369"/>
      <c r="J987" s="369"/>
      <c r="K987" s="370"/>
      <c r="L987" s="363"/>
      <c r="M987" s="364"/>
      <c r="N987" s="364"/>
      <c r="O987" s="364"/>
      <c r="P987" s="364"/>
      <c r="Q987" s="364"/>
      <c r="R987" s="364"/>
      <c r="S987" s="364"/>
      <c r="T987" s="364"/>
      <c r="U987" s="364"/>
      <c r="V987" s="365"/>
      <c r="W987" s="37">
        <f>G987-SUM(H987:V987)</f>
        <v>0</v>
      </c>
      <c r="Y987"/>
    </row>
    <row r="988" spans="1:25" x14ac:dyDescent="0.25">
      <c r="A988" s="212"/>
      <c r="B988" s="465"/>
      <c r="C988" s="273"/>
      <c r="D988" s="272" t="s">
        <v>132</v>
      </c>
      <c r="E988" s="275"/>
      <c r="F988" s="273"/>
      <c r="G988" s="367">
        <f t="shared" ref="G988:W988" si="290">SUBTOTAL(9,G989:G992)</f>
        <v>0</v>
      </c>
      <c r="H988" s="368">
        <f t="shared" si="290"/>
        <v>0</v>
      </c>
      <c r="I988" s="369">
        <f t="shared" si="290"/>
        <v>0</v>
      </c>
      <c r="J988" s="369">
        <f t="shared" si="290"/>
        <v>0</v>
      </c>
      <c r="K988" s="370">
        <f t="shared" si="290"/>
        <v>0</v>
      </c>
      <c r="L988" s="364">
        <f t="shared" si="290"/>
        <v>0</v>
      </c>
      <c r="M988" s="364">
        <f t="shared" si="290"/>
        <v>0</v>
      </c>
      <c r="N988" s="364">
        <f t="shared" si="290"/>
        <v>0</v>
      </c>
      <c r="O988" s="364">
        <f t="shared" si="290"/>
        <v>0</v>
      </c>
      <c r="P988" s="364">
        <f t="shared" si="290"/>
        <v>0</v>
      </c>
      <c r="Q988" s="364">
        <f t="shared" si="290"/>
        <v>0</v>
      </c>
      <c r="R988" s="364">
        <f t="shared" si="290"/>
        <v>0</v>
      </c>
      <c r="S988" s="364">
        <f t="shared" si="290"/>
        <v>0</v>
      </c>
      <c r="T988" s="364">
        <f t="shared" si="290"/>
        <v>0</v>
      </c>
      <c r="U988" s="364">
        <f t="shared" si="290"/>
        <v>0</v>
      </c>
      <c r="V988" s="364">
        <f t="shared" si="290"/>
        <v>0</v>
      </c>
      <c r="W988" s="366">
        <f t="shared" si="290"/>
        <v>0</v>
      </c>
      <c r="Y988"/>
    </row>
    <row r="989" spans="1:25" outlineLevel="1" x14ac:dyDescent="0.25">
      <c r="A989" s="212"/>
      <c r="B989" s="465"/>
      <c r="C989" s="273"/>
      <c r="D989" s="273"/>
      <c r="E989" s="275"/>
      <c r="F989" s="274" t="s">
        <v>133</v>
      </c>
      <c r="G989" s="394">
        <f t="shared" ref="G989:V989" si="291">G131</f>
        <v>0</v>
      </c>
      <c r="H989" s="395">
        <f t="shared" si="291"/>
        <v>0</v>
      </c>
      <c r="I989" s="389">
        <f t="shared" si="291"/>
        <v>0</v>
      </c>
      <c r="J989" s="389">
        <f t="shared" si="291"/>
        <v>0</v>
      </c>
      <c r="K989" s="390">
        <f t="shared" si="291"/>
        <v>0</v>
      </c>
      <c r="L989" s="391">
        <f t="shared" si="291"/>
        <v>0</v>
      </c>
      <c r="M989" s="396">
        <f t="shared" si="291"/>
        <v>0</v>
      </c>
      <c r="N989" s="392">
        <f t="shared" si="291"/>
        <v>0</v>
      </c>
      <c r="O989" s="392">
        <f t="shared" si="291"/>
        <v>0</v>
      </c>
      <c r="P989" s="392">
        <f t="shared" si="291"/>
        <v>0</v>
      </c>
      <c r="Q989" s="392">
        <f t="shared" si="291"/>
        <v>0</v>
      </c>
      <c r="R989" s="392">
        <f t="shared" si="291"/>
        <v>0</v>
      </c>
      <c r="S989" s="392">
        <f t="shared" si="291"/>
        <v>0</v>
      </c>
      <c r="T989" s="388">
        <f t="shared" si="291"/>
        <v>0</v>
      </c>
      <c r="U989" s="392">
        <f t="shared" si="291"/>
        <v>0</v>
      </c>
      <c r="V989" s="393">
        <f t="shared" si="291"/>
        <v>0</v>
      </c>
      <c r="W989" s="37">
        <f>G989-SUM(H989:V989)</f>
        <v>0</v>
      </c>
      <c r="Y989"/>
    </row>
    <row r="990" spans="1:25" outlineLevel="1" x14ac:dyDescent="0.25">
      <c r="A990" s="212"/>
      <c r="B990" s="465"/>
      <c r="C990" s="275"/>
      <c r="D990" s="275"/>
      <c r="E990" s="275"/>
      <c r="F990" s="274" t="s">
        <v>134</v>
      </c>
      <c r="G990" s="394">
        <f t="shared" ref="G990:V990" si="292">G132</f>
        <v>0</v>
      </c>
      <c r="H990" s="395">
        <f t="shared" si="292"/>
        <v>0</v>
      </c>
      <c r="I990" s="389">
        <f t="shared" si="292"/>
        <v>0</v>
      </c>
      <c r="J990" s="389">
        <f t="shared" si="292"/>
        <v>0</v>
      </c>
      <c r="K990" s="390">
        <f t="shared" si="292"/>
        <v>0</v>
      </c>
      <c r="L990" s="391">
        <f t="shared" si="292"/>
        <v>0</v>
      </c>
      <c r="M990" s="396">
        <f t="shared" si="292"/>
        <v>0</v>
      </c>
      <c r="N990" s="392">
        <f t="shared" si="292"/>
        <v>0</v>
      </c>
      <c r="O990" s="392">
        <f t="shared" si="292"/>
        <v>0</v>
      </c>
      <c r="P990" s="392">
        <f t="shared" si="292"/>
        <v>0</v>
      </c>
      <c r="Q990" s="392">
        <f t="shared" si="292"/>
        <v>0</v>
      </c>
      <c r="R990" s="392">
        <f t="shared" si="292"/>
        <v>0</v>
      </c>
      <c r="S990" s="392">
        <f t="shared" si="292"/>
        <v>0</v>
      </c>
      <c r="T990" s="388">
        <f t="shared" si="292"/>
        <v>0</v>
      </c>
      <c r="U990" s="392">
        <f t="shared" si="292"/>
        <v>0</v>
      </c>
      <c r="V990" s="393">
        <f t="shared" si="292"/>
        <v>0</v>
      </c>
      <c r="W990" s="37">
        <f>G990-SUM(H990:V990)</f>
        <v>0</v>
      </c>
      <c r="Y990"/>
    </row>
    <row r="991" spans="1:25" outlineLevel="1" x14ac:dyDescent="0.25">
      <c r="A991" s="212"/>
      <c r="B991" s="465"/>
      <c r="C991" s="275"/>
      <c r="D991" s="275"/>
      <c r="E991" s="275"/>
      <c r="F991" s="274" t="s">
        <v>135</v>
      </c>
      <c r="G991" s="394">
        <f t="shared" ref="G991:V991" si="293">G133</f>
        <v>0</v>
      </c>
      <c r="H991" s="395">
        <f t="shared" si="293"/>
        <v>0</v>
      </c>
      <c r="I991" s="389">
        <f t="shared" si="293"/>
        <v>0</v>
      </c>
      <c r="J991" s="389">
        <f t="shared" si="293"/>
        <v>0</v>
      </c>
      <c r="K991" s="390">
        <f t="shared" si="293"/>
        <v>0</v>
      </c>
      <c r="L991" s="391">
        <f t="shared" si="293"/>
        <v>0</v>
      </c>
      <c r="M991" s="396">
        <f t="shared" si="293"/>
        <v>0</v>
      </c>
      <c r="N991" s="392">
        <f t="shared" si="293"/>
        <v>0</v>
      </c>
      <c r="O991" s="392">
        <f t="shared" si="293"/>
        <v>0</v>
      </c>
      <c r="P991" s="392">
        <f t="shared" si="293"/>
        <v>0</v>
      </c>
      <c r="Q991" s="392">
        <f t="shared" si="293"/>
        <v>0</v>
      </c>
      <c r="R991" s="392">
        <f t="shared" si="293"/>
        <v>0</v>
      </c>
      <c r="S991" s="392">
        <f t="shared" si="293"/>
        <v>0</v>
      </c>
      <c r="T991" s="388">
        <f t="shared" si="293"/>
        <v>0</v>
      </c>
      <c r="U991" s="392">
        <f t="shared" si="293"/>
        <v>0</v>
      </c>
      <c r="V991" s="393">
        <f t="shared" si="293"/>
        <v>0</v>
      </c>
      <c r="W991" s="37">
        <f>G991-SUM(H991:V991)</f>
        <v>0</v>
      </c>
      <c r="Y991"/>
    </row>
    <row r="992" spans="1:25" outlineLevel="1" x14ac:dyDescent="0.25">
      <c r="A992" s="212"/>
      <c r="B992" s="465"/>
      <c r="C992" s="275"/>
      <c r="D992" s="275"/>
      <c r="E992" s="275"/>
      <c r="F992" s="274" t="s">
        <v>136</v>
      </c>
      <c r="G992" s="394">
        <f t="shared" ref="G992:V992" si="294">G134</f>
        <v>0</v>
      </c>
      <c r="H992" s="395">
        <f t="shared" si="294"/>
        <v>0</v>
      </c>
      <c r="I992" s="389">
        <f t="shared" si="294"/>
        <v>0</v>
      </c>
      <c r="J992" s="389">
        <f t="shared" si="294"/>
        <v>0</v>
      </c>
      <c r="K992" s="390">
        <f t="shared" si="294"/>
        <v>0</v>
      </c>
      <c r="L992" s="391">
        <f t="shared" si="294"/>
        <v>0</v>
      </c>
      <c r="M992" s="396">
        <f t="shared" si="294"/>
        <v>0</v>
      </c>
      <c r="N992" s="392">
        <f t="shared" si="294"/>
        <v>0</v>
      </c>
      <c r="O992" s="392">
        <f t="shared" si="294"/>
        <v>0</v>
      </c>
      <c r="P992" s="392">
        <f t="shared" si="294"/>
        <v>0</v>
      </c>
      <c r="Q992" s="392">
        <f t="shared" si="294"/>
        <v>0</v>
      </c>
      <c r="R992" s="392">
        <f t="shared" si="294"/>
        <v>0</v>
      </c>
      <c r="S992" s="392">
        <f t="shared" si="294"/>
        <v>0</v>
      </c>
      <c r="T992" s="388">
        <f t="shared" si="294"/>
        <v>0</v>
      </c>
      <c r="U992" s="392">
        <f t="shared" si="294"/>
        <v>0</v>
      </c>
      <c r="V992" s="393">
        <f t="shared" si="294"/>
        <v>0</v>
      </c>
      <c r="W992" s="37">
        <f>G992-SUM(H992:V992)</f>
        <v>0</v>
      </c>
      <c r="Y992"/>
    </row>
    <row r="993" spans="1:25" x14ac:dyDescent="0.25">
      <c r="A993" s="212"/>
      <c r="B993" s="465"/>
      <c r="C993" s="272" t="s">
        <v>137</v>
      </c>
      <c r="D993" s="275"/>
      <c r="E993" s="275"/>
      <c r="F993" s="273"/>
      <c r="G993" s="367"/>
      <c r="H993" s="369"/>
      <c r="I993" s="369"/>
      <c r="J993" s="369"/>
      <c r="K993" s="370"/>
      <c r="L993" s="363"/>
      <c r="M993" s="364"/>
      <c r="N993" s="364"/>
      <c r="O993" s="364"/>
      <c r="P993" s="364"/>
      <c r="Q993" s="364"/>
      <c r="R993" s="364"/>
      <c r="S993" s="364"/>
      <c r="T993" s="364"/>
      <c r="U993" s="364"/>
      <c r="V993" s="365"/>
      <c r="W993" s="366"/>
      <c r="Y993"/>
    </row>
    <row r="994" spans="1:25" x14ac:dyDescent="0.25">
      <c r="A994" s="212"/>
      <c r="B994" s="465"/>
      <c r="C994" s="272"/>
      <c r="D994" s="276" t="s">
        <v>20</v>
      </c>
      <c r="E994" s="273"/>
      <c r="F994" s="273"/>
      <c r="G994" s="367"/>
      <c r="H994" s="369"/>
      <c r="I994" s="369"/>
      <c r="J994" s="369"/>
      <c r="K994" s="370"/>
      <c r="L994" s="363"/>
      <c r="M994" s="364"/>
      <c r="N994" s="364"/>
      <c r="O994" s="364"/>
      <c r="P994" s="364"/>
      <c r="Q994" s="364"/>
      <c r="R994" s="364"/>
      <c r="S994" s="364"/>
      <c r="T994" s="364"/>
      <c r="U994" s="364"/>
      <c r="V994" s="365"/>
      <c r="W994" s="366"/>
      <c r="Y994"/>
    </row>
    <row r="995" spans="1:25" x14ac:dyDescent="0.25">
      <c r="A995" s="212"/>
      <c r="B995" s="465"/>
      <c r="C995" s="272"/>
      <c r="D995" s="272"/>
      <c r="E995" s="273" t="s">
        <v>21</v>
      </c>
      <c r="F995" s="273"/>
      <c r="G995" s="367">
        <f t="shared" ref="G995:W995" si="295">SUBTOTAL(9,G996:G999)</f>
        <v>0</v>
      </c>
      <c r="H995" s="369">
        <f t="shared" si="295"/>
        <v>0</v>
      </c>
      <c r="I995" s="369">
        <f t="shared" si="295"/>
        <v>0</v>
      </c>
      <c r="J995" s="369">
        <f t="shared" si="295"/>
        <v>0</v>
      </c>
      <c r="K995" s="370">
        <f t="shared" si="295"/>
        <v>0</v>
      </c>
      <c r="L995" s="363">
        <f t="shared" si="295"/>
        <v>0</v>
      </c>
      <c r="M995" s="364">
        <f t="shared" si="295"/>
        <v>0</v>
      </c>
      <c r="N995" s="364">
        <f t="shared" si="295"/>
        <v>0</v>
      </c>
      <c r="O995" s="364">
        <f t="shared" si="295"/>
        <v>0</v>
      </c>
      <c r="P995" s="364">
        <f t="shared" si="295"/>
        <v>0</v>
      </c>
      <c r="Q995" s="364">
        <f t="shared" si="295"/>
        <v>0</v>
      </c>
      <c r="R995" s="364">
        <f t="shared" si="295"/>
        <v>0</v>
      </c>
      <c r="S995" s="364">
        <f t="shared" si="295"/>
        <v>0</v>
      </c>
      <c r="T995" s="364">
        <f t="shared" si="295"/>
        <v>0</v>
      </c>
      <c r="U995" s="364">
        <f t="shared" si="295"/>
        <v>0</v>
      </c>
      <c r="V995" s="365">
        <f t="shared" si="295"/>
        <v>0</v>
      </c>
      <c r="W995" s="366">
        <f t="shared" si="295"/>
        <v>0</v>
      </c>
      <c r="Y995"/>
    </row>
    <row r="996" spans="1:25" outlineLevel="1" x14ac:dyDescent="0.25">
      <c r="A996" s="212"/>
      <c r="B996" s="465"/>
      <c r="C996" s="272"/>
      <c r="D996" s="272"/>
      <c r="E996" s="273"/>
      <c r="F996" s="274" t="s">
        <v>22</v>
      </c>
      <c r="G996" s="394">
        <f t="shared" ref="G996:V996" si="296">G138</f>
        <v>0</v>
      </c>
      <c r="H996" s="395">
        <f t="shared" si="296"/>
        <v>0</v>
      </c>
      <c r="I996" s="389">
        <f t="shared" si="296"/>
        <v>0</v>
      </c>
      <c r="J996" s="389">
        <f t="shared" si="296"/>
        <v>0</v>
      </c>
      <c r="K996" s="390">
        <f t="shared" si="296"/>
        <v>0</v>
      </c>
      <c r="L996" s="391">
        <f t="shared" si="296"/>
        <v>0</v>
      </c>
      <c r="M996" s="396">
        <f t="shared" si="296"/>
        <v>0</v>
      </c>
      <c r="N996" s="392">
        <f t="shared" si="296"/>
        <v>0</v>
      </c>
      <c r="O996" s="392">
        <f t="shared" si="296"/>
        <v>0</v>
      </c>
      <c r="P996" s="392">
        <f t="shared" si="296"/>
        <v>0</v>
      </c>
      <c r="Q996" s="392">
        <f t="shared" si="296"/>
        <v>0</v>
      </c>
      <c r="R996" s="392">
        <f t="shared" si="296"/>
        <v>0</v>
      </c>
      <c r="S996" s="392">
        <f t="shared" si="296"/>
        <v>0</v>
      </c>
      <c r="T996" s="388">
        <f t="shared" si="296"/>
        <v>0</v>
      </c>
      <c r="U996" s="392">
        <f t="shared" si="296"/>
        <v>0</v>
      </c>
      <c r="V996" s="393">
        <f t="shared" si="296"/>
        <v>0</v>
      </c>
      <c r="W996" s="37">
        <f>G996-SUM(H996:V996)</f>
        <v>0</v>
      </c>
      <c r="Y996"/>
    </row>
    <row r="997" spans="1:25" outlineLevel="1" x14ac:dyDescent="0.25">
      <c r="A997" s="212"/>
      <c r="B997" s="465"/>
      <c r="C997" s="272"/>
      <c r="D997" s="272"/>
      <c r="E997" s="273"/>
      <c r="F997" s="274" t="s">
        <v>23</v>
      </c>
      <c r="G997" s="394">
        <f t="shared" ref="G997:V997" si="297">G139</f>
        <v>0</v>
      </c>
      <c r="H997" s="395">
        <f t="shared" si="297"/>
        <v>0</v>
      </c>
      <c r="I997" s="389">
        <f t="shared" si="297"/>
        <v>0</v>
      </c>
      <c r="J997" s="389">
        <f t="shared" si="297"/>
        <v>0</v>
      </c>
      <c r="K997" s="390">
        <f t="shared" si="297"/>
        <v>0</v>
      </c>
      <c r="L997" s="391">
        <f t="shared" si="297"/>
        <v>0</v>
      </c>
      <c r="M997" s="396">
        <f t="shared" si="297"/>
        <v>0</v>
      </c>
      <c r="N997" s="392">
        <f t="shared" si="297"/>
        <v>0</v>
      </c>
      <c r="O997" s="392">
        <f t="shared" si="297"/>
        <v>0</v>
      </c>
      <c r="P997" s="392">
        <f t="shared" si="297"/>
        <v>0</v>
      </c>
      <c r="Q997" s="392">
        <f t="shared" si="297"/>
        <v>0</v>
      </c>
      <c r="R997" s="392">
        <f t="shared" si="297"/>
        <v>0</v>
      </c>
      <c r="S997" s="392">
        <f t="shared" si="297"/>
        <v>0</v>
      </c>
      <c r="T997" s="388">
        <f t="shared" si="297"/>
        <v>0</v>
      </c>
      <c r="U997" s="392">
        <f t="shared" si="297"/>
        <v>0</v>
      </c>
      <c r="V997" s="393">
        <f t="shared" si="297"/>
        <v>0</v>
      </c>
      <c r="W997" s="37">
        <f>G997-SUM(H997:V997)</f>
        <v>0</v>
      </c>
      <c r="Y997"/>
    </row>
    <row r="998" spans="1:25" outlineLevel="1" x14ac:dyDescent="0.25">
      <c r="A998" s="212"/>
      <c r="B998" s="465"/>
      <c r="C998" s="272"/>
      <c r="D998" s="272"/>
      <c r="E998" s="273"/>
      <c r="F998" s="274" t="s">
        <v>24</v>
      </c>
      <c r="G998" s="394">
        <f t="shared" ref="G998:V998" si="298">G140</f>
        <v>0</v>
      </c>
      <c r="H998" s="395">
        <f t="shared" si="298"/>
        <v>0</v>
      </c>
      <c r="I998" s="389">
        <f t="shared" si="298"/>
        <v>0</v>
      </c>
      <c r="J998" s="389">
        <f t="shared" si="298"/>
        <v>0</v>
      </c>
      <c r="K998" s="390">
        <f t="shared" si="298"/>
        <v>0</v>
      </c>
      <c r="L998" s="391">
        <f t="shared" si="298"/>
        <v>0</v>
      </c>
      <c r="M998" s="396">
        <f t="shared" si="298"/>
        <v>0</v>
      </c>
      <c r="N998" s="392">
        <f t="shared" si="298"/>
        <v>0</v>
      </c>
      <c r="O998" s="392">
        <f t="shared" si="298"/>
        <v>0</v>
      </c>
      <c r="P998" s="392">
        <f t="shared" si="298"/>
        <v>0</v>
      </c>
      <c r="Q998" s="392">
        <f t="shared" si="298"/>
        <v>0</v>
      </c>
      <c r="R998" s="392">
        <f t="shared" si="298"/>
        <v>0</v>
      </c>
      <c r="S998" s="392">
        <f t="shared" si="298"/>
        <v>0</v>
      </c>
      <c r="T998" s="388">
        <f t="shared" si="298"/>
        <v>0</v>
      </c>
      <c r="U998" s="392">
        <f t="shared" si="298"/>
        <v>0</v>
      </c>
      <c r="V998" s="393">
        <f t="shared" si="298"/>
        <v>0</v>
      </c>
      <c r="W998" s="37">
        <f>G998-SUM(H998:V998)</f>
        <v>0</v>
      </c>
      <c r="Y998"/>
    </row>
    <row r="999" spans="1:25" outlineLevel="1" x14ac:dyDescent="0.25">
      <c r="A999" s="212"/>
      <c r="B999" s="465"/>
      <c r="C999" s="272"/>
      <c r="D999" s="272"/>
      <c r="E999" s="273"/>
      <c r="F999" s="274" t="s">
        <v>25</v>
      </c>
      <c r="G999" s="394">
        <f t="shared" ref="G999:V999" si="299">G141</f>
        <v>0</v>
      </c>
      <c r="H999" s="395">
        <f t="shared" si="299"/>
        <v>0</v>
      </c>
      <c r="I999" s="389">
        <f t="shared" si="299"/>
        <v>0</v>
      </c>
      <c r="J999" s="389">
        <f t="shared" si="299"/>
        <v>0</v>
      </c>
      <c r="K999" s="390">
        <f t="shared" si="299"/>
        <v>0</v>
      </c>
      <c r="L999" s="391">
        <f t="shared" si="299"/>
        <v>0</v>
      </c>
      <c r="M999" s="396">
        <f t="shared" si="299"/>
        <v>0</v>
      </c>
      <c r="N999" s="392">
        <f t="shared" si="299"/>
        <v>0</v>
      </c>
      <c r="O999" s="392">
        <f t="shared" si="299"/>
        <v>0</v>
      </c>
      <c r="P999" s="392">
        <f t="shared" si="299"/>
        <v>0</v>
      </c>
      <c r="Q999" s="392">
        <f t="shared" si="299"/>
        <v>0</v>
      </c>
      <c r="R999" s="392">
        <f t="shared" si="299"/>
        <v>0</v>
      </c>
      <c r="S999" s="392">
        <f t="shared" si="299"/>
        <v>0</v>
      </c>
      <c r="T999" s="388">
        <f t="shared" si="299"/>
        <v>0</v>
      </c>
      <c r="U999" s="392">
        <f t="shared" si="299"/>
        <v>0</v>
      </c>
      <c r="V999" s="393">
        <f t="shared" si="299"/>
        <v>0</v>
      </c>
      <c r="W999" s="37">
        <f>G999-SUM(H999:V999)</f>
        <v>0</v>
      </c>
      <c r="Y999"/>
    </row>
    <row r="1000" spans="1:25" x14ac:dyDescent="0.25">
      <c r="A1000" s="212"/>
      <c r="B1000" s="465"/>
      <c r="C1000" s="272"/>
      <c r="D1000" s="272"/>
      <c r="E1000" s="273" t="s">
        <v>26</v>
      </c>
      <c r="F1000" s="273"/>
      <c r="G1000" s="367">
        <f t="shared" ref="G1000:W1000" si="300">SUBTOTAL(9,G1001:G1004)</f>
        <v>0</v>
      </c>
      <c r="H1000" s="368">
        <f t="shared" si="300"/>
        <v>0</v>
      </c>
      <c r="I1000" s="369">
        <f t="shared" si="300"/>
        <v>0</v>
      </c>
      <c r="J1000" s="369">
        <f t="shared" si="300"/>
        <v>0</v>
      </c>
      <c r="K1000" s="370">
        <f t="shared" si="300"/>
        <v>0</v>
      </c>
      <c r="L1000" s="364">
        <f t="shared" si="300"/>
        <v>0</v>
      </c>
      <c r="M1000" s="364">
        <f t="shared" si="300"/>
        <v>0</v>
      </c>
      <c r="N1000" s="364">
        <f t="shared" si="300"/>
        <v>0</v>
      </c>
      <c r="O1000" s="364">
        <f t="shared" si="300"/>
        <v>0</v>
      </c>
      <c r="P1000" s="364">
        <f t="shared" si="300"/>
        <v>0</v>
      </c>
      <c r="Q1000" s="364">
        <f t="shared" si="300"/>
        <v>0</v>
      </c>
      <c r="R1000" s="364">
        <f t="shared" si="300"/>
        <v>0</v>
      </c>
      <c r="S1000" s="364">
        <f t="shared" si="300"/>
        <v>0</v>
      </c>
      <c r="T1000" s="364">
        <f t="shared" si="300"/>
        <v>0</v>
      </c>
      <c r="U1000" s="364">
        <f t="shared" si="300"/>
        <v>0</v>
      </c>
      <c r="V1000" s="364">
        <f t="shared" si="300"/>
        <v>0</v>
      </c>
      <c r="W1000" s="366">
        <f t="shared" si="300"/>
        <v>0</v>
      </c>
      <c r="Y1000"/>
    </row>
    <row r="1001" spans="1:25" ht="12" customHeight="1" outlineLevel="1" x14ac:dyDescent="0.25">
      <c r="A1001" s="212"/>
      <c r="B1001" s="465"/>
      <c r="C1001" s="272"/>
      <c r="D1001" s="272"/>
      <c r="E1001" s="273"/>
      <c r="F1001" s="274" t="s">
        <v>27</v>
      </c>
      <c r="G1001" s="394">
        <f t="shared" ref="G1001:V1001" si="301">G143</f>
        <v>0</v>
      </c>
      <c r="H1001" s="395">
        <f t="shared" si="301"/>
        <v>0</v>
      </c>
      <c r="I1001" s="389">
        <f t="shared" si="301"/>
        <v>0</v>
      </c>
      <c r="J1001" s="389">
        <f t="shared" si="301"/>
        <v>0</v>
      </c>
      <c r="K1001" s="390">
        <f t="shared" si="301"/>
        <v>0</v>
      </c>
      <c r="L1001" s="391">
        <f t="shared" si="301"/>
        <v>0</v>
      </c>
      <c r="M1001" s="396">
        <f t="shared" si="301"/>
        <v>0</v>
      </c>
      <c r="N1001" s="392">
        <f t="shared" si="301"/>
        <v>0</v>
      </c>
      <c r="O1001" s="392">
        <f t="shared" si="301"/>
        <v>0</v>
      </c>
      <c r="P1001" s="392">
        <f t="shared" si="301"/>
        <v>0</v>
      </c>
      <c r="Q1001" s="392">
        <f t="shared" si="301"/>
        <v>0</v>
      </c>
      <c r="R1001" s="392">
        <f t="shared" si="301"/>
        <v>0</v>
      </c>
      <c r="S1001" s="392">
        <f t="shared" si="301"/>
        <v>0</v>
      </c>
      <c r="T1001" s="388">
        <f t="shared" si="301"/>
        <v>0</v>
      </c>
      <c r="U1001" s="392">
        <f t="shared" si="301"/>
        <v>0</v>
      </c>
      <c r="V1001" s="393">
        <f t="shared" si="301"/>
        <v>0</v>
      </c>
      <c r="W1001" s="37">
        <f t="shared" ref="W1001:W1009" si="302">G1001-SUM(H1001:V1001)</f>
        <v>0</v>
      </c>
      <c r="Y1001"/>
    </row>
    <row r="1002" spans="1:25" outlineLevel="1" x14ac:dyDescent="0.25">
      <c r="A1002" s="212"/>
      <c r="B1002" s="465"/>
      <c r="C1002" s="272"/>
      <c r="D1002" s="272"/>
      <c r="E1002" s="273"/>
      <c r="F1002" s="274" t="s">
        <v>28</v>
      </c>
      <c r="G1002" s="394">
        <f t="shared" ref="G1002:V1002" si="303">G144</f>
        <v>0</v>
      </c>
      <c r="H1002" s="395">
        <f t="shared" si="303"/>
        <v>0</v>
      </c>
      <c r="I1002" s="389">
        <f t="shared" si="303"/>
        <v>0</v>
      </c>
      <c r="J1002" s="389">
        <f t="shared" si="303"/>
        <v>0</v>
      </c>
      <c r="K1002" s="390">
        <f t="shared" si="303"/>
        <v>0</v>
      </c>
      <c r="L1002" s="391">
        <f t="shared" si="303"/>
        <v>0</v>
      </c>
      <c r="M1002" s="396">
        <f t="shared" si="303"/>
        <v>0</v>
      </c>
      <c r="N1002" s="392">
        <f t="shared" si="303"/>
        <v>0</v>
      </c>
      <c r="O1002" s="392">
        <f t="shared" si="303"/>
        <v>0</v>
      </c>
      <c r="P1002" s="392">
        <f t="shared" si="303"/>
        <v>0</v>
      </c>
      <c r="Q1002" s="392">
        <f t="shared" si="303"/>
        <v>0</v>
      </c>
      <c r="R1002" s="392">
        <f t="shared" si="303"/>
        <v>0</v>
      </c>
      <c r="S1002" s="392">
        <f t="shared" si="303"/>
        <v>0</v>
      </c>
      <c r="T1002" s="388">
        <f t="shared" si="303"/>
        <v>0</v>
      </c>
      <c r="U1002" s="392">
        <f t="shared" si="303"/>
        <v>0</v>
      </c>
      <c r="V1002" s="393">
        <f t="shared" si="303"/>
        <v>0</v>
      </c>
      <c r="W1002" s="37">
        <f t="shared" si="302"/>
        <v>0</v>
      </c>
      <c r="Y1002"/>
    </row>
    <row r="1003" spans="1:25" outlineLevel="1" x14ac:dyDescent="0.25">
      <c r="A1003" s="212"/>
      <c r="B1003" s="465"/>
      <c r="C1003" s="272"/>
      <c r="D1003" s="272"/>
      <c r="E1003" s="273"/>
      <c r="F1003" s="274" t="s">
        <v>29</v>
      </c>
      <c r="G1003" s="394">
        <f t="shared" ref="G1003:V1003" si="304">G145</f>
        <v>0</v>
      </c>
      <c r="H1003" s="395">
        <f t="shared" si="304"/>
        <v>0</v>
      </c>
      <c r="I1003" s="389">
        <f t="shared" si="304"/>
        <v>0</v>
      </c>
      <c r="J1003" s="389">
        <f t="shared" si="304"/>
        <v>0</v>
      </c>
      <c r="K1003" s="390">
        <f t="shared" si="304"/>
        <v>0</v>
      </c>
      <c r="L1003" s="391">
        <f t="shared" si="304"/>
        <v>0</v>
      </c>
      <c r="M1003" s="396">
        <f t="shared" si="304"/>
        <v>0</v>
      </c>
      <c r="N1003" s="392">
        <f t="shared" si="304"/>
        <v>0</v>
      </c>
      <c r="O1003" s="392">
        <f t="shared" si="304"/>
        <v>0</v>
      </c>
      <c r="P1003" s="392">
        <f t="shared" si="304"/>
        <v>0</v>
      </c>
      <c r="Q1003" s="392">
        <f t="shared" si="304"/>
        <v>0</v>
      </c>
      <c r="R1003" s="392">
        <f t="shared" si="304"/>
        <v>0</v>
      </c>
      <c r="S1003" s="392">
        <f t="shared" si="304"/>
        <v>0</v>
      </c>
      <c r="T1003" s="388">
        <f t="shared" si="304"/>
        <v>0</v>
      </c>
      <c r="U1003" s="392">
        <f t="shared" si="304"/>
        <v>0</v>
      </c>
      <c r="V1003" s="393">
        <f t="shared" si="304"/>
        <v>0</v>
      </c>
      <c r="W1003" s="37">
        <f t="shared" si="302"/>
        <v>0</v>
      </c>
      <c r="Y1003"/>
    </row>
    <row r="1004" spans="1:25" outlineLevel="1" x14ac:dyDescent="0.25">
      <c r="A1004" s="212"/>
      <c r="B1004" s="465"/>
      <c r="C1004" s="272"/>
      <c r="D1004" s="272"/>
      <c r="E1004" s="273"/>
      <c r="F1004" s="274" t="s">
        <v>30</v>
      </c>
      <c r="G1004" s="394">
        <f t="shared" ref="G1004:V1004" si="305">G146</f>
        <v>0</v>
      </c>
      <c r="H1004" s="395">
        <f t="shared" si="305"/>
        <v>0</v>
      </c>
      <c r="I1004" s="389">
        <f t="shared" si="305"/>
        <v>0</v>
      </c>
      <c r="J1004" s="389">
        <f t="shared" si="305"/>
        <v>0</v>
      </c>
      <c r="K1004" s="390">
        <f t="shared" si="305"/>
        <v>0</v>
      </c>
      <c r="L1004" s="391">
        <f t="shared" si="305"/>
        <v>0</v>
      </c>
      <c r="M1004" s="396">
        <f t="shared" si="305"/>
        <v>0</v>
      </c>
      <c r="N1004" s="392">
        <f t="shared" si="305"/>
        <v>0</v>
      </c>
      <c r="O1004" s="392">
        <f t="shared" si="305"/>
        <v>0</v>
      </c>
      <c r="P1004" s="392">
        <f t="shared" si="305"/>
        <v>0</v>
      </c>
      <c r="Q1004" s="392">
        <f t="shared" si="305"/>
        <v>0</v>
      </c>
      <c r="R1004" s="392">
        <f t="shared" si="305"/>
        <v>0</v>
      </c>
      <c r="S1004" s="392">
        <f t="shared" si="305"/>
        <v>0</v>
      </c>
      <c r="T1004" s="388">
        <f t="shared" si="305"/>
        <v>0</v>
      </c>
      <c r="U1004" s="392">
        <f t="shared" si="305"/>
        <v>0</v>
      </c>
      <c r="V1004" s="393">
        <f t="shared" si="305"/>
        <v>0</v>
      </c>
      <c r="W1004" s="37">
        <f t="shared" si="302"/>
        <v>0</v>
      </c>
      <c r="Y1004"/>
    </row>
    <row r="1005" spans="1:25" x14ac:dyDescent="0.25">
      <c r="A1005" s="212"/>
      <c r="B1005" s="465"/>
      <c r="C1005" s="272"/>
      <c r="D1005" s="272"/>
      <c r="E1005" s="273" t="s">
        <v>31</v>
      </c>
      <c r="F1005" s="273"/>
      <c r="G1005" s="367">
        <f t="shared" ref="G1005:W1005" si="306">SUBTOTAL(9,G1006:G1009)</f>
        <v>0</v>
      </c>
      <c r="H1005" s="368">
        <f t="shared" si="306"/>
        <v>0</v>
      </c>
      <c r="I1005" s="369">
        <f t="shared" si="306"/>
        <v>0</v>
      </c>
      <c r="J1005" s="369">
        <f t="shared" si="306"/>
        <v>0</v>
      </c>
      <c r="K1005" s="370">
        <f t="shared" si="306"/>
        <v>0</v>
      </c>
      <c r="L1005" s="364">
        <f t="shared" si="306"/>
        <v>0</v>
      </c>
      <c r="M1005" s="364">
        <f t="shared" si="306"/>
        <v>0</v>
      </c>
      <c r="N1005" s="364">
        <f t="shared" si="306"/>
        <v>0</v>
      </c>
      <c r="O1005" s="364">
        <f t="shared" si="306"/>
        <v>0</v>
      </c>
      <c r="P1005" s="364">
        <f t="shared" si="306"/>
        <v>0</v>
      </c>
      <c r="Q1005" s="364">
        <f t="shared" si="306"/>
        <v>0</v>
      </c>
      <c r="R1005" s="364">
        <f t="shared" si="306"/>
        <v>0</v>
      </c>
      <c r="S1005" s="364">
        <f t="shared" si="306"/>
        <v>0</v>
      </c>
      <c r="T1005" s="364">
        <f t="shared" si="306"/>
        <v>0</v>
      </c>
      <c r="U1005" s="364">
        <f t="shared" si="306"/>
        <v>0</v>
      </c>
      <c r="V1005" s="364">
        <f t="shared" si="306"/>
        <v>0</v>
      </c>
      <c r="W1005" s="366">
        <f t="shared" si="306"/>
        <v>0</v>
      </c>
      <c r="Y1005"/>
    </row>
    <row r="1006" spans="1:25" outlineLevel="1" x14ac:dyDescent="0.25">
      <c r="A1006" s="212"/>
      <c r="B1006" s="465"/>
      <c r="C1006" s="272"/>
      <c r="D1006" s="272"/>
      <c r="E1006" s="273"/>
      <c r="F1006" s="274" t="s">
        <v>32</v>
      </c>
      <c r="G1006" s="394">
        <f t="shared" ref="G1006:V1006" si="307">G148</f>
        <v>0</v>
      </c>
      <c r="H1006" s="395">
        <f t="shared" si="307"/>
        <v>0</v>
      </c>
      <c r="I1006" s="389">
        <f t="shared" si="307"/>
        <v>0</v>
      </c>
      <c r="J1006" s="389">
        <f t="shared" si="307"/>
        <v>0</v>
      </c>
      <c r="K1006" s="390">
        <f t="shared" si="307"/>
        <v>0</v>
      </c>
      <c r="L1006" s="391">
        <f t="shared" si="307"/>
        <v>0</v>
      </c>
      <c r="M1006" s="396">
        <f t="shared" si="307"/>
        <v>0</v>
      </c>
      <c r="N1006" s="392">
        <f t="shared" si="307"/>
        <v>0</v>
      </c>
      <c r="O1006" s="392">
        <f t="shared" si="307"/>
        <v>0</v>
      </c>
      <c r="P1006" s="392">
        <f t="shared" si="307"/>
        <v>0</v>
      </c>
      <c r="Q1006" s="392">
        <f t="shared" si="307"/>
        <v>0</v>
      </c>
      <c r="R1006" s="392">
        <f t="shared" si="307"/>
        <v>0</v>
      </c>
      <c r="S1006" s="392">
        <f t="shared" si="307"/>
        <v>0</v>
      </c>
      <c r="T1006" s="388">
        <f t="shared" si="307"/>
        <v>0</v>
      </c>
      <c r="U1006" s="392">
        <f t="shared" si="307"/>
        <v>0</v>
      </c>
      <c r="V1006" s="393">
        <f t="shared" si="307"/>
        <v>0</v>
      </c>
      <c r="W1006" s="37">
        <f t="shared" si="302"/>
        <v>0</v>
      </c>
      <c r="Y1006"/>
    </row>
    <row r="1007" spans="1:25" outlineLevel="1" x14ac:dyDescent="0.25">
      <c r="A1007" s="212"/>
      <c r="B1007" s="465"/>
      <c r="C1007" s="272"/>
      <c r="D1007" s="272"/>
      <c r="E1007" s="273"/>
      <c r="F1007" s="274" t="s">
        <v>33</v>
      </c>
      <c r="G1007" s="394">
        <f t="shared" ref="G1007:V1007" si="308">G149</f>
        <v>0</v>
      </c>
      <c r="H1007" s="395">
        <f t="shared" si="308"/>
        <v>0</v>
      </c>
      <c r="I1007" s="389">
        <f t="shared" si="308"/>
        <v>0</v>
      </c>
      <c r="J1007" s="389">
        <f t="shared" si="308"/>
        <v>0</v>
      </c>
      <c r="K1007" s="390">
        <f t="shared" si="308"/>
        <v>0</v>
      </c>
      <c r="L1007" s="391">
        <f t="shared" si="308"/>
        <v>0</v>
      </c>
      <c r="M1007" s="396">
        <f t="shared" si="308"/>
        <v>0</v>
      </c>
      <c r="N1007" s="392">
        <f t="shared" si="308"/>
        <v>0</v>
      </c>
      <c r="O1007" s="392">
        <f t="shared" si="308"/>
        <v>0</v>
      </c>
      <c r="P1007" s="392">
        <f t="shared" si="308"/>
        <v>0</v>
      </c>
      <c r="Q1007" s="392">
        <f t="shared" si="308"/>
        <v>0</v>
      </c>
      <c r="R1007" s="392">
        <f t="shared" si="308"/>
        <v>0</v>
      </c>
      <c r="S1007" s="392">
        <f t="shared" si="308"/>
        <v>0</v>
      </c>
      <c r="T1007" s="388">
        <f t="shared" si="308"/>
        <v>0</v>
      </c>
      <c r="U1007" s="392">
        <f t="shared" si="308"/>
        <v>0</v>
      </c>
      <c r="V1007" s="393">
        <f t="shared" si="308"/>
        <v>0</v>
      </c>
      <c r="W1007" s="37">
        <f t="shared" si="302"/>
        <v>0</v>
      </c>
      <c r="Y1007"/>
    </row>
    <row r="1008" spans="1:25" outlineLevel="1" x14ac:dyDescent="0.25">
      <c r="A1008" s="212"/>
      <c r="B1008" s="465"/>
      <c r="C1008" s="272"/>
      <c r="D1008" s="272"/>
      <c r="E1008" s="273"/>
      <c r="F1008" s="274" t="s">
        <v>34</v>
      </c>
      <c r="G1008" s="394">
        <f t="shared" ref="G1008:V1008" si="309">G150</f>
        <v>0</v>
      </c>
      <c r="H1008" s="395">
        <f t="shared" si="309"/>
        <v>0</v>
      </c>
      <c r="I1008" s="389">
        <f t="shared" si="309"/>
        <v>0</v>
      </c>
      <c r="J1008" s="389">
        <f t="shared" si="309"/>
        <v>0</v>
      </c>
      <c r="K1008" s="390">
        <f t="shared" si="309"/>
        <v>0</v>
      </c>
      <c r="L1008" s="391">
        <f t="shared" si="309"/>
        <v>0</v>
      </c>
      <c r="M1008" s="396">
        <f t="shared" si="309"/>
        <v>0</v>
      </c>
      <c r="N1008" s="392">
        <f t="shared" si="309"/>
        <v>0</v>
      </c>
      <c r="O1008" s="392">
        <f t="shared" si="309"/>
        <v>0</v>
      </c>
      <c r="P1008" s="392">
        <f t="shared" si="309"/>
        <v>0</v>
      </c>
      <c r="Q1008" s="392">
        <f t="shared" si="309"/>
        <v>0</v>
      </c>
      <c r="R1008" s="392">
        <f t="shared" si="309"/>
        <v>0</v>
      </c>
      <c r="S1008" s="392">
        <f t="shared" si="309"/>
        <v>0</v>
      </c>
      <c r="T1008" s="388">
        <f t="shared" si="309"/>
        <v>0</v>
      </c>
      <c r="U1008" s="392">
        <f t="shared" si="309"/>
        <v>0</v>
      </c>
      <c r="V1008" s="393">
        <f t="shared" si="309"/>
        <v>0</v>
      </c>
      <c r="W1008" s="37">
        <f t="shared" si="302"/>
        <v>0</v>
      </c>
      <c r="Y1008"/>
    </row>
    <row r="1009" spans="1:25" outlineLevel="1" x14ac:dyDescent="0.25">
      <c r="A1009" s="212"/>
      <c r="B1009" s="465"/>
      <c r="C1009" s="272"/>
      <c r="D1009" s="272"/>
      <c r="E1009" s="273"/>
      <c r="F1009" s="274" t="s">
        <v>35</v>
      </c>
      <c r="G1009" s="394">
        <f t="shared" ref="G1009:V1009" si="310">G151</f>
        <v>0</v>
      </c>
      <c r="H1009" s="395">
        <f t="shared" si="310"/>
        <v>0</v>
      </c>
      <c r="I1009" s="389">
        <f t="shared" si="310"/>
        <v>0</v>
      </c>
      <c r="J1009" s="389">
        <f t="shared" si="310"/>
        <v>0</v>
      </c>
      <c r="K1009" s="390">
        <f t="shared" si="310"/>
        <v>0</v>
      </c>
      <c r="L1009" s="391">
        <f t="shared" si="310"/>
        <v>0</v>
      </c>
      <c r="M1009" s="396">
        <f t="shared" si="310"/>
        <v>0</v>
      </c>
      <c r="N1009" s="392">
        <f t="shared" si="310"/>
        <v>0</v>
      </c>
      <c r="O1009" s="392">
        <f t="shared" si="310"/>
        <v>0</v>
      </c>
      <c r="P1009" s="392">
        <f t="shared" si="310"/>
        <v>0</v>
      </c>
      <c r="Q1009" s="392">
        <f t="shared" si="310"/>
        <v>0</v>
      </c>
      <c r="R1009" s="392">
        <f t="shared" si="310"/>
        <v>0</v>
      </c>
      <c r="S1009" s="392">
        <f t="shared" si="310"/>
        <v>0</v>
      </c>
      <c r="T1009" s="388">
        <f t="shared" si="310"/>
        <v>0</v>
      </c>
      <c r="U1009" s="392">
        <f t="shared" si="310"/>
        <v>0</v>
      </c>
      <c r="V1009" s="393">
        <f t="shared" si="310"/>
        <v>0</v>
      </c>
      <c r="W1009" s="37">
        <f t="shared" si="302"/>
        <v>0</v>
      </c>
      <c r="Y1009"/>
    </row>
    <row r="1010" spans="1:25" x14ac:dyDescent="0.25">
      <c r="A1010" s="212"/>
      <c r="B1010" s="465"/>
      <c r="C1010" s="272"/>
      <c r="D1010" s="272" t="s">
        <v>36</v>
      </c>
      <c r="E1010" s="273"/>
      <c r="F1010" s="273"/>
      <c r="G1010" s="367"/>
      <c r="H1010" s="369"/>
      <c r="I1010" s="369"/>
      <c r="J1010" s="369"/>
      <c r="K1010" s="370"/>
      <c r="L1010" s="363"/>
      <c r="M1010" s="364"/>
      <c r="N1010" s="364"/>
      <c r="O1010" s="364"/>
      <c r="P1010" s="364"/>
      <c r="Q1010" s="364"/>
      <c r="R1010" s="364"/>
      <c r="S1010" s="364"/>
      <c r="T1010" s="364"/>
      <c r="U1010" s="364"/>
      <c r="V1010" s="365"/>
      <c r="W1010" s="366"/>
      <c r="Y1010"/>
    </row>
    <row r="1011" spans="1:25" x14ac:dyDescent="0.25">
      <c r="A1011" s="212"/>
      <c r="B1011" s="465"/>
      <c r="C1011" s="272"/>
      <c r="D1011" s="272"/>
      <c r="E1011" s="275" t="s">
        <v>37</v>
      </c>
      <c r="F1011" s="273"/>
      <c r="G1011" s="367">
        <f t="shared" ref="G1011:W1011" si="311">SUBTOTAL(9,G1012:G1014)</f>
        <v>0</v>
      </c>
      <c r="H1011" s="368">
        <f t="shared" si="311"/>
        <v>0</v>
      </c>
      <c r="I1011" s="369">
        <f t="shared" si="311"/>
        <v>0</v>
      </c>
      <c r="J1011" s="369">
        <f t="shared" si="311"/>
        <v>0</v>
      </c>
      <c r="K1011" s="370">
        <f t="shared" si="311"/>
        <v>0</v>
      </c>
      <c r="L1011" s="364">
        <f t="shared" si="311"/>
        <v>0</v>
      </c>
      <c r="M1011" s="364">
        <f t="shared" si="311"/>
        <v>0</v>
      </c>
      <c r="N1011" s="364">
        <f t="shared" si="311"/>
        <v>0</v>
      </c>
      <c r="O1011" s="364">
        <f t="shared" si="311"/>
        <v>0</v>
      </c>
      <c r="P1011" s="364">
        <f t="shared" si="311"/>
        <v>0</v>
      </c>
      <c r="Q1011" s="364">
        <f t="shared" si="311"/>
        <v>0</v>
      </c>
      <c r="R1011" s="364">
        <f t="shared" si="311"/>
        <v>0</v>
      </c>
      <c r="S1011" s="364">
        <f t="shared" si="311"/>
        <v>0</v>
      </c>
      <c r="T1011" s="364">
        <f t="shared" si="311"/>
        <v>0</v>
      </c>
      <c r="U1011" s="364">
        <f t="shared" si="311"/>
        <v>0</v>
      </c>
      <c r="V1011" s="364">
        <f t="shared" si="311"/>
        <v>0</v>
      </c>
      <c r="W1011" s="366">
        <f t="shared" si="311"/>
        <v>0</v>
      </c>
      <c r="Y1011"/>
    </row>
    <row r="1012" spans="1:25" outlineLevel="1" x14ac:dyDescent="0.25">
      <c r="A1012" s="212"/>
      <c r="B1012" s="465"/>
      <c r="C1012" s="272"/>
      <c r="D1012" s="272"/>
      <c r="E1012" s="275"/>
      <c r="F1012" s="274" t="s">
        <v>38</v>
      </c>
      <c r="G1012" s="394">
        <f t="shared" ref="G1012:V1012" si="312">G154</f>
        <v>0</v>
      </c>
      <c r="H1012" s="395">
        <f t="shared" si="312"/>
        <v>0</v>
      </c>
      <c r="I1012" s="389">
        <f t="shared" si="312"/>
        <v>0</v>
      </c>
      <c r="J1012" s="389">
        <f t="shared" si="312"/>
        <v>0</v>
      </c>
      <c r="K1012" s="390">
        <f t="shared" si="312"/>
        <v>0</v>
      </c>
      <c r="L1012" s="391">
        <f t="shared" si="312"/>
        <v>0</v>
      </c>
      <c r="M1012" s="396">
        <f t="shared" si="312"/>
        <v>0</v>
      </c>
      <c r="N1012" s="392">
        <f t="shared" si="312"/>
        <v>0</v>
      </c>
      <c r="O1012" s="392">
        <f t="shared" si="312"/>
        <v>0</v>
      </c>
      <c r="P1012" s="392">
        <f t="shared" si="312"/>
        <v>0</v>
      </c>
      <c r="Q1012" s="392">
        <f t="shared" si="312"/>
        <v>0</v>
      </c>
      <c r="R1012" s="392">
        <f t="shared" si="312"/>
        <v>0</v>
      </c>
      <c r="S1012" s="392">
        <f t="shared" si="312"/>
        <v>0</v>
      </c>
      <c r="T1012" s="388">
        <f t="shared" si="312"/>
        <v>0</v>
      </c>
      <c r="U1012" s="392">
        <f t="shared" si="312"/>
        <v>0</v>
      </c>
      <c r="V1012" s="393">
        <f t="shared" si="312"/>
        <v>0</v>
      </c>
      <c r="W1012" s="37">
        <f>G1012-SUM(H1012:V1012)</f>
        <v>0</v>
      </c>
      <c r="Y1012"/>
    </row>
    <row r="1013" spans="1:25" outlineLevel="1" x14ac:dyDescent="0.25">
      <c r="A1013" s="212"/>
      <c r="B1013" s="465"/>
      <c r="C1013" s="272"/>
      <c r="D1013" s="272"/>
      <c r="E1013" s="273"/>
      <c r="F1013" s="274" t="s">
        <v>39</v>
      </c>
      <c r="G1013" s="394">
        <f t="shared" ref="G1013:V1013" si="313">G155</f>
        <v>0</v>
      </c>
      <c r="H1013" s="395">
        <f t="shared" si="313"/>
        <v>0</v>
      </c>
      <c r="I1013" s="389">
        <f t="shared" si="313"/>
        <v>0</v>
      </c>
      <c r="J1013" s="389">
        <f t="shared" si="313"/>
        <v>0</v>
      </c>
      <c r="K1013" s="390">
        <f t="shared" si="313"/>
        <v>0</v>
      </c>
      <c r="L1013" s="391">
        <f t="shared" si="313"/>
        <v>0</v>
      </c>
      <c r="M1013" s="396">
        <f t="shared" si="313"/>
        <v>0</v>
      </c>
      <c r="N1013" s="392">
        <f t="shared" si="313"/>
        <v>0</v>
      </c>
      <c r="O1013" s="392">
        <f t="shared" si="313"/>
        <v>0</v>
      </c>
      <c r="P1013" s="392">
        <f t="shared" si="313"/>
        <v>0</v>
      </c>
      <c r="Q1013" s="392">
        <f t="shared" si="313"/>
        <v>0</v>
      </c>
      <c r="R1013" s="392">
        <f t="shared" si="313"/>
        <v>0</v>
      </c>
      <c r="S1013" s="392">
        <f t="shared" si="313"/>
        <v>0</v>
      </c>
      <c r="T1013" s="388">
        <f t="shared" si="313"/>
        <v>0</v>
      </c>
      <c r="U1013" s="392">
        <f t="shared" si="313"/>
        <v>0</v>
      </c>
      <c r="V1013" s="393">
        <f t="shared" si="313"/>
        <v>0</v>
      </c>
      <c r="W1013" s="37">
        <f>G1013-SUM(H1013:V1013)</f>
        <v>0</v>
      </c>
      <c r="Y1013"/>
    </row>
    <row r="1014" spans="1:25" outlineLevel="1" x14ac:dyDescent="0.25">
      <c r="A1014" s="212"/>
      <c r="B1014" s="465"/>
      <c r="C1014" s="272"/>
      <c r="D1014" s="272"/>
      <c r="E1014" s="273"/>
      <c r="F1014" s="274" t="s">
        <v>40</v>
      </c>
      <c r="G1014" s="394">
        <f t="shared" ref="G1014:V1014" si="314">G156</f>
        <v>0</v>
      </c>
      <c r="H1014" s="395">
        <f t="shared" si="314"/>
        <v>0</v>
      </c>
      <c r="I1014" s="389">
        <f t="shared" si="314"/>
        <v>0</v>
      </c>
      <c r="J1014" s="389">
        <f t="shared" si="314"/>
        <v>0</v>
      </c>
      <c r="K1014" s="390">
        <f t="shared" si="314"/>
        <v>0</v>
      </c>
      <c r="L1014" s="391">
        <f t="shared" si="314"/>
        <v>0</v>
      </c>
      <c r="M1014" s="396">
        <f t="shared" si="314"/>
        <v>0</v>
      </c>
      <c r="N1014" s="392">
        <f t="shared" si="314"/>
        <v>0</v>
      </c>
      <c r="O1014" s="392">
        <f t="shared" si="314"/>
        <v>0</v>
      </c>
      <c r="P1014" s="392">
        <f t="shared" si="314"/>
        <v>0</v>
      </c>
      <c r="Q1014" s="392">
        <f t="shared" si="314"/>
        <v>0</v>
      </c>
      <c r="R1014" s="392">
        <f t="shared" si="314"/>
        <v>0</v>
      </c>
      <c r="S1014" s="392">
        <f t="shared" si="314"/>
        <v>0</v>
      </c>
      <c r="T1014" s="392">
        <f t="shared" si="314"/>
        <v>0</v>
      </c>
      <c r="U1014" s="392">
        <f t="shared" si="314"/>
        <v>0</v>
      </c>
      <c r="V1014" s="393">
        <f t="shared" si="314"/>
        <v>0</v>
      </c>
      <c r="W1014" s="37">
        <f>G1014-SUM(H1014:V1014)</f>
        <v>0</v>
      </c>
      <c r="Y1014"/>
    </row>
    <row r="1015" spans="1:25" x14ac:dyDescent="0.25">
      <c r="A1015" s="212"/>
      <c r="B1015" s="465"/>
      <c r="C1015" s="272"/>
      <c r="D1015" s="272"/>
      <c r="E1015" s="273" t="s">
        <v>41</v>
      </c>
      <c r="F1015" s="273"/>
      <c r="G1015" s="367">
        <f t="shared" ref="G1015:W1015" si="315">SUBTOTAL(9,G1016:G1018)</f>
        <v>0</v>
      </c>
      <c r="H1015" s="368">
        <f t="shared" si="315"/>
        <v>0</v>
      </c>
      <c r="I1015" s="369">
        <f t="shared" si="315"/>
        <v>0</v>
      </c>
      <c r="J1015" s="369">
        <f t="shared" si="315"/>
        <v>0</v>
      </c>
      <c r="K1015" s="370">
        <f t="shared" si="315"/>
        <v>0</v>
      </c>
      <c r="L1015" s="364">
        <f t="shared" si="315"/>
        <v>0</v>
      </c>
      <c r="M1015" s="364">
        <f t="shared" si="315"/>
        <v>0</v>
      </c>
      <c r="N1015" s="364">
        <f t="shared" si="315"/>
        <v>0</v>
      </c>
      <c r="O1015" s="364">
        <f t="shared" si="315"/>
        <v>0</v>
      </c>
      <c r="P1015" s="364">
        <f t="shared" si="315"/>
        <v>0</v>
      </c>
      <c r="Q1015" s="364">
        <f t="shared" si="315"/>
        <v>0</v>
      </c>
      <c r="R1015" s="364">
        <f t="shared" si="315"/>
        <v>0</v>
      </c>
      <c r="S1015" s="364">
        <f t="shared" si="315"/>
        <v>0</v>
      </c>
      <c r="T1015" s="364">
        <f t="shared" si="315"/>
        <v>0</v>
      </c>
      <c r="U1015" s="364">
        <f t="shared" si="315"/>
        <v>0</v>
      </c>
      <c r="V1015" s="364">
        <f t="shared" si="315"/>
        <v>0</v>
      </c>
      <c r="W1015" s="366">
        <f t="shared" si="315"/>
        <v>0</v>
      </c>
      <c r="Y1015"/>
    </row>
    <row r="1016" spans="1:25" outlineLevel="1" x14ac:dyDescent="0.25">
      <c r="A1016" s="212"/>
      <c r="B1016" s="465"/>
      <c r="C1016" s="272"/>
      <c r="D1016" s="272"/>
      <c r="E1016" s="273"/>
      <c r="F1016" s="274" t="s">
        <v>42</v>
      </c>
      <c r="G1016" s="394">
        <f t="shared" ref="G1016:V1016" si="316">G158</f>
        <v>0</v>
      </c>
      <c r="H1016" s="395">
        <f t="shared" si="316"/>
        <v>0</v>
      </c>
      <c r="I1016" s="389">
        <f t="shared" si="316"/>
        <v>0</v>
      </c>
      <c r="J1016" s="389">
        <f t="shared" si="316"/>
        <v>0</v>
      </c>
      <c r="K1016" s="390">
        <f t="shared" si="316"/>
        <v>0</v>
      </c>
      <c r="L1016" s="391">
        <f t="shared" si="316"/>
        <v>0</v>
      </c>
      <c r="M1016" s="396">
        <f t="shared" si="316"/>
        <v>0</v>
      </c>
      <c r="N1016" s="392">
        <f t="shared" si="316"/>
        <v>0</v>
      </c>
      <c r="O1016" s="392">
        <f t="shared" si="316"/>
        <v>0</v>
      </c>
      <c r="P1016" s="392">
        <f t="shared" si="316"/>
        <v>0</v>
      </c>
      <c r="Q1016" s="392">
        <f t="shared" si="316"/>
        <v>0</v>
      </c>
      <c r="R1016" s="392">
        <f t="shared" si="316"/>
        <v>0</v>
      </c>
      <c r="S1016" s="392">
        <f t="shared" si="316"/>
        <v>0</v>
      </c>
      <c r="T1016" s="388">
        <f t="shared" si="316"/>
        <v>0</v>
      </c>
      <c r="U1016" s="392">
        <f t="shared" si="316"/>
        <v>0</v>
      </c>
      <c r="V1016" s="393">
        <f t="shared" si="316"/>
        <v>0</v>
      </c>
      <c r="W1016" s="37">
        <f>G1016-SUM(H1016:V1016)</f>
        <v>0</v>
      </c>
      <c r="Y1016"/>
    </row>
    <row r="1017" spans="1:25" outlineLevel="1" x14ac:dyDescent="0.25">
      <c r="A1017" s="212"/>
      <c r="B1017" s="465"/>
      <c r="C1017" s="272"/>
      <c r="D1017" s="272"/>
      <c r="E1017" s="273"/>
      <c r="F1017" s="274" t="s">
        <v>43</v>
      </c>
      <c r="G1017" s="394">
        <f t="shared" ref="G1017:V1017" si="317">G159</f>
        <v>0</v>
      </c>
      <c r="H1017" s="395">
        <f t="shared" si="317"/>
        <v>0</v>
      </c>
      <c r="I1017" s="389">
        <f t="shared" si="317"/>
        <v>0</v>
      </c>
      <c r="J1017" s="389">
        <f t="shared" si="317"/>
        <v>0</v>
      </c>
      <c r="K1017" s="390">
        <f t="shared" si="317"/>
        <v>0</v>
      </c>
      <c r="L1017" s="391">
        <f t="shared" si="317"/>
        <v>0</v>
      </c>
      <c r="M1017" s="396">
        <f t="shared" si="317"/>
        <v>0</v>
      </c>
      <c r="N1017" s="392">
        <f t="shared" si="317"/>
        <v>0</v>
      </c>
      <c r="O1017" s="392">
        <f t="shared" si="317"/>
        <v>0</v>
      </c>
      <c r="P1017" s="392">
        <f t="shared" si="317"/>
        <v>0</v>
      </c>
      <c r="Q1017" s="392">
        <f t="shared" si="317"/>
        <v>0</v>
      </c>
      <c r="R1017" s="392">
        <f t="shared" si="317"/>
        <v>0</v>
      </c>
      <c r="S1017" s="392">
        <f t="shared" si="317"/>
        <v>0</v>
      </c>
      <c r="T1017" s="388">
        <f t="shared" si="317"/>
        <v>0</v>
      </c>
      <c r="U1017" s="392">
        <f t="shared" si="317"/>
        <v>0</v>
      </c>
      <c r="V1017" s="393">
        <f t="shared" si="317"/>
        <v>0</v>
      </c>
      <c r="W1017" s="37">
        <f>G1017-SUM(H1017:V1017)</f>
        <v>0</v>
      </c>
      <c r="Y1017"/>
    </row>
    <row r="1018" spans="1:25" outlineLevel="1" x14ac:dyDescent="0.25">
      <c r="A1018" s="212"/>
      <c r="B1018" s="465"/>
      <c r="C1018" s="272"/>
      <c r="D1018" s="272"/>
      <c r="E1018" s="273"/>
      <c r="F1018" s="274" t="s">
        <v>44</v>
      </c>
      <c r="G1018" s="394">
        <f t="shared" ref="G1018:V1018" si="318">G160</f>
        <v>0</v>
      </c>
      <c r="H1018" s="395">
        <f t="shared" si="318"/>
        <v>0</v>
      </c>
      <c r="I1018" s="389">
        <f t="shared" si="318"/>
        <v>0</v>
      </c>
      <c r="J1018" s="389">
        <f t="shared" si="318"/>
        <v>0</v>
      </c>
      <c r="K1018" s="390">
        <f t="shared" si="318"/>
        <v>0</v>
      </c>
      <c r="L1018" s="391">
        <f t="shared" si="318"/>
        <v>0</v>
      </c>
      <c r="M1018" s="396">
        <f t="shared" si="318"/>
        <v>0</v>
      </c>
      <c r="N1018" s="392">
        <f t="shared" si="318"/>
        <v>0</v>
      </c>
      <c r="O1018" s="392">
        <f t="shared" si="318"/>
        <v>0</v>
      </c>
      <c r="P1018" s="392">
        <f t="shared" si="318"/>
        <v>0</v>
      </c>
      <c r="Q1018" s="392">
        <f t="shared" si="318"/>
        <v>0</v>
      </c>
      <c r="R1018" s="392">
        <f t="shared" si="318"/>
        <v>0</v>
      </c>
      <c r="S1018" s="392">
        <f t="shared" si="318"/>
        <v>0</v>
      </c>
      <c r="T1018" s="388">
        <f t="shared" si="318"/>
        <v>0</v>
      </c>
      <c r="U1018" s="392">
        <f t="shared" si="318"/>
        <v>0</v>
      </c>
      <c r="V1018" s="393">
        <f t="shared" si="318"/>
        <v>0</v>
      </c>
      <c r="W1018" s="37">
        <f>G1018-SUM(H1018:V1018)</f>
        <v>0</v>
      </c>
      <c r="Y1018"/>
    </row>
    <row r="1019" spans="1:25" x14ac:dyDescent="0.25">
      <c r="A1019" s="212"/>
      <c r="B1019" s="465"/>
      <c r="C1019" s="272"/>
      <c r="D1019" s="272"/>
      <c r="E1019" s="273" t="s">
        <v>45</v>
      </c>
      <c r="F1019" s="273"/>
      <c r="G1019" s="367">
        <f t="shared" ref="G1019:W1019" si="319">SUBTOTAL(9,G1020:G1022)</f>
        <v>0</v>
      </c>
      <c r="H1019" s="368">
        <f t="shared" si="319"/>
        <v>0</v>
      </c>
      <c r="I1019" s="369">
        <f t="shared" si="319"/>
        <v>0</v>
      </c>
      <c r="J1019" s="369">
        <f t="shared" si="319"/>
        <v>0</v>
      </c>
      <c r="K1019" s="370">
        <f t="shared" si="319"/>
        <v>0</v>
      </c>
      <c r="L1019" s="364">
        <f t="shared" si="319"/>
        <v>0</v>
      </c>
      <c r="M1019" s="364">
        <f t="shared" si="319"/>
        <v>0</v>
      </c>
      <c r="N1019" s="364">
        <f t="shared" si="319"/>
        <v>0</v>
      </c>
      <c r="O1019" s="364">
        <f t="shared" si="319"/>
        <v>0</v>
      </c>
      <c r="P1019" s="364">
        <f t="shared" si="319"/>
        <v>0</v>
      </c>
      <c r="Q1019" s="364">
        <f t="shared" si="319"/>
        <v>0</v>
      </c>
      <c r="R1019" s="364">
        <f t="shared" si="319"/>
        <v>0</v>
      </c>
      <c r="S1019" s="364">
        <f t="shared" si="319"/>
        <v>0</v>
      </c>
      <c r="T1019" s="364">
        <f t="shared" si="319"/>
        <v>0</v>
      </c>
      <c r="U1019" s="364">
        <f t="shared" si="319"/>
        <v>0</v>
      </c>
      <c r="V1019" s="364">
        <f t="shared" si="319"/>
        <v>0</v>
      </c>
      <c r="W1019" s="366">
        <f t="shared" si="319"/>
        <v>0</v>
      </c>
      <c r="Y1019"/>
    </row>
    <row r="1020" spans="1:25" outlineLevel="1" x14ac:dyDescent="0.25">
      <c r="A1020" s="212"/>
      <c r="B1020" s="465"/>
      <c r="C1020" s="272"/>
      <c r="D1020" s="272"/>
      <c r="E1020" s="273"/>
      <c r="F1020" s="274" t="s">
        <v>46</v>
      </c>
      <c r="G1020" s="394">
        <f t="shared" ref="G1020:V1020" si="320">G162</f>
        <v>0</v>
      </c>
      <c r="H1020" s="395">
        <f t="shared" si="320"/>
        <v>0</v>
      </c>
      <c r="I1020" s="389">
        <f t="shared" si="320"/>
        <v>0</v>
      </c>
      <c r="J1020" s="389">
        <f t="shared" si="320"/>
        <v>0</v>
      </c>
      <c r="K1020" s="390">
        <f t="shared" si="320"/>
        <v>0</v>
      </c>
      <c r="L1020" s="391">
        <f t="shared" si="320"/>
        <v>0</v>
      </c>
      <c r="M1020" s="396">
        <f t="shared" si="320"/>
        <v>0</v>
      </c>
      <c r="N1020" s="392">
        <f t="shared" si="320"/>
        <v>0</v>
      </c>
      <c r="O1020" s="392">
        <f t="shared" si="320"/>
        <v>0</v>
      </c>
      <c r="P1020" s="392">
        <f t="shared" si="320"/>
        <v>0</v>
      </c>
      <c r="Q1020" s="392">
        <f t="shared" si="320"/>
        <v>0</v>
      </c>
      <c r="R1020" s="392">
        <f t="shared" si="320"/>
        <v>0</v>
      </c>
      <c r="S1020" s="392">
        <f t="shared" si="320"/>
        <v>0</v>
      </c>
      <c r="T1020" s="388">
        <f t="shared" si="320"/>
        <v>0</v>
      </c>
      <c r="U1020" s="392">
        <f t="shared" si="320"/>
        <v>0</v>
      </c>
      <c r="V1020" s="393">
        <f t="shared" si="320"/>
        <v>0</v>
      </c>
      <c r="W1020" s="37">
        <f>G1020-SUM(H1020:V1020)</f>
        <v>0</v>
      </c>
      <c r="Y1020"/>
    </row>
    <row r="1021" spans="1:25" outlineLevel="1" x14ac:dyDescent="0.25">
      <c r="A1021" s="212"/>
      <c r="B1021" s="465"/>
      <c r="C1021" s="272"/>
      <c r="D1021" s="272"/>
      <c r="E1021" s="273"/>
      <c r="F1021" s="274" t="s">
        <v>47</v>
      </c>
      <c r="G1021" s="394">
        <f t="shared" ref="G1021:V1021" si="321">G163</f>
        <v>0</v>
      </c>
      <c r="H1021" s="395">
        <f t="shared" si="321"/>
        <v>0</v>
      </c>
      <c r="I1021" s="389">
        <f t="shared" si="321"/>
        <v>0</v>
      </c>
      <c r="J1021" s="389">
        <f t="shared" si="321"/>
        <v>0</v>
      </c>
      <c r="K1021" s="390">
        <f t="shared" si="321"/>
        <v>0</v>
      </c>
      <c r="L1021" s="391">
        <f t="shared" si="321"/>
        <v>0</v>
      </c>
      <c r="M1021" s="396">
        <f t="shared" si="321"/>
        <v>0</v>
      </c>
      <c r="N1021" s="392">
        <f t="shared" si="321"/>
        <v>0</v>
      </c>
      <c r="O1021" s="392">
        <f t="shared" si="321"/>
        <v>0</v>
      </c>
      <c r="P1021" s="392">
        <f t="shared" si="321"/>
        <v>0</v>
      </c>
      <c r="Q1021" s="392">
        <f t="shared" si="321"/>
        <v>0</v>
      </c>
      <c r="R1021" s="392">
        <f t="shared" si="321"/>
        <v>0</v>
      </c>
      <c r="S1021" s="392">
        <f t="shared" si="321"/>
        <v>0</v>
      </c>
      <c r="T1021" s="388">
        <f t="shared" si="321"/>
        <v>0</v>
      </c>
      <c r="U1021" s="392">
        <f t="shared" si="321"/>
        <v>0</v>
      </c>
      <c r="V1021" s="393">
        <f t="shared" si="321"/>
        <v>0</v>
      </c>
      <c r="W1021" s="37">
        <f>G1021-SUM(H1021:V1021)</f>
        <v>0</v>
      </c>
      <c r="Y1021"/>
    </row>
    <row r="1022" spans="1:25" outlineLevel="1" x14ac:dyDescent="0.25">
      <c r="A1022" s="212"/>
      <c r="B1022" s="465"/>
      <c r="C1022" s="272"/>
      <c r="D1022" s="272"/>
      <c r="E1022" s="273"/>
      <c r="F1022" s="274" t="s">
        <v>48</v>
      </c>
      <c r="G1022" s="394">
        <f t="shared" ref="G1022:V1022" si="322">G164</f>
        <v>0</v>
      </c>
      <c r="H1022" s="395">
        <f t="shared" si="322"/>
        <v>0</v>
      </c>
      <c r="I1022" s="389">
        <f t="shared" si="322"/>
        <v>0</v>
      </c>
      <c r="J1022" s="389">
        <f t="shared" si="322"/>
        <v>0</v>
      </c>
      <c r="K1022" s="390">
        <f t="shared" si="322"/>
        <v>0</v>
      </c>
      <c r="L1022" s="391">
        <f t="shared" si="322"/>
        <v>0</v>
      </c>
      <c r="M1022" s="396">
        <f t="shared" si="322"/>
        <v>0</v>
      </c>
      <c r="N1022" s="392">
        <f t="shared" si="322"/>
        <v>0</v>
      </c>
      <c r="O1022" s="392">
        <f t="shared" si="322"/>
        <v>0</v>
      </c>
      <c r="P1022" s="392">
        <f t="shared" si="322"/>
        <v>0</v>
      </c>
      <c r="Q1022" s="392">
        <f t="shared" si="322"/>
        <v>0</v>
      </c>
      <c r="R1022" s="392">
        <f t="shared" si="322"/>
        <v>0</v>
      </c>
      <c r="S1022" s="392">
        <f t="shared" si="322"/>
        <v>0</v>
      </c>
      <c r="T1022" s="388">
        <f t="shared" si="322"/>
        <v>0</v>
      </c>
      <c r="U1022" s="392">
        <f t="shared" si="322"/>
        <v>0</v>
      </c>
      <c r="V1022" s="393">
        <f t="shared" si="322"/>
        <v>0</v>
      </c>
      <c r="W1022" s="37">
        <f>G1022-SUM(H1022:V1022)</f>
        <v>0</v>
      </c>
      <c r="Y1022"/>
    </row>
    <row r="1023" spans="1:25" x14ac:dyDescent="0.25">
      <c r="A1023" s="212"/>
      <c r="B1023" s="465"/>
      <c r="C1023" s="272"/>
      <c r="D1023" s="272" t="s">
        <v>49</v>
      </c>
      <c r="E1023" s="273"/>
      <c r="F1023" s="273"/>
      <c r="G1023" s="367"/>
      <c r="H1023" s="369"/>
      <c r="I1023" s="369"/>
      <c r="J1023" s="369"/>
      <c r="K1023" s="370"/>
      <c r="L1023" s="363"/>
      <c r="M1023" s="364"/>
      <c r="N1023" s="364"/>
      <c r="O1023" s="364"/>
      <c r="P1023" s="364"/>
      <c r="Q1023" s="364"/>
      <c r="R1023" s="364"/>
      <c r="S1023" s="364"/>
      <c r="T1023" s="364"/>
      <c r="U1023" s="364"/>
      <c r="V1023" s="365"/>
      <c r="W1023" s="366"/>
      <c r="Y1023"/>
    </row>
    <row r="1024" spans="1:25" x14ac:dyDescent="0.25">
      <c r="A1024" s="212"/>
      <c r="B1024" s="465"/>
      <c r="C1024" s="272"/>
      <c r="D1024" s="272"/>
      <c r="E1024" s="273" t="s">
        <v>50</v>
      </c>
      <c r="F1024" s="273"/>
      <c r="G1024" s="367">
        <f t="shared" ref="G1024:W1024" si="323">SUBTOTAL(9,G1025:G1026)</f>
        <v>0</v>
      </c>
      <c r="H1024" s="368">
        <f t="shared" si="323"/>
        <v>0</v>
      </c>
      <c r="I1024" s="369">
        <f t="shared" si="323"/>
        <v>0</v>
      </c>
      <c r="J1024" s="369">
        <f t="shared" si="323"/>
        <v>0</v>
      </c>
      <c r="K1024" s="370">
        <f t="shared" si="323"/>
        <v>0</v>
      </c>
      <c r="L1024" s="364">
        <f t="shared" si="323"/>
        <v>0</v>
      </c>
      <c r="M1024" s="364">
        <f t="shared" si="323"/>
        <v>0</v>
      </c>
      <c r="N1024" s="364">
        <f t="shared" si="323"/>
        <v>0</v>
      </c>
      <c r="O1024" s="364">
        <f t="shared" si="323"/>
        <v>0</v>
      </c>
      <c r="P1024" s="364">
        <f t="shared" si="323"/>
        <v>0</v>
      </c>
      <c r="Q1024" s="364">
        <f t="shared" si="323"/>
        <v>0</v>
      </c>
      <c r="R1024" s="364">
        <f t="shared" si="323"/>
        <v>0</v>
      </c>
      <c r="S1024" s="364">
        <f t="shared" si="323"/>
        <v>0</v>
      </c>
      <c r="T1024" s="364">
        <f t="shared" si="323"/>
        <v>0</v>
      </c>
      <c r="U1024" s="364">
        <f t="shared" si="323"/>
        <v>0</v>
      </c>
      <c r="V1024" s="364">
        <f t="shared" si="323"/>
        <v>0</v>
      </c>
      <c r="W1024" s="366">
        <f t="shared" si="323"/>
        <v>0</v>
      </c>
      <c r="Y1024"/>
    </row>
    <row r="1025" spans="1:25" outlineLevel="1" x14ac:dyDescent="0.25">
      <c r="A1025" s="212"/>
      <c r="B1025" s="465"/>
      <c r="C1025" s="272"/>
      <c r="D1025" s="272"/>
      <c r="E1025" s="273"/>
      <c r="F1025" s="274" t="s">
        <v>51</v>
      </c>
      <c r="G1025" s="394">
        <f t="shared" ref="G1025:V1025" si="324">G167</f>
        <v>0</v>
      </c>
      <c r="H1025" s="395">
        <f t="shared" si="324"/>
        <v>0</v>
      </c>
      <c r="I1025" s="389">
        <f t="shared" si="324"/>
        <v>0</v>
      </c>
      <c r="J1025" s="389">
        <f t="shared" si="324"/>
        <v>0</v>
      </c>
      <c r="K1025" s="390">
        <f t="shared" si="324"/>
        <v>0</v>
      </c>
      <c r="L1025" s="391">
        <f t="shared" si="324"/>
        <v>0</v>
      </c>
      <c r="M1025" s="396">
        <f t="shared" si="324"/>
        <v>0</v>
      </c>
      <c r="N1025" s="392">
        <f t="shared" si="324"/>
        <v>0</v>
      </c>
      <c r="O1025" s="392">
        <f t="shared" si="324"/>
        <v>0</v>
      </c>
      <c r="P1025" s="392">
        <f t="shared" si="324"/>
        <v>0</v>
      </c>
      <c r="Q1025" s="392">
        <f t="shared" si="324"/>
        <v>0</v>
      </c>
      <c r="R1025" s="392">
        <f t="shared" si="324"/>
        <v>0</v>
      </c>
      <c r="S1025" s="392">
        <f t="shared" si="324"/>
        <v>0</v>
      </c>
      <c r="T1025" s="388">
        <f t="shared" si="324"/>
        <v>0</v>
      </c>
      <c r="U1025" s="392">
        <f t="shared" si="324"/>
        <v>0</v>
      </c>
      <c r="V1025" s="393">
        <f t="shared" si="324"/>
        <v>0</v>
      </c>
      <c r="W1025" s="37">
        <f>G1025-SUM(H1025:V1025)</f>
        <v>0</v>
      </c>
      <c r="Y1025"/>
    </row>
    <row r="1026" spans="1:25" outlineLevel="1" x14ac:dyDescent="0.25">
      <c r="A1026" s="212"/>
      <c r="B1026" s="465"/>
      <c r="C1026" s="272"/>
      <c r="D1026" s="272"/>
      <c r="E1026" s="273"/>
      <c r="F1026" s="274" t="s">
        <v>52</v>
      </c>
      <c r="G1026" s="394">
        <f t="shared" ref="G1026:V1026" si="325">G168</f>
        <v>0</v>
      </c>
      <c r="H1026" s="395">
        <f t="shared" si="325"/>
        <v>0</v>
      </c>
      <c r="I1026" s="389">
        <f t="shared" si="325"/>
        <v>0</v>
      </c>
      <c r="J1026" s="389">
        <f t="shared" si="325"/>
        <v>0</v>
      </c>
      <c r="K1026" s="390">
        <f t="shared" si="325"/>
        <v>0</v>
      </c>
      <c r="L1026" s="391">
        <f t="shared" si="325"/>
        <v>0</v>
      </c>
      <c r="M1026" s="396">
        <f t="shared" si="325"/>
        <v>0</v>
      </c>
      <c r="N1026" s="392">
        <f t="shared" si="325"/>
        <v>0</v>
      </c>
      <c r="O1026" s="392">
        <f t="shared" si="325"/>
        <v>0</v>
      </c>
      <c r="P1026" s="392">
        <f t="shared" si="325"/>
        <v>0</v>
      </c>
      <c r="Q1026" s="392">
        <f t="shared" si="325"/>
        <v>0</v>
      </c>
      <c r="R1026" s="392">
        <f t="shared" si="325"/>
        <v>0</v>
      </c>
      <c r="S1026" s="392">
        <f t="shared" si="325"/>
        <v>0</v>
      </c>
      <c r="T1026" s="388">
        <f t="shared" si="325"/>
        <v>0</v>
      </c>
      <c r="U1026" s="392">
        <f t="shared" si="325"/>
        <v>0</v>
      </c>
      <c r="V1026" s="393">
        <f t="shared" si="325"/>
        <v>0</v>
      </c>
      <c r="W1026" s="37">
        <f>G1026-SUM(H1026:V1026)</f>
        <v>0</v>
      </c>
      <c r="Y1026"/>
    </row>
    <row r="1027" spans="1:25" x14ac:dyDescent="0.25">
      <c r="A1027" s="212"/>
      <c r="B1027" s="465"/>
      <c r="C1027" s="272"/>
      <c r="D1027" s="272"/>
      <c r="E1027" s="273" t="s">
        <v>53</v>
      </c>
      <c r="F1027" s="273"/>
      <c r="G1027" s="367">
        <f t="shared" ref="G1027:W1027" si="326">SUBTOTAL(9,G1028:G1030)</f>
        <v>0</v>
      </c>
      <c r="H1027" s="368">
        <f t="shared" si="326"/>
        <v>0</v>
      </c>
      <c r="I1027" s="369">
        <f t="shared" si="326"/>
        <v>0</v>
      </c>
      <c r="J1027" s="369">
        <f t="shared" si="326"/>
        <v>0</v>
      </c>
      <c r="K1027" s="370">
        <f t="shared" si="326"/>
        <v>0</v>
      </c>
      <c r="L1027" s="364">
        <f t="shared" si="326"/>
        <v>0</v>
      </c>
      <c r="M1027" s="364">
        <f t="shared" si="326"/>
        <v>0</v>
      </c>
      <c r="N1027" s="364">
        <f t="shared" si="326"/>
        <v>0</v>
      </c>
      <c r="O1027" s="364">
        <f t="shared" si="326"/>
        <v>0</v>
      </c>
      <c r="P1027" s="364">
        <f t="shared" si="326"/>
        <v>0</v>
      </c>
      <c r="Q1027" s="364">
        <f t="shared" si="326"/>
        <v>0</v>
      </c>
      <c r="R1027" s="364">
        <f t="shared" si="326"/>
        <v>0</v>
      </c>
      <c r="S1027" s="364">
        <f t="shared" si="326"/>
        <v>0</v>
      </c>
      <c r="T1027" s="364">
        <f t="shared" si="326"/>
        <v>0</v>
      </c>
      <c r="U1027" s="364">
        <f t="shared" si="326"/>
        <v>0</v>
      </c>
      <c r="V1027" s="364">
        <f t="shared" si="326"/>
        <v>0</v>
      </c>
      <c r="W1027" s="366">
        <f t="shared" si="326"/>
        <v>0</v>
      </c>
      <c r="Y1027"/>
    </row>
    <row r="1028" spans="1:25" outlineLevel="1" x14ac:dyDescent="0.25">
      <c r="A1028" s="212"/>
      <c r="B1028" s="465"/>
      <c r="C1028" s="272"/>
      <c r="D1028" s="272"/>
      <c r="E1028" s="273"/>
      <c r="F1028" s="274" t="s">
        <v>54</v>
      </c>
      <c r="G1028" s="394">
        <f t="shared" ref="G1028:V1028" si="327">G170</f>
        <v>0</v>
      </c>
      <c r="H1028" s="395">
        <f t="shared" si="327"/>
        <v>0</v>
      </c>
      <c r="I1028" s="389">
        <f t="shared" si="327"/>
        <v>0</v>
      </c>
      <c r="J1028" s="389">
        <f t="shared" si="327"/>
        <v>0</v>
      </c>
      <c r="K1028" s="390">
        <f t="shared" si="327"/>
        <v>0</v>
      </c>
      <c r="L1028" s="391">
        <f t="shared" si="327"/>
        <v>0</v>
      </c>
      <c r="M1028" s="396">
        <f t="shared" si="327"/>
        <v>0</v>
      </c>
      <c r="N1028" s="392">
        <f t="shared" si="327"/>
        <v>0</v>
      </c>
      <c r="O1028" s="392">
        <f t="shared" si="327"/>
        <v>0</v>
      </c>
      <c r="P1028" s="392">
        <f t="shared" si="327"/>
        <v>0</v>
      </c>
      <c r="Q1028" s="392">
        <f t="shared" si="327"/>
        <v>0</v>
      </c>
      <c r="R1028" s="392">
        <f t="shared" si="327"/>
        <v>0</v>
      </c>
      <c r="S1028" s="392">
        <f t="shared" si="327"/>
        <v>0</v>
      </c>
      <c r="T1028" s="388">
        <f t="shared" si="327"/>
        <v>0</v>
      </c>
      <c r="U1028" s="392">
        <f t="shared" si="327"/>
        <v>0</v>
      </c>
      <c r="V1028" s="393">
        <f t="shared" si="327"/>
        <v>0</v>
      </c>
      <c r="W1028" s="37">
        <f>G1028-SUM(H1028:V1028)</f>
        <v>0</v>
      </c>
      <c r="Y1028"/>
    </row>
    <row r="1029" spans="1:25" outlineLevel="1" x14ac:dyDescent="0.25">
      <c r="A1029" s="212"/>
      <c r="B1029" s="465"/>
      <c r="C1029" s="272"/>
      <c r="D1029" s="272"/>
      <c r="E1029" s="273"/>
      <c r="F1029" s="274" t="s">
        <v>55</v>
      </c>
      <c r="G1029" s="394">
        <f t="shared" ref="G1029:V1029" si="328">G171</f>
        <v>0</v>
      </c>
      <c r="H1029" s="395">
        <f t="shared" si="328"/>
        <v>0</v>
      </c>
      <c r="I1029" s="389">
        <f t="shared" si="328"/>
        <v>0</v>
      </c>
      <c r="J1029" s="389">
        <f t="shared" si="328"/>
        <v>0</v>
      </c>
      <c r="K1029" s="390">
        <f t="shared" si="328"/>
        <v>0</v>
      </c>
      <c r="L1029" s="391">
        <f t="shared" si="328"/>
        <v>0</v>
      </c>
      <c r="M1029" s="396">
        <f t="shared" si="328"/>
        <v>0</v>
      </c>
      <c r="N1029" s="392">
        <f t="shared" si="328"/>
        <v>0</v>
      </c>
      <c r="O1029" s="392">
        <f t="shared" si="328"/>
        <v>0</v>
      </c>
      <c r="P1029" s="392">
        <f t="shared" si="328"/>
        <v>0</v>
      </c>
      <c r="Q1029" s="392">
        <f t="shared" si="328"/>
        <v>0</v>
      </c>
      <c r="R1029" s="392">
        <f t="shared" si="328"/>
        <v>0</v>
      </c>
      <c r="S1029" s="392">
        <f t="shared" si="328"/>
        <v>0</v>
      </c>
      <c r="T1029" s="388">
        <f t="shared" si="328"/>
        <v>0</v>
      </c>
      <c r="U1029" s="392">
        <f t="shared" si="328"/>
        <v>0</v>
      </c>
      <c r="V1029" s="393">
        <f t="shared" si="328"/>
        <v>0</v>
      </c>
      <c r="W1029" s="37">
        <f>G1029-SUM(H1029:V1029)</f>
        <v>0</v>
      </c>
      <c r="Y1029"/>
    </row>
    <row r="1030" spans="1:25" outlineLevel="1" x14ac:dyDescent="0.25">
      <c r="A1030" s="212"/>
      <c r="B1030" s="465"/>
      <c r="C1030" s="272"/>
      <c r="D1030" s="272"/>
      <c r="E1030" s="273"/>
      <c r="F1030" s="274" t="s">
        <v>56</v>
      </c>
      <c r="G1030" s="394">
        <f t="shared" ref="G1030:V1030" si="329">G172</f>
        <v>0</v>
      </c>
      <c r="H1030" s="395">
        <f t="shared" si="329"/>
        <v>0</v>
      </c>
      <c r="I1030" s="389">
        <f t="shared" si="329"/>
        <v>0</v>
      </c>
      <c r="J1030" s="389">
        <f t="shared" si="329"/>
        <v>0</v>
      </c>
      <c r="K1030" s="390">
        <f t="shared" si="329"/>
        <v>0</v>
      </c>
      <c r="L1030" s="391">
        <f t="shared" si="329"/>
        <v>0</v>
      </c>
      <c r="M1030" s="396">
        <f t="shared" si="329"/>
        <v>0</v>
      </c>
      <c r="N1030" s="392">
        <f t="shared" si="329"/>
        <v>0</v>
      </c>
      <c r="O1030" s="392">
        <f t="shared" si="329"/>
        <v>0</v>
      </c>
      <c r="P1030" s="392">
        <f t="shared" si="329"/>
        <v>0</v>
      </c>
      <c r="Q1030" s="392">
        <f t="shared" si="329"/>
        <v>0</v>
      </c>
      <c r="R1030" s="392">
        <f t="shared" si="329"/>
        <v>0</v>
      </c>
      <c r="S1030" s="392">
        <f t="shared" si="329"/>
        <v>0</v>
      </c>
      <c r="T1030" s="388">
        <f t="shared" si="329"/>
        <v>0</v>
      </c>
      <c r="U1030" s="392">
        <f t="shared" si="329"/>
        <v>0</v>
      </c>
      <c r="V1030" s="393">
        <f t="shared" si="329"/>
        <v>0</v>
      </c>
      <c r="W1030" s="37">
        <f>G1030-SUM(H1030:V1030)</f>
        <v>0</v>
      </c>
      <c r="Y1030"/>
    </row>
    <row r="1031" spans="1:25" x14ac:dyDescent="0.25">
      <c r="A1031" s="212"/>
      <c r="B1031" s="465"/>
      <c r="C1031" s="272"/>
      <c r="D1031" s="272"/>
      <c r="E1031" s="273" t="s">
        <v>57</v>
      </c>
      <c r="F1031" s="273"/>
      <c r="G1031" s="367">
        <f t="shared" ref="G1031:W1031" si="330">SUBTOTAL(9,G1032:G1033)</f>
        <v>0</v>
      </c>
      <c r="H1031" s="368">
        <f t="shared" si="330"/>
        <v>0</v>
      </c>
      <c r="I1031" s="369">
        <f t="shared" si="330"/>
        <v>0</v>
      </c>
      <c r="J1031" s="369">
        <f t="shared" si="330"/>
        <v>0</v>
      </c>
      <c r="K1031" s="370">
        <f t="shared" si="330"/>
        <v>0</v>
      </c>
      <c r="L1031" s="364">
        <f t="shared" si="330"/>
        <v>0</v>
      </c>
      <c r="M1031" s="364">
        <f t="shared" si="330"/>
        <v>0</v>
      </c>
      <c r="N1031" s="364">
        <f t="shared" si="330"/>
        <v>0</v>
      </c>
      <c r="O1031" s="364">
        <f t="shared" si="330"/>
        <v>0</v>
      </c>
      <c r="P1031" s="364">
        <f t="shared" si="330"/>
        <v>0</v>
      </c>
      <c r="Q1031" s="364">
        <f t="shared" si="330"/>
        <v>0</v>
      </c>
      <c r="R1031" s="364">
        <f t="shared" si="330"/>
        <v>0</v>
      </c>
      <c r="S1031" s="364">
        <f t="shared" si="330"/>
        <v>0</v>
      </c>
      <c r="T1031" s="364">
        <f t="shared" si="330"/>
        <v>0</v>
      </c>
      <c r="U1031" s="364">
        <f t="shared" si="330"/>
        <v>0</v>
      </c>
      <c r="V1031" s="364">
        <f t="shared" si="330"/>
        <v>0</v>
      </c>
      <c r="W1031" s="366">
        <f t="shared" si="330"/>
        <v>0</v>
      </c>
      <c r="Y1031"/>
    </row>
    <row r="1032" spans="1:25" outlineLevel="1" x14ac:dyDescent="0.25">
      <c r="A1032" s="212"/>
      <c r="B1032" s="465"/>
      <c r="C1032" s="272"/>
      <c r="D1032" s="272"/>
      <c r="E1032" s="273"/>
      <c r="F1032" s="274" t="s">
        <v>58</v>
      </c>
      <c r="G1032" s="394">
        <f t="shared" ref="G1032:V1032" si="331">G174</f>
        <v>0</v>
      </c>
      <c r="H1032" s="395">
        <f t="shared" si="331"/>
        <v>0</v>
      </c>
      <c r="I1032" s="389">
        <f t="shared" si="331"/>
        <v>0</v>
      </c>
      <c r="J1032" s="389">
        <f t="shared" si="331"/>
        <v>0</v>
      </c>
      <c r="K1032" s="390">
        <f t="shared" si="331"/>
        <v>0</v>
      </c>
      <c r="L1032" s="391">
        <f t="shared" si="331"/>
        <v>0</v>
      </c>
      <c r="M1032" s="396">
        <f t="shared" si="331"/>
        <v>0</v>
      </c>
      <c r="N1032" s="392">
        <f t="shared" si="331"/>
        <v>0</v>
      </c>
      <c r="O1032" s="392">
        <f t="shared" si="331"/>
        <v>0</v>
      </c>
      <c r="P1032" s="392">
        <f t="shared" si="331"/>
        <v>0</v>
      </c>
      <c r="Q1032" s="392">
        <f t="shared" si="331"/>
        <v>0</v>
      </c>
      <c r="R1032" s="392">
        <f t="shared" si="331"/>
        <v>0</v>
      </c>
      <c r="S1032" s="392">
        <f t="shared" si="331"/>
        <v>0</v>
      </c>
      <c r="T1032" s="392">
        <f t="shared" si="331"/>
        <v>0</v>
      </c>
      <c r="U1032" s="388">
        <f t="shared" si="331"/>
        <v>0</v>
      </c>
      <c r="V1032" s="393">
        <f t="shared" si="331"/>
        <v>0</v>
      </c>
      <c r="W1032" s="37">
        <f>G1032-SUM(H1032:V1032)</f>
        <v>0</v>
      </c>
      <c r="Y1032"/>
    </row>
    <row r="1033" spans="1:25" outlineLevel="1" x14ac:dyDescent="0.25">
      <c r="A1033" s="212"/>
      <c r="B1033" s="465"/>
      <c r="C1033" s="272"/>
      <c r="D1033" s="272"/>
      <c r="E1033" s="273"/>
      <c r="F1033" s="274" t="s">
        <v>59</v>
      </c>
      <c r="G1033" s="394">
        <f t="shared" ref="G1033:V1033" si="332">G175</f>
        <v>0</v>
      </c>
      <c r="H1033" s="395">
        <f t="shared" si="332"/>
        <v>0</v>
      </c>
      <c r="I1033" s="389">
        <f t="shared" si="332"/>
        <v>0</v>
      </c>
      <c r="J1033" s="389">
        <f t="shared" si="332"/>
        <v>0</v>
      </c>
      <c r="K1033" s="390">
        <f t="shared" si="332"/>
        <v>0</v>
      </c>
      <c r="L1033" s="391">
        <f t="shared" si="332"/>
        <v>0</v>
      </c>
      <c r="M1033" s="396">
        <f t="shared" si="332"/>
        <v>0</v>
      </c>
      <c r="N1033" s="392">
        <f t="shared" si="332"/>
        <v>0</v>
      </c>
      <c r="O1033" s="392">
        <f t="shared" si="332"/>
        <v>0</v>
      </c>
      <c r="P1033" s="392">
        <f t="shared" si="332"/>
        <v>0</v>
      </c>
      <c r="Q1033" s="392">
        <f t="shared" si="332"/>
        <v>0</v>
      </c>
      <c r="R1033" s="392">
        <f t="shared" si="332"/>
        <v>0</v>
      </c>
      <c r="S1033" s="392">
        <f t="shared" si="332"/>
        <v>0</v>
      </c>
      <c r="T1033" s="392">
        <f t="shared" si="332"/>
        <v>0</v>
      </c>
      <c r="U1033" s="388">
        <f t="shared" si="332"/>
        <v>0</v>
      </c>
      <c r="V1033" s="393">
        <f t="shared" si="332"/>
        <v>0</v>
      </c>
      <c r="W1033" s="37">
        <f>G1033-SUM(H1033:V1033)</f>
        <v>0</v>
      </c>
      <c r="Y1033"/>
    </row>
    <row r="1034" spans="1:25" x14ac:dyDescent="0.25">
      <c r="A1034" s="212"/>
      <c r="B1034" s="465"/>
      <c r="C1034" s="272"/>
      <c r="D1034" s="272"/>
      <c r="E1034" s="273" t="s">
        <v>60</v>
      </c>
      <c r="F1034" s="273"/>
      <c r="G1034" s="367">
        <f t="shared" ref="G1034:W1034" si="333">SUBTOTAL(9,G1035:G1037)</f>
        <v>0</v>
      </c>
      <c r="H1034" s="368">
        <f t="shared" si="333"/>
        <v>0</v>
      </c>
      <c r="I1034" s="369">
        <f t="shared" si="333"/>
        <v>0</v>
      </c>
      <c r="J1034" s="369">
        <f t="shared" si="333"/>
        <v>0</v>
      </c>
      <c r="K1034" s="370">
        <f t="shared" si="333"/>
        <v>0</v>
      </c>
      <c r="L1034" s="364">
        <f t="shared" si="333"/>
        <v>0</v>
      </c>
      <c r="M1034" s="364">
        <f t="shared" si="333"/>
        <v>0</v>
      </c>
      <c r="N1034" s="364">
        <f t="shared" si="333"/>
        <v>0</v>
      </c>
      <c r="O1034" s="364">
        <f t="shared" si="333"/>
        <v>0</v>
      </c>
      <c r="P1034" s="364">
        <f t="shared" si="333"/>
        <v>0</v>
      </c>
      <c r="Q1034" s="364">
        <f t="shared" si="333"/>
        <v>0</v>
      </c>
      <c r="R1034" s="364">
        <f t="shared" si="333"/>
        <v>0</v>
      </c>
      <c r="S1034" s="364">
        <f t="shared" si="333"/>
        <v>0</v>
      </c>
      <c r="T1034" s="364">
        <f t="shared" si="333"/>
        <v>0</v>
      </c>
      <c r="U1034" s="364">
        <f t="shared" si="333"/>
        <v>0</v>
      </c>
      <c r="V1034" s="364">
        <f t="shared" si="333"/>
        <v>0</v>
      </c>
      <c r="W1034" s="366">
        <f t="shared" si="333"/>
        <v>0</v>
      </c>
      <c r="Y1034"/>
    </row>
    <row r="1035" spans="1:25" outlineLevel="1" x14ac:dyDescent="0.25">
      <c r="A1035" s="212"/>
      <c r="B1035" s="465"/>
      <c r="C1035" s="272"/>
      <c r="D1035" s="272"/>
      <c r="E1035" s="273"/>
      <c r="F1035" s="274" t="s">
        <v>61</v>
      </c>
      <c r="G1035" s="394">
        <f t="shared" ref="G1035:V1035" si="334">G177</f>
        <v>0</v>
      </c>
      <c r="H1035" s="395">
        <f t="shared" si="334"/>
        <v>0</v>
      </c>
      <c r="I1035" s="389">
        <f t="shared" si="334"/>
        <v>0</v>
      </c>
      <c r="J1035" s="389">
        <f t="shared" si="334"/>
        <v>0</v>
      </c>
      <c r="K1035" s="390">
        <f t="shared" si="334"/>
        <v>0</v>
      </c>
      <c r="L1035" s="391">
        <f t="shared" si="334"/>
        <v>0</v>
      </c>
      <c r="M1035" s="396">
        <f t="shared" si="334"/>
        <v>0</v>
      </c>
      <c r="N1035" s="392">
        <f t="shared" si="334"/>
        <v>0</v>
      </c>
      <c r="O1035" s="392">
        <f t="shared" si="334"/>
        <v>0</v>
      </c>
      <c r="P1035" s="392">
        <f t="shared" si="334"/>
        <v>0</v>
      </c>
      <c r="Q1035" s="392">
        <f t="shared" si="334"/>
        <v>0</v>
      </c>
      <c r="R1035" s="392">
        <f t="shared" si="334"/>
        <v>0</v>
      </c>
      <c r="S1035" s="392">
        <f t="shared" si="334"/>
        <v>0</v>
      </c>
      <c r="T1035" s="388">
        <f t="shared" si="334"/>
        <v>0</v>
      </c>
      <c r="U1035" s="392">
        <f t="shared" si="334"/>
        <v>0</v>
      </c>
      <c r="V1035" s="393">
        <f t="shared" si="334"/>
        <v>0</v>
      </c>
      <c r="W1035" s="37">
        <f>G1035-SUM(H1035:V1035)</f>
        <v>0</v>
      </c>
      <c r="Y1035"/>
    </row>
    <row r="1036" spans="1:25" outlineLevel="1" x14ac:dyDescent="0.25">
      <c r="A1036" s="212"/>
      <c r="B1036" s="465"/>
      <c r="C1036" s="272"/>
      <c r="D1036" s="272"/>
      <c r="E1036" s="273"/>
      <c r="F1036" s="274" t="s">
        <v>62</v>
      </c>
      <c r="G1036" s="394">
        <f t="shared" ref="G1036:V1036" si="335">G178</f>
        <v>0</v>
      </c>
      <c r="H1036" s="395">
        <f t="shared" si="335"/>
        <v>0</v>
      </c>
      <c r="I1036" s="389">
        <f t="shared" si="335"/>
        <v>0</v>
      </c>
      <c r="J1036" s="389">
        <f t="shared" si="335"/>
        <v>0</v>
      </c>
      <c r="K1036" s="390">
        <f t="shared" si="335"/>
        <v>0</v>
      </c>
      <c r="L1036" s="391">
        <f t="shared" si="335"/>
        <v>0</v>
      </c>
      <c r="M1036" s="396">
        <f t="shared" si="335"/>
        <v>0</v>
      </c>
      <c r="N1036" s="392">
        <f t="shared" si="335"/>
        <v>0</v>
      </c>
      <c r="O1036" s="392">
        <f t="shared" si="335"/>
        <v>0</v>
      </c>
      <c r="P1036" s="392">
        <f t="shared" si="335"/>
        <v>0</v>
      </c>
      <c r="Q1036" s="392">
        <f t="shared" si="335"/>
        <v>0</v>
      </c>
      <c r="R1036" s="392">
        <f t="shared" si="335"/>
        <v>0</v>
      </c>
      <c r="S1036" s="392">
        <f t="shared" si="335"/>
        <v>0</v>
      </c>
      <c r="T1036" s="388">
        <f t="shared" si="335"/>
        <v>0</v>
      </c>
      <c r="U1036" s="392">
        <f t="shared" si="335"/>
        <v>0</v>
      </c>
      <c r="V1036" s="393">
        <f t="shared" si="335"/>
        <v>0</v>
      </c>
      <c r="W1036" s="37">
        <f>G1036-SUM(H1036:V1036)</f>
        <v>0</v>
      </c>
      <c r="Y1036"/>
    </row>
    <row r="1037" spans="1:25" outlineLevel="1" x14ac:dyDescent="0.25">
      <c r="A1037" s="212"/>
      <c r="B1037" s="465"/>
      <c r="C1037" s="272"/>
      <c r="D1037" s="272"/>
      <c r="E1037" s="273"/>
      <c r="F1037" s="274" t="s">
        <v>63</v>
      </c>
      <c r="G1037" s="394">
        <f t="shared" ref="G1037:V1037" si="336">G179</f>
        <v>0</v>
      </c>
      <c r="H1037" s="395">
        <f t="shared" si="336"/>
        <v>0</v>
      </c>
      <c r="I1037" s="389">
        <f t="shared" si="336"/>
        <v>0</v>
      </c>
      <c r="J1037" s="389">
        <f t="shared" si="336"/>
        <v>0</v>
      </c>
      <c r="K1037" s="390">
        <f t="shared" si="336"/>
        <v>0</v>
      </c>
      <c r="L1037" s="391">
        <f t="shared" si="336"/>
        <v>0</v>
      </c>
      <c r="M1037" s="396">
        <f t="shared" si="336"/>
        <v>0</v>
      </c>
      <c r="N1037" s="392">
        <f t="shared" si="336"/>
        <v>0</v>
      </c>
      <c r="O1037" s="392">
        <f t="shared" si="336"/>
        <v>0</v>
      </c>
      <c r="P1037" s="392">
        <f t="shared" si="336"/>
        <v>0</v>
      </c>
      <c r="Q1037" s="392">
        <f t="shared" si="336"/>
        <v>0</v>
      </c>
      <c r="R1037" s="392">
        <f t="shared" si="336"/>
        <v>0</v>
      </c>
      <c r="S1037" s="392">
        <f t="shared" si="336"/>
        <v>0</v>
      </c>
      <c r="T1037" s="388">
        <f t="shared" si="336"/>
        <v>0</v>
      </c>
      <c r="U1037" s="392">
        <f t="shared" si="336"/>
        <v>0</v>
      </c>
      <c r="V1037" s="393">
        <f t="shared" si="336"/>
        <v>0</v>
      </c>
      <c r="W1037" s="37">
        <f>G1037-SUM(H1037:V1037)</f>
        <v>0</v>
      </c>
      <c r="Y1037"/>
    </row>
    <row r="1038" spans="1:25" x14ac:dyDescent="0.25">
      <c r="A1038" s="212"/>
      <c r="B1038" s="465"/>
      <c r="C1038" s="272"/>
      <c r="D1038" s="272"/>
      <c r="E1038" s="273" t="s">
        <v>64</v>
      </c>
      <c r="F1038" s="273"/>
      <c r="G1038" s="367">
        <f t="shared" ref="G1038:W1038" si="337">SUBTOTAL(9,G1039:G1040)</f>
        <v>0</v>
      </c>
      <c r="H1038" s="368">
        <f t="shared" si="337"/>
        <v>0</v>
      </c>
      <c r="I1038" s="369">
        <f t="shared" si="337"/>
        <v>0</v>
      </c>
      <c r="J1038" s="369">
        <f t="shared" si="337"/>
        <v>0</v>
      </c>
      <c r="K1038" s="370">
        <f t="shared" si="337"/>
        <v>0</v>
      </c>
      <c r="L1038" s="364">
        <f t="shared" si="337"/>
        <v>0</v>
      </c>
      <c r="M1038" s="364">
        <f t="shared" si="337"/>
        <v>0</v>
      </c>
      <c r="N1038" s="364">
        <f t="shared" si="337"/>
        <v>0</v>
      </c>
      <c r="O1038" s="364">
        <f t="shared" si="337"/>
        <v>0</v>
      </c>
      <c r="P1038" s="364">
        <f t="shared" si="337"/>
        <v>0</v>
      </c>
      <c r="Q1038" s="364">
        <f t="shared" si="337"/>
        <v>0</v>
      </c>
      <c r="R1038" s="364">
        <f t="shared" si="337"/>
        <v>0</v>
      </c>
      <c r="S1038" s="364">
        <f t="shared" si="337"/>
        <v>0</v>
      </c>
      <c r="T1038" s="364">
        <f t="shared" si="337"/>
        <v>0</v>
      </c>
      <c r="U1038" s="364">
        <f t="shared" si="337"/>
        <v>0</v>
      </c>
      <c r="V1038" s="364">
        <f t="shared" si="337"/>
        <v>0</v>
      </c>
      <c r="W1038" s="366">
        <f t="shared" si="337"/>
        <v>0</v>
      </c>
      <c r="Y1038"/>
    </row>
    <row r="1039" spans="1:25" outlineLevel="1" x14ac:dyDescent="0.25">
      <c r="A1039" s="212"/>
      <c r="B1039" s="465"/>
      <c r="C1039" s="272"/>
      <c r="D1039" s="272"/>
      <c r="E1039" s="273"/>
      <c r="F1039" s="274" t="s">
        <v>65</v>
      </c>
      <c r="G1039" s="394">
        <f t="shared" ref="G1039:V1039" si="338">G181</f>
        <v>0</v>
      </c>
      <c r="H1039" s="395">
        <f t="shared" si="338"/>
        <v>0</v>
      </c>
      <c r="I1039" s="389">
        <f t="shared" si="338"/>
        <v>0</v>
      </c>
      <c r="J1039" s="389">
        <f t="shared" si="338"/>
        <v>0</v>
      </c>
      <c r="K1039" s="390">
        <f t="shared" si="338"/>
        <v>0</v>
      </c>
      <c r="L1039" s="391">
        <f t="shared" si="338"/>
        <v>0</v>
      </c>
      <c r="M1039" s="396">
        <f t="shared" si="338"/>
        <v>0</v>
      </c>
      <c r="N1039" s="392">
        <f t="shared" si="338"/>
        <v>0</v>
      </c>
      <c r="O1039" s="392">
        <f t="shared" si="338"/>
        <v>0</v>
      </c>
      <c r="P1039" s="392">
        <f t="shared" si="338"/>
        <v>0</v>
      </c>
      <c r="Q1039" s="392">
        <f t="shared" si="338"/>
        <v>0</v>
      </c>
      <c r="R1039" s="392">
        <f t="shared" si="338"/>
        <v>0</v>
      </c>
      <c r="S1039" s="392">
        <f t="shared" si="338"/>
        <v>0</v>
      </c>
      <c r="T1039" s="388">
        <f t="shared" si="338"/>
        <v>0</v>
      </c>
      <c r="U1039" s="392">
        <f t="shared" si="338"/>
        <v>0</v>
      </c>
      <c r="V1039" s="393">
        <f t="shared" si="338"/>
        <v>0</v>
      </c>
      <c r="W1039" s="37">
        <f>G1039-SUM(H1039:V1039)</f>
        <v>0</v>
      </c>
      <c r="Y1039"/>
    </row>
    <row r="1040" spans="1:25" outlineLevel="1" x14ac:dyDescent="0.25">
      <c r="A1040" s="212"/>
      <c r="B1040" s="465"/>
      <c r="C1040" s="272"/>
      <c r="D1040" s="272"/>
      <c r="E1040" s="273"/>
      <c r="F1040" s="274" t="s">
        <v>66</v>
      </c>
      <c r="G1040" s="394">
        <f t="shared" ref="G1040:V1040" si="339">G182</f>
        <v>0</v>
      </c>
      <c r="H1040" s="395">
        <f t="shared" si="339"/>
        <v>0</v>
      </c>
      <c r="I1040" s="389">
        <f t="shared" si="339"/>
        <v>0</v>
      </c>
      <c r="J1040" s="389">
        <f t="shared" si="339"/>
        <v>0</v>
      </c>
      <c r="K1040" s="390">
        <f t="shared" si="339"/>
        <v>0</v>
      </c>
      <c r="L1040" s="391">
        <f t="shared" si="339"/>
        <v>0</v>
      </c>
      <c r="M1040" s="396">
        <f t="shared" si="339"/>
        <v>0</v>
      </c>
      <c r="N1040" s="392">
        <f t="shared" si="339"/>
        <v>0</v>
      </c>
      <c r="O1040" s="392">
        <f t="shared" si="339"/>
        <v>0</v>
      </c>
      <c r="P1040" s="392">
        <f t="shared" si="339"/>
        <v>0</v>
      </c>
      <c r="Q1040" s="392">
        <f t="shared" si="339"/>
        <v>0</v>
      </c>
      <c r="R1040" s="392">
        <f t="shared" si="339"/>
        <v>0</v>
      </c>
      <c r="S1040" s="392">
        <f t="shared" si="339"/>
        <v>0</v>
      </c>
      <c r="T1040" s="388">
        <f t="shared" si="339"/>
        <v>0</v>
      </c>
      <c r="U1040" s="392">
        <f t="shared" si="339"/>
        <v>0</v>
      </c>
      <c r="V1040" s="393">
        <f t="shared" si="339"/>
        <v>0</v>
      </c>
      <c r="W1040" s="37">
        <f>G1040-SUM(H1040:V1040)</f>
        <v>0</v>
      </c>
      <c r="Y1040"/>
    </row>
    <row r="1041" spans="1:25" x14ac:dyDescent="0.25">
      <c r="A1041" s="212"/>
      <c r="B1041" s="465"/>
      <c r="C1041" s="272"/>
      <c r="D1041" s="272"/>
      <c r="E1041" s="273" t="s">
        <v>67</v>
      </c>
      <c r="F1041" s="273"/>
      <c r="G1041" s="367">
        <f t="shared" ref="G1041:W1041" si="340">SUBTOTAL(9,G1042:G1044)</f>
        <v>0</v>
      </c>
      <c r="H1041" s="368">
        <f t="shared" si="340"/>
        <v>0</v>
      </c>
      <c r="I1041" s="369">
        <f t="shared" si="340"/>
        <v>0</v>
      </c>
      <c r="J1041" s="369">
        <f t="shared" si="340"/>
        <v>0</v>
      </c>
      <c r="K1041" s="370">
        <f t="shared" si="340"/>
        <v>0</v>
      </c>
      <c r="L1041" s="364">
        <f t="shared" si="340"/>
        <v>0</v>
      </c>
      <c r="M1041" s="364">
        <f t="shared" si="340"/>
        <v>0</v>
      </c>
      <c r="N1041" s="364">
        <f t="shared" si="340"/>
        <v>0</v>
      </c>
      <c r="O1041" s="364">
        <f t="shared" si="340"/>
        <v>0</v>
      </c>
      <c r="P1041" s="364">
        <f t="shared" si="340"/>
        <v>0</v>
      </c>
      <c r="Q1041" s="364">
        <f t="shared" si="340"/>
        <v>0</v>
      </c>
      <c r="R1041" s="364">
        <f t="shared" si="340"/>
        <v>0</v>
      </c>
      <c r="S1041" s="364">
        <f t="shared" si="340"/>
        <v>0</v>
      </c>
      <c r="T1041" s="364">
        <f t="shared" si="340"/>
        <v>0</v>
      </c>
      <c r="U1041" s="364">
        <f t="shared" si="340"/>
        <v>0</v>
      </c>
      <c r="V1041" s="364">
        <f t="shared" si="340"/>
        <v>0</v>
      </c>
      <c r="W1041" s="366">
        <f t="shared" si="340"/>
        <v>0</v>
      </c>
      <c r="Y1041"/>
    </row>
    <row r="1042" spans="1:25" outlineLevel="1" x14ac:dyDescent="0.25">
      <c r="A1042" s="212"/>
      <c r="B1042" s="465"/>
      <c r="C1042" s="272"/>
      <c r="D1042" s="272"/>
      <c r="E1042" s="273"/>
      <c r="F1042" s="274" t="s">
        <v>68</v>
      </c>
      <c r="G1042" s="394">
        <f t="shared" ref="G1042:V1042" si="341">G184</f>
        <v>0</v>
      </c>
      <c r="H1042" s="395">
        <f t="shared" si="341"/>
        <v>0</v>
      </c>
      <c r="I1042" s="389">
        <f t="shared" si="341"/>
        <v>0</v>
      </c>
      <c r="J1042" s="389">
        <f t="shared" si="341"/>
        <v>0</v>
      </c>
      <c r="K1042" s="390">
        <f t="shared" si="341"/>
        <v>0</v>
      </c>
      <c r="L1042" s="391">
        <f t="shared" si="341"/>
        <v>0</v>
      </c>
      <c r="M1042" s="396">
        <f t="shared" si="341"/>
        <v>0</v>
      </c>
      <c r="N1042" s="392">
        <f t="shared" si="341"/>
        <v>0</v>
      </c>
      <c r="O1042" s="392">
        <f t="shared" si="341"/>
        <v>0</v>
      </c>
      <c r="P1042" s="392">
        <f t="shared" si="341"/>
        <v>0</v>
      </c>
      <c r="Q1042" s="392">
        <f t="shared" si="341"/>
        <v>0</v>
      </c>
      <c r="R1042" s="392">
        <f t="shared" si="341"/>
        <v>0</v>
      </c>
      <c r="S1042" s="392">
        <f t="shared" si="341"/>
        <v>0</v>
      </c>
      <c r="T1042" s="388">
        <f t="shared" si="341"/>
        <v>0</v>
      </c>
      <c r="U1042" s="392">
        <f t="shared" si="341"/>
        <v>0</v>
      </c>
      <c r="V1042" s="393">
        <f t="shared" si="341"/>
        <v>0</v>
      </c>
      <c r="W1042" s="37">
        <f>G1042-SUM(H1042:V1042)</f>
        <v>0</v>
      </c>
      <c r="Y1042"/>
    </row>
    <row r="1043" spans="1:25" outlineLevel="1" x14ac:dyDescent="0.25">
      <c r="A1043" s="212"/>
      <c r="B1043" s="465"/>
      <c r="C1043" s="272"/>
      <c r="D1043" s="272"/>
      <c r="E1043" s="273"/>
      <c r="F1043" s="274" t="s">
        <v>69</v>
      </c>
      <c r="G1043" s="394">
        <f t="shared" ref="G1043:V1043" si="342">G185</f>
        <v>0</v>
      </c>
      <c r="H1043" s="395">
        <f t="shared" si="342"/>
        <v>0</v>
      </c>
      <c r="I1043" s="389">
        <f t="shared" si="342"/>
        <v>0</v>
      </c>
      <c r="J1043" s="389">
        <f t="shared" si="342"/>
        <v>0</v>
      </c>
      <c r="K1043" s="390">
        <f t="shared" si="342"/>
        <v>0</v>
      </c>
      <c r="L1043" s="391">
        <f t="shared" si="342"/>
        <v>0</v>
      </c>
      <c r="M1043" s="396">
        <f t="shared" si="342"/>
        <v>0</v>
      </c>
      <c r="N1043" s="392">
        <f t="shared" si="342"/>
        <v>0</v>
      </c>
      <c r="O1043" s="392">
        <f t="shared" si="342"/>
        <v>0</v>
      </c>
      <c r="P1043" s="392">
        <f t="shared" si="342"/>
        <v>0</v>
      </c>
      <c r="Q1043" s="392">
        <f t="shared" si="342"/>
        <v>0</v>
      </c>
      <c r="R1043" s="392">
        <f t="shared" si="342"/>
        <v>0</v>
      </c>
      <c r="S1043" s="392">
        <f t="shared" si="342"/>
        <v>0</v>
      </c>
      <c r="T1043" s="388">
        <f t="shared" si="342"/>
        <v>0</v>
      </c>
      <c r="U1043" s="392">
        <f t="shared" si="342"/>
        <v>0</v>
      </c>
      <c r="V1043" s="393">
        <f t="shared" si="342"/>
        <v>0</v>
      </c>
      <c r="W1043" s="37">
        <f>G1043-SUM(H1043:V1043)</f>
        <v>0</v>
      </c>
      <c r="Y1043"/>
    </row>
    <row r="1044" spans="1:25" outlineLevel="1" x14ac:dyDescent="0.25">
      <c r="A1044" s="212"/>
      <c r="B1044" s="465"/>
      <c r="C1044" s="272"/>
      <c r="D1044" s="272"/>
      <c r="E1044" s="273"/>
      <c r="F1044" s="274" t="s">
        <v>70</v>
      </c>
      <c r="G1044" s="394">
        <f t="shared" ref="G1044:V1044" si="343">G186</f>
        <v>0</v>
      </c>
      <c r="H1044" s="395">
        <f t="shared" si="343"/>
        <v>0</v>
      </c>
      <c r="I1044" s="389">
        <f t="shared" si="343"/>
        <v>0</v>
      </c>
      <c r="J1044" s="389">
        <f t="shared" si="343"/>
        <v>0</v>
      </c>
      <c r="K1044" s="390">
        <f t="shared" si="343"/>
        <v>0</v>
      </c>
      <c r="L1044" s="391">
        <f t="shared" si="343"/>
        <v>0</v>
      </c>
      <c r="M1044" s="396">
        <f t="shared" si="343"/>
        <v>0</v>
      </c>
      <c r="N1044" s="392">
        <f t="shared" si="343"/>
        <v>0</v>
      </c>
      <c r="O1044" s="392">
        <f t="shared" si="343"/>
        <v>0</v>
      </c>
      <c r="P1044" s="392">
        <f t="shared" si="343"/>
        <v>0</v>
      </c>
      <c r="Q1044" s="392">
        <f t="shared" si="343"/>
        <v>0</v>
      </c>
      <c r="R1044" s="392">
        <f t="shared" si="343"/>
        <v>0</v>
      </c>
      <c r="S1044" s="392">
        <f t="shared" si="343"/>
        <v>0</v>
      </c>
      <c r="T1044" s="388">
        <f t="shared" si="343"/>
        <v>0</v>
      </c>
      <c r="U1044" s="392">
        <f t="shared" si="343"/>
        <v>0</v>
      </c>
      <c r="V1044" s="393">
        <f t="shared" si="343"/>
        <v>0</v>
      </c>
      <c r="W1044" s="37">
        <f>G1044-SUM(H1044:V1044)</f>
        <v>0</v>
      </c>
      <c r="Y1044"/>
    </row>
    <row r="1045" spans="1:25" x14ac:dyDescent="0.25">
      <c r="A1045" s="212"/>
      <c r="B1045" s="465"/>
      <c r="C1045" s="272"/>
      <c r="D1045" s="272" t="s">
        <v>71</v>
      </c>
      <c r="E1045" s="273"/>
      <c r="F1045" s="273"/>
      <c r="G1045" s="367"/>
      <c r="H1045" s="369"/>
      <c r="I1045" s="369"/>
      <c r="J1045" s="369"/>
      <c r="K1045" s="370"/>
      <c r="L1045" s="363"/>
      <c r="M1045" s="364"/>
      <c r="N1045" s="364"/>
      <c r="O1045" s="364"/>
      <c r="P1045" s="364"/>
      <c r="Q1045" s="364"/>
      <c r="R1045" s="364"/>
      <c r="S1045" s="364"/>
      <c r="T1045" s="364"/>
      <c r="U1045" s="364"/>
      <c r="V1045" s="365"/>
      <c r="W1045" s="366"/>
      <c r="Y1045"/>
    </row>
    <row r="1046" spans="1:25" x14ac:dyDescent="0.25">
      <c r="A1046" s="212"/>
      <c r="B1046" s="465"/>
      <c r="C1046" s="272"/>
      <c r="D1046" s="272"/>
      <c r="E1046" s="273" t="s">
        <v>72</v>
      </c>
      <c r="F1046" s="273"/>
      <c r="G1046" s="367">
        <f t="shared" ref="G1046:W1046" si="344">SUBTOTAL(9,G1047:G1048)</f>
        <v>0</v>
      </c>
      <c r="H1046" s="368">
        <f t="shared" si="344"/>
        <v>0</v>
      </c>
      <c r="I1046" s="369">
        <f t="shared" si="344"/>
        <v>0</v>
      </c>
      <c r="J1046" s="369">
        <f t="shared" si="344"/>
        <v>0</v>
      </c>
      <c r="K1046" s="370">
        <f t="shared" si="344"/>
        <v>0</v>
      </c>
      <c r="L1046" s="364">
        <f t="shared" si="344"/>
        <v>0</v>
      </c>
      <c r="M1046" s="364">
        <f t="shared" si="344"/>
        <v>0</v>
      </c>
      <c r="N1046" s="364">
        <f t="shared" si="344"/>
        <v>0</v>
      </c>
      <c r="O1046" s="364">
        <f t="shared" si="344"/>
        <v>0</v>
      </c>
      <c r="P1046" s="364">
        <f t="shared" si="344"/>
        <v>0</v>
      </c>
      <c r="Q1046" s="364">
        <f t="shared" si="344"/>
        <v>0</v>
      </c>
      <c r="R1046" s="364">
        <f t="shared" si="344"/>
        <v>0</v>
      </c>
      <c r="S1046" s="364">
        <f t="shared" si="344"/>
        <v>0</v>
      </c>
      <c r="T1046" s="364">
        <f t="shared" si="344"/>
        <v>0</v>
      </c>
      <c r="U1046" s="364">
        <f t="shared" si="344"/>
        <v>0</v>
      </c>
      <c r="V1046" s="364">
        <f t="shared" si="344"/>
        <v>0</v>
      </c>
      <c r="W1046" s="366">
        <f t="shared" si="344"/>
        <v>0</v>
      </c>
      <c r="Y1046"/>
    </row>
    <row r="1047" spans="1:25" outlineLevel="1" x14ac:dyDescent="0.25">
      <c r="A1047" s="212"/>
      <c r="B1047" s="465"/>
      <c r="C1047" s="272"/>
      <c r="D1047" s="272"/>
      <c r="E1047" s="273"/>
      <c r="F1047" s="274" t="s">
        <v>73</v>
      </c>
      <c r="G1047" s="394">
        <f t="shared" ref="G1047:V1047" si="345">G189</f>
        <v>0</v>
      </c>
      <c r="H1047" s="395">
        <f t="shared" si="345"/>
        <v>0</v>
      </c>
      <c r="I1047" s="389">
        <f t="shared" si="345"/>
        <v>0</v>
      </c>
      <c r="J1047" s="389">
        <f t="shared" si="345"/>
        <v>0</v>
      </c>
      <c r="K1047" s="390">
        <f t="shared" si="345"/>
        <v>0</v>
      </c>
      <c r="L1047" s="391">
        <f t="shared" si="345"/>
        <v>0</v>
      </c>
      <c r="M1047" s="396">
        <f t="shared" si="345"/>
        <v>0</v>
      </c>
      <c r="N1047" s="392">
        <f t="shared" si="345"/>
        <v>0</v>
      </c>
      <c r="O1047" s="392">
        <f t="shared" si="345"/>
        <v>0</v>
      </c>
      <c r="P1047" s="392">
        <f t="shared" si="345"/>
        <v>0</v>
      </c>
      <c r="Q1047" s="392">
        <f t="shared" si="345"/>
        <v>0</v>
      </c>
      <c r="R1047" s="392">
        <f t="shared" si="345"/>
        <v>0</v>
      </c>
      <c r="S1047" s="392">
        <f t="shared" si="345"/>
        <v>0</v>
      </c>
      <c r="T1047" s="388">
        <f t="shared" si="345"/>
        <v>0</v>
      </c>
      <c r="U1047" s="392">
        <f t="shared" si="345"/>
        <v>0</v>
      </c>
      <c r="V1047" s="393">
        <f t="shared" si="345"/>
        <v>0</v>
      </c>
      <c r="W1047" s="37">
        <f>G1047-SUM(H1047:V1047)</f>
        <v>0</v>
      </c>
      <c r="Y1047"/>
    </row>
    <row r="1048" spans="1:25" outlineLevel="1" x14ac:dyDescent="0.25">
      <c r="A1048" s="212"/>
      <c r="B1048" s="465"/>
      <c r="C1048" s="272"/>
      <c r="D1048" s="272"/>
      <c r="E1048" s="273"/>
      <c r="F1048" s="274" t="s">
        <v>74</v>
      </c>
      <c r="G1048" s="394">
        <f t="shared" ref="G1048:V1048" si="346">G190</f>
        <v>0</v>
      </c>
      <c r="H1048" s="395">
        <f t="shared" si="346"/>
        <v>0</v>
      </c>
      <c r="I1048" s="389">
        <f t="shared" si="346"/>
        <v>0</v>
      </c>
      <c r="J1048" s="389">
        <f t="shared" si="346"/>
        <v>0</v>
      </c>
      <c r="K1048" s="390">
        <f t="shared" si="346"/>
        <v>0</v>
      </c>
      <c r="L1048" s="391">
        <f t="shared" si="346"/>
        <v>0</v>
      </c>
      <c r="M1048" s="396">
        <f t="shared" si="346"/>
        <v>0</v>
      </c>
      <c r="N1048" s="392">
        <f t="shared" si="346"/>
        <v>0</v>
      </c>
      <c r="O1048" s="392">
        <f t="shared" si="346"/>
        <v>0</v>
      </c>
      <c r="P1048" s="392">
        <f t="shared" si="346"/>
        <v>0</v>
      </c>
      <c r="Q1048" s="392">
        <f t="shared" si="346"/>
        <v>0</v>
      </c>
      <c r="R1048" s="392">
        <f t="shared" si="346"/>
        <v>0</v>
      </c>
      <c r="S1048" s="392">
        <f t="shared" si="346"/>
        <v>0</v>
      </c>
      <c r="T1048" s="388">
        <f t="shared" si="346"/>
        <v>0</v>
      </c>
      <c r="U1048" s="392">
        <f t="shared" si="346"/>
        <v>0</v>
      </c>
      <c r="V1048" s="393">
        <f t="shared" si="346"/>
        <v>0</v>
      </c>
      <c r="W1048" s="37">
        <f>G1048-SUM(H1048:V1048)</f>
        <v>0</v>
      </c>
      <c r="Y1048"/>
    </row>
    <row r="1049" spans="1:25" x14ac:dyDescent="0.25">
      <c r="A1049" s="212"/>
      <c r="B1049" s="465"/>
      <c r="C1049" s="272"/>
      <c r="D1049" s="272"/>
      <c r="E1049" s="273" t="s">
        <v>75</v>
      </c>
      <c r="F1049" s="273"/>
      <c r="G1049" s="367">
        <f t="shared" ref="G1049:W1049" si="347">SUBTOTAL(9,G1050:G1051)</f>
        <v>0</v>
      </c>
      <c r="H1049" s="368">
        <f t="shared" si="347"/>
        <v>0</v>
      </c>
      <c r="I1049" s="369">
        <f t="shared" si="347"/>
        <v>0</v>
      </c>
      <c r="J1049" s="369">
        <f t="shared" si="347"/>
        <v>0</v>
      </c>
      <c r="K1049" s="370">
        <f t="shared" si="347"/>
        <v>0</v>
      </c>
      <c r="L1049" s="364">
        <f t="shared" si="347"/>
        <v>0</v>
      </c>
      <c r="M1049" s="364">
        <f t="shared" si="347"/>
        <v>0</v>
      </c>
      <c r="N1049" s="364">
        <f t="shared" si="347"/>
        <v>0</v>
      </c>
      <c r="O1049" s="364">
        <f t="shared" si="347"/>
        <v>0</v>
      </c>
      <c r="P1049" s="364">
        <f t="shared" si="347"/>
        <v>0</v>
      </c>
      <c r="Q1049" s="364">
        <f t="shared" si="347"/>
        <v>0</v>
      </c>
      <c r="R1049" s="364">
        <f t="shared" si="347"/>
        <v>0</v>
      </c>
      <c r="S1049" s="364">
        <f t="shared" si="347"/>
        <v>0</v>
      </c>
      <c r="T1049" s="364">
        <f t="shared" si="347"/>
        <v>0</v>
      </c>
      <c r="U1049" s="364">
        <f t="shared" si="347"/>
        <v>0</v>
      </c>
      <c r="V1049" s="364">
        <f t="shared" si="347"/>
        <v>0</v>
      </c>
      <c r="W1049" s="366">
        <f t="shared" si="347"/>
        <v>0</v>
      </c>
      <c r="Y1049"/>
    </row>
    <row r="1050" spans="1:25" outlineLevel="1" x14ac:dyDescent="0.25">
      <c r="A1050" s="212"/>
      <c r="B1050" s="465"/>
      <c r="C1050" s="272"/>
      <c r="D1050" s="272"/>
      <c r="E1050" s="273"/>
      <c r="F1050" s="274" t="s">
        <v>76</v>
      </c>
      <c r="G1050" s="394">
        <f t="shared" ref="G1050:V1050" si="348">G192</f>
        <v>0</v>
      </c>
      <c r="H1050" s="395">
        <f t="shared" si="348"/>
        <v>0</v>
      </c>
      <c r="I1050" s="389">
        <f t="shared" si="348"/>
        <v>0</v>
      </c>
      <c r="J1050" s="389">
        <f t="shared" si="348"/>
        <v>0</v>
      </c>
      <c r="K1050" s="390">
        <f t="shared" si="348"/>
        <v>0</v>
      </c>
      <c r="L1050" s="391">
        <f t="shared" si="348"/>
        <v>0</v>
      </c>
      <c r="M1050" s="396">
        <f t="shared" si="348"/>
        <v>0</v>
      </c>
      <c r="N1050" s="392">
        <f t="shared" si="348"/>
        <v>0</v>
      </c>
      <c r="O1050" s="392">
        <f t="shared" si="348"/>
        <v>0</v>
      </c>
      <c r="P1050" s="392">
        <f t="shared" si="348"/>
        <v>0</v>
      </c>
      <c r="Q1050" s="392">
        <f t="shared" si="348"/>
        <v>0</v>
      </c>
      <c r="R1050" s="392">
        <f t="shared" si="348"/>
        <v>0</v>
      </c>
      <c r="S1050" s="392">
        <f t="shared" si="348"/>
        <v>0</v>
      </c>
      <c r="T1050" s="388">
        <f t="shared" si="348"/>
        <v>0</v>
      </c>
      <c r="U1050" s="392">
        <f t="shared" si="348"/>
        <v>0</v>
      </c>
      <c r="V1050" s="393">
        <f t="shared" si="348"/>
        <v>0</v>
      </c>
      <c r="W1050" s="37">
        <f>G1050-SUM(H1050:V1050)</f>
        <v>0</v>
      </c>
      <c r="Y1050"/>
    </row>
    <row r="1051" spans="1:25" outlineLevel="1" x14ac:dyDescent="0.25">
      <c r="A1051" s="212"/>
      <c r="B1051" s="465"/>
      <c r="C1051" s="272"/>
      <c r="D1051" s="272"/>
      <c r="E1051" s="273"/>
      <c r="F1051" s="274" t="s">
        <v>77</v>
      </c>
      <c r="G1051" s="394">
        <f t="shared" ref="G1051:V1051" si="349">G193</f>
        <v>0</v>
      </c>
      <c r="H1051" s="395">
        <f t="shared" si="349"/>
        <v>0</v>
      </c>
      <c r="I1051" s="389">
        <f t="shared" si="349"/>
        <v>0</v>
      </c>
      <c r="J1051" s="389">
        <f t="shared" si="349"/>
        <v>0</v>
      </c>
      <c r="K1051" s="390">
        <f t="shared" si="349"/>
        <v>0</v>
      </c>
      <c r="L1051" s="391">
        <f t="shared" si="349"/>
        <v>0</v>
      </c>
      <c r="M1051" s="396">
        <f t="shared" si="349"/>
        <v>0</v>
      </c>
      <c r="N1051" s="392">
        <f t="shared" si="349"/>
        <v>0</v>
      </c>
      <c r="O1051" s="392">
        <f t="shared" si="349"/>
        <v>0</v>
      </c>
      <c r="P1051" s="392">
        <f t="shared" si="349"/>
        <v>0</v>
      </c>
      <c r="Q1051" s="392">
        <f t="shared" si="349"/>
        <v>0</v>
      </c>
      <c r="R1051" s="392">
        <f t="shared" si="349"/>
        <v>0</v>
      </c>
      <c r="S1051" s="392">
        <f t="shared" si="349"/>
        <v>0</v>
      </c>
      <c r="T1051" s="388">
        <f t="shared" si="349"/>
        <v>0</v>
      </c>
      <c r="U1051" s="392">
        <f t="shared" si="349"/>
        <v>0</v>
      </c>
      <c r="V1051" s="393">
        <f t="shared" si="349"/>
        <v>0</v>
      </c>
      <c r="W1051" s="37">
        <f>G1051-SUM(H1051:V1051)</f>
        <v>0</v>
      </c>
      <c r="Y1051"/>
    </row>
    <row r="1052" spans="1:25" x14ac:dyDescent="0.25">
      <c r="A1052" s="212"/>
      <c r="B1052" s="465"/>
      <c r="C1052" s="272"/>
      <c r="D1052" s="272"/>
      <c r="E1052" s="273" t="s">
        <v>78</v>
      </c>
      <c r="F1052" s="273"/>
      <c r="G1052" s="367">
        <f t="shared" ref="G1052:W1052" si="350">SUBTOTAL(9,G1053:G1054)</f>
        <v>0</v>
      </c>
      <c r="H1052" s="368">
        <f t="shared" si="350"/>
        <v>0</v>
      </c>
      <c r="I1052" s="369">
        <f t="shared" si="350"/>
        <v>0</v>
      </c>
      <c r="J1052" s="369">
        <f t="shared" si="350"/>
        <v>0</v>
      </c>
      <c r="K1052" s="370">
        <f t="shared" si="350"/>
        <v>0</v>
      </c>
      <c r="L1052" s="364">
        <f t="shared" si="350"/>
        <v>0</v>
      </c>
      <c r="M1052" s="364">
        <f t="shared" si="350"/>
        <v>0</v>
      </c>
      <c r="N1052" s="364">
        <f t="shared" si="350"/>
        <v>0</v>
      </c>
      <c r="O1052" s="364">
        <f t="shared" si="350"/>
        <v>0</v>
      </c>
      <c r="P1052" s="364">
        <f t="shared" si="350"/>
        <v>0</v>
      </c>
      <c r="Q1052" s="364">
        <f t="shared" si="350"/>
        <v>0</v>
      </c>
      <c r="R1052" s="364">
        <f t="shared" si="350"/>
        <v>0</v>
      </c>
      <c r="S1052" s="364">
        <f t="shared" si="350"/>
        <v>0</v>
      </c>
      <c r="T1052" s="364">
        <f t="shared" si="350"/>
        <v>0</v>
      </c>
      <c r="U1052" s="364">
        <f t="shared" si="350"/>
        <v>0</v>
      </c>
      <c r="V1052" s="364">
        <f t="shared" si="350"/>
        <v>0</v>
      </c>
      <c r="W1052" s="366">
        <f t="shared" si="350"/>
        <v>0</v>
      </c>
      <c r="Y1052"/>
    </row>
    <row r="1053" spans="1:25" outlineLevel="1" x14ac:dyDescent="0.25">
      <c r="A1053" s="212"/>
      <c r="B1053" s="465"/>
      <c r="C1053" s="272"/>
      <c r="D1053" s="272"/>
      <c r="E1053" s="273"/>
      <c r="F1053" s="274" t="s">
        <v>79</v>
      </c>
      <c r="G1053" s="394">
        <f t="shared" ref="G1053:V1053" si="351">G195</f>
        <v>0</v>
      </c>
      <c r="H1053" s="395">
        <f t="shared" si="351"/>
        <v>0</v>
      </c>
      <c r="I1053" s="389">
        <f t="shared" si="351"/>
        <v>0</v>
      </c>
      <c r="J1053" s="389">
        <f t="shared" si="351"/>
        <v>0</v>
      </c>
      <c r="K1053" s="390">
        <f t="shared" si="351"/>
        <v>0</v>
      </c>
      <c r="L1053" s="391">
        <f t="shared" si="351"/>
        <v>0</v>
      </c>
      <c r="M1053" s="396">
        <f t="shared" si="351"/>
        <v>0</v>
      </c>
      <c r="N1053" s="392">
        <f t="shared" si="351"/>
        <v>0</v>
      </c>
      <c r="O1053" s="392">
        <f t="shared" si="351"/>
        <v>0</v>
      </c>
      <c r="P1053" s="392">
        <f t="shared" si="351"/>
        <v>0</v>
      </c>
      <c r="Q1053" s="392">
        <f t="shared" si="351"/>
        <v>0</v>
      </c>
      <c r="R1053" s="392">
        <f t="shared" si="351"/>
        <v>0</v>
      </c>
      <c r="S1053" s="392">
        <f t="shared" si="351"/>
        <v>0</v>
      </c>
      <c r="T1053" s="388">
        <f t="shared" si="351"/>
        <v>0</v>
      </c>
      <c r="U1053" s="392">
        <f t="shared" si="351"/>
        <v>0</v>
      </c>
      <c r="V1053" s="393">
        <f t="shared" si="351"/>
        <v>0</v>
      </c>
      <c r="W1053" s="37">
        <f>G1053-SUM(H1053:V1053)</f>
        <v>0</v>
      </c>
      <c r="Y1053"/>
    </row>
    <row r="1054" spans="1:25" outlineLevel="1" x14ac:dyDescent="0.25">
      <c r="A1054" s="212"/>
      <c r="B1054" s="465"/>
      <c r="C1054" s="272"/>
      <c r="D1054" s="272"/>
      <c r="E1054" s="273"/>
      <c r="F1054" s="274" t="s">
        <v>80</v>
      </c>
      <c r="G1054" s="394">
        <f t="shared" ref="G1054:V1054" si="352">G196</f>
        <v>0</v>
      </c>
      <c r="H1054" s="395">
        <f t="shared" si="352"/>
        <v>0</v>
      </c>
      <c r="I1054" s="389">
        <f t="shared" si="352"/>
        <v>0</v>
      </c>
      <c r="J1054" s="389">
        <f t="shared" si="352"/>
        <v>0</v>
      </c>
      <c r="K1054" s="390">
        <f t="shared" si="352"/>
        <v>0</v>
      </c>
      <c r="L1054" s="391">
        <f t="shared" si="352"/>
        <v>0</v>
      </c>
      <c r="M1054" s="396">
        <f t="shared" si="352"/>
        <v>0</v>
      </c>
      <c r="N1054" s="392">
        <f t="shared" si="352"/>
        <v>0</v>
      </c>
      <c r="O1054" s="392">
        <f t="shared" si="352"/>
        <v>0</v>
      </c>
      <c r="P1054" s="392">
        <f t="shared" si="352"/>
        <v>0</v>
      </c>
      <c r="Q1054" s="392">
        <f t="shared" si="352"/>
        <v>0</v>
      </c>
      <c r="R1054" s="392">
        <f t="shared" si="352"/>
        <v>0</v>
      </c>
      <c r="S1054" s="392">
        <f t="shared" si="352"/>
        <v>0</v>
      </c>
      <c r="T1054" s="388">
        <f t="shared" si="352"/>
        <v>0</v>
      </c>
      <c r="U1054" s="392">
        <f t="shared" si="352"/>
        <v>0</v>
      </c>
      <c r="V1054" s="393">
        <f t="shared" si="352"/>
        <v>0</v>
      </c>
      <c r="W1054" s="37">
        <f>G1054-SUM(H1054:V1054)</f>
        <v>0</v>
      </c>
      <c r="Y1054"/>
    </row>
    <row r="1055" spans="1:25" x14ac:dyDescent="0.25">
      <c r="A1055" s="212"/>
      <c r="B1055" s="465"/>
      <c r="C1055" s="272"/>
      <c r="D1055" s="272"/>
      <c r="E1055" s="273" t="s">
        <v>81</v>
      </c>
      <c r="F1055" s="273"/>
      <c r="G1055" s="367">
        <f t="shared" ref="G1055:W1055" si="353">SUBTOTAL(9,G1056:G1057)</f>
        <v>0</v>
      </c>
      <c r="H1055" s="368">
        <f t="shared" si="353"/>
        <v>0</v>
      </c>
      <c r="I1055" s="369">
        <f t="shared" si="353"/>
        <v>0</v>
      </c>
      <c r="J1055" s="369">
        <f t="shared" si="353"/>
        <v>0</v>
      </c>
      <c r="K1055" s="370">
        <f t="shared" si="353"/>
        <v>0</v>
      </c>
      <c r="L1055" s="364">
        <f t="shared" si="353"/>
        <v>0</v>
      </c>
      <c r="M1055" s="364">
        <f t="shared" si="353"/>
        <v>0</v>
      </c>
      <c r="N1055" s="364">
        <f t="shared" si="353"/>
        <v>0</v>
      </c>
      <c r="O1055" s="364">
        <f t="shared" si="353"/>
        <v>0</v>
      </c>
      <c r="P1055" s="364">
        <f t="shared" si="353"/>
        <v>0</v>
      </c>
      <c r="Q1055" s="364">
        <f t="shared" si="353"/>
        <v>0</v>
      </c>
      <c r="R1055" s="364">
        <f t="shared" si="353"/>
        <v>0</v>
      </c>
      <c r="S1055" s="364">
        <f t="shared" si="353"/>
        <v>0</v>
      </c>
      <c r="T1055" s="364">
        <f t="shared" si="353"/>
        <v>0</v>
      </c>
      <c r="U1055" s="364">
        <f t="shared" si="353"/>
        <v>0</v>
      </c>
      <c r="V1055" s="364">
        <f t="shared" si="353"/>
        <v>0</v>
      </c>
      <c r="W1055" s="366">
        <f t="shared" si="353"/>
        <v>0</v>
      </c>
      <c r="Y1055"/>
    </row>
    <row r="1056" spans="1:25" outlineLevel="1" x14ac:dyDescent="0.25">
      <c r="A1056" s="212"/>
      <c r="B1056" s="465"/>
      <c r="C1056" s="272"/>
      <c r="D1056" s="272"/>
      <c r="E1056" s="273"/>
      <c r="F1056" s="274" t="s">
        <v>82</v>
      </c>
      <c r="G1056" s="394">
        <f t="shared" ref="G1056:V1056" si="354">G198</f>
        <v>0</v>
      </c>
      <c r="H1056" s="395">
        <f t="shared" si="354"/>
        <v>0</v>
      </c>
      <c r="I1056" s="389">
        <f t="shared" si="354"/>
        <v>0</v>
      </c>
      <c r="J1056" s="389">
        <f t="shared" si="354"/>
        <v>0</v>
      </c>
      <c r="K1056" s="390">
        <f t="shared" si="354"/>
        <v>0</v>
      </c>
      <c r="L1056" s="391">
        <f t="shared" si="354"/>
        <v>0</v>
      </c>
      <c r="M1056" s="396">
        <f t="shared" si="354"/>
        <v>0</v>
      </c>
      <c r="N1056" s="392">
        <f t="shared" si="354"/>
        <v>0</v>
      </c>
      <c r="O1056" s="392">
        <f t="shared" si="354"/>
        <v>0</v>
      </c>
      <c r="P1056" s="392">
        <f t="shared" si="354"/>
        <v>0</v>
      </c>
      <c r="Q1056" s="392">
        <f t="shared" si="354"/>
        <v>0</v>
      </c>
      <c r="R1056" s="392">
        <f t="shared" si="354"/>
        <v>0</v>
      </c>
      <c r="S1056" s="392">
        <f t="shared" si="354"/>
        <v>0</v>
      </c>
      <c r="T1056" s="388">
        <f t="shared" si="354"/>
        <v>0</v>
      </c>
      <c r="U1056" s="392">
        <f t="shared" si="354"/>
        <v>0</v>
      </c>
      <c r="V1056" s="393">
        <f t="shared" si="354"/>
        <v>0</v>
      </c>
      <c r="W1056" s="37">
        <f>G1056-SUM(H1056:V1056)</f>
        <v>0</v>
      </c>
      <c r="Y1056"/>
    </row>
    <row r="1057" spans="1:25" outlineLevel="1" x14ac:dyDescent="0.25">
      <c r="A1057" s="212"/>
      <c r="B1057" s="465"/>
      <c r="C1057" s="272"/>
      <c r="D1057" s="272"/>
      <c r="E1057" s="273"/>
      <c r="F1057" s="274" t="s">
        <v>83</v>
      </c>
      <c r="G1057" s="394">
        <f t="shared" ref="G1057:V1057" si="355">G199</f>
        <v>0</v>
      </c>
      <c r="H1057" s="395">
        <f t="shared" si="355"/>
        <v>0</v>
      </c>
      <c r="I1057" s="389">
        <f t="shared" si="355"/>
        <v>0</v>
      </c>
      <c r="J1057" s="389">
        <f t="shared" si="355"/>
        <v>0</v>
      </c>
      <c r="K1057" s="390">
        <f t="shared" si="355"/>
        <v>0</v>
      </c>
      <c r="L1057" s="391">
        <f t="shared" si="355"/>
        <v>0</v>
      </c>
      <c r="M1057" s="396">
        <f t="shared" si="355"/>
        <v>0</v>
      </c>
      <c r="N1057" s="392">
        <f t="shared" si="355"/>
        <v>0</v>
      </c>
      <c r="O1057" s="392">
        <f t="shared" si="355"/>
        <v>0</v>
      </c>
      <c r="P1057" s="392">
        <f t="shared" si="355"/>
        <v>0</v>
      </c>
      <c r="Q1057" s="392">
        <f t="shared" si="355"/>
        <v>0</v>
      </c>
      <c r="R1057" s="392">
        <f t="shared" si="355"/>
        <v>0</v>
      </c>
      <c r="S1057" s="392">
        <f t="shared" si="355"/>
        <v>0</v>
      </c>
      <c r="T1057" s="388">
        <f t="shared" si="355"/>
        <v>0</v>
      </c>
      <c r="U1057" s="392">
        <f t="shared" si="355"/>
        <v>0</v>
      </c>
      <c r="V1057" s="393">
        <f t="shared" si="355"/>
        <v>0</v>
      </c>
      <c r="W1057" s="37">
        <f>G1057-SUM(H1057:V1057)</f>
        <v>0</v>
      </c>
      <c r="Y1057"/>
    </row>
    <row r="1058" spans="1:25" x14ac:dyDescent="0.25">
      <c r="A1058" s="212"/>
      <c r="B1058" s="465"/>
      <c r="C1058" s="272"/>
      <c r="D1058" s="272"/>
      <c r="E1058" s="273" t="s">
        <v>84</v>
      </c>
      <c r="F1058" s="273"/>
      <c r="G1058" s="367">
        <f t="shared" ref="G1058:W1058" si="356">SUBTOTAL(9,G1059:G1060)</f>
        <v>0</v>
      </c>
      <c r="H1058" s="368">
        <f t="shared" si="356"/>
        <v>0</v>
      </c>
      <c r="I1058" s="369">
        <f t="shared" si="356"/>
        <v>0</v>
      </c>
      <c r="J1058" s="369">
        <f t="shared" si="356"/>
        <v>0</v>
      </c>
      <c r="K1058" s="370">
        <f t="shared" si="356"/>
        <v>0</v>
      </c>
      <c r="L1058" s="364">
        <f t="shared" si="356"/>
        <v>0</v>
      </c>
      <c r="M1058" s="364">
        <f t="shared" si="356"/>
        <v>0</v>
      </c>
      <c r="N1058" s="364">
        <f t="shared" si="356"/>
        <v>0</v>
      </c>
      <c r="O1058" s="364">
        <f t="shared" si="356"/>
        <v>0</v>
      </c>
      <c r="P1058" s="364">
        <f t="shared" si="356"/>
        <v>0</v>
      </c>
      <c r="Q1058" s="364">
        <f t="shared" si="356"/>
        <v>0</v>
      </c>
      <c r="R1058" s="364">
        <f t="shared" si="356"/>
        <v>0</v>
      </c>
      <c r="S1058" s="364">
        <f t="shared" si="356"/>
        <v>0</v>
      </c>
      <c r="T1058" s="364">
        <f t="shared" si="356"/>
        <v>0</v>
      </c>
      <c r="U1058" s="364">
        <f t="shared" si="356"/>
        <v>0</v>
      </c>
      <c r="V1058" s="364">
        <f t="shared" si="356"/>
        <v>0</v>
      </c>
      <c r="W1058" s="366">
        <f t="shared" si="356"/>
        <v>0</v>
      </c>
      <c r="Y1058"/>
    </row>
    <row r="1059" spans="1:25" outlineLevel="1" x14ac:dyDescent="0.25">
      <c r="A1059" s="212"/>
      <c r="B1059" s="465"/>
      <c r="C1059" s="272"/>
      <c r="D1059" s="272"/>
      <c r="E1059" s="273"/>
      <c r="F1059" s="274" t="s">
        <v>85</v>
      </c>
      <c r="G1059" s="394">
        <f t="shared" ref="G1059:V1059" si="357">G201</f>
        <v>0</v>
      </c>
      <c r="H1059" s="395">
        <f t="shared" si="357"/>
        <v>0</v>
      </c>
      <c r="I1059" s="389">
        <f t="shared" si="357"/>
        <v>0</v>
      </c>
      <c r="J1059" s="389">
        <f t="shared" si="357"/>
        <v>0</v>
      </c>
      <c r="K1059" s="390">
        <f t="shared" si="357"/>
        <v>0</v>
      </c>
      <c r="L1059" s="391">
        <f t="shared" si="357"/>
        <v>0</v>
      </c>
      <c r="M1059" s="396">
        <f t="shared" si="357"/>
        <v>0</v>
      </c>
      <c r="N1059" s="392">
        <f t="shared" si="357"/>
        <v>0</v>
      </c>
      <c r="O1059" s="392">
        <f t="shared" si="357"/>
        <v>0</v>
      </c>
      <c r="P1059" s="392">
        <f t="shared" si="357"/>
        <v>0</v>
      </c>
      <c r="Q1059" s="392">
        <f t="shared" si="357"/>
        <v>0</v>
      </c>
      <c r="R1059" s="392">
        <f t="shared" si="357"/>
        <v>0</v>
      </c>
      <c r="S1059" s="392">
        <f t="shared" si="357"/>
        <v>0</v>
      </c>
      <c r="T1059" s="388">
        <f t="shared" si="357"/>
        <v>0</v>
      </c>
      <c r="U1059" s="392">
        <f t="shared" si="357"/>
        <v>0</v>
      </c>
      <c r="V1059" s="393">
        <f t="shared" si="357"/>
        <v>0</v>
      </c>
      <c r="W1059" s="37">
        <f>G1059-SUM(H1059:V1059)</f>
        <v>0</v>
      </c>
      <c r="Y1059"/>
    </row>
    <row r="1060" spans="1:25" outlineLevel="1" x14ac:dyDescent="0.25">
      <c r="A1060" s="212"/>
      <c r="B1060" s="465"/>
      <c r="C1060" s="272"/>
      <c r="D1060" s="272"/>
      <c r="E1060" s="273"/>
      <c r="F1060" s="274" t="s">
        <v>86</v>
      </c>
      <c r="G1060" s="394">
        <f t="shared" ref="G1060:V1060" si="358">G202</f>
        <v>0</v>
      </c>
      <c r="H1060" s="395">
        <f t="shared" si="358"/>
        <v>0</v>
      </c>
      <c r="I1060" s="389">
        <f t="shared" si="358"/>
        <v>0</v>
      </c>
      <c r="J1060" s="389">
        <f t="shared" si="358"/>
        <v>0</v>
      </c>
      <c r="K1060" s="390">
        <f t="shared" si="358"/>
        <v>0</v>
      </c>
      <c r="L1060" s="391">
        <f t="shared" si="358"/>
        <v>0</v>
      </c>
      <c r="M1060" s="396">
        <f t="shared" si="358"/>
        <v>0</v>
      </c>
      <c r="N1060" s="392">
        <f t="shared" si="358"/>
        <v>0</v>
      </c>
      <c r="O1060" s="392">
        <f t="shared" si="358"/>
        <v>0</v>
      </c>
      <c r="P1060" s="392">
        <f t="shared" si="358"/>
        <v>0</v>
      </c>
      <c r="Q1060" s="392">
        <f t="shared" si="358"/>
        <v>0</v>
      </c>
      <c r="R1060" s="392">
        <f t="shared" si="358"/>
        <v>0</v>
      </c>
      <c r="S1060" s="392">
        <f t="shared" si="358"/>
        <v>0</v>
      </c>
      <c r="T1060" s="388">
        <f t="shared" si="358"/>
        <v>0</v>
      </c>
      <c r="U1060" s="392">
        <f t="shared" si="358"/>
        <v>0</v>
      </c>
      <c r="V1060" s="393">
        <f t="shared" si="358"/>
        <v>0</v>
      </c>
      <c r="W1060" s="37">
        <f>G1060-SUM(H1060:V1060)</f>
        <v>0</v>
      </c>
      <c r="Y1060"/>
    </row>
    <row r="1061" spans="1:25" x14ac:dyDescent="0.25">
      <c r="A1061" s="212"/>
      <c r="B1061" s="465"/>
      <c r="C1061" s="272"/>
      <c r="D1061" s="272"/>
      <c r="E1061" s="273" t="s">
        <v>87</v>
      </c>
      <c r="F1061" s="273"/>
      <c r="G1061" s="367">
        <f t="shared" ref="G1061:W1061" si="359">SUBTOTAL(9,G1062:G1063)</f>
        <v>0</v>
      </c>
      <c r="H1061" s="368">
        <f t="shared" si="359"/>
        <v>0</v>
      </c>
      <c r="I1061" s="369">
        <f t="shared" si="359"/>
        <v>0</v>
      </c>
      <c r="J1061" s="369">
        <f t="shared" si="359"/>
        <v>0</v>
      </c>
      <c r="K1061" s="370">
        <f t="shared" si="359"/>
        <v>0</v>
      </c>
      <c r="L1061" s="364">
        <f t="shared" si="359"/>
        <v>0</v>
      </c>
      <c r="M1061" s="364">
        <f t="shared" si="359"/>
        <v>0</v>
      </c>
      <c r="N1061" s="364">
        <f t="shared" si="359"/>
        <v>0</v>
      </c>
      <c r="O1061" s="364">
        <f t="shared" si="359"/>
        <v>0</v>
      </c>
      <c r="P1061" s="364">
        <f t="shared" si="359"/>
        <v>0</v>
      </c>
      <c r="Q1061" s="364">
        <f t="shared" si="359"/>
        <v>0</v>
      </c>
      <c r="R1061" s="364">
        <f t="shared" si="359"/>
        <v>0</v>
      </c>
      <c r="S1061" s="364">
        <f t="shared" si="359"/>
        <v>0</v>
      </c>
      <c r="T1061" s="364">
        <f t="shared" si="359"/>
        <v>0</v>
      </c>
      <c r="U1061" s="364">
        <f t="shared" si="359"/>
        <v>0</v>
      </c>
      <c r="V1061" s="364">
        <f t="shared" si="359"/>
        <v>0</v>
      </c>
      <c r="W1061" s="366">
        <f t="shared" si="359"/>
        <v>0</v>
      </c>
      <c r="Y1061"/>
    </row>
    <row r="1062" spans="1:25" outlineLevel="1" x14ac:dyDescent="0.25">
      <c r="A1062" s="212"/>
      <c r="B1062" s="465"/>
      <c r="C1062" s="272"/>
      <c r="D1062" s="272"/>
      <c r="E1062" s="273"/>
      <c r="F1062" s="274" t="s">
        <v>88</v>
      </c>
      <c r="G1062" s="394">
        <f t="shared" ref="G1062:V1062" si="360">G204</f>
        <v>0</v>
      </c>
      <c r="H1062" s="395">
        <f t="shared" si="360"/>
        <v>0</v>
      </c>
      <c r="I1062" s="389">
        <f t="shared" si="360"/>
        <v>0</v>
      </c>
      <c r="J1062" s="389">
        <f t="shared" si="360"/>
        <v>0</v>
      </c>
      <c r="K1062" s="390">
        <f t="shared" si="360"/>
        <v>0</v>
      </c>
      <c r="L1062" s="391">
        <f t="shared" si="360"/>
        <v>0</v>
      </c>
      <c r="M1062" s="396">
        <f t="shared" si="360"/>
        <v>0</v>
      </c>
      <c r="N1062" s="392">
        <f t="shared" si="360"/>
        <v>0</v>
      </c>
      <c r="O1062" s="392">
        <f t="shared" si="360"/>
        <v>0</v>
      </c>
      <c r="P1062" s="392">
        <f t="shared" si="360"/>
        <v>0</v>
      </c>
      <c r="Q1062" s="392">
        <f t="shared" si="360"/>
        <v>0</v>
      </c>
      <c r="R1062" s="392">
        <f t="shared" si="360"/>
        <v>0</v>
      </c>
      <c r="S1062" s="392">
        <f t="shared" si="360"/>
        <v>0</v>
      </c>
      <c r="T1062" s="388">
        <f t="shared" si="360"/>
        <v>0</v>
      </c>
      <c r="U1062" s="392">
        <f t="shared" si="360"/>
        <v>0</v>
      </c>
      <c r="V1062" s="393">
        <f t="shared" si="360"/>
        <v>0</v>
      </c>
      <c r="W1062" s="37">
        <f t="shared" ref="W1062:W1070" si="361">G1062-SUM(H1062:V1062)</f>
        <v>0</v>
      </c>
      <c r="Y1062"/>
    </row>
    <row r="1063" spans="1:25" outlineLevel="1" x14ac:dyDescent="0.25">
      <c r="A1063" s="212"/>
      <c r="B1063" s="465"/>
      <c r="C1063" s="272"/>
      <c r="D1063" s="272"/>
      <c r="E1063" s="273"/>
      <c r="F1063" s="274" t="s">
        <v>89</v>
      </c>
      <c r="G1063" s="394">
        <f t="shared" ref="G1063:V1063" si="362">G205</f>
        <v>0</v>
      </c>
      <c r="H1063" s="395">
        <f t="shared" si="362"/>
        <v>0</v>
      </c>
      <c r="I1063" s="389">
        <f t="shared" si="362"/>
        <v>0</v>
      </c>
      <c r="J1063" s="389">
        <f t="shared" si="362"/>
        <v>0</v>
      </c>
      <c r="K1063" s="390">
        <f t="shared" si="362"/>
        <v>0</v>
      </c>
      <c r="L1063" s="391">
        <f t="shared" si="362"/>
        <v>0</v>
      </c>
      <c r="M1063" s="396">
        <f t="shared" si="362"/>
        <v>0</v>
      </c>
      <c r="N1063" s="392">
        <f t="shared" si="362"/>
        <v>0</v>
      </c>
      <c r="O1063" s="392">
        <f t="shared" si="362"/>
        <v>0</v>
      </c>
      <c r="P1063" s="392">
        <f t="shared" si="362"/>
        <v>0</v>
      </c>
      <c r="Q1063" s="392">
        <f t="shared" si="362"/>
        <v>0</v>
      </c>
      <c r="R1063" s="392">
        <f t="shared" si="362"/>
        <v>0</v>
      </c>
      <c r="S1063" s="392">
        <f t="shared" si="362"/>
        <v>0</v>
      </c>
      <c r="T1063" s="388">
        <f t="shared" si="362"/>
        <v>0</v>
      </c>
      <c r="U1063" s="392">
        <f t="shared" si="362"/>
        <v>0</v>
      </c>
      <c r="V1063" s="393">
        <f t="shared" si="362"/>
        <v>0</v>
      </c>
      <c r="W1063" s="37">
        <f t="shared" si="361"/>
        <v>0</v>
      </c>
      <c r="Y1063"/>
    </row>
    <row r="1064" spans="1:25" x14ac:dyDescent="0.25">
      <c r="A1064" s="212"/>
      <c r="B1064" s="465"/>
      <c r="C1064" s="272"/>
      <c r="D1064" s="272" t="s">
        <v>90</v>
      </c>
      <c r="E1064" s="273"/>
      <c r="F1064" s="273"/>
      <c r="G1064" s="367">
        <f t="shared" ref="G1064:W1064" si="363">SUBTOTAL(9,G1065:G1067)</f>
        <v>0</v>
      </c>
      <c r="H1064" s="368">
        <f t="shared" si="363"/>
        <v>0</v>
      </c>
      <c r="I1064" s="369">
        <f t="shared" si="363"/>
        <v>0</v>
      </c>
      <c r="J1064" s="369">
        <f t="shared" si="363"/>
        <v>0</v>
      </c>
      <c r="K1064" s="370">
        <f t="shared" si="363"/>
        <v>0</v>
      </c>
      <c r="L1064" s="364">
        <f t="shared" si="363"/>
        <v>0</v>
      </c>
      <c r="M1064" s="364">
        <f t="shared" si="363"/>
        <v>0</v>
      </c>
      <c r="N1064" s="364">
        <f t="shared" si="363"/>
        <v>0</v>
      </c>
      <c r="O1064" s="364">
        <f t="shared" si="363"/>
        <v>0</v>
      </c>
      <c r="P1064" s="364">
        <f t="shared" si="363"/>
        <v>0</v>
      </c>
      <c r="Q1064" s="364">
        <f t="shared" si="363"/>
        <v>0</v>
      </c>
      <c r="R1064" s="364">
        <f t="shared" si="363"/>
        <v>0</v>
      </c>
      <c r="S1064" s="364">
        <f t="shared" si="363"/>
        <v>0</v>
      </c>
      <c r="T1064" s="364">
        <f t="shared" si="363"/>
        <v>0</v>
      </c>
      <c r="U1064" s="364">
        <f t="shared" si="363"/>
        <v>0</v>
      </c>
      <c r="V1064" s="364">
        <f t="shared" si="363"/>
        <v>0</v>
      </c>
      <c r="W1064" s="366">
        <f t="shared" si="363"/>
        <v>0</v>
      </c>
      <c r="Y1064"/>
    </row>
    <row r="1065" spans="1:25" outlineLevel="1" x14ac:dyDescent="0.25">
      <c r="A1065" s="212"/>
      <c r="B1065" s="465"/>
      <c r="C1065" s="272"/>
      <c r="D1065" s="272"/>
      <c r="E1065" s="273"/>
      <c r="F1065" s="274" t="s">
        <v>91</v>
      </c>
      <c r="G1065" s="394">
        <f t="shared" ref="G1065:V1065" si="364">G207</f>
        <v>0</v>
      </c>
      <c r="H1065" s="395">
        <f t="shared" si="364"/>
        <v>0</v>
      </c>
      <c r="I1065" s="389">
        <f t="shared" si="364"/>
        <v>0</v>
      </c>
      <c r="J1065" s="389">
        <f t="shared" si="364"/>
        <v>0</v>
      </c>
      <c r="K1065" s="390">
        <f t="shared" si="364"/>
        <v>0</v>
      </c>
      <c r="L1065" s="388">
        <f t="shared" si="364"/>
        <v>0</v>
      </c>
      <c r="M1065" s="396">
        <f t="shared" si="364"/>
        <v>0</v>
      </c>
      <c r="N1065" s="392">
        <f t="shared" si="364"/>
        <v>0</v>
      </c>
      <c r="O1065" s="392">
        <f t="shared" si="364"/>
        <v>0</v>
      </c>
      <c r="P1065" s="392">
        <f t="shared" si="364"/>
        <v>0</v>
      </c>
      <c r="Q1065" s="392">
        <f t="shared" si="364"/>
        <v>0</v>
      </c>
      <c r="R1065" s="392">
        <f t="shared" si="364"/>
        <v>0</v>
      </c>
      <c r="S1065" s="392">
        <f t="shared" si="364"/>
        <v>0</v>
      </c>
      <c r="T1065" s="388">
        <f t="shared" si="364"/>
        <v>0</v>
      </c>
      <c r="U1065" s="392">
        <f t="shared" si="364"/>
        <v>0</v>
      </c>
      <c r="V1065" s="393">
        <f t="shared" si="364"/>
        <v>0</v>
      </c>
      <c r="W1065" s="37">
        <f t="shared" si="361"/>
        <v>0</v>
      </c>
      <c r="Y1065"/>
    </row>
    <row r="1066" spans="1:25" outlineLevel="1" x14ac:dyDescent="0.25">
      <c r="A1066" s="212"/>
      <c r="B1066" s="465"/>
      <c r="C1066" s="272"/>
      <c r="D1066" s="272"/>
      <c r="E1066" s="273"/>
      <c r="F1066" s="274" t="s">
        <v>92</v>
      </c>
      <c r="G1066" s="394">
        <f t="shared" ref="G1066:V1066" si="365">G208</f>
        <v>0</v>
      </c>
      <c r="H1066" s="395">
        <f t="shared" si="365"/>
        <v>0</v>
      </c>
      <c r="I1066" s="389">
        <f t="shared" si="365"/>
        <v>0</v>
      </c>
      <c r="J1066" s="389">
        <f t="shared" si="365"/>
        <v>0</v>
      </c>
      <c r="K1066" s="390">
        <f t="shared" si="365"/>
        <v>0</v>
      </c>
      <c r="L1066" s="388">
        <f t="shared" si="365"/>
        <v>0</v>
      </c>
      <c r="M1066" s="396">
        <f t="shared" si="365"/>
        <v>0</v>
      </c>
      <c r="N1066" s="392">
        <f t="shared" si="365"/>
        <v>0</v>
      </c>
      <c r="O1066" s="392">
        <f t="shared" si="365"/>
        <v>0</v>
      </c>
      <c r="P1066" s="392">
        <f t="shared" si="365"/>
        <v>0</v>
      </c>
      <c r="Q1066" s="392">
        <f t="shared" si="365"/>
        <v>0</v>
      </c>
      <c r="R1066" s="392">
        <f t="shared" si="365"/>
        <v>0</v>
      </c>
      <c r="S1066" s="392">
        <f t="shared" si="365"/>
        <v>0</v>
      </c>
      <c r="T1066" s="401">
        <f t="shared" si="365"/>
        <v>0</v>
      </c>
      <c r="U1066" s="392">
        <f t="shared" si="365"/>
        <v>0</v>
      </c>
      <c r="V1066" s="393">
        <f t="shared" si="365"/>
        <v>0</v>
      </c>
      <c r="W1066" s="37">
        <f t="shared" si="361"/>
        <v>0</v>
      </c>
      <c r="Y1066"/>
    </row>
    <row r="1067" spans="1:25" outlineLevel="1" x14ac:dyDescent="0.25">
      <c r="A1067" s="212"/>
      <c r="B1067" s="465"/>
      <c r="C1067" s="272"/>
      <c r="D1067" s="272"/>
      <c r="E1067" s="273"/>
      <c r="F1067" s="274" t="s">
        <v>93</v>
      </c>
      <c r="G1067" s="394">
        <f t="shared" ref="G1067:V1067" si="366">G209</f>
        <v>0</v>
      </c>
      <c r="H1067" s="395">
        <f t="shared" si="366"/>
        <v>0</v>
      </c>
      <c r="I1067" s="389">
        <f t="shared" si="366"/>
        <v>0</v>
      </c>
      <c r="J1067" s="389">
        <f t="shared" si="366"/>
        <v>0</v>
      </c>
      <c r="K1067" s="390">
        <f t="shared" si="366"/>
        <v>0</v>
      </c>
      <c r="L1067" s="388">
        <f t="shared" si="366"/>
        <v>0</v>
      </c>
      <c r="M1067" s="396">
        <f t="shared" si="366"/>
        <v>0</v>
      </c>
      <c r="N1067" s="392">
        <f t="shared" si="366"/>
        <v>0</v>
      </c>
      <c r="O1067" s="392">
        <f t="shared" si="366"/>
        <v>0</v>
      </c>
      <c r="P1067" s="392">
        <f t="shared" si="366"/>
        <v>0</v>
      </c>
      <c r="Q1067" s="392">
        <f t="shared" si="366"/>
        <v>0</v>
      </c>
      <c r="R1067" s="392">
        <f t="shared" si="366"/>
        <v>0</v>
      </c>
      <c r="S1067" s="392">
        <f t="shared" si="366"/>
        <v>0</v>
      </c>
      <c r="T1067" s="392">
        <f t="shared" si="366"/>
        <v>0</v>
      </c>
      <c r="U1067" s="388">
        <f t="shared" si="366"/>
        <v>0</v>
      </c>
      <c r="V1067" s="393">
        <f t="shared" si="366"/>
        <v>0</v>
      </c>
      <c r="W1067" s="37">
        <f t="shared" si="361"/>
        <v>0</v>
      </c>
      <c r="Y1067"/>
    </row>
    <row r="1068" spans="1:25" x14ac:dyDescent="0.25">
      <c r="A1068" s="212"/>
      <c r="B1068" s="465"/>
      <c r="C1068" s="275"/>
      <c r="D1068" s="272" t="s">
        <v>94</v>
      </c>
      <c r="E1068" s="273"/>
      <c r="F1068" s="273"/>
      <c r="G1068" s="367">
        <f t="shared" ref="G1068:W1068" si="367">SUBTOTAL(9,G1069:G1070)</f>
        <v>0</v>
      </c>
      <c r="H1068" s="368">
        <f t="shared" si="367"/>
        <v>0</v>
      </c>
      <c r="I1068" s="369">
        <f t="shared" si="367"/>
        <v>0</v>
      </c>
      <c r="J1068" s="369">
        <f t="shared" si="367"/>
        <v>0</v>
      </c>
      <c r="K1068" s="370">
        <f t="shared" si="367"/>
        <v>0</v>
      </c>
      <c r="L1068" s="364">
        <f t="shared" si="367"/>
        <v>0</v>
      </c>
      <c r="M1068" s="364">
        <f t="shared" si="367"/>
        <v>0</v>
      </c>
      <c r="N1068" s="364">
        <f t="shared" si="367"/>
        <v>0</v>
      </c>
      <c r="O1068" s="364">
        <f t="shared" si="367"/>
        <v>0</v>
      </c>
      <c r="P1068" s="364">
        <f t="shared" si="367"/>
        <v>0</v>
      </c>
      <c r="Q1068" s="364">
        <f t="shared" si="367"/>
        <v>0</v>
      </c>
      <c r="R1068" s="364">
        <f t="shared" si="367"/>
        <v>0</v>
      </c>
      <c r="S1068" s="364">
        <f t="shared" si="367"/>
        <v>0</v>
      </c>
      <c r="T1068" s="364">
        <f t="shared" si="367"/>
        <v>0</v>
      </c>
      <c r="U1068" s="364">
        <f t="shared" si="367"/>
        <v>0</v>
      </c>
      <c r="V1068" s="364">
        <f t="shared" si="367"/>
        <v>0</v>
      </c>
      <c r="W1068" s="366">
        <f t="shared" si="367"/>
        <v>0</v>
      </c>
      <c r="Y1068"/>
    </row>
    <row r="1069" spans="1:25" outlineLevel="1" x14ac:dyDescent="0.25">
      <c r="A1069" s="212"/>
      <c r="B1069" s="465"/>
      <c r="C1069" s="272"/>
      <c r="D1069" s="272"/>
      <c r="E1069" s="273"/>
      <c r="F1069" s="274" t="s">
        <v>95</v>
      </c>
      <c r="G1069" s="394">
        <f t="shared" ref="G1069:V1069" si="368">G211</f>
        <v>0</v>
      </c>
      <c r="H1069" s="395">
        <f t="shared" si="368"/>
        <v>0</v>
      </c>
      <c r="I1069" s="389">
        <f t="shared" si="368"/>
        <v>0</v>
      </c>
      <c r="J1069" s="389">
        <f t="shared" si="368"/>
        <v>0</v>
      </c>
      <c r="K1069" s="390">
        <f t="shared" si="368"/>
        <v>0</v>
      </c>
      <c r="L1069" s="388">
        <f t="shared" si="368"/>
        <v>0</v>
      </c>
      <c r="M1069" s="396">
        <f t="shared" si="368"/>
        <v>0</v>
      </c>
      <c r="N1069" s="392">
        <f t="shared" si="368"/>
        <v>0</v>
      </c>
      <c r="O1069" s="392">
        <f t="shared" si="368"/>
        <v>0</v>
      </c>
      <c r="P1069" s="392">
        <f t="shared" si="368"/>
        <v>0</v>
      </c>
      <c r="Q1069" s="392">
        <f t="shared" si="368"/>
        <v>0</v>
      </c>
      <c r="R1069" s="392">
        <f t="shared" si="368"/>
        <v>0</v>
      </c>
      <c r="S1069" s="392">
        <f t="shared" si="368"/>
        <v>0</v>
      </c>
      <c r="T1069" s="392">
        <f t="shared" si="368"/>
        <v>0</v>
      </c>
      <c r="U1069" s="388">
        <f t="shared" si="368"/>
        <v>0</v>
      </c>
      <c r="V1069" s="393">
        <f t="shared" si="368"/>
        <v>0</v>
      </c>
      <c r="W1069" s="37">
        <f t="shared" si="361"/>
        <v>0</v>
      </c>
      <c r="Y1069"/>
    </row>
    <row r="1070" spans="1:25" outlineLevel="1" x14ac:dyDescent="0.25">
      <c r="A1070" s="212"/>
      <c r="B1070" s="465"/>
      <c r="C1070" s="272"/>
      <c r="D1070" s="272"/>
      <c r="E1070" s="273"/>
      <c r="F1070" s="274" t="s">
        <v>96</v>
      </c>
      <c r="G1070" s="394">
        <f t="shared" ref="G1070:V1070" si="369">G212</f>
        <v>0</v>
      </c>
      <c r="H1070" s="395">
        <f t="shared" si="369"/>
        <v>0</v>
      </c>
      <c r="I1070" s="389">
        <f t="shared" si="369"/>
        <v>0</v>
      </c>
      <c r="J1070" s="389">
        <f t="shared" si="369"/>
        <v>0</v>
      </c>
      <c r="K1070" s="390">
        <f t="shared" si="369"/>
        <v>0</v>
      </c>
      <c r="L1070" s="388">
        <f t="shared" si="369"/>
        <v>0</v>
      </c>
      <c r="M1070" s="396">
        <f t="shared" si="369"/>
        <v>0</v>
      </c>
      <c r="N1070" s="392">
        <f t="shared" si="369"/>
        <v>0</v>
      </c>
      <c r="O1070" s="392">
        <f t="shared" si="369"/>
        <v>0</v>
      </c>
      <c r="P1070" s="392">
        <f t="shared" si="369"/>
        <v>0</v>
      </c>
      <c r="Q1070" s="392">
        <f t="shared" si="369"/>
        <v>0</v>
      </c>
      <c r="R1070" s="392">
        <f t="shared" si="369"/>
        <v>0</v>
      </c>
      <c r="S1070" s="392">
        <f t="shared" si="369"/>
        <v>0</v>
      </c>
      <c r="T1070" s="392">
        <f t="shared" si="369"/>
        <v>0</v>
      </c>
      <c r="U1070" s="388">
        <f t="shared" si="369"/>
        <v>0</v>
      </c>
      <c r="V1070" s="393">
        <f t="shared" si="369"/>
        <v>0</v>
      </c>
      <c r="W1070" s="37">
        <f t="shared" si="361"/>
        <v>0</v>
      </c>
      <c r="Y1070"/>
    </row>
    <row r="1071" spans="1:25" x14ac:dyDescent="0.25">
      <c r="A1071" s="212"/>
      <c r="B1071" s="465"/>
      <c r="C1071" s="272" t="s">
        <v>138</v>
      </c>
      <c r="D1071" s="272"/>
      <c r="E1071" s="273"/>
      <c r="F1071" s="275"/>
      <c r="G1071" s="367"/>
      <c r="H1071" s="369"/>
      <c r="I1071" s="369"/>
      <c r="J1071" s="369"/>
      <c r="K1071" s="370"/>
      <c r="L1071" s="364"/>
      <c r="M1071" s="364"/>
      <c r="N1071" s="364"/>
      <c r="O1071" s="364"/>
      <c r="P1071" s="364"/>
      <c r="Q1071" s="364"/>
      <c r="R1071" s="364"/>
      <c r="S1071" s="364"/>
      <c r="T1071" s="364"/>
      <c r="U1071" s="364"/>
      <c r="V1071" s="365"/>
      <c r="W1071" s="366"/>
      <c r="Y1071"/>
    </row>
    <row r="1072" spans="1:25" x14ac:dyDescent="0.25">
      <c r="A1072" s="212"/>
      <c r="B1072" s="465"/>
      <c r="C1072" s="272"/>
      <c r="D1072" s="272" t="s">
        <v>139</v>
      </c>
      <c r="E1072" s="273"/>
      <c r="F1072" s="275"/>
      <c r="G1072" s="367">
        <f t="shared" ref="G1072:W1072" si="370">SUBTOTAL(9,G1073:G1074)</f>
        <v>0</v>
      </c>
      <c r="H1072" s="368">
        <f t="shared" si="370"/>
        <v>0</v>
      </c>
      <c r="I1072" s="369">
        <f t="shared" si="370"/>
        <v>0</v>
      </c>
      <c r="J1072" s="369">
        <f t="shared" si="370"/>
        <v>0</v>
      </c>
      <c r="K1072" s="370">
        <f t="shared" si="370"/>
        <v>0</v>
      </c>
      <c r="L1072" s="364">
        <f t="shared" si="370"/>
        <v>0</v>
      </c>
      <c r="M1072" s="364">
        <f t="shared" si="370"/>
        <v>0</v>
      </c>
      <c r="N1072" s="364">
        <f t="shared" si="370"/>
        <v>0</v>
      </c>
      <c r="O1072" s="364">
        <f t="shared" si="370"/>
        <v>0</v>
      </c>
      <c r="P1072" s="364">
        <f t="shared" si="370"/>
        <v>0</v>
      </c>
      <c r="Q1072" s="364">
        <f t="shared" si="370"/>
        <v>0</v>
      </c>
      <c r="R1072" s="364">
        <f t="shared" si="370"/>
        <v>0</v>
      </c>
      <c r="S1072" s="364">
        <f t="shared" si="370"/>
        <v>0</v>
      </c>
      <c r="T1072" s="364">
        <f t="shared" si="370"/>
        <v>0</v>
      </c>
      <c r="U1072" s="364">
        <f t="shared" si="370"/>
        <v>0</v>
      </c>
      <c r="V1072" s="364">
        <f t="shared" si="370"/>
        <v>0</v>
      </c>
      <c r="W1072" s="366">
        <f t="shared" si="370"/>
        <v>0</v>
      </c>
      <c r="Y1072"/>
    </row>
    <row r="1073" spans="1:25" outlineLevel="1" x14ac:dyDescent="0.25">
      <c r="A1073" s="212"/>
      <c r="B1073" s="465"/>
      <c r="C1073" s="273"/>
      <c r="D1073" s="273"/>
      <c r="E1073" s="273"/>
      <c r="F1073" s="278" t="s">
        <v>140</v>
      </c>
      <c r="G1073" s="402">
        <f>G215</f>
        <v>0</v>
      </c>
      <c r="H1073" s="369"/>
      <c r="I1073" s="369"/>
      <c r="J1073" s="369"/>
      <c r="K1073" s="370"/>
      <c r="L1073" s="363"/>
      <c r="M1073" s="364"/>
      <c r="N1073" s="364"/>
      <c r="O1073" s="364"/>
      <c r="P1073" s="364"/>
      <c r="Q1073" s="364"/>
      <c r="R1073" s="364"/>
      <c r="S1073" s="364"/>
      <c r="T1073" s="364"/>
      <c r="U1073" s="364"/>
      <c r="V1073" s="365"/>
      <c r="W1073" s="37">
        <f>G1073-SUM(H1073:V1073)</f>
        <v>0</v>
      </c>
      <c r="Y1073"/>
    </row>
    <row r="1074" spans="1:25" outlineLevel="1" x14ac:dyDescent="0.25">
      <c r="A1074" s="212"/>
      <c r="B1074" s="479"/>
      <c r="C1074" s="273"/>
      <c r="D1074" s="273"/>
      <c r="E1074" s="273"/>
      <c r="F1074" s="274" t="s">
        <v>141</v>
      </c>
      <c r="G1074" s="394">
        <f>G216</f>
        <v>0</v>
      </c>
      <c r="H1074" s="395">
        <f t="shared" ref="H1074:V1074" si="371">H216</f>
        <v>0</v>
      </c>
      <c r="I1074" s="389">
        <f t="shared" si="371"/>
        <v>0</v>
      </c>
      <c r="J1074" s="389">
        <f t="shared" si="371"/>
        <v>0</v>
      </c>
      <c r="K1074" s="390">
        <f t="shared" si="371"/>
        <v>0</v>
      </c>
      <c r="L1074" s="391">
        <f t="shared" si="371"/>
        <v>0</v>
      </c>
      <c r="M1074" s="396">
        <f t="shared" si="371"/>
        <v>0</v>
      </c>
      <c r="N1074" s="392">
        <f t="shared" si="371"/>
        <v>0</v>
      </c>
      <c r="O1074" s="392">
        <f t="shared" si="371"/>
        <v>0</v>
      </c>
      <c r="P1074" s="392">
        <f t="shared" si="371"/>
        <v>0</v>
      </c>
      <c r="Q1074" s="392">
        <f t="shared" si="371"/>
        <v>0</v>
      </c>
      <c r="R1074" s="392">
        <f t="shared" si="371"/>
        <v>0</v>
      </c>
      <c r="S1074" s="392">
        <f t="shared" si="371"/>
        <v>0</v>
      </c>
      <c r="T1074" s="392">
        <f t="shared" si="371"/>
        <v>0</v>
      </c>
      <c r="U1074" s="388">
        <f t="shared" si="371"/>
        <v>0</v>
      </c>
      <c r="V1074" s="393">
        <f t="shared" si="371"/>
        <v>0</v>
      </c>
      <c r="W1074" s="37">
        <f>G1074-SUM(H1074:V1074)</f>
        <v>0</v>
      </c>
      <c r="Y1074"/>
    </row>
    <row r="1075" spans="1:25" x14ac:dyDescent="0.25">
      <c r="A1075" s="212"/>
      <c r="B1075" s="479"/>
      <c r="C1075" s="273"/>
      <c r="D1075" s="272" t="s">
        <v>142</v>
      </c>
      <c r="E1075" s="273"/>
      <c r="F1075" s="273"/>
      <c r="G1075" s="367">
        <f>SUBTOTAL(9,G1076:G1078)</f>
        <v>0</v>
      </c>
      <c r="H1075" s="368">
        <f t="shared" ref="H1075:W1075" si="372">SUBTOTAL(9,H1076:H1078)</f>
        <v>0</v>
      </c>
      <c r="I1075" s="369">
        <f t="shared" si="372"/>
        <v>0</v>
      </c>
      <c r="J1075" s="369">
        <f t="shared" si="372"/>
        <v>0</v>
      </c>
      <c r="K1075" s="370">
        <f t="shared" si="372"/>
        <v>0</v>
      </c>
      <c r="L1075" s="364">
        <f t="shared" si="372"/>
        <v>0</v>
      </c>
      <c r="M1075" s="364">
        <f t="shared" si="372"/>
        <v>0</v>
      </c>
      <c r="N1075" s="364">
        <f t="shared" si="372"/>
        <v>0</v>
      </c>
      <c r="O1075" s="364">
        <f t="shared" si="372"/>
        <v>0</v>
      </c>
      <c r="P1075" s="364">
        <f t="shared" si="372"/>
        <v>0</v>
      </c>
      <c r="Q1075" s="364">
        <f t="shared" si="372"/>
        <v>0</v>
      </c>
      <c r="R1075" s="364">
        <f t="shared" si="372"/>
        <v>0</v>
      </c>
      <c r="S1075" s="364">
        <f t="shared" si="372"/>
        <v>0</v>
      </c>
      <c r="T1075" s="364">
        <f t="shared" si="372"/>
        <v>0</v>
      </c>
      <c r="U1075" s="364">
        <f t="shared" si="372"/>
        <v>0</v>
      </c>
      <c r="V1075" s="364">
        <f t="shared" si="372"/>
        <v>0</v>
      </c>
      <c r="W1075" s="366">
        <f t="shared" si="372"/>
        <v>0</v>
      </c>
      <c r="Y1075"/>
    </row>
    <row r="1076" spans="1:25" outlineLevel="1" x14ac:dyDescent="0.25">
      <c r="A1076" s="212"/>
      <c r="B1076" s="465"/>
      <c r="C1076" s="273"/>
      <c r="D1076" s="273"/>
      <c r="E1076" s="275"/>
      <c r="F1076" s="274" t="s">
        <v>143</v>
      </c>
      <c r="G1076" s="394">
        <f t="shared" ref="G1076:V1076" si="373">G218</f>
        <v>0</v>
      </c>
      <c r="H1076" s="395">
        <f t="shared" si="373"/>
        <v>0</v>
      </c>
      <c r="I1076" s="389">
        <f t="shared" si="373"/>
        <v>0</v>
      </c>
      <c r="J1076" s="389">
        <f t="shared" si="373"/>
        <v>0</v>
      </c>
      <c r="K1076" s="390">
        <f t="shared" si="373"/>
        <v>0</v>
      </c>
      <c r="L1076" s="391">
        <f t="shared" si="373"/>
        <v>0</v>
      </c>
      <c r="M1076" s="396">
        <f t="shared" si="373"/>
        <v>0</v>
      </c>
      <c r="N1076" s="392">
        <f t="shared" si="373"/>
        <v>0</v>
      </c>
      <c r="O1076" s="392">
        <f t="shared" si="373"/>
        <v>0</v>
      </c>
      <c r="P1076" s="392">
        <f t="shared" si="373"/>
        <v>0</v>
      </c>
      <c r="Q1076" s="392">
        <f t="shared" si="373"/>
        <v>0</v>
      </c>
      <c r="R1076" s="392">
        <f t="shared" si="373"/>
        <v>0</v>
      </c>
      <c r="S1076" s="392">
        <f t="shared" si="373"/>
        <v>0</v>
      </c>
      <c r="T1076" s="388">
        <f t="shared" si="373"/>
        <v>0</v>
      </c>
      <c r="U1076" s="392">
        <f t="shared" si="373"/>
        <v>0</v>
      </c>
      <c r="V1076" s="393">
        <f t="shared" si="373"/>
        <v>0</v>
      </c>
      <c r="W1076" s="37">
        <f>G1076-SUM(H1076:V1076)</f>
        <v>0</v>
      </c>
      <c r="Y1076"/>
    </row>
    <row r="1077" spans="1:25" outlineLevel="1" x14ac:dyDescent="0.25">
      <c r="A1077" s="212"/>
      <c r="B1077" s="465"/>
      <c r="C1077" s="273"/>
      <c r="D1077" s="273"/>
      <c r="E1077" s="275"/>
      <c r="F1077" s="274" t="s">
        <v>144</v>
      </c>
      <c r="G1077" s="394">
        <f t="shared" ref="G1077:V1077" si="374">G219</f>
        <v>0</v>
      </c>
      <c r="H1077" s="395">
        <f t="shared" si="374"/>
        <v>0</v>
      </c>
      <c r="I1077" s="389">
        <f t="shared" si="374"/>
        <v>0</v>
      </c>
      <c r="J1077" s="389">
        <f t="shared" si="374"/>
        <v>0</v>
      </c>
      <c r="K1077" s="390">
        <f t="shared" si="374"/>
        <v>0</v>
      </c>
      <c r="L1077" s="391">
        <f t="shared" si="374"/>
        <v>0</v>
      </c>
      <c r="M1077" s="396">
        <f t="shared" si="374"/>
        <v>0</v>
      </c>
      <c r="N1077" s="392">
        <f t="shared" si="374"/>
        <v>0</v>
      </c>
      <c r="O1077" s="392">
        <f t="shared" si="374"/>
        <v>0</v>
      </c>
      <c r="P1077" s="392">
        <f t="shared" si="374"/>
        <v>0</v>
      </c>
      <c r="Q1077" s="392">
        <f t="shared" si="374"/>
        <v>0</v>
      </c>
      <c r="R1077" s="392">
        <f t="shared" si="374"/>
        <v>0</v>
      </c>
      <c r="S1077" s="392">
        <f t="shared" si="374"/>
        <v>0</v>
      </c>
      <c r="T1077" s="388">
        <f t="shared" si="374"/>
        <v>0</v>
      </c>
      <c r="U1077" s="392">
        <f t="shared" si="374"/>
        <v>0</v>
      </c>
      <c r="V1077" s="393">
        <f t="shared" si="374"/>
        <v>0</v>
      </c>
      <c r="W1077" s="37">
        <f>G1077-SUM(H1077:V1077)</f>
        <v>0</v>
      </c>
      <c r="Y1077"/>
    </row>
    <row r="1078" spans="1:25" outlineLevel="1" x14ac:dyDescent="0.25">
      <c r="A1078" s="212"/>
      <c r="B1078" s="465"/>
      <c r="C1078" s="273"/>
      <c r="D1078" s="273"/>
      <c r="E1078" s="275"/>
      <c r="F1078" s="274" t="s">
        <v>142</v>
      </c>
      <c r="G1078" s="394">
        <f>G220</f>
        <v>0</v>
      </c>
      <c r="H1078" s="369"/>
      <c r="I1078" s="369"/>
      <c r="J1078" s="369"/>
      <c r="K1078" s="370"/>
      <c r="L1078" s="363"/>
      <c r="M1078" s="364"/>
      <c r="N1078" s="364"/>
      <c r="O1078" s="364"/>
      <c r="P1078" s="364"/>
      <c r="Q1078" s="364"/>
      <c r="R1078" s="364"/>
      <c r="S1078" s="364"/>
      <c r="T1078" s="364"/>
      <c r="U1078" s="364"/>
      <c r="V1078" s="365"/>
      <c r="W1078" s="40"/>
      <c r="Y1078"/>
    </row>
    <row r="1079" spans="1:25" x14ac:dyDescent="0.25">
      <c r="A1079" s="212"/>
      <c r="B1079" s="465"/>
      <c r="C1079" s="273"/>
      <c r="D1079" s="272" t="s">
        <v>145</v>
      </c>
      <c r="E1079" s="275"/>
      <c r="F1079" s="273"/>
      <c r="G1079" s="367">
        <f>SUBTOTAL(9,G1080:G1082)</f>
        <v>0</v>
      </c>
      <c r="H1079" s="369"/>
      <c r="I1079" s="369"/>
      <c r="J1079" s="369"/>
      <c r="K1079" s="370"/>
      <c r="L1079" s="363"/>
      <c r="M1079" s="364"/>
      <c r="N1079" s="364"/>
      <c r="O1079" s="364"/>
      <c r="P1079" s="364"/>
      <c r="Q1079" s="364"/>
      <c r="R1079" s="364"/>
      <c r="S1079" s="364"/>
      <c r="T1079" s="364"/>
      <c r="U1079" s="364"/>
      <c r="V1079" s="365"/>
      <c r="W1079" s="366">
        <f>SUBTOTAL(9,W1080:W1082)</f>
        <v>0</v>
      </c>
      <c r="Y1079"/>
    </row>
    <row r="1080" spans="1:25" outlineLevel="1" x14ac:dyDescent="0.25">
      <c r="A1080" s="212"/>
      <c r="B1080" s="465"/>
      <c r="C1080" s="273"/>
      <c r="D1080" s="273"/>
      <c r="E1080" s="275"/>
      <c r="F1080" s="274" t="s">
        <v>146</v>
      </c>
      <c r="G1080" s="394">
        <f>G222</f>
        <v>0</v>
      </c>
      <c r="H1080" s="369"/>
      <c r="I1080" s="369"/>
      <c r="J1080" s="369"/>
      <c r="K1080" s="370"/>
      <c r="L1080" s="363"/>
      <c r="M1080" s="364"/>
      <c r="N1080" s="364"/>
      <c r="O1080" s="364"/>
      <c r="P1080" s="364"/>
      <c r="Q1080" s="364"/>
      <c r="R1080" s="364"/>
      <c r="S1080" s="364"/>
      <c r="T1080" s="364"/>
      <c r="U1080" s="364"/>
      <c r="V1080" s="365"/>
      <c r="W1080" s="37">
        <f>G1080-SUM(H1080:V1080)</f>
        <v>0</v>
      </c>
      <c r="Y1080"/>
    </row>
    <row r="1081" spans="1:25" outlineLevel="1" x14ac:dyDescent="0.25">
      <c r="A1081" s="212"/>
      <c r="B1081" s="465"/>
      <c r="C1081" s="273"/>
      <c r="D1081" s="273"/>
      <c r="E1081" s="275"/>
      <c r="F1081" s="274" t="s">
        <v>147</v>
      </c>
      <c r="G1081" s="394">
        <f>G223</f>
        <v>0</v>
      </c>
      <c r="H1081" s="369"/>
      <c r="I1081" s="369"/>
      <c r="J1081" s="369"/>
      <c r="K1081" s="370"/>
      <c r="L1081" s="363"/>
      <c r="M1081" s="364"/>
      <c r="N1081" s="364"/>
      <c r="O1081" s="364"/>
      <c r="P1081" s="364"/>
      <c r="Q1081" s="364"/>
      <c r="R1081" s="364"/>
      <c r="S1081" s="364"/>
      <c r="T1081" s="364"/>
      <c r="U1081" s="364"/>
      <c r="V1081" s="365"/>
      <c r="W1081" s="37">
        <f>G1081-SUM(H1081:V1081)</f>
        <v>0</v>
      </c>
      <c r="Y1081"/>
    </row>
    <row r="1082" spans="1:25" outlineLevel="1" x14ac:dyDescent="0.25">
      <c r="A1082" s="212"/>
      <c r="B1082" s="465"/>
      <c r="C1082" s="273"/>
      <c r="D1082" s="273"/>
      <c r="E1082" s="275"/>
      <c r="F1082" s="274" t="s">
        <v>148</v>
      </c>
      <c r="G1082" s="394">
        <f>G224</f>
        <v>0</v>
      </c>
      <c r="H1082" s="369"/>
      <c r="I1082" s="369"/>
      <c r="J1082" s="369"/>
      <c r="K1082" s="370"/>
      <c r="L1082" s="363"/>
      <c r="M1082" s="364"/>
      <c r="N1082" s="364"/>
      <c r="O1082" s="364"/>
      <c r="P1082" s="364"/>
      <c r="Q1082" s="364"/>
      <c r="R1082" s="364"/>
      <c r="S1082" s="364"/>
      <c r="T1082" s="364"/>
      <c r="U1082" s="364"/>
      <c r="V1082" s="365"/>
      <c r="W1082" s="37">
        <f>G1082-SUM(H1082:V1082)</f>
        <v>0</v>
      </c>
      <c r="Y1082"/>
    </row>
    <row r="1083" spans="1:25" x14ac:dyDescent="0.25">
      <c r="A1083" s="212"/>
      <c r="B1083" s="465"/>
      <c r="C1083" s="273"/>
      <c r="D1083" s="272" t="s">
        <v>138</v>
      </c>
      <c r="E1083" s="275"/>
      <c r="F1083" s="273"/>
      <c r="G1083" s="367">
        <f>SUBTOTAL(9,G1084)</f>
        <v>0</v>
      </c>
      <c r="H1083" s="369"/>
      <c r="I1083" s="369"/>
      <c r="J1083" s="369"/>
      <c r="K1083" s="370"/>
      <c r="L1083" s="363"/>
      <c r="M1083" s="364"/>
      <c r="N1083" s="364"/>
      <c r="O1083" s="364"/>
      <c r="P1083" s="364"/>
      <c r="Q1083" s="364"/>
      <c r="R1083" s="364"/>
      <c r="S1083" s="364"/>
      <c r="T1083" s="364"/>
      <c r="U1083" s="364"/>
      <c r="V1083" s="365"/>
      <c r="W1083" s="366">
        <f>SUBTOTAL(9,W1084)</f>
        <v>0</v>
      </c>
      <c r="Y1083"/>
    </row>
    <row r="1084" spans="1:25" outlineLevel="1" x14ac:dyDescent="0.25">
      <c r="A1084" s="212"/>
      <c r="B1084" s="465"/>
      <c r="C1084" s="273"/>
      <c r="D1084" s="272"/>
      <c r="E1084" s="275"/>
      <c r="F1084" s="274" t="s">
        <v>138</v>
      </c>
      <c r="G1084" s="394">
        <f>G226</f>
        <v>0</v>
      </c>
      <c r="H1084" s="369"/>
      <c r="I1084" s="369"/>
      <c r="J1084" s="369"/>
      <c r="K1084" s="370"/>
      <c r="L1084" s="363"/>
      <c r="M1084" s="364"/>
      <c r="N1084" s="364"/>
      <c r="O1084" s="364"/>
      <c r="P1084" s="364"/>
      <c r="Q1084" s="364"/>
      <c r="R1084" s="364"/>
      <c r="S1084" s="364"/>
      <c r="T1084" s="364"/>
      <c r="U1084" s="364"/>
      <c r="V1084" s="365"/>
      <c r="W1084" s="37">
        <f>G1084-SUM(H1084:V1084)</f>
        <v>0</v>
      </c>
      <c r="Y1084"/>
    </row>
    <row r="1085" spans="1:25" outlineLevel="1" x14ac:dyDescent="0.25">
      <c r="A1085" s="212"/>
      <c r="B1085" s="465"/>
      <c r="C1085" s="273"/>
      <c r="D1085" s="272"/>
      <c r="E1085" s="275"/>
      <c r="F1085" s="273"/>
      <c r="G1085" s="41"/>
      <c r="H1085" s="368"/>
      <c r="I1085" s="369"/>
      <c r="J1085" s="369"/>
      <c r="K1085" s="370"/>
      <c r="L1085" s="364"/>
      <c r="M1085" s="364"/>
      <c r="N1085" s="364"/>
      <c r="O1085" s="364"/>
      <c r="P1085" s="364"/>
      <c r="Q1085" s="364"/>
      <c r="R1085" s="364"/>
      <c r="S1085" s="364"/>
      <c r="T1085" s="364"/>
      <c r="U1085" s="364"/>
      <c r="V1085" s="364"/>
      <c r="W1085" s="366"/>
      <c r="Y1085"/>
    </row>
    <row r="1086" spans="1:25" outlineLevel="1" x14ac:dyDescent="0.25">
      <c r="A1086" s="212"/>
      <c r="B1086" s="465"/>
      <c r="C1086" s="272" t="s">
        <v>149</v>
      </c>
      <c r="D1086" s="272"/>
      <c r="E1086" s="275"/>
      <c r="F1086" s="273"/>
      <c r="G1086" s="41">
        <f>SUBTOTAL(9,G1087:G1089)</f>
        <v>0</v>
      </c>
      <c r="H1086" s="368">
        <f t="shared" ref="H1086:W1086" si="375">SUBTOTAL(9,H1087:H1089)</f>
        <v>0</v>
      </c>
      <c r="I1086" s="369">
        <f t="shared" si="375"/>
        <v>0</v>
      </c>
      <c r="J1086" s="369">
        <f t="shared" si="375"/>
        <v>0</v>
      </c>
      <c r="K1086" s="370">
        <f t="shared" si="375"/>
        <v>0</v>
      </c>
      <c r="L1086" s="364">
        <f t="shared" si="375"/>
        <v>0</v>
      </c>
      <c r="M1086" s="364">
        <f t="shared" si="375"/>
        <v>0</v>
      </c>
      <c r="N1086" s="364">
        <f t="shared" si="375"/>
        <v>0</v>
      </c>
      <c r="O1086" s="364">
        <f t="shared" si="375"/>
        <v>0</v>
      </c>
      <c r="P1086" s="364">
        <f t="shared" si="375"/>
        <v>0</v>
      </c>
      <c r="Q1086" s="364">
        <f t="shared" si="375"/>
        <v>0</v>
      </c>
      <c r="R1086" s="364">
        <f t="shared" si="375"/>
        <v>0</v>
      </c>
      <c r="S1086" s="364">
        <f t="shared" si="375"/>
        <v>0</v>
      </c>
      <c r="T1086" s="364">
        <f t="shared" si="375"/>
        <v>0</v>
      </c>
      <c r="U1086" s="364">
        <f t="shared" si="375"/>
        <v>0</v>
      </c>
      <c r="V1086" s="364">
        <f t="shared" si="375"/>
        <v>0</v>
      </c>
      <c r="W1086" s="366">
        <f t="shared" si="375"/>
        <v>0</v>
      </c>
      <c r="Y1086"/>
    </row>
    <row r="1087" spans="1:25" outlineLevel="1" x14ac:dyDescent="0.25">
      <c r="A1087" s="212"/>
      <c r="B1087" s="465"/>
      <c r="C1087" s="273"/>
      <c r="D1087" s="272"/>
      <c r="E1087" s="275"/>
      <c r="F1087" s="359" t="s">
        <v>150</v>
      </c>
      <c r="G1087" s="426">
        <f>G229</f>
        <v>0</v>
      </c>
      <c r="H1087" s="427">
        <f>G1087*(1-VLOOKUP($F1087,SHT,2,FALSE))+$H229*VLOOKUP($F1087,SHT,2,FALSE)</f>
        <v>0</v>
      </c>
      <c r="I1087" s="428">
        <f t="shared" ref="I1087:V1087" si="376">I229*VLOOKUP($F1087,SHT,2,FALSE)</f>
        <v>0</v>
      </c>
      <c r="J1087" s="428">
        <f t="shared" si="376"/>
        <v>0</v>
      </c>
      <c r="K1087" s="429">
        <f t="shared" si="376"/>
        <v>0</v>
      </c>
      <c r="L1087" s="430">
        <f t="shared" si="376"/>
        <v>0</v>
      </c>
      <c r="M1087" s="431">
        <f t="shared" si="376"/>
        <v>0</v>
      </c>
      <c r="N1087" s="428">
        <f t="shared" si="376"/>
        <v>0</v>
      </c>
      <c r="O1087" s="428">
        <f t="shared" si="376"/>
        <v>0</v>
      </c>
      <c r="P1087" s="428">
        <f t="shared" si="376"/>
        <v>0</v>
      </c>
      <c r="Q1087" s="428">
        <f t="shared" si="376"/>
        <v>0</v>
      </c>
      <c r="R1087" s="428">
        <f t="shared" si="376"/>
        <v>0</v>
      </c>
      <c r="S1087" s="428">
        <f t="shared" si="376"/>
        <v>0</v>
      </c>
      <c r="T1087" s="428">
        <f t="shared" si="376"/>
        <v>0</v>
      </c>
      <c r="U1087" s="428">
        <f t="shared" si="376"/>
        <v>0</v>
      </c>
      <c r="V1087" s="432">
        <f t="shared" si="376"/>
        <v>0</v>
      </c>
      <c r="W1087" s="426">
        <f t="shared" ref="W1087:W1089" si="377">G1087-SUM(H1087:V1087)</f>
        <v>0</v>
      </c>
      <c r="Y1087"/>
    </row>
    <row r="1088" spans="1:25" outlineLevel="1" x14ac:dyDescent="0.25">
      <c r="A1088" s="212"/>
      <c r="B1088" s="465"/>
      <c r="C1088" s="273"/>
      <c r="D1088" s="272"/>
      <c r="E1088" s="275"/>
      <c r="F1088" s="359" t="s">
        <v>151</v>
      </c>
      <c r="G1088" s="426">
        <f>G230</f>
        <v>0</v>
      </c>
      <c r="H1088" s="427">
        <f>G1088*(1-VLOOKUP($F1088,SHT,2,FALSE))+$H230*VLOOKUP($F1088,SHT,2,FALSE)</f>
        <v>0</v>
      </c>
      <c r="I1088" s="428">
        <f t="shared" ref="I1088:V1088" si="378">I230*VLOOKUP($F1088,SHT,2,FALSE)</f>
        <v>0</v>
      </c>
      <c r="J1088" s="428">
        <f t="shared" si="378"/>
        <v>0</v>
      </c>
      <c r="K1088" s="429">
        <f t="shared" si="378"/>
        <v>0</v>
      </c>
      <c r="L1088" s="430">
        <f t="shared" si="378"/>
        <v>0</v>
      </c>
      <c r="M1088" s="431">
        <f t="shared" si="378"/>
        <v>0</v>
      </c>
      <c r="N1088" s="428">
        <f t="shared" si="378"/>
        <v>0</v>
      </c>
      <c r="O1088" s="428">
        <f t="shared" si="378"/>
        <v>0</v>
      </c>
      <c r="P1088" s="428">
        <f t="shared" si="378"/>
        <v>0</v>
      </c>
      <c r="Q1088" s="428">
        <f t="shared" si="378"/>
        <v>0</v>
      </c>
      <c r="R1088" s="428">
        <f t="shared" si="378"/>
        <v>0</v>
      </c>
      <c r="S1088" s="428">
        <f t="shared" si="378"/>
        <v>0</v>
      </c>
      <c r="T1088" s="428">
        <f t="shared" si="378"/>
        <v>0</v>
      </c>
      <c r="U1088" s="428">
        <f t="shared" si="378"/>
        <v>0</v>
      </c>
      <c r="V1088" s="432">
        <f t="shared" si="378"/>
        <v>0</v>
      </c>
      <c r="W1088" s="426">
        <f t="shared" si="377"/>
        <v>0</v>
      </c>
      <c r="Y1088"/>
    </row>
    <row r="1089" spans="1:25" outlineLevel="1" x14ac:dyDescent="0.25">
      <c r="A1089" s="212"/>
      <c r="B1089" s="465"/>
      <c r="C1089" s="273"/>
      <c r="D1089" s="272"/>
      <c r="E1089" s="275"/>
      <c r="F1089" s="359" t="s">
        <v>152</v>
      </c>
      <c r="G1089" s="426">
        <f>G231</f>
        <v>0</v>
      </c>
      <c r="H1089" s="427">
        <f>G1089*(1-VLOOKUP($F1089,SHT,2,FALSE))+$H231*VLOOKUP($F1089,SHT,2,FALSE)</f>
        <v>0</v>
      </c>
      <c r="I1089" s="428">
        <f t="shared" ref="I1089:V1089" si="379">I231*VLOOKUP($F1089,SHT,2,FALSE)</f>
        <v>0</v>
      </c>
      <c r="J1089" s="428">
        <f t="shared" si="379"/>
        <v>0</v>
      </c>
      <c r="K1089" s="429">
        <f t="shared" si="379"/>
        <v>0</v>
      </c>
      <c r="L1089" s="430">
        <f t="shared" si="379"/>
        <v>0</v>
      </c>
      <c r="M1089" s="431">
        <f t="shared" si="379"/>
        <v>0</v>
      </c>
      <c r="N1089" s="428">
        <f t="shared" si="379"/>
        <v>0</v>
      </c>
      <c r="O1089" s="428">
        <f t="shared" si="379"/>
        <v>0</v>
      </c>
      <c r="P1089" s="428">
        <f t="shared" si="379"/>
        <v>0</v>
      </c>
      <c r="Q1089" s="428">
        <f t="shared" si="379"/>
        <v>0</v>
      </c>
      <c r="R1089" s="428">
        <f t="shared" si="379"/>
        <v>0</v>
      </c>
      <c r="S1089" s="428">
        <f t="shared" si="379"/>
        <v>0</v>
      </c>
      <c r="T1089" s="428">
        <f t="shared" si="379"/>
        <v>0</v>
      </c>
      <c r="U1089" s="428">
        <f t="shared" si="379"/>
        <v>0</v>
      </c>
      <c r="V1089" s="432">
        <f t="shared" si="379"/>
        <v>0</v>
      </c>
      <c r="W1089" s="426">
        <f t="shared" si="377"/>
        <v>0</v>
      </c>
      <c r="Y1089"/>
    </row>
    <row r="1090" spans="1:25" x14ac:dyDescent="0.25">
      <c r="A1090" s="212"/>
      <c r="B1090" s="465"/>
      <c r="C1090" s="273"/>
      <c r="D1090" s="272"/>
      <c r="E1090" s="275"/>
      <c r="F1090" s="273"/>
      <c r="G1090" s="367"/>
      <c r="H1090" s="369"/>
      <c r="I1090" s="369"/>
      <c r="J1090" s="369"/>
      <c r="K1090" s="370"/>
      <c r="L1090" s="363"/>
      <c r="M1090" s="364"/>
      <c r="N1090" s="364"/>
      <c r="O1090" s="364"/>
      <c r="P1090" s="364"/>
      <c r="Q1090" s="364"/>
      <c r="R1090" s="364"/>
      <c r="S1090" s="364"/>
      <c r="T1090" s="364"/>
      <c r="U1090" s="364"/>
      <c r="V1090" s="365"/>
      <c r="W1090" s="366"/>
      <c r="Y1090"/>
    </row>
    <row r="1091" spans="1:25" s="79" customFormat="1" ht="16.2" thickBot="1" x14ac:dyDescent="0.3">
      <c r="A1091" s="213"/>
      <c r="B1091" s="279" t="s">
        <v>153</v>
      </c>
      <c r="C1091" s="506"/>
      <c r="D1091" s="506"/>
      <c r="E1091" s="506"/>
      <c r="F1091" s="506"/>
      <c r="G1091" s="103">
        <f>SUBTOTAL(9,G866:G1090)</f>
        <v>0</v>
      </c>
      <c r="H1091" s="403">
        <f t="shared" ref="H1091:W1091" si="380">SUBTOTAL(9,H866:H1090)</f>
        <v>0</v>
      </c>
      <c r="I1091" s="404">
        <f t="shared" si="380"/>
        <v>0</v>
      </c>
      <c r="J1091" s="404">
        <f t="shared" si="380"/>
        <v>0</v>
      </c>
      <c r="K1091" s="405">
        <f t="shared" si="380"/>
        <v>0</v>
      </c>
      <c r="L1091" s="406">
        <f t="shared" si="380"/>
        <v>0</v>
      </c>
      <c r="M1091" s="407">
        <f t="shared" si="380"/>
        <v>0</v>
      </c>
      <c r="N1091" s="407">
        <f t="shared" si="380"/>
        <v>0</v>
      </c>
      <c r="O1091" s="407">
        <f t="shared" si="380"/>
        <v>0</v>
      </c>
      <c r="P1091" s="407">
        <f t="shared" si="380"/>
        <v>0</v>
      </c>
      <c r="Q1091" s="407">
        <f t="shared" si="380"/>
        <v>0</v>
      </c>
      <c r="R1091" s="407">
        <f t="shared" si="380"/>
        <v>0</v>
      </c>
      <c r="S1091" s="407">
        <f t="shared" si="380"/>
        <v>0</v>
      </c>
      <c r="T1091" s="407">
        <f t="shared" si="380"/>
        <v>0</v>
      </c>
      <c r="U1091" s="407">
        <f t="shared" si="380"/>
        <v>0</v>
      </c>
      <c r="V1091" s="408">
        <f t="shared" si="380"/>
        <v>0</v>
      </c>
      <c r="W1091" s="103">
        <f t="shared" si="380"/>
        <v>0</v>
      </c>
      <c r="Y1091"/>
    </row>
    <row r="1092" spans="1:25" ht="13.8" thickBot="1" x14ac:dyDescent="0.3">
      <c r="A1092" s="212"/>
      <c r="B1092" s="51"/>
      <c r="G1092" s="493"/>
      <c r="H1092" s="493"/>
      <c r="I1092" s="493"/>
      <c r="J1092" s="493"/>
      <c r="K1092" s="493"/>
      <c r="L1092" s="493"/>
      <c r="M1092" s="42"/>
      <c r="N1092" s="493"/>
      <c r="O1092" s="493"/>
      <c r="P1092" s="493"/>
      <c r="Q1092" s="493"/>
      <c r="R1092" s="493"/>
      <c r="S1092" s="493"/>
      <c r="T1092" s="493"/>
      <c r="U1092" s="493"/>
      <c r="V1092" s="493"/>
      <c r="W1092" s="493"/>
      <c r="Y1092"/>
    </row>
    <row r="1093" spans="1:25" s="79" customFormat="1" ht="16.2" thickBot="1" x14ac:dyDescent="0.3">
      <c r="A1093" s="213"/>
      <c r="B1093" s="433" t="s">
        <v>154</v>
      </c>
      <c r="C1093" s="484"/>
      <c r="D1093" s="484"/>
      <c r="E1093" s="484"/>
      <c r="F1093" s="484"/>
      <c r="G1093" s="480"/>
      <c r="H1093" s="480"/>
      <c r="I1093" s="480"/>
      <c r="J1093" s="480"/>
      <c r="K1093" s="480"/>
      <c r="L1093" s="480"/>
      <c r="M1093" s="481"/>
      <c r="N1093" s="480"/>
      <c r="O1093" s="480"/>
      <c r="P1093" s="480"/>
      <c r="Q1093" s="480"/>
      <c r="R1093" s="480"/>
      <c r="S1093" s="480"/>
      <c r="T1093" s="480"/>
      <c r="U1093" s="480"/>
      <c r="V1093" s="480"/>
      <c r="W1093" s="482"/>
      <c r="Y1093"/>
    </row>
    <row r="1094" spans="1:25" x14ac:dyDescent="0.25">
      <c r="A1094" s="212"/>
      <c r="B1094" s="479"/>
      <c r="C1094" s="272" t="s">
        <v>155</v>
      </c>
      <c r="D1094" s="272"/>
      <c r="E1094" s="275"/>
      <c r="F1094" s="275"/>
      <c r="G1094" s="366"/>
      <c r="H1094" s="364"/>
      <c r="I1094" s="364"/>
      <c r="J1094" s="364"/>
      <c r="K1094" s="365"/>
      <c r="L1094" s="30"/>
      <c r="M1094" s="31"/>
      <c r="N1094" s="364"/>
      <c r="O1094" s="364"/>
      <c r="P1094" s="364"/>
      <c r="Q1094" s="364"/>
      <c r="R1094" s="364"/>
      <c r="S1094" s="364"/>
      <c r="T1094" s="364"/>
      <c r="U1094" s="364"/>
      <c r="V1094" s="365"/>
      <c r="W1094" s="366"/>
      <c r="Y1094"/>
    </row>
    <row r="1095" spans="1:25" x14ac:dyDescent="0.25">
      <c r="A1095" s="212"/>
      <c r="B1095" s="479"/>
      <c r="C1095" s="275"/>
      <c r="D1095" s="272" t="s">
        <v>156</v>
      </c>
      <c r="E1095" s="275"/>
      <c r="F1095" s="275"/>
      <c r="G1095" s="367">
        <f>SUBTOTAL(9,G1096:G1102)</f>
        <v>0</v>
      </c>
      <c r="H1095" s="364">
        <f t="shared" ref="H1095:W1095" si="381">SUBTOTAL(9,H1096:H1102)</f>
        <v>0</v>
      </c>
      <c r="I1095" s="364">
        <f t="shared" si="381"/>
        <v>0</v>
      </c>
      <c r="J1095" s="364">
        <f t="shared" si="381"/>
        <v>0</v>
      </c>
      <c r="K1095" s="365">
        <f t="shared" si="381"/>
        <v>0</v>
      </c>
      <c r="L1095" s="30">
        <f t="shared" si="381"/>
        <v>0</v>
      </c>
      <c r="M1095" s="31">
        <f t="shared" si="381"/>
        <v>0</v>
      </c>
      <c r="N1095" s="31">
        <f t="shared" si="381"/>
        <v>0</v>
      </c>
      <c r="O1095" s="31">
        <f t="shared" si="381"/>
        <v>0</v>
      </c>
      <c r="P1095" s="31">
        <f t="shared" si="381"/>
        <v>0</v>
      </c>
      <c r="Q1095" s="31">
        <f t="shared" si="381"/>
        <v>0</v>
      </c>
      <c r="R1095" s="31">
        <f t="shared" si="381"/>
        <v>0</v>
      </c>
      <c r="S1095" s="31">
        <f t="shared" si="381"/>
        <v>0</v>
      </c>
      <c r="T1095" s="31">
        <f t="shared" si="381"/>
        <v>0</v>
      </c>
      <c r="U1095" s="31">
        <f t="shared" si="381"/>
        <v>0</v>
      </c>
      <c r="V1095" s="365">
        <f t="shared" si="381"/>
        <v>0</v>
      </c>
      <c r="W1095" s="365">
        <f t="shared" si="381"/>
        <v>0</v>
      </c>
      <c r="Y1095"/>
    </row>
    <row r="1096" spans="1:25" outlineLevel="1" x14ac:dyDescent="0.25">
      <c r="A1096" s="212"/>
      <c r="B1096" s="489"/>
      <c r="C1096" s="485"/>
      <c r="D1096" s="485"/>
      <c r="E1096" s="485"/>
      <c r="F1096" s="301" t="s">
        <v>157</v>
      </c>
      <c r="G1096" s="101">
        <f t="shared" ref="G1096:G1102" si="382">G238</f>
        <v>0</v>
      </c>
      <c r="H1096" s="102">
        <f t="shared" ref="H1096:H1102" si="383">G1096*VLOOKUP($F1096,DRT,2,FALSE)</f>
        <v>0</v>
      </c>
      <c r="I1096" s="98">
        <f>($G$1096-SUM($H$1096:H1096))*VLOOKUP($F1096,DRT,2,FALSE)</f>
        <v>0</v>
      </c>
      <c r="J1096" s="98">
        <f>($G$1096-SUM($H$1096:I1096))*VLOOKUP($F1096,DRT,2,FALSE)</f>
        <v>0</v>
      </c>
      <c r="K1096" s="106">
        <f>($G$1096-SUM($H$1096:J1096))*VLOOKUP($F1096,DRT,2,FALSE)</f>
        <v>0</v>
      </c>
      <c r="L1096" s="105">
        <f>($G1096-SUM($H1096:K1096))*VLOOKUP($F1096,DRT,4,FALSE)</f>
        <v>0</v>
      </c>
      <c r="M1096" s="98">
        <f>($G1096-SUM($H1096:L1096))*VLOOKUP($F1096,DRT,4,FALSE)</f>
        <v>0</v>
      </c>
      <c r="N1096" s="98">
        <f>($G1096-SUM($H1096:M1096))*VLOOKUP($F1096,DRT,4,FALSE)</f>
        <v>0</v>
      </c>
      <c r="O1096" s="98">
        <f>($G1096-SUM($H1096:N1096))*VLOOKUP($F1096,DRT,4,FALSE)</f>
        <v>0</v>
      </c>
      <c r="P1096" s="98">
        <f>($G1096-SUM($H1096:O1096))*VLOOKUP($F1096,DRT,4,FALSE)</f>
        <v>0</v>
      </c>
      <c r="Q1096" s="98">
        <f>($G1096-SUM($H1096:P1096))*VLOOKUP($F1096,DRT,4,FALSE)</f>
        <v>0</v>
      </c>
      <c r="R1096" s="98">
        <f>($G1096-SUM($H1096:Q1096))*VLOOKUP($F1096,DRT,4,FALSE)</f>
        <v>0</v>
      </c>
      <c r="S1096" s="98">
        <f>($G1096-SUM($H1096:R1096))*VLOOKUP($F1096,DRT,4,FALSE)</f>
        <v>0</v>
      </c>
      <c r="T1096" s="98">
        <f>($G1096-SUM($H1096:S1096))*VLOOKUP($F1096,DRT,4,FALSE)</f>
        <v>0</v>
      </c>
      <c r="U1096" s="98">
        <f>($G1096-SUM($H1096:T1096))*VLOOKUP($F1096,DRT,4,FALSE)</f>
        <v>0</v>
      </c>
      <c r="V1096" s="106">
        <f>($G1096-SUM($H1096:U1096))*VLOOKUP($F1096,DRT,4,FALSE)</f>
        <v>0</v>
      </c>
      <c r="W1096" s="37">
        <f t="shared" ref="W1096:W1102" si="384">G1096-SUM(H1096:V1096)</f>
        <v>0</v>
      </c>
      <c r="Y1096"/>
    </row>
    <row r="1097" spans="1:25" outlineLevel="1" x14ac:dyDescent="0.25">
      <c r="A1097" s="212"/>
      <c r="B1097" s="465"/>
      <c r="C1097" s="275"/>
      <c r="D1097" s="275"/>
      <c r="E1097" s="275"/>
      <c r="F1097" s="301" t="s">
        <v>158</v>
      </c>
      <c r="G1097" s="101">
        <f t="shared" si="382"/>
        <v>0</v>
      </c>
      <c r="H1097" s="102">
        <f t="shared" si="383"/>
        <v>0</v>
      </c>
      <c r="I1097" s="98">
        <f>($G$1097-SUM($H$1097:H1097))*VLOOKUP($F1097,DRT,2,FALSE)</f>
        <v>0</v>
      </c>
      <c r="J1097" s="98">
        <f>($G$1097-SUM($H$1097:I1097))*VLOOKUP($F1097,DRT,2,FALSE)</f>
        <v>0</v>
      </c>
      <c r="K1097" s="106">
        <f>($G$1097-SUM($H$1097:J1097))*VLOOKUP($F1097,DRT,2,FALSE)</f>
        <v>0</v>
      </c>
      <c r="L1097" s="105">
        <f>($G1097-SUM($H1097:K1097))*VLOOKUP($F1097,DRT,4,FALSE)</f>
        <v>0</v>
      </c>
      <c r="M1097" s="98">
        <f>($G1097-SUM($H1097:L1097))*VLOOKUP($F1097,DRT,4,FALSE)</f>
        <v>0</v>
      </c>
      <c r="N1097" s="98">
        <f>($G1097-SUM($H1097:M1097))*VLOOKUP($F1097,DRT,4,FALSE)</f>
        <v>0</v>
      </c>
      <c r="O1097" s="98">
        <f>($G1097-SUM($H1097:N1097))*VLOOKUP($F1097,DRT,4,FALSE)</f>
        <v>0</v>
      </c>
      <c r="P1097" s="98">
        <f>($G1097-SUM($H1097:O1097))*VLOOKUP($F1097,DRT,4,FALSE)</f>
        <v>0</v>
      </c>
      <c r="Q1097" s="98">
        <f>($G1097-SUM($H1097:P1097))*VLOOKUP($F1097,DRT,4,FALSE)</f>
        <v>0</v>
      </c>
      <c r="R1097" s="98">
        <f>($G1097-SUM($H1097:Q1097))*VLOOKUP($F1097,DRT,4,FALSE)</f>
        <v>0</v>
      </c>
      <c r="S1097" s="98">
        <f>($G1097-SUM($H1097:R1097))*VLOOKUP($F1097,DRT,4,FALSE)</f>
        <v>0</v>
      </c>
      <c r="T1097" s="98">
        <f>($G1097-SUM($H1097:S1097))*VLOOKUP($F1097,DRT,4,FALSE)</f>
        <v>0</v>
      </c>
      <c r="U1097" s="98">
        <f>($G1097-SUM($H1097:T1097))*VLOOKUP($F1097,DRT,4,FALSE)</f>
        <v>0</v>
      </c>
      <c r="V1097" s="106">
        <f>($G1097-SUM($H1097:U1097))*VLOOKUP($F1097,DRT,4,FALSE)</f>
        <v>0</v>
      </c>
      <c r="W1097" s="37">
        <f t="shared" si="384"/>
        <v>0</v>
      </c>
      <c r="Y1097"/>
    </row>
    <row r="1098" spans="1:25" outlineLevel="1" x14ac:dyDescent="0.25">
      <c r="A1098" s="212"/>
      <c r="B1098" s="465"/>
      <c r="C1098" s="275"/>
      <c r="D1098" s="275"/>
      <c r="E1098" s="275"/>
      <c r="F1098" s="277" t="s">
        <v>159</v>
      </c>
      <c r="G1098" s="101">
        <f t="shared" si="382"/>
        <v>0</v>
      </c>
      <c r="H1098" s="102">
        <f t="shared" si="383"/>
        <v>0</v>
      </c>
      <c r="I1098" s="98">
        <f>($G$1098-SUM($H$1098:H1098))*VLOOKUP($F1098,DRT,2,FALSE)</f>
        <v>0</v>
      </c>
      <c r="J1098" s="98">
        <f>($G$1098-SUM($H$1098:I1098))*VLOOKUP($F1098,DRT,2,FALSE)</f>
        <v>0</v>
      </c>
      <c r="K1098" s="106">
        <f>($G$1098-SUM($H$1098:J1098))*VLOOKUP($F1098,DRT,2,FALSE)</f>
        <v>0</v>
      </c>
      <c r="L1098" s="105">
        <f>($G1098-SUM($H1098:K1098))*VLOOKUP($F1098,DRT,4,FALSE)</f>
        <v>0</v>
      </c>
      <c r="M1098" s="98">
        <f>($G1098-SUM($H1098:L1098))*VLOOKUP($F1098,DRT,4,FALSE)</f>
        <v>0</v>
      </c>
      <c r="N1098" s="98">
        <f>($G1098-SUM($H1098:M1098))*VLOOKUP($F1098,DRT,4,FALSE)</f>
        <v>0</v>
      </c>
      <c r="O1098" s="98">
        <f>($G1098-SUM($H1098:N1098))*VLOOKUP($F1098,DRT,4,FALSE)</f>
        <v>0</v>
      </c>
      <c r="P1098" s="98">
        <f>($G1098-SUM($H1098:O1098))*VLOOKUP($F1098,DRT,4,FALSE)</f>
        <v>0</v>
      </c>
      <c r="Q1098" s="98">
        <f>($G1098-SUM($H1098:P1098))*VLOOKUP($F1098,DRT,4,FALSE)</f>
        <v>0</v>
      </c>
      <c r="R1098" s="98">
        <f>($G1098-SUM($H1098:Q1098))*VLOOKUP($F1098,DRT,4,FALSE)</f>
        <v>0</v>
      </c>
      <c r="S1098" s="98">
        <f>($G1098-SUM($H1098:R1098))*VLOOKUP($F1098,DRT,4,FALSE)</f>
        <v>0</v>
      </c>
      <c r="T1098" s="98">
        <f>($G1098-SUM($H1098:S1098))*VLOOKUP($F1098,DRT,4,FALSE)</f>
        <v>0</v>
      </c>
      <c r="U1098" s="98">
        <f>($G1098-SUM($H1098:T1098))*VLOOKUP($F1098,DRT,4,FALSE)</f>
        <v>0</v>
      </c>
      <c r="V1098" s="106">
        <f>($G1098-SUM($H1098:U1098))*VLOOKUP($F1098,DRT,4,FALSE)</f>
        <v>0</v>
      </c>
      <c r="W1098" s="37">
        <f t="shared" si="384"/>
        <v>0</v>
      </c>
      <c r="Y1098"/>
    </row>
    <row r="1099" spans="1:25" outlineLevel="1" x14ac:dyDescent="0.25">
      <c r="A1099" s="212"/>
      <c r="B1099" s="465"/>
      <c r="C1099" s="275"/>
      <c r="D1099" s="275"/>
      <c r="E1099" s="275"/>
      <c r="F1099" s="277" t="s">
        <v>359</v>
      </c>
      <c r="G1099" s="101">
        <f t="shared" si="382"/>
        <v>0</v>
      </c>
      <c r="H1099" s="102">
        <f t="shared" si="383"/>
        <v>0</v>
      </c>
      <c r="I1099" s="98">
        <f>($G$1099-SUM($H$1099:H1099))*VLOOKUP($F1099,DRT,2,FALSE)</f>
        <v>0</v>
      </c>
      <c r="J1099" s="98">
        <f>($G$1099-SUM($H$1099:I1099))*VLOOKUP($F1099,DRT,2,FALSE)</f>
        <v>0</v>
      </c>
      <c r="K1099" s="106">
        <f>($G$1099-SUM($H$1099:J1099))*VLOOKUP($F1099,DRT,2,FALSE)</f>
        <v>0</v>
      </c>
      <c r="L1099" s="105">
        <f>($G1099-SUM($H1099:K1099))*VLOOKUP($F1099,DRT,4,FALSE)</f>
        <v>0</v>
      </c>
      <c r="M1099" s="98">
        <f>($G1099-SUM($H1099:L1099))*VLOOKUP($F1099,DRT,4,FALSE)</f>
        <v>0</v>
      </c>
      <c r="N1099" s="98">
        <f>($G1099-SUM($H1099:M1099))*VLOOKUP($F1099,DRT,4,FALSE)</f>
        <v>0</v>
      </c>
      <c r="O1099" s="98">
        <f>($G1099-SUM($H1099:N1099))*VLOOKUP($F1099,DRT,4,FALSE)</f>
        <v>0</v>
      </c>
      <c r="P1099" s="98">
        <f>($G1099-SUM($H1099:O1099))*VLOOKUP($F1099,DRT,4,FALSE)</f>
        <v>0</v>
      </c>
      <c r="Q1099" s="98">
        <f>($G1099-SUM($H1099:P1099))*VLOOKUP($F1099,DRT,4,FALSE)</f>
        <v>0</v>
      </c>
      <c r="R1099" s="98">
        <f>($G1099-SUM($H1099:Q1099))*VLOOKUP($F1099,DRT,4,FALSE)</f>
        <v>0</v>
      </c>
      <c r="S1099" s="98">
        <f>($G1099-SUM($H1099:R1099))*VLOOKUP($F1099,DRT,4,FALSE)</f>
        <v>0</v>
      </c>
      <c r="T1099" s="98">
        <f>($G1099-SUM($H1099:S1099))*VLOOKUP($F1099,DRT,4,FALSE)</f>
        <v>0</v>
      </c>
      <c r="U1099" s="98">
        <f>($G1099-SUM($H1099:T1099))*VLOOKUP($F1099,DRT,4,FALSE)</f>
        <v>0</v>
      </c>
      <c r="V1099" s="106">
        <f>($G1099-SUM($H1099:U1099))*VLOOKUP($F1099,DRT,4,FALSE)</f>
        <v>0</v>
      </c>
      <c r="W1099" s="37">
        <f t="shared" si="384"/>
        <v>0</v>
      </c>
      <c r="Y1099"/>
    </row>
    <row r="1100" spans="1:25" outlineLevel="1" x14ac:dyDescent="0.25">
      <c r="A1100" s="212"/>
      <c r="B1100" s="465"/>
      <c r="C1100" s="275"/>
      <c r="D1100" s="275"/>
      <c r="E1100" s="275"/>
      <c r="F1100" s="277" t="s">
        <v>161</v>
      </c>
      <c r="G1100" s="101">
        <f t="shared" si="382"/>
        <v>0</v>
      </c>
      <c r="H1100" s="102">
        <f t="shared" si="383"/>
        <v>0</v>
      </c>
      <c r="I1100" s="98">
        <f>($G$1100-SUM($H$1100:H1100))*VLOOKUP($F1100,DRT,2,FALSE)</f>
        <v>0</v>
      </c>
      <c r="J1100" s="98">
        <f>($G$1100-SUM($H$1100:I1100))*VLOOKUP($F1100,DRT,2,FALSE)</f>
        <v>0</v>
      </c>
      <c r="K1100" s="106">
        <f>($G$1100-SUM($H$1100:J1100))*VLOOKUP($F1100,DRT,2,FALSE)</f>
        <v>0</v>
      </c>
      <c r="L1100" s="105">
        <f>($G1100-SUM($H1100:K1100))*VLOOKUP($F1100,DRT,4,FALSE)</f>
        <v>0</v>
      </c>
      <c r="M1100" s="98">
        <f>($G1100-SUM($H1100:L1100))*VLOOKUP($F1100,DRT,4,FALSE)</f>
        <v>0</v>
      </c>
      <c r="N1100" s="98">
        <f>($G1100-SUM($H1100:M1100))*VLOOKUP($F1100,DRT,4,FALSE)</f>
        <v>0</v>
      </c>
      <c r="O1100" s="98">
        <f>($G1100-SUM($H1100:N1100))*VLOOKUP($F1100,DRT,4,FALSE)</f>
        <v>0</v>
      </c>
      <c r="P1100" s="98">
        <f>($G1100-SUM($H1100:O1100))*VLOOKUP($F1100,DRT,4,FALSE)</f>
        <v>0</v>
      </c>
      <c r="Q1100" s="98">
        <f>($G1100-SUM($H1100:P1100))*VLOOKUP($F1100,DRT,4,FALSE)</f>
        <v>0</v>
      </c>
      <c r="R1100" s="98">
        <f>($G1100-SUM($H1100:Q1100))*VLOOKUP($F1100,DRT,4,FALSE)</f>
        <v>0</v>
      </c>
      <c r="S1100" s="98">
        <f>($G1100-SUM($H1100:R1100))*VLOOKUP($F1100,DRT,4,FALSE)</f>
        <v>0</v>
      </c>
      <c r="T1100" s="98">
        <f>($G1100-SUM($H1100:S1100))*VLOOKUP($F1100,DRT,4,FALSE)</f>
        <v>0</v>
      </c>
      <c r="U1100" s="98">
        <f>($G1100-SUM($H1100:T1100))*VLOOKUP($F1100,DRT,4,FALSE)</f>
        <v>0</v>
      </c>
      <c r="V1100" s="106">
        <f>($G1100-SUM($H1100:U1100))*VLOOKUP($F1100,DRT,4,FALSE)</f>
        <v>0</v>
      </c>
      <c r="W1100" s="37">
        <f t="shared" si="384"/>
        <v>0</v>
      </c>
      <c r="Y1100"/>
    </row>
    <row r="1101" spans="1:25" outlineLevel="1" x14ac:dyDescent="0.25">
      <c r="A1101" s="212"/>
      <c r="B1101" s="465"/>
      <c r="C1101" s="275"/>
      <c r="D1101" s="275"/>
      <c r="E1101" s="275"/>
      <c r="F1101" s="274" t="s">
        <v>360</v>
      </c>
      <c r="G1101" s="101">
        <f t="shared" si="382"/>
        <v>0</v>
      </c>
      <c r="H1101" s="102">
        <f t="shared" si="383"/>
        <v>0</v>
      </c>
      <c r="I1101" s="98">
        <f>($G1101-SUM($H1101:H1101))*VLOOKUP($F1101,DRT,2,FALSE)</f>
        <v>0</v>
      </c>
      <c r="J1101" s="98">
        <f>($G1101-SUM($H1101:I1101))*VLOOKUP($F1101,DRT,2,FALSE)</f>
        <v>0</v>
      </c>
      <c r="K1101" s="106">
        <f>($G1101-SUM($H1101:J1101))*VLOOKUP($F1101,DRT,2,FALSE)</f>
        <v>0</v>
      </c>
      <c r="L1101" s="105">
        <f>($G1101-SUM($H1101:K1101))*VLOOKUP($F1101,DRT,4,FALSE)</f>
        <v>0</v>
      </c>
      <c r="M1101" s="98">
        <f>($G1101-SUM($H1101:L1101))*VLOOKUP($F1101,DRT,4,FALSE)</f>
        <v>0</v>
      </c>
      <c r="N1101" s="98">
        <f>($G1101-SUM($H1101:M1101))*VLOOKUP($F1101,DRT,4,FALSE)</f>
        <v>0</v>
      </c>
      <c r="O1101" s="98">
        <f>($G1101-SUM($H1101:N1101))*VLOOKUP($F1101,DRT,4,FALSE)</f>
        <v>0</v>
      </c>
      <c r="P1101" s="98">
        <f>($G1101-SUM($H1101:O1101))*VLOOKUP($F1101,DRT,4,FALSE)</f>
        <v>0</v>
      </c>
      <c r="Q1101" s="98">
        <f>($G1101-SUM($H1101:P1101))*VLOOKUP($F1101,DRT,4,FALSE)</f>
        <v>0</v>
      </c>
      <c r="R1101" s="98">
        <f>($G1101-SUM($H1101:Q1101))*VLOOKUP($F1101,DRT,4,FALSE)</f>
        <v>0</v>
      </c>
      <c r="S1101" s="98">
        <f>($G1101-SUM($H1101:R1101))*VLOOKUP($F1101,DRT,4,FALSE)</f>
        <v>0</v>
      </c>
      <c r="T1101" s="98">
        <f>($G1101-SUM($H1101:S1101))*VLOOKUP($F1101,DRT,4,FALSE)</f>
        <v>0</v>
      </c>
      <c r="U1101" s="98">
        <f>($G1101-SUM($H1101:T1101))*VLOOKUP($F1101,DRT,4,FALSE)</f>
        <v>0</v>
      </c>
      <c r="V1101" s="98">
        <f>($G1101-SUM($H1101:U1101))*VLOOKUP($F1101,DRT,4,FALSE)</f>
        <v>0</v>
      </c>
      <c r="W1101" s="37">
        <f t="shared" si="384"/>
        <v>0</v>
      </c>
      <c r="Y1101"/>
    </row>
    <row r="1102" spans="1:25" outlineLevel="1" x14ac:dyDescent="0.25">
      <c r="A1102" s="212"/>
      <c r="B1102" s="465"/>
      <c r="C1102" s="275"/>
      <c r="D1102" s="275"/>
      <c r="E1102" s="275"/>
      <c r="F1102" s="274" t="s">
        <v>361</v>
      </c>
      <c r="G1102" s="101">
        <f t="shared" si="382"/>
        <v>0</v>
      </c>
      <c r="H1102" s="102">
        <f t="shared" si="383"/>
        <v>0</v>
      </c>
      <c r="I1102" s="98">
        <f>($G1102-SUM($H1102:H1102))*VLOOKUP($F1102,DRT,2,FALSE)</f>
        <v>0</v>
      </c>
      <c r="J1102" s="98">
        <f>($G1102-SUM($H1102:I1102))*VLOOKUP($F1102,DRT,2,FALSE)</f>
        <v>0</v>
      </c>
      <c r="K1102" s="106">
        <f>($G1102-SUM($H1102:J1102))*VLOOKUP($F1102,DRT,2,FALSE)</f>
        <v>0</v>
      </c>
      <c r="L1102" s="105">
        <f>($G1102-SUM($H1102:K1102))*VLOOKUP($F1102,DRT,4,FALSE)</f>
        <v>0</v>
      </c>
      <c r="M1102" s="98">
        <f>($G1102-SUM($H1102:L1102))*VLOOKUP($F1102,DRT,4,FALSE)</f>
        <v>0</v>
      </c>
      <c r="N1102" s="98">
        <f>($G1102-SUM($H1102:M1102))*VLOOKUP($F1102,DRT,4,FALSE)</f>
        <v>0</v>
      </c>
      <c r="O1102" s="98">
        <f>($G1102-SUM($H1102:N1102))*VLOOKUP($F1102,DRT,4,FALSE)</f>
        <v>0</v>
      </c>
      <c r="P1102" s="98">
        <f>($G1102-SUM($H1102:O1102))*VLOOKUP($F1102,DRT,4,FALSE)</f>
        <v>0</v>
      </c>
      <c r="Q1102" s="98">
        <f>($G1102-SUM($H1102:P1102))*VLOOKUP($F1102,DRT,4,FALSE)</f>
        <v>0</v>
      </c>
      <c r="R1102" s="98">
        <f>($G1102-SUM($H1102:Q1102))*VLOOKUP($F1102,DRT,4,FALSE)</f>
        <v>0</v>
      </c>
      <c r="S1102" s="98">
        <f>($G1102-SUM($H1102:R1102))*VLOOKUP($F1102,DRT,4,FALSE)</f>
        <v>0</v>
      </c>
      <c r="T1102" s="98">
        <f>($G1102-SUM($H1102:S1102))*VLOOKUP($F1102,DRT,4,FALSE)</f>
        <v>0</v>
      </c>
      <c r="U1102" s="98">
        <f>($G1102-SUM($H1102:T1102))*VLOOKUP($F1102,DRT,4,FALSE)</f>
        <v>0</v>
      </c>
      <c r="V1102" s="98">
        <f>($G1102-SUM($H1102:U1102))*VLOOKUP($F1102,DRT,4,FALSE)</f>
        <v>0</v>
      </c>
      <c r="W1102" s="37">
        <f t="shared" si="384"/>
        <v>0</v>
      </c>
      <c r="Y1102"/>
    </row>
    <row r="1103" spans="1:25" x14ac:dyDescent="0.25">
      <c r="A1103" s="212"/>
      <c r="B1103" s="479"/>
      <c r="C1103" s="275"/>
      <c r="D1103" s="276" t="s">
        <v>164</v>
      </c>
      <c r="E1103" s="275"/>
      <c r="F1103" s="275"/>
      <c r="G1103" s="52"/>
      <c r="H1103" s="364"/>
      <c r="I1103" s="364"/>
      <c r="J1103" s="364"/>
      <c r="K1103" s="365"/>
      <c r="L1103" s="30"/>
      <c r="M1103" s="31"/>
      <c r="N1103" s="364"/>
      <c r="O1103" s="364"/>
      <c r="P1103" s="364"/>
      <c r="Q1103" s="364"/>
      <c r="R1103" s="364"/>
      <c r="S1103" s="364"/>
      <c r="T1103" s="364"/>
      <c r="U1103" s="364"/>
      <c r="V1103" s="365"/>
      <c r="W1103" s="366"/>
      <c r="Y1103"/>
    </row>
    <row r="1104" spans="1:25" x14ac:dyDescent="0.25">
      <c r="A1104" s="212"/>
      <c r="B1104" s="479"/>
      <c r="C1104" s="275"/>
      <c r="D1104" s="276"/>
      <c r="E1104" s="275" t="s">
        <v>165</v>
      </c>
      <c r="F1104" s="275"/>
      <c r="G1104" s="367">
        <f t="shared" ref="G1104:W1104" si="385">SUBTOTAL(9,G1105:G1110)</f>
        <v>0</v>
      </c>
      <c r="H1104" s="364">
        <f t="shared" si="385"/>
        <v>0</v>
      </c>
      <c r="I1104" s="364">
        <f t="shared" si="385"/>
        <v>0</v>
      </c>
      <c r="J1104" s="364">
        <f t="shared" si="385"/>
        <v>0</v>
      </c>
      <c r="K1104" s="365">
        <f t="shared" si="385"/>
        <v>0</v>
      </c>
      <c r="L1104" s="30">
        <f t="shared" si="385"/>
        <v>0</v>
      </c>
      <c r="M1104" s="31">
        <f t="shared" si="385"/>
        <v>0</v>
      </c>
      <c r="N1104" s="31">
        <f t="shared" si="385"/>
        <v>0</v>
      </c>
      <c r="O1104" s="31">
        <f t="shared" si="385"/>
        <v>0</v>
      </c>
      <c r="P1104" s="31">
        <f t="shared" si="385"/>
        <v>0</v>
      </c>
      <c r="Q1104" s="31">
        <f t="shared" si="385"/>
        <v>0</v>
      </c>
      <c r="R1104" s="31">
        <f t="shared" si="385"/>
        <v>0</v>
      </c>
      <c r="S1104" s="31">
        <f t="shared" si="385"/>
        <v>0</v>
      </c>
      <c r="T1104" s="31">
        <f t="shared" si="385"/>
        <v>0</v>
      </c>
      <c r="U1104" s="31">
        <f t="shared" si="385"/>
        <v>0</v>
      </c>
      <c r="V1104" s="365">
        <f t="shared" si="385"/>
        <v>0</v>
      </c>
      <c r="W1104" s="365">
        <f t="shared" si="385"/>
        <v>0</v>
      </c>
      <c r="Y1104"/>
    </row>
    <row r="1105" spans="1:25" outlineLevel="1" x14ac:dyDescent="0.25">
      <c r="A1105" s="212"/>
      <c r="B1105" s="465"/>
      <c r="C1105" s="275"/>
      <c r="D1105" s="275"/>
      <c r="E1105" s="273"/>
      <c r="F1105" s="277" t="s">
        <v>166</v>
      </c>
      <c r="G1105" s="101">
        <f t="shared" ref="G1105:G1110" si="386">G247</f>
        <v>0</v>
      </c>
      <c r="H1105" s="388">
        <f>IF(SUM($H247:H247)="","",SUM($H247:H247)*VLOOKUP($F1105,DRT,2,FALSE))</f>
        <v>0</v>
      </c>
      <c r="I1105" s="392">
        <f>IF(SUM($H247:I247)="","",(SUM($H247:I247)-SUM($H1105:H1105))*VLOOKUP($F1105,DRT,2,FALSE))</f>
        <v>0</v>
      </c>
      <c r="J1105" s="392">
        <f>IF(SUM($H247:J247)="","",(SUM($H247:J247)-SUM($H1105:I1105))*VLOOKUP($F1105,DRT,2,FALSE))</f>
        <v>0</v>
      </c>
      <c r="K1105" s="393">
        <f>IF(SUM($H247:K247)="","",(SUM($H247:K247)-SUM($H1105:J1105))*VLOOKUP($F1105,DRT,2,FALSE))</f>
        <v>0</v>
      </c>
      <c r="L1105" s="107">
        <f>IF(SUM($H247:L247)="","",(SUM($H247:L247)-SUM($H1105:K1105))*VLOOKUP($F1105,DRT,4,FALSE))</f>
        <v>0</v>
      </c>
      <c r="M1105" s="108">
        <f>IF(SUM($H247:M247)="","",(SUM($H247:M247)-SUM($H1105:L1105))*VLOOKUP($F1105,DRT,4,FALSE))</f>
        <v>0</v>
      </c>
      <c r="N1105" s="392">
        <f>IF(SUM($H247:N247)="","",(SUM($H247:N247)-SUM($H1105:M1105))*VLOOKUP($F1105,DRT,4,FALSE))</f>
        <v>0</v>
      </c>
      <c r="O1105" s="392">
        <f>IF(SUM($H247:O247)="","",(SUM($H247:O247)-SUM($H1105:N1105))*VLOOKUP($F1105,DRT,4,FALSE))</f>
        <v>0</v>
      </c>
      <c r="P1105" s="392">
        <f>IF(SUM($H247:P247)="","",(SUM($H247:P247)-SUM($H1105:O1105))*VLOOKUP($F1105,DRT,4,FALSE))</f>
        <v>0</v>
      </c>
      <c r="Q1105" s="392">
        <f>IF(SUM($H247:Q247)="","",(SUM($H247:Q247)-SUM($H1105:P1105))*VLOOKUP($F1105,DRT,4,FALSE))</f>
        <v>0</v>
      </c>
      <c r="R1105" s="392">
        <f>IF(SUM($H247:R247)="","",(SUM($H247:R247)-SUM($H1105:Q1105))*VLOOKUP($F1105,DRT,4,FALSE))</f>
        <v>0</v>
      </c>
      <c r="S1105" s="392">
        <f>IF(SUM($H247:S247)="","",(SUM($H247:S247)-SUM($H1105:R1105))*VLOOKUP($F1105,DRT,4,FALSE))</f>
        <v>0</v>
      </c>
      <c r="T1105" s="392">
        <f>IF(SUM($H247:T247)="","",(SUM($H247:T247)-SUM($H1105:S1105))*VLOOKUP($F1105,DRT,4,FALSE))</f>
        <v>0</v>
      </c>
      <c r="U1105" s="392">
        <f>IF(SUM($H247:U247)="","",(SUM($H247:U247)-SUM($H1105:T1105))*VLOOKUP($F1105,DRT,4,FALSE))</f>
        <v>0</v>
      </c>
      <c r="V1105" s="393">
        <f>IF(SUM($H247:V247)="","",(SUM($H247:V247)-SUM($H1105:U1105))*VLOOKUP($F1105,DRT,4,FALSE))</f>
        <v>0</v>
      </c>
      <c r="W1105" s="409">
        <f>G1105-SUM(H1105:V1105)</f>
        <v>0</v>
      </c>
      <c r="Y1105"/>
    </row>
    <row r="1106" spans="1:25" outlineLevel="1" x14ac:dyDescent="0.25">
      <c r="A1106" s="212"/>
      <c r="B1106" s="465"/>
      <c r="C1106" s="275"/>
      <c r="D1106" s="275"/>
      <c r="E1106" s="273"/>
      <c r="F1106" s="277" t="s">
        <v>167</v>
      </c>
      <c r="G1106" s="101">
        <f t="shared" si="386"/>
        <v>0</v>
      </c>
      <c r="H1106" s="388">
        <f>IF(SUM($H248:H248)="","",SUM($H248:H248)*VLOOKUP($F1106,DRT,2,FALSE))</f>
        <v>0</v>
      </c>
      <c r="I1106" s="392">
        <f>IF(SUM($H248:I248)="","",(SUM($H248:I248)-SUM($H1106:H1106))*VLOOKUP($F1106,DRT,2,FALSE))</f>
        <v>0</v>
      </c>
      <c r="J1106" s="392">
        <f>IF(SUM($H248:J248)="","",(SUM($H248:J248)-SUM($H1106:I1106))*VLOOKUP($F1106,DRT,2,FALSE))</f>
        <v>0</v>
      </c>
      <c r="K1106" s="393">
        <f>IF(SUM($H248:K248)="","",(SUM($H248:K248)-SUM($H1106:J1106))*VLOOKUP($F1106,DRT,2,FALSE))</f>
        <v>0</v>
      </c>
      <c r="L1106" s="107">
        <f>IF(SUM($H248:L248)="","",(SUM($H248:L248)-SUM($H1106:K1106))*VLOOKUP($F1106,DRT,4,FALSE))</f>
        <v>0</v>
      </c>
      <c r="M1106" s="108">
        <f>IF(SUM($H248:M248)="","",(SUM($H248:M248)-SUM($H1106:L1106))*VLOOKUP($F1106,DRT,4,FALSE))</f>
        <v>0</v>
      </c>
      <c r="N1106" s="392">
        <f>IF(SUM($H248:N248)="","",(SUM($H248:N248)-SUM($H1106:M1106))*VLOOKUP($F1106,DRT,4,FALSE))</f>
        <v>0</v>
      </c>
      <c r="O1106" s="392">
        <f>IF(SUM($H248:O248)="","",(SUM($H248:O248)-SUM($H1106:N1106))*VLOOKUP($F1106,DRT,4,FALSE))</f>
        <v>0</v>
      </c>
      <c r="P1106" s="392">
        <f>IF(SUM($H248:P248)="","",(SUM($H248:P248)-SUM($H1106:O1106))*VLOOKUP($F1106,DRT,4,FALSE))</f>
        <v>0</v>
      </c>
      <c r="Q1106" s="392">
        <f>IF(SUM($H248:Q248)="","",(SUM($H248:Q248)-SUM($H1106:P1106))*VLOOKUP($F1106,DRT,4,FALSE))</f>
        <v>0</v>
      </c>
      <c r="R1106" s="392">
        <f>IF(SUM($H248:R248)="","",(SUM($H248:R248)-SUM($H1106:Q1106))*VLOOKUP($F1106,DRT,4,FALSE))</f>
        <v>0</v>
      </c>
      <c r="S1106" s="392">
        <f>IF(SUM($H248:S248)="","",(SUM($H248:S248)-SUM($H1106:R1106))*VLOOKUP($F1106,DRT,4,FALSE))</f>
        <v>0</v>
      </c>
      <c r="T1106" s="392">
        <f>IF(SUM($H248:T248)="","",(SUM($H248:T248)-SUM($H1106:S1106))*VLOOKUP($F1106,DRT,4,FALSE))</f>
        <v>0</v>
      </c>
      <c r="U1106" s="392">
        <f>IF(SUM($H248:U248)="","",(SUM($H248:U248)-SUM($H1106:T1106))*VLOOKUP($F1106,DRT,4,FALSE))</f>
        <v>0</v>
      </c>
      <c r="V1106" s="393">
        <f>IF(SUM($H248:V248)="","",(SUM($H248:V248)-SUM($H1106:U1106))*VLOOKUP($F1106,DRT,4,FALSE))</f>
        <v>0</v>
      </c>
      <c r="W1106" s="409">
        <f t="shared" ref="W1106:W1117" si="387">G1106-SUM(H1106:V1106)</f>
        <v>0</v>
      </c>
      <c r="Y1106"/>
    </row>
    <row r="1107" spans="1:25" outlineLevel="1" x14ac:dyDescent="0.25">
      <c r="A1107" s="212"/>
      <c r="B1107" s="465"/>
      <c r="C1107" s="275"/>
      <c r="D1107" s="275"/>
      <c r="E1107" s="273"/>
      <c r="F1107" s="277" t="s">
        <v>168</v>
      </c>
      <c r="G1107" s="101">
        <f t="shared" si="386"/>
        <v>0</v>
      </c>
      <c r="H1107" s="388">
        <f>IF(SUM($H249:H249)="","",SUM($H249:H249)*VLOOKUP($F1107,DRT,2,FALSE))</f>
        <v>0</v>
      </c>
      <c r="I1107" s="392">
        <f>IF(SUM($H249:I249)="","",(SUM($H249:I249)-SUM($H1107:H1107))*VLOOKUP($F1107,DRT,2,FALSE))</f>
        <v>0</v>
      </c>
      <c r="J1107" s="392">
        <f>IF(SUM($H249:J249)="","",(SUM($H249:J249)-SUM($H1107:I1107))*VLOOKUP($F1107,DRT,2,FALSE))</f>
        <v>0</v>
      </c>
      <c r="K1107" s="393">
        <f>IF(SUM($H249:K249)="","",(SUM($H249:K249)-SUM($H1107:J1107))*VLOOKUP($F1107,DRT,2,FALSE))</f>
        <v>0</v>
      </c>
      <c r="L1107" s="107">
        <f>IF(SUM($H249:L249)="","",(SUM($H249:L249)-SUM($H1107:K1107))*VLOOKUP($F1107,DRT,4,FALSE))</f>
        <v>0</v>
      </c>
      <c r="M1107" s="108">
        <f>IF(SUM($H249:M249)="","",(SUM($H249:M249)-SUM($H1107:L1107))*VLOOKUP($F1107,DRT,4,FALSE))</f>
        <v>0</v>
      </c>
      <c r="N1107" s="392">
        <f>IF(SUM($H249:N249)="","",(SUM($H249:N249)-SUM($H1107:M1107))*VLOOKUP($F1107,DRT,4,FALSE))</f>
        <v>0</v>
      </c>
      <c r="O1107" s="392">
        <f>IF(SUM($H249:O249)="","",(SUM($H249:O249)-SUM($H1107:N1107))*VLOOKUP($F1107,DRT,4,FALSE))</f>
        <v>0</v>
      </c>
      <c r="P1107" s="392">
        <f>IF(SUM($H249:P249)="","",(SUM($H249:P249)-SUM($H1107:O1107))*VLOOKUP($F1107,DRT,4,FALSE))</f>
        <v>0</v>
      </c>
      <c r="Q1107" s="392">
        <f>IF(SUM($H249:Q249)="","",(SUM($H249:Q249)-SUM($H1107:P1107))*VLOOKUP($F1107,DRT,4,FALSE))</f>
        <v>0</v>
      </c>
      <c r="R1107" s="392">
        <f>IF(SUM($H249:R249)="","",(SUM($H249:R249)-SUM($H1107:Q1107))*VLOOKUP($F1107,DRT,4,FALSE))</f>
        <v>0</v>
      </c>
      <c r="S1107" s="392">
        <f>IF(SUM($H249:S249)="","",(SUM($H249:S249)-SUM($H1107:R1107))*VLOOKUP($F1107,DRT,4,FALSE))</f>
        <v>0</v>
      </c>
      <c r="T1107" s="392">
        <f>IF(SUM($H249:T249)="","",(SUM($H249:T249)-SUM($H1107:S1107))*VLOOKUP($F1107,DRT,4,FALSE))</f>
        <v>0</v>
      </c>
      <c r="U1107" s="392">
        <f>IF(SUM($H249:U249)="","",(SUM($H249:U249)-SUM($H1107:T1107))*VLOOKUP($F1107,DRT,4,FALSE))</f>
        <v>0</v>
      </c>
      <c r="V1107" s="393">
        <f>IF(SUM($H249:V249)="","",(SUM($H249:V249)-SUM($H1107:U1107))*VLOOKUP($F1107,DRT,4,FALSE))</f>
        <v>0</v>
      </c>
      <c r="W1107" s="409">
        <f t="shared" si="387"/>
        <v>0</v>
      </c>
      <c r="Y1107"/>
    </row>
    <row r="1108" spans="1:25" outlineLevel="1" x14ac:dyDescent="0.25">
      <c r="A1108" s="212"/>
      <c r="B1108" s="465"/>
      <c r="C1108" s="273"/>
      <c r="D1108" s="273"/>
      <c r="E1108" s="273"/>
      <c r="F1108" s="277" t="s">
        <v>169</v>
      </c>
      <c r="G1108" s="101">
        <f t="shared" si="386"/>
        <v>0</v>
      </c>
      <c r="H1108" s="388">
        <f>IF(SUM($H250:H250)="","",SUM($H250:H250)*VLOOKUP($F1108,DRT,2,FALSE))</f>
        <v>0</v>
      </c>
      <c r="I1108" s="392">
        <f>IF(SUM($H250:I250)="","",(SUM($H250:I250)-SUM($H1108:H1108))*VLOOKUP($F1108,DRT,2,FALSE))</f>
        <v>0</v>
      </c>
      <c r="J1108" s="392">
        <f>IF(SUM($H250:J250)="","",(SUM($H250:J250)-SUM($H1108:I1108))*VLOOKUP($F1108,DRT,2,FALSE))</f>
        <v>0</v>
      </c>
      <c r="K1108" s="393">
        <f>IF(SUM($H250:K250)="","",(SUM($H250:K250)-SUM($H1108:J1108))*VLOOKUP($F1108,DRT,2,FALSE))</f>
        <v>0</v>
      </c>
      <c r="L1108" s="107">
        <f>IF(SUM($H250:L250)="","",(SUM($H250:L250)-SUM($H1108:K1108))*VLOOKUP($F1108,DRT,4,FALSE))</f>
        <v>0</v>
      </c>
      <c r="M1108" s="108">
        <f>IF(SUM($H250:M250)="","",(SUM($H250:M250)-SUM($H1108:L1108))*VLOOKUP($F1108,DRT,4,FALSE))</f>
        <v>0</v>
      </c>
      <c r="N1108" s="392">
        <f>IF(SUM($H250:N250)="","",(SUM($H250:N250)-SUM($H1108:M1108))*VLOOKUP($F1108,DRT,4,FALSE))</f>
        <v>0</v>
      </c>
      <c r="O1108" s="392">
        <f>IF(SUM($H250:O250)="","",(SUM($H250:O250)-SUM($H1108:N1108))*VLOOKUP($F1108,DRT,4,FALSE))</f>
        <v>0</v>
      </c>
      <c r="P1108" s="392">
        <f>IF(SUM($H250:P250)="","",(SUM($H250:P250)-SUM($H1108:O1108))*VLOOKUP($F1108,DRT,4,FALSE))</f>
        <v>0</v>
      </c>
      <c r="Q1108" s="392">
        <f>IF(SUM($H250:Q250)="","",(SUM($H250:Q250)-SUM($H1108:P1108))*VLOOKUP($F1108,DRT,4,FALSE))</f>
        <v>0</v>
      </c>
      <c r="R1108" s="392">
        <f>IF(SUM($H250:R250)="","",(SUM($H250:R250)-SUM($H1108:Q1108))*VLOOKUP($F1108,DRT,4,FALSE))</f>
        <v>0</v>
      </c>
      <c r="S1108" s="392">
        <f>IF(SUM($H250:S250)="","",(SUM($H250:S250)-SUM($H1108:R1108))*VLOOKUP($F1108,DRT,4,FALSE))</f>
        <v>0</v>
      </c>
      <c r="T1108" s="392">
        <f>IF(SUM($H250:T250)="","",(SUM($H250:T250)-SUM($H1108:S1108))*VLOOKUP($F1108,DRT,4,FALSE))</f>
        <v>0</v>
      </c>
      <c r="U1108" s="392">
        <f>IF(SUM($H250:U250)="","",(SUM($H250:U250)-SUM($H1108:T1108))*VLOOKUP($F1108,DRT,4,FALSE))</f>
        <v>0</v>
      </c>
      <c r="V1108" s="393">
        <f>IF(SUM($H250:V250)="","",(SUM($H250:V250)-SUM($H1108:U1108))*VLOOKUP($F1108,DRT,4,FALSE))</f>
        <v>0</v>
      </c>
      <c r="W1108" s="409">
        <f t="shared" si="387"/>
        <v>0</v>
      </c>
      <c r="Y1108"/>
    </row>
    <row r="1109" spans="1:25" outlineLevel="1" x14ac:dyDescent="0.25">
      <c r="A1109" s="212"/>
      <c r="B1109" s="465"/>
      <c r="C1109" s="273"/>
      <c r="D1109" s="273"/>
      <c r="E1109" s="273"/>
      <c r="F1109" s="274" t="s">
        <v>170</v>
      </c>
      <c r="G1109" s="101">
        <f t="shared" si="386"/>
        <v>0</v>
      </c>
      <c r="H1109" s="388">
        <f>IF(SUM($H251:H251)="","",SUM($H251:H251)*VLOOKUP($F1109,DRT,2,FALSE))</f>
        <v>0</v>
      </c>
      <c r="I1109" s="392">
        <f>IF(SUM($H251:I251)="","",(SUM($H251:I251)-SUM($H1109:H1109))*VLOOKUP($F1109,DRT,2,FALSE))</f>
        <v>0</v>
      </c>
      <c r="J1109" s="392">
        <f>IF(SUM($H251:J251)="","",(SUM($H251:J251)-SUM($H1109:I1109))*VLOOKUP($F1109,DRT,2,FALSE))</f>
        <v>0</v>
      </c>
      <c r="K1109" s="393">
        <f>IF(SUM($H251:K251)="","",(SUM($H251:K251)-SUM($H1109:J1109))*VLOOKUP($F1109,DRT,2,FALSE))</f>
        <v>0</v>
      </c>
      <c r="L1109" s="107">
        <f>IF(SUM($H251:L251)="","",(SUM($H251:L251)-SUM($H1109:K1109))*VLOOKUP($F1109,DRT,4,FALSE))</f>
        <v>0</v>
      </c>
      <c r="M1109" s="108">
        <f>IF(SUM($H251:M251)="","",(SUM($H251:M251)-SUM($H1109:L1109))*VLOOKUP($F1109,DRT,4,FALSE))</f>
        <v>0</v>
      </c>
      <c r="N1109" s="392">
        <f>IF(SUM($H251:N251)="","",(SUM($H251:N251)-SUM($H1109:M1109))*VLOOKUP($F1109,DRT,4,FALSE))</f>
        <v>0</v>
      </c>
      <c r="O1109" s="392">
        <f>IF(SUM($H251:O251)="","",(SUM($H251:O251)-SUM($H1109:N1109))*VLOOKUP($F1109,DRT,4,FALSE))</f>
        <v>0</v>
      </c>
      <c r="P1109" s="392">
        <f>IF(SUM($H251:P251)="","",(SUM($H251:P251)-SUM($H1109:O1109))*VLOOKUP($F1109,DRT,4,FALSE))</f>
        <v>0</v>
      </c>
      <c r="Q1109" s="392">
        <f>IF(SUM($H251:Q251)="","",(SUM($H251:Q251)-SUM($H1109:P1109))*VLOOKUP($F1109,DRT,4,FALSE))</f>
        <v>0</v>
      </c>
      <c r="R1109" s="392">
        <f>IF(SUM($H251:R251)="","",(SUM($H251:R251)-SUM($H1109:Q1109))*VLOOKUP($F1109,DRT,4,FALSE))</f>
        <v>0</v>
      </c>
      <c r="S1109" s="392">
        <f>IF(SUM($H251:S251)="","",(SUM($H251:S251)-SUM($H1109:R1109))*VLOOKUP($F1109,DRT,4,FALSE))</f>
        <v>0</v>
      </c>
      <c r="T1109" s="392">
        <f>IF(SUM($H251:T251)="","",(SUM($H251:T251)-SUM($H1109:S1109))*VLOOKUP($F1109,DRT,4,FALSE))</f>
        <v>0</v>
      </c>
      <c r="U1109" s="392">
        <f>IF(SUM($H251:U251)="","",(SUM($H251:U251)-SUM($H1109:T1109))*VLOOKUP($F1109,DRT,4,FALSE))</f>
        <v>0</v>
      </c>
      <c r="V1109" s="393">
        <f>IF(SUM($H251:V251)="","",(SUM($H251:V251)-SUM($H1109:U1109))*VLOOKUP($F1109,DRT,4,FALSE))</f>
        <v>0</v>
      </c>
      <c r="W1109" s="409">
        <f t="shared" si="387"/>
        <v>0</v>
      </c>
      <c r="Y1109"/>
    </row>
    <row r="1110" spans="1:25" outlineLevel="1" x14ac:dyDescent="0.25">
      <c r="A1110" s="212"/>
      <c r="B1110" s="465"/>
      <c r="C1110" s="273"/>
      <c r="D1110" s="273"/>
      <c r="E1110" s="273"/>
      <c r="F1110" s="274" t="s">
        <v>171</v>
      </c>
      <c r="G1110" s="101">
        <f t="shared" si="386"/>
        <v>0</v>
      </c>
      <c r="H1110" s="388">
        <f>IF(SUM($H252:H252)="","",SUM($H252:H252)*VLOOKUP($F1110,DRT,2,FALSE))</f>
        <v>0</v>
      </c>
      <c r="I1110" s="392">
        <f>IF(SUM($H252:I252)="","",(SUM($H252:I252)-SUM($H1110:H1110))*VLOOKUP($F1110,DRT,2,FALSE))</f>
        <v>0</v>
      </c>
      <c r="J1110" s="392">
        <f>IF(SUM($H252:J252)="","",(SUM($H252:J252)-SUM($H1110:I1110))*VLOOKUP($F1110,DRT,2,FALSE))</f>
        <v>0</v>
      </c>
      <c r="K1110" s="393">
        <f>IF(SUM($H252:K252)="","",(SUM($H252:K252)-SUM($H1110:J1110))*VLOOKUP($F1110,DRT,2,FALSE))</f>
        <v>0</v>
      </c>
      <c r="L1110" s="107">
        <f>IF(SUM($H252:L252)="","",(SUM($H252:L252)-SUM($H1110:K1110))*VLOOKUP($F1110,DRT,4,FALSE))</f>
        <v>0</v>
      </c>
      <c r="M1110" s="108">
        <f>IF(SUM($H252:M252)="","",(SUM($H252:M252)-SUM($H1110:L1110))*VLOOKUP($F1110,DRT,4,FALSE))</f>
        <v>0</v>
      </c>
      <c r="N1110" s="392">
        <f>IF(SUM($H252:N252)="","",(SUM($H252:N252)-SUM($H1110:M1110))*VLOOKUP($F1110,DRT,4,FALSE))</f>
        <v>0</v>
      </c>
      <c r="O1110" s="392">
        <f>IF(SUM($H252:O252)="","",(SUM($H252:O252)-SUM($H1110:N1110))*VLOOKUP($F1110,DRT,4,FALSE))</f>
        <v>0</v>
      </c>
      <c r="P1110" s="392">
        <f>IF(SUM($H252:P252)="","",(SUM($H252:P252)-SUM($H1110:O1110))*VLOOKUP($F1110,DRT,4,FALSE))</f>
        <v>0</v>
      </c>
      <c r="Q1110" s="392">
        <f>IF(SUM($H252:Q252)="","",(SUM($H252:Q252)-SUM($H1110:P1110))*VLOOKUP($F1110,DRT,4,FALSE))</f>
        <v>0</v>
      </c>
      <c r="R1110" s="392">
        <f>IF(SUM($H252:R252)="","",(SUM($H252:R252)-SUM($H1110:Q1110))*VLOOKUP($F1110,DRT,4,FALSE))</f>
        <v>0</v>
      </c>
      <c r="S1110" s="392">
        <f>IF(SUM($H252:S252)="","",(SUM($H252:S252)-SUM($H1110:R1110))*VLOOKUP($F1110,DRT,4,FALSE))</f>
        <v>0</v>
      </c>
      <c r="T1110" s="392">
        <f>IF(SUM($H252:T252)="","",(SUM($H252:T252)-SUM($H1110:S1110))*VLOOKUP($F1110,DRT,4,FALSE))</f>
        <v>0</v>
      </c>
      <c r="U1110" s="392">
        <f>IF(SUM($H252:U252)="","",(SUM($H252:U252)-SUM($H1110:T1110))*VLOOKUP($F1110,DRT,4,FALSE))</f>
        <v>0</v>
      </c>
      <c r="V1110" s="393">
        <f>IF(SUM($H252:V252)="","",(SUM($H252:V252)-SUM($H1110:U1110))*VLOOKUP($F1110,DRT,4,FALSE))</f>
        <v>0</v>
      </c>
      <c r="W1110" s="409">
        <f t="shared" si="387"/>
        <v>0</v>
      </c>
      <c r="Y1110"/>
    </row>
    <row r="1111" spans="1:25" x14ac:dyDescent="0.25">
      <c r="A1111" s="212"/>
      <c r="B1111" s="465"/>
      <c r="C1111" s="273"/>
      <c r="D1111" s="273"/>
      <c r="E1111" s="273" t="s">
        <v>172</v>
      </c>
      <c r="F1111" s="275"/>
      <c r="G1111" s="367">
        <f t="shared" ref="G1111:W1111" si="388">SUBTOTAL(9,G1112:G1117)</f>
        <v>0</v>
      </c>
      <c r="H1111" s="364">
        <f t="shared" si="388"/>
        <v>0</v>
      </c>
      <c r="I1111" s="364">
        <f t="shared" si="388"/>
        <v>0</v>
      </c>
      <c r="J1111" s="364">
        <f t="shared" si="388"/>
        <v>0</v>
      </c>
      <c r="K1111" s="365">
        <f t="shared" si="388"/>
        <v>0</v>
      </c>
      <c r="L1111" s="30">
        <f t="shared" si="388"/>
        <v>0</v>
      </c>
      <c r="M1111" s="31">
        <f t="shared" si="388"/>
        <v>0</v>
      </c>
      <c r="N1111" s="31">
        <f t="shared" si="388"/>
        <v>0</v>
      </c>
      <c r="O1111" s="31">
        <f t="shared" si="388"/>
        <v>0</v>
      </c>
      <c r="P1111" s="31">
        <f t="shared" si="388"/>
        <v>0</v>
      </c>
      <c r="Q1111" s="31">
        <f t="shared" si="388"/>
        <v>0</v>
      </c>
      <c r="R1111" s="31">
        <f t="shared" si="388"/>
        <v>0</v>
      </c>
      <c r="S1111" s="31">
        <f t="shared" si="388"/>
        <v>0</v>
      </c>
      <c r="T1111" s="31">
        <f t="shared" si="388"/>
        <v>0</v>
      </c>
      <c r="U1111" s="31">
        <f t="shared" si="388"/>
        <v>0</v>
      </c>
      <c r="V1111" s="365">
        <f t="shared" si="388"/>
        <v>0</v>
      </c>
      <c r="W1111" s="365">
        <f t="shared" si="388"/>
        <v>0</v>
      </c>
      <c r="Y1111"/>
    </row>
    <row r="1112" spans="1:25" outlineLevel="1" x14ac:dyDescent="0.25">
      <c r="A1112" s="212"/>
      <c r="B1112" s="465"/>
      <c r="C1112" s="273"/>
      <c r="D1112" s="273"/>
      <c r="E1112" s="273"/>
      <c r="F1112" s="274" t="s">
        <v>173</v>
      </c>
      <c r="G1112" s="101">
        <f t="shared" ref="G1112:G1117" si="389">G254</f>
        <v>0</v>
      </c>
      <c r="H1112" s="388">
        <f t="shared" ref="H1112:K1117" si="390">IF(H254="",0,H254*VLOOKUP($F1112,DRT,3,FALSE))</f>
        <v>0</v>
      </c>
      <c r="I1112" s="392">
        <f t="shared" si="390"/>
        <v>0</v>
      </c>
      <c r="J1112" s="392">
        <f t="shared" si="390"/>
        <v>0</v>
      </c>
      <c r="K1112" s="393">
        <f t="shared" si="390"/>
        <v>0</v>
      </c>
      <c r="L1112" s="105">
        <f>(SUM($H254:$L254)-SUM($H1112:K1112))*VLOOKUP($F1112,DRT,4,FALSE)</f>
        <v>0</v>
      </c>
      <c r="M1112" s="98">
        <f>(SUM($H254:$L254)-SUM($H1112:L1112))*VLOOKUP($F1112,DRT,4,FALSE)</f>
        <v>0</v>
      </c>
      <c r="N1112" s="98">
        <f>(SUM($H254:$L254)-SUM($H1112:M1112))*VLOOKUP($F1112,DRT,4,FALSE)</f>
        <v>0</v>
      </c>
      <c r="O1112" s="98">
        <f>(SUM($H254:$L254)-SUM($H1112:N1112))*VLOOKUP($F1112,DRT,4,FALSE)</f>
        <v>0</v>
      </c>
      <c r="P1112" s="98">
        <f>(SUM($H254:$L254)-SUM($H1112:O1112))*VLOOKUP($F1112,DRT,4,FALSE)</f>
        <v>0</v>
      </c>
      <c r="Q1112" s="98">
        <f>(SUM($H254:$L254)-SUM($H1112:P1112))*VLOOKUP($F1112,DRT,4,FALSE)</f>
        <v>0</v>
      </c>
      <c r="R1112" s="98">
        <f>(SUM($H254:$L254)-SUM($H1112:Q1112))*VLOOKUP($F1112,DRT,4,FALSE)</f>
        <v>0</v>
      </c>
      <c r="S1112" s="98">
        <f>(SUM($H254:$L254)-SUM($H1112:R1112))*VLOOKUP($F1112,DRT,4,FALSE)</f>
        <v>0</v>
      </c>
      <c r="T1112" s="98">
        <f>(SUM($H254:$L254)-SUM($H1112:S1112))*VLOOKUP($F1112,DRT,4,FALSE)</f>
        <v>0</v>
      </c>
      <c r="U1112" s="98">
        <f>(SUM($H254:$L254)-SUM($H1112:T1112))*VLOOKUP($F1112,DRT,4,FALSE)</f>
        <v>0</v>
      </c>
      <c r="V1112" s="106">
        <f>(SUM($H254:$L254)-SUM($H1112:U1112))*VLOOKUP($F1112,DRT,4,FALSE)</f>
        <v>0</v>
      </c>
      <c r="W1112" s="37">
        <f t="shared" si="387"/>
        <v>0</v>
      </c>
      <c r="Y1112"/>
    </row>
    <row r="1113" spans="1:25" outlineLevel="1" x14ac:dyDescent="0.25">
      <c r="A1113" s="212"/>
      <c r="B1113" s="465"/>
      <c r="C1113" s="273"/>
      <c r="D1113" s="273"/>
      <c r="E1113" s="273"/>
      <c r="F1113" s="274" t="s">
        <v>174</v>
      </c>
      <c r="G1113" s="101">
        <f t="shared" si="389"/>
        <v>0</v>
      </c>
      <c r="H1113" s="388">
        <f t="shared" si="390"/>
        <v>0</v>
      </c>
      <c r="I1113" s="392">
        <f t="shared" si="390"/>
        <v>0</v>
      </c>
      <c r="J1113" s="392">
        <f t="shared" si="390"/>
        <v>0</v>
      </c>
      <c r="K1113" s="393">
        <f t="shared" si="390"/>
        <v>0</v>
      </c>
      <c r="L1113" s="391">
        <f>IF(L255="",0,L255*VLOOKUP($F1113,DRT,4,FALSE))</f>
        <v>0</v>
      </c>
      <c r="M1113" s="98">
        <f>(SUM($H255:$K255,M255)-SUM($H1113:$K1113))*VLOOKUP($F1113,DRT,4,FALSE)</f>
        <v>0</v>
      </c>
      <c r="N1113" s="98">
        <f>($L255-$L1113)*VLOOKUP($F1113,DRT,4,FALSE)</f>
        <v>0</v>
      </c>
      <c r="O1113" s="98">
        <f>(SUM($H255:$K255,M255)-SUM($H1113:$K1113)-$M1113)*VLOOKUP($F1113,DRT,4,FALSE)</f>
        <v>0</v>
      </c>
      <c r="P1113" s="98">
        <f>($L255-$L1113-$N1113)*VLOOKUP($F1113,DRT,4,FALSE)</f>
        <v>0</v>
      </c>
      <c r="Q1113" s="98">
        <f>(SUM($H255:$K255,M255)-SUM($H1113:$K1113)-$M1113-$O1113)*VLOOKUP($F1113,DRT,4,FALSE)</f>
        <v>0</v>
      </c>
      <c r="R1113" s="98">
        <f>($L255-$L1113-$N1113-$P1113)*VLOOKUP($F1113,DRT,4,FALSE)</f>
        <v>0</v>
      </c>
      <c r="S1113" s="98">
        <f>(SUM($H255:$K255,M255)-SUM($H1113:$K1113)-$M1113-$O1113-$Q1113)*VLOOKUP($F1113,DRT,4,FALSE)</f>
        <v>0</v>
      </c>
      <c r="T1113" s="98">
        <f>($L255-$L1113-$N1113-$P1113-$R1113)*VLOOKUP($F1113,DRT,4,FALSE)</f>
        <v>0</v>
      </c>
      <c r="U1113" s="98">
        <f>(SUM($H255:$K255,M255)-SUM($H1113:$K1113)-$M1113-$O1113-$Q1113-$S1113)*VLOOKUP($F1113,DRT,4,FALSE)</f>
        <v>0</v>
      </c>
      <c r="V1113" s="106">
        <f>($L255-$L1113-$N1113-$P1113-$R1113-$T1113)*VLOOKUP($F1113,DRT,4,FALSE)</f>
        <v>0</v>
      </c>
      <c r="W1113" s="37">
        <f t="shared" si="387"/>
        <v>0</v>
      </c>
      <c r="Y1113"/>
    </row>
    <row r="1114" spans="1:25" outlineLevel="1" x14ac:dyDescent="0.25">
      <c r="A1114" s="212"/>
      <c r="B1114" s="465"/>
      <c r="C1114" s="273"/>
      <c r="D1114" s="273"/>
      <c r="E1114" s="273"/>
      <c r="F1114" s="274" t="s">
        <v>175</v>
      </c>
      <c r="G1114" s="101">
        <f t="shared" si="389"/>
        <v>0</v>
      </c>
      <c r="H1114" s="388">
        <f t="shared" si="390"/>
        <v>0</v>
      </c>
      <c r="I1114" s="392">
        <f t="shared" si="390"/>
        <v>0</v>
      </c>
      <c r="J1114" s="392">
        <f t="shared" si="390"/>
        <v>0</v>
      </c>
      <c r="K1114" s="393">
        <f t="shared" si="390"/>
        <v>0</v>
      </c>
      <c r="L1114" s="391">
        <f>IF(L256="",0,L256*VLOOKUP($F1114,DRT,4,FALSE))</f>
        <v>0</v>
      </c>
      <c r="M1114" s="98">
        <f>IF(M256="",0,M256*VLOOKUP($F1114,DRT,4,FALSE))</f>
        <v>0</v>
      </c>
      <c r="N1114" s="98">
        <f>(SUM($H256:$K256,N256)-SUM($H1114:$K1114))*VLOOKUP($F1114,DRT,4,FALSE)</f>
        <v>0</v>
      </c>
      <c r="O1114" s="98">
        <f>($L256+$O256-$L1114)*VLOOKUP($F1114,DRT,4,FALSE)</f>
        <v>0</v>
      </c>
      <c r="P1114" s="98">
        <f>($M256-$M1114)*VLOOKUP($F1114,DRT,4,FALSE)</f>
        <v>0</v>
      </c>
      <c r="Q1114" s="98">
        <f>(SUM($H256:$K256,N256)-SUM($H1114:$K1114)-N1114)*VLOOKUP($F1114,DRT,4,FALSE)</f>
        <v>0</v>
      </c>
      <c r="R1114" s="98">
        <f>($L256+$O256-$L1114-$O1114)*VLOOKUP($F1114,DRT,4,FALSE)</f>
        <v>0</v>
      </c>
      <c r="S1114" s="98">
        <f>($M256-$M1114-$P1114)*VLOOKUP($F1114,DRT,4,FALSE)</f>
        <v>0</v>
      </c>
      <c r="T1114" s="98">
        <f>(SUM($H256:$K256,N256)-SUM($H1114:$K1114)-$N1114-$Q1114)*VLOOKUP($F1114,DRT,4,FALSE)</f>
        <v>0</v>
      </c>
      <c r="U1114" s="98">
        <f>($L256+O256-$L1114-$O1114-$R1114)*VLOOKUP($F1114,DRT,4,FALSE)</f>
        <v>0</v>
      </c>
      <c r="V1114" s="106">
        <f>($M256-$M1114-$P1114-$S1114)*VLOOKUP($F1114,DRT,4,FALSE)</f>
        <v>0</v>
      </c>
      <c r="W1114" s="37">
        <f t="shared" si="387"/>
        <v>0</v>
      </c>
      <c r="Y1114"/>
    </row>
    <row r="1115" spans="1:25" outlineLevel="1" x14ac:dyDescent="0.25">
      <c r="A1115" s="212"/>
      <c r="B1115" s="465"/>
      <c r="C1115" s="273"/>
      <c r="D1115" s="273"/>
      <c r="E1115" s="273"/>
      <c r="F1115" s="274" t="s">
        <v>176</v>
      </c>
      <c r="G1115" s="101">
        <f t="shared" si="389"/>
        <v>0</v>
      </c>
      <c r="H1115" s="388">
        <f t="shared" si="390"/>
        <v>0</v>
      </c>
      <c r="I1115" s="392">
        <f t="shared" si="390"/>
        <v>0</v>
      </c>
      <c r="J1115" s="392">
        <f t="shared" si="390"/>
        <v>0</v>
      </c>
      <c r="K1115" s="393">
        <f t="shared" si="390"/>
        <v>0</v>
      </c>
      <c r="L1115" s="391">
        <f>IF(L257="",0,L257*VLOOKUP($F1115,DRT,4,FALSE))</f>
        <v>0</v>
      </c>
      <c r="M1115" s="98">
        <f>IF(M257="",0,M257*VLOOKUP($F1115,DRT,4,FALSE))</f>
        <v>0</v>
      </c>
      <c r="N1115" s="98">
        <f t="shared" ref="N1115:P1117" si="391">IF(N257="",0,N257*VLOOKUP($F1115,DRT,4,FALSE))</f>
        <v>0</v>
      </c>
      <c r="O1115" s="98">
        <f t="shared" si="391"/>
        <v>0</v>
      </c>
      <c r="P1115" s="98">
        <f t="shared" si="391"/>
        <v>0</v>
      </c>
      <c r="Q1115" s="98">
        <f>(SUM($H257:$K257,Q257)-SUM($H1115:$K1115))*VLOOKUP($F1115,DRT,4,FALSE)</f>
        <v>0</v>
      </c>
      <c r="R1115" s="98">
        <f>($L257+R257-$L1115)*VLOOKUP($F1115,DRT,4,FALSE)</f>
        <v>0</v>
      </c>
      <c r="S1115" s="98">
        <f>($M257+S257-$M1115)*VLOOKUP($F1115,DRT,4,FALSE)</f>
        <v>0</v>
      </c>
      <c r="T1115" s="98">
        <f>($N257-$N1115)*VLOOKUP($F1115,DRT,4,FALSE)</f>
        <v>0</v>
      </c>
      <c r="U1115" s="98">
        <f>($O257-$O1115)*VLOOKUP($F1115,DRT,4,FALSE)</f>
        <v>0</v>
      </c>
      <c r="V1115" s="106">
        <f>($P257-$P1115)*VLOOKUP($F1115,DRT,4,FALSE)</f>
        <v>0</v>
      </c>
      <c r="W1115" s="37">
        <f t="shared" si="387"/>
        <v>0</v>
      </c>
      <c r="Y1115"/>
    </row>
    <row r="1116" spans="1:25" outlineLevel="1" x14ac:dyDescent="0.25">
      <c r="A1116" s="212"/>
      <c r="B1116" s="465"/>
      <c r="C1116" s="273"/>
      <c r="D1116" s="273"/>
      <c r="E1116" s="273"/>
      <c r="F1116" s="274" t="s">
        <v>177</v>
      </c>
      <c r="G1116" s="101">
        <f t="shared" si="389"/>
        <v>0</v>
      </c>
      <c r="H1116" s="388">
        <f t="shared" si="390"/>
        <v>0</v>
      </c>
      <c r="I1116" s="392">
        <f t="shared" si="390"/>
        <v>0</v>
      </c>
      <c r="J1116" s="392">
        <f t="shared" si="390"/>
        <v>0</v>
      </c>
      <c r="K1116" s="393">
        <f t="shared" si="390"/>
        <v>0</v>
      </c>
      <c r="L1116" s="391">
        <f>IF(L258="",0,L258*VLOOKUP($F1116,DRT,4,FALSE))</f>
        <v>0</v>
      </c>
      <c r="M1116" s="98">
        <f>IF(M258="",0,M258*VLOOKUP($F1116,DRT,4,FALSE))</f>
        <v>0</v>
      </c>
      <c r="N1116" s="98">
        <f t="shared" si="391"/>
        <v>0</v>
      </c>
      <c r="O1116" s="98">
        <f t="shared" si="391"/>
        <v>0</v>
      </c>
      <c r="P1116" s="98">
        <f t="shared" si="391"/>
        <v>0</v>
      </c>
      <c r="Q1116" s="98">
        <f t="shared" ref="Q1116:V1117" si="392">IF(Q258="",0,Q258*VLOOKUP($F1116,DRT,4,FALSE))</f>
        <v>0</v>
      </c>
      <c r="R1116" s="98">
        <f t="shared" si="392"/>
        <v>0</v>
      </c>
      <c r="S1116" s="98">
        <f t="shared" si="392"/>
        <v>0</v>
      </c>
      <c r="T1116" s="98">
        <f t="shared" si="392"/>
        <v>0</v>
      </c>
      <c r="U1116" s="98">
        <f t="shared" si="392"/>
        <v>0</v>
      </c>
      <c r="V1116" s="106">
        <f t="shared" si="392"/>
        <v>0</v>
      </c>
      <c r="W1116" s="37">
        <f t="shared" si="387"/>
        <v>0</v>
      </c>
      <c r="Y1116"/>
    </row>
    <row r="1117" spans="1:25" outlineLevel="1" x14ac:dyDescent="0.25">
      <c r="A1117" s="212"/>
      <c r="B1117" s="465"/>
      <c r="C1117" s="273"/>
      <c r="D1117" s="273"/>
      <c r="E1117" s="273"/>
      <c r="F1117" s="274" t="s">
        <v>178</v>
      </c>
      <c r="G1117" s="101">
        <f t="shared" si="389"/>
        <v>0</v>
      </c>
      <c r="H1117" s="388">
        <f t="shared" si="390"/>
        <v>0</v>
      </c>
      <c r="I1117" s="392">
        <f t="shared" si="390"/>
        <v>0</v>
      </c>
      <c r="J1117" s="392">
        <f t="shared" si="390"/>
        <v>0</v>
      </c>
      <c r="K1117" s="393">
        <f t="shared" si="390"/>
        <v>0</v>
      </c>
      <c r="L1117" s="105">
        <f>IF(L259="",0,L259*VLOOKUP($F1117,DRT,4,FALSE))</f>
        <v>0</v>
      </c>
      <c r="M1117" s="392">
        <f>IF(M259="",0,M259*VLOOKUP($F1117,DRT,4,FALSE))</f>
        <v>0</v>
      </c>
      <c r="N1117" s="98">
        <f t="shared" si="391"/>
        <v>0</v>
      </c>
      <c r="O1117" s="98">
        <f t="shared" si="391"/>
        <v>0</v>
      </c>
      <c r="P1117" s="98">
        <f t="shared" si="391"/>
        <v>0</v>
      </c>
      <c r="Q1117" s="98">
        <f t="shared" si="392"/>
        <v>0</v>
      </c>
      <c r="R1117" s="98">
        <f t="shared" si="392"/>
        <v>0</v>
      </c>
      <c r="S1117" s="98">
        <f t="shared" si="392"/>
        <v>0</v>
      </c>
      <c r="T1117" s="98">
        <f t="shared" si="392"/>
        <v>0</v>
      </c>
      <c r="U1117" s="98">
        <f t="shared" si="392"/>
        <v>0</v>
      </c>
      <c r="V1117" s="106">
        <f t="shared" si="392"/>
        <v>0</v>
      </c>
      <c r="W1117" s="37">
        <f t="shared" si="387"/>
        <v>0</v>
      </c>
      <c r="Y1117"/>
    </row>
    <row r="1118" spans="1:25" x14ac:dyDescent="0.25">
      <c r="A1118" s="212"/>
      <c r="B1118" s="465"/>
      <c r="C1118" s="273"/>
      <c r="D1118" s="273"/>
      <c r="E1118" s="273" t="s">
        <v>179</v>
      </c>
      <c r="F1118" s="275"/>
      <c r="G1118" s="367">
        <f t="shared" ref="G1118:W1118" si="393">SUBTOTAL(9,G1119:G1124)</f>
        <v>0</v>
      </c>
      <c r="H1118" s="364">
        <f t="shared" si="393"/>
        <v>0</v>
      </c>
      <c r="I1118" s="364">
        <f t="shared" si="393"/>
        <v>0</v>
      </c>
      <c r="J1118" s="364">
        <f t="shared" si="393"/>
        <v>0</v>
      </c>
      <c r="K1118" s="365">
        <f t="shared" si="393"/>
        <v>0</v>
      </c>
      <c r="L1118" s="30">
        <f t="shared" si="393"/>
        <v>0</v>
      </c>
      <c r="M1118" s="31">
        <f t="shared" si="393"/>
        <v>0</v>
      </c>
      <c r="N1118" s="31">
        <f t="shared" si="393"/>
        <v>0</v>
      </c>
      <c r="O1118" s="31">
        <f t="shared" si="393"/>
        <v>0</v>
      </c>
      <c r="P1118" s="31">
        <f t="shared" si="393"/>
        <v>0</v>
      </c>
      <c r="Q1118" s="31">
        <f t="shared" si="393"/>
        <v>0</v>
      </c>
      <c r="R1118" s="31">
        <f t="shared" si="393"/>
        <v>0</v>
      </c>
      <c r="S1118" s="31">
        <f t="shared" si="393"/>
        <v>0</v>
      </c>
      <c r="T1118" s="31">
        <f t="shared" si="393"/>
        <v>0</v>
      </c>
      <c r="U1118" s="31">
        <f t="shared" si="393"/>
        <v>0</v>
      </c>
      <c r="V1118" s="365">
        <f t="shared" si="393"/>
        <v>0</v>
      </c>
      <c r="W1118" s="365">
        <f t="shared" si="393"/>
        <v>0</v>
      </c>
      <c r="Y1118"/>
    </row>
    <row r="1119" spans="1:25" outlineLevel="1" x14ac:dyDescent="0.25">
      <c r="A1119" s="212"/>
      <c r="B1119" s="465"/>
      <c r="C1119" s="273"/>
      <c r="D1119" s="273"/>
      <c r="E1119" s="273"/>
      <c r="F1119" s="274" t="s">
        <v>180</v>
      </c>
      <c r="G1119" s="101">
        <f t="shared" ref="G1119:G1124" si="394">G261</f>
        <v>0</v>
      </c>
      <c r="H1119" s="388">
        <f t="shared" ref="H1119:K1124" si="395">IF(H261="",0,H261*VLOOKUP($F1119,DRT,3,FALSE))</f>
        <v>0</v>
      </c>
      <c r="I1119" s="392">
        <f t="shared" si="395"/>
        <v>0</v>
      </c>
      <c r="J1119" s="392">
        <f t="shared" si="395"/>
        <v>0</v>
      </c>
      <c r="K1119" s="393">
        <f t="shared" si="395"/>
        <v>0</v>
      </c>
      <c r="L1119" s="105">
        <f>(SUM($H261:$L261)-SUM($H1119:K1119))*VLOOKUP($F1119,DRT,4,FALSE)</f>
        <v>0</v>
      </c>
      <c r="M1119" s="98">
        <f>(SUM($H261:$L261)-SUM($H1119:L1119))*VLOOKUP($F1119,DRT,4,FALSE)</f>
        <v>0</v>
      </c>
      <c r="N1119" s="98">
        <f>(SUM($H261:$L261)-SUM($H1119:M1119))*VLOOKUP($F1119,DRT,4,FALSE)</f>
        <v>0</v>
      </c>
      <c r="O1119" s="98">
        <f>(SUM($H261:$L261)-SUM($H1119:N1119))*VLOOKUP($F1119,DRT,4,FALSE)</f>
        <v>0</v>
      </c>
      <c r="P1119" s="98">
        <f>(SUM($H261:$L261)-SUM($H1119:O1119))*VLOOKUP($F1119,DRT,4,FALSE)</f>
        <v>0</v>
      </c>
      <c r="Q1119" s="98">
        <f>(SUM($H261:$L261)-SUM($H1119:P1119))*VLOOKUP($F1119,DRT,4,FALSE)</f>
        <v>0</v>
      </c>
      <c r="R1119" s="98">
        <f>(SUM($H261:$L261)-SUM($H1119:Q1119))*VLOOKUP($F1119,DRT,4,FALSE)</f>
        <v>0</v>
      </c>
      <c r="S1119" s="98">
        <f>(SUM($H261:$L261)-SUM($H1119:R1119))*VLOOKUP($F1119,DRT,4,FALSE)</f>
        <v>0</v>
      </c>
      <c r="T1119" s="98">
        <f>(SUM($H261:$L261)-SUM($H1119:S1119))*VLOOKUP($F1119,DRT,4,FALSE)</f>
        <v>0</v>
      </c>
      <c r="U1119" s="98">
        <f>(SUM($H261:$L261)-SUM($H1119:T1119))*VLOOKUP($F1119,DRT,4,FALSE)</f>
        <v>0</v>
      </c>
      <c r="V1119" s="106">
        <f>(SUM($H261:$L261)-SUM($H1119:U1119))*VLOOKUP($F1119,DRT,4,FALSE)</f>
        <v>0</v>
      </c>
      <c r="W1119" s="37">
        <f t="shared" ref="W1119:W1124" si="396">G1119-SUM(H1119:V1119)</f>
        <v>0</v>
      </c>
      <c r="Y1119"/>
    </row>
    <row r="1120" spans="1:25" outlineLevel="1" x14ac:dyDescent="0.25">
      <c r="A1120" s="212"/>
      <c r="B1120" s="465"/>
      <c r="C1120" s="273"/>
      <c r="D1120" s="273"/>
      <c r="E1120" s="273"/>
      <c r="F1120" s="274" t="s">
        <v>181</v>
      </c>
      <c r="G1120" s="101">
        <f t="shared" si="394"/>
        <v>0</v>
      </c>
      <c r="H1120" s="388">
        <f t="shared" si="395"/>
        <v>0</v>
      </c>
      <c r="I1120" s="392">
        <f t="shared" si="395"/>
        <v>0</v>
      </c>
      <c r="J1120" s="392">
        <f t="shared" si="395"/>
        <v>0</v>
      </c>
      <c r="K1120" s="393">
        <f t="shared" si="395"/>
        <v>0</v>
      </c>
      <c r="L1120" s="391">
        <f>IF(L262="",0,L262*VLOOKUP($F1120,DRT,4,FALSE))</f>
        <v>0</v>
      </c>
      <c r="M1120" s="98">
        <f>(SUM($H262:$K262,M262)-SUM($H1120:$K1120))*VLOOKUP($F1120,DRT,4,FALSE)</f>
        <v>0</v>
      </c>
      <c r="N1120" s="98">
        <f>($L262-$L1120)*VLOOKUP($F1120,DRT,4,FALSE)</f>
        <v>0</v>
      </c>
      <c r="O1120" s="98">
        <f>(SUM($H262:$K262,M262)-SUM($H1120:$K1120)-$M1120)*VLOOKUP($F1120,DRT,4,FALSE)</f>
        <v>0</v>
      </c>
      <c r="P1120" s="98">
        <f>($L262-$L1120-$N1120)*VLOOKUP($F1120,DRT,4,FALSE)</f>
        <v>0</v>
      </c>
      <c r="Q1120" s="98">
        <f>(SUM($H262:$K262,M262)-SUM($H1120:$K1120)-$M1120-$O1120)*VLOOKUP($F1120,DRT,4,FALSE)</f>
        <v>0</v>
      </c>
      <c r="R1120" s="98">
        <f>($L262-$L1120-$N1120-$P1120)*VLOOKUP($F1120,DRT,4,FALSE)</f>
        <v>0</v>
      </c>
      <c r="S1120" s="98">
        <f>(SUM($H262:$K262,M262)-SUM($H1120:$K1120)-$M1120-$O1120-$Q1120)*VLOOKUP($F1120,DRT,4,FALSE)</f>
        <v>0</v>
      </c>
      <c r="T1120" s="98">
        <f>($L262-$L1120-$N1120-$P1120-$R1120)*VLOOKUP($F1120,DRT,4,FALSE)</f>
        <v>0</v>
      </c>
      <c r="U1120" s="98">
        <f>(SUM($H262:$K262,M262)-SUM($H1120:$K1120)-$M1120-$O1120-$Q1120-$S1120)*VLOOKUP($F1120,DRT,4,FALSE)</f>
        <v>0</v>
      </c>
      <c r="V1120" s="106">
        <f>($L262-$L1120-$N1120-$P1120-$R1120-$T1120)*VLOOKUP($F1120,DRT,4,FALSE)</f>
        <v>0</v>
      </c>
      <c r="W1120" s="37">
        <f t="shared" si="396"/>
        <v>0</v>
      </c>
      <c r="Y1120"/>
    </row>
    <row r="1121" spans="1:25" outlineLevel="1" x14ac:dyDescent="0.25">
      <c r="A1121" s="212"/>
      <c r="B1121" s="465"/>
      <c r="C1121" s="273"/>
      <c r="D1121" s="273"/>
      <c r="E1121" s="273"/>
      <c r="F1121" s="274" t="s">
        <v>182</v>
      </c>
      <c r="G1121" s="101">
        <f t="shared" si="394"/>
        <v>0</v>
      </c>
      <c r="H1121" s="388">
        <f t="shared" si="395"/>
        <v>0</v>
      </c>
      <c r="I1121" s="392">
        <f t="shared" si="395"/>
        <v>0</v>
      </c>
      <c r="J1121" s="392">
        <f t="shared" si="395"/>
        <v>0</v>
      </c>
      <c r="K1121" s="393">
        <f t="shared" si="395"/>
        <v>0</v>
      </c>
      <c r="L1121" s="391">
        <f>IF(L263="",0,L263*VLOOKUP($F1121,DRT,4,FALSE))</f>
        <v>0</v>
      </c>
      <c r="M1121" s="98">
        <f>IF(M263="",0,M263*VLOOKUP($F1121,DRT,4,FALSE))</f>
        <v>0</v>
      </c>
      <c r="N1121" s="98">
        <f>(SUM($H263:$K263,N263)-SUM($H1121:$K1121))*VLOOKUP($F1121,DRT,4,FALSE)</f>
        <v>0</v>
      </c>
      <c r="O1121" s="98">
        <f>($L263+$O263-$L1121)*VLOOKUP($F1121,DRT,4,FALSE)</f>
        <v>0</v>
      </c>
      <c r="P1121" s="98">
        <f>($M263-$M1121)*VLOOKUP($F1121,DRT,4,FALSE)</f>
        <v>0</v>
      </c>
      <c r="Q1121" s="98">
        <f>(SUM($H263:$K263,N263)-SUM($H1121:$K1121)-N1121)*VLOOKUP($F1121,DRT,4,FALSE)</f>
        <v>0</v>
      </c>
      <c r="R1121" s="98">
        <f>($L263+$O263-$L1121-$O1121)*VLOOKUP($F1121,DRT,4,FALSE)</f>
        <v>0</v>
      </c>
      <c r="S1121" s="98">
        <f>($M263-$M1121-$P1121)*VLOOKUP($F1121,DRT,4,FALSE)</f>
        <v>0</v>
      </c>
      <c r="T1121" s="98">
        <f>(SUM($H263:$K263,N263)-SUM($H1121:$K1121)-$N1121-$Q1121)*VLOOKUP($F1121,DRT,4,FALSE)</f>
        <v>0</v>
      </c>
      <c r="U1121" s="98">
        <f>($L263+O263-$L1121-$O1121-$R1121)*VLOOKUP($F1121,DRT,4,FALSE)</f>
        <v>0</v>
      </c>
      <c r="V1121" s="106">
        <f>($M263-$M1121-$P1121-$S1121)*VLOOKUP($F1121,DRT,4,FALSE)</f>
        <v>0</v>
      </c>
      <c r="W1121" s="37">
        <f t="shared" si="396"/>
        <v>0</v>
      </c>
      <c r="Y1121"/>
    </row>
    <row r="1122" spans="1:25" outlineLevel="1" x14ac:dyDescent="0.25">
      <c r="A1122" s="212"/>
      <c r="B1122" s="465"/>
      <c r="C1122" s="273"/>
      <c r="D1122" s="273"/>
      <c r="E1122" s="273"/>
      <c r="F1122" s="274" t="s">
        <v>183</v>
      </c>
      <c r="G1122" s="101">
        <f t="shared" si="394"/>
        <v>0</v>
      </c>
      <c r="H1122" s="388">
        <f t="shared" si="395"/>
        <v>0</v>
      </c>
      <c r="I1122" s="392">
        <f t="shared" si="395"/>
        <v>0</v>
      </c>
      <c r="J1122" s="392">
        <f t="shared" si="395"/>
        <v>0</v>
      </c>
      <c r="K1122" s="393">
        <f t="shared" si="395"/>
        <v>0</v>
      </c>
      <c r="L1122" s="391">
        <f>IF(L264="",0,L264*VLOOKUP($F1122,DRT,4,FALSE))</f>
        <v>0</v>
      </c>
      <c r="M1122" s="98">
        <f>IF(M264="",0,M264*VLOOKUP($F1122,DRT,4,FALSE))</f>
        <v>0</v>
      </c>
      <c r="N1122" s="98">
        <f t="shared" ref="N1122:P1124" si="397">IF(N264="",0,N264*VLOOKUP($F1122,DRT,4,FALSE))</f>
        <v>0</v>
      </c>
      <c r="O1122" s="98">
        <f t="shared" si="397"/>
        <v>0</v>
      </c>
      <c r="P1122" s="98">
        <f t="shared" si="397"/>
        <v>0</v>
      </c>
      <c r="Q1122" s="98">
        <f>(SUM($H264:$K264,Q264)-SUM($H1122:$K1122))*VLOOKUP($F1122,DRT,4,FALSE)</f>
        <v>0</v>
      </c>
      <c r="R1122" s="98">
        <f>($L264+R264-$L1122)*VLOOKUP($F1122,DRT,4,FALSE)</f>
        <v>0</v>
      </c>
      <c r="S1122" s="98">
        <f>($M264+S264-$M1122)*VLOOKUP($F1122,DRT,4,FALSE)</f>
        <v>0</v>
      </c>
      <c r="T1122" s="98">
        <f>($N264-$N1122)*VLOOKUP($F1122,DRT,4,FALSE)</f>
        <v>0</v>
      </c>
      <c r="U1122" s="98">
        <f>($O264-$O1122)*VLOOKUP($F1122,DRT,4,FALSE)</f>
        <v>0</v>
      </c>
      <c r="V1122" s="106">
        <f>($P264-$P1122)*VLOOKUP($F1122,DRT,4,FALSE)</f>
        <v>0</v>
      </c>
      <c r="W1122" s="37">
        <f t="shared" si="396"/>
        <v>0</v>
      </c>
      <c r="Y1122"/>
    </row>
    <row r="1123" spans="1:25" outlineLevel="1" x14ac:dyDescent="0.25">
      <c r="A1123" s="212"/>
      <c r="B1123" s="465"/>
      <c r="C1123" s="273"/>
      <c r="D1123" s="273"/>
      <c r="E1123" s="273"/>
      <c r="F1123" s="274" t="s">
        <v>184</v>
      </c>
      <c r="G1123" s="101">
        <f t="shared" si="394"/>
        <v>0</v>
      </c>
      <c r="H1123" s="388">
        <f t="shared" si="395"/>
        <v>0</v>
      </c>
      <c r="I1123" s="392">
        <f t="shared" si="395"/>
        <v>0</v>
      </c>
      <c r="J1123" s="392">
        <f t="shared" si="395"/>
        <v>0</v>
      </c>
      <c r="K1123" s="393">
        <f t="shared" si="395"/>
        <v>0</v>
      </c>
      <c r="L1123" s="391">
        <f>IF(L265="",0,L265*VLOOKUP($F1123,DRT,4,FALSE))</f>
        <v>0</v>
      </c>
      <c r="M1123" s="98">
        <f>IF(M265="",0,M265*VLOOKUP($F1123,DRT,4,FALSE))</f>
        <v>0</v>
      </c>
      <c r="N1123" s="98">
        <f t="shared" si="397"/>
        <v>0</v>
      </c>
      <c r="O1123" s="98">
        <f t="shared" si="397"/>
        <v>0</v>
      </c>
      <c r="P1123" s="98">
        <f t="shared" si="397"/>
        <v>0</v>
      </c>
      <c r="Q1123" s="98">
        <f t="shared" ref="Q1123:V1124" si="398">IF(Q265="",0,Q265*VLOOKUP($F1123,DRT,4,FALSE))</f>
        <v>0</v>
      </c>
      <c r="R1123" s="98">
        <f t="shared" si="398"/>
        <v>0</v>
      </c>
      <c r="S1123" s="98">
        <f t="shared" si="398"/>
        <v>0</v>
      </c>
      <c r="T1123" s="98">
        <f t="shared" si="398"/>
        <v>0</v>
      </c>
      <c r="U1123" s="98">
        <f t="shared" si="398"/>
        <v>0</v>
      </c>
      <c r="V1123" s="106">
        <f t="shared" si="398"/>
        <v>0</v>
      </c>
      <c r="W1123" s="37">
        <f t="shared" si="396"/>
        <v>0</v>
      </c>
      <c r="Y1123"/>
    </row>
    <row r="1124" spans="1:25" outlineLevel="1" x14ac:dyDescent="0.25">
      <c r="A1124" s="212"/>
      <c r="B1124" s="465"/>
      <c r="C1124" s="273"/>
      <c r="D1124" s="273"/>
      <c r="E1124" s="273"/>
      <c r="F1124" s="274" t="s">
        <v>185</v>
      </c>
      <c r="G1124" s="101">
        <f t="shared" si="394"/>
        <v>0</v>
      </c>
      <c r="H1124" s="388">
        <f t="shared" si="395"/>
        <v>0</v>
      </c>
      <c r="I1124" s="392">
        <f t="shared" si="395"/>
        <v>0</v>
      </c>
      <c r="J1124" s="392">
        <f t="shared" si="395"/>
        <v>0</v>
      </c>
      <c r="K1124" s="393">
        <f t="shared" si="395"/>
        <v>0</v>
      </c>
      <c r="L1124" s="105">
        <f>IF(L266="",0,L266*VLOOKUP($F1124,DRT,4,FALSE))</f>
        <v>0</v>
      </c>
      <c r="M1124" s="392">
        <f>IF(M266="",0,M266*VLOOKUP($F1124,DRT,4,FALSE))</f>
        <v>0</v>
      </c>
      <c r="N1124" s="98">
        <f t="shared" si="397"/>
        <v>0</v>
      </c>
      <c r="O1124" s="98">
        <f t="shared" si="397"/>
        <v>0</v>
      </c>
      <c r="P1124" s="98">
        <f t="shared" si="397"/>
        <v>0</v>
      </c>
      <c r="Q1124" s="98">
        <f t="shared" si="398"/>
        <v>0</v>
      </c>
      <c r="R1124" s="98">
        <f t="shared" si="398"/>
        <v>0</v>
      </c>
      <c r="S1124" s="98">
        <f t="shared" si="398"/>
        <v>0</v>
      </c>
      <c r="T1124" s="98">
        <f t="shared" si="398"/>
        <v>0</v>
      </c>
      <c r="U1124" s="98">
        <f t="shared" si="398"/>
        <v>0</v>
      </c>
      <c r="V1124" s="106">
        <f t="shared" si="398"/>
        <v>0</v>
      </c>
      <c r="W1124" s="37">
        <f t="shared" si="396"/>
        <v>0</v>
      </c>
      <c r="Y1124"/>
    </row>
    <row r="1125" spans="1:25" x14ac:dyDescent="0.25">
      <c r="A1125" s="212"/>
      <c r="B1125" s="465"/>
      <c r="C1125" s="273"/>
      <c r="D1125" s="273"/>
      <c r="E1125" s="273" t="s">
        <v>186</v>
      </c>
      <c r="F1125" s="275"/>
      <c r="G1125" s="367">
        <f t="shared" ref="G1125:W1125" si="399">SUBTOTAL(9,G1126:G1131)</f>
        <v>0</v>
      </c>
      <c r="H1125" s="364">
        <f t="shared" si="399"/>
        <v>0</v>
      </c>
      <c r="I1125" s="364">
        <f t="shared" si="399"/>
        <v>0</v>
      </c>
      <c r="J1125" s="364">
        <f t="shared" si="399"/>
        <v>0</v>
      </c>
      <c r="K1125" s="365">
        <f t="shared" si="399"/>
        <v>0</v>
      </c>
      <c r="L1125" s="30">
        <f t="shared" si="399"/>
        <v>0</v>
      </c>
      <c r="M1125" s="31">
        <f t="shared" si="399"/>
        <v>0</v>
      </c>
      <c r="N1125" s="31">
        <f t="shared" si="399"/>
        <v>0</v>
      </c>
      <c r="O1125" s="31">
        <f t="shared" si="399"/>
        <v>0</v>
      </c>
      <c r="P1125" s="31">
        <f t="shared" si="399"/>
        <v>0</v>
      </c>
      <c r="Q1125" s="31">
        <f t="shared" si="399"/>
        <v>0</v>
      </c>
      <c r="R1125" s="31">
        <f t="shared" si="399"/>
        <v>0</v>
      </c>
      <c r="S1125" s="31">
        <f t="shared" si="399"/>
        <v>0</v>
      </c>
      <c r="T1125" s="31">
        <f t="shared" si="399"/>
        <v>0</v>
      </c>
      <c r="U1125" s="31">
        <f t="shared" si="399"/>
        <v>0</v>
      </c>
      <c r="V1125" s="365">
        <f t="shared" si="399"/>
        <v>0</v>
      </c>
      <c r="W1125" s="365">
        <f t="shared" si="399"/>
        <v>0</v>
      </c>
      <c r="Y1125"/>
    </row>
    <row r="1126" spans="1:25" outlineLevel="1" x14ac:dyDescent="0.25">
      <c r="A1126" s="212"/>
      <c r="B1126" s="465"/>
      <c r="C1126" s="273"/>
      <c r="D1126" s="273"/>
      <c r="E1126" s="273"/>
      <c r="F1126" s="274" t="s">
        <v>187</v>
      </c>
      <c r="G1126" s="101">
        <f t="shared" ref="G1126:G1131" si="400">G268</f>
        <v>0</v>
      </c>
      <c r="H1126" s="388">
        <f t="shared" ref="H1126:K1131" si="401">IF(H268="",0,H268*VLOOKUP($F1126,DRT,3,FALSE))</f>
        <v>0</v>
      </c>
      <c r="I1126" s="392">
        <f t="shared" si="401"/>
        <v>0</v>
      </c>
      <c r="J1126" s="392">
        <f t="shared" si="401"/>
        <v>0</v>
      </c>
      <c r="K1126" s="393">
        <f t="shared" si="401"/>
        <v>0</v>
      </c>
      <c r="L1126" s="105">
        <f>(SUM($H268:$L268)-SUM($H1126:K1126))*VLOOKUP($F1126,DRT,4,FALSE)</f>
        <v>0</v>
      </c>
      <c r="M1126" s="98">
        <f>(SUM($H268:$L268)-SUM($H1126:L1126))*VLOOKUP($F1126,DRT,4,FALSE)</f>
        <v>0</v>
      </c>
      <c r="N1126" s="98">
        <f>(SUM($H268:$L268)-SUM($H1126:M1126))*VLOOKUP($F1126,DRT,4,FALSE)</f>
        <v>0</v>
      </c>
      <c r="O1126" s="98">
        <f>(SUM($H268:$L268)-SUM($H1126:N1126))*VLOOKUP($F1126,DRT,4,FALSE)</f>
        <v>0</v>
      </c>
      <c r="P1126" s="98">
        <f>(SUM($H268:$L268)-SUM($H1126:O1126))*VLOOKUP($F1126,DRT,4,FALSE)</f>
        <v>0</v>
      </c>
      <c r="Q1126" s="98">
        <f>(SUM($H268:$L268)-SUM($H1126:P1126))*VLOOKUP($F1126,DRT,4,FALSE)</f>
        <v>0</v>
      </c>
      <c r="R1126" s="98">
        <f>(SUM($H268:$L268)-SUM($H1126:Q1126))*VLOOKUP($F1126,DRT,4,FALSE)</f>
        <v>0</v>
      </c>
      <c r="S1126" s="98">
        <f>(SUM($H268:$L268)-SUM($H1126:R1126))*VLOOKUP($F1126,DRT,4,FALSE)</f>
        <v>0</v>
      </c>
      <c r="T1126" s="98">
        <f>(SUM($H268:$L268)-SUM($H1126:S1126))*VLOOKUP($F1126,DRT,4,FALSE)</f>
        <v>0</v>
      </c>
      <c r="U1126" s="98">
        <f>(SUM($H268:$L268)-SUM($H1126:T1126))*VLOOKUP($F1126,DRT,4,FALSE)</f>
        <v>0</v>
      </c>
      <c r="V1126" s="106">
        <f>(SUM($H268:$L268)-SUM($H1126:U1126))*VLOOKUP($F1126,DRT,4,FALSE)</f>
        <v>0</v>
      </c>
      <c r="W1126" s="37">
        <f t="shared" ref="W1126:W1131" si="402">G1126-SUM(H1126:V1126)</f>
        <v>0</v>
      </c>
      <c r="Y1126"/>
    </row>
    <row r="1127" spans="1:25" outlineLevel="1" x14ac:dyDescent="0.25">
      <c r="A1127" s="212"/>
      <c r="B1127" s="465"/>
      <c r="C1127" s="273"/>
      <c r="D1127" s="273"/>
      <c r="E1127" s="273"/>
      <c r="F1127" s="274" t="s">
        <v>188</v>
      </c>
      <c r="G1127" s="101">
        <f t="shared" si="400"/>
        <v>0</v>
      </c>
      <c r="H1127" s="388">
        <f t="shared" si="401"/>
        <v>0</v>
      </c>
      <c r="I1127" s="392">
        <f t="shared" si="401"/>
        <v>0</v>
      </c>
      <c r="J1127" s="392">
        <f t="shared" si="401"/>
        <v>0</v>
      </c>
      <c r="K1127" s="393">
        <f t="shared" si="401"/>
        <v>0</v>
      </c>
      <c r="L1127" s="391">
        <f>IF(L269="",0,L269*VLOOKUP($F1127,DRT,4,FALSE))</f>
        <v>0</v>
      </c>
      <c r="M1127" s="98">
        <f>(SUM($H269:$K269,M269)-SUM($H1127:$K1127))*VLOOKUP($F1127,DRT,4,FALSE)</f>
        <v>0</v>
      </c>
      <c r="N1127" s="98">
        <f>($L269-$L1127)*VLOOKUP($F1127,DRT,4,FALSE)</f>
        <v>0</v>
      </c>
      <c r="O1127" s="98">
        <f>(SUM($H269:$K269,M269)-SUM($H1127:$K1127)-$M1127)*VLOOKUP($F1127,DRT,4,FALSE)</f>
        <v>0</v>
      </c>
      <c r="P1127" s="98">
        <f>($L269-$L1127-$N1127)*VLOOKUP($F1127,DRT,4,FALSE)</f>
        <v>0</v>
      </c>
      <c r="Q1127" s="98">
        <f>(SUM($H269:$K269,M269)-SUM($H1127:$K1127)-$M1127-$O1127)*VLOOKUP($F1127,DRT,4,FALSE)</f>
        <v>0</v>
      </c>
      <c r="R1127" s="98">
        <f>($L269-$L1127-$N1127-$P1127)*VLOOKUP($F1127,DRT,4,FALSE)</f>
        <v>0</v>
      </c>
      <c r="S1127" s="98">
        <f>(SUM($H269:$K269,M269)-SUM($H1127:$K1127)-$M1127-$O1127-$Q1127)*VLOOKUP($F1127,DRT,4,FALSE)</f>
        <v>0</v>
      </c>
      <c r="T1127" s="98">
        <f>($L269-$L1127-$N1127-$P1127-$R1127)*VLOOKUP($F1127,DRT,4,FALSE)</f>
        <v>0</v>
      </c>
      <c r="U1127" s="98">
        <f>(SUM($H269:$K269,M269)-SUM($H1127:$K1127)-$M1127-$O1127-$Q1127-$S1127)*VLOOKUP($F1127,DRT,4,FALSE)</f>
        <v>0</v>
      </c>
      <c r="V1127" s="106">
        <f>($L269-$L1127-$N1127-$P1127-$R1127-$T1127)*VLOOKUP($F1127,DRT,4,FALSE)</f>
        <v>0</v>
      </c>
      <c r="W1127" s="37">
        <f t="shared" si="402"/>
        <v>0</v>
      </c>
      <c r="Y1127"/>
    </row>
    <row r="1128" spans="1:25" outlineLevel="1" x14ac:dyDescent="0.25">
      <c r="A1128" s="212"/>
      <c r="B1128" s="465"/>
      <c r="C1128" s="273"/>
      <c r="D1128" s="273"/>
      <c r="E1128" s="273"/>
      <c r="F1128" s="274" t="s">
        <v>189</v>
      </c>
      <c r="G1128" s="101">
        <f t="shared" si="400"/>
        <v>0</v>
      </c>
      <c r="H1128" s="388">
        <f t="shared" si="401"/>
        <v>0</v>
      </c>
      <c r="I1128" s="392">
        <f t="shared" si="401"/>
        <v>0</v>
      </c>
      <c r="J1128" s="392">
        <f t="shared" si="401"/>
        <v>0</v>
      </c>
      <c r="K1128" s="393">
        <f t="shared" si="401"/>
        <v>0</v>
      </c>
      <c r="L1128" s="391">
        <f>IF(L270="",0,L270*VLOOKUP($F1128,DRT,4,FALSE))</f>
        <v>0</v>
      </c>
      <c r="M1128" s="98">
        <f>IF(M270="",0,M270*VLOOKUP($F1128,DRT,4,FALSE))</f>
        <v>0</v>
      </c>
      <c r="N1128" s="98">
        <f>(SUM($H270:$K270,N270)-SUM($H1128:$K1128))*VLOOKUP($F1128,DRT,4,FALSE)</f>
        <v>0</v>
      </c>
      <c r="O1128" s="98">
        <f>($L270+$O270-$L1128)*VLOOKUP($F1128,DRT,4,FALSE)</f>
        <v>0</v>
      </c>
      <c r="P1128" s="98">
        <f>($M270-$M1128)*VLOOKUP($F1128,DRT,4,FALSE)</f>
        <v>0</v>
      </c>
      <c r="Q1128" s="98">
        <f>(SUM($H270:$K270,N270)-SUM($H1128:$K1128)-N1128)*VLOOKUP($F1128,DRT,4,FALSE)</f>
        <v>0</v>
      </c>
      <c r="R1128" s="98">
        <f>($L270+$O270-$L1128-$O1128)*VLOOKUP($F1128,DRT,4,FALSE)</f>
        <v>0</v>
      </c>
      <c r="S1128" s="98">
        <f>($M270-$M1128-$P1128)*VLOOKUP($F1128,DRT,4,FALSE)</f>
        <v>0</v>
      </c>
      <c r="T1128" s="98">
        <f>(SUM($H270:$K270,N270)-SUM($H1128:$K1128)-$N1128-$Q1128)*VLOOKUP($F1128,DRT,4,FALSE)</f>
        <v>0</v>
      </c>
      <c r="U1128" s="98">
        <f>($L270+O270-$L1128-$O1128-$R1128)*VLOOKUP($F1128,DRT,4,FALSE)</f>
        <v>0</v>
      </c>
      <c r="V1128" s="106">
        <f>($M270-$M1128-$P1128-$S1128)*VLOOKUP($F1128,DRT,4,FALSE)</f>
        <v>0</v>
      </c>
      <c r="W1128" s="37">
        <f t="shared" si="402"/>
        <v>0</v>
      </c>
      <c r="Y1128"/>
    </row>
    <row r="1129" spans="1:25" outlineLevel="1" x14ac:dyDescent="0.25">
      <c r="A1129" s="212"/>
      <c r="B1129" s="465"/>
      <c r="C1129" s="273"/>
      <c r="D1129" s="273"/>
      <c r="E1129" s="273"/>
      <c r="F1129" s="274" t="s">
        <v>190</v>
      </c>
      <c r="G1129" s="101">
        <f t="shared" si="400"/>
        <v>0</v>
      </c>
      <c r="H1129" s="388">
        <f t="shared" si="401"/>
        <v>0</v>
      </c>
      <c r="I1129" s="392">
        <f t="shared" si="401"/>
        <v>0</v>
      </c>
      <c r="J1129" s="392">
        <f t="shared" si="401"/>
        <v>0</v>
      </c>
      <c r="K1129" s="393">
        <f t="shared" si="401"/>
        <v>0</v>
      </c>
      <c r="L1129" s="391">
        <f>IF(L271="",0,L271*VLOOKUP($F1129,DRT,4,FALSE))</f>
        <v>0</v>
      </c>
      <c r="M1129" s="98">
        <f>IF(M271="",0,M271*VLOOKUP($F1129,DRT,4,FALSE))</f>
        <v>0</v>
      </c>
      <c r="N1129" s="98">
        <f t="shared" ref="N1129:P1131" si="403">IF(N271="",0,N271*VLOOKUP($F1129,DRT,4,FALSE))</f>
        <v>0</v>
      </c>
      <c r="O1129" s="98">
        <f t="shared" si="403"/>
        <v>0</v>
      </c>
      <c r="P1129" s="98">
        <f t="shared" si="403"/>
        <v>0</v>
      </c>
      <c r="Q1129" s="98">
        <f>(SUM($H271:$K271,Q271)-SUM($H1129:$K1129))*VLOOKUP($F1129,DRT,4,FALSE)</f>
        <v>0</v>
      </c>
      <c r="R1129" s="98">
        <f>($L271+R271-$L1129)*VLOOKUP($F1129,DRT,4,FALSE)</f>
        <v>0</v>
      </c>
      <c r="S1129" s="98">
        <f>($M271+S271-$M1129)*VLOOKUP($F1129,DRT,4,FALSE)</f>
        <v>0</v>
      </c>
      <c r="T1129" s="98">
        <f>($N271-$N1129)*VLOOKUP($F1129,DRT,4,FALSE)</f>
        <v>0</v>
      </c>
      <c r="U1129" s="98">
        <f>($O271-$O1129)*VLOOKUP($F1129,DRT,4,FALSE)</f>
        <v>0</v>
      </c>
      <c r="V1129" s="106">
        <f>($P271-$P1129)*VLOOKUP($F1129,DRT,4,FALSE)</f>
        <v>0</v>
      </c>
      <c r="W1129" s="37">
        <f t="shared" si="402"/>
        <v>0</v>
      </c>
      <c r="Y1129"/>
    </row>
    <row r="1130" spans="1:25" outlineLevel="1" x14ac:dyDescent="0.25">
      <c r="A1130" s="212"/>
      <c r="B1130" s="465"/>
      <c r="C1130" s="273"/>
      <c r="D1130" s="273"/>
      <c r="E1130" s="273"/>
      <c r="F1130" s="274" t="s">
        <v>191</v>
      </c>
      <c r="G1130" s="101">
        <f t="shared" si="400"/>
        <v>0</v>
      </c>
      <c r="H1130" s="388">
        <f t="shared" si="401"/>
        <v>0</v>
      </c>
      <c r="I1130" s="392">
        <f t="shared" si="401"/>
        <v>0</v>
      </c>
      <c r="J1130" s="392">
        <f t="shared" si="401"/>
        <v>0</v>
      </c>
      <c r="K1130" s="393">
        <f t="shared" si="401"/>
        <v>0</v>
      </c>
      <c r="L1130" s="391">
        <f>IF(L272="",0,L272*VLOOKUP($F1130,DRT,4,FALSE))</f>
        <v>0</v>
      </c>
      <c r="M1130" s="98">
        <f>IF(M272="",0,M272*VLOOKUP($F1130,DRT,4,FALSE))</f>
        <v>0</v>
      </c>
      <c r="N1130" s="98">
        <f t="shared" si="403"/>
        <v>0</v>
      </c>
      <c r="O1130" s="98">
        <f t="shared" si="403"/>
        <v>0</v>
      </c>
      <c r="P1130" s="98">
        <f t="shared" si="403"/>
        <v>0</v>
      </c>
      <c r="Q1130" s="98">
        <f t="shared" ref="Q1130:V1131" si="404">IF(Q272="",0,Q272*VLOOKUP($F1130,DRT,4,FALSE))</f>
        <v>0</v>
      </c>
      <c r="R1130" s="98">
        <f t="shared" si="404"/>
        <v>0</v>
      </c>
      <c r="S1130" s="98">
        <f t="shared" si="404"/>
        <v>0</v>
      </c>
      <c r="T1130" s="98">
        <f t="shared" si="404"/>
        <v>0</v>
      </c>
      <c r="U1130" s="98">
        <f t="shared" si="404"/>
        <v>0</v>
      </c>
      <c r="V1130" s="106">
        <f t="shared" si="404"/>
        <v>0</v>
      </c>
      <c r="W1130" s="37">
        <f t="shared" si="402"/>
        <v>0</v>
      </c>
      <c r="Y1130"/>
    </row>
    <row r="1131" spans="1:25" outlineLevel="1" x14ac:dyDescent="0.25">
      <c r="A1131" s="212"/>
      <c r="B1131" s="465"/>
      <c r="C1131" s="273"/>
      <c r="D1131" s="273"/>
      <c r="E1131" s="273"/>
      <c r="F1131" s="274" t="s">
        <v>178</v>
      </c>
      <c r="G1131" s="101">
        <f t="shared" si="400"/>
        <v>0</v>
      </c>
      <c r="H1131" s="388">
        <f t="shared" si="401"/>
        <v>0</v>
      </c>
      <c r="I1131" s="392">
        <f t="shared" si="401"/>
        <v>0</v>
      </c>
      <c r="J1131" s="392">
        <f t="shared" si="401"/>
        <v>0</v>
      </c>
      <c r="K1131" s="393">
        <f t="shared" si="401"/>
        <v>0</v>
      </c>
      <c r="L1131" s="105">
        <f>IF(L273="",0,L273*VLOOKUP($F1131,DRT,4,FALSE))</f>
        <v>0</v>
      </c>
      <c r="M1131" s="392">
        <f>IF(M273="",0,M273*VLOOKUP($F1131,DRT,4,FALSE))</f>
        <v>0</v>
      </c>
      <c r="N1131" s="98">
        <f t="shared" si="403"/>
        <v>0</v>
      </c>
      <c r="O1131" s="98">
        <f t="shared" si="403"/>
        <v>0</v>
      </c>
      <c r="P1131" s="98">
        <f t="shared" si="403"/>
        <v>0</v>
      </c>
      <c r="Q1131" s="98">
        <f t="shared" si="404"/>
        <v>0</v>
      </c>
      <c r="R1131" s="98">
        <f t="shared" si="404"/>
        <v>0</v>
      </c>
      <c r="S1131" s="98">
        <f t="shared" si="404"/>
        <v>0</v>
      </c>
      <c r="T1131" s="98">
        <f t="shared" si="404"/>
        <v>0</v>
      </c>
      <c r="U1131" s="98">
        <f t="shared" si="404"/>
        <v>0</v>
      </c>
      <c r="V1131" s="106">
        <f t="shared" si="404"/>
        <v>0</v>
      </c>
      <c r="W1131" s="37">
        <f t="shared" si="402"/>
        <v>0</v>
      </c>
      <c r="Y1131"/>
    </row>
    <row r="1132" spans="1:25" x14ac:dyDescent="0.25">
      <c r="A1132" s="212"/>
      <c r="B1132" s="465"/>
      <c r="C1132" s="273"/>
      <c r="D1132" s="273"/>
      <c r="E1132" s="273" t="s">
        <v>192</v>
      </c>
      <c r="F1132" s="275"/>
      <c r="G1132" s="367">
        <f t="shared" ref="G1132:W1132" si="405">SUBTOTAL(9,G1133:G1138)</f>
        <v>0</v>
      </c>
      <c r="H1132" s="364">
        <f t="shared" si="405"/>
        <v>0</v>
      </c>
      <c r="I1132" s="364">
        <f t="shared" si="405"/>
        <v>0</v>
      </c>
      <c r="J1132" s="364">
        <f t="shared" si="405"/>
        <v>0</v>
      </c>
      <c r="K1132" s="365">
        <f t="shared" si="405"/>
        <v>0</v>
      </c>
      <c r="L1132" s="30">
        <f t="shared" si="405"/>
        <v>0</v>
      </c>
      <c r="M1132" s="31">
        <f t="shared" si="405"/>
        <v>0</v>
      </c>
      <c r="N1132" s="31">
        <f t="shared" si="405"/>
        <v>0</v>
      </c>
      <c r="O1132" s="31">
        <f t="shared" si="405"/>
        <v>0</v>
      </c>
      <c r="P1132" s="31">
        <f t="shared" si="405"/>
        <v>0</v>
      </c>
      <c r="Q1132" s="31">
        <f t="shared" si="405"/>
        <v>0</v>
      </c>
      <c r="R1132" s="31">
        <f t="shared" si="405"/>
        <v>0</v>
      </c>
      <c r="S1132" s="31">
        <f t="shared" si="405"/>
        <v>0</v>
      </c>
      <c r="T1132" s="31">
        <f t="shared" si="405"/>
        <v>0</v>
      </c>
      <c r="U1132" s="31">
        <f t="shared" si="405"/>
        <v>0</v>
      </c>
      <c r="V1132" s="365">
        <f t="shared" si="405"/>
        <v>0</v>
      </c>
      <c r="W1132" s="365">
        <f t="shared" si="405"/>
        <v>0</v>
      </c>
      <c r="Y1132"/>
    </row>
    <row r="1133" spans="1:25" outlineLevel="1" x14ac:dyDescent="0.25">
      <c r="A1133" s="212"/>
      <c r="B1133" s="465"/>
      <c r="C1133" s="273"/>
      <c r="D1133" s="273"/>
      <c r="E1133" s="273"/>
      <c r="F1133" s="274" t="s">
        <v>193</v>
      </c>
      <c r="G1133" s="101">
        <f t="shared" ref="G1133:G1138" si="406">G275</f>
        <v>0</v>
      </c>
      <c r="H1133" s="388">
        <f t="shared" ref="H1133:K1138" si="407">IF(H275="",0,H275*VLOOKUP($F1133,DRT,3,FALSE))</f>
        <v>0</v>
      </c>
      <c r="I1133" s="392">
        <f t="shared" si="407"/>
        <v>0</v>
      </c>
      <c r="J1133" s="392">
        <f t="shared" si="407"/>
        <v>0</v>
      </c>
      <c r="K1133" s="393">
        <f t="shared" si="407"/>
        <v>0</v>
      </c>
      <c r="L1133" s="105">
        <f>(SUM($H275:$L275)-SUM($H1133:K1133))*VLOOKUP($F1133,DRT,4,FALSE)</f>
        <v>0</v>
      </c>
      <c r="M1133" s="98">
        <f>(SUM($H275:$L275)-SUM($H1133:L1133))*VLOOKUP($F1133,DRT,4,FALSE)</f>
        <v>0</v>
      </c>
      <c r="N1133" s="98">
        <f>(SUM($H275:$L275)-SUM($H1133:M1133))*VLOOKUP($F1133,DRT,4,FALSE)</f>
        <v>0</v>
      </c>
      <c r="O1133" s="98">
        <f>(SUM($H275:$L275)-SUM($H1133:N1133))*VLOOKUP($F1133,DRT,4,FALSE)</f>
        <v>0</v>
      </c>
      <c r="P1133" s="98">
        <f>(SUM($H275:$L275)-SUM($H1133:O1133))*VLOOKUP($F1133,DRT,4,FALSE)</f>
        <v>0</v>
      </c>
      <c r="Q1133" s="98">
        <f>(SUM($H275:$L275)-SUM($H1133:P1133))*VLOOKUP($F1133,DRT,4,FALSE)</f>
        <v>0</v>
      </c>
      <c r="R1133" s="98">
        <f>(SUM($H275:$L275)-SUM($H1133:Q1133))*VLOOKUP($F1133,DRT,4,FALSE)</f>
        <v>0</v>
      </c>
      <c r="S1133" s="98">
        <f>(SUM($H275:$L275)-SUM($H1133:R1133))*VLOOKUP($F1133,DRT,4,FALSE)</f>
        <v>0</v>
      </c>
      <c r="T1133" s="98">
        <f>(SUM($H275:$L275)-SUM($H1133:S1133))*VLOOKUP($F1133,DRT,4,FALSE)</f>
        <v>0</v>
      </c>
      <c r="U1133" s="98">
        <f>(SUM($H275:$L275)-SUM($H1133:T1133))*VLOOKUP($F1133,DRT,4,FALSE)</f>
        <v>0</v>
      </c>
      <c r="V1133" s="106">
        <f>(SUM($H275:$L275)-SUM($H1133:U1133))*VLOOKUP($F1133,DRT,4,FALSE)</f>
        <v>0</v>
      </c>
      <c r="W1133" s="37">
        <f t="shared" ref="W1133:W1138" si="408">G1133-SUM(H1133:V1133)</f>
        <v>0</v>
      </c>
      <c r="Y1133"/>
    </row>
    <row r="1134" spans="1:25" outlineLevel="1" x14ac:dyDescent="0.25">
      <c r="A1134" s="212"/>
      <c r="B1134" s="465"/>
      <c r="C1134" s="273"/>
      <c r="D1134" s="273"/>
      <c r="E1134" s="273"/>
      <c r="F1134" s="274" t="s">
        <v>194</v>
      </c>
      <c r="G1134" s="101">
        <f t="shared" si="406"/>
        <v>0</v>
      </c>
      <c r="H1134" s="388">
        <f t="shared" si="407"/>
        <v>0</v>
      </c>
      <c r="I1134" s="392">
        <f t="shared" si="407"/>
        <v>0</v>
      </c>
      <c r="J1134" s="392">
        <f t="shared" si="407"/>
        <v>0</v>
      </c>
      <c r="K1134" s="393">
        <f t="shared" si="407"/>
        <v>0</v>
      </c>
      <c r="L1134" s="391">
        <f>IF(L276="",0,L276*VLOOKUP($F1134,DRT,4,FALSE))</f>
        <v>0</v>
      </c>
      <c r="M1134" s="98">
        <f>(SUM($H276:$K276,M276)-SUM($H1134:$K1134))*VLOOKUP($F1134,DRT,4,FALSE)</f>
        <v>0</v>
      </c>
      <c r="N1134" s="98">
        <f>($L276-$L1134)*VLOOKUP($F1134,DRT,4,FALSE)</f>
        <v>0</v>
      </c>
      <c r="O1134" s="98">
        <f>(SUM($H276:$K276,M276)-SUM($H1134:$K1134)-$M1134)*VLOOKUP($F1134,DRT,4,FALSE)</f>
        <v>0</v>
      </c>
      <c r="P1134" s="98">
        <f>($L276-$L1134-$N1134)*VLOOKUP($F1134,DRT,4,FALSE)</f>
        <v>0</v>
      </c>
      <c r="Q1134" s="98">
        <f>(SUM($H276:$K276,M276)-SUM($H1134:$K1134)-$M1134-$O1134)*VLOOKUP($F1134,DRT,4,FALSE)</f>
        <v>0</v>
      </c>
      <c r="R1134" s="98">
        <f>($L276-$L1134-$N1134-$P1134)*VLOOKUP($F1134,DRT,4,FALSE)</f>
        <v>0</v>
      </c>
      <c r="S1134" s="98">
        <f>(SUM($H276:$K276,M276)-SUM($H1134:$K1134)-$M1134-$O1134-$Q1134)*VLOOKUP($F1134,DRT,4,FALSE)</f>
        <v>0</v>
      </c>
      <c r="T1134" s="98">
        <f>($L276-$L1134-$N1134-$P1134-$R1134)*VLOOKUP($F1134,DRT,4,FALSE)</f>
        <v>0</v>
      </c>
      <c r="U1134" s="98">
        <f>(SUM($H276:$K276,M276)-SUM($H1134:$K1134)-$M1134-$O1134-$Q1134-$S1134)*VLOOKUP($F1134,DRT,4,FALSE)</f>
        <v>0</v>
      </c>
      <c r="V1134" s="106">
        <f>($L276-$L1134-$N1134-$P1134-$R1134-$T1134)*VLOOKUP($F1134,DRT,4,FALSE)</f>
        <v>0</v>
      </c>
      <c r="W1134" s="37">
        <f t="shared" si="408"/>
        <v>0</v>
      </c>
      <c r="Y1134"/>
    </row>
    <row r="1135" spans="1:25" outlineLevel="1" x14ac:dyDescent="0.25">
      <c r="A1135" s="212"/>
      <c r="B1135" s="465"/>
      <c r="C1135" s="273"/>
      <c r="D1135" s="273"/>
      <c r="E1135" s="273"/>
      <c r="F1135" s="274" t="s">
        <v>195</v>
      </c>
      <c r="G1135" s="101">
        <f t="shared" si="406"/>
        <v>0</v>
      </c>
      <c r="H1135" s="388">
        <f t="shared" si="407"/>
        <v>0</v>
      </c>
      <c r="I1135" s="392">
        <f t="shared" si="407"/>
        <v>0</v>
      </c>
      <c r="J1135" s="392">
        <f t="shared" si="407"/>
        <v>0</v>
      </c>
      <c r="K1135" s="393">
        <f t="shared" si="407"/>
        <v>0</v>
      </c>
      <c r="L1135" s="391">
        <f>IF(L277="",0,L277*VLOOKUP($F1135,DRT,4,FALSE))</f>
        <v>0</v>
      </c>
      <c r="M1135" s="98">
        <f>IF(M277="",0,M277*VLOOKUP($F1135,DRT,4,FALSE))</f>
        <v>0</v>
      </c>
      <c r="N1135" s="98">
        <f>(SUM($H277:$K277,N277)-SUM($H1135:$K1135))*VLOOKUP($F1135,DRT,4,FALSE)</f>
        <v>0</v>
      </c>
      <c r="O1135" s="98">
        <f>($L277+$O277-$L1135)*VLOOKUP($F1135,DRT,4,FALSE)</f>
        <v>0</v>
      </c>
      <c r="P1135" s="98">
        <f>($M277-$M1135)*VLOOKUP($F1135,DRT,4,FALSE)</f>
        <v>0</v>
      </c>
      <c r="Q1135" s="98">
        <f>(SUM($H277:$K277,N277)-SUM($H1135:$K1135)-N1135)*VLOOKUP($F1135,DRT,4,FALSE)</f>
        <v>0</v>
      </c>
      <c r="R1135" s="98">
        <f>($L277+$O277-$L1135-$O1135)*VLOOKUP($F1135,DRT,4,FALSE)</f>
        <v>0</v>
      </c>
      <c r="S1135" s="98">
        <f>($M277-$M1135-$P1135)*VLOOKUP($F1135,DRT,4,FALSE)</f>
        <v>0</v>
      </c>
      <c r="T1135" s="98">
        <f>(SUM($H277:$K277,N277)-SUM($H1135:$K1135)-$N1135-$Q1135)*VLOOKUP($F1135,DRT,4,FALSE)</f>
        <v>0</v>
      </c>
      <c r="U1135" s="98">
        <f>($L277+O277-$L1135-$O1135-$R1135)*VLOOKUP($F1135,DRT,4,FALSE)</f>
        <v>0</v>
      </c>
      <c r="V1135" s="106">
        <f>($M277-$M1135-$P1135-$S1135)*VLOOKUP($F1135,DRT,4,FALSE)</f>
        <v>0</v>
      </c>
      <c r="W1135" s="37">
        <f t="shared" si="408"/>
        <v>0</v>
      </c>
      <c r="Y1135"/>
    </row>
    <row r="1136" spans="1:25" outlineLevel="1" x14ac:dyDescent="0.25">
      <c r="A1136" s="212"/>
      <c r="B1136" s="465"/>
      <c r="C1136" s="273"/>
      <c r="D1136" s="273"/>
      <c r="E1136" s="273"/>
      <c r="F1136" s="274" t="s">
        <v>196</v>
      </c>
      <c r="G1136" s="101">
        <f t="shared" si="406"/>
        <v>0</v>
      </c>
      <c r="H1136" s="388">
        <f t="shared" si="407"/>
        <v>0</v>
      </c>
      <c r="I1136" s="392">
        <f t="shared" si="407"/>
        <v>0</v>
      </c>
      <c r="J1136" s="392">
        <f t="shared" si="407"/>
        <v>0</v>
      </c>
      <c r="K1136" s="393">
        <f t="shared" si="407"/>
        <v>0</v>
      </c>
      <c r="L1136" s="391">
        <f>IF(L278="",0,L278*VLOOKUP($F1136,DRT,4,FALSE))</f>
        <v>0</v>
      </c>
      <c r="M1136" s="98">
        <f>IF(M278="",0,M278*VLOOKUP($F1136,DRT,4,FALSE))</f>
        <v>0</v>
      </c>
      <c r="N1136" s="98">
        <f t="shared" ref="N1136:P1138" si="409">IF(N278="",0,N278*VLOOKUP($F1136,DRT,4,FALSE))</f>
        <v>0</v>
      </c>
      <c r="O1136" s="98">
        <f t="shared" si="409"/>
        <v>0</v>
      </c>
      <c r="P1136" s="98">
        <f t="shared" si="409"/>
        <v>0</v>
      </c>
      <c r="Q1136" s="98">
        <f>(SUM($H278:$K278,Q278)-SUM($H1136:$K1136))*VLOOKUP($F1136,DRT,4,FALSE)</f>
        <v>0</v>
      </c>
      <c r="R1136" s="98">
        <f>($L278+R278-$L1136)*VLOOKUP($F1136,DRT,4,FALSE)</f>
        <v>0</v>
      </c>
      <c r="S1136" s="98">
        <f>($M278+S278-$M1136)*VLOOKUP($F1136,DRT,4,FALSE)</f>
        <v>0</v>
      </c>
      <c r="T1136" s="98">
        <f>($N278-$N1136)*VLOOKUP($F1136,DRT,4,FALSE)</f>
        <v>0</v>
      </c>
      <c r="U1136" s="98">
        <f>($O278-$O1136)*VLOOKUP($F1136,DRT,4,FALSE)</f>
        <v>0</v>
      </c>
      <c r="V1136" s="106">
        <f>($P278-$P1136)*VLOOKUP($F1136,DRT,4,FALSE)</f>
        <v>0</v>
      </c>
      <c r="W1136" s="37">
        <f t="shared" si="408"/>
        <v>0</v>
      </c>
      <c r="Y1136"/>
    </row>
    <row r="1137" spans="1:25" outlineLevel="1" x14ac:dyDescent="0.25">
      <c r="A1137" s="212"/>
      <c r="B1137" s="465"/>
      <c r="C1137" s="273"/>
      <c r="D1137" s="273"/>
      <c r="E1137" s="273"/>
      <c r="F1137" s="274" t="s">
        <v>197</v>
      </c>
      <c r="G1137" s="101">
        <f t="shared" si="406"/>
        <v>0</v>
      </c>
      <c r="H1137" s="388">
        <f t="shared" si="407"/>
        <v>0</v>
      </c>
      <c r="I1137" s="392">
        <f t="shared" si="407"/>
        <v>0</v>
      </c>
      <c r="J1137" s="392">
        <f t="shared" si="407"/>
        <v>0</v>
      </c>
      <c r="K1137" s="393">
        <f t="shared" si="407"/>
        <v>0</v>
      </c>
      <c r="L1137" s="391">
        <f>IF(L279="",0,L279*VLOOKUP($F1137,DRT,4,FALSE))</f>
        <v>0</v>
      </c>
      <c r="M1137" s="98">
        <f>IF(M279="",0,M279*VLOOKUP($F1137,DRT,4,FALSE))</f>
        <v>0</v>
      </c>
      <c r="N1137" s="98">
        <f t="shared" si="409"/>
        <v>0</v>
      </c>
      <c r="O1137" s="98">
        <f t="shared" si="409"/>
        <v>0</v>
      </c>
      <c r="P1137" s="98">
        <f t="shared" si="409"/>
        <v>0</v>
      </c>
      <c r="Q1137" s="98">
        <f t="shared" ref="Q1137:V1138" si="410">IF(Q279="",0,Q279*VLOOKUP($F1137,DRT,4,FALSE))</f>
        <v>0</v>
      </c>
      <c r="R1137" s="98">
        <f t="shared" si="410"/>
        <v>0</v>
      </c>
      <c r="S1137" s="98">
        <f t="shared" si="410"/>
        <v>0</v>
      </c>
      <c r="T1137" s="98">
        <f t="shared" si="410"/>
        <v>0</v>
      </c>
      <c r="U1137" s="98">
        <f t="shared" si="410"/>
        <v>0</v>
      </c>
      <c r="V1137" s="106">
        <f t="shared" si="410"/>
        <v>0</v>
      </c>
      <c r="W1137" s="37">
        <f t="shared" si="408"/>
        <v>0</v>
      </c>
      <c r="Y1137"/>
    </row>
    <row r="1138" spans="1:25" outlineLevel="1" x14ac:dyDescent="0.25">
      <c r="A1138" s="212"/>
      <c r="B1138" s="465"/>
      <c r="C1138" s="273"/>
      <c r="D1138" s="273"/>
      <c r="E1138" s="273"/>
      <c r="F1138" s="274" t="s">
        <v>198</v>
      </c>
      <c r="G1138" s="101">
        <f t="shared" si="406"/>
        <v>0</v>
      </c>
      <c r="H1138" s="388">
        <f t="shared" si="407"/>
        <v>0</v>
      </c>
      <c r="I1138" s="392">
        <f t="shared" si="407"/>
        <v>0</v>
      </c>
      <c r="J1138" s="392">
        <f t="shared" si="407"/>
        <v>0</v>
      </c>
      <c r="K1138" s="393">
        <f t="shared" si="407"/>
        <v>0</v>
      </c>
      <c r="L1138" s="105">
        <f>IF(L280="",0,L280*VLOOKUP($F1138,DRT,4,FALSE))</f>
        <v>0</v>
      </c>
      <c r="M1138" s="392">
        <f>IF(M280="",0,M280*VLOOKUP($F1138,DRT,4,FALSE))</f>
        <v>0</v>
      </c>
      <c r="N1138" s="98">
        <f t="shared" si="409"/>
        <v>0</v>
      </c>
      <c r="O1138" s="98">
        <f t="shared" si="409"/>
        <v>0</v>
      </c>
      <c r="P1138" s="98">
        <f t="shared" si="409"/>
        <v>0</v>
      </c>
      <c r="Q1138" s="98">
        <f t="shared" si="410"/>
        <v>0</v>
      </c>
      <c r="R1138" s="98">
        <f t="shared" si="410"/>
        <v>0</v>
      </c>
      <c r="S1138" s="98">
        <f t="shared" si="410"/>
        <v>0</v>
      </c>
      <c r="T1138" s="98">
        <f t="shared" si="410"/>
        <v>0</v>
      </c>
      <c r="U1138" s="98">
        <f t="shared" si="410"/>
        <v>0</v>
      </c>
      <c r="V1138" s="106">
        <f t="shared" si="410"/>
        <v>0</v>
      </c>
      <c r="W1138" s="37">
        <f t="shared" si="408"/>
        <v>0</v>
      </c>
      <c r="Y1138"/>
    </row>
    <row r="1139" spans="1:25" x14ac:dyDescent="0.25">
      <c r="A1139" s="212"/>
      <c r="B1139" s="465"/>
      <c r="C1139" s="273"/>
      <c r="D1139" s="273"/>
      <c r="E1139" s="273" t="s">
        <v>199</v>
      </c>
      <c r="F1139" s="275"/>
      <c r="G1139" s="367">
        <f t="shared" ref="G1139:W1139" si="411">SUBTOTAL(9,G1140:G1145)</f>
        <v>0</v>
      </c>
      <c r="H1139" s="364">
        <f t="shared" si="411"/>
        <v>0</v>
      </c>
      <c r="I1139" s="364">
        <f t="shared" si="411"/>
        <v>0</v>
      </c>
      <c r="J1139" s="364">
        <f t="shared" si="411"/>
        <v>0</v>
      </c>
      <c r="K1139" s="365">
        <f t="shared" si="411"/>
        <v>0</v>
      </c>
      <c r="L1139" s="30">
        <f t="shared" si="411"/>
        <v>0</v>
      </c>
      <c r="M1139" s="31">
        <f t="shared" si="411"/>
        <v>0</v>
      </c>
      <c r="N1139" s="31">
        <f t="shared" si="411"/>
        <v>0</v>
      </c>
      <c r="O1139" s="31">
        <f t="shared" si="411"/>
        <v>0</v>
      </c>
      <c r="P1139" s="31">
        <f t="shared" si="411"/>
        <v>0</v>
      </c>
      <c r="Q1139" s="31">
        <f t="shared" si="411"/>
        <v>0</v>
      </c>
      <c r="R1139" s="31">
        <f t="shared" si="411"/>
        <v>0</v>
      </c>
      <c r="S1139" s="31">
        <f t="shared" si="411"/>
        <v>0</v>
      </c>
      <c r="T1139" s="31">
        <f t="shared" si="411"/>
        <v>0</v>
      </c>
      <c r="U1139" s="31">
        <f t="shared" si="411"/>
        <v>0</v>
      </c>
      <c r="V1139" s="365">
        <f t="shared" si="411"/>
        <v>0</v>
      </c>
      <c r="W1139" s="365">
        <f t="shared" si="411"/>
        <v>0</v>
      </c>
      <c r="Y1139"/>
    </row>
    <row r="1140" spans="1:25" outlineLevel="1" x14ac:dyDescent="0.25">
      <c r="A1140" s="212"/>
      <c r="B1140" s="465"/>
      <c r="C1140" s="273"/>
      <c r="D1140" s="273"/>
      <c r="E1140" s="273"/>
      <c r="F1140" s="274" t="s">
        <v>200</v>
      </c>
      <c r="G1140" s="101">
        <f t="shared" ref="G1140:G1145" si="412">G282</f>
        <v>0</v>
      </c>
      <c r="H1140" s="388">
        <f t="shared" ref="H1140:K1145" si="413">IF(H282="",0,H282*VLOOKUP($F1140,DRT,3,FALSE))</f>
        <v>0</v>
      </c>
      <c r="I1140" s="392">
        <f t="shared" si="413"/>
        <v>0</v>
      </c>
      <c r="J1140" s="392">
        <f t="shared" si="413"/>
        <v>0</v>
      </c>
      <c r="K1140" s="393">
        <f t="shared" si="413"/>
        <v>0</v>
      </c>
      <c r="L1140" s="105">
        <f>(SUM($H282:$L282)-SUM($H1140:K1140))*VLOOKUP($F1140,DRT,4,FALSE)</f>
        <v>0</v>
      </c>
      <c r="M1140" s="98">
        <f>(SUM($H282:$L282)-SUM($H1140:L1140))*VLOOKUP($F1140,DRT,4,FALSE)</f>
        <v>0</v>
      </c>
      <c r="N1140" s="98">
        <f>(SUM($H282:$L282)-SUM($H1140:M1140))*VLOOKUP($F1140,DRT,4,FALSE)</f>
        <v>0</v>
      </c>
      <c r="O1140" s="98">
        <f>(SUM($H282:$L282)-SUM($H1140:N1140))*VLOOKUP($F1140,DRT,4,FALSE)</f>
        <v>0</v>
      </c>
      <c r="P1140" s="98">
        <f>(SUM($H282:$L282)-SUM($H1140:O1140))*VLOOKUP($F1140,DRT,4,FALSE)</f>
        <v>0</v>
      </c>
      <c r="Q1140" s="98">
        <f>(SUM($H282:$L282)-SUM($H1140:P1140))*VLOOKUP($F1140,DRT,4,FALSE)</f>
        <v>0</v>
      </c>
      <c r="R1140" s="98">
        <f>(SUM($H282:$L282)-SUM($H1140:Q1140))*VLOOKUP($F1140,DRT,4,FALSE)</f>
        <v>0</v>
      </c>
      <c r="S1140" s="98">
        <f>(SUM($H282:$L282)-SUM($H1140:R1140))*VLOOKUP($F1140,DRT,4,FALSE)</f>
        <v>0</v>
      </c>
      <c r="T1140" s="98">
        <f>(SUM($H282:$L282)-SUM($H1140:S1140))*VLOOKUP($F1140,DRT,4,FALSE)</f>
        <v>0</v>
      </c>
      <c r="U1140" s="98">
        <f>(SUM($H282:$L282)-SUM($H1140:T1140))*VLOOKUP($F1140,DRT,4,FALSE)</f>
        <v>0</v>
      </c>
      <c r="V1140" s="106">
        <f>(SUM($H282:$L282)-SUM($H1140:U1140))*VLOOKUP($F1140,DRT,4,FALSE)</f>
        <v>0</v>
      </c>
      <c r="W1140" s="37">
        <f t="shared" ref="W1140:W1145" si="414">G1140-SUM(H1140:V1140)</f>
        <v>0</v>
      </c>
      <c r="Y1140"/>
    </row>
    <row r="1141" spans="1:25" outlineLevel="1" x14ac:dyDescent="0.25">
      <c r="A1141" s="212"/>
      <c r="B1141" s="465"/>
      <c r="C1141" s="273"/>
      <c r="D1141" s="273"/>
      <c r="E1141" s="273"/>
      <c r="F1141" s="274" t="s">
        <v>201</v>
      </c>
      <c r="G1141" s="101">
        <f t="shared" si="412"/>
        <v>0</v>
      </c>
      <c r="H1141" s="388">
        <f t="shared" si="413"/>
        <v>0</v>
      </c>
      <c r="I1141" s="392">
        <f t="shared" si="413"/>
        <v>0</v>
      </c>
      <c r="J1141" s="392">
        <f t="shared" si="413"/>
        <v>0</v>
      </c>
      <c r="K1141" s="393">
        <f t="shared" si="413"/>
        <v>0</v>
      </c>
      <c r="L1141" s="391">
        <f>IF(L283="",0,L283*VLOOKUP($F1141,DRT,4,FALSE))</f>
        <v>0</v>
      </c>
      <c r="M1141" s="98">
        <f>(SUM($H283:$K283,M283)-SUM($H1141:$K1141))*VLOOKUP($F1141,DRT,4,FALSE)</f>
        <v>0</v>
      </c>
      <c r="N1141" s="98">
        <f>($L283-$L1141)*VLOOKUP($F1141,DRT,4,FALSE)</f>
        <v>0</v>
      </c>
      <c r="O1141" s="98">
        <f>(SUM($H283:$K283,M283)-SUM($H1141:$K1141)-$M1141)*VLOOKUP($F1141,DRT,4,FALSE)</f>
        <v>0</v>
      </c>
      <c r="P1141" s="98">
        <f>($L283-$L1141-$N1141)*VLOOKUP($F1141,DRT,4,FALSE)</f>
        <v>0</v>
      </c>
      <c r="Q1141" s="98">
        <f>(SUM($H283:$K283,M283)-SUM($H1141:$K1141)-$M1141-$O1141)*VLOOKUP($F1141,DRT,4,FALSE)</f>
        <v>0</v>
      </c>
      <c r="R1141" s="98">
        <f>($L283-$L1141-$N1141-$P1141)*VLOOKUP($F1141,DRT,4,FALSE)</f>
        <v>0</v>
      </c>
      <c r="S1141" s="98">
        <f>(SUM($H283:$K283,M283)-SUM($H1141:$K1141)-$M1141-$O1141-$Q1141)*VLOOKUP($F1141,DRT,4,FALSE)</f>
        <v>0</v>
      </c>
      <c r="T1141" s="98">
        <f>($L283-$L1141-$N1141-$P1141-$R1141)*VLOOKUP($F1141,DRT,4,FALSE)</f>
        <v>0</v>
      </c>
      <c r="U1141" s="98">
        <f>(SUM($H283:$K283,M283)-SUM($H1141:$K1141)-$M1141-$O1141-$Q1141-$S1141)*VLOOKUP($F1141,DRT,4,FALSE)</f>
        <v>0</v>
      </c>
      <c r="V1141" s="106">
        <f>($L283-$L1141-$N1141-$P1141-$R1141-$T1141)*VLOOKUP($F1141,DRT,4,FALSE)</f>
        <v>0</v>
      </c>
      <c r="W1141" s="37">
        <f t="shared" si="414"/>
        <v>0</v>
      </c>
      <c r="Y1141"/>
    </row>
    <row r="1142" spans="1:25" outlineLevel="1" x14ac:dyDescent="0.25">
      <c r="A1142" s="212"/>
      <c r="B1142" s="465"/>
      <c r="C1142" s="273"/>
      <c r="D1142" s="273"/>
      <c r="E1142" s="273"/>
      <c r="F1142" s="274" t="s">
        <v>202</v>
      </c>
      <c r="G1142" s="101">
        <f t="shared" si="412"/>
        <v>0</v>
      </c>
      <c r="H1142" s="388">
        <f t="shared" si="413"/>
        <v>0</v>
      </c>
      <c r="I1142" s="392">
        <f t="shared" si="413"/>
        <v>0</v>
      </c>
      <c r="J1142" s="392">
        <f t="shared" si="413"/>
        <v>0</v>
      </c>
      <c r="K1142" s="393">
        <f t="shared" si="413"/>
        <v>0</v>
      </c>
      <c r="L1142" s="391">
        <f>IF(L284="",0,L284*VLOOKUP($F1142,DRT,4,FALSE))</f>
        <v>0</v>
      </c>
      <c r="M1142" s="98">
        <f>IF(M284="",0,M284*VLOOKUP($F1142,DRT,4,FALSE))</f>
        <v>0</v>
      </c>
      <c r="N1142" s="98">
        <f>(SUM($H284:$K284,N284)-SUM($H1142:$K1142))*VLOOKUP($F1142,DRT,4,FALSE)</f>
        <v>0</v>
      </c>
      <c r="O1142" s="98">
        <f>($L284+$O284-$L1142)*VLOOKUP($F1142,DRT,4,FALSE)</f>
        <v>0</v>
      </c>
      <c r="P1142" s="98">
        <f>($M284-$M1142)*VLOOKUP($F1142,DRT,4,FALSE)</f>
        <v>0</v>
      </c>
      <c r="Q1142" s="98">
        <f>(SUM($H284:$K284,N284)-SUM($H1142:$K1142)-N1142)*VLOOKUP($F1142,DRT,4,FALSE)</f>
        <v>0</v>
      </c>
      <c r="R1142" s="98">
        <f>($L284+$O284-$L1142-$O1142)*VLOOKUP($F1142,DRT,4,FALSE)</f>
        <v>0</v>
      </c>
      <c r="S1142" s="98">
        <f>($M284-$M1142-$P1142)*VLOOKUP($F1142,DRT,4,FALSE)</f>
        <v>0</v>
      </c>
      <c r="T1142" s="98">
        <f>(SUM($H284:$K284,N284)-SUM($H1142:$K1142)-$N1142-$Q1142)*VLOOKUP($F1142,DRT,4,FALSE)</f>
        <v>0</v>
      </c>
      <c r="U1142" s="98">
        <f>($L284+O284-$L1142-$O1142-$R1142)*VLOOKUP($F1142,DRT,4,FALSE)</f>
        <v>0</v>
      </c>
      <c r="V1142" s="106">
        <f>($M284-$M1142-$P1142-$S1142)*VLOOKUP($F1142,DRT,4,FALSE)</f>
        <v>0</v>
      </c>
      <c r="W1142" s="37">
        <f t="shared" si="414"/>
        <v>0</v>
      </c>
      <c r="Y1142"/>
    </row>
    <row r="1143" spans="1:25" outlineLevel="1" x14ac:dyDescent="0.25">
      <c r="A1143" s="212"/>
      <c r="B1143" s="465"/>
      <c r="C1143" s="273"/>
      <c r="D1143" s="273"/>
      <c r="E1143" s="273"/>
      <c r="F1143" s="274" t="s">
        <v>203</v>
      </c>
      <c r="G1143" s="101">
        <f t="shared" si="412"/>
        <v>0</v>
      </c>
      <c r="H1143" s="388">
        <f t="shared" si="413"/>
        <v>0</v>
      </c>
      <c r="I1143" s="392">
        <f t="shared" si="413"/>
        <v>0</v>
      </c>
      <c r="J1143" s="392">
        <f t="shared" si="413"/>
        <v>0</v>
      </c>
      <c r="K1143" s="393">
        <f t="shared" si="413"/>
        <v>0</v>
      </c>
      <c r="L1143" s="391">
        <f>IF(L285="",0,L285*VLOOKUP($F1143,DRT,4,FALSE))</f>
        <v>0</v>
      </c>
      <c r="M1143" s="98">
        <f>IF(M285="",0,M285*VLOOKUP($F1143,DRT,4,FALSE))</f>
        <v>0</v>
      </c>
      <c r="N1143" s="98">
        <f t="shared" ref="N1143:P1145" si="415">IF(N285="",0,N285*VLOOKUP($F1143,DRT,4,FALSE))</f>
        <v>0</v>
      </c>
      <c r="O1143" s="98">
        <f t="shared" si="415"/>
        <v>0</v>
      </c>
      <c r="P1143" s="98">
        <f t="shared" si="415"/>
        <v>0</v>
      </c>
      <c r="Q1143" s="98">
        <f>(SUM($H285:$K285,Q285)-SUM($H1143:$K1143))*VLOOKUP($F1143,DRT,4,FALSE)</f>
        <v>0</v>
      </c>
      <c r="R1143" s="98">
        <f>($L285+R285-$L1143)*VLOOKUP($F1143,DRT,4,FALSE)</f>
        <v>0</v>
      </c>
      <c r="S1143" s="98">
        <f>($M285+S285-$M1143)*VLOOKUP($F1143,DRT,4,FALSE)</f>
        <v>0</v>
      </c>
      <c r="T1143" s="98">
        <f>($N285-$N1143)*VLOOKUP($F1143,DRT,4,FALSE)</f>
        <v>0</v>
      </c>
      <c r="U1143" s="98">
        <f>($O285-$O1143)*VLOOKUP($F1143,DRT,4,FALSE)</f>
        <v>0</v>
      </c>
      <c r="V1143" s="106">
        <f>($P285-$P1143)*VLOOKUP($F1143,DRT,4,FALSE)</f>
        <v>0</v>
      </c>
      <c r="W1143" s="37">
        <f t="shared" si="414"/>
        <v>0</v>
      </c>
      <c r="Y1143"/>
    </row>
    <row r="1144" spans="1:25" outlineLevel="1" x14ac:dyDescent="0.25">
      <c r="A1144" s="212"/>
      <c r="B1144" s="465"/>
      <c r="C1144" s="273"/>
      <c r="D1144" s="273"/>
      <c r="E1144" s="273"/>
      <c r="F1144" s="274" t="s">
        <v>204</v>
      </c>
      <c r="G1144" s="101">
        <f t="shared" si="412"/>
        <v>0</v>
      </c>
      <c r="H1144" s="388">
        <f t="shared" si="413"/>
        <v>0</v>
      </c>
      <c r="I1144" s="392">
        <f t="shared" si="413"/>
        <v>0</v>
      </c>
      <c r="J1144" s="392">
        <f t="shared" si="413"/>
        <v>0</v>
      </c>
      <c r="K1144" s="393">
        <f t="shared" si="413"/>
        <v>0</v>
      </c>
      <c r="L1144" s="391">
        <f>IF(L286="",0,L286*VLOOKUP($F1144,DRT,4,FALSE))</f>
        <v>0</v>
      </c>
      <c r="M1144" s="98">
        <f>IF(M286="",0,M286*VLOOKUP($F1144,DRT,4,FALSE))</f>
        <v>0</v>
      </c>
      <c r="N1144" s="98">
        <f t="shared" si="415"/>
        <v>0</v>
      </c>
      <c r="O1144" s="98">
        <f t="shared" si="415"/>
        <v>0</v>
      </c>
      <c r="P1144" s="98">
        <f t="shared" si="415"/>
        <v>0</v>
      </c>
      <c r="Q1144" s="98">
        <f t="shared" ref="Q1144:V1145" si="416">IF(Q286="",0,Q286*VLOOKUP($F1144,DRT,4,FALSE))</f>
        <v>0</v>
      </c>
      <c r="R1144" s="98">
        <f t="shared" si="416"/>
        <v>0</v>
      </c>
      <c r="S1144" s="98">
        <f t="shared" si="416"/>
        <v>0</v>
      </c>
      <c r="T1144" s="98">
        <f t="shared" si="416"/>
        <v>0</v>
      </c>
      <c r="U1144" s="98">
        <f t="shared" si="416"/>
        <v>0</v>
      </c>
      <c r="V1144" s="106">
        <f t="shared" si="416"/>
        <v>0</v>
      </c>
      <c r="W1144" s="37">
        <f t="shared" si="414"/>
        <v>0</v>
      </c>
      <c r="Y1144"/>
    </row>
    <row r="1145" spans="1:25" outlineLevel="1" x14ac:dyDescent="0.25">
      <c r="A1145" s="212"/>
      <c r="B1145" s="465"/>
      <c r="C1145" s="273"/>
      <c r="D1145" s="273"/>
      <c r="E1145" s="273"/>
      <c r="F1145" s="274" t="s">
        <v>205</v>
      </c>
      <c r="G1145" s="101">
        <f t="shared" si="412"/>
        <v>0</v>
      </c>
      <c r="H1145" s="388">
        <f t="shared" si="413"/>
        <v>0</v>
      </c>
      <c r="I1145" s="392">
        <f t="shared" si="413"/>
        <v>0</v>
      </c>
      <c r="J1145" s="392">
        <f t="shared" si="413"/>
        <v>0</v>
      </c>
      <c r="K1145" s="393">
        <f t="shared" si="413"/>
        <v>0</v>
      </c>
      <c r="L1145" s="105">
        <f>IF(L287="",0,L287*VLOOKUP($F1145,DRT,4,FALSE))</f>
        <v>0</v>
      </c>
      <c r="M1145" s="392">
        <f>IF(M287="",0,M287*VLOOKUP($F1145,DRT,4,FALSE))</f>
        <v>0</v>
      </c>
      <c r="N1145" s="98">
        <f t="shared" si="415"/>
        <v>0</v>
      </c>
      <c r="O1145" s="98">
        <f t="shared" si="415"/>
        <v>0</v>
      </c>
      <c r="P1145" s="98">
        <f t="shared" si="415"/>
        <v>0</v>
      </c>
      <c r="Q1145" s="98">
        <f t="shared" si="416"/>
        <v>0</v>
      </c>
      <c r="R1145" s="98">
        <f t="shared" si="416"/>
        <v>0</v>
      </c>
      <c r="S1145" s="98">
        <f t="shared" si="416"/>
        <v>0</v>
      </c>
      <c r="T1145" s="98">
        <f t="shared" si="416"/>
        <v>0</v>
      </c>
      <c r="U1145" s="98">
        <f t="shared" si="416"/>
        <v>0</v>
      </c>
      <c r="V1145" s="106">
        <f t="shared" si="416"/>
        <v>0</v>
      </c>
      <c r="W1145" s="37">
        <f t="shared" si="414"/>
        <v>0</v>
      </c>
      <c r="Y1145"/>
    </row>
    <row r="1146" spans="1:25" x14ac:dyDescent="0.25">
      <c r="A1146" s="212"/>
      <c r="B1146" s="465"/>
      <c r="C1146" s="273"/>
      <c r="D1146" s="273"/>
      <c r="E1146" s="273" t="s">
        <v>206</v>
      </c>
      <c r="F1146" s="275"/>
      <c r="G1146" s="367">
        <f t="shared" ref="G1146:W1146" si="417">SUBTOTAL(9,G1147:G1152)</f>
        <v>0</v>
      </c>
      <c r="H1146" s="364">
        <f t="shared" si="417"/>
        <v>0</v>
      </c>
      <c r="I1146" s="364">
        <f t="shared" si="417"/>
        <v>0</v>
      </c>
      <c r="J1146" s="364">
        <f t="shared" si="417"/>
        <v>0</v>
      </c>
      <c r="K1146" s="365">
        <f t="shared" si="417"/>
        <v>0</v>
      </c>
      <c r="L1146" s="30">
        <f t="shared" si="417"/>
        <v>0</v>
      </c>
      <c r="M1146" s="31">
        <f t="shared" si="417"/>
        <v>0</v>
      </c>
      <c r="N1146" s="31">
        <f t="shared" si="417"/>
        <v>0</v>
      </c>
      <c r="O1146" s="31">
        <f t="shared" si="417"/>
        <v>0</v>
      </c>
      <c r="P1146" s="31">
        <f t="shared" si="417"/>
        <v>0</v>
      </c>
      <c r="Q1146" s="31">
        <f t="shared" si="417"/>
        <v>0</v>
      </c>
      <c r="R1146" s="31">
        <f t="shared" si="417"/>
        <v>0</v>
      </c>
      <c r="S1146" s="31">
        <f t="shared" si="417"/>
        <v>0</v>
      </c>
      <c r="T1146" s="31">
        <f t="shared" si="417"/>
        <v>0</v>
      </c>
      <c r="U1146" s="31">
        <f t="shared" si="417"/>
        <v>0</v>
      </c>
      <c r="V1146" s="365">
        <f t="shared" si="417"/>
        <v>0</v>
      </c>
      <c r="W1146" s="365">
        <f t="shared" si="417"/>
        <v>0</v>
      </c>
      <c r="Y1146"/>
    </row>
    <row r="1147" spans="1:25" outlineLevel="1" x14ac:dyDescent="0.25">
      <c r="A1147" s="212"/>
      <c r="B1147" s="465"/>
      <c r="C1147" s="273"/>
      <c r="D1147" s="273"/>
      <c r="E1147" s="272"/>
      <c r="F1147" s="274" t="s">
        <v>207</v>
      </c>
      <c r="G1147" s="101">
        <f t="shared" ref="G1147:G1152" si="418">G289</f>
        <v>0</v>
      </c>
      <c r="H1147" s="388">
        <f t="shared" ref="H1147:K1152" si="419">IF(H289="",0,H289*VLOOKUP($F1147,DRT,3,FALSE))</f>
        <v>0</v>
      </c>
      <c r="I1147" s="392">
        <f t="shared" si="419"/>
        <v>0</v>
      </c>
      <c r="J1147" s="392">
        <f t="shared" si="419"/>
        <v>0</v>
      </c>
      <c r="K1147" s="393">
        <f t="shared" si="419"/>
        <v>0</v>
      </c>
      <c r="L1147" s="105">
        <f>(SUM($H289:$L289)-SUM($H1147:K1147))*VLOOKUP($F1147,DRT,4,FALSE)</f>
        <v>0</v>
      </c>
      <c r="M1147" s="98">
        <f>(SUM($H289:$L289)-SUM($H1147:L1147))*VLOOKUP($F1147,DRT,4,FALSE)</f>
        <v>0</v>
      </c>
      <c r="N1147" s="98">
        <f>(SUM($H289:$L289)-SUM($H1147:M1147))*VLOOKUP($F1147,DRT,4,FALSE)</f>
        <v>0</v>
      </c>
      <c r="O1147" s="98">
        <f>(SUM($H289:$L289)-SUM($H1147:N1147))*VLOOKUP($F1147,DRT,4,FALSE)</f>
        <v>0</v>
      </c>
      <c r="P1147" s="98">
        <f>(SUM($H289:$L289)-SUM($H1147:O1147))*VLOOKUP($F1147,DRT,4,FALSE)</f>
        <v>0</v>
      </c>
      <c r="Q1147" s="98">
        <f>(SUM($H289:$L289)-SUM($H1147:P1147))*VLOOKUP($F1147,DRT,4,FALSE)</f>
        <v>0</v>
      </c>
      <c r="R1147" s="98">
        <f>(SUM($H289:$L289)-SUM($H1147:Q1147))*VLOOKUP($F1147,DRT,4,FALSE)</f>
        <v>0</v>
      </c>
      <c r="S1147" s="98">
        <f>(SUM($H289:$L289)-SUM($H1147:R1147))*VLOOKUP($F1147,DRT,4,FALSE)</f>
        <v>0</v>
      </c>
      <c r="T1147" s="98">
        <f>(SUM($H289:$L289)-SUM($H1147:S1147))*VLOOKUP($F1147,DRT,4,FALSE)</f>
        <v>0</v>
      </c>
      <c r="U1147" s="98">
        <f>(SUM($H289:$L289)-SUM($H1147:T1147))*VLOOKUP($F1147,DRT,4,FALSE)</f>
        <v>0</v>
      </c>
      <c r="V1147" s="106">
        <f>(SUM($H289:$L289)-SUM($H1147:U1147))*VLOOKUP($F1147,DRT,4,FALSE)</f>
        <v>0</v>
      </c>
      <c r="W1147" s="37">
        <f t="shared" ref="W1147:W1152" si="420">G1147-SUM(H1147:V1147)</f>
        <v>0</v>
      </c>
      <c r="Y1147"/>
    </row>
    <row r="1148" spans="1:25" outlineLevel="1" x14ac:dyDescent="0.25">
      <c r="A1148" s="212"/>
      <c r="B1148" s="465"/>
      <c r="C1148" s="273"/>
      <c r="D1148" s="273"/>
      <c r="E1148" s="272"/>
      <c r="F1148" s="274" t="s">
        <v>208</v>
      </c>
      <c r="G1148" s="101">
        <f t="shared" si="418"/>
        <v>0</v>
      </c>
      <c r="H1148" s="388">
        <f t="shared" si="419"/>
        <v>0</v>
      </c>
      <c r="I1148" s="392">
        <f t="shared" si="419"/>
        <v>0</v>
      </c>
      <c r="J1148" s="392">
        <f t="shared" si="419"/>
        <v>0</v>
      </c>
      <c r="K1148" s="393">
        <f t="shared" si="419"/>
        <v>0</v>
      </c>
      <c r="L1148" s="391">
        <f>IF(L290="",0,L290*VLOOKUP($F1148,DRT,4,FALSE))</f>
        <v>0</v>
      </c>
      <c r="M1148" s="98">
        <f>(SUM($H290:$K290,M290)-SUM($H1148:$K1148))*VLOOKUP($F1148,DRT,4,FALSE)</f>
        <v>0</v>
      </c>
      <c r="N1148" s="98">
        <f>($L290-$L1148)*VLOOKUP($F1148,DRT,4,FALSE)</f>
        <v>0</v>
      </c>
      <c r="O1148" s="98">
        <f>(SUM($H290:$K290,M290)-SUM($H1148:$K1148)-$M1148)*VLOOKUP($F1148,DRT,4,FALSE)</f>
        <v>0</v>
      </c>
      <c r="P1148" s="98">
        <f>($L290-$L1148-$N1148)*VLOOKUP($F1148,DRT,4,FALSE)</f>
        <v>0</v>
      </c>
      <c r="Q1148" s="98">
        <f>(SUM($H290:$K290,M290)-SUM($H1148:$K1148)-$M1148-$O1148)*VLOOKUP($F1148,DRT,4,FALSE)</f>
        <v>0</v>
      </c>
      <c r="R1148" s="98">
        <f>($L290-$L1148-$N1148-$P1148)*VLOOKUP($F1148,DRT,4,FALSE)</f>
        <v>0</v>
      </c>
      <c r="S1148" s="98">
        <f>(SUM($H290:$K290,M290)-SUM($H1148:$K1148)-$M1148-$O1148-$Q1148)*VLOOKUP($F1148,DRT,4,FALSE)</f>
        <v>0</v>
      </c>
      <c r="T1148" s="98">
        <f>($L290-$L1148-$N1148-$P1148-$R1148)*VLOOKUP($F1148,DRT,4,FALSE)</f>
        <v>0</v>
      </c>
      <c r="U1148" s="98">
        <f>(SUM($H290:$K290,M290)-SUM($H1148:$K1148)-$M1148-$O1148-$Q1148-$S1148)*VLOOKUP($F1148,DRT,4,FALSE)</f>
        <v>0</v>
      </c>
      <c r="V1148" s="106">
        <f>($L290-$L1148-$N1148-$P1148-$R1148-$T1148)*VLOOKUP($F1148,DRT,4,FALSE)</f>
        <v>0</v>
      </c>
      <c r="W1148" s="37">
        <f t="shared" si="420"/>
        <v>0</v>
      </c>
      <c r="Y1148"/>
    </row>
    <row r="1149" spans="1:25" outlineLevel="1" x14ac:dyDescent="0.25">
      <c r="A1149" s="212"/>
      <c r="B1149" s="465"/>
      <c r="C1149" s="273"/>
      <c r="D1149" s="273"/>
      <c r="E1149" s="272"/>
      <c r="F1149" s="274" t="s">
        <v>209</v>
      </c>
      <c r="G1149" s="101">
        <f t="shared" si="418"/>
        <v>0</v>
      </c>
      <c r="H1149" s="388">
        <f t="shared" si="419"/>
        <v>0</v>
      </c>
      <c r="I1149" s="392">
        <f t="shared" si="419"/>
        <v>0</v>
      </c>
      <c r="J1149" s="392">
        <f t="shared" si="419"/>
        <v>0</v>
      </c>
      <c r="K1149" s="393">
        <f t="shared" si="419"/>
        <v>0</v>
      </c>
      <c r="L1149" s="391">
        <f>IF(L291="",0,L291*VLOOKUP($F1149,DRT,4,FALSE))</f>
        <v>0</v>
      </c>
      <c r="M1149" s="98">
        <f>IF(M291="",0,M291*VLOOKUP($F1149,DRT,4,FALSE))</f>
        <v>0</v>
      </c>
      <c r="N1149" s="98">
        <f>(SUM($H291:$K291,N291)-SUM($H1149:$K1149))*VLOOKUP($F1149,DRT,4,FALSE)</f>
        <v>0</v>
      </c>
      <c r="O1149" s="98">
        <f>($L291+$O291-$L1149)*VLOOKUP($F1149,DRT,4,FALSE)</f>
        <v>0</v>
      </c>
      <c r="P1149" s="98">
        <f>($M291-$M1149)*VLOOKUP($F1149,DRT,4,FALSE)</f>
        <v>0</v>
      </c>
      <c r="Q1149" s="98">
        <f>(SUM($H291:$K291,N291)-SUM($H1149:$K1149)-N1149)*VLOOKUP($F1149,DRT,4,FALSE)</f>
        <v>0</v>
      </c>
      <c r="R1149" s="98">
        <f>($L291+$O291-$L1149-$O1149)*VLOOKUP($F1149,DRT,4,FALSE)</f>
        <v>0</v>
      </c>
      <c r="S1149" s="98">
        <f>($M291-$M1149-$P1149)*VLOOKUP($F1149,DRT,4,FALSE)</f>
        <v>0</v>
      </c>
      <c r="T1149" s="98">
        <f>(SUM($H291:$K291,N291)-SUM($H1149:$K1149)-$N1149-$Q1149)*VLOOKUP($F1149,DRT,4,FALSE)</f>
        <v>0</v>
      </c>
      <c r="U1149" s="98">
        <f>($L291+O291-$L1149-$O1149-$R1149)*VLOOKUP($F1149,DRT,4,FALSE)</f>
        <v>0</v>
      </c>
      <c r="V1149" s="106">
        <f>($M291-$M1149-$P1149-$S1149)*VLOOKUP($F1149,DRT,4,FALSE)</f>
        <v>0</v>
      </c>
      <c r="W1149" s="37">
        <f t="shared" si="420"/>
        <v>0</v>
      </c>
      <c r="Y1149"/>
    </row>
    <row r="1150" spans="1:25" outlineLevel="1" x14ac:dyDescent="0.25">
      <c r="A1150" s="212"/>
      <c r="B1150" s="465"/>
      <c r="C1150" s="273"/>
      <c r="D1150" s="273"/>
      <c r="E1150" s="272"/>
      <c r="F1150" s="274" t="s">
        <v>210</v>
      </c>
      <c r="G1150" s="101">
        <f t="shared" si="418"/>
        <v>0</v>
      </c>
      <c r="H1150" s="388">
        <f t="shared" si="419"/>
        <v>0</v>
      </c>
      <c r="I1150" s="392">
        <f t="shared" si="419"/>
        <v>0</v>
      </c>
      <c r="J1150" s="392">
        <f t="shared" si="419"/>
        <v>0</v>
      </c>
      <c r="K1150" s="393">
        <f t="shared" si="419"/>
        <v>0</v>
      </c>
      <c r="L1150" s="391">
        <f>IF(L292="",0,L292*VLOOKUP($F1150,DRT,4,FALSE))</f>
        <v>0</v>
      </c>
      <c r="M1150" s="98">
        <f>IF(M292="",0,M292*VLOOKUP($F1150,DRT,4,FALSE))</f>
        <v>0</v>
      </c>
      <c r="N1150" s="98">
        <f t="shared" ref="N1150:P1152" si="421">IF(N292="",0,N292*VLOOKUP($F1150,DRT,4,FALSE))</f>
        <v>0</v>
      </c>
      <c r="O1150" s="98">
        <f t="shared" si="421"/>
        <v>0</v>
      </c>
      <c r="P1150" s="98">
        <f t="shared" si="421"/>
        <v>0</v>
      </c>
      <c r="Q1150" s="98">
        <f>(SUM($H292:$K292,Q292)-SUM($H1150:$K1150))*VLOOKUP($F1150,DRT,4,FALSE)</f>
        <v>0</v>
      </c>
      <c r="R1150" s="98">
        <f>($L292+R292-$L1150)*VLOOKUP($F1150,DRT,4,FALSE)</f>
        <v>0</v>
      </c>
      <c r="S1150" s="98">
        <f>($M292+S292-$M1150)*VLOOKUP($F1150,DRT,4,FALSE)</f>
        <v>0</v>
      </c>
      <c r="T1150" s="98">
        <f>($N292-$N1150)*VLOOKUP($F1150,DRT,4,FALSE)</f>
        <v>0</v>
      </c>
      <c r="U1150" s="98">
        <f>($O292-$O1150)*VLOOKUP($F1150,DRT,4,FALSE)</f>
        <v>0</v>
      </c>
      <c r="V1150" s="106">
        <f>($P292-$P1150)*VLOOKUP($F1150,DRT,4,FALSE)</f>
        <v>0</v>
      </c>
      <c r="W1150" s="37">
        <f t="shared" si="420"/>
        <v>0</v>
      </c>
      <c r="Y1150"/>
    </row>
    <row r="1151" spans="1:25" outlineLevel="1" x14ac:dyDescent="0.25">
      <c r="A1151" s="212"/>
      <c r="B1151" s="465"/>
      <c r="C1151" s="273"/>
      <c r="D1151" s="273"/>
      <c r="E1151" s="272"/>
      <c r="F1151" s="274" t="s">
        <v>211</v>
      </c>
      <c r="G1151" s="101">
        <f t="shared" si="418"/>
        <v>0</v>
      </c>
      <c r="H1151" s="388">
        <f t="shared" si="419"/>
        <v>0</v>
      </c>
      <c r="I1151" s="392">
        <f t="shared" si="419"/>
        <v>0</v>
      </c>
      <c r="J1151" s="392">
        <f t="shared" si="419"/>
        <v>0</v>
      </c>
      <c r="K1151" s="393">
        <f t="shared" si="419"/>
        <v>0</v>
      </c>
      <c r="L1151" s="391">
        <f>IF(L293="",0,L293*VLOOKUP($F1151,DRT,4,FALSE))</f>
        <v>0</v>
      </c>
      <c r="M1151" s="98">
        <f>IF(M293="",0,M293*VLOOKUP($F1151,DRT,4,FALSE))</f>
        <v>0</v>
      </c>
      <c r="N1151" s="98">
        <f t="shared" si="421"/>
        <v>0</v>
      </c>
      <c r="O1151" s="98">
        <f t="shared" si="421"/>
        <v>0</v>
      </c>
      <c r="P1151" s="98">
        <f t="shared" si="421"/>
        <v>0</v>
      </c>
      <c r="Q1151" s="98">
        <f t="shared" ref="Q1151:V1152" si="422">IF(Q293="",0,Q293*VLOOKUP($F1151,DRT,4,FALSE))</f>
        <v>0</v>
      </c>
      <c r="R1151" s="98">
        <f t="shared" si="422"/>
        <v>0</v>
      </c>
      <c r="S1151" s="98">
        <f t="shared" si="422"/>
        <v>0</v>
      </c>
      <c r="T1151" s="98">
        <f t="shared" si="422"/>
        <v>0</v>
      </c>
      <c r="U1151" s="98">
        <f t="shared" si="422"/>
        <v>0</v>
      </c>
      <c r="V1151" s="106">
        <f t="shared" si="422"/>
        <v>0</v>
      </c>
      <c r="W1151" s="100">
        <f t="shared" si="420"/>
        <v>0</v>
      </c>
      <c r="Y1151"/>
    </row>
    <row r="1152" spans="1:25" outlineLevel="1" x14ac:dyDescent="0.25">
      <c r="A1152" s="212"/>
      <c r="B1152" s="465"/>
      <c r="C1152" s="273"/>
      <c r="D1152" s="273"/>
      <c r="E1152" s="272"/>
      <c r="F1152" s="274" t="s">
        <v>212</v>
      </c>
      <c r="G1152" s="101">
        <f t="shared" si="418"/>
        <v>0</v>
      </c>
      <c r="H1152" s="388">
        <f t="shared" si="419"/>
        <v>0</v>
      </c>
      <c r="I1152" s="392">
        <f t="shared" si="419"/>
        <v>0</v>
      </c>
      <c r="J1152" s="392">
        <f t="shared" si="419"/>
        <v>0</v>
      </c>
      <c r="K1152" s="393">
        <f t="shared" si="419"/>
        <v>0</v>
      </c>
      <c r="L1152" s="105">
        <f>IF(L294="",0,L294*VLOOKUP($F1152,DRT,4,FALSE))</f>
        <v>0</v>
      </c>
      <c r="M1152" s="392">
        <f>IF(M294="",0,M294*VLOOKUP($F1152,DRT,4,FALSE))</f>
        <v>0</v>
      </c>
      <c r="N1152" s="98">
        <f t="shared" si="421"/>
        <v>0</v>
      </c>
      <c r="O1152" s="98">
        <f t="shared" si="421"/>
        <v>0</v>
      </c>
      <c r="P1152" s="98">
        <f t="shared" si="421"/>
        <v>0</v>
      </c>
      <c r="Q1152" s="98">
        <f t="shared" si="422"/>
        <v>0</v>
      </c>
      <c r="R1152" s="98">
        <f t="shared" si="422"/>
        <v>0</v>
      </c>
      <c r="S1152" s="98">
        <f t="shared" si="422"/>
        <v>0</v>
      </c>
      <c r="T1152" s="98">
        <f t="shared" si="422"/>
        <v>0</v>
      </c>
      <c r="U1152" s="98">
        <f t="shared" si="422"/>
        <v>0</v>
      </c>
      <c r="V1152" s="106">
        <f t="shared" si="422"/>
        <v>0</v>
      </c>
      <c r="W1152" s="37">
        <f t="shared" si="420"/>
        <v>0</v>
      </c>
      <c r="Y1152"/>
    </row>
    <row r="1153" spans="1:25" x14ac:dyDescent="0.25">
      <c r="A1153" s="212"/>
      <c r="B1153" s="479"/>
      <c r="C1153" s="275"/>
      <c r="D1153" s="276" t="s">
        <v>213</v>
      </c>
      <c r="E1153" s="273"/>
      <c r="F1153" s="273"/>
      <c r="G1153" s="367">
        <f t="shared" ref="G1153:W1153" si="423">SUBTOTAL(9,G1154:G1155)</f>
        <v>0</v>
      </c>
      <c r="H1153" s="368">
        <f t="shared" si="423"/>
        <v>0</v>
      </c>
      <c r="I1153" s="369">
        <f t="shared" si="423"/>
        <v>0</v>
      </c>
      <c r="J1153" s="369">
        <f t="shared" si="423"/>
        <v>0</v>
      </c>
      <c r="K1153" s="370">
        <f t="shared" si="423"/>
        <v>0</v>
      </c>
      <c r="L1153" s="364">
        <f t="shared" si="423"/>
        <v>0</v>
      </c>
      <c r="M1153" s="364">
        <f t="shared" si="423"/>
        <v>0</v>
      </c>
      <c r="N1153" s="364">
        <f t="shared" si="423"/>
        <v>0</v>
      </c>
      <c r="O1153" s="364">
        <f t="shared" si="423"/>
        <v>0</v>
      </c>
      <c r="P1153" s="364">
        <f t="shared" si="423"/>
        <v>0</v>
      </c>
      <c r="Q1153" s="364">
        <f t="shared" si="423"/>
        <v>0</v>
      </c>
      <c r="R1153" s="364">
        <f t="shared" si="423"/>
        <v>0</v>
      </c>
      <c r="S1153" s="364">
        <f t="shared" si="423"/>
        <v>0</v>
      </c>
      <c r="T1153" s="364">
        <f t="shared" si="423"/>
        <v>0</v>
      </c>
      <c r="U1153" s="364">
        <f t="shared" si="423"/>
        <v>0</v>
      </c>
      <c r="V1153" s="364">
        <f t="shared" si="423"/>
        <v>0</v>
      </c>
      <c r="W1153" s="40">
        <f t="shared" si="423"/>
        <v>0</v>
      </c>
      <c r="Y1153"/>
    </row>
    <row r="1154" spans="1:25" outlineLevel="1" x14ac:dyDescent="0.25">
      <c r="A1154" s="212"/>
      <c r="B1154" s="479"/>
      <c r="C1154" s="275"/>
      <c r="D1154" s="276"/>
      <c r="E1154" s="273"/>
      <c r="F1154" s="274" t="s">
        <v>214</v>
      </c>
      <c r="G1154" s="101">
        <f t="shared" ref="G1154:V1154" si="424">G296</f>
        <v>0</v>
      </c>
      <c r="H1154" s="388">
        <f t="shared" si="424"/>
        <v>0</v>
      </c>
      <c r="I1154" s="392">
        <f t="shared" si="424"/>
        <v>0</v>
      </c>
      <c r="J1154" s="392">
        <f t="shared" si="424"/>
        <v>0</v>
      </c>
      <c r="K1154" s="393">
        <f t="shared" si="424"/>
        <v>0</v>
      </c>
      <c r="L1154" s="102">
        <f t="shared" si="424"/>
        <v>0</v>
      </c>
      <c r="M1154" s="104">
        <f t="shared" si="424"/>
        <v>0</v>
      </c>
      <c r="N1154" s="98">
        <f t="shared" si="424"/>
        <v>0</v>
      </c>
      <c r="O1154" s="98">
        <f t="shared" si="424"/>
        <v>0</v>
      </c>
      <c r="P1154" s="98">
        <f t="shared" si="424"/>
        <v>0</v>
      </c>
      <c r="Q1154" s="98">
        <f t="shared" si="424"/>
        <v>0</v>
      </c>
      <c r="R1154" s="98">
        <f t="shared" si="424"/>
        <v>0</v>
      </c>
      <c r="S1154" s="98">
        <f t="shared" si="424"/>
        <v>0</v>
      </c>
      <c r="T1154" s="98">
        <f t="shared" si="424"/>
        <v>0</v>
      </c>
      <c r="U1154" s="98">
        <f t="shared" si="424"/>
        <v>0</v>
      </c>
      <c r="V1154" s="104">
        <f t="shared" si="424"/>
        <v>0</v>
      </c>
      <c r="W1154" s="37">
        <f>G1154-SUM(H1154:V1154)</f>
        <v>0</v>
      </c>
      <c r="Y1154"/>
    </row>
    <row r="1155" spans="1:25" outlineLevel="1" x14ac:dyDescent="0.25">
      <c r="A1155" s="212"/>
      <c r="B1155" s="479"/>
      <c r="C1155" s="275"/>
      <c r="D1155" s="276"/>
      <c r="E1155" s="273"/>
      <c r="F1155" s="274" t="s">
        <v>215</v>
      </c>
      <c r="G1155" s="101">
        <f t="shared" ref="G1155:V1155" si="425">G297</f>
        <v>0</v>
      </c>
      <c r="H1155" s="109">
        <f t="shared" si="425"/>
        <v>0</v>
      </c>
      <c r="I1155" s="110">
        <f t="shared" si="425"/>
        <v>0</v>
      </c>
      <c r="J1155" s="110">
        <f t="shared" si="425"/>
        <v>0</v>
      </c>
      <c r="K1155" s="111">
        <f t="shared" si="425"/>
        <v>0</v>
      </c>
      <c r="L1155" s="102">
        <f t="shared" si="425"/>
        <v>0</v>
      </c>
      <c r="M1155" s="104">
        <f t="shared" si="425"/>
        <v>0</v>
      </c>
      <c r="N1155" s="98">
        <f t="shared" si="425"/>
        <v>0</v>
      </c>
      <c r="O1155" s="98">
        <f t="shared" si="425"/>
        <v>0</v>
      </c>
      <c r="P1155" s="98">
        <f t="shared" si="425"/>
        <v>0</v>
      </c>
      <c r="Q1155" s="98">
        <f t="shared" si="425"/>
        <v>0</v>
      </c>
      <c r="R1155" s="98">
        <f t="shared" si="425"/>
        <v>0</v>
      </c>
      <c r="S1155" s="98">
        <f t="shared" si="425"/>
        <v>0</v>
      </c>
      <c r="T1155" s="98">
        <f t="shared" si="425"/>
        <v>0</v>
      </c>
      <c r="U1155" s="98">
        <f t="shared" si="425"/>
        <v>0</v>
      </c>
      <c r="V1155" s="104">
        <f t="shared" si="425"/>
        <v>0</v>
      </c>
      <c r="W1155" s="112">
        <f>G1155-SUM(H1155:V1155)</f>
        <v>0</v>
      </c>
      <c r="Y1155"/>
    </row>
    <row r="1156" spans="1:25" x14ac:dyDescent="0.25">
      <c r="A1156" s="212"/>
      <c r="B1156" s="479"/>
      <c r="C1156" s="275"/>
      <c r="D1156" s="276" t="s">
        <v>216</v>
      </c>
      <c r="E1156" s="275"/>
      <c r="F1156" s="273"/>
      <c r="G1156" s="52"/>
      <c r="H1156" s="32"/>
      <c r="I1156" s="486"/>
      <c r="J1156" s="486"/>
      <c r="K1156" s="488"/>
      <c r="L1156" s="486"/>
      <c r="M1156" s="32"/>
      <c r="N1156" s="486"/>
      <c r="O1156" s="486"/>
      <c r="P1156" s="486"/>
      <c r="Q1156" s="486"/>
      <c r="R1156" s="486"/>
      <c r="S1156" s="486"/>
      <c r="T1156" s="486"/>
      <c r="U1156" s="486"/>
      <c r="V1156" s="486"/>
      <c r="W1156" s="40"/>
      <c r="Y1156"/>
    </row>
    <row r="1157" spans="1:25" x14ac:dyDescent="0.25">
      <c r="A1157" s="212"/>
      <c r="B1157" s="479"/>
      <c r="C1157" s="275"/>
      <c r="D1157" s="276"/>
      <c r="E1157" s="275" t="s">
        <v>217</v>
      </c>
      <c r="F1157" s="273"/>
      <c r="G1157" s="367">
        <f t="shared" ref="G1157:W1157" si="426">SUBTOTAL(9,G1158:G1160)</f>
        <v>0</v>
      </c>
      <c r="H1157" s="368">
        <f t="shared" si="426"/>
        <v>0</v>
      </c>
      <c r="I1157" s="369">
        <f t="shared" si="426"/>
        <v>0</v>
      </c>
      <c r="J1157" s="369">
        <f t="shared" si="426"/>
        <v>0</v>
      </c>
      <c r="K1157" s="370">
        <f t="shared" si="426"/>
        <v>0</v>
      </c>
      <c r="L1157" s="364">
        <f t="shared" si="426"/>
        <v>0</v>
      </c>
      <c r="M1157" s="364">
        <f t="shared" si="426"/>
        <v>0</v>
      </c>
      <c r="N1157" s="364">
        <f t="shared" si="426"/>
        <v>0</v>
      </c>
      <c r="O1157" s="364">
        <f t="shared" si="426"/>
        <v>0</v>
      </c>
      <c r="P1157" s="364">
        <f t="shared" si="426"/>
        <v>0</v>
      </c>
      <c r="Q1157" s="364">
        <f t="shared" si="426"/>
        <v>0</v>
      </c>
      <c r="R1157" s="364">
        <f t="shared" si="426"/>
        <v>0</v>
      </c>
      <c r="S1157" s="364">
        <f t="shared" si="426"/>
        <v>0</v>
      </c>
      <c r="T1157" s="364">
        <f t="shared" si="426"/>
        <v>0</v>
      </c>
      <c r="U1157" s="364">
        <f t="shared" si="426"/>
        <v>0</v>
      </c>
      <c r="V1157" s="364">
        <f t="shared" si="426"/>
        <v>0</v>
      </c>
      <c r="W1157" s="40">
        <f t="shared" si="426"/>
        <v>0</v>
      </c>
      <c r="Y1157"/>
    </row>
    <row r="1158" spans="1:25" outlineLevel="1" x14ac:dyDescent="0.25">
      <c r="A1158" s="212"/>
      <c r="B1158" s="479"/>
      <c r="C1158" s="275"/>
      <c r="D1158" s="275"/>
      <c r="E1158" s="275"/>
      <c r="F1158" s="274" t="s">
        <v>218</v>
      </c>
      <c r="G1158" s="101">
        <f>G300</f>
        <v>0</v>
      </c>
      <c r="H1158" s="102">
        <f>G1158*VLOOKUP($F1158,DRT,2,FALSE)</f>
        <v>0</v>
      </c>
      <c r="I1158" s="98">
        <f>($G1158-SUM($H1158:H1158))*VLOOKUP($F1158,DRT,2,FALSE)</f>
        <v>0</v>
      </c>
      <c r="J1158" s="104">
        <f>($G1158-SUM($H1158:I1158))*VLOOKUP($F1158,DRT,2,FALSE)</f>
        <v>0</v>
      </c>
      <c r="K1158" s="106">
        <f>($G1158-SUM($H1158:J1158))*VLOOKUP($F1158,DRT,2,FALSE)</f>
        <v>0</v>
      </c>
      <c r="L1158" s="105">
        <f>($G1158-SUM($H1158:K1158))*VLOOKUP($F1158,DRT,4,FALSE)</f>
        <v>0</v>
      </c>
      <c r="M1158" s="98">
        <f>($G1158-SUM($H1158:L1158))*VLOOKUP($F1158,DRT,4,FALSE)</f>
        <v>0</v>
      </c>
      <c r="N1158" s="98">
        <f>($G1158-SUM($H1158:M1158))*VLOOKUP($F1158,DRT,4,FALSE)</f>
        <v>0</v>
      </c>
      <c r="O1158" s="98">
        <f>($G1158-SUM($H1158:N1158))*VLOOKUP($F1158,DRT,4,FALSE)</f>
        <v>0</v>
      </c>
      <c r="P1158" s="98">
        <f>($G1158-SUM($H1158:O1158))*VLOOKUP($F1158,DRT,4,FALSE)</f>
        <v>0</v>
      </c>
      <c r="Q1158" s="98">
        <f>($G1158-SUM($H1158:P1158))*VLOOKUP($F1158,DRT,4,FALSE)</f>
        <v>0</v>
      </c>
      <c r="R1158" s="98">
        <f>($G1158-SUM($H1158:Q1158))*VLOOKUP($F1158,DRT,4,FALSE)</f>
        <v>0</v>
      </c>
      <c r="S1158" s="98">
        <f>($G1158-SUM($H1158:R1158))*VLOOKUP($F1158,DRT,4,FALSE)</f>
        <v>0</v>
      </c>
      <c r="T1158" s="98">
        <f>($G1158-SUM($H1158:S1158))*VLOOKUP($F1158,DRT,4,FALSE)</f>
        <v>0</v>
      </c>
      <c r="U1158" s="98">
        <f>($G1158-SUM($H1158:T1158))*VLOOKUP($F1158,DRT,4,FALSE)</f>
        <v>0</v>
      </c>
      <c r="V1158" s="104">
        <f>($G1158-SUM($H1158:U1158))*VLOOKUP($F1158,DRT,4,FALSE)</f>
        <v>0</v>
      </c>
      <c r="W1158" s="37">
        <f>G1158-SUM(H1158:V1158)</f>
        <v>0</v>
      </c>
      <c r="Y1158"/>
    </row>
    <row r="1159" spans="1:25" outlineLevel="1" x14ac:dyDescent="0.25">
      <c r="A1159" s="212"/>
      <c r="B1159" s="479"/>
      <c r="C1159" s="275"/>
      <c r="D1159" s="275"/>
      <c r="E1159" s="275"/>
      <c r="F1159" s="274" t="s">
        <v>219</v>
      </c>
      <c r="G1159" s="101">
        <f>G301</f>
        <v>0</v>
      </c>
      <c r="H1159" s="102">
        <f>G1159*VLOOKUP($F1159,DRT,2,FALSE)</f>
        <v>0</v>
      </c>
      <c r="I1159" s="98">
        <f>($G1159-SUM($H1159:H1159))*VLOOKUP($F1159,DRT,2,FALSE)</f>
        <v>0</v>
      </c>
      <c r="J1159" s="104">
        <f>($G1159-SUM($H1159:I1159))*VLOOKUP($F1159,DRT,2,FALSE)</f>
        <v>0</v>
      </c>
      <c r="K1159" s="106">
        <f>($G1159-SUM($H1159:J1159))*VLOOKUP($F1159,DRT,2,FALSE)</f>
        <v>0</v>
      </c>
      <c r="L1159" s="105">
        <f>($G1159-SUM($H1159:K1159))*VLOOKUP($F1159,DRT,4,FALSE)</f>
        <v>0</v>
      </c>
      <c r="M1159" s="98">
        <f>($G1159-SUM($H1159:L1159))*VLOOKUP($F1159,DRT,4,FALSE)</f>
        <v>0</v>
      </c>
      <c r="N1159" s="98">
        <f>($G1159-SUM($H1159:M1159))*VLOOKUP($F1159,DRT,4,FALSE)</f>
        <v>0</v>
      </c>
      <c r="O1159" s="98">
        <f>($G1159-SUM($H1159:N1159))*VLOOKUP($F1159,DRT,4,FALSE)</f>
        <v>0</v>
      </c>
      <c r="P1159" s="98">
        <f>($G1159-SUM($H1159:O1159))*VLOOKUP($F1159,DRT,4,FALSE)</f>
        <v>0</v>
      </c>
      <c r="Q1159" s="98">
        <f>($G1159-SUM($H1159:P1159))*VLOOKUP($F1159,DRT,4,FALSE)</f>
        <v>0</v>
      </c>
      <c r="R1159" s="98">
        <f>($G1159-SUM($H1159:Q1159))*VLOOKUP($F1159,DRT,4,FALSE)</f>
        <v>0</v>
      </c>
      <c r="S1159" s="98">
        <f>($G1159-SUM($H1159:R1159))*VLOOKUP($F1159,DRT,4,FALSE)</f>
        <v>0</v>
      </c>
      <c r="T1159" s="98">
        <f>($G1159-SUM($H1159:S1159))*VLOOKUP($F1159,DRT,4,FALSE)</f>
        <v>0</v>
      </c>
      <c r="U1159" s="98">
        <f>($G1159-SUM($H1159:T1159))*VLOOKUP($F1159,DRT,4,FALSE)</f>
        <v>0</v>
      </c>
      <c r="V1159" s="104">
        <f>($G1159-SUM($H1159:U1159))*VLOOKUP($F1159,DRT,4,FALSE)</f>
        <v>0</v>
      </c>
      <c r="W1159" s="37">
        <f t="shared" ref="W1159:W1160" si="427">G1159-SUM(H1159:V1159)</f>
        <v>0</v>
      </c>
      <c r="Y1159"/>
    </row>
    <row r="1160" spans="1:25" outlineLevel="1" x14ac:dyDescent="0.25">
      <c r="A1160" s="212"/>
      <c r="B1160" s="479"/>
      <c r="C1160" s="275"/>
      <c r="D1160" s="275"/>
      <c r="E1160" s="275"/>
      <c r="F1160" s="274" t="s">
        <v>220</v>
      </c>
      <c r="G1160" s="101">
        <f>G302</f>
        <v>0</v>
      </c>
      <c r="H1160" s="102">
        <f>G1160*VLOOKUP($F1160,DRT,2,FALSE)</f>
        <v>0</v>
      </c>
      <c r="I1160" s="98">
        <f>($G1160-SUM($H1160:H1160))*VLOOKUP($F1160,DRT,2,FALSE)</f>
        <v>0</v>
      </c>
      <c r="J1160" s="104">
        <f>($G1160-SUM($H1160:I1160))*VLOOKUP($F1160,DRT,2,FALSE)</f>
        <v>0</v>
      </c>
      <c r="K1160" s="106">
        <f>($G1160-SUM($H1160:J1160))*VLOOKUP($F1160,DRT,2,FALSE)</f>
        <v>0</v>
      </c>
      <c r="L1160" s="105">
        <f>($G1160-SUM($H1160:K1160))*VLOOKUP($F1160,DRT,4,FALSE)</f>
        <v>0</v>
      </c>
      <c r="M1160" s="98">
        <f>($G1160-SUM($H1160:L1160))*VLOOKUP($F1160,DRT,4,FALSE)</f>
        <v>0</v>
      </c>
      <c r="N1160" s="98">
        <f>($G1160-SUM($H1160:M1160))*VLOOKUP($F1160,DRT,4,FALSE)</f>
        <v>0</v>
      </c>
      <c r="O1160" s="98">
        <f>($G1160-SUM($H1160:N1160))*VLOOKUP($F1160,DRT,4,FALSE)</f>
        <v>0</v>
      </c>
      <c r="P1160" s="98">
        <f>($G1160-SUM($H1160:O1160))*VLOOKUP($F1160,DRT,4,FALSE)</f>
        <v>0</v>
      </c>
      <c r="Q1160" s="98">
        <f>($G1160-SUM($H1160:P1160))*VLOOKUP($F1160,DRT,4,FALSE)</f>
        <v>0</v>
      </c>
      <c r="R1160" s="98">
        <f>($G1160-SUM($H1160:Q1160))*VLOOKUP($F1160,DRT,4,FALSE)</f>
        <v>0</v>
      </c>
      <c r="S1160" s="98">
        <f>($G1160-SUM($H1160:R1160))*VLOOKUP($F1160,DRT,4,FALSE)</f>
        <v>0</v>
      </c>
      <c r="T1160" s="98">
        <f>($G1160-SUM($H1160:S1160))*VLOOKUP($F1160,DRT,4,FALSE)</f>
        <v>0</v>
      </c>
      <c r="U1160" s="98">
        <f>($G1160-SUM($H1160:T1160))*VLOOKUP($F1160,DRT,4,FALSE)</f>
        <v>0</v>
      </c>
      <c r="V1160" s="104">
        <f>($G1160-SUM($H1160:U1160))*VLOOKUP($F1160,DRT,4,FALSE)</f>
        <v>0</v>
      </c>
      <c r="W1160" s="37">
        <f t="shared" si="427"/>
        <v>0</v>
      </c>
      <c r="Y1160"/>
    </row>
    <row r="1161" spans="1:25" x14ac:dyDescent="0.25">
      <c r="A1161" s="212"/>
      <c r="B1161" s="479"/>
      <c r="C1161" s="275"/>
      <c r="D1161" s="276"/>
      <c r="E1161" s="275" t="s">
        <v>221</v>
      </c>
      <c r="F1161" s="273"/>
      <c r="G1161" s="367">
        <f t="shared" ref="G1161:W1161" si="428">SUBTOTAL(9,G1162:G1165)</f>
        <v>0</v>
      </c>
      <c r="H1161" s="368">
        <f t="shared" si="428"/>
        <v>0</v>
      </c>
      <c r="I1161" s="369">
        <f t="shared" si="428"/>
        <v>0</v>
      </c>
      <c r="J1161" s="369">
        <f t="shared" si="428"/>
        <v>0</v>
      </c>
      <c r="K1161" s="370">
        <f t="shared" si="428"/>
        <v>0</v>
      </c>
      <c r="L1161" s="364">
        <f t="shared" si="428"/>
        <v>0</v>
      </c>
      <c r="M1161" s="364">
        <f t="shared" si="428"/>
        <v>0</v>
      </c>
      <c r="N1161" s="364">
        <f t="shared" si="428"/>
        <v>0</v>
      </c>
      <c r="O1161" s="364">
        <f t="shared" si="428"/>
        <v>0</v>
      </c>
      <c r="P1161" s="364">
        <f t="shared" si="428"/>
        <v>0</v>
      </c>
      <c r="Q1161" s="364">
        <f t="shared" si="428"/>
        <v>0</v>
      </c>
      <c r="R1161" s="364">
        <f t="shared" si="428"/>
        <v>0</v>
      </c>
      <c r="S1161" s="364">
        <f t="shared" si="428"/>
        <v>0</v>
      </c>
      <c r="T1161" s="364">
        <f t="shared" si="428"/>
        <v>0</v>
      </c>
      <c r="U1161" s="364">
        <f t="shared" si="428"/>
        <v>0</v>
      </c>
      <c r="V1161" s="364">
        <f t="shared" si="428"/>
        <v>0</v>
      </c>
      <c r="W1161" s="40">
        <f t="shared" si="428"/>
        <v>0</v>
      </c>
      <c r="Y1161"/>
    </row>
    <row r="1162" spans="1:25" outlineLevel="1" x14ac:dyDescent="0.25">
      <c r="A1162" s="212"/>
      <c r="B1162" s="479"/>
      <c r="C1162" s="275"/>
      <c r="D1162" s="275"/>
      <c r="E1162" s="275"/>
      <c r="F1162" s="274" t="s">
        <v>222</v>
      </c>
      <c r="G1162" s="101">
        <f>G304</f>
        <v>0</v>
      </c>
      <c r="H1162" s="102">
        <f t="shared" ref="H1162:K1165" si="429">$G1162*VLOOKUP($F1162,DRT,2,FALSE)</f>
        <v>0</v>
      </c>
      <c r="I1162" s="98">
        <f t="shared" si="429"/>
        <v>0</v>
      </c>
      <c r="J1162" s="104">
        <f t="shared" si="429"/>
        <v>0</v>
      </c>
      <c r="K1162" s="106">
        <f t="shared" si="429"/>
        <v>0</v>
      </c>
      <c r="L1162" s="33"/>
      <c r="M1162" s="33"/>
      <c r="N1162" s="33"/>
      <c r="O1162" s="33"/>
      <c r="P1162" s="33"/>
      <c r="Q1162" s="33"/>
      <c r="R1162" s="33"/>
      <c r="S1162" s="33"/>
      <c r="T1162" s="33"/>
      <c r="U1162" s="33"/>
      <c r="V1162" s="33"/>
      <c r="W1162" s="37">
        <f>G1162-SUM(H1162:V1162)</f>
        <v>0</v>
      </c>
      <c r="Y1162"/>
    </row>
    <row r="1163" spans="1:25" outlineLevel="1" x14ac:dyDescent="0.25">
      <c r="A1163" s="212"/>
      <c r="B1163" s="465"/>
      <c r="C1163" s="273"/>
      <c r="D1163" s="273"/>
      <c r="E1163" s="275"/>
      <c r="F1163" s="274" t="s">
        <v>223</v>
      </c>
      <c r="G1163" s="101">
        <f>G305</f>
        <v>0</v>
      </c>
      <c r="H1163" s="102">
        <f t="shared" si="429"/>
        <v>0</v>
      </c>
      <c r="I1163" s="98">
        <f t="shared" si="429"/>
        <v>0</v>
      </c>
      <c r="J1163" s="98">
        <f t="shared" si="429"/>
        <v>0</v>
      </c>
      <c r="K1163" s="113">
        <f t="shared" si="429"/>
        <v>0</v>
      </c>
      <c r="L1163" s="33"/>
      <c r="M1163" s="33"/>
      <c r="N1163" s="33"/>
      <c r="O1163" s="33"/>
      <c r="P1163" s="33"/>
      <c r="Q1163" s="33"/>
      <c r="R1163" s="33"/>
      <c r="S1163" s="33"/>
      <c r="T1163" s="33"/>
      <c r="U1163" s="33"/>
      <c r="V1163" s="33"/>
      <c r="W1163" s="112">
        <f>G1163-SUM(H1163:V1163)</f>
        <v>0</v>
      </c>
      <c r="Y1163"/>
    </row>
    <row r="1164" spans="1:25" outlineLevel="1" x14ac:dyDescent="0.25">
      <c r="A1164" s="212"/>
      <c r="B1164" s="465"/>
      <c r="C1164" s="273"/>
      <c r="D1164" s="273"/>
      <c r="E1164" s="275"/>
      <c r="F1164" s="274" t="s">
        <v>224</v>
      </c>
      <c r="G1164" s="101">
        <f>G306</f>
        <v>0</v>
      </c>
      <c r="H1164" s="102">
        <f t="shared" si="429"/>
        <v>0</v>
      </c>
      <c r="I1164" s="98">
        <f>($G1164-SUM($H1164:H1164))*VLOOKUP($F1164,DRT,2,FALSE)</f>
        <v>0</v>
      </c>
      <c r="J1164" s="98">
        <f>($G1164-SUM($H1164:I1164))*VLOOKUP($F1164,DRT,2,FALSE)</f>
        <v>0</v>
      </c>
      <c r="K1164" s="106">
        <f>($G1164-SUM($H1164:J1164))*VLOOKUP($F1164,DRT,2,FALSE)</f>
        <v>0</v>
      </c>
      <c r="L1164" s="102">
        <f>($G1164-SUM($H1164:K1164))*VLOOKUP($F1164,DRT,4,FALSE)</f>
        <v>0</v>
      </c>
      <c r="M1164" s="98">
        <f>($G1164-SUM($H1164:L1164))*VLOOKUP($F1164,DRT,4,FALSE)</f>
        <v>0</v>
      </c>
      <c r="N1164" s="98">
        <f>($G1164-SUM($H1164:M1164))*VLOOKUP($F1164,DRT,4,FALSE)</f>
        <v>0</v>
      </c>
      <c r="O1164" s="98">
        <f>($G1164-SUM($H1164:N1164))*VLOOKUP($F1164,DRT,4,FALSE)</f>
        <v>0</v>
      </c>
      <c r="P1164" s="98">
        <f>($G1164-SUM($H1164:O1164))*VLOOKUP($F1164,DRT,4,FALSE)</f>
        <v>0</v>
      </c>
      <c r="Q1164" s="98">
        <f>($G1164-SUM($H1164:P1164))*VLOOKUP($F1164,DRT,4,FALSE)</f>
        <v>0</v>
      </c>
      <c r="R1164" s="98">
        <f>($G1164-SUM($H1164:Q1164))*VLOOKUP($F1164,DRT,4,FALSE)</f>
        <v>0</v>
      </c>
      <c r="S1164" s="98">
        <f>($G1164-SUM($H1164:R1164))*VLOOKUP($F1164,DRT,4,FALSE)</f>
        <v>0</v>
      </c>
      <c r="T1164" s="98">
        <f>($G1164-SUM($H1164:S1164))*VLOOKUP($F1164,DRT,4,FALSE)</f>
        <v>0</v>
      </c>
      <c r="U1164" s="98">
        <f>($G1164-SUM($H1164:T1164))*VLOOKUP($F1164,DRT,4,FALSE)</f>
        <v>0</v>
      </c>
      <c r="V1164" s="104">
        <f>($G1164-SUM($H1164:U1164))*VLOOKUP($F1164,DRT,4,FALSE)</f>
        <v>0</v>
      </c>
      <c r="W1164" s="100">
        <f>G1164-SUM(H1164:V1164)</f>
        <v>0</v>
      </c>
      <c r="Y1164"/>
    </row>
    <row r="1165" spans="1:25" outlineLevel="1" x14ac:dyDescent="0.25">
      <c r="A1165" s="212"/>
      <c r="B1165" s="465"/>
      <c r="C1165" s="273"/>
      <c r="D1165" s="273"/>
      <c r="E1165" s="275"/>
      <c r="F1165" s="274" t="s">
        <v>225</v>
      </c>
      <c r="G1165" s="101">
        <f>G307</f>
        <v>0</v>
      </c>
      <c r="H1165" s="102">
        <f t="shared" si="429"/>
        <v>0</v>
      </c>
      <c r="I1165" s="98">
        <f>($G1165-SUM($H1165:H1165))*VLOOKUP($F1165,DRT,2,FALSE)</f>
        <v>0</v>
      </c>
      <c r="J1165" s="98">
        <f>($G1165-SUM($H1165:I1165))*VLOOKUP($F1165,DRT,2,FALSE)</f>
        <v>0</v>
      </c>
      <c r="K1165" s="106">
        <f>($G1165-SUM($H1165:J1165))*VLOOKUP($F1165,DRT,2,FALSE)</f>
        <v>0</v>
      </c>
      <c r="L1165" s="102">
        <f>($G1165-SUM($H1165:K1165))*VLOOKUP($F1165,DRT,4,FALSE)</f>
        <v>0</v>
      </c>
      <c r="M1165" s="98">
        <f>($G1165-SUM($H1165:L1165))*VLOOKUP($F1165,DRT,4,FALSE)</f>
        <v>0</v>
      </c>
      <c r="N1165" s="98">
        <f>($G1165-SUM($H1165:M1165))*VLOOKUP($F1165,DRT,4,FALSE)</f>
        <v>0</v>
      </c>
      <c r="O1165" s="98">
        <f>($G1165-SUM($H1165:N1165))*VLOOKUP($F1165,DRT,4,FALSE)</f>
        <v>0</v>
      </c>
      <c r="P1165" s="98">
        <f>($G1165-SUM($H1165:O1165))*VLOOKUP($F1165,DRT,4,FALSE)</f>
        <v>0</v>
      </c>
      <c r="Q1165" s="98">
        <f>($G1165-SUM($H1165:P1165))*VLOOKUP($F1165,DRT,4,FALSE)</f>
        <v>0</v>
      </c>
      <c r="R1165" s="98">
        <f>($G1165-SUM($H1165:Q1165))*VLOOKUP($F1165,DRT,4,FALSE)</f>
        <v>0</v>
      </c>
      <c r="S1165" s="98">
        <f>($G1165-SUM($H1165:R1165))*VLOOKUP($F1165,DRT,4,FALSE)</f>
        <v>0</v>
      </c>
      <c r="T1165" s="98">
        <f>($G1165-SUM($H1165:S1165))*VLOOKUP($F1165,DRT,4,FALSE)</f>
        <v>0</v>
      </c>
      <c r="U1165" s="98">
        <f>($G1165-SUM($H1165:T1165))*VLOOKUP($F1165,DRT,4,FALSE)</f>
        <v>0</v>
      </c>
      <c r="V1165" s="104">
        <f>($G1165-SUM($H1165:U1165))*VLOOKUP($F1165,DRT,4,FALSE)</f>
        <v>0</v>
      </c>
      <c r="W1165" s="100">
        <f t="shared" ref="W1165" si="430">G1165-SUM(H1165:V1165)</f>
        <v>0</v>
      </c>
      <c r="Y1165"/>
    </row>
    <row r="1166" spans="1:25" x14ac:dyDescent="0.25">
      <c r="A1166" s="212"/>
      <c r="B1166" s="465"/>
      <c r="C1166" s="273"/>
      <c r="D1166" s="273"/>
      <c r="E1166" s="275" t="s">
        <v>226</v>
      </c>
      <c r="F1166" s="273"/>
      <c r="G1166" s="367">
        <f>SUBTOTAL(9,G1167)</f>
        <v>0</v>
      </c>
      <c r="H1166" s="369">
        <f t="shared" ref="H1166:W1166" si="431">SUBTOTAL(9,H1167)</f>
        <v>0</v>
      </c>
      <c r="I1166" s="369">
        <f t="shared" si="431"/>
        <v>0</v>
      </c>
      <c r="J1166" s="369">
        <f t="shared" si="431"/>
        <v>0</v>
      </c>
      <c r="K1166" s="370">
        <f t="shared" si="431"/>
        <v>0</v>
      </c>
      <c r="L1166" s="364">
        <f t="shared" si="431"/>
        <v>0</v>
      </c>
      <c r="M1166" s="364">
        <f t="shared" si="431"/>
        <v>0</v>
      </c>
      <c r="N1166" s="364">
        <f t="shared" si="431"/>
        <v>0</v>
      </c>
      <c r="O1166" s="364">
        <f t="shared" si="431"/>
        <v>0</v>
      </c>
      <c r="P1166" s="364">
        <f t="shared" si="431"/>
        <v>0</v>
      </c>
      <c r="Q1166" s="364">
        <f t="shared" si="431"/>
        <v>0</v>
      </c>
      <c r="R1166" s="364">
        <f t="shared" si="431"/>
        <v>0</v>
      </c>
      <c r="S1166" s="364">
        <f t="shared" si="431"/>
        <v>0</v>
      </c>
      <c r="T1166" s="364">
        <f t="shared" si="431"/>
        <v>0</v>
      </c>
      <c r="U1166" s="364">
        <f t="shared" si="431"/>
        <v>0</v>
      </c>
      <c r="V1166" s="364">
        <f t="shared" si="431"/>
        <v>0</v>
      </c>
      <c r="W1166" s="40">
        <f t="shared" si="431"/>
        <v>0</v>
      </c>
      <c r="Y1166"/>
    </row>
    <row r="1167" spans="1:25" ht="12.75" customHeight="1" outlineLevel="1" x14ac:dyDescent="0.25">
      <c r="A1167" s="212"/>
      <c r="B1167" s="295"/>
      <c r="C1167" s="273"/>
      <c r="D1167" s="273"/>
      <c r="E1167" s="273"/>
      <c r="F1167" s="274" t="s">
        <v>227</v>
      </c>
      <c r="G1167" s="101">
        <f t="shared" ref="G1167:V1167" si="432">G309</f>
        <v>0</v>
      </c>
      <c r="H1167" s="105">
        <f t="shared" si="432"/>
        <v>0</v>
      </c>
      <c r="I1167" s="98">
        <f t="shared" si="432"/>
        <v>0</v>
      </c>
      <c r="J1167" s="98">
        <f t="shared" si="432"/>
        <v>0</v>
      </c>
      <c r="K1167" s="106">
        <f t="shared" si="432"/>
        <v>0</v>
      </c>
      <c r="L1167" s="105">
        <f t="shared" si="432"/>
        <v>0</v>
      </c>
      <c r="M1167" s="98">
        <f t="shared" si="432"/>
        <v>0</v>
      </c>
      <c r="N1167" s="98">
        <f t="shared" si="432"/>
        <v>0</v>
      </c>
      <c r="O1167" s="98">
        <f t="shared" si="432"/>
        <v>0</v>
      </c>
      <c r="P1167" s="98">
        <f t="shared" si="432"/>
        <v>0</v>
      </c>
      <c r="Q1167" s="98">
        <f t="shared" si="432"/>
        <v>0</v>
      </c>
      <c r="R1167" s="98">
        <f t="shared" si="432"/>
        <v>0</v>
      </c>
      <c r="S1167" s="98">
        <f t="shared" si="432"/>
        <v>0</v>
      </c>
      <c r="T1167" s="98">
        <f t="shared" si="432"/>
        <v>0</v>
      </c>
      <c r="U1167" s="98">
        <f t="shared" si="432"/>
        <v>0</v>
      </c>
      <c r="V1167" s="106">
        <f t="shared" si="432"/>
        <v>0</v>
      </c>
      <c r="W1167" s="37">
        <f t="shared" ref="W1167" si="433">G1167-SUM(H1167:V1167)</f>
        <v>0</v>
      </c>
      <c r="Y1167"/>
    </row>
    <row r="1168" spans="1:25" outlineLevel="1" x14ac:dyDescent="0.25">
      <c r="A1168" s="212"/>
      <c r="B1168" s="465"/>
      <c r="C1168" s="273"/>
      <c r="D1168" s="273"/>
      <c r="E1168" s="275" t="s">
        <v>228</v>
      </c>
      <c r="F1168" s="273"/>
      <c r="G1168" s="52">
        <f t="shared" ref="G1168:W1168" si="434">SUBTOTAL(9,G1169:G1171)</f>
        <v>0</v>
      </c>
      <c r="H1168" s="33">
        <f t="shared" si="434"/>
        <v>0</v>
      </c>
      <c r="I1168" s="33">
        <f t="shared" si="434"/>
        <v>0</v>
      </c>
      <c r="J1168" s="33">
        <f t="shared" si="434"/>
        <v>0</v>
      </c>
      <c r="K1168" s="35">
        <f t="shared" si="434"/>
        <v>0</v>
      </c>
      <c r="L1168" s="33">
        <f t="shared" si="434"/>
        <v>0</v>
      </c>
      <c r="M1168" s="33">
        <f t="shared" si="434"/>
        <v>0</v>
      </c>
      <c r="N1168" s="33">
        <f t="shared" si="434"/>
        <v>0</v>
      </c>
      <c r="O1168" s="33">
        <f t="shared" si="434"/>
        <v>0</v>
      </c>
      <c r="P1168" s="33">
        <f t="shared" si="434"/>
        <v>0</v>
      </c>
      <c r="Q1168" s="33">
        <f t="shared" si="434"/>
        <v>0</v>
      </c>
      <c r="R1168" s="33">
        <f t="shared" si="434"/>
        <v>0</v>
      </c>
      <c r="S1168" s="33">
        <f t="shared" si="434"/>
        <v>0</v>
      </c>
      <c r="T1168" s="33">
        <f t="shared" si="434"/>
        <v>0</v>
      </c>
      <c r="U1168" s="33">
        <f t="shared" si="434"/>
        <v>0</v>
      </c>
      <c r="V1168" s="33">
        <f t="shared" si="434"/>
        <v>0</v>
      </c>
      <c r="W1168" s="40">
        <f t="shared" si="434"/>
        <v>0</v>
      </c>
      <c r="Y1168"/>
    </row>
    <row r="1169" spans="1:25" outlineLevel="1" x14ac:dyDescent="0.25">
      <c r="A1169" s="212"/>
      <c r="B1169" s="465"/>
      <c r="C1169" s="273"/>
      <c r="D1169" s="273"/>
      <c r="E1169" s="275"/>
      <c r="F1169" s="359" t="s">
        <v>229</v>
      </c>
      <c r="G1169" s="101">
        <f>G311</f>
        <v>0</v>
      </c>
      <c r="H1169" s="102">
        <f t="shared" ref="H1169:K1170" si="435">IF(H311="",0,H311*VLOOKUP($F1169,DRT,3,FALSE))</f>
        <v>0</v>
      </c>
      <c r="I1169" s="98">
        <f t="shared" si="435"/>
        <v>0</v>
      </c>
      <c r="J1169" s="98">
        <f t="shared" si="435"/>
        <v>0</v>
      </c>
      <c r="K1169" s="106">
        <f t="shared" si="435"/>
        <v>0</v>
      </c>
      <c r="L1169" s="102">
        <f>(SUM($H311:L311)-SUM($H1169:K1169))*VLOOKUP($F1169,DRT,4,FALSE)</f>
        <v>0</v>
      </c>
      <c r="M1169" s="98">
        <f>(SUM($H311:M311)-SUM($H1169:L1169))*VLOOKUP($F1169,DRT,4,FALSE)</f>
        <v>0</v>
      </c>
      <c r="N1169" s="98">
        <f>(SUM($H311:N311)-SUM($H1169:M1169))*VLOOKUP($F1169,DRT,4,FALSE)</f>
        <v>0</v>
      </c>
      <c r="O1169" s="98">
        <f>(SUM($H311:O311)-SUM($H1169:N1169))*VLOOKUP($F1169,DRT,4,FALSE)</f>
        <v>0</v>
      </c>
      <c r="P1169" s="98">
        <f>(SUM($H311:P311)-SUM($H1169:O1169))*VLOOKUP($F1169,DRT,4,FALSE)</f>
        <v>0</v>
      </c>
      <c r="Q1169" s="98">
        <f>(SUM($H311:Q311)-SUM($H1169:P1169))*VLOOKUP($F1169,DRT,4,FALSE)</f>
        <v>0</v>
      </c>
      <c r="R1169" s="98">
        <f>(SUM($H311:R311)-SUM($H1169:Q1169))*VLOOKUP($F1169,DRT,4,FALSE)</f>
        <v>0</v>
      </c>
      <c r="S1169" s="98">
        <f>(SUM($H311:S311)-SUM($H1169:R1169))*VLOOKUP($F1169,DRT,4,FALSE)</f>
        <v>0</v>
      </c>
      <c r="T1169" s="98">
        <f>(SUM($H311:T311)-SUM($H1169:S1169))*VLOOKUP($F1169,DRT,4,FALSE)</f>
        <v>0</v>
      </c>
      <c r="U1169" s="98">
        <f>(SUM($H311:U311)-SUM($H1169:T1169))*VLOOKUP($F1169,DRT,4,FALSE)</f>
        <v>0</v>
      </c>
      <c r="V1169" s="104">
        <f>(SUM($H311:V311)-SUM($H1169:U1169))*VLOOKUP($F1169,DRT,4,FALSE)</f>
        <v>0</v>
      </c>
      <c r="W1169" s="37">
        <f t="shared" ref="W1169:W1171" si="436">G1169-SUM(H1169:V1169)</f>
        <v>0</v>
      </c>
      <c r="Y1169"/>
    </row>
    <row r="1170" spans="1:25" outlineLevel="1" x14ac:dyDescent="0.25">
      <c r="A1170" s="212"/>
      <c r="B1170" s="465"/>
      <c r="C1170" s="273"/>
      <c r="D1170" s="273"/>
      <c r="E1170" s="275"/>
      <c r="F1170" s="359" t="s">
        <v>230</v>
      </c>
      <c r="G1170" s="101">
        <f>G312</f>
        <v>0</v>
      </c>
      <c r="H1170" s="102">
        <f t="shared" si="435"/>
        <v>0</v>
      </c>
      <c r="I1170" s="98">
        <f t="shared" si="435"/>
        <v>0</v>
      </c>
      <c r="J1170" s="98">
        <f t="shared" si="435"/>
        <v>0</v>
      </c>
      <c r="K1170" s="106">
        <f t="shared" si="435"/>
        <v>0</v>
      </c>
      <c r="L1170" s="102">
        <f>(SUM($H312:L312)-SUM($H1170:K1170))*VLOOKUP($F1170,DRT,4,FALSE)</f>
        <v>0</v>
      </c>
      <c r="M1170" s="98">
        <f>(SUM($H312:M312)-SUM($H1170:L1170))*VLOOKUP($F1170,DRT,4,FALSE)</f>
        <v>0</v>
      </c>
      <c r="N1170" s="98">
        <f>(SUM($H312:N312)-SUM($H1170:M1170))*VLOOKUP($F1170,DRT,4,FALSE)</f>
        <v>0</v>
      </c>
      <c r="O1170" s="98">
        <f>(SUM($H312:O312)-SUM($H1170:N1170))*VLOOKUP($F1170,DRT,4,FALSE)</f>
        <v>0</v>
      </c>
      <c r="P1170" s="98">
        <f>(SUM($H312:P312)-SUM($H1170:O1170))*VLOOKUP($F1170,DRT,4,FALSE)</f>
        <v>0</v>
      </c>
      <c r="Q1170" s="98">
        <f>(SUM($H312:Q312)-SUM($H1170:P1170))*VLOOKUP($F1170,DRT,4,FALSE)</f>
        <v>0</v>
      </c>
      <c r="R1170" s="98">
        <f>(SUM($H312:R312)-SUM($H1170:Q1170))*VLOOKUP($F1170,DRT,4,FALSE)</f>
        <v>0</v>
      </c>
      <c r="S1170" s="98">
        <f>(SUM($H312:S312)-SUM($H1170:R1170))*VLOOKUP($F1170,DRT,4,FALSE)</f>
        <v>0</v>
      </c>
      <c r="T1170" s="98">
        <f>(SUM($H312:T312)-SUM($H1170:S1170))*VLOOKUP($F1170,DRT,4,FALSE)</f>
        <v>0</v>
      </c>
      <c r="U1170" s="98">
        <f>(SUM($H312:U312)-SUM($H1170:T1170))*VLOOKUP($F1170,DRT,4,FALSE)</f>
        <v>0</v>
      </c>
      <c r="V1170" s="104">
        <f>(SUM($H312:V312)-SUM($H1170:U1170))*VLOOKUP($F1170,DRT,4,FALSE)</f>
        <v>0</v>
      </c>
      <c r="W1170" s="37">
        <f t="shared" si="436"/>
        <v>0</v>
      </c>
      <c r="Y1170"/>
    </row>
    <row r="1171" spans="1:25" outlineLevel="1" x14ac:dyDescent="0.25">
      <c r="A1171" s="212"/>
      <c r="B1171" s="465"/>
      <c r="C1171" s="273"/>
      <c r="D1171" s="273"/>
      <c r="E1171" s="275"/>
      <c r="F1171" s="359" t="s">
        <v>231</v>
      </c>
      <c r="G1171" s="101">
        <f>G313</f>
        <v>0</v>
      </c>
      <c r="H1171" s="388">
        <f t="shared" ref="H1171:V1171" si="437">H313</f>
        <v>0</v>
      </c>
      <c r="I1171" s="392">
        <f t="shared" si="437"/>
        <v>0</v>
      </c>
      <c r="J1171" s="392">
        <f t="shared" si="437"/>
        <v>0</v>
      </c>
      <c r="K1171" s="393">
        <f t="shared" si="437"/>
        <v>0</v>
      </c>
      <c r="L1171" s="102">
        <f t="shared" si="437"/>
        <v>0</v>
      </c>
      <c r="M1171" s="104">
        <f t="shared" si="437"/>
        <v>0</v>
      </c>
      <c r="N1171" s="98">
        <f t="shared" si="437"/>
        <v>0</v>
      </c>
      <c r="O1171" s="98">
        <f t="shared" si="437"/>
        <v>0</v>
      </c>
      <c r="P1171" s="98">
        <f t="shared" si="437"/>
        <v>0</v>
      </c>
      <c r="Q1171" s="98">
        <f t="shared" si="437"/>
        <v>0</v>
      </c>
      <c r="R1171" s="98">
        <f t="shared" si="437"/>
        <v>0</v>
      </c>
      <c r="S1171" s="98">
        <f t="shared" si="437"/>
        <v>0</v>
      </c>
      <c r="T1171" s="98">
        <f t="shared" si="437"/>
        <v>0</v>
      </c>
      <c r="U1171" s="98">
        <f t="shared" si="437"/>
        <v>0</v>
      </c>
      <c r="V1171" s="104">
        <f t="shared" si="437"/>
        <v>0</v>
      </c>
      <c r="W1171" s="37">
        <f t="shared" si="436"/>
        <v>0</v>
      </c>
      <c r="Y1171"/>
    </row>
    <row r="1172" spans="1:25" x14ac:dyDescent="0.25">
      <c r="A1172" s="212"/>
      <c r="B1172" s="465"/>
      <c r="C1172" s="273"/>
      <c r="D1172" s="273"/>
      <c r="E1172" s="275" t="s">
        <v>232</v>
      </c>
      <c r="F1172" s="273"/>
      <c r="G1172" s="367">
        <f t="shared" ref="G1172:W1172" si="438">SUBTOTAL(9,G1173:G1175)</f>
        <v>0</v>
      </c>
      <c r="H1172" s="369">
        <f t="shared" si="438"/>
        <v>0</v>
      </c>
      <c r="I1172" s="369">
        <f t="shared" si="438"/>
        <v>0</v>
      </c>
      <c r="J1172" s="369">
        <f t="shared" si="438"/>
        <v>0</v>
      </c>
      <c r="K1172" s="370">
        <f t="shared" si="438"/>
        <v>0</v>
      </c>
      <c r="L1172" s="364">
        <f t="shared" si="438"/>
        <v>0</v>
      </c>
      <c r="M1172" s="364">
        <f t="shared" si="438"/>
        <v>0</v>
      </c>
      <c r="N1172" s="364">
        <f t="shared" si="438"/>
        <v>0</v>
      </c>
      <c r="O1172" s="364">
        <f t="shared" si="438"/>
        <v>0</v>
      </c>
      <c r="P1172" s="364">
        <f t="shared" si="438"/>
        <v>0</v>
      </c>
      <c r="Q1172" s="364">
        <f t="shared" si="438"/>
        <v>0</v>
      </c>
      <c r="R1172" s="364">
        <f t="shared" si="438"/>
        <v>0</v>
      </c>
      <c r="S1172" s="364">
        <f t="shared" si="438"/>
        <v>0</v>
      </c>
      <c r="T1172" s="364">
        <f t="shared" si="438"/>
        <v>0</v>
      </c>
      <c r="U1172" s="364">
        <f t="shared" si="438"/>
        <v>0</v>
      </c>
      <c r="V1172" s="364">
        <f t="shared" si="438"/>
        <v>0</v>
      </c>
      <c r="W1172" s="40">
        <f t="shared" si="438"/>
        <v>0</v>
      </c>
      <c r="Y1172"/>
    </row>
    <row r="1173" spans="1:25" outlineLevel="1" x14ac:dyDescent="0.25">
      <c r="A1173" s="212"/>
      <c r="B1173" s="465"/>
      <c r="C1173" s="273"/>
      <c r="D1173" s="273"/>
      <c r="E1173" s="275"/>
      <c r="F1173" s="277" t="s">
        <v>233</v>
      </c>
      <c r="G1173" s="101">
        <f>G315</f>
        <v>0</v>
      </c>
      <c r="H1173" s="102">
        <f t="shared" ref="H1173:K1174" si="439">IF(H315="",0,H315*VLOOKUP($F1173,DRT,3,FALSE))</f>
        <v>0</v>
      </c>
      <c r="I1173" s="98">
        <f t="shared" si="439"/>
        <v>0</v>
      </c>
      <c r="J1173" s="98">
        <f t="shared" si="439"/>
        <v>0</v>
      </c>
      <c r="K1173" s="106">
        <f t="shared" si="439"/>
        <v>0</v>
      </c>
      <c r="L1173" s="102">
        <f>(SUM($H315:L315)-SUM($H1173:K1173))*VLOOKUP($F1173,DRT,4,FALSE)</f>
        <v>0</v>
      </c>
      <c r="M1173" s="98">
        <f>(SUM($H315:M315)-SUM($H1173:L1173))*VLOOKUP($F1173,DRT,4,FALSE)</f>
        <v>0</v>
      </c>
      <c r="N1173" s="98">
        <f>(SUM($H315:N315)-SUM($H1173:M1173))*VLOOKUP($F1173,DRT,4,FALSE)</f>
        <v>0</v>
      </c>
      <c r="O1173" s="98">
        <f>(SUM($H315:O315)-SUM($H1173:N1173))*VLOOKUP($F1173,DRT,4,FALSE)</f>
        <v>0</v>
      </c>
      <c r="P1173" s="98">
        <f>(SUM($H315:P315)-SUM($H1173:O1173))*VLOOKUP($F1173,DRT,4,FALSE)</f>
        <v>0</v>
      </c>
      <c r="Q1173" s="98">
        <f>(SUM($H315:Q315)-SUM($H1173:P1173))*VLOOKUP($F1173,DRT,4,FALSE)</f>
        <v>0</v>
      </c>
      <c r="R1173" s="98">
        <f>(SUM($H315:R315)-SUM($H1173:Q1173))*VLOOKUP($F1173,DRT,4,FALSE)</f>
        <v>0</v>
      </c>
      <c r="S1173" s="98">
        <f>(SUM($H315:S315)-SUM($H1173:R1173))*VLOOKUP($F1173,DRT,4,FALSE)</f>
        <v>0</v>
      </c>
      <c r="T1173" s="98">
        <f>(SUM($H315:T315)-SUM($H1173:S1173))*VLOOKUP($F1173,DRT,4,FALSE)</f>
        <v>0</v>
      </c>
      <c r="U1173" s="98">
        <f>(SUM($H315:U315)-SUM($H1173:T1173))*VLOOKUP($F1173,DRT,4,FALSE)</f>
        <v>0</v>
      </c>
      <c r="V1173" s="104">
        <f>(SUM($H315:V315)-SUM($H1173:U1173))*VLOOKUP($F1173,DRT,4,FALSE)</f>
        <v>0</v>
      </c>
      <c r="W1173" s="37">
        <f>G1173-SUM(H1173:V1173)</f>
        <v>0</v>
      </c>
      <c r="Y1173"/>
    </row>
    <row r="1174" spans="1:25" ht="12.75" customHeight="1" outlineLevel="1" x14ac:dyDescent="0.25">
      <c r="A1174" s="212"/>
      <c r="B1174" s="295"/>
      <c r="C1174" s="273"/>
      <c r="D1174" s="273"/>
      <c r="E1174" s="273"/>
      <c r="F1174" s="274" t="s">
        <v>234</v>
      </c>
      <c r="G1174" s="117">
        <f>G316</f>
        <v>0</v>
      </c>
      <c r="H1174" s="102">
        <f t="shared" si="439"/>
        <v>0</v>
      </c>
      <c r="I1174" s="102">
        <f t="shared" si="439"/>
        <v>0</v>
      </c>
      <c r="J1174" s="102">
        <f t="shared" si="439"/>
        <v>0</v>
      </c>
      <c r="K1174" s="106">
        <f t="shared" si="439"/>
        <v>0</v>
      </c>
      <c r="L1174" s="102">
        <f>(SUM($H316:L316)-SUM($H1174:K1174))*VLOOKUP($F1174,DRT,4,FALSE)</f>
        <v>0</v>
      </c>
      <c r="M1174" s="102">
        <f>(SUM($H316:M316)-SUM($H1174:L1174))*VLOOKUP($F1174,DRT,4,FALSE)</f>
        <v>0</v>
      </c>
      <c r="N1174" s="102">
        <f>(SUM($H316:N316)-SUM($H1174:M1174))*VLOOKUP($F1174,DRT,4,FALSE)</f>
        <v>0</v>
      </c>
      <c r="O1174" s="102">
        <f>(SUM($H316:O316)-SUM($H1174:N1174))*VLOOKUP($F1174,DRT,4,FALSE)</f>
        <v>0</v>
      </c>
      <c r="P1174" s="102">
        <f>(SUM($H316:P316)-SUM($H1174:O1174))*VLOOKUP($F1174,DRT,4,FALSE)</f>
        <v>0</v>
      </c>
      <c r="Q1174" s="102">
        <f>(SUM($H316:Q316)-SUM($H1174:P1174))*VLOOKUP($F1174,DRT,4,FALSE)</f>
        <v>0</v>
      </c>
      <c r="R1174" s="102">
        <f>(SUM($H316:R316)-SUM($H1174:Q1174))*VLOOKUP($F1174,DRT,4,FALSE)</f>
        <v>0</v>
      </c>
      <c r="S1174" s="102">
        <f>(SUM($H316:S316)-SUM($H1174:R1174))*VLOOKUP($F1174,DRT,4,FALSE)</f>
        <v>0</v>
      </c>
      <c r="T1174" s="102">
        <f>(SUM($H316:T316)-SUM($H1174:S1174))*VLOOKUP($F1174,DRT,4,FALSE)</f>
        <v>0</v>
      </c>
      <c r="U1174" s="102">
        <f>(SUM($H316:U316)-SUM($H1174:T1174))*VLOOKUP($F1174,DRT,4,FALSE)</f>
        <v>0</v>
      </c>
      <c r="V1174" s="102">
        <f>(SUM($H316:V316)-SUM($H1174:U1174))*VLOOKUP($F1174,DRT,4,FALSE)</f>
        <v>0</v>
      </c>
      <c r="W1174" s="37">
        <f>G1174-SUM(H1174:V1174)</f>
        <v>0</v>
      </c>
      <c r="Y1174"/>
    </row>
    <row r="1175" spans="1:25" ht="12.75" customHeight="1" outlineLevel="1" x14ac:dyDescent="0.25">
      <c r="A1175" s="212"/>
      <c r="B1175" s="295"/>
      <c r="C1175" s="273"/>
      <c r="D1175" s="273"/>
      <c r="E1175" s="273"/>
      <c r="F1175" s="274" t="s">
        <v>235</v>
      </c>
      <c r="G1175" s="117">
        <f>G317</f>
        <v>0</v>
      </c>
      <c r="H1175" s="114">
        <f t="shared" ref="H1175:V1175" si="440">H317</f>
        <v>0</v>
      </c>
      <c r="I1175" s="115">
        <f t="shared" si="440"/>
        <v>0</v>
      </c>
      <c r="J1175" s="115">
        <f t="shared" si="440"/>
        <v>0</v>
      </c>
      <c r="K1175" s="106">
        <f t="shared" si="440"/>
        <v>0</v>
      </c>
      <c r="L1175" s="114">
        <f t="shared" si="440"/>
        <v>0</v>
      </c>
      <c r="M1175" s="115">
        <f t="shared" si="440"/>
        <v>0</v>
      </c>
      <c r="N1175" s="98">
        <f t="shared" si="440"/>
        <v>0</v>
      </c>
      <c r="O1175" s="115">
        <f t="shared" si="440"/>
        <v>0</v>
      </c>
      <c r="P1175" s="115">
        <f t="shared" si="440"/>
        <v>0</v>
      </c>
      <c r="Q1175" s="115">
        <f t="shared" si="440"/>
        <v>0</v>
      </c>
      <c r="R1175" s="98">
        <f t="shared" si="440"/>
        <v>0</v>
      </c>
      <c r="S1175" s="115">
        <f t="shared" si="440"/>
        <v>0</v>
      </c>
      <c r="T1175" s="115">
        <f t="shared" si="440"/>
        <v>0</v>
      </c>
      <c r="U1175" s="115">
        <f t="shared" si="440"/>
        <v>0</v>
      </c>
      <c r="V1175" s="116">
        <f t="shared" si="440"/>
        <v>0</v>
      </c>
      <c r="W1175" s="37">
        <f t="shared" ref="W1175" si="441">G1175-SUM(H1175:V1175)</f>
        <v>0</v>
      </c>
      <c r="Y1175"/>
    </row>
    <row r="1176" spans="1:25" x14ac:dyDescent="0.25">
      <c r="A1176" s="212"/>
      <c r="B1176" s="465"/>
      <c r="C1176" s="273"/>
      <c r="D1176" s="272" t="s">
        <v>236</v>
      </c>
      <c r="E1176" s="275"/>
      <c r="F1176" s="275"/>
      <c r="G1176" s="367"/>
      <c r="H1176" s="368"/>
      <c r="I1176" s="369"/>
      <c r="J1176" s="369"/>
      <c r="K1176" s="370"/>
      <c r="L1176" s="364"/>
      <c r="M1176" s="364"/>
      <c r="N1176" s="364"/>
      <c r="O1176" s="364"/>
      <c r="P1176" s="364"/>
      <c r="Q1176" s="364"/>
      <c r="R1176" s="364"/>
      <c r="S1176" s="364"/>
      <c r="T1176" s="364"/>
      <c r="U1176" s="364"/>
      <c r="V1176" s="364"/>
      <c r="W1176" s="366"/>
      <c r="Y1176"/>
    </row>
    <row r="1177" spans="1:25" x14ac:dyDescent="0.25">
      <c r="A1177" s="212"/>
      <c r="B1177" s="479"/>
      <c r="C1177" s="272"/>
      <c r="D1177" s="272"/>
      <c r="E1177" s="273" t="s">
        <v>237</v>
      </c>
      <c r="F1177" s="273"/>
      <c r="G1177" s="367">
        <f>SUBTOTAL(9,G1178:G1180)</f>
        <v>0</v>
      </c>
      <c r="H1177" s="368">
        <f t="shared" ref="H1177:W1177" si="442">SUBTOTAL(9,H1178:H1180)</f>
        <v>0</v>
      </c>
      <c r="I1177" s="369">
        <f t="shared" si="442"/>
        <v>0</v>
      </c>
      <c r="J1177" s="369">
        <f t="shared" si="442"/>
        <v>0</v>
      </c>
      <c r="K1177" s="370">
        <f t="shared" si="442"/>
        <v>0</v>
      </c>
      <c r="L1177" s="364">
        <f t="shared" si="442"/>
        <v>0</v>
      </c>
      <c r="M1177" s="364">
        <f t="shared" si="442"/>
        <v>0</v>
      </c>
      <c r="N1177" s="364">
        <f t="shared" si="442"/>
        <v>0</v>
      </c>
      <c r="O1177" s="364">
        <f t="shared" si="442"/>
        <v>0</v>
      </c>
      <c r="P1177" s="364">
        <f t="shared" si="442"/>
        <v>0</v>
      </c>
      <c r="Q1177" s="364">
        <f t="shared" si="442"/>
        <v>0</v>
      </c>
      <c r="R1177" s="364">
        <f t="shared" si="442"/>
        <v>0</v>
      </c>
      <c r="S1177" s="364">
        <f t="shared" si="442"/>
        <v>0</v>
      </c>
      <c r="T1177" s="364">
        <f t="shared" si="442"/>
        <v>0</v>
      </c>
      <c r="U1177" s="364">
        <f t="shared" si="442"/>
        <v>0</v>
      </c>
      <c r="V1177" s="364">
        <f t="shared" si="442"/>
        <v>0</v>
      </c>
      <c r="W1177" s="366">
        <f t="shared" si="442"/>
        <v>0</v>
      </c>
      <c r="Y1177"/>
    </row>
    <row r="1178" spans="1:25" outlineLevel="1" x14ac:dyDescent="0.25">
      <c r="A1178" s="212"/>
      <c r="B1178" s="479"/>
      <c r="C1178" s="272"/>
      <c r="D1178" s="272"/>
      <c r="E1178" s="273"/>
      <c r="F1178" s="274" t="s">
        <v>238</v>
      </c>
      <c r="G1178" s="101">
        <f>G320</f>
        <v>0</v>
      </c>
      <c r="H1178" s="102">
        <f t="shared" ref="H1178:K1180" si="443">IF(H320="",0,H320*VLOOKUP($F1178,DRT,3,FALSE))</f>
        <v>0</v>
      </c>
      <c r="I1178" s="102">
        <f t="shared" si="443"/>
        <v>0</v>
      </c>
      <c r="J1178" s="102">
        <f t="shared" si="443"/>
        <v>0</v>
      </c>
      <c r="K1178" s="106">
        <f t="shared" si="443"/>
        <v>0</v>
      </c>
      <c r="L1178" s="102">
        <f>(SUM($H320:$K320)-SUM($H1178:K1178))*VLOOKUP($F1178,DRT,4,FALSE)</f>
        <v>0</v>
      </c>
      <c r="M1178" s="102">
        <f>(SUM($H320:$K320)-SUM($H1178:L1178))*VLOOKUP($F1178,DRT,4,FALSE)</f>
        <v>0</v>
      </c>
      <c r="N1178" s="102">
        <f>(SUM($H320:$K320)-SUM($H1178:M1178))*VLOOKUP($F1178,DRT,4,FALSE)</f>
        <v>0</v>
      </c>
      <c r="O1178" s="102">
        <f>(SUM($H320:$K320)-SUM($H1178:N1178))*VLOOKUP($F1178,DRT,4,FALSE)</f>
        <v>0</v>
      </c>
      <c r="P1178" s="102">
        <f>(SUM($H320:$K320)-SUM($H1178:O1178))*VLOOKUP($F1178,DRT,4,FALSE)</f>
        <v>0</v>
      </c>
      <c r="Q1178" s="102">
        <f>(SUM($H320:$K320)-SUM($H1178:P1178))*VLOOKUP($F1178,DRT,4,FALSE)</f>
        <v>0</v>
      </c>
      <c r="R1178" s="102">
        <f>(SUM($H320:$K320)-SUM($H1178:Q1178))*VLOOKUP($F1178,DRT,4,FALSE)</f>
        <v>0</v>
      </c>
      <c r="S1178" s="102">
        <f>(SUM($H320:$K320)-SUM($H1178:R1178))*VLOOKUP($F1178,DRT,4,FALSE)</f>
        <v>0</v>
      </c>
      <c r="T1178" s="102">
        <f>(SUM($H320:$K320)-SUM($H1178:S1178))*VLOOKUP($F1178,DRT,4,FALSE)</f>
        <v>0</v>
      </c>
      <c r="U1178" s="102">
        <f>(SUM($H320:$K320)-SUM($H1178:T1178))*VLOOKUP($F1178,DRT,4,FALSE)</f>
        <v>0</v>
      </c>
      <c r="V1178" s="106">
        <f>(SUM($H320:$K320)-SUM($H1178:U1178))*VLOOKUP($F1178,DRT,4,FALSE)</f>
        <v>0</v>
      </c>
      <c r="W1178" s="37">
        <f>G1178-SUM(H1178:V1178)</f>
        <v>0</v>
      </c>
      <c r="Y1178"/>
    </row>
    <row r="1179" spans="1:25" outlineLevel="1" x14ac:dyDescent="0.25">
      <c r="A1179" s="212"/>
      <c r="B1179" s="479"/>
      <c r="C1179" s="272"/>
      <c r="D1179" s="272"/>
      <c r="E1179" s="273"/>
      <c r="F1179" s="274" t="s">
        <v>239</v>
      </c>
      <c r="G1179" s="101">
        <f>G321</f>
        <v>0</v>
      </c>
      <c r="H1179" s="102">
        <f t="shared" si="443"/>
        <v>0</v>
      </c>
      <c r="I1179" s="98">
        <f t="shared" si="443"/>
        <v>0</v>
      </c>
      <c r="J1179" s="98">
        <f t="shared" si="443"/>
        <v>0</v>
      </c>
      <c r="K1179" s="106">
        <f t="shared" si="443"/>
        <v>0</v>
      </c>
      <c r="L1179" s="391">
        <f>IF(L321="",0,L321*VLOOKUP($F1179,DRT,4,FALSE))</f>
        <v>0</v>
      </c>
      <c r="M1179" s="104">
        <f>(SUM($H321:$K321)-SUM($H1179:$K1179))*VLOOKUP($F1179,DRT,4,FALSE)</f>
        <v>0</v>
      </c>
      <c r="N1179" s="98">
        <f>(N($L321)-$L1179)*VLOOKUP($F1179,DRT,4,FALSE)</f>
        <v>0</v>
      </c>
      <c r="O1179" s="102">
        <f>(SUM($H321:$K321)-SUM($H1179:$K1179)-$M1179)*VLOOKUP($F1179,DRT,4,FALSE)</f>
        <v>0</v>
      </c>
      <c r="P1179" s="98">
        <f>(N($L321)-$L1179-$N1179)*VLOOKUP($F1179,DRT,4,FALSE)</f>
        <v>0</v>
      </c>
      <c r="Q1179" s="104">
        <f>(SUM($H321:$K321)-SUM($H1179:$K1179)-$M1179-$O1179)*VLOOKUP($F1179,DRT,4,FALSE)</f>
        <v>0</v>
      </c>
      <c r="R1179" s="98">
        <f>(N($L321)-$L1179-$N1179-$P1179)*VLOOKUP($F1179,DRT,4,FALSE)</f>
        <v>0</v>
      </c>
      <c r="S1179" s="98">
        <f>(SUM($H321:$K321)-SUM($H1179:$K1179)-$M1179-$O1179-$Q1179)*VLOOKUP($F1179,DRT,4,FALSE)</f>
        <v>0</v>
      </c>
      <c r="T1179" s="102">
        <f>(N($L321)-$L1179-$N1179-$P1179-$R1179)*VLOOKUP($F1179,DRT,4,FALSE)</f>
        <v>0</v>
      </c>
      <c r="U1179" s="98">
        <f>(SUM($H321:$K321)-SUM($H1179:$K1179)-$M1179-$O1179-$Q1179-$S1179)*VLOOKUP($F1179,DRT,4,FALSE)</f>
        <v>0</v>
      </c>
      <c r="V1179" s="104">
        <f>(N($L321)-$L1179-$N1179-$P1179-$R1179-$T1179)*VLOOKUP($F1179,DRT,4,FALSE)</f>
        <v>0</v>
      </c>
      <c r="W1179" s="37">
        <f>G1179-SUM(H1179:V1179)</f>
        <v>0</v>
      </c>
      <c r="Y1179"/>
    </row>
    <row r="1180" spans="1:25" outlineLevel="1" x14ac:dyDescent="0.25">
      <c r="A1180" s="212"/>
      <c r="B1180" s="479"/>
      <c r="C1180" s="272"/>
      <c r="D1180" s="272"/>
      <c r="E1180" s="273"/>
      <c r="F1180" s="274" t="s">
        <v>240</v>
      </c>
      <c r="G1180" s="101">
        <f>G322</f>
        <v>0</v>
      </c>
      <c r="H1180" s="102">
        <f t="shared" si="443"/>
        <v>0</v>
      </c>
      <c r="I1180" s="98">
        <f t="shared" si="443"/>
        <v>0</v>
      </c>
      <c r="J1180" s="98">
        <f t="shared" si="443"/>
        <v>0</v>
      </c>
      <c r="K1180" s="106">
        <f t="shared" si="443"/>
        <v>0</v>
      </c>
      <c r="L1180" s="391">
        <f>IF(L322="",0,L322*VLOOKUP($F1180,DRT,4,FALSE))</f>
        <v>0</v>
      </c>
      <c r="M1180" s="396">
        <f>IF(M322="",0,M322*VLOOKUP($F1180,DRT,4,FALSE))</f>
        <v>0</v>
      </c>
      <c r="N1180" s="98">
        <f>(SUM($H322:$K322)-SUM($H1180:$K1180))*VLOOKUP($F1180,DRT,4,FALSE)</f>
        <v>0</v>
      </c>
      <c r="O1180" s="102">
        <f>($L322-$L1180)*VLOOKUP($F1180,DRT,4,FALSE)</f>
        <v>0</v>
      </c>
      <c r="P1180" s="98">
        <f>($M322-$M1180)*VLOOKUP($F1180,DRT,4,FALSE)</f>
        <v>0</v>
      </c>
      <c r="Q1180" s="104">
        <f>(SUM($H322:$K322)-SUM($H1180:$K1180)-N1180)*VLOOKUP($F1180,DRT,4,FALSE)</f>
        <v>0</v>
      </c>
      <c r="R1180" s="98">
        <f>($L322-$L1180-$O1180)*VLOOKUP($F1180,DRT,4,FALSE)</f>
        <v>0</v>
      </c>
      <c r="S1180" s="98">
        <f>($M322-$M1180-$P1180)*VLOOKUP($F1180,DRT,4,FALSE)</f>
        <v>0</v>
      </c>
      <c r="T1180" s="102">
        <f>(SUM($H322:$K322)-SUM($H1180:$K1180)-$N1180-$Q1180)*VLOOKUP($F1180,DRT,4,FALSE)</f>
        <v>0</v>
      </c>
      <c r="U1180" s="98">
        <f>($L322-$L1180-$O1180-$R1180)*VLOOKUP($F1180,DRT,4,FALSE)</f>
        <v>0</v>
      </c>
      <c r="V1180" s="104">
        <f>($M322-$M1180-$P1180-$S1180)*VLOOKUP($F1180,DRT,4,FALSE)</f>
        <v>0</v>
      </c>
      <c r="W1180" s="37">
        <f>G1180-SUM(H1180:V1180)</f>
        <v>0</v>
      </c>
      <c r="Y1180"/>
    </row>
    <row r="1181" spans="1:25" x14ac:dyDescent="0.25">
      <c r="A1181" s="212"/>
      <c r="B1181" s="479"/>
      <c r="C1181" s="272"/>
      <c r="D1181" s="272"/>
      <c r="E1181" s="273" t="s">
        <v>241</v>
      </c>
      <c r="F1181" s="273"/>
      <c r="G1181" s="367">
        <f>SUBTOTAL(9,G1182:G1183)</f>
        <v>0</v>
      </c>
      <c r="H1181" s="368">
        <f t="shared" ref="H1181:W1181" si="444">SUBTOTAL(9,H1182:H1183)</f>
        <v>0</v>
      </c>
      <c r="I1181" s="369">
        <f t="shared" si="444"/>
        <v>0</v>
      </c>
      <c r="J1181" s="369">
        <f t="shared" si="444"/>
        <v>0</v>
      </c>
      <c r="K1181" s="370">
        <f t="shared" si="444"/>
        <v>0</v>
      </c>
      <c r="L1181" s="364">
        <f t="shared" si="444"/>
        <v>0</v>
      </c>
      <c r="M1181" s="364">
        <f t="shared" si="444"/>
        <v>0</v>
      </c>
      <c r="N1181" s="364">
        <f t="shared" si="444"/>
        <v>0</v>
      </c>
      <c r="O1181" s="364">
        <f t="shared" si="444"/>
        <v>0</v>
      </c>
      <c r="P1181" s="364">
        <f t="shared" si="444"/>
        <v>0</v>
      </c>
      <c r="Q1181" s="364">
        <f t="shared" si="444"/>
        <v>0</v>
      </c>
      <c r="R1181" s="364">
        <f t="shared" si="444"/>
        <v>0</v>
      </c>
      <c r="S1181" s="364">
        <f t="shared" si="444"/>
        <v>0</v>
      </c>
      <c r="T1181" s="364">
        <f t="shared" si="444"/>
        <v>0</v>
      </c>
      <c r="U1181" s="364">
        <f t="shared" si="444"/>
        <v>0</v>
      </c>
      <c r="V1181" s="364">
        <f t="shared" si="444"/>
        <v>0</v>
      </c>
      <c r="W1181" s="366">
        <f t="shared" si="444"/>
        <v>0</v>
      </c>
      <c r="Y1181"/>
    </row>
    <row r="1182" spans="1:25" outlineLevel="1" x14ac:dyDescent="0.25">
      <c r="A1182" s="212"/>
      <c r="B1182" s="465"/>
      <c r="C1182" s="273"/>
      <c r="D1182" s="272"/>
      <c r="E1182" s="275"/>
      <c r="F1182" s="277" t="s">
        <v>242</v>
      </c>
      <c r="G1182" s="101">
        <f t="shared" ref="G1182:V1182" si="445">G324</f>
        <v>0</v>
      </c>
      <c r="H1182" s="102">
        <f t="shared" si="445"/>
        <v>0</v>
      </c>
      <c r="I1182" s="102">
        <f t="shared" si="445"/>
        <v>0</v>
      </c>
      <c r="J1182" s="36">
        <f t="shared" si="445"/>
        <v>0</v>
      </c>
      <c r="K1182" s="106">
        <f t="shared" si="445"/>
        <v>0</v>
      </c>
      <c r="L1182" s="102">
        <f t="shared" si="445"/>
        <v>0</v>
      </c>
      <c r="M1182" s="36">
        <f t="shared" si="445"/>
        <v>0</v>
      </c>
      <c r="N1182" s="98">
        <f t="shared" si="445"/>
        <v>0</v>
      </c>
      <c r="O1182" s="102">
        <f t="shared" si="445"/>
        <v>0</v>
      </c>
      <c r="P1182" s="102">
        <f t="shared" si="445"/>
        <v>0</v>
      </c>
      <c r="Q1182" s="36">
        <f t="shared" si="445"/>
        <v>0</v>
      </c>
      <c r="R1182" s="98">
        <f t="shared" si="445"/>
        <v>0</v>
      </c>
      <c r="S1182" s="102">
        <f t="shared" si="445"/>
        <v>0</v>
      </c>
      <c r="T1182" s="102">
        <f t="shared" si="445"/>
        <v>0</v>
      </c>
      <c r="U1182" s="102">
        <f t="shared" si="445"/>
        <v>0</v>
      </c>
      <c r="V1182" s="36">
        <f t="shared" si="445"/>
        <v>0</v>
      </c>
      <c r="W1182" s="37">
        <f>G1182-SUM(H1182:V1182)</f>
        <v>0</v>
      </c>
      <c r="Y1182"/>
    </row>
    <row r="1183" spans="1:25" outlineLevel="1" x14ac:dyDescent="0.25">
      <c r="A1183" s="212"/>
      <c r="B1183" s="465"/>
      <c r="C1183" s="273"/>
      <c r="D1183" s="272"/>
      <c r="E1183" s="275"/>
      <c r="F1183" s="277" t="s">
        <v>243</v>
      </c>
      <c r="G1183" s="101">
        <f t="shared" ref="G1183:V1183" si="446">G325</f>
        <v>0</v>
      </c>
      <c r="H1183" s="102">
        <f t="shared" si="446"/>
        <v>0</v>
      </c>
      <c r="I1183" s="102">
        <f t="shared" si="446"/>
        <v>0</v>
      </c>
      <c r="J1183" s="36">
        <f t="shared" si="446"/>
        <v>0</v>
      </c>
      <c r="K1183" s="106">
        <f t="shared" si="446"/>
        <v>0</v>
      </c>
      <c r="L1183" s="102">
        <f t="shared" si="446"/>
        <v>0</v>
      </c>
      <c r="M1183" s="36">
        <f t="shared" si="446"/>
        <v>0</v>
      </c>
      <c r="N1183" s="98">
        <f t="shared" si="446"/>
        <v>0</v>
      </c>
      <c r="O1183" s="102">
        <f t="shared" si="446"/>
        <v>0</v>
      </c>
      <c r="P1183" s="102">
        <f t="shared" si="446"/>
        <v>0</v>
      </c>
      <c r="Q1183" s="36">
        <f t="shared" si="446"/>
        <v>0</v>
      </c>
      <c r="R1183" s="98">
        <f t="shared" si="446"/>
        <v>0</v>
      </c>
      <c r="S1183" s="102">
        <f t="shared" si="446"/>
        <v>0</v>
      </c>
      <c r="T1183" s="102">
        <f t="shared" si="446"/>
        <v>0</v>
      </c>
      <c r="U1183" s="102">
        <f t="shared" si="446"/>
        <v>0</v>
      </c>
      <c r="V1183" s="36">
        <f t="shared" si="446"/>
        <v>0</v>
      </c>
      <c r="W1183" s="37">
        <f>G1183-SUM(H1183:V1183)</f>
        <v>0</v>
      </c>
      <c r="Y1183"/>
    </row>
    <row r="1184" spans="1:25" x14ac:dyDescent="0.25">
      <c r="A1184" s="212"/>
      <c r="B1184" s="479"/>
      <c r="C1184" s="272" t="s">
        <v>244</v>
      </c>
      <c r="D1184" s="275"/>
      <c r="E1184" s="273"/>
      <c r="F1184" s="273"/>
      <c r="G1184" s="52"/>
      <c r="H1184" s="33"/>
      <c r="I1184" s="33"/>
      <c r="J1184" s="33"/>
      <c r="K1184" s="35"/>
      <c r="L1184" s="33"/>
      <c r="M1184" s="33"/>
      <c r="N1184" s="33"/>
      <c r="O1184" s="33"/>
      <c r="P1184" s="33"/>
      <c r="Q1184" s="33"/>
      <c r="R1184" s="33"/>
      <c r="S1184" s="33"/>
      <c r="T1184" s="33"/>
      <c r="U1184" s="33"/>
      <c r="V1184" s="33"/>
      <c r="W1184" s="40"/>
      <c r="Y1184"/>
    </row>
    <row r="1185" spans="1:25" x14ac:dyDescent="0.25">
      <c r="A1185" s="212"/>
      <c r="B1185" s="479"/>
      <c r="C1185" s="272"/>
      <c r="D1185" s="272" t="s">
        <v>245</v>
      </c>
      <c r="E1185" s="273"/>
      <c r="F1185" s="273"/>
      <c r="G1185" s="52">
        <f>SUBTOTAL(9,G1186:G1191)</f>
        <v>0</v>
      </c>
      <c r="H1185" s="33">
        <f t="shared" ref="H1185:W1185" si="447">SUBTOTAL(9,H1186:H1191)</f>
        <v>0</v>
      </c>
      <c r="I1185" s="33">
        <f t="shared" si="447"/>
        <v>0</v>
      </c>
      <c r="J1185" s="33">
        <f t="shared" si="447"/>
        <v>0</v>
      </c>
      <c r="K1185" s="35">
        <f t="shared" si="447"/>
        <v>0</v>
      </c>
      <c r="L1185" s="33">
        <f t="shared" si="447"/>
        <v>0</v>
      </c>
      <c r="M1185" s="33">
        <f t="shared" si="447"/>
        <v>0</v>
      </c>
      <c r="N1185" s="33">
        <f t="shared" si="447"/>
        <v>0</v>
      </c>
      <c r="O1185" s="33">
        <f t="shared" si="447"/>
        <v>0</v>
      </c>
      <c r="P1185" s="33">
        <f t="shared" si="447"/>
        <v>0</v>
      </c>
      <c r="Q1185" s="33">
        <f t="shared" si="447"/>
        <v>0</v>
      </c>
      <c r="R1185" s="33">
        <f t="shared" si="447"/>
        <v>0</v>
      </c>
      <c r="S1185" s="33">
        <f t="shared" si="447"/>
        <v>0</v>
      </c>
      <c r="T1185" s="33">
        <f t="shared" si="447"/>
        <v>0</v>
      </c>
      <c r="U1185" s="33">
        <f t="shared" si="447"/>
        <v>0</v>
      </c>
      <c r="V1185" s="33">
        <f t="shared" si="447"/>
        <v>0</v>
      </c>
      <c r="W1185" s="40">
        <f t="shared" si="447"/>
        <v>0</v>
      </c>
      <c r="Y1185"/>
    </row>
    <row r="1186" spans="1:25" outlineLevel="1" x14ac:dyDescent="0.25">
      <c r="A1186" s="212"/>
      <c r="B1186" s="465"/>
      <c r="C1186" s="273"/>
      <c r="D1186" s="272"/>
      <c r="E1186" s="275"/>
      <c r="F1186" s="277" t="s">
        <v>246</v>
      </c>
      <c r="G1186" s="101">
        <f t="shared" ref="G1186:W1186" si="448">G328</f>
        <v>0</v>
      </c>
      <c r="H1186" s="102">
        <f t="shared" si="448"/>
        <v>0</v>
      </c>
      <c r="I1186" s="102">
        <f t="shared" si="448"/>
        <v>0</v>
      </c>
      <c r="J1186" s="36">
        <f t="shared" si="448"/>
        <v>0</v>
      </c>
      <c r="K1186" s="106">
        <f t="shared" si="448"/>
        <v>0</v>
      </c>
      <c r="L1186" s="102">
        <f t="shared" si="448"/>
        <v>0</v>
      </c>
      <c r="M1186" s="36">
        <f t="shared" si="448"/>
        <v>0</v>
      </c>
      <c r="N1186" s="98">
        <f t="shared" si="448"/>
        <v>0</v>
      </c>
      <c r="O1186" s="102">
        <f t="shared" si="448"/>
        <v>0</v>
      </c>
      <c r="P1186" s="102">
        <f t="shared" si="448"/>
        <v>0</v>
      </c>
      <c r="Q1186" s="36">
        <f t="shared" si="448"/>
        <v>0</v>
      </c>
      <c r="R1186" s="98">
        <f t="shared" si="448"/>
        <v>0</v>
      </c>
      <c r="S1186" s="102">
        <f t="shared" si="448"/>
        <v>0</v>
      </c>
      <c r="T1186" s="102">
        <f t="shared" si="448"/>
        <v>0</v>
      </c>
      <c r="U1186" s="102">
        <f t="shared" si="448"/>
        <v>0</v>
      </c>
      <c r="V1186" s="36">
        <f t="shared" si="448"/>
        <v>0</v>
      </c>
      <c r="W1186" s="37">
        <f t="shared" si="448"/>
        <v>0</v>
      </c>
      <c r="Y1186"/>
    </row>
    <row r="1187" spans="1:25" outlineLevel="1" x14ac:dyDescent="0.25">
      <c r="A1187" s="212"/>
      <c r="B1187" s="479"/>
      <c r="C1187" s="273"/>
      <c r="D1187" s="273"/>
      <c r="E1187" s="275"/>
      <c r="F1187" s="274" t="s">
        <v>247</v>
      </c>
      <c r="G1187" s="101">
        <f t="shared" ref="G1187:V1187" si="449">G329</f>
        <v>0</v>
      </c>
      <c r="H1187" s="102">
        <f t="shared" si="449"/>
        <v>0</v>
      </c>
      <c r="I1187" s="98">
        <f t="shared" si="449"/>
        <v>0</v>
      </c>
      <c r="J1187" s="98">
        <f t="shared" si="449"/>
        <v>0</v>
      </c>
      <c r="K1187" s="106">
        <f t="shared" si="449"/>
        <v>0</v>
      </c>
      <c r="L1187" s="105">
        <f t="shared" si="449"/>
        <v>0</v>
      </c>
      <c r="M1187" s="98">
        <f t="shared" si="449"/>
        <v>0</v>
      </c>
      <c r="N1187" s="98">
        <f t="shared" si="449"/>
        <v>0</v>
      </c>
      <c r="O1187" s="98">
        <f t="shared" si="449"/>
        <v>0</v>
      </c>
      <c r="P1187" s="98">
        <f t="shared" si="449"/>
        <v>0</v>
      </c>
      <c r="Q1187" s="104">
        <f t="shared" si="449"/>
        <v>0</v>
      </c>
      <c r="R1187" s="98">
        <f t="shared" si="449"/>
        <v>0</v>
      </c>
      <c r="S1187" s="98">
        <f t="shared" si="449"/>
        <v>0</v>
      </c>
      <c r="T1187" s="102">
        <f t="shared" si="449"/>
        <v>0</v>
      </c>
      <c r="U1187" s="98">
        <f t="shared" si="449"/>
        <v>0</v>
      </c>
      <c r="V1187" s="104">
        <f t="shared" si="449"/>
        <v>0</v>
      </c>
      <c r="W1187" s="37">
        <f>G1187-SUM(H1187:V1187)</f>
        <v>0</v>
      </c>
      <c r="Y1187"/>
    </row>
    <row r="1188" spans="1:25" outlineLevel="1" x14ac:dyDescent="0.25">
      <c r="A1188" s="212"/>
      <c r="B1188" s="479"/>
      <c r="C1188" s="273"/>
      <c r="D1188" s="273"/>
      <c r="E1188" s="275"/>
      <c r="F1188" s="274" t="s">
        <v>248</v>
      </c>
      <c r="G1188" s="101">
        <f t="shared" ref="G1188:V1188" si="450">G330</f>
        <v>0</v>
      </c>
      <c r="H1188" s="102">
        <f t="shared" si="450"/>
        <v>0</v>
      </c>
      <c r="I1188" s="98">
        <f t="shared" si="450"/>
        <v>0</v>
      </c>
      <c r="J1188" s="98">
        <f t="shared" si="450"/>
        <v>0</v>
      </c>
      <c r="K1188" s="106">
        <f t="shared" si="450"/>
        <v>0</v>
      </c>
      <c r="L1188" s="105">
        <f t="shared" si="450"/>
        <v>0</v>
      </c>
      <c r="M1188" s="98">
        <f t="shared" si="450"/>
        <v>0</v>
      </c>
      <c r="N1188" s="115">
        <f t="shared" si="450"/>
        <v>0</v>
      </c>
      <c r="O1188" s="98">
        <f t="shared" si="450"/>
        <v>0</v>
      </c>
      <c r="P1188" s="98">
        <f t="shared" si="450"/>
        <v>0</v>
      </c>
      <c r="Q1188" s="104">
        <f t="shared" si="450"/>
        <v>0</v>
      </c>
      <c r="R1188" s="98">
        <f t="shared" si="450"/>
        <v>0</v>
      </c>
      <c r="S1188" s="98">
        <f t="shared" si="450"/>
        <v>0</v>
      </c>
      <c r="T1188" s="102">
        <f t="shared" si="450"/>
        <v>0</v>
      </c>
      <c r="U1188" s="98">
        <f t="shared" si="450"/>
        <v>0</v>
      </c>
      <c r="V1188" s="106">
        <f t="shared" si="450"/>
        <v>0</v>
      </c>
      <c r="W1188" s="37">
        <f>G1188-SUM(H1188:V1188)</f>
        <v>0</v>
      </c>
      <c r="Y1188"/>
    </row>
    <row r="1189" spans="1:25" outlineLevel="1" x14ac:dyDescent="0.25">
      <c r="A1189" s="212"/>
      <c r="B1189" s="479"/>
      <c r="C1189" s="273"/>
      <c r="D1189" s="273"/>
      <c r="E1189" s="275"/>
      <c r="F1189" s="274" t="s">
        <v>249</v>
      </c>
      <c r="G1189" s="101">
        <f t="shared" ref="G1189:V1189" si="451">G331</f>
        <v>0</v>
      </c>
      <c r="H1189" s="102">
        <f t="shared" si="451"/>
        <v>0</v>
      </c>
      <c r="I1189" s="98">
        <f t="shared" si="451"/>
        <v>0</v>
      </c>
      <c r="J1189" s="98">
        <f t="shared" si="451"/>
        <v>0</v>
      </c>
      <c r="K1189" s="39">
        <f t="shared" si="451"/>
        <v>0</v>
      </c>
      <c r="L1189" s="102">
        <f t="shared" si="451"/>
        <v>0</v>
      </c>
      <c r="M1189" s="98">
        <f t="shared" si="451"/>
        <v>0</v>
      </c>
      <c r="N1189" s="98">
        <f t="shared" si="451"/>
        <v>0</v>
      </c>
      <c r="O1189" s="98">
        <f t="shared" si="451"/>
        <v>0</v>
      </c>
      <c r="P1189" s="98">
        <f t="shared" si="451"/>
        <v>0</v>
      </c>
      <c r="Q1189" s="104">
        <f t="shared" si="451"/>
        <v>0</v>
      </c>
      <c r="R1189" s="98">
        <f t="shared" si="451"/>
        <v>0</v>
      </c>
      <c r="S1189" s="98">
        <f t="shared" si="451"/>
        <v>0</v>
      </c>
      <c r="T1189" s="102">
        <f t="shared" si="451"/>
        <v>0</v>
      </c>
      <c r="U1189" s="98">
        <f t="shared" si="451"/>
        <v>0</v>
      </c>
      <c r="V1189" s="106">
        <f t="shared" si="451"/>
        <v>0</v>
      </c>
      <c r="W1189" s="37">
        <f>G1189-SUM(H1189:V1189)</f>
        <v>0</v>
      </c>
      <c r="Y1189"/>
    </row>
    <row r="1190" spans="1:25" outlineLevel="1" x14ac:dyDescent="0.25">
      <c r="A1190" s="212"/>
      <c r="B1190" s="479"/>
      <c r="C1190" s="273"/>
      <c r="D1190" s="273"/>
      <c r="E1190" s="275"/>
      <c r="F1190" s="274" t="s">
        <v>250</v>
      </c>
      <c r="G1190" s="101">
        <f t="shared" ref="G1190:V1190" si="452">G332</f>
        <v>0</v>
      </c>
      <c r="H1190" s="102">
        <f t="shared" si="452"/>
        <v>0</v>
      </c>
      <c r="I1190" s="98">
        <f t="shared" si="452"/>
        <v>0</v>
      </c>
      <c r="J1190" s="98">
        <f t="shared" si="452"/>
        <v>0</v>
      </c>
      <c r="K1190" s="106">
        <f t="shared" si="452"/>
        <v>0</v>
      </c>
      <c r="L1190" s="105">
        <f t="shared" si="452"/>
        <v>0</v>
      </c>
      <c r="M1190" s="98">
        <f t="shared" si="452"/>
        <v>0</v>
      </c>
      <c r="N1190" s="118">
        <f t="shared" si="452"/>
        <v>0</v>
      </c>
      <c r="O1190" s="98">
        <f t="shared" si="452"/>
        <v>0</v>
      </c>
      <c r="P1190" s="98">
        <f t="shared" si="452"/>
        <v>0</v>
      </c>
      <c r="Q1190" s="104">
        <f t="shared" si="452"/>
        <v>0</v>
      </c>
      <c r="R1190" s="98">
        <f t="shared" si="452"/>
        <v>0</v>
      </c>
      <c r="S1190" s="98">
        <f t="shared" si="452"/>
        <v>0</v>
      </c>
      <c r="T1190" s="102">
        <f t="shared" si="452"/>
        <v>0</v>
      </c>
      <c r="U1190" s="98">
        <f t="shared" si="452"/>
        <v>0</v>
      </c>
      <c r="V1190" s="106">
        <f t="shared" si="452"/>
        <v>0</v>
      </c>
      <c r="W1190" s="37">
        <f>G1190-SUM(H1190:V1190)</f>
        <v>0</v>
      </c>
      <c r="Y1190"/>
    </row>
    <row r="1191" spans="1:25" outlineLevel="1" x14ac:dyDescent="0.25">
      <c r="A1191" s="212"/>
      <c r="B1191" s="479"/>
      <c r="C1191" s="275"/>
      <c r="D1191" s="275"/>
      <c r="E1191" s="275"/>
      <c r="F1191" s="274" t="s">
        <v>251</v>
      </c>
      <c r="G1191" s="101">
        <f t="shared" ref="G1191:V1191" si="453">G333</f>
        <v>0</v>
      </c>
      <c r="H1191" s="102">
        <f t="shared" si="453"/>
        <v>0</v>
      </c>
      <c r="I1191" s="98">
        <f t="shared" si="453"/>
        <v>0</v>
      </c>
      <c r="J1191" s="98">
        <f t="shared" si="453"/>
        <v>0</v>
      </c>
      <c r="K1191" s="106">
        <f t="shared" si="453"/>
        <v>0</v>
      </c>
      <c r="L1191" s="105">
        <f t="shared" si="453"/>
        <v>0</v>
      </c>
      <c r="M1191" s="98">
        <f t="shared" si="453"/>
        <v>0</v>
      </c>
      <c r="N1191" s="98">
        <f t="shared" si="453"/>
        <v>0</v>
      </c>
      <c r="O1191" s="98">
        <f t="shared" si="453"/>
        <v>0</v>
      </c>
      <c r="P1191" s="98">
        <f t="shared" si="453"/>
        <v>0</v>
      </c>
      <c r="Q1191" s="104">
        <f t="shared" si="453"/>
        <v>0</v>
      </c>
      <c r="R1191" s="98">
        <f t="shared" si="453"/>
        <v>0</v>
      </c>
      <c r="S1191" s="98">
        <f t="shared" si="453"/>
        <v>0</v>
      </c>
      <c r="T1191" s="102">
        <f t="shared" si="453"/>
        <v>0</v>
      </c>
      <c r="U1191" s="98">
        <f t="shared" si="453"/>
        <v>0</v>
      </c>
      <c r="V1191" s="106">
        <f t="shared" si="453"/>
        <v>0</v>
      </c>
      <c r="W1191" s="37">
        <f>G1191-SUM(H1191:V1191)</f>
        <v>0</v>
      </c>
      <c r="Y1191"/>
    </row>
    <row r="1192" spans="1:25" x14ac:dyDescent="0.25">
      <c r="A1192" s="212"/>
      <c r="B1192" s="479"/>
      <c r="C1192" s="273"/>
      <c r="D1192" s="272" t="s">
        <v>252</v>
      </c>
      <c r="E1192" s="275"/>
      <c r="F1192" s="273"/>
      <c r="G1192" s="367">
        <f t="shared" ref="G1192:W1192" si="454">SUBTOTAL(9,G1193:G1197)</f>
        <v>0</v>
      </c>
      <c r="H1192" s="364">
        <f t="shared" si="454"/>
        <v>0</v>
      </c>
      <c r="I1192" s="364">
        <f t="shared" si="454"/>
        <v>0</v>
      </c>
      <c r="J1192" s="364">
        <f t="shared" si="454"/>
        <v>0</v>
      </c>
      <c r="K1192" s="365">
        <f t="shared" si="454"/>
        <v>0</v>
      </c>
      <c r="L1192" s="30">
        <f t="shared" si="454"/>
        <v>0</v>
      </c>
      <c r="M1192" s="31">
        <f t="shared" si="454"/>
        <v>0</v>
      </c>
      <c r="N1192" s="31">
        <f t="shared" si="454"/>
        <v>0</v>
      </c>
      <c r="O1192" s="31">
        <f t="shared" si="454"/>
        <v>0</v>
      </c>
      <c r="P1192" s="31">
        <f t="shared" si="454"/>
        <v>0</v>
      </c>
      <c r="Q1192" s="31">
        <f t="shared" si="454"/>
        <v>0</v>
      </c>
      <c r="R1192" s="31">
        <f t="shared" si="454"/>
        <v>0</v>
      </c>
      <c r="S1192" s="31">
        <f t="shared" si="454"/>
        <v>0</v>
      </c>
      <c r="T1192" s="31">
        <f t="shared" si="454"/>
        <v>0</v>
      </c>
      <c r="U1192" s="31">
        <f t="shared" si="454"/>
        <v>0</v>
      </c>
      <c r="V1192" s="365">
        <f t="shared" si="454"/>
        <v>0</v>
      </c>
      <c r="W1192" s="365">
        <f t="shared" si="454"/>
        <v>0</v>
      </c>
      <c r="Y1192"/>
    </row>
    <row r="1193" spans="1:25" outlineLevel="1" x14ac:dyDescent="0.25">
      <c r="A1193" s="212"/>
      <c r="B1193" s="479"/>
      <c r="C1193" s="273"/>
      <c r="D1193" s="273"/>
      <c r="E1193" s="272"/>
      <c r="F1193" s="274" t="s">
        <v>253</v>
      </c>
      <c r="G1193" s="101">
        <f t="shared" ref="G1193:V1193" si="455">G335</f>
        <v>0</v>
      </c>
      <c r="H1193" s="102">
        <f t="shared" si="455"/>
        <v>0</v>
      </c>
      <c r="I1193" s="98">
        <f t="shared" si="455"/>
        <v>0</v>
      </c>
      <c r="J1193" s="98">
        <f t="shared" si="455"/>
        <v>0</v>
      </c>
      <c r="K1193" s="106">
        <f t="shared" si="455"/>
        <v>0</v>
      </c>
      <c r="L1193" s="105">
        <f t="shared" si="455"/>
        <v>0</v>
      </c>
      <c r="M1193" s="104">
        <f t="shared" si="455"/>
        <v>0</v>
      </c>
      <c r="N1193" s="98">
        <f t="shared" si="455"/>
        <v>0</v>
      </c>
      <c r="O1193" s="102">
        <f t="shared" si="455"/>
        <v>0</v>
      </c>
      <c r="P1193" s="98">
        <f t="shared" si="455"/>
        <v>0</v>
      </c>
      <c r="Q1193" s="104">
        <f t="shared" si="455"/>
        <v>0</v>
      </c>
      <c r="R1193" s="98">
        <f t="shared" si="455"/>
        <v>0</v>
      </c>
      <c r="S1193" s="98">
        <f t="shared" si="455"/>
        <v>0</v>
      </c>
      <c r="T1193" s="102">
        <f t="shared" si="455"/>
        <v>0</v>
      </c>
      <c r="U1193" s="98">
        <f t="shared" si="455"/>
        <v>0</v>
      </c>
      <c r="V1193" s="106">
        <f t="shared" si="455"/>
        <v>0</v>
      </c>
      <c r="W1193" s="37">
        <f>G1193-SUM(H1193:V1193)</f>
        <v>0</v>
      </c>
      <c r="Y1193"/>
    </row>
    <row r="1194" spans="1:25" outlineLevel="1" x14ac:dyDescent="0.25">
      <c r="A1194" s="212"/>
      <c r="B1194" s="479"/>
      <c r="C1194" s="273"/>
      <c r="D1194" s="273"/>
      <c r="E1194" s="273"/>
      <c r="F1194" s="274" t="s">
        <v>254</v>
      </c>
      <c r="G1194" s="101">
        <f t="shared" ref="G1194:V1194" si="456">G336</f>
        <v>0</v>
      </c>
      <c r="H1194" s="102">
        <f t="shared" si="456"/>
        <v>0</v>
      </c>
      <c r="I1194" s="98">
        <f t="shared" si="456"/>
        <v>0</v>
      </c>
      <c r="J1194" s="98">
        <f t="shared" si="456"/>
        <v>0</v>
      </c>
      <c r="K1194" s="106">
        <f t="shared" si="456"/>
        <v>0</v>
      </c>
      <c r="L1194" s="105">
        <f t="shared" si="456"/>
        <v>0</v>
      </c>
      <c r="M1194" s="104">
        <f t="shared" si="456"/>
        <v>0</v>
      </c>
      <c r="N1194" s="98">
        <f t="shared" si="456"/>
        <v>0</v>
      </c>
      <c r="O1194" s="102">
        <f t="shared" si="456"/>
        <v>0</v>
      </c>
      <c r="P1194" s="98">
        <f t="shared" si="456"/>
        <v>0</v>
      </c>
      <c r="Q1194" s="104">
        <f t="shared" si="456"/>
        <v>0</v>
      </c>
      <c r="R1194" s="98">
        <f t="shared" si="456"/>
        <v>0</v>
      </c>
      <c r="S1194" s="98">
        <f t="shared" si="456"/>
        <v>0</v>
      </c>
      <c r="T1194" s="102">
        <f t="shared" si="456"/>
        <v>0</v>
      </c>
      <c r="U1194" s="98">
        <f t="shared" si="456"/>
        <v>0</v>
      </c>
      <c r="V1194" s="106">
        <f t="shared" si="456"/>
        <v>0</v>
      </c>
      <c r="W1194" s="37">
        <f>G1194-SUM(H1194:V1194)</f>
        <v>0</v>
      </c>
      <c r="Y1194"/>
    </row>
    <row r="1195" spans="1:25" outlineLevel="1" x14ac:dyDescent="0.25">
      <c r="A1195" s="212"/>
      <c r="B1195" s="479"/>
      <c r="C1195" s="273"/>
      <c r="D1195" s="273"/>
      <c r="E1195" s="273"/>
      <c r="F1195" s="274" t="s">
        <v>255</v>
      </c>
      <c r="G1195" s="101">
        <f t="shared" ref="G1195:V1195" si="457">G337</f>
        <v>0</v>
      </c>
      <c r="H1195" s="102">
        <f t="shared" si="457"/>
        <v>0</v>
      </c>
      <c r="I1195" s="98">
        <f t="shared" si="457"/>
        <v>0</v>
      </c>
      <c r="J1195" s="98">
        <f t="shared" si="457"/>
        <v>0</v>
      </c>
      <c r="K1195" s="106">
        <f t="shared" si="457"/>
        <v>0</v>
      </c>
      <c r="L1195" s="105">
        <f t="shared" si="457"/>
        <v>0</v>
      </c>
      <c r="M1195" s="104">
        <f t="shared" si="457"/>
        <v>0</v>
      </c>
      <c r="N1195" s="98">
        <f t="shared" si="457"/>
        <v>0</v>
      </c>
      <c r="O1195" s="102">
        <f t="shared" si="457"/>
        <v>0</v>
      </c>
      <c r="P1195" s="98">
        <f t="shared" si="457"/>
        <v>0</v>
      </c>
      <c r="Q1195" s="104">
        <f t="shared" si="457"/>
        <v>0</v>
      </c>
      <c r="R1195" s="98">
        <f t="shared" si="457"/>
        <v>0</v>
      </c>
      <c r="S1195" s="98">
        <f t="shared" si="457"/>
        <v>0</v>
      </c>
      <c r="T1195" s="102">
        <f t="shared" si="457"/>
        <v>0</v>
      </c>
      <c r="U1195" s="98">
        <f t="shared" si="457"/>
        <v>0</v>
      </c>
      <c r="V1195" s="106">
        <f t="shared" si="457"/>
        <v>0</v>
      </c>
      <c r="W1195" s="37">
        <f>G1195-SUM(H1195:V1195)</f>
        <v>0</v>
      </c>
      <c r="Y1195"/>
    </row>
    <row r="1196" spans="1:25" outlineLevel="1" x14ac:dyDescent="0.25">
      <c r="A1196" s="212"/>
      <c r="B1196" s="479"/>
      <c r="C1196" s="273"/>
      <c r="D1196" s="273"/>
      <c r="E1196" s="273"/>
      <c r="F1196" s="274" t="s">
        <v>256</v>
      </c>
      <c r="G1196" s="101">
        <f t="shared" ref="G1196:V1196" si="458">G338</f>
        <v>0</v>
      </c>
      <c r="H1196" s="102">
        <f t="shared" si="458"/>
        <v>0</v>
      </c>
      <c r="I1196" s="98">
        <f t="shared" si="458"/>
        <v>0</v>
      </c>
      <c r="J1196" s="98">
        <f t="shared" si="458"/>
        <v>0</v>
      </c>
      <c r="K1196" s="106">
        <f t="shared" si="458"/>
        <v>0</v>
      </c>
      <c r="L1196" s="105">
        <f t="shared" si="458"/>
        <v>0</v>
      </c>
      <c r="M1196" s="104">
        <f t="shared" si="458"/>
        <v>0</v>
      </c>
      <c r="N1196" s="98">
        <f t="shared" si="458"/>
        <v>0</v>
      </c>
      <c r="O1196" s="102">
        <f t="shared" si="458"/>
        <v>0</v>
      </c>
      <c r="P1196" s="98">
        <f t="shared" si="458"/>
        <v>0</v>
      </c>
      <c r="Q1196" s="104">
        <f t="shared" si="458"/>
        <v>0</v>
      </c>
      <c r="R1196" s="98">
        <f t="shared" si="458"/>
        <v>0</v>
      </c>
      <c r="S1196" s="98">
        <f t="shared" si="458"/>
        <v>0</v>
      </c>
      <c r="T1196" s="102">
        <f t="shared" si="458"/>
        <v>0</v>
      </c>
      <c r="U1196" s="98">
        <f t="shared" si="458"/>
        <v>0</v>
      </c>
      <c r="V1196" s="106">
        <f t="shared" si="458"/>
        <v>0</v>
      </c>
      <c r="W1196" s="37">
        <f>G1196-SUM(H1196:V1196)</f>
        <v>0</v>
      </c>
      <c r="Y1196"/>
    </row>
    <row r="1197" spans="1:25" outlineLevel="1" x14ac:dyDescent="0.25">
      <c r="A1197" s="212"/>
      <c r="B1197" s="479"/>
      <c r="C1197" s="273"/>
      <c r="D1197" s="273"/>
      <c r="E1197" s="273"/>
      <c r="F1197" s="274" t="s">
        <v>257</v>
      </c>
      <c r="G1197" s="101">
        <f t="shared" ref="G1197:V1197" si="459">G339</f>
        <v>0</v>
      </c>
      <c r="H1197" s="102">
        <f t="shared" si="459"/>
        <v>0</v>
      </c>
      <c r="I1197" s="98">
        <f t="shared" si="459"/>
        <v>0</v>
      </c>
      <c r="J1197" s="98">
        <f t="shared" si="459"/>
        <v>0</v>
      </c>
      <c r="K1197" s="106">
        <f t="shared" si="459"/>
        <v>0</v>
      </c>
      <c r="L1197" s="105">
        <f t="shared" si="459"/>
        <v>0</v>
      </c>
      <c r="M1197" s="104">
        <f t="shared" si="459"/>
        <v>0</v>
      </c>
      <c r="N1197" s="98">
        <f t="shared" si="459"/>
        <v>0</v>
      </c>
      <c r="O1197" s="102">
        <f t="shared" si="459"/>
        <v>0</v>
      </c>
      <c r="P1197" s="98">
        <f t="shared" si="459"/>
        <v>0</v>
      </c>
      <c r="Q1197" s="104">
        <f t="shared" si="459"/>
        <v>0</v>
      </c>
      <c r="R1197" s="98">
        <f t="shared" si="459"/>
        <v>0</v>
      </c>
      <c r="S1197" s="98">
        <f t="shared" si="459"/>
        <v>0</v>
      </c>
      <c r="T1197" s="102">
        <f t="shared" si="459"/>
        <v>0</v>
      </c>
      <c r="U1197" s="98">
        <f t="shared" si="459"/>
        <v>0</v>
      </c>
      <c r="V1197" s="106">
        <f t="shared" si="459"/>
        <v>0</v>
      </c>
      <c r="W1197" s="37">
        <f>G1197-SUM(H1197:V1197)</f>
        <v>0</v>
      </c>
      <c r="Y1197"/>
    </row>
    <row r="1198" spans="1:25" x14ac:dyDescent="0.25">
      <c r="A1198" s="212"/>
      <c r="B1198" s="465"/>
      <c r="C1198" s="272" t="s">
        <v>258</v>
      </c>
      <c r="D1198" s="275"/>
      <c r="E1198" s="275"/>
      <c r="F1198" s="273"/>
      <c r="G1198" s="52"/>
      <c r="H1198" s="33"/>
      <c r="I1198" s="33"/>
      <c r="J1198" s="33"/>
      <c r="K1198" s="35"/>
      <c r="L1198" s="34"/>
      <c r="M1198" s="33"/>
      <c r="N1198" s="33"/>
      <c r="O1198" s="33"/>
      <c r="P1198" s="33"/>
      <c r="Q1198" s="33"/>
      <c r="R1198" s="33"/>
      <c r="S1198" s="33"/>
      <c r="T1198" s="33"/>
      <c r="U1198" s="33"/>
      <c r="V1198" s="35"/>
      <c r="W1198" s="366"/>
      <c r="Y1198"/>
    </row>
    <row r="1199" spans="1:25" x14ac:dyDescent="0.25">
      <c r="A1199" s="212"/>
      <c r="B1199" s="465"/>
      <c r="C1199" s="272"/>
      <c r="D1199" s="276" t="s">
        <v>20</v>
      </c>
      <c r="E1199" s="273"/>
      <c r="F1199" s="273"/>
      <c r="G1199" s="367"/>
      <c r="H1199" s="369"/>
      <c r="I1199" s="369"/>
      <c r="J1199" s="369"/>
      <c r="K1199" s="370"/>
      <c r="L1199" s="363"/>
      <c r="M1199" s="364"/>
      <c r="N1199" s="364"/>
      <c r="O1199" s="364"/>
      <c r="P1199" s="364"/>
      <c r="Q1199" s="364"/>
      <c r="R1199" s="364"/>
      <c r="S1199" s="364"/>
      <c r="T1199" s="364"/>
      <c r="U1199" s="364"/>
      <c r="V1199" s="365"/>
      <c r="W1199" s="366"/>
      <c r="Y1199"/>
    </row>
    <row r="1200" spans="1:25" x14ac:dyDescent="0.25">
      <c r="A1200" s="212"/>
      <c r="B1200" s="465"/>
      <c r="C1200" s="272"/>
      <c r="D1200" s="272"/>
      <c r="E1200" s="273" t="s">
        <v>21</v>
      </c>
      <c r="F1200" s="273"/>
      <c r="G1200" s="367">
        <f>SUBTOTAL(9,G1201:G1204)</f>
        <v>0</v>
      </c>
      <c r="H1200" s="368">
        <f t="shared" ref="H1200:W1200" si="460">SUBTOTAL(9,H1201:H1204)</f>
        <v>0</v>
      </c>
      <c r="I1200" s="369">
        <f t="shared" si="460"/>
        <v>0</v>
      </c>
      <c r="J1200" s="369">
        <f t="shared" si="460"/>
        <v>0</v>
      </c>
      <c r="K1200" s="370">
        <f t="shared" si="460"/>
        <v>0</v>
      </c>
      <c r="L1200" s="364">
        <f t="shared" si="460"/>
        <v>0</v>
      </c>
      <c r="M1200" s="364">
        <f t="shared" si="460"/>
        <v>0</v>
      </c>
      <c r="N1200" s="364">
        <f t="shared" si="460"/>
        <v>0</v>
      </c>
      <c r="O1200" s="364">
        <f t="shared" si="460"/>
        <v>0</v>
      </c>
      <c r="P1200" s="364">
        <f t="shared" si="460"/>
        <v>0</v>
      </c>
      <c r="Q1200" s="364">
        <f t="shared" si="460"/>
        <v>0</v>
      </c>
      <c r="R1200" s="364">
        <f t="shared" si="460"/>
        <v>0</v>
      </c>
      <c r="S1200" s="364">
        <f t="shared" si="460"/>
        <v>0</v>
      </c>
      <c r="T1200" s="364">
        <f t="shared" si="460"/>
        <v>0</v>
      </c>
      <c r="U1200" s="364">
        <f t="shared" si="460"/>
        <v>0</v>
      </c>
      <c r="V1200" s="364">
        <f t="shared" si="460"/>
        <v>0</v>
      </c>
      <c r="W1200" s="366">
        <f t="shared" si="460"/>
        <v>0</v>
      </c>
      <c r="Y1200"/>
    </row>
    <row r="1201" spans="1:25" outlineLevel="1" x14ac:dyDescent="0.25">
      <c r="A1201" s="212"/>
      <c r="B1201" s="465"/>
      <c r="C1201" s="272"/>
      <c r="D1201" s="272"/>
      <c r="E1201" s="273"/>
      <c r="F1201" s="274" t="s">
        <v>22</v>
      </c>
      <c r="G1201" s="394">
        <f t="shared" ref="G1201:V1201" si="461">G343</f>
        <v>0</v>
      </c>
      <c r="H1201" s="395">
        <f t="shared" si="461"/>
        <v>0</v>
      </c>
      <c r="I1201" s="389">
        <f t="shared" si="461"/>
        <v>0</v>
      </c>
      <c r="J1201" s="389">
        <f t="shared" si="461"/>
        <v>0</v>
      </c>
      <c r="K1201" s="390">
        <f t="shared" si="461"/>
        <v>0</v>
      </c>
      <c r="L1201" s="391">
        <f t="shared" si="461"/>
        <v>0</v>
      </c>
      <c r="M1201" s="396">
        <f t="shared" si="461"/>
        <v>0</v>
      </c>
      <c r="N1201" s="392">
        <f t="shared" si="461"/>
        <v>0</v>
      </c>
      <c r="O1201" s="388">
        <f t="shared" si="461"/>
        <v>0</v>
      </c>
      <c r="P1201" s="392">
        <f t="shared" si="461"/>
        <v>0</v>
      </c>
      <c r="Q1201" s="396">
        <f t="shared" si="461"/>
        <v>0</v>
      </c>
      <c r="R1201" s="392">
        <f t="shared" si="461"/>
        <v>0</v>
      </c>
      <c r="S1201" s="392">
        <f t="shared" si="461"/>
        <v>0</v>
      </c>
      <c r="T1201" s="388">
        <f t="shared" si="461"/>
        <v>0</v>
      </c>
      <c r="U1201" s="392">
        <f t="shared" si="461"/>
        <v>0</v>
      </c>
      <c r="V1201" s="393">
        <f t="shared" si="461"/>
        <v>0</v>
      </c>
      <c r="W1201" s="37">
        <f>G1201-SUM(H1201:V1201)</f>
        <v>0</v>
      </c>
      <c r="Y1201"/>
    </row>
    <row r="1202" spans="1:25" outlineLevel="1" x14ac:dyDescent="0.25">
      <c r="A1202" s="212"/>
      <c r="B1202" s="465"/>
      <c r="C1202" s="272"/>
      <c r="D1202" s="272"/>
      <c r="E1202" s="273"/>
      <c r="F1202" s="274" t="s">
        <v>23</v>
      </c>
      <c r="G1202" s="394">
        <f t="shared" ref="G1202:V1202" si="462">G344</f>
        <v>0</v>
      </c>
      <c r="H1202" s="395">
        <f t="shared" si="462"/>
        <v>0</v>
      </c>
      <c r="I1202" s="389">
        <f t="shared" si="462"/>
        <v>0</v>
      </c>
      <c r="J1202" s="389">
        <f t="shared" si="462"/>
        <v>0</v>
      </c>
      <c r="K1202" s="390">
        <f t="shared" si="462"/>
        <v>0</v>
      </c>
      <c r="L1202" s="391">
        <f t="shared" si="462"/>
        <v>0</v>
      </c>
      <c r="M1202" s="396">
        <f t="shared" si="462"/>
        <v>0</v>
      </c>
      <c r="N1202" s="392">
        <f t="shared" si="462"/>
        <v>0</v>
      </c>
      <c r="O1202" s="388">
        <f t="shared" si="462"/>
        <v>0</v>
      </c>
      <c r="P1202" s="392">
        <f t="shared" si="462"/>
        <v>0</v>
      </c>
      <c r="Q1202" s="396">
        <f t="shared" si="462"/>
        <v>0</v>
      </c>
      <c r="R1202" s="392">
        <f t="shared" si="462"/>
        <v>0</v>
      </c>
      <c r="S1202" s="392">
        <f t="shared" si="462"/>
        <v>0</v>
      </c>
      <c r="T1202" s="388">
        <f t="shared" si="462"/>
        <v>0</v>
      </c>
      <c r="U1202" s="392">
        <f t="shared" si="462"/>
        <v>0</v>
      </c>
      <c r="V1202" s="393">
        <f t="shared" si="462"/>
        <v>0</v>
      </c>
      <c r="W1202" s="37">
        <f>G1202-SUM(H1202:V1202)</f>
        <v>0</v>
      </c>
      <c r="Y1202"/>
    </row>
    <row r="1203" spans="1:25" outlineLevel="1" x14ac:dyDescent="0.25">
      <c r="A1203" s="212"/>
      <c r="B1203" s="465"/>
      <c r="C1203" s="272"/>
      <c r="D1203" s="272"/>
      <c r="E1203" s="273"/>
      <c r="F1203" s="274" t="s">
        <v>24</v>
      </c>
      <c r="G1203" s="394">
        <f t="shared" ref="G1203:V1203" si="463">G345</f>
        <v>0</v>
      </c>
      <c r="H1203" s="395">
        <f t="shared" si="463"/>
        <v>0</v>
      </c>
      <c r="I1203" s="389">
        <f t="shared" si="463"/>
        <v>0</v>
      </c>
      <c r="J1203" s="389">
        <f t="shared" si="463"/>
        <v>0</v>
      </c>
      <c r="K1203" s="390">
        <f t="shared" si="463"/>
        <v>0</v>
      </c>
      <c r="L1203" s="391">
        <f t="shared" si="463"/>
        <v>0</v>
      </c>
      <c r="M1203" s="396">
        <f t="shared" si="463"/>
        <v>0</v>
      </c>
      <c r="N1203" s="392">
        <f t="shared" si="463"/>
        <v>0</v>
      </c>
      <c r="O1203" s="388">
        <f t="shared" si="463"/>
        <v>0</v>
      </c>
      <c r="P1203" s="392">
        <f t="shared" si="463"/>
        <v>0</v>
      </c>
      <c r="Q1203" s="396">
        <f t="shared" si="463"/>
        <v>0</v>
      </c>
      <c r="R1203" s="392">
        <f t="shared" si="463"/>
        <v>0</v>
      </c>
      <c r="S1203" s="392">
        <f t="shared" si="463"/>
        <v>0</v>
      </c>
      <c r="T1203" s="388">
        <f t="shared" si="463"/>
        <v>0</v>
      </c>
      <c r="U1203" s="392">
        <f t="shared" si="463"/>
        <v>0</v>
      </c>
      <c r="V1203" s="393">
        <f t="shared" si="463"/>
        <v>0</v>
      </c>
      <c r="W1203" s="37">
        <f>G1203-SUM(H1203:V1203)</f>
        <v>0</v>
      </c>
      <c r="Y1203"/>
    </row>
    <row r="1204" spans="1:25" outlineLevel="1" x14ac:dyDescent="0.25">
      <c r="A1204" s="212"/>
      <c r="B1204" s="465"/>
      <c r="C1204" s="272"/>
      <c r="D1204" s="272"/>
      <c r="E1204" s="273"/>
      <c r="F1204" s="274" t="s">
        <v>25</v>
      </c>
      <c r="G1204" s="394">
        <f t="shared" ref="G1204:V1204" si="464">G346</f>
        <v>0</v>
      </c>
      <c r="H1204" s="395">
        <f t="shared" si="464"/>
        <v>0</v>
      </c>
      <c r="I1204" s="389">
        <f t="shared" si="464"/>
        <v>0</v>
      </c>
      <c r="J1204" s="389">
        <f t="shared" si="464"/>
        <v>0</v>
      </c>
      <c r="K1204" s="390">
        <f t="shared" si="464"/>
        <v>0</v>
      </c>
      <c r="L1204" s="391">
        <f t="shared" si="464"/>
        <v>0</v>
      </c>
      <c r="M1204" s="396">
        <f t="shared" si="464"/>
        <v>0</v>
      </c>
      <c r="N1204" s="392">
        <f t="shared" si="464"/>
        <v>0</v>
      </c>
      <c r="O1204" s="388">
        <f t="shared" si="464"/>
        <v>0</v>
      </c>
      <c r="P1204" s="392">
        <f t="shared" si="464"/>
        <v>0</v>
      </c>
      <c r="Q1204" s="396">
        <f t="shared" si="464"/>
        <v>0</v>
      </c>
      <c r="R1204" s="392">
        <f t="shared" si="464"/>
        <v>0</v>
      </c>
      <c r="S1204" s="392">
        <f t="shared" si="464"/>
        <v>0</v>
      </c>
      <c r="T1204" s="388">
        <f t="shared" si="464"/>
        <v>0</v>
      </c>
      <c r="U1204" s="392">
        <f t="shared" si="464"/>
        <v>0</v>
      </c>
      <c r="V1204" s="393">
        <f t="shared" si="464"/>
        <v>0</v>
      </c>
      <c r="W1204" s="37">
        <f>G1204-SUM(H1204:V1204)</f>
        <v>0</v>
      </c>
      <c r="Y1204"/>
    </row>
    <row r="1205" spans="1:25" x14ac:dyDescent="0.25">
      <c r="A1205" s="212"/>
      <c r="B1205" s="465"/>
      <c r="C1205" s="272"/>
      <c r="D1205" s="272"/>
      <c r="E1205" s="273" t="s">
        <v>26</v>
      </c>
      <c r="F1205" s="273"/>
      <c r="G1205" s="367">
        <f>SUBTOTAL(9,G1206:G1209)</f>
        <v>0</v>
      </c>
      <c r="H1205" s="368">
        <f t="shared" ref="H1205:W1205" si="465">SUBTOTAL(9,H1206:H1209)</f>
        <v>0</v>
      </c>
      <c r="I1205" s="369">
        <f t="shared" si="465"/>
        <v>0</v>
      </c>
      <c r="J1205" s="369">
        <f t="shared" si="465"/>
        <v>0</v>
      </c>
      <c r="K1205" s="370">
        <f t="shared" si="465"/>
        <v>0</v>
      </c>
      <c r="L1205" s="364">
        <f t="shared" si="465"/>
        <v>0</v>
      </c>
      <c r="M1205" s="364">
        <f t="shared" si="465"/>
        <v>0</v>
      </c>
      <c r="N1205" s="364">
        <f t="shared" si="465"/>
        <v>0</v>
      </c>
      <c r="O1205" s="364">
        <f t="shared" si="465"/>
        <v>0</v>
      </c>
      <c r="P1205" s="364">
        <f t="shared" si="465"/>
        <v>0</v>
      </c>
      <c r="Q1205" s="364">
        <f t="shared" si="465"/>
        <v>0</v>
      </c>
      <c r="R1205" s="364">
        <f t="shared" si="465"/>
        <v>0</v>
      </c>
      <c r="S1205" s="364">
        <f t="shared" si="465"/>
        <v>0</v>
      </c>
      <c r="T1205" s="364">
        <f t="shared" si="465"/>
        <v>0</v>
      </c>
      <c r="U1205" s="364">
        <f t="shared" si="465"/>
        <v>0</v>
      </c>
      <c r="V1205" s="364">
        <f t="shared" si="465"/>
        <v>0</v>
      </c>
      <c r="W1205" s="366">
        <f t="shared" si="465"/>
        <v>0</v>
      </c>
      <c r="Y1205"/>
    </row>
    <row r="1206" spans="1:25" outlineLevel="1" x14ac:dyDescent="0.25">
      <c r="A1206" s="212"/>
      <c r="B1206" s="465"/>
      <c r="C1206" s="272"/>
      <c r="D1206" s="272"/>
      <c r="E1206" s="273"/>
      <c r="F1206" s="274" t="s">
        <v>27</v>
      </c>
      <c r="G1206" s="394">
        <f t="shared" ref="G1206:V1206" si="466">G348</f>
        <v>0</v>
      </c>
      <c r="H1206" s="395">
        <f t="shared" si="466"/>
        <v>0</v>
      </c>
      <c r="I1206" s="389">
        <f t="shared" si="466"/>
        <v>0</v>
      </c>
      <c r="J1206" s="389">
        <f t="shared" si="466"/>
        <v>0</v>
      </c>
      <c r="K1206" s="390">
        <f t="shared" si="466"/>
        <v>0</v>
      </c>
      <c r="L1206" s="391">
        <f t="shared" si="466"/>
        <v>0</v>
      </c>
      <c r="M1206" s="396">
        <f t="shared" si="466"/>
        <v>0</v>
      </c>
      <c r="N1206" s="392">
        <f t="shared" si="466"/>
        <v>0</v>
      </c>
      <c r="O1206" s="388">
        <f t="shared" si="466"/>
        <v>0</v>
      </c>
      <c r="P1206" s="392">
        <f t="shared" si="466"/>
        <v>0</v>
      </c>
      <c r="Q1206" s="392">
        <f t="shared" si="466"/>
        <v>0</v>
      </c>
      <c r="R1206" s="392">
        <f t="shared" si="466"/>
        <v>0</v>
      </c>
      <c r="S1206" s="392">
        <f t="shared" si="466"/>
        <v>0</v>
      </c>
      <c r="T1206" s="392">
        <f t="shared" si="466"/>
        <v>0</v>
      </c>
      <c r="U1206" s="392">
        <f t="shared" si="466"/>
        <v>0</v>
      </c>
      <c r="V1206" s="393">
        <f t="shared" si="466"/>
        <v>0</v>
      </c>
      <c r="W1206" s="37">
        <f>G1206-SUM(H1206:V1206)</f>
        <v>0</v>
      </c>
      <c r="Y1206"/>
    </row>
    <row r="1207" spans="1:25" outlineLevel="1" x14ac:dyDescent="0.25">
      <c r="A1207" s="212"/>
      <c r="B1207" s="465"/>
      <c r="C1207" s="272"/>
      <c r="D1207" s="272"/>
      <c r="E1207" s="273"/>
      <c r="F1207" s="274" t="s">
        <v>28</v>
      </c>
      <c r="G1207" s="394">
        <f t="shared" ref="G1207:V1207" si="467">G349</f>
        <v>0</v>
      </c>
      <c r="H1207" s="395">
        <f t="shared" si="467"/>
        <v>0</v>
      </c>
      <c r="I1207" s="389">
        <f t="shared" si="467"/>
        <v>0</v>
      </c>
      <c r="J1207" s="389">
        <f t="shared" si="467"/>
        <v>0</v>
      </c>
      <c r="K1207" s="390">
        <f t="shared" si="467"/>
        <v>0</v>
      </c>
      <c r="L1207" s="391">
        <f t="shared" si="467"/>
        <v>0</v>
      </c>
      <c r="M1207" s="396">
        <f t="shared" si="467"/>
        <v>0</v>
      </c>
      <c r="N1207" s="392">
        <f t="shared" si="467"/>
        <v>0</v>
      </c>
      <c r="O1207" s="388">
        <f t="shared" si="467"/>
        <v>0</v>
      </c>
      <c r="P1207" s="392">
        <f t="shared" si="467"/>
        <v>0</v>
      </c>
      <c r="Q1207" s="392">
        <f t="shared" si="467"/>
        <v>0</v>
      </c>
      <c r="R1207" s="392">
        <f t="shared" si="467"/>
        <v>0</v>
      </c>
      <c r="S1207" s="392">
        <f t="shared" si="467"/>
        <v>0</v>
      </c>
      <c r="T1207" s="392">
        <f t="shared" si="467"/>
        <v>0</v>
      </c>
      <c r="U1207" s="392">
        <f t="shared" si="467"/>
        <v>0</v>
      </c>
      <c r="V1207" s="393">
        <f t="shared" si="467"/>
        <v>0</v>
      </c>
      <c r="W1207" s="37">
        <f>G1207-SUM(H1207:V1207)</f>
        <v>0</v>
      </c>
      <c r="Y1207"/>
    </row>
    <row r="1208" spans="1:25" outlineLevel="1" x14ac:dyDescent="0.25">
      <c r="A1208" s="212"/>
      <c r="B1208" s="465"/>
      <c r="C1208" s="272"/>
      <c r="D1208" s="272"/>
      <c r="E1208" s="273"/>
      <c r="F1208" s="274" t="s">
        <v>29</v>
      </c>
      <c r="G1208" s="394">
        <f t="shared" ref="G1208:V1208" si="468">G350</f>
        <v>0</v>
      </c>
      <c r="H1208" s="395">
        <f t="shared" si="468"/>
        <v>0</v>
      </c>
      <c r="I1208" s="389">
        <f t="shared" si="468"/>
        <v>0</v>
      </c>
      <c r="J1208" s="389">
        <f t="shared" si="468"/>
        <v>0</v>
      </c>
      <c r="K1208" s="390">
        <f t="shared" si="468"/>
        <v>0</v>
      </c>
      <c r="L1208" s="391">
        <f t="shared" si="468"/>
        <v>0</v>
      </c>
      <c r="M1208" s="392">
        <f t="shared" si="468"/>
        <v>0</v>
      </c>
      <c r="N1208" s="392">
        <f t="shared" si="468"/>
        <v>0</v>
      </c>
      <c r="O1208" s="392">
        <f t="shared" si="468"/>
        <v>0</v>
      </c>
      <c r="P1208" s="392">
        <f t="shared" si="468"/>
        <v>0</v>
      </c>
      <c r="Q1208" s="392">
        <f t="shared" si="468"/>
        <v>0</v>
      </c>
      <c r="R1208" s="392">
        <f t="shared" si="468"/>
        <v>0</v>
      </c>
      <c r="S1208" s="392">
        <f t="shared" si="468"/>
        <v>0</v>
      </c>
      <c r="T1208" s="392">
        <f t="shared" si="468"/>
        <v>0</v>
      </c>
      <c r="U1208" s="392">
        <f t="shared" si="468"/>
        <v>0</v>
      </c>
      <c r="V1208" s="393">
        <f t="shared" si="468"/>
        <v>0</v>
      </c>
      <c r="W1208" s="37">
        <f>G1208-SUM(H1208:V1208)</f>
        <v>0</v>
      </c>
      <c r="Y1208"/>
    </row>
    <row r="1209" spans="1:25" outlineLevel="1" x14ac:dyDescent="0.25">
      <c r="A1209" s="212"/>
      <c r="B1209" s="465"/>
      <c r="C1209" s="272"/>
      <c r="D1209" s="272"/>
      <c r="E1209" s="273"/>
      <c r="F1209" s="274" t="s">
        <v>30</v>
      </c>
      <c r="G1209" s="394">
        <f t="shared" ref="G1209:V1209" si="469">G351</f>
        <v>0</v>
      </c>
      <c r="H1209" s="395">
        <f t="shared" si="469"/>
        <v>0</v>
      </c>
      <c r="I1209" s="389">
        <f t="shared" si="469"/>
        <v>0</v>
      </c>
      <c r="J1209" s="389">
        <f t="shared" si="469"/>
        <v>0</v>
      </c>
      <c r="K1209" s="390">
        <f t="shared" si="469"/>
        <v>0</v>
      </c>
      <c r="L1209" s="391">
        <f t="shared" si="469"/>
        <v>0</v>
      </c>
      <c r="M1209" s="392">
        <f t="shared" si="469"/>
        <v>0</v>
      </c>
      <c r="N1209" s="392">
        <f t="shared" si="469"/>
        <v>0</v>
      </c>
      <c r="O1209" s="392">
        <f t="shared" si="469"/>
        <v>0</v>
      </c>
      <c r="P1209" s="392">
        <f t="shared" si="469"/>
        <v>0</v>
      </c>
      <c r="Q1209" s="392">
        <f t="shared" si="469"/>
        <v>0</v>
      </c>
      <c r="R1209" s="392">
        <f t="shared" si="469"/>
        <v>0</v>
      </c>
      <c r="S1209" s="392">
        <f t="shared" si="469"/>
        <v>0</v>
      </c>
      <c r="T1209" s="392">
        <f t="shared" si="469"/>
        <v>0</v>
      </c>
      <c r="U1209" s="392">
        <f t="shared" si="469"/>
        <v>0</v>
      </c>
      <c r="V1209" s="393">
        <f t="shared" si="469"/>
        <v>0</v>
      </c>
      <c r="W1209" s="37">
        <f>G1209-SUM(H1209:V1209)</f>
        <v>0</v>
      </c>
      <c r="Y1209"/>
    </row>
    <row r="1210" spans="1:25" x14ac:dyDescent="0.25">
      <c r="A1210" s="212"/>
      <c r="B1210" s="465"/>
      <c r="C1210" s="272"/>
      <c r="D1210" s="272"/>
      <c r="E1210" s="273" t="s">
        <v>31</v>
      </c>
      <c r="F1210" s="273"/>
      <c r="G1210" s="367">
        <f>SUBTOTAL(9,G1211:G1214)</f>
        <v>0</v>
      </c>
      <c r="H1210" s="368">
        <f t="shared" ref="H1210:W1210" si="470">SUBTOTAL(9,H1211:H1214)</f>
        <v>0</v>
      </c>
      <c r="I1210" s="369">
        <f t="shared" si="470"/>
        <v>0</v>
      </c>
      <c r="J1210" s="369">
        <f t="shared" si="470"/>
        <v>0</v>
      </c>
      <c r="K1210" s="370">
        <f t="shared" si="470"/>
        <v>0</v>
      </c>
      <c r="L1210" s="364">
        <f t="shared" si="470"/>
        <v>0</v>
      </c>
      <c r="M1210" s="364">
        <f t="shared" si="470"/>
        <v>0</v>
      </c>
      <c r="N1210" s="364">
        <f t="shared" si="470"/>
        <v>0</v>
      </c>
      <c r="O1210" s="364">
        <f t="shared" si="470"/>
        <v>0</v>
      </c>
      <c r="P1210" s="364">
        <f t="shared" si="470"/>
        <v>0</v>
      </c>
      <c r="Q1210" s="364">
        <f t="shared" si="470"/>
        <v>0</v>
      </c>
      <c r="R1210" s="364">
        <f t="shared" si="470"/>
        <v>0</v>
      </c>
      <c r="S1210" s="364">
        <f t="shared" si="470"/>
        <v>0</v>
      </c>
      <c r="T1210" s="364">
        <f t="shared" si="470"/>
        <v>0</v>
      </c>
      <c r="U1210" s="364">
        <f t="shared" si="470"/>
        <v>0</v>
      </c>
      <c r="V1210" s="364">
        <f t="shared" si="470"/>
        <v>0</v>
      </c>
      <c r="W1210" s="366">
        <f t="shared" si="470"/>
        <v>0</v>
      </c>
      <c r="Y1210"/>
    </row>
    <row r="1211" spans="1:25" outlineLevel="1" x14ac:dyDescent="0.25">
      <c r="A1211" s="212"/>
      <c r="B1211" s="465"/>
      <c r="C1211" s="272"/>
      <c r="D1211" s="272"/>
      <c r="E1211" s="273"/>
      <c r="F1211" s="274" t="s">
        <v>32</v>
      </c>
      <c r="G1211" s="394">
        <f t="shared" ref="G1211:V1211" si="471">G353</f>
        <v>0</v>
      </c>
      <c r="H1211" s="395">
        <f t="shared" si="471"/>
        <v>0</v>
      </c>
      <c r="I1211" s="389">
        <f t="shared" si="471"/>
        <v>0</v>
      </c>
      <c r="J1211" s="389">
        <f t="shared" si="471"/>
        <v>0</v>
      </c>
      <c r="K1211" s="390">
        <f t="shared" si="471"/>
        <v>0</v>
      </c>
      <c r="L1211" s="391">
        <f t="shared" si="471"/>
        <v>0</v>
      </c>
      <c r="M1211" s="392">
        <f t="shared" si="471"/>
        <v>0</v>
      </c>
      <c r="N1211" s="392">
        <f t="shared" si="471"/>
        <v>0</v>
      </c>
      <c r="O1211" s="392">
        <f t="shared" si="471"/>
        <v>0</v>
      </c>
      <c r="P1211" s="392">
        <f t="shared" si="471"/>
        <v>0</v>
      </c>
      <c r="Q1211" s="392">
        <f t="shared" si="471"/>
        <v>0</v>
      </c>
      <c r="R1211" s="392">
        <f t="shared" si="471"/>
        <v>0</v>
      </c>
      <c r="S1211" s="392">
        <f t="shared" si="471"/>
        <v>0</v>
      </c>
      <c r="T1211" s="392">
        <f t="shared" si="471"/>
        <v>0</v>
      </c>
      <c r="U1211" s="392">
        <f t="shared" si="471"/>
        <v>0</v>
      </c>
      <c r="V1211" s="393">
        <f t="shared" si="471"/>
        <v>0</v>
      </c>
      <c r="W1211" s="37">
        <f>G1211-SUM(H1211:V1211)</f>
        <v>0</v>
      </c>
      <c r="Y1211"/>
    </row>
    <row r="1212" spans="1:25" outlineLevel="1" x14ac:dyDescent="0.25">
      <c r="A1212" s="212"/>
      <c r="B1212" s="465"/>
      <c r="C1212" s="272"/>
      <c r="D1212" s="272"/>
      <c r="E1212" s="273"/>
      <c r="F1212" s="274" t="s">
        <v>33</v>
      </c>
      <c r="G1212" s="394">
        <f t="shared" ref="G1212:V1212" si="472">G354</f>
        <v>0</v>
      </c>
      <c r="H1212" s="395">
        <f t="shared" si="472"/>
        <v>0</v>
      </c>
      <c r="I1212" s="389">
        <f t="shared" si="472"/>
        <v>0</v>
      </c>
      <c r="J1212" s="389">
        <f t="shared" si="472"/>
        <v>0</v>
      </c>
      <c r="K1212" s="390">
        <f t="shared" si="472"/>
        <v>0</v>
      </c>
      <c r="L1212" s="391">
        <f t="shared" si="472"/>
        <v>0</v>
      </c>
      <c r="M1212" s="410">
        <f t="shared" si="472"/>
        <v>0</v>
      </c>
      <c r="N1212" s="392">
        <f t="shared" si="472"/>
        <v>0</v>
      </c>
      <c r="O1212" s="411">
        <f t="shared" si="472"/>
        <v>0</v>
      </c>
      <c r="P1212" s="412">
        <f t="shared" si="472"/>
        <v>0</v>
      </c>
      <c r="Q1212" s="410">
        <f t="shared" si="472"/>
        <v>0</v>
      </c>
      <c r="R1212" s="412">
        <f t="shared" si="472"/>
        <v>0</v>
      </c>
      <c r="S1212" s="412">
        <f t="shared" si="472"/>
        <v>0</v>
      </c>
      <c r="T1212" s="411">
        <f t="shared" si="472"/>
        <v>0</v>
      </c>
      <c r="U1212" s="412">
        <f t="shared" si="472"/>
        <v>0</v>
      </c>
      <c r="V1212" s="393">
        <f t="shared" si="472"/>
        <v>0</v>
      </c>
      <c r="W1212" s="37">
        <f>G1212-SUM(H1212:V1212)</f>
        <v>0</v>
      </c>
      <c r="Y1212"/>
    </row>
    <row r="1213" spans="1:25" outlineLevel="1" x14ac:dyDescent="0.25">
      <c r="A1213" s="212"/>
      <c r="B1213" s="465"/>
      <c r="C1213" s="272"/>
      <c r="D1213" s="272"/>
      <c r="E1213" s="273"/>
      <c r="F1213" s="274" t="s">
        <v>34</v>
      </c>
      <c r="G1213" s="394">
        <f t="shared" ref="G1213:V1213" si="473">G355</f>
        <v>0</v>
      </c>
      <c r="H1213" s="395">
        <f t="shared" si="473"/>
        <v>0</v>
      </c>
      <c r="I1213" s="389">
        <f t="shared" si="473"/>
        <v>0</v>
      </c>
      <c r="J1213" s="389">
        <f t="shared" si="473"/>
        <v>0</v>
      </c>
      <c r="K1213" s="390">
        <f t="shared" si="473"/>
        <v>0</v>
      </c>
      <c r="L1213" s="391">
        <f t="shared" si="473"/>
        <v>0</v>
      </c>
      <c r="M1213" s="396">
        <f t="shared" si="473"/>
        <v>0</v>
      </c>
      <c r="N1213" s="392">
        <f t="shared" si="473"/>
        <v>0</v>
      </c>
      <c r="O1213" s="388">
        <f t="shared" si="473"/>
        <v>0</v>
      </c>
      <c r="P1213" s="392">
        <f t="shared" si="473"/>
        <v>0</v>
      </c>
      <c r="Q1213" s="396">
        <f t="shared" si="473"/>
        <v>0</v>
      </c>
      <c r="R1213" s="392">
        <f t="shared" si="473"/>
        <v>0</v>
      </c>
      <c r="S1213" s="392">
        <f t="shared" si="473"/>
        <v>0</v>
      </c>
      <c r="T1213" s="388">
        <f t="shared" si="473"/>
        <v>0</v>
      </c>
      <c r="U1213" s="392">
        <f t="shared" si="473"/>
        <v>0</v>
      </c>
      <c r="V1213" s="393">
        <f t="shared" si="473"/>
        <v>0</v>
      </c>
      <c r="W1213" s="37">
        <f>G1213-SUM(H1213:V1213)</f>
        <v>0</v>
      </c>
      <c r="Y1213"/>
    </row>
    <row r="1214" spans="1:25" outlineLevel="1" x14ac:dyDescent="0.25">
      <c r="A1214" s="212"/>
      <c r="B1214" s="465"/>
      <c r="C1214" s="272"/>
      <c r="D1214" s="272"/>
      <c r="E1214" s="273"/>
      <c r="F1214" s="274" t="s">
        <v>35</v>
      </c>
      <c r="G1214" s="394">
        <f t="shared" ref="G1214:V1214" si="474">G356</f>
        <v>0</v>
      </c>
      <c r="H1214" s="395">
        <f t="shared" si="474"/>
        <v>0</v>
      </c>
      <c r="I1214" s="389">
        <f t="shared" si="474"/>
        <v>0</v>
      </c>
      <c r="J1214" s="389">
        <f t="shared" si="474"/>
        <v>0</v>
      </c>
      <c r="K1214" s="390">
        <f t="shared" si="474"/>
        <v>0</v>
      </c>
      <c r="L1214" s="391">
        <f t="shared" si="474"/>
        <v>0</v>
      </c>
      <c r="M1214" s="396">
        <f t="shared" si="474"/>
        <v>0</v>
      </c>
      <c r="N1214" s="392">
        <f t="shared" si="474"/>
        <v>0</v>
      </c>
      <c r="O1214" s="388">
        <f t="shared" si="474"/>
        <v>0</v>
      </c>
      <c r="P1214" s="392">
        <f t="shared" si="474"/>
        <v>0</v>
      </c>
      <c r="Q1214" s="396">
        <f t="shared" si="474"/>
        <v>0</v>
      </c>
      <c r="R1214" s="392">
        <f t="shared" si="474"/>
        <v>0</v>
      </c>
      <c r="S1214" s="392">
        <f t="shared" si="474"/>
        <v>0</v>
      </c>
      <c r="T1214" s="388">
        <f t="shared" si="474"/>
        <v>0</v>
      </c>
      <c r="U1214" s="392">
        <f t="shared" si="474"/>
        <v>0</v>
      </c>
      <c r="V1214" s="393">
        <f t="shared" si="474"/>
        <v>0</v>
      </c>
      <c r="W1214" s="37">
        <f>G1214-SUM(H1214:V1214)</f>
        <v>0</v>
      </c>
      <c r="Y1214"/>
    </row>
    <row r="1215" spans="1:25" x14ac:dyDescent="0.25">
      <c r="A1215" s="212"/>
      <c r="B1215" s="465"/>
      <c r="C1215" s="272"/>
      <c r="D1215" s="272" t="s">
        <v>36</v>
      </c>
      <c r="E1215" s="273"/>
      <c r="F1215" s="273"/>
      <c r="G1215" s="367"/>
      <c r="H1215" s="369"/>
      <c r="I1215" s="369"/>
      <c r="J1215" s="369"/>
      <c r="K1215" s="370"/>
      <c r="L1215" s="363"/>
      <c r="M1215" s="364"/>
      <c r="N1215" s="364"/>
      <c r="O1215" s="364"/>
      <c r="P1215" s="364"/>
      <c r="Q1215" s="364"/>
      <c r="R1215" s="364"/>
      <c r="S1215" s="364"/>
      <c r="T1215" s="364"/>
      <c r="U1215" s="364"/>
      <c r="V1215" s="365"/>
      <c r="W1215" s="366"/>
      <c r="Y1215"/>
    </row>
    <row r="1216" spans="1:25" x14ac:dyDescent="0.25">
      <c r="A1216" s="212"/>
      <c r="B1216" s="465"/>
      <c r="C1216" s="272"/>
      <c r="D1216" s="272"/>
      <c r="E1216" s="275" t="s">
        <v>37</v>
      </c>
      <c r="F1216" s="273"/>
      <c r="G1216" s="367">
        <f t="shared" ref="G1216:W1216" si="475">SUBTOTAL(9,G1217:G1219)</f>
        <v>0</v>
      </c>
      <c r="H1216" s="368">
        <f t="shared" si="475"/>
        <v>0</v>
      </c>
      <c r="I1216" s="369">
        <f t="shared" si="475"/>
        <v>0</v>
      </c>
      <c r="J1216" s="369">
        <f t="shared" si="475"/>
        <v>0</v>
      </c>
      <c r="K1216" s="370">
        <f t="shared" si="475"/>
        <v>0</v>
      </c>
      <c r="L1216" s="364">
        <f t="shared" si="475"/>
        <v>0</v>
      </c>
      <c r="M1216" s="364">
        <f t="shared" si="475"/>
        <v>0</v>
      </c>
      <c r="N1216" s="364">
        <f t="shared" si="475"/>
        <v>0</v>
      </c>
      <c r="O1216" s="364">
        <f t="shared" si="475"/>
        <v>0</v>
      </c>
      <c r="P1216" s="364">
        <f t="shared" si="475"/>
        <v>0</v>
      </c>
      <c r="Q1216" s="364">
        <f t="shared" si="475"/>
        <v>0</v>
      </c>
      <c r="R1216" s="364">
        <f t="shared" si="475"/>
        <v>0</v>
      </c>
      <c r="S1216" s="364">
        <f t="shared" si="475"/>
        <v>0</v>
      </c>
      <c r="T1216" s="364">
        <f t="shared" si="475"/>
        <v>0</v>
      </c>
      <c r="U1216" s="364">
        <f t="shared" si="475"/>
        <v>0</v>
      </c>
      <c r="V1216" s="364">
        <f t="shared" si="475"/>
        <v>0</v>
      </c>
      <c r="W1216" s="366">
        <f t="shared" si="475"/>
        <v>0</v>
      </c>
      <c r="Y1216"/>
    </row>
    <row r="1217" spans="1:25" outlineLevel="1" x14ac:dyDescent="0.25">
      <c r="A1217" s="212"/>
      <c r="B1217" s="465"/>
      <c r="C1217" s="272"/>
      <c r="D1217" s="272"/>
      <c r="E1217" s="275"/>
      <c r="F1217" s="274" t="s">
        <v>38</v>
      </c>
      <c r="G1217" s="394">
        <f t="shared" ref="G1217:V1217" si="476">G359</f>
        <v>0</v>
      </c>
      <c r="H1217" s="395">
        <f t="shared" si="476"/>
        <v>0</v>
      </c>
      <c r="I1217" s="389">
        <f t="shared" si="476"/>
        <v>0</v>
      </c>
      <c r="J1217" s="389">
        <f t="shared" si="476"/>
        <v>0</v>
      </c>
      <c r="K1217" s="390">
        <f t="shared" si="476"/>
        <v>0</v>
      </c>
      <c r="L1217" s="391">
        <f t="shared" si="476"/>
        <v>0</v>
      </c>
      <c r="M1217" s="396">
        <f t="shared" si="476"/>
        <v>0</v>
      </c>
      <c r="N1217" s="392">
        <f t="shared" si="476"/>
        <v>0</v>
      </c>
      <c r="O1217" s="388">
        <f t="shared" si="476"/>
        <v>0</v>
      </c>
      <c r="P1217" s="392">
        <f t="shared" si="476"/>
        <v>0</v>
      </c>
      <c r="Q1217" s="396">
        <f t="shared" si="476"/>
        <v>0</v>
      </c>
      <c r="R1217" s="392">
        <f t="shared" si="476"/>
        <v>0</v>
      </c>
      <c r="S1217" s="392">
        <f t="shared" si="476"/>
        <v>0</v>
      </c>
      <c r="T1217" s="388">
        <f t="shared" si="476"/>
        <v>0</v>
      </c>
      <c r="U1217" s="392">
        <f t="shared" si="476"/>
        <v>0</v>
      </c>
      <c r="V1217" s="393">
        <f t="shared" si="476"/>
        <v>0</v>
      </c>
      <c r="W1217" s="37">
        <f>G1217-SUM(H1217:V1217)</f>
        <v>0</v>
      </c>
      <c r="Y1217"/>
    </row>
    <row r="1218" spans="1:25" outlineLevel="1" x14ac:dyDescent="0.25">
      <c r="A1218" s="212"/>
      <c r="B1218" s="465"/>
      <c r="C1218" s="272"/>
      <c r="D1218" s="272"/>
      <c r="E1218" s="273"/>
      <c r="F1218" s="274" t="s">
        <v>39</v>
      </c>
      <c r="G1218" s="394">
        <f t="shared" ref="G1218:V1218" si="477">G360</f>
        <v>0</v>
      </c>
      <c r="H1218" s="395">
        <f t="shared" si="477"/>
        <v>0</v>
      </c>
      <c r="I1218" s="389">
        <f t="shared" si="477"/>
        <v>0</v>
      </c>
      <c r="J1218" s="389">
        <f t="shared" si="477"/>
        <v>0</v>
      </c>
      <c r="K1218" s="390">
        <f t="shared" si="477"/>
        <v>0</v>
      </c>
      <c r="L1218" s="391">
        <f t="shared" si="477"/>
        <v>0</v>
      </c>
      <c r="M1218" s="396">
        <f t="shared" si="477"/>
        <v>0</v>
      </c>
      <c r="N1218" s="392">
        <f t="shared" si="477"/>
        <v>0</v>
      </c>
      <c r="O1218" s="388">
        <f t="shared" si="477"/>
        <v>0</v>
      </c>
      <c r="P1218" s="392">
        <f t="shared" si="477"/>
        <v>0</v>
      </c>
      <c r="Q1218" s="396">
        <f t="shared" si="477"/>
        <v>0</v>
      </c>
      <c r="R1218" s="392">
        <f t="shared" si="477"/>
        <v>0</v>
      </c>
      <c r="S1218" s="392">
        <f t="shared" si="477"/>
        <v>0</v>
      </c>
      <c r="T1218" s="388">
        <f t="shared" si="477"/>
        <v>0</v>
      </c>
      <c r="U1218" s="392">
        <f t="shared" si="477"/>
        <v>0</v>
      </c>
      <c r="V1218" s="393">
        <f t="shared" si="477"/>
        <v>0</v>
      </c>
      <c r="W1218" s="37">
        <f>G1218-SUM(H1218:V1218)</f>
        <v>0</v>
      </c>
      <c r="Y1218"/>
    </row>
    <row r="1219" spans="1:25" outlineLevel="1" x14ac:dyDescent="0.25">
      <c r="A1219" s="212"/>
      <c r="B1219" s="465"/>
      <c r="C1219" s="272"/>
      <c r="D1219" s="272"/>
      <c r="E1219" s="273"/>
      <c r="F1219" s="274" t="s">
        <v>40</v>
      </c>
      <c r="G1219" s="394">
        <f t="shared" ref="G1219:V1219" si="478">G361</f>
        <v>0</v>
      </c>
      <c r="H1219" s="395">
        <f t="shared" si="478"/>
        <v>0</v>
      </c>
      <c r="I1219" s="389">
        <f t="shared" si="478"/>
        <v>0</v>
      </c>
      <c r="J1219" s="389">
        <f t="shared" si="478"/>
        <v>0</v>
      </c>
      <c r="K1219" s="390">
        <f t="shared" si="478"/>
        <v>0</v>
      </c>
      <c r="L1219" s="391">
        <f t="shared" si="478"/>
        <v>0</v>
      </c>
      <c r="M1219" s="396">
        <f t="shared" si="478"/>
        <v>0</v>
      </c>
      <c r="N1219" s="392">
        <f t="shared" si="478"/>
        <v>0</v>
      </c>
      <c r="O1219" s="388">
        <f t="shared" si="478"/>
        <v>0</v>
      </c>
      <c r="P1219" s="392">
        <f t="shared" si="478"/>
        <v>0</v>
      </c>
      <c r="Q1219" s="396">
        <f t="shared" si="478"/>
        <v>0</v>
      </c>
      <c r="R1219" s="392">
        <f t="shared" si="478"/>
        <v>0</v>
      </c>
      <c r="S1219" s="392">
        <f t="shared" si="478"/>
        <v>0</v>
      </c>
      <c r="T1219" s="388">
        <f t="shared" si="478"/>
        <v>0</v>
      </c>
      <c r="U1219" s="392">
        <f t="shared" si="478"/>
        <v>0</v>
      </c>
      <c r="V1219" s="393">
        <f t="shared" si="478"/>
        <v>0</v>
      </c>
      <c r="W1219" s="37">
        <f>G1219-SUM(H1219:V1219)</f>
        <v>0</v>
      </c>
      <c r="Y1219"/>
    </row>
    <row r="1220" spans="1:25" x14ac:dyDescent="0.25">
      <c r="A1220" s="212"/>
      <c r="B1220" s="465"/>
      <c r="C1220" s="272"/>
      <c r="D1220" s="272"/>
      <c r="E1220" s="273" t="s">
        <v>41</v>
      </c>
      <c r="F1220" s="273"/>
      <c r="G1220" s="367">
        <f t="shared" ref="G1220:W1220" si="479">SUBTOTAL(9,G1221:G1223)</f>
        <v>0</v>
      </c>
      <c r="H1220" s="368">
        <f t="shared" si="479"/>
        <v>0</v>
      </c>
      <c r="I1220" s="369">
        <f t="shared" si="479"/>
        <v>0</v>
      </c>
      <c r="J1220" s="369">
        <f t="shared" si="479"/>
        <v>0</v>
      </c>
      <c r="K1220" s="370">
        <f t="shared" si="479"/>
        <v>0</v>
      </c>
      <c r="L1220" s="364">
        <f t="shared" si="479"/>
        <v>0</v>
      </c>
      <c r="M1220" s="364">
        <f t="shared" si="479"/>
        <v>0</v>
      </c>
      <c r="N1220" s="364">
        <f t="shared" si="479"/>
        <v>0</v>
      </c>
      <c r="O1220" s="364">
        <f t="shared" si="479"/>
        <v>0</v>
      </c>
      <c r="P1220" s="364">
        <f t="shared" si="479"/>
        <v>0</v>
      </c>
      <c r="Q1220" s="364">
        <f t="shared" si="479"/>
        <v>0</v>
      </c>
      <c r="R1220" s="364">
        <f t="shared" si="479"/>
        <v>0</v>
      </c>
      <c r="S1220" s="364">
        <f t="shared" si="479"/>
        <v>0</v>
      </c>
      <c r="T1220" s="364">
        <f t="shared" si="479"/>
        <v>0</v>
      </c>
      <c r="U1220" s="364">
        <f t="shared" si="479"/>
        <v>0</v>
      </c>
      <c r="V1220" s="364">
        <f t="shared" si="479"/>
        <v>0</v>
      </c>
      <c r="W1220" s="366">
        <f t="shared" si="479"/>
        <v>0</v>
      </c>
      <c r="Y1220"/>
    </row>
    <row r="1221" spans="1:25" outlineLevel="1" x14ac:dyDescent="0.25">
      <c r="A1221" s="212"/>
      <c r="B1221" s="465"/>
      <c r="C1221" s="272"/>
      <c r="D1221" s="272"/>
      <c r="E1221" s="273"/>
      <c r="F1221" s="274" t="s">
        <v>42</v>
      </c>
      <c r="G1221" s="394">
        <f t="shared" ref="G1221:V1221" si="480">G363</f>
        <v>0</v>
      </c>
      <c r="H1221" s="395">
        <f t="shared" si="480"/>
        <v>0</v>
      </c>
      <c r="I1221" s="389">
        <f t="shared" si="480"/>
        <v>0</v>
      </c>
      <c r="J1221" s="389">
        <f t="shared" si="480"/>
        <v>0</v>
      </c>
      <c r="K1221" s="390">
        <f t="shared" si="480"/>
        <v>0</v>
      </c>
      <c r="L1221" s="391">
        <f t="shared" si="480"/>
        <v>0</v>
      </c>
      <c r="M1221" s="396">
        <f t="shared" si="480"/>
        <v>0</v>
      </c>
      <c r="N1221" s="392">
        <f t="shared" si="480"/>
        <v>0</v>
      </c>
      <c r="O1221" s="388">
        <f t="shared" si="480"/>
        <v>0</v>
      </c>
      <c r="P1221" s="392">
        <f t="shared" si="480"/>
        <v>0</v>
      </c>
      <c r="Q1221" s="396">
        <f t="shared" si="480"/>
        <v>0</v>
      </c>
      <c r="R1221" s="392">
        <f t="shared" si="480"/>
        <v>0</v>
      </c>
      <c r="S1221" s="392">
        <f t="shared" si="480"/>
        <v>0</v>
      </c>
      <c r="T1221" s="388">
        <f t="shared" si="480"/>
        <v>0</v>
      </c>
      <c r="U1221" s="392">
        <f t="shared" si="480"/>
        <v>0</v>
      </c>
      <c r="V1221" s="393">
        <f t="shared" si="480"/>
        <v>0</v>
      </c>
      <c r="W1221" s="37">
        <f>G1221-SUM(H1221:V1221)</f>
        <v>0</v>
      </c>
      <c r="Y1221"/>
    </row>
    <row r="1222" spans="1:25" outlineLevel="1" x14ac:dyDescent="0.25">
      <c r="A1222" s="212"/>
      <c r="B1222" s="465"/>
      <c r="C1222" s="272"/>
      <c r="D1222" s="272"/>
      <c r="E1222" s="273"/>
      <c r="F1222" s="274" t="s">
        <v>43</v>
      </c>
      <c r="G1222" s="394">
        <f t="shared" ref="G1222:V1222" si="481">G364</f>
        <v>0</v>
      </c>
      <c r="H1222" s="395">
        <f t="shared" si="481"/>
        <v>0</v>
      </c>
      <c r="I1222" s="389">
        <f t="shared" si="481"/>
        <v>0</v>
      </c>
      <c r="J1222" s="389">
        <f t="shared" si="481"/>
        <v>0</v>
      </c>
      <c r="K1222" s="390">
        <f t="shared" si="481"/>
        <v>0</v>
      </c>
      <c r="L1222" s="391">
        <f t="shared" si="481"/>
        <v>0</v>
      </c>
      <c r="M1222" s="396">
        <f t="shared" si="481"/>
        <v>0</v>
      </c>
      <c r="N1222" s="392">
        <f t="shared" si="481"/>
        <v>0</v>
      </c>
      <c r="O1222" s="388">
        <f t="shared" si="481"/>
        <v>0</v>
      </c>
      <c r="P1222" s="392">
        <f t="shared" si="481"/>
        <v>0</v>
      </c>
      <c r="Q1222" s="396">
        <f t="shared" si="481"/>
        <v>0</v>
      </c>
      <c r="R1222" s="392">
        <f t="shared" si="481"/>
        <v>0</v>
      </c>
      <c r="S1222" s="392">
        <f t="shared" si="481"/>
        <v>0</v>
      </c>
      <c r="T1222" s="388">
        <f t="shared" si="481"/>
        <v>0</v>
      </c>
      <c r="U1222" s="392">
        <f t="shared" si="481"/>
        <v>0</v>
      </c>
      <c r="V1222" s="393">
        <f t="shared" si="481"/>
        <v>0</v>
      </c>
      <c r="W1222" s="37">
        <f>G1222-SUM(H1222:V1222)</f>
        <v>0</v>
      </c>
      <c r="Y1222"/>
    </row>
    <row r="1223" spans="1:25" outlineLevel="1" x14ac:dyDescent="0.25">
      <c r="A1223" s="212"/>
      <c r="B1223" s="465"/>
      <c r="C1223" s="272"/>
      <c r="D1223" s="272"/>
      <c r="E1223" s="273"/>
      <c r="F1223" s="274" t="s">
        <v>44</v>
      </c>
      <c r="G1223" s="394">
        <f t="shared" ref="G1223:V1223" si="482">G365</f>
        <v>0</v>
      </c>
      <c r="H1223" s="395">
        <f t="shared" si="482"/>
        <v>0</v>
      </c>
      <c r="I1223" s="389">
        <f t="shared" si="482"/>
        <v>0</v>
      </c>
      <c r="J1223" s="389">
        <f t="shared" si="482"/>
        <v>0</v>
      </c>
      <c r="K1223" s="390">
        <f t="shared" si="482"/>
        <v>0</v>
      </c>
      <c r="L1223" s="391">
        <f t="shared" si="482"/>
        <v>0</v>
      </c>
      <c r="M1223" s="396">
        <f t="shared" si="482"/>
        <v>0</v>
      </c>
      <c r="N1223" s="392">
        <f t="shared" si="482"/>
        <v>0</v>
      </c>
      <c r="O1223" s="388">
        <f t="shared" si="482"/>
        <v>0</v>
      </c>
      <c r="P1223" s="392">
        <f t="shared" si="482"/>
        <v>0</v>
      </c>
      <c r="Q1223" s="396">
        <f t="shared" si="482"/>
        <v>0</v>
      </c>
      <c r="R1223" s="392">
        <f t="shared" si="482"/>
        <v>0</v>
      </c>
      <c r="S1223" s="392">
        <f t="shared" si="482"/>
        <v>0</v>
      </c>
      <c r="T1223" s="388">
        <f t="shared" si="482"/>
        <v>0</v>
      </c>
      <c r="U1223" s="392">
        <f t="shared" si="482"/>
        <v>0</v>
      </c>
      <c r="V1223" s="393">
        <f t="shared" si="482"/>
        <v>0</v>
      </c>
      <c r="W1223" s="37">
        <f>G1223-SUM(H1223:V1223)</f>
        <v>0</v>
      </c>
      <c r="Y1223"/>
    </row>
    <row r="1224" spans="1:25" x14ac:dyDescent="0.25">
      <c r="A1224" s="212"/>
      <c r="B1224" s="465"/>
      <c r="C1224" s="272"/>
      <c r="D1224" s="272"/>
      <c r="E1224" s="273" t="s">
        <v>45</v>
      </c>
      <c r="F1224" s="273"/>
      <c r="G1224" s="367">
        <f t="shared" ref="G1224:W1224" si="483">SUBTOTAL(9,G1225:G1227)</f>
        <v>0</v>
      </c>
      <c r="H1224" s="368">
        <f t="shared" si="483"/>
        <v>0</v>
      </c>
      <c r="I1224" s="369">
        <f t="shared" si="483"/>
        <v>0</v>
      </c>
      <c r="J1224" s="369">
        <f t="shared" si="483"/>
        <v>0</v>
      </c>
      <c r="K1224" s="370">
        <f t="shared" si="483"/>
        <v>0</v>
      </c>
      <c r="L1224" s="364">
        <f t="shared" si="483"/>
        <v>0</v>
      </c>
      <c r="M1224" s="364">
        <f t="shared" si="483"/>
        <v>0</v>
      </c>
      <c r="N1224" s="364">
        <f t="shared" si="483"/>
        <v>0</v>
      </c>
      <c r="O1224" s="364">
        <f t="shared" si="483"/>
        <v>0</v>
      </c>
      <c r="P1224" s="364">
        <f t="shared" si="483"/>
        <v>0</v>
      </c>
      <c r="Q1224" s="364">
        <f t="shared" si="483"/>
        <v>0</v>
      </c>
      <c r="R1224" s="364">
        <f t="shared" si="483"/>
        <v>0</v>
      </c>
      <c r="S1224" s="364">
        <f t="shared" si="483"/>
        <v>0</v>
      </c>
      <c r="T1224" s="364">
        <f t="shared" si="483"/>
        <v>0</v>
      </c>
      <c r="U1224" s="364">
        <f t="shared" si="483"/>
        <v>0</v>
      </c>
      <c r="V1224" s="364">
        <f t="shared" si="483"/>
        <v>0</v>
      </c>
      <c r="W1224" s="366">
        <f t="shared" si="483"/>
        <v>0</v>
      </c>
      <c r="Y1224"/>
    </row>
    <row r="1225" spans="1:25" outlineLevel="1" x14ac:dyDescent="0.25">
      <c r="A1225" s="212"/>
      <c r="B1225" s="465"/>
      <c r="C1225" s="272"/>
      <c r="D1225" s="272"/>
      <c r="E1225" s="273"/>
      <c r="F1225" s="274" t="s">
        <v>46</v>
      </c>
      <c r="G1225" s="394">
        <f t="shared" ref="G1225:V1225" si="484">G367</f>
        <v>0</v>
      </c>
      <c r="H1225" s="395">
        <f t="shared" si="484"/>
        <v>0</v>
      </c>
      <c r="I1225" s="389">
        <f t="shared" si="484"/>
        <v>0</v>
      </c>
      <c r="J1225" s="389">
        <f t="shared" si="484"/>
        <v>0</v>
      </c>
      <c r="K1225" s="390">
        <f t="shared" si="484"/>
        <v>0</v>
      </c>
      <c r="L1225" s="391">
        <f t="shared" si="484"/>
        <v>0</v>
      </c>
      <c r="M1225" s="396">
        <f t="shared" si="484"/>
        <v>0</v>
      </c>
      <c r="N1225" s="392">
        <f t="shared" si="484"/>
        <v>0</v>
      </c>
      <c r="O1225" s="388">
        <f t="shared" si="484"/>
        <v>0</v>
      </c>
      <c r="P1225" s="392">
        <f t="shared" si="484"/>
        <v>0</v>
      </c>
      <c r="Q1225" s="396">
        <f t="shared" si="484"/>
        <v>0</v>
      </c>
      <c r="R1225" s="392">
        <f t="shared" si="484"/>
        <v>0</v>
      </c>
      <c r="S1225" s="392">
        <f t="shared" si="484"/>
        <v>0</v>
      </c>
      <c r="T1225" s="388">
        <f t="shared" si="484"/>
        <v>0</v>
      </c>
      <c r="U1225" s="392">
        <f t="shared" si="484"/>
        <v>0</v>
      </c>
      <c r="V1225" s="393">
        <f t="shared" si="484"/>
        <v>0</v>
      </c>
      <c r="W1225" s="37">
        <f>G1225-SUM(H1225:V1225)</f>
        <v>0</v>
      </c>
      <c r="Y1225"/>
    </row>
    <row r="1226" spans="1:25" outlineLevel="1" x14ac:dyDescent="0.25">
      <c r="A1226" s="212"/>
      <c r="B1226" s="465"/>
      <c r="C1226" s="272"/>
      <c r="D1226" s="272"/>
      <c r="E1226" s="273"/>
      <c r="F1226" s="274" t="s">
        <v>47</v>
      </c>
      <c r="G1226" s="394">
        <f t="shared" ref="G1226:V1226" si="485">G368</f>
        <v>0</v>
      </c>
      <c r="H1226" s="395">
        <f t="shared" si="485"/>
        <v>0</v>
      </c>
      <c r="I1226" s="389">
        <f t="shared" si="485"/>
        <v>0</v>
      </c>
      <c r="J1226" s="389">
        <f t="shared" si="485"/>
        <v>0</v>
      </c>
      <c r="K1226" s="390">
        <f t="shared" si="485"/>
        <v>0</v>
      </c>
      <c r="L1226" s="391">
        <f t="shared" si="485"/>
        <v>0</v>
      </c>
      <c r="M1226" s="396">
        <f t="shared" si="485"/>
        <v>0</v>
      </c>
      <c r="N1226" s="392">
        <f t="shared" si="485"/>
        <v>0</v>
      </c>
      <c r="O1226" s="388">
        <f t="shared" si="485"/>
        <v>0</v>
      </c>
      <c r="P1226" s="392">
        <f t="shared" si="485"/>
        <v>0</v>
      </c>
      <c r="Q1226" s="396">
        <f t="shared" si="485"/>
        <v>0</v>
      </c>
      <c r="R1226" s="392">
        <f t="shared" si="485"/>
        <v>0</v>
      </c>
      <c r="S1226" s="392">
        <f t="shared" si="485"/>
        <v>0</v>
      </c>
      <c r="T1226" s="388">
        <f t="shared" si="485"/>
        <v>0</v>
      </c>
      <c r="U1226" s="392">
        <f t="shared" si="485"/>
        <v>0</v>
      </c>
      <c r="V1226" s="393">
        <f t="shared" si="485"/>
        <v>0</v>
      </c>
      <c r="W1226" s="37">
        <f>G1226-SUM(H1226:V1226)</f>
        <v>0</v>
      </c>
      <c r="Y1226"/>
    </row>
    <row r="1227" spans="1:25" outlineLevel="1" x14ac:dyDescent="0.25">
      <c r="A1227" s="212"/>
      <c r="B1227" s="465"/>
      <c r="C1227" s="272"/>
      <c r="D1227" s="272"/>
      <c r="E1227" s="273"/>
      <c r="F1227" s="274" t="s">
        <v>48</v>
      </c>
      <c r="G1227" s="394">
        <f t="shared" ref="G1227:V1227" si="486">G369</f>
        <v>0</v>
      </c>
      <c r="H1227" s="395">
        <f t="shared" si="486"/>
        <v>0</v>
      </c>
      <c r="I1227" s="389">
        <f t="shared" si="486"/>
        <v>0</v>
      </c>
      <c r="J1227" s="389">
        <f t="shared" si="486"/>
        <v>0</v>
      </c>
      <c r="K1227" s="390">
        <f t="shared" si="486"/>
        <v>0</v>
      </c>
      <c r="L1227" s="391">
        <f t="shared" si="486"/>
        <v>0</v>
      </c>
      <c r="M1227" s="396">
        <f t="shared" si="486"/>
        <v>0</v>
      </c>
      <c r="N1227" s="392">
        <f t="shared" si="486"/>
        <v>0</v>
      </c>
      <c r="O1227" s="388">
        <f t="shared" si="486"/>
        <v>0</v>
      </c>
      <c r="P1227" s="392">
        <f t="shared" si="486"/>
        <v>0</v>
      </c>
      <c r="Q1227" s="396">
        <f t="shared" si="486"/>
        <v>0</v>
      </c>
      <c r="R1227" s="392">
        <f t="shared" si="486"/>
        <v>0</v>
      </c>
      <c r="S1227" s="392">
        <f t="shared" si="486"/>
        <v>0</v>
      </c>
      <c r="T1227" s="388">
        <f t="shared" si="486"/>
        <v>0</v>
      </c>
      <c r="U1227" s="392">
        <f t="shared" si="486"/>
        <v>0</v>
      </c>
      <c r="V1227" s="393">
        <f t="shared" si="486"/>
        <v>0</v>
      </c>
      <c r="W1227" s="37">
        <f>G1227-SUM(H1227:V1227)</f>
        <v>0</v>
      </c>
      <c r="Y1227"/>
    </row>
    <row r="1228" spans="1:25" x14ac:dyDescent="0.25">
      <c r="A1228" s="212"/>
      <c r="B1228" s="465"/>
      <c r="C1228" s="272"/>
      <c r="D1228" s="272" t="s">
        <v>49</v>
      </c>
      <c r="E1228" s="273"/>
      <c r="F1228" s="273"/>
      <c r="G1228" s="367"/>
      <c r="H1228" s="369"/>
      <c r="I1228" s="369"/>
      <c r="J1228" s="369"/>
      <c r="K1228" s="370"/>
      <c r="L1228" s="363"/>
      <c r="M1228" s="364"/>
      <c r="N1228" s="364"/>
      <c r="O1228" s="364"/>
      <c r="P1228" s="364"/>
      <c r="Q1228" s="364"/>
      <c r="R1228" s="364"/>
      <c r="S1228" s="364"/>
      <c r="T1228" s="364"/>
      <c r="U1228" s="364"/>
      <c r="V1228" s="365"/>
      <c r="W1228" s="366"/>
      <c r="Y1228"/>
    </row>
    <row r="1229" spans="1:25" x14ac:dyDescent="0.25">
      <c r="A1229" s="212"/>
      <c r="B1229" s="465"/>
      <c r="C1229" s="272"/>
      <c r="D1229" s="272"/>
      <c r="E1229" s="273" t="s">
        <v>50</v>
      </c>
      <c r="F1229" s="273"/>
      <c r="G1229" s="367">
        <f t="shared" ref="G1229:W1229" si="487">SUBTOTAL(9,G1230:G1231)</f>
        <v>0</v>
      </c>
      <c r="H1229" s="368">
        <f t="shared" si="487"/>
        <v>0</v>
      </c>
      <c r="I1229" s="369">
        <f t="shared" si="487"/>
        <v>0</v>
      </c>
      <c r="J1229" s="369">
        <f t="shared" si="487"/>
        <v>0</v>
      </c>
      <c r="K1229" s="370">
        <f t="shared" si="487"/>
        <v>0</v>
      </c>
      <c r="L1229" s="364">
        <f t="shared" si="487"/>
        <v>0</v>
      </c>
      <c r="M1229" s="364">
        <f t="shared" si="487"/>
        <v>0</v>
      </c>
      <c r="N1229" s="364">
        <f t="shared" si="487"/>
        <v>0</v>
      </c>
      <c r="O1229" s="364">
        <f t="shared" si="487"/>
        <v>0</v>
      </c>
      <c r="P1229" s="364">
        <f t="shared" si="487"/>
        <v>0</v>
      </c>
      <c r="Q1229" s="364">
        <f t="shared" si="487"/>
        <v>0</v>
      </c>
      <c r="R1229" s="364">
        <f t="shared" si="487"/>
        <v>0</v>
      </c>
      <c r="S1229" s="364">
        <f t="shared" si="487"/>
        <v>0</v>
      </c>
      <c r="T1229" s="364">
        <f t="shared" si="487"/>
        <v>0</v>
      </c>
      <c r="U1229" s="364">
        <f t="shared" si="487"/>
        <v>0</v>
      </c>
      <c r="V1229" s="364">
        <f t="shared" si="487"/>
        <v>0</v>
      </c>
      <c r="W1229" s="366">
        <f t="shared" si="487"/>
        <v>0</v>
      </c>
      <c r="Y1229"/>
    </row>
    <row r="1230" spans="1:25" outlineLevel="1" x14ac:dyDescent="0.25">
      <c r="A1230" s="212"/>
      <c r="B1230" s="465"/>
      <c r="C1230" s="272"/>
      <c r="D1230" s="272"/>
      <c r="E1230" s="273"/>
      <c r="F1230" s="274" t="s">
        <v>51</v>
      </c>
      <c r="G1230" s="394">
        <f t="shared" ref="G1230:V1230" si="488">G372</f>
        <v>0</v>
      </c>
      <c r="H1230" s="395">
        <f t="shared" si="488"/>
        <v>0</v>
      </c>
      <c r="I1230" s="389">
        <f t="shared" si="488"/>
        <v>0</v>
      </c>
      <c r="J1230" s="389">
        <f t="shared" si="488"/>
        <v>0</v>
      </c>
      <c r="K1230" s="390">
        <f t="shared" si="488"/>
        <v>0</v>
      </c>
      <c r="L1230" s="391">
        <f t="shared" si="488"/>
        <v>0</v>
      </c>
      <c r="M1230" s="392">
        <f t="shared" si="488"/>
        <v>0</v>
      </c>
      <c r="N1230" s="392">
        <f t="shared" si="488"/>
        <v>0</v>
      </c>
      <c r="O1230" s="392">
        <f t="shared" si="488"/>
        <v>0</v>
      </c>
      <c r="P1230" s="392">
        <f t="shared" si="488"/>
        <v>0</v>
      </c>
      <c r="Q1230" s="392">
        <f t="shared" si="488"/>
        <v>0</v>
      </c>
      <c r="R1230" s="413">
        <f t="shared" si="488"/>
        <v>0</v>
      </c>
      <c r="S1230" s="413">
        <f t="shared" si="488"/>
        <v>0</v>
      </c>
      <c r="T1230" s="392">
        <f t="shared" si="488"/>
        <v>0</v>
      </c>
      <c r="U1230" s="392">
        <f t="shared" si="488"/>
        <v>0</v>
      </c>
      <c r="V1230" s="393">
        <f t="shared" si="488"/>
        <v>0</v>
      </c>
      <c r="W1230" s="37">
        <f>G1230-SUM(H1230:V1230)</f>
        <v>0</v>
      </c>
      <c r="Y1230"/>
    </row>
    <row r="1231" spans="1:25" outlineLevel="1" x14ac:dyDescent="0.25">
      <c r="A1231" s="212"/>
      <c r="B1231" s="465"/>
      <c r="C1231" s="272"/>
      <c r="D1231" s="272"/>
      <c r="E1231" s="273"/>
      <c r="F1231" s="274" t="s">
        <v>52</v>
      </c>
      <c r="G1231" s="394">
        <f t="shared" ref="G1231:V1231" si="489">G373</f>
        <v>0</v>
      </c>
      <c r="H1231" s="395">
        <f t="shared" si="489"/>
        <v>0</v>
      </c>
      <c r="I1231" s="389">
        <f t="shared" si="489"/>
        <v>0</v>
      </c>
      <c r="J1231" s="389">
        <f t="shared" si="489"/>
        <v>0</v>
      </c>
      <c r="K1231" s="390">
        <f t="shared" si="489"/>
        <v>0</v>
      </c>
      <c r="L1231" s="391">
        <f t="shared" si="489"/>
        <v>0</v>
      </c>
      <c r="M1231" s="396">
        <f t="shared" si="489"/>
        <v>0</v>
      </c>
      <c r="N1231" s="392">
        <f t="shared" si="489"/>
        <v>0</v>
      </c>
      <c r="O1231" s="388">
        <f t="shared" si="489"/>
        <v>0</v>
      </c>
      <c r="P1231" s="392">
        <f t="shared" si="489"/>
        <v>0</v>
      </c>
      <c r="Q1231" s="396">
        <f t="shared" si="489"/>
        <v>0</v>
      </c>
      <c r="R1231" s="392">
        <f t="shared" si="489"/>
        <v>0</v>
      </c>
      <c r="S1231" s="388">
        <f t="shared" si="489"/>
        <v>0</v>
      </c>
      <c r="T1231" s="388">
        <f t="shared" si="489"/>
        <v>0</v>
      </c>
      <c r="U1231" s="392">
        <f t="shared" si="489"/>
        <v>0</v>
      </c>
      <c r="V1231" s="393">
        <f t="shared" si="489"/>
        <v>0</v>
      </c>
      <c r="W1231" s="37">
        <f>G1231-SUM(H1231:V1231)</f>
        <v>0</v>
      </c>
      <c r="Y1231"/>
    </row>
    <row r="1232" spans="1:25" x14ac:dyDescent="0.25">
      <c r="A1232" s="212"/>
      <c r="B1232" s="465"/>
      <c r="C1232" s="272"/>
      <c r="D1232" s="272"/>
      <c r="E1232" s="273" t="s">
        <v>53</v>
      </c>
      <c r="F1232" s="273"/>
      <c r="G1232" s="367">
        <f t="shared" ref="G1232:W1232" si="490">SUBTOTAL(9,G1233:G1235)</f>
        <v>0</v>
      </c>
      <c r="H1232" s="368">
        <f t="shared" si="490"/>
        <v>0</v>
      </c>
      <c r="I1232" s="369">
        <f t="shared" si="490"/>
        <v>0</v>
      </c>
      <c r="J1232" s="369">
        <f t="shared" si="490"/>
        <v>0</v>
      </c>
      <c r="K1232" s="370">
        <f t="shared" si="490"/>
        <v>0</v>
      </c>
      <c r="L1232" s="364">
        <f t="shared" si="490"/>
        <v>0</v>
      </c>
      <c r="M1232" s="364">
        <f t="shared" si="490"/>
        <v>0</v>
      </c>
      <c r="N1232" s="364">
        <f t="shared" si="490"/>
        <v>0</v>
      </c>
      <c r="O1232" s="364">
        <f t="shared" si="490"/>
        <v>0</v>
      </c>
      <c r="P1232" s="364">
        <f t="shared" si="490"/>
        <v>0</v>
      </c>
      <c r="Q1232" s="364">
        <f t="shared" si="490"/>
        <v>0</v>
      </c>
      <c r="R1232" s="364">
        <f t="shared" si="490"/>
        <v>0</v>
      </c>
      <c r="S1232" s="364">
        <f t="shared" si="490"/>
        <v>0</v>
      </c>
      <c r="T1232" s="364">
        <f t="shared" si="490"/>
        <v>0</v>
      </c>
      <c r="U1232" s="364">
        <f t="shared" si="490"/>
        <v>0</v>
      </c>
      <c r="V1232" s="364">
        <f t="shared" si="490"/>
        <v>0</v>
      </c>
      <c r="W1232" s="366">
        <f t="shared" si="490"/>
        <v>0</v>
      </c>
      <c r="Y1232"/>
    </row>
    <row r="1233" spans="1:25" outlineLevel="1" x14ac:dyDescent="0.25">
      <c r="A1233" s="212"/>
      <c r="B1233" s="465"/>
      <c r="C1233" s="272"/>
      <c r="D1233" s="272"/>
      <c r="E1233" s="273"/>
      <c r="F1233" s="274" t="s">
        <v>54</v>
      </c>
      <c r="G1233" s="394">
        <f t="shared" ref="G1233:V1233" si="491">G375</f>
        <v>0</v>
      </c>
      <c r="H1233" s="395">
        <f t="shared" si="491"/>
        <v>0</v>
      </c>
      <c r="I1233" s="389">
        <f t="shared" si="491"/>
        <v>0</v>
      </c>
      <c r="J1233" s="389">
        <f t="shared" si="491"/>
        <v>0</v>
      </c>
      <c r="K1233" s="390">
        <f t="shared" si="491"/>
        <v>0</v>
      </c>
      <c r="L1233" s="391">
        <f t="shared" si="491"/>
        <v>0</v>
      </c>
      <c r="M1233" s="396">
        <f t="shared" si="491"/>
        <v>0</v>
      </c>
      <c r="N1233" s="392">
        <f t="shared" si="491"/>
        <v>0</v>
      </c>
      <c r="O1233" s="388">
        <f t="shared" si="491"/>
        <v>0</v>
      </c>
      <c r="P1233" s="392">
        <f t="shared" si="491"/>
        <v>0</v>
      </c>
      <c r="Q1233" s="396">
        <f t="shared" si="491"/>
        <v>0</v>
      </c>
      <c r="R1233" s="392">
        <f t="shared" si="491"/>
        <v>0</v>
      </c>
      <c r="S1233" s="388">
        <f t="shared" si="491"/>
        <v>0</v>
      </c>
      <c r="T1233" s="388">
        <f t="shared" si="491"/>
        <v>0</v>
      </c>
      <c r="U1233" s="392">
        <f t="shared" si="491"/>
        <v>0</v>
      </c>
      <c r="V1233" s="393">
        <f t="shared" si="491"/>
        <v>0</v>
      </c>
      <c r="W1233" s="37">
        <f>G1233-SUM(H1233:V1233)</f>
        <v>0</v>
      </c>
      <c r="Y1233"/>
    </row>
    <row r="1234" spans="1:25" outlineLevel="1" x14ac:dyDescent="0.25">
      <c r="A1234" s="212"/>
      <c r="B1234" s="465"/>
      <c r="C1234" s="272"/>
      <c r="D1234" s="272"/>
      <c r="E1234" s="273"/>
      <c r="F1234" s="274" t="s">
        <v>55</v>
      </c>
      <c r="G1234" s="394">
        <f t="shared" ref="G1234:V1234" si="492">G376</f>
        <v>0</v>
      </c>
      <c r="H1234" s="395">
        <f t="shared" si="492"/>
        <v>0</v>
      </c>
      <c r="I1234" s="389">
        <f t="shared" si="492"/>
        <v>0</v>
      </c>
      <c r="J1234" s="389">
        <f t="shared" si="492"/>
        <v>0</v>
      </c>
      <c r="K1234" s="390">
        <f t="shared" si="492"/>
        <v>0</v>
      </c>
      <c r="L1234" s="391">
        <f t="shared" si="492"/>
        <v>0</v>
      </c>
      <c r="M1234" s="396">
        <f t="shared" si="492"/>
        <v>0</v>
      </c>
      <c r="N1234" s="392">
        <f t="shared" si="492"/>
        <v>0</v>
      </c>
      <c r="O1234" s="388">
        <f t="shared" si="492"/>
        <v>0</v>
      </c>
      <c r="P1234" s="392">
        <f t="shared" si="492"/>
        <v>0</v>
      </c>
      <c r="Q1234" s="396">
        <f t="shared" si="492"/>
        <v>0</v>
      </c>
      <c r="R1234" s="392">
        <f t="shared" si="492"/>
        <v>0</v>
      </c>
      <c r="S1234" s="388">
        <f t="shared" si="492"/>
        <v>0</v>
      </c>
      <c r="T1234" s="388">
        <f t="shared" si="492"/>
        <v>0</v>
      </c>
      <c r="U1234" s="392">
        <f t="shared" si="492"/>
        <v>0</v>
      </c>
      <c r="V1234" s="393">
        <f t="shared" si="492"/>
        <v>0</v>
      </c>
      <c r="W1234" s="37">
        <f>G1234-SUM(H1234:V1234)</f>
        <v>0</v>
      </c>
      <c r="Y1234"/>
    </row>
    <row r="1235" spans="1:25" outlineLevel="1" x14ac:dyDescent="0.25">
      <c r="A1235" s="212"/>
      <c r="B1235" s="465"/>
      <c r="C1235" s="272"/>
      <c r="D1235" s="272"/>
      <c r="E1235" s="273"/>
      <c r="F1235" s="274" t="s">
        <v>56</v>
      </c>
      <c r="G1235" s="394">
        <f t="shared" ref="G1235:V1235" si="493">G377</f>
        <v>0</v>
      </c>
      <c r="H1235" s="395">
        <f t="shared" si="493"/>
        <v>0</v>
      </c>
      <c r="I1235" s="389">
        <f t="shared" si="493"/>
        <v>0</v>
      </c>
      <c r="J1235" s="389">
        <f t="shared" si="493"/>
        <v>0</v>
      </c>
      <c r="K1235" s="390">
        <f t="shared" si="493"/>
        <v>0</v>
      </c>
      <c r="L1235" s="391">
        <f t="shared" si="493"/>
        <v>0</v>
      </c>
      <c r="M1235" s="396">
        <f t="shared" si="493"/>
        <v>0</v>
      </c>
      <c r="N1235" s="392">
        <f t="shared" si="493"/>
        <v>0</v>
      </c>
      <c r="O1235" s="388">
        <f t="shared" si="493"/>
        <v>0</v>
      </c>
      <c r="P1235" s="392">
        <f t="shared" si="493"/>
        <v>0</v>
      </c>
      <c r="Q1235" s="396">
        <f t="shared" si="493"/>
        <v>0</v>
      </c>
      <c r="R1235" s="392">
        <f t="shared" si="493"/>
        <v>0</v>
      </c>
      <c r="S1235" s="388">
        <f t="shared" si="493"/>
        <v>0</v>
      </c>
      <c r="T1235" s="388">
        <f t="shared" si="493"/>
        <v>0</v>
      </c>
      <c r="U1235" s="392">
        <f t="shared" si="493"/>
        <v>0</v>
      </c>
      <c r="V1235" s="393">
        <f t="shared" si="493"/>
        <v>0</v>
      </c>
      <c r="W1235" s="37">
        <f>G1235-SUM(H1235:V1235)</f>
        <v>0</v>
      </c>
      <c r="Y1235"/>
    </row>
    <row r="1236" spans="1:25" x14ac:dyDescent="0.25">
      <c r="A1236" s="212"/>
      <c r="B1236" s="465"/>
      <c r="C1236" s="272"/>
      <c r="D1236" s="272"/>
      <c r="E1236" s="273" t="s">
        <v>57</v>
      </c>
      <c r="F1236" s="273"/>
      <c r="G1236" s="367">
        <f t="shared" ref="G1236:W1236" si="494">SUBTOTAL(9,G1237:G1238)</f>
        <v>0</v>
      </c>
      <c r="H1236" s="368">
        <f t="shared" si="494"/>
        <v>0</v>
      </c>
      <c r="I1236" s="369">
        <f t="shared" si="494"/>
        <v>0</v>
      </c>
      <c r="J1236" s="369">
        <f t="shared" si="494"/>
        <v>0</v>
      </c>
      <c r="K1236" s="370">
        <f t="shared" si="494"/>
        <v>0</v>
      </c>
      <c r="L1236" s="364">
        <f t="shared" si="494"/>
        <v>0</v>
      </c>
      <c r="M1236" s="364">
        <f t="shared" si="494"/>
        <v>0</v>
      </c>
      <c r="N1236" s="364">
        <f t="shared" si="494"/>
        <v>0</v>
      </c>
      <c r="O1236" s="364">
        <f t="shared" si="494"/>
        <v>0</v>
      </c>
      <c r="P1236" s="364">
        <f t="shared" si="494"/>
        <v>0</v>
      </c>
      <c r="Q1236" s="364">
        <f t="shared" si="494"/>
        <v>0</v>
      </c>
      <c r="R1236" s="364">
        <f t="shared" si="494"/>
        <v>0</v>
      </c>
      <c r="S1236" s="364">
        <f t="shared" si="494"/>
        <v>0</v>
      </c>
      <c r="T1236" s="364">
        <f t="shared" si="494"/>
        <v>0</v>
      </c>
      <c r="U1236" s="364">
        <f t="shared" si="494"/>
        <v>0</v>
      </c>
      <c r="V1236" s="364">
        <f t="shared" si="494"/>
        <v>0</v>
      </c>
      <c r="W1236" s="366">
        <f t="shared" si="494"/>
        <v>0</v>
      </c>
      <c r="Y1236"/>
    </row>
    <row r="1237" spans="1:25" outlineLevel="1" x14ac:dyDescent="0.25">
      <c r="A1237" s="212"/>
      <c r="B1237" s="465"/>
      <c r="C1237" s="272"/>
      <c r="D1237" s="272"/>
      <c r="E1237" s="273"/>
      <c r="F1237" s="274" t="s">
        <v>58</v>
      </c>
      <c r="G1237" s="394">
        <f t="shared" ref="G1237:V1237" si="495">G379</f>
        <v>0</v>
      </c>
      <c r="H1237" s="395">
        <f t="shared" si="495"/>
        <v>0</v>
      </c>
      <c r="I1237" s="389">
        <f t="shared" si="495"/>
        <v>0</v>
      </c>
      <c r="J1237" s="389">
        <f t="shared" si="495"/>
        <v>0</v>
      </c>
      <c r="K1237" s="390">
        <f t="shared" si="495"/>
        <v>0</v>
      </c>
      <c r="L1237" s="391">
        <f t="shared" si="495"/>
        <v>0</v>
      </c>
      <c r="M1237" s="396">
        <f t="shared" si="495"/>
        <v>0</v>
      </c>
      <c r="N1237" s="392">
        <f t="shared" si="495"/>
        <v>0</v>
      </c>
      <c r="O1237" s="388">
        <f t="shared" si="495"/>
        <v>0</v>
      </c>
      <c r="P1237" s="392">
        <f t="shared" si="495"/>
        <v>0</v>
      </c>
      <c r="Q1237" s="396">
        <f t="shared" si="495"/>
        <v>0</v>
      </c>
      <c r="R1237" s="392">
        <f t="shared" si="495"/>
        <v>0</v>
      </c>
      <c r="S1237" s="388">
        <f t="shared" si="495"/>
        <v>0</v>
      </c>
      <c r="T1237" s="388">
        <f t="shared" si="495"/>
        <v>0</v>
      </c>
      <c r="U1237" s="392">
        <f t="shared" si="495"/>
        <v>0</v>
      </c>
      <c r="V1237" s="393">
        <f t="shared" si="495"/>
        <v>0</v>
      </c>
      <c r="W1237" s="37">
        <f>G1237-SUM(H1237:V1237)</f>
        <v>0</v>
      </c>
      <c r="Y1237"/>
    </row>
    <row r="1238" spans="1:25" outlineLevel="1" x14ac:dyDescent="0.25">
      <c r="A1238" s="212"/>
      <c r="B1238" s="465"/>
      <c r="C1238" s="272"/>
      <c r="D1238" s="272"/>
      <c r="E1238" s="273"/>
      <c r="F1238" s="274" t="s">
        <v>59</v>
      </c>
      <c r="G1238" s="394">
        <f t="shared" ref="G1238:V1238" si="496">G380</f>
        <v>0</v>
      </c>
      <c r="H1238" s="395">
        <f t="shared" si="496"/>
        <v>0</v>
      </c>
      <c r="I1238" s="389">
        <f t="shared" si="496"/>
        <v>0</v>
      </c>
      <c r="J1238" s="389">
        <f t="shared" si="496"/>
        <v>0</v>
      </c>
      <c r="K1238" s="390">
        <f t="shared" si="496"/>
        <v>0</v>
      </c>
      <c r="L1238" s="391">
        <f t="shared" si="496"/>
        <v>0</v>
      </c>
      <c r="M1238" s="396">
        <f t="shared" si="496"/>
        <v>0</v>
      </c>
      <c r="N1238" s="392">
        <f t="shared" si="496"/>
        <v>0</v>
      </c>
      <c r="O1238" s="388">
        <f t="shared" si="496"/>
        <v>0</v>
      </c>
      <c r="P1238" s="392">
        <f t="shared" si="496"/>
        <v>0</v>
      </c>
      <c r="Q1238" s="396">
        <f t="shared" si="496"/>
        <v>0</v>
      </c>
      <c r="R1238" s="412">
        <f t="shared" si="496"/>
        <v>0</v>
      </c>
      <c r="S1238" s="392">
        <f t="shared" si="496"/>
        <v>0</v>
      </c>
      <c r="T1238" s="388">
        <f t="shared" si="496"/>
        <v>0</v>
      </c>
      <c r="U1238" s="392">
        <f t="shared" si="496"/>
        <v>0</v>
      </c>
      <c r="V1238" s="393">
        <f t="shared" si="496"/>
        <v>0</v>
      </c>
      <c r="W1238" s="37">
        <f>G1238-SUM(H1238:V1238)</f>
        <v>0</v>
      </c>
      <c r="Y1238"/>
    </row>
    <row r="1239" spans="1:25" x14ac:dyDescent="0.25">
      <c r="A1239" s="212"/>
      <c r="B1239" s="465"/>
      <c r="C1239" s="272"/>
      <c r="D1239" s="272"/>
      <c r="E1239" s="273" t="s">
        <v>60</v>
      </c>
      <c r="F1239" s="273"/>
      <c r="G1239" s="367">
        <f t="shared" ref="G1239:W1239" si="497">SUBTOTAL(9,G1240:G1242)</f>
        <v>0</v>
      </c>
      <c r="H1239" s="368">
        <f t="shared" si="497"/>
        <v>0</v>
      </c>
      <c r="I1239" s="369">
        <f t="shared" si="497"/>
        <v>0</v>
      </c>
      <c r="J1239" s="369">
        <f t="shared" si="497"/>
        <v>0</v>
      </c>
      <c r="K1239" s="370">
        <f t="shared" si="497"/>
        <v>0</v>
      </c>
      <c r="L1239" s="364">
        <f t="shared" si="497"/>
        <v>0</v>
      </c>
      <c r="M1239" s="364">
        <f t="shared" si="497"/>
        <v>0</v>
      </c>
      <c r="N1239" s="364">
        <f t="shared" si="497"/>
        <v>0</v>
      </c>
      <c r="O1239" s="364">
        <f t="shared" si="497"/>
        <v>0</v>
      </c>
      <c r="P1239" s="364">
        <f t="shared" si="497"/>
        <v>0</v>
      </c>
      <c r="Q1239" s="364">
        <f t="shared" si="497"/>
        <v>0</v>
      </c>
      <c r="R1239" s="364">
        <f t="shared" si="497"/>
        <v>0</v>
      </c>
      <c r="S1239" s="364">
        <f t="shared" si="497"/>
        <v>0</v>
      </c>
      <c r="T1239" s="364">
        <f t="shared" si="497"/>
        <v>0</v>
      </c>
      <c r="U1239" s="364">
        <f t="shared" si="497"/>
        <v>0</v>
      </c>
      <c r="V1239" s="364">
        <f t="shared" si="497"/>
        <v>0</v>
      </c>
      <c r="W1239" s="366">
        <f t="shared" si="497"/>
        <v>0</v>
      </c>
      <c r="Y1239"/>
    </row>
    <row r="1240" spans="1:25" outlineLevel="1" x14ac:dyDescent="0.25">
      <c r="A1240" s="212"/>
      <c r="B1240" s="465"/>
      <c r="C1240" s="272"/>
      <c r="D1240" s="272"/>
      <c r="E1240" s="273"/>
      <c r="F1240" s="274" t="s">
        <v>61</v>
      </c>
      <c r="G1240" s="394">
        <f t="shared" ref="G1240:V1240" si="498">G382</f>
        <v>0</v>
      </c>
      <c r="H1240" s="395">
        <f t="shared" si="498"/>
        <v>0</v>
      </c>
      <c r="I1240" s="389">
        <f t="shared" si="498"/>
        <v>0</v>
      </c>
      <c r="J1240" s="389">
        <f t="shared" si="498"/>
        <v>0</v>
      </c>
      <c r="K1240" s="390">
        <f t="shared" si="498"/>
        <v>0</v>
      </c>
      <c r="L1240" s="391">
        <f t="shared" si="498"/>
        <v>0</v>
      </c>
      <c r="M1240" s="396">
        <f t="shared" si="498"/>
        <v>0</v>
      </c>
      <c r="N1240" s="392">
        <f t="shared" si="498"/>
        <v>0</v>
      </c>
      <c r="O1240" s="388">
        <f t="shared" si="498"/>
        <v>0</v>
      </c>
      <c r="P1240" s="392">
        <f t="shared" si="498"/>
        <v>0</v>
      </c>
      <c r="Q1240" s="396">
        <f t="shared" si="498"/>
        <v>0</v>
      </c>
      <c r="R1240" s="392">
        <f t="shared" si="498"/>
        <v>0</v>
      </c>
      <c r="S1240" s="392">
        <f t="shared" si="498"/>
        <v>0</v>
      </c>
      <c r="T1240" s="392">
        <f t="shared" si="498"/>
        <v>0</v>
      </c>
      <c r="U1240" s="388">
        <f t="shared" si="498"/>
        <v>0</v>
      </c>
      <c r="V1240" s="393">
        <f t="shared" si="498"/>
        <v>0</v>
      </c>
      <c r="W1240" s="37">
        <f>G1240-SUM(H1240:V1240)</f>
        <v>0</v>
      </c>
      <c r="Y1240"/>
    </row>
    <row r="1241" spans="1:25" outlineLevel="1" x14ac:dyDescent="0.25">
      <c r="A1241" s="212"/>
      <c r="B1241" s="465"/>
      <c r="C1241" s="272"/>
      <c r="D1241" s="272"/>
      <c r="E1241" s="273"/>
      <c r="F1241" s="274" t="s">
        <v>62</v>
      </c>
      <c r="G1241" s="394">
        <f t="shared" ref="G1241:V1241" si="499">G383</f>
        <v>0</v>
      </c>
      <c r="H1241" s="395">
        <f t="shared" si="499"/>
        <v>0</v>
      </c>
      <c r="I1241" s="389">
        <f t="shared" si="499"/>
        <v>0</v>
      </c>
      <c r="J1241" s="389">
        <f t="shared" si="499"/>
        <v>0</v>
      </c>
      <c r="K1241" s="390">
        <f t="shared" si="499"/>
        <v>0</v>
      </c>
      <c r="L1241" s="391">
        <f t="shared" si="499"/>
        <v>0</v>
      </c>
      <c r="M1241" s="396">
        <f t="shared" si="499"/>
        <v>0</v>
      </c>
      <c r="N1241" s="392">
        <f t="shared" si="499"/>
        <v>0</v>
      </c>
      <c r="O1241" s="388">
        <f t="shared" si="499"/>
        <v>0</v>
      </c>
      <c r="P1241" s="392">
        <f t="shared" si="499"/>
        <v>0</v>
      </c>
      <c r="Q1241" s="396">
        <f t="shared" si="499"/>
        <v>0</v>
      </c>
      <c r="R1241" s="392">
        <f t="shared" si="499"/>
        <v>0</v>
      </c>
      <c r="S1241" s="392">
        <f t="shared" si="499"/>
        <v>0</v>
      </c>
      <c r="T1241" s="392">
        <f t="shared" si="499"/>
        <v>0</v>
      </c>
      <c r="U1241" s="388">
        <f t="shared" si="499"/>
        <v>0</v>
      </c>
      <c r="V1241" s="393">
        <f t="shared" si="499"/>
        <v>0</v>
      </c>
      <c r="W1241" s="37">
        <f>G1241-SUM(H1241:V1241)</f>
        <v>0</v>
      </c>
      <c r="Y1241"/>
    </row>
    <row r="1242" spans="1:25" outlineLevel="1" x14ac:dyDescent="0.25">
      <c r="A1242" s="212"/>
      <c r="B1242" s="465"/>
      <c r="C1242" s="272"/>
      <c r="D1242" s="272"/>
      <c r="E1242" s="273"/>
      <c r="F1242" s="274" t="s">
        <v>63</v>
      </c>
      <c r="G1242" s="394">
        <f t="shared" ref="G1242:V1242" si="500">G384</f>
        <v>0</v>
      </c>
      <c r="H1242" s="395">
        <f t="shared" si="500"/>
        <v>0</v>
      </c>
      <c r="I1242" s="389">
        <f t="shared" si="500"/>
        <v>0</v>
      </c>
      <c r="J1242" s="389">
        <f t="shared" si="500"/>
        <v>0</v>
      </c>
      <c r="K1242" s="390">
        <f t="shared" si="500"/>
        <v>0</v>
      </c>
      <c r="L1242" s="391">
        <f t="shared" si="500"/>
        <v>0</v>
      </c>
      <c r="M1242" s="396">
        <f t="shared" si="500"/>
        <v>0</v>
      </c>
      <c r="N1242" s="392">
        <f t="shared" si="500"/>
        <v>0</v>
      </c>
      <c r="O1242" s="388">
        <f t="shared" si="500"/>
        <v>0</v>
      </c>
      <c r="P1242" s="392">
        <f t="shared" si="500"/>
        <v>0</v>
      </c>
      <c r="Q1242" s="396">
        <f t="shared" si="500"/>
        <v>0</v>
      </c>
      <c r="R1242" s="392">
        <f t="shared" si="500"/>
        <v>0</v>
      </c>
      <c r="S1242" s="392">
        <f t="shared" si="500"/>
        <v>0</v>
      </c>
      <c r="T1242" s="411">
        <f t="shared" si="500"/>
        <v>0</v>
      </c>
      <c r="U1242" s="392">
        <f t="shared" si="500"/>
        <v>0</v>
      </c>
      <c r="V1242" s="393">
        <f t="shared" si="500"/>
        <v>0</v>
      </c>
      <c r="W1242" s="37">
        <f>G1242-SUM(H1242:V1242)</f>
        <v>0</v>
      </c>
      <c r="Y1242"/>
    </row>
    <row r="1243" spans="1:25" x14ac:dyDescent="0.25">
      <c r="A1243" s="212"/>
      <c r="B1243" s="465"/>
      <c r="C1243" s="272"/>
      <c r="D1243" s="272"/>
      <c r="E1243" s="273" t="s">
        <v>64</v>
      </c>
      <c r="F1243" s="273"/>
      <c r="G1243" s="367">
        <f t="shared" ref="G1243:W1243" si="501">SUBTOTAL(9,G1244:G1245)</f>
        <v>0</v>
      </c>
      <c r="H1243" s="368">
        <f t="shared" si="501"/>
        <v>0</v>
      </c>
      <c r="I1243" s="369">
        <f t="shared" si="501"/>
        <v>0</v>
      </c>
      <c r="J1243" s="369">
        <f t="shared" si="501"/>
        <v>0</v>
      </c>
      <c r="K1243" s="370">
        <f t="shared" si="501"/>
        <v>0</v>
      </c>
      <c r="L1243" s="364">
        <f t="shared" si="501"/>
        <v>0</v>
      </c>
      <c r="M1243" s="364">
        <f t="shared" si="501"/>
        <v>0</v>
      </c>
      <c r="N1243" s="364">
        <f t="shared" si="501"/>
        <v>0</v>
      </c>
      <c r="O1243" s="364">
        <f t="shared" si="501"/>
        <v>0</v>
      </c>
      <c r="P1243" s="364">
        <f t="shared" si="501"/>
        <v>0</v>
      </c>
      <c r="Q1243" s="364">
        <f t="shared" si="501"/>
        <v>0</v>
      </c>
      <c r="R1243" s="364">
        <f t="shared" si="501"/>
        <v>0</v>
      </c>
      <c r="S1243" s="364">
        <f t="shared" si="501"/>
        <v>0</v>
      </c>
      <c r="T1243" s="364">
        <f t="shared" si="501"/>
        <v>0</v>
      </c>
      <c r="U1243" s="364">
        <f t="shared" si="501"/>
        <v>0</v>
      </c>
      <c r="V1243" s="364">
        <f t="shared" si="501"/>
        <v>0</v>
      </c>
      <c r="W1243" s="366">
        <f t="shared" si="501"/>
        <v>0</v>
      </c>
      <c r="Y1243"/>
    </row>
    <row r="1244" spans="1:25" outlineLevel="1" x14ac:dyDescent="0.25">
      <c r="A1244" s="212"/>
      <c r="B1244" s="465"/>
      <c r="C1244" s="272"/>
      <c r="D1244" s="272"/>
      <c r="E1244" s="273"/>
      <c r="F1244" s="274" t="s">
        <v>65</v>
      </c>
      <c r="G1244" s="394">
        <f t="shared" ref="G1244:V1244" si="502">G386</f>
        <v>0</v>
      </c>
      <c r="H1244" s="395">
        <f t="shared" si="502"/>
        <v>0</v>
      </c>
      <c r="I1244" s="389">
        <f t="shared" si="502"/>
        <v>0</v>
      </c>
      <c r="J1244" s="389">
        <f t="shared" si="502"/>
        <v>0</v>
      </c>
      <c r="K1244" s="390">
        <f t="shared" si="502"/>
        <v>0</v>
      </c>
      <c r="L1244" s="391">
        <f t="shared" si="502"/>
        <v>0</v>
      </c>
      <c r="M1244" s="396">
        <f t="shared" si="502"/>
        <v>0</v>
      </c>
      <c r="N1244" s="392">
        <f t="shared" si="502"/>
        <v>0</v>
      </c>
      <c r="O1244" s="388">
        <f t="shared" si="502"/>
        <v>0</v>
      </c>
      <c r="P1244" s="392">
        <f t="shared" si="502"/>
        <v>0</v>
      </c>
      <c r="Q1244" s="396">
        <f t="shared" si="502"/>
        <v>0</v>
      </c>
      <c r="R1244" s="392">
        <f t="shared" si="502"/>
        <v>0</v>
      </c>
      <c r="S1244" s="392">
        <f t="shared" si="502"/>
        <v>0</v>
      </c>
      <c r="T1244" s="388">
        <f t="shared" si="502"/>
        <v>0</v>
      </c>
      <c r="U1244" s="392">
        <f t="shared" si="502"/>
        <v>0</v>
      </c>
      <c r="V1244" s="393">
        <f t="shared" si="502"/>
        <v>0</v>
      </c>
      <c r="W1244" s="37">
        <f>G1244-SUM(H1244:V1244)</f>
        <v>0</v>
      </c>
      <c r="Y1244"/>
    </row>
    <row r="1245" spans="1:25" outlineLevel="1" x14ac:dyDescent="0.25">
      <c r="A1245" s="212"/>
      <c r="B1245" s="465"/>
      <c r="C1245" s="272"/>
      <c r="D1245" s="272"/>
      <c r="E1245" s="273"/>
      <c r="F1245" s="274" t="s">
        <v>66</v>
      </c>
      <c r="G1245" s="394">
        <f t="shared" ref="G1245:V1245" si="503">G387</f>
        <v>0</v>
      </c>
      <c r="H1245" s="395">
        <f t="shared" si="503"/>
        <v>0</v>
      </c>
      <c r="I1245" s="389">
        <f t="shared" si="503"/>
        <v>0</v>
      </c>
      <c r="J1245" s="389">
        <f t="shared" si="503"/>
        <v>0</v>
      </c>
      <c r="K1245" s="390">
        <f t="shared" si="503"/>
        <v>0</v>
      </c>
      <c r="L1245" s="391">
        <f t="shared" si="503"/>
        <v>0</v>
      </c>
      <c r="M1245" s="396">
        <f t="shared" si="503"/>
        <v>0</v>
      </c>
      <c r="N1245" s="392">
        <f t="shared" si="503"/>
        <v>0</v>
      </c>
      <c r="O1245" s="388">
        <f t="shared" si="503"/>
        <v>0</v>
      </c>
      <c r="P1245" s="392">
        <f t="shared" si="503"/>
        <v>0</v>
      </c>
      <c r="Q1245" s="396">
        <f t="shared" si="503"/>
        <v>0</v>
      </c>
      <c r="R1245" s="392">
        <f t="shared" si="503"/>
        <v>0</v>
      </c>
      <c r="S1245" s="392">
        <f t="shared" si="503"/>
        <v>0</v>
      </c>
      <c r="T1245" s="388">
        <f t="shared" si="503"/>
        <v>0</v>
      </c>
      <c r="U1245" s="392">
        <f t="shared" si="503"/>
        <v>0</v>
      </c>
      <c r="V1245" s="393">
        <f t="shared" si="503"/>
        <v>0</v>
      </c>
      <c r="W1245" s="37">
        <f>G1245-SUM(H1245:V1245)</f>
        <v>0</v>
      </c>
      <c r="Y1245"/>
    </row>
    <row r="1246" spans="1:25" x14ac:dyDescent="0.25">
      <c r="A1246" s="212"/>
      <c r="B1246" s="465"/>
      <c r="C1246" s="272"/>
      <c r="D1246" s="272"/>
      <c r="E1246" s="273" t="s">
        <v>67</v>
      </c>
      <c r="F1246" s="273"/>
      <c r="G1246" s="367">
        <f t="shared" ref="G1246:W1246" si="504">SUBTOTAL(9,G1247:G1249)</f>
        <v>0</v>
      </c>
      <c r="H1246" s="368">
        <f t="shared" si="504"/>
        <v>0</v>
      </c>
      <c r="I1246" s="369">
        <f t="shared" si="504"/>
        <v>0</v>
      </c>
      <c r="J1246" s="369">
        <f t="shared" si="504"/>
        <v>0</v>
      </c>
      <c r="K1246" s="370">
        <f t="shared" si="504"/>
        <v>0</v>
      </c>
      <c r="L1246" s="364">
        <f t="shared" si="504"/>
        <v>0</v>
      </c>
      <c r="M1246" s="364">
        <f t="shared" si="504"/>
        <v>0</v>
      </c>
      <c r="N1246" s="364">
        <f t="shared" si="504"/>
        <v>0</v>
      </c>
      <c r="O1246" s="364">
        <f t="shared" si="504"/>
        <v>0</v>
      </c>
      <c r="P1246" s="364">
        <f t="shared" si="504"/>
        <v>0</v>
      </c>
      <c r="Q1246" s="364">
        <f t="shared" si="504"/>
        <v>0</v>
      </c>
      <c r="R1246" s="364">
        <f t="shared" si="504"/>
        <v>0</v>
      </c>
      <c r="S1246" s="364">
        <f t="shared" si="504"/>
        <v>0</v>
      </c>
      <c r="T1246" s="364">
        <f t="shared" si="504"/>
        <v>0</v>
      </c>
      <c r="U1246" s="364">
        <f t="shared" si="504"/>
        <v>0</v>
      </c>
      <c r="V1246" s="364">
        <f t="shared" si="504"/>
        <v>0</v>
      </c>
      <c r="W1246" s="366">
        <f t="shared" si="504"/>
        <v>0</v>
      </c>
      <c r="Y1246"/>
    </row>
    <row r="1247" spans="1:25" outlineLevel="1" x14ac:dyDescent="0.25">
      <c r="A1247" s="212"/>
      <c r="B1247" s="465"/>
      <c r="C1247" s="272"/>
      <c r="D1247" s="272"/>
      <c r="E1247" s="273"/>
      <c r="F1247" s="274" t="s">
        <v>68</v>
      </c>
      <c r="G1247" s="394">
        <f t="shared" ref="G1247:V1247" si="505">G389</f>
        <v>0</v>
      </c>
      <c r="H1247" s="395">
        <f t="shared" si="505"/>
        <v>0</v>
      </c>
      <c r="I1247" s="389">
        <f t="shared" si="505"/>
        <v>0</v>
      </c>
      <c r="J1247" s="389">
        <f t="shared" si="505"/>
        <v>0</v>
      </c>
      <c r="K1247" s="390">
        <f t="shared" si="505"/>
        <v>0</v>
      </c>
      <c r="L1247" s="391">
        <f t="shared" si="505"/>
        <v>0</v>
      </c>
      <c r="M1247" s="396">
        <f t="shared" si="505"/>
        <v>0</v>
      </c>
      <c r="N1247" s="392">
        <f t="shared" si="505"/>
        <v>0</v>
      </c>
      <c r="O1247" s="388">
        <f t="shared" si="505"/>
        <v>0</v>
      </c>
      <c r="P1247" s="392">
        <f t="shared" si="505"/>
        <v>0</v>
      </c>
      <c r="Q1247" s="396">
        <f t="shared" si="505"/>
        <v>0</v>
      </c>
      <c r="R1247" s="392">
        <f t="shared" si="505"/>
        <v>0</v>
      </c>
      <c r="S1247" s="392">
        <f t="shared" si="505"/>
        <v>0</v>
      </c>
      <c r="T1247" s="388">
        <f t="shared" si="505"/>
        <v>0</v>
      </c>
      <c r="U1247" s="392">
        <f t="shared" si="505"/>
        <v>0</v>
      </c>
      <c r="V1247" s="393">
        <f t="shared" si="505"/>
        <v>0</v>
      </c>
      <c r="W1247" s="37">
        <f>G1247-SUM(H1247:V1247)</f>
        <v>0</v>
      </c>
      <c r="Y1247"/>
    </row>
    <row r="1248" spans="1:25" outlineLevel="1" x14ac:dyDescent="0.25">
      <c r="A1248" s="212"/>
      <c r="B1248" s="465"/>
      <c r="C1248" s="272"/>
      <c r="D1248" s="272"/>
      <c r="E1248" s="273"/>
      <c r="F1248" s="274" t="s">
        <v>69</v>
      </c>
      <c r="G1248" s="394">
        <f t="shared" ref="G1248:V1248" si="506">G390</f>
        <v>0</v>
      </c>
      <c r="H1248" s="395">
        <f t="shared" si="506"/>
        <v>0</v>
      </c>
      <c r="I1248" s="389">
        <f t="shared" si="506"/>
        <v>0</v>
      </c>
      <c r="J1248" s="389">
        <f t="shared" si="506"/>
        <v>0</v>
      </c>
      <c r="K1248" s="390">
        <f t="shared" si="506"/>
        <v>0</v>
      </c>
      <c r="L1248" s="391">
        <f t="shared" si="506"/>
        <v>0</v>
      </c>
      <c r="M1248" s="396">
        <f t="shared" si="506"/>
        <v>0</v>
      </c>
      <c r="N1248" s="392">
        <f t="shared" si="506"/>
        <v>0</v>
      </c>
      <c r="O1248" s="388">
        <f t="shared" si="506"/>
        <v>0</v>
      </c>
      <c r="P1248" s="392">
        <f t="shared" si="506"/>
        <v>0</v>
      </c>
      <c r="Q1248" s="396">
        <f t="shared" si="506"/>
        <v>0</v>
      </c>
      <c r="R1248" s="392">
        <f t="shared" si="506"/>
        <v>0</v>
      </c>
      <c r="S1248" s="392">
        <f t="shared" si="506"/>
        <v>0</v>
      </c>
      <c r="T1248" s="388">
        <f t="shared" si="506"/>
        <v>0</v>
      </c>
      <c r="U1248" s="392">
        <f t="shared" si="506"/>
        <v>0</v>
      </c>
      <c r="V1248" s="393">
        <f t="shared" si="506"/>
        <v>0</v>
      </c>
      <c r="W1248" s="37">
        <f>G1248-SUM(H1248:V1248)</f>
        <v>0</v>
      </c>
      <c r="Y1248"/>
    </row>
    <row r="1249" spans="1:25" outlineLevel="1" x14ac:dyDescent="0.25">
      <c r="A1249" s="212"/>
      <c r="B1249" s="465"/>
      <c r="C1249" s="272"/>
      <c r="D1249" s="272"/>
      <c r="E1249" s="273"/>
      <c r="F1249" s="274" t="s">
        <v>70</v>
      </c>
      <c r="G1249" s="394">
        <f t="shared" ref="G1249:V1249" si="507">G391</f>
        <v>0</v>
      </c>
      <c r="H1249" s="395">
        <f t="shared" si="507"/>
        <v>0</v>
      </c>
      <c r="I1249" s="389">
        <f t="shared" si="507"/>
        <v>0</v>
      </c>
      <c r="J1249" s="389">
        <f t="shared" si="507"/>
        <v>0</v>
      </c>
      <c r="K1249" s="390">
        <f t="shared" si="507"/>
        <v>0</v>
      </c>
      <c r="L1249" s="391">
        <f t="shared" si="507"/>
        <v>0</v>
      </c>
      <c r="M1249" s="396">
        <f t="shared" si="507"/>
        <v>0</v>
      </c>
      <c r="N1249" s="392">
        <f t="shared" si="507"/>
        <v>0</v>
      </c>
      <c r="O1249" s="388">
        <f t="shared" si="507"/>
        <v>0</v>
      </c>
      <c r="P1249" s="392">
        <f t="shared" si="507"/>
        <v>0</v>
      </c>
      <c r="Q1249" s="396">
        <f t="shared" si="507"/>
        <v>0</v>
      </c>
      <c r="R1249" s="392">
        <f t="shared" si="507"/>
        <v>0</v>
      </c>
      <c r="S1249" s="392">
        <f t="shared" si="507"/>
        <v>0</v>
      </c>
      <c r="T1249" s="388">
        <f t="shared" si="507"/>
        <v>0</v>
      </c>
      <c r="U1249" s="392">
        <f t="shared" si="507"/>
        <v>0</v>
      </c>
      <c r="V1249" s="393">
        <f t="shared" si="507"/>
        <v>0</v>
      </c>
      <c r="W1249" s="37">
        <f>G1249-SUM(H1249:V1249)</f>
        <v>0</v>
      </c>
      <c r="Y1249"/>
    </row>
    <row r="1250" spans="1:25" x14ac:dyDescent="0.25">
      <c r="A1250" s="212"/>
      <c r="B1250" s="465"/>
      <c r="C1250" s="272"/>
      <c r="D1250" s="272" t="s">
        <v>71</v>
      </c>
      <c r="E1250" s="273"/>
      <c r="F1250" s="273"/>
      <c r="G1250" s="367"/>
      <c r="H1250" s="369"/>
      <c r="I1250" s="369"/>
      <c r="J1250" s="369"/>
      <c r="K1250" s="370"/>
      <c r="L1250" s="363"/>
      <c r="M1250" s="364"/>
      <c r="N1250" s="364"/>
      <c r="O1250" s="364"/>
      <c r="P1250" s="364"/>
      <c r="Q1250" s="364"/>
      <c r="R1250" s="364"/>
      <c r="S1250" s="364"/>
      <c r="T1250" s="364"/>
      <c r="U1250" s="364"/>
      <c r="V1250" s="365"/>
      <c r="W1250" s="366"/>
      <c r="Y1250"/>
    </row>
    <row r="1251" spans="1:25" x14ac:dyDescent="0.25">
      <c r="A1251" s="212"/>
      <c r="B1251" s="465"/>
      <c r="C1251" s="272"/>
      <c r="D1251" s="272"/>
      <c r="E1251" s="273" t="s">
        <v>72</v>
      </c>
      <c r="F1251" s="273"/>
      <c r="G1251" s="367">
        <f t="shared" ref="G1251:W1251" si="508">SUBTOTAL(9,G1252:G1253)</f>
        <v>0</v>
      </c>
      <c r="H1251" s="368">
        <f t="shared" si="508"/>
        <v>0</v>
      </c>
      <c r="I1251" s="369">
        <f t="shared" si="508"/>
        <v>0</v>
      </c>
      <c r="J1251" s="369">
        <f t="shared" si="508"/>
        <v>0</v>
      </c>
      <c r="K1251" s="370">
        <f t="shared" si="508"/>
        <v>0</v>
      </c>
      <c r="L1251" s="364">
        <f t="shared" si="508"/>
        <v>0</v>
      </c>
      <c r="M1251" s="364">
        <f t="shared" si="508"/>
        <v>0</v>
      </c>
      <c r="N1251" s="364">
        <f t="shared" si="508"/>
        <v>0</v>
      </c>
      <c r="O1251" s="364">
        <f t="shared" si="508"/>
        <v>0</v>
      </c>
      <c r="P1251" s="364">
        <f t="shared" si="508"/>
        <v>0</v>
      </c>
      <c r="Q1251" s="364">
        <f t="shared" si="508"/>
        <v>0</v>
      </c>
      <c r="R1251" s="364">
        <f t="shared" si="508"/>
        <v>0</v>
      </c>
      <c r="S1251" s="364">
        <f t="shared" si="508"/>
        <v>0</v>
      </c>
      <c r="T1251" s="364">
        <f t="shared" si="508"/>
        <v>0</v>
      </c>
      <c r="U1251" s="364">
        <f t="shared" si="508"/>
        <v>0</v>
      </c>
      <c r="V1251" s="364">
        <f t="shared" si="508"/>
        <v>0</v>
      </c>
      <c r="W1251" s="366">
        <f t="shared" si="508"/>
        <v>0</v>
      </c>
      <c r="Y1251"/>
    </row>
    <row r="1252" spans="1:25" outlineLevel="1" x14ac:dyDescent="0.25">
      <c r="A1252" s="212"/>
      <c r="B1252" s="465"/>
      <c r="C1252" s="272"/>
      <c r="D1252" s="272"/>
      <c r="E1252" s="273"/>
      <c r="F1252" s="274" t="s">
        <v>73</v>
      </c>
      <c r="G1252" s="394">
        <f t="shared" ref="G1252:V1252" si="509">G394</f>
        <v>0</v>
      </c>
      <c r="H1252" s="395">
        <f t="shared" si="509"/>
        <v>0</v>
      </c>
      <c r="I1252" s="389">
        <f t="shared" si="509"/>
        <v>0</v>
      </c>
      <c r="J1252" s="389">
        <f t="shared" si="509"/>
        <v>0</v>
      </c>
      <c r="K1252" s="390">
        <f t="shared" si="509"/>
        <v>0</v>
      </c>
      <c r="L1252" s="391">
        <f t="shared" si="509"/>
        <v>0</v>
      </c>
      <c r="M1252" s="392">
        <f t="shared" si="509"/>
        <v>0</v>
      </c>
      <c r="N1252" s="392">
        <f t="shared" si="509"/>
        <v>0</v>
      </c>
      <c r="O1252" s="392">
        <f t="shared" si="509"/>
        <v>0</v>
      </c>
      <c r="P1252" s="392">
        <f t="shared" si="509"/>
        <v>0</v>
      </c>
      <c r="Q1252" s="392">
        <f t="shared" si="509"/>
        <v>0</v>
      </c>
      <c r="R1252" s="392">
        <f t="shared" si="509"/>
        <v>0</v>
      </c>
      <c r="S1252" s="392">
        <f t="shared" si="509"/>
        <v>0</v>
      </c>
      <c r="T1252" s="392">
        <f t="shared" si="509"/>
        <v>0</v>
      </c>
      <c r="U1252" s="392">
        <f t="shared" si="509"/>
        <v>0</v>
      </c>
      <c r="V1252" s="393">
        <f t="shared" si="509"/>
        <v>0</v>
      </c>
      <c r="W1252" s="37">
        <f>G1252-SUM(H1252:V1252)</f>
        <v>0</v>
      </c>
      <c r="Y1252"/>
    </row>
    <row r="1253" spans="1:25" outlineLevel="1" x14ac:dyDescent="0.25">
      <c r="A1253" s="212"/>
      <c r="B1253" s="465"/>
      <c r="C1253" s="272"/>
      <c r="D1253" s="272"/>
      <c r="E1253" s="273"/>
      <c r="F1253" s="274" t="s">
        <v>74</v>
      </c>
      <c r="G1253" s="394">
        <f t="shared" ref="G1253:V1253" si="510">G395</f>
        <v>0</v>
      </c>
      <c r="H1253" s="395">
        <f t="shared" si="510"/>
        <v>0</v>
      </c>
      <c r="I1253" s="389">
        <f t="shared" si="510"/>
        <v>0</v>
      </c>
      <c r="J1253" s="389">
        <f t="shared" si="510"/>
        <v>0</v>
      </c>
      <c r="K1253" s="390">
        <f t="shared" si="510"/>
        <v>0</v>
      </c>
      <c r="L1253" s="391">
        <f t="shared" si="510"/>
        <v>0</v>
      </c>
      <c r="M1253" s="392">
        <f t="shared" si="510"/>
        <v>0</v>
      </c>
      <c r="N1253" s="392">
        <f t="shared" si="510"/>
        <v>0</v>
      </c>
      <c r="O1253" s="392">
        <f t="shared" si="510"/>
        <v>0</v>
      </c>
      <c r="P1253" s="392">
        <f t="shared" si="510"/>
        <v>0</v>
      </c>
      <c r="Q1253" s="392">
        <f t="shared" si="510"/>
        <v>0</v>
      </c>
      <c r="R1253" s="392">
        <f t="shared" si="510"/>
        <v>0</v>
      </c>
      <c r="S1253" s="392">
        <f t="shared" si="510"/>
        <v>0</v>
      </c>
      <c r="T1253" s="392">
        <f t="shared" si="510"/>
        <v>0</v>
      </c>
      <c r="U1253" s="392">
        <f t="shared" si="510"/>
        <v>0</v>
      </c>
      <c r="V1253" s="393">
        <f t="shared" si="510"/>
        <v>0</v>
      </c>
      <c r="W1253" s="37">
        <f>G1253-SUM(H1253:V1253)</f>
        <v>0</v>
      </c>
      <c r="Y1253"/>
    </row>
    <row r="1254" spans="1:25" x14ac:dyDescent="0.25">
      <c r="A1254" s="212"/>
      <c r="B1254" s="465"/>
      <c r="C1254" s="272"/>
      <c r="D1254" s="272"/>
      <c r="E1254" s="273" t="s">
        <v>75</v>
      </c>
      <c r="F1254" s="273"/>
      <c r="G1254" s="367">
        <f t="shared" ref="G1254:W1254" si="511">SUBTOTAL(9,G1255:G1256)</f>
        <v>0</v>
      </c>
      <c r="H1254" s="368">
        <f t="shared" si="511"/>
        <v>0</v>
      </c>
      <c r="I1254" s="369">
        <f t="shared" si="511"/>
        <v>0</v>
      </c>
      <c r="J1254" s="369">
        <f t="shared" si="511"/>
        <v>0</v>
      </c>
      <c r="K1254" s="370">
        <f t="shared" si="511"/>
        <v>0</v>
      </c>
      <c r="L1254" s="364">
        <f t="shared" si="511"/>
        <v>0</v>
      </c>
      <c r="M1254" s="364">
        <f t="shared" si="511"/>
        <v>0</v>
      </c>
      <c r="N1254" s="364">
        <f t="shared" si="511"/>
        <v>0</v>
      </c>
      <c r="O1254" s="364">
        <f t="shared" si="511"/>
        <v>0</v>
      </c>
      <c r="P1254" s="364">
        <f t="shared" si="511"/>
        <v>0</v>
      </c>
      <c r="Q1254" s="364">
        <f t="shared" si="511"/>
        <v>0</v>
      </c>
      <c r="R1254" s="364">
        <f t="shared" si="511"/>
        <v>0</v>
      </c>
      <c r="S1254" s="364">
        <f t="shared" si="511"/>
        <v>0</v>
      </c>
      <c r="T1254" s="364">
        <f t="shared" si="511"/>
        <v>0</v>
      </c>
      <c r="U1254" s="364">
        <f t="shared" si="511"/>
        <v>0</v>
      </c>
      <c r="V1254" s="364">
        <f t="shared" si="511"/>
        <v>0</v>
      </c>
      <c r="W1254" s="366">
        <f t="shared" si="511"/>
        <v>0</v>
      </c>
      <c r="Y1254"/>
    </row>
    <row r="1255" spans="1:25" outlineLevel="1" x14ac:dyDescent="0.25">
      <c r="A1255" s="212"/>
      <c r="B1255" s="465"/>
      <c r="C1255" s="272"/>
      <c r="D1255" s="272"/>
      <c r="E1255" s="273"/>
      <c r="F1255" s="274" t="s">
        <v>76</v>
      </c>
      <c r="G1255" s="394">
        <f t="shared" ref="G1255:V1255" si="512">G397</f>
        <v>0</v>
      </c>
      <c r="H1255" s="395">
        <f t="shared" si="512"/>
        <v>0</v>
      </c>
      <c r="I1255" s="389">
        <f t="shared" si="512"/>
        <v>0</v>
      </c>
      <c r="J1255" s="389">
        <f t="shared" si="512"/>
        <v>0</v>
      </c>
      <c r="K1255" s="390">
        <f t="shared" si="512"/>
        <v>0</v>
      </c>
      <c r="L1255" s="391">
        <f t="shared" si="512"/>
        <v>0</v>
      </c>
      <c r="M1255" s="392">
        <f t="shared" si="512"/>
        <v>0</v>
      </c>
      <c r="N1255" s="392">
        <f t="shared" si="512"/>
        <v>0</v>
      </c>
      <c r="O1255" s="392">
        <f t="shared" si="512"/>
        <v>0</v>
      </c>
      <c r="P1255" s="392">
        <f t="shared" si="512"/>
        <v>0</v>
      </c>
      <c r="Q1255" s="392">
        <f t="shared" si="512"/>
        <v>0</v>
      </c>
      <c r="R1255" s="392">
        <f t="shared" si="512"/>
        <v>0</v>
      </c>
      <c r="S1255" s="392">
        <f t="shared" si="512"/>
        <v>0</v>
      </c>
      <c r="T1255" s="392">
        <f t="shared" si="512"/>
        <v>0</v>
      </c>
      <c r="U1255" s="392">
        <f t="shared" si="512"/>
        <v>0</v>
      </c>
      <c r="V1255" s="393">
        <f t="shared" si="512"/>
        <v>0</v>
      </c>
      <c r="W1255" s="37">
        <f>G1255-SUM(H1255:V1255)</f>
        <v>0</v>
      </c>
      <c r="Y1255"/>
    </row>
    <row r="1256" spans="1:25" outlineLevel="1" x14ac:dyDescent="0.25">
      <c r="A1256" s="212"/>
      <c r="B1256" s="465"/>
      <c r="C1256" s="272"/>
      <c r="D1256" s="272"/>
      <c r="E1256" s="273"/>
      <c r="F1256" s="274" t="s">
        <v>77</v>
      </c>
      <c r="G1256" s="394">
        <f t="shared" ref="G1256:V1256" si="513">G398</f>
        <v>0</v>
      </c>
      <c r="H1256" s="395">
        <f t="shared" si="513"/>
        <v>0</v>
      </c>
      <c r="I1256" s="389">
        <f t="shared" si="513"/>
        <v>0</v>
      </c>
      <c r="J1256" s="389">
        <f t="shared" si="513"/>
        <v>0</v>
      </c>
      <c r="K1256" s="390">
        <f t="shared" si="513"/>
        <v>0</v>
      </c>
      <c r="L1256" s="391">
        <f t="shared" si="513"/>
        <v>0</v>
      </c>
      <c r="M1256" s="392">
        <f t="shared" si="513"/>
        <v>0</v>
      </c>
      <c r="N1256" s="392">
        <f t="shared" si="513"/>
        <v>0</v>
      </c>
      <c r="O1256" s="392">
        <f t="shared" si="513"/>
        <v>0</v>
      </c>
      <c r="P1256" s="392">
        <f t="shared" si="513"/>
        <v>0</v>
      </c>
      <c r="Q1256" s="392">
        <f t="shared" si="513"/>
        <v>0</v>
      </c>
      <c r="R1256" s="392">
        <f t="shared" si="513"/>
        <v>0</v>
      </c>
      <c r="S1256" s="392">
        <f t="shared" si="513"/>
        <v>0</v>
      </c>
      <c r="T1256" s="392">
        <f t="shared" si="513"/>
        <v>0</v>
      </c>
      <c r="U1256" s="392">
        <f t="shared" si="513"/>
        <v>0</v>
      </c>
      <c r="V1256" s="393">
        <f t="shared" si="513"/>
        <v>0</v>
      </c>
      <c r="W1256" s="37">
        <f>G1256-SUM(H1256:V1256)</f>
        <v>0</v>
      </c>
      <c r="Y1256"/>
    </row>
    <row r="1257" spans="1:25" x14ac:dyDescent="0.25">
      <c r="A1257" s="212"/>
      <c r="B1257" s="465"/>
      <c r="C1257" s="272"/>
      <c r="D1257" s="272"/>
      <c r="E1257" s="273" t="s">
        <v>78</v>
      </c>
      <c r="F1257" s="273"/>
      <c r="G1257" s="367">
        <f t="shared" ref="G1257:W1257" si="514">SUBTOTAL(9,G1258:G1259)</f>
        <v>0</v>
      </c>
      <c r="H1257" s="368">
        <f t="shared" si="514"/>
        <v>0</v>
      </c>
      <c r="I1257" s="369">
        <f t="shared" si="514"/>
        <v>0</v>
      </c>
      <c r="J1257" s="369">
        <f t="shared" si="514"/>
        <v>0</v>
      </c>
      <c r="K1257" s="370">
        <f t="shared" si="514"/>
        <v>0</v>
      </c>
      <c r="L1257" s="364">
        <f t="shared" si="514"/>
        <v>0</v>
      </c>
      <c r="M1257" s="364">
        <f t="shared" si="514"/>
        <v>0</v>
      </c>
      <c r="N1257" s="364">
        <f t="shared" si="514"/>
        <v>0</v>
      </c>
      <c r="O1257" s="364">
        <f t="shared" si="514"/>
        <v>0</v>
      </c>
      <c r="P1257" s="364">
        <f t="shared" si="514"/>
        <v>0</v>
      </c>
      <c r="Q1257" s="364">
        <f t="shared" si="514"/>
        <v>0</v>
      </c>
      <c r="R1257" s="364">
        <f t="shared" si="514"/>
        <v>0</v>
      </c>
      <c r="S1257" s="364">
        <f t="shared" si="514"/>
        <v>0</v>
      </c>
      <c r="T1257" s="364">
        <f t="shared" si="514"/>
        <v>0</v>
      </c>
      <c r="U1257" s="364">
        <f t="shared" si="514"/>
        <v>0</v>
      </c>
      <c r="V1257" s="364">
        <f t="shared" si="514"/>
        <v>0</v>
      </c>
      <c r="W1257" s="366">
        <f t="shared" si="514"/>
        <v>0</v>
      </c>
      <c r="Y1257"/>
    </row>
    <row r="1258" spans="1:25" outlineLevel="1" x14ac:dyDescent="0.25">
      <c r="A1258" s="212"/>
      <c r="B1258" s="465"/>
      <c r="C1258" s="272"/>
      <c r="D1258" s="272"/>
      <c r="E1258" s="273"/>
      <c r="F1258" s="274" t="s">
        <v>79</v>
      </c>
      <c r="G1258" s="394">
        <f t="shared" ref="G1258:V1258" si="515">G400</f>
        <v>0</v>
      </c>
      <c r="H1258" s="395">
        <f t="shared" si="515"/>
        <v>0</v>
      </c>
      <c r="I1258" s="389">
        <f t="shared" si="515"/>
        <v>0</v>
      </c>
      <c r="J1258" s="389">
        <f t="shared" si="515"/>
        <v>0</v>
      </c>
      <c r="K1258" s="390">
        <f t="shared" si="515"/>
        <v>0</v>
      </c>
      <c r="L1258" s="391">
        <f t="shared" si="515"/>
        <v>0</v>
      </c>
      <c r="M1258" s="392">
        <f t="shared" si="515"/>
        <v>0</v>
      </c>
      <c r="N1258" s="392">
        <f t="shared" si="515"/>
        <v>0</v>
      </c>
      <c r="O1258" s="392">
        <f t="shared" si="515"/>
        <v>0</v>
      </c>
      <c r="P1258" s="392">
        <f t="shared" si="515"/>
        <v>0</v>
      </c>
      <c r="Q1258" s="392">
        <f t="shared" si="515"/>
        <v>0</v>
      </c>
      <c r="R1258" s="392">
        <f t="shared" si="515"/>
        <v>0</v>
      </c>
      <c r="S1258" s="392">
        <f t="shared" si="515"/>
        <v>0</v>
      </c>
      <c r="T1258" s="392">
        <f t="shared" si="515"/>
        <v>0</v>
      </c>
      <c r="U1258" s="392">
        <f t="shared" si="515"/>
        <v>0</v>
      </c>
      <c r="V1258" s="393">
        <f t="shared" si="515"/>
        <v>0</v>
      </c>
      <c r="W1258" s="37">
        <f>G1258-SUM(H1258:V1258)</f>
        <v>0</v>
      </c>
      <c r="Y1258"/>
    </row>
    <row r="1259" spans="1:25" outlineLevel="1" x14ac:dyDescent="0.25">
      <c r="A1259" s="212"/>
      <c r="B1259" s="465"/>
      <c r="C1259" s="272"/>
      <c r="D1259" s="272"/>
      <c r="E1259" s="273"/>
      <c r="F1259" s="274" t="s">
        <v>80</v>
      </c>
      <c r="G1259" s="394">
        <f t="shared" ref="G1259:V1259" si="516">G401</f>
        <v>0</v>
      </c>
      <c r="H1259" s="395">
        <f t="shared" si="516"/>
        <v>0</v>
      </c>
      <c r="I1259" s="389">
        <f t="shared" si="516"/>
        <v>0</v>
      </c>
      <c r="J1259" s="389">
        <f t="shared" si="516"/>
        <v>0</v>
      </c>
      <c r="K1259" s="390">
        <f t="shared" si="516"/>
        <v>0</v>
      </c>
      <c r="L1259" s="391">
        <f t="shared" si="516"/>
        <v>0</v>
      </c>
      <c r="M1259" s="392">
        <f t="shared" si="516"/>
        <v>0</v>
      </c>
      <c r="N1259" s="392">
        <f t="shared" si="516"/>
        <v>0</v>
      </c>
      <c r="O1259" s="392">
        <f t="shared" si="516"/>
        <v>0</v>
      </c>
      <c r="P1259" s="392">
        <f t="shared" si="516"/>
        <v>0</v>
      </c>
      <c r="Q1259" s="392">
        <f t="shared" si="516"/>
        <v>0</v>
      </c>
      <c r="R1259" s="392">
        <f t="shared" si="516"/>
        <v>0</v>
      </c>
      <c r="S1259" s="392">
        <f t="shared" si="516"/>
        <v>0</v>
      </c>
      <c r="T1259" s="392">
        <f t="shared" si="516"/>
        <v>0</v>
      </c>
      <c r="U1259" s="392">
        <f t="shared" si="516"/>
        <v>0</v>
      </c>
      <c r="V1259" s="393">
        <f t="shared" si="516"/>
        <v>0</v>
      </c>
      <c r="W1259" s="37">
        <f>G1259-SUM(H1259:V1259)</f>
        <v>0</v>
      </c>
      <c r="Y1259"/>
    </row>
    <row r="1260" spans="1:25" x14ac:dyDescent="0.25">
      <c r="A1260" s="212"/>
      <c r="B1260" s="465"/>
      <c r="C1260" s="272"/>
      <c r="D1260" s="272"/>
      <c r="E1260" s="273" t="s">
        <v>81</v>
      </c>
      <c r="F1260" s="273"/>
      <c r="G1260" s="367">
        <f t="shared" ref="G1260:W1260" si="517">SUBTOTAL(9,G1261:G1262)</f>
        <v>0</v>
      </c>
      <c r="H1260" s="368">
        <f t="shared" si="517"/>
        <v>0</v>
      </c>
      <c r="I1260" s="369">
        <f t="shared" si="517"/>
        <v>0</v>
      </c>
      <c r="J1260" s="369">
        <f t="shared" si="517"/>
        <v>0</v>
      </c>
      <c r="K1260" s="370">
        <f t="shared" si="517"/>
        <v>0</v>
      </c>
      <c r="L1260" s="364">
        <f t="shared" si="517"/>
        <v>0</v>
      </c>
      <c r="M1260" s="364">
        <f t="shared" si="517"/>
        <v>0</v>
      </c>
      <c r="N1260" s="364">
        <f t="shared" si="517"/>
        <v>0</v>
      </c>
      <c r="O1260" s="364">
        <f t="shared" si="517"/>
        <v>0</v>
      </c>
      <c r="P1260" s="364">
        <f t="shared" si="517"/>
        <v>0</v>
      </c>
      <c r="Q1260" s="364">
        <f t="shared" si="517"/>
        <v>0</v>
      </c>
      <c r="R1260" s="364">
        <f t="shared" si="517"/>
        <v>0</v>
      </c>
      <c r="S1260" s="364">
        <f t="shared" si="517"/>
        <v>0</v>
      </c>
      <c r="T1260" s="364">
        <f t="shared" si="517"/>
        <v>0</v>
      </c>
      <c r="U1260" s="364">
        <f t="shared" si="517"/>
        <v>0</v>
      </c>
      <c r="V1260" s="364">
        <f t="shared" si="517"/>
        <v>0</v>
      </c>
      <c r="W1260" s="366">
        <f t="shared" si="517"/>
        <v>0</v>
      </c>
      <c r="Y1260"/>
    </row>
    <row r="1261" spans="1:25" outlineLevel="1" x14ac:dyDescent="0.25">
      <c r="A1261" s="212"/>
      <c r="B1261" s="465"/>
      <c r="C1261" s="272"/>
      <c r="D1261" s="272"/>
      <c r="E1261" s="273"/>
      <c r="F1261" s="274" t="s">
        <v>82</v>
      </c>
      <c r="G1261" s="394">
        <f t="shared" ref="G1261:V1261" si="518">G403</f>
        <v>0</v>
      </c>
      <c r="H1261" s="395">
        <f t="shared" si="518"/>
        <v>0</v>
      </c>
      <c r="I1261" s="389">
        <f t="shared" si="518"/>
        <v>0</v>
      </c>
      <c r="J1261" s="389">
        <f t="shared" si="518"/>
        <v>0</v>
      </c>
      <c r="K1261" s="390">
        <f t="shared" si="518"/>
        <v>0</v>
      </c>
      <c r="L1261" s="391">
        <f t="shared" si="518"/>
        <v>0</v>
      </c>
      <c r="M1261" s="392">
        <f t="shared" si="518"/>
        <v>0</v>
      </c>
      <c r="N1261" s="392">
        <f t="shared" si="518"/>
        <v>0</v>
      </c>
      <c r="O1261" s="392">
        <f t="shared" si="518"/>
        <v>0</v>
      </c>
      <c r="P1261" s="392">
        <f t="shared" si="518"/>
        <v>0</v>
      </c>
      <c r="Q1261" s="392">
        <f t="shared" si="518"/>
        <v>0</v>
      </c>
      <c r="R1261" s="392">
        <f t="shared" si="518"/>
        <v>0</v>
      </c>
      <c r="S1261" s="392">
        <f t="shared" si="518"/>
        <v>0</v>
      </c>
      <c r="T1261" s="392">
        <f t="shared" si="518"/>
        <v>0</v>
      </c>
      <c r="U1261" s="392">
        <f t="shared" si="518"/>
        <v>0</v>
      </c>
      <c r="V1261" s="393">
        <f t="shared" si="518"/>
        <v>0</v>
      </c>
      <c r="W1261" s="37">
        <f>G1261-SUM(H1261:V1261)</f>
        <v>0</v>
      </c>
      <c r="Y1261"/>
    </row>
    <row r="1262" spans="1:25" outlineLevel="1" x14ac:dyDescent="0.25">
      <c r="A1262" s="212"/>
      <c r="B1262" s="465"/>
      <c r="C1262" s="272"/>
      <c r="D1262" s="272"/>
      <c r="E1262" s="273"/>
      <c r="F1262" s="274" t="s">
        <v>83</v>
      </c>
      <c r="G1262" s="394">
        <f t="shared" ref="G1262:V1262" si="519">G404</f>
        <v>0</v>
      </c>
      <c r="H1262" s="395">
        <f t="shared" si="519"/>
        <v>0</v>
      </c>
      <c r="I1262" s="389">
        <f t="shared" si="519"/>
        <v>0</v>
      </c>
      <c r="J1262" s="389">
        <f t="shared" si="519"/>
        <v>0</v>
      </c>
      <c r="K1262" s="390">
        <f t="shared" si="519"/>
        <v>0</v>
      </c>
      <c r="L1262" s="391">
        <f t="shared" si="519"/>
        <v>0</v>
      </c>
      <c r="M1262" s="392">
        <f t="shared" si="519"/>
        <v>0</v>
      </c>
      <c r="N1262" s="392">
        <f t="shared" si="519"/>
        <v>0</v>
      </c>
      <c r="O1262" s="392">
        <f t="shared" si="519"/>
        <v>0</v>
      </c>
      <c r="P1262" s="392">
        <f t="shared" si="519"/>
        <v>0</v>
      </c>
      <c r="Q1262" s="392">
        <f t="shared" si="519"/>
        <v>0</v>
      </c>
      <c r="R1262" s="392">
        <f t="shared" si="519"/>
        <v>0</v>
      </c>
      <c r="S1262" s="392">
        <f t="shared" si="519"/>
        <v>0</v>
      </c>
      <c r="T1262" s="392">
        <f t="shared" si="519"/>
        <v>0</v>
      </c>
      <c r="U1262" s="392">
        <f t="shared" si="519"/>
        <v>0</v>
      </c>
      <c r="V1262" s="393">
        <f t="shared" si="519"/>
        <v>0</v>
      </c>
      <c r="W1262" s="37">
        <f>G1262-SUM(H1262:V1262)</f>
        <v>0</v>
      </c>
      <c r="Y1262"/>
    </row>
    <row r="1263" spans="1:25" x14ac:dyDescent="0.25">
      <c r="A1263" s="212"/>
      <c r="B1263" s="465"/>
      <c r="C1263" s="272"/>
      <c r="D1263" s="272"/>
      <c r="E1263" s="273" t="s">
        <v>84</v>
      </c>
      <c r="F1263" s="273"/>
      <c r="G1263" s="367">
        <f t="shared" ref="G1263:W1263" si="520">SUBTOTAL(9,G1264:G1265)</f>
        <v>0</v>
      </c>
      <c r="H1263" s="368">
        <f t="shared" si="520"/>
        <v>0</v>
      </c>
      <c r="I1263" s="369">
        <f t="shared" si="520"/>
        <v>0</v>
      </c>
      <c r="J1263" s="369">
        <f t="shared" si="520"/>
        <v>0</v>
      </c>
      <c r="K1263" s="370">
        <f t="shared" si="520"/>
        <v>0</v>
      </c>
      <c r="L1263" s="364">
        <f t="shared" si="520"/>
        <v>0</v>
      </c>
      <c r="M1263" s="364">
        <f t="shared" si="520"/>
        <v>0</v>
      </c>
      <c r="N1263" s="364">
        <f t="shared" si="520"/>
        <v>0</v>
      </c>
      <c r="O1263" s="364">
        <f t="shared" si="520"/>
        <v>0</v>
      </c>
      <c r="P1263" s="364">
        <f t="shared" si="520"/>
        <v>0</v>
      </c>
      <c r="Q1263" s="364">
        <f t="shared" si="520"/>
        <v>0</v>
      </c>
      <c r="R1263" s="364">
        <f t="shared" si="520"/>
        <v>0</v>
      </c>
      <c r="S1263" s="364">
        <f t="shared" si="520"/>
        <v>0</v>
      </c>
      <c r="T1263" s="364">
        <f t="shared" si="520"/>
        <v>0</v>
      </c>
      <c r="U1263" s="364">
        <f t="shared" si="520"/>
        <v>0</v>
      </c>
      <c r="V1263" s="364">
        <f t="shared" si="520"/>
        <v>0</v>
      </c>
      <c r="W1263" s="366">
        <f t="shared" si="520"/>
        <v>0</v>
      </c>
      <c r="Y1263"/>
    </row>
    <row r="1264" spans="1:25" outlineLevel="1" x14ac:dyDescent="0.25">
      <c r="A1264" s="212"/>
      <c r="B1264" s="465"/>
      <c r="C1264" s="272"/>
      <c r="D1264" s="272"/>
      <c r="E1264" s="273"/>
      <c r="F1264" s="274" t="s">
        <v>85</v>
      </c>
      <c r="G1264" s="394">
        <f t="shared" ref="G1264:V1264" si="521">G406</f>
        <v>0</v>
      </c>
      <c r="H1264" s="395">
        <f t="shared" si="521"/>
        <v>0</v>
      </c>
      <c r="I1264" s="389">
        <f t="shared" si="521"/>
        <v>0</v>
      </c>
      <c r="J1264" s="389">
        <f t="shared" si="521"/>
        <v>0</v>
      </c>
      <c r="K1264" s="390">
        <f t="shared" si="521"/>
        <v>0</v>
      </c>
      <c r="L1264" s="391">
        <f t="shared" si="521"/>
        <v>0</v>
      </c>
      <c r="M1264" s="392">
        <f t="shared" si="521"/>
        <v>0</v>
      </c>
      <c r="N1264" s="392">
        <f t="shared" si="521"/>
        <v>0</v>
      </c>
      <c r="O1264" s="392">
        <f t="shared" si="521"/>
        <v>0</v>
      </c>
      <c r="P1264" s="392">
        <f t="shared" si="521"/>
        <v>0</v>
      </c>
      <c r="Q1264" s="392">
        <f t="shared" si="521"/>
        <v>0</v>
      </c>
      <c r="R1264" s="392">
        <f t="shared" si="521"/>
        <v>0</v>
      </c>
      <c r="S1264" s="392">
        <f t="shared" si="521"/>
        <v>0</v>
      </c>
      <c r="T1264" s="392">
        <f t="shared" si="521"/>
        <v>0</v>
      </c>
      <c r="U1264" s="392">
        <f t="shared" si="521"/>
        <v>0</v>
      </c>
      <c r="V1264" s="393">
        <f t="shared" si="521"/>
        <v>0</v>
      </c>
      <c r="W1264" s="37">
        <f>G1264-SUM(H1264:V1264)</f>
        <v>0</v>
      </c>
      <c r="Y1264"/>
    </row>
    <row r="1265" spans="1:25" outlineLevel="1" x14ac:dyDescent="0.25">
      <c r="A1265" s="212"/>
      <c r="B1265" s="465"/>
      <c r="C1265" s="272"/>
      <c r="D1265" s="272"/>
      <c r="E1265" s="273"/>
      <c r="F1265" s="274" t="s">
        <v>86</v>
      </c>
      <c r="G1265" s="394">
        <f t="shared" ref="G1265:V1265" si="522">G407</f>
        <v>0</v>
      </c>
      <c r="H1265" s="395">
        <f t="shared" si="522"/>
        <v>0</v>
      </c>
      <c r="I1265" s="389">
        <f t="shared" si="522"/>
        <v>0</v>
      </c>
      <c r="J1265" s="389">
        <f t="shared" si="522"/>
        <v>0</v>
      </c>
      <c r="K1265" s="390">
        <f t="shared" si="522"/>
        <v>0</v>
      </c>
      <c r="L1265" s="391">
        <f t="shared" si="522"/>
        <v>0</v>
      </c>
      <c r="M1265" s="392">
        <f t="shared" si="522"/>
        <v>0</v>
      </c>
      <c r="N1265" s="392">
        <f t="shared" si="522"/>
        <v>0</v>
      </c>
      <c r="O1265" s="392">
        <f t="shared" si="522"/>
        <v>0</v>
      </c>
      <c r="P1265" s="392">
        <f t="shared" si="522"/>
        <v>0</v>
      </c>
      <c r="Q1265" s="392">
        <f t="shared" si="522"/>
        <v>0</v>
      </c>
      <c r="R1265" s="392">
        <f t="shared" si="522"/>
        <v>0</v>
      </c>
      <c r="S1265" s="392">
        <f t="shared" si="522"/>
        <v>0</v>
      </c>
      <c r="T1265" s="392">
        <f t="shared" si="522"/>
        <v>0</v>
      </c>
      <c r="U1265" s="392">
        <f t="shared" si="522"/>
        <v>0</v>
      </c>
      <c r="V1265" s="393">
        <f t="shared" si="522"/>
        <v>0</v>
      </c>
      <c r="W1265" s="37">
        <f>G1265-SUM(H1265:V1265)</f>
        <v>0</v>
      </c>
      <c r="Y1265"/>
    </row>
    <row r="1266" spans="1:25" x14ac:dyDescent="0.25">
      <c r="A1266" s="212"/>
      <c r="B1266" s="465"/>
      <c r="C1266" s="272"/>
      <c r="D1266" s="272"/>
      <c r="E1266" s="273" t="s">
        <v>87</v>
      </c>
      <c r="F1266" s="273"/>
      <c r="G1266" s="367">
        <f t="shared" ref="G1266:W1266" si="523">SUBTOTAL(9,G1267:G1268)</f>
        <v>0</v>
      </c>
      <c r="H1266" s="368">
        <f t="shared" si="523"/>
        <v>0</v>
      </c>
      <c r="I1266" s="369">
        <f t="shared" si="523"/>
        <v>0</v>
      </c>
      <c r="J1266" s="369">
        <f t="shared" si="523"/>
        <v>0</v>
      </c>
      <c r="K1266" s="370">
        <f t="shared" si="523"/>
        <v>0</v>
      </c>
      <c r="L1266" s="364">
        <f t="shared" si="523"/>
        <v>0</v>
      </c>
      <c r="M1266" s="364">
        <f t="shared" si="523"/>
        <v>0</v>
      </c>
      <c r="N1266" s="364">
        <f t="shared" si="523"/>
        <v>0</v>
      </c>
      <c r="O1266" s="364">
        <f t="shared" si="523"/>
        <v>0</v>
      </c>
      <c r="P1266" s="364">
        <f t="shared" si="523"/>
        <v>0</v>
      </c>
      <c r="Q1266" s="364">
        <f t="shared" si="523"/>
        <v>0</v>
      </c>
      <c r="R1266" s="364">
        <f t="shared" si="523"/>
        <v>0</v>
      </c>
      <c r="S1266" s="364">
        <f t="shared" si="523"/>
        <v>0</v>
      </c>
      <c r="T1266" s="364">
        <f t="shared" si="523"/>
        <v>0</v>
      </c>
      <c r="U1266" s="364">
        <f t="shared" si="523"/>
        <v>0</v>
      </c>
      <c r="V1266" s="364">
        <f t="shared" si="523"/>
        <v>0</v>
      </c>
      <c r="W1266" s="366">
        <f t="shared" si="523"/>
        <v>0</v>
      </c>
      <c r="Y1266"/>
    </row>
    <row r="1267" spans="1:25" outlineLevel="1" x14ac:dyDescent="0.25">
      <c r="A1267" s="212"/>
      <c r="B1267" s="465"/>
      <c r="C1267" s="272"/>
      <c r="D1267" s="272"/>
      <c r="E1267" s="273"/>
      <c r="F1267" s="274" t="s">
        <v>88</v>
      </c>
      <c r="G1267" s="394">
        <f t="shared" ref="G1267:V1267" si="524">G409</f>
        <v>0</v>
      </c>
      <c r="H1267" s="395">
        <f t="shared" si="524"/>
        <v>0</v>
      </c>
      <c r="I1267" s="389">
        <f t="shared" si="524"/>
        <v>0</v>
      </c>
      <c r="J1267" s="389">
        <f t="shared" si="524"/>
        <v>0</v>
      </c>
      <c r="K1267" s="390">
        <f t="shared" si="524"/>
        <v>0</v>
      </c>
      <c r="L1267" s="391">
        <f t="shared" si="524"/>
        <v>0</v>
      </c>
      <c r="M1267" s="392">
        <f t="shared" si="524"/>
        <v>0</v>
      </c>
      <c r="N1267" s="413">
        <f t="shared" si="524"/>
        <v>0</v>
      </c>
      <c r="O1267" s="392">
        <f t="shared" si="524"/>
        <v>0</v>
      </c>
      <c r="P1267" s="392">
        <f t="shared" si="524"/>
        <v>0</v>
      </c>
      <c r="Q1267" s="392">
        <f t="shared" si="524"/>
        <v>0</v>
      </c>
      <c r="R1267" s="413">
        <f t="shared" si="524"/>
        <v>0</v>
      </c>
      <c r="S1267" s="413">
        <f t="shared" si="524"/>
        <v>0</v>
      </c>
      <c r="T1267" s="392">
        <f t="shared" si="524"/>
        <v>0</v>
      </c>
      <c r="U1267" s="392">
        <f t="shared" si="524"/>
        <v>0</v>
      </c>
      <c r="V1267" s="393">
        <f t="shared" si="524"/>
        <v>0</v>
      </c>
      <c r="W1267" s="37">
        <f>G1267-SUM(H1267:V1267)</f>
        <v>0</v>
      </c>
      <c r="Y1267"/>
    </row>
    <row r="1268" spans="1:25" outlineLevel="1" x14ac:dyDescent="0.25">
      <c r="A1268" s="212"/>
      <c r="B1268" s="465"/>
      <c r="C1268" s="272"/>
      <c r="D1268" s="272"/>
      <c r="E1268" s="273"/>
      <c r="F1268" s="274" t="s">
        <v>89</v>
      </c>
      <c r="G1268" s="394">
        <f t="shared" ref="G1268:V1268" si="525">G410</f>
        <v>0</v>
      </c>
      <c r="H1268" s="395">
        <f t="shared" si="525"/>
        <v>0</v>
      </c>
      <c r="I1268" s="389">
        <f t="shared" si="525"/>
        <v>0</v>
      </c>
      <c r="J1268" s="389">
        <f t="shared" si="525"/>
        <v>0</v>
      </c>
      <c r="K1268" s="390">
        <f t="shared" si="525"/>
        <v>0</v>
      </c>
      <c r="L1268" s="391">
        <f t="shared" si="525"/>
        <v>0</v>
      </c>
      <c r="M1268" s="396">
        <f t="shared" si="525"/>
        <v>0</v>
      </c>
      <c r="N1268" s="392">
        <f t="shared" si="525"/>
        <v>0</v>
      </c>
      <c r="O1268" s="388">
        <f t="shared" si="525"/>
        <v>0</v>
      </c>
      <c r="P1268" s="392">
        <f t="shared" si="525"/>
        <v>0</v>
      </c>
      <c r="Q1268" s="396">
        <f t="shared" si="525"/>
        <v>0</v>
      </c>
      <c r="R1268" s="392">
        <f t="shared" si="525"/>
        <v>0</v>
      </c>
      <c r="S1268" s="392">
        <f t="shared" si="525"/>
        <v>0</v>
      </c>
      <c r="T1268" s="388">
        <f t="shared" si="525"/>
        <v>0</v>
      </c>
      <c r="U1268" s="392">
        <f t="shared" si="525"/>
        <v>0</v>
      </c>
      <c r="V1268" s="393">
        <f t="shared" si="525"/>
        <v>0</v>
      </c>
      <c r="W1268" s="37">
        <f>G1268-SUM(H1268:V1268)</f>
        <v>0</v>
      </c>
      <c r="Y1268"/>
    </row>
    <row r="1269" spans="1:25" x14ac:dyDescent="0.25">
      <c r="A1269" s="212"/>
      <c r="B1269" s="465"/>
      <c r="C1269" s="272"/>
      <c r="D1269" s="272" t="s">
        <v>90</v>
      </c>
      <c r="E1269" s="273"/>
      <c r="F1269" s="273"/>
      <c r="G1269" s="367">
        <f t="shared" ref="G1269:W1269" si="526">SUBTOTAL(9,G1270:G1272)</f>
        <v>0</v>
      </c>
      <c r="H1269" s="368">
        <f t="shared" si="526"/>
        <v>0</v>
      </c>
      <c r="I1269" s="369">
        <f t="shared" si="526"/>
        <v>0</v>
      </c>
      <c r="J1269" s="369">
        <f t="shared" si="526"/>
        <v>0</v>
      </c>
      <c r="K1269" s="370">
        <f t="shared" si="526"/>
        <v>0</v>
      </c>
      <c r="L1269" s="364">
        <f t="shared" si="526"/>
        <v>0</v>
      </c>
      <c r="M1269" s="364">
        <f t="shared" si="526"/>
        <v>0</v>
      </c>
      <c r="N1269" s="364">
        <f t="shared" si="526"/>
        <v>0</v>
      </c>
      <c r="O1269" s="364">
        <f t="shared" si="526"/>
        <v>0</v>
      </c>
      <c r="P1269" s="364">
        <f t="shared" si="526"/>
        <v>0</v>
      </c>
      <c r="Q1269" s="364">
        <f t="shared" si="526"/>
        <v>0</v>
      </c>
      <c r="R1269" s="364">
        <f t="shared" si="526"/>
        <v>0</v>
      </c>
      <c r="S1269" s="364">
        <f t="shared" si="526"/>
        <v>0</v>
      </c>
      <c r="T1269" s="364">
        <f t="shared" si="526"/>
        <v>0</v>
      </c>
      <c r="U1269" s="364">
        <f t="shared" si="526"/>
        <v>0</v>
      </c>
      <c r="V1269" s="364">
        <f t="shared" si="526"/>
        <v>0</v>
      </c>
      <c r="W1269" s="366">
        <f t="shared" si="526"/>
        <v>0</v>
      </c>
      <c r="Y1269"/>
    </row>
    <row r="1270" spans="1:25" outlineLevel="1" x14ac:dyDescent="0.25">
      <c r="A1270" s="212"/>
      <c r="B1270" s="465"/>
      <c r="C1270" s="272"/>
      <c r="D1270" s="272"/>
      <c r="E1270" s="273"/>
      <c r="F1270" s="274" t="s">
        <v>91</v>
      </c>
      <c r="G1270" s="394">
        <f t="shared" ref="G1270:V1270" si="527">G412</f>
        <v>0</v>
      </c>
      <c r="H1270" s="395">
        <f t="shared" si="527"/>
        <v>0</v>
      </c>
      <c r="I1270" s="389">
        <f t="shared" si="527"/>
        <v>0</v>
      </c>
      <c r="J1270" s="389">
        <f t="shared" si="527"/>
        <v>0</v>
      </c>
      <c r="K1270" s="390">
        <f t="shared" si="527"/>
        <v>0</v>
      </c>
      <c r="L1270" s="391">
        <f t="shared" si="527"/>
        <v>0</v>
      </c>
      <c r="M1270" s="396">
        <f t="shared" si="527"/>
        <v>0</v>
      </c>
      <c r="N1270" s="392">
        <f t="shared" si="527"/>
        <v>0</v>
      </c>
      <c r="O1270" s="388">
        <f t="shared" si="527"/>
        <v>0</v>
      </c>
      <c r="P1270" s="392">
        <f t="shared" si="527"/>
        <v>0</v>
      </c>
      <c r="Q1270" s="396">
        <f t="shared" si="527"/>
        <v>0</v>
      </c>
      <c r="R1270" s="392">
        <f t="shared" si="527"/>
        <v>0</v>
      </c>
      <c r="S1270" s="392">
        <f t="shared" si="527"/>
        <v>0</v>
      </c>
      <c r="T1270" s="388">
        <f t="shared" si="527"/>
        <v>0</v>
      </c>
      <c r="U1270" s="392">
        <f t="shared" si="527"/>
        <v>0</v>
      </c>
      <c r="V1270" s="393">
        <f t="shared" si="527"/>
        <v>0</v>
      </c>
      <c r="W1270" s="37">
        <f>G1270-SUM(H1270:V1270)</f>
        <v>0</v>
      </c>
      <c r="Y1270"/>
    </row>
    <row r="1271" spans="1:25" outlineLevel="1" x14ac:dyDescent="0.25">
      <c r="A1271" s="212"/>
      <c r="B1271" s="465"/>
      <c r="C1271" s="272"/>
      <c r="D1271" s="272"/>
      <c r="E1271" s="273"/>
      <c r="F1271" s="274" t="s">
        <v>92</v>
      </c>
      <c r="G1271" s="394">
        <f t="shared" ref="G1271:V1271" si="528">G413</f>
        <v>0</v>
      </c>
      <c r="H1271" s="395">
        <f t="shared" si="528"/>
        <v>0</v>
      </c>
      <c r="I1271" s="389">
        <f t="shared" si="528"/>
        <v>0</v>
      </c>
      <c r="J1271" s="389">
        <f t="shared" si="528"/>
        <v>0</v>
      </c>
      <c r="K1271" s="390">
        <f t="shared" si="528"/>
        <v>0</v>
      </c>
      <c r="L1271" s="391">
        <f t="shared" si="528"/>
        <v>0</v>
      </c>
      <c r="M1271" s="396">
        <f t="shared" si="528"/>
        <v>0</v>
      </c>
      <c r="N1271" s="392">
        <f t="shared" si="528"/>
        <v>0</v>
      </c>
      <c r="O1271" s="388">
        <f t="shared" si="528"/>
        <v>0</v>
      </c>
      <c r="P1271" s="392">
        <f t="shared" si="528"/>
        <v>0</v>
      </c>
      <c r="Q1271" s="396">
        <f t="shared" si="528"/>
        <v>0</v>
      </c>
      <c r="R1271" s="392">
        <f t="shared" si="528"/>
        <v>0</v>
      </c>
      <c r="S1271" s="392">
        <f t="shared" si="528"/>
        <v>0</v>
      </c>
      <c r="T1271" s="388">
        <f t="shared" si="528"/>
        <v>0</v>
      </c>
      <c r="U1271" s="392">
        <f t="shared" si="528"/>
        <v>0</v>
      </c>
      <c r="V1271" s="393">
        <f t="shared" si="528"/>
        <v>0</v>
      </c>
      <c r="W1271" s="37">
        <f>G1271-SUM(H1271:V1271)</f>
        <v>0</v>
      </c>
      <c r="Y1271"/>
    </row>
    <row r="1272" spans="1:25" outlineLevel="1" x14ac:dyDescent="0.25">
      <c r="A1272" s="212"/>
      <c r="B1272" s="465"/>
      <c r="C1272" s="272"/>
      <c r="D1272" s="272"/>
      <c r="E1272" s="273"/>
      <c r="F1272" s="274" t="s">
        <v>93</v>
      </c>
      <c r="G1272" s="394">
        <f t="shared" ref="G1272:V1272" si="529">G414</f>
        <v>0</v>
      </c>
      <c r="H1272" s="395">
        <f t="shared" si="529"/>
        <v>0</v>
      </c>
      <c r="I1272" s="389">
        <f t="shared" si="529"/>
        <v>0</v>
      </c>
      <c r="J1272" s="389">
        <f t="shared" si="529"/>
        <v>0</v>
      </c>
      <c r="K1272" s="390">
        <f t="shared" si="529"/>
        <v>0</v>
      </c>
      <c r="L1272" s="391">
        <f t="shared" si="529"/>
        <v>0</v>
      </c>
      <c r="M1272" s="396">
        <f t="shared" si="529"/>
        <v>0</v>
      </c>
      <c r="N1272" s="392">
        <f t="shared" si="529"/>
        <v>0</v>
      </c>
      <c r="O1272" s="388">
        <f t="shared" si="529"/>
        <v>0</v>
      </c>
      <c r="P1272" s="392">
        <f t="shared" si="529"/>
        <v>0</v>
      </c>
      <c r="Q1272" s="396">
        <f t="shared" si="529"/>
        <v>0</v>
      </c>
      <c r="R1272" s="392">
        <f t="shared" si="529"/>
        <v>0</v>
      </c>
      <c r="S1272" s="392">
        <f t="shared" si="529"/>
        <v>0</v>
      </c>
      <c r="T1272" s="388">
        <f t="shared" si="529"/>
        <v>0</v>
      </c>
      <c r="U1272" s="392">
        <f t="shared" si="529"/>
        <v>0</v>
      </c>
      <c r="V1272" s="393">
        <f t="shared" si="529"/>
        <v>0</v>
      </c>
      <c r="W1272" s="37">
        <f>G1272-SUM(H1272:V1272)</f>
        <v>0</v>
      </c>
      <c r="Y1272"/>
    </row>
    <row r="1273" spans="1:25" x14ac:dyDescent="0.25">
      <c r="A1273" s="212"/>
      <c r="B1273" s="465"/>
      <c r="C1273" s="275"/>
      <c r="D1273" s="272" t="s">
        <v>94</v>
      </c>
      <c r="E1273" s="273"/>
      <c r="F1273" s="273"/>
      <c r="G1273" s="367">
        <f t="shared" ref="G1273:W1273" si="530">SUBTOTAL(9,G1274:G1275)</f>
        <v>0</v>
      </c>
      <c r="H1273" s="368">
        <f t="shared" si="530"/>
        <v>0</v>
      </c>
      <c r="I1273" s="369">
        <f t="shared" si="530"/>
        <v>0</v>
      </c>
      <c r="J1273" s="369">
        <f t="shared" si="530"/>
        <v>0</v>
      </c>
      <c r="K1273" s="370">
        <f t="shared" si="530"/>
        <v>0</v>
      </c>
      <c r="L1273" s="364">
        <f t="shared" si="530"/>
        <v>0</v>
      </c>
      <c r="M1273" s="364">
        <f t="shared" si="530"/>
        <v>0</v>
      </c>
      <c r="N1273" s="364">
        <f t="shared" si="530"/>
        <v>0</v>
      </c>
      <c r="O1273" s="364">
        <f t="shared" si="530"/>
        <v>0</v>
      </c>
      <c r="P1273" s="364">
        <f t="shared" si="530"/>
        <v>0</v>
      </c>
      <c r="Q1273" s="364">
        <f t="shared" si="530"/>
        <v>0</v>
      </c>
      <c r="R1273" s="364">
        <f t="shared" si="530"/>
        <v>0</v>
      </c>
      <c r="S1273" s="364">
        <f t="shared" si="530"/>
        <v>0</v>
      </c>
      <c r="T1273" s="364">
        <f t="shared" si="530"/>
        <v>0</v>
      </c>
      <c r="U1273" s="364">
        <f t="shared" si="530"/>
        <v>0</v>
      </c>
      <c r="V1273" s="364">
        <f t="shared" si="530"/>
        <v>0</v>
      </c>
      <c r="W1273" s="366">
        <f t="shared" si="530"/>
        <v>0</v>
      </c>
      <c r="Y1273"/>
    </row>
    <row r="1274" spans="1:25" outlineLevel="1" x14ac:dyDescent="0.25">
      <c r="A1274" s="212"/>
      <c r="B1274" s="465"/>
      <c r="C1274" s="272"/>
      <c r="D1274" s="272"/>
      <c r="E1274" s="273"/>
      <c r="F1274" s="274" t="s">
        <v>95</v>
      </c>
      <c r="G1274" s="394">
        <f t="shared" ref="G1274:V1274" si="531">G416</f>
        <v>0</v>
      </c>
      <c r="H1274" s="395">
        <f t="shared" si="531"/>
        <v>0</v>
      </c>
      <c r="I1274" s="389">
        <f t="shared" si="531"/>
        <v>0</v>
      </c>
      <c r="J1274" s="389">
        <f t="shared" si="531"/>
        <v>0</v>
      </c>
      <c r="K1274" s="390">
        <f t="shared" si="531"/>
        <v>0</v>
      </c>
      <c r="L1274" s="391">
        <f t="shared" si="531"/>
        <v>0</v>
      </c>
      <c r="M1274" s="396">
        <f t="shared" si="531"/>
        <v>0</v>
      </c>
      <c r="N1274" s="392">
        <f t="shared" si="531"/>
        <v>0</v>
      </c>
      <c r="O1274" s="388">
        <f t="shared" si="531"/>
        <v>0</v>
      </c>
      <c r="P1274" s="392">
        <f t="shared" si="531"/>
        <v>0</v>
      </c>
      <c r="Q1274" s="396">
        <f t="shared" si="531"/>
        <v>0</v>
      </c>
      <c r="R1274" s="392">
        <f t="shared" si="531"/>
        <v>0</v>
      </c>
      <c r="S1274" s="392">
        <f t="shared" si="531"/>
        <v>0</v>
      </c>
      <c r="T1274" s="388">
        <f t="shared" si="531"/>
        <v>0</v>
      </c>
      <c r="U1274" s="392">
        <f t="shared" si="531"/>
        <v>0</v>
      </c>
      <c r="V1274" s="393">
        <f t="shared" si="531"/>
        <v>0</v>
      </c>
      <c r="W1274" s="37">
        <f>G1274-SUM(H1274:V1274)</f>
        <v>0</v>
      </c>
      <c r="Y1274"/>
    </row>
    <row r="1275" spans="1:25" outlineLevel="1" x14ac:dyDescent="0.25">
      <c r="A1275" s="212"/>
      <c r="B1275" s="465"/>
      <c r="C1275" s="272"/>
      <c r="D1275" s="272"/>
      <c r="E1275" s="273"/>
      <c r="F1275" s="274" t="s">
        <v>96</v>
      </c>
      <c r="G1275" s="394">
        <f t="shared" ref="G1275:V1275" si="532">G417</f>
        <v>0</v>
      </c>
      <c r="H1275" s="395">
        <f t="shared" si="532"/>
        <v>0</v>
      </c>
      <c r="I1275" s="389">
        <f t="shared" si="532"/>
        <v>0</v>
      </c>
      <c r="J1275" s="389">
        <f t="shared" si="532"/>
        <v>0</v>
      </c>
      <c r="K1275" s="390">
        <f t="shared" si="532"/>
        <v>0</v>
      </c>
      <c r="L1275" s="391">
        <f t="shared" si="532"/>
        <v>0</v>
      </c>
      <c r="M1275" s="392">
        <f t="shared" si="532"/>
        <v>0</v>
      </c>
      <c r="N1275" s="412">
        <f t="shared" si="532"/>
        <v>0</v>
      </c>
      <c r="O1275" s="392">
        <f t="shared" si="532"/>
        <v>0</v>
      </c>
      <c r="P1275" s="392">
        <f t="shared" si="532"/>
        <v>0</v>
      </c>
      <c r="Q1275" s="392">
        <f t="shared" si="532"/>
        <v>0</v>
      </c>
      <c r="R1275" s="412">
        <f t="shared" si="532"/>
        <v>0</v>
      </c>
      <c r="S1275" s="412">
        <f t="shared" si="532"/>
        <v>0</v>
      </c>
      <c r="T1275" s="392">
        <f t="shared" si="532"/>
        <v>0</v>
      </c>
      <c r="U1275" s="392">
        <f t="shared" si="532"/>
        <v>0</v>
      </c>
      <c r="V1275" s="393">
        <f t="shared" si="532"/>
        <v>0</v>
      </c>
      <c r="W1275" s="37">
        <f>G1275-SUM(H1275:V1275)</f>
        <v>0</v>
      </c>
      <c r="Y1275"/>
    </row>
    <row r="1276" spans="1:25" x14ac:dyDescent="0.25">
      <c r="A1276" s="212"/>
      <c r="B1276" s="465"/>
      <c r="C1276" s="272" t="s">
        <v>259</v>
      </c>
      <c r="D1276" s="275"/>
      <c r="E1276" s="275"/>
      <c r="F1276" s="273"/>
      <c r="G1276" s="367"/>
      <c r="H1276" s="369"/>
      <c r="I1276" s="369"/>
      <c r="J1276" s="369"/>
      <c r="K1276" s="370"/>
      <c r="L1276" s="363"/>
      <c r="M1276" s="364"/>
      <c r="N1276" s="364"/>
      <c r="O1276" s="364"/>
      <c r="P1276" s="364"/>
      <c r="Q1276" s="364"/>
      <c r="R1276" s="364"/>
      <c r="S1276" s="364"/>
      <c r="T1276" s="364"/>
      <c r="U1276" s="364"/>
      <c r="V1276" s="365"/>
      <c r="W1276" s="366"/>
      <c r="Y1276"/>
    </row>
    <row r="1277" spans="1:25" x14ac:dyDescent="0.25">
      <c r="A1277" s="212"/>
      <c r="B1277" s="465"/>
      <c r="C1277" s="272"/>
      <c r="D1277" s="276" t="s">
        <v>20</v>
      </c>
      <c r="E1277" s="273"/>
      <c r="F1277" s="273"/>
      <c r="G1277" s="367"/>
      <c r="H1277" s="369"/>
      <c r="I1277" s="369"/>
      <c r="J1277" s="369"/>
      <c r="K1277" s="370"/>
      <c r="L1277" s="363"/>
      <c r="M1277" s="364"/>
      <c r="N1277" s="364"/>
      <c r="O1277" s="364"/>
      <c r="P1277" s="364"/>
      <c r="Q1277" s="364"/>
      <c r="R1277" s="364"/>
      <c r="S1277" s="364"/>
      <c r="T1277" s="364"/>
      <c r="U1277" s="364"/>
      <c r="V1277" s="365"/>
      <c r="W1277" s="366"/>
      <c r="Y1277"/>
    </row>
    <row r="1278" spans="1:25" x14ac:dyDescent="0.25">
      <c r="A1278" s="212"/>
      <c r="B1278" s="465"/>
      <c r="C1278" s="272"/>
      <c r="D1278" s="272"/>
      <c r="E1278" s="273" t="s">
        <v>21</v>
      </c>
      <c r="F1278" s="273"/>
      <c r="G1278" s="367">
        <f>SUBTOTAL(9,G1279:G1282)</f>
        <v>0</v>
      </c>
      <c r="H1278" s="368">
        <f>SUBTOTAL(9,H1279:H1282)</f>
        <v>0</v>
      </c>
      <c r="I1278" s="369"/>
      <c r="J1278" s="369"/>
      <c r="K1278" s="370"/>
      <c r="L1278" s="364"/>
      <c r="M1278" s="364"/>
      <c r="N1278" s="364"/>
      <c r="O1278" s="364"/>
      <c r="P1278" s="364"/>
      <c r="Q1278" s="364"/>
      <c r="R1278" s="364"/>
      <c r="S1278" s="364"/>
      <c r="T1278" s="364"/>
      <c r="U1278" s="364"/>
      <c r="V1278" s="365"/>
      <c r="W1278" s="366">
        <f>SUBTOTAL(9,W1279:W1282)</f>
        <v>0</v>
      </c>
      <c r="Y1278"/>
    </row>
    <row r="1279" spans="1:25" outlineLevel="1" x14ac:dyDescent="0.25">
      <c r="A1279" s="212"/>
      <c r="B1279" s="465"/>
      <c r="C1279" s="272"/>
      <c r="D1279" s="272"/>
      <c r="E1279" s="273"/>
      <c r="F1279" s="274" t="s">
        <v>22</v>
      </c>
      <c r="G1279" s="394">
        <f>G421</f>
        <v>0</v>
      </c>
      <c r="H1279" s="395">
        <f>G1279</f>
        <v>0</v>
      </c>
      <c r="I1279" s="369"/>
      <c r="J1279" s="369"/>
      <c r="K1279" s="370"/>
      <c r="L1279" s="364"/>
      <c r="M1279" s="364"/>
      <c r="N1279" s="364"/>
      <c r="O1279" s="364"/>
      <c r="P1279" s="364"/>
      <c r="Q1279" s="364"/>
      <c r="R1279" s="364"/>
      <c r="S1279" s="364"/>
      <c r="T1279" s="364"/>
      <c r="U1279" s="364"/>
      <c r="V1279" s="364"/>
      <c r="W1279" s="37">
        <f>G1279-SUM(H1279:V1279)</f>
        <v>0</v>
      </c>
      <c r="Y1279"/>
    </row>
    <row r="1280" spans="1:25" outlineLevel="1" x14ac:dyDescent="0.25">
      <c r="A1280" s="212"/>
      <c r="B1280" s="465"/>
      <c r="C1280" s="272"/>
      <c r="D1280" s="272"/>
      <c r="E1280" s="273"/>
      <c r="F1280" s="274" t="s">
        <v>23</v>
      </c>
      <c r="G1280" s="394">
        <f>G422</f>
        <v>0</v>
      </c>
      <c r="H1280" s="395">
        <f t="shared" ref="H1280:H1343" si="533">G1280</f>
        <v>0</v>
      </c>
      <c r="I1280" s="369"/>
      <c r="J1280" s="369"/>
      <c r="K1280" s="370"/>
      <c r="L1280" s="364"/>
      <c r="M1280" s="364"/>
      <c r="N1280" s="364"/>
      <c r="O1280" s="364"/>
      <c r="P1280" s="364"/>
      <c r="Q1280" s="364"/>
      <c r="R1280" s="364"/>
      <c r="S1280" s="364"/>
      <c r="T1280" s="364"/>
      <c r="U1280" s="364"/>
      <c r="V1280" s="364"/>
      <c r="W1280" s="37">
        <f>G1280-SUM(H1280:V1280)</f>
        <v>0</v>
      </c>
      <c r="Y1280"/>
    </row>
    <row r="1281" spans="1:25" outlineLevel="1" x14ac:dyDescent="0.25">
      <c r="A1281" s="212"/>
      <c r="B1281" s="465"/>
      <c r="C1281" s="272"/>
      <c r="D1281" s="272"/>
      <c r="E1281" s="273"/>
      <c r="F1281" s="274" t="s">
        <v>24</v>
      </c>
      <c r="G1281" s="394">
        <f>G423</f>
        <v>0</v>
      </c>
      <c r="H1281" s="395">
        <f t="shared" si="533"/>
        <v>0</v>
      </c>
      <c r="I1281" s="369"/>
      <c r="J1281" s="369"/>
      <c r="K1281" s="370"/>
      <c r="L1281" s="364"/>
      <c r="M1281" s="364"/>
      <c r="N1281" s="364"/>
      <c r="O1281" s="364"/>
      <c r="P1281" s="364"/>
      <c r="Q1281" s="364"/>
      <c r="R1281" s="364"/>
      <c r="S1281" s="364"/>
      <c r="T1281" s="364"/>
      <c r="U1281" s="364"/>
      <c r="V1281" s="364"/>
      <c r="W1281" s="37">
        <f>G1281-SUM(H1281:V1281)</f>
        <v>0</v>
      </c>
      <c r="Y1281"/>
    </row>
    <row r="1282" spans="1:25" outlineLevel="1" x14ac:dyDescent="0.25">
      <c r="A1282" s="212"/>
      <c r="B1282" s="465"/>
      <c r="C1282" s="272"/>
      <c r="D1282" s="272"/>
      <c r="E1282" s="273"/>
      <c r="F1282" s="274" t="s">
        <v>25</v>
      </c>
      <c r="G1282" s="394">
        <f>G424</f>
        <v>0</v>
      </c>
      <c r="H1282" s="395">
        <f t="shared" si="533"/>
        <v>0</v>
      </c>
      <c r="I1282" s="369"/>
      <c r="J1282" s="369"/>
      <c r="K1282" s="370"/>
      <c r="L1282" s="364"/>
      <c r="M1282" s="364"/>
      <c r="N1282" s="364"/>
      <c r="O1282" s="364"/>
      <c r="P1282" s="364"/>
      <c r="Q1282" s="364"/>
      <c r="R1282" s="364"/>
      <c r="S1282" s="364"/>
      <c r="T1282" s="364"/>
      <c r="U1282" s="364"/>
      <c r="V1282" s="364"/>
      <c r="W1282" s="37">
        <f>G1282-SUM(H1282:V1282)</f>
        <v>0</v>
      </c>
      <c r="Y1282"/>
    </row>
    <row r="1283" spans="1:25" x14ac:dyDescent="0.25">
      <c r="A1283" s="212"/>
      <c r="B1283" s="465"/>
      <c r="C1283" s="272"/>
      <c r="D1283" s="272"/>
      <c r="E1283" s="273" t="s">
        <v>26</v>
      </c>
      <c r="F1283" s="273"/>
      <c r="G1283" s="367">
        <f>SUBTOTAL(9,G1284:G1287)</f>
        <v>0</v>
      </c>
      <c r="H1283" s="368">
        <f>SUBTOTAL(9,H1284:H1287)</f>
        <v>0</v>
      </c>
      <c r="I1283" s="369"/>
      <c r="J1283" s="369"/>
      <c r="K1283" s="370"/>
      <c r="L1283" s="364"/>
      <c r="M1283" s="364"/>
      <c r="N1283" s="364"/>
      <c r="O1283" s="364"/>
      <c r="P1283" s="364"/>
      <c r="Q1283" s="364"/>
      <c r="R1283" s="364"/>
      <c r="S1283" s="364"/>
      <c r="T1283" s="364"/>
      <c r="U1283" s="364"/>
      <c r="V1283" s="364"/>
      <c r="W1283" s="366">
        <f>SUBTOTAL(9,W1284:W1287)</f>
        <v>0</v>
      </c>
      <c r="Y1283"/>
    </row>
    <row r="1284" spans="1:25" outlineLevel="1" x14ac:dyDescent="0.25">
      <c r="A1284" s="212"/>
      <c r="B1284" s="465"/>
      <c r="C1284" s="272"/>
      <c r="D1284" s="272"/>
      <c r="E1284" s="273"/>
      <c r="F1284" s="274" t="s">
        <v>27</v>
      </c>
      <c r="G1284" s="394">
        <f>G426</f>
        <v>0</v>
      </c>
      <c r="H1284" s="395">
        <f t="shared" si="533"/>
        <v>0</v>
      </c>
      <c r="I1284" s="369"/>
      <c r="J1284" s="369"/>
      <c r="K1284" s="370"/>
      <c r="L1284" s="364"/>
      <c r="M1284" s="364"/>
      <c r="N1284" s="364"/>
      <c r="O1284" s="364"/>
      <c r="P1284" s="364"/>
      <c r="Q1284" s="364"/>
      <c r="R1284" s="364"/>
      <c r="S1284" s="364"/>
      <c r="T1284" s="364"/>
      <c r="U1284" s="364"/>
      <c r="V1284" s="364"/>
      <c r="W1284" s="37">
        <f t="shared" ref="W1284:W1292" si="534">G1284-SUM(H1284:V1284)</f>
        <v>0</v>
      </c>
      <c r="Y1284"/>
    </row>
    <row r="1285" spans="1:25" outlineLevel="1" x14ac:dyDescent="0.25">
      <c r="A1285" s="212"/>
      <c r="B1285" s="465"/>
      <c r="C1285" s="272"/>
      <c r="D1285" s="272"/>
      <c r="E1285" s="273"/>
      <c r="F1285" s="274" t="s">
        <v>28</v>
      </c>
      <c r="G1285" s="394">
        <f>G427</f>
        <v>0</v>
      </c>
      <c r="H1285" s="395">
        <f t="shared" si="533"/>
        <v>0</v>
      </c>
      <c r="I1285" s="369"/>
      <c r="J1285" s="369"/>
      <c r="K1285" s="370"/>
      <c r="L1285" s="364"/>
      <c r="M1285" s="364"/>
      <c r="N1285" s="364"/>
      <c r="O1285" s="364"/>
      <c r="P1285" s="364"/>
      <c r="Q1285" s="364"/>
      <c r="R1285" s="364"/>
      <c r="S1285" s="364"/>
      <c r="T1285" s="364"/>
      <c r="U1285" s="364"/>
      <c r="V1285" s="364"/>
      <c r="W1285" s="37">
        <f t="shared" si="534"/>
        <v>0</v>
      </c>
      <c r="Y1285"/>
    </row>
    <row r="1286" spans="1:25" outlineLevel="1" x14ac:dyDescent="0.25">
      <c r="A1286" s="212"/>
      <c r="B1286" s="465"/>
      <c r="C1286" s="272"/>
      <c r="D1286" s="272"/>
      <c r="E1286" s="273"/>
      <c r="F1286" s="274" t="s">
        <v>29</v>
      </c>
      <c r="G1286" s="394">
        <f>G428</f>
        <v>0</v>
      </c>
      <c r="H1286" s="395">
        <f t="shared" si="533"/>
        <v>0</v>
      </c>
      <c r="I1286" s="369"/>
      <c r="J1286" s="369"/>
      <c r="K1286" s="370"/>
      <c r="L1286" s="364"/>
      <c r="M1286" s="364"/>
      <c r="N1286" s="364"/>
      <c r="O1286" s="364"/>
      <c r="P1286" s="364"/>
      <c r="Q1286" s="364"/>
      <c r="R1286" s="364"/>
      <c r="S1286" s="364"/>
      <c r="T1286" s="364"/>
      <c r="U1286" s="364"/>
      <c r="V1286" s="364"/>
      <c r="W1286" s="37">
        <f t="shared" si="534"/>
        <v>0</v>
      </c>
      <c r="Y1286"/>
    </row>
    <row r="1287" spans="1:25" outlineLevel="1" x14ac:dyDescent="0.25">
      <c r="A1287" s="212"/>
      <c r="B1287" s="465"/>
      <c r="C1287" s="272"/>
      <c r="D1287" s="272"/>
      <c r="E1287" s="273"/>
      <c r="F1287" s="274" t="s">
        <v>30</v>
      </c>
      <c r="G1287" s="394">
        <f>G429</f>
        <v>0</v>
      </c>
      <c r="H1287" s="395">
        <f t="shared" si="533"/>
        <v>0</v>
      </c>
      <c r="I1287" s="369"/>
      <c r="J1287" s="369"/>
      <c r="K1287" s="370"/>
      <c r="L1287" s="364"/>
      <c r="M1287" s="364"/>
      <c r="N1287" s="364"/>
      <c r="O1287" s="364"/>
      <c r="P1287" s="364"/>
      <c r="Q1287" s="364"/>
      <c r="R1287" s="364"/>
      <c r="S1287" s="364"/>
      <c r="T1287" s="364"/>
      <c r="U1287" s="364"/>
      <c r="V1287" s="364"/>
      <c r="W1287" s="37">
        <f t="shared" si="534"/>
        <v>0</v>
      </c>
      <c r="Y1287"/>
    </row>
    <row r="1288" spans="1:25" x14ac:dyDescent="0.25">
      <c r="A1288" s="212"/>
      <c r="B1288" s="465"/>
      <c r="C1288" s="272"/>
      <c r="D1288" s="272"/>
      <c r="E1288" s="273" t="s">
        <v>31</v>
      </c>
      <c r="F1288" s="273"/>
      <c r="G1288" s="367">
        <f>SUBTOTAL(9,G1289:G1292)</f>
        <v>0</v>
      </c>
      <c r="H1288" s="368">
        <f>SUBTOTAL(9,H1289:H1292)</f>
        <v>0</v>
      </c>
      <c r="I1288" s="369"/>
      <c r="J1288" s="369"/>
      <c r="K1288" s="370"/>
      <c r="L1288" s="364"/>
      <c r="M1288" s="364"/>
      <c r="N1288" s="364"/>
      <c r="O1288" s="364"/>
      <c r="P1288" s="364"/>
      <c r="Q1288" s="364"/>
      <c r="R1288" s="364"/>
      <c r="S1288" s="364"/>
      <c r="T1288" s="364"/>
      <c r="U1288" s="364"/>
      <c r="V1288" s="364"/>
      <c r="W1288" s="366">
        <f>SUBTOTAL(9,W1289:W1292)</f>
        <v>0</v>
      </c>
      <c r="Y1288"/>
    </row>
    <row r="1289" spans="1:25" outlineLevel="1" x14ac:dyDescent="0.25">
      <c r="A1289" s="212"/>
      <c r="B1289" s="465"/>
      <c r="C1289" s="272"/>
      <c r="D1289" s="272"/>
      <c r="E1289" s="273"/>
      <c r="F1289" s="274" t="s">
        <v>32</v>
      </c>
      <c r="G1289" s="394">
        <f>G431</f>
        <v>0</v>
      </c>
      <c r="H1289" s="395">
        <f t="shared" si="533"/>
        <v>0</v>
      </c>
      <c r="I1289" s="369"/>
      <c r="J1289" s="369"/>
      <c r="K1289" s="370"/>
      <c r="L1289" s="364"/>
      <c r="M1289" s="364"/>
      <c r="N1289" s="364"/>
      <c r="O1289" s="364"/>
      <c r="P1289" s="364"/>
      <c r="Q1289" s="364"/>
      <c r="R1289" s="364"/>
      <c r="S1289" s="364"/>
      <c r="T1289" s="364"/>
      <c r="U1289" s="364"/>
      <c r="V1289" s="364"/>
      <c r="W1289" s="37">
        <f t="shared" si="534"/>
        <v>0</v>
      </c>
      <c r="Y1289"/>
    </row>
    <row r="1290" spans="1:25" outlineLevel="1" x14ac:dyDescent="0.25">
      <c r="A1290" s="212"/>
      <c r="B1290" s="465"/>
      <c r="C1290" s="272"/>
      <c r="D1290" s="272"/>
      <c r="E1290" s="273"/>
      <c r="F1290" s="274" t="s">
        <v>33</v>
      </c>
      <c r="G1290" s="394">
        <f>G432</f>
        <v>0</v>
      </c>
      <c r="H1290" s="395">
        <f t="shared" si="533"/>
        <v>0</v>
      </c>
      <c r="I1290" s="369"/>
      <c r="J1290" s="369"/>
      <c r="K1290" s="370"/>
      <c r="L1290" s="364"/>
      <c r="M1290" s="364"/>
      <c r="N1290" s="364"/>
      <c r="O1290" s="364"/>
      <c r="P1290" s="364"/>
      <c r="Q1290" s="364"/>
      <c r="R1290" s="364"/>
      <c r="S1290" s="364"/>
      <c r="T1290" s="364"/>
      <c r="U1290" s="364"/>
      <c r="V1290" s="364"/>
      <c r="W1290" s="37">
        <f t="shared" si="534"/>
        <v>0</v>
      </c>
      <c r="Y1290"/>
    </row>
    <row r="1291" spans="1:25" outlineLevel="1" x14ac:dyDescent="0.25">
      <c r="A1291" s="212"/>
      <c r="B1291" s="465"/>
      <c r="C1291" s="272"/>
      <c r="D1291" s="272"/>
      <c r="E1291" s="273"/>
      <c r="F1291" s="274" t="s">
        <v>34</v>
      </c>
      <c r="G1291" s="394">
        <f>G433</f>
        <v>0</v>
      </c>
      <c r="H1291" s="395">
        <f t="shared" si="533"/>
        <v>0</v>
      </c>
      <c r="I1291" s="369"/>
      <c r="J1291" s="369"/>
      <c r="K1291" s="370"/>
      <c r="L1291" s="364"/>
      <c r="M1291" s="364"/>
      <c r="N1291" s="364"/>
      <c r="O1291" s="364"/>
      <c r="P1291" s="364"/>
      <c r="Q1291" s="364"/>
      <c r="R1291" s="364"/>
      <c r="S1291" s="364"/>
      <c r="T1291" s="364"/>
      <c r="U1291" s="364"/>
      <c r="V1291" s="364"/>
      <c r="W1291" s="37">
        <f t="shared" si="534"/>
        <v>0</v>
      </c>
      <c r="Y1291"/>
    </row>
    <row r="1292" spans="1:25" outlineLevel="1" x14ac:dyDescent="0.25">
      <c r="A1292" s="212"/>
      <c r="B1292" s="465"/>
      <c r="C1292" s="272"/>
      <c r="D1292" s="272"/>
      <c r="E1292" s="273"/>
      <c r="F1292" s="274" t="s">
        <v>35</v>
      </c>
      <c r="G1292" s="394">
        <f>G434</f>
        <v>0</v>
      </c>
      <c r="H1292" s="395">
        <f t="shared" si="533"/>
        <v>0</v>
      </c>
      <c r="I1292" s="369"/>
      <c r="J1292" s="369"/>
      <c r="K1292" s="370"/>
      <c r="L1292" s="364"/>
      <c r="M1292" s="364"/>
      <c r="N1292" s="364"/>
      <c r="O1292" s="364"/>
      <c r="P1292" s="364"/>
      <c r="Q1292" s="364"/>
      <c r="R1292" s="364"/>
      <c r="S1292" s="364"/>
      <c r="T1292" s="364"/>
      <c r="U1292" s="364"/>
      <c r="V1292" s="364"/>
      <c r="W1292" s="37">
        <f t="shared" si="534"/>
        <v>0</v>
      </c>
      <c r="Y1292"/>
    </row>
    <row r="1293" spans="1:25" x14ac:dyDescent="0.25">
      <c r="A1293" s="212"/>
      <c r="B1293" s="465"/>
      <c r="C1293" s="272"/>
      <c r="D1293" s="272" t="s">
        <v>36</v>
      </c>
      <c r="E1293" s="273"/>
      <c r="F1293" s="273"/>
      <c r="G1293" s="367"/>
      <c r="H1293" s="369"/>
      <c r="I1293" s="369"/>
      <c r="J1293" s="369"/>
      <c r="K1293" s="370"/>
      <c r="L1293" s="364"/>
      <c r="M1293" s="364"/>
      <c r="N1293" s="364"/>
      <c r="O1293" s="364"/>
      <c r="P1293" s="364"/>
      <c r="Q1293" s="364"/>
      <c r="R1293" s="364"/>
      <c r="S1293" s="364"/>
      <c r="T1293" s="364"/>
      <c r="U1293" s="364"/>
      <c r="V1293" s="364"/>
      <c r="W1293" s="366"/>
      <c r="Y1293"/>
    </row>
    <row r="1294" spans="1:25" x14ac:dyDescent="0.25">
      <c r="A1294" s="212"/>
      <c r="B1294" s="465"/>
      <c r="C1294" s="272"/>
      <c r="D1294" s="272"/>
      <c r="E1294" s="275" t="s">
        <v>37</v>
      </c>
      <c r="F1294" s="273"/>
      <c r="G1294" s="367">
        <f>SUBTOTAL(9,G1295:G1297)</f>
        <v>0</v>
      </c>
      <c r="H1294" s="368">
        <f>SUBTOTAL(9,H1295:H1297)</f>
        <v>0</v>
      </c>
      <c r="I1294" s="369"/>
      <c r="J1294" s="369"/>
      <c r="K1294" s="370"/>
      <c r="L1294" s="364"/>
      <c r="M1294" s="364"/>
      <c r="N1294" s="364"/>
      <c r="O1294" s="364"/>
      <c r="P1294" s="364"/>
      <c r="Q1294" s="364"/>
      <c r="R1294" s="364"/>
      <c r="S1294" s="364"/>
      <c r="T1294" s="364"/>
      <c r="U1294" s="364"/>
      <c r="V1294" s="364"/>
      <c r="W1294" s="366">
        <f>SUBTOTAL(9,W1295:W1297)</f>
        <v>0</v>
      </c>
      <c r="Y1294"/>
    </row>
    <row r="1295" spans="1:25" outlineLevel="1" x14ac:dyDescent="0.25">
      <c r="A1295" s="212"/>
      <c r="B1295" s="465"/>
      <c r="C1295" s="272"/>
      <c r="D1295" s="272"/>
      <c r="E1295" s="275"/>
      <c r="F1295" s="274" t="s">
        <v>38</v>
      </c>
      <c r="G1295" s="394">
        <f>G437</f>
        <v>0</v>
      </c>
      <c r="H1295" s="395">
        <f t="shared" si="533"/>
        <v>0</v>
      </c>
      <c r="I1295" s="369"/>
      <c r="J1295" s="369"/>
      <c r="K1295" s="370"/>
      <c r="L1295" s="364"/>
      <c r="M1295" s="364"/>
      <c r="N1295" s="364"/>
      <c r="O1295" s="364"/>
      <c r="P1295" s="364"/>
      <c r="Q1295" s="364"/>
      <c r="R1295" s="364"/>
      <c r="S1295" s="364"/>
      <c r="T1295" s="364"/>
      <c r="U1295" s="364"/>
      <c r="V1295" s="364"/>
      <c r="W1295" s="37">
        <f>G1295-SUM(H1295:V1295)</f>
        <v>0</v>
      </c>
      <c r="Y1295"/>
    </row>
    <row r="1296" spans="1:25" outlineLevel="1" x14ac:dyDescent="0.25">
      <c r="A1296" s="212"/>
      <c r="B1296" s="465"/>
      <c r="C1296" s="272"/>
      <c r="D1296" s="272"/>
      <c r="E1296" s="273"/>
      <c r="F1296" s="274" t="s">
        <v>39</v>
      </c>
      <c r="G1296" s="394">
        <f>G438</f>
        <v>0</v>
      </c>
      <c r="H1296" s="395">
        <f t="shared" si="533"/>
        <v>0</v>
      </c>
      <c r="I1296" s="369"/>
      <c r="J1296" s="369"/>
      <c r="K1296" s="370"/>
      <c r="L1296" s="364"/>
      <c r="M1296" s="364"/>
      <c r="N1296" s="364"/>
      <c r="O1296" s="364"/>
      <c r="P1296" s="364"/>
      <c r="Q1296" s="364"/>
      <c r="R1296" s="364"/>
      <c r="S1296" s="364"/>
      <c r="T1296" s="364"/>
      <c r="U1296" s="364"/>
      <c r="V1296" s="364"/>
      <c r="W1296" s="37">
        <f>G1296-SUM(H1296:V1296)</f>
        <v>0</v>
      </c>
      <c r="Y1296"/>
    </row>
    <row r="1297" spans="1:25" outlineLevel="1" x14ac:dyDescent="0.25">
      <c r="A1297" s="212"/>
      <c r="B1297" s="465"/>
      <c r="C1297" s="272"/>
      <c r="D1297" s="272"/>
      <c r="E1297" s="273"/>
      <c r="F1297" s="274" t="s">
        <v>40</v>
      </c>
      <c r="G1297" s="394">
        <f>G439</f>
        <v>0</v>
      </c>
      <c r="H1297" s="395">
        <f t="shared" si="533"/>
        <v>0</v>
      </c>
      <c r="I1297" s="369"/>
      <c r="J1297" s="369"/>
      <c r="K1297" s="370"/>
      <c r="L1297" s="364"/>
      <c r="M1297" s="364"/>
      <c r="N1297" s="364"/>
      <c r="O1297" s="364"/>
      <c r="P1297" s="364"/>
      <c r="Q1297" s="364"/>
      <c r="R1297" s="364"/>
      <c r="S1297" s="364"/>
      <c r="T1297" s="364"/>
      <c r="U1297" s="364"/>
      <c r="V1297" s="364"/>
      <c r="W1297" s="37">
        <f>G1297-SUM(H1297:V1297)</f>
        <v>0</v>
      </c>
      <c r="Y1297"/>
    </row>
    <row r="1298" spans="1:25" x14ac:dyDescent="0.25">
      <c r="A1298" s="212"/>
      <c r="B1298" s="465"/>
      <c r="C1298" s="272"/>
      <c r="D1298" s="272"/>
      <c r="E1298" s="273" t="s">
        <v>41</v>
      </c>
      <c r="F1298" s="273"/>
      <c r="G1298" s="367">
        <f>SUBTOTAL(9,G1299:G1301)</f>
        <v>0</v>
      </c>
      <c r="H1298" s="368">
        <f>SUBTOTAL(9,H1299:H1301)</f>
        <v>0</v>
      </c>
      <c r="I1298" s="369"/>
      <c r="J1298" s="369"/>
      <c r="K1298" s="370"/>
      <c r="L1298" s="364"/>
      <c r="M1298" s="364"/>
      <c r="N1298" s="364"/>
      <c r="O1298" s="364"/>
      <c r="P1298" s="364"/>
      <c r="Q1298" s="364"/>
      <c r="R1298" s="364"/>
      <c r="S1298" s="364"/>
      <c r="T1298" s="364"/>
      <c r="U1298" s="364"/>
      <c r="V1298" s="364"/>
      <c r="W1298" s="366">
        <f>SUBTOTAL(9,W1299:W1301)</f>
        <v>0</v>
      </c>
      <c r="Y1298"/>
    </row>
    <row r="1299" spans="1:25" outlineLevel="1" x14ac:dyDescent="0.25">
      <c r="A1299" s="212"/>
      <c r="B1299" s="465"/>
      <c r="C1299" s="272"/>
      <c r="D1299" s="272"/>
      <c r="E1299" s="273"/>
      <c r="F1299" s="274" t="s">
        <v>42</v>
      </c>
      <c r="G1299" s="394">
        <f>G441</f>
        <v>0</v>
      </c>
      <c r="H1299" s="395">
        <f t="shared" si="533"/>
        <v>0</v>
      </c>
      <c r="I1299" s="369"/>
      <c r="J1299" s="369"/>
      <c r="K1299" s="370"/>
      <c r="L1299" s="364"/>
      <c r="M1299" s="364"/>
      <c r="N1299" s="364"/>
      <c r="O1299" s="364"/>
      <c r="P1299" s="364"/>
      <c r="Q1299" s="364"/>
      <c r="R1299" s="364"/>
      <c r="S1299" s="364"/>
      <c r="T1299" s="364"/>
      <c r="U1299" s="364"/>
      <c r="V1299" s="364"/>
      <c r="W1299" s="37">
        <f>G1299-SUM(H1299:V1299)</f>
        <v>0</v>
      </c>
      <c r="Y1299"/>
    </row>
    <row r="1300" spans="1:25" outlineLevel="1" x14ac:dyDescent="0.25">
      <c r="A1300" s="212"/>
      <c r="B1300" s="465"/>
      <c r="C1300" s="272"/>
      <c r="D1300" s="272"/>
      <c r="E1300" s="273"/>
      <c r="F1300" s="274" t="s">
        <v>43</v>
      </c>
      <c r="G1300" s="394">
        <f>G442</f>
        <v>0</v>
      </c>
      <c r="H1300" s="395">
        <f t="shared" si="533"/>
        <v>0</v>
      </c>
      <c r="I1300" s="369"/>
      <c r="J1300" s="369"/>
      <c r="K1300" s="370"/>
      <c r="L1300" s="364"/>
      <c r="M1300" s="364"/>
      <c r="N1300" s="364"/>
      <c r="O1300" s="364"/>
      <c r="P1300" s="364"/>
      <c r="Q1300" s="364"/>
      <c r="R1300" s="364"/>
      <c r="S1300" s="364"/>
      <c r="T1300" s="364"/>
      <c r="U1300" s="364"/>
      <c r="V1300" s="364"/>
      <c r="W1300" s="37">
        <f>G1300-SUM(H1300:V1300)</f>
        <v>0</v>
      </c>
      <c r="Y1300"/>
    </row>
    <row r="1301" spans="1:25" outlineLevel="1" x14ac:dyDescent="0.25">
      <c r="A1301" s="212"/>
      <c r="B1301" s="465"/>
      <c r="C1301" s="272"/>
      <c r="D1301" s="272"/>
      <c r="E1301" s="273"/>
      <c r="F1301" s="274" t="s">
        <v>44</v>
      </c>
      <c r="G1301" s="394">
        <f>G443</f>
        <v>0</v>
      </c>
      <c r="H1301" s="395">
        <f t="shared" si="533"/>
        <v>0</v>
      </c>
      <c r="I1301" s="369"/>
      <c r="J1301" s="369"/>
      <c r="K1301" s="370"/>
      <c r="L1301" s="364"/>
      <c r="M1301" s="364"/>
      <c r="N1301" s="364"/>
      <c r="O1301" s="364"/>
      <c r="P1301" s="364"/>
      <c r="Q1301" s="364"/>
      <c r="R1301" s="364"/>
      <c r="S1301" s="364"/>
      <c r="T1301" s="364"/>
      <c r="U1301" s="364"/>
      <c r="V1301" s="364"/>
      <c r="W1301" s="37">
        <f>G1301-SUM(H1301:V1301)</f>
        <v>0</v>
      </c>
      <c r="Y1301"/>
    </row>
    <row r="1302" spans="1:25" x14ac:dyDescent="0.25">
      <c r="A1302" s="212"/>
      <c r="B1302" s="465"/>
      <c r="C1302" s="272"/>
      <c r="D1302" s="272"/>
      <c r="E1302" s="273" t="s">
        <v>45</v>
      </c>
      <c r="F1302" s="273"/>
      <c r="G1302" s="367">
        <f>SUBTOTAL(9,G1303:G1305)</f>
        <v>0</v>
      </c>
      <c r="H1302" s="368">
        <f>SUBTOTAL(9,H1303:H1305)</f>
        <v>0</v>
      </c>
      <c r="I1302" s="369"/>
      <c r="J1302" s="369"/>
      <c r="K1302" s="370"/>
      <c r="L1302" s="364"/>
      <c r="M1302" s="364"/>
      <c r="N1302" s="364"/>
      <c r="O1302" s="364"/>
      <c r="P1302" s="364"/>
      <c r="Q1302" s="364"/>
      <c r="R1302" s="364"/>
      <c r="S1302" s="364"/>
      <c r="T1302" s="364"/>
      <c r="U1302" s="364"/>
      <c r="V1302" s="364"/>
      <c r="W1302" s="366">
        <f>SUBTOTAL(9,W1303:W1305)</f>
        <v>0</v>
      </c>
      <c r="Y1302"/>
    </row>
    <row r="1303" spans="1:25" outlineLevel="1" x14ac:dyDescent="0.25">
      <c r="A1303" s="212"/>
      <c r="B1303" s="465"/>
      <c r="C1303" s="272"/>
      <c r="D1303" s="272"/>
      <c r="E1303" s="273"/>
      <c r="F1303" s="274" t="s">
        <v>46</v>
      </c>
      <c r="G1303" s="394">
        <f>G445</f>
        <v>0</v>
      </c>
      <c r="H1303" s="395">
        <f t="shared" si="533"/>
        <v>0</v>
      </c>
      <c r="I1303" s="369"/>
      <c r="J1303" s="369"/>
      <c r="K1303" s="370"/>
      <c r="L1303" s="364"/>
      <c r="M1303" s="364"/>
      <c r="N1303" s="364"/>
      <c r="O1303" s="364"/>
      <c r="P1303" s="364"/>
      <c r="Q1303" s="364"/>
      <c r="R1303" s="364"/>
      <c r="S1303" s="364"/>
      <c r="T1303" s="364"/>
      <c r="U1303" s="364"/>
      <c r="V1303" s="364"/>
      <c r="W1303" s="37">
        <f>G1303-SUM(H1303:V1303)</f>
        <v>0</v>
      </c>
      <c r="Y1303"/>
    </row>
    <row r="1304" spans="1:25" outlineLevel="1" x14ac:dyDescent="0.25">
      <c r="A1304" s="212"/>
      <c r="B1304" s="465"/>
      <c r="C1304" s="272"/>
      <c r="D1304" s="272"/>
      <c r="E1304" s="273"/>
      <c r="F1304" s="274" t="s">
        <v>47</v>
      </c>
      <c r="G1304" s="394">
        <f>G446</f>
        <v>0</v>
      </c>
      <c r="H1304" s="395">
        <f t="shared" si="533"/>
        <v>0</v>
      </c>
      <c r="I1304" s="369"/>
      <c r="J1304" s="369"/>
      <c r="K1304" s="370"/>
      <c r="L1304" s="364"/>
      <c r="M1304" s="364"/>
      <c r="N1304" s="364"/>
      <c r="O1304" s="364"/>
      <c r="P1304" s="364"/>
      <c r="Q1304" s="364"/>
      <c r="R1304" s="364"/>
      <c r="S1304" s="364"/>
      <c r="T1304" s="364"/>
      <c r="U1304" s="364"/>
      <c r="V1304" s="364"/>
      <c r="W1304" s="37">
        <f>G1304-SUM(H1304:V1304)</f>
        <v>0</v>
      </c>
      <c r="Y1304"/>
    </row>
    <row r="1305" spans="1:25" outlineLevel="1" x14ac:dyDescent="0.25">
      <c r="A1305" s="212"/>
      <c r="B1305" s="465"/>
      <c r="C1305" s="272"/>
      <c r="D1305" s="272"/>
      <c r="E1305" s="273"/>
      <c r="F1305" s="274" t="s">
        <v>48</v>
      </c>
      <c r="G1305" s="394">
        <f>G447</f>
        <v>0</v>
      </c>
      <c r="H1305" s="395">
        <f t="shared" si="533"/>
        <v>0</v>
      </c>
      <c r="I1305" s="369"/>
      <c r="J1305" s="369"/>
      <c r="K1305" s="370"/>
      <c r="L1305" s="364"/>
      <c r="M1305" s="364"/>
      <c r="N1305" s="364"/>
      <c r="O1305" s="364"/>
      <c r="P1305" s="364"/>
      <c r="Q1305" s="364"/>
      <c r="R1305" s="364"/>
      <c r="S1305" s="364"/>
      <c r="T1305" s="364"/>
      <c r="U1305" s="364"/>
      <c r="V1305" s="364"/>
      <c r="W1305" s="37">
        <f>G1305-SUM(H1305:V1305)</f>
        <v>0</v>
      </c>
      <c r="Y1305"/>
    </row>
    <row r="1306" spans="1:25" x14ac:dyDescent="0.25">
      <c r="A1306" s="212"/>
      <c r="B1306" s="465"/>
      <c r="C1306" s="272"/>
      <c r="D1306" s="272" t="s">
        <v>49</v>
      </c>
      <c r="E1306" s="273"/>
      <c r="F1306" s="273"/>
      <c r="G1306" s="367"/>
      <c r="H1306" s="369"/>
      <c r="I1306" s="369"/>
      <c r="J1306" s="369"/>
      <c r="K1306" s="370"/>
      <c r="L1306" s="364"/>
      <c r="M1306" s="364"/>
      <c r="N1306" s="364"/>
      <c r="O1306" s="364"/>
      <c r="P1306" s="364"/>
      <c r="Q1306" s="364"/>
      <c r="R1306" s="364"/>
      <c r="S1306" s="364"/>
      <c r="T1306" s="364"/>
      <c r="U1306" s="364"/>
      <c r="V1306" s="364"/>
      <c r="W1306" s="366"/>
      <c r="Y1306"/>
    </row>
    <row r="1307" spans="1:25" x14ac:dyDescent="0.25">
      <c r="A1307" s="212"/>
      <c r="B1307" s="465"/>
      <c r="C1307" s="272"/>
      <c r="D1307" s="272"/>
      <c r="E1307" s="273" t="s">
        <v>50</v>
      </c>
      <c r="F1307" s="273"/>
      <c r="G1307" s="367">
        <f>SUBTOTAL(9,G1308:G1309)</f>
        <v>0</v>
      </c>
      <c r="H1307" s="368">
        <f>SUBTOTAL(9,H1308:H1309)</f>
        <v>0</v>
      </c>
      <c r="I1307" s="369"/>
      <c r="J1307" s="369"/>
      <c r="K1307" s="370"/>
      <c r="L1307" s="364"/>
      <c r="M1307" s="364"/>
      <c r="N1307" s="364"/>
      <c r="O1307" s="364"/>
      <c r="P1307" s="364"/>
      <c r="Q1307" s="364"/>
      <c r="R1307" s="364"/>
      <c r="S1307" s="364"/>
      <c r="T1307" s="364"/>
      <c r="U1307" s="364"/>
      <c r="V1307" s="364"/>
      <c r="W1307" s="366">
        <f>SUBTOTAL(9,W1308:W1309)</f>
        <v>0</v>
      </c>
      <c r="Y1307"/>
    </row>
    <row r="1308" spans="1:25" outlineLevel="1" x14ac:dyDescent="0.25">
      <c r="A1308" s="212"/>
      <c r="B1308" s="465"/>
      <c r="C1308" s="272"/>
      <c r="D1308" s="272"/>
      <c r="E1308" s="273"/>
      <c r="F1308" s="274" t="s">
        <v>51</v>
      </c>
      <c r="G1308" s="394">
        <f>G450</f>
        <v>0</v>
      </c>
      <c r="H1308" s="395">
        <f t="shared" si="533"/>
        <v>0</v>
      </c>
      <c r="I1308" s="369"/>
      <c r="J1308" s="369"/>
      <c r="K1308" s="370"/>
      <c r="L1308" s="364"/>
      <c r="M1308" s="364"/>
      <c r="N1308" s="364"/>
      <c r="O1308" s="364"/>
      <c r="P1308" s="364"/>
      <c r="Q1308" s="364"/>
      <c r="R1308" s="364"/>
      <c r="S1308" s="364"/>
      <c r="T1308" s="364"/>
      <c r="U1308" s="364"/>
      <c r="V1308" s="364"/>
      <c r="W1308" s="37">
        <f>G1308-SUM(H1308:V1308)</f>
        <v>0</v>
      </c>
      <c r="Y1308"/>
    </row>
    <row r="1309" spans="1:25" outlineLevel="1" x14ac:dyDescent="0.25">
      <c r="A1309" s="212"/>
      <c r="B1309" s="465"/>
      <c r="C1309" s="272"/>
      <c r="D1309" s="272"/>
      <c r="E1309" s="273"/>
      <c r="F1309" s="274" t="s">
        <v>52</v>
      </c>
      <c r="G1309" s="394">
        <f>G451</f>
        <v>0</v>
      </c>
      <c r="H1309" s="395">
        <f t="shared" si="533"/>
        <v>0</v>
      </c>
      <c r="I1309" s="369"/>
      <c r="J1309" s="369"/>
      <c r="K1309" s="370"/>
      <c r="L1309" s="364"/>
      <c r="M1309" s="364"/>
      <c r="N1309" s="364"/>
      <c r="O1309" s="364"/>
      <c r="P1309" s="364"/>
      <c r="Q1309" s="364"/>
      <c r="R1309" s="364"/>
      <c r="S1309" s="364"/>
      <c r="T1309" s="364"/>
      <c r="U1309" s="364"/>
      <c r="V1309" s="364"/>
      <c r="W1309" s="37">
        <f>G1309-SUM(H1309:V1309)</f>
        <v>0</v>
      </c>
      <c r="Y1309"/>
    </row>
    <row r="1310" spans="1:25" x14ac:dyDescent="0.25">
      <c r="A1310" s="212"/>
      <c r="B1310" s="465"/>
      <c r="C1310" s="272"/>
      <c r="D1310" s="272"/>
      <c r="E1310" s="273" t="s">
        <v>53</v>
      </c>
      <c r="F1310" s="273"/>
      <c r="G1310" s="367">
        <f>SUBTOTAL(9,G1311:G1313)</f>
        <v>0</v>
      </c>
      <c r="H1310" s="368">
        <f>SUBTOTAL(9,H1311:H1313)</f>
        <v>0</v>
      </c>
      <c r="I1310" s="369"/>
      <c r="J1310" s="369"/>
      <c r="K1310" s="370"/>
      <c r="L1310" s="364"/>
      <c r="M1310" s="364"/>
      <c r="N1310" s="364"/>
      <c r="O1310" s="364"/>
      <c r="P1310" s="364"/>
      <c r="Q1310" s="364"/>
      <c r="R1310" s="364"/>
      <c r="S1310" s="364"/>
      <c r="T1310" s="364"/>
      <c r="U1310" s="364"/>
      <c r="V1310" s="364"/>
      <c r="W1310" s="366">
        <f>SUBTOTAL(9,W1311:W1313)</f>
        <v>0</v>
      </c>
      <c r="Y1310"/>
    </row>
    <row r="1311" spans="1:25" outlineLevel="1" x14ac:dyDescent="0.25">
      <c r="A1311" s="212"/>
      <c r="B1311" s="465"/>
      <c r="C1311" s="272"/>
      <c r="D1311" s="272"/>
      <c r="E1311" s="273"/>
      <c r="F1311" s="274" t="s">
        <v>54</v>
      </c>
      <c r="G1311" s="394">
        <f>G453</f>
        <v>0</v>
      </c>
      <c r="H1311" s="395">
        <f t="shared" si="533"/>
        <v>0</v>
      </c>
      <c r="I1311" s="369"/>
      <c r="J1311" s="369"/>
      <c r="K1311" s="370"/>
      <c r="L1311" s="364"/>
      <c r="M1311" s="364"/>
      <c r="N1311" s="364"/>
      <c r="O1311" s="364"/>
      <c r="P1311" s="364"/>
      <c r="Q1311" s="364"/>
      <c r="R1311" s="364"/>
      <c r="S1311" s="364"/>
      <c r="T1311" s="364"/>
      <c r="U1311" s="364"/>
      <c r="V1311" s="364"/>
      <c r="W1311" s="37">
        <f>G1311-SUM(H1311:V1311)</f>
        <v>0</v>
      </c>
      <c r="Y1311"/>
    </row>
    <row r="1312" spans="1:25" outlineLevel="1" x14ac:dyDescent="0.25">
      <c r="A1312" s="212"/>
      <c r="B1312" s="465"/>
      <c r="C1312" s="272"/>
      <c r="D1312" s="272"/>
      <c r="E1312" s="273"/>
      <c r="F1312" s="274" t="s">
        <v>55</v>
      </c>
      <c r="G1312" s="394">
        <f>G454</f>
        <v>0</v>
      </c>
      <c r="H1312" s="395">
        <f t="shared" si="533"/>
        <v>0</v>
      </c>
      <c r="I1312" s="369"/>
      <c r="J1312" s="369"/>
      <c r="K1312" s="370"/>
      <c r="L1312" s="364"/>
      <c r="M1312" s="364"/>
      <c r="N1312" s="364"/>
      <c r="O1312" s="364"/>
      <c r="P1312" s="364"/>
      <c r="Q1312" s="364"/>
      <c r="R1312" s="364"/>
      <c r="S1312" s="364"/>
      <c r="T1312" s="364"/>
      <c r="U1312" s="364"/>
      <c r="V1312" s="364"/>
      <c r="W1312" s="37">
        <f>G1312-SUM(H1312:V1312)</f>
        <v>0</v>
      </c>
      <c r="Y1312"/>
    </row>
    <row r="1313" spans="1:25" outlineLevel="1" x14ac:dyDescent="0.25">
      <c r="A1313" s="212"/>
      <c r="B1313" s="465"/>
      <c r="C1313" s="272"/>
      <c r="D1313" s="272"/>
      <c r="E1313" s="273"/>
      <c r="F1313" s="274" t="s">
        <v>56</v>
      </c>
      <c r="G1313" s="394">
        <f>G455</f>
        <v>0</v>
      </c>
      <c r="H1313" s="395">
        <f t="shared" si="533"/>
        <v>0</v>
      </c>
      <c r="I1313" s="369"/>
      <c r="J1313" s="369"/>
      <c r="K1313" s="370"/>
      <c r="L1313" s="364"/>
      <c r="M1313" s="364"/>
      <c r="N1313" s="364"/>
      <c r="O1313" s="364"/>
      <c r="P1313" s="364"/>
      <c r="Q1313" s="364"/>
      <c r="R1313" s="364"/>
      <c r="S1313" s="364"/>
      <c r="T1313" s="364"/>
      <c r="U1313" s="364"/>
      <c r="V1313" s="364"/>
      <c r="W1313" s="37">
        <f>G1313-SUM(H1313:V1313)</f>
        <v>0</v>
      </c>
      <c r="Y1313"/>
    </row>
    <row r="1314" spans="1:25" x14ac:dyDescent="0.25">
      <c r="A1314" s="212"/>
      <c r="B1314" s="465"/>
      <c r="C1314" s="272"/>
      <c r="D1314" s="272"/>
      <c r="E1314" s="273" t="s">
        <v>57</v>
      </c>
      <c r="F1314" s="273"/>
      <c r="G1314" s="367">
        <f>SUBTOTAL(9,G1315:G1316)</f>
        <v>0</v>
      </c>
      <c r="H1314" s="368">
        <f>SUBTOTAL(9,H1315:H1316)</f>
        <v>0</v>
      </c>
      <c r="I1314" s="369"/>
      <c r="J1314" s="369"/>
      <c r="K1314" s="370"/>
      <c r="L1314" s="364"/>
      <c r="M1314" s="364"/>
      <c r="N1314" s="364"/>
      <c r="O1314" s="364"/>
      <c r="P1314" s="364"/>
      <c r="Q1314" s="364"/>
      <c r="R1314" s="364"/>
      <c r="S1314" s="364"/>
      <c r="T1314" s="364"/>
      <c r="U1314" s="364"/>
      <c r="V1314" s="364"/>
      <c r="W1314" s="366">
        <f>SUBTOTAL(9,W1315:W1316)</f>
        <v>0</v>
      </c>
      <c r="Y1314"/>
    </row>
    <row r="1315" spans="1:25" outlineLevel="1" x14ac:dyDescent="0.25">
      <c r="A1315" s="212"/>
      <c r="B1315" s="465"/>
      <c r="C1315" s="272"/>
      <c r="D1315" s="272"/>
      <c r="E1315" s="273"/>
      <c r="F1315" s="274" t="s">
        <v>58</v>
      </c>
      <c r="G1315" s="394">
        <f>G457</f>
        <v>0</v>
      </c>
      <c r="H1315" s="395">
        <f t="shared" si="533"/>
        <v>0</v>
      </c>
      <c r="I1315" s="369"/>
      <c r="J1315" s="369"/>
      <c r="K1315" s="370"/>
      <c r="L1315" s="364"/>
      <c r="M1315" s="364"/>
      <c r="N1315" s="364"/>
      <c r="O1315" s="364"/>
      <c r="P1315" s="364"/>
      <c r="Q1315" s="364"/>
      <c r="R1315" s="364"/>
      <c r="S1315" s="364"/>
      <c r="T1315" s="364"/>
      <c r="U1315" s="364"/>
      <c r="V1315" s="364"/>
      <c r="W1315" s="37">
        <f>G1315-SUM(H1315:V1315)</f>
        <v>0</v>
      </c>
      <c r="Y1315"/>
    </row>
    <row r="1316" spans="1:25" outlineLevel="1" x14ac:dyDescent="0.25">
      <c r="A1316" s="212"/>
      <c r="B1316" s="465"/>
      <c r="C1316" s="272"/>
      <c r="D1316" s="272"/>
      <c r="E1316" s="273"/>
      <c r="F1316" s="274" t="s">
        <v>59</v>
      </c>
      <c r="G1316" s="394">
        <f>G458</f>
        <v>0</v>
      </c>
      <c r="H1316" s="395">
        <f t="shared" si="533"/>
        <v>0</v>
      </c>
      <c r="I1316" s="369"/>
      <c r="J1316" s="369"/>
      <c r="K1316" s="370"/>
      <c r="L1316" s="364"/>
      <c r="M1316" s="364"/>
      <c r="N1316" s="364"/>
      <c r="O1316" s="364"/>
      <c r="P1316" s="364"/>
      <c r="Q1316" s="364"/>
      <c r="R1316" s="364"/>
      <c r="S1316" s="364"/>
      <c r="T1316" s="364"/>
      <c r="U1316" s="364"/>
      <c r="V1316" s="364"/>
      <c r="W1316" s="37">
        <f>G1316-SUM(H1316:V1316)</f>
        <v>0</v>
      </c>
      <c r="Y1316"/>
    </row>
    <row r="1317" spans="1:25" x14ac:dyDescent="0.25">
      <c r="A1317" s="212"/>
      <c r="B1317" s="465"/>
      <c r="C1317" s="272"/>
      <c r="D1317" s="272"/>
      <c r="E1317" s="273" t="s">
        <v>60</v>
      </c>
      <c r="F1317" s="273"/>
      <c r="G1317" s="367">
        <f>SUBTOTAL(9,G1318:G1320)</f>
        <v>0</v>
      </c>
      <c r="H1317" s="368">
        <f>SUBTOTAL(9,H1318:H1320)</f>
        <v>0</v>
      </c>
      <c r="I1317" s="369"/>
      <c r="J1317" s="369"/>
      <c r="K1317" s="370"/>
      <c r="L1317" s="364"/>
      <c r="M1317" s="364"/>
      <c r="N1317" s="364"/>
      <c r="O1317" s="364"/>
      <c r="P1317" s="364"/>
      <c r="Q1317" s="364"/>
      <c r="R1317" s="364"/>
      <c r="S1317" s="364"/>
      <c r="T1317" s="364"/>
      <c r="U1317" s="364"/>
      <c r="V1317" s="364"/>
      <c r="W1317" s="366">
        <f>SUBTOTAL(9,W1318:W1320)</f>
        <v>0</v>
      </c>
      <c r="Y1317"/>
    </row>
    <row r="1318" spans="1:25" outlineLevel="1" x14ac:dyDescent="0.25">
      <c r="A1318" s="212"/>
      <c r="B1318" s="465"/>
      <c r="C1318" s="272"/>
      <c r="D1318" s="272"/>
      <c r="E1318" s="273"/>
      <c r="F1318" s="274" t="s">
        <v>61</v>
      </c>
      <c r="G1318" s="394">
        <f>G460</f>
        <v>0</v>
      </c>
      <c r="H1318" s="395">
        <f t="shared" si="533"/>
        <v>0</v>
      </c>
      <c r="I1318" s="369"/>
      <c r="J1318" s="369"/>
      <c r="K1318" s="370"/>
      <c r="L1318" s="364"/>
      <c r="M1318" s="364"/>
      <c r="N1318" s="364"/>
      <c r="O1318" s="364"/>
      <c r="P1318" s="364"/>
      <c r="Q1318" s="364"/>
      <c r="R1318" s="364"/>
      <c r="S1318" s="364"/>
      <c r="T1318" s="364"/>
      <c r="U1318" s="364"/>
      <c r="V1318" s="364"/>
      <c r="W1318" s="37">
        <f>G1318-SUM(H1318:V1318)</f>
        <v>0</v>
      </c>
      <c r="Y1318"/>
    </row>
    <row r="1319" spans="1:25" outlineLevel="1" x14ac:dyDescent="0.25">
      <c r="A1319" s="212"/>
      <c r="B1319" s="465"/>
      <c r="C1319" s="272"/>
      <c r="D1319" s="272"/>
      <c r="E1319" s="273"/>
      <c r="F1319" s="274" t="s">
        <v>62</v>
      </c>
      <c r="G1319" s="394">
        <f>G461</f>
        <v>0</v>
      </c>
      <c r="H1319" s="395">
        <f t="shared" si="533"/>
        <v>0</v>
      </c>
      <c r="I1319" s="369"/>
      <c r="J1319" s="369"/>
      <c r="K1319" s="370"/>
      <c r="L1319" s="364"/>
      <c r="M1319" s="364"/>
      <c r="N1319" s="364"/>
      <c r="O1319" s="364"/>
      <c r="P1319" s="364"/>
      <c r="Q1319" s="364"/>
      <c r="R1319" s="364"/>
      <c r="S1319" s="364"/>
      <c r="T1319" s="364"/>
      <c r="U1319" s="364"/>
      <c r="V1319" s="364"/>
      <c r="W1319" s="37">
        <f>G1319-SUM(H1319:V1319)</f>
        <v>0</v>
      </c>
      <c r="Y1319"/>
    </row>
    <row r="1320" spans="1:25" outlineLevel="1" x14ac:dyDescent="0.25">
      <c r="A1320" s="212"/>
      <c r="B1320" s="465"/>
      <c r="C1320" s="272"/>
      <c r="D1320" s="272"/>
      <c r="E1320" s="273"/>
      <c r="F1320" s="274" t="s">
        <v>63</v>
      </c>
      <c r="G1320" s="394">
        <f>G462</f>
        <v>0</v>
      </c>
      <c r="H1320" s="395">
        <f t="shared" si="533"/>
        <v>0</v>
      </c>
      <c r="I1320" s="369"/>
      <c r="J1320" s="369"/>
      <c r="K1320" s="370"/>
      <c r="L1320" s="364"/>
      <c r="M1320" s="364"/>
      <c r="N1320" s="364"/>
      <c r="O1320" s="364"/>
      <c r="P1320" s="364"/>
      <c r="Q1320" s="364"/>
      <c r="R1320" s="364"/>
      <c r="S1320" s="364"/>
      <c r="T1320" s="364"/>
      <c r="U1320" s="364"/>
      <c r="V1320" s="364"/>
      <c r="W1320" s="37">
        <f>G1320-SUM(H1320:V1320)</f>
        <v>0</v>
      </c>
      <c r="Y1320"/>
    </row>
    <row r="1321" spans="1:25" x14ac:dyDescent="0.25">
      <c r="A1321" s="212"/>
      <c r="B1321" s="465"/>
      <c r="C1321" s="272"/>
      <c r="D1321" s="272"/>
      <c r="E1321" s="273" t="s">
        <v>64</v>
      </c>
      <c r="F1321" s="273"/>
      <c r="G1321" s="367">
        <f>SUBTOTAL(9,G1322:G1323)</f>
        <v>0</v>
      </c>
      <c r="H1321" s="368">
        <f>SUBTOTAL(9,H1322:H1323)</f>
        <v>0</v>
      </c>
      <c r="I1321" s="369"/>
      <c r="J1321" s="369"/>
      <c r="K1321" s="370"/>
      <c r="L1321" s="364"/>
      <c r="M1321" s="364"/>
      <c r="N1321" s="364"/>
      <c r="O1321" s="364"/>
      <c r="P1321" s="364"/>
      <c r="Q1321" s="364"/>
      <c r="R1321" s="364"/>
      <c r="S1321" s="364"/>
      <c r="T1321" s="364"/>
      <c r="U1321" s="364"/>
      <c r="V1321" s="364"/>
      <c r="W1321" s="366">
        <f>SUBTOTAL(9,W1322:W1323)</f>
        <v>0</v>
      </c>
      <c r="Y1321"/>
    </row>
    <row r="1322" spans="1:25" outlineLevel="1" x14ac:dyDescent="0.25">
      <c r="A1322" s="212"/>
      <c r="B1322" s="465"/>
      <c r="C1322" s="272"/>
      <c r="D1322" s="272"/>
      <c r="E1322" s="273"/>
      <c r="F1322" s="274" t="s">
        <v>65</v>
      </c>
      <c r="G1322" s="394">
        <f>G464</f>
        <v>0</v>
      </c>
      <c r="H1322" s="395">
        <f t="shared" si="533"/>
        <v>0</v>
      </c>
      <c r="I1322" s="369"/>
      <c r="J1322" s="369"/>
      <c r="K1322" s="370"/>
      <c r="L1322" s="364"/>
      <c r="M1322" s="364"/>
      <c r="N1322" s="364"/>
      <c r="O1322" s="364"/>
      <c r="P1322" s="364"/>
      <c r="Q1322" s="364"/>
      <c r="R1322" s="364"/>
      <c r="S1322" s="364"/>
      <c r="T1322" s="364"/>
      <c r="U1322" s="364"/>
      <c r="V1322" s="364"/>
      <c r="W1322" s="37">
        <f>G1322-SUM(H1322:V1322)</f>
        <v>0</v>
      </c>
      <c r="Y1322"/>
    </row>
    <row r="1323" spans="1:25" outlineLevel="1" x14ac:dyDescent="0.25">
      <c r="A1323" s="212"/>
      <c r="B1323" s="465"/>
      <c r="C1323" s="272"/>
      <c r="D1323" s="272"/>
      <c r="E1323" s="273"/>
      <c r="F1323" s="274" t="s">
        <v>66</v>
      </c>
      <c r="G1323" s="394">
        <f>G465</f>
        <v>0</v>
      </c>
      <c r="H1323" s="395">
        <f t="shared" si="533"/>
        <v>0</v>
      </c>
      <c r="I1323" s="369"/>
      <c r="J1323" s="369"/>
      <c r="K1323" s="370"/>
      <c r="L1323" s="364"/>
      <c r="M1323" s="364"/>
      <c r="N1323" s="364"/>
      <c r="O1323" s="364"/>
      <c r="P1323" s="364"/>
      <c r="Q1323" s="364"/>
      <c r="R1323" s="364"/>
      <c r="S1323" s="364"/>
      <c r="T1323" s="364"/>
      <c r="U1323" s="364"/>
      <c r="V1323" s="364"/>
      <c r="W1323" s="37">
        <f>G1323-SUM(H1323:V1323)</f>
        <v>0</v>
      </c>
      <c r="Y1323"/>
    </row>
    <row r="1324" spans="1:25" x14ac:dyDescent="0.25">
      <c r="A1324" s="212"/>
      <c r="B1324" s="465"/>
      <c r="C1324" s="272"/>
      <c r="D1324" s="272"/>
      <c r="E1324" s="273" t="s">
        <v>67</v>
      </c>
      <c r="F1324" s="273"/>
      <c r="G1324" s="367">
        <f>SUBTOTAL(9,G1325:G1327)</f>
        <v>0</v>
      </c>
      <c r="H1324" s="368">
        <f>SUBTOTAL(9,H1325:H1327)</f>
        <v>0</v>
      </c>
      <c r="I1324" s="369"/>
      <c r="J1324" s="369"/>
      <c r="K1324" s="370"/>
      <c r="L1324" s="364"/>
      <c r="M1324" s="364"/>
      <c r="N1324" s="364"/>
      <c r="O1324" s="364"/>
      <c r="P1324" s="364"/>
      <c r="Q1324" s="364"/>
      <c r="R1324" s="364"/>
      <c r="S1324" s="364"/>
      <c r="T1324" s="364"/>
      <c r="U1324" s="364"/>
      <c r="V1324" s="364"/>
      <c r="W1324" s="366">
        <f>SUBTOTAL(9,W1325:W1327)</f>
        <v>0</v>
      </c>
      <c r="Y1324"/>
    </row>
    <row r="1325" spans="1:25" outlineLevel="1" x14ac:dyDescent="0.25">
      <c r="A1325" s="212"/>
      <c r="B1325" s="465"/>
      <c r="C1325" s="272"/>
      <c r="D1325" s="272"/>
      <c r="E1325" s="273"/>
      <c r="F1325" s="274" t="s">
        <v>68</v>
      </c>
      <c r="G1325" s="394">
        <f>G467</f>
        <v>0</v>
      </c>
      <c r="H1325" s="395">
        <f t="shared" si="533"/>
        <v>0</v>
      </c>
      <c r="I1325" s="369"/>
      <c r="J1325" s="369"/>
      <c r="K1325" s="370"/>
      <c r="L1325" s="364"/>
      <c r="M1325" s="364"/>
      <c r="N1325" s="364"/>
      <c r="O1325" s="364"/>
      <c r="P1325" s="364"/>
      <c r="Q1325" s="364"/>
      <c r="R1325" s="364"/>
      <c r="S1325" s="364"/>
      <c r="T1325" s="364"/>
      <c r="U1325" s="364"/>
      <c r="V1325" s="364"/>
      <c r="W1325" s="37">
        <f>G1325-SUM(H1325:V1325)</f>
        <v>0</v>
      </c>
      <c r="Y1325"/>
    </row>
    <row r="1326" spans="1:25" outlineLevel="1" x14ac:dyDescent="0.25">
      <c r="A1326" s="212"/>
      <c r="B1326" s="465"/>
      <c r="C1326" s="272"/>
      <c r="D1326" s="272"/>
      <c r="E1326" s="273"/>
      <c r="F1326" s="274" t="s">
        <v>69</v>
      </c>
      <c r="G1326" s="394">
        <f>G468</f>
        <v>0</v>
      </c>
      <c r="H1326" s="395">
        <f t="shared" si="533"/>
        <v>0</v>
      </c>
      <c r="I1326" s="369"/>
      <c r="J1326" s="369"/>
      <c r="K1326" s="370"/>
      <c r="L1326" s="364"/>
      <c r="M1326" s="364"/>
      <c r="N1326" s="364"/>
      <c r="O1326" s="364"/>
      <c r="P1326" s="364"/>
      <c r="Q1326" s="364"/>
      <c r="R1326" s="364"/>
      <c r="S1326" s="364"/>
      <c r="T1326" s="364"/>
      <c r="U1326" s="364"/>
      <c r="V1326" s="364"/>
      <c r="W1326" s="37">
        <f>G1326-SUM(H1326:V1326)</f>
        <v>0</v>
      </c>
      <c r="Y1326"/>
    </row>
    <row r="1327" spans="1:25" outlineLevel="1" x14ac:dyDescent="0.25">
      <c r="A1327" s="212"/>
      <c r="B1327" s="465"/>
      <c r="C1327" s="272"/>
      <c r="D1327" s="272"/>
      <c r="E1327" s="273"/>
      <c r="F1327" s="274" t="s">
        <v>70</v>
      </c>
      <c r="G1327" s="394">
        <f>G469</f>
        <v>0</v>
      </c>
      <c r="H1327" s="395">
        <f t="shared" si="533"/>
        <v>0</v>
      </c>
      <c r="I1327" s="369"/>
      <c r="J1327" s="369"/>
      <c r="K1327" s="370"/>
      <c r="L1327" s="364"/>
      <c r="M1327" s="364"/>
      <c r="N1327" s="364"/>
      <c r="O1327" s="364"/>
      <c r="P1327" s="364"/>
      <c r="Q1327" s="364"/>
      <c r="R1327" s="364"/>
      <c r="S1327" s="364"/>
      <c r="T1327" s="364"/>
      <c r="U1327" s="364"/>
      <c r="V1327" s="364"/>
      <c r="W1327" s="37">
        <f>G1327-SUM(H1327:V1327)</f>
        <v>0</v>
      </c>
      <c r="Y1327"/>
    </row>
    <row r="1328" spans="1:25" x14ac:dyDescent="0.25">
      <c r="A1328" s="212"/>
      <c r="B1328" s="465"/>
      <c r="C1328" s="272"/>
      <c r="D1328" s="272" t="s">
        <v>71</v>
      </c>
      <c r="E1328" s="273"/>
      <c r="F1328" s="273"/>
      <c r="G1328" s="367"/>
      <c r="H1328" s="369"/>
      <c r="I1328" s="369"/>
      <c r="J1328" s="369"/>
      <c r="K1328" s="370"/>
      <c r="L1328" s="364"/>
      <c r="M1328" s="364"/>
      <c r="N1328" s="364"/>
      <c r="O1328" s="364"/>
      <c r="P1328" s="364"/>
      <c r="Q1328" s="364"/>
      <c r="R1328" s="364"/>
      <c r="S1328" s="364"/>
      <c r="T1328" s="364"/>
      <c r="U1328" s="364"/>
      <c r="V1328" s="364"/>
      <c r="W1328" s="366"/>
      <c r="Y1328"/>
    </row>
    <row r="1329" spans="1:25" x14ac:dyDescent="0.25">
      <c r="A1329" s="212"/>
      <c r="B1329" s="465"/>
      <c r="C1329" s="272"/>
      <c r="D1329" s="272"/>
      <c r="E1329" s="273" t="s">
        <v>72</v>
      </c>
      <c r="F1329" s="273"/>
      <c r="G1329" s="367">
        <f>SUBTOTAL(9,G1330:G1331)</f>
        <v>0</v>
      </c>
      <c r="H1329" s="368">
        <f>SUBTOTAL(9,H1330:H1331)</f>
        <v>0</v>
      </c>
      <c r="I1329" s="369"/>
      <c r="J1329" s="369"/>
      <c r="K1329" s="370"/>
      <c r="L1329" s="364"/>
      <c r="M1329" s="364"/>
      <c r="N1329" s="364"/>
      <c r="O1329" s="364"/>
      <c r="P1329" s="364"/>
      <c r="Q1329" s="364"/>
      <c r="R1329" s="364"/>
      <c r="S1329" s="364"/>
      <c r="T1329" s="364"/>
      <c r="U1329" s="364"/>
      <c r="V1329" s="364"/>
      <c r="W1329" s="366">
        <f>SUBTOTAL(9,W1330:W1331)</f>
        <v>0</v>
      </c>
      <c r="Y1329"/>
    </row>
    <row r="1330" spans="1:25" outlineLevel="1" x14ac:dyDescent="0.25">
      <c r="A1330" s="212"/>
      <c r="B1330" s="465"/>
      <c r="C1330" s="272"/>
      <c r="D1330" s="272"/>
      <c r="E1330" s="273"/>
      <c r="F1330" s="274" t="s">
        <v>73</v>
      </c>
      <c r="G1330" s="394">
        <f>G472</f>
        <v>0</v>
      </c>
      <c r="H1330" s="395">
        <f t="shared" si="533"/>
        <v>0</v>
      </c>
      <c r="I1330" s="369"/>
      <c r="J1330" s="369"/>
      <c r="K1330" s="370"/>
      <c r="L1330" s="364"/>
      <c r="M1330" s="364"/>
      <c r="N1330" s="364"/>
      <c r="O1330" s="364"/>
      <c r="P1330" s="364"/>
      <c r="Q1330" s="364"/>
      <c r="R1330" s="364"/>
      <c r="S1330" s="364"/>
      <c r="T1330" s="364"/>
      <c r="U1330" s="364"/>
      <c r="V1330" s="364"/>
      <c r="W1330" s="37">
        <f>G1330-SUM(H1330:V1330)</f>
        <v>0</v>
      </c>
      <c r="Y1330"/>
    </row>
    <row r="1331" spans="1:25" outlineLevel="1" x14ac:dyDescent="0.25">
      <c r="A1331" s="212"/>
      <c r="B1331" s="465"/>
      <c r="C1331" s="272"/>
      <c r="D1331" s="272"/>
      <c r="E1331" s="273"/>
      <c r="F1331" s="274" t="s">
        <v>74</v>
      </c>
      <c r="G1331" s="394">
        <f>G473</f>
        <v>0</v>
      </c>
      <c r="H1331" s="395">
        <f t="shared" si="533"/>
        <v>0</v>
      </c>
      <c r="I1331" s="369"/>
      <c r="J1331" s="369"/>
      <c r="K1331" s="370"/>
      <c r="L1331" s="364"/>
      <c r="M1331" s="364"/>
      <c r="N1331" s="364"/>
      <c r="O1331" s="364"/>
      <c r="P1331" s="364"/>
      <c r="Q1331" s="364"/>
      <c r="R1331" s="364"/>
      <c r="S1331" s="364"/>
      <c r="T1331" s="364"/>
      <c r="U1331" s="364"/>
      <c r="V1331" s="364"/>
      <c r="W1331" s="37">
        <f>G1331-SUM(H1331:V1331)</f>
        <v>0</v>
      </c>
      <c r="Y1331"/>
    </row>
    <row r="1332" spans="1:25" x14ac:dyDescent="0.25">
      <c r="A1332" s="212"/>
      <c r="B1332" s="465"/>
      <c r="C1332" s="272"/>
      <c r="D1332" s="272"/>
      <c r="E1332" s="273" t="s">
        <v>75</v>
      </c>
      <c r="F1332" s="273"/>
      <c r="G1332" s="367">
        <f>SUBTOTAL(9,G1333:G1334)</f>
        <v>0</v>
      </c>
      <c r="H1332" s="368">
        <f>SUBTOTAL(9,H1333:H1334)</f>
        <v>0</v>
      </c>
      <c r="I1332" s="369"/>
      <c r="J1332" s="369"/>
      <c r="K1332" s="370"/>
      <c r="L1332" s="364"/>
      <c r="M1332" s="364"/>
      <c r="N1332" s="364"/>
      <c r="O1332" s="364"/>
      <c r="P1332" s="364"/>
      <c r="Q1332" s="364"/>
      <c r="R1332" s="364"/>
      <c r="S1332" s="364"/>
      <c r="T1332" s="364"/>
      <c r="U1332" s="364"/>
      <c r="V1332" s="364"/>
      <c r="W1332" s="366">
        <f>SUBTOTAL(9,W1333:W1334)</f>
        <v>0</v>
      </c>
      <c r="Y1332"/>
    </row>
    <row r="1333" spans="1:25" outlineLevel="1" x14ac:dyDescent="0.25">
      <c r="A1333" s="212"/>
      <c r="B1333" s="465"/>
      <c r="C1333" s="272"/>
      <c r="D1333" s="272"/>
      <c r="E1333" s="273"/>
      <c r="F1333" s="274" t="s">
        <v>76</v>
      </c>
      <c r="G1333" s="394">
        <f>G475</f>
        <v>0</v>
      </c>
      <c r="H1333" s="395">
        <f t="shared" si="533"/>
        <v>0</v>
      </c>
      <c r="I1333" s="369"/>
      <c r="J1333" s="369"/>
      <c r="K1333" s="370"/>
      <c r="L1333" s="364"/>
      <c r="M1333" s="364"/>
      <c r="N1333" s="364"/>
      <c r="O1333" s="364"/>
      <c r="P1333" s="364"/>
      <c r="Q1333" s="364"/>
      <c r="R1333" s="364"/>
      <c r="S1333" s="364"/>
      <c r="T1333" s="364"/>
      <c r="U1333" s="364"/>
      <c r="V1333" s="364"/>
      <c r="W1333" s="37">
        <f>G1333-SUM(H1333:V1333)</f>
        <v>0</v>
      </c>
      <c r="Y1333"/>
    </row>
    <row r="1334" spans="1:25" outlineLevel="1" x14ac:dyDescent="0.25">
      <c r="A1334" s="212"/>
      <c r="B1334" s="465"/>
      <c r="C1334" s="272"/>
      <c r="D1334" s="272"/>
      <c r="E1334" s="273"/>
      <c r="F1334" s="274" t="s">
        <v>77</v>
      </c>
      <c r="G1334" s="394">
        <f>G476</f>
        <v>0</v>
      </c>
      <c r="H1334" s="395">
        <f t="shared" si="533"/>
        <v>0</v>
      </c>
      <c r="I1334" s="369"/>
      <c r="J1334" s="369"/>
      <c r="K1334" s="370"/>
      <c r="L1334" s="364"/>
      <c r="M1334" s="364"/>
      <c r="N1334" s="364"/>
      <c r="O1334" s="364"/>
      <c r="P1334" s="364"/>
      <c r="Q1334" s="364"/>
      <c r="R1334" s="364"/>
      <c r="S1334" s="364"/>
      <c r="T1334" s="364"/>
      <c r="U1334" s="364"/>
      <c r="V1334" s="364"/>
      <c r="W1334" s="37">
        <f>G1334-SUM(H1334:V1334)</f>
        <v>0</v>
      </c>
      <c r="Y1334"/>
    </row>
    <row r="1335" spans="1:25" x14ac:dyDescent="0.25">
      <c r="A1335" s="212"/>
      <c r="B1335" s="465"/>
      <c r="C1335" s="272"/>
      <c r="D1335" s="272"/>
      <c r="E1335" s="273" t="s">
        <v>78</v>
      </c>
      <c r="F1335" s="273"/>
      <c r="G1335" s="367">
        <f>SUBTOTAL(9,G1336:G1337)</f>
        <v>0</v>
      </c>
      <c r="H1335" s="368">
        <f>SUBTOTAL(9,H1336:H1337)</f>
        <v>0</v>
      </c>
      <c r="I1335" s="369"/>
      <c r="J1335" s="369"/>
      <c r="K1335" s="370"/>
      <c r="L1335" s="364"/>
      <c r="M1335" s="364"/>
      <c r="N1335" s="364"/>
      <c r="O1335" s="364"/>
      <c r="P1335" s="364"/>
      <c r="Q1335" s="364"/>
      <c r="R1335" s="364"/>
      <c r="S1335" s="364"/>
      <c r="T1335" s="364"/>
      <c r="U1335" s="364"/>
      <c r="V1335" s="364"/>
      <c r="W1335" s="366">
        <f>SUBTOTAL(9,W1336:W1337)</f>
        <v>0</v>
      </c>
      <c r="Y1335"/>
    </row>
    <row r="1336" spans="1:25" outlineLevel="1" x14ac:dyDescent="0.25">
      <c r="A1336" s="212"/>
      <c r="B1336" s="465"/>
      <c r="C1336" s="272"/>
      <c r="D1336" s="272"/>
      <c r="E1336" s="273"/>
      <c r="F1336" s="274" t="s">
        <v>79</v>
      </c>
      <c r="G1336" s="394">
        <f>G478</f>
        <v>0</v>
      </c>
      <c r="H1336" s="395">
        <f t="shared" si="533"/>
        <v>0</v>
      </c>
      <c r="I1336" s="369"/>
      <c r="J1336" s="369"/>
      <c r="K1336" s="370"/>
      <c r="L1336" s="364"/>
      <c r="M1336" s="364"/>
      <c r="N1336" s="364"/>
      <c r="O1336" s="364"/>
      <c r="P1336" s="364"/>
      <c r="Q1336" s="364"/>
      <c r="R1336" s="364"/>
      <c r="S1336" s="364"/>
      <c r="T1336" s="364"/>
      <c r="U1336" s="364"/>
      <c r="V1336" s="364"/>
      <c r="W1336" s="37">
        <f>G1336-SUM(H1336:V1336)</f>
        <v>0</v>
      </c>
      <c r="Y1336"/>
    </row>
    <row r="1337" spans="1:25" outlineLevel="1" x14ac:dyDescent="0.25">
      <c r="A1337" s="212"/>
      <c r="B1337" s="465"/>
      <c r="C1337" s="272"/>
      <c r="D1337" s="272"/>
      <c r="E1337" s="273"/>
      <c r="F1337" s="274" t="s">
        <v>80</v>
      </c>
      <c r="G1337" s="394">
        <f>G479</f>
        <v>0</v>
      </c>
      <c r="H1337" s="395">
        <f t="shared" si="533"/>
        <v>0</v>
      </c>
      <c r="I1337" s="369"/>
      <c r="J1337" s="369"/>
      <c r="K1337" s="370"/>
      <c r="L1337" s="364"/>
      <c r="M1337" s="364"/>
      <c r="N1337" s="364"/>
      <c r="O1337" s="364"/>
      <c r="P1337" s="364"/>
      <c r="Q1337" s="364"/>
      <c r="R1337" s="364"/>
      <c r="S1337" s="364"/>
      <c r="T1337" s="364"/>
      <c r="U1337" s="364"/>
      <c r="V1337" s="364"/>
      <c r="W1337" s="37">
        <f>G1337-SUM(H1337:V1337)</f>
        <v>0</v>
      </c>
      <c r="Y1337"/>
    </row>
    <row r="1338" spans="1:25" x14ac:dyDescent="0.25">
      <c r="A1338" s="212"/>
      <c r="B1338" s="465"/>
      <c r="C1338" s="272"/>
      <c r="D1338" s="272"/>
      <c r="E1338" s="273" t="s">
        <v>81</v>
      </c>
      <c r="F1338" s="273"/>
      <c r="G1338" s="367">
        <f>SUBTOTAL(9,G1339:G1340)</f>
        <v>0</v>
      </c>
      <c r="H1338" s="368">
        <f>SUBTOTAL(9,H1339:H1340)</f>
        <v>0</v>
      </c>
      <c r="I1338" s="369"/>
      <c r="J1338" s="369"/>
      <c r="K1338" s="370"/>
      <c r="L1338" s="364"/>
      <c r="M1338" s="364"/>
      <c r="N1338" s="364"/>
      <c r="O1338" s="364"/>
      <c r="P1338" s="364"/>
      <c r="Q1338" s="364"/>
      <c r="R1338" s="364"/>
      <c r="S1338" s="364"/>
      <c r="T1338" s="364"/>
      <c r="U1338" s="364"/>
      <c r="V1338" s="364"/>
      <c r="W1338" s="366">
        <f>SUBTOTAL(9,W1339:W1340)</f>
        <v>0</v>
      </c>
      <c r="Y1338"/>
    </row>
    <row r="1339" spans="1:25" outlineLevel="1" x14ac:dyDescent="0.25">
      <c r="A1339" s="212"/>
      <c r="B1339" s="465"/>
      <c r="C1339" s="272"/>
      <c r="D1339" s="272"/>
      <c r="E1339" s="273"/>
      <c r="F1339" s="274" t="s">
        <v>82</v>
      </c>
      <c r="G1339" s="394">
        <f>G481</f>
        <v>0</v>
      </c>
      <c r="H1339" s="395">
        <f t="shared" si="533"/>
        <v>0</v>
      </c>
      <c r="I1339" s="369"/>
      <c r="J1339" s="369"/>
      <c r="K1339" s="370"/>
      <c r="L1339" s="364"/>
      <c r="M1339" s="364"/>
      <c r="N1339" s="364"/>
      <c r="O1339" s="364"/>
      <c r="P1339" s="364"/>
      <c r="Q1339" s="364"/>
      <c r="R1339" s="364"/>
      <c r="S1339" s="364"/>
      <c r="T1339" s="364"/>
      <c r="U1339" s="364"/>
      <c r="V1339" s="364"/>
      <c r="W1339" s="37">
        <f>G1339-SUM(H1339:V1339)</f>
        <v>0</v>
      </c>
      <c r="Y1339"/>
    </row>
    <row r="1340" spans="1:25" outlineLevel="1" x14ac:dyDescent="0.25">
      <c r="A1340" s="212"/>
      <c r="B1340" s="465"/>
      <c r="C1340" s="272"/>
      <c r="D1340" s="272"/>
      <c r="E1340" s="273"/>
      <c r="F1340" s="274" t="s">
        <v>83</v>
      </c>
      <c r="G1340" s="394">
        <f>G482</f>
        <v>0</v>
      </c>
      <c r="H1340" s="395">
        <f t="shared" si="533"/>
        <v>0</v>
      </c>
      <c r="I1340" s="369"/>
      <c r="J1340" s="369"/>
      <c r="K1340" s="370"/>
      <c r="L1340" s="364"/>
      <c r="M1340" s="364"/>
      <c r="N1340" s="364"/>
      <c r="O1340" s="364"/>
      <c r="P1340" s="364"/>
      <c r="Q1340" s="364"/>
      <c r="R1340" s="364"/>
      <c r="S1340" s="364"/>
      <c r="T1340" s="364"/>
      <c r="U1340" s="364"/>
      <c r="V1340" s="364"/>
      <c r="W1340" s="37">
        <f>G1340-SUM(H1340:V1340)</f>
        <v>0</v>
      </c>
      <c r="Y1340"/>
    </row>
    <row r="1341" spans="1:25" x14ac:dyDescent="0.25">
      <c r="A1341" s="212"/>
      <c r="B1341" s="465"/>
      <c r="C1341" s="272"/>
      <c r="D1341" s="272"/>
      <c r="E1341" s="273" t="s">
        <v>84</v>
      </c>
      <c r="F1341" s="273"/>
      <c r="G1341" s="367">
        <f>SUBTOTAL(9,G1342:G1343)</f>
        <v>0</v>
      </c>
      <c r="H1341" s="368">
        <f>SUBTOTAL(9,H1342:H1343)</f>
        <v>0</v>
      </c>
      <c r="I1341" s="369"/>
      <c r="J1341" s="369"/>
      <c r="K1341" s="370"/>
      <c r="L1341" s="364"/>
      <c r="M1341" s="364"/>
      <c r="N1341" s="364"/>
      <c r="O1341" s="364"/>
      <c r="P1341" s="364"/>
      <c r="Q1341" s="364"/>
      <c r="R1341" s="364"/>
      <c r="S1341" s="364"/>
      <c r="T1341" s="364"/>
      <c r="U1341" s="364"/>
      <c r="V1341" s="364"/>
      <c r="W1341" s="366">
        <f>SUBTOTAL(9,W1342:W1343)</f>
        <v>0</v>
      </c>
      <c r="Y1341"/>
    </row>
    <row r="1342" spans="1:25" outlineLevel="1" x14ac:dyDescent="0.25">
      <c r="A1342" s="212"/>
      <c r="B1342" s="465"/>
      <c r="C1342" s="272"/>
      <c r="D1342" s="272"/>
      <c r="E1342" s="273"/>
      <c r="F1342" s="274" t="s">
        <v>85</v>
      </c>
      <c r="G1342" s="394">
        <f>G484</f>
        <v>0</v>
      </c>
      <c r="H1342" s="395">
        <f t="shared" si="533"/>
        <v>0</v>
      </c>
      <c r="I1342" s="369"/>
      <c r="J1342" s="369"/>
      <c r="K1342" s="370"/>
      <c r="L1342" s="364"/>
      <c r="M1342" s="364"/>
      <c r="N1342" s="364"/>
      <c r="O1342" s="364"/>
      <c r="P1342" s="364"/>
      <c r="Q1342" s="364"/>
      <c r="R1342" s="364"/>
      <c r="S1342" s="364"/>
      <c r="T1342" s="364"/>
      <c r="U1342" s="364"/>
      <c r="V1342" s="364"/>
      <c r="W1342" s="37">
        <f>G1342-SUM(H1342:V1342)</f>
        <v>0</v>
      </c>
      <c r="Y1342"/>
    </row>
    <row r="1343" spans="1:25" outlineLevel="1" x14ac:dyDescent="0.25">
      <c r="A1343" s="212"/>
      <c r="B1343" s="465"/>
      <c r="C1343" s="272"/>
      <c r="D1343" s="272"/>
      <c r="E1343" s="273"/>
      <c r="F1343" s="274" t="s">
        <v>86</v>
      </c>
      <c r="G1343" s="394">
        <f>G485</f>
        <v>0</v>
      </c>
      <c r="H1343" s="395">
        <f t="shared" si="533"/>
        <v>0</v>
      </c>
      <c r="I1343" s="369"/>
      <c r="J1343" s="369"/>
      <c r="K1343" s="370"/>
      <c r="L1343" s="364"/>
      <c r="M1343" s="364"/>
      <c r="N1343" s="364"/>
      <c r="O1343" s="364"/>
      <c r="P1343" s="364"/>
      <c r="Q1343" s="364"/>
      <c r="R1343" s="364"/>
      <c r="S1343" s="364"/>
      <c r="T1343" s="364"/>
      <c r="U1343" s="364"/>
      <c r="V1343" s="364"/>
      <c r="W1343" s="37">
        <f>G1343-SUM(H1343:V1343)</f>
        <v>0</v>
      </c>
      <c r="Y1343"/>
    </row>
    <row r="1344" spans="1:25" x14ac:dyDescent="0.25">
      <c r="A1344" s="212"/>
      <c r="B1344" s="465"/>
      <c r="C1344" s="272"/>
      <c r="D1344" s="272"/>
      <c r="E1344" s="273" t="s">
        <v>87</v>
      </c>
      <c r="F1344" s="273"/>
      <c r="G1344" s="367">
        <f>SUBTOTAL(9,G1345:G1346)</f>
        <v>0</v>
      </c>
      <c r="H1344" s="368">
        <f>SUBTOTAL(9,H1345:H1346)</f>
        <v>0</v>
      </c>
      <c r="I1344" s="369"/>
      <c r="J1344" s="369"/>
      <c r="K1344" s="370"/>
      <c r="L1344" s="364"/>
      <c r="M1344" s="364"/>
      <c r="N1344" s="364"/>
      <c r="O1344" s="364"/>
      <c r="P1344" s="364"/>
      <c r="Q1344" s="364"/>
      <c r="R1344" s="364"/>
      <c r="S1344" s="364"/>
      <c r="T1344" s="364"/>
      <c r="U1344" s="364"/>
      <c r="V1344" s="364"/>
      <c r="W1344" s="366">
        <f>SUBTOTAL(9,W1345:W1346)</f>
        <v>0</v>
      </c>
      <c r="Y1344"/>
    </row>
    <row r="1345" spans="1:25" outlineLevel="1" x14ac:dyDescent="0.25">
      <c r="A1345" s="212"/>
      <c r="B1345" s="465"/>
      <c r="C1345" s="272"/>
      <c r="D1345" s="272"/>
      <c r="E1345" s="273"/>
      <c r="F1345" s="274" t="s">
        <v>88</v>
      </c>
      <c r="G1345" s="394">
        <f>G487</f>
        <v>0</v>
      </c>
      <c r="H1345" s="395">
        <f t="shared" ref="H1345:H1353" si="535">G1345</f>
        <v>0</v>
      </c>
      <c r="I1345" s="369"/>
      <c r="J1345" s="369"/>
      <c r="K1345" s="370"/>
      <c r="L1345" s="364"/>
      <c r="M1345" s="364"/>
      <c r="N1345" s="364"/>
      <c r="O1345" s="364"/>
      <c r="P1345" s="364"/>
      <c r="Q1345" s="364"/>
      <c r="R1345" s="364"/>
      <c r="S1345" s="364"/>
      <c r="T1345" s="364"/>
      <c r="U1345" s="364"/>
      <c r="V1345" s="364"/>
      <c r="W1345" s="37">
        <f>G1345-SUM(H1345:V1345)</f>
        <v>0</v>
      </c>
      <c r="Y1345"/>
    </row>
    <row r="1346" spans="1:25" outlineLevel="1" x14ac:dyDescent="0.25">
      <c r="A1346" s="212"/>
      <c r="B1346" s="465"/>
      <c r="C1346" s="272"/>
      <c r="D1346" s="272"/>
      <c r="E1346" s="273"/>
      <c r="F1346" s="274" t="s">
        <v>89</v>
      </c>
      <c r="G1346" s="394">
        <f>G488</f>
        <v>0</v>
      </c>
      <c r="H1346" s="395">
        <f t="shared" si="535"/>
        <v>0</v>
      </c>
      <c r="I1346" s="369"/>
      <c r="J1346" s="369"/>
      <c r="K1346" s="370"/>
      <c r="L1346" s="364"/>
      <c r="M1346" s="364"/>
      <c r="N1346" s="364"/>
      <c r="O1346" s="364"/>
      <c r="P1346" s="364"/>
      <c r="Q1346" s="364"/>
      <c r="R1346" s="364"/>
      <c r="S1346" s="364"/>
      <c r="T1346" s="364"/>
      <c r="U1346" s="364"/>
      <c r="V1346" s="364"/>
      <c r="W1346" s="37">
        <f>G1346-SUM(H1346:V1346)</f>
        <v>0</v>
      </c>
      <c r="Y1346"/>
    </row>
    <row r="1347" spans="1:25" x14ac:dyDescent="0.25">
      <c r="A1347" s="212"/>
      <c r="B1347" s="465"/>
      <c r="C1347" s="272"/>
      <c r="D1347" s="272" t="s">
        <v>90</v>
      </c>
      <c r="E1347" s="273"/>
      <c r="F1347" s="273"/>
      <c r="G1347" s="367">
        <f>SUBTOTAL(9,G1348:G1350)</f>
        <v>0</v>
      </c>
      <c r="H1347" s="368">
        <f>SUBTOTAL(9,H1348:H1350)</f>
        <v>0</v>
      </c>
      <c r="I1347" s="369"/>
      <c r="J1347" s="369"/>
      <c r="K1347" s="370"/>
      <c r="L1347" s="364"/>
      <c r="M1347" s="364"/>
      <c r="N1347" s="364"/>
      <c r="O1347" s="364"/>
      <c r="P1347" s="364"/>
      <c r="Q1347" s="364"/>
      <c r="R1347" s="364"/>
      <c r="S1347" s="364"/>
      <c r="T1347" s="364"/>
      <c r="U1347" s="364"/>
      <c r="V1347" s="364"/>
      <c r="W1347" s="366">
        <f>SUBTOTAL(9,W1348:W1350)</f>
        <v>0</v>
      </c>
      <c r="Y1347"/>
    </row>
    <row r="1348" spans="1:25" outlineLevel="1" x14ac:dyDescent="0.25">
      <c r="A1348" s="212"/>
      <c r="B1348" s="465"/>
      <c r="C1348" s="272"/>
      <c r="D1348" s="272"/>
      <c r="E1348" s="273"/>
      <c r="F1348" s="274" t="s">
        <v>91</v>
      </c>
      <c r="G1348" s="394">
        <f>G490</f>
        <v>0</v>
      </c>
      <c r="H1348" s="395">
        <f t="shared" si="535"/>
        <v>0</v>
      </c>
      <c r="I1348" s="369"/>
      <c r="J1348" s="369"/>
      <c r="K1348" s="370"/>
      <c r="L1348" s="364"/>
      <c r="M1348" s="364"/>
      <c r="N1348" s="364"/>
      <c r="O1348" s="364"/>
      <c r="P1348" s="364"/>
      <c r="Q1348" s="364"/>
      <c r="R1348" s="364"/>
      <c r="S1348" s="364"/>
      <c r="T1348" s="364"/>
      <c r="U1348" s="364"/>
      <c r="V1348" s="365"/>
      <c r="W1348" s="37">
        <f>G1348-SUM(H1348:V1348)</f>
        <v>0</v>
      </c>
      <c r="Y1348"/>
    </row>
    <row r="1349" spans="1:25" outlineLevel="1" x14ac:dyDescent="0.25">
      <c r="A1349" s="212"/>
      <c r="B1349" s="465"/>
      <c r="C1349" s="272"/>
      <c r="D1349" s="272"/>
      <c r="E1349" s="273"/>
      <c r="F1349" s="274" t="s">
        <v>92</v>
      </c>
      <c r="G1349" s="394">
        <f>G491</f>
        <v>0</v>
      </c>
      <c r="H1349" s="395">
        <f t="shared" si="535"/>
        <v>0</v>
      </c>
      <c r="I1349" s="369"/>
      <c r="J1349" s="369"/>
      <c r="K1349" s="370"/>
      <c r="L1349" s="364"/>
      <c r="M1349" s="364"/>
      <c r="N1349" s="364"/>
      <c r="O1349" s="364"/>
      <c r="P1349" s="364"/>
      <c r="Q1349" s="364"/>
      <c r="R1349" s="364"/>
      <c r="S1349" s="364"/>
      <c r="T1349" s="364"/>
      <c r="U1349" s="364"/>
      <c r="V1349" s="365"/>
      <c r="W1349" s="37">
        <f>G1349-SUM(H1349:V1349)</f>
        <v>0</v>
      </c>
      <c r="Y1349"/>
    </row>
    <row r="1350" spans="1:25" outlineLevel="1" x14ac:dyDescent="0.25">
      <c r="A1350" s="212"/>
      <c r="B1350" s="465"/>
      <c r="C1350" s="272"/>
      <c r="D1350" s="272"/>
      <c r="E1350" s="273"/>
      <c r="F1350" s="274" t="s">
        <v>93</v>
      </c>
      <c r="G1350" s="394">
        <f>G492</f>
        <v>0</v>
      </c>
      <c r="H1350" s="395">
        <f t="shared" si="535"/>
        <v>0</v>
      </c>
      <c r="I1350" s="369"/>
      <c r="J1350" s="369"/>
      <c r="K1350" s="370"/>
      <c r="L1350" s="364"/>
      <c r="M1350" s="364"/>
      <c r="N1350" s="364"/>
      <c r="O1350" s="364"/>
      <c r="P1350" s="364"/>
      <c r="Q1350" s="364"/>
      <c r="R1350" s="364"/>
      <c r="S1350" s="364"/>
      <c r="T1350" s="364"/>
      <c r="U1350" s="364"/>
      <c r="V1350" s="365"/>
      <c r="W1350" s="37">
        <f>G1350-SUM(H1350:V1350)</f>
        <v>0</v>
      </c>
      <c r="Y1350"/>
    </row>
    <row r="1351" spans="1:25" x14ac:dyDescent="0.25">
      <c r="A1351" s="212"/>
      <c r="B1351" s="465"/>
      <c r="C1351" s="275"/>
      <c r="D1351" s="272" t="s">
        <v>94</v>
      </c>
      <c r="E1351" s="273"/>
      <c r="F1351" s="273"/>
      <c r="G1351" s="367">
        <f>SUBTOTAL(9,G1352:G1353)</f>
        <v>0</v>
      </c>
      <c r="H1351" s="368">
        <f>SUBTOTAL(9,H1352:H1353)</f>
        <v>0</v>
      </c>
      <c r="I1351" s="369"/>
      <c r="J1351" s="369"/>
      <c r="K1351" s="370"/>
      <c r="L1351" s="364"/>
      <c r="M1351" s="364"/>
      <c r="N1351" s="364"/>
      <c r="O1351" s="364"/>
      <c r="P1351" s="364"/>
      <c r="Q1351" s="364"/>
      <c r="R1351" s="364"/>
      <c r="S1351" s="364"/>
      <c r="T1351" s="364"/>
      <c r="U1351" s="364"/>
      <c r="V1351" s="365"/>
      <c r="W1351" s="366">
        <f>SUBTOTAL(9,W1352:W1353)</f>
        <v>0</v>
      </c>
      <c r="Y1351"/>
    </row>
    <row r="1352" spans="1:25" outlineLevel="1" x14ac:dyDescent="0.25">
      <c r="A1352" s="212"/>
      <c r="B1352" s="465"/>
      <c r="C1352" s="272"/>
      <c r="D1352" s="272"/>
      <c r="E1352" s="273"/>
      <c r="F1352" s="274" t="s">
        <v>95</v>
      </c>
      <c r="G1352" s="394">
        <f>G494</f>
        <v>0</v>
      </c>
      <c r="H1352" s="395">
        <f t="shared" si="535"/>
        <v>0</v>
      </c>
      <c r="I1352" s="369"/>
      <c r="J1352" s="369"/>
      <c r="K1352" s="370"/>
      <c r="L1352" s="364"/>
      <c r="M1352" s="364"/>
      <c r="N1352" s="364"/>
      <c r="O1352" s="364"/>
      <c r="P1352" s="364"/>
      <c r="Q1352" s="364"/>
      <c r="R1352" s="364"/>
      <c r="S1352" s="364"/>
      <c r="T1352" s="364"/>
      <c r="U1352" s="364"/>
      <c r="V1352" s="365"/>
      <c r="W1352" s="37">
        <f>G1352-SUM(H1352:V1352)</f>
        <v>0</v>
      </c>
      <c r="Y1352"/>
    </row>
    <row r="1353" spans="1:25" outlineLevel="1" x14ac:dyDescent="0.25">
      <c r="A1353" s="212"/>
      <c r="B1353" s="465"/>
      <c r="C1353" s="272"/>
      <c r="D1353" s="272"/>
      <c r="E1353" s="273"/>
      <c r="F1353" s="274" t="s">
        <v>96</v>
      </c>
      <c r="G1353" s="394">
        <f>G495</f>
        <v>0</v>
      </c>
      <c r="H1353" s="395">
        <f t="shared" si="535"/>
        <v>0</v>
      </c>
      <c r="I1353" s="369"/>
      <c r="J1353" s="369"/>
      <c r="K1353" s="370"/>
      <c r="L1353" s="364"/>
      <c r="M1353" s="364"/>
      <c r="N1353" s="364"/>
      <c r="O1353" s="364"/>
      <c r="P1353" s="364"/>
      <c r="Q1353" s="364"/>
      <c r="R1353" s="364"/>
      <c r="S1353" s="364"/>
      <c r="T1353" s="364"/>
      <c r="U1353" s="364"/>
      <c r="V1353" s="365"/>
      <c r="W1353" s="37">
        <f>G1353-SUM(H1353:V1353)</f>
        <v>0</v>
      </c>
      <c r="Y1353"/>
    </row>
    <row r="1354" spans="1:25" x14ac:dyDescent="0.25">
      <c r="A1354" s="212"/>
      <c r="B1354" s="465"/>
      <c r="C1354" s="272" t="s">
        <v>260</v>
      </c>
      <c r="D1354" s="272"/>
      <c r="E1354" s="273"/>
      <c r="F1354" s="275"/>
      <c r="G1354" s="367"/>
      <c r="H1354" s="369"/>
      <c r="I1354" s="369"/>
      <c r="J1354" s="369"/>
      <c r="K1354" s="370"/>
      <c r="L1354" s="364"/>
      <c r="M1354" s="364"/>
      <c r="N1354" s="364"/>
      <c r="O1354" s="364"/>
      <c r="P1354" s="364"/>
      <c r="Q1354" s="364"/>
      <c r="R1354" s="364"/>
      <c r="S1354" s="364"/>
      <c r="T1354" s="364"/>
      <c r="U1354" s="364"/>
      <c r="V1354" s="365"/>
      <c r="W1354" s="366"/>
      <c r="Y1354"/>
    </row>
    <row r="1355" spans="1:25" x14ac:dyDescent="0.25">
      <c r="A1355" s="212"/>
      <c r="B1355" s="465"/>
      <c r="C1355" s="272"/>
      <c r="D1355" s="272" t="s">
        <v>261</v>
      </c>
      <c r="E1355" s="273"/>
      <c r="F1355" s="275"/>
      <c r="G1355" s="367">
        <f t="shared" ref="G1355:W1355" si="536">SUBTOTAL(9,G1356:G1357)</f>
        <v>0</v>
      </c>
      <c r="H1355" s="368">
        <f t="shared" si="536"/>
        <v>0</v>
      </c>
      <c r="I1355" s="369">
        <f t="shared" si="536"/>
        <v>0</v>
      </c>
      <c r="J1355" s="369">
        <f t="shared" si="536"/>
        <v>0</v>
      </c>
      <c r="K1355" s="370">
        <f t="shared" si="536"/>
        <v>0</v>
      </c>
      <c r="L1355" s="364">
        <f t="shared" si="536"/>
        <v>0</v>
      </c>
      <c r="M1355" s="364">
        <f t="shared" si="536"/>
        <v>0</v>
      </c>
      <c r="N1355" s="364">
        <f t="shared" si="536"/>
        <v>0</v>
      </c>
      <c r="O1355" s="364">
        <f t="shared" si="536"/>
        <v>0</v>
      </c>
      <c r="P1355" s="364">
        <f t="shared" si="536"/>
        <v>0</v>
      </c>
      <c r="Q1355" s="364">
        <f t="shared" si="536"/>
        <v>0</v>
      </c>
      <c r="R1355" s="364">
        <f t="shared" si="536"/>
        <v>0</v>
      </c>
      <c r="S1355" s="364">
        <f t="shared" si="536"/>
        <v>0</v>
      </c>
      <c r="T1355" s="364">
        <f t="shared" si="536"/>
        <v>0</v>
      </c>
      <c r="U1355" s="364">
        <f t="shared" si="536"/>
        <v>0</v>
      </c>
      <c r="V1355" s="365">
        <f t="shared" si="536"/>
        <v>0</v>
      </c>
      <c r="W1355" s="366">
        <f t="shared" si="536"/>
        <v>0</v>
      </c>
      <c r="Y1355"/>
    </row>
    <row r="1356" spans="1:25" outlineLevel="1" x14ac:dyDescent="0.25">
      <c r="A1356" s="212"/>
      <c r="B1356" s="465"/>
      <c r="C1356" s="273"/>
      <c r="D1356" s="273"/>
      <c r="E1356" s="273"/>
      <c r="F1356" s="278" t="s">
        <v>262</v>
      </c>
      <c r="G1356" s="394">
        <f>G498</f>
        <v>0</v>
      </c>
      <c r="H1356" s="369"/>
      <c r="I1356" s="369"/>
      <c r="J1356" s="369"/>
      <c r="K1356" s="379"/>
      <c r="L1356" s="364"/>
      <c r="M1356" s="364"/>
      <c r="N1356" s="364"/>
      <c r="O1356" s="364"/>
      <c r="P1356" s="364"/>
      <c r="Q1356" s="364"/>
      <c r="R1356" s="364"/>
      <c r="S1356" s="364"/>
      <c r="T1356" s="364"/>
      <c r="U1356" s="364"/>
      <c r="V1356" s="365"/>
      <c r="W1356" s="37">
        <f>G1356-SUM(H1356:V1356)</f>
        <v>0</v>
      </c>
      <c r="Y1356"/>
    </row>
    <row r="1357" spans="1:25" outlineLevel="1" x14ac:dyDescent="0.25">
      <c r="A1357" s="212"/>
      <c r="B1357" s="465"/>
      <c r="C1357" s="273"/>
      <c r="D1357" s="273"/>
      <c r="E1357" s="273"/>
      <c r="F1357" s="274" t="s">
        <v>263</v>
      </c>
      <c r="G1357" s="394">
        <f>G499</f>
        <v>0</v>
      </c>
      <c r="H1357" s="395">
        <f t="shared" ref="H1357:V1357" si="537">H499</f>
        <v>0</v>
      </c>
      <c r="I1357" s="389">
        <f t="shared" si="537"/>
        <v>0</v>
      </c>
      <c r="J1357" s="389">
        <f t="shared" si="537"/>
        <v>0</v>
      </c>
      <c r="K1357" s="390">
        <f t="shared" si="537"/>
        <v>0</v>
      </c>
      <c r="L1357" s="391">
        <f t="shared" si="537"/>
        <v>0</v>
      </c>
      <c r="M1357" s="396">
        <f t="shared" si="537"/>
        <v>0</v>
      </c>
      <c r="N1357" s="392">
        <f t="shared" si="537"/>
        <v>0</v>
      </c>
      <c r="O1357" s="388">
        <f t="shared" si="537"/>
        <v>0</v>
      </c>
      <c r="P1357" s="392">
        <f t="shared" si="537"/>
        <v>0</v>
      </c>
      <c r="Q1357" s="396">
        <f t="shared" si="537"/>
        <v>0</v>
      </c>
      <c r="R1357" s="392">
        <f t="shared" si="537"/>
        <v>0</v>
      </c>
      <c r="S1357" s="388">
        <f t="shared" si="537"/>
        <v>0</v>
      </c>
      <c r="T1357" s="392">
        <f t="shared" si="537"/>
        <v>0</v>
      </c>
      <c r="U1357" s="392">
        <f t="shared" si="537"/>
        <v>0</v>
      </c>
      <c r="V1357" s="393">
        <f t="shared" si="537"/>
        <v>0</v>
      </c>
      <c r="W1357" s="37">
        <f>G1357-SUM(H1357:V1357)</f>
        <v>0</v>
      </c>
      <c r="Y1357"/>
    </row>
    <row r="1358" spans="1:25" x14ac:dyDescent="0.25">
      <c r="A1358" s="212"/>
      <c r="B1358" s="465"/>
      <c r="C1358" s="273"/>
      <c r="D1358" s="272" t="s">
        <v>264</v>
      </c>
      <c r="E1358" s="273"/>
      <c r="F1358" s="273"/>
      <c r="G1358" s="367">
        <f>SUBTOTAL(9,G1359:G1361)</f>
        <v>0</v>
      </c>
      <c r="H1358" s="368">
        <f t="shared" ref="H1358:W1358" si="538">SUBTOTAL(9,H1359:H1361)</f>
        <v>0</v>
      </c>
      <c r="I1358" s="369">
        <f t="shared" si="538"/>
        <v>0</v>
      </c>
      <c r="J1358" s="369">
        <f t="shared" si="538"/>
        <v>0</v>
      </c>
      <c r="K1358" s="370">
        <f t="shared" si="538"/>
        <v>0</v>
      </c>
      <c r="L1358" s="364">
        <f t="shared" si="538"/>
        <v>0</v>
      </c>
      <c r="M1358" s="364">
        <f t="shared" si="538"/>
        <v>0</v>
      </c>
      <c r="N1358" s="364">
        <f t="shared" si="538"/>
        <v>0</v>
      </c>
      <c r="O1358" s="364">
        <f t="shared" si="538"/>
        <v>0</v>
      </c>
      <c r="P1358" s="364">
        <f t="shared" si="538"/>
        <v>0</v>
      </c>
      <c r="Q1358" s="364">
        <f t="shared" si="538"/>
        <v>0</v>
      </c>
      <c r="R1358" s="364">
        <f t="shared" si="538"/>
        <v>0</v>
      </c>
      <c r="S1358" s="364">
        <f t="shared" si="538"/>
        <v>0</v>
      </c>
      <c r="T1358" s="364">
        <f t="shared" si="538"/>
        <v>0</v>
      </c>
      <c r="U1358" s="364">
        <f t="shared" si="538"/>
        <v>0</v>
      </c>
      <c r="V1358" s="365">
        <f t="shared" si="538"/>
        <v>0</v>
      </c>
      <c r="W1358" s="366">
        <f t="shared" si="538"/>
        <v>0</v>
      </c>
      <c r="Y1358"/>
    </row>
    <row r="1359" spans="1:25" outlineLevel="1" x14ac:dyDescent="0.25">
      <c r="A1359" s="212"/>
      <c r="B1359" s="465"/>
      <c r="C1359" s="273"/>
      <c r="D1359" s="273"/>
      <c r="E1359" s="275"/>
      <c r="F1359" s="274" t="s">
        <v>265</v>
      </c>
      <c r="G1359" s="394">
        <f t="shared" ref="G1359:V1359" si="539">G501</f>
        <v>0</v>
      </c>
      <c r="H1359" s="395">
        <f t="shared" si="539"/>
        <v>0</v>
      </c>
      <c r="I1359" s="389">
        <f t="shared" si="539"/>
        <v>0</v>
      </c>
      <c r="J1359" s="389">
        <f t="shared" si="539"/>
        <v>0</v>
      </c>
      <c r="K1359" s="390">
        <f t="shared" si="539"/>
        <v>0</v>
      </c>
      <c r="L1359" s="391">
        <f t="shared" si="539"/>
        <v>0</v>
      </c>
      <c r="M1359" s="396">
        <f t="shared" si="539"/>
        <v>0</v>
      </c>
      <c r="N1359" s="392">
        <f t="shared" si="539"/>
        <v>0</v>
      </c>
      <c r="O1359" s="388">
        <f t="shared" si="539"/>
        <v>0</v>
      </c>
      <c r="P1359" s="392">
        <f t="shared" si="539"/>
        <v>0</v>
      </c>
      <c r="Q1359" s="396">
        <f t="shared" si="539"/>
        <v>0</v>
      </c>
      <c r="R1359" s="392">
        <f t="shared" si="539"/>
        <v>0</v>
      </c>
      <c r="S1359" s="388">
        <f t="shared" si="539"/>
        <v>0</v>
      </c>
      <c r="T1359" s="392">
        <f t="shared" si="539"/>
        <v>0</v>
      </c>
      <c r="U1359" s="392">
        <f t="shared" si="539"/>
        <v>0</v>
      </c>
      <c r="V1359" s="393">
        <f t="shared" si="539"/>
        <v>0</v>
      </c>
      <c r="W1359" s="37">
        <f t="shared" ref="W1359:W1376" si="540">G1359-SUM(H1359:V1359)</f>
        <v>0</v>
      </c>
      <c r="Y1359"/>
    </row>
    <row r="1360" spans="1:25" outlineLevel="1" x14ac:dyDescent="0.25">
      <c r="A1360" s="212"/>
      <c r="B1360" s="465"/>
      <c r="C1360" s="273"/>
      <c r="D1360" s="273"/>
      <c r="E1360" s="275"/>
      <c r="F1360" s="274" t="s">
        <v>266</v>
      </c>
      <c r="G1360" s="394">
        <f t="shared" ref="G1360:V1360" si="541">G502</f>
        <v>0</v>
      </c>
      <c r="H1360" s="395">
        <f t="shared" si="541"/>
        <v>0</v>
      </c>
      <c r="I1360" s="389">
        <f t="shared" si="541"/>
        <v>0</v>
      </c>
      <c r="J1360" s="389">
        <f t="shared" si="541"/>
        <v>0</v>
      </c>
      <c r="K1360" s="390">
        <f t="shared" si="541"/>
        <v>0</v>
      </c>
      <c r="L1360" s="391">
        <f t="shared" si="541"/>
        <v>0</v>
      </c>
      <c r="M1360" s="396">
        <f t="shared" si="541"/>
        <v>0</v>
      </c>
      <c r="N1360" s="412">
        <f t="shared" si="541"/>
        <v>0</v>
      </c>
      <c r="O1360" s="388">
        <f t="shared" si="541"/>
        <v>0</v>
      </c>
      <c r="P1360" s="392">
        <f t="shared" si="541"/>
        <v>0</v>
      </c>
      <c r="Q1360" s="396">
        <f t="shared" si="541"/>
        <v>0</v>
      </c>
      <c r="R1360" s="392">
        <f t="shared" si="541"/>
        <v>0</v>
      </c>
      <c r="S1360" s="388">
        <f t="shared" si="541"/>
        <v>0</v>
      </c>
      <c r="T1360" s="392">
        <f t="shared" si="541"/>
        <v>0</v>
      </c>
      <c r="U1360" s="392">
        <f t="shared" si="541"/>
        <v>0</v>
      </c>
      <c r="V1360" s="393">
        <f t="shared" si="541"/>
        <v>0</v>
      </c>
      <c r="W1360" s="37">
        <f t="shared" si="540"/>
        <v>0</v>
      </c>
      <c r="Y1360"/>
    </row>
    <row r="1361" spans="1:25" outlineLevel="1" x14ac:dyDescent="0.25">
      <c r="A1361" s="212"/>
      <c r="B1361" s="465"/>
      <c r="C1361" s="273"/>
      <c r="D1361" s="273"/>
      <c r="E1361" s="275"/>
      <c r="F1361" s="274" t="s">
        <v>264</v>
      </c>
      <c r="G1361" s="394">
        <f>G503</f>
        <v>0</v>
      </c>
      <c r="H1361" s="369"/>
      <c r="I1361" s="369"/>
      <c r="J1361" s="369"/>
      <c r="K1361" s="370"/>
      <c r="L1361" s="363"/>
      <c r="M1361" s="364"/>
      <c r="N1361" s="364"/>
      <c r="O1361" s="364"/>
      <c r="P1361" s="364"/>
      <c r="Q1361" s="364"/>
      <c r="R1361" s="364"/>
      <c r="S1361" s="364"/>
      <c r="T1361" s="364"/>
      <c r="U1361" s="364"/>
      <c r="V1361" s="365"/>
      <c r="W1361" s="37">
        <f t="shared" si="540"/>
        <v>0</v>
      </c>
      <c r="Y1361"/>
    </row>
    <row r="1362" spans="1:25" x14ac:dyDescent="0.25">
      <c r="A1362" s="212"/>
      <c r="B1362" s="465"/>
      <c r="C1362" s="273"/>
      <c r="D1362" s="272" t="s">
        <v>267</v>
      </c>
      <c r="E1362" s="275"/>
      <c r="F1362" s="273"/>
      <c r="G1362" s="367">
        <f>SUBTOTAL(9,G1363:G1365)</f>
        <v>0</v>
      </c>
      <c r="H1362" s="369"/>
      <c r="I1362" s="369"/>
      <c r="J1362" s="369"/>
      <c r="K1362" s="370"/>
      <c r="L1362" s="363"/>
      <c r="M1362" s="364"/>
      <c r="N1362" s="364"/>
      <c r="O1362" s="364"/>
      <c r="P1362" s="364"/>
      <c r="Q1362" s="364"/>
      <c r="R1362" s="364"/>
      <c r="S1362" s="364"/>
      <c r="T1362" s="364"/>
      <c r="U1362" s="364"/>
      <c r="V1362" s="365"/>
      <c r="W1362" s="366">
        <f>SUBTOTAL(9,W1363:W1365)</f>
        <v>0</v>
      </c>
      <c r="Y1362"/>
    </row>
    <row r="1363" spans="1:25" outlineLevel="1" x14ac:dyDescent="0.25">
      <c r="A1363" s="212"/>
      <c r="B1363" s="465"/>
      <c r="C1363" s="273"/>
      <c r="D1363" s="272"/>
      <c r="E1363" s="275"/>
      <c r="F1363" s="274" t="s">
        <v>268</v>
      </c>
      <c r="G1363" s="394">
        <f>G505</f>
        <v>0</v>
      </c>
      <c r="H1363" s="369"/>
      <c r="I1363" s="369"/>
      <c r="J1363" s="369"/>
      <c r="K1363" s="370"/>
      <c r="L1363" s="363"/>
      <c r="M1363" s="364"/>
      <c r="N1363" s="364"/>
      <c r="O1363" s="364"/>
      <c r="P1363" s="364"/>
      <c r="Q1363" s="364"/>
      <c r="R1363" s="364"/>
      <c r="S1363" s="364"/>
      <c r="T1363" s="364"/>
      <c r="U1363" s="364"/>
      <c r="V1363" s="365"/>
      <c r="W1363" s="37">
        <f t="shared" si="540"/>
        <v>0</v>
      </c>
      <c r="Y1363"/>
    </row>
    <row r="1364" spans="1:25" outlineLevel="1" x14ac:dyDescent="0.25">
      <c r="A1364" s="212"/>
      <c r="B1364" s="465"/>
      <c r="C1364" s="273"/>
      <c r="D1364" s="273"/>
      <c r="E1364" s="275"/>
      <c r="F1364" s="274" t="s">
        <v>269</v>
      </c>
      <c r="G1364" s="394">
        <f>G506</f>
        <v>0</v>
      </c>
      <c r="H1364" s="369"/>
      <c r="I1364" s="369"/>
      <c r="J1364" s="369"/>
      <c r="K1364" s="370"/>
      <c r="L1364" s="363"/>
      <c r="M1364" s="364"/>
      <c r="N1364" s="364"/>
      <c r="O1364" s="364"/>
      <c r="P1364" s="364"/>
      <c r="Q1364" s="364"/>
      <c r="R1364" s="364"/>
      <c r="S1364" s="364"/>
      <c r="T1364" s="364"/>
      <c r="U1364" s="364"/>
      <c r="V1364" s="365"/>
      <c r="W1364" s="37">
        <f t="shared" si="540"/>
        <v>0</v>
      </c>
      <c r="Y1364"/>
    </row>
    <row r="1365" spans="1:25" outlineLevel="1" x14ac:dyDescent="0.25">
      <c r="A1365" s="212"/>
      <c r="B1365" s="465"/>
      <c r="C1365" s="273"/>
      <c r="D1365" s="273"/>
      <c r="E1365" s="275"/>
      <c r="F1365" s="274" t="s">
        <v>270</v>
      </c>
      <c r="G1365" s="394">
        <f>G507</f>
        <v>0</v>
      </c>
      <c r="H1365" s="369"/>
      <c r="I1365" s="369"/>
      <c r="J1365" s="369"/>
      <c r="K1365" s="370"/>
      <c r="L1365" s="363"/>
      <c r="M1365" s="364"/>
      <c r="N1365" s="364"/>
      <c r="O1365" s="364"/>
      <c r="P1365" s="364"/>
      <c r="Q1365" s="364"/>
      <c r="R1365" s="364"/>
      <c r="S1365" s="364"/>
      <c r="T1365" s="364"/>
      <c r="U1365" s="364"/>
      <c r="V1365" s="365"/>
      <c r="W1365" s="37">
        <f t="shared" si="540"/>
        <v>0</v>
      </c>
      <c r="Y1365"/>
    </row>
    <row r="1366" spans="1:25" x14ac:dyDescent="0.25">
      <c r="A1366" s="212"/>
      <c r="B1366" s="465"/>
      <c r="C1366" s="273"/>
      <c r="D1366" s="272" t="s">
        <v>260</v>
      </c>
      <c r="E1366" s="275"/>
      <c r="F1366" s="273"/>
      <c r="G1366" s="367">
        <f>SUBTOTAL(9,G1367)</f>
        <v>0</v>
      </c>
      <c r="H1366" s="369"/>
      <c r="I1366" s="369"/>
      <c r="J1366" s="369"/>
      <c r="K1366" s="370"/>
      <c r="L1366" s="363"/>
      <c r="M1366" s="364"/>
      <c r="N1366" s="364"/>
      <c r="O1366" s="364"/>
      <c r="P1366" s="364"/>
      <c r="Q1366" s="364"/>
      <c r="R1366" s="364"/>
      <c r="S1366" s="364"/>
      <c r="T1366" s="364"/>
      <c r="U1366" s="364"/>
      <c r="V1366" s="365"/>
      <c r="W1366" s="366">
        <f>SUBTOTAL(9,W1367)</f>
        <v>0</v>
      </c>
      <c r="Y1366"/>
    </row>
    <row r="1367" spans="1:25" outlineLevel="1" x14ac:dyDescent="0.25">
      <c r="A1367" s="212"/>
      <c r="B1367" s="465"/>
      <c r="C1367" s="273"/>
      <c r="D1367" s="272"/>
      <c r="E1367" s="275"/>
      <c r="F1367" s="274" t="s">
        <v>260</v>
      </c>
      <c r="G1367" s="394">
        <f>G509</f>
        <v>0</v>
      </c>
      <c r="H1367" s="369"/>
      <c r="I1367" s="369"/>
      <c r="J1367" s="369"/>
      <c r="K1367" s="370"/>
      <c r="L1367" s="363"/>
      <c r="M1367" s="364"/>
      <c r="N1367" s="364"/>
      <c r="O1367" s="364"/>
      <c r="P1367" s="364"/>
      <c r="Q1367" s="364"/>
      <c r="R1367" s="364"/>
      <c r="S1367" s="364"/>
      <c r="T1367" s="364"/>
      <c r="U1367" s="364"/>
      <c r="V1367" s="365"/>
      <c r="W1367" s="37">
        <f t="shared" si="540"/>
        <v>0</v>
      </c>
      <c r="Y1367"/>
    </row>
    <row r="1368" spans="1:25" outlineLevel="1" x14ac:dyDescent="0.25">
      <c r="A1368" s="212"/>
      <c r="B1368" s="465"/>
      <c r="C1368" s="273"/>
      <c r="D1368" s="272"/>
      <c r="E1368" s="275"/>
      <c r="F1368" s="273"/>
      <c r="G1368" s="41"/>
      <c r="H1368" s="368"/>
      <c r="I1368" s="369"/>
      <c r="J1368" s="369"/>
      <c r="K1368" s="370"/>
      <c r="L1368" s="364"/>
      <c r="M1368" s="364"/>
      <c r="N1368" s="364"/>
      <c r="O1368" s="364"/>
      <c r="P1368" s="364"/>
      <c r="Q1368" s="364"/>
      <c r="R1368" s="364"/>
      <c r="S1368" s="364"/>
      <c r="T1368" s="364"/>
      <c r="U1368" s="364"/>
      <c r="V1368" s="364"/>
      <c r="W1368" s="366"/>
      <c r="Y1368"/>
    </row>
    <row r="1369" spans="1:25" outlineLevel="1" x14ac:dyDescent="0.25">
      <c r="A1369" s="212"/>
      <c r="B1369" s="465"/>
      <c r="C1369" s="272" t="s">
        <v>362</v>
      </c>
      <c r="D1369" s="272"/>
      <c r="E1369" s="275"/>
      <c r="F1369" s="273"/>
      <c r="G1369" s="41">
        <f>SUBTOTAL(9,G1370:G1372)</f>
        <v>0</v>
      </c>
      <c r="H1369" s="368">
        <f t="shared" ref="H1369:W1369" si="542">SUBTOTAL(9,H1370:H1372)</f>
        <v>0</v>
      </c>
      <c r="I1369" s="369">
        <f t="shared" si="542"/>
        <v>0</v>
      </c>
      <c r="J1369" s="369">
        <f t="shared" si="542"/>
        <v>0</v>
      </c>
      <c r="K1369" s="370">
        <f t="shared" si="542"/>
        <v>0</v>
      </c>
      <c r="L1369" s="364">
        <f t="shared" si="542"/>
        <v>0</v>
      </c>
      <c r="M1369" s="364">
        <f t="shared" si="542"/>
        <v>0</v>
      </c>
      <c r="N1369" s="364">
        <f t="shared" si="542"/>
        <v>0</v>
      </c>
      <c r="O1369" s="364">
        <f t="shared" si="542"/>
        <v>0</v>
      </c>
      <c r="P1369" s="364">
        <f t="shared" si="542"/>
        <v>0</v>
      </c>
      <c r="Q1369" s="364">
        <f t="shared" si="542"/>
        <v>0</v>
      </c>
      <c r="R1369" s="364">
        <f t="shared" si="542"/>
        <v>0</v>
      </c>
      <c r="S1369" s="364">
        <f t="shared" si="542"/>
        <v>0</v>
      </c>
      <c r="T1369" s="364">
        <f t="shared" si="542"/>
        <v>0</v>
      </c>
      <c r="U1369" s="364">
        <f t="shared" si="542"/>
        <v>0</v>
      </c>
      <c r="V1369" s="364">
        <f t="shared" si="542"/>
        <v>0</v>
      </c>
      <c r="W1369" s="366">
        <f t="shared" si="542"/>
        <v>0</v>
      </c>
      <c r="Y1369"/>
    </row>
    <row r="1370" spans="1:25" outlineLevel="1" x14ac:dyDescent="0.25">
      <c r="A1370" s="212"/>
      <c r="B1370" s="465"/>
      <c r="C1370" s="273"/>
      <c r="D1370" s="272"/>
      <c r="E1370" s="275"/>
      <c r="F1370" s="274" t="s">
        <v>591</v>
      </c>
      <c r="G1370" s="394">
        <f>G512</f>
        <v>0</v>
      </c>
      <c r="H1370" s="428">
        <f>$G1370*VLOOKUP($F1370,DRT,2,FALSE)</f>
        <v>0</v>
      </c>
      <c r="I1370" s="428">
        <f>($G1370-SUM($H1370:H1370))*VLOOKUP($F1370,DRT,2,FALSE)</f>
        <v>0</v>
      </c>
      <c r="J1370" s="429">
        <f>($G1370-SUM($H1370:I1370))*VLOOKUP($F1370,DRT,2,FALSE)</f>
        <v>0</v>
      </c>
      <c r="K1370" s="430">
        <f>($G1370-SUM($H1370:J1370))*VLOOKUP($F1370,DRT,2,FALSE)</f>
        <v>0</v>
      </c>
      <c r="L1370" s="431">
        <f>($G1370-SUM($H1370:K1370))*VLOOKUP($F1370,DRT,4,FALSE)</f>
        <v>0</v>
      </c>
      <c r="M1370" s="428">
        <f>($G1370-SUM($H1370:L1370))*VLOOKUP($F1370,DRT,4,FALSE)</f>
        <v>0</v>
      </c>
      <c r="N1370" s="428">
        <f>($G1370-SUM($H1370:M1370))*VLOOKUP($F1370,DRT,4,FALSE)</f>
        <v>0</v>
      </c>
      <c r="O1370" s="428">
        <f>($G1370-SUM($H1370:N1370))*VLOOKUP($F1370,DRT,4,FALSE)</f>
        <v>0</v>
      </c>
      <c r="P1370" s="428">
        <f>($G1370-SUM($H1370:O1370))*VLOOKUP($F1370,DRT,4,FALSE)</f>
        <v>0</v>
      </c>
      <c r="Q1370" s="428">
        <f>($G1370-SUM($H1370:P1370))*VLOOKUP($F1370,DRT,4,FALSE)</f>
        <v>0</v>
      </c>
      <c r="R1370" s="428">
        <f>($G1370-SUM($H1370:Q1370))*VLOOKUP($F1370,DRT,4,FALSE)</f>
        <v>0</v>
      </c>
      <c r="S1370" s="428">
        <f>($G1370-SUM($H1370:R1370))*VLOOKUP($F1370,DRT,4,FALSE)</f>
        <v>0</v>
      </c>
      <c r="T1370" s="428">
        <f>($G1370-SUM($H1370:S1370))*VLOOKUP($F1370,DRT,4,FALSE)</f>
        <v>0</v>
      </c>
      <c r="U1370" s="432">
        <f>($G1370-SUM($H1370:T1370))*VLOOKUP($F1370,DRT,4,FALSE)</f>
        <v>0</v>
      </c>
      <c r="V1370" s="432">
        <f>($G1370-SUM($H1370:U1370))*VLOOKUP($F1370,DRT,4,FALSE)</f>
        <v>0</v>
      </c>
      <c r="W1370" s="426">
        <f>G1370-SUM(H1370:V1370)</f>
        <v>0</v>
      </c>
      <c r="Y1370"/>
    </row>
    <row r="1371" spans="1:25" outlineLevel="1" x14ac:dyDescent="0.25">
      <c r="A1371" s="212"/>
      <c r="B1371" s="465"/>
      <c r="C1371" s="273"/>
      <c r="D1371" s="272"/>
      <c r="E1371" s="275"/>
      <c r="F1371" s="274" t="s">
        <v>592</v>
      </c>
      <c r="G1371" s="394">
        <f>G513</f>
        <v>0</v>
      </c>
      <c r="H1371" s="428">
        <f t="shared" ref="H1371:K1371" si="543">IF(H513="",0,H513*VLOOKUP($F1371,DRT,3,FALSE))</f>
        <v>0</v>
      </c>
      <c r="I1371" s="428">
        <f t="shared" si="543"/>
        <v>0</v>
      </c>
      <c r="J1371" s="429">
        <f t="shared" si="543"/>
        <v>0</v>
      </c>
      <c r="K1371" s="430">
        <f t="shared" si="543"/>
        <v>0</v>
      </c>
      <c r="L1371" s="431">
        <f t="shared" ref="L1371:V1371" si="544">IF(L513="",0,L513*VLOOKUP($F1371,DRT,4,FALSE))</f>
        <v>0</v>
      </c>
      <c r="M1371" s="428">
        <f t="shared" si="544"/>
        <v>0</v>
      </c>
      <c r="N1371" s="428">
        <f t="shared" si="544"/>
        <v>0</v>
      </c>
      <c r="O1371" s="428">
        <f t="shared" si="544"/>
        <v>0</v>
      </c>
      <c r="P1371" s="428">
        <f t="shared" si="544"/>
        <v>0</v>
      </c>
      <c r="Q1371" s="428">
        <f t="shared" si="544"/>
        <v>0</v>
      </c>
      <c r="R1371" s="428">
        <f t="shared" si="544"/>
        <v>0</v>
      </c>
      <c r="S1371" s="428">
        <f t="shared" si="544"/>
        <v>0</v>
      </c>
      <c r="T1371" s="428">
        <f t="shared" si="544"/>
        <v>0</v>
      </c>
      <c r="U1371" s="432">
        <f t="shared" si="544"/>
        <v>0</v>
      </c>
      <c r="V1371" s="432">
        <f t="shared" si="544"/>
        <v>0</v>
      </c>
      <c r="W1371" s="426">
        <f t="shared" ref="W1371:W1372" si="545">G1371-SUM(H1371:V1371)</f>
        <v>0</v>
      </c>
      <c r="Y1371"/>
    </row>
    <row r="1372" spans="1:25" outlineLevel="1" x14ac:dyDescent="0.25">
      <c r="A1372" s="212"/>
      <c r="B1372" s="465"/>
      <c r="C1372" s="273"/>
      <c r="D1372" s="272"/>
      <c r="E1372" s="275"/>
      <c r="F1372" s="274" t="s">
        <v>593</v>
      </c>
      <c r="G1372" s="394">
        <f>G514</f>
        <v>0</v>
      </c>
      <c r="H1372" s="428">
        <f>$G1372*VLOOKUP($F1372,DRT,2,FALSE)</f>
        <v>0</v>
      </c>
      <c r="I1372" s="428">
        <f>($G1372-SUM($H1372:H1372))*VLOOKUP($F1372,DRT,2,FALSE)</f>
        <v>0</v>
      </c>
      <c r="J1372" s="429">
        <f>($G1372-SUM($H1372:I1372))*VLOOKUP($F1372,DRT,2,FALSE)</f>
        <v>0</v>
      </c>
      <c r="K1372" s="430">
        <f>($G1372-SUM($H1372:J1372))*VLOOKUP($F1372,DRT,2,FALSE)</f>
        <v>0</v>
      </c>
      <c r="L1372" s="431">
        <f>($G1372-SUM($H1372:K1372))*VLOOKUP($F1372,DRT,4,FALSE)</f>
        <v>0</v>
      </c>
      <c r="M1372" s="428">
        <f>($G1372-SUM($H1372:L1372))*VLOOKUP($F1372,DRT,4,FALSE)</f>
        <v>0</v>
      </c>
      <c r="N1372" s="428">
        <f>($G1372-SUM($H1372:M1372))*VLOOKUP($F1372,DRT,4,FALSE)</f>
        <v>0</v>
      </c>
      <c r="O1372" s="428">
        <f>($G1372-SUM($H1372:N1372))*VLOOKUP($F1372,DRT,4,FALSE)</f>
        <v>0</v>
      </c>
      <c r="P1372" s="428">
        <f>($G1372-SUM($H1372:O1372))*VLOOKUP($F1372,DRT,4,FALSE)</f>
        <v>0</v>
      </c>
      <c r="Q1372" s="428">
        <f>($G1372-SUM($H1372:P1372))*VLOOKUP($F1372,DRT,4,FALSE)</f>
        <v>0</v>
      </c>
      <c r="R1372" s="428">
        <f>($G1372-SUM($H1372:Q1372))*VLOOKUP($F1372,DRT,4,FALSE)</f>
        <v>0</v>
      </c>
      <c r="S1372" s="428">
        <f>($G1372-SUM($H1372:R1372))*VLOOKUP($F1372,DRT,4,FALSE)</f>
        <v>0</v>
      </c>
      <c r="T1372" s="428">
        <f>($G1372-SUM($H1372:S1372))*VLOOKUP($F1372,DRT,4,FALSE)</f>
        <v>0</v>
      </c>
      <c r="U1372" s="432">
        <f>($G1372-SUM($H1372:T1372))*VLOOKUP($F1372,DRT,4,FALSE)</f>
        <v>0</v>
      </c>
      <c r="V1372" s="432">
        <f>($G1372-SUM($H1372:U1372))*VLOOKUP($F1372,DRT,4,FALSE)</f>
        <v>0</v>
      </c>
      <c r="W1372" s="426">
        <f t="shared" si="545"/>
        <v>0</v>
      </c>
      <c r="Y1372"/>
    </row>
    <row r="1373" spans="1:25" x14ac:dyDescent="0.25">
      <c r="A1373" s="212"/>
      <c r="B1373" s="295"/>
      <c r="C1373" s="273"/>
      <c r="D1373" s="273"/>
      <c r="E1373" s="273"/>
      <c r="F1373" s="273"/>
      <c r="G1373" s="52"/>
      <c r="H1373" s="53"/>
      <c r="I1373" s="53"/>
      <c r="J1373" s="53"/>
      <c r="K1373" s="82"/>
      <c r="L1373" s="34"/>
      <c r="M1373" s="33"/>
      <c r="N1373" s="33"/>
      <c r="O1373" s="33"/>
      <c r="P1373" s="33"/>
      <c r="Q1373" s="33"/>
      <c r="R1373" s="33"/>
      <c r="S1373" s="33"/>
      <c r="T1373" s="33"/>
      <c r="U1373" s="33"/>
      <c r="V1373" s="35"/>
      <c r="W1373" s="40"/>
      <c r="Y1373"/>
    </row>
    <row r="1374" spans="1:25" x14ac:dyDescent="0.25">
      <c r="A1374" s="212"/>
      <c r="B1374" s="300" t="s">
        <v>272</v>
      </c>
      <c r="C1374" s="453"/>
      <c r="D1374" s="453"/>
      <c r="E1374" s="453"/>
      <c r="F1374" s="453"/>
      <c r="G1374" s="119">
        <f t="shared" ref="G1374:W1374" si="546">SUBTOTAL(9,G1094:G1373)</f>
        <v>0</v>
      </c>
      <c r="H1374" s="414">
        <f t="shared" si="546"/>
        <v>0</v>
      </c>
      <c r="I1374" s="415">
        <f t="shared" si="546"/>
        <v>0</v>
      </c>
      <c r="J1374" s="415">
        <f t="shared" si="546"/>
        <v>0</v>
      </c>
      <c r="K1374" s="416">
        <f t="shared" si="546"/>
        <v>0</v>
      </c>
      <c r="L1374" s="417">
        <f t="shared" si="546"/>
        <v>0</v>
      </c>
      <c r="M1374" s="418">
        <f t="shared" si="546"/>
        <v>0</v>
      </c>
      <c r="N1374" s="418">
        <f t="shared" si="546"/>
        <v>0</v>
      </c>
      <c r="O1374" s="418">
        <f t="shared" si="546"/>
        <v>0</v>
      </c>
      <c r="P1374" s="418">
        <f t="shared" si="546"/>
        <v>0</v>
      </c>
      <c r="Q1374" s="418">
        <f t="shared" si="546"/>
        <v>0</v>
      </c>
      <c r="R1374" s="418">
        <f t="shared" si="546"/>
        <v>0</v>
      </c>
      <c r="S1374" s="418">
        <f t="shared" si="546"/>
        <v>0</v>
      </c>
      <c r="T1374" s="418">
        <f t="shared" si="546"/>
        <v>0</v>
      </c>
      <c r="U1374" s="418">
        <f t="shared" si="546"/>
        <v>0</v>
      </c>
      <c r="V1374" s="419">
        <f t="shared" si="546"/>
        <v>0</v>
      </c>
      <c r="W1374" s="119">
        <f t="shared" si="546"/>
        <v>0</v>
      </c>
      <c r="Y1374"/>
    </row>
    <row r="1375" spans="1:25" x14ac:dyDescent="0.25">
      <c r="A1375" s="212"/>
      <c r="B1375" s="295"/>
      <c r="C1375" s="273"/>
      <c r="D1375" s="273"/>
      <c r="E1375" s="273"/>
      <c r="F1375" s="273"/>
      <c r="G1375" s="40"/>
      <c r="H1375" s="33"/>
      <c r="I1375" s="33"/>
      <c r="J1375" s="33"/>
      <c r="K1375" s="35"/>
      <c r="L1375" s="34"/>
      <c r="M1375" s="33"/>
      <c r="N1375" s="33"/>
      <c r="O1375" s="33"/>
      <c r="P1375" s="33"/>
      <c r="Q1375" s="33"/>
      <c r="R1375" s="33"/>
      <c r="S1375" s="33"/>
      <c r="T1375" s="33"/>
      <c r="U1375" s="33"/>
      <c r="V1375" s="35"/>
      <c r="W1375" s="40"/>
      <c r="Y1375"/>
    </row>
    <row r="1376" spans="1:25" x14ac:dyDescent="0.25">
      <c r="A1376" s="212"/>
      <c r="B1376" s="300" t="s">
        <v>273</v>
      </c>
      <c r="C1376" s="491"/>
      <c r="D1376" s="491"/>
      <c r="E1376" s="491"/>
      <c r="F1376" s="491"/>
      <c r="G1376" s="101">
        <f>G518</f>
        <v>0</v>
      </c>
      <c r="H1376" s="53"/>
      <c r="I1376" s="53"/>
      <c r="J1376" s="53"/>
      <c r="K1376" s="82"/>
      <c r="L1376" s="34"/>
      <c r="M1376" s="33"/>
      <c r="N1376" s="33"/>
      <c r="O1376" s="33"/>
      <c r="P1376" s="33"/>
      <c r="Q1376" s="33"/>
      <c r="R1376" s="33"/>
      <c r="S1376" s="33"/>
      <c r="T1376" s="33"/>
      <c r="U1376" s="33"/>
      <c r="V1376" s="35"/>
      <c r="W1376" s="37">
        <f t="shared" si="540"/>
        <v>0</v>
      </c>
      <c r="Y1376"/>
    </row>
    <row r="1377" spans="1:25" x14ac:dyDescent="0.25">
      <c r="A1377" s="212"/>
      <c r="B1377" s="465"/>
      <c r="C1377" s="273"/>
      <c r="D1377" s="273"/>
      <c r="E1377" s="273"/>
      <c r="F1377" s="273"/>
      <c r="G1377" s="52"/>
      <c r="H1377" s="53"/>
      <c r="I1377" s="53"/>
      <c r="J1377" s="53"/>
      <c r="K1377" s="82"/>
      <c r="L1377" s="34"/>
      <c r="M1377" s="33"/>
      <c r="N1377" s="33"/>
      <c r="O1377" s="33"/>
      <c r="P1377" s="33"/>
      <c r="Q1377" s="33"/>
      <c r="R1377" s="33"/>
      <c r="S1377" s="33"/>
      <c r="T1377" s="33"/>
      <c r="U1377" s="33"/>
      <c r="V1377" s="35"/>
      <c r="W1377" s="40"/>
      <c r="Y1377"/>
    </row>
    <row r="1378" spans="1:25" s="79" customFormat="1" ht="16.2" thickBot="1" x14ac:dyDescent="0.3">
      <c r="A1378" s="213"/>
      <c r="B1378" s="279" t="s">
        <v>274</v>
      </c>
      <c r="C1378" s="506"/>
      <c r="D1378" s="506"/>
      <c r="E1378" s="506"/>
      <c r="F1378" s="506"/>
      <c r="G1378" s="103">
        <f>SUM(G1374:G1377)</f>
        <v>0</v>
      </c>
      <c r="H1378" s="403">
        <f>SUM(H1374:H1377)</f>
        <v>0</v>
      </c>
      <c r="I1378" s="404">
        <f t="shared" ref="I1378:W1378" si="547">SUM(I1374:I1377)</f>
        <v>0</v>
      </c>
      <c r="J1378" s="404">
        <f t="shared" si="547"/>
        <v>0</v>
      </c>
      <c r="K1378" s="405">
        <f t="shared" si="547"/>
        <v>0</v>
      </c>
      <c r="L1378" s="406">
        <f t="shared" si="547"/>
        <v>0</v>
      </c>
      <c r="M1378" s="407">
        <f t="shared" si="547"/>
        <v>0</v>
      </c>
      <c r="N1378" s="407">
        <f t="shared" si="547"/>
        <v>0</v>
      </c>
      <c r="O1378" s="407">
        <f t="shared" si="547"/>
        <v>0</v>
      </c>
      <c r="P1378" s="407">
        <f t="shared" si="547"/>
        <v>0</v>
      </c>
      <c r="Q1378" s="407">
        <f t="shared" si="547"/>
        <v>0</v>
      </c>
      <c r="R1378" s="407">
        <f t="shared" si="547"/>
        <v>0</v>
      </c>
      <c r="S1378" s="407">
        <f t="shared" si="547"/>
        <v>0</v>
      </c>
      <c r="T1378" s="407">
        <f t="shared" si="547"/>
        <v>0</v>
      </c>
      <c r="U1378" s="407">
        <f t="shared" si="547"/>
        <v>0</v>
      </c>
      <c r="V1378" s="408">
        <f t="shared" si="547"/>
        <v>0</v>
      </c>
      <c r="W1378" s="103">
        <f t="shared" si="547"/>
        <v>0</v>
      </c>
      <c r="Y1378"/>
    </row>
    <row r="1379" spans="1:25" ht="13.8" thickBot="1" x14ac:dyDescent="0.3">
      <c r="A1379" s="212"/>
      <c r="G1379" s="78"/>
      <c r="H1379" s="78"/>
      <c r="I1379" s="78"/>
      <c r="J1379" s="78"/>
      <c r="K1379" s="78"/>
      <c r="L1379" s="78"/>
      <c r="M1379" s="78"/>
      <c r="N1379" s="78"/>
      <c r="O1379" s="78"/>
      <c r="P1379" s="78"/>
      <c r="Q1379" s="78"/>
      <c r="R1379" s="78"/>
      <c r="S1379" s="78"/>
      <c r="T1379" s="78"/>
      <c r="U1379" s="78"/>
      <c r="V1379" s="78"/>
      <c r="W1379" s="78"/>
      <c r="Y1379"/>
    </row>
    <row r="1380" spans="1:25" s="79" customFormat="1" ht="15.6" x14ac:dyDescent="0.25">
      <c r="A1380" s="212"/>
      <c r="B1380" s="271" t="s">
        <v>275</v>
      </c>
      <c r="C1380" s="512"/>
      <c r="D1380" s="512"/>
      <c r="E1380" s="512"/>
      <c r="F1380" s="512"/>
      <c r="G1380" s="507"/>
      <c r="H1380" s="508"/>
      <c r="I1380" s="509"/>
      <c r="J1380" s="509"/>
      <c r="K1380" s="563"/>
      <c r="L1380" s="508"/>
      <c r="M1380" s="510"/>
      <c r="N1380" s="509"/>
      <c r="O1380" s="509"/>
      <c r="P1380" s="509"/>
      <c r="Q1380" s="509"/>
      <c r="R1380" s="509"/>
      <c r="S1380" s="509"/>
      <c r="T1380" s="509"/>
      <c r="U1380" s="509"/>
      <c r="V1380" s="509"/>
      <c r="W1380" s="511"/>
      <c r="Y1380"/>
    </row>
    <row r="1381" spans="1:25" s="79" customFormat="1" ht="12.75" customHeight="1" x14ac:dyDescent="0.25">
      <c r="A1381" s="212"/>
      <c r="B1381" s="361"/>
      <c r="C1381" s="599" t="s">
        <v>276</v>
      </c>
      <c r="D1381" s="272"/>
      <c r="E1381" s="275"/>
      <c r="F1381" s="492"/>
      <c r="G1381" s="369"/>
      <c r="H1381" s="363"/>
      <c r="I1381" s="364"/>
      <c r="J1381" s="364"/>
      <c r="K1381" s="365"/>
      <c r="L1381" s="363"/>
      <c r="M1381" s="31"/>
      <c r="N1381" s="364"/>
      <c r="O1381" s="364"/>
      <c r="P1381" s="364"/>
      <c r="Q1381" s="364"/>
      <c r="R1381" s="364"/>
      <c r="S1381" s="364"/>
      <c r="T1381" s="364"/>
      <c r="U1381" s="364"/>
      <c r="V1381" s="364"/>
      <c r="W1381" s="366"/>
      <c r="Y1381"/>
    </row>
    <row r="1382" spans="1:25" s="79" customFormat="1" ht="12.75" customHeight="1" x14ac:dyDescent="0.25">
      <c r="A1382" s="212"/>
      <c r="B1382" s="295"/>
      <c r="C1382" s="273"/>
      <c r="D1382" s="272" t="s">
        <v>277</v>
      </c>
      <c r="E1382" s="272"/>
      <c r="F1382" s="360"/>
      <c r="G1382" s="369">
        <f t="shared" ref="G1382:W1382" si="548">SUBTOTAL(9,G1383:G1390)</f>
        <v>0</v>
      </c>
      <c r="H1382" s="368">
        <f t="shared" si="548"/>
        <v>0</v>
      </c>
      <c r="I1382" s="369">
        <f t="shared" si="548"/>
        <v>0</v>
      </c>
      <c r="J1382" s="369">
        <f t="shared" si="548"/>
        <v>0</v>
      </c>
      <c r="K1382" s="370">
        <f t="shared" si="548"/>
        <v>0</v>
      </c>
      <c r="L1382" s="364">
        <f t="shared" si="548"/>
        <v>0</v>
      </c>
      <c r="M1382" s="364">
        <f t="shared" si="548"/>
        <v>0</v>
      </c>
      <c r="N1382" s="364">
        <f t="shared" si="548"/>
        <v>0</v>
      </c>
      <c r="O1382" s="364">
        <f t="shared" si="548"/>
        <v>0</v>
      </c>
      <c r="P1382" s="364">
        <f t="shared" si="548"/>
        <v>0</v>
      </c>
      <c r="Q1382" s="364">
        <f t="shared" si="548"/>
        <v>0</v>
      </c>
      <c r="R1382" s="364">
        <f t="shared" si="548"/>
        <v>0</v>
      </c>
      <c r="S1382" s="364">
        <f t="shared" si="548"/>
        <v>0</v>
      </c>
      <c r="T1382" s="364">
        <f t="shared" si="548"/>
        <v>0</v>
      </c>
      <c r="U1382" s="364">
        <f t="shared" si="548"/>
        <v>0</v>
      </c>
      <c r="V1382" s="364">
        <f t="shared" si="548"/>
        <v>0</v>
      </c>
      <c r="W1382" s="366">
        <f t="shared" si="548"/>
        <v>0</v>
      </c>
      <c r="Y1382"/>
    </row>
    <row r="1383" spans="1:25" s="79" customFormat="1" ht="12.75" customHeight="1" x14ac:dyDescent="0.25">
      <c r="A1383" s="212"/>
      <c r="B1383" s="295"/>
      <c r="C1383" s="273"/>
      <c r="D1383" s="273"/>
      <c r="E1383" s="273"/>
      <c r="F1383" s="359" t="s">
        <v>278</v>
      </c>
      <c r="G1383" s="394">
        <f t="shared" ref="G1383:G1390" si="549">G525</f>
        <v>0</v>
      </c>
      <c r="H1383" s="395">
        <f t="shared" ref="H1383:V1383" si="550">H525*VLOOKUP($F1383,DCT,2,FALSE)</f>
        <v>0</v>
      </c>
      <c r="I1383" s="389">
        <f t="shared" si="550"/>
        <v>0</v>
      </c>
      <c r="J1383" s="389">
        <f t="shared" si="550"/>
        <v>0</v>
      </c>
      <c r="K1383" s="390">
        <f t="shared" si="550"/>
        <v>0</v>
      </c>
      <c r="L1383" s="391">
        <f t="shared" si="550"/>
        <v>0</v>
      </c>
      <c r="M1383" s="396">
        <f t="shared" si="550"/>
        <v>0</v>
      </c>
      <c r="N1383" s="392">
        <f t="shared" si="550"/>
        <v>0</v>
      </c>
      <c r="O1383" s="392">
        <f t="shared" si="550"/>
        <v>0</v>
      </c>
      <c r="P1383" s="392">
        <f t="shared" si="550"/>
        <v>0</v>
      </c>
      <c r="Q1383" s="392">
        <f t="shared" si="550"/>
        <v>0</v>
      </c>
      <c r="R1383" s="392">
        <f t="shared" si="550"/>
        <v>0</v>
      </c>
      <c r="S1383" s="392">
        <f t="shared" si="550"/>
        <v>0</v>
      </c>
      <c r="T1383" s="392">
        <f t="shared" si="550"/>
        <v>0</v>
      </c>
      <c r="U1383" s="392">
        <f t="shared" si="550"/>
        <v>0</v>
      </c>
      <c r="V1383" s="399">
        <f t="shared" si="550"/>
        <v>0</v>
      </c>
      <c r="W1383" s="37">
        <f>G1383-SUM(H1383:V1383)</f>
        <v>0</v>
      </c>
      <c r="X1383" s="51"/>
      <c r="Y1383"/>
    </row>
    <row r="1384" spans="1:25" s="79" customFormat="1" ht="12.75" customHeight="1" x14ac:dyDescent="0.25">
      <c r="A1384" s="212"/>
      <c r="B1384" s="295"/>
      <c r="C1384" s="273"/>
      <c r="D1384" s="273"/>
      <c r="E1384" s="273"/>
      <c r="F1384" s="359" t="s">
        <v>279</v>
      </c>
      <c r="G1384" s="394">
        <f t="shared" si="549"/>
        <v>0</v>
      </c>
      <c r="H1384" s="364"/>
      <c r="I1384" s="564"/>
      <c r="J1384" s="564"/>
      <c r="K1384" s="565"/>
      <c r="L1384" s="566"/>
      <c r="M1384" s="564"/>
      <c r="N1384" s="564"/>
      <c r="O1384" s="564"/>
      <c r="P1384" s="564"/>
      <c r="Q1384" s="564"/>
      <c r="R1384" s="564"/>
      <c r="S1384" s="564"/>
      <c r="T1384" s="564"/>
      <c r="U1384" s="564"/>
      <c r="V1384" s="564"/>
      <c r="W1384" s="366"/>
      <c r="X1384" s="51"/>
      <c r="Y1384"/>
    </row>
    <row r="1385" spans="1:25" s="79" customFormat="1" ht="12.75" customHeight="1" x14ac:dyDescent="0.25">
      <c r="A1385" s="212"/>
      <c r="B1385" s="295"/>
      <c r="C1385" s="273"/>
      <c r="D1385" s="273"/>
      <c r="E1385" s="273"/>
      <c r="F1385" s="359" t="s">
        <v>280</v>
      </c>
      <c r="G1385" s="394">
        <f t="shared" si="549"/>
        <v>0</v>
      </c>
      <c r="H1385" s="395">
        <f t="shared" ref="H1385:V1385" si="551">H527*VLOOKUP($F1385,DCT,2,FALSE)</f>
        <v>0</v>
      </c>
      <c r="I1385" s="389">
        <f t="shared" si="551"/>
        <v>0</v>
      </c>
      <c r="J1385" s="389">
        <f t="shared" si="551"/>
        <v>0</v>
      </c>
      <c r="K1385" s="390">
        <f t="shared" si="551"/>
        <v>0</v>
      </c>
      <c r="L1385" s="391">
        <f t="shared" si="551"/>
        <v>0</v>
      </c>
      <c r="M1385" s="396">
        <f t="shared" si="551"/>
        <v>0</v>
      </c>
      <c r="N1385" s="392">
        <f t="shared" si="551"/>
        <v>0</v>
      </c>
      <c r="O1385" s="392">
        <f t="shared" si="551"/>
        <v>0</v>
      </c>
      <c r="P1385" s="392">
        <f t="shared" si="551"/>
        <v>0</v>
      </c>
      <c r="Q1385" s="392">
        <f t="shared" si="551"/>
        <v>0</v>
      </c>
      <c r="R1385" s="392">
        <f t="shared" si="551"/>
        <v>0</v>
      </c>
      <c r="S1385" s="392">
        <f t="shared" si="551"/>
        <v>0</v>
      </c>
      <c r="T1385" s="392">
        <f t="shared" si="551"/>
        <v>0</v>
      </c>
      <c r="U1385" s="392">
        <f t="shared" si="551"/>
        <v>0</v>
      </c>
      <c r="V1385" s="399">
        <f t="shared" si="551"/>
        <v>0</v>
      </c>
      <c r="W1385" s="37">
        <f>G1385-SUM(H1385:V1385)</f>
        <v>0</v>
      </c>
      <c r="X1385" s="51"/>
      <c r="Y1385"/>
    </row>
    <row r="1386" spans="1:25" s="79" customFormat="1" ht="12.75" customHeight="1" x14ac:dyDescent="0.25">
      <c r="A1386" s="212"/>
      <c r="B1386" s="295"/>
      <c r="C1386" s="273"/>
      <c r="D1386" s="273"/>
      <c r="E1386" s="273"/>
      <c r="F1386" s="359" t="s">
        <v>281</v>
      </c>
      <c r="G1386" s="394">
        <f t="shared" si="549"/>
        <v>0</v>
      </c>
      <c r="H1386" s="364"/>
      <c r="I1386" s="564"/>
      <c r="J1386" s="564"/>
      <c r="K1386" s="565"/>
      <c r="L1386" s="566"/>
      <c r="M1386" s="564"/>
      <c r="N1386" s="564"/>
      <c r="O1386" s="564"/>
      <c r="P1386" s="564"/>
      <c r="Q1386" s="564"/>
      <c r="R1386" s="564"/>
      <c r="S1386" s="564"/>
      <c r="T1386" s="564"/>
      <c r="U1386" s="564"/>
      <c r="V1386" s="564"/>
      <c r="W1386" s="366"/>
      <c r="X1386" s="51"/>
      <c r="Y1386"/>
    </row>
    <row r="1387" spans="1:25" s="79" customFormat="1" ht="12.75" customHeight="1" x14ac:dyDescent="0.25">
      <c r="A1387" s="212"/>
      <c r="B1387" s="295"/>
      <c r="C1387" s="273"/>
      <c r="D1387" s="273"/>
      <c r="E1387" s="273"/>
      <c r="F1387" s="359" t="s">
        <v>282</v>
      </c>
      <c r="G1387" s="394">
        <f t="shared" si="549"/>
        <v>0</v>
      </c>
      <c r="H1387" s="395">
        <f t="shared" ref="H1387:V1387" si="552">H529*VLOOKUP($F1387,DCT,2,FALSE)</f>
        <v>0</v>
      </c>
      <c r="I1387" s="389">
        <f t="shared" si="552"/>
        <v>0</v>
      </c>
      <c r="J1387" s="389">
        <f t="shared" si="552"/>
        <v>0</v>
      </c>
      <c r="K1387" s="390">
        <f t="shared" si="552"/>
        <v>0</v>
      </c>
      <c r="L1387" s="391">
        <f t="shared" si="552"/>
        <v>0</v>
      </c>
      <c r="M1387" s="396">
        <f t="shared" si="552"/>
        <v>0</v>
      </c>
      <c r="N1387" s="392">
        <f t="shared" si="552"/>
        <v>0</v>
      </c>
      <c r="O1387" s="392">
        <f t="shared" si="552"/>
        <v>0</v>
      </c>
      <c r="P1387" s="392">
        <f t="shared" si="552"/>
        <v>0</v>
      </c>
      <c r="Q1387" s="392">
        <f t="shared" si="552"/>
        <v>0</v>
      </c>
      <c r="R1387" s="392">
        <f t="shared" si="552"/>
        <v>0</v>
      </c>
      <c r="S1387" s="392">
        <f t="shared" si="552"/>
        <v>0</v>
      </c>
      <c r="T1387" s="392">
        <f t="shared" si="552"/>
        <v>0</v>
      </c>
      <c r="U1387" s="392">
        <f t="shared" si="552"/>
        <v>0</v>
      </c>
      <c r="V1387" s="399">
        <f t="shared" si="552"/>
        <v>0</v>
      </c>
      <c r="W1387" s="37">
        <f>G1387-SUM(H1387:V1387)</f>
        <v>0</v>
      </c>
      <c r="X1387" s="51"/>
      <c r="Y1387"/>
    </row>
    <row r="1388" spans="1:25" s="79" customFormat="1" ht="12.75" customHeight="1" x14ac:dyDescent="0.25">
      <c r="A1388" s="212"/>
      <c r="B1388" s="295"/>
      <c r="C1388" s="273"/>
      <c r="D1388" s="273"/>
      <c r="E1388" s="273"/>
      <c r="F1388" s="359" t="s">
        <v>283</v>
      </c>
      <c r="G1388" s="394">
        <f t="shared" si="549"/>
        <v>0</v>
      </c>
      <c r="H1388" s="395">
        <f t="shared" ref="H1388:V1388" si="553">H530*VLOOKUP($F1388,DCT,2,FALSE)</f>
        <v>0</v>
      </c>
      <c r="I1388" s="389">
        <f t="shared" si="553"/>
        <v>0</v>
      </c>
      <c r="J1388" s="389">
        <f t="shared" si="553"/>
        <v>0</v>
      </c>
      <c r="K1388" s="390">
        <f t="shared" si="553"/>
        <v>0</v>
      </c>
      <c r="L1388" s="391">
        <f t="shared" si="553"/>
        <v>0</v>
      </c>
      <c r="M1388" s="396">
        <f t="shared" si="553"/>
        <v>0</v>
      </c>
      <c r="N1388" s="392">
        <f t="shared" si="553"/>
        <v>0</v>
      </c>
      <c r="O1388" s="392">
        <f t="shared" si="553"/>
        <v>0</v>
      </c>
      <c r="P1388" s="392">
        <f t="shared" si="553"/>
        <v>0</v>
      </c>
      <c r="Q1388" s="392">
        <f t="shared" si="553"/>
        <v>0</v>
      </c>
      <c r="R1388" s="392">
        <f t="shared" si="553"/>
        <v>0</v>
      </c>
      <c r="S1388" s="392">
        <f t="shared" si="553"/>
        <v>0</v>
      </c>
      <c r="T1388" s="392">
        <f t="shared" si="553"/>
        <v>0</v>
      </c>
      <c r="U1388" s="392">
        <f t="shared" si="553"/>
        <v>0</v>
      </c>
      <c r="V1388" s="399">
        <f t="shared" si="553"/>
        <v>0</v>
      </c>
      <c r="W1388" s="37">
        <f>G1388-SUM(H1388:V1388)</f>
        <v>0</v>
      </c>
      <c r="X1388" s="51"/>
      <c r="Y1388"/>
    </row>
    <row r="1389" spans="1:25" s="79" customFormat="1" ht="12.75" customHeight="1" x14ac:dyDescent="0.25">
      <c r="A1389" s="212"/>
      <c r="B1389" s="295"/>
      <c r="C1389" s="273"/>
      <c r="D1389" s="273"/>
      <c r="E1389" s="273"/>
      <c r="F1389" s="359" t="s">
        <v>284</v>
      </c>
      <c r="G1389" s="394">
        <f t="shared" si="549"/>
        <v>0</v>
      </c>
      <c r="H1389" s="395">
        <f t="shared" ref="H1389:V1389" si="554">H531*VLOOKUP($F1389,DCT,2,FALSE)</f>
        <v>0</v>
      </c>
      <c r="I1389" s="389">
        <f t="shared" si="554"/>
        <v>0</v>
      </c>
      <c r="J1389" s="389">
        <f t="shared" si="554"/>
        <v>0</v>
      </c>
      <c r="K1389" s="390">
        <f t="shared" si="554"/>
        <v>0</v>
      </c>
      <c r="L1389" s="391">
        <f t="shared" si="554"/>
        <v>0</v>
      </c>
      <c r="M1389" s="396">
        <f t="shared" si="554"/>
        <v>0</v>
      </c>
      <c r="N1389" s="392">
        <f t="shared" si="554"/>
        <v>0</v>
      </c>
      <c r="O1389" s="392">
        <f t="shared" si="554"/>
        <v>0</v>
      </c>
      <c r="P1389" s="392">
        <f t="shared" si="554"/>
        <v>0</v>
      </c>
      <c r="Q1389" s="392">
        <f t="shared" si="554"/>
        <v>0</v>
      </c>
      <c r="R1389" s="392">
        <f t="shared" si="554"/>
        <v>0</v>
      </c>
      <c r="S1389" s="392">
        <f t="shared" si="554"/>
        <v>0</v>
      </c>
      <c r="T1389" s="392">
        <f t="shared" si="554"/>
        <v>0</v>
      </c>
      <c r="U1389" s="392">
        <f t="shared" si="554"/>
        <v>0</v>
      </c>
      <c r="V1389" s="399">
        <f t="shared" si="554"/>
        <v>0</v>
      </c>
      <c r="W1389" s="37">
        <f>G1389-SUM(H1389:V1389)</f>
        <v>0</v>
      </c>
      <c r="X1389" s="51"/>
      <c r="Y1389"/>
    </row>
    <row r="1390" spans="1:25" s="79" customFormat="1" ht="12.75" customHeight="1" x14ac:dyDescent="0.25">
      <c r="A1390" s="212"/>
      <c r="B1390" s="295"/>
      <c r="C1390" s="273"/>
      <c r="D1390" s="273"/>
      <c r="E1390" s="273"/>
      <c r="F1390" s="359" t="s">
        <v>285</v>
      </c>
      <c r="G1390" s="394">
        <f t="shared" si="549"/>
        <v>0</v>
      </c>
      <c r="H1390" s="395">
        <f t="shared" ref="H1390:V1390" si="555">H532*VLOOKUP($F1390,DCT,2,FALSE)</f>
        <v>0</v>
      </c>
      <c r="I1390" s="389">
        <f t="shared" si="555"/>
        <v>0</v>
      </c>
      <c r="J1390" s="389">
        <f t="shared" si="555"/>
        <v>0</v>
      </c>
      <c r="K1390" s="390">
        <f t="shared" si="555"/>
        <v>0</v>
      </c>
      <c r="L1390" s="391">
        <f t="shared" si="555"/>
        <v>0</v>
      </c>
      <c r="M1390" s="396">
        <f t="shared" si="555"/>
        <v>0</v>
      </c>
      <c r="N1390" s="392">
        <f t="shared" si="555"/>
        <v>0</v>
      </c>
      <c r="O1390" s="392">
        <f t="shared" si="555"/>
        <v>0</v>
      </c>
      <c r="P1390" s="392">
        <f t="shared" si="555"/>
        <v>0</v>
      </c>
      <c r="Q1390" s="392">
        <f t="shared" si="555"/>
        <v>0</v>
      </c>
      <c r="R1390" s="392">
        <f t="shared" si="555"/>
        <v>0</v>
      </c>
      <c r="S1390" s="392">
        <f t="shared" si="555"/>
        <v>0</v>
      </c>
      <c r="T1390" s="392">
        <f t="shared" si="555"/>
        <v>0</v>
      </c>
      <c r="U1390" s="392">
        <f t="shared" si="555"/>
        <v>0</v>
      </c>
      <c r="V1390" s="399">
        <f t="shared" si="555"/>
        <v>0</v>
      </c>
      <c r="W1390" s="37">
        <f>G1390-SUM(H1390:V1390)</f>
        <v>0</v>
      </c>
      <c r="X1390" s="51"/>
      <c r="Y1390"/>
    </row>
    <row r="1391" spans="1:25" s="79" customFormat="1" ht="12.75" customHeight="1" x14ac:dyDescent="0.25">
      <c r="A1391" s="212"/>
      <c r="B1391" s="295"/>
      <c r="C1391" s="273"/>
      <c r="D1391" s="272" t="s">
        <v>286</v>
      </c>
      <c r="E1391" s="272"/>
      <c r="F1391" s="360"/>
      <c r="G1391" s="367">
        <f t="shared" ref="G1391:W1391" si="556">SUBTOTAL(9,G1392:G1397)</f>
        <v>0</v>
      </c>
      <c r="H1391" s="364">
        <f t="shared" si="556"/>
        <v>0</v>
      </c>
      <c r="I1391" s="369">
        <f t="shared" si="556"/>
        <v>0</v>
      </c>
      <c r="J1391" s="369">
        <f t="shared" si="556"/>
        <v>0</v>
      </c>
      <c r="K1391" s="370">
        <f t="shared" si="556"/>
        <v>0</v>
      </c>
      <c r="L1391" s="364">
        <f t="shared" si="556"/>
        <v>0</v>
      </c>
      <c r="M1391" s="364">
        <f t="shared" si="556"/>
        <v>0</v>
      </c>
      <c r="N1391" s="364">
        <f t="shared" si="556"/>
        <v>0</v>
      </c>
      <c r="O1391" s="364">
        <f t="shared" si="556"/>
        <v>0</v>
      </c>
      <c r="P1391" s="364">
        <f t="shared" si="556"/>
        <v>0</v>
      </c>
      <c r="Q1391" s="364">
        <f t="shared" si="556"/>
        <v>0</v>
      </c>
      <c r="R1391" s="364">
        <f t="shared" si="556"/>
        <v>0</v>
      </c>
      <c r="S1391" s="364">
        <f t="shared" si="556"/>
        <v>0</v>
      </c>
      <c r="T1391" s="364">
        <f t="shared" si="556"/>
        <v>0</v>
      </c>
      <c r="U1391" s="364">
        <f t="shared" si="556"/>
        <v>0</v>
      </c>
      <c r="V1391" s="364">
        <f t="shared" si="556"/>
        <v>0</v>
      </c>
      <c r="W1391" s="366">
        <f t="shared" si="556"/>
        <v>0</v>
      </c>
      <c r="Y1391"/>
    </row>
    <row r="1392" spans="1:25" s="79" customFormat="1" ht="12.75" customHeight="1" x14ac:dyDescent="0.25">
      <c r="A1392" s="212"/>
      <c r="B1392" s="295"/>
      <c r="C1392" s="273"/>
      <c r="D1392" s="273"/>
      <c r="E1392" s="273"/>
      <c r="F1392" s="359" t="s">
        <v>287</v>
      </c>
      <c r="G1392" s="394">
        <f t="shared" ref="G1392:G1397" si="557">G534</f>
        <v>0</v>
      </c>
      <c r="H1392" s="395">
        <f t="shared" ref="H1392:V1392" si="558">H534*VLOOKUP($F1392,DCT,2,FALSE)</f>
        <v>0</v>
      </c>
      <c r="I1392" s="389">
        <f t="shared" si="558"/>
        <v>0</v>
      </c>
      <c r="J1392" s="389">
        <f t="shared" si="558"/>
        <v>0</v>
      </c>
      <c r="K1392" s="390">
        <f t="shared" si="558"/>
        <v>0</v>
      </c>
      <c r="L1392" s="391">
        <f t="shared" si="558"/>
        <v>0</v>
      </c>
      <c r="M1392" s="396">
        <f t="shared" si="558"/>
        <v>0</v>
      </c>
      <c r="N1392" s="392">
        <f t="shared" si="558"/>
        <v>0</v>
      </c>
      <c r="O1392" s="392">
        <f t="shared" si="558"/>
        <v>0</v>
      </c>
      <c r="P1392" s="392">
        <f t="shared" si="558"/>
        <v>0</v>
      </c>
      <c r="Q1392" s="392">
        <f t="shared" si="558"/>
        <v>0</v>
      </c>
      <c r="R1392" s="392">
        <f t="shared" si="558"/>
        <v>0</v>
      </c>
      <c r="S1392" s="392">
        <f t="shared" si="558"/>
        <v>0</v>
      </c>
      <c r="T1392" s="392">
        <f t="shared" si="558"/>
        <v>0</v>
      </c>
      <c r="U1392" s="392">
        <f t="shared" si="558"/>
        <v>0</v>
      </c>
      <c r="V1392" s="399">
        <f t="shared" si="558"/>
        <v>0</v>
      </c>
      <c r="W1392" s="37">
        <f t="shared" ref="W1392:W1397" si="559">G1392-SUM(H1392:V1392)</f>
        <v>0</v>
      </c>
      <c r="X1392" s="51"/>
      <c r="Y1392"/>
    </row>
    <row r="1393" spans="1:25" s="79" customFormat="1" ht="12.75" customHeight="1" x14ac:dyDescent="0.25">
      <c r="A1393" s="212"/>
      <c r="B1393" s="295"/>
      <c r="C1393" s="273"/>
      <c r="D1393" s="273"/>
      <c r="E1393" s="273"/>
      <c r="F1393" s="359" t="s">
        <v>288</v>
      </c>
      <c r="G1393" s="394">
        <f t="shared" si="557"/>
        <v>0</v>
      </c>
      <c r="H1393" s="395">
        <f t="shared" ref="H1393:V1393" si="560">H535*VLOOKUP($F1393,DCT,2,FALSE)</f>
        <v>0</v>
      </c>
      <c r="I1393" s="389">
        <f t="shared" si="560"/>
        <v>0</v>
      </c>
      <c r="J1393" s="389">
        <f t="shared" si="560"/>
        <v>0</v>
      </c>
      <c r="K1393" s="390">
        <f t="shared" si="560"/>
        <v>0</v>
      </c>
      <c r="L1393" s="391">
        <f t="shared" si="560"/>
        <v>0</v>
      </c>
      <c r="M1393" s="396">
        <f t="shared" si="560"/>
        <v>0</v>
      </c>
      <c r="N1393" s="392">
        <f t="shared" si="560"/>
        <v>0</v>
      </c>
      <c r="O1393" s="392">
        <f t="shared" si="560"/>
        <v>0</v>
      </c>
      <c r="P1393" s="392">
        <f t="shared" si="560"/>
        <v>0</v>
      </c>
      <c r="Q1393" s="392">
        <f t="shared" si="560"/>
        <v>0</v>
      </c>
      <c r="R1393" s="392">
        <f t="shared" si="560"/>
        <v>0</v>
      </c>
      <c r="S1393" s="392">
        <f t="shared" si="560"/>
        <v>0</v>
      </c>
      <c r="T1393" s="392">
        <f t="shared" si="560"/>
        <v>0</v>
      </c>
      <c r="U1393" s="392">
        <f t="shared" si="560"/>
        <v>0</v>
      </c>
      <c r="V1393" s="399">
        <f t="shared" si="560"/>
        <v>0</v>
      </c>
      <c r="W1393" s="37">
        <f t="shared" si="559"/>
        <v>0</v>
      </c>
      <c r="X1393" s="51"/>
      <c r="Y1393"/>
    </row>
    <row r="1394" spans="1:25" s="79" customFormat="1" ht="12.75" customHeight="1" x14ac:dyDescent="0.25">
      <c r="A1394" s="212"/>
      <c r="B1394" s="295"/>
      <c r="C1394" s="273"/>
      <c r="D1394" s="273"/>
      <c r="E1394" s="273"/>
      <c r="F1394" s="359" t="s">
        <v>289</v>
      </c>
      <c r="G1394" s="394">
        <f t="shared" si="557"/>
        <v>0</v>
      </c>
      <c r="H1394" s="395">
        <f t="shared" ref="H1394:V1394" si="561">H536*VLOOKUP($F1394,DCT,2,FALSE)</f>
        <v>0</v>
      </c>
      <c r="I1394" s="389">
        <f t="shared" si="561"/>
        <v>0</v>
      </c>
      <c r="J1394" s="389">
        <f t="shared" si="561"/>
        <v>0</v>
      </c>
      <c r="K1394" s="390">
        <f t="shared" si="561"/>
        <v>0</v>
      </c>
      <c r="L1394" s="391">
        <f t="shared" si="561"/>
        <v>0</v>
      </c>
      <c r="M1394" s="396">
        <f t="shared" si="561"/>
        <v>0</v>
      </c>
      <c r="N1394" s="392">
        <f t="shared" si="561"/>
        <v>0</v>
      </c>
      <c r="O1394" s="392">
        <f t="shared" si="561"/>
        <v>0</v>
      </c>
      <c r="P1394" s="392">
        <f t="shared" si="561"/>
        <v>0</v>
      </c>
      <c r="Q1394" s="392">
        <f t="shared" si="561"/>
        <v>0</v>
      </c>
      <c r="R1394" s="392">
        <f t="shared" si="561"/>
        <v>0</v>
      </c>
      <c r="S1394" s="392">
        <f t="shared" si="561"/>
        <v>0</v>
      </c>
      <c r="T1394" s="392">
        <f t="shared" si="561"/>
        <v>0</v>
      </c>
      <c r="U1394" s="392">
        <f t="shared" si="561"/>
        <v>0</v>
      </c>
      <c r="V1394" s="399">
        <f t="shared" si="561"/>
        <v>0</v>
      </c>
      <c r="W1394" s="37">
        <f t="shared" si="559"/>
        <v>0</v>
      </c>
      <c r="X1394" s="51"/>
      <c r="Y1394"/>
    </row>
    <row r="1395" spans="1:25" s="79" customFormat="1" ht="12.75" customHeight="1" x14ac:dyDescent="0.25">
      <c r="A1395" s="212"/>
      <c r="B1395" s="295"/>
      <c r="C1395" s="273"/>
      <c r="D1395" s="273"/>
      <c r="E1395" s="273"/>
      <c r="F1395" s="359" t="s">
        <v>290</v>
      </c>
      <c r="G1395" s="394">
        <f t="shared" si="557"/>
        <v>0</v>
      </c>
      <c r="H1395" s="395">
        <f t="shared" ref="H1395:V1395" si="562">H537*VLOOKUP($F1395,DCT,2,FALSE)</f>
        <v>0</v>
      </c>
      <c r="I1395" s="389">
        <f t="shared" si="562"/>
        <v>0</v>
      </c>
      <c r="J1395" s="389">
        <f t="shared" si="562"/>
        <v>0</v>
      </c>
      <c r="K1395" s="390">
        <f t="shared" si="562"/>
        <v>0</v>
      </c>
      <c r="L1395" s="391">
        <f t="shared" si="562"/>
        <v>0</v>
      </c>
      <c r="M1395" s="396">
        <f t="shared" si="562"/>
        <v>0</v>
      </c>
      <c r="N1395" s="392">
        <f t="shared" si="562"/>
        <v>0</v>
      </c>
      <c r="O1395" s="392">
        <f t="shared" si="562"/>
        <v>0</v>
      </c>
      <c r="P1395" s="392">
        <f t="shared" si="562"/>
        <v>0</v>
      </c>
      <c r="Q1395" s="392">
        <f t="shared" si="562"/>
        <v>0</v>
      </c>
      <c r="R1395" s="392">
        <f t="shared" si="562"/>
        <v>0</v>
      </c>
      <c r="S1395" s="392">
        <f t="shared" si="562"/>
        <v>0</v>
      </c>
      <c r="T1395" s="392">
        <f t="shared" si="562"/>
        <v>0</v>
      </c>
      <c r="U1395" s="392">
        <f t="shared" si="562"/>
        <v>0</v>
      </c>
      <c r="V1395" s="399">
        <f t="shared" si="562"/>
        <v>0</v>
      </c>
      <c r="W1395" s="37">
        <f t="shared" si="559"/>
        <v>0</v>
      </c>
      <c r="X1395" s="51"/>
      <c r="Y1395"/>
    </row>
    <row r="1396" spans="1:25" s="79" customFormat="1" ht="12.75" customHeight="1" x14ac:dyDescent="0.25">
      <c r="A1396" s="212"/>
      <c r="B1396" s="295"/>
      <c r="C1396" s="273"/>
      <c r="D1396" s="273"/>
      <c r="E1396" s="273"/>
      <c r="F1396" s="359" t="s">
        <v>291</v>
      </c>
      <c r="G1396" s="394">
        <f t="shared" si="557"/>
        <v>0</v>
      </c>
      <c r="H1396" s="395">
        <f t="shared" ref="H1396:V1396" si="563">H538*VLOOKUP($F1396,DCT,2,FALSE)</f>
        <v>0</v>
      </c>
      <c r="I1396" s="389">
        <f t="shared" si="563"/>
        <v>0</v>
      </c>
      <c r="J1396" s="389">
        <f t="shared" si="563"/>
        <v>0</v>
      </c>
      <c r="K1396" s="390">
        <f t="shared" si="563"/>
        <v>0</v>
      </c>
      <c r="L1396" s="391">
        <f t="shared" si="563"/>
        <v>0</v>
      </c>
      <c r="M1396" s="396">
        <f t="shared" si="563"/>
        <v>0</v>
      </c>
      <c r="N1396" s="392">
        <f t="shared" si="563"/>
        <v>0</v>
      </c>
      <c r="O1396" s="392">
        <f t="shared" si="563"/>
        <v>0</v>
      </c>
      <c r="P1396" s="392">
        <f t="shared" si="563"/>
        <v>0</v>
      </c>
      <c r="Q1396" s="392">
        <f t="shared" si="563"/>
        <v>0</v>
      </c>
      <c r="R1396" s="392">
        <f t="shared" si="563"/>
        <v>0</v>
      </c>
      <c r="S1396" s="392">
        <f t="shared" si="563"/>
        <v>0</v>
      </c>
      <c r="T1396" s="392">
        <f t="shared" si="563"/>
        <v>0</v>
      </c>
      <c r="U1396" s="392">
        <f t="shared" si="563"/>
        <v>0</v>
      </c>
      <c r="V1396" s="399">
        <f t="shared" si="563"/>
        <v>0</v>
      </c>
      <c r="W1396" s="37">
        <f t="shared" si="559"/>
        <v>0</v>
      </c>
      <c r="X1396" s="51"/>
      <c r="Y1396"/>
    </row>
    <row r="1397" spans="1:25" s="79" customFormat="1" ht="12.75" customHeight="1" x14ac:dyDescent="0.25">
      <c r="A1397" s="212"/>
      <c r="B1397" s="295"/>
      <c r="C1397" s="273"/>
      <c r="D1397" s="273"/>
      <c r="E1397" s="273"/>
      <c r="F1397" s="359" t="s">
        <v>292</v>
      </c>
      <c r="G1397" s="394">
        <f t="shared" si="557"/>
        <v>0</v>
      </c>
      <c r="H1397" s="395">
        <f t="shared" ref="H1397:V1397" si="564">H539*VLOOKUP($F1397,DCT,2,FALSE)</f>
        <v>0</v>
      </c>
      <c r="I1397" s="389">
        <f t="shared" si="564"/>
        <v>0</v>
      </c>
      <c r="J1397" s="389">
        <f t="shared" si="564"/>
        <v>0</v>
      </c>
      <c r="K1397" s="390">
        <f t="shared" si="564"/>
        <v>0</v>
      </c>
      <c r="L1397" s="391">
        <f t="shared" si="564"/>
        <v>0</v>
      </c>
      <c r="M1397" s="396">
        <f t="shared" si="564"/>
        <v>0</v>
      </c>
      <c r="N1397" s="392">
        <f t="shared" si="564"/>
        <v>0</v>
      </c>
      <c r="O1397" s="392">
        <f t="shared" si="564"/>
        <v>0</v>
      </c>
      <c r="P1397" s="392">
        <f t="shared" si="564"/>
        <v>0</v>
      </c>
      <c r="Q1397" s="392">
        <f t="shared" si="564"/>
        <v>0</v>
      </c>
      <c r="R1397" s="392">
        <f t="shared" si="564"/>
        <v>0</v>
      </c>
      <c r="S1397" s="392">
        <f t="shared" si="564"/>
        <v>0</v>
      </c>
      <c r="T1397" s="392">
        <f t="shared" si="564"/>
        <v>0</v>
      </c>
      <c r="U1397" s="392">
        <f t="shared" si="564"/>
        <v>0</v>
      </c>
      <c r="V1397" s="399">
        <f t="shared" si="564"/>
        <v>0</v>
      </c>
      <c r="W1397" s="37">
        <f t="shared" si="559"/>
        <v>0</v>
      </c>
      <c r="X1397" s="51"/>
      <c r="Y1397"/>
    </row>
    <row r="1398" spans="1:25" s="79" customFormat="1" ht="12.75" customHeight="1" x14ac:dyDescent="0.25">
      <c r="A1398" s="212"/>
      <c r="B1398" s="295"/>
      <c r="C1398" s="273"/>
      <c r="D1398" s="272" t="s">
        <v>293</v>
      </c>
      <c r="E1398" s="272"/>
      <c r="F1398" s="360"/>
      <c r="G1398" s="367">
        <f>SUBTOTAL(9,G1399:G1400)</f>
        <v>0</v>
      </c>
      <c r="H1398" s="364">
        <f>SUBTOTAL(9,H1399:H1400)</f>
        <v>0</v>
      </c>
      <c r="I1398" s="369">
        <f t="shared" ref="I1398:V1398" si="565">SUBTOTAL(9,I1399:I1400)</f>
        <v>0</v>
      </c>
      <c r="J1398" s="369">
        <f t="shared" si="565"/>
        <v>0</v>
      </c>
      <c r="K1398" s="370">
        <f t="shared" si="565"/>
        <v>0</v>
      </c>
      <c r="L1398" s="364">
        <f t="shared" si="565"/>
        <v>0</v>
      </c>
      <c r="M1398" s="364">
        <f t="shared" si="565"/>
        <v>0</v>
      </c>
      <c r="N1398" s="364">
        <f t="shared" si="565"/>
        <v>0</v>
      </c>
      <c r="O1398" s="364">
        <f t="shared" si="565"/>
        <v>0</v>
      </c>
      <c r="P1398" s="364">
        <f t="shared" si="565"/>
        <v>0</v>
      </c>
      <c r="Q1398" s="364">
        <f t="shared" si="565"/>
        <v>0</v>
      </c>
      <c r="R1398" s="364">
        <f t="shared" si="565"/>
        <v>0</v>
      </c>
      <c r="S1398" s="364">
        <f t="shared" si="565"/>
        <v>0</v>
      </c>
      <c r="T1398" s="364">
        <f t="shared" si="565"/>
        <v>0</v>
      </c>
      <c r="U1398" s="364">
        <f t="shared" si="565"/>
        <v>0</v>
      </c>
      <c r="V1398" s="364">
        <f t="shared" si="565"/>
        <v>0</v>
      </c>
      <c r="W1398" s="366">
        <f>SUBTOTAL(9,W1399:W1400)</f>
        <v>0</v>
      </c>
      <c r="X1398" s="51"/>
      <c r="Y1398"/>
    </row>
    <row r="1399" spans="1:25" s="79" customFormat="1" ht="12.75" customHeight="1" x14ac:dyDescent="0.25">
      <c r="A1399" s="212"/>
      <c r="B1399" s="295"/>
      <c r="C1399" s="273"/>
      <c r="D1399" s="273"/>
      <c r="E1399" s="273"/>
      <c r="F1399" s="359" t="s">
        <v>294</v>
      </c>
      <c r="G1399" s="394">
        <f>G541</f>
        <v>0</v>
      </c>
      <c r="H1399" s="395">
        <f t="shared" ref="H1399:V1399" si="566">H541*VLOOKUP($F1399,DCT,2,FALSE)</f>
        <v>0</v>
      </c>
      <c r="I1399" s="389">
        <f t="shared" si="566"/>
        <v>0</v>
      </c>
      <c r="J1399" s="389">
        <f t="shared" si="566"/>
        <v>0</v>
      </c>
      <c r="K1399" s="390">
        <f t="shared" si="566"/>
        <v>0</v>
      </c>
      <c r="L1399" s="391">
        <f t="shared" si="566"/>
        <v>0</v>
      </c>
      <c r="M1399" s="396">
        <f t="shared" si="566"/>
        <v>0</v>
      </c>
      <c r="N1399" s="392">
        <f t="shared" si="566"/>
        <v>0</v>
      </c>
      <c r="O1399" s="392">
        <f t="shared" si="566"/>
        <v>0</v>
      </c>
      <c r="P1399" s="392">
        <f t="shared" si="566"/>
        <v>0</v>
      </c>
      <c r="Q1399" s="392">
        <f t="shared" si="566"/>
        <v>0</v>
      </c>
      <c r="R1399" s="392">
        <f t="shared" si="566"/>
        <v>0</v>
      </c>
      <c r="S1399" s="392">
        <f t="shared" si="566"/>
        <v>0</v>
      </c>
      <c r="T1399" s="392">
        <f t="shared" si="566"/>
        <v>0</v>
      </c>
      <c r="U1399" s="392">
        <f t="shared" si="566"/>
        <v>0</v>
      </c>
      <c r="V1399" s="399">
        <f t="shared" si="566"/>
        <v>0</v>
      </c>
      <c r="W1399" s="37">
        <f>G1399-SUM(H1399:V1399)</f>
        <v>0</v>
      </c>
      <c r="X1399" s="51"/>
      <c r="Y1399"/>
    </row>
    <row r="1400" spans="1:25" s="79" customFormat="1" ht="12.75" customHeight="1" x14ac:dyDescent="0.25">
      <c r="A1400" s="212"/>
      <c r="B1400" s="295"/>
      <c r="C1400" s="273"/>
      <c r="D1400" s="273"/>
      <c r="E1400" s="273"/>
      <c r="F1400" s="359" t="s">
        <v>295</v>
      </c>
      <c r="G1400" s="394">
        <f>G542</f>
        <v>0</v>
      </c>
      <c r="H1400" s="395">
        <f t="shared" ref="H1400:V1400" si="567">H542*VLOOKUP($F1400,DCT,2,FALSE)</f>
        <v>0</v>
      </c>
      <c r="I1400" s="389">
        <f t="shared" si="567"/>
        <v>0</v>
      </c>
      <c r="J1400" s="389">
        <f t="shared" si="567"/>
        <v>0</v>
      </c>
      <c r="K1400" s="390">
        <f t="shared" si="567"/>
        <v>0</v>
      </c>
      <c r="L1400" s="391">
        <f t="shared" si="567"/>
        <v>0</v>
      </c>
      <c r="M1400" s="396">
        <f t="shared" si="567"/>
        <v>0</v>
      </c>
      <c r="N1400" s="392">
        <f t="shared" si="567"/>
        <v>0</v>
      </c>
      <c r="O1400" s="392">
        <f t="shared" si="567"/>
        <v>0</v>
      </c>
      <c r="P1400" s="392">
        <f t="shared" si="567"/>
        <v>0</v>
      </c>
      <c r="Q1400" s="392">
        <f t="shared" si="567"/>
        <v>0</v>
      </c>
      <c r="R1400" s="392">
        <f t="shared" si="567"/>
        <v>0</v>
      </c>
      <c r="S1400" s="392">
        <f t="shared" si="567"/>
        <v>0</v>
      </c>
      <c r="T1400" s="392">
        <f t="shared" si="567"/>
        <v>0</v>
      </c>
      <c r="U1400" s="392">
        <f t="shared" si="567"/>
        <v>0</v>
      </c>
      <c r="V1400" s="399">
        <f t="shared" si="567"/>
        <v>0</v>
      </c>
      <c r="W1400" s="37">
        <f>G1400-SUM(H1400:V1400)</f>
        <v>0</v>
      </c>
      <c r="X1400" s="51"/>
      <c r="Y1400"/>
    </row>
    <row r="1401" spans="1:25" s="79" customFormat="1" ht="12.75" customHeight="1" x14ac:dyDescent="0.25">
      <c r="A1401" s="212"/>
      <c r="B1401" s="295"/>
      <c r="C1401" s="273"/>
      <c r="D1401" s="272" t="s">
        <v>296</v>
      </c>
      <c r="E1401" s="272"/>
      <c r="F1401" s="272"/>
      <c r="G1401" s="367">
        <f t="shared" ref="G1401:W1401" si="568">SUBTOTAL(9,G1402:G1406)</f>
        <v>0</v>
      </c>
      <c r="H1401" s="364">
        <f t="shared" si="568"/>
        <v>0</v>
      </c>
      <c r="I1401" s="369">
        <f t="shared" si="568"/>
        <v>0</v>
      </c>
      <c r="J1401" s="369">
        <f t="shared" si="568"/>
        <v>0</v>
      </c>
      <c r="K1401" s="370">
        <f t="shared" si="568"/>
        <v>0</v>
      </c>
      <c r="L1401" s="364">
        <f t="shared" si="568"/>
        <v>0</v>
      </c>
      <c r="M1401" s="364">
        <f t="shared" si="568"/>
        <v>0</v>
      </c>
      <c r="N1401" s="364">
        <f t="shared" si="568"/>
        <v>0</v>
      </c>
      <c r="O1401" s="364">
        <f t="shared" si="568"/>
        <v>0</v>
      </c>
      <c r="P1401" s="364">
        <f t="shared" si="568"/>
        <v>0</v>
      </c>
      <c r="Q1401" s="364">
        <f t="shared" si="568"/>
        <v>0</v>
      </c>
      <c r="R1401" s="364">
        <f t="shared" si="568"/>
        <v>0</v>
      </c>
      <c r="S1401" s="364">
        <f t="shared" si="568"/>
        <v>0</v>
      </c>
      <c r="T1401" s="364">
        <f t="shared" si="568"/>
        <v>0</v>
      </c>
      <c r="U1401" s="364">
        <f t="shared" si="568"/>
        <v>0</v>
      </c>
      <c r="V1401" s="364">
        <f t="shared" si="568"/>
        <v>0</v>
      </c>
      <c r="W1401" s="366">
        <f t="shared" si="568"/>
        <v>0</v>
      </c>
      <c r="Y1401"/>
    </row>
    <row r="1402" spans="1:25" s="79" customFormat="1" ht="12.75" customHeight="1" x14ac:dyDescent="0.25">
      <c r="A1402" s="212"/>
      <c r="B1402" s="295"/>
      <c r="C1402" s="273"/>
      <c r="D1402" s="273"/>
      <c r="E1402" s="273"/>
      <c r="F1402" s="359" t="s">
        <v>297</v>
      </c>
      <c r="G1402" s="394">
        <f>G544</f>
        <v>0</v>
      </c>
      <c r="H1402" s="395">
        <f t="shared" ref="H1402:V1402" si="569">H544*VLOOKUP($F1402,DCT,2,FALSE)</f>
        <v>0</v>
      </c>
      <c r="I1402" s="389">
        <f t="shared" si="569"/>
        <v>0</v>
      </c>
      <c r="J1402" s="389">
        <f t="shared" si="569"/>
        <v>0</v>
      </c>
      <c r="K1402" s="390">
        <f t="shared" si="569"/>
        <v>0</v>
      </c>
      <c r="L1402" s="391">
        <f t="shared" si="569"/>
        <v>0</v>
      </c>
      <c r="M1402" s="396">
        <f t="shared" si="569"/>
        <v>0</v>
      </c>
      <c r="N1402" s="392">
        <f t="shared" si="569"/>
        <v>0</v>
      </c>
      <c r="O1402" s="392">
        <f t="shared" si="569"/>
        <v>0</v>
      </c>
      <c r="P1402" s="392">
        <f t="shared" si="569"/>
        <v>0</v>
      </c>
      <c r="Q1402" s="392">
        <f t="shared" si="569"/>
        <v>0</v>
      </c>
      <c r="R1402" s="392">
        <f t="shared" si="569"/>
        <v>0</v>
      </c>
      <c r="S1402" s="392">
        <f t="shared" si="569"/>
        <v>0</v>
      </c>
      <c r="T1402" s="392">
        <f t="shared" si="569"/>
        <v>0</v>
      </c>
      <c r="U1402" s="392">
        <f t="shared" si="569"/>
        <v>0</v>
      </c>
      <c r="V1402" s="399">
        <f t="shared" si="569"/>
        <v>0</v>
      </c>
      <c r="W1402" s="37">
        <f>G1402-SUM(H1402:V1402)</f>
        <v>0</v>
      </c>
      <c r="X1402" s="51"/>
      <c r="Y1402"/>
    </row>
    <row r="1403" spans="1:25" s="79" customFormat="1" ht="12.75" customHeight="1" x14ac:dyDescent="0.25">
      <c r="A1403" s="212"/>
      <c r="B1403" s="295"/>
      <c r="C1403" s="273"/>
      <c r="D1403" s="273"/>
      <c r="E1403" s="273"/>
      <c r="F1403" s="359" t="s">
        <v>298</v>
      </c>
      <c r="G1403" s="394">
        <f>G545</f>
        <v>0</v>
      </c>
      <c r="H1403" s="395">
        <f t="shared" ref="H1403:V1403" si="570">H545*VLOOKUP($F1403,DCT,2,FALSE)</f>
        <v>0</v>
      </c>
      <c r="I1403" s="389">
        <f t="shared" si="570"/>
        <v>0</v>
      </c>
      <c r="J1403" s="389">
        <f t="shared" si="570"/>
        <v>0</v>
      </c>
      <c r="K1403" s="390">
        <f t="shared" si="570"/>
        <v>0</v>
      </c>
      <c r="L1403" s="391">
        <f t="shared" si="570"/>
        <v>0</v>
      </c>
      <c r="M1403" s="396">
        <f t="shared" si="570"/>
        <v>0</v>
      </c>
      <c r="N1403" s="392">
        <f t="shared" si="570"/>
        <v>0</v>
      </c>
      <c r="O1403" s="392">
        <f t="shared" si="570"/>
        <v>0</v>
      </c>
      <c r="P1403" s="392">
        <f t="shared" si="570"/>
        <v>0</v>
      </c>
      <c r="Q1403" s="392">
        <f t="shared" si="570"/>
        <v>0</v>
      </c>
      <c r="R1403" s="392">
        <f t="shared" si="570"/>
        <v>0</v>
      </c>
      <c r="S1403" s="392">
        <f t="shared" si="570"/>
        <v>0</v>
      </c>
      <c r="T1403" s="392">
        <f t="shared" si="570"/>
        <v>0</v>
      </c>
      <c r="U1403" s="392">
        <f t="shared" si="570"/>
        <v>0</v>
      </c>
      <c r="V1403" s="399">
        <f t="shared" si="570"/>
        <v>0</v>
      </c>
      <c r="W1403" s="37">
        <f>G1403-SUM(H1403:V1403)</f>
        <v>0</v>
      </c>
      <c r="X1403" s="51"/>
      <c r="Y1403"/>
    </row>
    <row r="1404" spans="1:25" s="79" customFormat="1" ht="12.75" customHeight="1" x14ac:dyDescent="0.25">
      <c r="A1404" s="212"/>
      <c r="B1404" s="295"/>
      <c r="C1404" s="273"/>
      <c r="D1404" s="273"/>
      <c r="E1404" s="273"/>
      <c r="F1404" s="359" t="s">
        <v>299</v>
      </c>
      <c r="G1404" s="394">
        <f>G546</f>
        <v>0</v>
      </c>
      <c r="H1404" s="395">
        <f t="shared" ref="H1404:V1404" si="571">H546*VLOOKUP($F1404,DCT,2,FALSE)</f>
        <v>0</v>
      </c>
      <c r="I1404" s="389">
        <f t="shared" si="571"/>
        <v>0</v>
      </c>
      <c r="J1404" s="389">
        <f t="shared" si="571"/>
        <v>0</v>
      </c>
      <c r="K1404" s="390">
        <f t="shared" si="571"/>
        <v>0</v>
      </c>
      <c r="L1404" s="391">
        <f t="shared" si="571"/>
        <v>0</v>
      </c>
      <c r="M1404" s="396">
        <f t="shared" si="571"/>
        <v>0</v>
      </c>
      <c r="N1404" s="392">
        <f t="shared" si="571"/>
        <v>0</v>
      </c>
      <c r="O1404" s="392">
        <f t="shared" si="571"/>
        <v>0</v>
      </c>
      <c r="P1404" s="392">
        <f t="shared" si="571"/>
        <v>0</v>
      </c>
      <c r="Q1404" s="392">
        <f t="shared" si="571"/>
        <v>0</v>
      </c>
      <c r="R1404" s="392">
        <f t="shared" si="571"/>
        <v>0</v>
      </c>
      <c r="S1404" s="392">
        <f t="shared" si="571"/>
        <v>0</v>
      </c>
      <c r="T1404" s="392">
        <f t="shared" si="571"/>
        <v>0</v>
      </c>
      <c r="U1404" s="392">
        <f t="shared" si="571"/>
        <v>0</v>
      </c>
      <c r="V1404" s="399">
        <f t="shared" si="571"/>
        <v>0</v>
      </c>
      <c r="W1404" s="37">
        <f>G1404-SUM(H1404:V1404)</f>
        <v>0</v>
      </c>
      <c r="X1404" s="51"/>
      <c r="Y1404"/>
    </row>
    <row r="1405" spans="1:25" s="79" customFormat="1" ht="12.75" customHeight="1" x14ac:dyDescent="0.25">
      <c r="A1405" s="212"/>
      <c r="B1405" s="295"/>
      <c r="C1405" s="273"/>
      <c r="D1405" s="273"/>
      <c r="E1405" s="273"/>
      <c r="F1405" s="359" t="s">
        <v>300</v>
      </c>
      <c r="G1405" s="394">
        <f>G547</f>
        <v>0</v>
      </c>
      <c r="H1405" s="395">
        <f t="shared" ref="H1405:V1405" si="572">H547*VLOOKUP($F1405,DCT,2,FALSE)</f>
        <v>0</v>
      </c>
      <c r="I1405" s="389">
        <f t="shared" si="572"/>
        <v>0</v>
      </c>
      <c r="J1405" s="389">
        <f t="shared" si="572"/>
        <v>0</v>
      </c>
      <c r="K1405" s="390">
        <f t="shared" si="572"/>
        <v>0</v>
      </c>
      <c r="L1405" s="391">
        <f t="shared" si="572"/>
        <v>0</v>
      </c>
      <c r="M1405" s="396">
        <f t="shared" si="572"/>
        <v>0</v>
      </c>
      <c r="N1405" s="392">
        <f t="shared" si="572"/>
        <v>0</v>
      </c>
      <c r="O1405" s="392">
        <f t="shared" si="572"/>
        <v>0</v>
      </c>
      <c r="P1405" s="392">
        <f t="shared" si="572"/>
        <v>0</v>
      </c>
      <c r="Q1405" s="392">
        <f t="shared" si="572"/>
        <v>0</v>
      </c>
      <c r="R1405" s="392">
        <f t="shared" si="572"/>
        <v>0</v>
      </c>
      <c r="S1405" s="392">
        <f t="shared" si="572"/>
        <v>0</v>
      </c>
      <c r="T1405" s="392">
        <f t="shared" si="572"/>
        <v>0</v>
      </c>
      <c r="U1405" s="392">
        <f t="shared" si="572"/>
        <v>0</v>
      </c>
      <c r="V1405" s="399">
        <f t="shared" si="572"/>
        <v>0</v>
      </c>
      <c r="W1405" s="37">
        <f>G1405-SUM(H1405:V1405)</f>
        <v>0</v>
      </c>
      <c r="X1405" s="51"/>
      <c r="Y1405"/>
    </row>
    <row r="1406" spans="1:25" s="79" customFormat="1" ht="12.75" customHeight="1" x14ac:dyDescent="0.25">
      <c r="A1406" s="212"/>
      <c r="B1406" s="295"/>
      <c r="C1406" s="273"/>
      <c r="D1406" s="273"/>
      <c r="E1406" s="273"/>
      <c r="F1406" s="359" t="s">
        <v>301</v>
      </c>
      <c r="G1406" s="394">
        <f>G548</f>
        <v>0</v>
      </c>
      <c r="H1406" s="395">
        <f t="shared" ref="H1406:V1406" si="573">H548*VLOOKUP($F1406,DCT,2,FALSE)</f>
        <v>0</v>
      </c>
      <c r="I1406" s="389">
        <f t="shared" si="573"/>
        <v>0</v>
      </c>
      <c r="J1406" s="389">
        <f t="shared" si="573"/>
        <v>0</v>
      </c>
      <c r="K1406" s="390">
        <f t="shared" si="573"/>
        <v>0</v>
      </c>
      <c r="L1406" s="391">
        <f t="shared" si="573"/>
        <v>0</v>
      </c>
      <c r="M1406" s="396">
        <f t="shared" si="573"/>
        <v>0</v>
      </c>
      <c r="N1406" s="392">
        <f t="shared" si="573"/>
        <v>0</v>
      </c>
      <c r="O1406" s="392">
        <f t="shared" si="573"/>
        <v>0</v>
      </c>
      <c r="P1406" s="392">
        <f t="shared" si="573"/>
        <v>0</v>
      </c>
      <c r="Q1406" s="392">
        <f t="shared" si="573"/>
        <v>0</v>
      </c>
      <c r="R1406" s="392">
        <f t="shared" si="573"/>
        <v>0</v>
      </c>
      <c r="S1406" s="392">
        <f t="shared" si="573"/>
        <v>0</v>
      </c>
      <c r="T1406" s="392">
        <f t="shared" si="573"/>
        <v>0</v>
      </c>
      <c r="U1406" s="392">
        <f t="shared" si="573"/>
        <v>0</v>
      </c>
      <c r="V1406" s="399">
        <f t="shared" si="573"/>
        <v>0</v>
      </c>
      <c r="W1406" s="37">
        <f>G1406-SUM(H1406:V1406)</f>
        <v>0</v>
      </c>
      <c r="X1406" s="51"/>
      <c r="Y1406"/>
    </row>
    <row r="1407" spans="1:25" s="79" customFormat="1" ht="12.75" customHeight="1" x14ac:dyDescent="0.25">
      <c r="A1407" s="212"/>
      <c r="B1407" s="295"/>
      <c r="C1407" s="273"/>
      <c r="D1407" s="272" t="s">
        <v>302</v>
      </c>
      <c r="E1407" s="272"/>
      <c r="F1407" s="272"/>
      <c r="G1407" s="367">
        <f>SUBTOTAL(9,G1408:G1409)</f>
        <v>0</v>
      </c>
      <c r="H1407" s="400">
        <f>SUBTOTAL(9,H1408:H1409)</f>
        <v>0</v>
      </c>
      <c r="I1407" s="399">
        <f t="shared" ref="I1407:K1407" si="574">SUBTOTAL(9,I1408:I1409)</f>
        <v>0</v>
      </c>
      <c r="J1407" s="399">
        <f t="shared" si="574"/>
        <v>0</v>
      </c>
      <c r="K1407" s="420">
        <f t="shared" si="574"/>
        <v>0</v>
      </c>
      <c r="L1407" s="497"/>
      <c r="M1407" s="256"/>
      <c r="N1407" s="514"/>
      <c r="O1407" s="514"/>
      <c r="P1407" s="514"/>
      <c r="Q1407" s="514"/>
      <c r="R1407" s="514"/>
      <c r="S1407" s="514"/>
      <c r="T1407" s="514"/>
      <c r="U1407" s="514"/>
      <c r="V1407" s="514"/>
      <c r="W1407" s="515"/>
      <c r="Y1407"/>
    </row>
    <row r="1408" spans="1:25" s="79" customFormat="1" ht="12.75" customHeight="1" outlineLevel="1" x14ac:dyDescent="0.25">
      <c r="A1408" s="212"/>
      <c r="B1408" s="295"/>
      <c r="C1408" s="273"/>
      <c r="D1408" s="273"/>
      <c r="E1408" s="273"/>
      <c r="F1408" s="274" t="s">
        <v>303</v>
      </c>
      <c r="G1408" s="394">
        <f>G550</f>
        <v>0</v>
      </c>
      <c r="H1408" s="421">
        <f t="shared" ref="H1408:K1409" si="575">H550*VLOOKUP($F1408,DCT,2,FALSE)</f>
        <v>0</v>
      </c>
      <c r="I1408" s="389">
        <f t="shared" si="575"/>
        <v>0</v>
      </c>
      <c r="J1408" s="389">
        <f t="shared" si="575"/>
        <v>0</v>
      </c>
      <c r="K1408" s="390">
        <f t="shared" si="575"/>
        <v>0</v>
      </c>
      <c r="L1408" s="363"/>
      <c r="M1408" s="364"/>
      <c r="N1408" s="364"/>
      <c r="O1408" s="364"/>
      <c r="P1408" s="364"/>
      <c r="Q1408" s="364"/>
      <c r="R1408" s="364"/>
      <c r="S1408" s="364"/>
      <c r="T1408" s="364"/>
      <c r="U1408" s="364"/>
      <c r="V1408" s="365"/>
      <c r="W1408" s="112"/>
      <c r="X1408" s="51"/>
      <c r="Y1408"/>
    </row>
    <row r="1409" spans="1:25" s="79" customFormat="1" ht="12.75" customHeight="1" outlineLevel="1" x14ac:dyDescent="0.25">
      <c r="A1409" s="212"/>
      <c r="B1409" s="295"/>
      <c r="C1409" s="273"/>
      <c r="D1409" s="273"/>
      <c r="E1409" s="273"/>
      <c r="F1409" s="274" t="s">
        <v>304</v>
      </c>
      <c r="G1409" s="394">
        <f>G551</f>
        <v>0</v>
      </c>
      <c r="H1409" s="421">
        <f t="shared" si="575"/>
        <v>0</v>
      </c>
      <c r="I1409" s="389">
        <f t="shared" si="575"/>
        <v>0</v>
      </c>
      <c r="J1409" s="389">
        <f t="shared" si="575"/>
        <v>0</v>
      </c>
      <c r="K1409" s="390">
        <f t="shared" si="575"/>
        <v>0</v>
      </c>
      <c r="L1409" s="513"/>
      <c r="M1409" s="380"/>
      <c r="N1409" s="380"/>
      <c r="O1409" s="380"/>
      <c r="P1409" s="380"/>
      <c r="Q1409" s="380"/>
      <c r="R1409" s="380"/>
      <c r="S1409" s="380"/>
      <c r="T1409" s="380"/>
      <c r="U1409" s="380"/>
      <c r="V1409" s="381"/>
      <c r="W1409" s="37"/>
      <c r="X1409" s="51"/>
      <c r="Y1409"/>
    </row>
    <row r="1410" spans="1:25" s="79" customFormat="1" ht="12.75" customHeight="1" x14ac:dyDescent="0.25">
      <c r="A1410" s="212"/>
      <c r="B1410" s="295"/>
      <c r="C1410" s="273"/>
      <c r="D1410" s="272" t="s">
        <v>305</v>
      </c>
      <c r="E1410" s="272"/>
      <c r="F1410" s="360"/>
      <c r="G1410" s="367">
        <f>SUBTOTAL(9,G1411:G1417)</f>
        <v>0</v>
      </c>
      <c r="H1410" s="422">
        <f>SUBTOTAL(9,H1411:H1417)</f>
        <v>0</v>
      </c>
      <c r="I1410" s="423">
        <f t="shared" ref="I1410:V1410" si="576">SUBTOTAL(9,I1411:I1417)</f>
        <v>0</v>
      </c>
      <c r="J1410" s="423">
        <f t="shared" si="576"/>
        <v>0</v>
      </c>
      <c r="K1410" s="424">
        <f t="shared" si="576"/>
        <v>0</v>
      </c>
      <c r="L1410" s="364">
        <f t="shared" si="576"/>
        <v>0</v>
      </c>
      <c r="M1410" s="364">
        <f t="shared" si="576"/>
        <v>0</v>
      </c>
      <c r="N1410" s="364">
        <f t="shared" si="576"/>
        <v>0</v>
      </c>
      <c r="O1410" s="364">
        <f t="shared" si="576"/>
        <v>0</v>
      </c>
      <c r="P1410" s="364">
        <f t="shared" si="576"/>
        <v>0</v>
      </c>
      <c r="Q1410" s="364">
        <f t="shared" si="576"/>
        <v>0</v>
      </c>
      <c r="R1410" s="364">
        <f t="shared" si="576"/>
        <v>0</v>
      </c>
      <c r="S1410" s="364">
        <f t="shared" si="576"/>
        <v>0</v>
      </c>
      <c r="T1410" s="364">
        <f t="shared" si="576"/>
        <v>0</v>
      </c>
      <c r="U1410" s="364">
        <f t="shared" si="576"/>
        <v>0</v>
      </c>
      <c r="V1410" s="364">
        <f t="shared" si="576"/>
        <v>0</v>
      </c>
      <c r="W1410" s="366">
        <f>SUBTOTAL(9,W1411:W1417)</f>
        <v>0</v>
      </c>
      <c r="Y1410"/>
    </row>
    <row r="1411" spans="1:25" s="79" customFormat="1" ht="12.75" customHeight="1" x14ac:dyDescent="0.25">
      <c r="A1411" s="212"/>
      <c r="B1411" s="295"/>
      <c r="C1411" s="273"/>
      <c r="D1411" s="273"/>
      <c r="E1411" s="273"/>
      <c r="F1411" s="359" t="s">
        <v>306</v>
      </c>
      <c r="G1411" s="394">
        <f t="shared" ref="G1411:G1417" si="577">G553</f>
        <v>0</v>
      </c>
      <c r="H1411" s="395">
        <f t="shared" ref="H1411:V1411" si="578">H553*VLOOKUP($F1411,DCT,2,FALSE)</f>
        <v>0</v>
      </c>
      <c r="I1411" s="389">
        <f t="shared" si="578"/>
        <v>0</v>
      </c>
      <c r="J1411" s="389">
        <f t="shared" si="578"/>
        <v>0</v>
      </c>
      <c r="K1411" s="390">
        <f t="shared" si="578"/>
        <v>0</v>
      </c>
      <c r="L1411" s="391">
        <f t="shared" si="578"/>
        <v>0</v>
      </c>
      <c r="M1411" s="396">
        <f t="shared" si="578"/>
        <v>0</v>
      </c>
      <c r="N1411" s="392">
        <f t="shared" si="578"/>
        <v>0</v>
      </c>
      <c r="O1411" s="392">
        <f t="shared" si="578"/>
        <v>0</v>
      </c>
      <c r="P1411" s="392">
        <f t="shared" si="578"/>
        <v>0</v>
      </c>
      <c r="Q1411" s="392">
        <f t="shared" si="578"/>
        <v>0</v>
      </c>
      <c r="R1411" s="392">
        <f t="shared" si="578"/>
        <v>0</v>
      </c>
      <c r="S1411" s="392">
        <f t="shared" si="578"/>
        <v>0</v>
      </c>
      <c r="T1411" s="392">
        <f t="shared" si="578"/>
        <v>0</v>
      </c>
      <c r="U1411" s="392">
        <f t="shared" si="578"/>
        <v>0</v>
      </c>
      <c r="V1411" s="399">
        <f t="shared" si="578"/>
        <v>0</v>
      </c>
      <c r="W1411" s="37">
        <f t="shared" ref="W1411:W1417" si="579">G1411-SUM(H1411:V1411)</f>
        <v>0</v>
      </c>
      <c r="X1411" s="51"/>
      <c r="Y1411"/>
    </row>
    <row r="1412" spans="1:25" s="79" customFormat="1" ht="12.75" customHeight="1" x14ac:dyDescent="0.25">
      <c r="A1412" s="212"/>
      <c r="B1412" s="295"/>
      <c r="C1412" s="273"/>
      <c r="D1412" s="273"/>
      <c r="E1412" s="273"/>
      <c r="F1412" s="359" t="s">
        <v>307</v>
      </c>
      <c r="G1412" s="394">
        <f t="shared" si="577"/>
        <v>0</v>
      </c>
      <c r="H1412" s="395">
        <f t="shared" ref="H1412:V1412" si="580">H554*VLOOKUP($F1412,DCT,2,FALSE)</f>
        <v>0</v>
      </c>
      <c r="I1412" s="389">
        <f t="shared" si="580"/>
        <v>0</v>
      </c>
      <c r="J1412" s="389">
        <f t="shared" si="580"/>
        <v>0</v>
      </c>
      <c r="K1412" s="390">
        <f t="shared" si="580"/>
        <v>0</v>
      </c>
      <c r="L1412" s="391">
        <f t="shared" si="580"/>
        <v>0</v>
      </c>
      <c r="M1412" s="396">
        <f t="shared" si="580"/>
        <v>0</v>
      </c>
      <c r="N1412" s="392">
        <f t="shared" si="580"/>
        <v>0</v>
      </c>
      <c r="O1412" s="392">
        <f t="shared" si="580"/>
        <v>0</v>
      </c>
      <c r="P1412" s="392">
        <f t="shared" si="580"/>
        <v>0</v>
      </c>
      <c r="Q1412" s="392">
        <f t="shared" si="580"/>
        <v>0</v>
      </c>
      <c r="R1412" s="392">
        <f t="shared" si="580"/>
        <v>0</v>
      </c>
      <c r="S1412" s="392">
        <f t="shared" si="580"/>
        <v>0</v>
      </c>
      <c r="T1412" s="392">
        <f t="shared" si="580"/>
        <v>0</v>
      </c>
      <c r="U1412" s="392">
        <f t="shared" si="580"/>
        <v>0</v>
      </c>
      <c r="V1412" s="399">
        <f t="shared" si="580"/>
        <v>0</v>
      </c>
      <c r="W1412" s="37">
        <f t="shared" si="579"/>
        <v>0</v>
      </c>
      <c r="X1412" s="51"/>
      <c r="Y1412"/>
    </row>
    <row r="1413" spans="1:25" s="79" customFormat="1" ht="12.75" customHeight="1" x14ac:dyDescent="0.25">
      <c r="A1413" s="212"/>
      <c r="B1413" s="295"/>
      <c r="C1413" s="273"/>
      <c r="D1413" s="273"/>
      <c r="E1413" s="273"/>
      <c r="F1413" s="359" t="s">
        <v>308</v>
      </c>
      <c r="G1413" s="394">
        <f t="shared" si="577"/>
        <v>0</v>
      </c>
      <c r="H1413" s="395">
        <f t="shared" ref="H1413:V1413" si="581">H555*VLOOKUP($F1413,DCT,2,FALSE)</f>
        <v>0</v>
      </c>
      <c r="I1413" s="389">
        <f t="shared" si="581"/>
        <v>0</v>
      </c>
      <c r="J1413" s="389">
        <f t="shared" si="581"/>
        <v>0</v>
      </c>
      <c r="K1413" s="390">
        <f t="shared" si="581"/>
        <v>0</v>
      </c>
      <c r="L1413" s="391">
        <f t="shared" si="581"/>
        <v>0</v>
      </c>
      <c r="M1413" s="396">
        <f t="shared" si="581"/>
        <v>0</v>
      </c>
      <c r="N1413" s="392">
        <f t="shared" si="581"/>
        <v>0</v>
      </c>
      <c r="O1413" s="392">
        <f t="shared" si="581"/>
        <v>0</v>
      </c>
      <c r="P1413" s="392">
        <f t="shared" si="581"/>
        <v>0</v>
      </c>
      <c r="Q1413" s="392">
        <f t="shared" si="581"/>
        <v>0</v>
      </c>
      <c r="R1413" s="392">
        <f t="shared" si="581"/>
        <v>0</v>
      </c>
      <c r="S1413" s="392">
        <f t="shared" si="581"/>
        <v>0</v>
      </c>
      <c r="T1413" s="392">
        <f t="shared" si="581"/>
        <v>0</v>
      </c>
      <c r="U1413" s="392">
        <f t="shared" si="581"/>
        <v>0</v>
      </c>
      <c r="V1413" s="399">
        <f t="shared" si="581"/>
        <v>0</v>
      </c>
      <c r="W1413" s="37">
        <f t="shared" si="579"/>
        <v>0</v>
      </c>
      <c r="X1413" s="51"/>
      <c r="Y1413"/>
    </row>
    <row r="1414" spans="1:25" s="79" customFormat="1" ht="12.75" customHeight="1" x14ac:dyDescent="0.25">
      <c r="A1414" s="212"/>
      <c r="B1414" s="295"/>
      <c r="C1414" s="273"/>
      <c r="D1414" s="273"/>
      <c r="E1414" s="273"/>
      <c r="F1414" s="359" t="s">
        <v>309</v>
      </c>
      <c r="G1414" s="394">
        <f t="shared" si="577"/>
        <v>0</v>
      </c>
      <c r="H1414" s="395">
        <f t="shared" ref="H1414:V1414" si="582">H556*VLOOKUP($F1414,DCT,2,FALSE)</f>
        <v>0</v>
      </c>
      <c r="I1414" s="389">
        <f t="shared" si="582"/>
        <v>0</v>
      </c>
      <c r="J1414" s="389">
        <f t="shared" si="582"/>
        <v>0</v>
      </c>
      <c r="K1414" s="390">
        <f t="shared" si="582"/>
        <v>0</v>
      </c>
      <c r="L1414" s="391">
        <f t="shared" si="582"/>
        <v>0</v>
      </c>
      <c r="M1414" s="396">
        <f t="shared" si="582"/>
        <v>0</v>
      </c>
      <c r="N1414" s="392">
        <f t="shared" si="582"/>
        <v>0</v>
      </c>
      <c r="O1414" s="392">
        <f t="shared" si="582"/>
        <v>0</v>
      </c>
      <c r="P1414" s="392">
        <f t="shared" si="582"/>
        <v>0</v>
      </c>
      <c r="Q1414" s="392">
        <f t="shared" si="582"/>
        <v>0</v>
      </c>
      <c r="R1414" s="392">
        <f t="shared" si="582"/>
        <v>0</v>
      </c>
      <c r="S1414" s="392">
        <f t="shared" si="582"/>
        <v>0</v>
      </c>
      <c r="T1414" s="392">
        <f t="shared" si="582"/>
        <v>0</v>
      </c>
      <c r="U1414" s="392">
        <f t="shared" si="582"/>
        <v>0</v>
      </c>
      <c r="V1414" s="399">
        <f t="shared" si="582"/>
        <v>0</v>
      </c>
      <c r="W1414" s="37">
        <f t="shared" si="579"/>
        <v>0</v>
      </c>
      <c r="X1414" s="51"/>
      <c r="Y1414"/>
    </row>
    <row r="1415" spans="1:25" s="79" customFormat="1" ht="12.75" customHeight="1" x14ac:dyDescent="0.25">
      <c r="A1415" s="212"/>
      <c r="B1415" s="295"/>
      <c r="C1415" s="273"/>
      <c r="D1415" s="273"/>
      <c r="E1415" s="273"/>
      <c r="F1415" s="359" t="s">
        <v>310</v>
      </c>
      <c r="G1415" s="394">
        <f t="shared" si="577"/>
        <v>0</v>
      </c>
      <c r="H1415" s="395">
        <f t="shared" ref="H1415:K1417" si="583">H557*VLOOKUP($F1415,DCT,2,FALSE)</f>
        <v>0</v>
      </c>
      <c r="I1415" s="389">
        <f t="shared" si="583"/>
        <v>0</v>
      </c>
      <c r="J1415" s="389">
        <f t="shared" si="583"/>
        <v>0</v>
      </c>
      <c r="K1415" s="390">
        <f t="shared" si="583"/>
        <v>0</v>
      </c>
      <c r="L1415" s="400"/>
      <c r="M1415" s="399"/>
      <c r="N1415" s="399"/>
      <c r="O1415" s="399"/>
      <c r="P1415" s="399"/>
      <c r="Q1415" s="399"/>
      <c r="R1415" s="399"/>
      <c r="S1415" s="399"/>
      <c r="T1415" s="399"/>
      <c r="U1415" s="399"/>
      <c r="V1415" s="420"/>
      <c r="W1415" s="37"/>
      <c r="X1415" s="51"/>
      <c r="Y1415"/>
    </row>
    <row r="1416" spans="1:25" s="79" customFormat="1" ht="12.75" customHeight="1" x14ac:dyDescent="0.25">
      <c r="A1416" s="212"/>
      <c r="B1416" s="295"/>
      <c r="C1416" s="273"/>
      <c r="D1416" s="273"/>
      <c r="E1416" s="273"/>
      <c r="F1416" s="359" t="s">
        <v>311</v>
      </c>
      <c r="G1416" s="394">
        <f t="shared" si="577"/>
        <v>0</v>
      </c>
      <c r="H1416" s="395">
        <f t="shared" si="583"/>
        <v>0</v>
      </c>
      <c r="I1416" s="389">
        <f t="shared" si="583"/>
        <v>0</v>
      </c>
      <c r="J1416" s="389">
        <f t="shared" si="583"/>
        <v>0</v>
      </c>
      <c r="K1416" s="390">
        <f t="shared" si="583"/>
        <v>0</v>
      </c>
      <c r="L1416" s="391">
        <f t="shared" ref="L1416:V1416" si="584">L558*VLOOKUP($F1416,DCT,2,FALSE)</f>
        <v>0</v>
      </c>
      <c r="M1416" s="396">
        <f t="shared" si="584"/>
        <v>0</v>
      </c>
      <c r="N1416" s="392">
        <f t="shared" si="584"/>
        <v>0</v>
      </c>
      <c r="O1416" s="392">
        <f t="shared" si="584"/>
        <v>0</v>
      </c>
      <c r="P1416" s="392">
        <f t="shared" si="584"/>
        <v>0</v>
      </c>
      <c r="Q1416" s="392">
        <f t="shared" si="584"/>
        <v>0</v>
      </c>
      <c r="R1416" s="392">
        <f t="shared" si="584"/>
        <v>0</v>
      </c>
      <c r="S1416" s="392">
        <f t="shared" si="584"/>
        <v>0</v>
      </c>
      <c r="T1416" s="392">
        <f t="shared" si="584"/>
        <v>0</v>
      </c>
      <c r="U1416" s="392">
        <f t="shared" si="584"/>
        <v>0</v>
      </c>
      <c r="V1416" s="399">
        <f t="shared" si="584"/>
        <v>0</v>
      </c>
      <c r="W1416" s="37">
        <f t="shared" si="579"/>
        <v>0</v>
      </c>
      <c r="X1416" s="51"/>
      <c r="Y1416"/>
    </row>
    <row r="1417" spans="1:25" s="79" customFormat="1" ht="12.75" customHeight="1" x14ac:dyDescent="0.25">
      <c r="A1417" s="212"/>
      <c r="B1417" s="295"/>
      <c r="C1417" s="273"/>
      <c r="D1417" s="273"/>
      <c r="E1417" s="273"/>
      <c r="F1417" s="359" t="s">
        <v>312</v>
      </c>
      <c r="G1417" s="394">
        <f t="shared" si="577"/>
        <v>0</v>
      </c>
      <c r="H1417" s="395">
        <f t="shared" si="583"/>
        <v>0</v>
      </c>
      <c r="I1417" s="389">
        <f t="shared" si="583"/>
        <v>0</v>
      </c>
      <c r="J1417" s="389">
        <f t="shared" si="583"/>
        <v>0</v>
      </c>
      <c r="K1417" s="390">
        <f t="shared" si="583"/>
        <v>0</v>
      </c>
      <c r="L1417" s="391">
        <f t="shared" ref="L1417:V1417" si="585">L559*VLOOKUP($F1417,DCT,2,FALSE)</f>
        <v>0</v>
      </c>
      <c r="M1417" s="396">
        <f t="shared" si="585"/>
        <v>0</v>
      </c>
      <c r="N1417" s="392">
        <f t="shared" si="585"/>
        <v>0</v>
      </c>
      <c r="O1417" s="392">
        <f t="shared" si="585"/>
        <v>0</v>
      </c>
      <c r="P1417" s="392">
        <f t="shared" si="585"/>
        <v>0</v>
      </c>
      <c r="Q1417" s="392">
        <f t="shared" si="585"/>
        <v>0</v>
      </c>
      <c r="R1417" s="392">
        <f t="shared" si="585"/>
        <v>0</v>
      </c>
      <c r="S1417" s="392">
        <f t="shared" si="585"/>
        <v>0</v>
      </c>
      <c r="T1417" s="392">
        <f t="shared" si="585"/>
        <v>0</v>
      </c>
      <c r="U1417" s="392">
        <f t="shared" si="585"/>
        <v>0</v>
      </c>
      <c r="V1417" s="399">
        <f t="shared" si="585"/>
        <v>0</v>
      </c>
      <c r="W1417" s="37">
        <f t="shared" si="579"/>
        <v>0</v>
      </c>
      <c r="X1417" s="51"/>
      <c r="Y1417"/>
    </row>
    <row r="1418" spans="1:25" s="79" customFormat="1" ht="12.75" customHeight="1" x14ac:dyDescent="0.25">
      <c r="A1418" s="212"/>
      <c r="B1418" s="295"/>
      <c r="C1418" s="273"/>
      <c r="D1418" s="272" t="s">
        <v>313</v>
      </c>
      <c r="E1418" s="272"/>
      <c r="F1418" s="360"/>
      <c r="G1418" s="367">
        <f>SUBTOTAL(9,G1419:G1420)</f>
        <v>0</v>
      </c>
      <c r="H1418" s="364">
        <f>SUBTOTAL(9,H1419:H1420)</f>
        <v>0</v>
      </c>
      <c r="I1418" s="369">
        <f t="shared" ref="I1418:V1418" si="586">SUBTOTAL(9,I1419:I1420)</f>
        <v>0</v>
      </c>
      <c r="J1418" s="369">
        <f t="shared" si="586"/>
        <v>0</v>
      </c>
      <c r="K1418" s="370">
        <f t="shared" si="586"/>
        <v>0</v>
      </c>
      <c r="L1418" s="364">
        <f t="shared" si="586"/>
        <v>0</v>
      </c>
      <c r="M1418" s="364">
        <f t="shared" si="586"/>
        <v>0</v>
      </c>
      <c r="N1418" s="364">
        <f t="shared" si="586"/>
        <v>0</v>
      </c>
      <c r="O1418" s="364">
        <f t="shared" si="586"/>
        <v>0</v>
      </c>
      <c r="P1418" s="364">
        <f t="shared" si="586"/>
        <v>0</v>
      </c>
      <c r="Q1418" s="364">
        <f t="shared" si="586"/>
        <v>0</v>
      </c>
      <c r="R1418" s="364">
        <f t="shared" si="586"/>
        <v>0</v>
      </c>
      <c r="S1418" s="364">
        <f t="shared" si="586"/>
        <v>0</v>
      </c>
      <c r="T1418" s="364">
        <f t="shared" si="586"/>
        <v>0</v>
      </c>
      <c r="U1418" s="364">
        <f t="shared" si="586"/>
        <v>0</v>
      </c>
      <c r="V1418" s="364">
        <f t="shared" si="586"/>
        <v>0</v>
      </c>
      <c r="W1418" s="366">
        <f>SUBTOTAL(9,W1419:W1420)</f>
        <v>0</v>
      </c>
      <c r="Y1418"/>
    </row>
    <row r="1419" spans="1:25" s="79" customFormat="1" ht="12.75" customHeight="1" x14ac:dyDescent="0.25">
      <c r="A1419" s="212"/>
      <c r="B1419" s="295"/>
      <c r="C1419" s="273"/>
      <c r="D1419" s="273"/>
      <c r="E1419" s="273"/>
      <c r="F1419" s="359" t="s">
        <v>314</v>
      </c>
      <c r="G1419" s="394">
        <f>G561</f>
        <v>0</v>
      </c>
      <c r="H1419" s="395">
        <f t="shared" ref="H1419:V1419" si="587">H561*VLOOKUP($F1419,DCT,2,FALSE)</f>
        <v>0</v>
      </c>
      <c r="I1419" s="389">
        <f t="shared" si="587"/>
        <v>0</v>
      </c>
      <c r="J1419" s="389">
        <f t="shared" si="587"/>
        <v>0</v>
      </c>
      <c r="K1419" s="390">
        <f t="shared" si="587"/>
        <v>0</v>
      </c>
      <c r="L1419" s="391">
        <f t="shared" si="587"/>
        <v>0</v>
      </c>
      <c r="M1419" s="396">
        <f t="shared" si="587"/>
        <v>0</v>
      </c>
      <c r="N1419" s="392">
        <f t="shared" si="587"/>
        <v>0</v>
      </c>
      <c r="O1419" s="392">
        <f t="shared" si="587"/>
        <v>0</v>
      </c>
      <c r="P1419" s="392">
        <f t="shared" si="587"/>
        <v>0</v>
      </c>
      <c r="Q1419" s="392">
        <f t="shared" si="587"/>
        <v>0</v>
      </c>
      <c r="R1419" s="392">
        <f t="shared" si="587"/>
        <v>0</v>
      </c>
      <c r="S1419" s="392">
        <f t="shared" si="587"/>
        <v>0</v>
      </c>
      <c r="T1419" s="392">
        <f t="shared" si="587"/>
        <v>0</v>
      </c>
      <c r="U1419" s="392">
        <f t="shared" si="587"/>
        <v>0</v>
      </c>
      <c r="V1419" s="399">
        <f t="shared" si="587"/>
        <v>0</v>
      </c>
      <c r="W1419" s="37">
        <f>G1419-SUM(H1419:V1419)</f>
        <v>0</v>
      </c>
      <c r="X1419" s="51"/>
      <c r="Y1419"/>
    </row>
    <row r="1420" spans="1:25" s="79" customFormat="1" ht="12.75" customHeight="1" x14ac:dyDescent="0.25">
      <c r="A1420" s="212"/>
      <c r="B1420" s="295"/>
      <c r="C1420" s="273"/>
      <c r="D1420" s="273"/>
      <c r="E1420" s="273"/>
      <c r="F1420" s="359" t="s">
        <v>315</v>
      </c>
      <c r="G1420" s="394">
        <f>G562</f>
        <v>0</v>
      </c>
      <c r="H1420" s="395">
        <f t="shared" ref="H1420:V1420" si="588">H562*VLOOKUP($F1420,DCT,2,FALSE)</f>
        <v>0</v>
      </c>
      <c r="I1420" s="389">
        <f t="shared" si="588"/>
        <v>0</v>
      </c>
      <c r="J1420" s="389">
        <f t="shared" si="588"/>
        <v>0</v>
      </c>
      <c r="K1420" s="390">
        <f t="shared" si="588"/>
        <v>0</v>
      </c>
      <c r="L1420" s="391">
        <f t="shared" si="588"/>
        <v>0</v>
      </c>
      <c r="M1420" s="396">
        <f t="shared" si="588"/>
        <v>0</v>
      </c>
      <c r="N1420" s="392">
        <f t="shared" si="588"/>
        <v>0</v>
      </c>
      <c r="O1420" s="392">
        <f t="shared" si="588"/>
        <v>0</v>
      </c>
      <c r="P1420" s="392">
        <f t="shared" si="588"/>
        <v>0</v>
      </c>
      <c r="Q1420" s="392">
        <f t="shared" si="588"/>
        <v>0</v>
      </c>
      <c r="R1420" s="392">
        <f t="shared" si="588"/>
        <v>0</v>
      </c>
      <c r="S1420" s="392">
        <f t="shared" si="588"/>
        <v>0</v>
      </c>
      <c r="T1420" s="392">
        <f t="shared" si="588"/>
        <v>0</v>
      </c>
      <c r="U1420" s="392">
        <f t="shared" si="588"/>
        <v>0</v>
      </c>
      <c r="V1420" s="399">
        <f t="shared" si="588"/>
        <v>0</v>
      </c>
      <c r="W1420" s="37">
        <f>G1420-SUM(H1420:V1420)</f>
        <v>0</v>
      </c>
      <c r="X1420" s="51"/>
      <c r="Y1420"/>
    </row>
    <row r="1421" spans="1:25" s="79" customFormat="1" ht="12.75" customHeight="1" x14ac:dyDescent="0.25">
      <c r="A1421" s="212"/>
      <c r="B1421" s="295"/>
      <c r="C1421" s="273"/>
      <c r="D1421" s="272" t="s">
        <v>316</v>
      </c>
      <c r="E1421" s="273"/>
      <c r="F1421" s="273"/>
      <c r="G1421" s="367">
        <f>SUBTOTAL(9,G1422)</f>
        <v>0</v>
      </c>
      <c r="H1421" s="364">
        <f>SUBTOTAL(9,H1422)</f>
        <v>0</v>
      </c>
      <c r="I1421" s="369">
        <f t="shared" ref="I1421:V1421" si="589">SUBTOTAL(9,I1422)</f>
        <v>0</v>
      </c>
      <c r="J1421" s="369">
        <f t="shared" si="589"/>
        <v>0</v>
      </c>
      <c r="K1421" s="370">
        <f t="shared" si="589"/>
        <v>0</v>
      </c>
      <c r="L1421" s="364">
        <f t="shared" si="589"/>
        <v>0</v>
      </c>
      <c r="M1421" s="364">
        <f t="shared" si="589"/>
        <v>0</v>
      </c>
      <c r="N1421" s="364">
        <f t="shared" si="589"/>
        <v>0</v>
      </c>
      <c r="O1421" s="364">
        <f t="shared" si="589"/>
        <v>0</v>
      </c>
      <c r="P1421" s="364">
        <f t="shared" si="589"/>
        <v>0</v>
      </c>
      <c r="Q1421" s="364">
        <f t="shared" si="589"/>
        <v>0</v>
      </c>
      <c r="R1421" s="364">
        <f t="shared" si="589"/>
        <v>0</v>
      </c>
      <c r="S1421" s="364">
        <f t="shared" si="589"/>
        <v>0</v>
      </c>
      <c r="T1421" s="364">
        <f t="shared" si="589"/>
        <v>0</v>
      </c>
      <c r="U1421" s="364">
        <f t="shared" si="589"/>
        <v>0</v>
      </c>
      <c r="V1421" s="364">
        <f t="shared" si="589"/>
        <v>0</v>
      </c>
      <c r="W1421" s="37">
        <f>SUBTOTAL(9,W1422)</f>
        <v>0</v>
      </c>
      <c r="Y1421"/>
    </row>
    <row r="1422" spans="1:25" s="79" customFormat="1" ht="12.75" customHeight="1" x14ac:dyDescent="0.25">
      <c r="A1422" s="212"/>
      <c r="B1422" s="295"/>
      <c r="C1422" s="273"/>
      <c r="D1422" s="273"/>
      <c r="E1422" s="273"/>
      <c r="F1422" s="359" t="s">
        <v>317</v>
      </c>
      <c r="G1422" s="394">
        <f>G564</f>
        <v>0</v>
      </c>
      <c r="H1422" s="395">
        <f t="shared" ref="H1422:V1422" si="590">H564*VLOOKUP($F1422,DCT,2,FALSE)</f>
        <v>0</v>
      </c>
      <c r="I1422" s="389">
        <f t="shared" si="590"/>
        <v>0</v>
      </c>
      <c r="J1422" s="389">
        <f t="shared" si="590"/>
        <v>0</v>
      </c>
      <c r="K1422" s="390">
        <f t="shared" si="590"/>
        <v>0</v>
      </c>
      <c r="L1422" s="391">
        <f t="shared" si="590"/>
        <v>0</v>
      </c>
      <c r="M1422" s="396">
        <f t="shared" si="590"/>
        <v>0</v>
      </c>
      <c r="N1422" s="392">
        <f t="shared" si="590"/>
        <v>0</v>
      </c>
      <c r="O1422" s="392">
        <f t="shared" si="590"/>
        <v>0</v>
      </c>
      <c r="P1422" s="392">
        <f t="shared" si="590"/>
        <v>0</v>
      </c>
      <c r="Q1422" s="392">
        <f t="shared" si="590"/>
        <v>0</v>
      </c>
      <c r="R1422" s="392">
        <f t="shared" si="590"/>
        <v>0</v>
      </c>
      <c r="S1422" s="392">
        <f t="shared" si="590"/>
        <v>0</v>
      </c>
      <c r="T1422" s="392">
        <f t="shared" si="590"/>
        <v>0</v>
      </c>
      <c r="U1422" s="392">
        <f t="shared" si="590"/>
        <v>0</v>
      </c>
      <c r="V1422" s="399">
        <f t="shared" si="590"/>
        <v>0</v>
      </c>
      <c r="W1422" s="37">
        <f>G1422-SUM(H1422:V1422)</f>
        <v>0</v>
      </c>
      <c r="X1422" s="51"/>
      <c r="Y1422"/>
    </row>
    <row r="1423" spans="1:25" outlineLevel="1" x14ac:dyDescent="0.25">
      <c r="A1423" s="212"/>
      <c r="B1423" s="465"/>
      <c r="C1423" s="273"/>
      <c r="D1423" s="272"/>
      <c r="E1423" s="275"/>
      <c r="F1423" s="273"/>
      <c r="G1423" s="41"/>
      <c r="H1423" s="368"/>
      <c r="I1423" s="369"/>
      <c r="J1423" s="369"/>
      <c r="K1423" s="370"/>
      <c r="L1423" s="364"/>
      <c r="M1423" s="364"/>
      <c r="N1423" s="364"/>
      <c r="O1423" s="364"/>
      <c r="P1423" s="364"/>
      <c r="Q1423" s="364"/>
      <c r="R1423" s="364"/>
      <c r="S1423" s="364"/>
      <c r="T1423" s="364"/>
      <c r="U1423" s="364"/>
      <c r="V1423" s="364"/>
      <c r="W1423" s="366"/>
      <c r="Y1423"/>
    </row>
    <row r="1424" spans="1:25" outlineLevel="1" x14ac:dyDescent="0.25">
      <c r="A1424" s="212"/>
      <c r="B1424" s="465"/>
      <c r="C1424" s="272" t="s">
        <v>318</v>
      </c>
      <c r="D1424" s="272"/>
      <c r="E1424" s="275"/>
      <c r="F1424" s="273"/>
      <c r="G1424" s="41">
        <f>SUBTOTAL(9,G1425:G1427)</f>
        <v>0</v>
      </c>
      <c r="H1424" s="368">
        <f t="shared" ref="H1424:W1424" si="591">SUBTOTAL(9,H1425:H1427)</f>
        <v>0</v>
      </c>
      <c r="I1424" s="369">
        <f t="shared" si="591"/>
        <v>0</v>
      </c>
      <c r="J1424" s="369">
        <f t="shared" si="591"/>
        <v>0</v>
      </c>
      <c r="K1424" s="370">
        <f t="shared" si="591"/>
        <v>0</v>
      </c>
      <c r="L1424" s="364">
        <f t="shared" si="591"/>
        <v>0</v>
      </c>
      <c r="M1424" s="364">
        <f t="shared" si="591"/>
        <v>0</v>
      </c>
      <c r="N1424" s="364">
        <f t="shared" si="591"/>
        <v>0</v>
      </c>
      <c r="O1424" s="364">
        <f t="shared" si="591"/>
        <v>0</v>
      </c>
      <c r="P1424" s="364">
        <f t="shared" si="591"/>
        <v>0</v>
      </c>
      <c r="Q1424" s="364">
        <f t="shared" si="591"/>
        <v>0</v>
      </c>
      <c r="R1424" s="364">
        <f t="shared" si="591"/>
        <v>0</v>
      </c>
      <c r="S1424" s="364">
        <f t="shared" si="591"/>
        <v>0</v>
      </c>
      <c r="T1424" s="364">
        <f t="shared" si="591"/>
        <v>0</v>
      </c>
      <c r="U1424" s="364">
        <f t="shared" si="591"/>
        <v>0</v>
      </c>
      <c r="V1424" s="364">
        <f t="shared" si="591"/>
        <v>0</v>
      </c>
      <c r="W1424" s="366">
        <f t="shared" si="591"/>
        <v>0</v>
      </c>
      <c r="Y1424"/>
    </row>
    <row r="1425" spans="1:25" outlineLevel="1" x14ac:dyDescent="0.25">
      <c r="A1425" s="212"/>
      <c r="B1425" s="465"/>
      <c r="C1425" s="273"/>
      <c r="D1425" s="272"/>
      <c r="E1425" s="275"/>
      <c r="F1425" s="359" t="s">
        <v>150</v>
      </c>
      <c r="G1425" s="426">
        <f>G567</f>
        <v>0</v>
      </c>
      <c r="H1425" s="427">
        <f t="shared" ref="H1425:V1425" si="592">H567*VLOOKUP($F1425,DCT,2,FALSE)</f>
        <v>0</v>
      </c>
      <c r="I1425" s="428">
        <f t="shared" si="592"/>
        <v>0</v>
      </c>
      <c r="J1425" s="428">
        <f t="shared" si="592"/>
        <v>0</v>
      </c>
      <c r="K1425" s="429">
        <f t="shared" si="592"/>
        <v>0</v>
      </c>
      <c r="L1425" s="430">
        <f t="shared" si="592"/>
        <v>0</v>
      </c>
      <c r="M1425" s="431">
        <f t="shared" si="592"/>
        <v>0</v>
      </c>
      <c r="N1425" s="428">
        <f t="shared" si="592"/>
        <v>0</v>
      </c>
      <c r="O1425" s="428">
        <f t="shared" si="592"/>
        <v>0</v>
      </c>
      <c r="P1425" s="428">
        <f t="shared" si="592"/>
        <v>0</v>
      </c>
      <c r="Q1425" s="428">
        <f t="shared" si="592"/>
        <v>0</v>
      </c>
      <c r="R1425" s="428">
        <f t="shared" si="592"/>
        <v>0</v>
      </c>
      <c r="S1425" s="428">
        <f t="shared" si="592"/>
        <v>0</v>
      </c>
      <c r="T1425" s="428">
        <f t="shared" si="592"/>
        <v>0</v>
      </c>
      <c r="U1425" s="428">
        <f t="shared" si="592"/>
        <v>0</v>
      </c>
      <c r="V1425" s="432">
        <f t="shared" si="592"/>
        <v>0</v>
      </c>
      <c r="W1425" s="426">
        <f t="shared" ref="W1425:W1427" si="593">G1425-SUM(H1425:V1425)</f>
        <v>0</v>
      </c>
      <c r="Y1425"/>
    </row>
    <row r="1426" spans="1:25" outlineLevel="1" x14ac:dyDescent="0.25">
      <c r="A1426" s="212"/>
      <c r="B1426" s="465"/>
      <c r="C1426" s="273"/>
      <c r="D1426" s="272"/>
      <c r="E1426" s="275"/>
      <c r="F1426" s="359" t="s">
        <v>151</v>
      </c>
      <c r="G1426" s="426">
        <f>G568</f>
        <v>0</v>
      </c>
      <c r="H1426" s="427">
        <f t="shared" ref="H1426:V1426" si="594">H568*VLOOKUP($F1426,DCT,2,FALSE)</f>
        <v>0</v>
      </c>
      <c r="I1426" s="428">
        <f t="shared" si="594"/>
        <v>0</v>
      </c>
      <c r="J1426" s="428">
        <f t="shared" si="594"/>
        <v>0</v>
      </c>
      <c r="K1426" s="429">
        <f t="shared" si="594"/>
        <v>0</v>
      </c>
      <c r="L1426" s="430">
        <f t="shared" si="594"/>
        <v>0</v>
      </c>
      <c r="M1426" s="431">
        <f t="shared" si="594"/>
        <v>0</v>
      </c>
      <c r="N1426" s="428">
        <f t="shared" si="594"/>
        <v>0</v>
      </c>
      <c r="O1426" s="428">
        <f t="shared" si="594"/>
        <v>0</v>
      </c>
      <c r="P1426" s="428">
        <f t="shared" si="594"/>
        <v>0</v>
      </c>
      <c r="Q1426" s="428">
        <f t="shared" si="594"/>
        <v>0</v>
      </c>
      <c r="R1426" s="428">
        <f t="shared" si="594"/>
        <v>0</v>
      </c>
      <c r="S1426" s="428">
        <f t="shared" si="594"/>
        <v>0</v>
      </c>
      <c r="T1426" s="428">
        <f t="shared" si="594"/>
        <v>0</v>
      </c>
      <c r="U1426" s="428">
        <f t="shared" si="594"/>
        <v>0</v>
      </c>
      <c r="V1426" s="432">
        <f t="shared" si="594"/>
        <v>0</v>
      </c>
      <c r="W1426" s="426">
        <f t="shared" si="593"/>
        <v>0</v>
      </c>
      <c r="Y1426"/>
    </row>
    <row r="1427" spans="1:25" outlineLevel="1" x14ac:dyDescent="0.25">
      <c r="A1427" s="212"/>
      <c r="B1427" s="465"/>
      <c r="C1427" s="273"/>
      <c r="D1427" s="272"/>
      <c r="E1427" s="275"/>
      <c r="F1427" s="359" t="s">
        <v>152</v>
      </c>
      <c r="G1427" s="426">
        <f>G569</f>
        <v>0</v>
      </c>
      <c r="H1427" s="427">
        <f t="shared" ref="H1427:V1427" si="595">H569*VLOOKUP($F1427,DCT,2,FALSE)</f>
        <v>0</v>
      </c>
      <c r="I1427" s="428">
        <f t="shared" si="595"/>
        <v>0</v>
      </c>
      <c r="J1427" s="428">
        <f t="shared" si="595"/>
        <v>0</v>
      </c>
      <c r="K1427" s="429">
        <f t="shared" si="595"/>
        <v>0</v>
      </c>
      <c r="L1427" s="430">
        <f t="shared" si="595"/>
        <v>0</v>
      </c>
      <c r="M1427" s="431">
        <f t="shared" si="595"/>
        <v>0</v>
      </c>
      <c r="N1427" s="428">
        <f t="shared" si="595"/>
        <v>0</v>
      </c>
      <c r="O1427" s="428">
        <f t="shared" si="595"/>
        <v>0</v>
      </c>
      <c r="P1427" s="428">
        <f t="shared" si="595"/>
        <v>0</v>
      </c>
      <c r="Q1427" s="428">
        <f t="shared" si="595"/>
        <v>0</v>
      </c>
      <c r="R1427" s="428">
        <f t="shared" si="595"/>
        <v>0</v>
      </c>
      <c r="S1427" s="428">
        <f t="shared" si="595"/>
        <v>0</v>
      </c>
      <c r="T1427" s="428">
        <f t="shared" si="595"/>
        <v>0</v>
      </c>
      <c r="U1427" s="428">
        <f t="shared" si="595"/>
        <v>0</v>
      </c>
      <c r="V1427" s="432">
        <f t="shared" si="595"/>
        <v>0</v>
      </c>
      <c r="W1427" s="426">
        <f t="shared" si="593"/>
        <v>0</v>
      </c>
      <c r="Y1427"/>
    </row>
    <row r="1428" spans="1:25" s="79" customFormat="1" ht="12.75" customHeight="1" x14ac:dyDescent="0.25">
      <c r="A1428" s="212"/>
      <c r="B1428" s="295"/>
      <c r="C1428" s="273"/>
      <c r="D1428" s="273"/>
      <c r="E1428" s="273"/>
      <c r="F1428" s="273"/>
      <c r="G1428" s="394"/>
      <c r="H1428" s="364"/>
      <c r="I1428" s="364"/>
      <c r="J1428" s="364"/>
      <c r="K1428" s="381"/>
      <c r="L1428" s="364"/>
      <c r="M1428" s="31"/>
      <c r="N1428" s="364"/>
      <c r="O1428" s="364"/>
      <c r="P1428" s="364"/>
      <c r="Q1428" s="364"/>
      <c r="R1428" s="364"/>
      <c r="S1428" s="364"/>
      <c r="T1428" s="364"/>
      <c r="U1428" s="364"/>
      <c r="V1428" s="380"/>
      <c r="W1428" s="366"/>
      <c r="Y1428"/>
    </row>
    <row r="1429" spans="1:25" s="79" customFormat="1" ht="16.2" thickBot="1" x14ac:dyDescent="0.3">
      <c r="A1429" s="212"/>
      <c r="B1429" s="279" t="s">
        <v>319</v>
      </c>
      <c r="C1429" s="483"/>
      <c r="D1429" s="483"/>
      <c r="E1429" s="483"/>
      <c r="F1429" s="483"/>
      <c r="G1429" s="372">
        <f t="shared" ref="G1429:W1429" si="596">SUBTOTAL(9,G1381:G1428)</f>
        <v>0</v>
      </c>
      <c r="H1429" s="382">
        <f t="shared" si="596"/>
        <v>0</v>
      </c>
      <c r="I1429" s="383">
        <f t="shared" si="596"/>
        <v>0</v>
      </c>
      <c r="J1429" s="383">
        <f t="shared" si="596"/>
        <v>0</v>
      </c>
      <c r="K1429" s="384">
        <f t="shared" si="596"/>
        <v>0</v>
      </c>
      <c r="L1429" s="385">
        <f t="shared" si="596"/>
        <v>0</v>
      </c>
      <c r="M1429" s="386">
        <f t="shared" si="596"/>
        <v>0</v>
      </c>
      <c r="N1429" s="387">
        <f t="shared" si="596"/>
        <v>0</v>
      </c>
      <c r="O1429" s="387">
        <f t="shared" si="596"/>
        <v>0</v>
      </c>
      <c r="P1429" s="387">
        <f t="shared" si="596"/>
        <v>0</v>
      </c>
      <c r="Q1429" s="387">
        <f t="shared" si="596"/>
        <v>0</v>
      </c>
      <c r="R1429" s="387">
        <f t="shared" si="596"/>
        <v>0</v>
      </c>
      <c r="S1429" s="387">
        <f t="shared" si="596"/>
        <v>0</v>
      </c>
      <c r="T1429" s="387">
        <f t="shared" si="596"/>
        <v>0</v>
      </c>
      <c r="U1429" s="387">
        <f t="shared" si="596"/>
        <v>0</v>
      </c>
      <c r="V1429" s="374">
        <f t="shared" si="596"/>
        <v>0</v>
      </c>
      <c r="W1429" s="376">
        <f t="shared" si="596"/>
        <v>0</v>
      </c>
      <c r="X1429" s="51"/>
      <c r="Y1429"/>
    </row>
    <row r="1430" spans="1:25" ht="13.8" thickBot="1" x14ac:dyDescent="0.3">
      <c r="A1430" s="212"/>
      <c r="B1430" s="51"/>
      <c r="G1430" s="493"/>
      <c r="H1430" s="493"/>
      <c r="I1430" s="493"/>
      <c r="J1430" s="493"/>
      <c r="K1430" s="493"/>
      <c r="L1430" s="493"/>
      <c r="M1430" s="42"/>
      <c r="N1430" s="493"/>
      <c r="O1430" s="493"/>
      <c r="P1430" s="493"/>
      <c r="Q1430" s="493"/>
      <c r="R1430" s="493"/>
      <c r="S1430" s="493"/>
      <c r="T1430" s="493"/>
      <c r="U1430" s="493"/>
      <c r="V1430" s="493"/>
      <c r="W1430" s="493"/>
      <c r="Y1430"/>
    </row>
    <row r="1431" spans="1:25" s="79" customFormat="1" ht="16.2" thickBot="1" x14ac:dyDescent="0.3">
      <c r="A1431" s="213"/>
      <c r="B1431" s="433" t="s">
        <v>320</v>
      </c>
      <c r="C1431" s="475"/>
      <c r="D1431" s="475"/>
      <c r="E1431" s="475"/>
      <c r="F1431" s="475"/>
      <c r="G1431" s="494"/>
      <c r="H1431" s="494"/>
      <c r="I1431" s="494"/>
      <c r="J1431" s="494"/>
      <c r="K1431" s="494"/>
      <c r="L1431" s="494"/>
      <c r="M1431" s="494"/>
      <c r="N1431" s="494"/>
      <c r="O1431" s="494"/>
      <c r="P1431" s="494"/>
      <c r="Q1431" s="494"/>
      <c r="R1431" s="494"/>
      <c r="S1431" s="494"/>
      <c r="T1431" s="494"/>
      <c r="U1431" s="494"/>
      <c r="V1431" s="494"/>
      <c r="W1431" s="495"/>
      <c r="Y1431"/>
    </row>
    <row r="1432" spans="1:25" x14ac:dyDescent="0.25">
      <c r="A1432" s="212"/>
      <c r="B1432" s="295"/>
      <c r="C1432" s="272" t="s">
        <v>321</v>
      </c>
      <c r="D1432" s="273"/>
      <c r="E1432" s="273"/>
      <c r="F1432" s="273"/>
      <c r="G1432" s="40"/>
      <c r="H1432" s="33"/>
      <c r="I1432" s="33"/>
      <c r="J1432" s="33"/>
      <c r="K1432" s="35"/>
      <c r="L1432" s="34"/>
      <c r="M1432" s="33"/>
      <c r="N1432" s="33"/>
      <c r="O1432" s="33"/>
      <c r="P1432" s="33"/>
      <c r="Q1432" s="33"/>
      <c r="R1432" s="33"/>
      <c r="S1432" s="33"/>
      <c r="T1432" s="33"/>
      <c r="U1432" s="33"/>
      <c r="V1432" s="35"/>
      <c r="W1432" s="35"/>
      <c r="Y1432"/>
    </row>
    <row r="1433" spans="1:25" x14ac:dyDescent="0.25">
      <c r="A1433" s="212"/>
      <c r="B1433" s="465"/>
      <c r="C1433" s="272"/>
      <c r="D1433" s="276" t="s">
        <v>20</v>
      </c>
      <c r="E1433" s="273"/>
      <c r="F1433" s="273"/>
      <c r="G1433" s="367"/>
      <c r="H1433" s="368"/>
      <c r="I1433" s="369"/>
      <c r="J1433" s="369"/>
      <c r="K1433" s="370"/>
      <c r="L1433" s="363"/>
      <c r="M1433" s="364"/>
      <c r="N1433" s="364"/>
      <c r="O1433" s="364"/>
      <c r="P1433" s="364"/>
      <c r="Q1433" s="364"/>
      <c r="R1433" s="364"/>
      <c r="S1433" s="364"/>
      <c r="T1433" s="364"/>
      <c r="U1433" s="364"/>
      <c r="V1433" s="365"/>
      <c r="W1433" s="365"/>
      <c r="Y1433"/>
    </row>
    <row r="1434" spans="1:25" x14ac:dyDescent="0.25">
      <c r="A1434" s="212"/>
      <c r="B1434" s="465"/>
      <c r="C1434" s="272"/>
      <c r="D1434" s="272"/>
      <c r="E1434" s="273" t="s">
        <v>21</v>
      </c>
      <c r="F1434" s="273"/>
      <c r="G1434" s="367">
        <f>SUBTOTAL(9,G1435:G1438)</f>
        <v>0</v>
      </c>
      <c r="H1434" s="368">
        <f t="shared" ref="H1434:W1434" si="597">SUBTOTAL(9,H1435:H1438)</f>
        <v>0</v>
      </c>
      <c r="I1434" s="369">
        <f t="shared" si="597"/>
        <v>0</v>
      </c>
      <c r="J1434" s="369">
        <f t="shared" si="597"/>
        <v>0</v>
      </c>
      <c r="K1434" s="370">
        <f t="shared" si="597"/>
        <v>0</v>
      </c>
      <c r="L1434" s="364">
        <f t="shared" si="597"/>
        <v>0</v>
      </c>
      <c r="M1434" s="364">
        <f t="shared" si="597"/>
        <v>0</v>
      </c>
      <c r="N1434" s="364">
        <f t="shared" si="597"/>
        <v>0</v>
      </c>
      <c r="O1434" s="364">
        <f t="shared" si="597"/>
        <v>0</v>
      </c>
      <c r="P1434" s="364">
        <f t="shared" si="597"/>
        <v>0</v>
      </c>
      <c r="Q1434" s="364">
        <f t="shared" si="597"/>
        <v>0</v>
      </c>
      <c r="R1434" s="364">
        <f t="shared" si="597"/>
        <v>0</v>
      </c>
      <c r="S1434" s="364">
        <f t="shared" si="597"/>
        <v>0</v>
      </c>
      <c r="T1434" s="364">
        <f t="shared" si="597"/>
        <v>0</v>
      </c>
      <c r="U1434" s="364">
        <f t="shared" si="597"/>
        <v>0</v>
      </c>
      <c r="V1434" s="364">
        <f t="shared" si="597"/>
        <v>0</v>
      </c>
      <c r="W1434" s="366">
        <f t="shared" si="597"/>
        <v>0</v>
      </c>
      <c r="Y1434"/>
    </row>
    <row r="1435" spans="1:25" outlineLevel="1" x14ac:dyDescent="0.25">
      <c r="A1435" s="212"/>
      <c r="B1435" s="465"/>
      <c r="C1435" s="272"/>
      <c r="D1435" s="272"/>
      <c r="E1435" s="273"/>
      <c r="F1435" s="274" t="s">
        <v>22</v>
      </c>
      <c r="G1435" s="394">
        <f>G577</f>
        <v>0</v>
      </c>
      <c r="H1435" s="421">
        <f>G1435*(1-VLOOKUP($F1435,SHT,2,FALSE))+H577*(1-VLOOKUP($F1435,SHT,2,FALSE))</f>
        <v>0</v>
      </c>
      <c r="I1435" s="389">
        <f t="shared" ref="I1435:V1435" si="598">I577*(1-VLOOKUP($F1435,SHT,2,FALSE))</f>
        <v>0</v>
      </c>
      <c r="J1435" s="389">
        <f t="shared" si="598"/>
        <v>0</v>
      </c>
      <c r="K1435" s="390">
        <f t="shared" si="598"/>
        <v>0</v>
      </c>
      <c r="L1435" s="391">
        <f t="shared" si="598"/>
        <v>0</v>
      </c>
      <c r="M1435" s="396">
        <f t="shared" si="598"/>
        <v>0</v>
      </c>
      <c r="N1435" s="392">
        <f t="shared" si="598"/>
        <v>0</v>
      </c>
      <c r="O1435" s="392">
        <f t="shared" si="598"/>
        <v>0</v>
      </c>
      <c r="P1435" s="392">
        <f t="shared" si="598"/>
        <v>0</v>
      </c>
      <c r="Q1435" s="392">
        <f t="shared" si="598"/>
        <v>0</v>
      </c>
      <c r="R1435" s="392">
        <f t="shared" si="598"/>
        <v>0</v>
      </c>
      <c r="S1435" s="392">
        <f t="shared" si="598"/>
        <v>0</v>
      </c>
      <c r="T1435" s="388">
        <f t="shared" si="598"/>
        <v>0</v>
      </c>
      <c r="U1435" s="392">
        <f t="shared" si="598"/>
        <v>0</v>
      </c>
      <c r="V1435" s="393">
        <f t="shared" si="598"/>
        <v>0</v>
      </c>
      <c r="W1435" s="37">
        <f>W577</f>
        <v>0</v>
      </c>
      <c r="Y1435"/>
    </row>
    <row r="1436" spans="1:25" outlineLevel="1" x14ac:dyDescent="0.25">
      <c r="A1436" s="212"/>
      <c r="B1436" s="465"/>
      <c r="C1436" s="272"/>
      <c r="D1436" s="272"/>
      <c r="E1436" s="273"/>
      <c r="F1436" s="274" t="s">
        <v>23</v>
      </c>
      <c r="G1436" s="394">
        <f>G578</f>
        <v>0</v>
      </c>
      <c r="H1436" s="421">
        <f>G1436*(1-VLOOKUP($F1436,SHT,2,FALSE))+H578*(1-VLOOKUP($F1436,SHT,2,FALSE))</f>
        <v>0</v>
      </c>
      <c r="I1436" s="389">
        <f t="shared" ref="I1436:V1436" si="599">I578*(1-VLOOKUP($F1436,SHT,2,FALSE))</f>
        <v>0</v>
      </c>
      <c r="J1436" s="389">
        <f t="shared" si="599"/>
        <v>0</v>
      </c>
      <c r="K1436" s="390">
        <f t="shared" si="599"/>
        <v>0</v>
      </c>
      <c r="L1436" s="391">
        <f t="shared" si="599"/>
        <v>0</v>
      </c>
      <c r="M1436" s="396">
        <f t="shared" si="599"/>
        <v>0</v>
      </c>
      <c r="N1436" s="392">
        <f t="shared" si="599"/>
        <v>0</v>
      </c>
      <c r="O1436" s="392">
        <f t="shared" si="599"/>
        <v>0</v>
      </c>
      <c r="P1436" s="392">
        <f t="shared" si="599"/>
        <v>0</v>
      </c>
      <c r="Q1436" s="392">
        <f t="shared" si="599"/>
        <v>0</v>
      </c>
      <c r="R1436" s="392">
        <f t="shared" si="599"/>
        <v>0</v>
      </c>
      <c r="S1436" s="392">
        <f t="shared" si="599"/>
        <v>0</v>
      </c>
      <c r="T1436" s="388">
        <f t="shared" si="599"/>
        <v>0</v>
      </c>
      <c r="U1436" s="392">
        <f t="shared" si="599"/>
        <v>0</v>
      </c>
      <c r="V1436" s="393">
        <f t="shared" si="599"/>
        <v>0</v>
      </c>
      <c r="W1436" s="37">
        <f>W578</f>
        <v>0</v>
      </c>
      <c r="Y1436"/>
    </row>
    <row r="1437" spans="1:25" outlineLevel="1" x14ac:dyDescent="0.25">
      <c r="A1437" s="212"/>
      <c r="B1437" s="465"/>
      <c r="C1437" s="272"/>
      <c r="D1437" s="272"/>
      <c r="E1437" s="273"/>
      <c r="F1437" s="274" t="s">
        <v>24</v>
      </c>
      <c r="G1437" s="394">
        <f>G579</f>
        <v>0</v>
      </c>
      <c r="H1437" s="421">
        <f>G1437*(1-VLOOKUP($F1437,SHT,2,FALSE))+H579*(1-VLOOKUP($F1437,SHT,2,FALSE))</f>
        <v>0</v>
      </c>
      <c r="I1437" s="389">
        <f t="shared" ref="I1437:V1437" si="600">I579*(1-VLOOKUP($F1437,SHT,2,FALSE))</f>
        <v>0</v>
      </c>
      <c r="J1437" s="389">
        <f t="shared" si="600"/>
        <v>0</v>
      </c>
      <c r="K1437" s="390">
        <f t="shared" si="600"/>
        <v>0</v>
      </c>
      <c r="L1437" s="391">
        <f t="shared" si="600"/>
        <v>0</v>
      </c>
      <c r="M1437" s="396">
        <f t="shared" si="600"/>
        <v>0</v>
      </c>
      <c r="N1437" s="392">
        <f t="shared" si="600"/>
        <v>0</v>
      </c>
      <c r="O1437" s="392">
        <f t="shared" si="600"/>
        <v>0</v>
      </c>
      <c r="P1437" s="392">
        <f t="shared" si="600"/>
        <v>0</v>
      </c>
      <c r="Q1437" s="392">
        <f t="shared" si="600"/>
        <v>0</v>
      </c>
      <c r="R1437" s="392">
        <f t="shared" si="600"/>
        <v>0</v>
      </c>
      <c r="S1437" s="392">
        <f t="shared" si="600"/>
        <v>0</v>
      </c>
      <c r="T1437" s="388">
        <f t="shared" si="600"/>
        <v>0</v>
      </c>
      <c r="U1437" s="392">
        <f t="shared" si="600"/>
        <v>0</v>
      </c>
      <c r="V1437" s="393">
        <f t="shared" si="600"/>
        <v>0</v>
      </c>
      <c r="W1437" s="37">
        <f>W579</f>
        <v>0</v>
      </c>
      <c r="Y1437"/>
    </row>
    <row r="1438" spans="1:25" outlineLevel="1" x14ac:dyDescent="0.25">
      <c r="A1438" s="212"/>
      <c r="B1438" s="465"/>
      <c r="C1438" s="272"/>
      <c r="D1438" s="272"/>
      <c r="E1438" s="273"/>
      <c r="F1438" s="274" t="s">
        <v>25</v>
      </c>
      <c r="G1438" s="394">
        <f>G580</f>
        <v>0</v>
      </c>
      <c r="H1438" s="421">
        <f>G1438*(1-VLOOKUP($F1438,SHT,2,FALSE))+H580*(1-VLOOKUP($F1438,SHT,2,FALSE))</f>
        <v>0</v>
      </c>
      <c r="I1438" s="389">
        <f t="shared" ref="I1438:V1438" si="601">I580*(1-VLOOKUP($F1438,SHT,2,FALSE))</f>
        <v>0</v>
      </c>
      <c r="J1438" s="389">
        <f t="shared" si="601"/>
        <v>0</v>
      </c>
      <c r="K1438" s="390">
        <f t="shared" si="601"/>
        <v>0</v>
      </c>
      <c r="L1438" s="391">
        <f t="shared" si="601"/>
        <v>0</v>
      </c>
      <c r="M1438" s="396">
        <f t="shared" si="601"/>
        <v>0</v>
      </c>
      <c r="N1438" s="392">
        <f t="shared" si="601"/>
        <v>0</v>
      </c>
      <c r="O1438" s="392">
        <f t="shared" si="601"/>
        <v>0</v>
      </c>
      <c r="P1438" s="392">
        <f t="shared" si="601"/>
        <v>0</v>
      </c>
      <c r="Q1438" s="392">
        <f t="shared" si="601"/>
        <v>0</v>
      </c>
      <c r="R1438" s="392">
        <f t="shared" si="601"/>
        <v>0</v>
      </c>
      <c r="S1438" s="392">
        <f t="shared" si="601"/>
        <v>0</v>
      </c>
      <c r="T1438" s="388">
        <f t="shared" si="601"/>
        <v>0</v>
      </c>
      <c r="U1438" s="392">
        <f t="shared" si="601"/>
        <v>0</v>
      </c>
      <c r="V1438" s="393">
        <f t="shared" si="601"/>
        <v>0</v>
      </c>
      <c r="W1438" s="37">
        <f>W580</f>
        <v>0</v>
      </c>
      <c r="Y1438"/>
    </row>
    <row r="1439" spans="1:25" x14ac:dyDescent="0.25">
      <c r="A1439" s="212"/>
      <c r="B1439" s="465"/>
      <c r="C1439" s="272"/>
      <c r="D1439" s="272"/>
      <c r="E1439" s="273" t="s">
        <v>26</v>
      </c>
      <c r="F1439" s="273"/>
      <c r="G1439" s="367">
        <f t="shared" ref="G1439:W1439" si="602">SUBTOTAL(9,G1440:G1443)</f>
        <v>0</v>
      </c>
      <c r="H1439" s="368">
        <f t="shared" si="602"/>
        <v>0</v>
      </c>
      <c r="I1439" s="369">
        <f t="shared" si="602"/>
        <v>0</v>
      </c>
      <c r="J1439" s="369">
        <f t="shared" si="602"/>
        <v>0</v>
      </c>
      <c r="K1439" s="370">
        <f t="shared" si="602"/>
        <v>0</v>
      </c>
      <c r="L1439" s="364">
        <f t="shared" si="602"/>
        <v>0</v>
      </c>
      <c r="M1439" s="364">
        <f t="shared" si="602"/>
        <v>0</v>
      </c>
      <c r="N1439" s="364">
        <f t="shared" si="602"/>
        <v>0</v>
      </c>
      <c r="O1439" s="364">
        <f t="shared" si="602"/>
        <v>0</v>
      </c>
      <c r="P1439" s="364">
        <f t="shared" si="602"/>
        <v>0</v>
      </c>
      <c r="Q1439" s="364">
        <f t="shared" si="602"/>
        <v>0</v>
      </c>
      <c r="R1439" s="364">
        <f t="shared" si="602"/>
        <v>0</v>
      </c>
      <c r="S1439" s="364">
        <f t="shared" si="602"/>
        <v>0</v>
      </c>
      <c r="T1439" s="364">
        <f t="shared" si="602"/>
        <v>0</v>
      </c>
      <c r="U1439" s="364">
        <f t="shared" si="602"/>
        <v>0</v>
      </c>
      <c r="V1439" s="364">
        <f t="shared" si="602"/>
        <v>0</v>
      </c>
      <c r="W1439" s="366">
        <f t="shared" si="602"/>
        <v>0</v>
      </c>
      <c r="Y1439"/>
    </row>
    <row r="1440" spans="1:25" outlineLevel="1" x14ac:dyDescent="0.25">
      <c r="A1440" s="212"/>
      <c r="B1440" s="465"/>
      <c r="C1440" s="272"/>
      <c r="D1440" s="272"/>
      <c r="E1440" s="273"/>
      <c r="F1440" s="274" t="s">
        <v>27</v>
      </c>
      <c r="G1440" s="394">
        <f>G582</f>
        <v>0</v>
      </c>
      <c r="H1440" s="421">
        <f>G1440*(1-VLOOKUP($F1440,SHT,2,FALSE))+H582*(1-VLOOKUP($F1440,SHT,2,FALSE))</f>
        <v>0</v>
      </c>
      <c r="I1440" s="389">
        <f t="shared" ref="I1440:V1440" si="603">I582*(1-VLOOKUP($F1440,SHT,2,FALSE))</f>
        <v>0</v>
      </c>
      <c r="J1440" s="389">
        <f t="shared" si="603"/>
        <v>0</v>
      </c>
      <c r="K1440" s="390">
        <f t="shared" si="603"/>
        <v>0</v>
      </c>
      <c r="L1440" s="391">
        <f t="shared" si="603"/>
        <v>0</v>
      </c>
      <c r="M1440" s="396">
        <f t="shared" si="603"/>
        <v>0</v>
      </c>
      <c r="N1440" s="392">
        <f t="shared" si="603"/>
        <v>0</v>
      </c>
      <c r="O1440" s="392">
        <f t="shared" si="603"/>
        <v>0</v>
      </c>
      <c r="P1440" s="392">
        <f t="shared" si="603"/>
        <v>0</v>
      </c>
      <c r="Q1440" s="392">
        <f t="shared" si="603"/>
        <v>0</v>
      </c>
      <c r="R1440" s="392">
        <f t="shared" si="603"/>
        <v>0</v>
      </c>
      <c r="S1440" s="392">
        <f t="shared" si="603"/>
        <v>0</v>
      </c>
      <c r="T1440" s="388">
        <f t="shared" si="603"/>
        <v>0</v>
      </c>
      <c r="U1440" s="392">
        <f t="shared" si="603"/>
        <v>0</v>
      </c>
      <c r="V1440" s="393">
        <f t="shared" si="603"/>
        <v>0</v>
      </c>
      <c r="W1440" s="37">
        <f>W582</f>
        <v>0</v>
      </c>
      <c r="Y1440"/>
    </row>
    <row r="1441" spans="1:25" outlineLevel="1" x14ac:dyDescent="0.25">
      <c r="A1441" s="212"/>
      <c r="B1441" s="465"/>
      <c r="C1441" s="272"/>
      <c r="D1441" s="272"/>
      <c r="E1441" s="273"/>
      <c r="F1441" s="274" t="s">
        <v>28</v>
      </c>
      <c r="G1441" s="394">
        <f>G583</f>
        <v>0</v>
      </c>
      <c r="H1441" s="421">
        <f>G1441*(1-VLOOKUP($F1441,SHT,2,FALSE))+H583*(1-VLOOKUP($F1441,SHT,2,FALSE))</f>
        <v>0</v>
      </c>
      <c r="I1441" s="389">
        <f t="shared" ref="I1441:V1441" si="604">I583*(1-VLOOKUP($F1441,SHT,2,FALSE))</f>
        <v>0</v>
      </c>
      <c r="J1441" s="389">
        <f t="shared" si="604"/>
        <v>0</v>
      </c>
      <c r="K1441" s="390">
        <f t="shared" si="604"/>
        <v>0</v>
      </c>
      <c r="L1441" s="391">
        <f t="shared" si="604"/>
        <v>0</v>
      </c>
      <c r="M1441" s="396">
        <f t="shared" si="604"/>
        <v>0</v>
      </c>
      <c r="N1441" s="392">
        <f t="shared" si="604"/>
        <v>0</v>
      </c>
      <c r="O1441" s="392">
        <f t="shared" si="604"/>
        <v>0</v>
      </c>
      <c r="P1441" s="392">
        <f t="shared" si="604"/>
        <v>0</v>
      </c>
      <c r="Q1441" s="392">
        <f t="shared" si="604"/>
        <v>0</v>
      </c>
      <c r="R1441" s="392">
        <f t="shared" si="604"/>
        <v>0</v>
      </c>
      <c r="S1441" s="392">
        <f t="shared" si="604"/>
        <v>0</v>
      </c>
      <c r="T1441" s="388">
        <f t="shared" si="604"/>
        <v>0</v>
      </c>
      <c r="U1441" s="392">
        <f t="shared" si="604"/>
        <v>0</v>
      </c>
      <c r="V1441" s="393">
        <f t="shared" si="604"/>
        <v>0</v>
      </c>
      <c r="W1441" s="37">
        <f>W583</f>
        <v>0</v>
      </c>
      <c r="Y1441"/>
    </row>
    <row r="1442" spans="1:25" outlineLevel="1" x14ac:dyDescent="0.25">
      <c r="A1442" s="212"/>
      <c r="B1442" s="465"/>
      <c r="C1442" s="272"/>
      <c r="D1442" s="272"/>
      <c r="E1442" s="273"/>
      <c r="F1442" s="274" t="s">
        <v>29</v>
      </c>
      <c r="G1442" s="394">
        <f>G584</f>
        <v>0</v>
      </c>
      <c r="H1442" s="421">
        <f>G1442*(1-VLOOKUP($F1442,SHT,2,FALSE))+H584*(1-VLOOKUP($F1442,SHT,2,FALSE))</f>
        <v>0</v>
      </c>
      <c r="I1442" s="389">
        <f t="shared" ref="I1442:V1442" si="605">I584*(1-VLOOKUP($F1442,SHT,2,FALSE))</f>
        <v>0</v>
      </c>
      <c r="J1442" s="389">
        <f t="shared" si="605"/>
        <v>0</v>
      </c>
      <c r="K1442" s="390">
        <f t="shared" si="605"/>
        <v>0</v>
      </c>
      <c r="L1442" s="391">
        <f t="shared" si="605"/>
        <v>0</v>
      </c>
      <c r="M1442" s="396">
        <f t="shared" si="605"/>
        <v>0</v>
      </c>
      <c r="N1442" s="392">
        <f t="shared" si="605"/>
        <v>0</v>
      </c>
      <c r="O1442" s="392">
        <f t="shared" si="605"/>
        <v>0</v>
      </c>
      <c r="P1442" s="392">
        <f t="shared" si="605"/>
        <v>0</v>
      </c>
      <c r="Q1442" s="392">
        <f t="shared" si="605"/>
        <v>0</v>
      </c>
      <c r="R1442" s="392">
        <f t="shared" si="605"/>
        <v>0</v>
      </c>
      <c r="S1442" s="392">
        <f t="shared" si="605"/>
        <v>0</v>
      </c>
      <c r="T1442" s="388">
        <f t="shared" si="605"/>
        <v>0</v>
      </c>
      <c r="U1442" s="392">
        <f t="shared" si="605"/>
        <v>0</v>
      </c>
      <c r="V1442" s="393">
        <f t="shared" si="605"/>
        <v>0</v>
      </c>
      <c r="W1442" s="37">
        <f>W584</f>
        <v>0</v>
      </c>
      <c r="Y1442"/>
    </row>
    <row r="1443" spans="1:25" outlineLevel="1" x14ac:dyDescent="0.25">
      <c r="A1443" s="212"/>
      <c r="B1443" s="465"/>
      <c r="C1443" s="272"/>
      <c r="D1443" s="272"/>
      <c r="E1443" s="273"/>
      <c r="F1443" s="274" t="s">
        <v>30</v>
      </c>
      <c r="G1443" s="394">
        <f>G585</f>
        <v>0</v>
      </c>
      <c r="H1443" s="421">
        <f>G1443*(1-VLOOKUP($F1443,SHT,2,FALSE))+H585*(1-VLOOKUP($F1443,SHT,2,FALSE))</f>
        <v>0</v>
      </c>
      <c r="I1443" s="389">
        <f t="shared" ref="I1443:V1443" si="606">I585*(1-VLOOKUP($F1443,SHT,2,FALSE))</f>
        <v>0</v>
      </c>
      <c r="J1443" s="389">
        <f t="shared" si="606"/>
        <v>0</v>
      </c>
      <c r="K1443" s="390">
        <f t="shared" si="606"/>
        <v>0</v>
      </c>
      <c r="L1443" s="391">
        <f t="shared" si="606"/>
        <v>0</v>
      </c>
      <c r="M1443" s="396">
        <f t="shared" si="606"/>
        <v>0</v>
      </c>
      <c r="N1443" s="392">
        <f t="shared" si="606"/>
        <v>0</v>
      </c>
      <c r="O1443" s="392">
        <f t="shared" si="606"/>
        <v>0</v>
      </c>
      <c r="P1443" s="392">
        <f t="shared" si="606"/>
        <v>0</v>
      </c>
      <c r="Q1443" s="392">
        <f t="shared" si="606"/>
        <v>0</v>
      </c>
      <c r="R1443" s="392">
        <f t="shared" si="606"/>
        <v>0</v>
      </c>
      <c r="S1443" s="392">
        <f t="shared" si="606"/>
        <v>0</v>
      </c>
      <c r="T1443" s="388">
        <f t="shared" si="606"/>
        <v>0</v>
      </c>
      <c r="U1443" s="392">
        <f t="shared" si="606"/>
        <v>0</v>
      </c>
      <c r="V1443" s="393">
        <f t="shared" si="606"/>
        <v>0</v>
      </c>
      <c r="W1443" s="37">
        <f>W585</f>
        <v>0</v>
      </c>
      <c r="Y1443"/>
    </row>
    <row r="1444" spans="1:25" x14ac:dyDescent="0.25">
      <c r="A1444" s="212"/>
      <c r="B1444" s="465"/>
      <c r="C1444" s="272"/>
      <c r="D1444" s="272"/>
      <c r="E1444" s="273" t="s">
        <v>31</v>
      </c>
      <c r="F1444" s="273"/>
      <c r="G1444" s="367">
        <f t="shared" ref="G1444:W1444" si="607">SUBTOTAL(9,G1445:G1448)</f>
        <v>0</v>
      </c>
      <c r="H1444" s="368">
        <f t="shared" si="607"/>
        <v>0</v>
      </c>
      <c r="I1444" s="369">
        <f t="shared" si="607"/>
        <v>0</v>
      </c>
      <c r="J1444" s="369">
        <f t="shared" si="607"/>
        <v>0</v>
      </c>
      <c r="K1444" s="370">
        <f t="shared" si="607"/>
        <v>0</v>
      </c>
      <c r="L1444" s="364">
        <f t="shared" si="607"/>
        <v>0</v>
      </c>
      <c r="M1444" s="364">
        <f t="shared" si="607"/>
        <v>0</v>
      </c>
      <c r="N1444" s="364">
        <f t="shared" si="607"/>
        <v>0</v>
      </c>
      <c r="O1444" s="364">
        <f t="shared" si="607"/>
        <v>0</v>
      </c>
      <c r="P1444" s="364">
        <f t="shared" si="607"/>
        <v>0</v>
      </c>
      <c r="Q1444" s="364">
        <f t="shared" si="607"/>
        <v>0</v>
      </c>
      <c r="R1444" s="364">
        <f t="shared" si="607"/>
        <v>0</v>
      </c>
      <c r="S1444" s="364">
        <f t="shared" si="607"/>
        <v>0</v>
      </c>
      <c r="T1444" s="364">
        <f t="shared" si="607"/>
        <v>0</v>
      </c>
      <c r="U1444" s="364">
        <f t="shared" si="607"/>
        <v>0</v>
      </c>
      <c r="V1444" s="364">
        <f t="shared" si="607"/>
        <v>0</v>
      </c>
      <c r="W1444" s="366">
        <f t="shared" si="607"/>
        <v>0</v>
      </c>
      <c r="Y1444"/>
    </row>
    <row r="1445" spans="1:25" outlineLevel="1" x14ac:dyDescent="0.25">
      <c r="A1445" s="212"/>
      <c r="B1445" s="465"/>
      <c r="C1445" s="272"/>
      <c r="D1445" s="272"/>
      <c r="E1445" s="273"/>
      <c r="F1445" s="274" t="s">
        <v>32</v>
      </c>
      <c r="G1445" s="394">
        <f>G587</f>
        <v>0</v>
      </c>
      <c r="H1445" s="421">
        <f>G1445*(1-VLOOKUP($F1445,SHT,2,FALSE))+H587*(1-VLOOKUP($F1445,SHT,2,FALSE))</f>
        <v>0</v>
      </c>
      <c r="I1445" s="389">
        <f t="shared" ref="I1445:V1445" si="608">I587*(1-VLOOKUP($F1445,SHT,2,FALSE))</f>
        <v>0</v>
      </c>
      <c r="J1445" s="389">
        <f t="shared" si="608"/>
        <v>0</v>
      </c>
      <c r="K1445" s="390">
        <f t="shared" si="608"/>
        <v>0</v>
      </c>
      <c r="L1445" s="391">
        <f t="shared" si="608"/>
        <v>0</v>
      </c>
      <c r="M1445" s="396">
        <f t="shared" si="608"/>
        <v>0</v>
      </c>
      <c r="N1445" s="392">
        <f t="shared" si="608"/>
        <v>0</v>
      </c>
      <c r="O1445" s="392">
        <f t="shared" si="608"/>
        <v>0</v>
      </c>
      <c r="P1445" s="392">
        <f t="shared" si="608"/>
        <v>0</v>
      </c>
      <c r="Q1445" s="392">
        <f t="shared" si="608"/>
        <v>0</v>
      </c>
      <c r="R1445" s="392">
        <f t="shared" si="608"/>
        <v>0</v>
      </c>
      <c r="S1445" s="392">
        <f t="shared" si="608"/>
        <v>0</v>
      </c>
      <c r="T1445" s="388">
        <f t="shared" si="608"/>
        <v>0</v>
      </c>
      <c r="U1445" s="392">
        <f t="shared" si="608"/>
        <v>0</v>
      </c>
      <c r="V1445" s="393">
        <f t="shared" si="608"/>
        <v>0</v>
      </c>
      <c r="W1445" s="37">
        <f>W587</f>
        <v>0</v>
      </c>
      <c r="Y1445"/>
    </row>
    <row r="1446" spans="1:25" outlineLevel="1" x14ac:dyDescent="0.25">
      <c r="A1446" s="212"/>
      <c r="B1446" s="465"/>
      <c r="C1446" s="272"/>
      <c r="D1446" s="272"/>
      <c r="E1446" s="273"/>
      <c r="F1446" s="274" t="s">
        <v>33</v>
      </c>
      <c r="G1446" s="394">
        <f>G588</f>
        <v>0</v>
      </c>
      <c r="H1446" s="421">
        <f>G1446*(1-VLOOKUP($F1446,SHT,2,FALSE))+H588*(1-VLOOKUP($F1446,SHT,2,FALSE))</f>
        <v>0</v>
      </c>
      <c r="I1446" s="389">
        <f t="shared" ref="I1446:V1446" si="609">I588*(1-VLOOKUP($F1446,SHT,2,FALSE))</f>
        <v>0</v>
      </c>
      <c r="J1446" s="389">
        <f t="shared" si="609"/>
        <v>0</v>
      </c>
      <c r="K1446" s="390">
        <f t="shared" si="609"/>
        <v>0</v>
      </c>
      <c r="L1446" s="391">
        <f t="shared" si="609"/>
        <v>0</v>
      </c>
      <c r="M1446" s="396">
        <f t="shared" si="609"/>
        <v>0</v>
      </c>
      <c r="N1446" s="392">
        <f t="shared" si="609"/>
        <v>0</v>
      </c>
      <c r="O1446" s="392">
        <f t="shared" si="609"/>
        <v>0</v>
      </c>
      <c r="P1446" s="392">
        <f t="shared" si="609"/>
        <v>0</v>
      </c>
      <c r="Q1446" s="392">
        <f t="shared" si="609"/>
        <v>0</v>
      </c>
      <c r="R1446" s="392">
        <f t="shared" si="609"/>
        <v>0</v>
      </c>
      <c r="S1446" s="392">
        <f t="shared" si="609"/>
        <v>0</v>
      </c>
      <c r="T1446" s="388">
        <f t="shared" si="609"/>
        <v>0</v>
      </c>
      <c r="U1446" s="392">
        <f t="shared" si="609"/>
        <v>0</v>
      </c>
      <c r="V1446" s="393">
        <f t="shared" si="609"/>
        <v>0</v>
      </c>
      <c r="W1446" s="37">
        <f>W588</f>
        <v>0</v>
      </c>
      <c r="Y1446"/>
    </row>
    <row r="1447" spans="1:25" outlineLevel="1" x14ac:dyDescent="0.25">
      <c r="A1447" s="212"/>
      <c r="B1447" s="465"/>
      <c r="C1447" s="272"/>
      <c r="D1447" s="272"/>
      <c r="E1447" s="273"/>
      <c r="F1447" s="274" t="s">
        <v>34</v>
      </c>
      <c r="G1447" s="394">
        <f>G589</f>
        <v>0</v>
      </c>
      <c r="H1447" s="421">
        <f>G1447*(1-VLOOKUP($F1447,SHT,2,FALSE))+H589*(1-VLOOKUP($F1447,SHT,2,FALSE))</f>
        <v>0</v>
      </c>
      <c r="I1447" s="389">
        <f t="shared" ref="I1447:V1447" si="610">I589*(1-VLOOKUP($F1447,SHT,2,FALSE))</f>
        <v>0</v>
      </c>
      <c r="J1447" s="389">
        <f t="shared" si="610"/>
        <v>0</v>
      </c>
      <c r="K1447" s="390">
        <f t="shared" si="610"/>
        <v>0</v>
      </c>
      <c r="L1447" s="391">
        <f t="shared" si="610"/>
        <v>0</v>
      </c>
      <c r="M1447" s="396">
        <f t="shared" si="610"/>
        <v>0</v>
      </c>
      <c r="N1447" s="392">
        <f t="shared" si="610"/>
        <v>0</v>
      </c>
      <c r="O1447" s="392">
        <f t="shared" si="610"/>
        <v>0</v>
      </c>
      <c r="P1447" s="392">
        <f t="shared" si="610"/>
        <v>0</v>
      </c>
      <c r="Q1447" s="392">
        <f t="shared" si="610"/>
        <v>0</v>
      </c>
      <c r="R1447" s="392">
        <f t="shared" si="610"/>
        <v>0</v>
      </c>
      <c r="S1447" s="392">
        <f t="shared" si="610"/>
        <v>0</v>
      </c>
      <c r="T1447" s="388">
        <f t="shared" si="610"/>
        <v>0</v>
      </c>
      <c r="U1447" s="392">
        <f t="shared" si="610"/>
        <v>0</v>
      </c>
      <c r="V1447" s="393">
        <f t="shared" si="610"/>
        <v>0</v>
      </c>
      <c r="W1447" s="37">
        <f>W589</f>
        <v>0</v>
      </c>
      <c r="Y1447"/>
    </row>
    <row r="1448" spans="1:25" outlineLevel="1" x14ac:dyDescent="0.25">
      <c r="A1448" s="212"/>
      <c r="B1448" s="465"/>
      <c r="C1448" s="272"/>
      <c r="D1448" s="272"/>
      <c r="E1448" s="273"/>
      <c r="F1448" s="274" t="s">
        <v>35</v>
      </c>
      <c r="G1448" s="394">
        <f>G590</f>
        <v>0</v>
      </c>
      <c r="H1448" s="421">
        <f>G1448*(1-VLOOKUP($F1448,SHT,2,FALSE))+H590*(1-VLOOKUP($F1448,SHT,2,FALSE))</f>
        <v>0</v>
      </c>
      <c r="I1448" s="389">
        <f t="shared" ref="I1448:V1448" si="611">I590*(1-VLOOKUP($F1448,SHT,2,FALSE))</f>
        <v>0</v>
      </c>
      <c r="J1448" s="389">
        <f t="shared" si="611"/>
        <v>0</v>
      </c>
      <c r="K1448" s="390">
        <f t="shared" si="611"/>
        <v>0</v>
      </c>
      <c r="L1448" s="391">
        <f t="shared" si="611"/>
        <v>0</v>
      </c>
      <c r="M1448" s="396">
        <f t="shared" si="611"/>
        <v>0</v>
      </c>
      <c r="N1448" s="392">
        <f t="shared" si="611"/>
        <v>0</v>
      </c>
      <c r="O1448" s="392">
        <f t="shared" si="611"/>
        <v>0</v>
      </c>
      <c r="P1448" s="392">
        <f t="shared" si="611"/>
        <v>0</v>
      </c>
      <c r="Q1448" s="392">
        <f t="shared" si="611"/>
        <v>0</v>
      </c>
      <c r="R1448" s="392">
        <f t="shared" si="611"/>
        <v>0</v>
      </c>
      <c r="S1448" s="392">
        <f t="shared" si="611"/>
        <v>0</v>
      </c>
      <c r="T1448" s="388">
        <f t="shared" si="611"/>
        <v>0</v>
      </c>
      <c r="U1448" s="392">
        <f t="shared" si="611"/>
        <v>0</v>
      </c>
      <c r="V1448" s="393">
        <f t="shared" si="611"/>
        <v>0</v>
      </c>
      <c r="W1448" s="37">
        <f>W590</f>
        <v>0</v>
      </c>
      <c r="Y1448"/>
    </row>
    <row r="1449" spans="1:25" x14ac:dyDescent="0.25">
      <c r="A1449" s="212"/>
      <c r="B1449" s="465"/>
      <c r="C1449" s="272"/>
      <c r="D1449" s="272" t="s">
        <v>36</v>
      </c>
      <c r="E1449" s="273"/>
      <c r="F1449" s="273"/>
      <c r="G1449" s="367"/>
      <c r="H1449" s="368"/>
      <c r="I1449" s="369"/>
      <c r="J1449" s="369"/>
      <c r="K1449" s="370"/>
      <c r="L1449" s="363"/>
      <c r="M1449" s="364"/>
      <c r="N1449" s="364"/>
      <c r="O1449" s="364"/>
      <c r="P1449" s="364"/>
      <c r="Q1449" s="364"/>
      <c r="R1449" s="364"/>
      <c r="S1449" s="364"/>
      <c r="T1449" s="364"/>
      <c r="U1449" s="364"/>
      <c r="V1449" s="365"/>
      <c r="W1449" s="366"/>
      <c r="Y1449"/>
    </row>
    <row r="1450" spans="1:25" x14ac:dyDescent="0.25">
      <c r="A1450" s="212"/>
      <c r="B1450" s="465"/>
      <c r="C1450" s="272"/>
      <c r="D1450" s="272"/>
      <c r="E1450" s="275" t="s">
        <v>37</v>
      </c>
      <c r="F1450" s="273"/>
      <c r="G1450" s="367">
        <f t="shared" ref="G1450:W1450" si="612">SUBTOTAL(9,G1451:G1453)</f>
        <v>0</v>
      </c>
      <c r="H1450" s="368">
        <f t="shared" si="612"/>
        <v>0</v>
      </c>
      <c r="I1450" s="369">
        <f t="shared" si="612"/>
        <v>0</v>
      </c>
      <c r="J1450" s="369">
        <f t="shared" si="612"/>
        <v>0</v>
      </c>
      <c r="K1450" s="370">
        <f t="shared" si="612"/>
        <v>0</v>
      </c>
      <c r="L1450" s="364">
        <f t="shared" si="612"/>
        <v>0</v>
      </c>
      <c r="M1450" s="364">
        <f t="shared" si="612"/>
        <v>0</v>
      </c>
      <c r="N1450" s="364">
        <f t="shared" si="612"/>
        <v>0</v>
      </c>
      <c r="O1450" s="364">
        <f t="shared" si="612"/>
        <v>0</v>
      </c>
      <c r="P1450" s="364">
        <f t="shared" si="612"/>
        <v>0</v>
      </c>
      <c r="Q1450" s="364">
        <f t="shared" si="612"/>
        <v>0</v>
      </c>
      <c r="R1450" s="364">
        <f t="shared" si="612"/>
        <v>0</v>
      </c>
      <c r="S1450" s="364">
        <f t="shared" si="612"/>
        <v>0</v>
      </c>
      <c r="T1450" s="364">
        <f t="shared" si="612"/>
        <v>0</v>
      </c>
      <c r="U1450" s="364">
        <f t="shared" si="612"/>
        <v>0</v>
      </c>
      <c r="V1450" s="364">
        <f t="shared" si="612"/>
        <v>0</v>
      </c>
      <c r="W1450" s="366">
        <f t="shared" si="612"/>
        <v>0</v>
      </c>
      <c r="Y1450"/>
    </row>
    <row r="1451" spans="1:25" outlineLevel="1" x14ac:dyDescent="0.25">
      <c r="A1451" s="212"/>
      <c r="B1451" s="465"/>
      <c r="C1451" s="272"/>
      <c r="D1451" s="272"/>
      <c r="E1451" s="275"/>
      <c r="F1451" s="274" t="s">
        <v>38</v>
      </c>
      <c r="G1451" s="394">
        <f>G593</f>
        <v>0</v>
      </c>
      <c r="H1451" s="421">
        <f>G1451*(1-VLOOKUP($F1451,SHT,2,FALSE))+H593*(1-VLOOKUP($F1451,SHT,2,FALSE))</f>
        <v>0</v>
      </c>
      <c r="I1451" s="389">
        <f t="shared" ref="I1451:V1451" si="613">I593*(1-VLOOKUP($F1451,SHT,2,FALSE))</f>
        <v>0</v>
      </c>
      <c r="J1451" s="389">
        <f t="shared" si="613"/>
        <v>0</v>
      </c>
      <c r="K1451" s="390">
        <f t="shared" si="613"/>
        <v>0</v>
      </c>
      <c r="L1451" s="391">
        <f t="shared" si="613"/>
        <v>0</v>
      </c>
      <c r="M1451" s="396">
        <f t="shared" si="613"/>
        <v>0</v>
      </c>
      <c r="N1451" s="392">
        <f t="shared" si="613"/>
        <v>0</v>
      </c>
      <c r="O1451" s="392">
        <f t="shared" si="613"/>
        <v>0</v>
      </c>
      <c r="P1451" s="392">
        <f t="shared" si="613"/>
        <v>0</v>
      </c>
      <c r="Q1451" s="392">
        <f t="shared" si="613"/>
        <v>0</v>
      </c>
      <c r="R1451" s="392">
        <f t="shared" si="613"/>
        <v>0</v>
      </c>
      <c r="S1451" s="392">
        <f t="shared" si="613"/>
        <v>0</v>
      </c>
      <c r="T1451" s="388">
        <f t="shared" si="613"/>
        <v>0</v>
      </c>
      <c r="U1451" s="392">
        <f t="shared" si="613"/>
        <v>0</v>
      </c>
      <c r="V1451" s="393">
        <f t="shared" si="613"/>
        <v>0</v>
      </c>
      <c r="W1451" s="37">
        <f>W593</f>
        <v>0</v>
      </c>
      <c r="Y1451"/>
    </row>
    <row r="1452" spans="1:25" outlineLevel="1" x14ac:dyDescent="0.25">
      <c r="A1452" s="212"/>
      <c r="B1452" s="465"/>
      <c r="C1452" s="272"/>
      <c r="D1452" s="272"/>
      <c r="E1452" s="273"/>
      <c r="F1452" s="274" t="s">
        <v>39</v>
      </c>
      <c r="G1452" s="394">
        <f>G594</f>
        <v>0</v>
      </c>
      <c r="H1452" s="421">
        <f>G1452*(1-VLOOKUP($F1452,SHT,2,FALSE))+H594*(1-VLOOKUP($F1452,SHT,2,FALSE))</f>
        <v>0</v>
      </c>
      <c r="I1452" s="389">
        <f t="shared" ref="I1452:V1452" si="614">I594*(1-VLOOKUP($F1452,SHT,2,FALSE))</f>
        <v>0</v>
      </c>
      <c r="J1452" s="389">
        <f t="shared" si="614"/>
        <v>0</v>
      </c>
      <c r="K1452" s="390">
        <f t="shared" si="614"/>
        <v>0</v>
      </c>
      <c r="L1452" s="391">
        <f t="shared" si="614"/>
        <v>0</v>
      </c>
      <c r="M1452" s="396">
        <f t="shared" si="614"/>
        <v>0</v>
      </c>
      <c r="N1452" s="392">
        <f t="shared" si="614"/>
        <v>0</v>
      </c>
      <c r="O1452" s="392">
        <f t="shared" si="614"/>
        <v>0</v>
      </c>
      <c r="P1452" s="392">
        <f t="shared" si="614"/>
        <v>0</v>
      </c>
      <c r="Q1452" s="392">
        <f t="shared" si="614"/>
        <v>0</v>
      </c>
      <c r="R1452" s="392">
        <f t="shared" si="614"/>
        <v>0</v>
      </c>
      <c r="S1452" s="392">
        <f t="shared" si="614"/>
        <v>0</v>
      </c>
      <c r="T1452" s="388">
        <f t="shared" si="614"/>
        <v>0</v>
      </c>
      <c r="U1452" s="392">
        <f t="shared" si="614"/>
        <v>0</v>
      </c>
      <c r="V1452" s="393">
        <f t="shared" si="614"/>
        <v>0</v>
      </c>
      <c r="W1452" s="37">
        <f>W594</f>
        <v>0</v>
      </c>
      <c r="Y1452"/>
    </row>
    <row r="1453" spans="1:25" outlineLevel="1" x14ac:dyDescent="0.25">
      <c r="A1453" s="212"/>
      <c r="B1453" s="465"/>
      <c r="C1453" s="272"/>
      <c r="D1453" s="272"/>
      <c r="E1453" s="273"/>
      <c r="F1453" s="274" t="s">
        <v>40</v>
      </c>
      <c r="G1453" s="394">
        <f>G595</f>
        <v>0</v>
      </c>
      <c r="H1453" s="421">
        <f>G1453*(1-VLOOKUP($F1453,SHT,2,FALSE))+H595*(1-VLOOKUP($F1453,SHT,2,FALSE))</f>
        <v>0</v>
      </c>
      <c r="I1453" s="389">
        <f t="shared" ref="I1453:V1453" si="615">I595*(1-VLOOKUP($F1453,SHT,2,FALSE))</f>
        <v>0</v>
      </c>
      <c r="J1453" s="389">
        <f t="shared" si="615"/>
        <v>0</v>
      </c>
      <c r="K1453" s="390">
        <f t="shared" si="615"/>
        <v>0</v>
      </c>
      <c r="L1453" s="391">
        <f t="shared" si="615"/>
        <v>0</v>
      </c>
      <c r="M1453" s="396">
        <f t="shared" si="615"/>
        <v>0</v>
      </c>
      <c r="N1453" s="392">
        <f t="shared" si="615"/>
        <v>0</v>
      </c>
      <c r="O1453" s="392">
        <f t="shared" si="615"/>
        <v>0</v>
      </c>
      <c r="P1453" s="392">
        <f t="shared" si="615"/>
        <v>0</v>
      </c>
      <c r="Q1453" s="392">
        <f t="shared" si="615"/>
        <v>0</v>
      </c>
      <c r="R1453" s="392">
        <f t="shared" si="615"/>
        <v>0</v>
      </c>
      <c r="S1453" s="392">
        <f t="shared" si="615"/>
        <v>0</v>
      </c>
      <c r="T1453" s="388">
        <f t="shared" si="615"/>
        <v>0</v>
      </c>
      <c r="U1453" s="392">
        <f t="shared" si="615"/>
        <v>0</v>
      </c>
      <c r="V1453" s="393">
        <f t="shared" si="615"/>
        <v>0</v>
      </c>
      <c r="W1453" s="37">
        <f>W595</f>
        <v>0</v>
      </c>
      <c r="Y1453"/>
    </row>
    <row r="1454" spans="1:25" x14ac:dyDescent="0.25">
      <c r="A1454" s="212"/>
      <c r="B1454" s="465"/>
      <c r="C1454" s="272"/>
      <c r="D1454" s="272"/>
      <c r="E1454" s="273" t="s">
        <v>41</v>
      </c>
      <c r="F1454" s="273"/>
      <c r="G1454" s="367">
        <f t="shared" ref="G1454:W1454" si="616">SUBTOTAL(9,G1455:G1457)</f>
        <v>0</v>
      </c>
      <c r="H1454" s="368">
        <f t="shared" si="616"/>
        <v>0</v>
      </c>
      <c r="I1454" s="369">
        <f t="shared" si="616"/>
        <v>0</v>
      </c>
      <c r="J1454" s="369">
        <f t="shared" si="616"/>
        <v>0</v>
      </c>
      <c r="K1454" s="370">
        <f t="shared" si="616"/>
        <v>0</v>
      </c>
      <c r="L1454" s="364">
        <f t="shared" si="616"/>
        <v>0</v>
      </c>
      <c r="M1454" s="364">
        <f t="shared" si="616"/>
        <v>0</v>
      </c>
      <c r="N1454" s="364">
        <f t="shared" si="616"/>
        <v>0</v>
      </c>
      <c r="O1454" s="364">
        <f t="shared" si="616"/>
        <v>0</v>
      </c>
      <c r="P1454" s="364">
        <f t="shared" si="616"/>
        <v>0</v>
      </c>
      <c r="Q1454" s="364">
        <f t="shared" si="616"/>
        <v>0</v>
      </c>
      <c r="R1454" s="364">
        <f t="shared" si="616"/>
        <v>0</v>
      </c>
      <c r="S1454" s="364">
        <f t="shared" si="616"/>
        <v>0</v>
      </c>
      <c r="T1454" s="364">
        <f t="shared" si="616"/>
        <v>0</v>
      </c>
      <c r="U1454" s="364">
        <f t="shared" si="616"/>
        <v>0</v>
      </c>
      <c r="V1454" s="364">
        <f t="shared" si="616"/>
        <v>0</v>
      </c>
      <c r="W1454" s="366">
        <f t="shared" si="616"/>
        <v>0</v>
      </c>
      <c r="Y1454"/>
    </row>
    <row r="1455" spans="1:25" outlineLevel="1" x14ac:dyDescent="0.25">
      <c r="A1455" s="212"/>
      <c r="B1455" s="465"/>
      <c r="C1455" s="272"/>
      <c r="D1455" s="272"/>
      <c r="E1455" s="273"/>
      <c r="F1455" s="274" t="s">
        <v>42</v>
      </c>
      <c r="G1455" s="394">
        <f>G597</f>
        <v>0</v>
      </c>
      <c r="H1455" s="421">
        <f>G1455*(1-VLOOKUP($F1455,SHT,2,FALSE))+H597*(1-VLOOKUP($F1455,SHT,2,FALSE))</f>
        <v>0</v>
      </c>
      <c r="I1455" s="389">
        <f t="shared" ref="I1455:V1455" si="617">I597*(1-VLOOKUP($F1455,SHT,2,FALSE))</f>
        <v>0</v>
      </c>
      <c r="J1455" s="389">
        <f t="shared" si="617"/>
        <v>0</v>
      </c>
      <c r="K1455" s="390">
        <f t="shared" si="617"/>
        <v>0</v>
      </c>
      <c r="L1455" s="391">
        <f t="shared" si="617"/>
        <v>0</v>
      </c>
      <c r="M1455" s="396">
        <f t="shared" si="617"/>
        <v>0</v>
      </c>
      <c r="N1455" s="392">
        <f t="shared" si="617"/>
        <v>0</v>
      </c>
      <c r="O1455" s="392">
        <f t="shared" si="617"/>
        <v>0</v>
      </c>
      <c r="P1455" s="392">
        <f t="shared" si="617"/>
        <v>0</v>
      </c>
      <c r="Q1455" s="392">
        <f t="shared" si="617"/>
        <v>0</v>
      </c>
      <c r="R1455" s="392">
        <f t="shared" si="617"/>
        <v>0</v>
      </c>
      <c r="S1455" s="392">
        <f t="shared" si="617"/>
        <v>0</v>
      </c>
      <c r="T1455" s="388">
        <f t="shared" si="617"/>
        <v>0</v>
      </c>
      <c r="U1455" s="392">
        <f t="shared" si="617"/>
        <v>0</v>
      </c>
      <c r="V1455" s="393">
        <f t="shared" si="617"/>
        <v>0</v>
      </c>
      <c r="W1455" s="37">
        <f>W597</f>
        <v>0</v>
      </c>
      <c r="Y1455"/>
    </row>
    <row r="1456" spans="1:25" outlineLevel="1" x14ac:dyDescent="0.25">
      <c r="A1456" s="212"/>
      <c r="B1456" s="465"/>
      <c r="C1456" s="272"/>
      <c r="D1456" s="272"/>
      <c r="E1456" s="273"/>
      <c r="F1456" s="274" t="s">
        <v>43</v>
      </c>
      <c r="G1456" s="394">
        <f>G598</f>
        <v>0</v>
      </c>
      <c r="H1456" s="421">
        <f>G1456*(1-VLOOKUP($F1456,SHT,2,FALSE))+H598*(1-VLOOKUP($F1456,SHT,2,FALSE))</f>
        <v>0</v>
      </c>
      <c r="I1456" s="389">
        <f t="shared" ref="I1456:V1456" si="618">I598*(1-VLOOKUP($F1456,SHT,2,FALSE))</f>
        <v>0</v>
      </c>
      <c r="J1456" s="389">
        <f t="shared" si="618"/>
        <v>0</v>
      </c>
      <c r="K1456" s="390">
        <f t="shared" si="618"/>
        <v>0</v>
      </c>
      <c r="L1456" s="391">
        <f t="shared" si="618"/>
        <v>0</v>
      </c>
      <c r="M1456" s="396">
        <f t="shared" si="618"/>
        <v>0</v>
      </c>
      <c r="N1456" s="392">
        <f t="shared" si="618"/>
        <v>0</v>
      </c>
      <c r="O1456" s="392">
        <f t="shared" si="618"/>
        <v>0</v>
      </c>
      <c r="P1456" s="392">
        <f t="shared" si="618"/>
        <v>0</v>
      </c>
      <c r="Q1456" s="392">
        <f t="shared" si="618"/>
        <v>0</v>
      </c>
      <c r="R1456" s="392">
        <f t="shared" si="618"/>
        <v>0</v>
      </c>
      <c r="S1456" s="392">
        <f t="shared" si="618"/>
        <v>0</v>
      </c>
      <c r="T1456" s="388">
        <f t="shared" si="618"/>
        <v>0</v>
      </c>
      <c r="U1456" s="392">
        <f t="shared" si="618"/>
        <v>0</v>
      </c>
      <c r="V1456" s="393">
        <f t="shared" si="618"/>
        <v>0</v>
      </c>
      <c r="W1456" s="37">
        <f>W598</f>
        <v>0</v>
      </c>
      <c r="Y1456"/>
    </row>
    <row r="1457" spans="1:25" outlineLevel="1" x14ac:dyDescent="0.25">
      <c r="A1457" s="212"/>
      <c r="B1457" s="465"/>
      <c r="C1457" s="272"/>
      <c r="D1457" s="272"/>
      <c r="E1457" s="273"/>
      <c r="F1457" s="274" t="s">
        <v>44</v>
      </c>
      <c r="G1457" s="394">
        <f>G599</f>
        <v>0</v>
      </c>
      <c r="H1457" s="421">
        <f>G1457*(1-VLOOKUP($F1457,SHT,2,FALSE))+H599*(1-VLOOKUP($F1457,SHT,2,FALSE))</f>
        <v>0</v>
      </c>
      <c r="I1457" s="389">
        <f t="shared" ref="I1457:V1457" si="619">I599*(1-VLOOKUP($F1457,SHT,2,FALSE))</f>
        <v>0</v>
      </c>
      <c r="J1457" s="389">
        <f t="shared" si="619"/>
        <v>0</v>
      </c>
      <c r="K1457" s="390">
        <f t="shared" si="619"/>
        <v>0</v>
      </c>
      <c r="L1457" s="391">
        <f t="shared" si="619"/>
        <v>0</v>
      </c>
      <c r="M1457" s="396">
        <f t="shared" si="619"/>
        <v>0</v>
      </c>
      <c r="N1457" s="392">
        <f t="shared" si="619"/>
        <v>0</v>
      </c>
      <c r="O1457" s="392">
        <f t="shared" si="619"/>
        <v>0</v>
      </c>
      <c r="P1457" s="392">
        <f t="shared" si="619"/>
        <v>0</v>
      </c>
      <c r="Q1457" s="392">
        <f t="shared" si="619"/>
        <v>0</v>
      </c>
      <c r="R1457" s="392">
        <f t="shared" si="619"/>
        <v>0</v>
      </c>
      <c r="S1457" s="392">
        <f t="shared" si="619"/>
        <v>0</v>
      </c>
      <c r="T1457" s="388">
        <f t="shared" si="619"/>
        <v>0</v>
      </c>
      <c r="U1457" s="392">
        <f t="shared" si="619"/>
        <v>0</v>
      </c>
      <c r="V1457" s="393">
        <f t="shared" si="619"/>
        <v>0</v>
      </c>
      <c r="W1457" s="37">
        <f>W599</f>
        <v>0</v>
      </c>
      <c r="Y1457"/>
    </row>
    <row r="1458" spans="1:25" x14ac:dyDescent="0.25">
      <c r="A1458" s="212"/>
      <c r="B1458" s="465"/>
      <c r="C1458" s="272"/>
      <c r="D1458" s="272"/>
      <c r="E1458" s="273" t="s">
        <v>45</v>
      </c>
      <c r="F1458" s="273"/>
      <c r="G1458" s="367">
        <f t="shared" ref="G1458:W1458" si="620">SUBTOTAL(9,G1459:G1461)</f>
        <v>0</v>
      </c>
      <c r="H1458" s="368">
        <f t="shared" si="620"/>
        <v>0</v>
      </c>
      <c r="I1458" s="369">
        <f t="shared" si="620"/>
        <v>0</v>
      </c>
      <c r="J1458" s="369">
        <f t="shared" si="620"/>
        <v>0</v>
      </c>
      <c r="K1458" s="370">
        <f t="shared" si="620"/>
        <v>0</v>
      </c>
      <c r="L1458" s="364">
        <f t="shared" si="620"/>
        <v>0</v>
      </c>
      <c r="M1458" s="364">
        <f t="shared" si="620"/>
        <v>0</v>
      </c>
      <c r="N1458" s="364">
        <f t="shared" si="620"/>
        <v>0</v>
      </c>
      <c r="O1458" s="364">
        <f t="shared" si="620"/>
        <v>0</v>
      </c>
      <c r="P1458" s="364">
        <f t="shared" si="620"/>
        <v>0</v>
      </c>
      <c r="Q1458" s="364">
        <f t="shared" si="620"/>
        <v>0</v>
      </c>
      <c r="R1458" s="364">
        <f t="shared" si="620"/>
        <v>0</v>
      </c>
      <c r="S1458" s="364">
        <f t="shared" si="620"/>
        <v>0</v>
      </c>
      <c r="T1458" s="364">
        <f t="shared" si="620"/>
        <v>0</v>
      </c>
      <c r="U1458" s="364">
        <f t="shared" si="620"/>
        <v>0</v>
      </c>
      <c r="V1458" s="364">
        <f t="shared" si="620"/>
        <v>0</v>
      </c>
      <c r="W1458" s="366">
        <f t="shared" si="620"/>
        <v>0</v>
      </c>
      <c r="Y1458"/>
    </row>
    <row r="1459" spans="1:25" outlineLevel="1" x14ac:dyDescent="0.25">
      <c r="A1459" s="212"/>
      <c r="B1459" s="465"/>
      <c r="C1459" s="272"/>
      <c r="D1459" s="272"/>
      <c r="E1459" s="273"/>
      <c r="F1459" s="274" t="s">
        <v>46</v>
      </c>
      <c r="G1459" s="394">
        <f>G601</f>
        <v>0</v>
      </c>
      <c r="H1459" s="421">
        <f>G1459*(1-VLOOKUP($F1459,SHT,2,FALSE))+H601*(1-VLOOKUP($F1459,SHT,2,FALSE))</f>
        <v>0</v>
      </c>
      <c r="I1459" s="389">
        <f t="shared" ref="I1459:V1459" si="621">I601*(1-VLOOKUP($F1459,SHT,2,FALSE))</f>
        <v>0</v>
      </c>
      <c r="J1459" s="389">
        <f t="shared" si="621"/>
        <v>0</v>
      </c>
      <c r="K1459" s="390">
        <f t="shared" si="621"/>
        <v>0</v>
      </c>
      <c r="L1459" s="391">
        <f t="shared" si="621"/>
        <v>0</v>
      </c>
      <c r="M1459" s="396">
        <f t="shared" si="621"/>
        <v>0</v>
      </c>
      <c r="N1459" s="392">
        <f t="shared" si="621"/>
        <v>0</v>
      </c>
      <c r="O1459" s="392">
        <f t="shared" si="621"/>
        <v>0</v>
      </c>
      <c r="P1459" s="392">
        <f t="shared" si="621"/>
        <v>0</v>
      </c>
      <c r="Q1459" s="392">
        <f t="shared" si="621"/>
        <v>0</v>
      </c>
      <c r="R1459" s="392">
        <f t="shared" si="621"/>
        <v>0</v>
      </c>
      <c r="S1459" s="392">
        <f t="shared" si="621"/>
        <v>0</v>
      </c>
      <c r="T1459" s="388">
        <f t="shared" si="621"/>
        <v>0</v>
      </c>
      <c r="U1459" s="392">
        <f t="shared" si="621"/>
        <v>0</v>
      </c>
      <c r="V1459" s="393">
        <f t="shared" si="621"/>
        <v>0</v>
      </c>
      <c r="W1459" s="37">
        <f>W601</f>
        <v>0</v>
      </c>
      <c r="Y1459"/>
    </row>
    <row r="1460" spans="1:25" outlineLevel="1" x14ac:dyDescent="0.25">
      <c r="A1460" s="212"/>
      <c r="B1460" s="465"/>
      <c r="C1460" s="272"/>
      <c r="D1460" s="272"/>
      <c r="E1460" s="273"/>
      <c r="F1460" s="274" t="s">
        <v>47</v>
      </c>
      <c r="G1460" s="394">
        <f>G602</f>
        <v>0</v>
      </c>
      <c r="H1460" s="421">
        <f>G1460*(1-VLOOKUP($F1460,SHT,2,FALSE))+H602*(1-VLOOKUP($F1460,SHT,2,FALSE))</f>
        <v>0</v>
      </c>
      <c r="I1460" s="389">
        <f t="shared" ref="I1460:V1460" si="622">I602*(1-VLOOKUP($F1460,SHT,2,FALSE))</f>
        <v>0</v>
      </c>
      <c r="J1460" s="389">
        <f t="shared" si="622"/>
        <v>0</v>
      </c>
      <c r="K1460" s="390">
        <f t="shared" si="622"/>
        <v>0</v>
      </c>
      <c r="L1460" s="391">
        <f t="shared" si="622"/>
        <v>0</v>
      </c>
      <c r="M1460" s="396">
        <f t="shared" si="622"/>
        <v>0</v>
      </c>
      <c r="N1460" s="392">
        <f t="shared" si="622"/>
        <v>0</v>
      </c>
      <c r="O1460" s="392">
        <f t="shared" si="622"/>
        <v>0</v>
      </c>
      <c r="P1460" s="392">
        <f t="shared" si="622"/>
        <v>0</v>
      </c>
      <c r="Q1460" s="392">
        <f t="shared" si="622"/>
        <v>0</v>
      </c>
      <c r="R1460" s="392">
        <f t="shared" si="622"/>
        <v>0</v>
      </c>
      <c r="S1460" s="392">
        <f t="shared" si="622"/>
        <v>0</v>
      </c>
      <c r="T1460" s="388">
        <f t="shared" si="622"/>
        <v>0</v>
      </c>
      <c r="U1460" s="392">
        <f t="shared" si="622"/>
        <v>0</v>
      </c>
      <c r="V1460" s="393">
        <f t="shared" si="622"/>
        <v>0</v>
      </c>
      <c r="W1460" s="37">
        <f>W602</f>
        <v>0</v>
      </c>
      <c r="Y1460"/>
    </row>
    <row r="1461" spans="1:25" outlineLevel="1" x14ac:dyDescent="0.25">
      <c r="A1461" s="212"/>
      <c r="B1461" s="465"/>
      <c r="C1461" s="272"/>
      <c r="D1461" s="272"/>
      <c r="E1461" s="273"/>
      <c r="F1461" s="274" t="s">
        <v>48</v>
      </c>
      <c r="G1461" s="394">
        <f>G603</f>
        <v>0</v>
      </c>
      <c r="H1461" s="421">
        <f>G1461*(1-VLOOKUP($F1461,SHT,2,FALSE))+H603*(1-VLOOKUP($F1461,SHT,2,FALSE))</f>
        <v>0</v>
      </c>
      <c r="I1461" s="389">
        <f t="shared" ref="I1461:V1461" si="623">I603*(1-VLOOKUP($F1461,SHT,2,FALSE))</f>
        <v>0</v>
      </c>
      <c r="J1461" s="389">
        <f t="shared" si="623"/>
        <v>0</v>
      </c>
      <c r="K1461" s="390">
        <f t="shared" si="623"/>
        <v>0</v>
      </c>
      <c r="L1461" s="391">
        <f t="shared" si="623"/>
        <v>0</v>
      </c>
      <c r="M1461" s="396">
        <f t="shared" si="623"/>
        <v>0</v>
      </c>
      <c r="N1461" s="392">
        <f t="shared" si="623"/>
        <v>0</v>
      </c>
      <c r="O1461" s="392">
        <f t="shared" si="623"/>
        <v>0</v>
      </c>
      <c r="P1461" s="392">
        <f t="shared" si="623"/>
        <v>0</v>
      </c>
      <c r="Q1461" s="392">
        <f t="shared" si="623"/>
        <v>0</v>
      </c>
      <c r="R1461" s="392">
        <f t="shared" si="623"/>
        <v>0</v>
      </c>
      <c r="S1461" s="392">
        <f t="shared" si="623"/>
        <v>0</v>
      </c>
      <c r="T1461" s="388">
        <f t="shared" si="623"/>
        <v>0</v>
      </c>
      <c r="U1461" s="392">
        <f t="shared" si="623"/>
        <v>0</v>
      </c>
      <c r="V1461" s="393">
        <f t="shared" si="623"/>
        <v>0</v>
      </c>
      <c r="W1461" s="37">
        <f>W603</f>
        <v>0</v>
      </c>
      <c r="Y1461"/>
    </row>
    <row r="1462" spans="1:25" x14ac:dyDescent="0.25">
      <c r="A1462" s="212"/>
      <c r="B1462" s="465"/>
      <c r="C1462" s="272"/>
      <c r="D1462" s="272" t="s">
        <v>49</v>
      </c>
      <c r="E1462" s="273"/>
      <c r="F1462" s="273"/>
      <c r="G1462" s="367"/>
      <c r="H1462" s="368"/>
      <c r="I1462" s="369"/>
      <c r="J1462" s="369"/>
      <c r="K1462" s="370"/>
      <c r="L1462" s="363"/>
      <c r="M1462" s="364"/>
      <c r="N1462" s="364"/>
      <c r="O1462" s="364"/>
      <c r="P1462" s="364"/>
      <c r="Q1462" s="364"/>
      <c r="R1462" s="364"/>
      <c r="S1462" s="364"/>
      <c r="T1462" s="364"/>
      <c r="U1462" s="364"/>
      <c r="V1462" s="365"/>
      <c r="W1462" s="366"/>
      <c r="Y1462"/>
    </row>
    <row r="1463" spans="1:25" x14ac:dyDescent="0.25">
      <c r="A1463" s="212"/>
      <c r="B1463" s="465"/>
      <c r="C1463" s="272"/>
      <c r="D1463" s="272"/>
      <c r="E1463" s="273" t="s">
        <v>50</v>
      </c>
      <c r="F1463" s="273"/>
      <c r="G1463" s="367">
        <f t="shared" ref="G1463:W1463" si="624">SUBTOTAL(9,G1464:G1465)</f>
        <v>0</v>
      </c>
      <c r="H1463" s="368">
        <f t="shared" si="624"/>
        <v>0</v>
      </c>
      <c r="I1463" s="369">
        <f t="shared" si="624"/>
        <v>0</v>
      </c>
      <c r="J1463" s="369">
        <f t="shared" si="624"/>
        <v>0</v>
      </c>
      <c r="K1463" s="370">
        <f t="shared" si="624"/>
        <v>0</v>
      </c>
      <c r="L1463" s="364">
        <f t="shared" si="624"/>
        <v>0</v>
      </c>
      <c r="M1463" s="364">
        <f t="shared" si="624"/>
        <v>0</v>
      </c>
      <c r="N1463" s="364">
        <f t="shared" si="624"/>
        <v>0</v>
      </c>
      <c r="O1463" s="364">
        <f t="shared" si="624"/>
        <v>0</v>
      </c>
      <c r="P1463" s="364">
        <f t="shared" si="624"/>
        <v>0</v>
      </c>
      <c r="Q1463" s="364">
        <f t="shared" si="624"/>
        <v>0</v>
      </c>
      <c r="R1463" s="364">
        <f t="shared" si="624"/>
        <v>0</v>
      </c>
      <c r="S1463" s="364">
        <f t="shared" si="624"/>
        <v>0</v>
      </c>
      <c r="T1463" s="364">
        <f t="shared" si="624"/>
        <v>0</v>
      </c>
      <c r="U1463" s="364">
        <f t="shared" si="624"/>
        <v>0</v>
      </c>
      <c r="V1463" s="365">
        <f t="shared" si="624"/>
        <v>0</v>
      </c>
      <c r="W1463" s="366">
        <f t="shared" si="624"/>
        <v>0</v>
      </c>
      <c r="Y1463"/>
    </row>
    <row r="1464" spans="1:25" outlineLevel="1" x14ac:dyDescent="0.25">
      <c r="A1464" s="212"/>
      <c r="B1464" s="465"/>
      <c r="C1464" s="272"/>
      <c r="D1464" s="272"/>
      <c r="E1464" s="273"/>
      <c r="F1464" s="274" t="s">
        <v>51</v>
      </c>
      <c r="G1464" s="394">
        <f>G606</f>
        <v>0</v>
      </c>
      <c r="H1464" s="421">
        <f>G1464*(1-VLOOKUP($F1464,SHT,2,FALSE))+H606*(1-VLOOKUP($F1464,SHT,2,FALSE))</f>
        <v>0</v>
      </c>
      <c r="I1464" s="389">
        <f t="shared" ref="I1464:V1464" si="625">I606*(1-VLOOKUP($F1464,SHT,2,FALSE))</f>
        <v>0</v>
      </c>
      <c r="J1464" s="389">
        <f t="shared" si="625"/>
        <v>0</v>
      </c>
      <c r="K1464" s="390">
        <f t="shared" si="625"/>
        <v>0</v>
      </c>
      <c r="L1464" s="391">
        <f t="shared" si="625"/>
        <v>0</v>
      </c>
      <c r="M1464" s="396">
        <f t="shared" si="625"/>
        <v>0</v>
      </c>
      <c r="N1464" s="392">
        <f t="shared" si="625"/>
        <v>0</v>
      </c>
      <c r="O1464" s="392">
        <f t="shared" si="625"/>
        <v>0</v>
      </c>
      <c r="P1464" s="392">
        <f t="shared" si="625"/>
        <v>0</v>
      </c>
      <c r="Q1464" s="392">
        <f t="shared" si="625"/>
        <v>0</v>
      </c>
      <c r="R1464" s="392">
        <f t="shared" si="625"/>
        <v>0</v>
      </c>
      <c r="S1464" s="392">
        <f t="shared" si="625"/>
        <v>0</v>
      </c>
      <c r="T1464" s="388">
        <f t="shared" si="625"/>
        <v>0</v>
      </c>
      <c r="U1464" s="392">
        <f t="shared" si="625"/>
        <v>0</v>
      </c>
      <c r="V1464" s="393">
        <f t="shared" si="625"/>
        <v>0</v>
      </c>
      <c r="W1464" s="37">
        <f>W606</f>
        <v>0</v>
      </c>
      <c r="Y1464"/>
    </row>
    <row r="1465" spans="1:25" outlineLevel="1" x14ac:dyDescent="0.25">
      <c r="A1465" s="212"/>
      <c r="B1465" s="465"/>
      <c r="C1465" s="272"/>
      <c r="D1465" s="272"/>
      <c r="E1465" s="273"/>
      <c r="F1465" s="274" t="s">
        <v>52</v>
      </c>
      <c r="G1465" s="394">
        <f>G607</f>
        <v>0</v>
      </c>
      <c r="H1465" s="421">
        <f>G1465*(1-VLOOKUP($F1465,SHT,2,FALSE))+H607*(1-VLOOKUP($F1465,SHT,2,FALSE))</f>
        <v>0</v>
      </c>
      <c r="I1465" s="389">
        <f t="shared" ref="I1465:V1465" si="626">I607*(1-VLOOKUP($F1465,SHT,2,FALSE))</f>
        <v>0</v>
      </c>
      <c r="J1465" s="389">
        <f t="shared" si="626"/>
        <v>0</v>
      </c>
      <c r="K1465" s="390">
        <f t="shared" si="626"/>
        <v>0</v>
      </c>
      <c r="L1465" s="391">
        <f t="shared" si="626"/>
        <v>0</v>
      </c>
      <c r="M1465" s="396">
        <f t="shared" si="626"/>
        <v>0</v>
      </c>
      <c r="N1465" s="392">
        <f t="shared" si="626"/>
        <v>0</v>
      </c>
      <c r="O1465" s="392">
        <f t="shared" si="626"/>
        <v>0</v>
      </c>
      <c r="P1465" s="392">
        <f t="shared" si="626"/>
        <v>0</v>
      </c>
      <c r="Q1465" s="392">
        <f t="shared" si="626"/>
        <v>0</v>
      </c>
      <c r="R1465" s="392">
        <f t="shared" si="626"/>
        <v>0</v>
      </c>
      <c r="S1465" s="392">
        <f t="shared" si="626"/>
        <v>0</v>
      </c>
      <c r="T1465" s="388">
        <f t="shared" si="626"/>
        <v>0</v>
      </c>
      <c r="U1465" s="392">
        <f t="shared" si="626"/>
        <v>0</v>
      </c>
      <c r="V1465" s="393">
        <f t="shared" si="626"/>
        <v>0</v>
      </c>
      <c r="W1465" s="37">
        <f>W607</f>
        <v>0</v>
      </c>
      <c r="Y1465"/>
    </row>
    <row r="1466" spans="1:25" x14ac:dyDescent="0.25">
      <c r="A1466" s="212"/>
      <c r="B1466" s="465"/>
      <c r="C1466" s="272"/>
      <c r="D1466" s="272"/>
      <c r="E1466" s="273" t="s">
        <v>53</v>
      </c>
      <c r="F1466" s="273"/>
      <c r="G1466" s="367">
        <f t="shared" ref="G1466:W1466" si="627">SUBTOTAL(9,G1467:G1469)</f>
        <v>0</v>
      </c>
      <c r="H1466" s="368">
        <f t="shared" si="627"/>
        <v>0</v>
      </c>
      <c r="I1466" s="369">
        <f t="shared" si="627"/>
        <v>0</v>
      </c>
      <c r="J1466" s="369">
        <f t="shared" si="627"/>
        <v>0</v>
      </c>
      <c r="K1466" s="370">
        <f t="shared" si="627"/>
        <v>0</v>
      </c>
      <c r="L1466" s="364">
        <f t="shared" si="627"/>
        <v>0</v>
      </c>
      <c r="M1466" s="364">
        <f t="shared" si="627"/>
        <v>0</v>
      </c>
      <c r="N1466" s="364">
        <f t="shared" si="627"/>
        <v>0</v>
      </c>
      <c r="O1466" s="364">
        <f t="shared" si="627"/>
        <v>0</v>
      </c>
      <c r="P1466" s="364">
        <f t="shared" si="627"/>
        <v>0</v>
      </c>
      <c r="Q1466" s="364">
        <f t="shared" si="627"/>
        <v>0</v>
      </c>
      <c r="R1466" s="364">
        <f t="shared" si="627"/>
        <v>0</v>
      </c>
      <c r="S1466" s="364">
        <f t="shared" si="627"/>
        <v>0</v>
      </c>
      <c r="T1466" s="364">
        <f t="shared" si="627"/>
        <v>0</v>
      </c>
      <c r="U1466" s="364">
        <f t="shared" si="627"/>
        <v>0</v>
      </c>
      <c r="V1466" s="364">
        <f t="shared" si="627"/>
        <v>0</v>
      </c>
      <c r="W1466" s="366">
        <f t="shared" si="627"/>
        <v>0</v>
      </c>
      <c r="Y1466"/>
    </row>
    <row r="1467" spans="1:25" outlineLevel="1" x14ac:dyDescent="0.25">
      <c r="A1467" s="212"/>
      <c r="B1467" s="465"/>
      <c r="C1467" s="272"/>
      <c r="D1467" s="272"/>
      <c r="E1467" s="273"/>
      <c r="F1467" s="274" t="s">
        <v>54</v>
      </c>
      <c r="G1467" s="394">
        <f>G609</f>
        <v>0</v>
      </c>
      <c r="H1467" s="421">
        <f>G1467*(1-VLOOKUP($F1467,SHT,2,FALSE))+H609*(1-VLOOKUP($F1467,SHT,2,FALSE))</f>
        <v>0</v>
      </c>
      <c r="I1467" s="389">
        <f t="shared" ref="I1467:V1467" si="628">I609*(1-VLOOKUP($F1467,SHT,2,FALSE))</f>
        <v>0</v>
      </c>
      <c r="J1467" s="389">
        <f t="shared" si="628"/>
        <v>0</v>
      </c>
      <c r="K1467" s="390">
        <f t="shared" si="628"/>
        <v>0</v>
      </c>
      <c r="L1467" s="391">
        <f t="shared" si="628"/>
        <v>0</v>
      </c>
      <c r="M1467" s="396">
        <f t="shared" si="628"/>
        <v>0</v>
      </c>
      <c r="N1467" s="392">
        <f t="shared" si="628"/>
        <v>0</v>
      </c>
      <c r="O1467" s="392">
        <f t="shared" si="628"/>
        <v>0</v>
      </c>
      <c r="P1467" s="392">
        <f t="shared" si="628"/>
        <v>0</v>
      </c>
      <c r="Q1467" s="392">
        <f t="shared" si="628"/>
        <v>0</v>
      </c>
      <c r="R1467" s="392">
        <f t="shared" si="628"/>
        <v>0</v>
      </c>
      <c r="S1467" s="392">
        <f t="shared" si="628"/>
        <v>0</v>
      </c>
      <c r="T1467" s="388">
        <f t="shared" si="628"/>
        <v>0</v>
      </c>
      <c r="U1467" s="392">
        <f t="shared" si="628"/>
        <v>0</v>
      </c>
      <c r="V1467" s="393">
        <f t="shared" si="628"/>
        <v>0</v>
      </c>
      <c r="W1467" s="37">
        <f>W609</f>
        <v>0</v>
      </c>
      <c r="Y1467"/>
    </row>
    <row r="1468" spans="1:25" outlineLevel="1" x14ac:dyDescent="0.25">
      <c r="A1468" s="212"/>
      <c r="B1468" s="465"/>
      <c r="C1468" s="272"/>
      <c r="D1468" s="272"/>
      <c r="E1468" s="273"/>
      <c r="F1468" s="274" t="s">
        <v>55</v>
      </c>
      <c r="G1468" s="394">
        <f>G610</f>
        <v>0</v>
      </c>
      <c r="H1468" s="421">
        <f>G1468*(1-VLOOKUP($F1468,SHT,2,FALSE))+H610*(1-VLOOKUP($F1468,SHT,2,FALSE))</f>
        <v>0</v>
      </c>
      <c r="I1468" s="389">
        <f t="shared" ref="I1468:V1468" si="629">I610*(1-VLOOKUP($F1468,SHT,2,FALSE))</f>
        <v>0</v>
      </c>
      <c r="J1468" s="389">
        <f t="shared" si="629"/>
        <v>0</v>
      </c>
      <c r="K1468" s="390">
        <f t="shared" si="629"/>
        <v>0</v>
      </c>
      <c r="L1468" s="391">
        <f t="shared" si="629"/>
        <v>0</v>
      </c>
      <c r="M1468" s="396">
        <f t="shared" si="629"/>
        <v>0</v>
      </c>
      <c r="N1468" s="392">
        <f t="shared" si="629"/>
        <v>0</v>
      </c>
      <c r="O1468" s="392">
        <f t="shared" si="629"/>
        <v>0</v>
      </c>
      <c r="P1468" s="392">
        <f t="shared" si="629"/>
        <v>0</v>
      </c>
      <c r="Q1468" s="392">
        <f t="shared" si="629"/>
        <v>0</v>
      </c>
      <c r="R1468" s="392">
        <f t="shared" si="629"/>
        <v>0</v>
      </c>
      <c r="S1468" s="392">
        <f t="shared" si="629"/>
        <v>0</v>
      </c>
      <c r="T1468" s="388">
        <f t="shared" si="629"/>
        <v>0</v>
      </c>
      <c r="U1468" s="392">
        <f t="shared" si="629"/>
        <v>0</v>
      </c>
      <c r="V1468" s="393">
        <f t="shared" si="629"/>
        <v>0</v>
      </c>
      <c r="W1468" s="37">
        <f>W610</f>
        <v>0</v>
      </c>
      <c r="Y1468"/>
    </row>
    <row r="1469" spans="1:25" outlineLevel="1" x14ac:dyDescent="0.25">
      <c r="A1469" s="212"/>
      <c r="B1469" s="465"/>
      <c r="C1469" s="272"/>
      <c r="D1469" s="272"/>
      <c r="E1469" s="273"/>
      <c r="F1469" s="274" t="s">
        <v>56</v>
      </c>
      <c r="G1469" s="394">
        <f>G611</f>
        <v>0</v>
      </c>
      <c r="H1469" s="421">
        <f>G1469*(1-VLOOKUP($F1469,SHT,2,FALSE))+H611*(1-VLOOKUP($F1469,SHT,2,FALSE))</f>
        <v>0</v>
      </c>
      <c r="I1469" s="389">
        <f t="shared" ref="I1469:V1469" si="630">I611*(1-VLOOKUP($F1469,SHT,2,FALSE))</f>
        <v>0</v>
      </c>
      <c r="J1469" s="389">
        <f t="shared" si="630"/>
        <v>0</v>
      </c>
      <c r="K1469" s="390">
        <f t="shared" si="630"/>
        <v>0</v>
      </c>
      <c r="L1469" s="391">
        <f t="shared" si="630"/>
        <v>0</v>
      </c>
      <c r="M1469" s="396">
        <f t="shared" si="630"/>
        <v>0</v>
      </c>
      <c r="N1469" s="392">
        <f t="shared" si="630"/>
        <v>0</v>
      </c>
      <c r="O1469" s="392">
        <f t="shared" si="630"/>
        <v>0</v>
      </c>
      <c r="P1469" s="392">
        <f t="shared" si="630"/>
        <v>0</v>
      </c>
      <c r="Q1469" s="392">
        <f t="shared" si="630"/>
        <v>0</v>
      </c>
      <c r="R1469" s="392">
        <f t="shared" si="630"/>
        <v>0</v>
      </c>
      <c r="S1469" s="392">
        <f t="shared" si="630"/>
        <v>0</v>
      </c>
      <c r="T1469" s="388">
        <f t="shared" si="630"/>
        <v>0</v>
      </c>
      <c r="U1469" s="392">
        <f t="shared" si="630"/>
        <v>0</v>
      </c>
      <c r="V1469" s="393">
        <f t="shared" si="630"/>
        <v>0</v>
      </c>
      <c r="W1469" s="37">
        <f>W611</f>
        <v>0</v>
      </c>
      <c r="Y1469"/>
    </row>
    <row r="1470" spans="1:25" x14ac:dyDescent="0.25">
      <c r="A1470" s="212"/>
      <c r="B1470" s="465"/>
      <c r="C1470" s="272"/>
      <c r="D1470" s="272"/>
      <c r="E1470" s="273" t="s">
        <v>57</v>
      </c>
      <c r="F1470" s="273"/>
      <c r="G1470" s="367">
        <f t="shared" ref="G1470:W1470" si="631">SUBTOTAL(9,G1471:G1472)</f>
        <v>0</v>
      </c>
      <c r="H1470" s="368">
        <f t="shared" si="631"/>
        <v>0</v>
      </c>
      <c r="I1470" s="369">
        <f t="shared" si="631"/>
        <v>0</v>
      </c>
      <c r="J1470" s="369">
        <f t="shared" si="631"/>
        <v>0</v>
      </c>
      <c r="K1470" s="370">
        <f t="shared" si="631"/>
        <v>0</v>
      </c>
      <c r="L1470" s="364">
        <f t="shared" si="631"/>
        <v>0</v>
      </c>
      <c r="M1470" s="364">
        <f t="shared" si="631"/>
        <v>0</v>
      </c>
      <c r="N1470" s="364">
        <f t="shared" si="631"/>
        <v>0</v>
      </c>
      <c r="O1470" s="364">
        <f t="shared" si="631"/>
        <v>0</v>
      </c>
      <c r="P1470" s="364">
        <f t="shared" si="631"/>
        <v>0</v>
      </c>
      <c r="Q1470" s="364">
        <f t="shared" si="631"/>
        <v>0</v>
      </c>
      <c r="R1470" s="364">
        <f t="shared" si="631"/>
        <v>0</v>
      </c>
      <c r="S1470" s="364">
        <f t="shared" si="631"/>
        <v>0</v>
      </c>
      <c r="T1470" s="364">
        <f t="shared" si="631"/>
        <v>0</v>
      </c>
      <c r="U1470" s="364">
        <f t="shared" si="631"/>
        <v>0</v>
      </c>
      <c r="V1470" s="365">
        <f t="shared" si="631"/>
        <v>0</v>
      </c>
      <c r="W1470" s="366">
        <f t="shared" si="631"/>
        <v>0</v>
      </c>
      <c r="Y1470"/>
    </row>
    <row r="1471" spans="1:25" outlineLevel="1" x14ac:dyDescent="0.25">
      <c r="A1471" s="212"/>
      <c r="B1471" s="465"/>
      <c r="C1471" s="272"/>
      <c r="D1471" s="272"/>
      <c r="E1471" s="273"/>
      <c r="F1471" s="274" t="s">
        <v>58</v>
      </c>
      <c r="G1471" s="394">
        <f>G613</f>
        <v>0</v>
      </c>
      <c r="H1471" s="421">
        <f>G1471*(1-VLOOKUP($F1471,SHT,2,FALSE))+H613*(1-VLOOKUP($F1471,SHT,2,FALSE))</f>
        <v>0</v>
      </c>
      <c r="I1471" s="389">
        <f t="shared" ref="I1471:V1471" si="632">I613*(1-VLOOKUP($F1471,SHT,2,FALSE))</f>
        <v>0</v>
      </c>
      <c r="J1471" s="389">
        <f t="shared" si="632"/>
        <v>0</v>
      </c>
      <c r="K1471" s="390">
        <f t="shared" si="632"/>
        <v>0</v>
      </c>
      <c r="L1471" s="391">
        <f t="shared" si="632"/>
        <v>0</v>
      </c>
      <c r="M1471" s="396">
        <f t="shared" si="632"/>
        <v>0</v>
      </c>
      <c r="N1471" s="392">
        <f t="shared" si="632"/>
        <v>0</v>
      </c>
      <c r="O1471" s="392">
        <f t="shared" si="632"/>
        <v>0</v>
      </c>
      <c r="P1471" s="392">
        <f t="shared" si="632"/>
        <v>0</v>
      </c>
      <c r="Q1471" s="392">
        <f t="shared" si="632"/>
        <v>0</v>
      </c>
      <c r="R1471" s="392">
        <f t="shared" si="632"/>
        <v>0</v>
      </c>
      <c r="S1471" s="392">
        <f t="shared" si="632"/>
        <v>0</v>
      </c>
      <c r="T1471" s="388">
        <f t="shared" si="632"/>
        <v>0</v>
      </c>
      <c r="U1471" s="392">
        <f t="shared" si="632"/>
        <v>0</v>
      </c>
      <c r="V1471" s="393">
        <f t="shared" si="632"/>
        <v>0</v>
      </c>
      <c r="W1471" s="37">
        <f>W613</f>
        <v>0</v>
      </c>
      <c r="Y1471"/>
    </row>
    <row r="1472" spans="1:25" outlineLevel="1" x14ac:dyDescent="0.25">
      <c r="A1472" s="212"/>
      <c r="B1472" s="465"/>
      <c r="C1472" s="272"/>
      <c r="D1472" s="272"/>
      <c r="E1472" s="273"/>
      <c r="F1472" s="274" t="s">
        <v>59</v>
      </c>
      <c r="G1472" s="394">
        <f>G614</f>
        <v>0</v>
      </c>
      <c r="H1472" s="421">
        <f>G1472*(1-VLOOKUP($F1472,SHT,2,FALSE))+H614*(1-VLOOKUP($F1472,SHT,2,FALSE))</f>
        <v>0</v>
      </c>
      <c r="I1472" s="389">
        <f t="shared" ref="I1472:V1472" si="633">I614*(1-VLOOKUP($F1472,SHT,2,FALSE))</f>
        <v>0</v>
      </c>
      <c r="J1472" s="389">
        <f t="shared" si="633"/>
        <v>0</v>
      </c>
      <c r="K1472" s="390">
        <f t="shared" si="633"/>
        <v>0</v>
      </c>
      <c r="L1472" s="391">
        <f t="shared" si="633"/>
        <v>0</v>
      </c>
      <c r="M1472" s="396">
        <f t="shared" si="633"/>
        <v>0</v>
      </c>
      <c r="N1472" s="392">
        <f t="shared" si="633"/>
        <v>0</v>
      </c>
      <c r="O1472" s="392">
        <f t="shared" si="633"/>
        <v>0</v>
      </c>
      <c r="P1472" s="392">
        <f t="shared" si="633"/>
        <v>0</v>
      </c>
      <c r="Q1472" s="392">
        <f t="shared" si="633"/>
        <v>0</v>
      </c>
      <c r="R1472" s="392">
        <f t="shared" si="633"/>
        <v>0</v>
      </c>
      <c r="S1472" s="392">
        <f t="shared" si="633"/>
        <v>0</v>
      </c>
      <c r="T1472" s="388">
        <f t="shared" si="633"/>
        <v>0</v>
      </c>
      <c r="U1472" s="392">
        <f t="shared" si="633"/>
        <v>0</v>
      </c>
      <c r="V1472" s="393">
        <f t="shared" si="633"/>
        <v>0</v>
      </c>
      <c r="W1472" s="37">
        <f>W614</f>
        <v>0</v>
      </c>
      <c r="Y1472"/>
    </row>
    <row r="1473" spans="1:25" x14ac:dyDescent="0.25">
      <c r="A1473" s="212"/>
      <c r="B1473" s="465"/>
      <c r="C1473" s="272"/>
      <c r="D1473" s="272"/>
      <c r="E1473" s="273" t="s">
        <v>60</v>
      </c>
      <c r="F1473" s="273"/>
      <c r="G1473" s="367">
        <f t="shared" ref="G1473:W1473" si="634">SUBTOTAL(9,G1474:G1476)</f>
        <v>0</v>
      </c>
      <c r="H1473" s="368">
        <f t="shared" si="634"/>
        <v>0</v>
      </c>
      <c r="I1473" s="369">
        <f t="shared" si="634"/>
        <v>0</v>
      </c>
      <c r="J1473" s="369">
        <f t="shared" si="634"/>
        <v>0</v>
      </c>
      <c r="K1473" s="370">
        <f t="shared" si="634"/>
        <v>0</v>
      </c>
      <c r="L1473" s="364">
        <f t="shared" si="634"/>
        <v>0</v>
      </c>
      <c r="M1473" s="364">
        <f t="shared" si="634"/>
        <v>0</v>
      </c>
      <c r="N1473" s="364">
        <f t="shared" si="634"/>
        <v>0</v>
      </c>
      <c r="O1473" s="364">
        <f t="shared" si="634"/>
        <v>0</v>
      </c>
      <c r="P1473" s="364">
        <f t="shared" si="634"/>
        <v>0</v>
      </c>
      <c r="Q1473" s="364">
        <f t="shared" si="634"/>
        <v>0</v>
      </c>
      <c r="R1473" s="364">
        <f t="shared" si="634"/>
        <v>0</v>
      </c>
      <c r="S1473" s="364">
        <f t="shared" si="634"/>
        <v>0</v>
      </c>
      <c r="T1473" s="364">
        <f t="shared" si="634"/>
        <v>0</v>
      </c>
      <c r="U1473" s="364">
        <f t="shared" si="634"/>
        <v>0</v>
      </c>
      <c r="V1473" s="364">
        <f t="shared" si="634"/>
        <v>0</v>
      </c>
      <c r="W1473" s="366">
        <f t="shared" si="634"/>
        <v>0</v>
      </c>
      <c r="Y1473"/>
    </row>
    <row r="1474" spans="1:25" outlineLevel="1" x14ac:dyDescent="0.25">
      <c r="A1474" s="212"/>
      <c r="B1474" s="465"/>
      <c r="C1474" s="272"/>
      <c r="D1474" s="272"/>
      <c r="E1474" s="273"/>
      <c r="F1474" s="274" t="s">
        <v>61</v>
      </c>
      <c r="G1474" s="394">
        <f>G616</f>
        <v>0</v>
      </c>
      <c r="H1474" s="421">
        <f>G1474*(1-VLOOKUP($F1474,SHT,2,FALSE))+H616*(1-VLOOKUP($F1474,SHT,2,FALSE))</f>
        <v>0</v>
      </c>
      <c r="I1474" s="389">
        <f t="shared" ref="I1474:V1474" si="635">I616*(1-VLOOKUP($F1474,SHT,2,FALSE))</f>
        <v>0</v>
      </c>
      <c r="J1474" s="389">
        <f t="shared" si="635"/>
        <v>0</v>
      </c>
      <c r="K1474" s="390">
        <f t="shared" si="635"/>
        <v>0</v>
      </c>
      <c r="L1474" s="391">
        <f t="shared" si="635"/>
        <v>0</v>
      </c>
      <c r="M1474" s="396">
        <f t="shared" si="635"/>
        <v>0</v>
      </c>
      <c r="N1474" s="392">
        <f t="shared" si="635"/>
        <v>0</v>
      </c>
      <c r="O1474" s="392">
        <f t="shared" si="635"/>
        <v>0</v>
      </c>
      <c r="P1474" s="392">
        <f t="shared" si="635"/>
        <v>0</v>
      </c>
      <c r="Q1474" s="392">
        <f t="shared" si="635"/>
        <v>0</v>
      </c>
      <c r="R1474" s="392">
        <f t="shared" si="635"/>
        <v>0</v>
      </c>
      <c r="S1474" s="392">
        <f t="shared" si="635"/>
        <v>0</v>
      </c>
      <c r="T1474" s="388">
        <f t="shared" si="635"/>
        <v>0</v>
      </c>
      <c r="U1474" s="392">
        <f t="shared" si="635"/>
        <v>0</v>
      </c>
      <c r="V1474" s="393">
        <f t="shared" si="635"/>
        <v>0</v>
      </c>
      <c r="W1474" s="37">
        <f>W616</f>
        <v>0</v>
      </c>
      <c r="Y1474"/>
    </row>
    <row r="1475" spans="1:25" outlineLevel="1" x14ac:dyDescent="0.25">
      <c r="A1475" s="212"/>
      <c r="B1475" s="465"/>
      <c r="C1475" s="272"/>
      <c r="D1475" s="272"/>
      <c r="E1475" s="273"/>
      <c r="F1475" s="274" t="s">
        <v>62</v>
      </c>
      <c r="G1475" s="394">
        <f>G617</f>
        <v>0</v>
      </c>
      <c r="H1475" s="421">
        <f>G1475*(1-VLOOKUP($F1475,SHT,2,FALSE))+H617*(1-VLOOKUP($F1475,SHT,2,FALSE))</f>
        <v>0</v>
      </c>
      <c r="I1475" s="389">
        <f t="shared" ref="I1475:V1475" si="636">I617*(1-VLOOKUP($F1475,SHT,2,FALSE))</f>
        <v>0</v>
      </c>
      <c r="J1475" s="389">
        <f t="shared" si="636"/>
        <v>0</v>
      </c>
      <c r="K1475" s="390">
        <f t="shared" si="636"/>
        <v>0</v>
      </c>
      <c r="L1475" s="391">
        <f t="shared" si="636"/>
        <v>0</v>
      </c>
      <c r="M1475" s="396">
        <f t="shared" si="636"/>
        <v>0</v>
      </c>
      <c r="N1475" s="392">
        <f t="shared" si="636"/>
        <v>0</v>
      </c>
      <c r="O1475" s="392">
        <f t="shared" si="636"/>
        <v>0</v>
      </c>
      <c r="P1475" s="392">
        <f t="shared" si="636"/>
        <v>0</v>
      </c>
      <c r="Q1475" s="392">
        <f t="shared" si="636"/>
        <v>0</v>
      </c>
      <c r="R1475" s="392">
        <f t="shared" si="636"/>
        <v>0</v>
      </c>
      <c r="S1475" s="392">
        <f t="shared" si="636"/>
        <v>0</v>
      </c>
      <c r="T1475" s="388">
        <f t="shared" si="636"/>
        <v>0</v>
      </c>
      <c r="U1475" s="392">
        <f t="shared" si="636"/>
        <v>0</v>
      </c>
      <c r="V1475" s="393">
        <f t="shared" si="636"/>
        <v>0</v>
      </c>
      <c r="W1475" s="37">
        <f>W617</f>
        <v>0</v>
      </c>
      <c r="Y1475"/>
    </row>
    <row r="1476" spans="1:25" outlineLevel="1" x14ac:dyDescent="0.25">
      <c r="A1476" s="212"/>
      <c r="B1476" s="465"/>
      <c r="C1476" s="272"/>
      <c r="D1476" s="272"/>
      <c r="E1476" s="273"/>
      <c r="F1476" s="274" t="s">
        <v>63</v>
      </c>
      <c r="G1476" s="394">
        <f>G618</f>
        <v>0</v>
      </c>
      <c r="H1476" s="421">
        <f>G1476*(1-VLOOKUP($F1476,SHT,2,FALSE))+H618*(1-VLOOKUP($F1476,SHT,2,FALSE))</f>
        <v>0</v>
      </c>
      <c r="I1476" s="389">
        <f t="shared" ref="I1476:V1476" si="637">I618*(1-VLOOKUP($F1476,SHT,2,FALSE))</f>
        <v>0</v>
      </c>
      <c r="J1476" s="389">
        <f t="shared" si="637"/>
        <v>0</v>
      </c>
      <c r="K1476" s="390">
        <f t="shared" si="637"/>
        <v>0</v>
      </c>
      <c r="L1476" s="391">
        <f t="shared" si="637"/>
        <v>0</v>
      </c>
      <c r="M1476" s="396">
        <f t="shared" si="637"/>
        <v>0</v>
      </c>
      <c r="N1476" s="392">
        <f t="shared" si="637"/>
        <v>0</v>
      </c>
      <c r="O1476" s="392">
        <f t="shared" si="637"/>
        <v>0</v>
      </c>
      <c r="P1476" s="392">
        <f t="shared" si="637"/>
        <v>0</v>
      </c>
      <c r="Q1476" s="392">
        <f t="shared" si="637"/>
        <v>0</v>
      </c>
      <c r="R1476" s="392">
        <f t="shared" si="637"/>
        <v>0</v>
      </c>
      <c r="S1476" s="392">
        <f t="shared" si="637"/>
        <v>0</v>
      </c>
      <c r="T1476" s="388">
        <f t="shared" si="637"/>
        <v>0</v>
      </c>
      <c r="U1476" s="392">
        <f t="shared" si="637"/>
        <v>0</v>
      </c>
      <c r="V1476" s="393">
        <f t="shared" si="637"/>
        <v>0</v>
      </c>
      <c r="W1476" s="37">
        <f>W618</f>
        <v>0</v>
      </c>
      <c r="Y1476"/>
    </row>
    <row r="1477" spans="1:25" x14ac:dyDescent="0.25">
      <c r="A1477" s="212"/>
      <c r="B1477" s="465"/>
      <c r="C1477" s="272"/>
      <c r="D1477" s="272"/>
      <c r="E1477" s="273" t="s">
        <v>64</v>
      </c>
      <c r="F1477" s="273"/>
      <c r="G1477" s="367">
        <f t="shared" ref="G1477:W1477" si="638">SUBTOTAL(9,G1478:G1479)</f>
        <v>0</v>
      </c>
      <c r="H1477" s="368">
        <f t="shared" si="638"/>
        <v>0</v>
      </c>
      <c r="I1477" s="369">
        <f t="shared" si="638"/>
        <v>0</v>
      </c>
      <c r="J1477" s="369">
        <f t="shared" si="638"/>
        <v>0</v>
      </c>
      <c r="K1477" s="370">
        <f t="shared" si="638"/>
        <v>0</v>
      </c>
      <c r="L1477" s="364">
        <f t="shared" si="638"/>
        <v>0</v>
      </c>
      <c r="M1477" s="364">
        <f t="shared" si="638"/>
        <v>0</v>
      </c>
      <c r="N1477" s="364">
        <f t="shared" si="638"/>
        <v>0</v>
      </c>
      <c r="O1477" s="364">
        <f t="shared" si="638"/>
        <v>0</v>
      </c>
      <c r="P1477" s="364">
        <f t="shared" si="638"/>
        <v>0</v>
      </c>
      <c r="Q1477" s="364">
        <f t="shared" si="638"/>
        <v>0</v>
      </c>
      <c r="R1477" s="364">
        <f t="shared" si="638"/>
        <v>0</v>
      </c>
      <c r="S1477" s="364">
        <f t="shared" si="638"/>
        <v>0</v>
      </c>
      <c r="T1477" s="364">
        <f t="shared" si="638"/>
        <v>0</v>
      </c>
      <c r="U1477" s="364">
        <f t="shared" si="638"/>
        <v>0</v>
      </c>
      <c r="V1477" s="365">
        <f t="shared" si="638"/>
        <v>0</v>
      </c>
      <c r="W1477" s="366">
        <f t="shared" si="638"/>
        <v>0</v>
      </c>
      <c r="Y1477"/>
    </row>
    <row r="1478" spans="1:25" outlineLevel="1" x14ac:dyDescent="0.25">
      <c r="A1478" s="212"/>
      <c r="B1478" s="465"/>
      <c r="C1478" s="272"/>
      <c r="D1478" s="272"/>
      <c r="E1478" s="273"/>
      <c r="F1478" s="274" t="s">
        <v>65</v>
      </c>
      <c r="G1478" s="394">
        <f>G620</f>
        <v>0</v>
      </c>
      <c r="H1478" s="421">
        <f>G1478*(1-VLOOKUP($F1478,SHT,2,FALSE))+H620*(1-VLOOKUP($F1478,SHT,2,FALSE))</f>
        <v>0</v>
      </c>
      <c r="I1478" s="389">
        <f t="shared" ref="I1478:V1478" si="639">I620*(1-VLOOKUP($F1478,SHT,2,FALSE))</f>
        <v>0</v>
      </c>
      <c r="J1478" s="389">
        <f t="shared" si="639"/>
        <v>0</v>
      </c>
      <c r="K1478" s="390">
        <f t="shared" si="639"/>
        <v>0</v>
      </c>
      <c r="L1478" s="391">
        <f t="shared" si="639"/>
        <v>0</v>
      </c>
      <c r="M1478" s="396">
        <f t="shared" si="639"/>
        <v>0</v>
      </c>
      <c r="N1478" s="392">
        <f t="shared" si="639"/>
        <v>0</v>
      </c>
      <c r="O1478" s="392">
        <f t="shared" si="639"/>
        <v>0</v>
      </c>
      <c r="P1478" s="392">
        <f t="shared" si="639"/>
        <v>0</v>
      </c>
      <c r="Q1478" s="392">
        <f t="shared" si="639"/>
        <v>0</v>
      </c>
      <c r="R1478" s="392">
        <f t="shared" si="639"/>
        <v>0</v>
      </c>
      <c r="S1478" s="392">
        <f t="shared" si="639"/>
        <v>0</v>
      </c>
      <c r="T1478" s="388">
        <f t="shared" si="639"/>
        <v>0</v>
      </c>
      <c r="U1478" s="392">
        <f t="shared" si="639"/>
        <v>0</v>
      </c>
      <c r="V1478" s="393">
        <f t="shared" si="639"/>
        <v>0</v>
      </c>
      <c r="W1478" s="37">
        <f>W620</f>
        <v>0</v>
      </c>
      <c r="Y1478"/>
    </row>
    <row r="1479" spans="1:25" outlineLevel="1" x14ac:dyDescent="0.25">
      <c r="A1479" s="212"/>
      <c r="B1479" s="465"/>
      <c r="C1479" s="272"/>
      <c r="D1479" s="272"/>
      <c r="E1479" s="273"/>
      <c r="F1479" s="274" t="s">
        <v>66</v>
      </c>
      <c r="G1479" s="394">
        <f>G621</f>
        <v>0</v>
      </c>
      <c r="H1479" s="421">
        <f>G1479*(1-VLOOKUP($F1479,SHT,2,FALSE))+H621*(1-VLOOKUP($F1479,SHT,2,FALSE))</f>
        <v>0</v>
      </c>
      <c r="I1479" s="389">
        <f t="shared" ref="I1479:V1479" si="640">I621*(1-VLOOKUP($F1479,SHT,2,FALSE))</f>
        <v>0</v>
      </c>
      <c r="J1479" s="389">
        <f t="shared" si="640"/>
        <v>0</v>
      </c>
      <c r="K1479" s="390">
        <f t="shared" si="640"/>
        <v>0</v>
      </c>
      <c r="L1479" s="391">
        <f t="shared" si="640"/>
        <v>0</v>
      </c>
      <c r="M1479" s="396">
        <f t="shared" si="640"/>
        <v>0</v>
      </c>
      <c r="N1479" s="392">
        <f t="shared" si="640"/>
        <v>0</v>
      </c>
      <c r="O1479" s="392">
        <f t="shared" si="640"/>
        <v>0</v>
      </c>
      <c r="P1479" s="392">
        <f t="shared" si="640"/>
        <v>0</v>
      </c>
      <c r="Q1479" s="392">
        <f t="shared" si="640"/>
        <v>0</v>
      </c>
      <c r="R1479" s="392">
        <f t="shared" si="640"/>
        <v>0</v>
      </c>
      <c r="S1479" s="392">
        <f t="shared" si="640"/>
        <v>0</v>
      </c>
      <c r="T1479" s="388">
        <f t="shared" si="640"/>
        <v>0</v>
      </c>
      <c r="U1479" s="392">
        <f t="shared" si="640"/>
        <v>0</v>
      </c>
      <c r="V1479" s="393">
        <f t="shared" si="640"/>
        <v>0</v>
      </c>
      <c r="W1479" s="37">
        <f>W621</f>
        <v>0</v>
      </c>
      <c r="Y1479"/>
    </row>
    <row r="1480" spans="1:25" x14ac:dyDescent="0.25">
      <c r="A1480" s="212"/>
      <c r="B1480" s="465"/>
      <c r="C1480" s="272"/>
      <c r="D1480" s="272"/>
      <c r="E1480" s="273" t="s">
        <v>67</v>
      </c>
      <c r="F1480" s="273"/>
      <c r="G1480" s="367">
        <f t="shared" ref="G1480:W1480" si="641">SUBTOTAL(9,G1481:G1483)</f>
        <v>0</v>
      </c>
      <c r="H1480" s="368">
        <f t="shared" si="641"/>
        <v>0</v>
      </c>
      <c r="I1480" s="369">
        <f t="shared" si="641"/>
        <v>0</v>
      </c>
      <c r="J1480" s="369">
        <f t="shared" si="641"/>
        <v>0</v>
      </c>
      <c r="K1480" s="370">
        <f t="shared" si="641"/>
        <v>0</v>
      </c>
      <c r="L1480" s="364">
        <f t="shared" si="641"/>
        <v>0</v>
      </c>
      <c r="M1480" s="364">
        <f t="shared" si="641"/>
        <v>0</v>
      </c>
      <c r="N1480" s="364">
        <f t="shared" si="641"/>
        <v>0</v>
      </c>
      <c r="O1480" s="364">
        <f t="shared" si="641"/>
        <v>0</v>
      </c>
      <c r="P1480" s="364">
        <f t="shared" si="641"/>
        <v>0</v>
      </c>
      <c r="Q1480" s="364">
        <f t="shared" si="641"/>
        <v>0</v>
      </c>
      <c r="R1480" s="364">
        <f t="shared" si="641"/>
        <v>0</v>
      </c>
      <c r="S1480" s="364">
        <f t="shared" si="641"/>
        <v>0</v>
      </c>
      <c r="T1480" s="364">
        <f t="shared" si="641"/>
        <v>0</v>
      </c>
      <c r="U1480" s="364">
        <f t="shared" si="641"/>
        <v>0</v>
      </c>
      <c r="V1480" s="364">
        <f t="shared" si="641"/>
        <v>0</v>
      </c>
      <c r="W1480" s="366">
        <f t="shared" si="641"/>
        <v>0</v>
      </c>
      <c r="Y1480"/>
    </row>
    <row r="1481" spans="1:25" outlineLevel="1" x14ac:dyDescent="0.25">
      <c r="A1481" s="212"/>
      <c r="B1481" s="465"/>
      <c r="C1481" s="272"/>
      <c r="D1481" s="272"/>
      <c r="E1481" s="273"/>
      <c r="F1481" s="274" t="s">
        <v>68</v>
      </c>
      <c r="G1481" s="394">
        <f>G623</f>
        <v>0</v>
      </c>
      <c r="H1481" s="421">
        <f>G1481*(1-VLOOKUP($F1481,SHT,2,FALSE))+H623*(1-VLOOKUP($F1481,SHT,2,FALSE))</f>
        <v>0</v>
      </c>
      <c r="I1481" s="389">
        <f t="shared" ref="I1481:V1481" si="642">I623*(1-VLOOKUP($F1481,SHT,2,FALSE))</f>
        <v>0</v>
      </c>
      <c r="J1481" s="389">
        <f t="shared" si="642"/>
        <v>0</v>
      </c>
      <c r="K1481" s="390">
        <f t="shared" si="642"/>
        <v>0</v>
      </c>
      <c r="L1481" s="391">
        <f t="shared" si="642"/>
        <v>0</v>
      </c>
      <c r="M1481" s="396">
        <f t="shared" si="642"/>
        <v>0</v>
      </c>
      <c r="N1481" s="392">
        <f t="shared" si="642"/>
        <v>0</v>
      </c>
      <c r="O1481" s="392">
        <f t="shared" si="642"/>
        <v>0</v>
      </c>
      <c r="P1481" s="392">
        <f t="shared" si="642"/>
        <v>0</v>
      </c>
      <c r="Q1481" s="392">
        <f t="shared" si="642"/>
        <v>0</v>
      </c>
      <c r="R1481" s="392">
        <f t="shared" si="642"/>
        <v>0</v>
      </c>
      <c r="S1481" s="392">
        <f t="shared" si="642"/>
        <v>0</v>
      </c>
      <c r="T1481" s="388">
        <f t="shared" si="642"/>
        <v>0</v>
      </c>
      <c r="U1481" s="392">
        <f t="shared" si="642"/>
        <v>0</v>
      </c>
      <c r="V1481" s="393">
        <f t="shared" si="642"/>
        <v>0</v>
      </c>
      <c r="W1481" s="37">
        <f>W623</f>
        <v>0</v>
      </c>
      <c r="Y1481"/>
    </row>
    <row r="1482" spans="1:25" outlineLevel="1" x14ac:dyDescent="0.25">
      <c r="A1482" s="212"/>
      <c r="B1482" s="465"/>
      <c r="C1482" s="272"/>
      <c r="D1482" s="272"/>
      <c r="E1482" s="273"/>
      <c r="F1482" s="274" t="s">
        <v>69</v>
      </c>
      <c r="G1482" s="394">
        <f>G624</f>
        <v>0</v>
      </c>
      <c r="H1482" s="421">
        <f>G1482*(1-VLOOKUP($F1482,SHT,2,FALSE))+H624*(1-VLOOKUP($F1482,SHT,2,FALSE))</f>
        <v>0</v>
      </c>
      <c r="I1482" s="389">
        <f t="shared" ref="I1482:V1482" si="643">I624*(1-VLOOKUP($F1482,SHT,2,FALSE))</f>
        <v>0</v>
      </c>
      <c r="J1482" s="389">
        <f t="shared" si="643"/>
        <v>0</v>
      </c>
      <c r="K1482" s="390">
        <f t="shared" si="643"/>
        <v>0</v>
      </c>
      <c r="L1482" s="391">
        <f t="shared" si="643"/>
        <v>0</v>
      </c>
      <c r="M1482" s="396">
        <f t="shared" si="643"/>
        <v>0</v>
      </c>
      <c r="N1482" s="392">
        <f t="shared" si="643"/>
        <v>0</v>
      </c>
      <c r="O1482" s="392">
        <f t="shared" si="643"/>
        <v>0</v>
      </c>
      <c r="P1482" s="392">
        <f t="shared" si="643"/>
        <v>0</v>
      </c>
      <c r="Q1482" s="392">
        <f t="shared" si="643"/>
        <v>0</v>
      </c>
      <c r="R1482" s="392">
        <f t="shared" si="643"/>
        <v>0</v>
      </c>
      <c r="S1482" s="392">
        <f t="shared" si="643"/>
        <v>0</v>
      </c>
      <c r="T1482" s="388">
        <f t="shared" si="643"/>
        <v>0</v>
      </c>
      <c r="U1482" s="392">
        <f t="shared" si="643"/>
        <v>0</v>
      </c>
      <c r="V1482" s="393">
        <f t="shared" si="643"/>
        <v>0</v>
      </c>
      <c r="W1482" s="37">
        <f>W624</f>
        <v>0</v>
      </c>
      <c r="Y1482"/>
    </row>
    <row r="1483" spans="1:25" outlineLevel="1" x14ac:dyDescent="0.25">
      <c r="A1483" s="212"/>
      <c r="B1483" s="465"/>
      <c r="C1483" s="272"/>
      <c r="D1483" s="272"/>
      <c r="E1483" s="273"/>
      <c r="F1483" s="274" t="s">
        <v>70</v>
      </c>
      <c r="G1483" s="394">
        <f>G625</f>
        <v>0</v>
      </c>
      <c r="H1483" s="421">
        <f>G1483*(1-VLOOKUP($F1483,SHT,2,FALSE))+H625*(1-VLOOKUP($F1483,SHT,2,FALSE))</f>
        <v>0</v>
      </c>
      <c r="I1483" s="389">
        <f t="shared" ref="I1483:V1483" si="644">I625*(1-VLOOKUP($F1483,SHT,2,FALSE))</f>
        <v>0</v>
      </c>
      <c r="J1483" s="389">
        <f t="shared" si="644"/>
        <v>0</v>
      </c>
      <c r="K1483" s="390">
        <f t="shared" si="644"/>
        <v>0</v>
      </c>
      <c r="L1483" s="391">
        <f t="shared" si="644"/>
        <v>0</v>
      </c>
      <c r="M1483" s="396">
        <f t="shared" si="644"/>
        <v>0</v>
      </c>
      <c r="N1483" s="392">
        <f t="shared" si="644"/>
        <v>0</v>
      </c>
      <c r="O1483" s="392">
        <f t="shared" si="644"/>
        <v>0</v>
      </c>
      <c r="P1483" s="392">
        <f t="shared" si="644"/>
        <v>0</v>
      </c>
      <c r="Q1483" s="392">
        <f t="shared" si="644"/>
        <v>0</v>
      </c>
      <c r="R1483" s="392">
        <f t="shared" si="644"/>
        <v>0</v>
      </c>
      <c r="S1483" s="392">
        <f t="shared" si="644"/>
        <v>0</v>
      </c>
      <c r="T1483" s="388">
        <f t="shared" si="644"/>
        <v>0</v>
      </c>
      <c r="U1483" s="392">
        <f t="shared" si="644"/>
        <v>0</v>
      </c>
      <c r="V1483" s="393">
        <f t="shared" si="644"/>
        <v>0</v>
      </c>
      <c r="W1483" s="37">
        <f>W625</f>
        <v>0</v>
      </c>
      <c r="Y1483"/>
    </row>
    <row r="1484" spans="1:25" x14ac:dyDescent="0.25">
      <c r="A1484" s="212"/>
      <c r="B1484" s="465"/>
      <c r="C1484" s="272"/>
      <c r="D1484" s="272" t="s">
        <v>71</v>
      </c>
      <c r="E1484" s="273"/>
      <c r="F1484" s="273"/>
      <c r="G1484" s="367"/>
      <c r="H1484" s="368"/>
      <c r="I1484" s="369"/>
      <c r="J1484" s="369"/>
      <c r="K1484" s="370"/>
      <c r="L1484" s="363"/>
      <c r="M1484" s="364"/>
      <c r="N1484" s="364"/>
      <c r="O1484" s="364"/>
      <c r="P1484" s="364"/>
      <c r="Q1484" s="364"/>
      <c r="R1484" s="364"/>
      <c r="S1484" s="364"/>
      <c r="T1484" s="364"/>
      <c r="U1484" s="364"/>
      <c r="V1484" s="365"/>
      <c r="W1484" s="366"/>
      <c r="Y1484"/>
    </row>
    <row r="1485" spans="1:25" x14ac:dyDescent="0.25">
      <c r="A1485" s="212"/>
      <c r="B1485" s="465"/>
      <c r="C1485" s="272"/>
      <c r="D1485" s="272"/>
      <c r="E1485" s="273" t="s">
        <v>72</v>
      </c>
      <c r="F1485" s="273"/>
      <c r="G1485" s="367">
        <f t="shared" ref="G1485:W1485" si="645">SUBTOTAL(9,G1486:G1487)</f>
        <v>0</v>
      </c>
      <c r="H1485" s="368">
        <f t="shared" si="645"/>
        <v>0</v>
      </c>
      <c r="I1485" s="369">
        <f t="shared" si="645"/>
        <v>0</v>
      </c>
      <c r="J1485" s="369">
        <f t="shared" si="645"/>
        <v>0</v>
      </c>
      <c r="K1485" s="370">
        <f t="shared" si="645"/>
        <v>0</v>
      </c>
      <c r="L1485" s="364">
        <f t="shared" si="645"/>
        <v>0</v>
      </c>
      <c r="M1485" s="364">
        <f t="shared" si="645"/>
        <v>0</v>
      </c>
      <c r="N1485" s="364">
        <f t="shared" si="645"/>
        <v>0</v>
      </c>
      <c r="O1485" s="364">
        <f t="shared" si="645"/>
        <v>0</v>
      </c>
      <c r="P1485" s="364">
        <f t="shared" si="645"/>
        <v>0</v>
      </c>
      <c r="Q1485" s="364">
        <f t="shared" si="645"/>
        <v>0</v>
      </c>
      <c r="R1485" s="364">
        <f t="shared" si="645"/>
        <v>0</v>
      </c>
      <c r="S1485" s="364">
        <f t="shared" si="645"/>
        <v>0</v>
      </c>
      <c r="T1485" s="364">
        <f t="shared" si="645"/>
        <v>0</v>
      </c>
      <c r="U1485" s="364">
        <f t="shared" si="645"/>
        <v>0</v>
      </c>
      <c r="V1485" s="365">
        <f t="shared" si="645"/>
        <v>0</v>
      </c>
      <c r="W1485" s="366">
        <f t="shared" si="645"/>
        <v>0</v>
      </c>
      <c r="Y1485"/>
    </row>
    <row r="1486" spans="1:25" outlineLevel="1" x14ac:dyDescent="0.25">
      <c r="A1486" s="212"/>
      <c r="B1486" s="465"/>
      <c r="C1486" s="272"/>
      <c r="D1486" s="272"/>
      <c r="E1486" s="273"/>
      <c r="F1486" s="274" t="s">
        <v>73</v>
      </c>
      <c r="G1486" s="394">
        <f>G628</f>
        <v>0</v>
      </c>
      <c r="H1486" s="421">
        <f>G1486*(1-VLOOKUP($F1486,SHT,2,FALSE))+H628*(1-VLOOKUP($F1486,SHT,2,FALSE))</f>
        <v>0</v>
      </c>
      <c r="I1486" s="389">
        <f t="shared" ref="I1486:V1486" si="646">I628*(1-VLOOKUP($F1486,SHT,2,FALSE))</f>
        <v>0</v>
      </c>
      <c r="J1486" s="389">
        <f t="shared" si="646"/>
        <v>0</v>
      </c>
      <c r="K1486" s="390">
        <f t="shared" si="646"/>
        <v>0</v>
      </c>
      <c r="L1486" s="391">
        <f t="shared" si="646"/>
        <v>0</v>
      </c>
      <c r="M1486" s="396">
        <f t="shared" si="646"/>
        <v>0</v>
      </c>
      <c r="N1486" s="392">
        <f t="shared" si="646"/>
        <v>0</v>
      </c>
      <c r="O1486" s="392">
        <f t="shared" si="646"/>
        <v>0</v>
      </c>
      <c r="P1486" s="392">
        <f t="shared" si="646"/>
        <v>0</v>
      </c>
      <c r="Q1486" s="392">
        <f t="shared" si="646"/>
        <v>0</v>
      </c>
      <c r="R1486" s="392">
        <f t="shared" si="646"/>
        <v>0</v>
      </c>
      <c r="S1486" s="392">
        <f t="shared" si="646"/>
        <v>0</v>
      </c>
      <c r="T1486" s="388">
        <f t="shared" si="646"/>
        <v>0</v>
      </c>
      <c r="U1486" s="392">
        <f t="shared" si="646"/>
        <v>0</v>
      </c>
      <c r="V1486" s="393">
        <f t="shared" si="646"/>
        <v>0</v>
      </c>
      <c r="W1486" s="37">
        <f>W628</f>
        <v>0</v>
      </c>
      <c r="Y1486"/>
    </row>
    <row r="1487" spans="1:25" outlineLevel="1" x14ac:dyDescent="0.25">
      <c r="A1487" s="212"/>
      <c r="B1487" s="465"/>
      <c r="C1487" s="272"/>
      <c r="D1487" s="272"/>
      <c r="E1487" s="273"/>
      <c r="F1487" s="274" t="s">
        <v>74</v>
      </c>
      <c r="G1487" s="394">
        <f>G629</f>
        <v>0</v>
      </c>
      <c r="H1487" s="421">
        <f>G1487*(1-VLOOKUP($F1487,SHT,2,FALSE))+H629*(1-VLOOKUP($F1487,SHT,2,FALSE))</f>
        <v>0</v>
      </c>
      <c r="I1487" s="389">
        <f t="shared" ref="I1487:V1487" si="647">I629*(1-VLOOKUP($F1487,SHT,2,FALSE))</f>
        <v>0</v>
      </c>
      <c r="J1487" s="389">
        <f t="shared" si="647"/>
        <v>0</v>
      </c>
      <c r="K1487" s="390">
        <f t="shared" si="647"/>
        <v>0</v>
      </c>
      <c r="L1487" s="391">
        <f t="shared" si="647"/>
        <v>0</v>
      </c>
      <c r="M1487" s="396">
        <f t="shared" si="647"/>
        <v>0</v>
      </c>
      <c r="N1487" s="392">
        <f t="shared" si="647"/>
        <v>0</v>
      </c>
      <c r="O1487" s="392">
        <f t="shared" si="647"/>
        <v>0</v>
      </c>
      <c r="P1487" s="392">
        <f t="shared" si="647"/>
        <v>0</v>
      </c>
      <c r="Q1487" s="392">
        <f t="shared" si="647"/>
        <v>0</v>
      </c>
      <c r="R1487" s="392">
        <f t="shared" si="647"/>
        <v>0</v>
      </c>
      <c r="S1487" s="392">
        <f t="shared" si="647"/>
        <v>0</v>
      </c>
      <c r="T1487" s="388">
        <f t="shared" si="647"/>
        <v>0</v>
      </c>
      <c r="U1487" s="392">
        <f t="shared" si="647"/>
        <v>0</v>
      </c>
      <c r="V1487" s="393">
        <f t="shared" si="647"/>
        <v>0</v>
      </c>
      <c r="W1487" s="37">
        <f>W629</f>
        <v>0</v>
      </c>
      <c r="Y1487"/>
    </row>
    <row r="1488" spans="1:25" x14ac:dyDescent="0.25">
      <c r="A1488" s="212"/>
      <c r="B1488" s="465"/>
      <c r="C1488" s="272"/>
      <c r="D1488" s="272"/>
      <c r="E1488" s="273" t="s">
        <v>75</v>
      </c>
      <c r="F1488" s="273"/>
      <c r="G1488" s="367">
        <f t="shared" ref="G1488:W1488" si="648">SUBTOTAL(9,G1489:G1490)</f>
        <v>0</v>
      </c>
      <c r="H1488" s="368">
        <f t="shared" si="648"/>
        <v>0</v>
      </c>
      <c r="I1488" s="369">
        <f t="shared" si="648"/>
        <v>0</v>
      </c>
      <c r="J1488" s="369">
        <f t="shared" si="648"/>
        <v>0</v>
      </c>
      <c r="K1488" s="370">
        <f t="shared" si="648"/>
        <v>0</v>
      </c>
      <c r="L1488" s="364">
        <f t="shared" si="648"/>
        <v>0</v>
      </c>
      <c r="M1488" s="364">
        <f t="shared" si="648"/>
        <v>0</v>
      </c>
      <c r="N1488" s="364">
        <f t="shared" si="648"/>
        <v>0</v>
      </c>
      <c r="O1488" s="364">
        <f t="shared" si="648"/>
        <v>0</v>
      </c>
      <c r="P1488" s="364">
        <f t="shared" si="648"/>
        <v>0</v>
      </c>
      <c r="Q1488" s="364">
        <f t="shared" si="648"/>
        <v>0</v>
      </c>
      <c r="R1488" s="364">
        <f t="shared" si="648"/>
        <v>0</v>
      </c>
      <c r="S1488" s="364">
        <f t="shared" si="648"/>
        <v>0</v>
      </c>
      <c r="T1488" s="364">
        <f t="shared" si="648"/>
        <v>0</v>
      </c>
      <c r="U1488" s="364">
        <f t="shared" si="648"/>
        <v>0</v>
      </c>
      <c r="V1488" s="365">
        <f t="shared" si="648"/>
        <v>0</v>
      </c>
      <c r="W1488" s="366">
        <f t="shared" si="648"/>
        <v>0</v>
      </c>
      <c r="Y1488"/>
    </row>
    <row r="1489" spans="1:25" outlineLevel="1" x14ac:dyDescent="0.25">
      <c r="A1489" s="212"/>
      <c r="B1489" s="465"/>
      <c r="C1489" s="272"/>
      <c r="D1489" s="272"/>
      <c r="E1489" s="273"/>
      <c r="F1489" s="274" t="s">
        <v>76</v>
      </c>
      <c r="G1489" s="394">
        <f>G631</f>
        <v>0</v>
      </c>
      <c r="H1489" s="421">
        <f>G1489*(1-VLOOKUP($F1489,SHT,2,FALSE))+H631*(1-VLOOKUP($F1489,SHT,2,FALSE))</f>
        <v>0</v>
      </c>
      <c r="I1489" s="389">
        <f t="shared" ref="I1489:V1489" si="649">I631*(1-VLOOKUP($F1489,SHT,2,FALSE))</f>
        <v>0</v>
      </c>
      <c r="J1489" s="389">
        <f t="shared" si="649"/>
        <v>0</v>
      </c>
      <c r="K1489" s="390">
        <f t="shared" si="649"/>
        <v>0</v>
      </c>
      <c r="L1489" s="391">
        <f t="shared" si="649"/>
        <v>0</v>
      </c>
      <c r="M1489" s="396">
        <f t="shared" si="649"/>
        <v>0</v>
      </c>
      <c r="N1489" s="392">
        <f t="shared" si="649"/>
        <v>0</v>
      </c>
      <c r="O1489" s="392">
        <f t="shared" si="649"/>
        <v>0</v>
      </c>
      <c r="P1489" s="392">
        <f t="shared" si="649"/>
        <v>0</v>
      </c>
      <c r="Q1489" s="392">
        <f t="shared" si="649"/>
        <v>0</v>
      </c>
      <c r="R1489" s="392">
        <f t="shared" si="649"/>
        <v>0</v>
      </c>
      <c r="S1489" s="392">
        <f t="shared" si="649"/>
        <v>0</v>
      </c>
      <c r="T1489" s="388">
        <f t="shared" si="649"/>
        <v>0</v>
      </c>
      <c r="U1489" s="392">
        <f t="shared" si="649"/>
        <v>0</v>
      </c>
      <c r="V1489" s="393">
        <f t="shared" si="649"/>
        <v>0</v>
      </c>
      <c r="W1489" s="37">
        <f>W631</f>
        <v>0</v>
      </c>
      <c r="Y1489"/>
    </row>
    <row r="1490" spans="1:25" outlineLevel="1" x14ac:dyDescent="0.25">
      <c r="A1490" s="212"/>
      <c r="B1490" s="465"/>
      <c r="C1490" s="272"/>
      <c r="D1490" s="272"/>
      <c r="E1490" s="273"/>
      <c r="F1490" s="274" t="s">
        <v>77</v>
      </c>
      <c r="G1490" s="394">
        <f>G632</f>
        <v>0</v>
      </c>
      <c r="H1490" s="421">
        <f>G1490*(1-VLOOKUP($F1490,SHT,2,FALSE))+H632*(1-VLOOKUP($F1490,SHT,2,FALSE))</f>
        <v>0</v>
      </c>
      <c r="I1490" s="389">
        <f t="shared" ref="I1490:V1490" si="650">I632*(1-VLOOKUP($F1490,SHT,2,FALSE))</f>
        <v>0</v>
      </c>
      <c r="J1490" s="389">
        <f t="shared" si="650"/>
        <v>0</v>
      </c>
      <c r="K1490" s="390">
        <f t="shared" si="650"/>
        <v>0</v>
      </c>
      <c r="L1490" s="391">
        <f t="shared" si="650"/>
        <v>0</v>
      </c>
      <c r="M1490" s="396">
        <f t="shared" si="650"/>
        <v>0</v>
      </c>
      <c r="N1490" s="392">
        <f t="shared" si="650"/>
        <v>0</v>
      </c>
      <c r="O1490" s="392">
        <f t="shared" si="650"/>
        <v>0</v>
      </c>
      <c r="P1490" s="392">
        <f t="shared" si="650"/>
        <v>0</v>
      </c>
      <c r="Q1490" s="392">
        <f t="shared" si="650"/>
        <v>0</v>
      </c>
      <c r="R1490" s="392">
        <f t="shared" si="650"/>
        <v>0</v>
      </c>
      <c r="S1490" s="392">
        <f t="shared" si="650"/>
        <v>0</v>
      </c>
      <c r="T1490" s="388">
        <f t="shared" si="650"/>
        <v>0</v>
      </c>
      <c r="U1490" s="392">
        <f t="shared" si="650"/>
        <v>0</v>
      </c>
      <c r="V1490" s="393">
        <f t="shared" si="650"/>
        <v>0</v>
      </c>
      <c r="W1490" s="37">
        <f>W632</f>
        <v>0</v>
      </c>
      <c r="Y1490"/>
    </row>
    <row r="1491" spans="1:25" x14ac:dyDescent="0.25">
      <c r="A1491" s="212"/>
      <c r="B1491" s="465"/>
      <c r="C1491" s="272"/>
      <c r="D1491" s="272"/>
      <c r="E1491" s="273" t="s">
        <v>78</v>
      </c>
      <c r="F1491" s="273"/>
      <c r="G1491" s="367">
        <f t="shared" ref="G1491:W1491" si="651">SUBTOTAL(9,G1492:G1493)</f>
        <v>0</v>
      </c>
      <c r="H1491" s="368">
        <f t="shared" si="651"/>
        <v>0</v>
      </c>
      <c r="I1491" s="369">
        <f t="shared" si="651"/>
        <v>0</v>
      </c>
      <c r="J1491" s="369">
        <f t="shared" si="651"/>
        <v>0</v>
      </c>
      <c r="K1491" s="370">
        <f t="shared" si="651"/>
        <v>0</v>
      </c>
      <c r="L1491" s="364">
        <f t="shared" si="651"/>
        <v>0</v>
      </c>
      <c r="M1491" s="364">
        <f t="shared" si="651"/>
        <v>0</v>
      </c>
      <c r="N1491" s="364">
        <f t="shared" si="651"/>
        <v>0</v>
      </c>
      <c r="O1491" s="364">
        <f t="shared" si="651"/>
        <v>0</v>
      </c>
      <c r="P1491" s="364">
        <f t="shared" si="651"/>
        <v>0</v>
      </c>
      <c r="Q1491" s="364">
        <f t="shared" si="651"/>
        <v>0</v>
      </c>
      <c r="R1491" s="364">
        <f t="shared" si="651"/>
        <v>0</v>
      </c>
      <c r="S1491" s="364">
        <f t="shared" si="651"/>
        <v>0</v>
      </c>
      <c r="T1491" s="364">
        <f t="shared" si="651"/>
        <v>0</v>
      </c>
      <c r="U1491" s="364">
        <f t="shared" si="651"/>
        <v>0</v>
      </c>
      <c r="V1491" s="365">
        <f t="shared" si="651"/>
        <v>0</v>
      </c>
      <c r="W1491" s="366">
        <f t="shared" si="651"/>
        <v>0</v>
      </c>
      <c r="Y1491"/>
    </row>
    <row r="1492" spans="1:25" outlineLevel="1" x14ac:dyDescent="0.25">
      <c r="A1492" s="212"/>
      <c r="B1492" s="465"/>
      <c r="C1492" s="272"/>
      <c r="D1492" s="272"/>
      <c r="E1492" s="273"/>
      <c r="F1492" s="274" t="s">
        <v>79</v>
      </c>
      <c r="G1492" s="394">
        <f>G634</f>
        <v>0</v>
      </c>
      <c r="H1492" s="421">
        <f>G1492*(1-VLOOKUP($F1492,SHT,2,FALSE))+H634*(1-VLOOKUP($F1492,SHT,2,FALSE))</f>
        <v>0</v>
      </c>
      <c r="I1492" s="389">
        <f t="shared" ref="I1492:V1492" si="652">I634*(1-VLOOKUP($F1492,SHT,2,FALSE))</f>
        <v>0</v>
      </c>
      <c r="J1492" s="389">
        <f t="shared" si="652"/>
        <v>0</v>
      </c>
      <c r="K1492" s="390">
        <f t="shared" si="652"/>
        <v>0</v>
      </c>
      <c r="L1492" s="391">
        <f t="shared" si="652"/>
        <v>0</v>
      </c>
      <c r="M1492" s="396">
        <f t="shared" si="652"/>
        <v>0</v>
      </c>
      <c r="N1492" s="392">
        <f t="shared" si="652"/>
        <v>0</v>
      </c>
      <c r="O1492" s="392">
        <f t="shared" si="652"/>
        <v>0</v>
      </c>
      <c r="P1492" s="392">
        <f t="shared" si="652"/>
        <v>0</v>
      </c>
      <c r="Q1492" s="392">
        <f t="shared" si="652"/>
        <v>0</v>
      </c>
      <c r="R1492" s="392">
        <f t="shared" si="652"/>
        <v>0</v>
      </c>
      <c r="S1492" s="392">
        <f t="shared" si="652"/>
        <v>0</v>
      </c>
      <c r="T1492" s="388">
        <f t="shared" si="652"/>
        <v>0</v>
      </c>
      <c r="U1492" s="392">
        <f t="shared" si="652"/>
        <v>0</v>
      </c>
      <c r="V1492" s="393">
        <f t="shared" si="652"/>
        <v>0</v>
      </c>
      <c r="W1492" s="37">
        <f>W634</f>
        <v>0</v>
      </c>
      <c r="Y1492"/>
    </row>
    <row r="1493" spans="1:25" outlineLevel="1" x14ac:dyDescent="0.25">
      <c r="A1493" s="212"/>
      <c r="B1493" s="465"/>
      <c r="C1493" s="272"/>
      <c r="D1493" s="272"/>
      <c r="E1493" s="273"/>
      <c r="F1493" s="274" t="s">
        <v>80</v>
      </c>
      <c r="G1493" s="394">
        <f>G635</f>
        <v>0</v>
      </c>
      <c r="H1493" s="421">
        <f>G1493*(1-VLOOKUP($F1493,SHT,2,FALSE))+H635*(1-VLOOKUP($F1493,SHT,2,FALSE))</f>
        <v>0</v>
      </c>
      <c r="I1493" s="389">
        <f t="shared" ref="I1493:V1493" si="653">I635*(1-VLOOKUP($F1493,SHT,2,FALSE))</f>
        <v>0</v>
      </c>
      <c r="J1493" s="389">
        <f t="shared" si="653"/>
        <v>0</v>
      </c>
      <c r="K1493" s="390">
        <f t="shared" si="653"/>
        <v>0</v>
      </c>
      <c r="L1493" s="391">
        <f t="shared" si="653"/>
        <v>0</v>
      </c>
      <c r="M1493" s="396">
        <f t="shared" si="653"/>
        <v>0</v>
      </c>
      <c r="N1493" s="392">
        <f t="shared" si="653"/>
        <v>0</v>
      </c>
      <c r="O1493" s="392">
        <f t="shared" si="653"/>
        <v>0</v>
      </c>
      <c r="P1493" s="392">
        <f t="shared" si="653"/>
        <v>0</v>
      </c>
      <c r="Q1493" s="392">
        <f t="shared" si="653"/>
        <v>0</v>
      </c>
      <c r="R1493" s="392">
        <f t="shared" si="653"/>
        <v>0</v>
      </c>
      <c r="S1493" s="392">
        <f t="shared" si="653"/>
        <v>0</v>
      </c>
      <c r="T1493" s="388">
        <f t="shared" si="653"/>
        <v>0</v>
      </c>
      <c r="U1493" s="392">
        <f t="shared" si="653"/>
        <v>0</v>
      </c>
      <c r="V1493" s="393">
        <f t="shared" si="653"/>
        <v>0</v>
      </c>
      <c r="W1493" s="37">
        <f>W635</f>
        <v>0</v>
      </c>
      <c r="Y1493"/>
    </row>
    <row r="1494" spans="1:25" x14ac:dyDescent="0.25">
      <c r="A1494" s="212"/>
      <c r="B1494" s="465"/>
      <c r="C1494" s="272"/>
      <c r="D1494" s="272"/>
      <c r="E1494" s="273" t="s">
        <v>81</v>
      </c>
      <c r="F1494" s="273"/>
      <c r="G1494" s="367">
        <f t="shared" ref="G1494:W1494" si="654">SUBTOTAL(9,G1495:G1496)</f>
        <v>0</v>
      </c>
      <c r="H1494" s="368">
        <f t="shared" si="654"/>
        <v>0</v>
      </c>
      <c r="I1494" s="369">
        <f t="shared" si="654"/>
        <v>0</v>
      </c>
      <c r="J1494" s="369">
        <f t="shared" si="654"/>
        <v>0</v>
      </c>
      <c r="K1494" s="370">
        <f t="shared" si="654"/>
        <v>0</v>
      </c>
      <c r="L1494" s="364">
        <f t="shared" si="654"/>
        <v>0</v>
      </c>
      <c r="M1494" s="364">
        <f t="shared" si="654"/>
        <v>0</v>
      </c>
      <c r="N1494" s="364">
        <f t="shared" si="654"/>
        <v>0</v>
      </c>
      <c r="O1494" s="364">
        <f t="shared" si="654"/>
        <v>0</v>
      </c>
      <c r="P1494" s="364">
        <f t="shared" si="654"/>
        <v>0</v>
      </c>
      <c r="Q1494" s="364">
        <f t="shared" si="654"/>
        <v>0</v>
      </c>
      <c r="R1494" s="364">
        <f t="shared" si="654"/>
        <v>0</v>
      </c>
      <c r="S1494" s="364">
        <f t="shared" si="654"/>
        <v>0</v>
      </c>
      <c r="T1494" s="364">
        <f t="shared" si="654"/>
        <v>0</v>
      </c>
      <c r="U1494" s="364">
        <f t="shared" si="654"/>
        <v>0</v>
      </c>
      <c r="V1494" s="365">
        <f t="shared" si="654"/>
        <v>0</v>
      </c>
      <c r="W1494" s="366">
        <f t="shared" si="654"/>
        <v>0</v>
      </c>
      <c r="Y1494"/>
    </row>
    <row r="1495" spans="1:25" outlineLevel="1" x14ac:dyDescent="0.25">
      <c r="A1495" s="212"/>
      <c r="B1495" s="465"/>
      <c r="C1495" s="272"/>
      <c r="D1495" s="272"/>
      <c r="E1495" s="273"/>
      <c r="F1495" s="274" t="s">
        <v>82</v>
      </c>
      <c r="G1495" s="394">
        <f>G637</f>
        <v>0</v>
      </c>
      <c r="H1495" s="421">
        <f>G1495*(1-VLOOKUP($F1495,SHT,2,FALSE))+H637*(1-VLOOKUP($F1495,SHT,2,FALSE))</f>
        <v>0</v>
      </c>
      <c r="I1495" s="389">
        <f t="shared" ref="I1495:V1495" si="655">I637*(1-VLOOKUP($F1495,SHT,2,FALSE))</f>
        <v>0</v>
      </c>
      <c r="J1495" s="389">
        <f t="shared" si="655"/>
        <v>0</v>
      </c>
      <c r="K1495" s="390">
        <f t="shared" si="655"/>
        <v>0</v>
      </c>
      <c r="L1495" s="391">
        <f t="shared" si="655"/>
        <v>0</v>
      </c>
      <c r="M1495" s="396">
        <f t="shared" si="655"/>
        <v>0</v>
      </c>
      <c r="N1495" s="392">
        <f t="shared" si="655"/>
        <v>0</v>
      </c>
      <c r="O1495" s="392">
        <f t="shared" si="655"/>
        <v>0</v>
      </c>
      <c r="P1495" s="392">
        <f t="shared" si="655"/>
        <v>0</v>
      </c>
      <c r="Q1495" s="392">
        <f t="shared" si="655"/>
        <v>0</v>
      </c>
      <c r="R1495" s="392">
        <f t="shared" si="655"/>
        <v>0</v>
      </c>
      <c r="S1495" s="392">
        <f t="shared" si="655"/>
        <v>0</v>
      </c>
      <c r="T1495" s="388">
        <f t="shared" si="655"/>
        <v>0</v>
      </c>
      <c r="U1495" s="392">
        <f t="shared" si="655"/>
        <v>0</v>
      </c>
      <c r="V1495" s="393">
        <f t="shared" si="655"/>
        <v>0</v>
      </c>
      <c r="W1495" s="37">
        <f>W637</f>
        <v>0</v>
      </c>
      <c r="Y1495"/>
    </row>
    <row r="1496" spans="1:25" outlineLevel="1" x14ac:dyDescent="0.25">
      <c r="A1496" s="212"/>
      <c r="B1496" s="465"/>
      <c r="C1496" s="272"/>
      <c r="D1496" s="272"/>
      <c r="E1496" s="273"/>
      <c r="F1496" s="274" t="s">
        <v>83</v>
      </c>
      <c r="G1496" s="394">
        <f>G638</f>
        <v>0</v>
      </c>
      <c r="H1496" s="421">
        <f>G1496*(1-VLOOKUP($F1496,SHT,2,FALSE))+H638*(1-VLOOKUP($F1496,SHT,2,FALSE))</f>
        <v>0</v>
      </c>
      <c r="I1496" s="389">
        <f t="shared" ref="I1496:V1496" si="656">I638*(1-VLOOKUP($F1496,SHT,2,FALSE))</f>
        <v>0</v>
      </c>
      <c r="J1496" s="389">
        <f t="shared" si="656"/>
        <v>0</v>
      </c>
      <c r="K1496" s="390">
        <f t="shared" si="656"/>
        <v>0</v>
      </c>
      <c r="L1496" s="391">
        <f t="shared" si="656"/>
        <v>0</v>
      </c>
      <c r="M1496" s="396">
        <f t="shared" si="656"/>
        <v>0</v>
      </c>
      <c r="N1496" s="392">
        <f t="shared" si="656"/>
        <v>0</v>
      </c>
      <c r="O1496" s="392">
        <f t="shared" si="656"/>
        <v>0</v>
      </c>
      <c r="P1496" s="392">
        <f t="shared" si="656"/>
        <v>0</v>
      </c>
      <c r="Q1496" s="392">
        <f t="shared" si="656"/>
        <v>0</v>
      </c>
      <c r="R1496" s="392">
        <f t="shared" si="656"/>
        <v>0</v>
      </c>
      <c r="S1496" s="392">
        <f t="shared" si="656"/>
        <v>0</v>
      </c>
      <c r="T1496" s="388">
        <f t="shared" si="656"/>
        <v>0</v>
      </c>
      <c r="U1496" s="392">
        <f t="shared" si="656"/>
        <v>0</v>
      </c>
      <c r="V1496" s="393">
        <f t="shared" si="656"/>
        <v>0</v>
      </c>
      <c r="W1496" s="37">
        <f>W638</f>
        <v>0</v>
      </c>
      <c r="Y1496"/>
    </row>
    <row r="1497" spans="1:25" x14ac:dyDescent="0.25">
      <c r="A1497" s="212"/>
      <c r="B1497" s="465"/>
      <c r="C1497" s="272"/>
      <c r="D1497" s="272"/>
      <c r="E1497" s="273" t="s">
        <v>84</v>
      </c>
      <c r="F1497" s="273"/>
      <c r="G1497" s="367">
        <f t="shared" ref="G1497:W1497" si="657">SUBTOTAL(9,G1498:G1499)</f>
        <v>0</v>
      </c>
      <c r="H1497" s="368">
        <f t="shared" si="657"/>
        <v>0</v>
      </c>
      <c r="I1497" s="369">
        <f t="shared" si="657"/>
        <v>0</v>
      </c>
      <c r="J1497" s="369">
        <f t="shared" si="657"/>
        <v>0</v>
      </c>
      <c r="K1497" s="370">
        <f t="shared" si="657"/>
        <v>0</v>
      </c>
      <c r="L1497" s="364">
        <f t="shared" si="657"/>
        <v>0</v>
      </c>
      <c r="M1497" s="364">
        <f t="shared" si="657"/>
        <v>0</v>
      </c>
      <c r="N1497" s="364">
        <f t="shared" si="657"/>
        <v>0</v>
      </c>
      <c r="O1497" s="364">
        <f t="shared" si="657"/>
        <v>0</v>
      </c>
      <c r="P1497" s="364">
        <f t="shared" si="657"/>
        <v>0</v>
      </c>
      <c r="Q1497" s="364">
        <f t="shared" si="657"/>
        <v>0</v>
      </c>
      <c r="R1497" s="364">
        <f t="shared" si="657"/>
        <v>0</v>
      </c>
      <c r="S1497" s="364">
        <f t="shared" si="657"/>
        <v>0</v>
      </c>
      <c r="T1497" s="364">
        <f t="shared" si="657"/>
        <v>0</v>
      </c>
      <c r="U1497" s="364">
        <f t="shared" si="657"/>
        <v>0</v>
      </c>
      <c r="V1497" s="365">
        <f t="shared" si="657"/>
        <v>0</v>
      </c>
      <c r="W1497" s="366">
        <f t="shared" si="657"/>
        <v>0</v>
      </c>
      <c r="Y1497"/>
    </row>
    <row r="1498" spans="1:25" outlineLevel="1" x14ac:dyDescent="0.25">
      <c r="A1498" s="212"/>
      <c r="B1498" s="465"/>
      <c r="C1498" s="272"/>
      <c r="D1498" s="272"/>
      <c r="E1498" s="273"/>
      <c r="F1498" s="274" t="s">
        <v>85</v>
      </c>
      <c r="G1498" s="394">
        <f>G640</f>
        <v>0</v>
      </c>
      <c r="H1498" s="421">
        <f>G1498*(1-VLOOKUP($F1498,SHT,2,FALSE))+H640*(1-VLOOKUP($F1498,SHT,2,FALSE))</f>
        <v>0</v>
      </c>
      <c r="I1498" s="389">
        <f t="shared" ref="I1498:V1498" si="658">I640*(1-VLOOKUP($F1498,SHT,2,FALSE))</f>
        <v>0</v>
      </c>
      <c r="J1498" s="389">
        <f t="shared" si="658"/>
        <v>0</v>
      </c>
      <c r="K1498" s="390">
        <f t="shared" si="658"/>
        <v>0</v>
      </c>
      <c r="L1498" s="391">
        <f t="shared" si="658"/>
        <v>0</v>
      </c>
      <c r="M1498" s="396">
        <f t="shared" si="658"/>
        <v>0</v>
      </c>
      <c r="N1498" s="392">
        <f t="shared" si="658"/>
        <v>0</v>
      </c>
      <c r="O1498" s="392">
        <f t="shared" si="658"/>
        <v>0</v>
      </c>
      <c r="P1498" s="392">
        <f t="shared" si="658"/>
        <v>0</v>
      </c>
      <c r="Q1498" s="392">
        <f t="shared" si="658"/>
        <v>0</v>
      </c>
      <c r="R1498" s="392">
        <f t="shared" si="658"/>
        <v>0</v>
      </c>
      <c r="S1498" s="392">
        <f t="shared" si="658"/>
        <v>0</v>
      </c>
      <c r="T1498" s="388">
        <f t="shared" si="658"/>
        <v>0</v>
      </c>
      <c r="U1498" s="392">
        <f t="shared" si="658"/>
        <v>0</v>
      </c>
      <c r="V1498" s="393">
        <f t="shared" si="658"/>
        <v>0</v>
      </c>
      <c r="W1498" s="37">
        <f>W640</f>
        <v>0</v>
      </c>
      <c r="Y1498"/>
    </row>
    <row r="1499" spans="1:25" outlineLevel="1" x14ac:dyDescent="0.25">
      <c r="A1499" s="212"/>
      <c r="B1499" s="465"/>
      <c r="C1499" s="272"/>
      <c r="D1499" s="272"/>
      <c r="E1499" s="273"/>
      <c r="F1499" s="274" t="s">
        <v>86</v>
      </c>
      <c r="G1499" s="394">
        <f>G641</f>
        <v>0</v>
      </c>
      <c r="H1499" s="421">
        <f>G1499*(1-VLOOKUP($F1499,SHT,2,FALSE))+H641*(1-VLOOKUP($F1499,SHT,2,FALSE))</f>
        <v>0</v>
      </c>
      <c r="I1499" s="389">
        <f t="shared" ref="I1499:V1499" si="659">I641*(1-VLOOKUP($F1499,SHT,2,FALSE))</f>
        <v>0</v>
      </c>
      <c r="J1499" s="389">
        <f t="shared" si="659"/>
        <v>0</v>
      </c>
      <c r="K1499" s="390">
        <f t="shared" si="659"/>
        <v>0</v>
      </c>
      <c r="L1499" s="391">
        <f t="shared" si="659"/>
        <v>0</v>
      </c>
      <c r="M1499" s="396">
        <f t="shared" si="659"/>
        <v>0</v>
      </c>
      <c r="N1499" s="392">
        <f t="shared" si="659"/>
        <v>0</v>
      </c>
      <c r="O1499" s="392">
        <f t="shared" si="659"/>
        <v>0</v>
      </c>
      <c r="P1499" s="392">
        <f t="shared" si="659"/>
        <v>0</v>
      </c>
      <c r="Q1499" s="392">
        <f t="shared" si="659"/>
        <v>0</v>
      </c>
      <c r="R1499" s="392">
        <f t="shared" si="659"/>
        <v>0</v>
      </c>
      <c r="S1499" s="392">
        <f t="shared" si="659"/>
        <v>0</v>
      </c>
      <c r="T1499" s="388">
        <f t="shared" si="659"/>
        <v>0</v>
      </c>
      <c r="U1499" s="392">
        <f t="shared" si="659"/>
        <v>0</v>
      </c>
      <c r="V1499" s="393">
        <f t="shared" si="659"/>
        <v>0</v>
      </c>
      <c r="W1499" s="37">
        <f>W641</f>
        <v>0</v>
      </c>
      <c r="Y1499"/>
    </row>
    <row r="1500" spans="1:25" x14ac:dyDescent="0.25">
      <c r="A1500" s="212"/>
      <c r="B1500" s="465"/>
      <c r="C1500" s="272"/>
      <c r="D1500" s="272"/>
      <c r="E1500" s="273" t="s">
        <v>87</v>
      </c>
      <c r="F1500" s="273"/>
      <c r="G1500" s="367">
        <f t="shared" ref="G1500:W1500" si="660">SUBTOTAL(9,G1501:G1502)</f>
        <v>0</v>
      </c>
      <c r="H1500" s="368">
        <f t="shared" si="660"/>
        <v>0</v>
      </c>
      <c r="I1500" s="369">
        <f t="shared" si="660"/>
        <v>0</v>
      </c>
      <c r="J1500" s="369">
        <f t="shared" si="660"/>
        <v>0</v>
      </c>
      <c r="K1500" s="370">
        <f t="shared" si="660"/>
        <v>0</v>
      </c>
      <c r="L1500" s="364">
        <f t="shared" si="660"/>
        <v>0</v>
      </c>
      <c r="M1500" s="364">
        <f t="shared" si="660"/>
        <v>0</v>
      </c>
      <c r="N1500" s="364">
        <f t="shared" si="660"/>
        <v>0</v>
      </c>
      <c r="O1500" s="364">
        <f t="shared" si="660"/>
        <v>0</v>
      </c>
      <c r="P1500" s="364">
        <f t="shared" si="660"/>
        <v>0</v>
      </c>
      <c r="Q1500" s="364">
        <f t="shared" si="660"/>
        <v>0</v>
      </c>
      <c r="R1500" s="364">
        <f t="shared" si="660"/>
        <v>0</v>
      </c>
      <c r="S1500" s="364">
        <f t="shared" si="660"/>
        <v>0</v>
      </c>
      <c r="T1500" s="364">
        <f t="shared" si="660"/>
        <v>0</v>
      </c>
      <c r="U1500" s="364">
        <f t="shared" si="660"/>
        <v>0</v>
      </c>
      <c r="V1500" s="365">
        <f t="shared" si="660"/>
        <v>0</v>
      </c>
      <c r="W1500" s="366">
        <f t="shared" si="660"/>
        <v>0</v>
      </c>
      <c r="Y1500"/>
    </row>
    <row r="1501" spans="1:25" outlineLevel="1" x14ac:dyDescent="0.25">
      <c r="A1501" s="212"/>
      <c r="B1501" s="465"/>
      <c r="C1501" s="272"/>
      <c r="D1501" s="272"/>
      <c r="E1501" s="273"/>
      <c r="F1501" s="274" t="s">
        <v>88</v>
      </c>
      <c r="G1501" s="394">
        <f>G643</f>
        <v>0</v>
      </c>
      <c r="H1501" s="421">
        <f>G1501*(1-VLOOKUP($F1501,SHT,2,FALSE))+H643*(1-VLOOKUP($F1501,SHT,2,FALSE))</f>
        <v>0</v>
      </c>
      <c r="I1501" s="389">
        <f t="shared" ref="I1501:V1501" si="661">I643*(1-VLOOKUP($F1501,SHT,2,FALSE))</f>
        <v>0</v>
      </c>
      <c r="J1501" s="389">
        <f t="shared" si="661"/>
        <v>0</v>
      </c>
      <c r="K1501" s="390">
        <f t="shared" si="661"/>
        <v>0</v>
      </c>
      <c r="L1501" s="391">
        <f t="shared" si="661"/>
        <v>0</v>
      </c>
      <c r="M1501" s="396">
        <f t="shared" si="661"/>
        <v>0</v>
      </c>
      <c r="N1501" s="392">
        <f t="shared" si="661"/>
        <v>0</v>
      </c>
      <c r="O1501" s="392">
        <f t="shared" si="661"/>
        <v>0</v>
      </c>
      <c r="P1501" s="392">
        <f t="shared" si="661"/>
        <v>0</v>
      </c>
      <c r="Q1501" s="392">
        <f t="shared" si="661"/>
        <v>0</v>
      </c>
      <c r="R1501" s="392">
        <f t="shared" si="661"/>
        <v>0</v>
      </c>
      <c r="S1501" s="392">
        <f t="shared" si="661"/>
        <v>0</v>
      </c>
      <c r="T1501" s="388">
        <f t="shared" si="661"/>
        <v>0</v>
      </c>
      <c r="U1501" s="392">
        <f t="shared" si="661"/>
        <v>0</v>
      </c>
      <c r="V1501" s="393">
        <f t="shared" si="661"/>
        <v>0</v>
      </c>
      <c r="W1501" s="37">
        <f>W643</f>
        <v>0</v>
      </c>
      <c r="Y1501"/>
    </row>
    <row r="1502" spans="1:25" outlineLevel="1" x14ac:dyDescent="0.25">
      <c r="A1502" s="212"/>
      <c r="B1502" s="465"/>
      <c r="C1502" s="272"/>
      <c r="D1502" s="272"/>
      <c r="E1502" s="273"/>
      <c r="F1502" s="274" t="s">
        <v>89</v>
      </c>
      <c r="G1502" s="394">
        <f>G644</f>
        <v>0</v>
      </c>
      <c r="H1502" s="421">
        <f>G1502*(1-VLOOKUP($F1502,SHT,2,FALSE))+H644*(1-VLOOKUP($F1502,SHT,2,FALSE))</f>
        <v>0</v>
      </c>
      <c r="I1502" s="389">
        <f t="shared" ref="I1502:V1502" si="662">I644*(1-VLOOKUP($F1502,SHT,2,FALSE))</f>
        <v>0</v>
      </c>
      <c r="J1502" s="389">
        <f t="shared" si="662"/>
        <v>0</v>
      </c>
      <c r="K1502" s="390">
        <f t="shared" si="662"/>
        <v>0</v>
      </c>
      <c r="L1502" s="391">
        <f t="shared" si="662"/>
        <v>0</v>
      </c>
      <c r="M1502" s="396">
        <f t="shared" si="662"/>
        <v>0</v>
      </c>
      <c r="N1502" s="392">
        <f t="shared" si="662"/>
        <v>0</v>
      </c>
      <c r="O1502" s="392">
        <f t="shared" si="662"/>
        <v>0</v>
      </c>
      <c r="P1502" s="392">
        <f t="shared" si="662"/>
        <v>0</v>
      </c>
      <c r="Q1502" s="392">
        <f t="shared" si="662"/>
        <v>0</v>
      </c>
      <c r="R1502" s="392">
        <f t="shared" si="662"/>
        <v>0</v>
      </c>
      <c r="S1502" s="392">
        <f t="shared" si="662"/>
        <v>0</v>
      </c>
      <c r="T1502" s="388">
        <f t="shared" si="662"/>
        <v>0</v>
      </c>
      <c r="U1502" s="392">
        <f t="shared" si="662"/>
        <v>0</v>
      </c>
      <c r="V1502" s="393">
        <f t="shared" si="662"/>
        <v>0</v>
      </c>
      <c r="W1502" s="37">
        <f>W644</f>
        <v>0</v>
      </c>
      <c r="Y1502"/>
    </row>
    <row r="1503" spans="1:25" x14ac:dyDescent="0.25">
      <c r="A1503" s="212"/>
      <c r="B1503" s="465"/>
      <c r="C1503" s="272"/>
      <c r="D1503" s="272" t="s">
        <v>90</v>
      </c>
      <c r="E1503" s="273"/>
      <c r="F1503" s="273"/>
      <c r="G1503" s="367">
        <f>SUBTOTAL(9,G1504:G1506)</f>
        <v>0</v>
      </c>
      <c r="H1503" s="368"/>
      <c r="I1503" s="369"/>
      <c r="J1503" s="369"/>
      <c r="K1503" s="370">
        <f t="shared" ref="K1503:W1503" si="663">SUBTOTAL(9,K1504:K1506)</f>
        <v>0</v>
      </c>
      <c r="L1503" s="364">
        <f t="shared" si="663"/>
        <v>0</v>
      </c>
      <c r="M1503" s="364">
        <f t="shared" si="663"/>
        <v>0</v>
      </c>
      <c r="N1503" s="364">
        <f t="shared" si="663"/>
        <v>0</v>
      </c>
      <c r="O1503" s="364">
        <f t="shared" si="663"/>
        <v>0</v>
      </c>
      <c r="P1503" s="364">
        <f t="shared" si="663"/>
        <v>0</v>
      </c>
      <c r="Q1503" s="364">
        <f t="shared" si="663"/>
        <v>0</v>
      </c>
      <c r="R1503" s="364">
        <f t="shared" si="663"/>
        <v>0</v>
      </c>
      <c r="S1503" s="364">
        <f t="shared" si="663"/>
        <v>0</v>
      </c>
      <c r="T1503" s="364">
        <f t="shared" si="663"/>
        <v>0</v>
      </c>
      <c r="U1503" s="364">
        <f t="shared" si="663"/>
        <v>0</v>
      </c>
      <c r="V1503" s="364">
        <f t="shared" si="663"/>
        <v>0</v>
      </c>
      <c r="W1503" s="366">
        <f t="shared" si="663"/>
        <v>0</v>
      </c>
      <c r="Y1503"/>
    </row>
    <row r="1504" spans="1:25" outlineLevel="1" x14ac:dyDescent="0.25">
      <c r="A1504" s="212"/>
      <c r="B1504" s="465"/>
      <c r="C1504" s="272"/>
      <c r="D1504" s="272"/>
      <c r="E1504" s="273"/>
      <c r="F1504" s="274" t="s">
        <v>91</v>
      </c>
      <c r="G1504" s="394">
        <f>G646</f>
        <v>0</v>
      </c>
      <c r="H1504" s="368"/>
      <c r="I1504" s="369"/>
      <c r="J1504" s="369"/>
      <c r="K1504" s="390">
        <f>($G1504+SUM($H646:K646))*VLOOKUP($F1504,EIT,2,FALSE)</f>
        <v>0</v>
      </c>
      <c r="L1504" s="391">
        <f t="shared" ref="L1504:V1504" si="664">L646*VLOOKUP($F1504,EIT,2,FALSE)</f>
        <v>0</v>
      </c>
      <c r="M1504" s="396">
        <f t="shared" si="664"/>
        <v>0</v>
      </c>
      <c r="N1504" s="392">
        <f t="shared" si="664"/>
        <v>0</v>
      </c>
      <c r="O1504" s="388">
        <f t="shared" si="664"/>
        <v>0</v>
      </c>
      <c r="P1504" s="396">
        <f t="shared" si="664"/>
        <v>0</v>
      </c>
      <c r="Q1504" s="392">
        <f t="shared" si="664"/>
        <v>0</v>
      </c>
      <c r="R1504" s="392">
        <f t="shared" si="664"/>
        <v>0</v>
      </c>
      <c r="S1504" s="392">
        <f t="shared" si="664"/>
        <v>0</v>
      </c>
      <c r="T1504" s="388">
        <f t="shared" si="664"/>
        <v>0</v>
      </c>
      <c r="U1504" s="392">
        <f t="shared" si="664"/>
        <v>0</v>
      </c>
      <c r="V1504" s="393">
        <f t="shared" si="664"/>
        <v>0</v>
      </c>
      <c r="W1504" s="37">
        <f>W646</f>
        <v>0</v>
      </c>
      <c r="Y1504"/>
    </row>
    <row r="1505" spans="1:25" outlineLevel="1" x14ac:dyDescent="0.25">
      <c r="A1505" s="212"/>
      <c r="B1505" s="465"/>
      <c r="C1505" s="272"/>
      <c r="D1505" s="272"/>
      <c r="E1505" s="273"/>
      <c r="F1505" s="274" t="s">
        <v>92</v>
      </c>
      <c r="G1505" s="394">
        <f>G647</f>
        <v>0</v>
      </c>
      <c r="H1505" s="368"/>
      <c r="I1505" s="369"/>
      <c r="J1505" s="369"/>
      <c r="K1505" s="370"/>
      <c r="L1505" s="391">
        <f>($G1505+SUM($H647:L647))*VLOOKUP($F1505,EIT,3,FALSE)</f>
        <v>0</v>
      </c>
      <c r="M1505" s="396">
        <f>($G1505+SUM($H647:$L647))*VLOOKUP($F1505,EIT,4,FALSE)+$M647*(VLOOKUP($F1505,EIT,3,FALSE)+VLOOKUP($F1505,EIT,4,FALSE))</f>
        <v>0</v>
      </c>
      <c r="N1505" s="392">
        <f>($G1505+SUM($H647:$M647))*VLOOKUP($F1505,EIT,5,FALSE)+$N647*(VLOOKUP($F1505,EIT,3,FALSE)+VLOOKUP($F1505,EIT,4,FALSE)+VLOOKUP($F1505,EIT,5,FALSE))</f>
        <v>0</v>
      </c>
      <c r="O1505" s="388">
        <f t="shared" ref="O1505:V1505" si="665">O647*(VLOOKUP($F1505,EIT,3,FALSE)+VLOOKUP($F1505,EIT,4,FALSE)+VLOOKUP($F1505,EIT,5,FALSE))</f>
        <v>0</v>
      </c>
      <c r="P1505" s="396">
        <f t="shared" si="665"/>
        <v>0</v>
      </c>
      <c r="Q1505" s="392">
        <f t="shared" si="665"/>
        <v>0</v>
      </c>
      <c r="R1505" s="392">
        <f t="shared" si="665"/>
        <v>0</v>
      </c>
      <c r="S1505" s="392">
        <f t="shared" si="665"/>
        <v>0</v>
      </c>
      <c r="T1505" s="388">
        <f t="shared" si="665"/>
        <v>0</v>
      </c>
      <c r="U1505" s="392">
        <f t="shared" si="665"/>
        <v>0</v>
      </c>
      <c r="V1505" s="393">
        <f t="shared" si="665"/>
        <v>0</v>
      </c>
      <c r="W1505" s="37">
        <f>W647</f>
        <v>0</v>
      </c>
      <c r="Y1505"/>
    </row>
    <row r="1506" spans="1:25" outlineLevel="1" x14ac:dyDescent="0.25">
      <c r="A1506" s="212"/>
      <c r="B1506" s="465"/>
      <c r="C1506" s="272"/>
      <c r="D1506" s="272"/>
      <c r="E1506" s="273"/>
      <c r="F1506" s="274" t="s">
        <v>93</v>
      </c>
      <c r="G1506" s="394">
        <f>G648</f>
        <v>0</v>
      </c>
      <c r="H1506" s="368"/>
      <c r="I1506" s="369"/>
      <c r="J1506" s="369"/>
      <c r="K1506" s="370"/>
      <c r="L1506" s="363"/>
      <c r="M1506" s="364"/>
      <c r="N1506" s="364"/>
      <c r="O1506" s="364"/>
      <c r="P1506" s="364"/>
      <c r="Q1506" s="364"/>
      <c r="R1506" s="364"/>
      <c r="S1506" s="364"/>
      <c r="T1506" s="364"/>
      <c r="U1506" s="364"/>
      <c r="V1506" s="365"/>
      <c r="W1506" s="37">
        <f>W648</f>
        <v>0</v>
      </c>
      <c r="Y1506"/>
    </row>
    <row r="1507" spans="1:25" x14ac:dyDescent="0.25">
      <c r="A1507" s="212"/>
      <c r="B1507" s="465"/>
      <c r="C1507" s="275"/>
      <c r="D1507" s="272" t="s">
        <v>94</v>
      </c>
      <c r="E1507" s="273"/>
      <c r="F1507" s="273"/>
      <c r="G1507" s="367">
        <f>SUBTOTAL(9,G1508:G1509)</f>
        <v>0</v>
      </c>
      <c r="H1507" s="368"/>
      <c r="I1507" s="369"/>
      <c r="J1507" s="369"/>
      <c r="K1507" s="370"/>
      <c r="L1507" s="363"/>
      <c r="M1507" s="364"/>
      <c r="N1507" s="364"/>
      <c r="O1507" s="364"/>
      <c r="P1507" s="364"/>
      <c r="Q1507" s="364"/>
      <c r="R1507" s="364"/>
      <c r="S1507" s="364"/>
      <c r="T1507" s="364"/>
      <c r="U1507" s="364"/>
      <c r="V1507" s="365"/>
      <c r="W1507" s="515"/>
      <c r="Y1507"/>
    </row>
    <row r="1508" spans="1:25" outlineLevel="1" x14ac:dyDescent="0.25">
      <c r="A1508" s="212"/>
      <c r="B1508" s="465"/>
      <c r="C1508" s="272"/>
      <c r="D1508" s="272"/>
      <c r="E1508" s="273"/>
      <c r="F1508" s="274" t="s">
        <v>95</v>
      </c>
      <c r="G1508" s="394">
        <f>G650</f>
        <v>0</v>
      </c>
      <c r="H1508" s="368"/>
      <c r="I1508" s="369"/>
      <c r="J1508" s="369"/>
      <c r="K1508" s="370"/>
      <c r="L1508" s="363"/>
      <c r="M1508" s="364"/>
      <c r="N1508" s="364"/>
      <c r="O1508" s="364"/>
      <c r="P1508" s="364"/>
      <c r="Q1508" s="364"/>
      <c r="R1508" s="364"/>
      <c r="S1508" s="364"/>
      <c r="T1508" s="364"/>
      <c r="U1508" s="364"/>
      <c r="V1508" s="365"/>
      <c r="W1508" s="40"/>
      <c r="Y1508"/>
    </row>
    <row r="1509" spans="1:25" outlineLevel="1" x14ac:dyDescent="0.25">
      <c r="A1509" s="212"/>
      <c r="B1509" s="465"/>
      <c r="C1509" s="272"/>
      <c r="D1509" s="272"/>
      <c r="E1509" s="273"/>
      <c r="F1509" s="274" t="s">
        <v>96</v>
      </c>
      <c r="G1509" s="394">
        <f>G651</f>
        <v>0</v>
      </c>
      <c r="H1509" s="368"/>
      <c r="I1509" s="369"/>
      <c r="J1509" s="369"/>
      <c r="K1509" s="370"/>
      <c r="L1509" s="363"/>
      <c r="M1509" s="364"/>
      <c r="N1509" s="364"/>
      <c r="O1509" s="364"/>
      <c r="P1509" s="364"/>
      <c r="Q1509" s="364"/>
      <c r="R1509" s="364"/>
      <c r="S1509" s="364"/>
      <c r="T1509" s="364"/>
      <c r="U1509" s="364"/>
      <c r="V1509" s="365"/>
      <c r="W1509" s="40"/>
      <c r="Y1509"/>
    </row>
    <row r="1510" spans="1:25" x14ac:dyDescent="0.25">
      <c r="A1510" s="212"/>
      <c r="B1510" s="295"/>
      <c r="C1510" s="272" t="s">
        <v>322</v>
      </c>
      <c r="D1510" s="273"/>
      <c r="E1510" s="273"/>
      <c r="F1510" s="273"/>
      <c r="G1510" s="40"/>
      <c r="H1510" s="33"/>
      <c r="I1510" s="33"/>
      <c r="J1510" s="33"/>
      <c r="K1510" s="35"/>
      <c r="L1510" s="34"/>
      <c r="M1510" s="33"/>
      <c r="N1510" s="33"/>
      <c r="O1510" s="33"/>
      <c r="P1510" s="33"/>
      <c r="Q1510" s="33"/>
      <c r="R1510" s="33"/>
      <c r="S1510" s="33"/>
      <c r="T1510" s="33"/>
      <c r="U1510" s="33"/>
      <c r="V1510" s="35"/>
      <c r="W1510" s="35"/>
      <c r="Y1510"/>
    </row>
    <row r="1511" spans="1:25" x14ac:dyDescent="0.25">
      <c r="A1511" s="212"/>
      <c r="B1511" s="465"/>
      <c r="C1511" s="272"/>
      <c r="D1511" s="276" t="s">
        <v>20</v>
      </c>
      <c r="E1511" s="273"/>
      <c r="F1511" s="273"/>
      <c r="G1511" s="367"/>
      <c r="H1511" s="368"/>
      <c r="I1511" s="369"/>
      <c r="J1511" s="369"/>
      <c r="K1511" s="370"/>
      <c r="L1511" s="363"/>
      <c r="M1511" s="364"/>
      <c r="N1511" s="364"/>
      <c r="O1511" s="364"/>
      <c r="P1511" s="364"/>
      <c r="Q1511" s="364"/>
      <c r="R1511" s="364"/>
      <c r="S1511" s="364"/>
      <c r="T1511" s="364"/>
      <c r="U1511" s="364"/>
      <c r="V1511" s="365"/>
      <c r="W1511" s="365"/>
      <c r="Y1511"/>
    </row>
    <row r="1512" spans="1:25" x14ac:dyDescent="0.25">
      <c r="A1512" s="212"/>
      <c r="B1512" s="465"/>
      <c r="C1512" s="272"/>
      <c r="D1512" s="272"/>
      <c r="E1512" s="273" t="s">
        <v>21</v>
      </c>
      <c r="F1512" s="273"/>
      <c r="G1512" s="367">
        <f t="shared" ref="G1512:W1512" si="666">SUBTOTAL(9,G1513:G1516)</f>
        <v>0</v>
      </c>
      <c r="H1512" s="368">
        <f t="shared" si="666"/>
        <v>0</v>
      </c>
      <c r="I1512" s="369">
        <f t="shared" si="666"/>
        <v>0</v>
      </c>
      <c r="J1512" s="369">
        <f t="shared" si="666"/>
        <v>0</v>
      </c>
      <c r="K1512" s="370">
        <f t="shared" si="666"/>
        <v>0</v>
      </c>
      <c r="L1512" s="364">
        <f t="shared" si="666"/>
        <v>0</v>
      </c>
      <c r="M1512" s="364">
        <f t="shared" si="666"/>
        <v>0</v>
      </c>
      <c r="N1512" s="364">
        <f t="shared" si="666"/>
        <v>0</v>
      </c>
      <c r="O1512" s="364">
        <f t="shared" si="666"/>
        <v>0</v>
      </c>
      <c r="P1512" s="364">
        <f t="shared" si="666"/>
        <v>0</v>
      </c>
      <c r="Q1512" s="364">
        <f t="shared" si="666"/>
        <v>0</v>
      </c>
      <c r="R1512" s="364">
        <f t="shared" si="666"/>
        <v>0</v>
      </c>
      <c r="S1512" s="364">
        <f t="shared" si="666"/>
        <v>0</v>
      </c>
      <c r="T1512" s="364">
        <f t="shared" si="666"/>
        <v>0</v>
      </c>
      <c r="U1512" s="364">
        <f t="shared" si="666"/>
        <v>0</v>
      </c>
      <c r="V1512" s="364">
        <f t="shared" si="666"/>
        <v>0</v>
      </c>
      <c r="W1512" s="366">
        <f t="shared" si="666"/>
        <v>0</v>
      </c>
      <c r="Y1512"/>
    </row>
    <row r="1513" spans="1:25" outlineLevel="1" x14ac:dyDescent="0.25">
      <c r="A1513" s="212"/>
      <c r="B1513" s="465"/>
      <c r="C1513" s="272"/>
      <c r="D1513" s="272"/>
      <c r="E1513" s="273"/>
      <c r="F1513" s="274" t="s">
        <v>22</v>
      </c>
      <c r="G1513" s="394">
        <f>G655</f>
        <v>0</v>
      </c>
      <c r="H1513" s="421">
        <f>G1513*(1-VLOOKUP($F1513,SHT,2,FALSE))+H655*(1-VLOOKUP($F1513,SHT,2,FALSE))</f>
        <v>0</v>
      </c>
      <c r="I1513" s="389">
        <f t="shared" ref="I1513:V1513" si="667">I655*(1-VLOOKUP($F1513,SHT,2,FALSE))</f>
        <v>0</v>
      </c>
      <c r="J1513" s="389">
        <f t="shared" si="667"/>
        <v>0</v>
      </c>
      <c r="K1513" s="390">
        <f t="shared" si="667"/>
        <v>0</v>
      </c>
      <c r="L1513" s="391">
        <f t="shared" si="667"/>
        <v>0</v>
      </c>
      <c r="M1513" s="396">
        <f t="shared" si="667"/>
        <v>0</v>
      </c>
      <c r="N1513" s="392">
        <f t="shared" si="667"/>
        <v>0</v>
      </c>
      <c r="O1513" s="392">
        <f t="shared" si="667"/>
        <v>0</v>
      </c>
      <c r="P1513" s="392">
        <f t="shared" si="667"/>
        <v>0</v>
      </c>
      <c r="Q1513" s="392">
        <f t="shared" si="667"/>
        <v>0</v>
      </c>
      <c r="R1513" s="392">
        <f t="shared" si="667"/>
        <v>0</v>
      </c>
      <c r="S1513" s="392">
        <f t="shared" si="667"/>
        <v>0</v>
      </c>
      <c r="T1513" s="388">
        <f t="shared" si="667"/>
        <v>0</v>
      </c>
      <c r="U1513" s="392">
        <f t="shared" si="667"/>
        <v>0</v>
      </c>
      <c r="V1513" s="393">
        <f t="shared" si="667"/>
        <v>0</v>
      </c>
      <c r="W1513" s="37">
        <f>W655</f>
        <v>0</v>
      </c>
      <c r="Y1513"/>
    </row>
    <row r="1514" spans="1:25" outlineLevel="1" x14ac:dyDescent="0.25">
      <c r="A1514" s="212"/>
      <c r="B1514" s="465"/>
      <c r="C1514" s="272"/>
      <c r="D1514" s="272"/>
      <c r="E1514" s="273"/>
      <c r="F1514" s="274" t="s">
        <v>23</v>
      </c>
      <c r="G1514" s="394">
        <f>G656</f>
        <v>0</v>
      </c>
      <c r="H1514" s="421">
        <f>G1514*(1-VLOOKUP($F1514,SHT,2,FALSE))+H656*(1-VLOOKUP($F1514,SHT,2,FALSE))</f>
        <v>0</v>
      </c>
      <c r="I1514" s="389">
        <f t="shared" ref="I1514:V1514" si="668">I656*(1-VLOOKUP($F1514,SHT,2,FALSE))</f>
        <v>0</v>
      </c>
      <c r="J1514" s="389">
        <f t="shared" si="668"/>
        <v>0</v>
      </c>
      <c r="K1514" s="390">
        <f t="shared" si="668"/>
        <v>0</v>
      </c>
      <c r="L1514" s="391">
        <f t="shared" si="668"/>
        <v>0</v>
      </c>
      <c r="M1514" s="396">
        <f t="shared" si="668"/>
        <v>0</v>
      </c>
      <c r="N1514" s="392">
        <f t="shared" si="668"/>
        <v>0</v>
      </c>
      <c r="O1514" s="392">
        <f t="shared" si="668"/>
        <v>0</v>
      </c>
      <c r="P1514" s="392">
        <f t="shared" si="668"/>
        <v>0</v>
      </c>
      <c r="Q1514" s="392">
        <f t="shared" si="668"/>
        <v>0</v>
      </c>
      <c r="R1514" s="392">
        <f t="shared" si="668"/>
        <v>0</v>
      </c>
      <c r="S1514" s="392">
        <f t="shared" si="668"/>
        <v>0</v>
      </c>
      <c r="T1514" s="388">
        <f t="shared" si="668"/>
        <v>0</v>
      </c>
      <c r="U1514" s="392">
        <f t="shared" si="668"/>
        <v>0</v>
      </c>
      <c r="V1514" s="393">
        <f t="shared" si="668"/>
        <v>0</v>
      </c>
      <c r="W1514" s="37">
        <f>W656</f>
        <v>0</v>
      </c>
      <c r="Y1514"/>
    </row>
    <row r="1515" spans="1:25" outlineLevel="1" x14ac:dyDescent="0.25">
      <c r="A1515" s="212"/>
      <c r="B1515" s="465"/>
      <c r="C1515" s="272"/>
      <c r="D1515" s="272"/>
      <c r="E1515" s="273"/>
      <c r="F1515" s="274" t="s">
        <v>24</v>
      </c>
      <c r="G1515" s="394">
        <f>G657</f>
        <v>0</v>
      </c>
      <c r="H1515" s="421">
        <f>G1515*(1-VLOOKUP($F1515,SHT,2,FALSE))+H657*(1-VLOOKUP($F1515,SHT,2,FALSE))</f>
        <v>0</v>
      </c>
      <c r="I1515" s="389">
        <f t="shared" ref="I1515:V1515" si="669">I657*(1-VLOOKUP($F1515,SHT,2,FALSE))</f>
        <v>0</v>
      </c>
      <c r="J1515" s="389">
        <f t="shared" si="669"/>
        <v>0</v>
      </c>
      <c r="K1515" s="390">
        <f t="shared" si="669"/>
        <v>0</v>
      </c>
      <c r="L1515" s="391">
        <f t="shared" si="669"/>
        <v>0</v>
      </c>
      <c r="M1515" s="396">
        <f t="shared" si="669"/>
        <v>0</v>
      </c>
      <c r="N1515" s="392">
        <f t="shared" si="669"/>
        <v>0</v>
      </c>
      <c r="O1515" s="392">
        <f t="shared" si="669"/>
        <v>0</v>
      </c>
      <c r="P1515" s="392">
        <f t="shared" si="669"/>
        <v>0</v>
      </c>
      <c r="Q1515" s="392">
        <f t="shared" si="669"/>
        <v>0</v>
      </c>
      <c r="R1515" s="392">
        <f t="shared" si="669"/>
        <v>0</v>
      </c>
      <c r="S1515" s="392">
        <f t="shared" si="669"/>
        <v>0</v>
      </c>
      <c r="T1515" s="388">
        <f t="shared" si="669"/>
        <v>0</v>
      </c>
      <c r="U1515" s="392">
        <f t="shared" si="669"/>
        <v>0</v>
      </c>
      <c r="V1515" s="393">
        <f t="shared" si="669"/>
        <v>0</v>
      </c>
      <c r="W1515" s="37">
        <f>W657</f>
        <v>0</v>
      </c>
      <c r="Y1515"/>
    </row>
    <row r="1516" spans="1:25" outlineLevel="1" x14ac:dyDescent="0.25">
      <c r="A1516" s="212"/>
      <c r="B1516" s="465"/>
      <c r="C1516" s="272"/>
      <c r="D1516" s="272"/>
      <c r="E1516" s="273"/>
      <c r="F1516" s="274" t="s">
        <v>25</v>
      </c>
      <c r="G1516" s="394">
        <f>G658</f>
        <v>0</v>
      </c>
      <c r="H1516" s="421">
        <f>G1516*(1-VLOOKUP($F1516,SHT,2,FALSE))+H658*(1-VLOOKUP($F1516,SHT,2,FALSE))</f>
        <v>0</v>
      </c>
      <c r="I1516" s="389">
        <f t="shared" ref="I1516:V1516" si="670">I658*(1-VLOOKUP($F1516,SHT,2,FALSE))</f>
        <v>0</v>
      </c>
      <c r="J1516" s="389">
        <f t="shared" si="670"/>
        <v>0</v>
      </c>
      <c r="K1516" s="390">
        <f t="shared" si="670"/>
        <v>0</v>
      </c>
      <c r="L1516" s="391">
        <f t="shared" si="670"/>
        <v>0</v>
      </c>
      <c r="M1516" s="396">
        <f t="shared" si="670"/>
        <v>0</v>
      </c>
      <c r="N1516" s="392">
        <f t="shared" si="670"/>
        <v>0</v>
      </c>
      <c r="O1516" s="392">
        <f t="shared" si="670"/>
        <v>0</v>
      </c>
      <c r="P1516" s="392">
        <f t="shared" si="670"/>
        <v>0</v>
      </c>
      <c r="Q1516" s="392">
        <f t="shared" si="670"/>
        <v>0</v>
      </c>
      <c r="R1516" s="392">
        <f t="shared" si="670"/>
        <v>0</v>
      </c>
      <c r="S1516" s="392">
        <f t="shared" si="670"/>
        <v>0</v>
      </c>
      <c r="T1516" s="388">
        <f t="shared" si="670"/>
        <v>0</v>
      </c>
      <c r="U1516" s="392">
        <f t="shared" si="670"/>
        <v>0</v>
      </c>
      <c r="V1516" s="393">
        <f t="shared" si="670"/>
        <v>0</v>
      </c>
      <c r="W1516" s="37">
        <f>W658</f>
        <v>0</v>
      </c>
      <c r="Y1516"/>
    </row>
    <row r="1517" spans="1:25" x14ac:dyDescent="0.25">
      <c r="A1517" s="212"/>
      <c r="B1517" s="465"/>
      <c r="C1517" s="272"/>
      <c r="D1517" s="272"/>
      <c r="E1517" s="273" t="s">
        <v>26</v>
      </c>
      <c r="F1517" s="273"/>
      <c r="G1517" s="367">
        <f t="shared" ref="G1517:W1517" si="671">SUBTOTAL(9,G1518:G1521)</f>
        <v>0</v>
      </c>
      <c r="H1517" s="368">
        <f t="shared" si="671"/>
        <v>0</v>
      </c>
      <c r="I1517" s="369">
        <f t="shared" si="671"/>
        <v>0</v>
      </c>
      <c r="J1517" s="369">
        <f t="shared" si="671"/>
        <v>0</v>
      </c>
      <c r="K1517" s="370">
        <f t="shared" si="671"/>
        <v>0</v>
      </c>
      <c r="L1517" s="364">
        <f t="shared" si="671"/>
        <v>0</v>
      </c>
      <c r="M1517" s="364">
        <f t="shared" si="671"/>
        <v>0</v>
      </c>
      <c r="N1517" s="364">
        <f t="shared" si="671"/>
        <v>0</v>
      </c>
      <c r="O1517" s="364">
        <f t="shared" si="671"/>
        <v>0</v>
      </c>
      <c r="P1517" s="364">
        <f t="shared" si="671"/>
        <v>0</v>
      </c>
      <c r="Q1517" s="364">
        <f t="shared" si="671"/>
        <v>0</v>
      </c>
      <c r="R1517" s="364">
        <f t="shared" si="671"/>
        <v>0</v>
      </c>
      <c r="S1517" s="364">
        <f t="shared" si="671"/>
        <v>0</v>
      </c>
      <c r="T1517" s="364">
        <f t="shared" si="671"/>
        <v>0</v>
      </c>
      <c r="U1517" s="364">
        <f t="shared" si="671"/>
        <v>0</v>
      </c>
      <c r="V1517" s="364">
        <f t="shared" si="671"/>
        <v>0</v>
      </c>
      <c r="W1517" s="366">
        <f t="shared" si="671"/>
        <v>0</v>
      </c>
      <c r="Y1517"/>
    </row>
    <row r="1518" spans="1:25" outlineLevel="1" x14ac:dyDescent="0.25">
      <c r="A1518" s="212"/>
      <c r="B1518" s="465"/>
      <c r="C1518" s="272"/>
      <c r="D1518" s="272"/>
      <c r="E1518" s="273"/>
      <c r="F1518" s="274" t="s">
        <v>27</v>
      </c>
      <c r="G1518" s="394">
        <f>G660</f>
        <v>0</v>
      </c>
      <c r="H1518" s="421">
        <f>G1518*(1-VLOOKUP($F1518,SHT,2,FALSE))+H660*(1-VLOOKUP($F1518,SHT,2,FALSE))</f>
        <v>0</v>
      </c>
      <c r="I1518" s="389">
        <f t="shared" ref="I1518:V1518" si="672">I660*(1-VLOOKUP($F1518,SHT,2,FALSE))</f>
        <v>0</v>
      </c>
      <c r="J1518" s="389">
        <f t="shared" si="672"/>
        <v>0</v>
      </c>
      <c r="K1518" s="390">
        <f t="shared" si="672"/>
        <v>0</v>
      </c>
      <c r="L1518" s="391">
        <f t="shared" si="672"/>
        <v>0</v>
      </c>
      <c r="M1518" s="396">
        <f t="shared" si="672"/>
        <v>0</v>
      </c>
      <c r="N1518" s="392">
        <f t="shared" si="672"/>
        <v>0</v>
      </c>
      <c r="O1518" s="392">
        <f t="shared" si="672"/>
        <v>0</v>
      </c>
      <c r="P1518" s="392">
        <f t="shared" si="672"/>
        <v>0</v>
      </c>
      <c r="Q1518" s="392">
        <f t="shared" si="672"/>
        <v>0</v>
      </c>
      <c r="R1518" s="392">
        <f t="shared" si="672"/>
        <v>0</v>
      </c>
      <c r="S1518" s="392">
        <f t="shared" si="672"/>
        <v>0</v>
      </c>
      <c r="T1518" s="388">
        <f t="shared" si="672"/>
        <v>0</v>
      </c>
      <c r="U1518" s="392">
        <f t="shared" si="672"/>
        <v>0</v>
      </c>
      <c r="V1518" s="393">
        <f t="shared" si="672"/>
        <v>0</v>
      </c>
      <c r="W1518" s="37">
        <f>W660</f>
        <v>0</v>
      </c>
      <c r="Y1518"/>
    </row>
    <row r="1519" spans="1:25" outlineLevel="1" x14ac:dyDescent="0.25">
      <c r="A1519" s="212"/>
      <c r="B1519" s="465"/>
      <c r="C1519" s="272"/>
      <c r="D1519" s="272"/>
      <c r="E1519" s="273"/>
      <c r="F1519" s="274" t="s">
        <v>28</v>
      </c>
      <c r="G1519" s="394">
        <f>G661</f>
        <v>0</v>
      </c>
      <c r="H1519" s="421">
        <f>G1519*(1-VLOOKUP($F1519,SHT,2,FALSE))+H661*(1-VLOOKUP($F1519,SHT,2,FALSE))</f>
        <v>0</v>
      </c>
      <c r="I1519" s="389">
        <f t="shared" ref="I1519:V1519" si="673">I661*(1-VLOOKUP($F1519,SHT,2,FALSE))</f>
        <v>0</v>
      </c>
      <c r="J1519" s="389">
        <f t="shared" si="673"/>
        <v>0</v>
      </c>
      <c r="K1519" s="390">
        <f t="shared" si="673"/>
        <v>0</v>
      </c>
      <c r="L1519" s="391">
        <f t="shared" si="673"/>
        <v>0</v>
      </c>
      <c r="M1519" s="396">
        <f t="shared" si="673"/>
        <v>0</v>
      </c>
      <c r="N1519" s="392">
        <f t="shared" si="673"/>
        <v>0</v>
      </c>
      <c r="O1519" s="392">
        <f t="shared" si="673"/>
        <v>0</v>
      </c>
      <c r="P1519" s="392">
        <f t="shared" si="673"/>
        <v>0</v>
      </c>
      <c r="Q1519" s="392">
        <f t="shared" si="673"/>
        <v>0</v>
      </c>
      <c r="R1519" s="392">
        <f t="shared" si="673"/>
        <v>0</v>
      </c>
      <c r="S1519" s="392">
        <f t="shared" si="673"/>
        <v>0</v>
      </c>
      <c r="T1519" s="388">
        <f t="shared" si="673"/>
        <v>0</v>
      </c>
      <c r="U1519" s="392">
        <f t="shared" si="673"/>
        <v>0</v>
      </c>
      <c r="V1519" s="393">
        <f t="shared" si="673"/>
        <v>0</v>
      </c>
      <c r="W1519" s="37">
        <f>W661</f>
        <v>0</v>
      </c>
      <c r="Y1519"/>
    </row>
    <row r="1520" spans="1:25" outlineLevel="1" x14ac:dyDescent="0.25">
      <c r="A1520" s="212"/>
      <c r="B1520" s="465"/>
      <c r="C1520" s="272"/>
      <c r="D1520" s="272"/>
      <c r="E1520" s="273"/>
      <c r="F1520" s="274" t="s">
        <v>29</v>
      </c>
      <c r="G1520" s="394">
        <f>G662</f>
        <v>0</v>
      </c>
      <c r="H1520" s="421">
        <f>G1520*(1-VLOOKUP($F1520,SHT,2,FALSE))+H662*(1-VLOOKUP($F1520,SHT,2,FALSE))</f>
        <v>0</v>
      </c>
      <c r="I1520" s="389">
        <f t="shared" ref="I1520:V1520" si="674">I662*(1-VLOOKUP($F1520,SHT,2,FALSE))</f>
        <v>0</v>
      </c>
      <c r="J1520" s="389">
        <f t="shared" si="674"/>
        <v>0</v>
      </c>
      <c r="K1520" s="390">
        <f t="shared" si="674"/>
        <v>0</v>
      </c>
      <c r="L1520" s="391">
        <f t="shared" si="674"/>
        <v>0</v>
      </c>
      <c r="M1520" s="396">
        <f t="shared" si="674"/>
        <v>0</v>
      </c>
      <c r="N1520" s="392">
        <f t="shared" si="674"/>
        <v>0</v>
      </c>
      <c r="O1520" s="392">
        <f t="shared" si="674"/>
        <v>0</v>
      </c>
      <c r="P1520" s="392">
        <f t="shared" si="674"/>
        <v>0</v>
      </c>
      <c r="Q1520" s="392">
        <f t="shared" si="674"/>
        <v>0</v>
      </c>
      <c r="R1520" s="392">
        <f t="shared" si="674"/>
        <v>0</v>
      </c>
      <c r="S1520" s="392">
        <f t="shared" si="674"/>
        <v>0</v>
      </c>
      <c r="T1520" s="388">
        <f t="shared" si="674"/>
        <v>0</v>
      </c>
      <c r="U1520" s="392">
        <f t="shared" si="674"/>
        <v>0</v>
      </c>
      <c r="V1520" s="393">
        <f t="shared" si="674"/>
        <v>0</v>
      </c>
      <c r="W1520" s="37">
        <f>W662</f>
        <v>0</v>
      </c>
      <c r="Y1520"/>
    </row>
    <row r="1521" spans="1:25" outlineLevel="1" x14ac:dyDescent="0.25">
      <c r="A1521" s="212"/>
      <c r="B1521" s="465"/>
      <c r="C1521" s="272"/>
      <c r="D1521" s="272"/>
      <c r="E1521" s="273"/>
      <c r="F1521" s="274" t="s">
        <v>30</v>
      </c>
      <c r="G1521" s="394">
        <f>G663</f>
        <v>0</v>
      </c>
      <c r="H1521" s="421">
        <f>G1521*(1-VLOOKUP($F1521,SHT,2,FALSE))+H663*(1-VLOOKUP($F1521,SHT,2,FALSE))</f>
        <v>0</v>
      </c>
      <c r="I1521" s="389">
        <f t="shared" ref="I1521:V1521" si="675">I663*(1-VLOOKUP($F1521,SHT,2,FALSE))</f>
        <v>0</v>
      </c>
      <c r="J1521" s="389">
        <f t="shared" si="675"/>
        <v>0</v>
      </c>
      <c r="K1521" s="390">
        <f t="shared" si="675"/>
        <v>0</v>
      </c>
      <c r="L1521" s="391">
        <f t="shared" si="675"/>
        <v>0</v>
      </c>
      <c r="M1521" s="396">
        <f t="shared" si="675"/>
        <v>0</v>
      </c>
      <c r="N1521" s="392">
        <f t="shared" si="675"/>
        <v>0</v>
      </c>
      <c r="O1521" s="392">
        <f t="shared" si="675"/>
        <v>0</v>
      </c>
      <c r="P1521" s="392">
        <f t="shared" si="675"/>
        <v>0</v>
      </c>
      <c r="Q1521" s="392">
        <f t="shared" si="675"/>
        <v>0</v>
      </c>
      <c r="R1521" s="392">
        <f t="shared" si="675"/>
        <v>0</v>
      </c>
      <c r="S1521" s="392">
        <f t="shared" si="675"/>
        <v>0</v>
      </c>
      <c r="T1521" s="388">
        <f t="shared" si="675"/>
        <v>0</v>
      </c>
      <c r="U1521" s="392">
        <f t="shared" si="675"/>
        <v>0</v>
      </c>
      <c r="V1521" s="393">
        <f t="shared" si="675"/>
        <v>0</v>
      </c>
      <c r="W1521" s="37">
        <f>W663</f>
        <v>0</v>
      </c>
      <c r="Y1521"/>
    </row>
    <row r="1522" spans="1:25" x14ac:dyDescent="0.25">
      <c r="A1522" s="212"/>
      <c r="B1522" s="465"/>
      <c r="C1522" s="272"/>
      <c r="D1522" s="272"/>
      <c r="E1522" s="273" t="s">
        <v>31</v>
      </c>
      <c r="F1522" s="273"/>
      <c r="G1522" s="367">
        <f t="shared" ref="G1522:W1522" si="676">SUBTOTAL(9,G1523:G1526)</f>
        <v>0</v>
      </c>
      <c r="H1522" s="368">
        <f t="shared" si="676"/>
        <v>0</v>
      </c>
      <c r="I1522" s="369">
        <f t="shared" si="676"/>
        <v>0</v>
      </c>
      <c r="J1522" s="369">
        <f t="shared" si="676"/>
        <v>0</v>
      </c>
      <c r="K1522" s="370">
        <f t="shared" si="676"/>
        <v>0</v>
      </c>
      <c r="L1522" s="364">
        <f t="shared" si="676"/>
        <v>0</v>
      </c>
      <c r="M1522" s="364">
        <f t="shared" si="676"/>
        <v>0</v>
      </c>
      <c r="N1522" s="364">
        <f t="shared" si="676"/>
        <v>0</v>
      </c>
      <c r="O1522" s="364">
        <f t="shared" si="676"/>
        <v>0</v>
      </c>
      <c r="P1522" s="364">
        <f t="shared" si="676"/>
        <v>0</v>
      </c>
      <c r="Q1522" s="364">
        <f t="shared" si="676"/>
        <v>0</v>
      </c>
      <c r="R1522" s="364">
        <f t="shared" si="676"/>
        <v>0</v>
      </c>
      <c r="S1522" s="364">
        <f t="shared" si="676"/>
        <v>0</v>
      </c>
      <c r="T1522" s="364">
        <f t="shared" si="676"/>
        <v>0</v>
      </c>
      <c r="U1522" s="364">
        <f t="shared" si="676"/>
        <v>0</v>
      </c>
      <c r="V1522" s="364">
        <f t="shared" si="676"/>
        <v>0</v>
      </c>
      <c r="W1522" s="366">
        <f t="shared" si="676"/>
        <v>0</v>
      </c>
      <c r="Y1522"/>
    </row>
    <row r="1523" spans="1:25" outlineLevel="1" x14ac:dyDescent="0.25">
      <c r="A1523" s="212"/>
      <c r="B1523" s="465"/>
      <c r="C1523" s="272"/>
      <c r="D1523" s="272"/>
      <c r="E1523" s="273"/>
      <c r="F1523" s="274" t="s">
        <v>32</v>
      </c>
      <c r="G1523" s="394">
        <f>G665</f>
        <v>0</v>
      </c>
      <c r="H1523" s="421">
        <f>G1523*(1-VLOOKUP($F1523,SHT,2,FALSE))+H665*(1-VLOOKUP($F1523,SHT,2,FALSE))</f>
        <v>0</v>
      </c>
      <c r="I1523" s="389">
        <f t="shared" ref="I1523:V1523" si="677">I665*(1-VLOOKUP($F1523,SHT,2,FALSE))</f>
        <v>0</v>
      </c>
      <c r="J1523" s="389">
        <f t="shared" si="677"/>
        <v>0</v>
      </c>
      <c r="K1523" s="390">
        <f t="shared" si="677"/>
        <v>0</v>
      </c>
      <c r="L1523" s="391">
        <f t="shared" si="677"/>
        <v>0</v>
      </c>
      <c r="M1523" s="396">
        <f t="shared" si="677"/>
        <v>0</v>
      </c>
      <c r="N1523" s="392">
        <f t="shared" si="677"/>
        <v>0</v>
      </c>
      <c r="O1523" s="392">
        <f t="shared" si="677"/>
        <v>0</v>
      </c>
      <c r="P1523" s="392">
        <f t="shared" si="677"/>
        <v>0</v>
      </c>
      <c r="Q1523" s="392">
        <f t="shared" si="677"/>
        <v>0</v>
      </c>
      <c r="R1523" s="392">
        <f t="shared" si="677"/>
        <v>0</v>
      </c>
      <c r="S1523" s="392">
        <f t="shared" si="677"/>
        <v>0</v>
      </c>
      <c r="T1523" s="388">
        <f t="shared" si="677"/>
        <v>0</v>
      </c>
      <c r="U1523" s="392">
        <f t="shared" si="677"/>
        <v>0</v>
      </c>
      <c r="V1523" s="393">
        <f t="shared" si="677"/>
        <v>0</v>
      </c>
      <c r="W1523" s="37">
        <f>W665</f>
        <v>0</v>
      </c>
      <c r="Y1523"/>
    </row>
    <row r="1524" spans="1:25" outlineLevel="1" x14ac:dyDescent="0.25">
      <c r="A1524" s="212"/>
      <c r="B1524" s="465"/>
      <c r="C1524" s="272"/>
      <c r="D1524" s="272"/>
      <c r="E1524" s="273"/>
      <c r="F1524" s="274" t="s">
        <v>33</v>
      </c>
      <c r="G1524" s="394">
        <f>G666</f>
        <v>0</v>
      </c>
      <c r="H1524" s="421">
        <f>G1524*(1-VLOOKUP($F1524,SHT,2,FALSE))+H666*(1-VLOOKUP($F1524,SHT,2,FALSE))</f>
        <v>0</v>
      </c>
      <c r="I1524" s="389">
        <f t="shared" ref="I1524:V1524" si="678">I666*(1-VLOOKUP($F1524,SHT,2,FALSE))</f>
        <v>0</v>
      </c>
      <c r="J1524" s="389">
        <f t="shared" si="678"/>
        <v>0</v>
      </c>
      <c r="K1524" s="390">
        <f t="shared" si="678"/>
        <v>0</v>
      </c>
      <c r="L1524" s="391">
        <f t="shared" si="678"/>
        <v>0</v>
      </c>
      <c r="M1524" s="396">
        <f t="shared" si="678"/>
        <v>0</v>
      </c>
      <c r="N1524" s="392">
        <f t="shared" si="678"/>
        <v>0</v>
      </c>
      <c r="O1524" s="392">
        <f t="shared" si="678"/>
        <v>0</v>
      </c>
      <c r="P1524" s="392">
        <f t="shared" si="678"/>
        <v>0</v>
      </c>
      <c r="Q1524" s="392">
        <f t="shared" si="678"/>
        <v>0</v>
      </c>
      <c r="R1524" s="392">
        <f t="shared" si="678"/>
        <v>0</v>
      </c>
      <c r="S1524" s="392">
        <f t="shared" si="678"/>
        <v>0</v>
      </c>
      <c r="T1524" s="388">
        <f t="shared" si="678"/>
        <v>0</v>
      </c>
      <c r="U1524" s="392">
        <f t="shared" si="678"/>
        <v>0</v>
      </c>
      <c r="V1524" s="393">
        <f t="shared" si="678"/>
        <v>0</v>
      </c>
      <c r="W1524" s="37">
        <f>W666</f>
        <v>0</v>
      </c>
      <c r="Y1524"/>
    </row>
    <row r="1525" spans="1:25" outlineLevel="1" x14ac:dyDescent="0.25">
      <c r="A1525" s="212"/>
      <c r="B1525" s="465"/>
      <c r="C1525" s="272"/>
      <c r="D1525" s="272"/>
      <c r="E1525" s="273"/>
      <c r="F1525" s="274" t="s">
        <v>34</v>
      </c>
      <c r="G1525" s="394">
        <f>G667</f>
        <v>0</v>
      </c>
      <c r="H1525" s="421">
        <f>G1525*(1-VLOOKUP($F1525,SHT,2,FALSE))+H667*(1-VLOOKUP($F1525,SHT,2,FALSE))</f>
        <v>0</v>
      </c>
      <c r="I1525" s="389">
        <f t="shared" ref="I1525:V1525" si="679">I667*(1-VLOOKUP($F1525,SHT,2,FALSE))</f>
        <v>0</v>
      </c>
      <c r="J1525" s="389">
        <f t="shared" si="679"/>
        <v>0</v>
      </c>
      <c r="K1525" s="390">
        <f t="shared" si="679"/>
        <v>0</v>
      </c>
      <c r="L1525" s="391">
        <f t="shared" si="679"/>
        <v>0</v>
      </c>
      <c r="M1525" s="396">
        <f t="shared" si="679"/>
        <v>0</v>
      </c>
      <c r="N1525" s="392">
        <f t="shared" si="679"/>
        <v>0</v>
      </c>
      <c r="O1525" s="392">
        <f t="shared" si="679"/>
        <v>0</v>
      </c>
      <c r="P1525" s="392">
        <f t="shared" si="679"/>
        <v>0</v>
      </c>
      <c r="Q1525" s="392">
        <f t="shared" si="679"/>
        <v>0</v>
      </c>
      <c r="R1525" s="392">
        <f t="shared" si="679"/>
        <v>0</v>
      </c>
      <c r="S1525" s="392">
        <f t="shared" si="679"/>
        <v>0</v>
      </c>
      <c r="T1525" s="388">
        <f t="shared" si="679"/>
        <v>0</v>
      </c>
      <c r="U1525" s="392">
        <f t="shared" si="679"/>
        <v>0</v>
      </c>
      <c r="V1525" s="393">
        <f t="shared" si="679"/>
        <v>0</v>
      </c>
      <c r="W1525" s="37">
        <f>W667</f>
        <v>0</v>
      </c>
      <c r="Y1525"/>
    </row>
    <row r="1526" spans="1:25" outlineLevel="1" x14ac:dyDescent="0.25">
      <c r="A1526" s="212"/>
      <c r="B1526" s="465"/>
      <c r="C1526" s="272"/>
      <c r="D1526" s="272"/>
      <c r="E1526" s="273"/>
      <c r="F1526" s="274" t="s">
        <v>35</v>
      </c>
      <c r="G1526" s="394">
        <f>G668</f>
        <v>0</v>
      </c>
      <c r="H1526" s="421">
        <f>G1526*(1-VLOOKUP($F1526,SHT,2,FALSE))+H668*(1-VLOOKUP($F1526,SHT,2,FALSE))</f>
        <v>0</v>
      </c>
      <c r="I1526" s="389">
        <f t="shared" ref="I1526:V1526" si="680">I668*(1-VLOOKUP($F1526,SHT,2,FALSE))</f>
        <v>0</v>
      </c>
      <c r="J1526" s="389">
        <f t="shared" si="680"/>
        <v>0</v>
      </c>
      <c r="K1526" s="390">
        <f t="shared" si="680"/>
        <v>0</v>
      </c>
      <c r="L1526" s="391">
        <f t="shared" si="680"/>
        <v>0</v>
      </c>
      <c r="M1526" s="396">
        <f t="shared" si="680"/>
        <v>0</v>
      </c>
      <c r="N1526" s="392">
        <f t="shared" si="680"/>
        <v>0</v>
      </c>
      <c r="O1526" s="392">
        <f t="shared" si="680"/>
        <v>0</v>
      </c>
      <c r="P1526" s="392">
        <f t="shared" si="680"/>
        <v>0</v>
      </c>
      <c r="Q1526" s="392">
        <f t="shared" si="680"/>
        <v>0</v>
      </c>
      <c r="R1526" s="392">
        <f t="shared" si="680"/>
        <v>0</v>
      </c>
      <c r="S1526" s="392">
        <f t="shared" si="680"/>
        <v>0</v>
      </c>
      <c r="T1526" s="388">
        <f t="shared" si="680"/>
        <v>0</v>
      </c>
      <c r="U1526" s="392">
        <f t="shared" si="680"/>
        <v>0</v>
      </c>
      <c r="V1526" s="393">
        <f t="shared" si="680"/>
        <v>0</v>
      </c>
      <c r="W1526" s="37">
        <f>W668</f>
        <v>0</v>
      </c>
      <c r="Y1526"/>
    </row>
    <row r="1527" spans="1:25" x14ac:dyDescent="0.25">
      <c r="A1527" s="212"/>
      <c r="B1527" s="465"/>
      <c r="C1527" s="272"/>
      <c r="D1527" s="272" t="s">
        <v>36</v>
      </c>
      <c r="E1527" s="273"/>
      <c r="F1527" s="273"/>
      <c r="G1527" s="367"/>
      <c r="H1527" s="368"/>
      <c r="I1527" s="369"/>
      <c r="J1527" s="369"/>
      <c r="K1527" s="370"/>
      <c r="L1527" s="363"/>
      <c r="M1527" s="364"/>
      <c r="N1527" s="364"/>
      <c r="O1527" s="364"/>
      <c r="P1527" s="364"/>
      <c r="Q1527" s="364"/>
      <c r="R1527" s="364"/>
      <c r="S1527" s="364"/>
      <c r="T1527" s="364"/>
      <c r="U1527" s="364"/>
      <c r="V1527" s="365"/>
      <c r="W1527" s="366"/>
      <c r="Y1527"/>
    </row>
    <row r="1528" spans="1:25" x14ac:dyDescent="0.25">
      <c r="A1528" s="212"/>
      <c r="B1528" s="465"/>
      <c r="C1528" s="272"/>
      <c r="D1528" s="272"/>
      <c r="E1528" s="275" t="s">
        <v>37</v>
      </c>
      <c r="F1528" s="273"/>
      <c r="G1528" s="367">
        <f t="shared" ref="G1528:W1528" si="681">SUBTOTAL(9,G1529:G1531)</f>
        <v>0</v>
      </c>
      <c r="H1528" s="368">
        <f t="shared" si="681"/>
        <v>0</v>
      </c>
      <c r="I1528" s="369">
        <f t="shared" si="681"/>
        <v>0</v>
      </c>
      <c r="J1528" s="369">
        <f t="shared" si="681"/>
        <v>0</v>
      </c>
      <c r="K1528" s="370">
        <f t="shared" si="681"/>
        <v>0</v>
      </c>
      <c r="L1528" s="364">
        <f t="shared" si="681"/>
        <v>0</v>
      </c>
      <c r="M1528" s="364">
        <f t="shared" si="681"/>
        <v>0</v>
      </c>
      <c r="N1528" s="364">
        <f t="shared" si="681"/>
        <v>0</v>
      </c>
      <c r="O1528" s="364">
        <f t="shared" si="681"/>
        <v>0</v>
      </c>
      <c r="P1528" s="364">
        <f t="shared" si="681"/>
        <v>0</v>
      </c>
      <c r="Q1528" s="364">
        <f t="shared" si="681"/>
        <v>0</v>
      </c>
      <c r="R1528" s="364">
        <f t="shared" si="681"/>
        <v>0</v>
      </c>
      <c r="S1528" s="364">
        <f t="shared" si="681"/>
        <v>0</v>
      </c>
      <c r="T1528" s="364">
        <f t="shared" si="681"/>
        <v>0</v>
      </c>
      <c r="U1528" s="364">
        <f t="shared" si="681"/>
        <v>0</v>
      </c>
      <c r="V1528" s="364">
        <f t="shared" si="681"/>
        <v>0</v>
      </c>
      <c r="W1528" s="366">
        <f t="shared" si="681"/>
        <v>0</v>
      </c>
      <c r="Y1528"/>
    </row>
    <row r="1529" spans="1:25" outlineLevel="1" x14ac:dyDescent="0.25">
      <c r="A1529" s="212"/>
      <c r="B1529" s="465"/>
      <c r="C1529" s="272"/>
      <c r="D1529" s="272"/>
      <c r="E1529" s="275"/>
      <c r="F1529" s="274" t="s">
        <v>38</v>
      </c>
      <c r="G1529" s="394">
        <f>G671</f>
        <v>0</v>
      </c>
      <c r="H1529" s="421">
        <f>G1529*(1-VLOOKUP($F1529,SHT,2,FALSE))+H671*(1-VLOOKUP($F1529,SHT,2,FALSE))</f>
        <v>0</v>
      </c>
      <c r="I1529" s="389">
        <f t="shared" ref="I1529:V1529" si="682">I671*(1-VLOOKUP($F1529,SHT,2,FALSE))</f>
        <v>0</v>
      </c>
      <c r="J1529" s="389">
        <f t="shared" si="682"/>
        <v>0</v>
      </c>
      <c r="K1529" s="390">
        <f t="shared" si="682"/>
        <v>0</v>
      </c>
      <c r="L1529" s="391">
        <f t="shared" si="682"/>
        <v>0</v>
      </c>
      <c r="M1529" s="396">
        <f t="shared" si="682"/>
        <v>0</v>
      </c>
      <c r="N1529" s="392">
        <f t="shared" si="682"/>
        <v>0</v>
      </c>
      <c r="O1529" s="392">
        <f t="shared" si="682"/>
        <v>0</v>
      </c>
      <c r="P1529" s="392">
        <f t="shared" si="682"/>
        <v>0</v>
      </c>
      <c r="Q1529" s="392">
        <f t="shared" si="682"/>
        <v>0</v>
      </c>
      <c r="R1529" s="392">
        <f t="shared" si="682"/>
        <v>0</v>
      </c>
      <c r="S1529" s="392">
        <f t="shared" si="682"/>
        <v>0</v>
      </c>
      <c r="T1529" s="388">
        <f t="shared" si="682"/>
        <v>0</v>
      </c>
      <c r="U1529" s="392">
        <f t="shared" si="682"/>
        <v>0</v>
      </c>
      <c r="V1529" s="393">
        <f t="shared" si="682"/>
        <v>0</v>
      </c>
      <c r="W1529" s="37">
        <f>W671</f>
        <v>0</v>
      </c>
      <c r="Y1529"/>
    </row>
    <row r="1530" spans="1:25" outlineLevel="1" x14ac:dyDescent="0.25">
      <c r="A1530" s="212"/>
      <c r="B1530" s="465"/>
      <c r="C1530" s="272"/>
      <c r="D1530" s="272"/>
      <c r="E1530" s="273"/>
      <c r="F1530" s="274" t="s">
        <v>39</v>
      </c>
      <c r="G1530" s="394">
        <f>G672</f>
        <v>0</v>
      </c>
      <c r="H1530" s="421">
        <f>G1530*(1-VLOOKUP($F1530,SHT,2,FALSE))+H672*(1-VLOOKUP($F1530,SHT,2,FALSE))</f>
        <v>0</v>
      </c>
      <c r="I1530" s="389">
        <f t="shared" ref="I1530:V1530" si="683">I672*(1-VLOOKUP($F1530,SHT,2,FALSE))</f>
        <v>0</v>
      </c>
      <c r="J1530" s="389">
        <f t="shared" si="683"/>
        <v>0</v>
      </c>
      <c r="K1530" s="390">
        <f t="shared" si="683"/>
        <v>0</v>
      </c>
      <c r="L1530" s="391">
        <f t="shared" si="683"/>
        <v>0</v>
      </c>
      <c r="M1530" s="396">
        <f t="shared" si="683"/>
        <v>0</v>
      </c>
      <c r="N1530" s="392">
        <f t="shared" si="683"/>
        <v>0</v>
      </c>
      <c r="O1530" s="392">
        <f t="shared" si="683"/>
        <v>0</v>
      </c>
      <c r="P1530" s="392">
        <f t="shared" si="683"/>
        <v>0</v>
      </c>
      <c r="Q1530" s="392">
        <f t="shared" si="683"/>
        <v>0</v>
      </c>
      <c r="R1530" s="392">
        <f t="shared" si="683"/>
        <v>0</v>
      </c>
      <c r="S1530" s="392">
        <f t="shared" si="683"/>
        <v>0</v>
      </c>
      <c r="T1530" s="388">
        <f t="shared" si="683"/>
        <v>0</v>
      </c>
      <c r="U1530" s="392">
        <f t="shared" si="683"/>
        <v>0</v>
      </c>
      <c r="V1530" s="393">
        <f t="shared" si="683"/>
        <v>0</v>
      </c>
      <c r="W1530" s="37">
        <f>W672</f>
        <v>0</v>
      </c>
      <c r="Y1530"/>
    </row>
    <row r="1531" spans="1:25" outlineLevel="1" x14ac:dyDescent="0.25">
      <c r="A1531" s="212"/>
      <c r="B1531" s="465"/>
      <c r="C1531" s="272"/>
      <c r="D1531" s="272"/>
      <c r="E1531" s="273"/>
      <c r="F1531" s="274" t="s">
        <v>40</v>
      </c>
      <c r="G1531" s="394">
        <f>G673</f>
        <v>0</v>
      </c>
      <c r="H1531" s="421">
        <f>G1531*(1-VLOOKUP($F1531,SHT,2,FALSE))+H673*(1-VLOOKUP($F1531,SHT,2,FALSE))</f>
        <v>0</v>
      </c>
      <c r="I1531" s="389">
        <f t="shared" ref="I1531:V1531" si="684">I673*(1-VLOOKUP($F1531,SHT,2,FALSE))</f>
        <v>0</v>
      </c>
      <c r="J1531" s="389">
        <f t="shared" si="684"/>
        <v>0</v>
      </c>
      <c r="K1531" s="390">
        <f t="shared" si="684"/>
        <v>0</v>
      </c>
      <c r="L1531" s="391">
        <f t="shared" si="684"/>
        <v>0</v>
      </c>
      <c r="M1531" s="396">
        <f t="shared" si="684"/>
        <v>0</v>
      </c>
      <c r="N1531" s="392">
        <f t="shared" si="684"/>
        <v>0</v>
      </c>
      <c r="O1531" s="392">
        <f t="shared" si="684"/>
        <v>0</v>
      </c>
      <c r="P1531" s="392">
        <f t="shared" si="684"/>
        <v>0</v>
      </c>
      <c r="Q1531" s="392">
        <f t="shared" si="684"/>
        <v>0</v>
      </c>
      <c r="R1531" s="392">
        <f t="shared" si="684"/>
        <v>0</v>
      </c>
      <c r="S1531" s="392">
        <f t="shared" si="684"/>
        <v>0</v>
      </c>
      <c r="T1531" s="388">
        <f t="shared" si="684"/>
        <v>0</v>
      </c>
      <c r="U1531" s="392">
        <f t="shared" si="684"/>
        <v>0</v>
      </c>
      <c r="V1531" s="393">
        <f t="shared" si="684"/>
        <v>0</v>
      </c>
      <c r="W1531" s="37">
        <f>W673</f>
        <v>0</v>
      </c>
      <c r="Y1531"/>
    </row>
    <row r="1532" spans="1:25" x14ac:dyDescent="0.25">
      <c r="A1532" s="212"/>
      <c r="B1532" s="465"/>
      <c r="C1532" s="272"/>
      <c r="D1532" s="272"/>
      <c r="E1532" s="273" t="s">
        <v>41</v>
      </c>
      <c r="F1532" s="273"/>
      <c r="G1532" s="367">
        <f t="shared" ref="G1532:W1532" si="685">SUBTOTAL(9,G1533:G1535)</f>
        <v>0</v>
      </c>
      <c r="H1532" s="368">
        <f t="shared" si="685"/>
        <v>0</v>
      </c>
      <c r="I1532" s="369">
        <f t="shared" si="685"/>
        <v>0</v>
      </c>
      <c r="J1532" s="369">
        <f t="shared" si="685"/>
        <v>0</v>
      </c>
      <c r="K1532" s="370">
        <f t="shared" si="685"/>
        <v>0</v>
      </c>
      <c r="L1532" s="364">
        <f t="shared" si="685"/>
        <v>0</v>
      </c>
      <c r="M1532" s="364">
        <f t="shared" si="685"/>
        <v>0</v>
      </c>
      <c r="N1532" s="364">
        <f t="shared" si="685"/>
        <v>0</v>
      </c>
      <c r="O1532" s="364">
        <f t="shared" si="685"/>
        <v>0</v>
      </c>
      <c r="P1532" s="364">
        <f t="shared" si="685"/>
        <v>0</v>
      </c>
      <c r="Q1532" s="364">
        <f t="shared" si="685"/>
        <v>0</v>
      </c>
      <c r="R1532" s="364">
        <f t="shared" si="685"/>
        <v>0</v>
      </c>
      <c r="S1532" s="364">
        <f t="shared" si="685"/>
        <v>0</v>
      </c>
      <c r="T1532" s="364">
        <f t="shared" si="685"/>
        <v>0</v>
      </c>
      <c r="U1532" s="364">
        <f t="shared" si="685"/>
        <v>0</v>
      </c>
      <c r="V1532" s="364">
        <f t="shared" si="685"/>
        <v>0</v>
      </c>
      <c r="W1532" s="366">
        <f t="shared" si="685"/>
        <v>0</v>
      </c>
      <c r="Y1532"/>
    </row>
    <row r="1533" spans="1:25" outlineLevel="1" x14ac:dyDescent="0.25">
      <c r="A1533" s="212"/>
      <c r="B1533" s="465"/>
      <c r="C1533" s="272"/>
      <c r="D1533" s="272"/>
      <c r="E1533" s="273"/>
      <c r="F1533" s="274" t="s">
        <v>42</v>
      </c>
      <c r="G1533" s="394">
        <f>G675</f>
        <v>0</v>
      </c>
      <c r="H1533" s="421">
        <f>G1533*(1-VLOOKUP($F1533,SHT,2,FALSE))+H675*(1-VLOOKUP($F1533,SHT,2,FALSE))</f>
        <v>0</v>
      </c>
      <c r="I1533" s="389">
        <f t="shared" ref="I1533:V1533" si="686">I675*(1-VLOOKUP($F1533,SHT,2,FALSE))</f>
        <v>0</v>
      </c>
      <c r="J1533" s="389">
        <f t="shared" si="686"/>
        <v>0</v>
      </c>
      <c r="K1533" s="390">
        <f t="shared" si="686"/>
        <v>0</v>
      </c>
      <c r="L1533" s="391">
        <f t="shared" si="686"/>
        <v>0</v>
      </c>
      <c r="M1533" s="396">
        <f t="shared" si="686"/>
        <v>0</v>
      </c>
      <c r="N1533" s="392">
        <f t="shared" si="686"/>
        <v>0</v>
      </c>
      <c r="O1533" s="392">
        <f t="shared" si="686"/>
        <v>0</v>
      </c>
      <c r="P1533" s="392">
        <f t="shared" si="686"/>
        <v>0</v>
      </c>
      <c r="Q1533" s="392">
        <f t="shared" si="686"/>
        <v>0</v>
      </c>
      <c r="R1533" s="392">
        <f t="shared" si="686"/>
        <v>0</v>
      </c>
      <c r="S1533" s="392">
        <f t="shared" si="686"/>
        <v>0</v>
      </c>
      <c r="T1533" s="388">
        <f t="shared" si="686"/>
        <v>0</v>
      </c>
      <c r="U1533" s="392">
        <f t="shared" si="686"/>
        <v>0</v>
      </c>
      <c r="V1533" s="393">
        <f t="shared" si="686"/>
        <v>0</v>
      </c>
      <c r="W1533" s="37">
        <f>W675</f>
        <v>0</v>
      </c>
      <c r="Y1533"/>
    </row>
    <row r="1534" spans="1:25" outlineLevel="1" x14ac:dyDescent="0.25">
      <c r="A1534" s="212"/>
      <c r="B1534" s="465"/>
      <c r="C1534" s="272"/>
      <c r="D1534" s="272"/>
      <c r="E1534" s="273"/>
      <c r="F1534" s="274" t="s">
        <v>43</v>
      </c>
      <c r="G1534" s="394">
        <f>G676</f>
        <v>0</v>
      </c>
      <c r="H1534" s="421">
        <f>G1534*(1-VLOOKUP($F1534,SHT,2,FALSE))+H676*(1-VLOOKUP($F1534,SHT,2,FALSE))</f>
        <v>0</v>
      </c>
      <c r="I1534" s="389">
        <f t="shared" ref="I1534:V1534" si="687">I676*(1-VLOOKUP($F1534,SHT,2,FALSE))</f>
        <v>0</v>
      </c>
      <c r="J1534" s="389">
        <f t="shared" si="687"/>
        <v>0</v>
      </c>
      <c r="K1534" s="390">
        <f t="shared" si="687"/>
        <v>0</v>
      </c>
      <c r="L1534" s="391">
        <f t="shared" si="687"/>
        <v>0</v>
      </c>
      <c r="M1534" s="396">
        <f t="shared" si="687"/>
        <v>0</v>
      </c>
      <c r="N1534" s="392">
        <f t="shared" si="687"/>
        <v>0</v>
      </c>
      <c r="O1534" s="392">
        <f t="shared" si="687"/>
        <v>0</v>
      </c>
      <c r="P1534" s="392">
        <f t="shared" si="687"/>
        <v>0</v>
      </c>
      <c r="Q1534" s="392">
        <f t="shared" si="687"/>
        <v>0</v>
      </c>
      <c r="R1534" s="392">
        <f t="shared" si="687"/>
        <v>0</v>
      </c>
      <c r="S1534" s="392">
        <f t="shared" si="687"/>
        <v>0</v>
      </c>
      <c r="T1534" s="388">
        <f t="shared" si="687"/>
        <v>0</v>
      </c>
      <c r="U1534" s="392">
        <f t="shared" si="687"/>
        <v>0</v>
      </c>
      <c r="V1534" s="393">
        <f t="shared" si="687"/>
        <v>0</v>
      </c>
      <c r="W1534" s="37">
        <f>W676</f>
        <v>0</v>
      </c>
      <c r="Y1534"/>
    </row>
    <row r="1535" spans="1:25" outlineLevel="1" x14ac:dyDescent="0.25">
      <c r="A1535" s="212"/>
      <c r="B1535" s="465"/>
      <c r="C1535" s="272"/>
      <c r="D1535" s="272"/>
      <c r="E1535" s="273"/>
      <c r="F1535" s="274" t="s">
        <v>44</v>
      </c>
      <c r="G1535" s="394">
        <f>G677</f>
        <v>0</v>
      </c>
      <c r="H1535" s="421">
        <f>G1535*(1-VLOOKUP($F1535,SHT,2,FALSE))+H677*(1-VLOOKUP($F1535,SHT,2,FALSE))</f>
        <v>0</v>
      </c>
      <c r="I1535" s="389">
        <f t="shared" ref="I1535:V1535" si="688">I677*(1-VLOOKUP($F1535,SHT,2,FALSE))</f>
        <v>0</v>
      </c>
      <c r="J1535" s="389">
        <f t="shared" si="688"/>
        <v>0</v>
      </c>
      <c r="K1535" s="390">
        <f t="shared" si="688"/>
        <v>0</v>
      </c>
      <c r="L1535" s="391">
        <f t="shared" si="688"/>
        <v>0</v>
      </c>
      <c r="M1535" s="396">
        <f t="shared" si="688"/>
        <v>0</v>
      </c>
      <c r="N1535" s="392">
        <f t="shared" si="688"/>
        <v>0</v>
      </c>
      <c r="O1535" s="392">
        <f t="shared" si="688"/>
        <v>0</v>
      </c>
      <c r="P1535" s="392">
        <f t="shared" si="688"/>
        <v>0</v>
      </c>
      <c r="Q1535" s="392">
        <f t="shared" si="688"/>
        <v>0</v>
      </c>
      <c r="R1535" s="392">
        <f t="shared" si="688"/>
        <v>0</v>
      </c>
      <c r="S1535" s="392">
        <f t="shared" si="688"/>
        <v>0</v>
      </c>
      <c r="T1535" s="388">
        <f t="shared" si="688"/>
        <v>0</v>
      </c>
      <c r="U1535" s="392">
        <f t="shared" si="688"/>
        <v>0</v>
      </c>
      <c r="V1535" s="393">
        <f t="shared" si="688"/>
        <v>0</v>
      </c>
      <c r="W1535" s="37">
        <f>W677</f>
        <v>0</v>
      </c>
      <c r="Y1535"/>
    </row>
    <row r="1536" spans="1:25" x14ac:dyDescent="0.25">
      <c r="A1536" s="212"/>
      <c r="B1536" s="465"/>
      <c r="C1536" s="272"/>
      <c r="D1536" s="272"/>
      <c r="E1536" s="273" t="s">
        <v>45</v>
      </c>
      <c r="F1536" s="273"/>
      <c r="G1536" s="367">
        <f t="shared" ref="G1536:W1536" si="689">SUBTOTAL(9,G1537:G1539)</f>
        <v>0</v>
      </c>
      <c r="H1536" s="368">
        <f t="shared" si="689"/>
        <v>0</v>
      </c>
      <c r="I1536" s="369">
        <f t="shared" si="689"/>
        <v>0</v>
      </c>
      <c r="J1536" s="369">
        <f t="shared" si="689"/>
        <v>0</v>
      </c>
      <c r="K1536" s="370">
        <f t="shared" si="689"/>
        <v>0</v>
      </c>
      <c r="L1536" s="364">
        <f t="shared" si="689"/>
        <v>0</v>
      </c>
      <c r="M1536" s="364">
        <f t="shared" si="689"/>
        <v>0</v>
      </c>
      <c r="N1536" s="364">
        <f t="shared" si="689"/>
        <v>0</v>
      </c>
      <c r="O1536" s="364">
        <f t="shared" si="689"/>
        <v>0</v>
      </c>
      <c r="P1536" s="364">
        <f t="shared" si="689"/>
        <v>0</v>
      </c>
      <c r="Q1536" s="364">
        <f t="shared" si="689"/>
        <v>0</v>
      </c>
      <c r="R1536" s="364">
        <f t="shared" si="689"/>
        <v>0</v>
      </c>
      <c r="S1536" s="364">
        <f t="shared" si="689"/>
        <v>0</v>
      </c>
      <c r="T1536" s="364">
        <f t="shared" si="689"/>
        <v>0</v>
      </c>
      <c r="U1536" s="364">
        <f t="shared" si="689"/>
        <v>0</v>
      </c>
      <c r="V1536" s="364">
        <f t="shared" si="689"/>
        <v>0</v>
      </c>
      <c r="W1536" s="366">
        <f t="shared" si="689"/>
        <v>0</v>
      </c>
      <c r="Y1536"/>
    </row>
    <row r="1537" spans="1:25" outlineLevel="1" x14ac:dyDescent="0.25">
      <c r="A1537" s="212"/>
      <c r="B1537" s="465"/>
      <c r="C1537" s="272"/>
      <c r="D1537" s="272"/>
      <c r="E1537" s="273"/>
      <c r="F1537" s="274" t="s">
        <v>46</v>
      </c>
      <c r="G1537" s="394">
        <f>G679</f>
        <v>0</v>
      </c>
      <c r="H1537" s="421">
        <f>G1537*(1-VLOOKUP($F1537,SHT,2,FALSE))+H679*(1-VLOOKUP($F1537,SHT,2,FALSE))</f>
        <v>0</v>
      </c>
      <c r="I1537" s="389">
        <f t="shared" ref="I1537:V1537" si="690">I679*(1-VLOOKUP($F1537,SHT,2,FALSE))</f>
        <v>0</v>
      </c>
      <c r="J1537" s="389">
        <f t="shared" si="690"/>
        <v>0</v>
      </c>
      <c r="K1537" s="390">
        <f t="shared" si="690"/>
        <v>0</v>
      </c>
      <c r="L1537" s="391">
        <f t="shared" si="690"/>
        <v>0</v>
      </c>
      <c r="M1537" s="396">
        <f t="shared" si="690"/>
        <v>0</v>
      </c>
      <c r="N1537" s="392">
        <f t="shared" si="690"/>
        <v>0</v>
      </c>
      <c r="O1537" s="392">
        <f t="shared" si="690"/>
        <v>0</v>
      </c>
      <c r="P1537" s="392">
        <f t="shared" si="690"/>
        <v>0</v>
      </c>
      <c r="Q1537" s="392">
        <f t="shared" si="690"/>
        <v>0</v>
      </c>
      <c r="R1537" s="392">
        <f t="shared" si="690"/>
        <v>0</v>
      </c>
      <c r="S1537" s="392">
        <f t="shared" si="690"/>
        <v>0</v>
      </c>
      <c r="T1537" s="388">
        <f t="shared" si="690"/>
        <v>0</v>
      </c>
      <c r="U1537" s="392">
        <f t="shared" si="690"/>
        <v>0</v>
      </c>
      <c r="V1537" s="393">
        <f t="shared" si="690"/>
        <v>0</v>
      </c>
      <c r="W1537" s="37">
        <f>W679</f>
        <v>0</v>
      </c>
      <c r="Y1537"/>
    </row>
    <row r="1538" spans="1:25" outlineLevel="1" x14ac:dyDescent="0.25">
      <c r="A1538" s="212"/>
      <c r="B1538" s="465"/>
      <c r="C1538" s="272"/>
      <c r="D1538" s="272"/>
      <c r="E1538" s="273"/>
      <c r="F1538" s="274" t="s">
        <v>47</v>
      </c>
      <c r="G1538" s="394">
        <f>G680</f>
        <v>0</v>
      </c>
      <c r="H1538" s="421">
        <f>G1538*(1-VLOOKUP($F1538,SHT,2,FALSE))+H680*(1-VLOOKUP($F1538,SHT,2,FALSE))</f>
        <v>0</v>
      </c>
      <c r="I1538" s="389">
        <f t="shared" ref="I1538:V1538" si="691">I680*(1-VLOOKUP($F1538,SHT,2,FALSE))</f>
        <v>0</v>
      </c>
      <c r="J1538" s="389">
        <f t="shared" si="691"/>
        <v>0</v>
      </c>
      <c r="K1538" s="390">
        <f t="shared" si="691"/>
        <v>0</v>
      </c>
      <c r="L1538" s="391">
        <f t="shared" si="691"/>
        <v>0</v>
      </c>
      <c r="M1538" s="396">
        <f t="shared" si="691"/>
        <v>0</v>
      </c>
      <c r="N1538" s="392">
        <f t="shared" si="691"/>
        <v>0</v>
      </c>
      <c r="O1538" s="392">
        <f t="shared" si="691"/>
        <v>0</v>
      </c>
      <c r="P1538" s="392">
        <f t="shared" si="691"/>
        <v>0</v>
      </c>
      <c r="Q1538" s="392">
        <f t="shared" si="691"/>
        <v>0</v>
      </c>
      <c r="R1538" s="392">
        <f t="shared" si="691"/>
        <v>0</v>
      </c>
      <c r="S1538" s="392">
        <f t="shared" si="691"/>
        <v>0</v>
      </c>
      <c r="T1538" s="388">
        <f t="shared" si="691"/>
        <v>0</v>
      </c>
      <c r="U1538" s="392">
        <f t="shared" si="691"/>
        <v>0</v>
      </c>
      <c r="V1538" s="393">
        <f t="shared" si="691"/>
        <v>0</v>
      </c>
      <c r="W1538" s="37">
        <f>W680</f>
        <v>0</v>
      </c>
      <c r="Y1538"/>
    </row>
    <row r="1539" spans="1:25" outlineLevel="1" x14ac:dyDescent="0.25">
      <c r="A1539" s="212"/>
      <c r="B1539" s="465"/>
      <c r="C1539" s="272"/>
      <c r="D1539" s="272"/>
      <c r="E1539" s="273"/>
      <c r="F1539" s="274" t="s">
        <v>48</v>
      </c>
      <c r="G1539" s="394">
        <f>G681</f>
        <v>0</v>
      </c>
      <c r="H1539" s="421">
        <f>G1539*(1-VLOOKUP($F1539,SHT,2,FALSE))+H681*(1-VLOOKUP($F1539,SHT,2,FALSE))</f>
        <v>0</v>
      </c>
      <c r="I1539" s="389">
        <f t="shared" ref="I1539:V1539" si="692">I681*(1-VLOOKUP($F1539,SHT,2,FALSE))</f>
        <v>0</v>
      </c>
      <c r="J1539" s="389">
        <f t="shared" si="692"/>
        <v>0</v>
      </c>
      <c r="K1539" s="390">
        <f t="shared" si="692"/>
        <v>0</v>
      </c>
      <c r="L1539" s="391">
        <f t="shared" si="692"/>
        <v>0</v>
      </c>
      <c r="M1539" s="396">
        <f t="shared" si="692"/>
        <v>0</v>
      </c>
      <c r="N1539" s="392">
        <f t="shared" si="692"/>
        <v>0</v>
      </c>
      <c r="O1539" s="392">
        <f t="shared" si="692"/>
        <v>0</v>
      </c>
      <c r="P1539" s="392">
        <f t="shared" si="692"/>
        <v>0</v>
      </c>
      <c r="Q1539" s="392">
        <f t="shared" si="692"/>
        <v>0</v>
      </c>
      <c r="R1539" s="392">
        <f t="shared" si="692"/>
        <v>0</v>
      </c>
      <c r="S1539" s="392">
        <f t="shared" si="692"/>
        <v>0</v>
      </c>
      <c r="T1539" s="388">
        <f t="shared" si="692"/>
        <v>0</v>
      </c>
      <c r="U1539" s="392">
        <f t="shared" si="692"/>
        <v>0</v>
      </c>
      <c r="V1539" s="393">
        <f t="shared" si="692"/>
        <v>0</v>
      </c>
      <c r="W1539" s="37">
        <f>W681</f>
        <v>0</v>
      </c>
      <c r="Y1539"/>
    </row>
    <row r="1540" spans="1:25" x14ac:dyDescent="0.25">
      <c r="A1540" s="212"/>
      <c r="B1540" s="465"/>
      <c r="C1540" s="272"/>
      <c r="D1540" s="272" t="s">
        <v>49</v>
      </c>
      <c r="E1540" s="273"/>
      <c r="F1540" s="273"/>
      <c r="G1540" s="367"/>
      <c r="H1540" s="368"/>
      <c r="I1540" s="369"/>
      <c r="J1540" s="369"/>
      <c r="K1540" s="370"/>
      <c r="L1540" s="363"/>
      <c r="M1540" s="364"/>
      <c r="N1540" s="364"/>
      <c r="O1540" s="364"/>
      <c r="P1540" s="364"/>
      <c r="Q1540" s="364"/>
      <c r="R1540" s="364"/>
      <c r="S1540" s="364"/>
      <c r="T1540" s="364"/>
      <c r="U1540" s="364"/>
      <c r="V1540" s="365"/>
      <c r="W1540" s="366"/>
      <c r="Y1540"/>
    </row>
    <row r="1541" spans="1:25" x14ac:dyDescent="0.25">
      <c r="A1541" s="212"/>
      <c r="B1541" s="465"/>
      <c r="C1541" s="272"/>
      <c r="D1541" s="272"/>
      <c r="E1541" s="273" t="s">
        <v>50</v>
      </c>
      <c r="F1541" s="273"/>
      <c r="G1541" s="367">
        <f t="shared" ref="G1541:W1541" si="693">SUBTOTAL(9,G1542:G1543)</f>
        <v>0</v>
      </c>
      <c r="H1541" s="368">
        <f t="shared" si="693"/>
        <v>0</v>
      </c>
      <c r="I1541" s="369">
        <f t="shared" si="693"/>
        <v>0</v>
      </c>
      <c r="J1541" s="369">
        <f t="shared" si="693"/>
        <v>0</v>
      </c>
      <c r="K1541" s="370">
        <f t="shared" si="693"/>
        <v>0</v>
      </c>
      <c r="L1541" s="364">
        <f t="shared" si="693"/>
        <v>0</v>
      </c>
      <c r="M1541" s="364">
        <f t="shared" si="693"/>
        <v>0</v>
      </c>
      <c r="N1541" s="364">
        <f t="shared" si="693"/>
        <v>0</v>
      </c>
      <c r="O1541" s="364">
        <f t="shared" si="693"/>
        <v>0</v>
      </c>
      <c r="P1541" s="364">
        <f t="shared" si="693"/>
        <v>0</v>
      </c>
      <c r="Q1541" s="364">
        <f t="shared" si="693"/>
        <v>0</v>
      </c>
      <c r="R1541" s="364">
        <f t="shared" si="693"/>
        <v>0</v>
      </c>
      <c r="S1541" s="364">
        <f t="shared" si="693"/>
        <v>0</v>
      </c>
      <c r="T1541" s="364">
        <f t="shared" si="693"/>
        <v>0</v>
      </c>
      <c r="U1541" s="364">
        <f t="shared" si="693"/>
        <v>0</v>
      </c>
      <c r="V1541" s="365">
        <f t="shared" si="693"/>
        <v>0</v>
      </c>
      <c r="W1541" s="366">
        <f t="shared" si="693"/>
        <v>0</v>
      </c>
      <c r="Y1541"/>
    </row>
    <row r="1542" spans="1:25" outlineLevel="1" x14ac:dyDescent="0.25">
      <c r="A1542" s="212"/>
      <c r="B1542" s="465"/>
      <c r="C1542" s="272"/>
      <c r="D1542" s="272"/>
      <c r="E1542" s="273"/>
      <c r="F1542" s="274" t="s">
        <v>51</v>
      </c>
      <c r="G1542" s="394">
        <f>G684</f>
        <v>0</v>
      </c>
      <c r="H1542" s="421">
        <f>G1542*(1-VLOOKUP($F1542,SHT,2,FALSE))+H684*(1-VLOOKUP($F1542,SHT,2,FALSE))</f>
        <v>0</v>
      </c>
      <c r="I1542" s="389">
        <f t="shared" ref="I1542:V1542" si="694">I684*(1-VLOOKUP($F1542,SHT,2,FALSE))</f>
        <v>0</v>
      </c>
      <c r="J1542" s="389">
        <f t="shared" si="694"/>
        <v>0</v>
      </c>
      <c r="K1542" s="390">
        <f t="shared" si="694"/>
        <v>0</v>
      </c>
      <c r="L1542" s="391">
        <f t="shared" si="694"/>
        <v>0</v>
      </c>
      <c r="M1542" s="396">
        <f t="shared" si="694"/>
        <v>0</v>
      </c>
      <c r="N1542" s="392">
        <f t="shared" si="694"/>
        <v>0</v>
      </c>
      <c r="O1542" s="392">
        <f t="shared" si="694"/>
        <v>0</v>
      </c>
      <c r="P1542" s="392">
        <f t="shared" si="694"/>
        <v>0</v>
      </c>
      <c r="Q1542" s="392">
        <f t="shared" si="694"/>
        <v>0</v>
      </c>
      <c r="R1542" s="392">
        <f t="shared" si="694"/>
        <v>0</v>
      </c>
      <c r="S1542" s="392">
        <f t="shared" si="694"/>
        <v>0</v>
      </c>
      <c r="T1542" s="388">
        <f t="shared" si="694"/>
        <v>0</v>
      </c>
      <c r="U1542" s="392">
        <f t="shared" si="694"/>
        <v>0</v>
      </c>
      <c r="V1542" s="393">
        <f t="shared" si="694"/>
        <v>0</v>
      </c>
      <c r="W1542" s="37">
        <f>W684</f>
        <v>0</v>
      </c>
      <c r="Y1542"/>
    </row>
    <row r="1543" spans="1:25" outlineLevel="1" x14ac:dyDescent="0.25">
      <c r="A1543" s="212"/>
      <c r="B1543" s="465"/>
      <c r="C1543" s="272"/>
      <c r="D1543" s="272"/>
      <c r="E1543" s="273"/>
      <c r="F1543" s="274" t="s">
        <v>52</v>
      </c>
      <c r="G1543" s="394">
        <f>G685</f>
        <v>0</v>
      </c>
      <c r="H1543" s="421">
        <f>G1543*(1-VLOOKUP($F1543,SHT,2,FALSE))+H685*(1-VLOOKUP($F1543,SHT,2,FALSE))</f>
        <v>0</v>
      </c>
      <c r="I1543" s="389">
        <f t="shared" ref="I1543:V1543" si="695">I685*(1-VLOOKUP($F1543,SHT,2,FALSE))</f>
        <v>0</v>
      </c>
      <c r="J1543" s="389">
        <f t="shared" si="695"/>
        <v>0</v>
      </c>
      <c r="K1543" s="390">
        <f t="shared" si="695"/>
        <v>0</v>
      </c>
      <c r="L1543" s="391">
        <f t="shared" si="695"/>
        <v>0</v>
      </c>
      <c r="M1543" s="396">
        <f t="shared" si="695"/>
        <v>0</v>
      </c>
      <c r="N1543" s="392">
        <f t="shared" si="695"/>
        <v>0</v>
      </c>
      <c r="O1543" s="392">
        <f t="shared" si="695"/>
        <v>0</v>
      </c>
      <c r="P1543" s="392">
        <f t="shared" si="695"/>
        <v>0</v>
      </c>
      <c r="Q1543" s="392">
        <f t="shared" si="695"/>
        <v>0</v>
      </c>
      <c r="R1543" s="392">
        <f t="shared" si="695"/>
        <v>0</v>
      </c>
      <c r="S1543" s="392">
        <f t="shared" si="695"/>
        <v>0</v>
      </c>
      <c r="T1543" s="388">
        <f t="shared" si="695"/>
        <v>0</v>
      </c>
      <c r="U1543" s="392">
        <f t="shared" si="695"/>
        <v>0</v>
      </c>
      <c r="V1543" s="393">
        <f t="shared" si="695"/>
        <v>0</v>
      </c>
      <c r="W1543" s="37">
        <f>W685</f>
        <v>0</v>
      </c>
      <c r="Y1543"/>
    </row>
    <row r="1544" spans="1:25" x14ac:dyDescent="0.25">
      <c r="A1544" s="212"/>
      <c r="B1544" s="465"/>
      <c r="C1544" s="272"/>
      <c r="D1544" s="272"/>
      <c r="E1544" s="273" t="s">
        <v>53</v>
      </c>
      <c r="F1544" s="273"/>
      <c r="G1544" s="367">
        <f t="shared" ref="G1544:W1544" si="696">SUBTOTAL(9,G1545:G1547)</f>
        <v>0</v>
      </c>
      <c r="H1544" s="368">
        <f t="shared" si="696"/>
        <v>0</v>
      </c>
      <c r="I1544" s="369">
        <f t="shared" si="696"/>
        <v>0</v>
      </c>
      <c r="J1544" s="369">
        <f t="shared" si="696"/>
        <v>0</v>
      </c>
      <c r="K1544" s="370">
        <f t="shared" si="696"/>
        <v>0</v>
      </c>
      <c r="L1544" s="364">
        <f t="shared" si="696"/>
        <v>0</v>
      </c>
      <c r="M1544" s="364">
        <f t="shared" si="696"/>
        <v>0</v>
      </c>
      <c r="N1544" s="364">
        <f t="shared" si="696"/>
        <v>0</v>
      </c>
      <c r="O1544" s="364">
        <f t="shared" si="696"/>
        <v>0</v>
      </c>
      <c r="P1544" s="364">
        <f t="shared" si="696"/>
        <v>0</v>
      </c>
      <c r="Q1544" s="364">
        <f t="shared" si="696"/>
        <v>0</v>
      </c>
      <c r="R1544" s="364">
        <f t="shared" si="696"/>
        <v>0</v>
      </c>
      <c r="S1544" s="364">
        <f t="shared" si="696"/>
        <v>0</v>
      </c>
      <c r="T1544" s="364">
        <f t="shared" si="696"/>
        <v>0</v>
      </c>
      <c r="U1544" s="364">
        <f t="shared" si="696"/>
        <v>0</v>
      </c>
      <c r="V1544" s="364">
        <f t="shared" si="696"/>
        <v>0</v>
      </c>
      <c r="W1544" s="366">
        <f t="shared" si="696"/>
        <v>0</v>
      </c>
      <c r="Y1544"/>
    </row>
    <row r="1545" spans="1:25" outlineLevel="1" x14ac:dyDescent="0.25">
      <c r="A1545" s="212"/>
      <c r="B1545" s="465"/>
      <c r="C1545" s="272"/>
      <c r="D1545" s="272"/>
      <c r="E1545" s="273"/>
      <c r="F1545" s="274" t="s">
        <v>54</v>
      </c>
      <c r="G1545" s="394">
        <f>G687</f>
        <v>0</v>
      </c>
      <c r="H1545" s="421">
        <f>G1545*(1-VLOOKUP($F1545,SHT,2,FALSE))+H687*(1-VLOOKUP($F1545,SHT,2,FALSE))</f>
        <v>0</v>
      </c>
      <c r="I1545" s="389">
        <f t="shared" ref="I1545:V1545" si="697">I687*(1-VLOOKUP($F1545,SHT,2,FALSE))</f>
        <v>0</v>
      </c>
      <c r="J1545" s="389">
        <f t="shared" si="697"/>
        <v>0</v>
      </c>
      <c r="K1545" s="390">
        <f t="shared" si="697"/>
        <v>0</v>
      </c>
      <c r="L1545" s="391">
        <f t="shared" si="697"/>
        <v>0</v>
      </c>
      <c r="M1545" s="396">
        <f t="shared" si="697"/>
        <v>0</v>
      </c>
      <c r="N1545" s="392">
        <f t="shared" si="697"/>
        <v>0</v>
      </c>
      <c r="O1545" s="392">
        <f t="shared" si="697"/>
        <v>0</v>
      </c>
      <c r="P1545" s="392">
        <f t="shared" si="697"/>
        <v>0</v>
      </c>
      <c r="Q1545" s="392">
        <f t="shared" si="697"/>
        <v>0</v>
      </c>
      <c r="R1545" s="392">
        <f t="shared" si="697"/>
        <v>0</v>
      </c>
      <c r="S1545" s="392">
        <f t="shared" si="697"/>
        <v>0</v>
      </c>
      <c r="T1545" s="388">
        <f t="shared" si="697"/>
        <v>0</v>
      </c>
      <c r="U1545" s="392">
        <f t="shared" si="697"/>
        <v>0</v>
      </c>
      <c r="V1545" s="393">
        <f t="shared" si="697"/>
        <v>0</v>
      </c>
      <c r="W1545" s="37">
        <f>W687</f>
        <v>0</v>
      </c>
      <c r="Y1545"/>
    </row>
    <row r="1546" spans="1:25" outlineLevel="1" x14ac:dyDescent="0.25">
      <c r="A1546" s="212"/>
      <c r="B1546" s="465"/>
      <c r="C1546" s="272"/>
      <c r="D1546" s="272"/>
      <c r="E1546" s="273"/>
      <c r="F1546" s="274" t="s">
        <v>55</v>
      </c>
      <c r="G1546" s="394">
        <f>G688</f>
        <v>0</v>
      </c>
      <c r="H1546" s="421">
        <f>G1546*(1-VLOOKUP($F1546,SHT,2,FALSE))+H688*(1-VLOOKUP($F1546,SHT,2,FALSE))</f>
        <v>0</v>
      </c>
      <c r="I1546" s="389">
        <f t="shared" ref="I1546:V1546" si="698">I688*(1-VLOOKUP($F1546,SHT,2,FALSE))</f>
        <v>0</v>
      </c>
      <c r="J1546" s="389">
        <f t="shared" si="698"/>
        <v>0</v>
      </c>
      <c r="K1546" s="390">
        <f t="shared" si="698"/>
        <v>0</v>
      </c>
      <c r="L1546" s="391">
        <f t="shared" si="698"/>
        <v>0</v>
      </c>
      <c r="M1546" s="396">
        <f t="shared" si="698"/>
        <v>0</v>
      </c>
      <c r="N1546" s="392">
        <f t="shared" si="698"/>
        <v>0</v>
      </c>
      <c r="O1546" s="392">
        <f t="shared" si="698"/>
        <v>0</v>
      </c>
      <c r="P1546" s="392">
        <f t="shared" si="698"/>
        <v>0</v>
      </c>
      <c r="Q1546" s="392">
        <f t="shared" si="698"/>
        <v>0</v>
      </c>
      <c r="R1546" s="392">
        <f t="shared" si="698"/>
        <v>0</v>
      </c>
      <c r="S1546" s="392">
        <f t="shared" si="698"/>
        <v>0</v>
      </c>
      <c r="T1546" s="388">
        <f t="shared" si="698"/>
        <v>0</v>
      </c>
      <c r="U1546" s="392">
        <f t="shared" si="698"/>
        <v>0</v>
      </c>
      <c r="V1546" s="393">
        <f t="shared" si="698"/>
        <v>0</v>
      </c>
      <c r="W1546" s="37">
        <f>W688</f>
        <v>0</v>
      </c>
      <c r="Y1546"/>
    </row>
    <row r="1547" spans="1:25" outlineLevel="1" x14ac:dyDescent="0.25">
      <c r="A1547" s="212"/>
      <c r="B1547" s="465"/>
      <c r="C1547" s="272"/>
      <c r="D1547" s="272"/>
      <c r="E1547" s="273"/>
      <c r="F1547" s="274" t="s">
        <v>56</v>
      </c>
      <c r="G1547" s="394">
        <f>G689</f>
        <v>0</v>
      </c>
      <c r="H1547" s="421">
        <f>G1547*(1-VLOOKUP($F1547,SHT,2,FALSE))+H689*(1-VLOOKUP($F1547,SHT,2,FALSE))</f>
        <v>0</v>
      </c>
      <c r="I1547" s="389">
        <f t="shared" ref="I1547:V1547" si="699">I689*(1-VLOOKUP($F1547,SHT,2,FALSE))</f>
        <v>0</v>
      </c>
      <c r="J1547" s="389">
        <f t="shared" si="699"/>
        <v>0</v>
      </c>
      <c r="K1547" s="390">
        <f t="shared" si="699"/>
        <v>0</v>
      </c>
      <c r="L1547" s="391">
        <f t="shared" si="699"/>
        <v>0</v>
      </c>
      <c r="M1547" s="396">
        <f t="shared" si="699"/>
        <v>0</v>
      </c>
      <c r="N1547" s="392">
        <f t="shared" si="699"/>
        <v>0</v>
      </c>
      <c r="O1547" s="392">
        <f t="shared" si="699"/>
        <v>0</v>
      </c>
      <c r="P1547" s="392">
        <f t="shared" si="699"/>
        <v>0</v>
      </c>
      <c r="Q1547" s="392">
        <f t="shared" si="699"/>
        <v>0</v>
      </c>
      <c r="R1547" s="392">
        <f t="shared" si="699"/>
        <v>0</v>
      </c>
      <c r="S1547" s="392">
        <f t="shared" si="699"/>
        <v>0</v>
      </c>
      <c r="T1547" s="388">
        <f t="shared" si="699"/>
        <v>0</v>
      </c>
      <c r="U1547" s="392">
        <f t="shared" si="699"/>
        <v>0</v>
      </c>
      <c r="V1547" s="393">
        <f t="shared" si="699"/>
        <v>0</v>
      </c>
      <c r="W1547" s="37">
        <f>W689</f>
        <v>0</v>
      </c>
      <c r="Y1547"/>
    </row>
    <row r="1548" spans="1:25" x14ac:dyDescent="0.25">
      <c r="A1548" s="212"/>
      <c r="B1548" s="465"/>
      <c r="C1548" s="272"/>
      <c r="D1548" s="272"/>
      <c r="E1548" s="273" t="s">
        <v>57</v>
      </c>
      <c r="F1548" s="273"/>
      <c r="G1548" s="367">
        <f t="shared" ref="G1548:W1548" si="700">SUBTOTAL(9,G1549:G1550)</f>
        <v>0</v>
      </c>
      <c r="H1548" s="368">
        <f t="shared" si="700"/>
        <v>0</v>
      </c>
      <c r="I1548" s="369">
        <f t="shared" si="700"/>
        <v>0</v>
      </c>
      <c r="J1548" s="369">
        <f t="shared" si="700"/>
        <v>0</v>
      </c>
      <c r="K1548" s="370">
        <f t="shared" si="700"/>
        <v>0</v>
      </c>
      <c r="L1548" s="364">
        <f t="shared" si="700"/>
        <v>0</v>
      </c>
      <c r="M1548" s="364">
        <f t="shared" si="700"/>
        <v>0</v>
      </c>
      <c r="N1548" s="364">
        <f t="shared" si="700"/>
        <v>0</v>
      </c>
      <c r="O1548" s="364">
        <f t="shared" si="700"/>
        <v>0</v>
      </c>
      <c r="P1548" s="364">
        <f t="shared" si="700"/>
        <v>0</v>
      </c>
      <c r="Q1548" s="364">
        <f t="shared" si="700"/>
        <v>0</v>
      </c>
      <c r="R1548" s="364">
        <f t="shared" si="700"/>
        <v>0</v>
      </c>
      <c r="S1548" s="364">
        <f t="shared" si="700"/>
        <v>0</v>
      </c>
      <c r="T1548" s="364">
        <f t="shared" si="700"/>
        <v>0</v>
      </c>
      <c r="U1548" s="364">
        <f t="shared" si="700"/>
        <v>0</v>
      </c>
      <c r="V1548" s="365">
        <f t="shared" si="700"/>
        <v>0</v>
      </c>
      <c r="W1548" s="366">
        <f t="shared" si="700"/>
        <v>0</v>
      </c>
      <c r="Y1548"/>
    </row>
    <row r="1549" spans="1:25" outlineLevel="1" x14ac:dyDescent="0.25">
      <c r="A1549" s="212"/>
      <c r="B1549" s="465"/>
      <c r="C1549" s="272"/>
      <c r="D1549" s="272"/>
      <c r="E1549" s="273"/>
      <c r="F1549" s="274" t="s">
        <v>58</v>
      </c>
      <c r="G1549" s="394">
        <f>G691</f>
        <v>0</v>
      </c>
      <c r="H1549" s="421">
        <f>G1549*(1-VLOOKUP($F1549,SHT,2,FALSE))+H691*(1-VLOOKUP($F1549,SHT,2,FALSE))</f>
        <v>0</v>
      </c>
      <c r="I1549" s="389">
        <f t="shared" ref="I1549:V1549" si="701">I691*(1-VLOOKUP($F1549,SHT,2,FALSE))</f>
        <v>0</v>
      </c>
      <c r="J1549" s="389">
        <f t="shared" si="701"/>
        <v>0</v>
      </c>
      <c r="K1549" s="390">
        <f t="shared" si="701"/>
        <v>0</v>
      </c>
      <c r="L1549" s="391">
        <f t="shared" si="701"/>
        <v>0</v>
      </c>
      <c r="M1549" s="396">
        <f t="shared" si="701"/>
        <v>0</v>
      </c>
      <c r="N1549" s="392">
        <f t="shared" si="701"/>
        <v>0</v>
      </c>
      <c r="O1549" s="392">
        <f t="shared" si="701"/>
        <v>0</v>
      </c>
      <c r="P1549" s="392">
        <f t="shared" si="701"/>
        <v>0</v>
      </c>
      <c r="Q1549" s="392">
        <f t="shared" si="701"/>
        <v>0</v>
      </c>
      <c r="R1549" s="392">
        <f t="shared" si="701"/>
        <v>0</v>
      </c>
      <c r="S1549" s="392">
        <f t="shared" si="701"/>
        <v>0</v>
      </c>
      <c r="T1549" s="388">
        <f t="shared" si="701"/>
        <v>0</v>
      </c>
      <c r="U1549" s="392">
        <f t="shared" si="701"/>
        <v>0</v>
      </c>
      <c r="V1549" s="393">
        <f t="shared" si="701"/>
        <v>0</v>
      </c>
      <c r="W1549" s="37">
        <f>W691</f>
        <v>0</v>
      </c>
      <c r="Y1549"/>
    </row>
    <row r="1550" spans="1:25" outlineLevel="1" x14ac:dyDescent="0.25">
      <c r="A1550" s="212"/>
      <c r="B1550" s="465"/>
      <c r="C1550" s="272"/>
      <c r="D1550" s="272"/>
      <c r="E1550" s="273"/>
      <c r="F1550" s="274" t="s">
        <v>59</v>
      </c>
      <c r="G1550" s="394">
        <f>G692</f>
        <v>0</v>
      </c>
      <c r="H1550" s="421">
        <f>G1550*(1-VLOOKUP($F1550,SHT,2,FALSE))+H692*(1-VLOOKUP($F1550,SHT,2,FALSE))</f>
        <v>0</v>
      </c>
      <c r="I1550" s="389">
        <f t="shared" ref="I1550:V1550" si="702">I692*(1-VLOOKUP($F1550,SHT,2,FALSE))</f>
        <v>0</v>
      </c>
      <c r="J1550" s="389">
        <f t="shared" si="702"/>
        <v>0</v>
      </c>
      <c r="K1550" s="390">
        <f t="shared" si="702"/>
        <v>0</v>
      </c>
      <c r="L1550" s="391">
        <f t="shared" si="702"/>
        <v>0</v>
      </c>
      <c r="M1550" s="396">
        <f t="shared" si="702"/>
        <v>0</v>
      </c>
      <c r="N1550" s="392">
        <f t="shared" si="702"/>
        <v>0</v>
      </c>
      <c r="O1550" s="392">
        <f t="shared" si="702"/>
        <v>0</v>
      </c>
      <c r="P1550" s="392">
        <f t="shared" si="702"/>
        <v>0</v>
      </c>
      <c r="Q1550" s="392">
        <f t="shared" si="702"/>
        <v>0</v>
      </c>
      <c r="R1550" s="392">
        <f t="shared" si="702"/>
        <v>0</v>
      </c>
      <c r="S1550" s="392">
        <f t="shared" si="702"/>
        <v>0</v>
      </c>
      <c r="T1550" s="388">
        <f t="shared" si="702"/>
        <v>0</v>
      </c>
      <c r="U1550" s="392">
        <f t="shared" si="702"/>
        <v>0</v>
      </c>
      <c r="V1550" s="393">
        <f t="shared" si="702"/>
        <v>0</v>
      </c>
      <c r="W1550" s="37">
        <f>W692</f>
        <v>0</v>
      </c>
      <c r="Y1550"/>
    </row>
    <row r="1551" spans="1:25" x14ac:dyDescent="0.25">
      <c r="A1551" s="212"/>
      <c r="B1551" s="465"/>
      <c r="C1551" s="272"/>
      <c r="D1551" s="272"/>
      <c r="E1551" s="273" t="s">
        <v>60</v>
      </c>
      <c r="F1551" s="273"/>
      <c r="G1551" s="367">
        <f t="shared" ref="G1551:W1551" si="703">SUBTOTAL(9,G1552:G1554)</f>
        <v>0</v>
      </c>
      <c r="H1551" s="368">
        <f t="shared" si="703"/>
        <v>0</v>
      </c>
      <c r="I1551" s="369">
        <f t="shared" si="703"/>
        <v>0</v>
      </c>
      <c r="J1551" s="369">
        <f t="shared" si="703"/>
        <v>0</v>
      </c>
      <c r="K1551" s="370">
        <f t="shared" si="703"/>
        <v>0</v>
      </c>
      <c r="L1551" s="364">
        <f t="shared" si="703"/>
        <v>0</v>
      </c>
      <c r="M1551" s="364">
        <f t="shared" si="703"/>
        <v>0</v>
      </c>
      <c r="N1551" s="364">
        <f t="shared" si="703"/>
        <v>0</v>
      </c>
      <c r="O1551" s="364">
        <f t="shared" si="703"/>
        <v>0</v>
      </c>
      <c r="P1551" s="364">
        <f t="shared" si="703"/>
        <v>0</v>
      </c>
      <c r="Q1551" s="364">
        <f t="shared" si="703"/>
        <v>0</v>
      </c>
      <c r="R1551" s="364">
        <f t="shared" si="703"/>
        <v>0</v>
      </c>
      <c r="S1551" s="364">
        <f t="shared" si="703"/>
        <v>0</v>
      </c>
      <c r="T1551" s="364">
        <f t="shared" si="703"/>
        <v>0</v>
      </c>
      <c r="U1551" s="364">
        <f t="shared" si="703"/>
        <v>0</v>
      </c>
      <c r="V1551" s="364">
        <f t="shared" si="703"/>
        <v>0</v>
      </c>
      <c r="W1551" s="366">
        <f t="shared" si="703"/>
        <v>0</v>
      </c>
      <c r="Y1551"/>
    </row>
    <row r="1552" spans="1:25" outlineLevel="1" x14ac:dyDescent="0.25">
      <c r="A1552" s="212"/>
      <c r="B1552" s="465"/>
      <c r="C1552" s="272"/>
      <c r="D1552" s="272"/>
      <c r="E1552" s="273"/>
      <c r="F1552" s="274" t="s">
        <v>61</v>
      </c>
      <c r="G1552" s="394">
        <f>G694</f>
        <v>0</v>
      </c>
      <c r="H1552" s="421">
        <f>G1552*(1-VLOOKUP($F1552,SHT,2,FALSE))+H694*(1-VLOOKUP($F1552,SHT,2,FALSE))</f>
        <v>0</v>
      </c>
      <c r="I1552" s="389">
        <f t="shared" ref="I1552:V1552" si="704">I694*(1-VLOOKUP($F1552,SHT,2,FALSE))</f>
        <v>0</v>
      </c>
      <c r="J1552" s="389">
        <f t="shared" si="704"/>
        <v>0</v>
      </c>
      <c r="K1552" s="390">
        <f t="shared" si="704"/>
        <v>0</v>
      </c>
      <c r="L1552" s="391">
        <f t="shared" si="704"/>
        <v>0</v>
      </c>
      <c r="M1552" s="396">
        <f t="shared" si="704"/>
        <v>0</v>
      </c>
      <c r="N1552" s="392">
        <f t="shared" si="704"/>
        <v>0</v>
      </c>
      <c r="O1552" s="392">
        <f t="shared" si="704"/>
        <v>0</v>
      </c>
      <c r="P1552" s="392">
        <f t="shared" si="704"/>
        <v>0</v>
      </c>
      <c r="Q1552" s="392">
        <f t="shared" si="704"/>
        <v>0</v>
      </c>
      <c r="R1552" s="392">
        <f t="shared" si="704"/>
        <v>0</v>
      </c>
      <c r="S1552" s="392">
        <f t="shared" si="704"/>
        <v>0</v>
      </c>
      <c r="T1552" s="388">
        <f t="shared" si="704"/>
        <v>0</v>
      </c>
      <c r="U1552" s="392">
        <f t="shared" si="704"/>
        <v>0</v>
      </c>
      <c r="V1552" s="393">
        <f t="shared" si="704"/>
        <v>0</v>
      </c>
      <c r="W1552" s="37">
        <f>W694</f>
        <v>0</v>
      </c>
      <c r="Y1552"/>
    </row>
    <row r="1553" spans="1:25" outlineLevel="1" x14ac:dyDescent="0.25">
      <c r="A1553" s="212"/>
      <c r="B1553" s="465"/>
      <c r="C1553" s="272"/>
      <c r="D1553" s="272"/>
      <c r="E1553" s="273"/>
      <c r="F1553" s="274" t="s">
        <v>62</v>
      </c>
      <c r="G1553" s="394">
        <f>G695</f>
        <v>0</v>
      </c>
      <c r="H1553" s="421">
        <f>G1553*(1-VLOOKUP($F1553,SHT,2,FALSE))+H695*(1-VLOOKUP($F1553,SHT,2,FALSE))</f>
        <v>0</v>
      </c>
      <c r="I1553" s="389">
        <f t="shared" ref="I1553:V1553" si="705">I695*(1-VLOOKUP($F1553,SHT,2,FALSE))</f>
        <v>0</v>
      </c>
      <c r="J1553" s="389">
        <f t="shared" si="705"/>
        <v>0</v>
      </c>
      <c r="K1553" s="390">
        <f t="shared" si="705"/>
        <v>0</v>
      </c>
      <c r="L1553" s="391">
        <f t="shared" si="705"/>
        <v>0</v>
      </c>
      <c r="M1553" s="396">
        <f t="shared" si="705"/>
        <v>0</v>
      </c>
      <c r="N1553" s="392">
        <f t="shared" si="705"/>
        <v>0</v>
      </c>
      <c r="O1553" s="392">
        <f t="shared" si="705"/>
        <v>0</v>
      </c>
      <c r="P1553" s="392">
        <f t="shared" si="705"/>
        <v>0</v>
      </c>
      <c r="Q1553" s="392">
        <f t="shared" si="705"/>
        <v>0</v>
      </c>
      <c r="R1553" s="392">
        <f t="shared" si="705"/>
        <v>0</v>
      </c>
      <c r="S1553" s="392">
        <f t="shared" si="705"/>
        <v>0</v>
      </c>
      <c r="T1553" s="388">
        <f t="shared" si="705"/>
        <v>0</v>
      </c>
      <c r="U1553" s="392">
        <f t="shared" si="705"/>
        <v>0</v>
      </c>
      <c r="V1553" s="393">
        <f t="shared" si="705"/>
        <v>0</v>
      </c>
      <c r="W1553" s="37">
        <f>W695</f>
        <v>0</v>
      </c>
      <c r="Y1553"/>
    </row>
    <row r="1554" spans="1:25" outlineLevel="1" x14ac:dyDescent="0.25">
      <c r="A1554" s="212"/>
      <c r="B1554" s="465"/>
      <c r="C1554" s="272"/>
      <c r="D1554" s="272"/>
      <c r="E1554" s="273"/>
      <c r="F1554" s="274" t="s">
        <v>63</v>
      </c>
      <c r="G1554" s="394">
        <f>G696</f>
        <v>0</v>
      </c>
      <c r="H1554" s="421">
        <f>G1554*(1-VLOOKUP($F1554,SHT,2,FALSE))+H696*(1-VLOOKUP($F1554,SHT,2,FALSE))</f>
        <v>0</v>
      </c>
      <c r="I1554" s="389">
        <f t="shared" ref="I1554:V1554" si="706">I696*(1-VLOOKUP($F1554,SHT,2,FALSE))</f>
        <v>0</v>
      </c>
      <c r="J1554" s="389">
        <f t="shared" si="706"/>
        <v>0</v>
      </c>
      <c r="K1554" s="390">
        <f t="shared" si="706"/>
        <v>0</v>
      </c>
      <c r="L1554" s="391">
        <f t="shared" si="706"/>
        <v>0</v>
      </c>
      <c r="M1554" s="396">
        <f t="shared" si="706"/>
        <v>0</v>
      </c>
      <c r="N1554" s="392">
        <f t="shared" si="706"/>
        <v>0</v>
      </c>
      <c r="O1554" s="392">
        <f t="shared" si="706"/>
        <v>0</v>
      </c>
      <c r="P1554" s="392">
        <f t="shared" si="706"/>
        <v>0</v>
      </c>
      <c r="Q1554" s="392">
        <f t="shared" si="706"/>
        <v>0</v>
      </c>
      <c r="R1554" s="392">
        <f t="shared" si="706"/>
        <v>0</v>
      </c>
      <c r="S1554" s="392">
        <f t="shared" si="706"/>
        <v>0</v>
      </c>
      <c r="T1554" s="388">
        <f t="shared" si="706"/>
        <v>0</v>
      </c>
      <c r="U1554" s="392">
        <f t="shared" si="706"/>
        <v>0</v>
      </c>
      <c r="V1554" s="393">
        <f t="shared" si="706"/>
        <v>0</v>
      </c>
      <c r="W1554" s="37">
        <f>W696</f>
        <v>0</v>
      </c>
      <c r="Y1554"/>
    </row>
    <row r="1555" spans="1:25" x14ac:dyDescent="0.25">
      <c r="A1555" s="212"/>
      <c r="B1555" s="465"/>
      <c r="C1555" s="272"/>
      <c r="D1555" s="272"/>
      <c r="E1555" s="273" t="s">
        <v>64</v>
      </c>
      <c r="F1555" s="273"/>
      <c r="G1555" s="367">
        <f t="shared" ref="G1555:W1555" si="707">SUBTOTAL(9,G1556:G1557)</f>
        <v>0</v>
      </c>
      <c r="H1555" s="368">
        <f t="shared" si="707"/>
        <v>0</v>
      </c>
      <c r="I1555" s="369">
        <f t="shared" si="707"/>
        <v>0</v>
      </c>
      <c r="J1555" s="369">
        <f t="shared" si="707"/>
        <v>0</v>
      </c>
      <c r="K1555" s="370">
        <f t="shared" si="707"/>
        <v>0</v>
      </c>
      <c r="L1555" s="364">
        <f t="shared" si="707"/>
        <v>0</v>
      </c>
      <c r="M1555" s="364">
        <f t="shared" si="707"/>
        <v>0</v>
      </c>
      <c r="N1555" s="364">
        <f t="shared" si="707"/>
        <v>0</v>
      </c>
      <c r="O1555" s="364">
        <f t="shared" si="707"/>
        <v>0</v>
      </c>
      <c r="P1555" s="364">
        <f t="shared" si="707"/>
        <v>0</v>
      </c>
      <c r="Q1555" s="364">
        <f t="shared" si="707"/>
        <v>0</v>
      </c>
      <c r="R1555" s="364">
        <f t="shared" si="707"/>
        <v>0</v>
      </c>
      <c r="S1555" s="364">
        <f t="shared" si="707"/>
        <v>0</v>
      </c>
      <c r="T1555" s="364">
        <f t="shared" si="707"/>
        <v>0</v>
      </c>
      <c r="U1555" s="364">
        <f t="shared" si="707"/>
        <v>0</v>
      </c>
      <c r="V1555" s="365">
        <f t="shared" si="707"/>
        <v>0</v>
      </c>
      <c r="W1555" s="366">
        <f t="shared" si="707"/>
        <v>0</v>
      </c>
      <c r="Y1555"/>
    </row>
    <row r="1556" spans="1:25" outlineLevel="1" x14ac:dyDescent="0.25">
      <c r="A1556" s="212"/>
      <c r="B1556" s="465"/>
      <c r="C1556" s="272"/>
      <c r="D1556" s="272"/>
      <c r="E1556" s="273"/>
      <c r="F1556" s="274" t="s">
        <v>65</v>
      </c>
      <c r="G1556" s="394">
        <f>G698</f>
        <v>0</v>
      </c>
      <c r="H1556" s="421">
        <f>G1556*(1-VLOOKUP($F1556,SHT,2,FALSE))+H698*(1-VLOOKUP($F1556,SHT,2,FALSE))</f>
        <v>0</v>
      </c>
      <c r="I1556" s="389">
        <f t="shared" ref="I1556:V1556" si="708">I698*(1-VLOOKUP($F1556,SHT,2,FALSE))</f>
        <v>0</v>
      </c>
      <c r="J1556" s="389">
        <f t="shared" si="708"/>
        <v>0</v>
      </c>
      <c r="K1556" s="390">
        <f t="shared" si="708"/>
        <v>0</v>
      </c>
      <c r="L1556" s="391">
        <f t="shared" si="708"/>
        <v>0</v>
      </c>
      <c r="M1556" s="396">
        <f t="shared" si="708"/>
        <v>0</v>
      </c>
      <c r="N1556" s="392">
        <f t="shared" si="708"/>
        <v>0</v>
      </c>
      <c r="O1556" s="392">
        <f t="shared" si="708"/>
        <v>0</v>
      </c>
      <c r="P1556" s="392">
        <f t="shared" si="708"/>
        <v>0</v>
      </c>
      <c r="Q1556" s="392">
        <f t="shared" si="708"/>
        <v>0</v>
      </c>
      <c r="R1556" s="392">
        <f t="shared" si="708"/>
        <v>0</v>
      </c>
      <c r="S1556" s="392">
        <f t="shared" si="708"/>
        <v>0</v>
      </c>
      <c r="T1556" s="388">
        <f t="shared" si="708"/>
        <v>0</v>
      </c>
      <c r="U1556" s="392">
        <f t="shared" si="708"/>
        <v>0</v>
      </c>
      <c r="V1556" s="393">
        <f t="shared" si="708"/>
        <v>0</v>
      </c>
      <c r="W1556" s="37">
        <f>W698</f>
        <v>0</v>
      </c>
      <c r="Y1556"/>
    </row>
    <row r="1557" spans="1:25" outlineLevel="1" x14ac:dyDescent="0.25">
      <c r="A1557" s="212"/>
      <c r="B1557" s="465"/>
      <c r="C1557" s="272"/>
      <c r="D1557" s="272"/>
      <c r="E1557" s="273"/>
      <c r="F1557" s="274" t="s">
        <v>66</v>
      </c>
      <c r="G1557" s="394">
        <f>G699</f>
        <v>0</v>
      </c>
      <c r="H1557" s="421">
        <f>G1557*(1-VLOOKUP($F1557,SHT,2,FALSE))+H699*(1-VLOOKUP($F1557,SHT,2,FALSE))</f>
        <v>0</v>
      </c>
      <c r="I1557" s="389">
        <f t="shared" ref="I1557:V1557" si="709">I699*(1-VLOOKUP($F1557,SHT,2,FALSE))</f>
        <v>0</v>
      </c>
      <c r="J1557" s="389">
        <f t="shared" si="709"/>
        <v>0</v>
      </c>
      <c r="K1557" s="390">
        <f t="shared" si="709"/>
        <v>0</v>
      </c>
      <c r="L1557" s="391">
        <f t="shared" si="709"/>
        <v>0</v>
      </c>
      <c r="M1557" s="396">
        <f t="shared" si="709"/>
        <v>0</v>
      </c>
      <c r="N1557" s="392">
        <f t="shared" si="709"/>
        <v>0</v>
      </c>
      <c r="O1557" s="392">
        <f t="shared" si="709"/>
        <v>0</v>
      </c>
      <c r="P1557" s="392">
        <f t="shared" si="709"/>
        <v>0</v>
      </c>
      <c r="Q1557" s="392">
        <f t="shared" si="709"/>
        <v>0</v>
      </c>
      <c r="R1557" s="392">
        <f t="shared" si="709"/>
        <v>0</v>
      </c>
      <c r="S1557" s="392">
        <f t="shared" si="709"/>
        <v>0</v>
      </c>
      <c r="T1557" s="388">
        <f t="shared" si="709"/>
        <v>0</v>
      </c>
      <c r="U1557" s="392">
        <f t="shared" si="709"/>
        <v>0</v>
      </c>
      <c r="V1557" s="393">
        <f t="shared" si="709"/>
        <v>0</v>
      </c>
      <c r="W1557" s="37">
        <f>W699</f>
        <v>0</v>
      </c>
      <c r="Y1557"/>
    </row>
    <row r="1558" spans="1:25" x14ac:dyDescent="0.25">
      <c r="A1558" s="212"/>
      <c r="B1558" s="465"/>
      <c r="C1558" s="272"/>
      <c r="D1558" s="272"/>
      <c r="E1558" s="273" t="s">
        <v>67</v>
      </c>
      <c r="F1558" s="273"/>
      <c r="G1558" s="367">
        <f t="shared" ref="G1558:W1558" si="710">SUBTOTAL(9,G1559:G1561)</f>
        <v>0</v>
      </c>
      <c r="H1558" s="368">
        <f t="shared" si="710"/>
        <v>0</v>
      </c>
      <c r="I1558" s="369">
        <f t="shared" si="710"/>
        <v>0</v>
      </c>
      <c r="J1558" s="369">
        <f t="shared" si="710"/>
        <v>0</v>
      </c>
      <c r="K1558" s="370">
        <f t="shared" si="710"/>
        <v>0</v>
      </c>
      <c r="L1558" s="364">
        <f t="shared" si="710"/>
        <v>0</v>
      </c>
      <c r="M1558" s="364">
        <f t="shared" si="710"/>
        <v>0</v>
      </c>
      <c r="N1558" s="364">
        <f t="shared" si="710"/>
        <v>0</v>
      </c>
      <c r="O1558" s="364">
        <f t="shared" si="710"/>
        <v>0</v>
      </c>
      <c r="P1558" s="364">
        <f t="shared" si="710"/>
        <v>0</v>
      </c>
      <c r="Q1558" s="364">
        <f t="shared" si="710"/>
        <v>0</v>
      </c>
      <c r="R1558" s="364">
        <f t="shared" si="710"/>
        <v>0</v>
      </c>
      <c r="S1558" s="364">
        <f t="shared" si="710"/>
        <v>0</v>
      </c>
      <c r="T1558" s="364">
        <f t="shared" si="710"/>
        <v>0</v>
      </c>
      <c r="U1558" s="364">
        <f t="shared" si="710"/>
        <v>0</v>
      </c>
      <c r="V1558" s="364">
        <f t="shared" si="710"/>
        <v>0</v>
      </c>
      <c r="W1558" s="366">
        <f t="shared" si="710"/>
        <v>0</v>
      </c>
      <c r="Y1558"/>
    </row>
    <row r="1559" spans="1:25" outlineLevel="1" x14ac:dyDescent="0.25">
      <c r="A1559" s="212"/>
      <c r="B1559" s="465"/>
      <c r="C1559" s="272"/>
      <c r="D1559" s="272"/>
      <c r="E1559" s="273"/>
      <c r="F1559" s="274" t="s">
        <v>68</v>
      </c>
      <c r="G1559" s="394">
        <f>G701</f>
        <v>0</v>
      </c>
      <c r="H1559" s="421">
        <f>G1559*(1-VLOOKUP($F1559,SHT,2,FALSE))+H701*(1-VLOOKUP($F1559,SHT,2,FALSE))</f>
        <v>0</v>
      </c>
      <c r="I1559" s="389">
        <f t="shared" ref="I1559:V1559" si="711">I701*(1-VLOOKUP($F1559,SHT,2,FALSE))</f>
        <v>0</v>
      </c>
      <c r="J1559" s="389">
        <f t="shared" si="711"/>
        <v>0</v>
      </c>
      <c r="K1559" s="390">
        <f t="shared" si="711"/>
        <v>0</v>
      </c>
      <c r="L1559" s="391">
        <f t="shared" si="711"/>
        <v>0</v>
      </c>
      <c r="M1559" s="396">
        <f t="shared" si="711"/>
        <v>0</v>
      </c>
      <c r="N1559" s="392">
        <f t="shared" si="711"/>
        <v>0</v>
      </c>
      <c r="O1559" s="392">
        <f t="shared" si="711"/>
        <v>0</v>
      </c>
      <c r="P1559" s="392">
        <f t="shared" si="711"/>
        <v>0</v>
      </c>
      <c r="Q1559" s="392">
        <f t="shared" si="711"/>
        <v>0</v>
      </c>
      <c r="R1559" s="392">
        <f t="shared" si="711"/>
        <v>0</v>
      </c>
      <c r="S1559" s="392">
        <f t="shared" si="711"/>
        <v>0</v>
      </c>
      <c r="T1559" s="388">
        <f t="shared" si="711"/>
        <v>0</v>
      </c>
      <c r="U1559" s="392">
        <f t="shared" si="711"/>
        <v>0</v>
      </c>
      <c r="V1559" s="393">
        <f t="shared" si="711"/>
        <v>0</v>
      </c>
      <c r="W1559" s="37">
        <f>W701</f>
        <v>0</v>
      </c>
      <c r="Y1559"/>
    </row>
    <row r="1560" spans="1:25" outlineLevel="1" x14ac:dyDescent="0.25">
      <c r="A1560" s="212"/>
      <c r="B1560" s="465"/>
      <c r="C1560" s="272"/>
      <c r="D1560" s="272"/>
      <c r="E1560" s="273"/>
      <c r="F1560" s="274" t="s">
        <v>69</v>
      </c>
      <c r="G1560" s="394">
        <f>G702</f>
        <v>0</v>
      </c>
      <c r="H1560" s="421">
        <f>G1560*(1-VLOOKUP($F1560,SHT,2,FALSE))+H702*(1-VLOOKUP($F1560,SHT,2,FALSE))</f>
        <v>0</v>
      </c>
      <c r="I1560" s="389">
        <f t="shared" ref="I1560:V1560" si="712">I702*(1-VLOOKUP($F1560,SHT,2,FALSE))</f>
        <v>0</v>
      </c>
      <c r="J1560" s="389">
        <f t="shared" si="712"/>
        <v>0</v>
      </c>
      <c r="K1560" s="390">
        <f t="shared" si="712"/>
        <v>0</v>
      </c>
      <c r="L1560" s="391">
        <f t="shared" si="712"/>
        <v>0</v>
      </c>
      <c r="M1560" s="396">
        <f t="shared" si="712"/>
        <v>0</v>
      </c>
      <c r="N1560" s="392">
        <f t="shared" si="712"/>
        <v>0</v>
      </c>
      <c r="O1560" s="392">
        <f t="shared" si="712"/>
        <v>0</v>
      </c>
      <c r="P1560" s="392">
        <f t="shared" si="712"/>
        <v>0</v>
      </c>
      <c r="Q1560" s="392">
        <f t="shared" si="712"/>
        <v>0</v>
      </c>
      <c r="R1560" s="392">
        <f t="shared" si="712"/>
        <v>0</v>
      </c>
      <c r="S1560" s="392">
        <f t="shared" si="712"/>
        <v>0</v>
      </c>
      <c r="T1560" s="388">
        <f t="shared" si="712"/>
        <v>0</v>
      </c>
      <c r="U1560" s="392">
        <f t="shared" si="712"/>
        <v>0</v>
      </c>
      <c r="V1560" s="393">
        <f t="shared" si="712"/>
        <v>0</v>
      </c>
      <c r="W1560" s="37">
        <f>W702</f>
        <v>0</v>
      </c>
      <c r="Y1560"/>
    </row>
    <row r="1561" spans="1:25" outlineLevel="1" x14ac:dyDescent="0.25">
      <c r="A1561" s="212"/>
      <c r="B1561" s="465"/>
      <c r="C1561" s="272"/>
      <c r="D1561" s="272"/>
      <c r="E1561" s="273"/>
      <c r="F1561" s="274" t="s">
        <v>70</v>
      </c>
      <c r="G1561" s="394">
        <f>G703</f>
        <v>0</v>
      </c>
      <c r="H1561" s="421">
        <f>G1561*(1-VLOOKUP($F1561,SHT,2,FALSE))+H703*(1-VLOOKUP($F1561,SHT,2,FALSE))</f>
        <v>0</v>
      </c>
      <c r="I1561" s="389">
        <f t="shared" ref="I1561:V1561" si="713">I703*(1-VLOOKUP($F1561,SHT,2,FALSE))</f>
        <v>0</v>
      </c>
      <c r="J1561" s="389">
        <f t="shared" si="713"/>
        <v>0</v>
      </c>
      <c r="K1561" s="390">
        <f t="shared" si="713"/>
        <v>0</v>
      </c>
      <c r="L1561" s="391">
        <f t="shared" si="713"/>
        <v>0</v>
      </c>
      <c r="M1561" s="396">
        <f t="shared" si="713"/>
        <v>0</v>
      </c>
      <c r="N1561" s="392">
        <f t="shared" si="713"/>
        <v>0</v>
      </c>
      <c r="O1561" s="392">
        <f t="shared" si="713"/>
        <v>0</v>
      </c>
      <c r="P1561" s="392">
        <f t="shared" si="713"/>
        <v>0</v>
      </c>
      <c r="Q1561" s="392">
        <f t="shared" si="713"/>
        <v>0</v>
      </c>
      <c r="R1561" s="392">
        <f t="shared" si="713"/>
        <v>0</v>
      </c>
      <c r="S1561" s="392">
        <f t="shared" si="713"/>
        <v>0</v>
      </c>
      <c r="T1561" s="388">
        <f t="shared" si="713"/>
        <v>0</v>
      </c>
      <c r="U1561" s="392">
        <f t="shared" si="713"/>
        <v>0</v>
      </c>
      <c r="V1561" s="393">
        <f t="shared" si="713"/>
        <v>0</v>
      </c>
      <c r="W1561" s="37">
        <f>W703</f>
        <v>0</v>
      </c>
      <c r="Y1561"/>
    </row>
    <row r="1562" spans="1:25" x14ac:dyDescent="0.25">
      <c r="A1562" s="212"/>
      <c r="B1562" s="465"/>
      <c r="C1562" s="272"/>
      <c r="D1562" s="272" t="s">
        <v>71</v>
      </c>
      <c r="E1562" s="273"/>
      <c r="F1562" s="273"/>
      <c r="G1562" s="367"/>
      <c r="H1562" s="368"/>
      <c r="I1562" s="369"/>
      <c r="J1562" s="369"/>
      <c r="K1562" s="370"/>
      <c r="L1562" s="363"/>
      <c r="M1562" s="364"/>
      <c r="N1562" s="364"/>
      <c r="O1562" s="364"/>
      <c r="P1562" s="364"/>
      <c r="Q1562" s="364"/>
      <c r="R1562" s="364"/>
      <c r="S1562" s="364"/>
      <c r="T1562" s="364"/>
      <c r="U1562" s="364"/>
      <c r="V1562" s="365"/>
      <c r="W1562" s="366"/>
      <c r="Y1562"/>
    </row>
    <row r="1563" spans="1:25" x14ac:dyDescent="0.25">
      <c r="A1563" s="212"/>
      <c r="B1563" s="465"/>
      <c r="C1563" s="272"/>
      <c r="D1563" s="272"/>
      <c r="E1563" s="273" t="s">
        <v>72</v>
      </c>
      <c r="F1563" s="273"/>
      <c r="G1563" s="367">
        <f t="shared" ref="G1563:W1563" si="714">SUBTOTAL(9,G1564:G1565)</f>
        <v>0</v>
      </c>
      <c r="H1563" s="368">
        <f t="shared" si="714"/>
        <v>0</v>
      </c>
      <c r="I1563" s="369">
        <f t="shared" si="714"/>
        <v>0</v>
      </c>
      <c r="J1563" s="369">
        <f t="shared" si="714"/>
        <v>0</v>
      </c>
      <c r="K1563" s="370">
        <f t="shared" si="714"/>
        <v>0</v>
      </c>
      <c r="L1563" s="364">
        <f t="shared" si="714"/>
        <v>0</v>
      </c>
      <c r="M1563" s="364">
        <f t="shared" si="714"/>
        <v>0</v>
      </c>
      <c r="N1563" s="364">
        <f t="shared" si="714"/>
        <v>0</v>
      </c>
      <c r="O1563" s="364">
        <f t="shared" si="714"/>
        <v>0</v>
      </c>
      <c r="P1563" s="364">
        <f t="shared" si="714"/>
        <v>0</v>
      </c>
      <c r="Q1563" s="364">
        <f t="shared" si="714"/>
        <v>0</v>
      </c>
      <c r="R1563" s="364">
        <f t="shared" si="714"/>
        <v>0</v>
      </c>
      <c r="S1563" s="364">
        <f t="shared" si="714"/>
        <v>0</v>
      </c>
      <c r="T1563" s="364">
        <f t="shared" si="714"/>
        <v>0</v>
      </c>
      <c r="U1563" s="364">
        <f t="shared" si="714"/>
        <v>0</v>
      </c>
      <c r="V1563" s="365">
        <f t="shared" si="714"/>
        <v>0</v>
      </c>
      <c r="W1563" s="366">
        <f t="shared" si="714"/>
        <v>0</v>
      </c>
      <c r="Y1563"/>
    </row>
    <row r="1564" spans="1:25" outlineLevel="1" x14ac:dyDescent="0.25">
      <c r="A1564" s="212"/>
      <c r="B1564" s="465"/>
      <c r="C1564" s="272"/>
      <c r="D1564" s="272"/>
      <c r="E1564" s="273"/>
      <c r="F1564" s="274" t="s">
        <v>73</v>
      </c>
      <c r="G1564" s="394">
        <f>G706</f>
        <v>0</v>
      </c>
      <c r="H1564" s="421">
        <f>G1564*(1-VLOOKUP($F1564,SHT,2,FALSE))+H706*(1-VLOOKUP($F1564,SHT,2,FALSE))</f>
        <v>0</v>
      </c>
      <c r="I1564" s="389">
        <f t="shared" ref="I1564:V1564" si="715">I706*(1-VLOOKUP($F1564,SHT,2,FALSE))</f>
        <v>0</v>
      </c>
      <c r="J1564" s="389">
        <f t="shared" si="715"/>
        <v>0</v>
      </c>
      <c r="K1564" s="390">
        <f t="shared" si="715"/>
        <v>0</v>
      </c>
      <c r="L1564" s="391">
        <f t="shared" si="715"/>
        <v>0</v>
      </c>
      <c r="M1564" s="396">
        <f t="shared" si="715"/>
        <v>0</v>
      </c>
      <c r="N1564" s="392">
        <f t="shared" si="715"/>
        <v>0</v>
      </c>
      <c r="O1564" s="392">
        <f t="shared" si="715"/>
        <v>0</v>
      </c>
      <c r="P1564" s="392">
        <f t="shared" si="715"/>
        <v>0</v>
      </c>
      <c r="Q1564" s="392">
        <f t="shared" si="715"/>
        <v>0</v>
      </c>
      <c r="R1564" s="392">
        <f t="shared" si="715"/>
        <v>0</v>
      </c>
      <c r="S1564" s="392">
        <f t="shared" si="715"/>
        <v>0</v>
      </c>
      <c r="T1564" s="388">
        <f t="shared" si="715"/>
        <v>0</v>
      </c>
      <c r="U1564" s="392">
        <f t="shared" si="715"/>
        <v>0</v>
      </c>
      <c r="V1564" s="393">
        <f t="shared" si="715"/>
        <v>0</v>
      </c>
      <c r="W1564" s="37">
        <f>W706</f>
        <v>0</v>
      </c>
      <c r="Y1564"/>
    </row>
    <row r="1565" spans="1:25" outlineLevel="1" x14ac:dyDescent="0.25">
      <c r="A1565" s="212"/>
      <c r="B1565" s="465"/>
      <c r="C1565" s="272"/>
      <c r="D1565" s="272"/>
      <c r="E1565" s="273"/>
      <c r="F1565" s="274" t="s">
        <v>74</v>
      </c>
      <c r="G1565" s="394">
        <f>G707</f>
        <v>0</v>
      </c>
      <c r="H1565" s="421">
        <f>G1565*(1-VLOOKUP($F1565,SHT,2,FALSE))+H707*(1-VLOOKUP($F1565,SHT,2,FALSE))</f>
        <v>0</v>
      </c>
      <c r="I1565" s="389">
        <f t="shared" ref="I1565:V1565" si="716">I707*(1-VLOOKUP($F1565,SHT,2,FALSE))</f>
        <v>0</v>
      </c>
      <c r="J1565" s="389">
        <f t="shared" si="716"/>
        <v>0</v>
      </c>
      <c r="K1565" s="390">
        <f t="shared" si="716"/>
        <v>0</v>
      </c>
      <c r="L1565" s="391">
        <f t="shared" si="716"/>
        <v>0</v>
      </c>
      <c r="M1565" s="396">
        <f t="shared" si="716"/>
        <v>0</v>
      </c>
      <c r="N1565" s="392">
        <f t="shared" si="716"/>
        <v>0</v>
      </c>
      <c r="O1565" s="392">
        <f t="shared" si="716"/>
        <v>0</v>
      </c>
      <c r="P1565" s="392">
        <f t="shared" si="716"/>
        <v>0</v>
      </c>
      <c r="Q1565" s="392">
        <f t="shared" si="716"/>
        <v>0</v>
      </c>
      <c r="R1565" s="392">
        <f t="shared" si="716"/>
        <v>0</v>
      </c>
      <c r="S1565" s="392">
        <f t="shared" si="716"/>
        <v>0</v>
      </c>
      <c r="T1565" s="388">
        <f t="shared" si="716"/>
        <v>0</v>
      </c>
      <c r="U1565" s="392">
        <f t="shared" si="716"/>
        <v>0</v>
      </c>
      <c r="V1565" s="393">
        <f t="shared" si="716"/>
        <v>0</v>
      </c>
      <c r="W1565" s="37">
        <f>W707</f>
        <v>0</v>
      </c>
      <c r="Y1565"/>
    </row>
    <row r="1566" spans="1:25" x14ac:dyDescent="0.25">
      <c r="A1566" s="212"/>
      <c r="B1566" s="465"/>
      <c r="C1566" s="272"/>
      <c r="D1566" s="272"/>
      <c r="E1566" s="273" t="s">
        <v>75</v>
      </c>
      <c r="F1566" s="273"/>
      <c r="G1566" s="367">
        <f t="shared" ref="G1566:W1566" si="717">SUBTOTAL(9,G1567:G1568)</f>
        <v>0</v>
      </c>
      <c r="H1566" s="368">
        <f t="shared" si="717"/>
        <v>0</v>
      </c>
      <c r="I1566" s="369">
        <f t="shared" si="717"/>
        <v>0</v>
      </c>
      <c r="J1566" s="369">
        <f t="shared" si="717"/>
        <v>0</v>
      </c>
      <c r="K1566" s="370">
        <f t="shared" si="717"/>
        <v>0</v>
      </c>
      <c r="L1566" s="364">
        <f t="shared" si="717"/>
        <v>0</v>
      </c>
      <c r="M1566" s="364">
        <f t="shared" si="717"/>
        <v>0</v>
      </c>
      <c r="N1566" s="364">
        <f t="shared" si="717"/>
        <v>0</v>
      </c>
      <c r="O1566" s="364">
        <f t="shared" si="717"/>
        <v>0</v>
      </c>
      <c r="P1566" s="364">
        <f t="shared" si="717"/>
        <v>0</v>
      </c>
      <c r="Q1566" s="364">
        <f t="shared" si="717"/>
        <v>0</v>
      </c>
      <c r="R1566" s="364">
        <f t="shared" si="717"/>
        <v>0</v>
      </c>
      <c r="S1566" s="364">
        <f t="shared" si="717"/>
        <v>0</v>
      </c>
      <c r="T1566" s="364">
        <f t="shared" si="717"/>
        <v>0</v>
      </c>
      <c r="U1566" s="364">
        <f t="shared" si="717"/>
        <v>0</v>
      </c>
      <c r="V1566" s="365">
        <f t="shared" si="717"/>
        <v>0</v>
      </c>
      <c r="W1566" s="366">
        <f t="shared" si="717"/>
        <v>0</v>
      </c>
      <c r="Y1566"/>
    </row>
    <row r="1567" spans="1:25" outlineLevel="1" x14ac:dyDescent="0.25">
      <c r="A1567" s="212"/>
      <c r="B1567" s="465"/>
      <c r="C1567" s="272"/>
      <c r="D1567" s="272"/>
      <c r="E1567" s="273"/>
      <c r="F1567" s="274" t="s">
        <v>76</v>
      </c>
      <c r="G1567" s="394">
        <f>G709</f>
        <v>0</v>
      </c>
      <c r="H1567" s="421">
        <f>G1567*(1-VLOOKUP($F1567,SHT,2,FALSE))+H709*(1-VLOOKUP($F1567,SHT,2,FALSE))</f>
        <v>0</v>
      </c>
      <c r="I1567" s="389">
        <f t="shared" ref="I1567:V1567" si="718">I709*(1-VLOOKUP($F1567,SHT,2,FALSE))</f>
        <v>0</v>
      </c>
      <c r="J1567" s="389">
        <f t="shared" si="718"/>
        <v>0</v>
      </c>
      <c r="K1567" s="390">
        <f t="shared" si="718"/>
        <v>0</v>
      </c>
      <c r="L1567" s="391">
        <f t="shared" si="718"/>
        <v>0</v>
      </c>
      <c r="M1567" s="396">
        <f t="shared" si="718"/>
        <v>0</v>
      </c>
      <c r="N1567" s="392">
        <f t="shared" si="718"/>
        <v>0</v>
      </c>
      <c r="O1567" s="392">
        <f t="shared" si="718"/>
        <v>0</v>
      </c>
      <c r="P1567" s="392">
        <f t="shared" si="718"/>
        <v>0</v>
      </c>
      <c r="Q1567" s="392">
        <f t="shared" si="718"/>
        <v>0</v>
      </c>
      <c r="R1567" s="392">
        <f t="shared" si="718"/>
        <v>0</v>
      </c>
      <c r="S1567" s="392">
        <f t="shared" si="718"/>
        <v>0</v>
      </c>
      <c r="T1567" s="388">
        <f t="shared" si="718"/>
        <v>0</v>
      </c>
      <c r="U1567" s="392">
        <f t="shared" si="718"/>
        <v>0</v>
      </c>
      <c r="V1567" s="393">
        <f t="shared" si="718"/>
        <v>0</v>
      </c>
      <c r="W1567" s="37">
        <f>W709</f>
        <v>0</v>
      </c>
      <c r="Y1567"/>
    </row>
    <row r="1568" spans="1:25" outlineLevel="1" x14ac:dyDescent="0.25">
      <c r="A1568" s="212"/>
      <c r="B1568" s="465"/>
      <c r="C1568" s="272"/>
      <c r="D1568" s="272"/>
      <c r="E1568" s="273"/>
      <c r="F1568" s="274" t="s">
        <v>77</v>
      </c>
      <c r="G1568" s="394">
        <f>G710</f>
        <v>0</v>
      </c>
      <c r="H1568" s="421">
        <f>G1568*(1-VLOOKUP($F1568,SHT,2,FALSE))+H710*(1-VLOOKUP($F1568,SHT,2,FALSE))</f>
        <v>0</v>
      </c>
      <c r="I1568" s="389">
        <f t="shared" ref="I1568:V1568" si="719">I710*(1-VLOOKUP($F1568,SHT,2,FALSE))</f>
        <v>0</v>
      </c>
      <c r="J1568" s="389">
        <f t="shared" si="719"/>
        <v>0</v>
      </c>
      <c r="K1568" s="390">
        <f t="shared" si="719"/>
        <v>0</v>
      </c>
      <c r="L1568" s="391">
        <f t="shared" si="719"/>
        <v>0</v>
      </c>
      <c r="M1568" s="396">
        <f t="shared" si="719"/>
        <v>0</v>
      </c>
      <c r="N1568" s="392">
        <f t="shared" si="719"/>
        <v>0</v>
      </c>
      <c r="O1568" s="392">
        <f t="shared" si="719"/>
        <v>0</v>
      </c>
      <c r="P1568" s="392">
        <f t="shared" si="719"/>
        <v>0</v>
      </c>
      <c r="Q1568" s="392">
        <f t="shared" si="719"/>
        <v>0</v>
      </c>
      <c r="R1568" s="392">
        <f t="shared" si="719"/>
        <v>0</v>
      </c>
      <c r="S1568" s="392">
        <f t="shared" si="719"/>
        <v>0</v>
      </c>
      <c r="T1568" s="388">
        <f t="shared" si="719"/>
        <v>0</v>
      </c>
      <c r="U1568" s="392">
        <f t="shared" si="719"/>
        <v>0</v>
      </c>
      <c r="V1568" s="393">
        <f t="shared" si="719"/>
        <v>0</v>
      </c>
      <c r="W1568" s="37">
        <f>W710</f>
        <v>0</v>
      </c>
      <c r="Y1568"/>
    </row>
    <row r="1569" spans="1:25" x14ac:dyDescent="0.25">
      <c r="A1569" s="212"/>
      <c r="B1569" s="465"/>
      <c r="C1569" s="272"/>
      <c r="D1569" s="272"/>
      <c r="E1569" s="273" t="s">
        <v>78</v>
      </c>
      <c r="F1569" s="273"/>
      <c r="G1569" s="367">
        <f t="shared" ref="G1569:W1569" si="720">SUBTOTAL(9,G1570:G1571)</f>
        <v>0</v>
      </c>
      <c r="H1569" s="368">
        <f t="shared" si="720"/>
        <v>0</v>
      </c>
      <c r="I1569" s="369">
        <f t="shared" si="720"/>
        <v>0</v>
      </c>
      <c r="J1569" s="369">
        <f t="shared" si="720"/>
        <v>0</v>
      </c>
      <c r="K1569" s="370">
        <f t="shared" si="720"/>
        <v>0</v>
      </c>
      <c r="L1569" s="364">
        <f t="shared" si="720"/>
        <v>0</v>
      </c>
      <c r="M1569" s="364">
        <f t="shared" si="720"/>
        <v>0</v>
      </c>
      <c r="N1569" s="364">
        <f t="shared" si="720"/>
        <v>0</v>
      </c>
      <c r="O1569" s="364">
        <f t="shared" si="720"/>
        <v>0</v>
      </c>
      <c r="P1569" s="364">
        <f t="shared" si="720"/>
        <v>0</v>
      </c>
      <c r="Q1569" s="364">
        <f t="shared" si="720"/>
        <v>0</v>
      </c>
      <c r="R1569" s="364">
        <f t="shared" si="720"/>
        <v>0</v>
      </c>
      <c r="S1569" s="364">
        <f t="shared" si="720"/>
        <v>0</v>
      </c>
      <c r="T1569" s="364">
        <f t="shared" si="720"/>
        <v>0</v>
      </c>
      <c r="U1569" s="364">
        <f t="shared" si="720"/>
        <v>0</v>
      </c>
      <c r="V1569" s="365">
        <f t="shared" si="720"/>
        <v>0</v>
      </c>
      <c r="W1569" s="366">
        <f t="shared" si="720"/>
        <v>0</v>
      </c>
      <c r="Y1569"/>
    </row>
    <row r="1570" spans="1:25" outlineLevel="1" x14ac:dyDescent="0.25">
      <c r="A1570" s="212"/>
      <c r="B1570" s="465"/>
      <c r="C1570" s="272"/>
      <c r="D1570" s="272"/>
      <c r="E1570" s="273"/>
      <c r="F1570" s="274" t="s">
        <v>79</v>
      </c>
      <c r="G1570" s="394">
        <f>G712</f>
        <v>0</v>
      </c>
      <c r="H1570" s="421">
        <f>G1570*(1-VLOOKUP($F1570,SHT,2,FALSE))+H712*(1-VLOOKUP($F1570,SHT,2,FALSE))</f>
        <v>0</v>
      </c>
      <c r="I1570" s="389">
        <f t="shared" ref="I1570:V1570" si="721">I712*(1-VLOOKUP($F1570,SHT,2,FALSE))</f>
        <v>0</v>
      </c>
      <c r="J1570" s="389">
        <f t="shared" si="721"/>
        <v>0</v>
      </c>
      <c r="K1570" s="390">
        <f t="shared" si="721"/>
        <v>0</v>
      </c>
      <c r="L1570" s="391">
        <f t="shared" si="721"/>
        <v>0</v>
      </c>
      <c r="M1570" s="396">
        <f t="shared" si="721"/>
        <v>0</v>
      </c>
      <c r="N1570" s="392">
        <f t="shared" si="721"/>
        <v>0</v>
      </c>
      <c r="O1570" s="392">
        <f t="shared" si="721"/>
        <v>0</v>
      </c>
      <c r="P1570" s="392">
        <f t="shared" si="721"/>
        <v>0</v>
      </c>
      <c r="Q1570" s="392">
        <f t="shared" si="721"/>
        <v>0</v>
      </c>
      <c r="R1570" s="392">
        <f t="shared" si="721"/>
        <v>0</v>
      </c>
      <c r="S1570" s="392">
        <f t="shared" si="721"/>
        <v>0</v>
      </c>
      <c r="T1570" s="388">
        <f t="shared" si="721"/>
        <v>0</v>
      </c>
      <c r="U1570" s="392">
        <f t="shared" si="721"/>
        <v>0</v>
      </c>
      <c r="V1570" s="393">
        <f t="shared" si="721"/>
        <v>0</v>
      </c>
      <c r="W1570" s="37">
        <f>W712</f>
        <v>0</v>
      </c>
      <c r="Y1570"/>
    </row>
    <row r="1571" spans="1:25" outlineLevel="1" x14ac:dyDescent="0.25">
      <c r="A1571" s="212"/>
      <c r="B1571" s="465"/>
      <c r="C1571" s="272"/>
      <c r="D1571" s="272"/>
      <c r="E1571" s="273"/>
      <c r="F1571" s="274" t="s">
        <v>80</v>
      </c>
      <c r="G1571" s="394">
        <f>G713</f>
        <v>0</v>
      </c>
      <c r="H1571" s="421">
        <f>G1571*(1-VLOOKUP($F1571,SHT,2,FALSE))+H713*(1-VLOOKUP($F1571,SHT,2,FALSE))</f>
        <v>0</v>
      </c>
      <c r="I1571" s="389">
        <f t="shared" ref="I1571:V1571" si="722">I713*(1-VLOOKUP($F1571,SHT,2,FALSE))</f>
        <v>0</v>
      </c>
      <c r="J1571" s="389">
        <f t="shared" si="722"/>
        <v>0</v>
      </c>
      <c r="K1571" s="390">
        <f t="shared" si="722"/>
        <v>0</v>
      </c>
      <c r="L1571" s="391">
        <f t="shared" si="722"/>
        <v>0</v>
      </c>
      <c r="M1571" s="396">
        <f t="shared" si="722"/>
        <v>0</v>
      </c>
      <c r="N1571" s="392">
        <f t="shared" si="722"/>
        <v>0</v>
      </c>
      <c r="O1571" s="392">
        <f t="shared" si="722"/>
        <v>0</v>
      </c>
      <c r="P1571" s="392">
        <f t="shared" si="722"/>
        <v>0</v>
      </c>
      <c r="Q1571" s="392">
        <f t="shared" si="722"/>
        <v>0</v>
      </c>
      <c r="R1571" s="392">
        <f t="shared" si="722"/>
        <v>0</v>
      </c>
      <c r="S1571" s="392">
        <f t="shared" si="722"/>
        <v>0</v>
      </c>
      <c r="T1571" s="388">
        <f t="shared" si="722"/>
        <v>0</v>
      </c>
      <c r="U1571" s="392">
        <f t="shared" si="722"/>
        <v>0</v>
      </c>
      <c r="V1571" s="393">
        <f t="shared" si="722"/>
        <v>0</v>
      </c>
      <c r="W1571" s="37">
        <f>W713</f>
        <v>0</v>
      </c>
      <c r="Y1571"/>
    </row>
    <row r="1572" spans="1:25" x14ac:dyDescent="0.25">
      <c r="A1572" s="212"/>
      <c r="B1572" s="465"/>
      <c r="C1572" s="272"/>
      <c r="D1572" s="272"/>
      <c r="E1572" s="273" t="s">
        <v>81</v>
      </c>
      <c r="F1572" s="273"/>
      <c r="G1572" s="367">
        <f t="shared" ref="G1572:W1572" si="723">SUBTOTAL(9,G1573:G1574)</f>
        <v>0</v>
      </c>
      <c r="H1572" s="368">
        <f t="shared" si="723"/>
        <v>0</v>
      </c>
      <c r="I1572" s="369">
        <f t="shared" si="723"/>
        <v>0</v>
      </c>
      <c r="J1572" s="369">
        <f t="shared" si="723"/>
        <v>0</v>
      </c>
      <c r="K1572" s="370">
        <f t="shared" si="723"/>
        <v>0</v>
      </c>
      <c r="L1572" s="364">
        <f t="shared" si="723"/>
        <v>0</v>
      </c>
      <c r="M1572" s="364">
        <f t="shared" si="723"/>
        <v>0</v>
      </c>
      <c r="N1572" s="364">
        <f t="shared" si="723"/>
        <v>0</v>
      </c>
      <c r="O1572" s="364">
        <f t="shared" si="723"/>
        <v>0</v>
      </c>
      <c r="P1572" s="364">
        <f t="shared" si="723"/>
        <v>0</v>
      </c>
      <c r="Q1572" s="364">
        <f t="shared" si="723"/>
        <v>0</v>
      </c>
      <c r="R1572" s="364">
        <f t="shared" si="723"/>
        <v>0</v>
      </c>
      <c r="S1572" s="364">
        <f t="shared" si="723"/>
        <v>0</v>
      </c>
      <c r="T1572" s="364">
        <f t="shared" si="723"/>
        <v>0</v>
      </c>
      <c r="U1572" s="364">
        <f t="shared" si="723"/>
        <v>0</v>
      </c>
      <c r="V1572" s="365">
        <f t="shared" si="723"/>
        <v>0</v>
      </c>
      <c r="W1572" s="366">
        <f t="shared" si="723"/>
        <v>0</v>
      </c>
      <c r="Y1572"/>
    </row>
    <row r="1573" spans="1:25" outlineLevel="1" x14ac:dyDescent="0.25">
      <c r="A1573" s="212"/>
      <c r="B1573" s="465"/>
      <c r="C1573" s="272"/>
      <c r="D1573" s="272"/>
      <c r="E1573" s="273"/>
      <c r="F1573" s="274" t="s">
        <v>82</v>
      </c>
      <c r="G1573" s="394">
        <f>G715</f>
        <v>0</v>
      </c>
      <c r="H1573" s="421">
        <f>G1573*(1-VLOOKUP($F1573,SHT,2,FALSE))+H715*(1-VLOOKUP($F1573,SHT,2,FALSE))</f>
        <v>0</v>
      </c>
      <c r="I1573" s="389">
        <f t="shared" ref="I1573:V1573" si="724">I715*(1-VLOOKUP($F1573,SHT,2,FALSE))</f>
        <v>0</v>
      </c>
      <c r="J1573" s="389">
        <f t="shared" si="724"/>
        <v>0</v>
      </c>
      <c r="K1573" s="390">
        <f t="shared" si="724"/>
        <v>0</v>
      </c>
      <c r="L1573" s="391">
        <f t="shared" si="724"/>
        <v>0</v>
      </c>
      <c r="M1573" s="396">
        <f t="shared" si="724"/>
        <v>0</v>
      </c>
      <c r="N1573" s="392">
        <f t="shared" si="724"/>
        <v>0</v>
      </c>
      <c r="O1573" s="392">
        <f t="shared" si="724"/>
        <v>0</v>
      </c>
      <c r="P1573" s="392">
        <f t="shared" si="724"/>
        <v>0</v>
      </c>
      <c r="Q1573" s="392">
        <f t="shared" si="724"/>
        <v>0</v>
      </c>
      <c r="R1573" s="392">
        <f t="shared" si="724"/>
        <v>0</v>
      </c>
      <c r="S1573" s="392">
        <f t="shared" si="724"/>
        <v>0</v>
      </c>
      <c r="T1573" s="388">
        <f t="shared" si="724"/>
        <v>0</v>
      </c>
      <c r="U1573" s="392">
        <f t="shared" si="724"/>
        <v>0</v>
      </c>
      <c r="V1573" s="393">
        <f t="shared" si="724"/>
        <v>0</v>
      </c>
      <c r="W1573" s="37">
        <f>W715</f>
        <v>0</v>
      </c>
      <c r="Y1573"/>
    </row>
    <row r="1574" spans="1:25" outlineLevel="1" x14ac:dyDescent="0.25">
      <c r="A1574" s="212"/>
      <c r="B1574" s="465"/>
      <c r="C1574" s="272"/>
      <c r="D1574" s="272"/>
      <c r="E1574" s="273"/>
      <c r="F1574" s="274" t="s">
        <v>83</v>
      </c>
      <c r="G1574" s="394">
        <f>G716</f>
        <v>0</v>
      </c>
      <c r="H1574" s="421">
        <f>G1574*(1-VLOOKUP($F1574,SHT,2,FALSE))+H716*(1-VLOOKUP($F1574,SHT,2,FALSE))</f>
        <v>0</v>
      </c>
      <c r="I1574" s="389">
        <f t="shared" ref="I1574:V1574" si="725">I716*(1-VLOOKUP($F1574,SHT,2,FALSE))</f>
        <v>0</v>
      </c>
      <c r="J1574" s="389">
        <f t="shared" si="725"/>
        <v>0</v>
      </c>
      <c r="K1574" s="390">
        <f t="shared" si="725"/>
        <v>0</v>
      </c>
      <c r="L1574" s="391">
        <f t="shared" si="725"/>
        <v>0</v>
      </c>
      <c r="M1574" s="396">
        <f t="shared" si="725"/>
        <v>0</v>
      </c>
      <c r="N1574" s="392">
        <f t="shared" si="725"/>
        <v>0</v>
      </c>
      <c r="O1574" s="392">
        <f t="shared" si="725"/>
        <v>0</v>
      </c>
      <c r="P1574" s="392">
        <f t="shared" si="725"/>
        <v>0</v>
      </c>
      <c r="Q1574" s="392">
        <f t="shared" si="725"/>
        <v>0</v>
      </c>
      <c r="R1574" s="392">
        <f t="shared" si="725"/>
        <v>0</v>
      </c>
      <c r="S1574" s="392">
        <f t="shared" si="725"/>
        <v>0</v>
      </c>
      <c r="T1574" s="388">
        <f t="shared" si="725"/>
        <v>0</v>
      </c>
      <c r="U1574" s="392">
        <f t="shared" si="725"/>
        <v>0</v>
      </c>
      <c r="V1574" s="393">
        <f t="shared" si="725"/>
        <v>0</v>
      </c>
      <c r="W1574" s="37">
        <f>W716</f>
        <v>0</v>
      </c>
      <c r="Y1574"/>
    </row>
    <row r="1575" spans="1:25" x14ac:dyDescent="0.25">
      <c r="A1575" s="212"/>
      <c r="B1575" s="465"/>
      <c r="C1575" s="272"/>
      <c r="D1575" s="272"/>
      <c r="E1575" s="273" t="s">
        <v>84</v>
      </c>
      <c r="F1575" s="273"/>
      <c r="G1575" s="367">
        <f t="shared" ref="G1575:W1575" si="726">SUBTOTAL(9,G1576:G1577)</f>
        <v>0</v>
      </c>
      <c r="H1575" s="368">
        <f t="shared" si="726"/>
        <v>0</v>
      </c>
      <c r="I1575" s="369">
        <f t="shared" si="726"/>
        <v>0</v>
      </c>
      <c r="J1575" s="369">
        <f t="shared" si="726"/>
        <v>0</v>
      </c>
      <c r="K1575" s="370">
        <f t="shared" si="726"/>
        <v>0</v>
      </c>
      <c r="L1575" s="364">
        <f t="shared" si="726"/>
        <v>0</v>
      </c>
      <c r="M1575" s="364">
        <f t="shared" si="726"/>
        <v>0</v>
      </c>
      <c r="N1575" s="364">
        <f t="shared" si="726"/>
        <v>0</v>
      </c>
      <c r="O1575" s="364">
        <f t="shared" si="726"/>
        <v>0</v>
      </c>
      <c r="P1575" s="364">
        <f t="shared" si="726"/>
        <v>0</v>
      </c>
      <c r="Q1575" s="364">
        <f t="shared" si="726"/>
        <v>0</v>
      </c>
      <c r="R1575" s="364">
        <f t="shared" si="726"/>
        <v>0</v>
      </c>
      <c r="S1575" s="364">
        <f t="shared" si="726"/>
        <v>0</v>
      </c>
      <c r="T1575" s="364">
        <f t="shared" si="726"/>
        <v>0</v>
      </c>
      <c r="U1575" s="364">
        <f t="shared" si="726"/>
        <v>0</v>
      </c>
      <c r="V1575" s="365">
        <f t="shared" si="726"/>
        <v>0</v>
      </c>
      <c r="W1575" s="366">
        <f t="shared" si="726"/>
        <v>0</v>
      </c>
      <c r="Y1575"/>
    </row>
    <row r="1576" spans="1:25" outlineLevel="1" x14ac:dyDescent="0.25">
      <c r="A1576" s="212"/>
      <c r="B1576" s="465"/>
      <c r="C1576" s="272"/>
      <c r="D1576" s="272"/>
      <c r="E1576" s="273"/>
      <c r="F1576" s="274" t="s">
        <v>85</v>
      </c>
      <c r="G1576" s="394">
        <f>G718</f>
        <v>0</v>
      </c>
      <c r="H1576" s="421">
        <f>G1576*(1-VLOOKUP($F1576,SHT,2,FALSE))+H718*(1-VLOOKUP($F1576,SHT,2,FALSE))</f>
        <v>0</v>
      </c>
      <c r="I1576" s="389">
        <f t="shared" ref="I1576:V1576" si="727">I718*(1-VLOOKUP($F1576,SHT,2,FALSE))</f>
        <v>0</v>
      </c>
      <c r="J1576" s="389">
        <f t="shared" si="727"/>
        <v>0</v>
      </c>
      <c r="K1576" s="390">
        <f t="shared" si="727"/>
        <v>0</v>
      </c>
      <c r="L1576" s="391">
        <f t="shared" si="727"/>
        <v>0</v>
      </c>
      <c r="M1576" s="396">
        <f t="shared" si="727"/>
        <v>0</v>
      </c>
      <c r="N1576" s="392">
        <f t="shared" si="727"/>
        <v>0</v>
      </c>
      <c r="O1576" s="392">
        <f t="shared" si="727"/>
        <v>0</v>
      </c>
      <c r="P1576" s="392">
        <f t="shared" si="727"/>
        <v>0</v>
      </c>
      <c r="Q1576" s="392">
        <f t="shared" si="727"/>
        <v>0</v>
      </c>
      <c r="R1576" s="392">
        <f t="shared" si="727"/>
        <v>0</v>
      </c>
      <c r="S1576" s="392">
        <f t="shared" si="727"/>
        <v>0</v>
      </c>
      <c r="T1576" s="388">
        <f t="shared" si="727"/>
        <v>0</v>
      </c>
      <c r="U1576" s="392">
        <f t="shared" si="727"/>
        <v>0</v>
      </c>
      <c r="V1576" s="393">
        <f t="shared" si="727"/>
        <v>0</v>
      </c>
      <c r="W1576" s="37">
        <f>W718</f>
        <v>0</v>
      </c>
      <c r="Y1576"/>
    </row>
    <row r="1577" spans="1:25" outlineLevel="1" x14ac:dyDescent="0.25">
      <c r="A1577" s="212"/>
      <c r="B1577" s="465"/>
      <c r="C1577" s="272"/>
      <c r="D1577" s="272"/>
      <c r="E1577" s="273"/>
      <c r="F1577" s="274" t="s">
        <v>86</v>
      </c>
      <c r="G1577" s="394">
        <f>G719</f>
        <v>0</v>
      </c>
      <c r="H1577" s="421">
        <f>G1577*(1-VLOOKUP($F1577,SHT,2,FALSE))+H719*(1-VLOOKUP($F1577,SHT,2,FALSE))</f>
        <v>0</v>
      </c>
      <c r="I1577" s="389">
        <f t="shared" ref="I1577:V1577" si="728">I719*(1-VLOOKUP($F1577,SHT,2,FALSE))</f>
        <v>0</v>
      </c>
      <c r="J1577" s="389">
        <f t="shared" si="728"/>
        <v>0</v>
      </c>
      <c r="K1577" s="390">
        <f t="shared" si="728"/>
        <v>0</v>
      </c>
      <c r="L1577" s="391">
        <f t="shared" si="728"/>
        <v>0</v>
      </c>
      <c r="M1577" s="396">
        <f t="shared" si="728"/>
        <v>0</v>
      </c>
      <c r="N1577" s="392">
        <f t="shared" si="728"/>
        <v>0</v>
      </c>
      <c r="O1577" s="392">
        <f t="shared" si="728"/>
        <v>0</v>
      </c>
      <c r="P1577" s="392">
        <f t="shared" si="728"/>
        <v>0</v>
      </c>
      <c r="Q1577" s="392">
        <f t="shared" si="728"/>
        <v>0</v>
      </c>
      <c r="R1577" s="392">
        <f t="shared" si="728"/>
        <v>0</v>
      </c>
      <c r="S1577" s="392">
        <f t="shared" si="728"/>
        <v>0</v>
      </c>
      <c r="T1577" s="388">
        <f t="shared" si="728"/>
        <v>0</v>
      </c>
      <c r="U1577" s="392">
        <f t="shared" si="728"/>
        <v>0</v>
      </c>
      <c r="V1577" s="393">
        <f t="shared" si="728"/>
        <v>0</v>
      </c>
      <c r="W1577" s="37">
        <f>W719</f>
        <v>0</v>
      </c>
      <c r="Y1577"/>
    </row>
    <row r="1578" spans="1:25" x14ac:dyDescent="0.25">
      <c r="A1578" s="212"/>
      <c r="B1578" s="465"/>
      <c r="C1578" s="272"/>
      <c r="D1578" s="272"/>
      <c r="E1578" s="273" t="s">
        <v>87</v>
      </c>
      <c r="F1578" s="273"/>
      <c r="G1578" s="367">
        <f t="shared" ref="G1578:W1578" si="729">SUBTOTAL(9,G1579:G1580)</f>
        <v>0</v>
      </c>
      <c r="H1578" s="368">
        <f t="shared" si="729"/>
        <v>0</v>
      </c>
      <c r="I1578" s="369">
        <f t="shared" si="729"/>
        <v>0</v>
      </c>
      <c r="J1578" s="369">
        <f t="shared" si="729"/>
        <v>0</v>
      </c>
      <c r="K1578" s="370">
        <f t="shared" si="729"/>
        <v>0</v>
      </c>
      <c r="L1578" s="364">
        <f t="shared" si="729"/>
        <v>0</v>
      </c>
      <c r="M1578" s="364">
        <f t="shared" si="729"/>
        <v>0</v>
      </c>
      <c r="N1578" s="364">
        <f t="shared" si="729"/>
        <v>0</v>
      </c>
      <c r="O1578" s="364">
        <f t="shared" si="729"/>
        <v>0</v>
      </c>
      <c r="P1578" s="364">
        <f t="shared" si="729"/>
        <v>0</v>
      </c>
      <c r="Q1578" s="364">
        <f t="shared" si="729"/>
        <v>0</v>
      </c>
      <c r="R1578" s="364">
        <f t="shared" si="729"/>
        <v>0</v>
      </c>
      <c r="S1578" s="364">
        <f t="shared" si="729"/>
        <v>0</v>
      </c>
      <c r="T1578" s="364">
        <f t="shared" si="729"/>
        <v>0</v>
      </c>
      <c r="U1578" s="364">
        <f t="shared" si="729"/>
        <v>0</v>
      </c>
      <c r="V1578" s="365">
        <f t="shared" si="729"/>
        <v>0</v>
      </c>
      <c r="W1578" s="366">
        <f t="shared" si="729"/>
        <v>0</v>
      </c>
      <c r="Y1578"/>
    </row>
    <row r="1579" spans="1:25" outlineLevel="1" x14ac:dyDescent="0.25">
      <c r="A1579" s="212"/>
      <c r="B1579" s="465"/>
      <c r="C1579" s="272"/>
      <c r="D1579" s="272"/>
      <c r="E1579" s="273"/>
      <c r="F1579" s="274" t="s">
        <v>88</v>
      </c>
      <c r="G1579" s="394">
        <f>G721</f>
        <v>0</v>
      </c>
      <c r="H1579" s="421">
        <f>G1579*(1-VLOOKUP($F1579,SHT,2,FALSE))+H721*(1-VLOOKUP($F1579,SHT,2,FALSE))</f>
        <v>0</v>
      </c>
      <c r="I1579" s="389">
        <f t="shared" ref="I1579:V1579" si="730">I721*(1-VLOOKUP($F1579,SHT,2,FALSE))</f>
        <v>0</v>
      </c>
      <c r="J1579" s="389">
        <f t="shared" si="730"/>
        <v>0</v>
      </c>
      <c r="K1579" s="390">
        <f t="shared" si="730"/>
        <v>0</v>
      </c>
      <c r="L1579" s="391">
        <f t="shared" si="730"/>
        <v>0</v>
      </c>
      <c r="M1579" s="396">
        <f t="shared" si="730"/>
        <v>0</v>
      </c>
      <c r="N1579" s="392">
        <f t="shared" si="730"/>
        <v>0</v>
      </c>
      <c r="O1579" s="392">
        <f t="shared" si="730"/>
        <v>0</v>
      </c>
      <c r="P1579" s="392">
        <f t="shared" si="730"/>
        <v>0</v>
      </c>
      <c r="Q1579" s="392">
        <f t="shared" si="730"/>
        <v>0</v>
      </c>
      <c r="R1579" s="392">
        <f t="shared" si="730"/>
        <v>0</v>
      </c>
      <c r="S1579" s="392">
        <f t="shared" si="730"/>
        <v>0</v>
      </c>
      <c r="T1579" s="388">
        <f t="shared" si="730"/>
        <v>0</v>
      </c>
      <c r="U1579" s="392">
        <f t="shared" si="730"/>
        <v>0</v>
      </c>
      <c r="V1579" s="393">
        <f t="shared" si="730"/>
        <v>0</v>
      </c>
      <c r="W1579" s="37">
        <f>W721</f>
        <v>0</v>
      </c>
      <c r="Y1579"/>
    </row>
    <row r="1580" spans="1:25" outlineLevel="1" x14ac:dyDescent="0.25">
      <c r="A1580" s="212"/>
      <c r="B1580" s="465"/>
      <c r="C1580" s="272"/>
      <c r="D1580" s="272"/>
      <c r="E1580" s="273"/>
      <c r="F1580" s="274" t="s">
        <v>89</v>
      </c>
      <c r="G1580" s="394">
        <f>G722</f>
        <v>0</v>
      </c>
      <c r="H1580" s="421">
        <f>G1580*(1-VLOOKUP($F1580,SHT,2,FALSE))+H722*(1-VLOOKUP($F1580,SHT,2,FALSE))</f>
        <v>0</v>
      </c>
      <c r="I1580" s="389">
        <f t="shared" ref="I1580:V1580" si="731">I722*(1-VLOOKUP($F1580,SHT,2,FALSE))</f>
        <v>0</v>
      </c>
      <c r="J1580" s="389">
        <f t="shared" si="731"/>
        <v>0</v>
      </c>
      <c r="K1580" s="390">
        <f t="shared" si="731"/>
        <v>0</v>
      </c>
      <c r="L1580" s="391">
        <f t="shared" si="731"/>
        <v>0</v>
      </c>
      <c r="M1580" s="396">
        <f t="shared" si="731"/>
        <v>0</v>
      </c>
      <c r="N1580" s="392">
        <f t="shared" si="731"/>
        <v>0</v>
      </c>
      <c r="O1580" s="392">
        <f t="shared" si="731"/>
        <v>0</v>
      </c>
      <c r="P1580" s="392">
        <f t="shared" si="731"/>
        <v>0</v>
      </c>
      <c r="Q1580" s="392">
        <f t="shared" si="731"/>
        <v>0</v>
      </c>
      <c r="R1580" s="392">
        <f t="shared" si="731"/>
        <v>0</v>
      </c>
      <c r="S1580" s="392">
        <f t="shared" si="731"/>
        <v>0</v>
      </c>
      <c r="T1580" s="388">
        <f t="shared" si="731"/>
        <v>0</v>
      </c>
      <c r="U1580" s="392">
        <f t="shared" si="731"/>
        <v>0</v>
      </c>
      <c r="V1580" s="393">
        <f t="shared" si="731"/>
        <v>0</v>
      </c>
      <c r="W1580" s="37">
        <f>W722</f>
        <v>0</v>
      </c>
      <c r="Y1580"/>
    </row>
    <row r="1581" spans="1:25" x14ac:dyDescent="0.25">
      <c r="A1581" s="212"/>
      <c r="B1581" s="465"/>
      <c r="C1581" s="272"/>
      <c r="D1581" s="272" t="s">
        <v>90</v>
      </c>
      <c r="E1581" s="273"/>
      <c r="F1581" s="273"/>
      <c r="G1581" s="367">
        <f t="shared" ref="G1581:W1581" si="732">SUBTOTAL(9,G1582:G1584)</f>
        <v>0</v>
      </c>
      <c r="H1581" s="368"/>
      <c r="I1581" s="369"/>
      <c r="J1581" s="369"/>
      <c r="K1581" s="370">
        <f t="shared" si="732"/>
        <v>0</v>
      </c>
      <c r="L1581" s="363">
        <f t="shared" si="732"/>
        <v>0</v>
      </c>
      <c r="M1581" s="364">
        <f t="shared" si="732"/>
        <v>0</v>
      </c>
      <c r="N1581" s="364">
        <f t="shared" si="732"/>
        <v>0</v>
      </c>
      <c r="O1581" s="364">
        <f t="shared" si="732"/>
        <v>0</v>
      </c>
      <c r="P1581" s="364">
        <f t="shared" si="732"/>
        <v>0</v>
      </c>
      <c r="Q1581" s="364">
        <f t="shared" si="732"/>
        <v>0</v>
      </c>
      <c r="R1581" s="364">
        <f t="shared" si="732"/>
        <v>0</v>
      </c>
      <c r="S1581" s="364">
        <f t="shared" si="732"/>
        <v>0</v>
      </c>
      <c r="T1581" s="364">
        <f t="shared" si="732"/>
        <v>0</v>
      </c>
      <c r="U1581" s="364">
        <f t="shared" si="732"/>
        <v>0</v>
      </c>
      <c r="V1581" s="365">
        <f t="shared" si="732"/>
        <v>0</v>
      </c>
      <c r="W1581" s="366">
        <f t="shared" si="732"/>
        <v>0</v>
      </c>
      <c r="Y1581"/>
    </row>
    <row r="1582" spans="1:25" outlineLevel="1" x14ac:dyDescent="0.25">
      <c r="A1582" s="212"/>
      <c r="B1582" s="465"/>
      <c r="C1582" s="272"/>
      <c r="D1582" s="272"/>
      <c r="E1582" s="273"/>
      <c r="F1582" s="274" t="s">
        <v>91</v>
      </c>
      <c r="G1582" s="394">
        <f>G724</f>
        <v>0</v>
      </c>
      <c r="H1582" s="369"/>
      <c r="I1582" s="369"/>
      <c r="J1582" s="369"/>
      <c r="K1582" s="390">
        <f>($G1582+SUM($H724:K724))*VLOOKUP($F1582,EIT,2,FALSE)</f>
        <v>0</v>
      </c>
      <c r="L1582" s="391">
        <f t="shared" ref="L1582:V1582" si="733">L724*VLOOKUP($F1582,EIT,2,FALSE)</f>
        <v>0</v>
      </c>
      <c r="M1582" s="396">
        <f t="shared" si="733"/>
        <v>0</v>
      </c>
      <c r="N1582" s="392">
        <f t="shared" si="733"/>
        <v>0</v>
      </c>
      <c r="O1582" s="388">
        <f t="shared" si="733"/>
        <v>0</v>
      </c>
      <c r="P1582" s="392">
        <f t="shared" si="733"/>
        <v>0</v>
      </c>
      <c r="Q1582" s="396">
        <f t="shared" si="733"/>
        <v>0</v>
      </c>
      <c r="R1582" s="392">
        <f t="shared" si="733"/>
        <v>0</v>
      </c>
      <c r="S1582" s="392">
        <f t="shared" si="733"/>
        <v>0</v>
      </c>
      <c r="T1582" s="388">
        <f t="shared" si="733"/>
        <v>0</v>
      </c>
      <c r="U1582" s="392">
        <f t="shared" si="733"/>
        <v>0</v>
      </c>
      <c r="V1582" s="393">
        <f t="shared" si="733"/>
        <v>0</v>
      </c>
      <c r="W1582" s="37">
        <f>W724</f>
        <v>0</v>
      </c>
      <c r="Y1582"/>
    </row>
    <row r="1583" spans="1:25" outlineLevel="1" x14ac:dyDescent="0.25">
      <c r="A1583" s="212"/>
      <c r="B1583" s="465"/>
      <c r="C1583" s="272"/>
      <c r="D1583" s="272"/>
      <c r="E1583" s="273"/>
      <c r="F1583" s="274" t="s">
        <v>92</v>
      </c>
      <c r="G1583" s="394">
        <f>G725</f>
        <v>0</v>
      </c>
      <c r="H1583" s="369"/>
      <c r="I1583" s="369"/>
      <c r="J1583" s="369"/>
      <c r="K1583" s="370"/>
      <c r="L1583" s="391">
        <f>($G1583+SUM($H725:L725))*VLOOKUP($F1583,EIT,3,FALSE)</f>
        <v>0</v>
      </c>
      <c r="M1583" s="392">
        <f>($G1583+SUM($H725:$L725))*VLOOKUP($F1583,EIT,4,FALSE)+$M725*(VLOOKUP($F1583,EIT,3,FALSE)+VLOOKUP($F1583,EIT,4,FALSE))</f>
        <v>0</v>
      </c>
      <c r="N1583" s="392">
        <f>($G1583+SUM($H725:$M725))*VLOOKUP($F1583,EIT,5,FALSE)+$N725*(VLOOKUP($F1583,EIT,3,FALSE)+VLOOKUP($F1583,EIT,4,FALSE)+VLOOKUP($F1583,EIT,5,FALSE))</f>
        <v>0</v>
      </c>
      <c r="O1583" s="392">
        <f t="shared" ref="O1583:V1583" si="734">O725*(VLOOKUP($F1583,EIT,3,FALSE)+VLOOKUP($F1583,EIT,4,FALSE)+VLOOKUP($F1583,EIT,5,FALSE))</f>
        <v>0</v>
      </c>
      <c r="P1583" s="392">
        <f t="shared" si="734"/>
        <v>0</v>
      </c>
      <c r="Q1583" s="392">
        <f t="shared" si="734"/>
        <v>0</v>
      </c>
      <c r="R1583" s="392">
        <f t="shared" si="734"/>
        <v>0</v>
      </c>
      <c r="S1583" s="392">
        <f t="shared" si="734"/>
        <v>0</v>
      </c>
      <c r="T1583" s="392">
        <f t="shared" si="734"/>
        <v>0</v>
      </c>
      <c r="U1583" s="392">
        <f t="shared" si="734"/>
        <v>0</v>
      </c>
      <c r="V1583" s="393">
        <f t="shared" si="734"/>
        <v>0</v>
      </c>
      <c r="W1583" s="37">
        <f>W725</f>
        <v>0</v>
      </c>
      <c r="Y1583"/>
    </row>
    <row r="1584" spans="1:25" outlineLevel="1" x14ac:dyDescent="0.25">
      <c r="A1584" s="212"/>
      <c r="B1584" s="465"/>
      <c r="C1584" s="272"/>
      <c r="D1584" s="272"/>
      <c r="E1584" s="273"/>
      <c r="F1584" s="274" t="s">
        <v>93</v>
      </c>
      <c r="G1584" s="394">
        <f>G726</f>
        <v>0</v>
      </c>
      <c r="H1584" s="369"/>
      <c r="I1584" s="369"/>
      <c r="J1584" s="369"/>
      <c r="K1584" s="370"/>
      <c r="L1584" s="364"/>
      <c r="M1584" s="364"/>
      <c r="N1584" s="364"/>
      <c r="O1584" s="364"/>
      <c r="P1584" s="364"/>
      <c r="Q1584" s="364"/>
      <c r="R1584" s="364"/>
      <c r="S1584" s="364"/>
      <c r="T1584" s="364"/>
      <c r="U1584" s="364"/>
      <c r="V1584" s="524"/>
      <c r="W1584" s="37">
        <f>W726</f>
        <v>0</v>
      </c>
      <c r="Y1584"/>
    </row>
    <row r="1585" spans="1:25" x14ac:dyDescent="0.25">
      <c r="A1585" s="212"/>
      <c r="B1585" s="465"/>
      <c r="C1585" s="275"/>
      <c r="D1585" s="272" t="s">
        <v>94</v>
      </c>
      <c r="E1585" s="273"/>
      <c r="F1585" s="273"/>
      <c r="G1585" s="367">
        <f>SUBTOTAL(9,G1586:G1587)</f>
        <v>0</v>
      </c>
      <c r="H1585" s="368"/>
      <c r="I1585" s="369"/>
      <c r="J1585" s="369"/>
      <c r="K1585" s="370"/>
      <c r="L1585" s="363"/>
      <c r="M1585" s="364"/>
      <c r="N1585" s="364"/>
      <c r="O1585" s="364"/>
      <c r="P1585" s="364"/>
      <c r="Q1585" s="364"/>
      <c r="R1585" s="364"/>
      <c r="S1585" s="364"/>
      <c r="T1585" s="364"/>
      <c r="U1585" s="364"/>
      <c r="V1585" s="365"/>
      <c r="W1585" s="515"/>
      <c r="Y1585"/>
    </row>
    <row r="1586" spans="1:25" outlineLevel="1" x14ac:dyDescent="0.25">
      <c r="A1586" s="212"/>
      <c r="B1586" s="465"/>
      <c r="C1586" s="272"/>
      <c r="D1586" s="272"/>
      <c r="E1586" s="273"/>
      <c r="F1586" s="274" t="s">
        <v>95</v>
      </c>
      <c r="G1586" s="394">
        <f>G728</f>
        <v>0</v>
      </c>
      <c r="H1586" s="368"/>
      <c r="I1586" s="369"/>
      <c r="J1586" s="369"/>
      <c r="K1586" s="370"/>
      <c r="L1586" s="363"/>
      <c r="M1586" s="364"/>
      <c r="N1586" s="364"/>
      <c r="O1586" s="364"/>
      <c r="P1586" s="364"/>
      <c r="Q1586" s="364"/>
      <c r="R1586" s="364"/>
      <c r="S1586" s="364"/>
      <c r="T1586" s="364"/>
      <c r="U1586" s="364"/>
      <c r="V1586" s="365"/>
      <c r="W1586" s="40"/>
      <c r="Y1586"/>
    </row>
    <row r="1587" spans="1:25" outlineLevel="1" x14ac:dyDescent="0.25">
      <c r="A1587" s="212"/>
      <c r="B1587" s="465"/>
      <c r="C1587" s="272"/>
      <c r="D1587" s="272"/>
      <c r="E1587" s="273"/>
      <c r="F1587" s="274" t="s">
        <v>96</v>
      </c>
      <c r="G1587" s="394">
        <f>G729</f>
        <v>0</v>
      </c>
      <c r="H1587" s="368"/>
      <c r="I1587" s="369"/>
      <c r="J1587" s="369"/>
      <c r="K1587" s="370"/>
      <c r="L1587" s="363"/>
      <c r="M1587" s="364"/>
      <c r="N1587" s="364"/>
      <c r="O1587" s="364"/>
      <c r="P1587" s="364"/>
      <c r="Q1587" s="364"/>
      <c r="R1587" s="364"/>
      <c r="S1587" s="364"/>
      <c r="T1587" s="364"/>
      <c r="U1587" s="364"/>
      <c r="V1587" s="365"/>
      <c r="W1587" s="40"/>
      <c r="Y1587"/>
    </row>
    <row r="1588" spans="1:25" x14ac:dyDescent="0.25">
      <c r="A1588" s="212"/>
      <c r="B1588" s="295"/>
      <c r="C1588" s="272" t="s">
        <v>323</v>
      </c>
      <c r="D1588" s="273"/>
      <c r="E1588" s="273"/>
      <c r="F1588" s="273"/>
      <c r="G1588" s="52"/>
      <c r="H1588" s="34"/>
      <c r="I1588" s="33"/>
      <c r="J1588" s="33"/>
      <c r="K1588" s="35"/>
      <c r="L1588" s="34"/>
      <c r="M1588" s="33"/>
      <c r="N1588" s="33"/>
      <c r="O1588" s="33"/>
      <c r="P1588" s="33"/>
      <c r="Q1588" s="33"/>
      <c r="R1588" s="33"/>
      <c r="S1588" s="33"/>
      <c r="T1588" s="33"/>
      <c r="U1588" s="33"/>
      <c r="V1588" s="35"/>
      <c r="W1588" s="35"/>
      <c r="Y1588"/>
    </row>
    <row r="1589" spans="1:25" x14ac:dyDescent="0.25">
      <c r="A1589" s="212"/>
      <c r="B1589" s="465"/>
      <c r="C1589" s="272"/>
      <c r="D1589" s="276" t="s">
        <v>20</v>
      </c>
      <c r="E1589" s="273"/>
      <c r="F1589" s="273"/>
      <c r="G1589" s="367"/>
      <c r="H1589" s="368"/>
      <c r="I1589" s="369"/>
      <c r="J1589" s="369"/>
      <c r="K1589" s="370"/>
      <c r="L1589" s="363"/>
      <c r="M1589" s="364"/>
      <c r="N1589" s="364"/>
      <c r="O1589" s="364"/>
      <c r="P1589" s="364"/>
      <c r="Q1589" s="364"/>
      <c r="R1589" s="364"/>
      <c r="S1589" s="364"/>
      <c r="T1589" s="364"/>
      <c r="U1589" s="364"/>
      <c r="V1589" s="365"/>
      <c r="W1589" s="365"/>
      <c r="Y1589"/>
    </row>
    <row r="1590" spans="1:25" x14ac:dyDescent="0.25">
      <c r="A1590" s="212"/>
      <c r="B1590" s="465"/>
      <c r="C1590" s="272"/>
      <c r="D1590" s="272"/>
      <c r="E1590" s="273" t="s">
        <v>21</v>
      </c>
      <c r="F1590" s="273"/>
      <c r="G1590" s="367">
        <f t="shared" ref="G1590:W1590" si="735">SUBTOTAL(9,G1591:G1594)</f>
        <v>0</v>
      </c>
      <c r="H1590" s="368">
        <f t="shared" si="735"/>
        <v>0</v>
      </c>
      <c r="I1590" s="369">
        <f t="shared" si="735"/>
        <v>0</v>
      </c>
      <c r="J1590" s="369">
        <f t="shared" si="735"/>
        <v>0</v>
      </c>
      <c r="K1590" s="370">
        <f t="shared" si="735"/>
        <v>0</v>
      </c>
      <c r="L1590" s="364">
        <f t="shared" si="735"/>
        <v>0</v>
      </c>
      <c r="M1590" s="364">
        <f t="shared" si="735"/>
        <v>0</v>
      </c>
      <c r="N1590" s="364">
        <f t="shared" si="735"/>
        <v>0</v>
      </c>
      <c r="O1590" s="364">
        <f t="shared" si="735"/>
        <v>0</v>
      </c>
      <c r="P1590" s="364">
        <f t="shared" si="735"/>
        <v>0</v>
      </c>
      <c r="Q1590" s="364">
        <f t="shared" si="735"/>
        <v>0</v>
      </c>
      <c r="R1590" s="364">
        <f t="shared" si="735"/>
        <v>0</v>
      </c>
      <c r="S1590" s="364">
        <f t="shared" si="735"/>
        <v>0</v>
      </c>
      <c r="T1590" s="364">
        <f t="shared" si="735"/>
        <v>0</v>
      </c>
      <c r="U1590" s="364">
        <f t="shared" si="735"/>
        <v>0</v>
      </c>
      <c r="V1590" s="364">
        <f t="shared" si="735"/>
        <v>0</v>
      </c>
      <c r="W1590" s="366">
        <f t="shared" si="735"/>
        <v>0</v>
      </c>
      <c r="Y1590"/>
    </row>
    <row r="1591" spans="1:25" outlineLevel="1" x14ac:dyDescent="0.25">
      <c r="A1591" s="212"/>
      <c r="B1591" s="465"/>
      <c r="C1591" s="272"/>
      <c r="D1591" s="272"/>
      <c r="E1591" s="273"/>
      <c r="F1591" s="274" t="s">
        <v>22</v>
      </c>
      <c r="G1591" s="394">
        <f>G733</f>
        <v>0</v>
      </c>
      <c r="H1591" s="421">
        <f>G1591*(1-VLOOKUP($F1591,SHT,2,FALSE))+H733*(1-VLOOKUP($F1591,SHT,2,FALSE))</f>
        <v>0</v>
      </c>
      <c r="I1591" s="389">
        <f t="shared" ref="I1591:V1591" si="736">I733*(1-VLOOKUP($F1591,SHT,2,FALSE))</f>
        <v>0</v>
      </c>
      <c r="J1591" s="389">
        <f t="shared" si="736"/>
        <v>0</v>
      </c>
      <c r="K1591" s="390">
        <f t="shared" si="736"/>
        <v>0</v>
      </c>
      <c r="L1591" s="391">
        <f t="shared" si="736"/>
        <v>0</v>
      </c>
      <c r="M1591" s="396">
        <f t="shared" si="736"/>
        <v>0</v>
      </c>
      <c r="N1591" s="392">
        <f t="shared" si="736"/>
        <v>0</v>
      </c>
      <c r="O1591" s="392">
        <f t="shared" si="736"/>
        <v>0</v>
      </c>
      <c r="P1591" s="392">
        <f t="shared" si="736"/>
        <v>0</v>
      </c>
      <c r="Q1591" s="392">
        <f t="shared" si="736"/>
        <v>0</v>
      </c>
      <c r="R1591" s="392">
        <f t="shared" si="736"/>
        <v>0</v>
      </c>
      <c r="S1591" s="392">
        <f t="shared" si="736"/>
        <v>0</v>
      </c>
      <c r="T1591" s="388">
        <f t="shared" si="736"/>
        <v>0</v>
      </c>
      <c r="U1591" s="392">
        <f t="shared" si="736"/>
        <v>0</v>
      </c>
      <c r="V1591" s="393">
        <f t="shared" si="736"/>
        <v>0</v>
      </c>
      <c r="W1591" s="37">
        <f>W733</f>
        <v>0</v>
      </c>
      <c r="Y1591"/>
    </row>
    <row r="1592" spans="1:25" outlineLevel="1" x14ac:dyDescent="0.25">
      <c r="A1592" s="212"/>
      <c r="B1592" s="465"/>
      <c r="C1592" s="272"/>
      <c r="D1592" s="272"/>
      <c r="E1592" s="273"/>
      <c r="F1592" s="274" t="s">
        <v>23</v>
      </c>
      <c r="G1592" s="394">
        <f>G734</f>
        <v>0</v>
      </c>
      <c r="H1592" s="421">
        <f>G1592*(1-VLOOKUP($F1592,SHT,2,FALSE))+H734*(1-VLOOKUP($F1592,SHT,2,FALSE))</f>
        <v>0</v>
      </c>
      <c r="I1592" s="389">
        <f t="shared" ref="I1592:V1592" si="737">I734*(1-VLOOKUP($F1592,SHT,2,FALSE))</f>
        <v>0</v>
      </c>
      <c r="J1592" s="389">
        <f t="shared" si="737"/>
        <v>0</v>
      </c>
      <c r="K1592" s="390">
        <f t="shared" si="737"/>
        <v>0</v>
      </c>
      <c r="L1592" s="391">
        <f t="shared" si="737"/>
        <v>0</v>
      </c>
      <c r="M1592" s="396">
        <f t="shared" si="737"/>
        <v>0</v>
      </c>
      <c r="N1592" s="392">
        <f t="shared" si="737"/>
        <v>0</v>
      </c>
      <c r="O1592" s="392">
        <f t="shared" si="737"/>
        <v>0</v>
      </c>
      <c r="P1592" s="392">
        <f t="shared" si="737"/>
        <v>0</v>
      </c>
      <c r="Q1592" s="392">
        <f t="shared" si="737"/>
        <v>0</v>
      </c>
      <c r="R1592" s="392">
        <f t="shared" si="737"/>
        <v>0</v>
      </c>
      <c r="S1592" s="392">
        <f t="shared" si="737"/>
        <v>0</v>
      </c>
      <c r="T1592" s="388">
        <f t="shared" si="737"/>
        <v>0</v>
      </c>
      <c r="U1592" s="392">
        <f t="shared" si="737"/>
        <v>0</v>
      </c>
      <c r="V1592" s="393">
        <f t="shared" si="737"/>
        <v>0</v>
      </c>
      <c r="W1592" s="37">
        <f>W734</f>
        <v>0</v>
      </c>
      <c r="Y1592"/>
    </row>
    <row r="1593" spans="1:25" outlineLevel="1" x14ac:dyDescent="0.25">
      <c r="A1593" s="212"/>
      <c r="B1593" s="465"/>
      <c r="C1593" s="272"/>
      <c r="D1593" s="272"/>
      <c r="E1593" s="273"/>
      <c r="F1593" s="274" t="s">
        <v>24</v>
      </c>
      <c r="G1593" s="394">
        <f>G735</f>
        <v>0</v>
      </c>
      <c r="H1593" s="421">
        <f>G1593*(1-VLOOKUP($F1593,SHT,2,FALSE))+H735*(1-VLOOKUP($F1593,SHT,2,FALSE))</f>
        <v>0</v>
      </c>
      <c r="I1593" s="389">
        <f t="shared" ref="I1593:V1593" si="738">I735*(1-VLOOKUP($F1593,SHT,2,FALSE))</f>
        <v>0</v>
      </c>
      <c r="J1593" s="389">
        <f t="shared" si="738"/>
        <v>0</v>
      </c>
      <c r="K1593" s="390">
        <f t="shared" si="738"/>
        <v>0</v>
      </c>
      <c r="L1593" s="391">
        <f t="shared" si="738"/>
        <v>0</v>
      </c>
      <c r="M1593" s="396">
        <f t="shared" si="738"/>
        <v>0</v>
      </c>
      <c r="N1593" s="392">
        <f t="shared" si="738"/>
        <v>0</v>
      </c>
      <c r="O1593" s="392">
        <f t="shared" si="738"/>
        <v>0</v>
      </c>
      <c r="P1593" s="392">
        <f t="shared" si="738"/>
        <v>0</v>
      </c>
      <c r="Q1593" s="392">
        <f t="shared" si="738"/>
        <v>0</v>
      </c>
      <c r="R1593" s="392">
        <f t="shared" si="738"/>
        <v>0</v>
      </c>
      <c r="S1593" s="392">
        <f t="shared" si="738"/>
        <v>0</v>
      </c>
      <c r="T1593" s="388">
        <f t="shared" si="738"/>
        <v>0</v>
      </c>
      <c r="U1593" s="392">
        <f t="shared" si="738"/>
        <v>0</v>
      </c>
      <c r="V1593" s="393">
        <f t="shared" si="738"/>
        <v>0</v>
      </c>
      <c r="W1593" s="37">
        <f>W735</f>
        <v>0</v>
      </c>
      <c r="Y1593"/>
    </row>
    <row r="1594" spans="1:25" outlineLevel="1" x14ac:dyDescent="0.25">
      <c r="A1594" s="212"/>
      <c r="B1594" s="465"/>
      <c r="C1594" s="272"/>
      <c r="D1594" s="272"/>
      <c r="E1594" s="273"/>
      <c r="F1594" s="274" t="s">
        <v>25</v>
      </c>
      <c r="G1594" s="394">
        <f>G736</f>
        <v>0</v>
      </c>
      <c r="H1594" s="421">
        <f>G1594*(1-VLOOKUP($F1594,SHT,2,FALSE))+H736*(1-VLOOKUP($F1594,SHT,2,FALSE))</f>
        <v>0</v>
      </c>
      <c r="I1594" s="389">
        <f t="shared" ref="I1594:V1594" si="739">I736*(1-VLOOKUP($F1594,SHT,2,FALSE))</f>
        <v>0</v>
      </c>
      <c r="J1594" s="389">
        <f t="shared" si="739"/>
        <v>0</v>
      </c>
      <c r="K1594" s="390">
        <f t="shared" si="739"/>
        <v>0</v>
      </c>
      <c r="L1594" s="391">
        <f t="shared" si="739"/>
        <v>0</v>
      </c>
      <c r="M1594" s="396">
        <f t="shared" si="739"/>
        <v>0</v>
      </c>
      <c r="N1594" s="392">
        <f t="shared" si="739"/>
        <v>0</v>
      </c>
      <c r="O1594" s="392">
        <f t="shared" si="739"/>
        <v>0</v>
      </c>
      <c r="P1594" s="392">
        <f t="shared" si="739"/>
        <v>0</v>
      </c>
      <c r="Q1594" s="392">
        <f t="shared" si="739"/>
        <v>0</v>
      </c>
      <c r="R1594" s="392">
        <f t="shared" si="739"/>
        <v>0</v>
      </c>
      <c r="S1594" s="392">
        <f t="shared" si="739"/>
        <v>0</v>
      </c>
      <c r="T1594" s="388">
        <f t="shared" si="739"/>
        <v>0</v>
      </c>
      <c r="U1594" s="392">
        <f t="shared" si="739"/>
        <v>0</v>
      </c>
      <c r="V1594" s="393">
        <f t="shared" si="739"/>
        <v>0</v>
      </c>
      <c r="W1594" s="37">
        <f>W736</f>
        <v>0</v>
      </c>
      <c r="Y1594"/>
    </row>
    <row r="1595" spans="1:25" x14ac:dyDescent="0.25">
      <c r="A1595" s="212"/>
      <c r="B1595" s="465"/>
      <c r="C1595" s="272"/>
      <c r="D1595" s="272"/>
      <c r="E1595" s="273" t="s">
        <v>26</v>
      </c>
      <c r="F1595" s="273"/>
      <c r="G1595" s="367">
        <f t="shared" ref="G1595:W1595" si="740">SUBTOTAL(9,G1596:G1599)</f>
        <v>0</v>
      </c>
      <c r="H1595" s="368">
        <f t="shared" si="740"/>
        <v>0</v>
      </c>
      <c r="I1595" s="369">
        <f t="shared" si="740"/>
        <v>0</v>
      </c>
      <c r="J1595" s="369">
        <f t="shared" si="740"/>
        <v>0</v>
      </c>
      <c r="K1595" s="370">
        <f t="shared" si="740"/>
        <v>0</v>
      </c>
      <c r="L1595" s="364">
        <f t="shared" si="740"/>
        <v>0</v>
      </c>
      <c r="M1595" s="364">
        <f t="shared" si="740"/>
        <v>0</v>
      </c>
      <c r="N1595" s="364">
        <f t="shared" si="740"/>
        <v>0</v>
      </c>
      <c r="O1595" s="364">
        <f t="shared" si="740"/>
        <v>0</v>
      </c>
      <c r="P1595" s="364">
        <f t="shared" si="740"/>
        <v>0</v>
      </c>
      <c r="Q1595" s="364">
        <f t="shared" si="740"/>
        <v>0</v>
      </c>
      <c r="R1595" s="364">
        <f t="shared" si="740"/>
        <v>0</v>
      </c>
      <c r="S1595" s="364">
        <f t="shared" si="740"/>
        <v>0</v>
      </c>
      <c r="T1595" s="364">
        <f t="shared" si="740"/>
        <v>0</v>
      </c>
      <c r="U1595" s="364">
        <f t="shared" si="740"/>
        <v>0</v>
      </c>
      <c r="V1595" s="364">
        <f t="shared" si="740"/>
        <v>0</v>
      </c>
      <c r="W1595" s="366">
        <f t="shared" si="740"/>
        <v>0</v>
      </c>
      <c r="Y1595"/>
    </row>
    <row r="1596" spans="1:25" outlineLevel="1" x14ac:dyDescent="0.25">
      <c r="A1596" s="212"/>
      <c r="B1596" s="465"/>
      <c r="C1596" s="272"/>
      <c r="D1596" s="272"/>
      <c r="E1596" s="273"/>
      <c r="F1596" s="274" t="s">
        <v>27</v>
      </c>
      <c r="G1596" s="394">
        <f>G738</f>
        <v>0</v>
      </c>
      <c r="H1596" s="421">
        <f>G1596*(1-VLOOKUP($F1596,SHT,2,FALSE))+H738*(1-VLOOKUP($F1596,SHT,2,FALSE))</f>
        <v>0</v>
      </c>
      <c r="I1596" s="389">
        <f t="shared" ref="I1596:V1596" si="741">I738*(1-VLOOKUP($F1596,SHT,2,FALSE))</f>
        <v>0</v>
      </c>
      <c r="J1596" s="389">
        <f t="shared" si="741"/>
        <v>0</v>
      </c>
      <c r="K1596" s="390">
        <f t="shared" si="741"/>
        <v>0</v>
      </c>
      <c r="L1596" s="391">
        <f t="shared" si="741"/>
        <v>0</v>
      </c>
      <c r="M1596" s="396">
        <f t="shared" si="741"/>
        <v>0</v>
      </c>
      <c r="N1596" s="392">
        <f t="shared" si="741"/>
        <v>0</v>
      </c>
      <c r="O1596" s="392">
        <f t="shared" si="741"/>
        <v>0</v>
      </c>
      <c r="P1596" s="392">
        <f t="shared" si="741"/>
        <v>0</v>
      </c>
      <c r="Q1596" s="392">
        <f t="shared" si="741"/>
        <v>0</v>
      </c>
      <c r="R1596" s="392">
        <f t="shared" si="741"/>
        <v>0</v>
      </c>
      <c r="S1596" s="392">
        <f t="shared" si="741"/>
        <v>0</v>
      </c>
      <c r="T1596" s="388">
        <f t="shared" si="741"/>
        <v>0</v>
      </c>
      <c r="U1596" s="392">
        <f t="shared" si="741"/>
        <v>0</v>
      </c>
      <c r="V1596" s="393">
        <f t="shared" si="741"/>
        <v>0</v>
      </c>
      <c r="W1596" s="37">
        <f>W738</f>
        <v>0</v>
      </c>
      <c r="Y1596"/>
    </row>
    <row r="1597" spans="1:25" outlineLevel="1" x14ac:dyDescent="0.25">
      <c r="A1597" s="212"/>
      <c r="B1597" s="465"/>
      <c r="C1597" s="272"/>
      <c r="D1597" s="272"/>
      <c r="E1597" s="273"/>
      <c r="F1597" s="274" t="s">
        <v>28</v>
      </c>
      <c r="G1597" s="394">
        <f>G739</f>
        <v>0</v>
      </c>
      <c r="H1597" s="421">
        <f>G1597*(1-VLOOKUP($F1597,SHT,2,FALSE))+H739*(1-VLOOKUP($F1597,SHT,2,FALSE))</f>
        <v>0</v>
      </c>
      <c r="I1597" s="389">
        <f t="shared" ref="I1597:V1597" si="742">I739*(1-VLOOKUP($F1597,SHT,2,FALSE))</f>
        <v>0</v>
      </c>
      <c r="J1597" s="389">
        <f t="shared" si="742"/>
        <v>0</v>
      </c>
      <c r="K1597" s="390">
        <f t="shared" si="742"/>
        <v>0</v>
      </c>
      <c r="L1597" s="391">
        <f t="shared" si="742"/>
        <v>0</v>
      </c>
      <c r="M1597" s="396">
        <f t="shared" si="742"/>
        <v>0</v>
      </c>
      <c r="N1597" s="392">
        <f t="shared" si="742"/>
        <v>0</v>
      </c>
      <c r="O1597" s="392">
        <f t="shared" si="742"/>
        <v>0</v>
      </c>
      <c r="P1597" s="392">
        <f t="shared" si="742"/>
        <v>0</v>
      </c>
      <c r="Q1597" s="392">
        <f t="shared" si="742"/>
        <v>0</v>
      </c>
      <c r="R1597" s="392">
        <f t="shared" si="742"/>
        <v>0</v>
      </c>
      <c r="S1597" s="392">
        <f t="shared" si="742"/>
        <v>0</v>
      </c>
      <c r="T1597" s="388">
        <f t="shared" si="742"/>
        <v>0</v>
      </c>
      <c r="U1597" s="392">
        <f t="shared" si="742"/>
        <v>0</v>
      </c>
      <c r="V1597" s="393">
        <f t="shared" si="742"/>
        <v>0</v>
      </c>
      <c r="W1597" s="37">
        <f>W739</f>
        <v>0</v>
      </c>
      <c r="Y1597"/>
    </row>
    <row r="1598" spans="1:25" outlineLevel="1" x14ac:dyDescent="0.25">
      <c r="A1598" s="212"/>
      <c r="B1598" s="465"/>
      <c r="C1598" s="272"/>
      <c r="D1598" s="272"/>
      <c r="E1598" s="273"/>
      <c r="F1598" s="274" t="s">
        <v>29</v>
      </c>
      <c r="G1598" s="394">
        <f>G740</f>
        <v>0</v>
      </c>
      <c r="H1598" s="421">
        <f>G1598*(1-VLOOKUP($F1598,SHT,2,FALSE))+H740*(1-VLOOKUP($F1598,SHT,2,FALSE))</f>
        <v>0</v>
      </c>
      <c r="I1598" s="389">
        <f t="shared" ref="I1598:V1598" si="743">I740*(1-VLOOKUP($F1598,SHT,2,FALSE))</f>
        <v>0</v>
      </c>
      <c r="J1598" s="389">
        <f t="shared" si="743"/>
        <v>0</v>
      </c>
      <c r="K1598" s="390">
        <f t="shared" si="743"/>
        <v>0</v>
      </c>
      <c r="L1598" s="391">
        <f t="shared" si="743"/>
        <v>0</v>
      </c>
      <c r="M1598" s="396">
        <f t="shared" si="743"/>
        <v>0</v>
      </c>
      <c r="N1598" s="392">
        <f t="shared" si="743"/>
        <v>0</v>
      </c>
      <c r="O1598" s="392">
        <f t="shared" si="743"/>
        <v>0</v>
      </c>
      <c r="P1598" s="392">
        <f t="shared" si="743"/>
        <v>0</v>
      </c>
      <c r="Q1598" s="392">
        <f t="shared" si="743"/>
        <v>0</v>
      </c>
      <c r="R1598" s="392">
        <f t="shared" si="743"/>
        <v>0</v>
      </c>
      <c r="S1598" s="392">
        <f t="shared" si="743"/>
        <v>0</v>
      </c>
      <c r="T1598" s="388">
        <f t="shared" si="743"/>
        <v>0</v>
      </c>
      <c r="U1598" s="392">
        <f t="shared" si="743"/>
        <v>0</v>
      </c>
      <c r="V1598" s="393">
        <f t="shared" si="743"/>
        <v>0</v>
      </c>
      <c r="W1598" s="37">
        <f>W740</f>
        <v>0</v>
      </c>
      <c r="Y1598"/>
    </row>
    <row r="1599" spans="1:25" outlineLevel="1" x14ac:dyDescent="0.25">
      <c r="A1599" s="212"/>
      <c r="B1599" s="465"/>
      <c r="C1599" s="272"/>
      <c r="D1599" s="272"/>
      <c r="E1599" s="273"/>
      <c r="F1599" s="274" t="s">
        <v>30</v>
      </c>
      <c r="G1599" s="394">
        <f>G741</f>
        <v>0</v>
      </c>
      <c r="H1599" s="421">
        <f>G1599*(1-VLOOKUP($F1599,SHT,2,FALSE))+H741*(1-VLOOKUP($F1599,SHT,2,FALSE))</f>
        <v>0</v>
      </c>
      <c r="I1599" s="389">
        <f t="shared" ref="I1599:V1599" si="744">I741*(1-VLOOKUP($F1599,SHT,2,FALSE))</f>
        <v>0</v>
      </c>
      <c r="J1599" s="389">
        <f t="shared" si="744"/>
        <v>0</v>
      </c>
      <c r="K1599" s="390">
        <f t="shared" si="744"/>
        <v>0</v>
      </c>
      <c r="L1599" s="391">
        <f t="shared" si="744"/>
        <v>0</v>
      </c>
      <c r="M1599" s="396">
        <f t="shared" si="744"/>
        <v>0</v>
      </c>
      <c r="N1599" s="392">
        <f t="shared" si="744"/>
        <v>0</v>
      </c>
      <c r="O1599" s="392">
        <f t="shared" si="744"/>
        <v>0</v>
      </c>
      <c r="P1599" s="392">
        <f t="shared" si="744"/>
        <v>0</v>
      </c>
      <c r="Q1599" s="392">
        <f t="shared" si="744"/>
        <v>0</v>
      </c>
      <c r="R1599" s="392">
        <f t="shared" si="744"/>
        <v>0</v>
      </c>
      <c r="S1599" s="392">
        <f t="shared" si="744"/>
        <v>0</v>
      </c>
      <c r="T1599" s="388">
        <f t="shared" si="744"/>
        <v>0</v>
      </c>
      <c r="U1599" s="392">
        <f t="shared" si="744"/>
        <v>0</v>
      </c>
      <c r="V1599" s="393">
        <f t="shared" si="744"/>
        <v>0</v>
      </c>
      <c r="W1599" s="37">
        <f>W741</f>
        <v>0</v>
      </c>
      <c r="Y1599"/>
    </row>
    <row r="1600" spans="1:25" x14ac:dyDescent="0.25">
      <c r="A1600" s="212"/>
      <c r="B1600" s="465"/>
      <c r="C1600" s="272"/>
      <c r="D1600" s="272"/>
      <c r="E1600" s="273" t="s">
        <v>31</v>
      </c>
      <c r="F1600" s="273"/>
      <c r="G1600" s="367">
        <f t="shared" ref="G1600:W1600" si="745">SUBTOTAL(9,G1601:G1604)</f>
        <v>0</v>
      </c>
      <c r="H1600" s="368">
        <f t="shared" si="745"/>
        <v>0</v>
      </c>
      <c r="I1600" s="369">
        <f t="shared" si="745"/>
        <v>0</v>
      </c>
      <c r="J1600" s="369">
        <f t="shared" si="745"/>
        <v>0</v>
      </c>
      <c r="K1600" s="370">
        <f t="shared" si="745"/>
        <v>0</v>
      </c>
      <c r="L1600" s="364">
        <f t="shared" si="745"/>
        <v>0</v>
      </c>
      <c r="M1600" s="364">
        <f t="shared" si="745"/>
        <v>0</v>
      </c>
      <c r="N1600" s="364">
        <f t="shared" si="745"/>
        <v>0</v>
      </c>
      <c r="O1600" s="364">
        <f t="shared" si="745"/>
        <v>0</v>
      </c>
      <c r="P1600" s="364">
        <f t="shared" si="745"/>
        <v>0</v>
      </c>
      <c r="Q1600" s="364">
        <f t="shared" si="745"/>
        <v>0</v>
      </c>
      <c r="R1600" s="364">
        <f t="shared" si="745"/>
        <v>0</v>
      </c>
      <c r="S1600" s="364">
        <f t="shared" si="745"/>
        <v>0</v>
      </c>
      <c r="T1600" s="364">
        <f t="shared" si="745"/>
        <v>0</v>
      </c>
      <c r="U1600" s="364">
        <f t="shared" si="745"/>
        <v>0</v>
      </c>
      <c r="V1600" s="364">
        <f t="shared" si="745"/>
        <v>0</v>
      </c>
      <c r="W1600" s="366">
        <f t="shared" si="745"/>
        <v>0</v>
      </c>
      <c r="Y1600"/>
    </row>
    <row r="1601" spans="1:25" outlineLevel="1" x14ac:dyDescent="0.25">
      <c r="A1601" s="212"/>
      <c r="B1601" s="465"/>
      <c r="C1601" s="272"/>
      <c r="D1601" s="272"/>
      <c r="E1601" s="273"/>
      <c r="F1601" s="274" t="s">
        <v>32</v>
      </c>
      <c r="G1601" s="394">
        <f>G743</f>
        <v>0</v>
      </c>
      <c r="H1601" s="421">
        <f>G1601*(1-VLOOKUP($F1601,SHT,2,FALSE))+H743*(1-VLOOKUP($F1601,SHT,2,FALSE))</f>
        <v>0</v>
      </c>
      <c r="I1601" s="389">
        <f t="shared" ref="I1601:V1601" si="746">I743*(1-VLOOKUP($F1601,SHT,2,FALSE))</f>
        <v>0</v>
      </c>
      <c r="J1601" s="389">
        <f t="shared" si="746"/>
        <v>0</v>
      </c>
      <c r="K1601" s="390">
        <f t="shared" si="746"/>
        <v>0</v>
      </c>
      <c r="L1601" s="391">
        <f t="shared" si="746"/>
        <v>0</v>
      </c>
      <c r="M1601" s="396">
        <f t="shared" si="746"/>
        <v>0</v>
      </c>
      <c r="N1601" s="392">
        <f t="shared" si="746"/>
        <v>0</v>
      </c>
      <c r="O1601" s="392">
        <f t="shared" si="746"/>
        <v>0</v>
      </c>
      <c r="P1601" s="392">
        <f t="shared" si="746"/>
        <v>0</v>
      </c>
      <c r="Q1601" s="392">
        <f t="shared" si="746"/>
        <v>0</v>
      </c>
      <c r="R1601" s="392">
        <f t="shared" si="746"/>
        <v>0</v>
      </c>
      <c r="S1601" s="392">
        <f t="shared" si="746"/>
        <v>0</v>
      </c>
      <c r="T1601" s="388">
        <f t="shared" si="746"/>
        <v>0</v>
      </c>
      <c r="U1601" s="392">
        <f t="shared" si="746"/>
        <v>0</v>
      </c>
      <c r="V1601" s="393">
        <f t="shared" si="746"/>
        <v>0</v>
      </c>
      <c r="W1601" s="37">
        <f>W743</f>
        <v>0</v>
      </c>
      <c r="Y1601"/>
    </row>
    <row r="1602" spans="1:25" outlineLevel="1" x14ac:dyDescent="0.25">
      <c r="A1602" s="212"/>
      <c r="B1602" s="465"/>
      <c r="C1602" s="272"/>
      <c r="D1602" s="272"/>
      <c r="E1602" s="273"/>
      <c r="F1602" s="274" t="s">
        <v>33</v>
      </c>
      <c r="G1602" s="394">
        <f>G744</f>
        <v>0</v>
      </c>
      <c r="H1602" s="421">
        <f>G1602*(1-VLOOKUP($F1602,SHT,2,FALSE))+H744*(1-VLOOKUP($F1602,SHT,2,FALSE))</f>
        <v>0</v>
      </c>
      <c r="I1602" s="389">
        <f t="shared" ref="I1602:V1602" si="747">I744*(1-VLOOKUP($F1602,SHT,2,FALSE))</f>
        <v>0</v>
      </c>
      <c r="J1602" s="389">
        <f t="shared" si="747"/>
        <v>0</v>
      </c>
      <c r="K1602" s="390">
        <f t="shared" si="747"/>
        <v>0</v>
      </c>
      <c r="L1602" s="391">
        <f t="shared" si="747"/>
        <v>0</v>
      </c>
      <c r="M1602" s="396">
        <f t="shared" si="747"/>
        <v>0</v>
      </c>
      <c r="N1602" s="392">
        <f t="shared" si="747"/>
        <v>0</v>
      </c>
      <c r="O1602" s="392">
        <f t="shared" si="747"/>
        <v>0</v>
      </c>
      <c r="P1602" s="392">
        <f t="shared" si="747"/>
        <v>0</v>
      </c>
      <c r="Q1602" s="392">
        <f t="shared" si="747"/>
        <v>0</v>
      </c>
      <c r="R1602" s="392">
        <f t="shared" si="747"/>
        <v>0</v>
      </c>
      <c r="S1602" s="392">
        <f t="shared" si="747"/>
        <v>0</v>
      </c>
      <c r="T1602" s="388">
        <f t="shared" si="747"/>
        <v>0</v>
      </c>
      <c r="U1602" s="392">
        <f t="shared" si="747"/>
        <v>0</v>
      </c>
      <c r="V1602" s="393">
        <f t="shared" si="747"/>
        <v>0</v>
      </c>
      <c r="W1602" s="37">
        <f>W744</f>
        <v>0</v>
      </c>
      <c r="Y1602"/>
    </row>
    <row r="1603" spans="1:25" outlineLevel="1" x14ac:dyDescent="0.25">
      <c r="A1603" s="212"/>
      <c r="B1603" s="465"/>
      <c r="C1603" s="272"/>
      <c r="D1603" s="272"/>
      <c r="E1603" s="273"/>
      <c r="F1603" s="274" t="s">
        <v>34</v>
      </c>
      <c r="G1603" s="394">
        <f>G745</f>
        <v>0</v>
      </c>
      <c r="H1603" s="421">
        <f>G1603*(1-VLOOKUP($F1603,SHT,2,FALSE))+H745*(1-VLOOKUP($F1603,SHT,2,FALSE))</f>
        <v>0</v>
      </c>
      <c r="I1603" s="389">
        <f t="shared" ref="I1603:V1603" si="748">I745*(1-VLOOKUP($F1603,SHT,2,FALSE))</f>
        <v>0</v>
      </c>
      <c r="J1603" s="389">
        <f t="shared" si="748"/>
        <v>0</v>
      </c>
      <c r="K1603" s="390">
        <f t="shared" si="748"/>
        <v>0</v>
      </c>
      <c r="L1603" s="391">
        <f t="shared" si="748"/>
        <v>0</v>
      </c>
      <c r="M1603" s="396">
        <f t="shared" si="748"/>
        <v>0</v>
      </c>
      <c r="N1603" s="392">
        <f t="shared" si="748"/>
        <v>0</v>
      </c>
      <c r="O1603" s="392">
        <f t="shared" si="748"/>
        <v>0</v>
      </c>
      <c r="P1603" s="392">
        <f t="shared" si="748"/>
        <v>0</v>
      </c>
      <c r="Q1603" s="392">
        <f t="shared" si="748"/>
        <v>0</v>
      </c>
      <c r="R1603" s="392">
        <f t="shared" si="748"/>
        <v>0</v>
      </c>
      <c r="S1603" s="392">
        <f t="shared" si="748"/>
        <v>0</v>
      </c>
      <c r="T1603" s="388">
        <f t="shared" si="748"/>
        <v>0</v>
      </c>
      <c r="U1603" s="392">
        <f t="shared" si="748"/>
        <v>0</v>
      </c>
      <c r="V1603" s="393">
        <f t="shared" si="748"/>
        <v>0</v>
      </c>
      <c r="W1603" s="37">
        <f>W745</f>
        <v>0</v>
      </c>
      <c r="Y1603"/>
    </row>
    <row r="1604" spans="1:25" outlineLevel="1" x14ac:dyDescent="0.25">
      <c r="A1604" s="212"/>
      <c r="B1604" s="465"/>
      <c r="C1604" s="272"/>
      <c r="D1604" s="272"/>
      <c r="E1604" s="273"/>
      <c r="F1604" s="274" t="s">
        <v>35</v>
      </c>
      <c r="G1604" s="394">
        <f>G746</f>
        <v>0</v>
      </c>
      <c r="H1604" s="421">
        <f>G1604*(1-VLOOKUP($F1604,SHT,2,FALSE))+H746*(1-VLOOKUP($F1604,SHT,2,FALSE))</f>
        <v>0</v>
      </c>
      <c r="I1604" s="389">
        <f t="shared" ref="I1604:V1604" si="749">I746*(1-VLOOKUP($F1604,SHT,2,FALSE))</f>
        <v>0</v>
      </c>
      <c r="J1604" s="389">
        <f t="shared" si="749"/>
        <v>0</v>
      </c>
      <c r="K1604" s="390">
        <f t="shared" si="749"/>
        <v>0</v>
      </c>
      <c r="L1604" s="391">
        <f t="shared" si="749"/>
        <v>0</v>
      </c>
      <c r="M1604" s="396">
        <f t="shared" si="749"/>
        <v>0</v>
      </c>
      <c r="N1604" s="392">
        <f t="shared" si="749"/>
        <v>0</v>
      </c>
      <c r="O1604" s="392">
        <f t="shared" si="749"/>
        <v>0</v>
      </c>
      <c r="P1604" s="392">
        <f t="shared" si="749"/>
        <v>0</v>
      </c>
      <c r="Q1604" s="392">
        <f t="shared" si="749"/>
        <v>0</v>
      </c>
      <c r="R1604" s="392">
        <f t="shared" si="749"/>
        <v>0</v>
      </c>
      <c r="S1604" s="392">
        <f t="shared" si="749"/>
        <v>0</v>
      </c>
      <c r="T1604" s="388">
        <f t="shared" si="749"/>
        <v>0</v>
      </c>
      <c r="U1604" s="392">
        <f t="shared" si="749"/>
        <v>0</v>
      </c>
      <c r="V1604" s="393">
        <f t="shared" si="749"/>
        <v>0</v>
      </c>
      <c r="W1604" s="37">
        <f>W746</f>
        <v>0</v>
      </c>
      <c r="Y1604"/>
    </row>
    <row r="1605" spans="1:25" x14ac:dyDescent="0.25">
      <c r="A1605" s="212"/>
      <c r="B1605" s="465"/>
      <c r="C1605" s="272"/>
      <c r="D1605" s="272" t="s">
        <v>36</v>
      </c>
      <c r="E1605" s="273"/>
      <c r="F1605" s="273"/>
      <c r="G1605" s="367"/>
      <c r="H1605" s="368"/>
      <c r="I1605" s="369"/>
      <c r="J1605" s="369"/>
      <c r="K1605" s="370"/>
      <c r="L1605" s="363"/>
      <c r="M1605" s="364"/>
      <c r="N1605" s="364"/>
      <c r="O1605" s="364"/>
      <c r="P1605" s="364"/>
      <c r="Q1605" s="364"/>
      <c r="R1605" s="364"/>
      <c r="S1605" s="364"/>
      <c r="T1605" s="364"/>
      <c r="U1605" s="364"/>
      <c r="V1605" s="365"/>
      <c r="W1605" s="366"/>
      <c r="Y1605"/>
    </row>
    <row r="1606" spans="1:25" x14ac:dyDescent="0.25">
      <c r="A1606" s="212"/>
      <c r="B1606" s="465"/>
      <c r="C1606" s="272"/>
      <c r="D1606" s="272"/>
      <c r="E1606" s="275" t="s">
        <v>37</v>
      </c>
      <c r="F1606" s="273"/>
      <c r="G1606" s="367">
        <f t="shared" ref="G1606:W1606" si="750">SUBTOTAL(9,G1607:G1609)</f>
        <v>0</v>
      </c>
      <c r="H1606" s="368">
        <f t="shared" si="750"/>
        <v>0</v>
      </c>
      <c r="I1606" s="369">
        <f t="shared" si="750"/>
        <v>0</v>
      </c>
      <c r="J1606" s="369">
        <f t="shared" si="750"/>
        <v>0</v>
      </c>
      <c r="K1606" s="370">
        <f t="shared" si="750"/>
        <v>0</v>
      </c>
      <c r="L1606" s="364">
        <f t="shared" si="750"/>
        <v>0</v>
      </c>
      <c r="M1606" s="364">
        <f t="shared" si="750"/>
        <v>0</v>
      </c>
      <c r="N1606" s="364">
        <f t="shared" si="750"/>
        <v>0</v>
      </c>
      <c r="O1606" s="364">
        <f t="shared" si="750"/>
        <v>0</v>
      </c>
      <c r="P1606" s="364">
        <f t="shared" si="750"/>
        <v>0</v>
      </c>
      <c r="Q1606" s="364">
        <f t="shared" si="750"/>
        <v>0</v>
      </c>
      <c r="R1606" s="364">
        <f t="shared" si="750"/>
        <v>0</v>
      </c>
      <c r="S1606" s="364">
        <f t="shared" si="750"/>
        <v>0</v>
      </c>
      <c r="T1606" s="364">
        <f t="shared" si="750"/>
        <v>0</v>
      </c>
      <c r="U1606" s="364">
        <f t="shared" si="750"/>
        <v>0</v>
      </c>
      <c r="V1606" s="364">
        <f t="shared" si="750"/>
        <v>0</v>
      </c>
      <c r="W1606" s="366">
        <f t="shared" si="750"/>
        <v>0</v>
      </c>
      <c r="Y1606"/>
    </row>
    <row r="1607" spans="1:25" outlineLevel="1" x14ac:dyDescent="0.25">
      <c r="A1607" s="212"/>
      <c r="B1607" s="465"/>
      <c r="C1607" s="272"/>
      <c r="D1607" s="272"/>
      <c r="E1607" s="275"/>
      <c r="F1607" s="274" t="s">
        <v>38</v>
      </c>
      <c r="G1607" s="394">
        <f>G749</f>
        <v>0</v>
      </c>
      <c r="H1607" s="421">
        <f>G1607*(1-VLOOKUP($F1607,SHT,2,FALSE))+H749*(1-VLOOKUP($F1607,SHT,2,FALSE))</f>
        <v>0</v>
      </c>
      <c r="I1607" s="389">
        <f t="shared" ref="I1607:V1607" si="751">I749*(1-VLOOKUP($F1607,SHT,2,FALSE))</f>
        <v>0</v>
      </c>
      <c r="J1607" s="389">
        <f t="shared" si="751"/>
        <v>0</v>
      </c>
      <c r="K1607" s="390">
        <f t="shared" si="751"/>
        <v>0</v>
      </c>
      <c r="L1607" s="391">
        <f t="shared" si="751"/>
        <v>0</v>
      </c>
      <c r="M1607" s="396">
        <f t="shared" si="751"/>
        <v>0</v>
      </c>
      <c r="N1607" s="392">
        <f t="shared" si="751"/>
        <v>0</v>
      </c>
      <c r="O1607" s="392">
        <f t="shared" si="751"/>
        <v>0</v>
      </c>
      <c r="P1607" s="392">
        <f t="shared" si="751"/>
        <v>0</v>
      </c>
      <c r="Q1607" s="392">
        <f t="shared" si="751"/>
        <v>0</v>
      </c>
      <c r="R1607" s="392">
        <f t="shared" si="751"/>
        <v>0</v>
      </c>
      <c r="S1607" s="392">
        <f t="shared" si="751"/>
        <v>0</v>
      </c>
      <c r="T1607" s="388">
        <f t="shared" si="751"/>
        <v>0</v>
      </c>
      <c r="U1607" s="392">
        <f t="shared" si="751"/>
        <v>0</v>
      </c>
      <c r="V1607" s="393">
        <f t="shared" si="751"/>
        <v>0</v>
      </c>
      <c r="W1607" s="37">
        <f>W749</f>
        <v>0</v>
      </c>
      <c r="Y1607"/>
    </row>
    <row r="1608" spans="1:25" outlineLevel="1" x14ac:dyDescent="0.25">
      <c r="A1608" s="212"/>
      <c r="B1608" s="465"/>
      <c r="C1608" s="272"/>
      <c r="D1608" s="272"/>
      <c r="E1608" s="273"/>
      <c r="F1608" s="274" t="s">
        <v>39</v>
      </c>
      <c r="G1608" s="394">
        <f>G750</f>
        <v>0</v>
      </c>
      <c r="H1608" s="421">
        <f>G1608*(1-VLOOKUP($F1608,SHT,2,FALSE))+H750*(1-VLOOKUP($F1608,SHT,2,FALSE))</f>
        <v>0</v>
      </c>
      <c r="I1608" s="389">
        <f t="shared" ref="I1608:V1608" si="752">I750*(1-VLOOKUP($F1608,SHT,2,FALSE))</f>
        <v>0</v>
      </c>
      <c r="J1608" s="389">
        <f t="shared" si="752"/>
        <v>0</v>
      </c>
      <c r="K1608" s="390">
        <f t="shared" si="752"/>
        <v>0</v>
      </c>
      <c r="L1608" s="391">
        <f t="shared" si="752"/>
        <v>0</v>
      </c>
      <c r="M1608" s="396">
        <f t="shared" si="752"/>
        <v>0</v>
      </c>
      <c r="N1608" s="392">
        <f t="shared" si="752"/>
        <v>0</v>
      </c>
      <c r="O1608" s="392">
        <f t="shared" si="752"/>
        <v>0</v>
      </c>
      <c r="P1608" s="392">
        <f t="shared" si="752"/>
        <v>0</v>
      </c>
      <c r="Q1608" s="392">
        <f t="shared" si="752"/>
        <v>0</v>
      </c>
      <c r="R1608" s="392">
        <f t="shared" si="752"/>
        <v>0</v>
      </c>
      <c r="S1608" s="392">
        <f t="shared" si="752"/>
        <v>0</v>
      </c>
      <c r="T1608" s="388">
        <f t="shared" si="752"/>
        <v>0</v>
      </c>
      <c r="U1608" s="392">
        <f t="shared" si="752"/>
        <v>0</v>
      </c>
      <c r="V1608" s="393">
        <f t="shared" si="752"/>
        <v>0</v>
      </c>
      <c r="W1608" s="37">
        <f>W750</f>
        <v>0</v>
      </c>
      <c r="Y1608"/>
    </row>
    <row r="1609" spans="1:25" outlineLevel="1" x14ac:dyDescent="0.25">
      <c r="A1609" s="212"/>
      <c r="B1609" s="465"/>
      <c r="C1609" s="272"/>
      <c r="D1609" s="272"/>
      <c r="E1609" s="273"/>
      <c r="F1609" s="274" t="s">
        <v>40</v>
      </c>
      <c r="G1609" s="394">
        <f>G751</f>
        <v>0</v>
      </c>
      <c r="H1609" s="421">
        <f>G1609*(1-VLOOKUP($F1609,SHT,2,FALSE))+H751*(1-VLOOKUP($F1609,SHT,2,FALSE))</f>
        <v>0</v>
      </c>
      <c r="I1609" s="389">
        <f t="shared" ref="I1609:V1609" si="753">I751*(1-VLOOKUP($F1609,SHT,2,FALSE))</f>
        <v>0</v>
      </c>
      <c r="J1609" s="389">
        <f t="shared" si="753"/>
        <v>0</v>
      </c>
      <c r="K1609" s="390">
        <f t="shared" si="753"/>
        <v>0</v>
      </c>
      <c r="L1609" s="391">
        <f t="shared" si="753"/>
        <v>0</v>
      </c>
      <c r="M1609" s="396">
        <f t="shared" si="753"/>
        <v>0</v>
      </c>
      <c r="N1609" s="392">
        <f t="shared" si="753"/>
        <v>0</v>
      </c>
      <c r="O1609" s="392">
        <f t="shared" si="753"/>
        <v>0</v>
      </c>
      <c r="P1609" s="392">
        <f t="shared" si="753"/>
        <v>0</v>
      </c>
      <c r="Q1609" s="392">
        <f t="shared" si="753"/>
        <v>0</v>
      </c>
      <c r="R1609" s="392">
        <f t="shared" si="753"/>
        <v>0</v>
      </c>
      <c r="S1609" s="392">
        <f t="shared" si="753"/>
        <v>0</v>
      </c>
      <c r="T1609" s="388">
        <f t="shared" si="753"/>
        <v>0</v>
      </c>
      <c r="U1609" s="392">
        <f t="shared" si="753"/>
        <v>0</v>
      </c>
      <c r="V1609" s="393">
        <f t="shared" si="753"/>
        <v>0</v>
      </c>
      <c r="W1609" s="37">
        <f>W751</f>
        <v>0</v>
      </c>
      <c r="Y1609"/>
    </row>
    <row r="1610" spans="1:25" x14ac:dyDescent="0.25">
      <c r="A1610" s="212"/>
      <c r="B1610" s="465"/>
      <c r="C1610" s="272"/>
      <c r="D1610" s="272"/>
      <c r="E1610" s="273" t="s">
        <v>41</v>
      </c>
      <c r="F1610" s="273"/>
      <c r="G1610" s="367">
        <f t="shared" ref="G1610:W1610" si="754">SUBTOTAL(9,G1611:G1613)</f>
        <v>0</v>
      </c>
      <c r="H1610" s="368">
        <f t="shared" si="754"/>
        <v>0</v>
      </c>
      <c r="I1610" s="369">
        <f t="shared" si="754"/>
        <v>0</v>
      </c>
      <c r="J1610" s="369">
        <f t="shared" si="754"/>
        <v>0</v>
      </c>
      <c r="K1610" s="370">
        <f t="shared" si="754"/>
        <v>0</v>
      </c>
      <c r="L1610" s="364">
        <f t="shared" si="754"/>
        <v>0</v>
      </c>
      <c r="M1610" s="364">
        <f t="shared" si="754"/>
        <v>0</v>
      </c>
      <c r="N1610" s="364">
        <f t="shared" si="754"/>
        <v>0</v>
      </c>
      <c r="O1610" s="364">
        <f t="shared" si="754"/>
        <v>0</v>
      </c>
      <c r="P1610" s="364">
        <f t="shared" si="754"/>
        <v>0</v>
      </c>
      <c r="Q1610" s="364">
        <f t="shared" si="754"/>
        <v>0</v>
      </c>
      <c r="R1610" s="364">
        <f t="shared" si="754"/>
        <v>0</v>
      </c>
      <c r="S1610" s="364">
        <f t="shared" si="754"/>
        <v>0</v>
      </c>
      <c r="T1610" s="364">
        <f t="shared" si="754"/>
        <v>0</v>
      </c>
      <c r="U1610" s="364">
        <f t="shared" si="754"/>
        <v>0</v>
      </c>
      <c r="V1610" s="364">
        <f t="shared" si="754"/>
        <v>0</v>
      </c>
      <c r="W1610" s="366">
        <f t="shared" si="754"/>
        <v>0</v>
      </c>
      <c r="Y1610"/>
    </row>
    <row r="1611" spans="1:25" outlineLevel="1" x14ac:dyDescent="0.25">
      <c r="A1611" s="212"/>
      <c r="B1611" s="465"/>
      <c r="C1611" s="272"/>
      <c r="D1611" s="272"/>
      <c r="E1611" s="273"/>
      <c r="F1611" s="274" t="s">
        <v>42</v>
      </c>
      <c r="G1611" s="394">
        <f>G753</f>
        <v>0</v>
      </c>
      <c r="H1611" s="421">
        <f>G1611*(1-VLOOKUP($F1611,SHT,2,FALSE))+H753*(1-VLOOKUP($F1611,SHT,2,FALSE))</f>
        <v>0</v>
      </c>
      <c r="I1611" s="389">
        <f t="shared" ref="I1611:V1611" si="755">I753*(1-VLOOKUP($F1611,SHT,2,FALSE))</f>
        <v>0</v>
      </c>
      <c r="J1611" s="389">
        <f t="shared" si="755"/>
        <v>0</v>
      </c>
      <c r="K1611" s="390">
        <f t="shared" si="755"/>
        <v>0</v>
      </c>
      <c r="L1611" s="391">
        <f t="shared" si="755"/>
        <v>0</v>
      </c>
      <c r="M1611" s="396">
        <f t="shared" si="755"/>
        <v>0</v>
      </c>
      <c r="N1611" s="392">
        <f t="shared" si="755"/>
        <v>0</v>
      </c>
      <c r="O1611" s="392">
        <f t="shared" si="755"/>
        <v>0</v>
      </c>
      <c r="P1611" s="392">
        <f t="shared" si="755"/>
        <v>0</v>
      </c>
      <c r="Q1611" s="392">
        <f t="shared" si="755"/>
        <v>0</v>
      </c>
      <c r="R1611" s="392">
        <f t="shared" si="755"/>
        <v>0</v>
      </c>
      <c r="S1611" s="392">
        <f t="shared" si="755"/>
        <v>0</v>
      </c>
      <c r="T1611" s="388">
        <f t="shared" si="755"/>
        <v>0</v>
      </c>
      <c r="U1611" s="392">
        <f t="shared" si="755"/>
        <v>0</v>
      </c>
      <c r="V1611" s="393">
        <f t="shared" si="755"/>
        <v>0</v>
      </c>
      <c r="W1611" s="37">
        <f>W753</f>
        <v>0</v>
      </c>
      <c r="Y1611"/>
    </row>
    <row r="1612" spans="1:25" outlineLevel="1" x14ac:dyDescent="0.25">
      <c r="A1612" s="212"/>
      <c r="B1612" s="465"/>
      <c r="C1612" s="272"/>
      <c r="D1612" s="272"/>
      <c r="E1612" s="273"/>
      <c r="F1612" s="274" t="s">
        <v>43</v>
      </c>
      <c r="G1612" s="394">
        <f>G754</f>
        <v>0</v>
      </c>
      <c r="H1612" s="421">
        <f>G1612*(1-VLOOKUP($F1612,SHT,2,FALSE))+H754*(1-VLOOKUP($F1612,SHT,2,FALSE))</f>
        <v>0</v>
      </c>
      <c r="I1612" s="389">
        <f t="shared" ref="I1612:V1612" si="756">I754*(1-VLOOKUP($F1612,SHT,2,FALSE))</f>
        <v>0</v>
      </c>
      <c r="J1612" s="389">
        <f t="shared" si="756"/>
        <v>0</v>
      </c>
      <c r="K1612" s="390">
        <f t="shared" si="756"/>
        <v>0</v>
      </c>
      <c r="L1612" s="391">
        <f t="shared" si="756"/>
        <v>0</v>
      </c>
      <c r="M1612" s="396">
        <f t="shared" si="756"/>
        <v>0</v>
      </c>
      <c r="N1612" s="392">
        <f t="shared" si="756"/>
        <v>0</v>
      </c>
      <c r="O1612" s="392">
        <f t="shared" si="756"/>
        <v>0</v>
      </c>
      <c r="P1612" s="392">
        <f t="shared" si="756"/>
        <v>0</v>
      </c>
      <c r="Q1612" s="392">
        <f t="shared" si="756"/>
        <v>0</v>
      </c>
      <c r="R1612" s="392">
        <f t="shared" si="756"/>
        <v>0</v>
      </c>
      <c r="S1612" s="392">
        <f t="shared" si="756"/>
        <v>0</v>
      </c>
      <c r="T1612" s="388">
        <f t="shared" si="756"/>
        <v>0</v>
      </c>
      <c r="U1612" s="392">
        <f t="shared" si="756"/>
        <v>0</v>
      </c>
      <c r="V1612" s="393">
        <f t="shared" si="756"/>
        <v>0</v>
      </c>
      <c r="W1612" s="37">
        <f>W754</f>
        <v>0</v>
      </c>
      <c r="Y1612"/>
    </row>
    <row r="1613" spans="1:25" outlineLevel="1" x14ac:dyDescent="0.25">
      <c r="A1613" s="212"/>
      <c r="B1613" s="465"/>
      <c r="C1613" s="272"/>
      <c r="D1613" s="272"/>
      <c r="E1613" s="273"/>
      <c r="F1613" s="274" t="s">
        <v>44</v>
      </c>
      <c r="G1613" s="394">
        <f>G755</f>
        <v>0</v>
      </c>
      <c r="H1613" s="421">
        <f>G1613*(1-VLOOKUP($F1613,SHT,2,FALSE))+H755*(1-VLOOKUP($F1613,SHT,2,FALSE))</f>
        <v>0</v>
      </c>
      <c r="I1613" s="389">
        <f t="shared" ref="I1613:V1613" si="757">I755*(1-VLOOKUP($F1613,SHT,2,FALSE))</f>
        <v>0</v>
      </c>
      <c r="J1613" s="389">
        <f t="shared" si="757"/>
        <v>0</v>
      </c>
      <c r="K1613" s="390">
        <f t="shared" si="757"/>
        <v>0</v>
      </c>
      <c r="L1613" s="391">
        <f t="shared" si="757"/>
        <v>0</v>
      </c>
      <c r="M1613" s="396">
        <f t="shared" si="757"/>
        <v>0</v>
      </c>
      <c r="N1613" s="392">
        <f t="shared" si="757"/>
        <v>0</v>
      </c>
      <c r="O1613" s="392">
        <f t="shared" si="757"/>
        <v>0</v>
      </c>
      <c r="P1613" s="392">
        <f t="shared" si="757"/>
        <v>0</v>
      </c>
      <c r="Q1613" s="392">
        <f t="shared" si="757"/>
        <v>0</v>
      </c>
      <c r="R1613" s="392">
        <f t="shared" si="757"/>
        <v>0</v>
      </c>
      <c r="S1613" s="392">
        <f t="shared" si="757"/>
        <v>0</v>
      </c>
      <c r="T1613" s="388">
        <f t="shared" si="757"/>
        <v>0</v>
      </c>
      <c r="U1613" s="392">
        <f t="shared" si="757"/>
        <v>0</v>
      </c>
      <c r="V1613" s="393">
        <f t="shared" si="757"/>
        <v>0</v>
      </c>
      <c r="W1613" s="37">
        <f>W755</f>
        <v>0</v>
      </c>
      <c r="Y1613"/>
    </row>
    <row r="1614" spans="1:25" x14ac:dyDescent="0.25">
      <c r="A1614" s="212"/>
      <c r="B1614" s="465"/>
      <c r="C1614" s="272"/>
      <c r="D1614" s="272"/>
      <c r="E1614" s="273" t="s">
        <v>45</v>
      </c>
      <c r="F1614" s="273"/>
      <c r="G1614" s="367">
        <f t="shared" ref="G1614:W1614" si="758">SUBTOTAL(9,G1615:G1617)</f>
        <v>0</v>
      </c>
      <c r="H1614" s="368">
        <f t="shared" si="758"/>
        <v>0</v>
      </c>
      <c r="I1614" s="369">
        <f t="shared" si="758"/>
        <v>0</v>
      </c>
      <c r="J1614" s="369">
        <f t="shared" si="758"/>
        <v>0</v>
      </c>
      <c r="K1614" s="370">
        <f t="shared" si="758"/>
        <v>0</v>
      </c>
      <c r="L1614" s="364">
        <f t="shared" si="758"/>
        <v>0</v>
      </c>
      <c r="M1614" s="364">
        <f t="shared" si="758"/>
        <v>0</v>
      </c>
      <c r="N1614" s="364">
        <f t="shared" si="758"/>
        <v>0</v>
      </c>
      <c r="O1614" s="364">
        <f t="shared" si="758"/>
        <v>0</v>
      </c>
      <c r="P1614" s="364">
        <f t="shared" si="758"/>
        <v>0</v>
      </c>
      <c r="Q1614" s="364">
        <f t="shared" si="758"/>
        <v>0</v>
      </c>
      <c r="R1614" s="364">
        <f t="shared" si="758"/>
        <v>0</v>
      </c>
      <c r="S1614" s="364">
        <f t="shared" si="758"/>
        <v>0</v>
      </c>
      <c r="T1614" s="364">
        <f t="shared" si="758"/>
        <v>0</v>
      </c>
      <c r="U1614" s="364">
        <f t="shared" si="758"/>
        <v>0</v>
      </c>
      <c r="V1614" s="364">
        <f t="shared" si="758"/>
        <v>0</v>
      </c>
      <c r="W1614" s="366">
        <f t="shared" si="758"/>
        <v>0</v>
      </c>
      <c r="Y1614"/>
    </row>
    <row r="1615" spans="1:25" outlineLevel="1" x14ac:dyDescent="0.25">
      <c r="A1615" s="212"/>
      <c r="B1615" s="465"/>
      <c r="C1615" s="272"/>
      <c r="D1615" s="272"/>
      <c r="E1615" s="273"/>
      <c r="F1615" s="274" t="s">
        <v>46</v>
      </c>
      <c r="G1615" s="394">
        <f>G757</f>
        <v>0</v>
      </c>
      <c r="H1615" s="421">
        <f>G1615*(1-VLOOKUP($F1615,SHT,2,FALSE))+H757*(1-VLOOKUP($F1615,SHT,2,FALSE))</f>
        <v>0</v>
      </c>
      <c r="I1615" s="389">
        <f t="shared" ref="I1615:V1615" si="759">I757*(1-VLOOKUP($F1615,SHT,2,FALSE))</f>
        <v>0</v>
      </c>
      <c r="J1615" s="389">
        <f t="shared" si="759"/>
        <v>0</v>
      </c>
      <c r="K1615" s="390">
        <f t="shared" si="759"/>
        <v>0</v>
      </c>
      <c r="L1615" s="391">
        <f t="shared" si="759"/>
        <v>0</v>
      </c>
      <c r="M1615" s="396">
        <f t="shared" si="759"/>
        <v>0</v>
      </c>
      <c r="N1615" s="392">
        <f t="shared" si="759"/>
        <v>0</v>
      </c>
      <c r="O1615" s="392">
        <f t="shared" si="759"/>
        <v>0</v>
      </c>
      <c r="P1615" s="392">
        <f t="shared" si="759"/>
        <v>0</v>
      </c>
      <c r="Q1615" s="392">
        <f t="shared" si="759"/>
        <v>0</v>
      </c>
      <c r="R1615" s="392">
        <f t="shared" si="759"/>
        <v>0</v>
      </c>
      <c r="S1615" s="392">
        <f t="shared" si="759"/>
        <v>0</v>
      </c>
      <c r="T1615" s="388">
        <f t="shared" si="759"/>
        <v>0</v>
      </c>
      <c r="U1615" s="392">
        <f t="shared" si="759"/>
        <v>0</v>
      </c>
      <c r="V1615" s="393">
        <f t="shared" si="759"/>
        <v>0</v>
      </c>
      <c r="W1615" s="37">
        <f>W757</f>
        <v>0</v>
      </c>
      <c r="Y1615"/>
    </row>
    <row r="1616" spans="1:25" outlineLevel="1" x14ac:dyDescent="0.25">
      <c r="A1616" s="212"/>
      <c r="B1616" s="465"/>
      <c r="C1616" s="272"/>
      <c r="D1616" s="272"/>
      <c r="E1616" s="273"/>
      <c r="F1616" s="274" t="s">
        <v>47</v>
      </c>
      <c r="G1616" s="394">
        <f>G758</f>
        <v>0</v>
      </c>
      <c r="H1616" s="421">
        <f>G1616*(1-VLOOKUP($F1616,SHT,2,FALSE))+H758*(1-VLOOKUP($F1616,SHT,2,FALSE))</f>
        <v>0</v>
      </c>
      <c r="I1616" s="389">
        <f t="shared" ref="I1616:V1616" si="760">I758*(1-VLOOKUP($F1616,SHT,2,FALSE))</f>
        <v>0</v>
      </c>
      <c r="J1616" s="389">
        <f t="shared" si="760"/>
        <v>0</v>
      </c>
      <c r="K1616" s="390">
        <f t="shared" si="760"/>
        <v>0</v>
      </c>
      <c r="L1616" s="391">
        <f t="shared" si="760"/>
        <v>0</v>
      </c>
      <c r="M1616" s="396">
        <f t="shared" si="760"/>
        <v>0</v>
      </c>
      <c r="N1616" s="392">
        <f t="shared" si="760"/>
        <v>0</v>
      </c>
      <c r="O1616" s="392">
        <f t="shared" si="760"/>
        <v>0</v>
      </c>
      <c r="P1616" s="392">
        <f t="shared" si="760"/>
        <v>0</v>
      </c>
      <c r="Q1616" s="392">
        <f t="shared" si="760"/>
        <v>0</v>
      </c>
      <c r="R1616" s="392">
        <f t="shared" si="760"/>
        <v>0</v>
      </c>
      <c r="S1616" s="392">
        <f t="shared" si="760"/>
        <v>0</v>
      </c>
      <c r="T1616" s="388">
        <f t="shared" si="760"/>
        <v>0</v>
      </c>
      <c r="U1616" s="392">
        <f t="shared" si="760"/>
        <v>0</v>
      </c>
      <c r="V1616" s="393">
        <f t="shared" si="760"/>
        <v>0</v>
      </c>
      <c r="W1616" s="37">
        <f>W758</f>
        <v>0</v>
      </c>
      <c r="Y1616"/>
    </row>
    <row r="1617" spans="1:25" outlineLevel="1" x14ac:dyDescent="0.25">
      <c r="A1617" s="212"/>
      <c r="B1617" s="465"/>
      <c r="C1617" s="272"/>
      <c r="D1617" s="272"/>
      <c r="E1617" s="273"/>
      <c r="F1617" s="274" t="s">
        <v>48</v>
      </c>
      <c r="G1617" s="394">
        <f>G759</f>
        <v>0</v>
      </c>
      <c r="H1617" s="421">
        <f>G1617*(1-VLOOKUP($F1617,SHT,2,FALSE))+H759*(1-VLOOKUP($F1617,SHT,2,FALSE))</f>
        <v>0</v>
      </c>
      <c r="I1617" s="389">
        <f t="shared" ref="I1617:V1617" si="761">I759*(1-VLOOKUP($F1617,SHT,2,FALSE))</f>
        <v>0</v>
      </c>
      <c r="J1617" s="389">
        <f t="shared" si="761"/>
        <v>0</v>
      </c>
      <c r="K1617" s="390">
        <f t="shared" si="761"/>
        <v>0</v>
      </c>
      <c r="L1617" s="391">
        <f t="shared" si="761"/>
        <v>0</v>
      </c>
      <c r="M1617" s="396">
        <f t="shared" si="761"/>
        <v>0</v>
      </c>
      <c r="N1617" s="392">
        <f t="shared" si="761"/>
        <v>0</v>
      </c>
      <c r="O1617" s="392">
        <f t="shared" si="761"/>
        <v>0</v>
      </c>
      <c r="P1617" s="392">
        <f t="shared" si="761"/>
        <v>0</v>
      </c>
      <c r="Q1617" s="392">
        <f t="shared" si="761"/>
        <v>0</v>
      </c>
      <c r="R1617" s="392">
        <f t="shared" si="761"/>
        <v>0</v>
      </c>
      <c r="S1617" s="392">
        <f t="shared" si="761"/>
        <v>0</v>
      </c>
      <c r="T1617" s="388">
        <f t="shared" si="761"/>
        <v>0</v>
      </c>
      <c r="U1617" s="392">
        <f t="shared" si="761"/>
        <v>0</v>
      </c>
      <c r="V1617" s="393">
        <f t="shared" si="761"/>
        <v>0</v>
      </c>
      <c r="W1617" s="37">
        <f>W759</f>
        <v>0</v>
      </c>
      <c r="Y1617"/>
    </row>
    <row r="1618" spans="1:25" x14ac:dyDescent="0.25">
      <c r="A1618" s="212"/>
      <c r="B1618" s="465"/>
      <c r="C1618" s="272"/>
      <c r="D1618" s="272" t="s">
        <v>49</v>
      </c>
      <c r="E1618" s="273"/>
      <c r="F1618" s="273"/>
      <c r="G1618" s="367"/>
      <c r="H1618" s="368"/>
      <c r="I1618" s="369"/>
      <c r="J1618" s="369"/>
      <c r="K1618" s="370"/>
      <c r="L1618" s="363"/>
      <c r="M1618" s="364"/>
      <c r="N1618" s="364"/>
      <c r="O1618" s="364"/>
      <c r="P1618" s="364"/>
      <c r="Q1618" s="364"/>
      <c r="R1618" s="364"/>
      <c r="S1618" s="364"/>
      <c r="T1618" s="364"/>
      <c r="U1618" s="364"/>
      <c r="V1618" s="365"/>
      <c r="W1618" s="366"/>
      <c r="Y1618"/>
    </row>
    <row r="1619" spans="1:25" x14ac:dyDescent="0.25">
      <c r="A1619" s="212"/>
      <c r="B1619" s="465"/>
      <c r="C1619" s="272"/>
      <c r="D1619" s="272"/>
      <c r="E1619" s="273" t="s">
        <v>50</v>
      </c>
      <c r="F1619" s="273"/>
      <c r="G1619" s="367">
        <f t="shared" ref="G1619:W1619" si="762">SUBTOTAL(9,G1620:G1621)</f>
        <v>0</v>
      </c>
      <c r="H1619" s="368">
        <f t="shared" si="762"/>
        <v>0</v>
      </c>
      <c r="I1619" s="369">
        <f t="shared" si="762"/>
        <v>0</v>
      </c>
      <c r="J1619" s="369">
        <f t="shared" si="762"/>
        <v>0</v>
      </c>
      <c r="K1619" s="370">
        <f t="shared" si="762"/>
        <v>0</v>
      </c>
      <c r="L1619" s="364">
        <f t="shared" si="762"/>
        <v>0</v>
      </c>
      <c r="M1619" s="364">
        <f t="shared" si="762"/>
        <v>0</v>
      </c>
      <c r="N1619" s="364">
        <f t="shared" si="762"/>
        <v>0</v>
      </c>
      <c r="O1619" s="364">
        <f t="shared" si="762"/>
        <v>0</v>
      </c>
      <c r="P1619" s="364">
        <f t="shared" si="762"/>
        <v>0</v>
      </c>
      <c r="Q1619" s="364">
        <f t="shared" si="762"/>
        <v>0</v>
      </c>
      <c r="R1619" s="364">
        <f t="shared" si="762"/>
        <v>0</v>
      </c>
      <c r="S1619" s="364">
        <f t="shared" si="762"/>
        <v>0</v>
      </c>
      <c r="T1619" s="364">
        <f t="shared" si="762"/>
        <v>0</v>
      </c>
      <c r="U1619" s="364">
        <f t="shared" si="762"/>
        <v>0</v>
      </c>
      <c r="V1619" s="365">
        <f t="shared" si="762"/>
        <v>0</v>
      </c>
      <c r="W1619" s="366">
        <f t="shared" si="762"/>
        <v>0</v>
      </c>
      <c r="Y1619"/>
    </row>
    <row r="1620" spans="1:25" outlineLevel="1" x14ac:dyDescent="0.25">
      <c r="A1620" s="212"/>
      <c r="B1620" s="465"/>
      <c r="C1620" s="272"/>
      <c r="D1620" s="272"/>
      <c r="E1620" s="273"/>
      <c r="F1620" s="274" t="s">
        <v>51</v>
      </c>
      <c r="G1620" s="394">
        <f>G762</f>
        <v>0</v>
      </c>
      <c r="H1620" s="421">
        <f>G1620*(1-VLOOKUP($F1620,SHT,2,FALSE))+H762*(1-VLOOKUP($F1620,SHT,2,FALSE))</f>
        <v>0</v>
      </c>
      <c r="I1620" s="389">
        <f t="shared" ref="I1620:V1620" si="763">I762*(1-VLOOKUP($F1620,SHT,2,FALSE))</f>
        <v>0</v>
      </c>
      <c r="J1620" s="389">
        <f t="shared" si="763"/>
        <v>0</v>
      </c>
      <c r="K1620" s="390">
        <f t="shared" si="763"/>
        <v>0</v>
      </c>
      <c r="L1620" s="391">
        <f t="shared" si="763"/>
        <v>0</v>
      </c>
      <c r="M1620" s="396">
        <f t="shared" si="763"/>
        <v>0</v>
      </c>
      <c r="N1620" s="392">
        <f t="shared" si="763"/>
        <v>0</v>
      </c>
      <c r="O1620" s="392">
        <f t="shared" si="763"/>
        <v>0</v>
      </c>
      <c r="P1620" s="392">
        <f t="shared" si="763"/>
        <v>0</v>
      </c>
      <c r="Q1620" s="392">
        <f t="shared" si="763"/>
        <v>0</v>
      </c>
      <c r="R1620" s="392">
        <f t="shared" si="763"/>
        <v>0</v>
      </c>
      <c r="S1620" s="392">
        <f t="shared" si="763"/>
        <v>0</v>
      </c>
      <c r="T1620" s="388">
        <f t="shared" si="763"/>
        <v>0</v>
      </c>
      <c r="U1620" s="392">
        <f t="shared" si="763"/>
        <v>0</v>
      </c>
      <c r="V1620" s="393">
        <f t="shared" si="763"/>
        <v>0</v>
      </c>
      <c r="W1620" s="37">
        <f>W762</f>
        <v>0</v>
      </c>
      <c r="Y1620"/>
    </row>
    <row r="1621" spans="1:25" outlineLevel="1" x14ac:dyDescent="0.25">
      <c r="A1621" s="212"/>
      <c r="B1621" s="465"/>
      <c r="C1621" s="272"/>
      <c r="D1621" s="272"/>
      <c r="E1621" s="273"/>
      <c r="F1621" s="274" t="s">
        <v>52</v>
      </c>
      <c r="G1621" s="394">
        <f>G763</f>
        <v>0</v>
      </c>
      <c r="H1621" s="421">
        <f>G1621*(1-VLOOKUP($F1621,SHT,2,FALSE))+H763*(1-VLOOKUP($F1621,SHT,2,FALSE))</f>
        <v>0</v>
      </c>
      <c r="I1621" s="389">
        <f t="shared" ref="I1621:V1621" si="764">I763*(1-VLOOKUP($F1621,SHT,2,FALSE))</f>
        <v>0</v>
      </c>
      <c r="J1621" s="389">
        <f t="shared" si="764"/>
        <v>0</v>
      </c>
      <c r="K1621" s="390">
        <f t="shared" si="764"/>
        <v>0</v>
      </c>
      <c r="L1621" s="391">
        <f t="shared" si="764"/>
        <v>0</v>
      </c>
      <c r="M1621" s="396">
        <f t="shared" si="764"/>
        <v>0</v>
      </c>
      <c r="N1621" s="392">
        <f t="shared" si="764"/>
        <v>0</v>
      </c>
      <c r="O1621" s="392">
        <f t="shared" si="764"/>
        <v>0</v>
      </c>
      <c r="P1621" s="392">
        <f t="shared" si="764"/>
        <v>0</v>
      </c>
      <c r="Q1621" s="392">
        <f t="shared" si="764"/>
        <v>0</v>
      </c>
      <c r="R1621" s="392">
        <f t="shared" si="764"/>
        <v>0</v>
      </c>
      <c r="S1621" s="392">
        <f t="shared" si="764"/>
        <v>0</v>
      </c>
      <c r="T1621" s="388">
        <f t="shared" si="764"/>
        <v>0</v>
      </c>
      <c r="U1621" s="392">
        <f t="shared" si="764"/>
        <v>0</v>
      </c>
      <c r="V1621" s="393">
        <f t="shared" si="764"/>
        <v>0</v>
      </c>
      <c r="W1621" s="37">
        <f>W763</f>
        <v>0</v>
      </c>
      <c r="Y1621"/>
    </row>
    <row r="1622" spans="1:25" x14ac:dyDescent="0.25">
      <c r="A1622" s="212"/>
      <c r="B1622" s="465"/>
      <c r="C1622" s="272"/>
      <c r="D1622" s="272"/>
      <c r="E1622" s="273" t="s">
        <v>53</v>
      </c>
      <c r="F1622" s="273"/>
      <c r="G1622" s="367">
        <f t="shared" ref="G1622:W1622" si="765">SUBTOTAL(9,G1623:G1625)</f>
        <v>0</v>
      </c>
      <c r="H1622" s="368">
        <f t="shared" si="765"/>
        <v>0</v>
      </c>
      <c r="I1622" s="369">
        <f t="shared" si="765"/>
        <v>0</v>
      </c>
      <c r="J1622" s="369">
        <f t="shared" si="765"/>
        <v>0</v>
      </c>
      <c r="K1622" s="370">
        <f t="shared" si="765"/>
        <v>0</v>
      </c>
      <c r="L1622" s="364">
        <f t="shared" si="765"/>
        <v>0</v>
      </c>
      <c r="M1622" s="364">
        <f t="shared" si="765"/>
        <v>0</v>
      </c>
      <c r="N1622" s="364">
        <f t="shared" si="765"/>
        <v>0</v>
      </c>
      <c r="O1622" s="364">
        <f t="shared" si="765"/>
        <v>0</v>
      </c>
      <c r="P1622" s="364">
        <f t="shared" si="765"/>
        <v>0</v>
      </c>
      <c r="Q1622" s="364">
        <f t="shared" si="765"/>
        <v>0</v>
      </c>
      <c r="R1622" s="364">
        <f t="shared" si="765"/>
        <v>0</v>
      </c>
      <c r="S1622" s="364">
        <f t="shared" si="765"/>
        <v>0</v>
      </c>
      <c r="T1622" s="364">
        <f t="shared" si="765"/>
        <v>0</v>
      </c>
      <c r="U1622" s="364">
        <f t="shared" si="765"/>
        <v>0</v>
      </c>
      <c r="V1622" s="364">
        <f t="shared" si="765"/>
        <v>0</v>
      </c>
      <c r="W1622" s="366">
        <f t="shared" si="765"/>
        <v>0</v>
      </c>
      <c r="Y1622"/>
    </row>
    <row r="1623" spans="1:25" outlineLevel="1" x14ac:dyDescent="0.25">
      <c r="A1623" s="212"/>
      <c r="B1623" s="465"/>
      <c r="C1623" s="272"/>
      <c r="D1623" s="272"/>
      <c r="E1623" s="273"/>
      <c r="F1623" s="274" t="s">
        <v>54</v>
      </c>
      <c r="G1623" s="394">
        <f>G765</f>
        <v>0</v>
      </c>
      <c r="H1623" s="421">
        <f>G1623*(1-VLOOKUP($F1623,SHT,2,FALSE))+H765*(1-VLOOKUP($F1623,SHT,2,FALSE))</f>
        <v>0</v>
      </c>
      <c r="I1623" s="389">
        <f t="shared" ref="I1623:V1623" si="766">I765*(1-VLOOKUP($F1623,SHT,2,FALSE))</f>
        <v>0</v>
      </c>
      <c r="J1623" s="389">
        <f t="shared" si="766"/>
        <v>0</v>
      </c>
      <c r="K1623" s="390">
        <f t="shared" si="766"/>
        <v>0</v>
      </c>
      <c r="L1623" s="391">
        <f t="shared" si="766"/>
        <v>0</v>
      </c>
      <c r="M1623" s="396">
        <f t="shared" si="766"/>
        <v>0</v>
      </c>
      <c r="N1623" s="392">
        <f t="shared" si="766"/>
        <v>0</v>
      </c>
      <c r="O1623" s="392">
        <f t="shared" si="766"/>
        <v>0</v>
      </c>
      <c r="P1623" s="392">
        <f t="shared" si="766"/>
        <v>0</v>
      </c>
      <c r="Q1623" s="392">
        <f t="shared" si="766"/>
        <v>0</v>
      </c>
      <c r="R1623" s="392">
        <f t="shared" si="766"/>
        <v>0</v>
      </c>
      <c r="S1623" s="392">
        <f t="shared" si="766"/>
        <v>0</v>
      </c>
      <c r="T1623" s="388">
        <f t="shared" si="766"/>
        <v>0</v>
      </c>
      <c r="U1623" s="392">
        <f t="shared" si="766"/>
        <v>0</v>
      </c>
      <c r="V1623" s="393">
        <f t="shared" si="766"/>
        <v>0</v>
      </c>
      <c r="W1623" s="37">
        <f>W765</f>
        <v>0</v>
      </c>
      <c r="Y1623"/>
    </row>
    <row r="1624" spans="1:25" outlineLevel="1" x14ac:dyDescent="0.25">
      <c r="A1624" s="212"/>
      <c r="B1624" s="465"/>
      <c r="C1624" s="272"/>
      <c r="D1624" s="272"/>
      <c r="E1624" s="273"/>
      <c r="F1624" s="274" t="s">
        <v>55</v>
      </c>
      <c r="G1624" s="394">
        <f>G766</f>
        <v>0</v>
      </c>
      <c r="H1624" s="421">
        <f>G1624*(1-VLOOKUP($F1624,SHT,2,FALSE))+H766*(1-VLOOKUP($F1624,SHT,2,FALSE))</f>
        <v>0</v>
      </c>
      <c r="I1624" s="389">
        <f t="shared" ref="I1624:V1624" si="767">I766*(1-VLOOKUP($F1624,SHT,2,FALSE))</f>
        <v>0</v>
      </c>
      <c r="J1624" s="389">
        <f t="shared" si="767"/>
        <v>0</v>
      </c>
      <c r="K1624" s="390">
        <f t="shared" si="767"/>
        <v>0</v>
      </c>
      <c r="L1624" s="391">
        <f t="shared" si="767"/>
        <v>0</v>
      </c>
      <c r="M1624" s="396">
        <f t="shared" si="767"/>
        <v>0</v>
      </c>
      <c r="N1624" s="392">
        <f t="shared" si="767"/>
        <v>0</v>
      </c>
      <c r="O1624" s="392">
        <f t="shared" si="767"/>
        <v>0</v>
      </c>
      <c r="P1624" s="392">
        <f t="shared" si="767"/>
        <v>0</v>
      </c>
      <c r="Q1624" s="392">
        <f t="shared" si="767"/>
        <v>0</v>
      </c>
      <c r="R1624" s="392">
        <f t="shared" si="767"/>
        <v>0</v>
      </c>
      <c r="S1624" s="392">
        <f t="shared" si="767"/>
        <v>0</v>
      </c>
      <c r="T1624" s="388">
        <f t="shared" si="767"/>
        <v>0</v>
      </c>
      <c r="U1624" s="392">
        <f t="shared" si="767"/>
        <v>0</v>
      </c>
      <c r="V1624" s="393">
        <f t="shared" si="767"/>
        <v>0</v>
      </c>
      <c r="W1624" s="37">
        <f>W766</f>
        <v>0</v>
      </c>
      <c r="Y1624"/>
    </row>
    <row r="1625" spans="1:25" outlineLevel="1" x14ac:dyDescent="0.25">
      <c r="A1625" s="212"/>
      <c r="B1625" s="465"/>
      <c r="C1625" s="272"/>
      <c r="D1625" s="272"/>
      <c r="E1625" s="273"/>
      <c r="F1625" s="274" t="s">
        <v>56</v>
      </c>
      <c r="G1625" s="394">
        <f>G767</f>
        <v>0</v>
      </c>
      <c r="H1625" s="421">
        <f>G1625*(1-VLOOKUP($F1625,SHT,2,FALSE))+H767*(1-VLOOKUP($F1625,SHT,2,FALSE))</f>
        <v>0</v>
      </c>
      <c r="I1625" s="389">
        <f t="shared" ref="I1625:V1625" si="768">I767*(1-VLOOKUP($F1625,SHT,2,FALSE))</f>
        <v>0</v>
      </c>
      <c r="J1625" s="389">
        <f t="shared" si="768"/>
        <v>0</v>
      </c>
      <c r="K1625" s="390">
        <f t="shared" si="768"/>
        <v>0</v>
      </c>
      <c r="L1625" s="391">
        <f t="shared" si="768"/>
        <v>0</v>
      </c>
      <c r="M1625" s="396">
        <f t="shared" si="768"/>
        <v>0</v>
      </c>
      <c r="N1625" s="392">
        <f t="shared" si="768"/>
        <v>0</v>
      </c>
      <c r="O1625" s="392">
        <f t="shared" si="768"/>
        <v>0</v>
      </c>
      <c r="P1625" s="392">
        <f t="shared" si="768"/>
        <v>0</v>
      </c>
      <c r="Q1625" s="392">
        <f t="shared" si="768"/>
        <v>0</v>
      </c>
      <c r="R1625" s="392">
        <f t="shared" si="768"/>
        <v>0</v>
      </c>
      <c r="S1625" s="392">
        <f t="shared" si="768"/>
        <v>0</v>
      </c>
      <c r="T1625" s="388">
        <f t="shared" si="768"/>
        <v>0</v>
      </c>
      <c r="U1625" s="392">
        <f t="shared" si="768"/>
        <v>0</v>
      </c>
      <c r="V1625" s="393">
        <f t="shared" si="768"/>
        <v>0</v>
      </c>
      <c r="W1625" s="37">
        <f>W767</f>
        <v>0</v>
      </c>
      <c r="Y1625"/>
    </row>
    <row r="1626" spans="1:25" x14ac:dyDescent="0.25">
      <c r="A1626" s="212"/>
      <c r="B1626" s="465"/>
      <c r="C1626" s="272"/>
      <c r="D1626" s="272"/>
      <c r="E1626" s="273" t="s">
        <v>57</v>
      </c>
      <c r="F1626" s="273"/>
      <c r="G1626" s="367">
        <f t="shared" ref="G1626:W1626" si="769">SUBTOTAL(9,G1627:G1628)</f>
        <v>0</v>
      </c>
      <c r="H1626" s="368">
        <f t="shared" si="769"/>
        <v>0</v>
      </c>
      <c r="I1626" s="369">
        <f t="shared" si="769"/>
        <v>0</v>
      </c>
      <c r="J1626" s="369">
        <f t="shared" si="769"/>
        <v>0</v>
      </c>
      <c r="K1626" s="370">
        <f t="shared" si="769"/>
        <v>0</v>
      </c>
      <c r="L1626" s="364">
        <f t="shared" si="769"/>
        <v>0</v>
      </c>
      <c r="M1626" s="364">
        <f t="shared" si="769"/>
        <v>0</v>
      </c>
      <c r="N1626" s="364">
        <f t="shared" si="769"/>
        <v>0</v>
      </c>
      <c r="O1626" s="364">
        <f t="shared" si="769"/>
        <v>0</v>
      </c>
      <c r="P1626" s="364">
        <f t="shared" si="769"/>
        <v>0</v>
      </c>
      <c r="Q1626" s="364">
        <f t="shared" si="769"/>
        <v>0</v>
      </c>
      <c r="R1626" s="364">
        <f t="shared" si="769"/>
        <v>0</v>
      </c>
      <c r="S1626" s="364">
        <f t="shared" si="769"/>
        <v>0</v>
      </c>
      <c r="T1626" s="364">
        <f t="shared" si="769"/>
        <v>0</v>
      </c>
      <c r="U1626" s="364">
        <f t="shared" si="769"/>
        <v>0</v>
      </c>
      <c r="V1626" s="365">
        <f t="shared" si="769"/>
        <v>0</v>
      </c>
      <c r="W1626" s="366">
        <f t="shared" si="769"/>
        <v>0</v>
      </c>
      <c r="Y1626"/>
    </row>
    <row r="1627" spans="1:25" outlineLevel="1" x14ac:dyDescent="0.25">
      <c r="A1627" s="212"/>
      <c r="B1627" s="465"/>
      <c r="C1627" s="272"/>
      <c r="D1627" s="272"/>
      <c r="E1627" s="273"/>
      <c r="F1627" s="274" t="s">
        <v>58</v>
      </c>
      <c r="G1627" s="394">
        <f>G769</f>
        <v>0</v>
      </c>
      <c r="H1627" s="421">
        <f>G1627*(1-VLOOKUP($F1627,SHT,2,FALSE))+H769*(1-VLOOKUP($F1627,SHT,2,FALSE))</f>
        <v>0</v>
      </c>
      <c r="I1627" s="389">
        <f t="shared" ref="I1627:V1627" si="770">I769*(1-VLOOKUP($F1627,SHT,2,FALSE))</f>
        <v>0</v>
      </c>
      <c r="J1627" s="389">
        <f t="shared" si="770"/>
        <v>0</v>
      </c>
      <c r="K1627" s="390">
        <f t="shared" si="770"/>
        <v>0</v>
      </c>
      <c r="L1627" s="391">
        <f t="shared" si="770"/>
        <v>0</v>
      </c>
      <c r="M1627" s="396">
        <f t="shared" si="770"/>
        <v>0</v>
      </c>
      <c r="N1627" s="392">
        <f t="shared" si="770"/>
        <v>0</v>
      </c>
      <c r="O1627" s="392">
        <f t="shared" si="770"/>
        <v>0</v>
      </c>
      <c r="P1627" s="392">
        <f t="shared" si="770"/>
        <v>0</v>
      </c>
      <c r="Q1627" s="392">
        <f t="shared" si="770"/>
        <v>0</v>
      </c>
      <c r="R1627" s="392">
        <f t="shared" si="770"/>
        <v>0</v>
      </c>
      <c r="S1627" s="392">
        <f t="shared" si="770"/>
        <v>0</v>
      </c>
      <c r="T1627" s="388">
        <f t="shared" si="770"/>
        <v>0</v>
      </c>
      <c r="U1627" s="392">
        <f t="shared" si="770"/>
        <v>0</v>
      </c>
      <c r="V1627" s="393">
        <f t="shared" si="770"/>
        <v>0</v>
      </c>
      <c r="W1627" s="37">
        <f>W769</f>
        <v>0</v>
      </c>
      <c r="Y1627"/>
    </row>
    <row r="1628" spans="1:25" outlineLevel="1" x14ac:dyDescent="0.25">
      <c r="A1628" s="212"/>
      <c r="B1628" s="465"/>
      <c r="C1628" s="272"/>
      <c r="D1628" s="272"/>
      <c r="E1628" s="273"/>
      <c r="F1628" s="274" t="s">
        <v>59</v>
      </c>
      <c r="G1628" s="394">
        <f>G770</f>
        <v>0</v>
      </c>
      <c r="H1628" s="421">
        <f>G1628*(1-VLOOKUP($F1628,SHT,2,FALSE))+H770*(1-VLOOKUP($F1628,SHT,2,FALSE))</f>
        <v>0</v>
      </c>
      <c r="I1628" s="389">
        <f t="shared" ref="I1628:V1628" si="771">I770*(1-VLOOKUP($F1628,SHT,2,FALSE))</f>
        <v>0</v>
      </c>
      <c r="J1628" s="389">
        <f t="shared" si="771"/>
        <v>0</v>
      </c>
      <c r="K1628" s="390">
        <f t="shared" si="771"/>
        <v>0</v>
      </c>
      <c r="L1628" s="391">
        <f t="shared" si="771"/>
        <v>0</v>
      </c>
      <c r="M1628" s="396">
        <f t="shared" si="771"/>
        <v>0</v>
      </c>
      <c r="N1628" s="392">
        <f t="shared" si="771"/>
        <v>0</v>
      </c>
      <c r="O1628" s="392">
        <f t="shared" si="771"/>
        <v>0</v>
      </c>
      <c r="P1628" s="392">
        <f t="shared" si="771"/>
        <v>0</v>
      </c>
      <c r="Q1628" s="392">
        <f t="shared" si="771"/>
        <v>0</v>
      </c>
      <c r="R1628" s="392">
        <f t="shared" si="771"/>
        <v>0</v>
      </c>
      <c r="S1628" s="392">
        <f t="shared" si="771"/>
        <v>0</v>
      </c>
      <c r="T1628" s="388">
        <f t="shared" si="771"/>
        <v>0</v>
      </c>
      <c r="U1628" s="392">
        <f t="shared" si="771"/>
        <v>0</v>
      </c>
      <c r="V1628" s="393">
        <f t="shared" si="771"/>
        <v>0</v>
      </c>
      <c r="W1628" s="37">
        <f>W770</f>
        <v>0</v>
      </c>
      <c r="Y1628"/>
    </row>
    <row r="1629" spans="1:25" x14ac:dyDescent="0.25">
      <c r="A1629" s="212"/>
      <c r="B1629" s="465"/>
      <c r="C1629" s="272"/>
      <c r="D1629" s="272"/>
      <c r="E1629" s="273" t="s">
        <v>60</v>
      </c>
      <c r="F1629" s="273"/>
      <c r="G1629" s="367">
        <f t="shared" ref="G1629:W1629" si="772">SUBTOTAL(9,G1630:G1632)</f>
        <v>0</v>
      </c>
      <c r="H1629" s="368">
        <f t="shared" si="772"/>
        <v>0</v>
      </c>
      <c r="I1629" s="369">
        <f t="shared" si="772"/>
        <v>0</v>
      </c>
      <c r="J1629" s="369">
        <f t="shared" si="772"/>
        <v>0</v>
      </c>
      <c r="K1629" s="370">
        <f t="shared" si="772"/>
        <v>0</v>
      </c>
      <c r="L1629" s="364">
        <f t="shared" si="772"/>
        <v>0</v>
      </c>
      <c r="M1629" s="364">
        <f t="shared" si="772"/>
        <v>0</v>
      </c>
      <c r="N1629" s="364">
        <f t="shared" si="772"/>
        <v>0</v>
      </c>
      <c r="O1629" s="364">
        <f t="shared" si="772"/>
        <v>0</v>
      </c>
      <c r="P1629" s="364">
        <f t="shared" si="772"/>
        <v>0</v>
      </c>
      <c r="Q1629" s="364">
        <f t="shared" si="772"/>
        <v>0</v>
      </c>
      <c r="R1629" s="364">
        <f t="shared" si="772"/>
        <v>0</v>
      </c>
      <c r="S1629" s="364">
        <f t="shared" si="772"/>
        <v>0</v>
      </c>
      <c r="T1629" s="364">
        <f t="shared" si="772"/>
        <v>0</v>
      </c>
      <c r="U1629" s="364">
        <f t="shared" si="772"/>
        <v>0</v>
      </c>
      <c r="V1629" s="364">
        <f t="shared" si="772"/>
        <v>0</v>
      </c>
      <c r="W1629" s="366">
        <f t="shared" si="772"/>
        <v>0</v>
      </c>
      <c r="Y1629"/>
    </row>
    <row r="1630" spans="1:25" outlineLevel="1" x14ac:dyDescent="0.25">
      <c r="A1630" s="212"/>
      <c r="B1630" s="465"/>
      <c r="C1630" s="272"/>
      <c r="D1630" s="272"/>
      <c r="E1630" s="273"/>
      <c r="F1630" s="274" t="s">
        <v>61</v>
      </c>
      <c r="G1630" s="394">
        <f>G772</f>
        <v>0</v>
      </c>
      <c r="H1630" s="421">
        <f>G1630*(1-VLOOKUP($F1630,SHT,2,FALSE))+H772*(1-VLOOKUP($F1630,SHT,2,FALSE))</f>
        <v>0</v>
      </c>
      <c r="I1630" s="389">
        <f t="shared" ref="I1630:V1630" si="773">I772*(1-VLOOKUP($F1630,SHT,2,FALSE))</f>
        <v>0</v>
      </c>
      <c r="J1630" s="389">
        <f t="shared" si="773"/>
        <v>0</v>
      </c>
      <c r="K1630" s="390">
        <f t="shared" si="773"/>
        <v>0</v>
      </c>
      <c r="L1630" s="391">
        <f t="shared" si="773"/>
        <v>0</v>
      </c>
      <c r="M1630" s="396">
        <f t="shared" si="773"/>
        <v>0</v>
      </c>
      <c r="N1630" s="392">
        <f t="shared" si="773"/>
        <v>0</v>
      </c>
      <c r="O1630" s="392">
        <f t="shared" si="773"/>
        <v>0</v>
      </c>
      <c r="P1630" s="392">
        <f t="shared" si="773"/>
        <v>0</v>
      </c>
      <c r="Q1630" s="392">
        <f t="shared" si="773"/>
        <v>0</v>
      </c>
      <c r="R1630" s="392">
        <f t="shared" si="773"/>
        <v>0</v>
      </c>
      <c r="S1630" s="392">
        <f t="shared" si="773"/>
        <v>0</v>
      </c>
      <c r="T1630" s="388">
        <f t="shared" si="773"/>
        <v>0</v>
      </c>
      <c r="U1630" s="392">
        <f t="shared" si="773"/>
        <v>0</v>
      </c>
      <c r="V1630" s="393">
        <f t="shared" si="773"/>
        <v>0</v>
      </c>
      <c r="W1630" s="37">
        <f>W772</f>
        <v>0</v>
      </c>
      <c r="Y1630"/>
    </row>
    <row r="1631" spans="1:25" outlineLevel="1" x14ac:dyDescent="0.25">
      <c r="A1631" s="212"/>
      <c r="B1631" s="465"/>
      <c r="C1631" s="272"/>
      <c r="D1631" s="272"/>
      <c r="E1631" s="273"/>
      <c r="F1631" s="274" t="s">
        <v>62</v>
      </c>
      <c r="G1631" s="394">
        <f>G773</f>
        <v>0</v>
      </c>
      <c r="H1631" s="421">
        <f>G1631*(1-VLOOKUP($F1631,SHT,2,FALSE))+H773*(1-VLOOKUP($F1631,SHT,2,FALSE))</f>
        <v>0</v>
      </c>
      <c r="I1631" s="389">
        <f t="shared" ref="I1631:V1631" si="774">I773*(1-VLOOKUP($F1631,SHT,2,FALSE))</f>
        <v>0</v>
      </c>
      <c r="J1631" s="389">
        <f t="shared" si="774"/>
        <v>0</v>
      </c>
      <c r="K1631" s="390">
        <f t="shared" si="774"/>
        <v>0</v>
      </c>
      <c r="L1631" s="391">
        <f t="shared" si="774"/>
        <v>0</v>
      </c>
      <c r="M1631" s="396">
        <f t="shared" si="774"/>
        <v>0</v>
      </c>
      <c r="N1631" s="392">
        <f t="shared" si="774"/>
        <v>0</v>
      </c>
      <c r="O1631" s="392">
        <f t="shared" si="774"/>
        <v>0</v>
      </c>
      <c r="P1631" s="392">
        <f t="shared" si="774"/>
        <v>0</v>
      </c>
      <c r="Q1631" s="392">
        <f t="shared" si="774"/>
        <v>0</v>
      </c>
      <c r="R1631" s="392">
        <f t="shared" si="774"/>
        <v>0</v>
      </c>
      <c r="S1631" s="392">
        <f t="shared" si="774"/>
        <v>0</v>
      </c>
      <c r="T1631" s="388">
        <f t="shared" si="774"/>
        <v>0</v>
      </c>
      <c r="U1631" s="392">
        <f t="shared" si="774"/>
        <v>0</v>
      </c>
      <c r="V1631" s="393">
        <f t="shared" si="774"/>
        <v>0</v>
      </c>
      <c r="W1631" s="37">
        <f>W773</f>
        <v>0</v>
      </c>
      <c r="Y1631"/>
    </row>
    <row r="1632" spans="1:25" outlineLevel="1" x14ac:dyDescent="0.25">
      <c r="A1632" s="212"/>
      <c r="B1632" s="465"/>
      <c r="C1632" s="272"/>
      <c r="D1632" s="272"/>
      <c r="E1632" s="273"/>
      <c r="F1632" s="274" t="s">
        <v>63</v>
      </c>
      <c r="G1632" s="394">
        <f>G774</f>
        <v>0</v>
      </c>
      <c r="H1632" s="421">
        <f>G1632*(1-VLOOKUP($F1632,SHT,2,FALSE))+H774*(1-VLOOKUP($F1632,SHT,2,FALSE))</f>
        <v>0</v>
      </c>
      <c r="I1632" s="389">
        <f t="shared" ref="I1632:V1632" si="775">I774*(1-VLOOKUP($F1632,SHT,2,FALSE))</f>
        <v>0</v>
      </c>
      <c r="J1632" s="389">
        <f t="shared" si="775"/>
        <v>0</v>
      </c>
      <c r="K1632" s="390">
        <f t="shared" si="775"/>
        <v>0</v>
      </c>
      <c r="L1632" s="391">
        <f t="shared" si="775"/>
        <v>0</v>
      </c>
      <c r="M1632" s="396">
        <f t="shared" si="775"/>
        <v>0</v>
      </c>
      <c r="N1632" s="392">
        <f t="shared" si="775"/>
        <v>0</v>
      </c>
      <c r="O1632" s="392">
        <f t="shared" si="775"/>
        <v>0</v>
      </c>
      <c r="P1632" s="392">
        <f t="shared" si="775"/>
        <v>0</v>
      </c>
      <c r="Q1632" s="392">
        <f t="shared" si="775"/>
        <v>0</v>
      </c>
      <c r="R1632" s="392">
        <f t="shared" si="775"/>
        <v>0</v>
      </c>
      <c r="S1632" s="392">
        <f t="shared" si="775"/>
        <v>0</v>
      </c>
      <c r="T1632" s="388">
        <f t="shared" si="775"/>
        <v>0</v>
      </c>
      <c r="U1632" s="392">
        <f t="shared" si="775"/>
        <v>0</v>
      </c>
      <c r="V1632" s="393">
        <f t="shared" si="775"/>
        <v>0</v>
      </c>
      <c r="W1632" s="37">
        <f>W774</f>
        <v>0</v>
      </c>
      <c r="Y1632"/>
    </row>
    <row r="1633" spans="1:25" x14ac:dyDescent="0.25">
      <c r="A1633" s="212"/>
      <c r="B1633" s="465"/>
      <c r="C1633" s="272"/>
      <c r="D1633" s="272"/>
      <c r="E1633" s="273" t="s">
        <v>64</v>
      </c>
      <c r="F1633" s="273"/>
      <c r="G1633" s="367">
        <f t="shared" ref="G1633:W1633" si="776">SUBTOTAL(9,G1634:G1635)</f>
        <v>0</v>
      </c>
      <c r="H1633" s="368">
        <f t="shared" si="776"/>
        <v>0</v>
      </c>
      <c r="I1633" s="369">
        <f t="shared" si="776"/>
        <v>0</v>
      </c>
      <c r="J1633" s="369">
        <f t="shared" si="776"/>
        <v>0</v>
      </c>
      <c r="K1633" s="370">
        <f t="shared" si="776"/>
        <v>0</v>
      </c>
      <c r="L1633" s="364">
        <f t="shared" si="776"/>
        <v>0</v>
      </c>
      <c r="M1633" s="364">
        <f t="shared" si="776"/>
        <v>0</v>
      </c>
      <c r="N1633" s="364">
        <f t="shared" si="776"/>
        <v>0</v>
      </c>
      <c r="O1633" s="364">
        <f t="shared" si="776"/>
        <v>0</v>
      </c>
      <c r="P1633" s="364">
        <f t="shared" si="776"/>
        <v>0</v>
      </c>
      <c r="Q1633" s="364">
        <f t="shared" si="776"/>
        <v>0</v>
      </c>
      <c r="R1633" s="364">
        <f t="shared" si="776"/>
        <v>0</v>
      </c>
      <c r="S1633" s="364">
        <f t="shared" si="776"/>
        <v>0</v>
      </c>
      <c r="T1633" s="364">
        <f t="shared" si="776"/>
        <v>0</v>
      </c>
      <c r="U1633" s="364">
        <f t="shared" si="776"/>
        <v>0</v>
      </c>
      <c r="V1633" s="365">
        <f t="shared" si="776"/>
        <v>0</v>
      </c>
      <c r="W1633" s="366">
        <f t="shared" si="776"/>
        <v>0</v>
      </c>
      <c r="Y1633"/>
    </row>
    <row r="1634" spans="1:25" outlineLevel="1" x14ac:dyDescent="0.25">
      <c r="A1634" s="212"/>
      <c r="B1634" s="465"/>
      <c r="C1634" s="272"/>
      <c r="D1634" s="272"/>
      <c r="E1634" s="273"/>
      <c r="F1634" s="274" t="s">
        <v>65</v>
      </c>
      <c r="G1634" s="394">
        <f>G776</f>
        <v>0</v>
      </c>
      <c r="H1634" s="421">
        <f>G1634*(1-VLOOKUP($F1634,SHT,2,FALSE))+H776*(1-VLOOKUP($F1634,SHT,2,FALSE))</f>
        <v>0</v>
      </c>
      <c r="I1634" s="389">
        <f t="shared" ref="I1634:V1634" si="777">I776*(1-VLOOKUP($F1634,SHT,2,FALSE))</f>
        <v>0</v>
      </c>
      <c r="J1634" s="389">
        <f t="shared" si="777"/>
        <v>0</v>
      </c>
      <c r="K1634" s="390">
        <f t="shared" si="777"/>
        <v>0</v>
      </c>
      <c r="L1634" s="391">
        <f t="shared" si="777"/>
        <v>0</v>
      </c>
      <c r="M1634" s="396">
        <f t="shared" si="777"/>
        <v>0</v>
      </c>
      <c r="N1634" s="392">
        <f t="shared" si="777"/>
        <v>0</v>
      </c>
      <c r="O1634" s="392">
        <f t="shared" si="777"/>
        <v>0</v>
      </c>
      <c r="P1634" s="392">
        <f t="shared" si="777"/>
        <v>0</v>
      </c>
      <c r="Q1634" s="392">
        <f t="shared" si="777"/>
        <v>0</v>
      </c>
      <c r="R1634" s="392">
        <f t="shared" si="777"/>
        <v>0</v>
      </c>
      <c r="S1634" s="392">
        <f t="shared" si="777"/>
        <v>0</v>
      </c>
      <c r="T1634" s="388">
        <f t="shared" si="777"/>
        <v>0</v>
      </c>
      <c r="U1634" s="392">
        <f t="shared" si="777"/>
        <v>0</v>
      </c>
      <c r="V1634" s="393">
        <f t="shared" si="777"/>
        <v>0</v>
      </c>
      <c r="W1634" s="37">
        <f>W776</f>
        <v>0</v>
      </c>
      <c r="Y1634"/>
    </row>
    <row r="1635" spans="1:25" outlineLevel="1" x14ac:dyDescent="0.25">
      <c r="A1635" s="212"/>
      <c r="B1635" s="465"/>
      <c r="C1635" s="272"/>
      <c r="D1635" s="272"/>
      <c r="E1635" s="273"/>
      <c r="F1635" s="274" t="s">
        <v>66</v>
      </c>
      <c r="G1635" s="394">
        <f>G777</f>
        <v>0</v>
      </c>
      <c r="H1635" s="421">
        <f>G1635*(1-VLOOKUP($F1635,SHT,2,FALSE))+H777*(1-VLOOKUP($F1635,SHT,2,FALSE))</f>
        <v>0</v>
      </c>
      <c r="I1635" s="389">
        <f t="shared" ref="I1635:V1635" si="778">I777*(1-VLOOKUP($F1635,SHT,2,FALSE))</f>
        <v>0</v>
      </c>
      <c r="J1635" s="389">
        <f t="shared" si="778"/>
        <v>0</v>
      </c>
      <c r="K1635" s="390">
        <f t="shared" si="778"/>
        <v>0</v>
      </c>
      <c r="L1635" s="391">
        <f t="shared" si="778"/>
        <v>0</v>
      </c>
      <c r="M1635" s="396">
        <f t="shared" si="778"/>
        <v>0</v>
      </c>
      <c r="N1635" s="392">
        <f t="shared" si="778"/>
        <v>0</v>
      </c>
      <c r="O1635" s="392">
        <f t="shared" si="778"/>
        <v>0</v>
      </c>
      <c r="P1635" s="392">
        <f t="shared" si="778"/>
        <v>0</v>
      </c>
      <c r="Q1635" s="392">
        <f t="shared" si="778"/>
        <v>0</v>
      </c>
      <c r="R1635" s="392">
        <f t="shared" si="778"/>
        <v>0</v>
      </c>
      <c r="S1635" s="392">
        <f t="shared" si="778"/>
        <v>0</v>
      </c>
      <c r="T1635" s="388">
        <f t="shared" si="778"/>
        <v>0</v>
      </c>
      <c r="U1635" s="392">
        <f t="shared" si="778"/>
        <v>0</v>
      </c>
      <c r="V1635" s="393">
        <f t="shared" si="778"/>
        <v>0</v>
      </c>
      <c r="W1635" s="37">
        <f>W777</f>
        <v>0</v>
      </c>
      <c r="Y1635"/>
    </row>
    <row r="1636" spans="1:25" x14ac:dyDescent="0.25">
      <c r="A1636" s="212"/>
      <c r="B1636" s="465"/>
      <c r="C1636" s="272"/>
      <c r="D1636" s="272"/>
      <c r="E1636" s="273" t="s">
        <v>67</v>
      </c>
      <c r="F1636" s="273"/>
      <c r="G1636" s="367">
        <f t="shared" ref="G1636:W1636" si="779">SUBTOTAL(9,G1637:G1639)</f>
        <v>0</v>
      </c>
      <c r="H1636" s="368">
        <f t="shared" si="779"/>
        <v>0</v>
      </c>
      <c r="I1636" s="369">
        <f t="shared" si="779"/>
        <v>0</v>
      </c>
      <c r="J1636" s="369">
        <f t="shared" si="779"/>
        <v>0</v>
      </c>
      <c r="K1636" s="370">
        <f t="shared" si="779"/>
        <v>0</v>
      </c>
      <c r="L1636" s="363">
        <f t="shared" si="779"/>
        <v>0</v>
      </c>
      <c r="M1636" s="364">
        <f t="shared" si="779"/>
        <v>0</v>
      </c>
      <c r="N1636" s="364">
        <f t="shared" si="779"/>
        <v>0</v>
      </c>
      <c r="O1636" s="364">
        <f t="shared" si="779"/>
        <v>0</v>
      </c>
      <c r="P1636" s="364">
        <f t="shared" si="779"/>
        <v>0</v>
      </c>
      <c r="Q1636" s="364">
        <f t="shared" si="779"/>
        <v>0</v>
      </c>
      <c r="R1636" s="364">
        <f t="shared" si="779"/>
        <v>0</v>
      </c>
      <c r="S1636" s="364">
        <f t="shared" si="779"/>
        <v>0</v>
      </c>
      <c r="T1636" s="364">
        <f t="shared" si="779"/>
        <v>0</v>
      </c>
      <c r="U1636" s="364">
        <f t="shared" si="779"/>
        <v>0</v>
      </c>
      <c r="V1636" s="365">
        <f t="shared" si="779"/>
        <v>0</v>
      </c>
      <c r="W1636" s="366">
        <f t="shared" si="779"/>
        <v>0</v>
      </c>
      <c r="Y1636"/>
    </row>
    <row r="1637" spans="1:25" outlineLevel="1" x14ac:dyDescent="0.25">
      <c r="A1637" s="212"/>
      <c r="B1637" s="465"/>
      <c r="C1637" s="272"/>
      <c r="D1637" s="272"/>
      <c r="E1637" s="273"/>
      <c r="F1637" s="274" t="s">
        <v>68</v>
      </c>
      <c r="G1637" s="394">
        <f>G779</f>
        <v>0</v>
      </c>
      <c r="H1637" s="421">
        <f>G1637*(1-VLOOKUP($F1637,SHT,2,FALSE))+H779*(1-VLOOKUP($F1637,SHT,2,FALSE))</f>
        <v>0</v>
      </c>
      <c r="I1637" s="389">
        <f t="shared" ref="I1637:V1637" si="780">I779*(1-VLOOKUP($F1637,SHT,2,FALSE))</f>
        <v>0</v>
      </c>
      <c r="J1637" s="389">
        <f t="shared" si="780"/>
        <v>0</v>
      </c>
      <c r="K1637" s="390">
        <f t="shared" si="780"/>
        <v>0</v>
      </c>
      <c r="L1637" s="400">
        <f t="shared" si="780"/>
        <v>0</v>
      </c>
      <c r="M1637" s="392">
        <f t="shared" si="780"/>
        <v>0</v>
      </c>
      <c r="N1637" s="392">
        <f t="shared" si="780"/>
        <v>0</v>
      </c>
      <c r="O1637" s="392">
        <f t="shared" si="780"/>
        <v>0</v>
      </c>
      <c r="P1637" s="392">
        <f t="shared" si="780"/>
        <v>0</v>
      </c>
      <c r="Q1637" s="392">
        <f t="shared" si="780"/>
        <v>0</v>
      </c>
      <c r="R1637" s="392">
        <f t="shared" si="780"/>
        <v>0</v>
      </c>
      <c r="S1637" s="392">
        <f t="shared" si="780"/>
        <v>0</v>
      </c>
      <c r="T1637" s="392">
        <f t="shared" si="780"/>
        <v>0</v>
      </c>
      <c r="U1637" s="392">
        <f t="shared" si="780"/>
        <v>0</v>
      </c>
      <c r="V1637" s="393">
        <f t="shared" si="780"/>
        <v>0</v>
      </c>
      <c r="W1637" s="37">
        <f>W779</f>
        <v>0</v>
      </c>
      <c r="Y1637"/>
    </row>
    <row r="1638" spans="1:25" outlineLevel="1" x14ac:dyDescent="0.25">
      <c r="A1638" s="212"/>
      <c r="B1638" s="465"/>
      <c r="C1638" s="272"/>
      <c r="D1638" s="272"/>
      <c r="E1638" s="273"/>
      <c r="F1638" s="274" t="s">
        <v>69</v>
      </c>
      <c r="G1638" s="394">
        <f>G780</f>
        <v>0</v>
      </c>
      <c r="H1638" s="421">
        <f>G1638*(1-VLOOKUP($F1638,SHT,2,FALSE))+H780*(1-VLOOKUP($F1638,SHT,2,FALSE))</f>
        <v>0</v>
      </c>
      <c r="I1638" s="389">
        <f t="shared" ref="I1638:V1638" si="781">I780*(1-VLOOKUP($F1638,SHT,2,FALSE))</f>
        <v>0</v>
      </c>
      <c r="J1638" s="389">
        <f t="shared" si="781"/>
        <v>0</v>
      </c>
      <c r="K1638" s="390">
        <f t="shared" si="781"/>
        <v>0</v>
      </c>
      <c r="L1638" s="400">
        <f t="shared" si="781"/>
        <v>0</v>
      </c>
      <c r="M1638" s="392">
        <f t="shared" si="781"/>
        <v>0</v>
      </c>
      <c r="N1638" s="392">
        <f t="shared" si="781"/>
        <v>0</v>
      </c>
      <c r="O1638" s="392">
        <f t="shared" si="781"/>
        <v>0</v>
      </c>
      <c r="P1638" s="392">
        <f t="shared" si="781"/>
        <v>0</v>
      </c>
      <c r="Q1638" s="392">
        <f t="shared" si="781"/>
        <v>0</v>
      </c>
      <c r="R1638" s="392">
        <f t="shared" si="781"/>
        <v>0</v>
      </c>
      <c r="S1638" s="392">
        <f t="shared" si="781"/>
        <v>0</v>
      </c>
      <c r="T1638" s="392">
        <f t="shared" si="781"/>
        <v>0</v>
      </c>
      <c r="U1638" s="392">
        <f t="shared" si="781"/>
        <v>0</v>
      </c>
      <c r="V1638" s="393">
        <f t="shared" si="781"/>
        <v>0</v>
      </c>
      <c r="W1638" s="37">
        <f>W780</f>
        <v>0</v>
      </c>
      <c r="Y1638"/>
    </row>
    <row r="1639" spans="1:25" outlineLevel="1" x14ac:dyDescent="0.25">
      <c r="A1639" s="212"/>
      <c r="B1639" s="465"/>
      <c r="C1639" s="272"/>
      <c r="D1639" s="272"/>
      <c r="E1639" s="273"/>
      <c r="F1639" s="274" t="s">
        <v>70</v>
      </c>
      <c r="G1639" s="394">
        <f>G781</f>
        <v>0</v>
      </c>
      <c r="H1639" s="421">
        <f>G1639*(1-VLOOKUP($F1639,SHT,2,FALSE))+H781*(1-VLOOKUP($F1639,SHT,2,FALSE))</f>
        <v>0</v>
      </c>
      <c r="I1639" s="389">
        <f t="shared" ref="I1639:V1639" si="782">I781*(1-VLOOKUP($F1639,SHT,2,FALSE))</f>
        <v>0</v>
      </c>
      <c r="J1639" s="389">
        <f t="shared" si="782"/>
        <v>0</v>
      </c>
      <c r="K1639" s="390">
        <f t="shared" si="782"/>
        <v>0</v>
      </c>
      <c r="L1639" s="400">
        <f t="shared" si="782"/>
        <v>0</v>
      </c>
      <c r="M1639" s="392">
        <f t="shared" si="782"/>
        <v>0</v>
      </c>
      <c r="N1639" s="392">
        <f t="shared" si="782"/>
        <v>0</v>
      </c>
      <c r="O1639" s="392">
        <f t="shared" si="782"/>
        <v>0</v>
      </c>
      <c r="P1639" s="392">
        <f t="shared" si="782"/>
        <v>0</v>
      </c>
      <c r="Q1639" s="392">
        <f t="shared" si="782"/>
        <v>0</v>
      </c>
      <c r="R1639" s="392">
        <f t="shared" si="782"/>
        <v>0</v>
      </c>
      <c r="S1639" s="392">
        <f t="shared" si="782"/>
        <v>0</v>
      </c>
      <c r="T1639" s="392">
        <f t="shared" si="782"/>
        <v>0</v>
      </c>
      <c r="U1639" s="392">
        <f t="shared" si="782"/>
        <v>0</v>
      </c>
      <c r="V1639" s="393">
        <f t="shared" si="782"/>
        <v>0</v>
      </c>
      <c r="W1639" s="37">
        <f>W781</f>
        <v>0</v>
      </c>
      <c r="Y1639"/>
    </row>
    <row r="1640" spans="1:25" x14ac:dyDescent="0.25">
      <c r="A1640" s="212"/>
      <c r="B1640" s="465"/>
      <c r="C1640" s="272"/>
      <c r="D1640" s="272" t="s">
        <v>71</v>
      </c>
      <c r="E1640" s="273"/>
      <c r="F1640" s="273"/>
      <c r="G1640" s="367"/>
      <c r="H1640" s="368"/>
      <c r="I1640" s="369"/>
      <c r="J1640" s="369"/>
      <c r="K1640" s="370"/>
      <c r="L1640" s="363"/>
      <c r="M1640" s="364"/>
      <c r="N1640" s="364"/>
      <c r="O1640" s="364"/>
      <c r="P1640" s="364"/>
      <c r="Q1640" s="364"/>
      <c r="R1640" s="364"/>
      <c r="S1640" s="364"/>
      <c r="T1640" s="364"/>
      <c r="U1640" s="364"/>
      <c r="V1640" s="365"/>
      <c r="W1640" s="366"/>
      <c r="Y1640"/>
    </row>
    <row r="1641" spans="1:25" x14ac:dyDescent="0.25">
      <c r="A1641" s="212"/>
      <c r="B1641" s="465"/>
      <c r="C1641" s="272"/>
      <c r="D1641" s="272"/>
      <c r="E1641" s="273" t="s">
        <v>72</v>
      </c>
      <c r="F1641" s="273"/>
      <c r="G1641" s="367">
        <f t="shared" ref="G1641:W1641" si="783">SUBTOTAL(9,G1642:G1643)</f>
        <v>0</v>
      </c>
      <c r="H1641" s="368">
        <f t="shared" si="783"/>
        <v>0</v>
      </c>
      <c r="I1641" s="369">
        <f t="shared" si="783"/>
        <v>0</v>
      </c>
      <c r="J1641" s="369">
        <f t="shared" si="783"/>
        <v>0</v>
      </c>
      <c r="K1641" s="370">
        <f t="shared" si="783"/>
        <v>0</v>
      </c>
      <c r="L1641" s="364">
        <f t="shared" si="783"/>
        <v>0</v>
      </c>
      <c r="M1641" s="364">
        <f t="shared" si="783"/>
        <v>0</v>
      </c>
      <c r="N1641" s="364">
        <f t="shared" si="783"/>
        <v>0</v>
      </c>
      <c r="O1641" s="364">
        <f t="shared" si="783"/>
        <v>0</v>
      </c>
      <c r="P1641" s="364">
        <f t="shared" si="783"/>
        <v>0</v>
      </c>
      <c r="Q1641" s="364">
        <f t="shared" si="783"/>
        <v>0</v>
      </c>
      <c r="R1641" s="364">
        <f t="shared" si="783"/>
        <v>0</v>
      </c>
      <c r="S1641" s="364">
        <f t="shared" si="783"/>
        <v>0</v>
      </c>
      <c r="T1641" s="364">
        <f t="shared" si="783"/>
        <v>0</v>
      </c>
      <c r="U1641" s="364">
        <f t="shared" si="783"/>
        <v>0</v>
      </c>
      <c r="V1641" s="365">
        <f t="shared" si="783"/>
        <v>0</v>
      </c>
      <c r="W1641" s="366">
        <f t="shared" si="783"/>
        <v>0</v>
      </c>
      <c r="Y1641"/>
    </row>
    <row r="1642" spans="1:25" outlineLevel="1" x14ac:dyDescent="0.25">
      <c r="A1642" s="212"/>
      <c r="B1642" s="465"/>
      <c r="C1642" s="272"/>
      <c r="D1642" s="272"/>
      <c r="E1642" s="273"/>
      <c r="F1642" s="274" t="s">
        <v>73</v>
      </c>
      <c r="G1642" s="394">
        <f>G784</f>
        <v>0</v>
      </c>
      <c r="H1642" s="421">
        <f>G1642*(1-VLOOKUP($F1642,SHT,2,FALSE))+H784*(1-VLOOKUP($F1642,SHT,2,FALSE))</f>
        <v>0</v>
      </c>
      <c r="I1642" s="389">
        <f t="shared" ref="I1642:V1642" si="784">I784*(1-VLOOKUP($F1642,SHT,2,FALSE))</f>
        <v>0</v>
      </c>
      <c r="J1642" s="389">
        <f t="shared" si="784"/>
        <v>0</v>
      </c>
      <c r="K1642" s="390">
        <f t="shared" si="784"/>
        <v>0</v>
      </c>
      <c r="L1642" s="391">
        <f t="shared" si="784"/>
        <v>0</v>
      </c>
      <c r="M1642" s="396">
        <f t="shared" si="784"/>
        <v>0</v>
      </c>
      <c r="N1642" s="392">
        <f t="shared" si="784"/>
        <v>0</v>
      </c>
      <c r="O1642" s="392">
        <f t="shared" si="784"/>
        <v>0</v>
      </c>
      <c r="P1642" s="392">
        <f t="shared" si="784"/>
        <v>0</v>
      </c>
      <c r="Q1642" s="392">
        <f t="shared" si="784"/>
        <v>0</v>
      </c>
      <c r="R1642" s="392">
        <f t="shared" si="784"/>
        <v>0</v>
      </c>
      <c r="S1642" s="392">
        <f t="shared" si="784"/>
        <v>0</v>
      </c>
      <c r="T1642" s="388">
        <f t="shared" si="784"/>
        <v>0</v>
      </c>
      <c r="U1642" s="392">
        <f t="shared" si="784"/>
        <v>0</v>
      </c>
      <c r="V1642" s="393">
        <f t="shared" si="784"/>
        <v>0</v>
      </c>
      <c r="W1642" s="37">
        <f>W784</f>
        <v>0</v>
      </c>
      <c r="Y1642"/>
    </row>
    <row r="1643" spans="1:25" outlineLevel="1" x14ac:dyDescent="0.25">
      <c r="A1643" s="212"/>
      <c r="B1643" s="465"/>
      <c r="C1643" s="272"/>
      <c r="D1643" s="272"/>
      <c r="E1643" s="273"/>
      <c r="F1643" s="274" t="s">
        <v>74</v>
      </c>
      <c r="G1643" s="394">
        <f>G785</f>
        <v>0</v>
      </c>
      <c r="H1643" s="421">
        <f>G1643*(1-VLOOKUP($F1643,SHT,2,FALSE))+H785*(1-VLOOKUP($F1643,SHT,2,FALSE))</f>
        <v>0</v>
      </c>
      <c r="I1643" s="389">
        <f t="shared" ref="I1643:V1643" si="785">I785*(1-VLOOKUP($F1643,SHT,2,FALSE))</f>
        <v>0</v>
      </c>
      <c r="J1643" s="389">
        <f t="shared" si="785"/>
        <v>0</v>
      </c>
      <c r="K1643" s="390">
        <f t="shared" si="785"/>
        <v>0</v>
      </c>
      <c r="L1643" s="391">
        <f t="shared" si="785"/>
        <v>0</v>
      </c>
      <c r="M1643" s="396">
        <f t="shared" si="785"/>
        <v>0</v>
      </c>
      <c r="N1643" s="392">
        <f t="shared" si="785"/>
        <v>0</v>
      </c>
      <c r="O1643" s="392">
        <f t="shared" si="785"/>
        <v>0</v>
      </c>
      <c r="P1643" s="392">
        <f t="shared" si="785"/>
        <v>0</v>
      </c>
      <c r="Q1643" s="392">
        <f t="shared" si="785"/>
        <v>0</v>
      </c>
      <c r="R1643" s="392">
        <f t="shared" si="785"/>
        <v>0</v>
      </c>
      <c r="S1643" s="392">
        <f t="shared" si="785"/>
        <v>0</v>
      </c>
      <c r="T1643" s="388">
        <f t="shared" si="785"/>
        <v>0</v>
      </c>
      <c r="U1643" s="392">
        <f t="shared" si="785"/>
        <v>0</v>
      </c>
      <c r="V1643" s="393">
        <f t="shared" si="785"/>
        <v>0</v>
      </c>
      <c r="W1643" s="37">
        <f>W785</f>
        <v>0</v>
      </c>
      <c r="Y1643"/>
    </row>
    <row r="1644" spans="1:25" x14ac:dyDescent="0.25">
      <c r="A1644" s="212"/>
      <c r="B1644" s="465"/>
      <c r="C1644" s="272"/>
      <c r="D1644" s="272"/>
      <c r="E1644" s="273" t="s">
        <v>75</v>
      </c>
      <c r="F1644" s="273"/>
      <c r="G1644" s="367">
        <f t="shared" ref="G1644:W1644" si="786">SUBTOTAL(9,G1645:G1646)</f>
        <v>0</v>
      </c>
      <c r="H1644" s="368">
        <f t="shared" si="786"/>
        <v>0</v>
      </c>
      <c r="I1644" s="369">
        <f t="shared" si="786"/>
        <v>0</v>
      </c>
      <c r="J1644" s="369">
        <f t="shared" si="786"/>
        <v>0</v>
      </c>
      <c r="K1644" s="370">
        <f t="shared" si="786"/>
        <v>0</v>
      </c>
      <c r="L1644" s="364">
        <f t="shared" si="786"/>
        <v>0</v>
      </c>
      <c r="M1644" s="364">
        <f t="shared" si="786"/>
        <v>0</v>
      </c>
      <c r="N1644" s="364">
        <f t="shared" si="786"/>
        <v>0</v>
      </c>
      <c r="O1644" s="364">
        <f t="shared" si="786"/>
        <v>0</v>
      </c>
      <c r="P1644" s="364">
        <f t="shared" si="786"/>
        <v>0</v>
      </c>
      <c r="Q1644" s="364">
        <f t="shared" si="786"/>
        <v>0</v>
      </c>
      <c r="R1644" s="364">
        <f t="shared" si="786"/>
        <v>0</v>
      </c>
      <c r="S1644" s="364">
        <f t="shared" si="786"/>
        <v>0</v>
      </c>
      <c r="T1644" s="364">
        <f t="shared" si="786"/>
        <v>0</v>
      </c>
      <c r="U1644" s="364">
        <f t="shared" si="786"/>
        <v>0</v>
      </c>
      <c r="V1644" s="365">
        <f t="shared" si="786"/>
        <v>0</v>
      </c>
      <c r="W1644" s="366">
        <f t="shared" si="786"/>
        <v>0</v>
      </c>
      <c r="Y1644"/>
    </row>
    <row r="1645" spans="1:25" outlineLevel="1" x14ac:dyDescent="0.25">
      <c r="A1645" s="212"/>
      <c r="B1645" s="465"/>
      <c r="C1645" s="272"/>
      <c r="D1645" s="272"/>
      <c r="E1645" s="273"/>
      <c r="F1645" s="274" t="s">
        <v>76</v>
      </c>
      <c r="G1645" s="394">
        <f>G787</f>
        <v>0</v>
      </c>
      <c r="H1645" s="421">
        <f>G1645*(1-VLOOKUP($F1645,SHT,2,FALSE))+H787*(1-VLOOKUP($F1645,SHT,2,FALSE))</f>
        <v>0</v>
      </c>
      <c r="I1645" s="389">
        <f t="shared" ref="I1645:V1645" si="787">I787*(1-VLOOKUP($F1645,SHT,2,FALSE))</f>
        <v>0</v>
      </c>
      <c r="J1645" s="389">
        <f t="shared" si="787"/>
        <v>0</v>
      </c>
      <c r="K1645" s="390">
        <f t="shared" si="787"/>
        <v>0</v>
      </c>
      <c r="L1645" s="391">
        <f t="shared" si="787"/>
        <v>0</v>
      </c>
      <c r="M1645" s="396">
        <f t="shared" si="787"/>
        <v>0</v>
      </c>
      <c r="N1645" s="392">
        <f t="shared" si="787"/>
        <v>0</v>
      </c>
      <c r="O1645" s="392">
        <f t="shared" si="787"/>
        <v>0</v>
      </c>
      <c r="P1645" s="392">
        <f t="shared" si="787"/>
        <v>0</v>
      </c>
      <c r="Q1645" s="392">
        <f t="shared" si="787"/>
        <v>0</v>
      </c>
      <c r="R1645" s="392">
        <f t="shared" si="787"/>
        <v>0</v>
      </c>
      <c r="S1645" s="392">
        <f t="shared" si="787"/>
        <v>0</v>
      </c>
      <c r="T1645" s="388">
        <f t="shared" si="787"/>
        <v>0</v>
      </c>
      <c r="U1645" s="392">
        <f t="shared" si="787"/>
        <v>0</v>
      </c>
      <c r="V1645" s="393">
        <f t="shared" si="787"/>
        <v>0</v>
      </c>
      <c r="W1645" s="37">
        <f>W787</f>
        <v>0</v>
      </c>
      <c r="Y1645"/>
    </row>
    <row r="1646" spans="1:25" outlineLevel="1" x14ac:dyDescent="0.25">
      <c r="A1646" s="212"/>
      <c r="B1646" s="465"/>
      <c r="C1646" s="272"/>
      <c r="D1646" s="272"/>
      <c r="E1646" s="273"/>
      <c r="F1646" s="274" t="s">
        <v>77</v>
      </c>
      <c r="G1646" s="394">
        <f>G788</f>
        <v>0</v>
      </c>
      <c r="H1646" s="421">
        <f>G1646*(1-VLOOKUP($F1646,SHT,2,FALSE))+H788*(1-VLOOKUP($F1646,SHT,2,FALSE))</f>
        <v>0</v>
      </c>
      <c r="I1646" s="389">
        <f t="shared" ref="I1646:V1646" si="788">I788*(1-VLOOKUP($F1646,SHT,2,FALSE))</f>
        <v>0</v>
      </c>
      <c r="J1646" s="389">
        <f t="shared" si="788"/>
        <v>0</v>
      </c>
      <c r="K1646" s="390">
        <f t="shared" si="788"/>
        <v>0</v>
      </c>
      <c r="L1646" s="391">
        <f t="shared" si="788"/>
        <v>0</v>
      </c>
      <c r="M1646" s="396">
        <f t="shared" si="788"/>
        <v>0</v>
      </c>
      <c r="N1646" s="392">
        <f t="shared" si="788"/>
        <v>0</v>
      </c>
      <c r="O1646" s="392">
        <f t="shared" si="788"/>
        <v>0</v>
      </c>
      <c r="P1646" s="392">
        <f t="shared" si="788"/>
        <v>0</v>
      </c>
      <c r="Q1646" s="392">
        <f t="shared" si="788"/>
        <v>0</v>
      </c>
      <c r="R1646" s="392">
        <f t="shared" si="788"/>
        <v>0</v>
      </c>
      <c r="S1646" s="392">
        <f t="shared" si="788"/>
        <v>0</v>
      </c>
      <c r="T1646" s="388">
        <f t="shared" si="788"/>
        <v>0</v>
      </c>
      <c r="U1646" s="392">
        <f t="shared" si="788"/>
        <v>0</v>
      </c>
      <c r="V1646" s="393">
        <f t="shared" si="788"/>
        <v>0</v>
      </c>
      <c r="W1646" s="37">
        <f>W788</f>
        <v>0</v>
      </c>
      <c r="Y1646"/>
    </row>
    <row r="1647" spans="1:25" x14ac:dyDescent="0.25">
      <c r="A1647" s="212"/>
      <c r="B1647" s="465"/>
      <c r="C1647" s="272"/>
      <c r="D1647" s="272"/>
      <c r="E1647" s="273" t="s">
        <v>78</v>
      </c>
      <c r="F1647" s="273"/>
      <c r="G1647" s="367">
        <f t="shared" ref="G1647:W1647" si="789">SUBTOTAL(9,G1648:G1649)</f>
        <v>0</v>
      </c>
      <c r="H1647" s="368">
        <f t="shared" si="789"/>
        <v>0</v>
      </c>
      <c r="I1647" s="369">
        <f t="shared" si="789"/>
        <v>0</v>
      </c>
      <c r="J1647" s="369">
        <f t="shared" si="789"/>
        <v>0</v>
      </c>
      <c r="K1647" s="370">
        <f t="shared" si="789"/>
        <v>0</v>
      </c>
      <c r="L1647" s="364">
        <f t="shared" si="789"/>
        <v>0</v>
      </c>
      <c r="M1647" s="364">
        <f t="shared" si="789"/>
        <v>0</v>
      </c>
      <c r="N1647" s="364">
        <f t="shared" si="789"/>
        <v>0</v>
      </c>
      <c r="O1647" s="364">
        <f t="shared" si="789"/>
        <v>0</v>
      </c>
      <c r="P1647" s="364">
        <f t="shared" si="789"/>
        <v>0</v>
      </c>
      <c r="Q1647" s="364">
        <f t="shared" si="789"/>
        <v>0</v>
      </c>
      <c r="R1647" s="364">
        <f t="shared" si="789"/>
        <v>0</v>
      </c>
      <c r="S1647" s="364">
        <f t="shared" si="789"/>
        <v>0</v>
      </c>
      <c r="T1647" s="364">
        <f t="shared" si="789"/>
        <v>0</v>
      </c>
      <c r="U1647" s="364">
        <f t="shared" si="789"/>
        <v>0</v>
      </c>
      <c r="V1647" s="365">
        <f t="shared" si="789"/>
        <v>0</v>
      </c>
      <c r="W1647" s="366">
        <f t="shared" si="789"/>
        <v>0</v>
      </c>
      <c r="Y1647"/>
    </row>
    <row r="1648" spans="1:25" outlineLevel="1" x14ac:dyDescent="0.25">
      <c r="A1648" s="212"/>
      <c r="B1648" s="465"/>
      <c r="C1648" s="272"/>
      <c r="D1648" s="272"/>
      <c r="E1648" s="273"/>
      <c r="F1648" s="274" t="s">
        <v>79</v>
      </c>
      <c r="G1648" s="394">
        <f>G790</f>
        <v>0</v>
      </c>
      <c r="H1648" s="421">
        <f>G1648*(1-VLOOKUP($F1648,SHT,2,FALSE))+H790*(1-VLOOKUP($F1648,SHT,2,FALSE))</f>
        <v>0</v>
      </c>
      <c r="I1648" s="389">
        <f t="shared" ref="I1648:V1648" si="790">I790*(1-VLOOKUP($F1648,SHT,2,FALSE))</f>
        <v>0</v>
      </c>
      <c r="J1648" s="389">
        <f t="shared" si="790"/>
        <v>0</v>
      </c>
      <c r="K1648" s="390">
        <f t="shared" si="790"/>
        <v>0</v>
      </c>
      <c r="L1648" s="391">
        <f t="shared" si="790"/>
        <v>0</v>
      </c>
      <c r="M1648" s="396">
        <f t="shared" si="790"/>
        <v>0</v>
      </c>
      <c r="N1648" s="392">
        <f t="shared" si="790"/>
        <v>0</v>
      </c>
      <c r="O1648" s="392">
        <f t="shared" si="790"/>
        <v>0</v>
      </c>
      <c r="P1648" s="392">
        <f t="shared" si="790"/>
        <v>0</v>
      </c>
      <c r="Q1648" s="392">
        <f t="shared" si="790"/>
        <v>0</v>
      </c>
      <c r="R1648" s="392">
        <f t="shared" si="790"/>
        <v>0</v>
      </c>
      <c r="S1648" s="392">
        <f t="shared" si="790"/>
        <v>0</v>
      </c>
      <c r="T1648" s="388">
        <f t="shared" si="790"/>
        <v>0</v>
      </c>
      <c r="U1648" s="392">
        <f t="shared" si="790"/>
        <v>0</v>
      </c>
      <c r="V1648" s="393">
        <f t="shared" si="790"/>
        <v>0</v>
      </c>
      <c r="W1648" s="37">
        <f>W790</f>
        <v>0</v>
      </c>
      <c r="Y1648"/>
    </row>
    <row r="1649" spans="1:25" outlineLevel="1" x14ac:dyDescent="0.25">
      <c r="A1649" s="212"/>
      <c r="B1649" s="465"/>
      <c r="C1649" s="272"/>
      <c r="D1649" s="272"/>
      <c r="E1649" s="273"/>
      <c r="F1649" s="274" t="s">
        <v>80</v>
      </c>
      <c r="G1649" s="394">
        <f>G791</f>
        <v>0</v>
      </c>
      <c r="H1649" s="421">
        <f>G1649*(1-VLOOKUP($F1649,SHT,2,FALSE))+H791*(1-VLOOKUP($F1649,SHT,2,FALSE))</f>
        <v>0</v>
      </c>
      <c r="I1649" s="389">
        <f t="shared" ref="I1649:V1649" si="791">I791*(1-VLOOKUP($F1649,SHT,2,FALSE))</f>
        <v>0</v>
      </c>
      <c r="J1649" s="389">
        <f t="shared" si="791"/>
        <v>0</v>
      </c>
      <c r="K1649" s="390">
        <f t="shared" si="791"/>
        <v>0</v>
      </c>
      <c r="L1649" s="391">
        <f t="shared" si="791"/>
        <v>0</v>
      </c>
      <c r="M1649" s="396">
        <f t="shared" si="791"/>
        <v>0</v>
      </c>
      <c r="N1649" s="392">
        <f t="shared" si="791"/>
        <v>0</v>
      </c>
      <c r="O1649" s="392">
        <f t="shared" si="791"/>
        <v>0</v>
      </c>
      <c r="P1649" s="392">
        <f t="shared" si="791"/>
        <v>0</v>
      </c>
      <c r="Q1649" s="392">
        <f t="shared" si="791"/>
        <v>0</v>
      </c>
      <c r="R1649" s="392">
        <f t="shared" si="791"/>
        <v>0</v>
      </c>
      <c r="S1649" s="392">
        <f t="shared" si="791"/>
        <v>0</v>
      </c>
      <c r="T1649" s="388">
        <f t="shared" si="791"/>
        <v>0</v>
      </c>
      <c r="U1649" s="392">
        <f t="shared" si="791"/>
        <v>0</v>
      </c>
      <c r="V1649" s="393">
        <f t="shared" si="791"/>
        <v>0</v>
      </c>
      <c r="W1649" s="37">
        <f>W791</f>
        <v>0</v>
      </c>
      <c r="Y1649"/>
    </row>
    <row r="1650" spans="1:25" x14ac:dyDescent="0.25">
      <c r="A1650" s="212"/>
      <c r="B1650" s="465"/>
      <c r="C1650" s="272"/>
      <c r="D1650" s="272"/>
      <c r="E1650" s="273" t="s">
        <v>81</v>
      </c>
      <c r="F1650" s="273"/>
      <c r="G1650" s="367">
        <f t="shared" ref="G1650:W1650" si="792">SUBTOTAL(9,G1651:G1652)</f>
        <v>0</v>
      </c>
      <c r="H1650" s="368">
        <f t="shared" si="792"/>
        <v>0</v>
      </c>
      <c r="I1650" s="369">
        <f t="shared" si="792"/>
        <v>0</v>
      </c>
      <c r="J1650" s="369">
        <f t="shared" si="792"/>
        <v>0</v>
      </c>
      <c r="K1650" s="370">
        <f t="shared" si="792"/>
        <v>0</v>
      </c>
      <c r="L1650" s="364">
        <f t="shared" si="792"/>
        <v>0</v>
      </c>
      <c r="M1650" s="364">
        <f t="shared" si="792"/>
        <v>0</v>
      </c>
      <c r="N1650" s="364">
        <f t="shared" si="792"/>
        <v>0</v>
      </c>
      <c r="O1650" s="364">
        <f t="shared" si="792"/>
        <v>0</v>
      </c>
      <c r="P1650" s="364">
        <f t="shared" si="792"/>
        <v>0</v>
      </c>
      <c r="Q1650" s="364">
        <f t="shared" si="792"/>
        <v>0</v>
      </c>
      <c r="R1650" s="364">
        <f t="shared" si="792"/>
        <v>0</v>
      </c>
      <c r="S1650" s="364">
        <f t="shared" si="792"/>
        <v>0</v>
      </c>
      <c r="T1650" s="364">
        <f t="shared" si="792"/>
        <v>0</v>
      </c>
      <c r="U1650" s="364">
        <f t="shared" si="792"/>
        <v>0</v>
      </c>
      <c r="V1650" s="365">
        <f t="shared" si="792"/>
        <v>0</v>
      </c>
      <c r="W1650" s="366">
        <f t="shared" si="792"/>
        <v>0</v>
      </c>
      <c r="Y1650"/>
    </row>
    <row r="1651" spans="1:25" outlineLevel="1" x14ac:dyDescent="0.25">
      <c r="A1651" s="212"/>
      <c r="B1651" s="465"/>
      <c r="C1651" s="272"/>
      <c r="D1651" s="272"/>
      <c r="E1651" s="273"/>
      <c r="F1651" s="274" t="s">
        <v>82</v>
      </c>
      <c r="G1651" s="394">
        <f>G793</f>
        <v>0</v>
      </c>
      <c r="H1651" s="421">
        <f>G1651*(1-VLOOKUP($F1651,SHT,2,FALSE))+H793*(1-VLOOKUP($F1651,SHT,2,FALSE))</f>
        <v>0</v>
      </c>
      <c r="I1651" s="389">
        <f t="shared" ref="I1651:V1651" si="793">I793*(1-VLOOKUP($F1651,SHT,2,FALSE))</f>
        <v>0</v>
      </c>
      <c r="J1651" s="389">
        <f t="shared" si="793"/>
        <v>0</v>
      </c>
      <c r="K1651" s="390">
        <f t="shared" si="793"/>
        <v>0</v>
      </c>
      <c r="L1651" s="391">
        <f t="shared" si="793"/>
        <v>0</v>
      </c>
      <c r="M1651" s="396">
        <f t="shared" si="793"/>
        <v>0</v>
      </c>
      <c r="N1651" s="392">
        <f t="shared" si="793"/>
        <v>0</v>
      </c>
      <c r="O1651" s="392">
        <f t="shared" si="793"/>
        <v>0</v>
      </c>
      <c r="P1651" s="392">
        <f t="shared" si="793"/>
        <v>0</v>
      </c>
      <c r="Q1651" s="392">
        <f t="shared" si="793"/>
        <v>0</v>
      </c>
      <c r="R1651" s="392">
        <f t="shared" si="793"/>
        <v>0</v>
      </c>
      <c r="S1651" s="392">
        <f t="shared" si="793"/>
        <v>0</v>
      </c>
      <c r="T1651" s="388">
        <f t="shared" si="793"/>
        <v>0</v>
      </c>
      <c r="U1651" s="392">
        <f t="shared" si="793"/>
        <v>0</v>
      </c>
      <c r="V1651" s="393">
        <f t="shared" si="793"/>
        <v>0</v>
      </c>
      <c r="W1651" s="37">
        <f>W793</f>
        <v>0</v>
      </c>
      <c r="Y1651"/>
    </row>
    <row r="1652" spans="1:25" outlineLevel="1" x14ac:dyDescent="0.25">
      <c r="A1652" s="212"/>
      <c r="B1652" s="465"/>
      <c r="C1652" s="272"/>
      <c r="D1652" s="272"/>
      <c r="E1652" s="273"/>
      <c r="F1652" s="274" t="s">
        <v>83</v>
      </c>
      <c r="G1652" s="394">
        <f>G794</f>
        <v>0</v>
      </c>
      <c r="H1652" s="421">
        <f>G1652*(1-VLOOKUP($F1652,SHT,2,FALSE))+H794*(1-VLOOKUP($F1652,SHT,2,FALSE))</f>
        <v>0</v>
      </c>
      <c r="I1652" s="389">
        <f t="shared" ref="I1652:V1652" si="794">I794*(1-VLOOKUP($F1652,SHT,2,FALSE))</f>
        <v>0</v>
      </c>
      <c r="J1652" s="389">
        <f t="shared" si="794"/>
        <v>0</v>
      </c>
      <c r="K1652" s="390">
        <f t="shared" si="794"/>
        <v>0</v>
      </c>
      <c r="L1652" s="391">
        <f t="shared" si="794"/>
        <v>0</v>
      </c>
      <c r="M1652" s="396">
        <f t="shared" si="794"/>
        <v>0</v>
      </c>
      <c r="N1652" s="392">
        <f t="shared" si="794"/>
        <v>0</v>
      </c>
      <c r="O1652" s="392">
        <f t="shared" si="794"/>
        <v>0</v>
      </c>
      <c r="P1652" s="392">
        <f t="shared" si="794"/>
        <v>0</v>
      </c>
      <c r="Q1652" s="392">
        <f t="shared" si="794"/>
        <v>0</v>
      </c>
      <c r="R1652" s="392">
        <f t="shared" si="794"/>
        <v>0</v>
      </c>
      <c r="S1652" s="392">
        <f t="shared" si="794"/>
        <v>0</v>
      </c>
      <c r="T1652" s="388">
        <f t="shared" si="794"/>
        <v>0</v>
      </c>
      <c r="U1652" s="392">
        <f t="shared" si="794"/>
        <v>0</v>
      </c>
      <c r="V1652" s="393">
        <f t="shared" si="794"/>
        <v>0</v>
      </c>
      <c r="W1652" s="37">
        <f>W794</f>
        <v>0</v>
      </c>
      <c r="Y1652"/>
    </row>
    <row r="1653" spans="1:25" x14ac:dyDescent="0.25">
      <c r="A1653" s="212"/>
      <c r="B1653" s="465"/>
      <c r="C1653" s="272"/>
      <c r="D1653" s="272"/>
      <c r="E1653" s="273" t="s">
        <v>84</v>
      </c>
      <c r="F1653" s="273"/>
      <c r="G1653" s="367">
        <f t="shared" ref="G1653:W1653" si="795">SUBTOTAL(9,G1654:G1655)</f>
        <v>0</v>
      </c>
      <c r="H1653" s="368">
        <f t="shared" si="795"/>
        <v>0</v>
      </c>
      <c r="I1653" s="369">
        <f t="shared" si="795"/>
        <v>0</v>
      </c>
      <c r="J1653" s="369">
        <f t="shared" si="795"/>
        <v>0</v>
      </c>
      <c r="K1653" s="370">
        <f t="shared" si="795"/>
        <v>0</v>
      </c>
      <c r="L1653" s="364">
        <f t="shared" si="795"/>
        <v>0</v>
      </c>
      <c r="M1653" s="364">
        <f t="shared" si="795"/>
        <v>0</v>
      </c>
      <c r="N1653" s="364">
        <f t="shared" si="795"/>
        <v>0</v>
      </c>
      <c r="O1653" s="364">
        <f t="shared" si="795"/>
        <v>0</v>
      </c>
      <c r="P1653" s="364">
        <f t="shared" si="795"/>
        <v>0</v>
      </c>
      <c r="Q1653" s="364">
        <f t="shared" si="795"/>
        <v>0</v>
      </c>
      <c r="R1653" s="364">
        <f t="shared" si="795"/>
        <v>0</v>
      </c>
      <c r="S1653" s="364">
        <f t="shared" si="795"/>
        <v>0</v>
      </c>
      <c r="T1653" s="364">
        <f t="shared" si="795"/>
        <v>0</v>
      </c>
      <c r="U1653" s="364">
        <f t="shared" si="795"/>
        <v>0</v>
      </c>
      <c r="V1653" s="365">
        <f t="shared" si="795"/>
        <v>0</v>
      </c>
      <c r="W1653" s="366">
        <f t="shared" si="795"/>
        <v>0</v>
      </c>
      <c r="Y1653"/>
    </row>
    <row r="1654" spans="1:25" outlineLevel="1" x14ac:dyDescent="0.25">
      <c r="A1654" s="212"/>
      <c r="B1654" s="465"/>
      <c r="C1654" s="272"/>
      <c r="D1654" s="272"/>
      <c r="E1654" s="273"/>
      <c r="F1654" s="274" t="s">
        <v>85</v>
      </c>
      <c r="G1654" s="394">
        <f>G796</f>
        <v>0</v>
      </c>
      <c r="H1654" s="421">
        <f>G1654*(1-VLOOKUP($F1654,SHT,2,FALSE))+H796*(1-VLOOKUP($F1654,SHT,2,FALSE))</f>
        <v>0</v>
      </c>
      <c r="I1654" s="389">
        <f t="shared" ref="I1654:V1654" si="796">I796*(1-VLOOKUP($F1654,SHT,2,FALSE))</f>
        <v>0</v>
      </c>
      <c r="J1654" s="389">
        <f t="shared" si="796"/>
        <v>0</v>
      </c>
      <c r="K1654" s="390">
        <f t="shared" si="796"/>
        <v>0</v>
      </c>
      <c r="L1654" s="391">
        <f t="shared" si="796"/>
        <v>0</v>
      </c>
      <c r="M1654" s="396">
        <f t="shared" si="796"/>
        <v>0</v>
      </c>
      <c r="N1654" s="392">
        <f t="shared" si="796"/>
        <v>0</v>
      </c>
      <c r="O1654" s="392">
        <f t="shared" si="796"/>
        <v>0</v>
      </c>
      <c r="P1654" s="392">
        <f t="shared" si="796"/>
        <v>0</v>
      </c>
      <c r="Q1654" s="392">
        <f t="shared" si="796"/>
        <v>0</v>
      </c>
      <c r="R1654" s="392">
        <f t="shared" si="796"/>
        <v>0</v>
      </c>
      <c r="S1654" s="392">
        <f t="shared" si="796"/>
        <v>0</v>
      </c>
      <c r="T1654" s="388">
        <f t="shared" si="796"/>
        <v>0</v>
      </c>
      <c r="U1654" s="392">
        <f t="shared" si="796"/>
        <v>0</v>
      </c>
      <c r="V1654" s="393">
        <f t="shared" si="796"/>
        <v>0</v>
      </c>
      <c r="W1654" s="37">
        <f>W796</f>
        <v>0</v>
      </c>
      <c r="Y1654"/>
    </row>
    <row r="1655" spans="1:25" outlineLevel="1" x14ac:dyDescent="0.25">
      <c r="A1655" s="212"/>
      <c r="B1655" s="465"/>
      <c r="C1655" s="272"/>
      <c r="D1655" s="272"/>
      <c r="E1655" s="273"/>
      <c r="F1655" s="274" t="s">
        <v>86</v>
      </c>
      <c r="G1655" s="394">
        <f>G797</f>
        <v>0</v>
      </c>
      <c r="H1655" s="421">
        <f>G1655*(1-VLOOKUP($F1655,SHT,2,FALSE))+H797*(1-VLOOKUP($F1655,SHT,2,FALSE))</f>
        <v>0</v>
      </c>
      <c r="I1655" s="389">
        <f t="shared" ref="I1655:V1655" si="797">I797*(1-VLOOKUP($F1655,SHT,2,FALSE))</f>
        <v>0</v>
      </c>
      <c r="J1655" s="389">
        <f t="shared" si="797"/>
        <v>0</v>
      </c>
      <c r="K1655" s="390">
        <f t="shared" si="797"/>
        <v>0</v>
      </c>
      <c r="L1655" s="391">
        <f t="shared" si="797"/>
        <v>0</v>
      </c>
      <c r="M1655" s="396">
        <f t="shared" si="797"/>
        <v>0</v>
      </c>
      <c r="N1655" s="392">
        <f t="shared" si="797"/>
        <v>0</v>
      </c>
      <c r="O1655" s="392">
        <f t="shared" si="797"/>
        <v>0</v>
      </c>
      <c r="P1655" s="392">
        <f t="shared" si="797"/>
        <v>0</v>
      </c>
      <c r="Q1655" s="392">
        <f t="shared" si="797"/>
        <v>0</v>
      </c>
      <c r="R1655" s="392">
        <f t="shared" si="797"/>
        <v>0</v>
      </c>
      <c r="S1655" s="392">
        <f t="shared" si="797"/>
        <v>0</v>
      </c>
      <c r="T1655" s="388">
        <f t="shared" si="797"/>
        <v>0</v>
      </c>
      <c r="U1655" s="392">
        <f t="shared" si="797"/>
        <v>0</v>
      </c>
      <c r="V1655" s="393">
        <f t="shared" si="797"/>
        <v>0</v>
      </c>
      <c r="W1655" s="37">
        <f>W797</f>
        <v>0</v>
      </c>
      <c r="Y1655"/>
    </row>
    <row r="1656" spans="1:25" x14ac:dyDescent="0.25">
      <c r="A1656" s="212"/>
      <c r="B1656" s="465"/>
      <c r="C1656" s="272"/>
      <c r="D1656" s="272"/>
      <c r="E1656" s="273" t="s">
        <v>87</v>
      </c>
      <c r="F1656" s="273"/>
      <c r="G1656" s="367">
        <f t="shared" ref="G1656:W1656" si="798">SUBTOTAL(9,G1657:G1658)</f>
        <v>0</v>
      </c>
      <c r="H1656" s="368">
        <f t="shared" si="798"/>
        <v>0</v>
      </c>
      <c r="I1656" s="369">
        <f t="shared" si="798"/>
        <v>0</v>
      </c>
      <c r="J1656" s="369">
        <f t="shared" si="798"/>
        <v>0</v>
      </c>
      <c r="K1656" s="370">
        <f t="shared" si="798"/>
        <v>0</v>
      </c>
      <c r="L1656" s="364">
        <f t="shared" si="798"/>
        <v>0</v>
      </c>
      <c r="M1656" s="364">
        <f t="shared" si="798"/>
        <v>0</v>
      </c>
      <c r="N1656" s="364">
        <f t="shared" si="798"/>
        <v>0</v>
      </c>
      <c r="O1656" s="364">
        <f t="shared" si="798"/>
        <v>0</v>
      </c>
      <c r="P1656" s="364">
        <f t="shared" si="798"/>
        <v>0</v>
      </c>
      <c r="Q1656" s="364">
        <f t="shared" si="798"/>
        <v>0</v>
      </c>
      <c r="R1656" s="364">
        <f t="shared" si="798"/>
        <v>0</v>
      </c>
      <c r="S1656" s="364">
        <f t="shared" si="798"/>
        <v>0</v>
      </c>
      <c r="T1656" s="364">
        <f t="shared" si="798"/>
        <v>0</v>
      </c>
      <c r="U1656" s="364">
        <f t="shared" si="798"/>
        <v>0</v>
      </c>
      <c r="V1656" s="365">
        <f t="shared" si="798"/>
        <v>0</v>
      </c>
      <c r="W1656" s="366">
        <f t="shared" si="798"/>
        <v>0</v>
      </c>
      <c r="Y1656"/>
    </row>
    <row r="1657" spans="1:25" outlineLevel="1" x14ac:dyDescent="0.25">
      <c r="A1657" s="212"/>
      <c r="B1657" s="465"/>
      <c r="C1657" s="272"/>
      <c r="D1657" s="272"/>
      <c r="E1657" s="273"/>
      <c r="F1657" s="274" t="s">
        <v>88</v>
      </c>
      <c r="G1657" s="394">
        <f>G799</f>
        <v>0</v>
      </c>
      <c r="H1657" s="421">
        <f>G1657*(1-VLOOKUP($F1657,SHT,2,FALSE))+H799*(1-VLOOKUP($F1657,SHT,2,FALSE))</f>
        <v>0</v>
      </c>
      <c r="I1657" s="389">
        <f t="shared" ref="I1657:V1657" si="799">I799*(1-VLOOKUP($F1657,SHT,2,FALSE))</f>
        <v>0</v>
      </c>
      <c r="J1657" s="389">
        <f t="shared" si="799"/>
        <v>0</v>
      </c>
      <c r="K1657" s="390">
        <f t="shared" si="799"/>
        <v>0</v>
      </c>
      <c r="L1657" s="391">
        <f t="shared" si="799"/>
        <v>0</v>
      </c>
      <c r="M1657" s="396">
        <f t="shared" si="799"/>
        <v>0</v>
      </c>
      <c r="N1657" s="392">
        <f t="shared" si="799"/>
        <v>0</v>
      </c>
      <c r="O1657" s="392">
        <f t="shared" si="799"/>
        <v>0</v>
      </c>
      <c r="P1657" s="392">
        <f t="shared" si="799"/>
        <v>0</v>
      </c>
      <c r="Q1657" s="392">
        <f t="shared" si="799"/>
        <v>0</v>
      </c>
      <c r="R1657" s="392">
        <f t="shared" si="799"/>
        <v>0</v>
      </c>
      <c r="S1657" s="392">
        <f t="shared" si="799"/>
        <v>0</v>
      </c>
      <c r="T1657" s="388">
        <f t="shared" si="799"/>
        <v>0</v>
      </c>
      <c r="U1657" s="392">
        <f t="shared" si="799"/>
        <v>0</v>
      </c>
      <c r="V1657" s="393">
        <f t="shared" si="799"/>
        <v>0</v>
      </c>
      <c r="W1657" s="37">
        <f>W799</f>
        <v>0</v>
      </c>
      <c r="Y1657"/>
    </row>
    <row r="1658" spans="1:25" outlineLevel="1" x14ac:dyDescent="0.25">
      <c r="A1658" s="212"/>
      <c r="B1658" s="465"/>
      <c r="C1658" s="272"/>
      <c r="D1658" s="272"/>
      <c r="E1658" s="273"/>
      <c r="F1658" s="274" t="s">
        <v>89</v>
      </c>
      <c r="G1658" s="394">
        <f>G800</f>
        <v>0</v>
      </c>
      <c r="H1658" s="421">
        <f>G1658*(1-VLOOKUP($F1658,SHT,2,FALSE))+H800*(1-VLOOKUP($F1658,SHT,2,FALSE))</f>
        <v>0</v>
      </c>
      <c r="I1658" s="389">
        <f t="shared" ref="I1658:V1658" si="800">I800*(1-VLOOKUP($F1658,SHT,2,FALSE))</f>
        <v>0</v>
      </c>
      <c r="J1658" s="389">
        <f t="shared" si="800"/>
        <v>0</v>
      </c>
      <c r="K1658" s="390">
        <f t="shared" si="800"/>
        <v>0</v>
      </c>
      <c r="L1658" s="391">
        <f t="shared" si="800"/>
        <v>0</v>
      </c>
      <c r="M1658" s="396">
        <f t="shared" si="800"/>
        <v>0</v>
      </c>
      <c r="N1658" s="392">
        <f t="shared" si="800"/>
        <v>0</v>
      </c>
      <c r="O1658" s="392">
        <f t="shared" si="800"/>
        <v>0</v>
      </c>
      <c r="P1658" s="392">
        <f t="shared" si="800"/>
        <v>0</v>
      </c>
      <c r="Q1658" s="392">
        <f t="shared" si="800"/>
        <v>0</v>
      </c>
      <c r="R1658" s="392">
        <f t="shared" si="800"/>
        <v>0</v>
      </c>
      <c r="S1658" s="392">
        <f t="shared" si="800"/>
        <v>0</v>
      </c>
      <c r="T1658" s="388">
        <f t="shared" si="800"/>
        <v>0</v>
      </c>
      <c r="U1658" s="392">
        <f t="shared" si="800"/>
        <v>0</v>
      </c>
      <c r="V1658" s="393">
        <f t="shared" si="800"/>
        <v>0</v>
      </c>
      <c r="W1658" s="37">
        <f>W800</f>
        <v>0</v>
      </c>
      <c r="Y1658"/>
    </row>
    <row r="1659" spans="1:25" x14ac:dyDescent="0.25">
      <c r="A1659" s="212"/>
      <c r="B1659" s="465"/>
      <c r="C1659" s="272"/>
      <c r="D1659" s="272" t="s">
        <v>90</v>
      </c>
      <c r="E1659" s="273"/>
      <c r="F1659" s="273"/>
      <c r="G1659" s="367">
        <f>SUBTOTAL(9,G1660:G1662)</f>
        <v>0</v>
      </c>
      <c r="H1659" s="368"/>
      <c r="I1659" s="369"/>
      <c r="J1659" s="369"/>
      <c r="K1659" s="370">
        <f t="shared" ref="K1659:W1659" si="801">SUBTOTAL(9,K1660:K1662)</f>
        <v>0</v>
      </c>
      <c r="L1659" s="364">
        <f t="shared" si="801"/>
        <v>0</v>
      </c>
      <c r="M1659" s="364">
        <f t="shared" si="801"/>
        <v>0</v>
      </c>
      <c r="N1659" s="364">
        <f t="shared" si="801"/>
        <v>0</v>
      </c>
      <c r="O1659" s="364">
        <f t="shared" si="801"/>
        <v>0</v>
      </c>
      <c r="P1659" s="364">
        <f t="shared" si="801"/>
        <v>0</v>
      </c>
      <c r="Q1659" s="364">
        <f t="shared" si="801"/>
        <v>0</v>
      </c>
      <c r="R1659" s="364">
        <f t="shared" si="801"/>
        <v>0</v>
      </c>
      <c r="S1659" s="364">
        <f t="shared" si="801"/>
        <v>0</v>
      </c>
      <c r="T1659" s="364">
        <f t="shared" si="801"/>
        <v>0</v>
      </c>
      <c r="U1659" s="364">
        <f t="shared" si="801"/>
        <v>0</v>
      </c>
      <c r="V1659" s="364">
        <f t="shared" si="801"/>
        <v>0</v>
      </c>
      <c r="W1659" s="366">
        <f t="shared" si="801"/>
        <v>0</v>
      </c>
      <c r="Y1659"/>
    </row>
    <row r="1660" spans="1:25" outlineLevel="1" x14ac:dyDescent="0.25">
      <c r="A1660" s="212"/>
      <c r="B1660" s="465"/>
      <c r="C1660" s="272"/>
      <c r="D1660" s="272"/>
      <c r="E1660" s="273"/>
      <c r="F1660" s="274" t="s">
        <v>91</v>
      </c>
      <c r="G1660" s="394">
        <f>G802</f>
        <v>0</v>
      </c>
      <c r="H1660" s="368"/>
      <c r="I1660" s="369"/>
      <c r="J1660" s="369"/>
      <c r="K1660" s="390">
        <f>($G1660+SUM($H802:K802))*VLOOKUP($F1660,EIT,2,FALSE)</f>
        <v>0</v>
      </c>
      <c r="L1660" s="391">
        <f t="shared" ref="L1660:V1660" si="802">L802*VLOOKUP($F1660,EIT,2,FALSE)</f>
        <v>0</v>
      </c>
      <c r="M1660" s="396">
        <f t="shared" si="802"/>
        <v>0</v>
      </c>
      <c r="N1660" s="392">
        <f t="shared" si="802"/>
        <v>0</v>
      </c>
      <c r="O1660" s="392">
        <f t="shared" si="802"/>
        <v>0</v>
      </c>
      <c r="P1660" s="392">
        <f t="shared" si="802"/>
        <v>0</v>
      </c>
      <c r="Q1660" s="392">
        <f t="shared" si="802"/>
        <v>0</v>
      </c>
      <c r="R1660" s="392">
        <f t="shared" si="802"/>
        <v>0</v>
      </c>
      <c r="S1660" s="392">
        <f t="shared" si="802"/>
        <v>0</v>
      </c>
      <c r="T1660" s="392">
        <f t="shared" si="802"/>
        <v>0</v>
      </c>
      <c r="U1660" s="392">
        <f t="shared" si="802"/>
        <v>0</v>
      </c>
      <c r="V1660" s="393">
        <f t="shared" si="802"/>
        <v>0</v>
      </c>
      <c r="W1660" s="37">
        <f>W802</f>
        <v>0</v>
      </c>
      <c r="Y1660"/>
    </row>
    <row r="1661" spans="1:25" outlineLevel="1" x14ac:dyDescent="0.25">
      <c r="A1661" s="212"/>
      <c r="B1661" s="465"/>
      <c r="C1661" s="272"/>
      <c r="D1661" s="272"/>
      <c r="E1661" s="273"/>
      <c r="F1661" s="274" t="s">
        <v>92</v>
      </c>
      <c r="G1661" s="394">
        <f>G803</f>
        <v>0</v>
      </c>
      <c r="H1661" s="368"/>
      <c r="I1661" s="369"/>
      <c r="J1661" s="369"/>
      <c r="K1661" s="370"/>
      <c r="L1661" s="391">
        <f>($G1661+SUM($H803:L803))*VLOOKUP($F1661,EIT,3,FALSE)</f>
        <v>0</v>
      </c>
      <c r="M1661" s="396">
        <f>($G1661+SUM($H803:$L803))*VLOOKUP($F1661,EIT,4,FALSE)+$M803*(VLOOKUP($F1661,EIT,3,FALSE)+VLOOKUP($F1661,EIT,4,FALSE))</f>
        <v>0</v>
      </c>
      <c r="N1661" s="392">
        <f>($G1661+SUM($H803:$M803))*VLOOKUP($F1661,EIT,5,FALSE)+$N803*(VLOOKUP($F1661,EIT,3,FALSE)+VLOOKUP($F1661,EIT,4,FALSE)+VLOOKUP($F1661,EIT,5,FALSE))</f>
        <v>0</v>
      </c>
      <c r="O1661" s="392">
        <f t="shared" ref="O1661:V1661" si="803">O803*(VLOOKUP($F1661,EIT,3,FALSE)+VLOOKUP($F1661,EIT,4,FALSE)+VLOOKUP($F1661,EIT,5,FALSE))</f>
        <v>0</v>
      </c>
      <c r="P1661" s="392">
        <f t="shared" si="803"/>
        <v>0</v>
      </c>
      <c r="Q1661" s="392">
        <f t="shared" si="803"/>
        <v>0</v>
      </c>
      <c r="R1661" s="392">
        <f t="shared" si="803"/>
        <v>0</v>
      </c>
      <c r="S1661" s="392">
        <f t="shared" si="803"/>
        <v>0</v>
      </c>
      <c r="T1661" s="392">
        <f t="shared" si="803"/>
        <v>0</v>
      </c>
      <c r="U1661" s="392">
        <f t="shared" si="803"/>
        <v>0</v>
      </c>
      <c r="V1661" s="393">
        <f t="shared" si="803"/>
        <v>0</v>
      </c>
      <c r="W1661" s="37">
        <f>W803</f>
        <v>0</v>
      </c>
      <c r="Y1661"/>
    </row>
    <row r="1662" spans="1:25" outlineLevel="1" x14ac:dyDescent="0.25">
      <c r="A1662" s="212"/>
      <c r="B1662" s="465"/>
      <c r="C1662" s="272"/>
      <c r="D1662" s="272"/>
      <c r="E1662" s="273"/>
      <c r="F1662" s="274" t="s">
        <v>93</v>
      </c>
      <c r="G1662" s="394">
        <f>G804</f>
        <v>0</v>
      </c>
      <c r="H1662" s="368"/>
      <c r="I1662" s="369"/>
      <c r="J1662" s="369"/>
      <c r="K1662" s="370"/>
      <c r="L1662" s="363"/>
      <c r="M1662" s="364"/>
      <c r="N1662" s="364"/>
      <c r="O1662" s="364"/>
      <c r="P1662" s="364"/>
      <c r="Q1662" s="364"/>
      <c r="R1662" s="364"/>
      <c r="S1662" s="364"/>
      <c r="T1662" s="364"/>
      <c r="U1662" s="364"/>
      <c r="V1662" s="365"/>
      <c r="W1662" s="37">
        <f>W804</f>
        <v>0</v>
      </c>
      <c r="Y1662"/>
    </row>
    <row r="1663" spans="1:25" x14ac:dyDescent="0.25">
      <c r="A1663" s="212"/>
      <c r="B1663" s="465"/>
      <c r="C1663" s="275"/>
      <c r="D1663" s="272" t="s">
        <v>94</v>
      </c>
      <c r="E1663" s="273"/>
      <c r="F1663" s="273"/>
      <c r="G1663" s="367">
        <f>SUBTOTAL(9,G1664:G1665)</f>
        <v>0</v>
      </c>
      <c r="H1663" s="368"/>
      <c r="I1663" s="369"/>
      <c r="J1663" s="369"/>
      <c r="K1663" s="370"/>
      <c r="L1663" s="363"/>
      <c r="M1663" s="364"/>
      <c r="N1663" s="364"/>
      <c r="O1663" s="364"/>
      <c r="P1663" s="364"/>
      <c r="Q1663" s="364"/>
      <c r="R1663" s="364"/>
      <c r="S1663" s="364"/>
      <c r="T1663" s="364"/>
      <c r="U1663" s="364"/>
      <c r="V1663" s="365"/>
      <c r="W1663" s="515"/>
      <c r="Y1663"/>
    </row>
    <row r="1664" spans="1:25" outlineLevel="1" x14ac:dyDescent="0.25">
      <c r="A1664" s="212"/>
      <c r="B1664" s="465"/>
      <c r="C1664" s="272"/>
      <c r="D1664" s="272"/>
      <c r="E1664" s="273"/>
      <c r="F1664" s="274" t="s">
        <v>95</v>
      </c>
      <c r="G1664" s="394">
        <f>G806</f>
        <v>0</v>
      </c>
      <c r="H1664" s="368"/>
      <c r="I1664" s="369"/>
      <c r="J1664" s="369"/>
      <c r="K1664" s="370"/>
      <c r="L1664" s="363"/>
      <c r="M1664" s="364"/>
      <c r="N1664" s="364"/>
      <c r="O1664" s="364"/>
      <c r="P1664" s="364"/>
      <c r="Q1664" s="364"/>
      <c r="R1664" s="364"/>
      <c r="S1664" s="364"/>
      <c r="T1664" s="364"/>
      <c r="U1664" s="364"/>
      <c r="V1664" s="365"/>
      <c r="W1664" s="40"/>
      <c r="Y1664"/>
    </row>
    <row r="1665" spans="1:25" outlineLevel="1" x14ac:dyDescent="0.25">
      <c r="A1665" s="212"/>
      <c r="B1665" s="465"/>
      <c r="C1665" s="272"/>
      <c r="D1665" s="272"/>
      <c r="E1665" s="273"/>
      <c r="F1665" s="274" t="s">
        <v>96</v>
      </c>
      <c r="G1665" s="394">
        <f>G807</f>
        <v>0</v>
      </c>
      <c r="H1665" s="368"/>
      <c r="I1665" s="369"/>
      <c r="J1665" s="369"/>
      <c r="K1665" s="370"/>
      <c r="L1665" s="363"/>
      <c r="M1665" s="364"/>
      <c r="N1665" s="364"/>
      <c r="O1665" s="364"/>
      <c r="P1665" s="364"/>
      <c r="Q1665" s="364"/>
      <c r="R1665" s="364"/>
      <c r="S1665" s="364"/>
      <c r="T1665" s="364"/>
      <c r="U1665" s="364"/>
      <c r="V1665" s="365"/>
      <c r="W1665" s="40"/>
      <c r="Y1665"/>
    </row>
    <row r="1666" spans="1:25" outlineLevel="1" x14ac:dyDescent="0.25">
      <c r="A1666" s="212"/>
      <c r="B1666" s="465"/>
      <c r="C1666" s="273"/>
      <c r="D1666" s="272"/>
      <c r="E1666" s="275"/>
      <c r="F1666" s="273"/>
      <c r="G1666" s="41"/>
      <c r="H1666" s="368"/>
      <c r="I1666" s="369"/>
      <c r="J1666" s="369"/>
      <c r="K1666" s="370"/>
      <c r="L1666" s="364"/>
      <c r="M1666" s="364"/>
      <c r="N1666" s="364"/>
      <c r="O1666" s="364"/>
      <c r="P1666" s="364"/>
      <c r="Q1666" s="364"/>
      <c r="R1666" s="364"/>
      <c r="S1666" s="364"/>
      <c r="T1666" s="364"/>
      <c r="U1666" s="364"/>
      <c r="V1666" s="364"/>
      <c r="W1666" s="366"/>
      <c r="Y1666"/>
    </row>
    <row r="1667" spans="1:25" outlineLevel="1" x14ac:dyDescent="0.25">
      <c r="A1667" s="212"/>
      <c r="B1667" s="465"/>
      <c r="C1667" s="272" t="s">
        <v>324</v>
      </c>
      <c r="D1667" s="272"/>
      <c r="E1667" s="275"/>
      <c r="F1667" s="273"/>
      <c r="G1667" s="41">
        <f>SUBTOTAL(9,G1668:G1670)</f>
        <v>0</v>
      </c>
      <c r="H1667" s="368">
        <f t="shared" ref="H1667:W1667" si="804">SUBTOTAL(9,H1668:H1670)</f>
        <v>0</v>
      </c>
      <c r="I1667" s="369">
        <f t="shared" si="804"/>
        <v>0</v>
      </c>
      <c r="J1667" s="369">
        <f t="shared" si="804"/>
        <v>0</v>
      </c>
      <c r="K1667" s="370">
        <f t="shared" si="804"/>
        <v>0</v>
      </c>
      <c r="L1667" s="364">
        <f t="shared" si="804"/>
        <v>0</v>
      </c>
      <c r="M1667" s="364">
        <f t="shared" si="804"/>
        <v>0</v>
      </c>
      <c r="N1667" s="364">
        <f t="shared" si="804"/>
        <v>0</v>
      </c>
      <c r="O1667" s="364">
        <f t="shared" si="804"/>
        <v>0</v>
      </c>
      <c r="P1667" s="364">
        <f t="shared" si="804"/>
        <v>0</v>
      </c>
      <c r="Q1667" s="364">
        <f t="shared" si="804"/>
        <v>0</v>
      </c>
      <c r="R1667" s="364">
        <f t="shared" si="804"/>
        <v>0</v>
      </c>
      <c r="S1667" s="364">
        <f t="shared" si="804"/>
        <v>0</v>
      </c>
      <c r="T1667" s="364">
        <f t="shared" si="804"/>
        <v>0</v>
      </c>
      <c r="U1667" s="364">
        <f t="shared" si="804"/>
        <v>0</v>
      </c>
      <c r="V1667" s="364">
        <f t="shared" si="804"/>
        <v>0</v>
      </c>
      <c r="W1667" s="366">
        <f t="shared" si="804"/>
        <v>0</v>
      </c>
      <c r="Y1667"/>
    </row>
    <row r="1668" spans="1:25" outlineLevel="1" x14ac:dyDescent="0.25">
      <c r="A1668" s="212"/>
      <c r="B1668" s="465"/>
      <c r="C1668" s="273"/>
      <c r="D1668" s="272"/>
      <c r="E1668" s="275"/>
      <c r="F1668" s="359" t="s">
        <v>150</v>
      </c>
      <c r="G1668" s="426">
        <f>G810</f>
        <v>0</v>
      </c>
      <c r="H1668" s="427">
        <f>G1668*(1-VLOOKUP($F1668,SHT,2,FALSE))+H810*(1-VLOOKUP($F1668,SHT,2,FALSE))</f>
        <v>0</v>
      </c>
      <c r="I1668" s="428">
        <f t="shared" ref="I1668:V1668" si="805">I810*(1-VLOOKUP($F1668,SHT,2,FALSE))</f>
        <v>0</v>
      </c>
      <c r="J1668" s="428">
        <f t="shared" si="805"/>
        <v>0</v>
      </c>
      <c r="K1668" s="429">
        <f t="shared" si="805"/>
        <v>0</v>
      </c>
      <c r="L1668" s="430">
        <f t="shared" si="805"/>
        <v>0</v>
      </c>
      <c r="M1668" s="431">
        <f t="shared" si="805"/>
        <v>0</v>
      </c>
      <c r="N1668" s="428">
        <f t="shared" si="805"/>
        <v>0</v>
      </c>
      <c r="O1668" s="428">
        <f t="shared" si="805"/>
        <v>0</v>
      </c>
      <c r="P1668" s="428">
        <f t="shared" si="805"/>
        <v>0</v>
      </c>
      <c r="Q1668" s="428">
        <f t="shared" si="805"/>
        <v>0</v>
      </c>
      <c r="R1668" s="428">
        <f t="shared" si="805"/>
        <v>0</v>
      </c>
      <c r="S1668" s="428">
        <f t="shared" si="805"/>
        <v>0</v>
      </c>
      <c r="T1668" s="428">
        <f t="shared" si="805"/>
        <v>0</v>
      </c>
      <c r="U1668" s="428">
        <f t="shared" si="805"/>
        <v>0</v>
      </c>
      <c r="V1668" s="432">
        <f t="shared" si="805"/>
        <v>0</v>
      </c>
      <c r="W1668" s="426">
        <f>W810</f>
        <v>0</v>
      </c>
      <c r="Y1668"/>
    </row>
    <row r="1669" spans="1:25" outlineLevel="1" x14ac:dyDescent="0.25">
      <c r="A1669" s="212"/>
      <c r="B1669" s="465"/>
      <c r="C1669" s="273"/>
      <c r="D1669" s="272"/>
      <c r="E1669" s="275"/>
      <c r="F1669" s="359" t="s">
        <v>151</v>
      </c>
      <c r="G1669" s="426">
        <f>G811</f>
        <v>0</v>
      </c>
      <c r="H1669" s="427">
        <f>G1669*(1-VLOOKUP($F1669,SHT,2,FALSE))+H811*(1-VLOOKUP($F1669,SHT,2,FALSE))</f>
        <v>0</v>
      </c>
      <c r="I1669" s="428">
        <f t="shared" ref="I1669:V1669" si="806">I811*(1-VLOOKUP($F1669,SHT,2,FALSE))</f>
        <v>0</v>
      </c>
      <c r="J1669" s="428">
        <f t="shared" si="806"/>
        <v>0</v>
      </c>
      <c r="K1669" s="429">
        <f t="shared" si="806"/>
        <v>0</v>
      </c>
      <c r="L1669" s="430">
        <f t="shared" si="806"/>
        <v>0</v>
      </c>
      <c r="M1669" s="431">
        <f t="shared" si="806"/>
        <v>0</v>
      </c>
      <c r="N1669" s="428">
        <f t="shared" si="806"/>
        <v>0</v>
      </c>
      <c r="O1669" s="428">
        <f t="shared" si="806"/>
        <v>0</v>
      </c>
      <c r="P1669" s="428">
        <f t="shared" si="806"/>
        <v>0</v>
      </c>
      <c r="Q1669" s="428">
        <f t="shared" si="806"/>
        <v>0</v>
      </c>
      <c r="R1669" s="428">
        <f t="shared" si="806"/>
        <v>0</v>
      </c>
      <c r="S1669" s="428">
        <f t="shared" si="806"/>
        <v>0</v>
      </c>
      <c r="T1669" s="428">
        <f t="shared" si="806"/>
        <v>0</v>
      </c>
      <c r="U1669" s="428">
        <f t="shared" si="806"/>
        <v>0</v>
      </c>
      <c r="V1669" s="432">
        <f t="shared" si="806"/>
        <v>0</v>
      </c>
      <c r="W1669" s="426">
        <f>W811</f>
        <v>0</v>
      </c>
      <c r="Y1669"/>
    </row>
    <row r="1670" spans="1:25" outlineLevel="1" x14ac:dyDescent="0.25">
      <c r="A1670" s="212"/>
      <c r="B1670" s="465"/>
      <c r="C1670" s="273"/>
      <c r="D1670" s="272"/>
      <c r="E1670" s="275"/>
      <c r="F1670" s="359" t="s">
        <v>152</v>
      </c>
      <c r="G1670" s="426">
        <f>G812</f>
        <v>0</v>
      </c>
      <c r="H1670" s="427">
        <f>G1670*(1-VLOOKUP($F1670,SHT,2,FALSE))+H812*(1-VLOOKUP($F1670,SHT,2,FALSE))</f>
        <v>0</v>
      </c>
      <c r="I1670" s="428">
        <f t="shared" ref="I1670:V1670" si="807">I812*(1-VLOOKUP($F1670,SHT,2,FALSE))</f>
        <v>0</v>
      </c>
      <c r="J1670" s="428">
        <f t="shared" si="807"/>
        <v>0</v>
      </c>
      <c r="K1670" s="429">
        <f t="shared" si="807"/>
        <v>0</v>
      </c>
      <c r="L1670" s="430">
        <f t="shared" si="807"/>
        <v>0</v>
      </c>
      <c r="M1670" s="431">
        <f t="shared" si="807"/>
        <v>0</v>
      </c>
      <c r="N1670" s="428">
        <f t="shared" si="807"/>
        <v>0</v>
      </c>
      <c r="O1670" s="428">
        <f t="shared" si="807"/>
        <v>0</v>
      </c>
      <c r="P1670" s="428">
        <f t="shared" si="807"/>
        <v>0</v>
      </c>
      <c r="Q1670" s="428">
        <f t="shared" si="807"/>
        <v>0</v>
      </c>
      <c r="R1670" s="428">
        <f t="shared" si="807"/>
        <v>0</v>
      </c>
      <c r="S1670" s="428">
        <f t="shared" si="807"/>
        <v>0</v>
      </c>
      <c r="T1670" s="428">
        <f t="shared" si="807"/>
        <v>0</v>
      </c>
      <c r="U1670" s="428">
        <f t="shared" si="807"/>
        <v>0</v>
      </c>
      <c r="V1670" s="432">
        <f t="shared" si="807"/>
        <v>0</v>
      </c>
      <c r="W1670" s="426">
        <f>W812</f>
        <v>0</v>
      </c>
      <c r="Y1670"/>
    </row>
    <row r="1671" spans="1:25" x14ac:dyDescent="0.25">
      <c r="A1671" s="212"/>
      <c r="B1671" s="465"/>
      <c r="C1671" s="272"/>
      <c r="D1671" s="272"/>
      <c r="E1671" s="273"/>
      <c r="F1671" s="273"/>
      <c r="G1671" s="367"/>
      <c r="H1671" s="369"/>
      <c r="I1671" s="369"/>
      <c r="J1671" s="369"/>
      <c r="K1671" s="370"/>
      <c r="L1671" s="363"/>
      <c r="M1671" s="364"/>
      <c r="N1671" s="364"/>
      <c r="O1671" s="364"/>
      <c r="P1671" s="364"/>
      <c r="Q1671" s="364"/>
      <c r="R1671" s="364"/>
      <c r="S1671" s="364"/>
      <c r="T1671" s="364"/>
      <c r="U1671" s="364"/>
      <c r="V1671" s="365"/>
      <c r="W1671" s="365"/>
      <c r="Y1671"/>
    </row>
    <row r="1672" spans="1:25" s="79" customFormat="1" ht="16.2" thickBot="1" x14ac:dyDescent="0.3">
      <c r="A1672" s="213"/>
      <c r="B1672" s="279" t="s">
        <v>325</v>
      </c>
      <c r="C1672" s="506"/>
      <c r="D1672" s="506"/>
      <c r="E1672" s="506"/>
      <c r="F1672" s="506"/>
      <c r="G1672" s="103">
        <f>SUBTOTAL(9,G1432:G1671)</f>
        <v>0</v>
      </c>
      <c r="H1672" s="403">
        <f t="shared" ref="H1672:W1672" si="808">SUBTOTAL(9,H1432:H1671)</f>
        <v>0</v>
      </c>
      <c r="I1672" s="404">
        <f t="shared" si="808"/>
        <v>0</v>
      </c>
      <c r="J1672" s="404">
        <f t="shared" si="808"/>
        <v>0</v>
      </c>
      <c r="K1672" s="405">
        <f t="shared" si="808"/>
        <v>0</v>
      </c>
      <c r="L1672" s="406">
        <f t="shared" si="808"/>
        <v>0</v>
      </c>
      <c r="M1672" s="407">
        <f t="shared" si="808"/>
        <v>0</v>
      </c>
      <c r="N1672" s="407">
        <f t="shared" si="808"/>
        <v>0</v>
      </c>
      <c r="O1672" s="407">
        <f t="shared" si="808"/>
        <v>0</v>
      </c>
      <c r="P1672" s="407">
        <f t="shared" si="808"/>
        <v>0</v>
      </c>
      <c r="Q1672" s="407">
        <f t="shared" si="808"/>
        <v>0</v>
      </c>
      <c r="R1672" s="407">
        <f t="shared" si="808"/>
        <v>0</v>
      </c>
      <c r="S1672" s="407">
        <f t="shared" si="808"/>
        <v>0</v>
      </c>
      <c r="T1672" s="407">
        <f t="shared" si="808"/>
        <v>0</v>
      </c>
      <c r="U1672" s="407">
        <f t="shared" si="808"/>
        <v>0</v>
      </c>
      <c r="V1672" s="408">
        <f t="shared" si="808"/>
        <v>0</v>
      </c>
      <c r="W1672" s="103">
        <f t="shared" si="808"/>
        <v>0</v>
      </c>
      <c r="Y1672"/>
    </row>
    <row r="1673" spans="1:25" ht="13.8" thickBot="1" x14ac:dyDescent="0.3">
      <c r="A1673" s="212"/>
      <c r="G1673" s="89"/>
      <c r="H1673" s="89"/>
      <c r="I1673" s="89"/>
      <c r="J1673" s="89"/>
      <c r="K1673" s="89"/>
      <c r="L1673" s="89"/>
      <c r="M1673" s="89"/>
      <c r="N1673" s="89"/>
      <c r="O1673" s="89"/>
      <c r="P1673" s="89"/>
      <c r="Q1673" s="89"/>
      <c r="R1673" s="89"/>
      <c r="S1673" s="89"/>
      <c r="T1673" s="89"/>
      <c r="U1673" s="89"/>
      <c r="V1673" s="89"/>
      <c r="W1673" s="89"/>
      <c r="Y1673"/>
    </row>
    <row r="1674" spans="1:25" s="79" customFormat="1" ht="16.2" thickBot="1" x14ac:dyDescent="0.3">
      <c r="A1674" s="212"/>
      <c r="B1674" s="433" t="s">
        <v>326</v>
      </c>
      <c r="C1674" s="475"/>
      <c r="D1674" s="475"/>
      <c r="E1674" s="475"/>
      <c r="F1674" s="475"/>
      <c r="G1674" s="475"/>
      <c r="H1674" s="480"/>
      <c r="I1674" s="480"/>
      <c r="J1674" s="480"/>
      <c r="K1674" s="480"/>
      <c r="L1674" s="480"/>
      <c r="M1674" s="481"/>
      <c r="N1674" s="480"/>
      <c r="O1674" s="480"/>
      <c r="P1674" s="480"/>
      <c r="Q1674" s="480"/>
      <c r="R1674" s="480"/>
      <c r="S1674" s="480"/>
      <c r="T1674" s="480"/>
      <c r="U1674" s="480"/>
      <c r="V1674" s="480"/>
      <c r="W1674" s="482"/>
      <c r="Y1674"/>
    </row>
    <row r="1675" spans="1:25" s="79" customFormat="1" ht="15" x14ac:dyDescent="0.25">
      <c r="A1675" s="212"/>
      <c r="B1675" s="464"/>
      <c r="C1675" s="439" t="s">
        <v>327</v>
      </c>
      <c r="D1675" s="273"/>
      <c r="E1675" s="273"/>
      <c r="F1675" s="273"/>
      <c r="G1675" s="585"/>
      <c r="H1675" s="364">
        <f>SUBTOTAL(9,H1676:H1677)</f>
        <v>0</v>
      </c>
      <c r="I1675" s="364">
        <f t="shared" ref="I1675:V1675" si="809">SUBTOTAL(9,I1676:I1677)</f>
        <v>0</v>
      </c>
      <c r="J1675" s="364">
        <f t="shared" si="809"/>
        <v>0</v>
      </c>
      <c r="K1675" s="365">
        <f t="shared" si="809"/>
        <v>0</v>
      </c>
      <c r="L1675" s="364">
        <f t="shared" si="809"/>
        <v>0</v>
      </c>
      <c r="M1675" s="31">
        <f t="shared" si="809"/>
        <v>0</v>
      </c>
      <c r="N1675" s="364">
        <f t="shared" si="809"/>
        <v>0</v>
      </c>
      <c r="O1675" s="364">
        <f t="shared" si="809"/>
        <v>0</v>
      </c>
      <c r="P1675" s="364">
        <f t="shared" si="809"/>
        <v>0</v>
      </c>
      <c r="Q1675" s="364">
        <f t="shared" si="809"/>
        <v>0</v>
      </c>
      <c r="R1675" s="364">
        <f t="shared" si="809"/>
        <v>0</v>
      </c>
      <c r="S1675" s="364">
        <f t="shared" si="809"/>
        <v>0</v>
      </c>
      <c r="T1675" s="364">
        <f t="shared" si="809"/>
        <v>0</v>
      </c>
      <c r="U1675" s="364">
        <f t="shared" si="809"/>
        <v>0</v>
      </c>
      <c r="V1675" s="364">
        <f t="shared" si="809"/>
        <v>0</v>
      </c>
      <c r="W1675" s="585"/>
      <c r="Y1675"/>
    </row>
    <row r="1676" spans="1:25" s="79" customFormat="1" ht="12.75" customHeight="1" x14ac:dyDescent="0.25">
      <c r="A1676" s="212"/>
      <c r="B1676" s="295"/>
      <c r="C1676" s="273"/>
      <c r="D1676" s="273"/>
      <c r="E1676" s="273"/>
      <c r="F1676" s="274" t="s">
        <v>328</v>
      </c>
      <c r="G1676" s="41"/>
      <c r="H1676" s="395">
        <f t="shared" ref="H1676:V1676" si="810">H818</f>
        <v>0</v>
      </c>
      <c r="I1676" s="389">
        <f t="shared" si="810"/>
        <v>0</v>
      </c>
      <c r="J1676" s="389">
        <f t="shared" si="810"/>
        <v>0</v>
      </c>
      <c r="K1676" s="390">
        <f t="shared" si="810"/>
        <v>0</v>
      </c>
      <c r="L1676" s="388">
        <f t="shared" si="810"/>
        <v>0</v>
      </c>
      <c r="M1676" s="396">
        <f t="shared" si="810"/>
        <v>0</v>
      </c>
      <c r="N1676" s="392">
        <f t="shared" si="810"/>
        <v>0</v>
      </c>
      <c r="O1676" s="392">
        <f t="shared" si="810"/>
        <v>0</v>
      </c>
      <c r="P1676" s="392">
        <f t="shared" si="810"/>
        <v>0</v>
      </c>
      <c r="Q1676" s="392">
        <f t="shared" si="810"/>
        <v>0</v>
      </c>
      <c r="R1676" s="392">
        <f t="shared" si="810"/>
        <v>0</v>
      </c>
      <c r="S1676" s="392">
        <f t="shared" si="810"/>
        <v>0</v>
      </c>
      <c r="T1676" s="392">
        <f t="shared" si="810"/>
        <v>0</v>
      </c>
      <c r="U1676" s="392">
        <f t="shared" si="810"/>
        <v>0</v>
      </c>
      <c r="V1676" s="399">
        <f t="shared" si="810"/>
        <v>0</v>
      </c>
      <c r="W1676" s="41"/>
      <c r="X1676" s="51"/>
      <c r="Y1676"/>
    </row>
    <row r="1677" spans="1:25" s="79" customFormat="1" ht="12.75" customHeight="1" x14ac:dyDescent="0.25">
      <c r="A1677" s="212"/>
      <c r="B1677" s="295"/>
      <c r="C1677" s="273"/>
      <c r="D1677" s="273"/>
      <c r="E1677" s="273"/>
      <c r="F1677" s="274" t="s">
        <v>329</v>
      </c>
      <c r="G1677" s="41"/>
      <c r="H1677" s="395">
        <f t="shared" ref="H1677:V1677" si="811">H819</f>
        <v>0</v>
      </c>
      <c r="I1677" s="389">
        <f t="shared" si="811"/>
        <v>0</v>
      </c>
      <c r="J1677" s="389">
        <f t="shared" si="811"/>
        <v>0</v>
      </c>
      <c r="K1677" s="390">
        <f t="shared" si="811"/>
        <v>0</v>
      </c>
      <c r="L1677" s="388">
        <f t="shared" si="811"/>
        <v>0</v>
      </c>
      <c r="M1677" s="396">
        <f t="shared" si="811"/>
        <v>0</v>
      </c>
      <c r="N1677" s="392">
        <f t="shared" si="811"/>
        <v>0</v>
      </c>
      <c r="O1677" s="392">
        <f t="shared" si="811"/>
        <v>0</v>
      </c>
      <c r="P1677" s="392">
        <f t="shared" si="811"/>
        <v>0</v>
      </c>
      <c r="Q1677" s="392">
        <f t="shared" si="811"/>
        <v>0</v>
      </c>
      <c r="R1677" s="392">
        <f t="shared" si="811"/>
        <v>0</v>
      </c>
      <c r="S1677" s="392">
        <f t="shared" si="811"/>
        <v>0</v>
      </c>
      <c r="T1677" s="392">
        <f t="shared" si="811"/>
        <v>0</v>
      </c>
      <c r="U1677" s="392">
        <f t="shared" si="811"/>
        <v>0</v>
      </c>
      <c r="V1677" s="399">
        <f t="shared" si="811"/>
        <v>0</v>
      </c>
      <c r="W1677" s="41"/>
      <c r="X1677" s="51"/>
      <c r="Y1677"/>
    </row>
    <row r="1678" spans="1:25" s="79" customFormat="1" ht="12.75" customHeight="1" x14ac:dyDescent="0.25">
      <c r="A1678" s="212"/>
      <c r="B1678" s="295"/>
      <c r="C1678" s="273"/>
      <c r="D1678" s="273"/>
      <c r="E1678" s="273"/>
      <c r="F1678" s="273"/>
      <c r="G1678" s="41"/>
      <c r="H1678" s="369"/>
      <c r="I1678" s="369"/>
      <c r="J1678" s="369"/>
      <c r="K1678" s="370"/>
      <c r="L1678" s="364"/>
      <c r="M1678" s="364"/>
      <c r="N1678" s="364"/>
      <c r="O1678" s="364"/>
      <c r="P1678" s="364"/>
      <c r="Q1678" s="364"/>
      <c r="R1678" s="364"/>
      <c r="S1678" s="364"/>
      <c r="T1678" s="364"/>
      <c r="U1678" s="364"/>
      <c r="V1678" s="364"/>
      <c r="W1678" s="41"/>
      <c r="X1678" s="51"/>
      <c r="Y1678"/>
    </row>
    <row r="1679" spans="1:25" s="79" customFormat="1" ht="15" x14ac:dyDescent="0.25">
      <c r="A1679" s="212"/>
      <c r="B1679" s="295"/>
      <c r="C1679" s="439" t="s">
        <v>330</v>
      </c>
      <c r="D1679" s="272"/>
      <c r="E1679" s="275"/>
      <c r="F1679" s="273"/>
      <c r="G1679" s="41"/>
      <c r="H1679" s="364"/>
      <c r="I1679" s="364"/>
      <c r="J1679" s="364"/>
      <c r="K1679" s="365"/>
      <c r="L1679" s="363"/>
      <c r="M1679" s="31"/>
      <c r="N1679" s="364"/>
      <c r="O1679" s="364"/>
      <c r="P1679" s="364"/>
      <c r="Q1679" s="364"/>
      <c r="R1679" s="364"/>
      <c r="S1679" s="364"/>
      <c r="T1679" s="364"/>
      <c r="U1679" s="364"/>
      <c r="V1679" s="364"/>
      <c r="W1679" s="41"/>
      <c r="Y1679"/>
    </row>
    <row r="1680" spans="1:25" s="79" customFormat="1" ht="12.75" customHeight="1" x14ac:dyDescent="0.25">
      <c r="A1680" s="212"/>
      <c r="B1680" s="295"/>
      <c r="C1680" s="273"/>
      <c r="D1680" s="272" t="s">
        <v>98</v>
      </c>
      <c r="E1680" s="275"/>
      <c r="F1680" s="273"/>
      <c r="G1680" s="41"/>
      <c r="H1680" s="364">
        <f t="shared" ref="H1680:V1680" si="812">SUBTOTAL(9,H1681:H1684)</f>
        <v>0</v>
      </c>
      <c r="I1680" s="364">
        <f t="shared" si="812"/>
        <v>0</v>
      </c>
      <c r="J1680" s="364">
        <f t="shared" si="812"/>
        <v>0</v>
      </c>
      <c r="K1680" s="365">
        <f t="shared" si="812"/>
        <v>0</v>
      </c>
      <c r="L1680" s="363">
        <f t="shared" si="812"/>
        <v>0</v>
      </c>
      <c r="M1680" s="31">
        <f t="shared" si="812"/>
        <v>0</v>
      </c>
      <c r="N1680" s="364">
        <f t="shared" si="812"/>
        <v>0</v>
      </c>
      <c r="O1680" s="364">
        <f t="shared" si="812"/>
        <v>0</v>
      </c>
      <c r="P1680" s="364">
        <f t="shared" si="812"/>
        <v>0</v>
      </c>
      <c r="Q1680" s="364">
        <f t="shared" si="812"/>
        <v>0</v>
      </c>
      <c r="R1680" s="364">
        <f t="shared" si="812"/>
        <v>0</v>
      </c>
      <c r="S1680" s="364">
        <f t="shared" si="812"/>
        <v>0</v>
      </c>
      <c r="T1680" s="364">
        <f t="shared" si="812"/>
        <v>0</v>
      </c>
      <c r="U1680" s="364">
        <f t="shared" si="812"/>
        <v>0</v>
      </c>
      <c r="V1680" s="364">
        <f t="shared" si="812"/>
        <v>0</v>
      </c>
      <c r="W1680" s="41"/>
      <c r="Y1680"/>
    </row>
    <row r="1681" spans="1:25" s="79" customFormat="1" ht="12.75" customHeight="1" x14ac:dyDescent="0.25">
      <c r="A1681" s="212"/>
      <c r="B1681" s="295"/>
      <c r="C1681" s="273"/>
      <c r="D1681" s="272"/>
      <c r="E1681" s="273"/>
      <c r="F1681" s="274" t="s">
        <v>331</v>
      </c>
      <c r="G1681" s="41"/>
      <c r="H1681" s="395">
        <f t="shared" ref="H1681:V1681" si="813">H823</f>
        <v>0</v>
      </c>
      <c r="I1681" s="389">
        <f t="shared" si="813"/>
        <v>0</v>
      </c>
      <c r="J1681" s="389">
        <f t="shared" si="813"/>
        <v>0</v>
      </c>
      <c r="K1681" s="390">
        <f t="shared" si="813"/>
        <v>0</v>
      </c>
      <c r="L1681" s="388">
        <f t="shared" si="813"/>
        <v>0</v>
      </c>
      <c r="M1681" s="396">
        <f t="shared" si="813"/>
        <v>0</v>
      </c>
      <c r="N1681" s="392">
        <f t="shared" si="813"/>
        <v>0</v>
      </c>
      <c r="O1681" s="392">
        <f t="shared" si="813"/>
        <v>0</v>
      </c>
      <c r="P1681" s="392">
        <f t="shared" si="813"/>
        <v>0</v>
      </c>
      <c r="Q1681" s="392">
        <f t="shared" si="813"/>
        <v>0</v>
      </c>
      <c r="R1681" s="392">
        <f t="shared" si="813"/>
        <v>0</v>
      </c>
      <c r="S1681" s="392">
        <f t="shared" si="813"/>
        <v>0</v>
      </c>
      <c r="T1681" s="392">
        <f t="shared" si="813"/>
        <v>0</v>
      </c>
      <c r="U1681" s="392">
        <f t="shared" si="813"/>
        <v>0</v>
      </c>
      <c r="V1681" s="399">
        <f t="shared" si="813"/>
        <v>0</v>
      </c>
      <c r="W1681" s="41"/>
      <c r="X1681" s="51"/>
      <c r="Y1681"/>
    </row>
    <row r="1682" spans="1:25" s="79" customFormat="1" ht="12.75" customHeight="1" x14ac:dyDescent="0.25">
      <c r="A1682" s="212"/>
      <c r="B1682" s="295"/>
      <c r="C1682" s="273"/>
      <c r="D1682" s="272"/>
      <c r="E1682" s="273"/>
      <c r="F1682" s="274" t="s">
        <v>332</v>
      </c>
      <c r="G1682" s="41"/>
      <c r="H1682" s="395">
        <f t="shared" ref="H1682:V1682" si="814">H824</f>
        <v>0</v>
      </c>
      <c r="I1682" s="389">
        <f t="shared" si="814"/>
        <v>0</v>
      </c>
      <c r="J1682" s="389">
        <f t="shared" si="814"/>
        <v>0</v>
      </c>
      <c r="K1682" s="390">
        <f t="shared" si="814"/>
        <v>0</v>
      </c>
      <c r="L1682" s="388">
        <f t="shared" si="814"/>
        <v>0</v>
      </c>
      <c r="M1682" s="396">
        <f t="shared" si="814"/>
        <v>0</v>
      </c>
      <c r="N1682" s="392">
        <f t="shared" si="814"/>
        <v>0</v>
      </c>
      <c r="O1682" s="392">
        <f t="shared" si="814"/>
        <v>0</v>
      </c>
      <c r="P1682" s="392">
        <f t="shared" si="814"/>
        <v>0</v>
      </c>
      <c r="Q1682" s="392">
        <f t="shared" si="814"/>
        <v>0</v>
      </c>
      <c r="R1682" s="392">
        <f t="shared" si="814"/>
        <v>0</v>
      </c>
      <c r="S1682" s="392">
        <f t="shared" si="814"/>
        <v>0</v>
      </c>
      <c r="T1682" s="392">
        <f t="shared" si="814"/>
        <v>0</v>
      </c>
      <c r="U1682" s="392">
        <f t="shared" si="814"/>
        <v>0</v>
      </c>
      <c r="V1682" s="399">
        <f t="shared" si="814"/>
        <v>0</v>
      </c>
      <c r="W1682" s="41"/>
      <c r="X1682" s="51"/>
      <c r="Y1682"/>
    </row>
    <row r="1683" spans="1:25" s="79" customFormat="1" ht="12.75" customHeight="1" x14ac:dyDescent="0.25">
      <c r="A1683" s="212"/>
      <c r="B1683" s="295"/>
      <c r="C1683" s="273"/>
      <c r="D1683" s="272"/>
      <c r="E1683" s="273"/>
      <c r="F1683" s="274" t="s">
        <v>333</v>
      </c>
      <c r="G1683" s="41"/>
      <c r="H1683" s="395">
        <f t="shared" ref="H1683:V1683" si="815">H825</f>
        <v>0</v>
      </c>
      <c r="I1683" s="389">
        <f t="shared" si="815"/>
        <v>0</v>
      </c>
      <c r="J1683" s="389">
        <f t="shared" si="815"/>
        <v>0</v>
      </c>
      <c r="K1683" s="390">
        <f t="shared" si="815"/>
        <v>0</v>
      </c>
      <c r="L1683" s="388">
        <f t="shared" si="815"/>
        <v>0</v>
      </c>
      <c r="M1683" s="396">
        <f t="shared" si="815"/>
        <v>0</v>
      </c>
      <c r="N1683" s="392">
        <f t="shared" si="815"/>
        <v>0</v>
      </c>
      <c r="O1683" s="392">
        <f t="shared" si="815"/>
        <v>0</v>
      </c>
      <c r="P1683" s="392">
        <f t="shared" si="815"/>
        <v>0</v>
      </c>
      <c r="Q1683" s="392">
        <f t="shared" si="815"/>
        <v>0</v>
      </c>
      <c r="R1683" s="392">
        <f t="shared" si="815"/>
        <v>0</v>
      </c>
      <c r="S1683" s="392">
        <f t="shared" si="815"/>
        <v>0</v>
      </c>
      <c r="T1683" s="392">
        <f t="shared" si="815"/>
        <v>0</v>
      </c>
      <c r="U1683" s="392">
        <f t="shared" si="815"/>
        <v>0</v>
      </c>
      <c r="V1683" s="399">
        <f t="shared" si="815"/>
        <v>0</v>
      </c>
      <c r="W1683" s="41"/>
      <c r="X1683" s="51"/>
      <c r="Y1683"/>
    </row>
    <row r="1684" spans="1:25" s="79" customFormat="1" ht="12.75" customHeight="1" x14ac:dyDescent="0.25">
      <c r="A1684" s="212"/>
      <c r="B1684" s="295"/>
      <c r="C1684" s="273"/>
      <c r="D1684" s="272"/>
      <c r="E1684" s="273"/>
      <c r="F1684" s="274" t="s">
        <v>334</v>
      </c>
      <c r="G1684" s="41"/>
      <c r="H1684" s="395">
        <f t="shared" ref="H1684:V1684" si="816">H826</f>
        <v>0</v>
      </c>
      <c r="I1684" s="389">
        <f t="shared" si="816"/>
        <v>0</v>
      </c>
      <c r="J1684" s="389">
        <f t="shared" si="816"/>
        <v>0</v>
      </c>
      <c r="K1684" s="390">
        <f t="shared" si="816"/>
        <v>0</v>
      </c>
      <c r="L1684" s="388">
        <f t="shared" si="816"/>
        <v>0</v>
      </c>
      <c r="M1684" s="396">
        <f t="shared" si="816"/>
        <v>0</v>
      </c>
      <c r="N1684" s="392">
        <f t="shared" si="816"/>
        <v>0</v>
      </c>
      <c r="O1684" s="392">
        <f t="shared" si="816"/>
        <v>0</v>
      </c>
      <c r="P1684" s="392">
        <f t="shared" si="816"/>
        <v>0</v>
      </c>
      <c r="Q1684" s="392">
        <f t="shared" si="816"/>
        <v>0</v>
      </c>
      <c r="R1684" s="392">
        <f t="shared" si="816"/>
        <v>0</v>
      </c>
      <c r="S1684" s="392">
        <f t="shared" si="816"/>
        <v>0</v>
      </c>
      <c r="T1684" s="392">
        <f t="shared" si="816"/>
        <v>0</v>
      </c>
      <c r="U1684" s="392">
        <f t="shared" si="816"/>
        <v>0</v>
      </c>
      <c r="V1684" s="399">
        <f t="shared" si="816"/>
        <v>0</v>
      </c>
      <c r="W1684" s="41"/>
      <c r="X1684" s="51"/>
      <c r="Y1684"/>
    </row>
    <row r="1685" spans="1:25" s="79" customFormat="1" ht="12.75" customHeight="1" x14ac:dyDescent="0.25">
      <c r="A1685" s="212"/>
      <c r="B1685" s="295"/>
      <c r="C1685" s="273"/>
      <c r="D1685" s="272" t="s">
        <v>109</v>
      </c>
      <c r="E1685" s="275"/>
      <c r="F1685" s="273"/>
      <c r="G1685" s="41"/>
      <c r="H1685" s="364">
        <f t="shared" ref="H1685:V1685" si="817">SUBTOTAL(9,H1686:H1689)</f>
        <v>0</v>
      </c>
      <c r="I1685" s="364">
        <f t="shared" si="817"/>
        <v>0</v>
      </c>
      <c r="J1685" s="364">
        <f t="shared" si="817"/>
        <v>0</v>
      </c>
      <c r="K1685" s="365">
        <f t="shared" si="817"/>
        <v>0</v>
      </c>
      <c r="L1685" s="363">
        <f t="shared" si="817"/>
        <v>0</v>
      </c>
      <c r="M1685" s="31">
        <f t="shared" si="817"/>
        <v>0</v>
      </c>
      <c r="N1685" s="364">
        <f t="shared" si="817"/>
        <v>0</v>
      </c>
      <c r="O1685" s="364">
        <f t="shared" si="817"/>
        <v>0</v>
      </c>
      <c r="P1685" s="364">
        <f t="shared" si="817"/>
        <v>0</v>
      </c>
      <c r="Q1685" s="364">
        <f t="shared" si="817"/>
        <v>0</v>
      </c>
      <c r="R1685" s="364">
        <f t="shared" si="817"/>
        <v>0</v>
      </c>
      <c r="S1685" s="364">
        <f t="shared" si="817"/>
        <v>0</v>
      </c>
      <c r="T1685" s="364">
        <f t="shared" si="817"/>
        <v>0</v>
      </c>
      <c r="U1685" s="364">
        <f t="shared" si="817"/>
        <v>0</v>
      </c>
      <c r="V1685" s="364">
        <f t="shared" si="817"/>
        <v>0</v>
      </c>
      <c r="W1685" s="41"/>
      <c r="Y1685"/>
    </row>
    <row r="1686" spans="1:25" s="79" customFormat="1" ht="12.75" customHeight="1" x14ac:dyDescent="0.25">
      <c r="A1686" s="212"/>
      <c r="B1686" s="295"/>
      <c r="C1686" s="273"/>
      <c r="D1686" s="272"/>
      <c r="E1686" s="275"/>
      <c r="F1686" s="274" t="s">
        <v>331</v>
      </c>
      <c r="G1686" s="41"/>
      <c r="H1686" s="395">
        <f t="shared" ref="H1686:V1686" si="818">H828</f>
        <v>0</v>
      </c>
      <c r="I1686" s="389">
        <f t="shared" si="818"/>
        <v>0</v>
      </c>
      <c r="J1686" s="389">
        <f t="shared" si="818"/>
        <v>0</v>
      </c>
      <c r="K1686" s="390">
        <f t="shared" si="818"/>
        <v>0</v>
      </c>
      <c r="L1686" s="388">
        <f t="shared" si="818"/>
        <v>0</v>
      </c>
      <c r="M1686" s="396">
        <f t="shared" si="818"/>
        <v>0</v>
      </c>
      <c r="N1686" s="392">
        <f t="shared" si="818"/>
        <v>0</v>
      </c>
      <c r="O1686" s="392">
        <f t="shared" si="818"/>
        <v>0</v>
      </c>
      <c r="P1686" s="392">
        <f t="shared" si="818"/>
        <v>0</v>
      </c>
      <c r="Q1686" s="392">
        <f t="shared" si="818"/>
        <v>0</v>
      </c>
      <c r="R1686" s="392">
        <f t="shared" si="818"/>
        <v>0</v>
      </c>
      <c r="S1686" s="392">
        <f t="shared" si="818"/>
        <v>0</v>
      </c>
      <c r="T1686" s="392">
        <f t="shared" si="818"/>
        <v>0</v>
      </c>
      <c r="U1686" s="392">
        <f t="shared" si="818"/>
        <v>0</v>
      </c>
      <c r="V1686" s="399">
        <f t="shared" si="818"/>
        <v>0</v>
      </c>
      <c r="W1686" s="41"/>
      <c r="X1686" s="51"/>
      <c r="Y1686"/>
    </row>
    <row r="1687" spans="1:25" s="79" customFormat="1" ht="12.75" customHeight="1" x14ac:dyDescent="0.25">
      <c r="A1687" s="212"/>
      <c r="B1687" s="295"/>
      <c r="C1687" s="273"/>
      <c r="D1687" s="272"/>
      <c r="E1687" s="275"/>
      <c r="F1687" s="274" t="s">
        <v>332</v>
      </c>
      <c r="G1687" s="41"/>
      <c r="H1687" s="395">
        <f t="shared" ref="H1687:V1687" si="819">H829</f>
        <v>0</v>
      </c>
      <c r="I1687" s="389">
        <f t="shared" si="819"/>
        <v>0</v>
      </c>
      <c r="J1687" s="389">
        <f t="shared" si="819"/>
        <v>0</v>
      </c>
      <c r="K1687" s="390">
        <f t="shared" si="819"/>
        <v>0</v>
      </c>
      <c r="L1687" s="388">
        <f t="shared" si="819"/>
        <v>0</v>
      </c>
      <c r="M1687" s="396">
        <f t="shared" si="819"/>
        <v>0</v>
      </c>
      <c r="N1687" s="392">
        <f t="shared" si="819"/>
        <v>0</v>
      </c>
      <c r="O1687" s="392">
        <f t="shared" si="819"/>
        <v>0</v>
      </c>
      <c r="P1687" s="392">
        <f t="shared" si="819"/>
        <v>0</v>
      </c>
      <c r="Q1687" s="392">
        <f t="shared" si="819"/>
        <v>0</v>
      </c>
      <c r="R1687" s="392">
        <f t="shared" si="819"/>
        <v>0</v>
      </c>
      <c r="S1687" s="392">
        <f t="shared" si="819"/>
        <v>0</v>
      </c>
      <c r="T1687" s="392">
        <f t="shared" si="819"/>
        <v>0</v>
      </c>
      <c r="U1687" s="392">
        <f t="shared" si="819"/>
        <v>0</v>
      </c>
      <c r="V1687" s="399">
        <f t="shared" si="819"/>
        <v>0</v>
      </c>
      <c r="W1687" s="41"/>
      <c r="X1687" s="51"/>
      <c r="Y1687"/>
    </row>
    <row r="1688" spans="1:25" s="79" customFormat="1" ht="12.75" customHeight="1" x14ac:dyDescent="0.25">
      <c r="A1688" s="212"/>
      <c r="B1688" s="295"/>
      <c r="C1688" s="273"/>
      <c r="D1688" s="272"/>
      <c r="E1688" s="275"/>
      <c r="F1688" s="274" t="s">
        <v>333</v>
      </c>
      <c r="G1688" s="41"/>
      <c r="H1688" s="395">
        <f t="shared" ref="H1688:V1688" si="820">H830</f>
        <v>0</v>
      </c>
      <c r="I1688" s="389">
        <f t="shared" si="820"/>
        <v>0</v>
      </c>
      <c r="J1688" s="389">
        <f t="shared" si="820"/>
        <v>0</v>
      </c>
      <c r="K1688" s="390">
        <f t="shared" si="820"/>
        <v>0</v>
      </c>
      <c r="L1688" s="388">
        <f t="shared" si="820"/>
        <v>0</v>
      </c>
      <c r="M1688" s="396">
        <f t="shared" si="820"/>
        <v>0</v>
      </c>
      <c r="N1688" s="392">
        <f t="shared" si="820"/>
        <v>0</v>
      </c>
      <c r="O1688" s="392">
        <f t="shared" si="820"/>
        <v>0</v>
      </c>
      <c r="P1688" s="392">
        <f t="shared" si="820"/>
        <v>0</v>
      </c>
      <c r="Q1688" s="392">
        <f t="shared" si="820"/>
        <v>0</v>
      </c>
      <c r="R1688" s="392">
        <f t="shared" si="820"/>
        <v>0</v>
      </c>
      <c r="S1688" s="392">
        <f t="shared" si="820"/>
        <v>0</v>
      </c>
      <c r="T1688" s="392">
        <f t="shared" si="820"/>
        <v>0</v>
      </c>
      <c r="U1688" s="392">
        <f t="shared" si="820"/>
        <v>0</v>
      </c>
      <c r="V1688" s="399">
        <f t="shared" si="820"/>
        <v>0</v>
      </c>
      <c r="W1688" s="41"/>
      <c r="X1688" s="51"/>
      <c r="Y1688"/>
    </row>
    <row r="1689" spans="1:25" s="79" customFormat="1" ht="12.75" customHeight="1" x14ac:dyDescent="0.25">
      <c r="A1689" s="212"/>
      <c r="B1689" s="295"/>
      <c r="C1689" s="273"/>
      <c r="D1689" s="272"/>
      <c r="E1689" s="275"/>
      <c r="F1689" s="274" t="s">
        <v>335</v>
      </c>
      <c r="G1689" s="41"/>
      <c r="H1689" s="395">
        <f t="shared" ref="H1689:V1689" si="821">H831</f>
        <v>0</v>
      </c>
      <c r="I1689" s="389">
        <f t="shared" si="821"/>
        <v>0</v>
      </c>
      <c r="J1689" s="389">
        <f t="shared" si="821"/>
        <v>0</v>
      </c>
      <c r="K1689" s="390">
        <f t="shared" si="821"/>
        <v>0</v>
      </c>
      <c r="L1689" s="388">
        <f t="shared" si="821"/>
        <v>0</v>
      </c>
      <c r="M1689" s="396">
        <f t="shared" si="821"/>
        <v>0</v>
      </c>
      <c r="N1689" s="392">
        <f t="shared" si="821"/>
        <v>0</v>
      </c>
      <c r="O1689" s="392">
        <f t="shared" si="821"/>
        <v>0</v>
      </c>
      <c r="P1689" s="392">
        <f t="shared" si="821"/>
        <v>0</v>
      </c>
      <c r="Q1689" s="392">
        <f t="shared" si="821"/>
        <v>0</v>
      </c>
      <c r="R1689" s="392">
        <f t="shared" si="821"/>
        <v>0</v>
      </c>
      <c r="S1689" s="392">
        <f t="shared" si="821"/>
        <v>0</v>
      </c>
      <c r="T1689" s="392">
        <f t="shared" si="821"/>
        <v>0</v>
      </c>
      <c r="U1689" s="392">
        <f t="shared" si="821"/>
        <v>0</v>
      </c>
      <c r="V1689" s="399">
        <f t="shared" si="821"/>
        <v>0</v>
      </c>
      <c r="W1689" s="41"/>
      <c r="X1689" s="51"/>
      <c r="Y1689"/>
    </row>
    <row r="1690" spans="1:25" s="79" customFormat="1" ht="12.75" customHeight="1" x14ac:dyDescent="0.25">
      <c r="A1690" s="212"/>
      <c r="B1690" s="295"/>
      <c r="C1690" s="273"/>
      <c r="D1690" s="272" t="s">
        <v>336</v>
      </c>
      <c r="E1690" s="275"/>
      <c r="F1690" s="273"/>
      <c r="G1690" s="41"/>
      <c r="H1690" s="364">
        <f t="shared" ref="H1690:V1690" si="822">SUBTOTAL(9,H1691:H1692)</f>
        <v>0</v>
      </c>
      <c r="I1690" s="364">
        <f t="shared" si="822"/>
        <v>0</v>
      </c>
      <c r="J1690" s="364">
        <f t="shared" si="822"/>
        <v>0</v>
      </c>
      <c r="K1690" s="365">
        <f t="shared" si="822"/>
        <v>0</v>
      </c>
      <c r="L1690" s="363">
        <f t="shared" si="822"/>
        <v>0</v>
      </c>
      <c r="M1690" s="31">
        <f t="shared" si="822"/>
        <v>0</v>
      </c>
      <c r="N1690" s="364">
        <f t="shared" si="822"/>
        <v>0</v>
      </c>
      <c r="O1690" s="364">
        <f t="shared" si="822"/>
        <v>0</v>
      </c>
      <c r="P1690" s="364">
        <f t="shared" si="822"/>
        <v>0</v>
      </c>
      <c r="Q1690" s="364">
        <f t="shared" si="822"/>
        <v>0</v>
      </c>
      <c r="R1690" s="364">
        <f t="shared" si="822"/>
        <v>0</v>
      </c>
      <c r="S1690" s="364">
        <f t="shared" si="822"/>
        <v>0</v>
      </c>
      <c r="T1690" s="364">
        <f t="shared" si="822"/>
        <v>0</v>
      </c>
      <c r="U1690" s="364">
        <f t="shared" si="822"/>
        <v>0</v>
      </c>
      <c r="V1690" s="364">
        <f t="shared" si="822"/>
        <v>0</v>
      </c>
      <c r="W1690" s="41"/>
      <c r="Y1690"/>
    </row>
    <row r="1691" spans="1:25" s="79" customFormat="1" ht="12.75" customHeight="1" x14ac:dyDescent="0.25">
      <c r="A1691" s="212"/>
      <c r="B1691" s="295"/>
      <c r="C1691" s="273"/>
      <c r="D1691" s="272"/>
      <c r="E1691" s="275"/>
      <c r="F1691" s="274" t="s">
        <v>337</v>
      </c>
      <c r="G1691" s="41"/>
      <c r="H1691" s="395">
        <f t="shared" ref="H1691:V1691" si="823">H833</f>
        <v>0</v>
      </c>
      <c r="I1691" s="389">
        <f t="shared" si="823"/>
        <v>0</v>
      </c>
      <c r="J1691" s="389">
        <f t="shared" si="823"/>
        <v>0</v>
      </c>
      <c r="K1691" s="390">
        <f t="shared" si="823"/>
        <v>0</v>
      </c>
      <c r="L1691" s="388">
        <f t="shared" si="823"/>
        <v>0</v>
      </c>
      <c r="M1691" s="396">
        <f t="shared" si="823"/>
        <v>0</v>
      </c>
      <c r="N1691" s="392">
        <f t="shared" si="823"/>
        <v>0</v>
      </c>
      <c r="O1691" s="392">
        <f t="shared" si="823"/>
        <v>0</v>
      </c>
      <c r="P1691" s="392">
        <f t="shared" si="823"/>
        <v>0</v>
      </c>
      <c r="Q1691" s="392">
        <f t="shared" si="823"/>
        <v>0</v>
      </c>
      <c r="R1691" s="392">
        <f t="shared" si="823"/>
        <v>0</v>
      </c>
      <c r="S1691" s="392">
        <f t="shared" si="823"/>
        <v>0</v>
      </c>
      <c r="T1691" s="392">
        <f t="shared" si="823"/>
        <v>0</v>
      </c>
      <c r="U1691" s="392">
        <f t="shared" si="823"/>
        <v>0</v>
      </c>
      <c r="V1691" s="399">
        <f t="shared" si="823"/>
        <v>0</v>
      </c>
      <c r="W1691" s="41"/>
      <c r="X1691" s="51"/>
      <c r="Y1691"/>
    </row>
    <row r="1692" spans="1:25" s="79" customFormat="1" ht="12.75" customHeight="1" x14ac:dyDescent="0.25">
      <c r="A1692" s="212"/>
      <c r="B1692" s="295"/>
      <c r="C1692" s="273"/>
      <c r="D1692" s="272"/>
      <c r="E1692" s="275"/>
      <c r="F1692" s="274" t="s">
        <v>338</v>
      </c>
      <c r="G1692" s="41"/>
      <c r="H1692" s="395">
        <f t="shared" ref="H1692:V1692" si="824">H834</f>
        <v>0</v>
      </c>
      <c r="I1692" s="389">
        <f t="shared" si="824"/>
        <v>0</v>
      </c>
      <c r="J1692" s="389">
        <f t="shared" si="824"/>
        <v>0</v>
      </c>
      <c r="K1692" s="390">
        <f t="shared" si="824"/>
        <v>0</v>
      </c>
      <c r="L1692" s="388">
        <f t="shared" si="824"/>
        <v>0</v>
      </c>
      <c r="M1692" s="396">
        <f t="shared" si="824"/>
        <v>0</v>
      </c>
      <c r="N1692" s="392">
        <f t="shared" si="824"/>
        <v>0</v>
      </c>
      <c r="O1692" s="392">
        <f t="shared" si="824"/>
        <v>0</v>
      </c>
      <c r="P1692" s="392">
        <f t="shared" si="824"/>
        <v>0</v>
      </c>
      <c r="Q1692" s="392">
        <f t="shared" si="824"/>
        <v>0</v>
      </c>
      <c r="R1692" s="392">
        <f t="shared" si="824"/>
        <v>0</v>
      </c>
      <c r="S1692" s="392">
        <f t="shared" si="824"/>
        <v>0</v>
      </c>
      <c r="T1692" s="392">
        <f t="shared" si="824"/>
        <v>0</v>
      </c>
      <c r="U1692" s="392">
        <f t="shared" si="824"/>
        <v>0</v>
      </c>
      <c r="V1692" s="399">
        <f t="shared" si="824"/>
        <v>0</v>
      </c>
      <c r="W1692" s="41"/>
      <c r="X1692" s="51"/>
      <c r="Y1692"/>
    </row>
    <row r="1693" spans="1:25" s="79" customFormat="1" ht="12.75" customHeight="1" x14ac:dyDescent="0.25">
      <c r="A1693" s="212"/>
      <c r="B1693" s="295"/>
      <c r="C1693" s="273"/>
      <c r="D1693" s="272" t="s">
        <v>339</v>
      </c>
      <c r="E1693" s="273"/>
      <c r="F1693" s="275"/>
      <c r="G1693" s="41"/>
      <c r="H1693" s="364">
        <f t="shared" ref="H1693:V1693" si="825">SUBTOTAL(9,H1694:H1698)</f>
        <v>0</v>
      </c>
      <c r="I1693" s="364">
        <f t="shared" si="825"/>
        <v>0</v>
      </c>
      <c r="J1693" s="364">
        <f t="shared" si="825"/>
        <v>0</v>
      </c>
      <c r="K1693" s="365">
        <f t="shared" si="825"/>
        <v>0</v>
      </c>
      <c r="L1693" s="363">
        <f t="shared" si="825"/>
        <v>0</v>
      </c>
      <c r="M1693" s="31">
        <f t="shared" si="825"/>
        <v>0</v>
      </c>
      <c r="N1693" s="364">
        <f t="shared" si="825"/>
        <v>0</v>
      </c>
      <c r="O1693" s="364">
        <f t="shared" si="825"/>
        <v>0</v>
      </c>
      <c r="P1693" s="364">
        <f t="shared" si="825"/>
        <v>0</v>
      </c>
      <c r="Q1693" s="364">
        <f t="shared" si="825"/>
        <v>0</v>
      </c>
      <c r="R1693" s="364">
        <f t="shared" si="825"/>
        <v>0</v>
      </c>
      <c r="S1693" s="364">
        <f t="shared" si="825"/>
        <v>0</v>
      </c>
      <c r="T1693" s="364">
        <f t="shared" si="825"/>
        <v>0</v>
      </c>
      <c r="U1693" s="364">
        <f t="shared" si="825"/>
        <v>0</v>
      </c>
      <c r="V1693" s="364">
        <f t="shared" si="825"/>
        <v>0</v>
      </c>
      <c r="W1693" s="41"/>
      <c r="Y1693"/>
    </row>
    <row r="1694" spans="1:25" s="79" customFormat="1" ht="12.75" customHeight="1" x14ac:dyDescent="0.25">
      <c r="A1694" s="212"/>
      <c r="B1694" s="295"/>
      <c r="C1694" s="273"/>
      <c r="D1694" s="272"/>
      <c r="E1694" s="275"/>
      <c r="F1694" s="274" t="s">
        <v>340</v>
      </c>
      <c r="G1694" s="41"/>
      <c r="H1694" s="395">
        <f t="shared" ref="H1694:V1694" si="826">H836</f>
        <v>0</v>
      </c>
      <c r="I1694" s="389">
        <f t="shared" si="826"/>
        <v>0</v>
      </c>
      <c r="J1694" s="389">
        <f t="shared" si="826"/>
        <v>0</v>
      </c>
      <c r="K1694" s="390">
        <f t="shared" si="826"/>
        <v>0</v>
      </c>
      <c r="L1694" s="388">
        <f t="shared" si="826"/>
        <v>0</v>
      </c>
      <c r="M1694" s="396">
        <f t="shared" si="826"/>
        <v>0</v>
      </c>
      <c r="N1694" s="392">
        <f t="shared" si="826"/>
        <v>0</v>
      </c>
      <c r="O1694" s="392">
        <f t="shared" si="826"/>
        <v>0</v>
      </c>
      <c r="P1694" s="392">
        <f t="shared" si="826"/>
        <v>0</v>
      </c>
      <c r="Q1694" s="392">
        <f t="shared" si="826"/>
        <v>0</v>
      </c>
      <c r="R1694" s="392">
        <f t="shared" si="826"/>
        <v>0</v>
      </c>
      <c r="S1694" s="392">
        <f t="shared" si="826"/>
        <v>0</v>
      </c>
      <c r="T1694" s="392">
        <f t="shared" si="826"/>
        <v>0</v>
      </c>
      <c r="U1694" s="392">
        <f t="shared" si="826"/>
        <v>0</v>
      </c>
      <c r="V1694" s="399">
        <f t="shared" si="826"/>
        <v>0</v>
      </c>
      <c r="W1694" s="41"/>
      <c r="X1694" s="51"/>
      <c r="Y1694"/>
    </row>
    <row r="1695" spans="1:25" s="79" customFormat="1" ht="12.75" customHeight="1" x14ac:dyDescent="0.25">
      <c r="A1695" s="212"/>
      <c r="B1695" s="295"/>
      <c r="C1695" s="273"/>
      <c r="D1695" s="272"/>
      <c r="E1695" s="275"/>
      <c r="F1695" s="274" t="s">
        <v>341</v>
      </c>
      <c r="G1695" s="41"/>
      <c r="H1695" s="395">
        <f t="shared" ref="H1695:V1695" si="827">H837</f>
        <v>0</v>
      </c>
      <c r="I1695" s="389">
        <f t="shared" si="827"/>
        <v>0</v>
      </c>
      <c r="J1695" s="389">
        <f t="shared" si="827"/>
        <v>0</v>
      </c>
      <c r="K1695" s="390">
        <f t="shared" si="827"/>
        <v>0</v>
      </c>
      <c r="L1695" s="388">
        <f t="shared" si="827"/>
        <v>0</v>
      </c>
      <c r="M1695" s="396">
        <f t="shared" si="827"/>
        <v>0</v>
      </c>
      <c r="N1695" s="392">
        <f t="shared" si="827"/>
        <v>0</v>
      </c>
      <c r="O1695" s="392">
        <f t="shared" si="827"/>
        <v>0</v>
      </c>
      <c r="P1695" s="392">
        <f t="shared" si="827"/>
        <v>0</v>
      </c>
      <c r="Q1695" s="392">
        <f t="shared" si="827"/>
        <v>0</v>
      </c>
      <c r="R1695" s="392">
        <f t="shared" si="827"/>
        <v>0</v>
      </c>
      <c r="S1695" s="392">
        <f t="shared" si="827"/>
        <v>0</v>
      </c>
      <c r="T1695" s="392">
        <f t="shared" si="827"/>
        <v>0</v>
      </c>
      <c r="U1695" s="392">
        <f t="shared" si="827"/>
        <v>0</v>
      </c>
      <c r="V1695" s="399">
        <f t="shared" si="827"/>
        <v>0</v>
      </c>
      <c r="W1695" s="41"/>
      <c r="X1695" s="51"/>
      <c r="Y1695"/>
    </row>
    <row r="1696" spans="1:25" s="79" customFormat="1" ht="12.75" customHeight="1" x14ac:dyDescent="0.25">
      <c r="A1696" s="212"/>
      <c r="B1696" s="295"/>
      <c r="C1696" s="273"/>
      <c r="D1696" s="272"/>
      <c r="E1696" s="275"/>
      <c r="F1696" s="274" t="s">
        <v>342</v>
      </c>
      <c r="G1696" s="41"/>
      <c r="H1696" s="395">
        <f t="shared" ref="H1696:V1696" si="828">H838</f>
        <v>0</v>
      </c>
      <c r="I1696" s="389">
        <f t="shared" si="828"/>
        <v>0</v>
      </c>
      <c r="J1696" s="389">
        <f t="shared" si="828"/>
        <v>0</v>
      </c>
      <c r="K1696" s="390">
        <f t="shared" si="828"/>
        <v>0</v>
      </c>
      <c r="L1696" s="388">
        <f t="shared" si="828"/>
        <v>0</v>
      </c>
      <c r="M1696" s="396">
        <f t="shared" si="828"/>
        <v>0</v>
      </c>
      <c r="N1696" s="392">
        <f t="shared" si="828"/>
        <v>0</v>
      </c>
      <c r="O1696" s="392">
        <f t="shared" si="828"/>
        <v>0</v>
      </c>
      <c r="P1696" s="392">
        <f t="shared" si="828"/>
        <v>0</v>
      </c>
      <c r="Q1696" s="392">
        <f t="shared" si="828"/>
        <v>0</v>
      </c>
      <c r="R1696" s="392">
        <f t="shared" si="828"/>
        <v>0</v>
      </c>
      <c r="S1696" s="392">
        <f t="shared" si="828"/>
        <v>0</v>
      </c>
      <c r="T1696" s="392">
        <f t="shared" si="828"/>
        <v>0</v>
      </c>
      <c r="U1696" s="392">
        <f t="shared" si="828"/>
        <v>0</v>
      </c>
      <c r="V1696" s="399">
        <f t="shared" si="828"/>
        <v>0</v>
      </c>
      <c r="W1696" s="41"/>
      <c r="X1696" s="51"/>
      <c r="Y1696"/>
    </row>
    <row r="1697" spans="1:25" s="79" customFormat="1" ht="12.75" customHeight="1" x14ac:dyDescent="0.25">
      <c r="A1697" s="212"/>
      <c r="B1697" s="295"/>
      <c r="C1697" s="273"/>
      <c r="D1697" s="272"/>
      <c r="E1697" s="275"/>
      <c r="F1697" s="274" t="s">
        <v>343</v>
      </c>
      <c r="G1697" s="41"/>
      <c r="H1697" s="395">
        <f t="shared" ref="H1697:V1697" si="829">H839</f>
        <v>0</v>
      </c>
      <c r="I1697" s="389">
        <f t="shared" si="829"/>
        <v>0</v>
      </c>
      <c r="J1697" s="389">
        <f t="shared" si="829"/>
        <v>0</v>
      </c>
      <c r="K1697" s="390">
        <f t="shared" si="829"/>
        <v>0</v>
      </c>
      <c r="L1697" s="388">
        <f t="shared" si="829"/>
        <v>0</v>
      </c>
      <c r="M1697" s="396">
        <f t="shared" si="829"/>
        <v>0</v>
      </c>
      <c r="N1697" s="392">
        <f t="shared" si="829"/>
        <v>0</v>
      </c>
      <c r="O1697" s="392">
        <f t="shared" si="829"/>
        <v>0</v>
      </c>
      <c r="P1697" s="392">
        <f t="shared" si="829"/>
        <v>0</v>
      </c>
      <c r="Q1697" s="392">
        <f t="shared" si="829"/>
        <v>0</v>
      </c>
      <c r="R1697" s="392">
        <f t="shared" si="829"/>
        <v>0</v>
      </c>
      <c r="S1697" s="392">
        <f t="shared" si="829"/>
        <v>0</v>
      </c>
      <c r="T1697" s="392">
        <f t="shared" si="829"/>
        <v>0</v>
      </c>
      <c r="U1697" s="392">
        <f t="shared" si="829"/>
        <v>0</v>
      </c>
      <c r="V1697" s="399">
        <f t="shared" si="829"/>
        <v>0</v>
      </c>
      <c r="W1697" s="41"/>
      <c r="X1697" s="51"/>
      <c r="Y1697"/>
    </row>
    <row r="1698" spans="1:25" s="79" customFormat="1" ht="12.75" customHeight="1" x14ac:dyDescent="0.25">
      <c r="A1698" s="212"/>
      <c r="B1698" s="295"/>
      <c r="C1698" s="273"/>
      <c r="D1698" s="272"/>
      <c r="E1698" s="275"/>
      <c r="F1698" s="274" t="s">
        <v>344</v>
      </c>
      <c r="G1698" s="41"/>
      <c r="H1698" s="395">
        <f t="shared" ref="H1698:V1698" si="830">H840</f>
        <v>0</v>
      </c>
      <c r="I1698" s="389">
        <f t="shared" si="830"/>
        <v>0</v>
      </c>
      <c r="J1698" s="389">
        <f t="shared" si="830"/>
        <v>0</v>
      </c>
      <c r="K1698" s="390">
        <f t="shared" si="830"/>
        <v>0</v>
      </c>
      <c r="L1698" s="388">
        <f t="shared" si="830"/>
        <v>0</v>
      </c>
      <c r="M1698" s="396">
        <f t="shared" si="830"/>
        <v>0</v>
      </c>
      <c r="N1698" s="392">
        <f t="shared" si="830"/>
        <v>0</v>
      </c>
      <c r="O1698" s="392">
        <f t="shared" si="830"/>
        <v>0</v>
      </c>
      <c r="P1698" s="392">
        <f t="shared" si="830"/>
        <v>0</v>
      </c>
      <c r="Q1698" s="392">
        <f t="shared" si="830"/>
        <v>0</v>
      </c>
      <c r="R1698" s="392">
        <f t="shared" si="830"/>
        <v>0</v>
      </c>
      <c r="S1698" s="392">
        <f t="shared" si="830"/>
        <v>0</v>
      </c>
      <c r="T1698" s="392">
        <f t="shared" si="830"/>
        <v>0</v>
      </c>
      <c r="U1698" s="392">
        <f t="shared" si="830"/>
        <v>0</v>
      </c>
      <c r="V1698" s="399">
        <f t="shared" si="830"/>
        <v>0</v>
      </c>
      <c r="W1698" s="41"/>
      <c r="X1698" s="51"/>
      <c r="Y1698"/>
    </row>
    <row r="1699" spans="1:25" s="79" customFormat="1" ht="12.75" customHeight="1" x14ac:dyDescent="0.25">
      <c r="A1699" s="212"/>
      <c r="B1699" s="295"/>
      <c r="C1699" s="273"/>
      <c r="D1699" s="272" t="s">
        <v>345</v>
      </c>
      <c r="E1699" s="272"/>
      <c r="F1699" s="272"/>
      <c r="G1699" s="41"/>
      <c r="H1699" s="364">
        <f t="shared" ref="H1699:V1699" si="831">SUBTOTAL(9,H1700:H1704)</f>
        <v>0</v>
      </c>
      <c r="I1699" s="364">
        <f t="shared" si="831"/>
        <v>0</v>
      </c>
      <c r="J1699" s="364">
        <f t="shared" si="831"/>
        <v>0</v>
      </c>
      <c r="K1699" s="365">
        <f t="shared" si="831"/>
        <v>0</v>
      </c>
      <c r="L1699" s="363">
        <f t="shared" si="831"/>
        <v>0</v>
      </c>
      <c r="M1699" s="31">
        <f t="shared" si="831"/>
        <v>0</v>
      </c>
      <c r="N1699" s="364">
        <f t="shared" si="831"/>
        <v>0</v>
      </c>
      <c r="O1699" s="364">
        <f t="shared" si="831"/>
        <v>0</v>
      </c>
      <c r="P1699" s="364">
        <f t="shared" si="831"/>
        <v>0</v>
      </c>
      <c r="Q1699" s="364">
        <f t="shared" si="831"/>
        <v>0</v>
      </c>
      <c r="R1699" s="364">
        <f t="shared" si="831"/>
        <v>0</v>
      </c>
      <c r="S1699" s="364">
        <f t="shared" si="831"/>
        <v>0</v>
      </c>
      <c r="T1699" s="364">
        <f t="shared" si="831"/>
        <v>0</v>
      </c>
      <c r="U1699" s="364">
        <f t="shared" si="831"/>
        <v>0</v>
      </c>
      <c r="V1699" s="364">
        <f t="shared" si="831"/>
        <v>0</v>
      </c>
      <c r="W1699" s="41"/>
      <c r="Y1699"/>
    </row>
    <row r="1700" spans="1:25" s="79" customFormat="1" ht="12.75" customHeight="1" x14ac:dyDescent="0.25">
      <c r="A1700" s="212"/>
      <c r="B1700" s="295"/>
      <c r="C1700" s="273"/>
      <c r="D1700" s="272"/>
      <c r="E1700" s="275"/>
      <c r="F1700" s="274" t="s">
        <v>346</v>
      </c>
      <c r="G1700" s="41"/>
      <c r="H1700" s="395">
        <f t="shared" ref="H1700:V1700" si="832">H842</f>
        <v>0</v>
      </c>
      <c r="I1700" s="389">
        <f t="shared" si="832"/>
        <v>0</v>
      </c>
      <c r="J1700" s="389">
        <f t="shared" si="832"/>
        <v>0</v>
      </c>
      <c r="K1700" s="390">
        <f t="shared" si="832"/>
        <v>0</v>
      </c>
      <c r="L1700" s="388">
        <f t="shared" si="832"/>
        <v>0</v>
      </c>
      <c r="M1700" s="396">
        <f t="shared" si="832"/>
        <v>0</v>
      </c>
      <c r="N1700" s="392">
        <f t="shared" si="832"/>
        <v>0</v>
      </c>
      <c r="O1700" s="392">
        <f t="shared" si="832"/>
        <v>0</v>
      </c>
      <c r="P1700" s="392">
        <f t="shared" si="832"/>
        <v>0</v>
      </c>
      <c r="Q1700" s="392">
        <f t="shared" si="832"/>
        <v>0</v>
      </c>
      <c r="R1700" s="392">
        <f t="shared" si="832"/>
        <v>0</v>
      </c>
      <c r="S1700" s="392">
        <f t="shared" si="832"/>
        <v>0</v>
      </c>
      <c r="T1700" s="392">
        <f t="shared" si="832"/>
        <v>0</v>
      </c>
      <c r="U1700" s="392">
        <f t="shared" si="832"/>
        <v>0</v>
      </c>
      <c r="V1700" s="399">
        <f t="shared" si="832"/>
        <v>0</v>
      </c>
      <c r="W1700" s="41"/>
      <c r="X1700" s="51"/>
      <c r="Y1700"/>
    </row>
    <row r="1701" spans="1:25" s="79" customFormat="1" ht="12.75" customHeight="1" x14ac:dyDescent="0.25">
      <c r="A1701" s="212"/>
      <c r="B1701" s="295"/>
      <c r="C1701" s="273"/>
      <c r="D1701" s="272"/>
      <c r="E1701" s="275"/>
      <c r="F1701" s="274" t="s">
        <v>347</v>
      </c>
      <c r="G1701" s="41"/>
      <c r="H1701" s="395">
        <f t="shared" ref="H1701:V1701" si="833">H843</f>
        <v>0</v>
      </c>
      <c r="I1701" s="389">
        <f t="shared" si="833"/>
        <v>0</v>
      </c>
      <c r="J1701" s="389">
        <f t="shared" si="833"/>
        <v>0</v>
      </c>
      <c r="K1701" s="390">
        <f t="shared" si="833"/>
        <v>0</v>
      </c>
      <c r="L1701" s="388">
        <f t="shared" si="833"/>
        <v>0</v>
      </c>
      <c r="M1701" s="396">
        <f t="shared" si="833"/>
        <v>0</v>
      </c>
      <c r="N1701" s="392">
        <f t="shared" si="833"/>
        <v>0</v>
      </c>
      <c r="O1701" s="392">
        <f t="shared" si="833"/>
        <v>0</v>
      </c>
      <c r="P1701" s="392">
        <f t="shared" si="833"/>
        <v>0</v>
      </c>
      <c r="Q1701" s="392">
        <f t="shared" si="833"/>
        <v>0</v>
      </c>
      <c r="R1701" s="392">
        <f t="shared" si="833"/>
        <v>0</v>
      </c>
      <c r="S1701" s="392">
        <f t="shared" si="833"/>
        <v>0</v>
      </c>
      <c r="T1701" s="392">
        <f t="shared" si="833"/>
        <v>0</v>
      </c>
      <c r="U1701" s="392">
        <f t="shared" si="833"/>
        <v>0</v>
      </c>
      <c r="V1701" s="399">
        <f t="shared" si="833"/>
        <v>0</v>
      </c>
      <c r="W1701" s="41"/>
      <c r="X1701" s="51"/>
      <c r="Y1701"/>
    </row>
    <row r="1702" spans="1:25" s="79" customFormat="1" ht="12.75" customHeight="1" x14ac:dyDescent="0.25">
      <c r="A1702" s="212"/>
      <c r="B1702" s="295"/>
      <c r="C1702" s="273"/>
      <c r="D1702" s="272"/>
      <c r="E1702" s="275"/>
      <c r="F1702" s="274" t="s">
        <v>348</v>
      </c>
      <c r="G1702" s="41"/>
      <c r="H1702" s="369"/>
      <c r="I1702" s="369"/>
      <c r="J1702" s="369"/>
      <c r="K1702" s="370"/>
      <c r="L1702" s="364"/>
      <c r="M1702" s="364"/>
      <c r="N1702" s="364"/>
      <c r="O1702" s="364"/>
      <c r="P1702" s="364"/>
      <c r="Q1702" s="364"/>
      <c r="R1702" s="364"/>
      <c r="S1702" s="364"/>
      <c r="T1702" s="364"/>
      <c r="U1702" s="364"/>
      <c r="V1702" s="364"/>
      <c r="W1702" s="41"/>
      <c r="X1702" s="51"/>
      <c r="Y1702"/>
    </row>
    <row r="1703" spans="1:25" s="79" customFormat="1" ht="12.75" customHeight="1" x14ac:dyDescent="0.25">
      <c r="A1703" s="212"/>
      <c r="B1703" s="295"/>
      <c r="C1703" s="273"/>
      <c r="D1703" s="272"/>
      <c r="E1703" s="275"/>
      <c r="F1703" s="274" t="s">
        <v>349</v>
      </c>
      <c r="G1703" s="41"/>
      <c r="H1703" s="442"/>
      <c r="I1703" s="442"/>
      <c r="J1703" s="442"/>
      <c r="K1703" s="442"/>
      <c r="L1703" s="443"/>
      <c r="M1703" s="442"/>
      <c r="N1703" s="442"/>
      <c r="O1703" s="442"/>
      <c r="P1703" s="442"/>
      <c r="Q1703" s="442"/>
      <c r="R1703" s="442"/>
      <c r="S1703" s="442"/>
      <c r="T1703" s="442"/>
      <c r="U1703" s="442"/>
      <c r="V1703" s="442"/>
      <c r="W1703" s="41"/>
      <c r="X1703" s="51"/>
      <c r="Y1703"/>
    </row>
    <row r="1704" spans="1:25" s="79" customFormat="1" ht="12.75" customHeight="1" x14ac:dyDescent="0.25">
      <c r="A1704" s="212"/>
      <c r="B1704" s="295"/>
      <c r="C1704" s="273"/>
      <c r="D1704" s="272"/>
      <c r="E1704" s="275"/>
      <c r="F1704" s="274" t="s">
        <v>350</v>
      </c>
      <c r="G1704" s="41"/>
      <c r="H1704" s="395">
        <f t="shared" ref="H1704:V1704" si="834">H846</f>
        <v>0</v>
      </c>
      <c r="I1704" s="389">
        <f t="shared" si="834"/>
        <v>0</v>
      </c>
      <c r="J1704" s="389">
        <f t="shared" si="834"/>
        <v>0</v>
      </c>
      <c r="K1704" s="390">
        <f t="shared" si="834"/>
        <v>0</v>
      </c>
      <c r="L1704" s="388">
        <f t="shared" si="834"/>
        <v>0</v>
      </c>
      <c r="M1704" s="396">
        <f t="shared" si="834"/>
        <v>0</v>
      </c>
      <c r="N1704" s="392">
        <f t="shared" si="834"/>
        <v>0</v>
      </c>
      <c r="O1704" s="392">
        <f t="shared" si="834"/>
        <v>0</v>
      </c>
      <c r="P1704" s="392">
        <f t="shared" si="834"/>
        <v>0</v>
      </c>
      <c r="Q1704" s="392">
        <f t="shared" si="834"/>
        <v>0</v>
      </c>
      <c r="R1704" s="392">
        <f t="shared" si="834"/>
        <v>0</v>
      </c>
      <c r="S1704" s="392">
        <f t="shared" si="834"/>
        <v>0</v>
      </c>
      <c r="T1704" s="392">
        <f t="shared" si="834"/>
        <v>0</v>
      </c>
      <c r="U1704" s="392">
        <f t="shared" si="834"/>
        <v>0</v>
      </c>
      <c r="V1704" s="399">
        <f t="shared" si="834"/>
        <v>0</v>
      </c>
      <c r="W1704" s="41"/>
      <c r="X1704" s="51"/>
      <c r="Y1704"/>
    </row>
    <row r="1705" spans="1:25" ht="12.75" customHeight="1" outlineLevel="1" x14ac:dyDescent="0.25">
      <c r="A1705" s="212"/>
      <c r="B1705" s="465"/>
      <c r="C1705" s="273"/>
      <c r="D1705" s="272"/>
      <c r="E1705" s="275"/>
      <c r="F1705" s="273"/>
      <c r="G1705" s="41"/>
      <c r="H1705" s="369"/>
      <c r="I1705" s="369"/>
      <c r="J1705" s="369"/>
      <c r="K1705" s="370"/>
      <c r="L1705" s="364"/>
      <c r="M1705" s="364"/>
      <c r="N1705" s="364"/>
      <c r="O1705" s="364"/>
      <c r="P1705" s="364"/>
      <c r="Q1705" s="364"/>
      <c r="R1705" s="364"/>
      <c r="S1705" s="364"/>
      <c r="T1705" s="364"/>
      <c r="U1705" s="364"/>
      <c r="V1705" s="364"/>
      <c r="W1705" s="41"/>
      <c r="Y1705"/>
    </row>
    <row r="1706" spans="1:25" outlineLevel="1" x14ac:dyDescent="0.25">
      <c r="A1706" s="212"/>
      <c r="B1706" s="465"/>
      <c r="C1706" s="272" t="s">
        <v>351</v>
      </c>
      <c r="D1706" s="272"/>
      <c r="E1706" s="275"/>
      <c r="F1706" s="273"/>
      <c r="G1706" s="41">
        <f>SUBTOTAL(9,G1707:G1709)</f>
        <v>0</v>
      </c>
      <c r="H1706" s="369">
        <f t="shared" ref="H1706:W1706" si="835">SUBTOTAL(9,H1707:H1709)</f>
        <v>0</v>
      </c>
      <c r="I1706" s="369">
        <f t="shared" si="835"/>
        <v>0</v>
      </c>
      <c r="J1706" s="369">
        <f t="shared" si="835"/>
        <v>0</v>
      </c>
      <c r="K1706" s="370">
        <f t="shared" si="835"/>
        <v>0</v>
      </c>
      <c r="L1706" s="364">
        <f t="shared" si="835"/>
        <v>0</v>
      </c>
      <c r="M1706" s="364">
        <f t="shared" si="835"/>
        <v>0</v>
      </c>
      <c r="N1706" s="364">
        <f t="shared" si="835"/>
        <v>0</v>
      </c>
      <c r="O1706" s="364">
        <f t="shared" si="835"/>
        <v>0</v>
      </c>
      <c r="P1706" s="364">
        <f t="shared" si="835"/>
        <v>0</v>
      </c>
      <c r="Q1706" s="364">
        <f t="shared" si="835"/>
        <v>0</v>
      </c>
      <c r="R1706" s="364">
        <f t="shared" si="835"/>
        <v>0</v>
      </c>
      <c r="S1706" s="364">
        <f t="shared" si="835"/>
        <v>0</v>
      </c>
      <c r="T1706" s="364">
        <f t="shared" si="835"/>
        <v>0</v>
      </c>
      <c r="U1706" s="364">
        <f t="shared" si="835"/>
        <v>0</v>
      </c>
      <c r="V1706" s="364">
        <f t="shared" si="835"/>
        <v>0</v>
      </c>
      <c r="W1706" s="41">
        <f t="shared" si="835"/>
        <v>0</v>
      </c>
      <c r="Y1706"/>
    </row>
    <row r="1707" spans="1:25" outlineLevel="1" x14ac:dyDescent="0.25">
      <c r="A1707" s="212"/>
      <c r="B1707" s="465"/>
      <c r="C1707" s="273"/>
      <c r="D1707" s="272"/>
      <c r="E1707" s="275"/>
      <c r="F1707" s="274" t="s">
        <v>150</v>
      </c>
      <c r="G1707" s="426">
        <f t="shared" ref="G1707:W1707" si="836">G849</f>
        <v>0</v>
      </c>
      <c r="H1707" s="430">
        <f t="shared" si="836"/>
        <v>0</v>
      </c>
      <c r="I1707" s="428">
        <f t="shared" si="836"/>
        <v>0</v>
      </c>
      <c r="J1707" s="428">
        <f t="shared" si="836"/>
        <v>0</v>
      </c>
      <c r="K1707" s="429">
        <f t="shared" si="836"/>
        <v>0</v>
      </c>
      <c r="L1707" s="430">
        <f t="shared" si="836"/>
        <v>0</v>
      </c>
      <c r="M1707" s="431">
        <f t="shared" si="836"/>
        <v>0</v>
      </c>
      <c r="N1707" s="428">
        <f t="shared" si="836"/>
        <v>0</v>
      </c>
      <c r="O1707" s="428">
        <f t="shared" si="836"/>
        <v>0</v>
      </c>
      <c r="P1707" s="428">
        <f t="shared" si="836"/>
        <v>0</v>
      </c>
      <c r="Q1707" s="428">
        <f t="shared" si="836"/>
        <v>0</v>
      </c>
      <c r="R1707" s="428">
        <f t="shared" si="836"/>
        <v>0</v>
      </c>
      <c r="S1707" s="428">
        <f t="shared" si="836"/>
        <v>0</v>
      </c>
      <c r="T1707" s="428">
        <f t="shared" si="836"/>
        <v>0</v>
      </c>
      <c r="U1707" s="428">
        <f t="shared" si="836"/>
        <v>0</v>
      </c>
      <c r="V1707" s="432">
        <f t="shared" si="836"/>
        <v>0</v>
      </c>
      <c r="W1707" s="426">
        <f t="shared" si="836"/>
        <v>0</v>
      </c>
      <c r="Y1707"/>
    </row>
    <row r="1708" spans="1:25" outlineLevel="1" x14ac:dyDescent="0.25">
      <c r="A1708" s="212"/>
      <c r="B1708" s="465"/>
      <c r="C1708" s="273"/>
      <c r="D1708" s="272"/>
      <c r="E1708" s="275"/>
      <c r="F1708" s="274" t="s">
        <v>151</v>
      </c>
      <c r="G1708" s="426">
        <f t="shared" ref="G1708:W1708" si="837">G850</f>
        <v>0</v>
      </c>
      <c r="H1708" s="430">
        <f t="shared" si="837"/>
        <v>0</v>
      </c>
      <c r="I1708" s="428">
        <f t="shared" si="837"/>
        <v>0</v>
      </c>
      <c r="J1708" s="428">
        <f t="shared" si="837"/>
        <v>0</v>
      </c>
      <c r="K1708" s="429">
        <f t="shared" si="837"/>
        <v>0</v>
      </c>
      <c r="L1708" s="430">
        <f t="shared" si="837"/>
        <v>0</v>
      </c>
      <c r="M1708" s="431">
        <f t="shared" si="837"/>
        <v>0</v>
      </c>
      <c r="N1708" s="428">
        <f t="shared" si="837"/>
        <v>0</v>
      </c>
      <c r="O1708" s="428">
        <f t="shared" si="837"/>
        <v>0</v>
      </c>
      <c r="P1708" s="428">
        <f t="shared" si="837"/>
        <v>0</v>
      </c>
      <c r="Q1708" s="428">
        <f t="shared" si="837"/>
        <v>0</v>
      </c>
      <c r="R1708" s="428">
        <f t="shared" si="837"/>
        <v>0</v>
      </c>
      <c r="S1708" s="428">
        <f t="shared" si="837"/>
        <v>0</v>
      </c>
      <c r="T1708" s="428">
        <f t="shared" si="837"/>
        <v>0</v>
      </c>
      <c r="U1708" s="428">
        <f t="shared" si="837"/>
        <v>0</v>
      </c>
      <c r="V1708" s="432">
        <f t="shared" si="837"/>
        <v>0</v>
      </c>
      <c r="W1708" s="426">
        <f t="shared" si="837"/>
        <v>0</v>
      </c>
      <c r="Y1708"/>
    </row>
    <row r="1709" spans="1:25" outlineLevel="1" x14ac:dyDescent="0.25">
      <c r="A1709" s="212"/>
      <c r="B1709" s="465"/>
      <c r="C1709" s="273"/>
      <c r="D1709" s="272"/>
      <c r="E1709" s="275"/>
      <c r="F1709" s="274" t="s">
        <v>152</v>
      </c>
      <c r="G1709" s="426">
        <f t="shared" ref="G1709:W1709" si="838">G851</f>
        <v>0</v>
      </c>
      <c r="H1709" s="430">
        <f t="shared" si="838"/>
        <v>0</v>
      </c>
      <c r="I1709" s="428">
        <f t="shared" si="838"/>
        <v>0</v>
      </c>
      <c r="J1709" s="428">
        <f t="shared" si="838"/>
        <v>0</v>
      </c>
      <c r="K1709" s="429">
        <f t="shared" si="838"/>
        <v>0</v>
      </c>
      <c r="L1709" s="430">
        <f t="shared" si="838"/>
        <v>0</v>
      </c>
      <c r="M1709" s="431">
        <f t="shared" si="838"/>
        <v>0</v>
      </c>
      <c r="N1709" s="428">
        <f t="shared" si="838"/>
        <v>0</v>
      </c>
      <c r="O1709" s="428">
        <f t="shared" si="838"/>
        <v>0</v>
      </c>
      <c r="P1709" s="428">
        <f t="shared" si="838"/>
        <v>0</v>
      </c>
      <c r="Q1709" s="428">
        <f t="shared" si="838"/>
        <v>0</v>
      </c>
      <c r="R1709" s="428">
        <f t="shared" si="838"/>
        <v>0</v>
      </c>
      <c r="S1709" s="428">
        <f t="shared" si="838"/>
        <v>0</v>
      </c>
      <c r="T1709" s="428">
        <f t="shared" si="838"/>
        <v>0</v>
      </c>
      <c r="U1709" s="428">
        <f t="shared" si="838"/>
        <v>0</v>
      </c>
      <c r="V1709" s="432">
        <f t="shared" si="838"/>
        <v>0</v>
      </c>
      <c r="W1709" s="426">
        <f t="shared" si="838"/>
        <v>0</v>
      </c>
      <c r="Y1709"/>
    </row>
    <row r="1710" spans="1:25" outlineLevel="1" x14ac:dyDescent="0.25">
      <c r="A1710" s="212"/>
      <c r="B1710" s="465"/>
      <c r="C1710" s="273"/>
      <c r="D1710" s="272"/>
      <c r="E1710" s="275"/>
      <c r="F1710" s="273"/>
      <c r="G1710" s="41"/>
      <c r="H1710" s="369"/>
      <c r="I1710" s="369"/>
      <c r="J1710" s="369"/>
      <c r="K1710" s="525"/>
      <c r="L1710" s="514"/>
      <c r="M1710" s="364"/>
      <c r="N1710" s="364"/>
      <c r="O1710" s="364"/>
      <c r="P1710" s="364"/>
      <c r="Q1710" s="364"/>
      <c r="R1710" s="364"/>
      <c r="S1710" s="364"/>
      <c r="T1710" s="364"/>
      <c r="U1710" s="364"/>
      <c r="V1710" s="364"/>
      <c r="W1710" s="41"/>
      <c r="Y1710"/>
    </row>
    <row r="1711" spans="1:25" ht="13.8" outlineLevel="1" x14ac:dyDescent="0.25">
      <c r="A1711" s="212"/>
      <c r="B1711" s="465"/>
      <c r="C1711" s="439" t="s">
        <v>352</v>
      </c>
      <c r="D1711" s="272"/>
      <c r="E1711" s="275"/>
      <c r="F1711" s="273"/>
      <c r="G1711" s="366">
        <f>SUBTOTAL(9,G1712:G1713)</f>
        <v>0</v>
      </c>
      <c r="H1711" s="364">
        <f>SUBTOTAL(9,H1712:H1713)</f>
        <v>0</v>
      </c>
      <c r="I1711" s="364">
        <f t="shared" ref="I1711:V1711" si="839">SUBTOTAL(9,I1712:I1713)</f>
        <v>0</v>
      </c>
      <c r="J1711" s="364">
        <f t="shared" si="839"/>
        <v>0</v>
      </c>
      <c r="K1711" s="365">
        <f t="shared" si="839"/>
        <v>0</v>
      </c>
      <c r="L1711" s="363">
        <f t="shared" si="839"/>
        <v>0</v>
      </c>
      <c r="M1711" s="31">
        <f t="shared" si="839"/>
        <v>0</v>
      </c>
      <c r="N1711" s="364">
        <f t="shared" si="839"/>
        <v>0</v>
      </c>
      <c r="O1711" s="364">
        <f t="shared" si="839"/>
        <v>0</v>
      </c>
      <c r="P1711" s="364">
        <f t="shared" si="839"/>
        <v>0</v>
      </c>
      <c r="Q1711" s="364">
        <f t="shared" si="839"/>
        <v>0</v>
      </c>
      <c r="R1711" s="364">
        <f t="shared" si="839"/>
        <v>0</v>
      </c>
      <c r="S1711" s="364">
        <f t="shared" si="839"/>
        <v>0</v>
      </c>
      <c r="T1711" s="364">
        <f t="shared" si="839"/>
        <v>0</v>
      </c>
      <c r="U1711" s="364">
        <f t="shared" si="839"/>
        <v>0</v>
      </c>
      <c r="V1711" s="364">
        <f t="shared" si="839"/>
        <v>0</v>
      </c>
      <c r="W1711" s="366">
        <f t="shared" ref="W1711" si="840">SUBTOTAL(9,W1712:W1713)</f>
        <v>0</v>
      </c>
      <c r="Y1711"/>
    </row>
    <row r="1712" spans="1:25" outlineLevel="1" x14ac:dyDescent="0.25">
      <c r="A1712" s="212"/>
      <c r="B1712" s="465"/>
      <c r="C1712" s="444"/>
      <c r="D1712" s="272"/>
      <c r="E1712" s="273"/>
      <c r="F1712" s="274" t="s">
        <v>353</v>
      </c>
      <c r="G1712" s="426">
        <f t="shared" ref="G1712" si="841">G854</f>
        <v>0</v>
      </c>
      <c r="H1712" s="430">
        <f t="shared" ref="H1712:V1713" si="842">H854</f>
        <v>0</v>
      </c>
      <c r="I1712" s="427">
        <f t="shared" si="842"/>
        <v>0</v>
      </c>
      <c r="J1712" s="427">
        <f t="shared" si="842"/>
        <v>0</v>
      </c>
      <c r="K1712" s="427">
        <f t="shared" si="842"/>
        <v>0</v>
      </c>
      <c r="L1712" s="427">
        <f t="shared" si="842"/>
        <v>0</v>
      </c>
      <c r="M1712" s="427">
        <f t="shared" si="842"/>
        <v>0</v>
      </c>
      <c r="N1712" s="427">
        <f t="shared" si="842"/>
        <v>0</v>
      </c>
      <c r="O1712" s="427">
        <f t="shared" si="842"/>
        <v>0</v>
      </c>
      <c r="P1712" s="427">
        <f t="shared" si="842"/>
        <v>0</v>
      </c>
      <c r="Q1712" s="427">
        <f t="shared" si="842"/>
        <v>0</v>
      </c>
      <c r="R1712" s="427">
        <f t="shared" si="842"/>
        <v>0</v>
      </c>
      <c r="S1712" s="427">
        <f t="shared" si="842"/>
        <v>0</v>
      </c>
      <c r="T1712" s="427">
        <f t="shared" si="842"/>
        <v>0</v>
      </c>
      <c r="U1712" s="427">
        <f t="shared" si="842"/>
        <v>0</v>
      </c>
      <c r="V1712" s="584">
        <f t="shared" si="842"/>
        <v>0</v>
      </c>
      <c r="W1712" s="426">
        <f t="shared" ref="W1712" si="843">W854</f>
        <v>0</v>
      </c>
      <c r="Y1712"/>
    </row>
    <row r="1713" spans="1:25" outlineLevel="1" x14ac:dyDescent="0.25">
      <c r="A1713" s="212"/>
      <c r="B1713" s="465"/>
      <c r="C1713" s="444"/>
      <c r="D1713" s="272"/>
      <c r="E1713" s="273"/>
      <c r="F1713" s="274" t="s">
        <v>354</v>
      </c>
      <c r="G1713" s="426">
        <f t="shared" ref="G1713" si="844">G855</f>
        <v>0</v>
      </c>
      <c r="H1713" s="430">
        <f t="shared" si="842"/>
        <v>0</v>
      </c>
      <c r="I1713" s="427">
        <f t="shared" si="842"/>
        <v>0</v>
      </c>
      <c r="J1713" s="427">
        <f t="shared" si="842"/>
        <v>0</v>
      </c>
      <c r="K1713" s="427">
        <f t="shared" si="842"/>
        <v>0</v>
      </c>
      <c r="L1713" s="427">
        <f t="shared" si="842"/>
        <v>0</v>
      </c>
      <c r="M1713" s="427">
        <f t="shared" si="842"/>
        <v>0</v>
      </c>
      <c r="N1713" s="427">
        <f t="shared" si="842"/>
        <v>0</v>
      </c>
      <c r="O1713" s="427">
        <f t="shared" si="842"/>
        <v>0</v>
      </c>
      <c r="P1713" s="427">
        <f t="shared" si="842"/>
        <v>0</v>
      </c>
      <c r="Q1713" s="427">
        <f t="shared" si="842"/>
        <v>0</v>
      </c>
      <c r="R1713" s="427">
        <f t="shared" si="842"/>
        <v>0</v>
      </c>
      <c r="S1713" s="427">
        <f t="shared" si="842"/>
        <v>0</v>
      </c>
      <c r="T1713" s="427">
        <f t="shared" si="842"/>
        <v>0</v>
      </c>
      <c r="U1713" s="427">
        <f t="shared" si="842"/>
        <v>0</v>
      </c>
      <c r="V1713" s="584">
        <f t="shared" si="842"/>
        <v>0</v>
      </c>
      <c r="W1713" s="426">
        <f t="shared" ref="W1713" si="845">W855</f>
        <v>0</v>
      </c>
      <c r="Y1713"/>
    </row>
    <row r="1714" spans="1:25" s="79" customFormat="1" ht="12.75" customHeight="1" thickBot="1" x14ac:dyDescent="0.3">
      <c r="A1714" s="212"/>
      <c r="B1714" s="502"/>
      <c r="C1714" s="503"/>
      <c r="D1714" s="445"/>
      <c r="E1714" s="505"/>
      <c r="F1714" s="503"/>
      <c r="G1714" s="463"/>
      <c r="H1714" s="498"/>
      <c r="I1714" s="498"/>
      <c r="J1714" s="498"/>
      <c r="K1714" s="499"/>
      <c r="L1714" s="500"/>
      <c r="M1714" s="253"/>
      <c r="N1714" s="498"/>
      <c r="O1714" s="498"/>
      <c r="P1714" s="498"/>
      <c r="Q1714" s="498"/>
      <c r="R1714" s="498"/>
      <c r="S1714" s="498"/>
      <c r="T1714" s="498"/>
      <c r="U1714" s="498"/>
      <c r="V1714" s="498"/>
      <c r="W1714" s="463"/>
      <c r="Y1714"/>
    </row>
    <row r="1715" spans="1:25" ht="13.8" thickBot="1" x14ac:dyDescent="0.3">
      <c r="A1715" s="212"/>
      <c r="C1715" s="51"/>
      <c r="D1715" s="51"/>
      <c r="G1715" s="78"/>
      <c r="H1715" s="120"/>
      <c r="I1715" s="120"/>
      <c r="J1715" s="120"/>
      <c r="K1715" s="120"/>
      <c r="L1715" s="78"/>
      <c r="M1715" s="78"/>
      <c r="N1715" s="78"/>
      <c r="O1715" s="78"/>
      <c r="P1715" s="78"/>
      <c r="Q1715" s="78"/>
      <c r="R1715" s="78"/>
      <c r="S1715" s="78"/>
      <c r="T1715" s="78"/>
      <c r="U1715" s="78"/>
      <c r="V1715" s="78"/>
      <c r="W1715" s="78"/>
      <c r="Y1715"/>
    </row>
    <row r="1716" spans="1:25" ht="15.6" x14ac:dyDescent="0.25">
      <c r="A1716" s="212"/>
      <c r="B1716" s="296" t="s">
        <v>363</v>
      </c>
      <c r="C1716" s="526"/>
      <c r="D1716" s="526"/>
      <c r="E1716" s="527"/>
      <c r="F1716" s="527"/>
      <c r="G1716" s="528"/>
      <c r="H1716" s="121">
        <f t="shared" ref="H1716:W1716" si="846">SUM(SUBTOTAL(9,H867:H873),SUBTOTAL(9,H877:H884,H893,H906:H910,H913:H917,H929,H932),H955:H956,H967:H968,SUBTOTAL(9,H1435:H1442,H1451,H1464:H1468,H1471:H1475,H1487,H1490),SUBTOTAL(9,H1513:H1520,H1529,H1542:H1546,H1549:H1553,H1565,H1568),SUBTOTAL(9,H1591:H1598,H1607,H1620:H1624,H1627:H1631,H1643,H1646))</f>
        <v>0</v>
      </c>
      <c r="I1716" s="122">
        <f t="shared" si="846"/>
        <v>0</v>
      </c>
      <c r="J1716" s="122">
        <f t="shared" si="846"/>
        <v>0</v>
      </c>
      <c r="K1716" s="123">
        <f t="shared" si="846"/>
        <v>0</v>
      </c>
      <c r="L1716" s="124">
        <f t="shared" si="846"/>
        <v>0</v>
      </c>
      <c r="M1716" s="125">
        <f t="shared" si="846"/>
        <v>0</v>
      </c>
      <c r="N1716" s="125">
        <f t="shared" si="846"/>
        <v>0</v>
      </c>
      <c r="O1716" s="125">
        <f t="shared" si="846"/>
        <v>0</v>
      </c>
      <c r="P1716" s="125">
        <f t="shared" si="846"/>
        <v>0</v>
      </c>
      <c r="Q1716" s="125">
        <f t="shared" si="846"/>
        <v>0</v>
      </c>
      <c r="R1716" s="125">
        <f t="shared" si="846"/>
        <v>0</v>
      </c>
      <c r="S1716" s="125">
        <f t="shared" si="846"/>
        <v>0</v>
      </c>
      <c r="T1716" s="125">
        <f t="shared" si="846"/>
        <v>0</v>
      </c>
      <c r="U1716" s="125">
        <f t="shared" si="846"/>
        <v>0</v>
      </c>
      <c r="V1716" s="126">
        <f t="shared" si="846"/>
        <v>0</v>
      </c>
      <c r="W1716" s="127">
        <f t="shared" si="846"/>
        <v>0</v>
      </c>
      <c r="Y1716"/>
    </row>
    <row r="1717" spans="1:25" ht="15.6" x14ac:dyDescent="0.25">
      <c r="A1717" s="212"/>
      <c r="B1717" s="297" t="s">
        <v>364</v>
      </c>
      <c r="C1717" s="491"/>
      <c r="D1717" s="491"/>
      <c r="E1717" s="491"/>
      <c r="F1717" s="491"/>
      <c r="G1717" s="39"/>
      <c r="H1717" s="129">
        <f t="shared" ref="H1717:W1717" si="847">SUM(H1091,H1429,H1378,H1672)-H1716</f>
        <v>0</v>
      </c>
      <c r="I1717" s="129">
        <f t="shared" si="847"/>
        <v>0</v>
      </c>
      <c r="J1717" s="129">
        <f t="shared" si="847"/>
        <v>0</v>
      </c>
      <c r="K1717" s="130">
        <f t="shared" si="847"/>
        <v>0</v>
      </c>
      <c r="L1717" s="131">
        <f t="shared" si="847"/>
        <v>0</v>
      </c>
      <c r="M1717" s="132">
        <f t="shared" si="847"/>
        <v>0</v>
      </c>
      <c r="N1717" s="132">
        <f t="shared" si="847"/>
        <v>0</v>
      </c>
      <c r="O1717" s="132">
        <f t="shared" si="847"/>
        <v>0</v>
      </c>
      <c r="P1717" s="132">
        <f t="shared" si="847"/>
        <v>0</v>
      </c>
      <c r="Q1717" s="132">
        <f t="shared" si="847"/>
        <v>0</v>
      </c>
      <c r="R1717" s="132">
        <f t="shared" si="847"/>
        <v>0</v>
      </c>
      <c r="S1717" s="132">
        <f t="shared" si="847"/>
        <v>0</v>
      </c>
      <c r="T1717" s="132">
        <f t="shared" si="847"/>
        <v>0</v>
      </c>
      <c r="U1717" s="132">
        <f t="shared" si="847"/>
        <v>0</v>
      </c>
      <c r="V1717" s="133">
        <f t="shared" si="847"/>
        <v>0</v>
      </c>
      <c r="W1717" s="134">
        <f t="shared" si="847"/>
        <v>0</v>
      </c>
      <c r="Y1717"/>
    </row>
    <row r="1718" spans="1:25" ht="15.6" x14ac:dyDescent="0.25">
      <c r="A1718" s="212"/>
      <c r="B1718" s="297" t="s">
        <v>365</v>
      </c>
      <c r="C1718" s="491"/>
      <c r="D1718" s="491"/>
      <c r="E1718" s="491"/>
      <c r="F1718" s="491"/>
      <c r="G1718" s="39"/>
      <c r="H1718" s="128">
        <f t="shared" ref="H1718:W1718" si="848">SUM(H1716:H1717)</f>
        <v>0</v>
      </c>
      <c r="I1718" s="129">
        <f t="shared" si="848"/>
        <v>0</v>
      </c>
      <c r="J1718" s="129">
        <f t="shared" si="848"/>
        <v>0</v>
      </c>
      <c r="K1718" s="130">
        <f t="shared" si="848"/>
        <v>0</v>
      </c>
      <c r="L1718" s="131">
        <f t="shared" si="848"/>
        <v>0</v>
      </c>
      <c r="M1718" s="132">
        <f t="shared" si="848"/>
        <v>0</v>
      </c>
      <c r="N1718" s="132">
        <f t="shared" si="848"/>
        <v>0</v>
      </c>
      <c r="O1718" s="132">
        <f t="shared" si="848"/>
        <v>0</v>
      </c>
      <c r="P1718" s="132">
        <f t="shared" si="848"/>
        <v>0</v>
      </c>
      <c r="Q1718" s="132">
        <f t="shared" si="848"/>
        <v>0</v>
      </c>
      <c r="R1718" s="132">
        <f t="shared" si="848"/>
        <v>0</v>
      </c>
      <c r="S1718" s="132">
        <f t="shared" si="848"/>
        <v>0</v>
      </c>
      <c r="T1718" s="132">
        <f t="shared" si="848"/>
        <v>0</v>
      </c>
      <c r="U1718" s="132">
        <f t="shared" si="848"/>
        <v>0</v>
      </c>
      <c r="V1718" s="133">
        <f t="shared" si="848"/>
        <v>0</v>
      </c>
      <c r="W1718" s="134">
        <f t="shared" si="848"/>
        <v>0</v>
      </c>
      <c r="Y1718"/>
    </row>
    <row r="1719" spans="1:25" x14ac:dyDescent="0.25">
      <c r="A1719" s="215"/>
      <c r="B1719" s="295"/>
      <c r="C1719" s="273"/>
      <c r="D1719" s="273"/>
      <c r="E1719" s="273"/>
      <c r="F1719" s="529"/>
      <c r="G1719" s="530"/>
      <c r="H1719" s="531"/>
      <c r="I1719" s="532"/>
      <c r="J1719" s="532"/>
      <c r="K1719" s="533"/>
      <c r="L1719" s="532"/>
      <c r="M1719" s="532"/>
      <c r="N1719" s="532"/>
      <c r="O1719" s="532"/>
      <c r="P1719" s="532"/>
      <c r="Q1719" s="532"/>
      <c r="R1719" s="532"/>
      <c r="S1719" s="532"/>
      <c r="T1719" s="532"/>
      <c r="U1719" s="532"/>
      <c r="V1719" s="534"/>
      <c r="W1719" s="535"/>
      <c r="Y1719"/>
    </row>
    <row r="1720" spans="1:25" ht="16.2" thickBot="1" x14ac:dyDescent="0.35">
      <c r="A1720" s="212"/>
      <c r="B1720" s="298" t="s">
        <v>366</v>
      </c>
      <c r="C1720" s="536"/>
      <c r="D1720" s="536"/>
      <c r="E1720" s="536"/>
      <c r="F1720" s="536"/>
      <c r="G1720" s="537"/>
      <c r="H1720" s="135">
        <f>SUM($H1718:H1718)</f>
        <v>0</v>
      </c>
      <c r="I1720" s="136">
        <f>SUM($H1718:I1718)</f>
        <v>0</v>
      </c>
      <c r="J1720" s="136">
        <f>SUM($H1718:J1718)</f>
        <v>0</v>
      </c>
      <c r="K1720" s="137">
        <f>SUM($H1718:K1718)</f>
        <v>0</v>
      </c>
      <c r="L1720" s="138">
        <f>SUM($H1718:L1718)</f>
        <v>0</v>
      </c>
      <c r="M1720" s="139">
        <f>SUM($H1718:M1718)</f>
        <v>0</v>
      </c>
      <c r="N1720" s="139">
        <f>SUM($H1718:N1718)</f>
        <v>0</v>
      </c>
      <c r="O1720" s="139">
        <f>SUM($H1718:O1718)</f>
        <v>0</v>
      </c>
      <c r="P1720" s="139">
        <f>SUM($H1718:P1718)</f>
        <v>0</v>
      </c>
      <c r="Q1720" s="139">
        <f>SUM($H1718:Q1718)</f>
        <v>0</v>
      </c>
      <c r="R1720" s="139">
        <f>SUM($H1718:R1718)</f>
        <v>0</v>
      </c>
      <c r="S1720" s="139">
        <f>SUM($H1718:S1718)</f>
        <v>0</v>
      </c>
      <c r="T1720" s="139">
        <f>SUM($H1718:T1718)</f>
        <v>0</v>
      </c>
      <c r="U1720" s="139">
        <f>SUM($H1718:U1718)</f>
        <v>0</v>
      </c>
      <c r="V1720" s="140">
        <f>SUM($H1718:V1718)</f>
        <v>0</v>
      </c>
      <c r="W1720" s="59">
        <f>SUM($G1718:W1718)</f>
        <v>0</v>
      </c>
      <c r="Y1720"/>
    </row>
  </sheetData>
  <dataConsolidate/>
  <conditionalFormatting sqref="H1156:V1156">
    <cfRule type="cellIs" dxfId="19" priority="1" stopIfTrue="1" operator="lessThan">
      <formula>0</formula>
    </cfRule>
    <cfRule type="cellIs" dxfId="18" priority="2" stopIfTrue="1" operator="notEqual">
      <formula>IF(ISNUMBER(H1156),H1156,"")</formula>
    </cfRule>
  </conditionalFormatting>
  <conditionalFormatting sqref="H298:W298">
    <cfRule type="cellIs" dxfId="17" priority="3" stopIfTrue="1" operator="lessThan">
      <formula>0</formula>
    </cfRule>
    <cfRule type="cellIs" dxfId="16" priority="4" stopIfTrue="1" operator="notEqual">
      <formula>IF(ISNUMBER(H298),H298,"")</formula>
    </cfRule>
  </conditionalFormatting>
  <dataValidations count="1">
    <dataValidation type="custom" allowBlank="1" showInputMessage="1" showErrorMessage="1" sqref="G854:W855" xr:uid="{AF297953-3D96-4BAF-BEA9-A5C1DD0DDA52}">
      <formula1>OR(G854&gt;0,G854=0)</formula1>
    </dataValidation>
  </dataValidations>
  <printOptions horizontalCentered="1"/>
  <pageMargins left="0.23622047244094491" right="0.23622047244094491" top="0.74803149606299213" bottom="0.74803149606299213" header="0.31496062992125984" footer="0.31496062992125984"/>
  <pageSetup scale="23" fitToHeight="0" orientation="portrait" cellComments="asDisplayed" r:id="rId1"/>
  <headerFooter alignWithMargins="0">
    <oddHeader>&amp;R&amp;"Calibri"&amp;10&amp;K000000 Unclassified / Non classifié&amp;1#_x000D_</oddHeader>
  </headerFooter>
  <rowBreaks count="13" manualBreakCount="13">
    <brk id="921" min="1" max="6" man="1"/>
    <brk id="976" min="1" max="6" man="1"/>
    <brk id="1037" min="1" max="6" man="1"/>
    <brk id="1092" min="1" max="6" man="1"/>
    <brk id="1145" min="1" max="6" man="1"/>
    <brk id="1204" min="1" max="6" man="1"/>
    <brk id="1259" min="1" max="6" man="1"/>
    <brk id="1316" min="1" max="6" man="1"/>
    <brk id="1430" min="1" max="6" man="1"/>
    <brk id="1483" min="1" max="6" man="1"/>
    <brk id="1539" min="1" max="6" man="1"/>
    <brk id="1594" min="1" max="6" man="1"/>
    <brk id="1652" min="1" max="6" man="1"/>
  </rowBreaks>
  <drawing r:id="rId2"/>
  <legacyDrawing r:id="rId3"/>
  <oleObjects>
    <mc:AlternateContent xmlns:mc="http://schemas.openxmlformats.org/markup-compatibility/2006">
      <mc:Choice Requires="x14">
        <oleObject progId="MSPhotoEd.3" shapeId="3074" r:id="rId4">
          <objectPr defaultSize="0" autoPict="0" r:id="rId5">
            <anchor moveWithCells="1">
              <from>
                <xdr:col>0</xdr:col>
                <xdr:colOff>114300</xdr:colOff>
                <xdr:row>0</xdr:row>
                <xdr:rowOff>60960</xdr:rowOff>
              </from>
              <to>
                <xdr:col>5</xdr:col>
                <xdr:colOff>2156460</xdr:colOff>
                <xdr:row>2</xdr:row>
                <xdr:rowOff>30480</xdr:rowOff>
              </to>
            </anchor>
          </objectPr>
        </oleObject>
      </mc:Choice>
      <mc:Fallback>
        <oleObject progId="MSPhotoEd.3" shapeId="3074"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autoPageBreaks="0" fitToPage="1"/>
  </sheetPr>
  <dimension ref="A2:Y1742"/>
  <sheetViews>
    <sheetView showGridLines="0" zoomScale="70" zoomScaleNormal="70" workbookViewId="0">
      <selection activeCell="I1394" sqref="I1394"/>
    </sheetView>
  </sheetViews>
  <sheetFormatPr defaultColWidth="9.21875" defaultRowHeight="13.2" outlineLevelRow="2" x14ac:dyDescent="0.25"/>
  <cols>
    <col min="1" max="1" width="3.21875" style="51" customWidth="1"/>
    <col min="2" max="2" width="3.21875" style="2" customWidth="1"/>
    <col min="3" max="4" width="9" style="2" customWidth="1"/>
    <col min="5" max="5" width="9.44140625" style="2" customWidth="1"/>
    <col min="6" max="6" width="107.44140625" style="2" bestFit="1" customWidth="1"/>
    <col min="7" max="7" width="15.44140625" style="91" bestFit="1" customWidth="1"/>
    <col min="8" max="9" width="19.21875" style="51" customWidth="1"/>
    <col min="10" max="10" width="19.21875" style="92" customWidth="1"/>
    <col min="11" max="12" width="19.21875" style="51" customWidth="1"/>
    <col min="13" max="13" width="19.21875" style="93" customWidth="1"/>
    <col min="14" max="19" width="19.21875" style="51" customWidth="1"/>
    <col min="20" max="20" width="21.21875" style="51" customWidth="1"/>
    <col min="21" max="21" width="21.44140625" style="51" customWidth="1"/>
    <col min="22" max="22" width="21" style="51" customWidth="1"/>
    <col min="23" max="23" width="19.21875" style="51" customWidth="1"/>
    <col min="24" max="24" width="3.44140625" style="51" customWidth="1"/>
    <col min="25" max="25" width="78.21875" style="51" customWidth="1"/>
    <col min="26" max="16384" width="9.21875" style="51"/>
  </cols>
  <sheetData>
    <row r="2" spans="1:25" x14ac:dyDescent="0.25">
      <c r="K2" s="242"/>
      <c r="L2" s="242"/>
    </row>
    <row r="3" spans="1:25" s="79" customFormat="1" ht="16.2" thickBot="1" x14ac:dyDescent="0.3">
      <c r="A3" s="51"/>
      <c r="B3" s="61" t="s">
        <v>0</v>
      </c>
      <c r="C3" s="2"/>
      <c r="D3" s="2"/>
      <c r="E3" s="2"/>
      <c r="F3" s="61" t="s">
        <v>379</v>
      </c>
      <c r="G3" s="91"/>
      <c r="H3" s="17"/>
      <c r="I3" s="17"/>
      <c r="J3" s="92"/>
      <c r="K3" s="17"/>
      <c r="L3" s="17"/>
      <c r="M3" s="94"/>
      <c r="N3" s="17"/>
      <c r="O3" s="17"/>
      <c r="P3" s="17"/>
      <c r="Q3" s="17"/>
      <c r="R3" s="17"/>
      <c r="S3" s="17"/>
      <c r="T3" s="17"/>
      <c r="U3" s="17"/>
      <c r="V3" s="17"/>
      <c r="W3" s="17"/>
      <c r="X3" s="51"/>
      <c r="Y3" s="17"/>
    </row>
    <row r="4" spans="1:25" s="79" customFormat="1" ht="15.75" customHeight="1" x14ac:dyDescent="0.3">
      <c r="A4" s="51"/>
      <c r="B4" s="61" t="s">
        <v>2</v>
      </c>
      <c r="C4" s="2"/>
      <c r="D4" s="2"/>
      <c r="E4" s="2"/>
      <c r="F4" s="61" t="str">
        <f>'1. NCCF bilan combiné'!F4</f>
        <v>Nom de la banque</v>
      </c>
      <c r="G4" s="468"/>
      <c r="H4" s="280" t="s">
        <v>4</v>
      </c>
      <c r="I4" s="466"/>
      <c r="J4" s="466"/>
      <c r="K4" s="467"/>
      <c r="L4" s="466"/>
      <c r="M4" s="466"/>
      <c r="N4" s="466"/>
      <c r="O4" s="466"/>
      <c r="P4" s="466"/>
      <c r="Q4" s="466"/>
      <c r="R4" s="466"/>
      <c r="S4" s="466"/>
      <c r="T4" s="466"/>
      <c r="U4" s="466"/>
      <c r="V4" s="466"/>
      <c r="W4" s="470"/>
      <c r="X4" s="51"/>
      <c r="Y4" s="470"/>
    </row>
    <row r="5" spans="1:25" s="79" customFormat="1" ht="16.2" thickBot="1" x14ac:dyDescent="0.3">
      <c r="A5" s="51"/>
      <c r="B5" s="61" t="s">
        <v>5</v>
      </c>
      <c r="C5" s="2"/>
      <c r="D5" s="2"/>
      <c r="E5" s="2"/>
      <c r="F5" s="425">
        <f>'1. NCCF bilan combiné'!F5</f>
        <v>45046</v>
      </c>
      <c r="G5" s="469"/>
      <c r="H5" s="283">
        <f>'1. NCCF bilan combiné'!H5</f>
        <v>45053</v>
      </c>
      <c r="I5" s="283">
        <f>'1. NCCF bilan combiné'!I5</f>
        <v>45060</v>
      </c>
      <c r="J5" s="283">
        <f>'1. NCCF bilan combiné'!J5</f>
        <v>45067</v>
      </c>
      <c r="K5" s="284">
        <f>'1. NCCF bilan combiné'!K5</f>
        <v>45077</v>
      </c>
      <c r="L5" s="283">
        <f>'1. NCCF bilan combiné'!L5</f>
        <v>45107</v>
      </c>
      <c r="M5" s="283">
        <f>'1. NCCF bilan combiné'!M5</f>
        <v>45138</v>
      </c>
      <c r="N5" s="283">
        <f>'1. NCCF bilan combiné'!N5</f>
        <v>45169</v>
      </c>
      <c r="O5" s="283">
        <f>'1. NCCF bilan combiné'!O5</f>
        <v>45199</v>
      </c>
      <c r="P5" s="283">
        <f>'1. NCCF bilan combiné'!P5</f>
        <v>45230</v>
      </c>
      <c r="Q5" s="283">
        <f>'1. NCCF bilan combiné'!Q5</f>
        <v>45260</v>
      </c>
      <c r="R5" s="283">
        <f>'1. NCCF bilan combiné'!R5</f>
        <v>45291</v>
      </c>
      <c r="S5" s="283">
        <f>'1. NCCF bilan combiné'!S5</f>
        <v>45322</v>
      </c>
      <c r="T5" s="283">
        <f>'1. NCCF bilan combiné'!T5</f>
        <v>45351</v>
      </c>
      <c r="U5" s="283">
        <f>'1. NCCF bilan combiné'!U5</f>
        <v>45382</v>
      </c>
      <c r="V5" s="283">
        <f>'1. NCCF bilan combiné'!V5</f>
        <v>45412</v>
      </c>
      <c r="W5" s="471"/>
      <c r="X5" s="51"/>
      <c r="Y5" s="471"/>
    </row>
    <row r="6" spans="1:25" s="80" customFormat="1" ht="16.2" thickBot="1" x14ac:dyDescent="0.3">
      <c r="A6" s="87"/>
      <c r="B6" s="270" t="s">
        <v>6</v>
      </c>
      <c r="C6" s="474"/>
      <c r="D6" s="474"/>
      <c r="E6" s="474"/>
      <c r="F6" s="474"/>
      <c r="G6" s="75" t="s">
        <v>7</v>
      </c>
      <c r="H6" s="71" t="str">
        <f>(H5-$F$5)&amp;" (Semaine 1)"</f>
        <v>7 (Semaine 1)</v>
      </c>
      <c r="I6" s="72" t="str">
        <f>I5-$F$5&amp;" (Semaine 2)"</f>
        <v>14 (Semaine 2)</v>
      </c>
      <c r="J6" s="72" t="str">
        <f>J5-$F$5&amp;" (Semaine 3)"</f>
        <v>21 (Semaine 3)</v>
      </c>
      <c r="K6" s="73" t="str">
        <f>K5-$F$5&amp;" (Semaine 4)"</f>
        <v>31 (Semaine 4)</v>
      </c>
      <c r="L6" s="72" t="str">
        <f>L5-$F$5&amp;" (Mois 2)"</f>
        <v>61 (Mois 2)</v>
      </c>
      <c r="M6" s="72" t="str">
        <f>M5-$F$5&amp;" (Mois 3)"</f>
        <v>92 (Mois 3)</v>
      </c>
      <c r="N6" s="72" t="str">
        <f>N5-$F$5&amp;" (Mois 4)"</f>
        <v>123 (Mois 4)</v>
      </c>
      <c r="O6" s="72" t="str">
        <f>O5-$F$5&amp;" (Mois 5)"</f>
        <v>153 (Mois 5)</v>
      </c>
      <c r="P6" s="72" t="str">
        <f>P5-$F$5&amp;" (Mois 6)"</f>
        <v>184 (Mois 6)</v>
      </c>
      <c r="Q6" s="72" t="str">
        <f>Q5-$F$5&amp;" (Mois 7)"</f>
        <v>214 (Mois 7)</v>
      </c>
      <c r="R6" s="72" t="str">
        <f>R5-$F$5&amp;" (Mois 8)"</f>
        <v>245 (Mois 8)</v>
      </c>
      <c r="S6" s="72" t="str">
        <f>S5-$F$5&amp;" (Mois 9)"</f>
        <v>276 (Mois 9)</v>
      </c>
      <c r="T6" s="72" t="str">
        <f>T5-$F$5&amp;" (Mois 10)"</f>
        <v>305 (Mois 10)</v>
      </c>
      <c r="U6" s="72" t="str">
        <f>U5-$F$5&amp;" (Mois 11)"</f>
        <v>336 (Mois 11)</v>
      </c>
      <c r="V6" s="72" t="str">
        <f>V5-$F$5&amp;" (Mois 12)"</f>
        <v>366 (Mois 12)</v>
      </c>
      <c r="W6" s="74" t="s">
        <v>8</v>
      </c>
      <c r="X6" s="87"/>
      <c r="Y6" s="74" t="s">
        <v>380</v>
      </c>
    </row>
    <row r="7" spans="1:25" s="79" customFormat="1" ht="16.2" thickBot="1" x14ac:dyDescent="0.3">
      <c r="A7" s="51"/>
      <c r="B7" s="433" t="s">
        <v>10</v>
      </c>
      <c r="C7" s="475"/>
      <c r="D7" s="475"/>
      <c r="E7" s="475"/>
      <c r="F7" s="475"/>
      <c r="G7" s="476"/>
      <c r="H7" s="476"/>
      <c r="I7" s="476"/>
      <c r="J7" s="476"/>
      <c r="K7" s="476"/>
      <c r="L7" s="476"/>
      <c r="M7" s="477"/>
      <c r="N7" s="476"/>
      <c r="O7" s="476"/>
      <c r="P7" s="476"/>
      <c r="Q7" s="476"/>
      <c r="R7" s="476"/>
      <c r="S7" s="476"/>
      <c r="T7" s="476"/>
      <c r="U7" s="476"/>
      <c r="V7" s="476"/>
      <c r="W7" s="478"/>
      <c r="X7" s="51"/>
      <c r="Y7" s="518"/>
    </row>
    <row r="8" spans="1:25" x14ac:dyDescent="0.25">
      <c r="B8" s="465"/>
      <c r="C8" s="272" t="s">
        <v>11</v>
      </c>
      <c r="D8" s="272"/>
      <c r="E8" s="273"/>
      <c r="F8" s="273"/>
      <c r="G8" s="41"/>
      <c r="H8" s="363"/>
      <c r="I8" s="364"/>
      <c r="J8" s="364"/>
      <c r="K8" s="365"/>
      <c r="L8" s="364"/>
      <c r="M8" s="31"/>
      <c r="N8" s="364"/>
      <c r="O8" s="364"/>
      <c r="P8" s="364"/>
      <c r="Q8" s="364"/>
      <c r="R8" s="364"/>
      <c r="S8" s="364"/>
      <c r="T8" s="364"/>
      <c r="U8" s="364"/>
      <c r="V8" s="364"/>
      <c r="W8" s="366"/>
      <c r="Y8" s="235"/>
    </row>
    <row r="9" spans="1:25" x14ac:dyDescent="0.25">
      <c r="B9" s="465"/>
      <c r="C9" s="272"/>
      <c r="D9" s="272"/>
      <c r="E9" s="273"/>
      <c r="F9" s="299" t="s">
        <v>12</v>
      </c>
      <c r="G9" s="218"/>
      <c r="H9" s="363"/>
      <c r="I9" s="364"/>
      <c r="J9" s="364"/>
      <c r="K9" s="365"/>
      <c r="L9" s="364"/>
      <c r="M9" s="31"/>
      <c r="N9" s="364"/>
      <c r="O9" s="364"/>
      <c r="P9" s="364"/>
      <c r="Q9" s="364"/>
      <c r="R9" s="364"/>
      <c r="S9" s="364"/>
      <c r="T9" s="364"/>
      <c r="U9" s="364"/>
      <c r="V9" s="364"/>
      <c r="W9" s="366"/>
      <c r="Y9" s="236"/>
    </row>
    <row r="10" spans="1:25" x14ac:dyDescent="0.25">
      <c r="B10" s="465"/>
      <c r="C10" s="272"/>
      <c r="D10" s="272" t="s">
        <v>13</v>
      </c>
      <c r="E10" s="273"/>
      <c r="F10" s="273"/>
      <c r="G10" s="41">
        <f>SUBTOTAL(9,G11:G12)</f>
        <v>0</v>
      </c>
      <c r="H10" s="363">
        <f t="shared" ref="H10:W10" si="0">SUBTOTAL(9,H11)</f>
        <v>0</v>
      </c>
      <c r="I10" s="364">
        <f t="shared" si="0"/>
        <v>0</v>
      </c>
      <c r="J10" s="364">
        <f t="shared" si="0"/>
        <v>0</v>
      </c>
      <c r="K10" s="365">
        <f t="shared" si="0"/>
        <v>0</v>
      </c>
      <c r="L10" s="364">
        <f t="shared" si="0"/>
        <v>0</v>
      </c>
      <c r="M10" s="31">
        <f t="shared" si="0"/>
        <v>0</v>
      </c>
      <c r="N10" s="31">
        <f t="shared" si="0"/>
        <v>0</v>
      </c>
      <c r="O10" s="31">
        <f t="shared" si="0"/>
        <v>0</v>
      </c>
      <c r="P10" s="31">
        <f t="shared" si="0"/>
        <v>0</v>
      </c>
      <c r="Q10" s="31">
        <f t="shared" si="0"/>
        <v>0</v>
      </c>
      <c r="R10" s="31">
        <f t="shared" si="0"/>
        <v>0</v>
      </c>
      <c r="S10" s="31">
        <f t="shared" si="0"/>
        <v>0</v>
      </c>
      <c r="T10" s="31">
        <f t="shared" si="0"/>
        <v>0</v>
      </c>
      <c r="U10" s="31">
        <f t="shared" si="0"/>
        <v>0</v>
      </c>
      <c r="V10" s="364">
        <f t="shared" si="0"/>
        <v>0</v>
      </c>
      <c r="W10" s="366">
        <f t="shared" si="0"/>
        <v>0</v>
      </c>
      <c r="Y10" s="235"/>
    </row>
    <row r="11" spans="1:25" outlineLevel="1" x14ac:dyDescent="0.25">
      <c r="B11" s="465"/>
      <c r="C11" s="273"/>
      <c r="D11" s="275"/>
      <c r="E11" s="276"/>
      <c r="F11" s="456" t="s">
        <v>14</v>
      </c>
      <c r="G11" s="219"/>
      <c r="H11" s="222"/>
      <c r="I11" s="223"/>
      <c r="J11" s="223"/>
      <c r="K11" s="224"/>
      <c r="L11" s="225"/>
      <c r="M11" s="223"/>
      <c r="N11" s="223"/>
      <c r="O11" s="223"/>
      <c r="P11" s="223"/>
      <c r="Q11" s="223"/>
      <c r="R11" s="223"/>
      <c r="S11" s="223"/>
      <c r="T11" s="223"/>
      <c r="U11" s="223"/>
      <c r="V11" s="226"/>
      <c r="W11" s="218"/>
      <c r="Y11" s="236"/>
    </row>
    <row r="12" spans="1:25" outlineLevel="1" x14ac:dyDescent="0.25">
      <c r="B12" s="465"/>
      <c r="C12" s="275"/>
      <c r="D12" s="275"/>
      <c r="E12" s="275"/>
      <c r="F12" s="456" t="s">
        <v>15</v>
      </c>
      <c r="G12" s="218"/>
      <c r="H12" s="34"/>
      <c r="I12" s="33"/>
      <c r="J12" s="33"/>
      <c r="K12" s="35"/>
      <c r="L12" s="33"/>
      <c r="M12" s="33"/>
      <c r="N12" s="33"/>
      <c r="O12" s="33"/>
      <c r="P12" s="33"/>
      <c r="Q12" s="33"/>
      <c r="R12" s="33"/>
      <c r="S12" s="33"/>
      <c r="T12" s="33"/>
      <c r="U12" s="33"/>
      <c r="V12" s="33"/>
      <c r="W12" s="40"/>
      <c r="Y12" s="236"/>
    </row>
    <row r="13" spans="1:25" x14ac:dyDescent="0.25">
      <c r="B13" s="465"/>
      <c r="C13" s="275"/>
      <c r="D13" s="276" t="s">
        <v>16</v>
      </c>
      <c r="E13" s="275"/>
      <c r="F13" s="273"/>
      <c r="G13" s="52">
        <f>SUBTOTAL(9,G14:G15)</f>
        <v>0</v>
      </c>
      <c r="H13" s="34">
        <f t="shared" ref="H13:W13" si="1">SUBTOTAL(9,H14:H15)</f>
        <v>0</v>
      </c>
      <c r="I13" s="33">
        <f t="shared" si="1"/>
        <v>0</v>
      </c>
      <c r="J13" s="33">
        <f t="shared" si="1"/>
        <v>0</v>
      </c>
      <c r="K13" s="35">
        <f t="shared" si="1"/>
        <v>0</v>
      </c>
      <c r="L13" s="33">
        <f t="shared" si="1"/>
        <v>0</v>
      </c>
      <c r="M13" s="33">
        <f t="shared" si="1"/>
        <v>0</v>
      </c>
      <c r="N13" s="33">
        <f t="shared" si="1"/>
        <v>0</v>
      </c>
      <c r="O13" s="33">
        <f t="shared" si="1"/>
        <v>0</v>
      </c>
      <c r="P13" s="33">
        <f t="shared" si="1"/>
        <v>0</v>
      </c>
      <c r="Q13" s="33">
        <f t="shared" si="1"/>
        <v>0</v>
      </c>
      <c r="R13" s="33">
        <f t="shared" si="1"/>
        <v>0</v>
      </c>
      <c r="S13" s="33">
        <f t="shared" si="1"/>
        <v>0</v>
      </c>
      <c r="T13" s="33">
        <f t="shared" si="1"/>
        <v>0</v>
      </c>
      <c r="U13" s="33">
        <f t="shared" si="1"/>
        <v>0</v>
      </c>
      <c r="V13" s="33">
        <f t="shared" si="1"/>
        <v>0</v>
      </c>
      <c r="W13" s="40">
        <f t="shared" si="1"/>
        <v>0</v>
      </c>
      <c r="Y13" s="237"/>
    </row>
    <row r="14" spans="1:25" outlineLevel="1" x14ac:dyDescent="0.25">
      <c r="B14" s="465"/>
      <c r="C14" s="275"/>
      <c r="D14" s="275"/>
      <c r="E14" s="275"/>
      <c r="F14" s="299" t="s">
        <v>17</v>
      </c>
      <c r="G14" s="218"/>
      <c r="H14" s="34"/>
      <c r="I14" s="33"/>
      <c r="J14" s="33"/>
      <c r="K14" s="35"/>
      <c r="L14" s="33"/>
      <c r="M14" s="33"/>
      <c r="N14" s="33"/>
      <c r="O14" s="33"/>
      <c r="P14" s="33"/>
      <c r="Q14" s="33"/>
      <c r="R14" s="33"/>
      <c r="S14" s="33"/>
      <c r="T14" s="33"/>
      <c r="U14" s="33"/>
      <c r="V14" s="33"/>
      <c r="W14" s="40"/>
      <c r="Y14" s="236"/>
    </row>
    <row r="15" spans="1:25" outlineLevel="1" x14ac:dyDescent="0.25">
      <c r="B15" s="465"/>
      <c r="C15" s="275"/>
      <c r="D15" s="275"/>
      <c r="E15" s="275"/>
      <c r="F15" s="457" t="s">
        <v>18</v>
      </c>
      <c r="G15" s="218"/>
      <c r="H15" s="222"/>
      <c r="I15" s="223"/>
      <c r="J15" s="223"/>
      <c r="K15" s="224"/>
      <c r="L15" s="225"/>
      <c r="M15" s="223"/>
      <c r="N15" s="223"/>
      <c r="O15" s="223"/>
      <c r="P15" s="223"/>
      <c r="Q15" s="223"/>
      <c r="R15" s="223"/>
      <c r="S15" s="223"/>
      <c r="T15" s="223"/>
      <c r="U15" s="223"/>
      <c r="V15" s="226"/>
      <c r="W15" s="218"/>
      <c r="Y15" s="236"/>
    </row>
    <row r="16" spans="1:25" x14ac:dyDescent="0.25">
      <c r="B16" s="465"/>
      <c r="C16" s="272" t="s">
        <v>19</v>
      </c>
      <c r="D16" s="272"/>
      <c r="E16" s="273"/>
      <c r="F16" s="273"/>
      <c r="G16" s="367"/>
      <c r="H16" s="368"/>
      <c r="I16" s="369"/>
      <c r="J16" s="369"/>
      <c r="K16" s="370"/>
      <c r="L16" s="364"/>
      <c r="M16" s="364"/>
      <c r="N16" s="364"/>
      <c r="O16" s="364"/>
      <c r="P16" s="364"/>
      <c r="Q16" s="364"/>
      <c r="R16" s="364"/>
      <c r="S16" s="364"/>
      <c r="T16" s="364"/>
      <c r="U16" s="364"/>
      <c r="V16" s="364"/>
      <c r="W16" s="366"/>
      <c r="Y16" s="235"/>
    </row>
    <row r="17" spans="2:25" x14ac:dyDescent="0.25">
      <c r="B17" s="465"/>
      <c r="C17" s="272"/>
      <c r="D17" s="276" t="s">
        <v>20</v>
      </c>
      <c r="E17" s="273"/>
      <c r="F17" s="273"/>
      <c r="G17" s="367"/>
      <c r="H17" s="368"/>
      <c r="I17" s="369"/>
      <c r="J17" s="369"/>
      <c r="K17" s="370"/>
      <c r="L17" s="364"/>
      <c r="M17" s="364"/>
      <c r="N17" s="364"/>
      <c r="O17" s="364"/>
      <c r="P17" s="364"/>
      <c r="Q17" s="364"/>
      <c r="R17" s="364"/>
      <c r="S17" s="364"/>
      <c r="T17" s="364"/>
      <c r="U17" s="364"/>
      <c r="V17" s="364"/>
      <c r="W17" s="366"/>
      <c r="Y17" s="235"/>
    </row>
    <row r="18" spans="2:25" x14ac:dyDescent="0.25">
      <c r="B18" s="465"/>
      <c r="C18" s="272"/>
      <c r="D18" s="272"/>
      <c r="E18" s="273" t="s">
        <v>21</v>
      </c>
      <c r="F18" s="273"/>
      <c r="G18" s="367">
        <f t="shared" ref="G18:W18" si="2">SUBTOTAL(9,G19:G22)</f>
        <v>0</v>
      </c>
      <c r="H18" s="368">
        <f t="shared" si="2"/>
        <v>0</v>
      </c>
      <c r="I18" s="369">
        <f t="shared" si="2"/>
        <v>0</v>
      </c>
      <c r="J18" s="369">
        <f t="shared" si="2"/>
        <v>0</v>
      </c>
      <c r="K18" s="370">
        <f t="shared" si="2"/>
        <v>0</v>
      </c>
      <c r="L18" s="364">
        <f t="shared" si="2"/>
        <v>0</v>
      </c>
      <c r="M18" s="364">
        <f t="shared" si="2"/>
        <v>0</v>
      </c>
      <c r="N18" s="364">
        <f t="shared" si="2"/>
        <v>0</v>
      </c>
      <c r="O18" s="364">
        <f t="shared" si="2"/>
        <v>0</v>
      </c>
      <c r="P18" s="364">
        <f t="shared" si="2"/>
        <v>0</v>
      </c>
      <c r="Q18" s="364">
        <f t="shared" si="2"/>
        <v>0</v>
      </c>
      <c r="R18" s="364">
        <f t="shared" si="2"/>
        <v>0</v>
      </c>
      <c r="S18" s="364">
        <f t="shared" si="2"/>
        <v>0</v>
      </c>
      <c r="T18" s="364">
        <f t="shared" si="2"/>
        <v>0</v>
      </c>
      <c r="U18" s="364">
        <f t="shared" si="2"/>
        <v>0</v>
      </c>
      <c r="V18" s="364">
        <f t="shared" si="2"/>
        <v>0</v>
      </c>
      <c r="W18" s="366">
        <f t="shared" si="2"/>
        <v>0</v>
      </c>
      <c r="Y18" s="235"/>
    </row>
    <row r="19" spans="2:25" outlineLevel="1" x14ac:dyDescent="0.25">
      <c r="B19" s="465"/>
      <c r="C19" s="272"/>
      <c r="D19" s="272"/>
      <c r="E19" s="273"/>
      <c r="F19" s="299" t="s">
        <v>22</v>
      </c>
      <c r="G19" s="218"/>
      <c r="H19" s="222"/>
      <c r="I19" s="223"/>
      <c r="J19" s="223"/>
      <c r="K19" s="224"/>
      <c r="L19" s="225"/>
      <c r="M19" s="223"/>
      <c r="N19" s="223"/>
      <c r="O19" s="223"/>
      <c r="P19" s="226"/>
      <c r="Q19" s="223"/>
      <c r="R19" s="223"/>
      <c r="S19" s="223"/>
      <c r="T19" s="223"/>
      <c r="U19" s="225"/>
      <c r="V19" s="226"/>
      <c r="W19" s="218"/>
      <c r="Y19" s="236"/>
    </row>
    <row r="20" spans="2:25" outlineLevel="1" x14ac:dyDescent="0.25">
      <c r="B20" s="465"/>
      <c r="C20" s="272"/>
      <c r="D20" s="272"/>
      <c r="E20" s="273"/>
      <c r="F20" s="299" t="s">
        <v>23</v>
      </c>
      <c r="G20" s="218"/>
      <c r="H20" s="222"/>
      <c r="I20" s="223"/>
      <c r="J20" s="223"/>
      <c r="K20" s="224"/>
      <c r="L20" s="225"/>
      <c r="M20" s="223"/>
      <c r="N20" s="223"/>
      <c r="O20" s="223"/>
      <c r="P20" s="226"/>
      <c r="Q20" s="223"/>
      <c r="R20" s="223"/>
      <c r="S20" s="223"/>
      <c r="T20" s="223"/>
      <c r="U20" s="225"/>
      <c r="V20" s="226"/>
      <c r="W20" s="218"/>
      <c r="Y20" s="236"/>
    </row>
    <row r="21" spans="2:25" outlineLevel="1" x14ac:dyDescent="0.25">
      <c r="B21" s="465"/>
      <c r="C21" s="272"/>
      <c r="D21" s="272"/>
      <c r="E21" s="273"/>
      <c r="F21" s="299" t="s">
        <v>24</v>
      </c>
      <c r="G21" s="218"/>
      <c r="H21" s="222"/>
      <c r="I21" s="223"/>
      <c r="J21" s="223"/>
      <c r="K21" s="224"/>
      <c r="L21" s="225"/>
      <c r="M21" s="223"/>
      <c r="N21" s="223"/>
      <c r="O21" s="223"/>
      <c r="P21" s="226"/>
      <c r="Q21" s="223"/>
      <c r="R21" s="223"/>
      <c r="S21" s="223"/>
      <c r="T21" s="223"/>
      <c r="U21" s="225"/>
      <c r="V21" s="226"/>
      <c r="W21" s="218"/>
      <c r="Y21" s="236"/>
    </row>
    <row r="22" spans="2:25" outlineLevel="1" x14ac:dyDescent="0.25">
      <c r="B22" s="465"/>
      <c r="C22" s="272"/>
      <c r="D22" s="272"/>
      <c r="E22" s="273"/>
      <c r="F22" s="299" t="s">
        <v>25</v>
      </c>
      <c r="G22" s="218"/>
      <c r="H22" s="222"/>
      <c r="I22" s="223"/>
      <c r="J22" s="223"/>
      <c r="K22" s="224"/>
      <c r="L22" s="225"/>
      <c r="M22" s="223"/>
      <c r="N22" s="223"/>
      <c r="O22" s="223"/>
      <c r="P22" s="226"/>
      <c r="Q22" s="223"/>
      <c r="R22" s="223"/>
      <c r="S22" s="223"/>
      <c r="T22" s="223"/>
      <c r="U22" s="225"/>
      <c r="V22" s="226"/>
      <c r="W22" s="218"/>
      <c r="Y22" s="236"/>
    </row>
    <row r="23" spans="2:25" x14ac:dyDescent="0.25">
      <c r="B23" s="465"/>
      <c r="C23" s="272"/>
      <c r="D23" s="272"/>
      <c r="E23" s="273" t="s">
        <v>26</v>
      </c>
      <c r="F23" s="273"/>
      <c r="G23" s="367">
        <f t="shared" ref="G23:W23" si="3">SUBTOTAL(9,G24:G27)</f>
        <v>0</v>
      </c>
      <c r="H23" s="368">
        <f t="shared" si="3"/>
        <v>0</v>
      </c>
      <c r="I23" s="369">
        <f t="shared" si="3"/>
        <v>0</v>
      </c>
      <c r="J23" s="369">
        <f t="shared" si="3"/>
        <v>0</v>
      </c>
      <c r="K23" s="370">
        <f t="shared" si="3"/>
        <v>0</v>
      </c>
      <c r="L23" s="364">
        <f t="shared" si="3"/>
        <v>0</v>
      </c>
      <c r="M23" s="364">
        <f t="shared" si="3"/>
        <v>0</v>
      </c>
      <c r="N23" s="364">
        <f t="shared" si="3"/>
        <v>0</v>
      </c>
      <c r="O23" s="364">
        <f t="shared" si="3"/>
        <v>0</v>
      </c>
      <c r="P23" s="364">
        <f t="shared" si="3"/>
        <v>0</v>
      </c>
      <c r="Q23" s="364">
        <f t="shared" si="3"/>
        <v>0</v>
      </c>
      <c r="R23" s="364">
        <f t="shared" si="3"/>
        <v>0</v>
      </c>
      <c r="S23" s="364">
        <f t="shared" si="3"/>
        <v>0</v>
      </c>
      <c r="T23" s="364">
        <f t="shared" si="3"/>
        <v>0</v>
      </c>
      <c r="U23" s="364">
        <f t="shared" si="3"/>
        <v>0</v>
      </c>
      <c r="V23" s="364">
        <f t="shared" si="3"/>
        <v>0</v>
      </c>
      <c r="W23" s="366">
        <f t="shared" si="3"/>
        <v>0</v>
      </c>
      <c r="Y23" s="238"/>
    </row>
    <row r="24" spans="2:25" outlineLevel="1" x14ac:dyDescent="0.25">
      <c r="B24" s="465"/>
      <c r="C24" s="272"/>
      <c r="D24" s="272"/>
      <c r="E24" s="273"/>
      <c r="F24" s="299" t="s">
        <v>27</v>
      </c>
      <c r="G24" s="218"/>
      <c r="H24" s="222"/>
      <c r="I24" s="223"/>
      <c r="J24" s="223"/>
      <c r="K24" s="224"/>
      <c r="L24" s="225"/>
      <c r="M24" s="223"/>
      <c r="N24" s="223"/>
      <c r="O24" s="223"/>
      <c r="P24" s="223"/>
      <c r="Q24" s="223"/>
      <c r="R24" s="223"/>
      <c r="S24" s="223"/>
      <c r="T24" s="223"/>
      <c r="U24" s="225"/>
      <c r="V24" s="226"/>
      <c r="W24" s="218"/>
      <c r="Y24" s="236"/>
    </row>
    <row r="25" spans="2:25" outlineLevel="1" x14ac:dyDescent="0.25">
      <c r="B25" s="465"/>
      <c r="C25" s="272"/>
      <c r="D25" s="272"/>
      <c r="E25" s="273"/>
      <c r="F25" s="299" t="s">
        <v>28</v>
      </c>
      <c r="G25" s="218"/>
      <c r="H25" s="222"/>
      <c r="I25" s="223"/>
      <c r="J25" s="223"/>
      <c r="K25" s="224"/>
      <c r="L25" s="225"/>
      <c r="M25" s="223"/>
      <c r="N25" s="223"/>
      <c r="O25" s="223"/>
      <c r="P25" s="223"/>
      <c r="Q25" s="223"/>
      <c r="R25" s="223"/>
      <c r="S25" s="223"/>
      <c r="T25" s="223"/>
      <c r="U25" s="225"/>
      <c r="V25" s="226"/>
      <c r="W25" s="218"/>
      <c r="Y25" s="236"/>
    </row>
    <row r="26" spans="2:25" outlineLevel="1" x14ac:dyDescent="0.25">
      <c r="B26" s="465"/>
      <c r="C26" s="272"/>
      <c r="D26" s="272"/>
      <c r="E26" s="273"/>
      <c r="F26" s="299" t="s">
        <v>29</v>
      </c>
      <c r="G26" s="218"/>
      <c r="H26" s="222"/>
      <c r="I26" s="223"/>
      <c r="J26" s="223"/>
      <c r="K26" s="224"/>
      <c r="L26" s="225"/>
      <c r="M26" s="223"/>
      <c r="N26" s="223"/>
      <c r="O26" s="223"/>
      <c r="P26" s="223"/>
      <c r="Q26" s="223"/>
      <c r="R26" s="223"/>
      <c r="S26" s="223"/>
      <c r="T26" s="223"/>
      <c r="U26" s="225"/>
      <c r="V26" s="226"/>
      <c r="W26" s="218"/>
      <c r="Y26" s="236"/>
    </row>
    <row r="27" spans="2:25" outlineLevel="1" x14ac:dyDescent="0.25">
      <c r="B27" s="465"/>
      <c r="C27" s="272"/>
      <c r="D27" s="272"/>
      <c r="E27" s="273"/>
      <c r="F27" s="299" t="s">
        <v>30</v>
      </c>
      <c r="G27" s="218"/>
      <c r="H27" s="222"/>
      <c r="I27" s="223"/>
      <c r="J27" s="223"/>
      <c r="K27" s="224"/>
      <c r="L27" s="225"/>
      <c r="M27" s="223"/>
      <c r="N27" s="223"/>
      <c r="O27" s="223"/>
      <c r="P27" s="223"/>
      <c r="Q27" s="223"/>
      <c r="R27" s="223"/>
      <c r="S27" s="223"/>
      <c r="T27" s="223"/>
      <c r="U27" s="225"/>
      <c r="V27" s="226"/>
      <c r="W27" s="218"/>
      <c r="Y27" s="236"/>
    </row>
    <row r="28" spans="2:25" x14ac:dyDescent="0.25">
      <c r="B28" s="465"/>
      <c r="C28" s="272"/>
      <c r="D28" s="272"/>
      <c r="E28" s="273" t="s">
        <v>31</v>
      </c>
      <c r="F28" s="273"/>
      <c r="G28" s="367">
        <f t="shared" ref="G28:W28" si="4">SUBTOTAL(9,G29:G32)</f>
        <v>0</v>
      </c>
      <c r="H28" s="368">
        <f t="shared" si="4"/>
        <v>0</v>
      </c>
      <c r="I28" s="369">
        <f t="shared" si="4"/>
        <v>0</v>
      </c>
      <c r="J28" s="369">
        <f t="shared" si="4"/>
        <v>0</v>
      </c>
      <c r="K28" s="370">
        <f t="shared" si="4"/>
        <v>0</v>
      </c>
      <c r="L28" s="364">
        <f t="shared" si="4"/>
        <v>0</v>
      </c>
      <c r="M28" s="364">
        <f t="shared" si="4"/>
        <v>0</v>
      </c>
      <c r="N28" s="364">
        <f t="shared" si="4"/>
        <v>0</v>
      </c>
      <c r="O28" s="364">
        <f t="shared" si="4"/>
        <v>0</v>
      </c>
      <c r="P28" s="364">
        <f t="shared" si="4"/>
        <v>0</v>
      </c>
      <c r="Q28" s="364">
        <f t="shared" si="4"/>
        <v>0</v>
      </c>
      <c r="R28" s="364">
        <f t="shared" si="4"/>
        <v>0</v>
      </c>
      <c r="S28" s="364">
        <f t="shared" si="4"/>
        <v>0</v>
      </c>
      <c r="T28" s="364">
        <f t="shared" si="4"/>
        <v>0</v>
      </c>
      <c r="U28" s="364">
        <f t="shared" si="4"/>
        <v>0</v>
      </c>
      <c r="V28" s="364">
        <f t="shared" si="4"/>
        <v>0</v>
      </c>
      <c r="W28" s="366">
        <f t="shared" si="4"/>
        <v>0</v>
      </c>
      <c r="Y28" s="238"/>
    </row>
    <row r="29" spans="2:25" outlineLevel="1" x14ac:dyDescent="0.25">
      <c r="B29" s="465"/>
      <c r="C29" s="272"/>
      <c r="D29" s="272"/>
      <c r="E29" s="273"/>
      <c r="F29" s="299" t="s">
        <v>32</v>
      </c>
      <c r="G29" s="218"/>
      <c r="H29" s="222"/>
      <c r="I29" s="223"/>
      <c r="J29" s="223"/>
      <c r="K29" s="224"/>
      <c r="L29" s="225"/>
      <c r="M29" s="223"/>
      <c r="N29" s="223"/>
      <c r="O29" s="223"/>
      <c r="P29" s="226"/>
      <c r="Q29" s="223"/>
      <c r="R29" s="223"/>
      <c r="S29" s="223"/>
      <c r="T29" s="223"/>
      <c r="U29" s="225"/>
      <c r="V29" s="226"/>
      <c r="W29" s="218"/>
      <c r="Y29" s="236"/>
    </row>
    <row r="30" spans="2:25" outlineLevel="1" x14ac:dyDescent="0.25">
      <c r="B30" s="465"/>
      <c r="C30" s="272"/>
      <c r="D30" s="272"/>
      <c r="E30" s="273"/>
      <c r="F30" s="299" t="s">
        <v>33</v>
      </c>
      <c r="G30" s="218"/>
      <c r="H30" s="222"/>
      <c r="I30" s="223"/>
      <c r="J30" s="223"/>
      <c r="K30" s="224"/>
      <c r="L30" s="225"/>
      <c r="M30" s="223"/>
      <c r="N30" s="223"/>
      <c r="O30" s="223"/>
      <c r="P30" s="226"/>
      <c r="Q30" s="223"/>
      <c r="R30" s="223"/>
      <c r="S30" s="223"/>
      <c r="T30" s="223"/>
      <c r="U30" s="225"/>
      <c r="V30" s="226"/>
      <c r="W30" s="218"/>
      <c r="Y30" s="236"/>
    </row>
    <row r="31" spans="2:25" outlineLevel="1" x14ac:dyDescent="0.25">
      <c r="B31" s="465"/>
      <c r="C31" s="272"/>
      <c r="D31" s="272"/>
      <c r="E31" s="273"/>
      <c r="F31" s="299" t="s">
        <v>34</v>
      </c>
      <c r="G31" s="218"/>
      <c r="H31" s="222"/>
      <c r="I31" s="223"/>
      <c r="J31" s="223"/>
      <c r="K31" s="224"/>
      <c r="L31" s="225"/>
      <c r="M31" s="223"/>
      <c r="N31" s="223"/>
      <c r="O31" s="223"/>
      <c r="P31" s="226"/>
      <c r="Q31" s="223"/>
      <c r="R31" s="223"/>
      <c r="S31" s="223"/>
      <c r="T31" s="223"/>
      <c r="U31" s="225"/>
      <c r="V31" s="226"/>
      <c r="W31" s="218"/>
      <c r="Y31" s="236"/>
    </row>
    <row r="32" spans="2:25" outlineLevel="1" x14ac:dyDescent="0.25">
      <c r="B32" s="465"/>
      <c r="C32" s="272"/>
      <c r="D32" s="272"/>
      <c r="E32" s="273"/>
      <c r="F32" s="299" t="s">
        <v>35</v>
      </c>
      <c r="G32" s="218"/>
      <c r="H32" s="222"/>
      <c r="I32" s="223"/>
      <c r="J32" s="223"/>
      <c r="K32" s="224"/>
      <c r="L32" s="225"/>
      <c r="M32" s="223"/>
      <c r="N32" s="223"/>
      <c r="O32" s="223"/>
      <c r="P32" s="226"/>
      <c r="Q32" s="223"/>
      <c r="R32" s="223"/>
      <c r="S32" s="223"/>
      <c r="T32" s="223"/>
      <c r="U32" s="225"/>
      <c r="V32" s="226"/>
      <c r="W32" s="218"/>
      <c r="Y32" s="236"/>
    </row>
    <row r="33" spans="2:25" x14ac:dyDescent="0.25">
      <c r="B33" s="465"/>
      <c r="C33" s="272"/>
      <c r="D33" s="272" t="s">
        <v>36</v>
      </c>
      <c r="E33" s="273"/>
      <c r="F33" s="273"/>
      <c r="G33" s="367"/>
      <c r="H33" s="368"/>
      <c r="I33" s="369"/>
      <c r="J33" s="369"/>
      <c r="K33" s="370"/>
      <c r="L33" s="364"/>
      <c r="M33" s="364"/>
      <c r="N33" s="364"/>
      <c r="O33" s="364"/>
      <c r="P33" s="364"/>
      <c r="Q33" s="364"/>
      <c r="R33" s="364"/>
      <c r="S33" s="364"/>
      <c r="T33" s="364"/>
      <c r="U33" s="364"/>
      <c r="V33" s="364"/>
      <c r="W33" s="366"/>
      <c r="Y33" s="353"/>
    </row>
    <row r="34" spans="2:25" x14ac:dyDescent="0.25">
      <c r="B34" s="465"/>
      <c r="C34" s="272"/>
      <c r="D34" s="272"/>
      <c r="E34" s="275" t="s">
        <v>37</v>
      </c>
      <c r="F34" s="273"/>
      <c r="G34" s="367">
        <f t="shared" ref="G34:W34" si="5">SUBTOTAL(9,G35:G37)</f>
        <v>0</v>
      </c>
      <c r="H34" s="368">
        <f t="shared" si="5"/>
        <v>0</v>
      </c>
      <c r="I34" s="369">
        <f t="shared" si="5"/>
        <v>0</v>
      </c>
      <c r="J34" s="369">
        <f t="shared" si="5"/>
        <v>0</v>
      </c>
      <c r="K34" s="370">
        <f t="shared" si="5"/>
        <v>0</v>
      </c>
      <c r="L34" s="364">
        <f t="shared" si="5"/>
        <v>0</v>
      </c>
      <c r="M34" s="364">
        <f t="shared" si="5"/>
        <v>0</v>
      </c>
      <c r="N34" s="364">
        <f t="shared" si="5"/>
        <v>0</v>
      </c>
      <c r="O34" s="364">
        <f t="shared" si="5"/>
        <v>0</v>
      </c>
      <c r="P34" s="364">
        <f t="shared" si="5"/>
        <v>0</v>
      </c>
      <c r="Q34" s="364">
        <f t="shared" si="5"/>
        <v>0</v>
      </c>
      <c r="R34" s="364">
        <f t="shared" si="5"/>
        <v>0</v>
      </c>
      <c r="S34" s="364">
        <f t="shared" si="5"/>
        <v>0</v>
      </c>
      <c r="T34" s="364">
        <f t="shared" si="5"/>
        <v>0</v>
      </c>
      <c r="U34" s="364">
        <f t="shared" si="5"/>
        <v>0</v>
      </c>
      <c r="V34" s="364">
        <f t="shared" si="5"/>
        <v>0</v>
      </c>
      <c r="W34" s="366">
        <f t="shared" si="5"/>
        <v>0</v>
      </c>
      <c r="Y34" s="354"/>
    </row>
    <row r="35" spans="2:25" outlineLevel="1" x14ac:dyDescent="0.25">
      <c r="B35" s="465"/>
      <c r="C35" s="272"/>
      <c r="D35" s="272"/>
      <c r="E35" s="275"/>
      <c r="F35" s="299" t="s">
        <v>38</v>
      </c>
      <c r="G35" s="218"/>
      <c r="H35" s="222"/>
      <c r="I35" s="223"/>
      <c r="J35" s="223"/>
      <c r="K35" s="224"/>
      <c r="L35" s="225"/>
      <c r="M35" s="223"/>
      <c r="N35" s="223"/>
      <c r="O35" s="223"/>
      <c r="P35" s="226"/>
      <c r="Q35" s="223"/>
      <c r="R35" s="223"/>
      <c r="S35" s="223"/>
      <c r="T35" s="223"/>
      <c r="U35" s="225"/>
      <c r="V35" s="226"/>
      <c r="W35" s="218"/>
      <c r="Y35" s="236"/>
    </row>
    <row r="36" spans="2:25" outlineLevel="1" x14ac:dyDescent="0.25">
      <c r="B36" s="465"/>
      <c r="C36" s="272"/>
      <c r="D36" s="272"/>
      <c r="E36" s="273"/>
      <c r="F36" s="299" t="s">
        <v>39</v>
      </c>
      <c r="G36" s="218"/>
      <c r="H36" s="222"/>
      <c r="I36" s="223"/>
      <c r="J36" s="223"/>
      <c r="K36" s="224"/>
      <c r="L36" s="225"/>
      <c r="M36" s="223"/>
      <c r="N36" s="223"/>
      <c r="O36" s="223"/>
      <c r="P36" s="226"/>
      <c r="Q36" s="223"/>
      <c r="R36" s="223"/>
      <c r="S36" s="223"/>
      <c r="T36" s="223"/>
      <c r="U36" s="225"/>
      <c r="V36" s="226"/>
      <c r="W36" s="218"/>
      <c r="Y36" s="236"/>
    </row>
    <row r="37" spans="2:25" outlineLevel="1" x14ac:dyDescent="0.25">
      <c r="B37" s="465"/>
      <c r="C37" s="272"/>
      <c r="D37" s="272"/>
      <c r="E37" s="273"/>
      <c r="F37" s="299" t="s">
        <v>40</v>
      </c>
      <c r="G37" s="218"/>
      <c r="H37" s="222"/>
      <c r="I37" s="223"/>
      <c r="J37" s="223"/>
      <c r="K37" s="224"/>
      <c r="L37" s="225"/>
      <c r="M37" s="223"/>
      <c r="N37" s="223"/>
      <c r="O37" s="223"/>
      <c r="P37" s="226"/>
      <c r="Q37" s="223"/>
      <c r="R37" s="223"/>
      <c r="S37" s="223"/>
      <c r="T37" s="223"/>
      <c r="U37" s="225"/>
      <c r="V37" s="226"/>
      <c r="W37" s="218"/>
      <c r="Y37" s="236"/>
    </row>
    <row r="38" spans="2:25" x14ac:dyDescent="0.25">
      <c r="B38" s="465"/>
      <c r="C38" s="272"/>
      <c r="D38" s="272"/>
      <c r="E38" s="273" t="s">
        <v>41</v>
      </c>
      <c r="F38" s="273"/>
      <c r="G38" s="367">
        <f t="shared" ref="G38:W38" si="6">SUBTOTAL(9,G39:G41)</f>
        <v>0</v>
      </c>
      <c r="H38" s="368">
        <f t="shared" si="6"/>
        <v>0</v>
      </c>
      <c r="I38" s="369">
        <f t="shared" si="6"/>
        <v>0</v>
      </c>
      <c r="J38" s="369">
        <f t="shared" si="6"/>
        <v>0</v>
      </c>
      <c r="K38" s="370">
        <f t="shared" si="6"/>
        <v>0</v>
      </c>
      <c r="L38" s="364">
        <f t="shared" si="6"/>
        <v>0</v>
      </c>
      <c r="M38" s="364">
        <f t="shared" si="6"/>
        <v>0</v>
      </c>
      <c r="N38" s="364">
        <f t="shared" si="6"/>
        <v>0</v>
      </c>
      <c r="O38" s="364">
        <f t="shared" si="6"/>
        <v>0</v>
      </c>
      <c r="P38" s="364">
        <f t="shared" si="6"/>
        <v>0</v>
      </c>
      <c r="Q38" s="364">
        <f t="shared" si="6"/>
        <v>0</v>
      </c>
      <c r="R38" s="364">
        <f t="shared" si="6"/>
        <v>0</v>
      </c>
      <c r="S38" s="364">
        <f t="shared" si="6"/>
        <v>0</v>
      </c>
      <c r="T38" s="364">
        <f t="shared" si="6"/>
        <v>0</v>
      </c>
      <c r="U38" s="364">
        <f t="shared" si="6"/>
        <v>0</v>
      </c>
      <c r="V38" s="364">
        <f t="shared" si="6"/>
        <v>0</v>
      </c>
      <c r="W38" s="366">
        <f t="shared" si="6"/>
        <v>0</v>
      </c>
      <c r="Y38" s="238"/>
    </row>
    <row r="39" spans="2:25" outlineLevel="1" x14ac:dyDescent="0.25">
      <c r="B39" s="465"/>
      <c r="C39" s="272"/>
      <c r="D39" s="272"/>
      <c r="E39" s="273"/>
      <c r="F39" s="299" t="s">
        <v>42</v>
      </c>
      <c r="G39" s="218"/>
      <c r="H39" s="222"/>
      <c r="I39" s="223"/>
      <c r="J39" s="223"/>
      <c r="K39" s="224"/>
      <c r="L39" s="225"/>
      <c r="M39" s="223"/>
      <c r="N39" s="223"/>
      <c r="O39" s="223"/>
      <c r="P39" s="226"/>
      <c r="Q39" s="223"/>
      <c r="R39" s="223"/>
      <c r="S39" s="223"/>
      <c r="T39" s="223"/>
      <c r="U39" s="225"/>
      <c r="V39" s="226"/>
      <c r="W39" s="218"/>
      <c r="Y39" s="236"/>
    </row>
    <row r="40" spans="2:25" outlineLevel="1" x14ac:dyDescent="0.25">
      <c r="B40" s="465"/>
      <c r="C40" s="272"/>
      <c r="D40" s="272"/>
      <c r="E40" s="273"/>
      <c r="F40" s="299" t="s">
        <v>43</v>
      </c>
      <c r="G40" s="218"/>
      <c r="H40" s="222"/>
      <c r="I40" s="223"/>
      <c r="J40" s="223"/>
      <c r="K40" s="224"/>
      <c r="L40" s="225"/>
      <c r="M40" s="223"/>
      <c r="N40" s="223"/>
      <c r="O40" s="223"/>
      <c r="P40" s="226"/>
      <c r="Q40" s="223"/>
      <c r="R40" s="223"/>
      <c r="S40" s="223"/>
      <c r="T40" s="223"/>
      <c r="U40" s="225"/>
      <c r="V40" s="226"/>
      <c r="W40" s="218"/>
      <c r="Y40" s="236"/>
    </row>
    <row r="41" spans="2:25" outlineLevel="1" x14ac:dyDescent="0.25">
      <c r="B41" s="465"/>
      <c r="C41" s="272"/>
      <c r="D41" s="272"/>
      <c r="E41" s="273"/>
      <c r="F41" s="299" t="s">
        <v>44</v>
      </c>
      <c r="G41" s="218"/>
      <c r="H41" s="222"/>
      <c r="I41" s="223"/>
      <c r="J41" s="223"/>
      <c r="K41" s="224"/>
      <c r="L41" s="225"/>
      <c r="M41" s="223"/>
      <c r="N41" s="223"/>
      <c r="O41" s="223"/>
      <c r="P41" s="226"/>
      <c r="Q41" s="223"/>
      <c r="R41" s="223"/>
      <c r="S41" s="223"/>
      <c r="T41" s="223"/>
      <c r="U41" s="225"/>
      <c r="V41" s="226"/>
      <c r="W41" s="218"/>
      <c r="Y41" s="236"/>
    </row>
    <row r="42" spans="2:25" x14ac:dyDescent="0.25">
      <c r="B42" s="465"/>
      <c r="C42" s="272"/>
      <c r="D42" s="272"/>
      <c r="E42" s="273" t="s">
        <v>45</v>
      </c>
      <c r="F42" s="273"/>
      <c r="G42" s="367">
        <f t="shared" ref="G42:W42" si="7">SUBTOTAL(9,G43:G45)</f>
        <v>0</v>
      </c>
      <c r="H42" s="368">
        <f t="shared" si="7"/>
        <v>0</v>
      </c>
      <c r="I42" s="369">
        <f t="shared" si="7"/>
        <v>0</v>
      </c>
      <c r="J42" s="369">
        <f t="shared" si="7"/>
        <v>0</v>
      </c>
      <c r="K42" s="370">
        <f t="shared" si="7"/>
        <v>0</v>
      </c>
      <c r="L42" s="364">
        <f t="shared" si="7"/>
        <v>0</v>
      </c>
      <c r="M42" s="364">
        <f t="shared" si="7"/>
        <v>0</v>
      </c>
      <c r="N42" s="364">
        <f t="shared" si="7"/>
        <v>0</v>
      </c>
      <c r="O42" s="364">
        <f t="shared" si="7"/>
        <v>0</v>
      </c>
      <c r="P42" s="364">
        <f t="shared" si="7"/>
        <v>0</v>
      </c>
      <c r="Q42" s="364">
        <f t="shared" si="7"/>
        <v>0</v>
      </c>
      <c r="R42" s="364">
        <f t="shared" si="7"/>
        <v>0</v>
      </c>
      <c r="S42" s="364">
        <f t="shared" si="7"/>
        <v>0</v>
      </c>
      <c r="T42" s="364">
        <f t="shared" si="7"/>
        <v>0</v>
      </c>
      <c r="U42" s="364">
        <f t="shared" si="7"/>
        <v>0</v>
      </c>
      <c r="V42" s="364">
        <f t="shared" si="7"/>
        <v>0</v>
      </c>
      <c r="W42" s="366">
        <f t="shared" si="7"/>
        <v>0</v>
      </c>
      <c r="Y42" s="238"/>
    </row>
    <row r="43" spans="2:25" outlineLevel="1" x14ac:dyDescent="0.25">
      <c r="B43" s="465"/>
      <c r="C43" s="272"/>
      <c r="D43" s="272"/>
      <c r="E43" s="273"/>
      <c r="F43" s="299" t="s">
        <v>46</v>
      </c>
      <c r="G43" s="218"/>
      <c r="H43" s="222"/>
      <c r="I43" s="223"/>
      <c r="J43" s="223"/>
      <c r="K43" s="224"/>
      <c r="L43" s="225"/>
      <c r="M43" s="223"/>
      <c r="N43" s="223"/>
      <c r="O43" s="223"/>
      <c r="P43" s="226"/>
      <c r="Q43" s="223"/>
      <c r="R43" s="223"/>
      <c r="S43" s="223"/>
      <c r="T43" s="223"/>
      <c r="U43" s="225"/>
      <c r="V43" s="226"/>
      <c r="W43" s="218"/>
      <c r="Y43" s="236"/>
    </row>
    <row r="44" spans="2:25" outlineLevel="1" x14ac:dyDescent="0.25">
      <c r="B44" s="465"/>
      <c r="C44" s="272"/>
      <c r="D44" s="272"/>
      <c r="E44" s="273"/>
      <c r="F44" s="299" t="s">
        <v>47</v>
      </c>
      <c r="G44" s="218"/>
      <c r="H44" s="222"/>
      <c r="I44" s="223"/>
      <c r="J44" s="223"/>
      <c r="K44" s="224"/>
      <c r="L44" s="225"/>
      <c r="M44" s="223"/>
      <c r="N44" s="223"/>
      <c r="O44" s="223"/>
      <c r="P44" s="226"/>
      <c r="Q44" s="223"/>
      <c r="R44" s="223"/>
      <c r="S44" s="223"/>
      <c r="T44" s="223"/>
      <c r="U44" s="225"/>
      <c r="V44" s="226"/>
      <c r="W44" s="218"/>
      <c r="Y44" s="236"/>
    </row>
    <row r="45" spans="2:25" outlineLevel="1" x14ac:dyDescent="0.25">
      <c r="B45" s="465"/>
      <c r="C45" s="272"/>
      <c r="D45" s="272"/>
      <c r="E45" s="273"/>
      <c r="F45" s="299" t="s">
        <v>48</v>
      </c>
      <c r="G45" s="218"/>
      <c r="H45" s="222"/>
      <c r="I45" s="223"/>
      <c r="J45" s="223"/>
      <c r="K45" s="224"/>
      <c r="L45" s="225"/>
      <c r="M45" s="223"/>
      <c r="N45" s="223"/>
      <c r="O45" s="223"/>
      <c r="P45" s="226"/>
      <c r="Q45" s="223"/>
      <c r="R45" s="223"/>
      <c r="S45" s="223"/>
      <c r="T45" s="223"/>
      <c r="U45" s="225"/>
      <c r="V45" s="226"/>
      <c r="W45" s="218"/>
      <c r="Y45" s="236"/>
    </row>
    <row r="46" spans="2:25" x14ac:dyDescent="0.25">
      <c r="B46" s="465"/>
      <c r="C46" s="272"/>
      <c r="D46" s="272" t="s">
        <v>49</v>
      </c>
      <c r="E46" s="273"/>
      <c r="F46" s="273"/>
      <c r="G46" s="367"/>
      <c r="H46" s="368"/>
      <c r="I46" s="369"/>
      <c r="J46" s="369"/>
      <c r="K46" s="370"/>
      <c r="L46" s="364"/>
      <c r="M46" s="364"/>
      <c r="N46" s="364"/>
      <c r="O46" s="364"/>
      <c r="P46" s="364"/>
      <c r="Q46" s="364"/>
      <c r="R46" s="364"/>
      <c r="S46" s="364"/>
      <c r="T46" s="364"/>
      <c r="U46" s="364"/>
      <c r="V46" s="364"/>
      <c r="W46" s="366"/>
      <c r="Y46" s="353"/>
    </row>
    <row r="47" spans="2:25" ht="12.75" customHeight="1" x14ac:dyDescent="0.25">
      <c r="B47" s="465"/>
      <c r="C47" s="272"/>
      <c r="D47" s="272"/>
      <c r="E47" s="273" t="s">
        <v>50</v>
      </c>
      <c r="F47" s="273"/>
      <c r="G47" s="367">
        <f t="shared" ref="G47:W47" si="8">SUBTOTAL(9,G48:G49)</f>
        <v>0</v>
      </c>
      <c r="H47" s="368">
        <f t="shared" si="8"/>
        <v>0</v>
      </c>
      <c r="I47" s="369">
        <f t="shared" si="8"/>
        <v>0</v>
      </c>
      <c r="J47" s="369">
        <f t="shared" si="8"/>
        <v>0</v>
      </c>
      <c r="K47" s="370">
        <f t="shared" si="8"/>
        <v>0</v>
      </c>
      <c r="L47" s="364">
        <f t="shared" si="8"/>
        <v>0</v>
      </c>
      <c r="M47" s="364">
        <f t="shared" si="8"/>
        <v>0</v>
      </c>
      <c r="N47" s="364">
        <f t="shared" si="8"/>
        <v>0</v>
      </c>
      <c r="O47" s="364">
        <f t="shared" si="8"/>
        <v>0</v>
      </c>
      <c r="P47" s="364">
        <f t="shared" si="8"/>
        <v>0</v>
      </c>
      <c r="Q47" s="364">
        <f t="shared" si="8"/>
        <v>0</v>
      </c>
      <c r="R47" s="364">
        <f t="shared" si="8"/>
        <v>0</v>
      </c>
      <c r="S47" s="364">
        <f t="shared" si="8"/>
        <v>0</v>
      </c>
      <c r="T47" s="364">
        <f t="shared" si="8"/>
        <v>0</v>
      </c>
      <c r="U47" s="364">
        <f t="shared" si="8"/>
        <v>0</v>
      </c>
      <c r="V47" s="364">
        <f t="shared" si="8"/>
        <v>0</v>
      </c>
      <c r="W47" s="366">
        <f t="shared" si="8"/>
        <v>0</v>
      </c>
      <c r="Y47" s="354"/>
    </row>
    <row r="48" spans="2:25" outlineLevel="1" x14ac:dyDescent="0.25">
      <c r="B48" s="465"/>
      <c r="C48" s="272"/>
      <c r="D48" s="272"/>
      <c r="E48" s="273"/>
      <c r="F48" s="299" t="s">
        <v>51</v>
      </c>
      <c r="G48" s="218"/>
      <c r="H48" s="222"/>
      <c r="I48" s="223"/>
      <c r="J48" s="223"/>
      <c r="K48" s="224"/>
      <c r="L48" s="225"/>
      <c r="M48" s="223"/>
      <c r="N48" s="223"/>
      <c r="O48" s="223"/>
      <c r="P48" s="226"/>
      <c r="Q48" s="223"/>
      <c r="R48" s="223"/>
      <c r="S48" s="223"/>
      <c r="T48" s="223"/>
      <c r="U48" s="225"/>
      <c r="V48" s="226"/>
      <c r="W48" s="218"/>
      <c r="Y48" s="236"/>
    </row>
    <row r="49" spans="2:25" outlineLevel="1" x14ac:dyDescent="0.25">
      <c r="B49" s="465"/>
      <c r="C49" s="272"/>
      <c r="D49" s="272"/>
      <c r="E49" s="273"/>
      <c r="F49" s="299" t="s">
        <v>52</v>
      </c>
      <c r="G49" s="218"/>
      <c r="H49" s="222"/>
      <c r="I49" s="223"/>
      <c r="J49" s="223"/>
      <c r="K49" s="224"/>
      <c r="L49" s="225"/>
      <c r="M49" s="223"/>
      <c r="N49" s="223"/>
      <c r="O49" s="223"/>
      <c r="P49" s="226"/>
      <c r="Q49" s="223"/>
      <c r="R49" s="223"/>
      <c r="S49" s="223"/>
      <c r="T49" s="223"/>
      <c r="U49" s="225"/>
      <c r="V49" s="226"/>
      <c r="W49" s="218"/>
      <c r="Y49" s="236"/>
    </row>
    <row r="50" spans="2:25" x14ac:dyDescent="0.25">
      <c r="B50" s="465"/>
      <c r="C50" s="272"/>
      <c r="D50" s="272"/>
      <c r="E50" s="273" t="s">
        <v>53</v>
      </c>
      <c r="F50" s="273"/>
      <c r="G50" s="367">
        <f t="shared" ref="G50:W50" si="9">SUBTOTAL(9,G51:G53)</f>
        <v>0</v>
      </c>
      <c r="H50" s="368">
        <f t="shared" si="9"/>
        <v>0</v>
      </c>
      <c r="I50" s="369">
        <f t="shared" si="9"/>
        <v>0</v>
      </c>
      <c r="J50" s="369">
        <f t="shared" si="9"/>
        <v>0</v>
      </c>
      <c r="K50" s="370">
        <f t="shared" si="9"/>
        <v>0</v>
      </c>
      <c r="L50" s="364">
        <f t="shared" si="9"/>
        <v>0</v>
      </c>
      <c r="M50" s="364">
        <f t="shared" si="9"/>
        <v>0</v>
      </c>
      <c r="N50" s="364">
        <f t="shared" si="9"/>
        <v>0</v>
      </c>
      <c r="O50" s="364">
        <f t="shared" si="9"/>
        <v>0</v>
      </c>
      <c r="P50" s="364">
        <f t="shared" si="9"/>
        <v>0</v>
      </c>
      <c r="Q50" s="364">
        <f t="shared" si="9"/>
        <v>0</v>
      </c>
      <c r="R50" s="364">
        <f t="shared" si="9"/>
        <v>0</v>
      </c>
      <c r="S50" s="364">
        <f t="shared" si="9"/>
        <v>0</v>
      </c>
      <c r="T50" s="364">
        <f t="shared" si="9"/>
        <v>0</v>
      </c>
      <c r="U50" s="364">
        <f t="shared" si="9"/>
        <v>0</v>
      </c>
      <c r="V50" s="364">
        <f t="shared" si="9"/>
        <v>0</v>
      </c>
      <c r="W50" s="366">
        <f t="shared" si="9"/>
        <v>0</v>
      </c>
      <c r="Y50" s="238"/>
    </row>
    <row r="51" spans="2:25" outlineLevel="1" x14ac:dyDescent="0.25">
      <c r="B51" s="465"/>
      <c r="C51" s="272"/>
      <c r="D51" s="272"/>
      <c r="E51" s="273"/>
      <c r="F51" s="299" t="s">
        <v>54</v>
      </c>
      <c r="G51" s="218"/>
      <c r="H51" s="222"/>
      <c r="I51" s="223"/>
      <c r="J51" s="223"/>
      <c r="K51" s="224"/>
      <c r="L51" s="225"/>
      <c r="M51" s="223"/>
      <c r="N51" s="223"/>
      <c r="O51" s="223"/>
      <c r="P51" s="226"/>
      <c r="Q51" s="223"/>
      <c r="R51" s="223"/>
      <c r="S51" s="223"/>
      <c r="T51" s="223"/>
      <c r="U51" s="225"/>
      <c r="V51" s="226"/>
      <c r="W51" s="218"/>
      <c r="Y51" s="236"/>
    </row>
    <row r="52" spans="2:25" outlineLevel="1" x14ac:dyDescent="0.25">
      <c r="B52" s="465"/>
      <c r="C52" s="272"/>
      <c r="D52" s="272"/>
      <c r="E52" s="273"/>
      <c r="F52" s="299" t="s">
        <v>55</v>
      </c>
      <c r="G52" s="218"/>
      <c r="H52" s="222"/>
      <c r="I52" s="223"/>
      <c r="J52" s="223"/>
      <c r="K52" s="224"/>
      <c r="L52" s="225"/>
      <c r="M52" s="223"/>
      <c r="N52" s="223"/>
      <c r="O52" s="223"/>
      <c r="P52" s="226"/>
      <c r="Q52" s="223"/>
      <c r="R52" s="223"/>
      <c r="S52" s="223"/>
      <c r="T52" s="223"/>
      <c r="U52" s="225"/>
      <c r="V52" s="226"/>
      <c r="W52" s="218"/>
      <c r="Y52" s="236"/>
    </row>
    <row r="53" spans="2:25" outlineLevel="1" x14ac:dyDescent="0.25">
      <c r="B53" s="465"/>
      <c r="C53" s="272"/>
      <c r="D53" s="272"/>
      <c r="E53" s="273"/>
      <c r="F53" s="299" t="s">
        <v>56</v>
      </c>
      <c r="G53" s="218"/>
      <c r="H53" s="222"/>
      <c r="I53" s="223"/>
      <c r="J53" s="223"/>
      <c r="K53" s="224"/>
      <c r="L53" s="225"/>
      <c r="M53" s="223"/>
      <c r="N53" s="223"/>
      <c r="O53" s="223"/>
      <c r="P53" s="226"/>
      <c r="Q53" s="223"/>
      <c r="R53" s="223"/>
      <c r="S53" s="223"/>
      <c r="T53" s="223"/>
      <c r="U53" s="225"/>
      <c r="V53" s="226"/>
      <c r="W53" s="218"/>
      <c r="Y53" s="236"/>
    </row>
    <row r="54" spans="2:25" x14ac:dyDescent="0.25">
      <c r="B54" s="465"/>
      <c r="C54" s="272"/>
      <c r="D54" s="272"/>
      <c r="E54" s="273" t="s">
        <v>57</v>
      </c>
      <c r="F54" s="273"/>
      <c r="G54" s="367">
        <f t="shared" ref="G54:W54" si="10">SUBTOTAL(9,G55:G56)</f>
        <v>0</v>
      </c>
      <c r="H54" s="368">
        <f t="shared" si="10"/>
        <v>0</v>
      </c>
      <c r="I54" s="369">
        <f t="shared" si="10"/>
        <v>0</v>
      </c>
      <c r="J54" s="369">
        <f t="shared" si="10"/>
        <v>0</v>
      </c>
      <c r="K54" s="370">
        <f t="shared" si="10"/>
        <v>0</v>
      </c>
      <c r="L54" s="364">
        <f t="shared" si="10"/>
        <v>0</v>
      </c>
      <c r="M54" s="364">
        <f t="shared" si="10"/>
        <v>0</v>
      </c>
      <c r="N54" s="364">
        <f t="shared" si="10"/>
        <v>0</v>
      </c>
      <c r="O54" s="364">
        <f t="shared" si="10"/>
        <v>0</v>
      </c>
      <c r="P54" s="364">
        <f t="shared" si="10"/>
        <v>0</v>
      </c>
      <c r="Q54" s="364">
        <f t="shared" si="10"/>
        <v>0</v>
      </c>
      <c r="R54" s="364">
        <f t="shared" si="10"/>
        <v>0</v>
      </c>
      <c r="S54" s="364">
        <f t="shared" si="10"/>
        <v>0</v>
      </c>
      <c r="T54" s="364">
        <f t="shared" si="10"/>
        <v>0</v>
      </c>
      <c r="U54" s="364">
        <f t="shared" si="10"/>
        <v>0</v>
      </c>
      <c r="V54" s="364">
        <f t="shared" si="10"/>
        <v>0</v>
      </c>
      <c r="W54" s="366">
        <f t="shared" si="10"/>
        <v>0</v>
      </c>
      <c r="Y54" s="238"/>
    </row>
    <row r="55" spans="2:25" outlineLevel="1" x14ac:dyDescent="0.25">
      <c r="B55" s="465"/>
      <c r="C55" s="272"/>
      <c r="D55" s="272"/>
      <c r="E55" s="273"/>
      <c r="F55" s="299" t="s">
        <v>58</v>
      </c>
      <c r="G55" s="218"/>
      <c r="H55" s="222"/>
      <c r="I55" s="223"/>
      <c r="J55" s="223"/>
      <c r="K55" s="224"/>
      <c r="L55" s="225"/>
      <c r="M55" s="223"/>
      <c r="N55" s="223"/>
      <c r="O55" s="223"/>
      <c r="P55" s="226"/>
      <c r="Q55" s="223"/>
      <c r="R55" s="223"/>
      <c r="S55" s="223"/>
      <c r="T55" s="223"/>
      <c r="U55" s="225"/>
      <c r="V55" s="226"/>
      <c r="W55" s="218"/>
      <c r="Y55" s="236"/>
    </row>
    <row r="56" spans="2:25" outlineLevel="1" x14ac:dyDescent="0.25">
      <c r="B56" s="465"/>
      <c r="C56" s="272"/>
      <c r="D56" s="272"/>
      <c r="E56" s="273"/>
      <c r="F56" s="299" t="s">
        <v>59</v>
      </c>
      <c r="G56" s="218"/>
      <c r="H56" s="222"/>
      <c r="I56" s="223"/>
      <c r="J56" s="223"/>
      <c r="K56" s="224"/>
      <c r="L56" s="225"/>
      <c r="M56" s="223"/>
      <c r="N56" s="223"/>
      <c r="O56" s="223"/>
      <c r="P56" s="226"/>
      <c r="Q56" s="223"/>
      <c r="R56" s="223"/>
      <c r="S56" s="223"/>
      <c r="T56" s="223"/>
      <c r="U56" s="225"/>
      <c r="V56" s="226"/>
      <c r="W56" s="218"/>
      <c r="Y56" s="236"/>
    </row>
    <row r="57" spans="2:25" x14ac:dyDescent="0.25">
      <c r="B57" s="465"/>
      <c r="C57" s="272"/>
      <c r="D57" s="272"/>
      <c r="E57" s="273" t="s">
        <v>60</v>
      </c>
      <c r="F57" s="273"/>
      <c r="G57" s="367">
        <f t="shared" ref="G57:W57" si="11">SUBTOTAL(9,G58:G60)</f>
        <v>0</v>
      </c>
      <c r="H57" s="368">
        <f t="shared" si="11"/>
        <v>0</v>
      </c>
      <c r="I57" s="369">
        <f t="shared" si="11"/>
        <v>0</v>
      </c>
      <c r="J57" s="369">
        <f t="shared" si="11"/>
        <v>0</v>
      </c>
      <c r="K57" s="370">
        <f t="shared" si="11"/>
        <v>0</v>
      </c>
      <c r="L57" s="364">
        <f t="shared" si="11"/>
        <v>0</v>
      </c>
      <c r="M57" s="364">
        <f t="shared" si="11"/>
        <v>0</v>
      </c>
      <c r="N57" s="364">
        <f t="shared" si="11"/>
        <v>0</v>
      </c>
      <c r="O57" s="364">
        <f t="shared" si="11"/>
        <v>0</v>
      </c>
      <c r="P57" s="364">
        <f t="shared" si="11"/>
        <v>0</v>
      </c>
      <c r="Q57" s="364">
        <f t="shared" si="11"/>
        <v>0</v>
      </c>
      <c r="R57" s="364">
        <f t="shared" si="11"/>
        <v>0</v>
      </c>
      <c r="S57" s="364">
        <f t="shared" si="11"/>
        <v>0</v>
      </c>
      <c r="T57" s="364">
        <f t="shared" si="11"/>
        <v>0</v>
      </c>
      <c r="U57" s="364">
        <f t="shared" si="11"/>
        <v>0</v>
      </c>
      <c r="V57" s="364">
        <f t="shared" si="11"/>
        <v>0</v>
      </c>
      <c r="W57" s="366">
        <f t="shared" si="11"/>
        <v>0</v>
      </c>
      <c r="Y57" s="238"/>
    </row>
    <row r="58" spans="2:25" outlineLevel="1" x14ac:dyDescent="0.25">
      <c r="B58" s="465"/>
      <c r="C58" s="272"/>
      <c r="D58" s="272"/>
      <c r="E58" s="273"/>
      <c r="F58" s="299" t="s">
        <v>61</v>
      </c>
      <c r="G58" s="218"/>
      <c r="H58" s="222"/>
      <c r="I58" s="223"/>
      <c r="J58" s="223"/>
      <c r="K58" s="224"/>
      <c r="L58" s="225"/>
      <c r="M58" s="223"/>
      <c r="N58" s="223"/>
      <c r="O58" s="223"/>
      <c r="P58" s="226"/>
      <c r="Q58" s="223"/>
      <c r="R58" s="223"/>
      <c r="S58" s="223"/>
      <c r="T58" s="223"/>
      <c r="U58" s="225"/>
      <c r="V58" s="226"/>
      <c r="W58" s="218"/>
      <c r="Y58" s="236"/>
    </row>
    <row r="59" spans="2:25" outlineLevel="1" x14ac:dyDescent="0.25">
      <c r="B59" s="465"/>
      <c r="C59" s="272"/>
      <c r="D59" s="272"/>
      <c r="E59" s="273"/>
      <c r="F59" s="299" t="s">
        <v>62</v>
      </c>
      <c r="G59" s="218"/>
      <c r="H59" s="222"/>
      <c r="I59" s="223"/>
      <c r="J59" s="223"/>
      <c r="K59" s="224"/>
      <c r="L59" s="225"/>
      <c r="M59" s="223"/>
      <c r="N59" s="223"/>
      <c r="O59" s="223"/>
      <c r="P59" s="226"/>
      <c r="Q59" s="223"/>
      <c r="R59" s="223"/>
      <c r="S59" s="223"/>
      <c r="T59" s="223"/>
      <c r="U59" s="225"/>
      <c r="V59" s="226"/>
      <c r="W59" s="218"/>
      <c r="Y59" s="236"/>
    </row>
    <row r="60" spans="2:25" outlineLevel="1" x14ac:dyDescent="0.25">
      <c r="B60" s="465"/>
      <c r="C60" s="272"/>
      <c r="D60" s="272"/>
      <c r="E60" s="273"/>
      <c r="F60" s="299" t="s">
        <v>63</v>
      </c>
      <c r="G60" s="218"/>
      <c r="H60" s="222"/>
      <c r="I60" s="223"/>
      <c r="J60" s="223"/>
      <c r="K60" s="224"/>
      <c r="L60" s="225"/>
      <c r="M60" s="223"/>
      <c r="N60" s="223"/>
      <c r="O60" s="223"/>
      <c r="P60" s="226"/>
      <c r="Q60" s="223"/>
      <c r="R60" s="223"/>
      <c r="S60" s="223"/>
      <c r="T60" s="223"/>
      <c r="U60" s="225"/>
      <c r="V60" s="226"/>
      <c r="W60" s="218"/>
      <c r="Y60" s="236"/>
    </row>
    <row r="61" spans="2:25" x14ac:dyDescent="0.25">
      <c r="B61" s="465"/>
      <c r="C61" s="272"/>
      <c r="D61" s="272"/>
      <c r="E61" s="273" t="s">
        <v>64</v>
      </c>
      <c r="F61" s="273"/>
      <c r="G61" s="367">
        <f t="shared" ref="G61:W61" si="12">SUBTOTAL(9,G62:G63)</f>
        <v>0</v>
      </c>
      <c r="H61" s="368">
        <f t="shared" si="12"/>
        <v>0</v>
      </c>
      <c r="I61" s="369">
        <f t="shared" si="12"/>
        <v>0</v>
      </c>
      <c r="J61" s="369">
        <f t="shared" si="12"/>
        <v>0</v>
      </c>
      <c r="K61" s="370">
        <f t="shared" si="12"/>
        <v>0</v>
      </c>
      <c r="L61" s="364">
        <f t="shared" si="12"/>
        <v>0</v>
      </c>
      <c r="M61" s="364">
        <f t="shared" si="12"/>
        <v>0</v>
      </c>
      <c r="N61" s="364">
        <f t="shared" si="12"/>
        <v>0</v>
      </c>
      <c r="O61" s="364">
        <f t="shared" si="12"/>
        <v>0</v>
      </c>
      <c r="P61" s="364">
        <f t="shared" si="12"/>
        <v>0</v>
      </c>
      <c r="Q61" s="364">
        <f t="shared" si="12"/>
        <v>0</v>
      </c>
      <c r="R61" s="364">
        <f t="shared" si="12"/>
        <v>0</v>
      </c>
      <c r="S61" s="364">
        <f t="shared" si="12"/>
        <v>0</v>
      </c>
      <c r="T61" s="364">
        <f t="shared" si="12"/>
        <v>0</v>
      </c>
      <c r="U61" s="364">
        <f t="shared" si="12"/>
        <v>0</v>
      </c>
      <c r="V61" s="364">
        <f t="shared" si="12"/>
        <v>0</v>
      </c>
      <c r="W61" s="366">
        <f t="shared" si="12"/>
        <v>0</v>
      </c>
      <c r="Y61" s="238"/>
    </row>
    <row r="62" spans="2:25" outlineLevel="1" x14ac:dyDescent="0.25">
      <c r="B62" s="465"/>
      <c r="C62" s="272"/>
      <c r="D62" s="272"/>
      <c r="E62" s="273"/>
      <c r="F62" s="299" t="s">
        <v>65</v>
      </c>
      <c r="G62" s="218"/>
      <c r="H62" s="222"/>
      <c r="I62" s="223"/>
      <c r="J62" s="223"/>
      <c r="K62" s="224"/>
      <c r="L62" s="225"/>
      <c r="M62" s="223"/>
      <c r="N62" s="223"/>
      <c r="O62" s="223"/>
      <c r="P62" s="223"/>
      <c r="Q62" s="223"/>
      <c r="R62" s="223"/>
      <c r="S62" s="223"/>
      <c r="T62" s="223"/>
      <c r="U62" s="225"/>
      <c r="V62" s="226"/>
      <c r="W62" s="218"/>
      <c r="Y62" s="236"/>
    </row>
    <row r="63" spans="2:25" outlineLevel="1" x14ac:dyDescent="0.25">
      <c r="B63" s="465"/>
      <c r="C63" s="272"/>
      <c r="D63" s="272"/>
      <c r="E63" s="273"/>
      <c r="F63" s="299" t="s">
        <v>66</v>
      </c>
      <c r="G63" s="218"/>
      <c r="H63" s="222"/>
      <c r="I63" s="223"/>
      <c r="J63" s="223"/>
      <c r="K63" s="224"/>
      <c r="L63" s="225"/>
      <c r="M63" s="223"/>
      <c r="N63" s="223"/>
      <c r="O63" s="223"/>
      <c r="P63" s="223"/>
      <c r="Q63" s="223"/>
      <c r="R63" s="223"/>
      <c r="S63" s="223"/>
      <c r="T63" s="223"/>
      <c r="U63" s="225"/>
      <c r="V63" s="226"/>
      <c r="W63" s="218"/>
      <c r="Y63" s="236"/>
    </row>
    <row r="64" spans="2:25" x14ac:dyDescent="0.25">
      <c r="B64" s="465"/>
      <c r="C64" s="272"/>
      <c r="D64" s="272"/>
      <c r="E64" s="273" t="s">
        <v>67</v>
      </c>
      <c r="F64" s="273"/>
      <c r="G64" s="367">
        <f t="shared" ref="G64:W64" si="13">SUBTOTAL(9,G65:G67)</f>
        <v>0</v>
      </c>
      <c r="H64" s="368">
        <f t="shared" si="13"/>
        <v>0</v>
      </c>
      <c r="I64" s="369">
        <f t="shared" si="13"/>
        <v>0</v>
      </c>
      <c r="J64" s="369">
        <f t="shared" si="13"/>
        <v>0</v>
      </c>
      <c r="K64" s="370">
        <f t="shared" si="13"/>
        <v>0</v>
      </c>
      <c r="L64" s="364">
        <f t="shared" si="13"/>
        <v>0</v>
      </c>
      <c r="M64" s="364">
        <f t="shared" si="13"/>
        <v>0</v>
      </c>
      <c r="N64" s="364">
        <f t="shared" si="13"/>
        <v>0</v>
      </c>
      <c r="O64" s="364">
        <f t="shared" si="13"/>
        <v>0</v>
      </c>
      <c r="P64" s="364">
        <f t="shared" si="13"/>
        <v>0</v>
      </c>
      <c r="Q64" s="364">
        <f t="shared" si="13"/>
        <v>0</v>
      </c>
      <c r="R64" s="364">
        <f t="shared" si="13"/>
        <v>0</v>
      </c>
      <c r="S64" s="364">
        <f t="shared" si="13"/>
        <v>0</v>
      </c>
      <c r="T64" s="364">
        <f t="shared" si="13"/>
        <v>0</v>
      </c>
      <c r="U64" s="364">
        <f t="shared" si="13"/>
        <v>0</v>
      </c>
      <c r="V64" s="364">
        <f t="shared" si="13"/>
        <v>0</v>
      </c>
      <c r="W64" s="366">
        <f t="shared" si="13"/>
        <v>0</v>
      </c>
      <c r="Y64" s="238"/>
    </row>
    <row r="65" spans="2:25" outlineLevel="1" x14ac:dyDescent="0.25">
      <c r="B65" s="465"/>
      <c r="C65" s="272"/>
      <c r="D65" s="272"/>
      <c r="E65" s="273"/>
      <c r="F65" s="299" t="s">
        <v>68</v>
      </c>
      <c r="G65" s="218"/>
      <c r="H65" s="222"/>
      <c r="I65" s="223"/>
      <c r="J65" s="223"/>
      <c r="K65" s="224"/>
      <c r="L65" s="225"/>
      <c r="M65" s="223"/>
      <c r="N65" s="223"/>
      <c r="O65" s="223"/>
      <c r="P65" s="226"/>
      <c r="Q65" s="223"/>
      <c r="R65" s="223"/>
      <c r="S65" s="223"/>
      <c r="T65" s="223"/>
      <c r="U65" s="225"/>
      <c r="V65" s="226"/>
      <c r="W65" s="218"/>
      <c r="Y65" s="236"/>
    </row>
    <row r="66" spans="2:25" outlineLevel="1" x14ac:dyDescent="0.25">
      <c r="B66" s="465"/>
      <c r="C66" s="272"/>
      <c r="D66" s="272"/>
      <c r="E66" s="273"/>
      <c r="F66" s="299" t="s">
        <v>69</v>
      </c>
      <c r="G66" s="218"/>
      <c r="H66" s="222"/>
      <c r="I66" s="223"/>
      <c r="J66" s="223"/>
      <c r="K66" s="224"/>
      <c r="L66" s="225"/>
      <c r="M66" s="223"/>
      <c r="N66" s="223"/>
      <c r="O66" s="223"/>
      <c r="P66" s="226"/>
      <c r="Q66" s="223"/>
      <c r="R66" s="223"/>
      <c r="S66" s="223"/>
      <c r="T66" s="223"/>
      <c r="U66" s="225"/>
      <c r="V66" s="226"/>
      <c r="W66" s="218"/>
      <c r="Y66" s="236"/>
    </row>
    <row r="67" spans="2:25" outlineLevel="1" x14ac:dyDescent="0.25">
      <c r="B67" s="465"/>
      <c r="C67" s="272"/>
      <c r="D67" s="272"/>
      <c r="E67" s="273"/>
      <c r="F67" s="299" t="s">
        <v>70</v>
      </c>
      <c r="G67" s="218"/>
      <c r="H67" s="222"/>
      <c r="I67" s="223"/>
      <c r="J67" s="223"/>
      <c r="K67" s="224"/>
      <c r="L67" s="225"/>
      <c r="M67" s="223"/>
      <c r="N67" s="223"/>
      <c r="O67" s="223"/>
      <c r="P67" s="226"/>
      <c r="Q67" s="223"/>
      <c r="R67" s="223"/>
      <c r="S67" s="223"/>
      <c r="T67" s="223"/>
      <c r="U67" s="225"/>
      <c r="V67" s="226"/>
      <c r="W67" s="218"/>
      <c r="Y67" s="236"/>
    </row>
    <row r="68" spans="2:25" x14ac:dyDescent="0.25">
      <c r="B68" s="465"/>
      <c r="C68" s="272"/>
      <c r="D68" s="272" t="s">
        <v>71</v>
      </c>
      <c r="E68" s="273"/>
      <c r="F68" s="273"/>
      <c r="G68" s="367"/>
      <c r="H68" s="368"/>
      <c r="I68" s="369"/>
      <c r="J68" s="369"/>
      <c r="K68" s="370"/>
      <c r="L68" s="364"/>
      <c r="M68" s="364"/>
      <c r="N68" s="364"/>
      <c r="O68" s="364"/>
      <c r="P68" s="364"/>
      <c r="Q68" s="364"/>
      <c r="R68" s="364"/>
      <c r="S68" s="364"/>
      <c r="T68" s="364"/>
      <c r="U68" s="364"/>
      <c r="V68" s="364"/>
      <c r="W68" s="366"/>
      <c r="Y68" s="353"/>
    </row>
    <row r="69" spans="2:25" x14ac:dyDescent="0.25">
      <c r="B69" s="465"/>
      <c r="C69" s="272"/>
      <c r="D69" s="272"/>
      <c r="E69" s="273" t="s">
        <v>72</v>
      </c>
      <c r="F69" s="273"/>
      <c r="G69" s="367">
        <f t="shared" ref="G69:W69" si="14">SUBTOTAL(9,G70:G71)</f>
        <v>0</v>
      </c>
      <c r="H69" s="368">
        <f t="shared" si="14"/>
        <v>0</v>
      </c>
      <c r="I69" s="369">
        <f t="shared" si="14"/>
        <v>0</v>
      </c>
      <c r="J69" s="369">
        <f t="shared" si="14"/>
        <v>0</v>
      </c>
      <c r="K69" s="370">
        <f t="shared" si="14"/>
        <v>0</v>
      </c>
      <c r="L69" s="364">
        <f t="shared" si="14"/>
        <v>0</v>
      </c>
      <c r="M69" s="364">
        <f t="shared" si="14"/>
        <v>0</v>
      </c>
      <c r="N69" s="364">
        <f t="shared" si="14"/>
        <v>0</v>
      </c>
      <c r="O69" s="364">
        <f t="shared" si="14"/>
        <v>0</v>
      </c>
      <c r="P69" s="364">
        <f t="shared" si="14"/>
        <v>0</v>
      </c>
      <c r="Q69" s="364">
        <f t="shared" si="14"/>
        <v>0</v>
      </c>
      <c r="R69" s="364">
        <f t="shared" si="14"/>
        <v>0</v>
      </c>
      <c r="S69" s="364">
        <f t="shared" si="14"/>
        <v>0</v>
      </c>
      <c r="T69" s="364">
        <f t="shared" si="14"/>
        <v>0</v>
      </c>
      <c r="U69" s="364">
        <f t="shared" si="14"/>
        <v>0</v>
      </c>
      <c r="V69" s="364">
        <f t="shared" si="14"/>
        <v>0</v>
      </c>
      <c r="W69" s="366">
        <f t="shared" si="14"/>
        <v>0</v>
      </c>
      <c r="Y69" s="354"/>
    </row>
    <row r="70" spans="2:25" outlineLevel="1" x14ac:dyDescent="0.25">
      <c r="B70" s="465"/>
      <c r="C70" s="272"/>
      <c r="D70" s="272"/>
      <c r="E70" s="273"/>
      <c r="F70" s="299" t="s">
        <v>73</v>
      </c>
      <c r="G70" s="218"/>
      <c r="H70" s="222"/>
      <c r="I70" s="223"/>
      <c r="J70" s="223"/>
      <c r="K70" s="224"/>
      <c r="L70" s="225"/>
      <c r="M70" s="223"/>
      <c r="N70" s="223"/>
      <c r="O70" s="223"/>
      <c r="P70" s="226"/>
      <c r="Q70" s="223"/>
      <c r="R70" s="223"/>
      <c r="S70" s="223"/>
      <c r="T70" s="223"/>
      <c r="U70" s="225"/>
      <c r="V70" s="226"/>
      <c r="W70" s="218"/>
      <c r="Y70" s="236"/>
    </row>
    <row r="71" spans="2:25" outlineLevel="1" x14ac:dyDescent="0.25">
      <c r="B71" s="465"/>
      <c r="C71" s="272"/>
      <c r="D71" s="272"/>
      <c r="E71" s="273"/>
      <c r="F71" s="299" t="s">
        <v>74</v>
      </c>
      <c r="G71" s="218"/>
      <c r="H71" s="222"/>
      <c r="I71" s="223"/>
      <c r="J71" s="223"/>
      <c r="K71" s="224"/>
      <c r="L71" s="225"/>
      <c r="M71" s="223"/>
      <c r="N71" s="223"/>
      <c r="O71" s="223"/>
      <c r="P71" s="226"/>
      <c r="Q71" s="223"/>
      <c r="R71" s="223"/>
      <c r="S71" s="223"/>
      <c r="T71" s="223"/>
      <c r="U71" s="225"/>
      <c r="V71" s="226"/>
      <c r="W71" s="218"/>
      <c r="Y71" s="236"/>
    </row>
    <row r="72" spans="2:25" x14ac:dyDescent="0.25">
      <c r="B72" s="465"/>
      <c r="C72" s="272"/>
      <c r="D72" s="272"/>
      <c r="E72" s="273" t="s">
        <v>75</v>
      </c>
      <c r="F72" s="273"/>
      <c r="G72" s="367">
        <f t="shared" ref="G72:W72" si="15">SUBTOTAL(9,G73:G74)</f>
        <v>0</v>
      </c>
      <c r="H72" s="368">
        <f t="shared" si="15"/>
        <v>0</v>
      </c>
      <c r="I72" s="369">
        <f t="shared" si="15"/>
        <v>0</v>
      </c>
      <c r="J72" s="369">
        <f t="shared" si="15"/>
        <v>0</v>
      </c>
      <c r="K72" s="370">
        <f t="shared" si="15"/>
        <v>0</v>
      </c>
      <c r="L72" s="364">
        <f t="shared" si="15"/>
        <v>0</v>
      </c>
      <c r="M72" s="364">
        <f t="shared" si="15"/>
        <v>0</v>
      </c>
      <c r="N72" s="364">
        <f t="shared" si="15"/>
        <v>0</v>
      </c>
      <c r="O72" s="364">
        <f t="shared" si="15"/>
        <v>0</v>
      </c>
      <c r="P72" s="364">
        <f t="shared" si="15"/>
        <v>0</v>
      </c>
      <c r="Q72" s="364">
        <f t="shared" si="15"/>
        <v>0</v>
      </c>
      <c r="R72" s="364">
        <f t="shared" si="15"/>
        <v>0</v>
      </c>
      <c r="S72" s="364">
        <f t="shared" si="15"/>
        <v>0</v>
      </c>
      <c r="T72" s="364">
        <f t="shared" si="15"/>
        <v>0</v>
      </c>
      <c r="U72" s="364">
        <f t="shared" si="15"/>
        <v>0</v>
      </c>
      <c r="V72" s="364">
        <f t="shared" si="15"/>
        <v>0</v>
      </c>
      <c r="W72" s="366">
        <f t="shared" si="15"/>
        <v>0</v>
      </c>
      <c r="Y72" s="238"/>
    </row>
    <row r="73" spans="2:25" outlineLevel="1" x14ac:dyDescent="0.25">
      <c r="B73" s="465"/>
      <c r="C73" s="272"/>
      <c r="D73" s="272"/>
      <c r="E73" s="273"/>
      <c r="F73" s="299" t="s">
        <v>76</v>
      </c>
      <c r="G73" s="218"/>
      <c r="H73" s="222"/>
      <c r="I73" s="223"/>
      <c r="J73" s="223"/>
      <c r="K73" s="224"/>
      <c r="L73" s="225"/>
      <c r="M73" s="223"/>
      <c r="N73" s="223"/>
      <c r="O73" s="223"/>
      <c r="P73" s="226"/>
      <c r="Q73" s="223"/>
      <c r="R73" s="223"/>
      <c r="S73" s="223"/>
      <c r="T73" s="223"/>
      <c r="U73" s="225"/>
      <c r="V73" s="226"/>
      <c r="W73" s="218"/>
      <c r="Y73" s="236"/>
    </row>
    <row r="74" spans="2:25" outlineLevel="1" x14ac:dyDescent="0.25">
      <c r="B74" s="465"/>
      <c r="C74" s="272"/>
      <c r="D74" s="272"/>
      <c r="E74" s="273"/>
      <c r="F74" s="299" t="s">
        <v>77</v>
      </c>
      <c r="G74" s="218"/>
      <c r="H74" s="222"/>
      <c r="I74" s="223"/>
      <c r="J74" s="223"/>
      <c r="K74" s="224"/>
      <c r="L74" s="225"/>
      <c r="M74" s="223"/>
      <c r="N74" s="223"/>
      <c r="O74" s="223"/>
      <c r="P74" s="226"/>
      <c r="Q74" s="223"/>
      <c r="R74" s="223"/>
      <c r="S74" s="223"/>
      <c r="T74" s="223"/>
      <c r="U74" s="225"/>
      <c r="V74" s="226"/>
      <c r="W74" s="218"/>
      <c r="Y74" s="236"/>
    </row>
    <row r="75" spans="2:25" x14ac:dyDescent="0.25">
      <c r="B75" s="465"/>
      <c r="C75" s="272"/>
      <c r="D75" s="272"/>
      <c r="E75" s="273" t="s">
        <v>78</v>
      </c>
      <c r="F75" s="273"/>
      <c r="G75" s="367">
        <f t="shared" ref="G75:W75" si="16">SUBTOTAL(9,G76:G77)</f>
        <v>0</v>
      </c>
      <c r="H75" s="368">
        <f t="shared" si="16"/>
        <v>0</v>
      </c>
      <c r="I75" s="369">
        <f t="shared" si="16"/>
        <v>0</v>
      </c>
      <c r="J75" s="369">
        <f t="shared" si="16"/>
        <v>0</v>
      </c>
      <c r="K75" s="370">
        <f t="shared" si="16"/>
        <v>0</v>
      </c>
      <c r="L75" s="364">
        <f t="shared" si="16"/>
        <v>0</v>
      </c>
      <c r="M75" s="364">
        <f t="shared" si="16"/>
        <v>0</v>
      </c>
      <c r="N75" s="364">
        <f t="shared" si="16"/>
        <v>0</v>
      </c>
      <c r="O75" s="364">
        <f t="shared" si="16"/>
        <v>0</v>
      </c>
      <c r="P75" s="364">
        <f t="shared" si="16"/>
        <v>0</v>
      </c>
      <c r="Q75" s="364">
        <f t="shared" si="16"/>
        <v>0</v>
      </c>
      <c r="R75" s="364">
        <f t="shared" si="16"/>
        <v>0</v>
      </c>
      <c r="S75" s="364">
        <f t="shared" si="16"/>
        <v>0</v>
      </c>
      <c r="T75" s="364">
        <f t="shared" si="16"/>
        <v>0</v>
      </c>
      <c r="U75" s="364">
        <f t="shared" si="16"/>
        <v>0</v>
      </c>
      <c r="V75" s="364">
        <f t="shared" si="16"/>
        <v>0</v>
      </c>
      <c r="W75" s="366">
        <f t="shared" si="16"/>
        <v>0</v>
      </c>
      <c r="Y75" s="238"/>
    </row>
    <row r="76" spans="2:25" outlineLevel="1" x14ac:dyDescent="0.25">
      <c r="B76" s="465"/>
      <c r="C76" s="272"/>
      <c r="D76" s="272"/>
      <c r="E76" s="273"/>
      <c r="F76" s="299" t="s">
        <v>79</v>
      </c>
      <c r="G76" s="218"/>
      <c r="H76" s="222"/>
      <c r="I76" s="223"/>
      <c r="J76" s="223"/>
      <c r="K76" s="224"/>
      <c r="L76" s="225"/>
      <c r="M76" s="223"/>
      <c r="N76" s="223"/>
      <c r="O76" s="223"/>
      <c r="P76" s="226"/>
      <c r="Q76" s="223"/>
      <c r="R76" s="223"/>
      <c r="S76" s="223"/>
      <c r="T76" s="223"/>
      <c r="U76" s="225"/>
      <c r="V76" s="226"/>
      <c r="W76" s="218"/>
      <c r="Y76" s="236"/>
    </row>
    <row r="77" spans="2:25" outlineLevel="1" x14ac:dyDescent="0.25">
      <c r="B77" s="465"/>
      <c r="C77" s="272"/>
      <c r="D77" s="272"/>
      <c r="E77" s="273"/>
      <c r="F77" s="299" t="s">
        <v>80</v>
      </c>
      <c r="G77" s="218"/>
      <c r="H77" s="222"/>
      <c r="I77" s="223"/>
      <c r="J77" s="223"/>
      <c r="K77" s="224"/>
      <c r="L77" s="225"/>
      <c r="M77" s="223"/>
      <c r="N77" s="223"/>
      <c r="O77" s="223"/>
      <c r="P77" s="226"/>
      <c r="Q77" s="223"/>
      <c r="R77" s="223"/>
      <c r="S77" s="223"/>
      <c r="T77" s="223"/>
      <c r="U77" s="225"/>
      <c r="V77" s="226"/>
      <c r="W77" s="218"/>
      <c r="Y77" s="236"/>
    </row>
    <row r="78" spans="2:25" x14ac:dyDescent="0.25">
      <c r="B78" s="465"/>
      <c r="C78" s="272"/>
      <c r="D78" s="272"/>
      <c r="E78" s="273" t="s">
        <v>81</v>
      </c>
      <c r="F78" s="273"/>
      <c r="G78" s="367">
        <f t="shared" ref="G78:W78" si="17">SUBTOTAL(9,G79:G80)</f>
        <v>0</v>
      </c>
      <c r="H78" s="368">
        <f t="shared" si="17"/>
        <v>0</v>
      </c>
      <c r="I78" s="369">
        <f t="shared" si="17"/>
        <v>0</v>
      </c>
      <c r="J78" s="369">
        <f t="shared" si="17"/>
        <v>0</v>
      </c>
      <c r="K78" s="370">
        <f t="shared" si="17"/>
        <v>0</v>
      </c>
      <c r="L78" s="364">
        <f t="shared" si="17"/>
        <v>0</v>
      </c>
      <c r="M78" s="364">
        <f t="shared" si="17"/>
        <v>0</v>
      </c>
      <c r="N78" s="364">
        <f t="shared" si="17"/>
        <v>0</v>
      </c>
      <c r="O78" s="364">
        <f t="shared" si="17"/>
        <v>0</v>
      </c>
      <c r="P78" s="364">
        <f t="shared" si="17"/>
        <v>0</v>
      </c>
      <c r="Q78" s="364">
        <f t="shared" si="17"/>
        <v>0</v>
      </c>
      <c r="R78" s="364">
        <f t="shared" si="17"/>
        <v>0</v>
      </c>
      <c r="S78" s="364">
        <f t="shared" si="17"/>
        <v>0</v>
      </c>
      <c r="T78" s="364">
        <f t="shared" si="17"/>
        <v>0</v>
      </c>
      <c r="U78" s="364">
        <f t="shared" si="17"/>
        <v>0</v>
      </c>
      <c r="V78" s="364">
        <f t="shared" si="17"/>
        <v>0</v>
      </c>
      <c r="W78" s="366">
        <f t="shared" si="17"/>
        <v>0</v>
      </c>
      <c r="Y78" s="238"/>
    </row>
    <row r="79" spans="2:25" outlineLevel="1" x14ac:dyDescent="0.25">
      <c r="B79" s="465"/>
      <c r="C79" s="272"/>
      <c r="D79" s="272"/>
      <c r="E79" s="273"/>
      <c r="F79" s="299" t="s">
        <v>82</v>
      </c>
      <c r="G79" s="218"/>
      <c r="H79" s="222"/>
      <c r="I79" s="223"/>
      <c r="J79" s="223"/>
      <c r="K79" s="224"/>
      <c r="L79" s="225"/>
      <c r="M79" s="223"/>
      <c r="N79" s="223"/>
      <c r="O79" s="223"/>
      <c r="P79" s="226"/>
      <c r="Q79" s="223"/>
      <c r="R79" s="223"/>
      <c r="S79" s="223"/>
      <c r="T79" s="223"/>
      <c r="U79" s="225"/>
      <c r="V79" s="226"/>
      <c r="W79" s="218"/>
      <c r="Y79" s="236"/>
    </row>
    <row r="80" spans="2:25" outlineLevel="1" x14ac:dyDescent="0.25">
      <c r="B80" s="465"/>
      <c r="C80" s="272"/>
      <c r="D80" s="272"/>
      <c r="E80" s="273"/>
      <c r="F80" s="299" t="s">
        <v>83</v>
      </c>
      <c r="G80" s="218"/>
      <c r="H80" s="222"/>
      <c r="I80" s="223"/>
      <c r="J80" s="223"/>
      <c r="K80" s="224"/>
      <c r="L80" s="225"/>
      <c r="M80" s="223"/>
      <c r="N80" s="223"/>
      <c r="O80" s="223"/>
      <c r="P80" s="226"/>
      <c r="Q80" s="223"/>
      <c r="R80" s="223"/>
      <c r="S80" s="223"/>
      <c r="T80" s="223"/>
      <c r="U80" s="225"/>
      <c r="V80" s="226"/>
      <c r="W80" s="218"/>
      <c r="Y80" s="236"/>
    </row>
    <row r="81" spans="2:25" x14ac:dyDescent="0.25">
      <c r="B81" s="465"/>
      <c r="C81" s="272"/>
      <c r="D81" s="272"/>
      <c r="E81" s="273" t="s">
        <v>84</v>
      </c>
      <c r="F81" s="273"/>
      <c r="G81" s="367">
        <f t="shared" ref="G81:W81" si="18">SUBTOTAL(9,G82:G83)</f>
        <v>0</v>
      </c>
      <c r="H81" s="368">
        <f t="shared" si="18"/>
        <v>0</v>
      </c>
      <c r="I81" s="369">
        <f t="shared" si="18"/>
        <v>0</v>
      </c>
      <c r="J81" s="369">
        <f t="shared" si="18"/>
        <v>0</v>
      </c>
      <c r="K81" s="370">
        <f t="shared" si="18"/>
        <v>0</v>
      </c>
      <c r="L81" s="364">
        <f t="shared" si="18"/>
        <v>0</v>
      </c>
      <c r="M81" s="364">
        <f t="shared" si="18"/>
        <v>0</v>
      </c>
      <c r="N81" s="364">
        <f t="shared" si="18"/>
        <v>0</v>
      </c>
      <c r="O81" s="364">
        <f t="shared" si="18"/>
        <v>0</v>
      </c>
      <c r="P81" s="364">
        <f t="shared" si="18"/>
        <v>0</v>
      </c>
      <c r="Q81" s="364">
        <f t="shared" si="18"/>
        <v>0</v>
      </c>
      <c r="R81" s="364">
        <f t="shared" si="18"/>
        <v>0</v>
      </c>
      <c r="S81" s="364">
        <f t="shared" si="18"/>
        <v>0</v>
      </c>
      <c r="T81" s="364">
        <f t="shared" si="18"/>
        <v>0</v>
      </c>
      <c r="U81" s="364">
        <f t="shared" si="18"/>
        <v>0</v>
      </c>
      <c r="V81" s="364">
        <f t="shared" si="18"/>
        <v>0</v>
      </c>
      <c r="W81" s="366">
        <f t="shared" si="18"/>
        <v>0</v>
      </c>
      <c r="Y81" s="238"/>
    </row>
    <row r="82" spans="2:25" outlineLevel="1" x14ac:dyDescent="0.25">
      <c r="B82" s="465"/>
      <c r="C82" s="272"/>
      <c r="D82" s="272"/>
      <c r="E82" s="273"/>
      <c r="F82" s="299" t="s">
        <v>85</v>
      </c>
      <c r="G82" s="218"/>
      <c r="H82" s="222"/>
      <c r="I82" s="223"/>
      <c r="J82" s="223"/>
      <c r="K82" s="224"/>
      <c r="L82" s="225"/>
      <c r="M82" s="223"/>
      <c r="N82" s="223"/>
      <c r="O82" s="223"/>
      <c r="P82" s="226"/>
      <c r="Q82" s="223"/>
      <c r="R82" s="223"/>
      <c r="S82" s="223"/>
      <c r="T82" s="223"/>
      <c r="U82" s="225"/>
      <c r="V82" s="226"/>
      <c r="W82" s="218"/>
      <c r="Y82" s="236"/>
    </row>
    <row r="83" spans="2:25" outlineLevel="1" x14ac:dyDescent="0.25">
      <c r="B83" s="465"/>
      <c r="C83" s="272"/>
      <c r="D83" s="272"/>
      <c r="E83" s="273"/>
      <c r="F83" s="299" t="s">
        <v>86</v>
      </c>
      <c r="G83" s="218"/>
      <c r="H83" s="222"/>
      <c r="I83" s="223"/>
      <c r="J83" s="223"/>
      <c r="K83" s="224"/>
      <c r="L83" s="225"/>
      <c r="M83" s="223"/>
      <c r="N83" s="223"/>
      <c r="O83" s="223"/>
      <c r="P83" s="226"/>
      <c r="Q83" s="223"/>
      <c r="R83" s="223"/>
      <c r="S83" s="223"/>
      <c r="T83" s="223"/>
      <c r="U83" s="225"/>
      <c r="V83" s="226"/>
      <c r="W83" s="218"/>
      <c r="Y83" s="236"/>
    </row>
    <row r="84" spans="2:25" x14ac:dyDescent="0.25">
      <c r="B84" s="465"/>
      <c r="C84" s="272"/>
      <c r="D84" s="272"/>
      <c r="E84" s="273" t="s">
        <v>87</v>
      </c>
      <c r="F84" s="273"/>
      <c r="G84" s="367">
        <f t="shared" ref="G84:W84" si="19">SUBTOTAL(9,G85:G86)</f>
        <v>0</v>
      </c>
      <c r="H84" s="368">
        <f t="shared" si="19"/>
        <v>0</v>
      </c>
      <c r="I84" s="369">
        <f t="shared" si="19"/>
        <v>0</v>
      </c>
      <c r="J84" s="369">
        <f t="shared" si="19"/>
        <v>0</v>
      </c>
      <c r="K84" s="370">
        <f t="shared" si="19"/>
        <v>0</v>
      </c>
      <c r="L84" s="364">
        <f t="shared" si="19"/>
        <v>0</v>
      </c>
      <c r="M84" s="364">
        <f t="shared" si="19"/>
        <v>0</v>
      </c>
      <c r="N84" s="364">
        <f t="shared" si="19"/>
        <v>0</v>
      </c>
      <c r="O84" s="364">
        <f t="shared" si="19"/>
        <v>0</v>
      </c>
      <c r="P84" s="364">
        <f t="shared" si="19"/>
        <v>0</v>
      </c>
      <c r="Q84" s="364">
        <f t="shared" si="19"/>
        <v>0</v>
      </c>
      <c r="R84" s="364">
        <f t="shared" si="19"/>
        <v>0</v>
      </c>
      <c r="S84" s="364">
        <f t="shared" si="19"/>
        <v>0</v>
      </c>
      <c r="T84" s="364">
        <f t="shared" si="19"/>
        <v>0</v>
      </c>
      <c r="U84" s="364">
        <f t="shared" si="19"/>
        <v>0</v>
      </c>
      <c r="V84" s="364">
        <f t="shared" si="19"/>
        <v>0</v>
      </c>
      <c r="W84" s="366">
        <f t="shared" si="19"/>
        <v>0</v>
      </c>
      <c r="Y84" s="238"/>
    </row>
    <row r="85" spans="2:25" outlineLevel="1" x14ac:dyDescent="0.25">
      <c r="B85" s="465"/>
      <c r="C85" s="272"/>
      <c r="D85" s="272"/>
      <c r="E85" s="273"/>
      <c r="F85" s="299" t="s">
        <v>88</v>
      </c>
      <c r="G85" s="218"/>
      <c r="H85" s="222"/>
      <c r="I85" s="223"/>
      <c r="J85" s="223"/>
      <c r="K85" s="224"/>
      <c r="L85" s="225"/>
      <c r="M85" s="223"/>
      <c r="N85" s="223"/>
      <c r="O85" s="223"/>
      <c r="P85" s="226"/>
      <c r="Q85" s="223"/>
      <c r="R85" s="223"/>
      <c r="S85" s="223"/>
      <c r="T85" s="223"/>
      <c r="U85" s="225"/>
      <c r="V85" s="226"/>
      <c r="W85" s="218"/>
      <c r="Y85" s="236"/>
    </row>
    <row r="86" spans="2:25" outlineLevel="1" x14ac:dyDescent="0.25">
      <c r="B86" s="465"/>
      <c r="C86" s="272"/>
      <c r="D86" s="272"/>
      <c r="E86" s="273"/>
      <c r="F86" s="299" t="s">
        <v>89</v>
      </c>
      <c r="G86" s="218"/>
      <c r="H86" s="222"/>
      <c r="I86" s="223"/>
      <c r="J86" s="223"/>
      <c r="K86" s="224"/>
      <c r="L86" s="225"/>
      <c r="M86" s="223"/>
      <c r="N86" s="223"/>
      <c r="O86" s="223"/>
      <c r="P86" s="226"/>
      <c r="Q86" s="223"/>
      <c r="R86" s="223"/>
      <c r="S86" s="223"/>
      <c r="T86" s="223"/>
      <c r="U86" s="225"/>
      <c r="V86" s="226"/>
      <c r="W86" s="218"/>
      <c r="Y86" s="236"/>
    </row>
    <row r="87" spans="2:25" x14ac:dyDescent="0.25">
      <c r="B87" s="465"/>
      <c r="C87" s="272"/>
      <c r="D87" s="272" t="s">
        <v>90</v>
      </c>
      <c r="E87" s="273"/>
      <c r="F87" s="273"/>
      <c r="G87" s="367">
        <f>SUBTOTAL(9,G88:G90)</f>
        <v>0</v>
      </c>
      <c r="H87" s="368"/>
      <c r="I87" s="369"/>
      <c r="J87" s="369"/>
      <c r="K87" s="370"/>
      <c r="L87" s="364"/>
      <c r="M87" s="364"/>
      <c r="N87" s="364"/>
      <c r="O87" s="364"/>
      <c r="P87" s="364"/>
      <c r="Q87" s="364"/>
      <c r="R87" s="364"/>
      <c r="S87" s="364"/>
      <c r="T87" s="364"/>
      <c r="U87" s="364"/>
      <c r="V87" s="364"/>
      <c r="W87" s="366"/>
      <c r="Y87" s="238"/>
    </row>
    <row r="88" spans="2:25" outlineLevel="1" x14ac:dyDescent="0.25">
      <c r="B88" s="465"/>
      <c r="C88" s="272"/>
      <c r="D88" s="272"/>
      <c r="E88" s="273"/>
      <c r="F88" s="299" t="s">
        <v>91</v>
      </c>
      <c r="G88" s="218"/>
      <c r="H88" s="368"/>
      <c r="I88" s="369"/>
      <c r="J88" s="369"/>
      <c r="K88" s="370"/>
      <c r="L88" s="364"/>
      <c r="M88" s="364"/>
      <c r="N88" s="364"/>
      <c r="O88" s="364"/>
      <c r="P88" s="364"/>
      <c r="Q88" s="364"/>
      <c r="R88" s="364"/>
      <c r="S88" s="364"/>
      <c r="T88" s="364"/>
      <c r="U88" s="364"/>
      <c r="V88" s="364"/>
      <c r="W88" s="366"/>
      <c r="Y88" s="236"/>
    </row>
    <row r="89" spans="2:25" outlineLevel="1" x14ac:dyDescent="0.25">
      <c r="B89" s="465"/>
      <c r="C89" s="272"/>
      <c r="D89" s="272"/>
      <c r="E89" s="273"/>
      <c r="F89" s="299" t="s">
        <v>92</v>
      </c>
      <c r="G89" s="218"/>
      <c r="H89" s="368"/>
      <c r="I89" s="369"/>
      <c r="J89" s="369"/>
      <c r="K89" s="370"/>
      <c r="L89" s="364"/>
      <c r="M89" s="364"/>
      <c r="N89" s="364"/>
      <c r="O89" s="364"/>
      <c r="P89" s="364"/>
      <c r="Q89" s="364"/>
      <c r="R89" s="364"/>
      <c r="S89" s="364"/>
      <c r="T89" s="364"/>
      <c r="U89" s="364"/>
      <c r="V89" s="364"/>
      <c r="W89" s="366"/>
      <c r="Y89" s="236"/>
    </row>
    <row r="90" spans="2:25" outlineLevel="1" x14ac:dyDescent="0.25">
      <c r="B90" s="465"/>
      <c r="C90" s="272"/>
      <c r="D90" s="272"/>
      <c r="E90" s="273"/>
      <c r="F90" s="299" t="s">
        <v>93</v>
      </c>
      <c r="G90" s="218"/>
      <c r="H90" s="368"/>
      <c r="I90" s="369"/>
      <c r="J90" s="369"/>
      <c r="K90" s="370"/>
      <c r="L90" s="364"/>
      <c r="M90" s="364"/>
      <c r="N90" s="364"/>
      <c r="O90" s="364"/>
      <c r="P90" s="364"/>
      <c r="Q90" s="364"/>
      <c r="R90" s="364"/>
      <c r="S90" s="364"/>
      <c r="T90" s="364"/>
      <c r="U90" s="364"/>
      <c r="V90" s="364"/>
      <c r="W90" s="366"/>
      <c r="Y90" s="236"/>
    </row>
    <row r="91" spans="2:25" x14ac:dyDescent="0.25">
      <c r="B91" s="465"/>
      <c r="C91" s="275"/>
      <c r="D91" s="272" t="s">
        <v>94</v>
      </c>
      <c r="E91" s="273"/>
      <c r="F91" s="273"/>
      <c r="G91" s="367">
        <f>SUBTOTAL(9,G92:G93)</f>
        <v>0</v>
      </c>
      <c r="H91" s="368">
        <f t="shared" ref="H91:W91" si="20">SUBTOTAL(9,H92:H93)</f>
        <v>0</v>
      </c>
      <c r="I91" s="369">
        <f t="shared" si="20"/>
        <v>0</v>
      </c>
      <c r="J91" s="369">
        <f t="shared" si="20"/>
        <v>0</v>
      </c>
      <c r="K91" s="370">
        <f t="shared" si="20"/>
        <v>0</v>
      </c>
      <c r="L91" s="364">
        <f t="shared" si="20"/>
        <v>0</v>
      </c>
      <c r="M91" s="364">
        <f t="shared" si="20"/>
        <v>0</v>
      </c>
      <c r="N91" s="364">
        <f t="shared" si="20"/>
        <v>0</v>
      </c>
      <c r="O91" s="364">
        <f t="shared" si="20"/>
        <v>0</v>
      </c>
      <c r="P91" s="364">
        <f t="shared" si="20"/>
        <v>0</v>
      </c>
      <c r="Q91" s="364">
        <f t="shared" si="20"/>
        <v>0</v>
      </c>
      <c r="R91" s="364">
        <f t="shared" si="20"/>
        <v>0</v>
      </c>
      <c r="S91" s="364">
        <f t="shared" si="20"/>
        <v>0</v>
      </c>
      <c r="T91" s="364">
        <f t="shared" si="20"/>
        <v>0</v>
      </c>
      <c r="U91" s="364">
        <f t="shared" si="20"/>
        <v>0</v>
      </c>
      <c r="V91" s="364">
        <f t="shared" si="20"/>
        <v>0</v>
      </c>
      <c r="W91" s="366">
        <f t="shared" si="20"/>
        <v>0</v>
      </c>
      <c r="Y91" s="238"/>
    </row>
    <row r="92" spans="2:25" outlineLevel="1" x14ac:dyDescent="0.25">
      <c r="B92" s="465"/>
      <c r="C92" s="272"/>
      <c r="D92" s="272"/>
      <c r="E92" s="273"/>
      <c r="F92" s="299" t="s">
        <v>95</v>
      </c>
      <c r="G92" s="218"/>
      <c r="H92" s="222"/>
      <c r="I92" s="223"/>
      <c r="J92" s="223"/>
      <c r="K92" s="224"/>
      <c r="L92" s="225"/>
      <c r="M92" s="223"/>
      <c r="N92" s="223"/>
      <c r="O92" s="223"/>
      <c r="P92" s="226"/>
      <c r="Q92" s="223"/>
      <c r="R92" s="223"/>
      <c r="S92" s="223"/>
      <c r="T92" s="223"/>
      <c r="U92" s="225"/>
      <c r="V92" s="226"/>
      <c r="W92" s="218"/>
      <c r="Y92" s="236"/>
    </row>
    <row r="93" spans="2:25" outlineLevel="1" x14ac:dyDescent="0.25">
      <c r="B93" s="465"/>
      <c r="C93" s="272"/>
      <c r="D93" s="272"/>
      <c r="E93" s="273"/>
      <c r="F93" s="299" t="s">
        <v>96</v>
      </c>
      <c r="G93" s="218"/>
      <c r="H93" s="222"/>
      <c r="I93" s="223"/>
      <c r="J93" s="223"/>
      <c r="K93" s="224"/>
      <c r="L93" s="225"/>
      <c r="M93" s="223"/>
      <c r="N93" s="223"/>
      <c r="O93" s="223"/>
      <c r="P93" s="226"/>
      <c r="Q93" s="223"/>
      <c r="R93" s="223"/>
      <c r="S93" s="223"/>
      <c r="T93" s="223"/>
      <c r="U93" s="225"/>
      <c r="V93" s="226"/>
      <c r="W93" s="218"/>
      <c r="Y93" s="236"/>
    </row>
    <row r="94" spans="2:25" x14ac:dyDescent="0.25">
      <c r="B94" s="465"/>
      <c r="C94" s="272" t="s">
        <v>97</v>
      </c>
      <c r="D94" s="272"/>
      <c r="E94" s="273"/>
      <c r="F94" s="273"/>
      <c r="G94" s="367"/>
      <c r="H94" s="368"/>
      <c r="I94" s="369"/>
      <c r="J94" s="369"/>
      <c r="K94" s="370"/>
      <c r="L94" s="364"/>
      <c r="M94" s="364"/>
      <c r="N94" s="364"/>
      <c r="O94" s="364"/>
      <c r="P94" s="364"/>
      <c r="Q94" s="364"/>
      <c r="R94" s="364"/>
      <c r="S94" s="364"/>
      <c r="T94" s="364"/>
      <c r="U94" s="364"/>
      <c r="V94" s="364"/>
      <c r="W94" s="366"/>
      <c r="Y94" s="353"/>
    </row>
    <row r="95" spans="2:25" x14ac:dyDescent="0.25">
      <c r="B95" s="465"/>
      <c r="C95" s="272"/>
      <c r="D95" s="272" t="s">
        <v>98</v>
      </c>
      <c r="E95" s="275"/>
      <c r="F95" s="273"/>
      <c r="G95" s="367"/>
      <c r="H95" s="368"/>
      <c r="I95" s="369"/>
      <c r="J95" s="369"/>
      <c r="K95" s="370"/>
      <c r="L95" s="364"/>
      <c r="M95" s="364"/>
      <c r="N95" s="364"/>
      <c r="O95" s="364"/>
      <c r="P95" s="364"/>
      <c r="Q95" s="364"/>
      <c r="R95" s="364"/>
      <c r="S95" s="364"/>
      <c r="T95" s="364"/>
      <c r="U95" s="364"/>
      <c r="V95" s="364"/>
      <c r="W95" s="366"/>
      <c r="Y95" s="237"/>
    </row>
    <row r="96" spans="2:25" x14ac:dyDescent="0.25">
      <c r="B96" s="465"/>
      <c r="C96" s="272"/>
      <c r="D96" s="272"/>
      <c r="E96" s="273" t="s">
        <v>99</v>
      </c>
      <c r="F96" s="273"/>
      <c r="G96" s="367">
        <f t="shared" ref="G96:W96" si="21">SUBTOTAL(9,G97:G100)</f>
        <v>0</v>
      </c>
      <c r="H96" s="368">
        <f t="shared" si="21"/>
        <v>0</v>
      </c>
      <c r="I96" s="369">
        <f t="shared" si="21"/>
        <v>0</v>
      </c>
      <c r="J96" s="369">
        <f t="shared" si="21"/>
        <v>0</v>
      </c>
      <c r="K96" s="370">
        <f t="shared" si="21"/>
        <v>0</v>
      </c>
      <c r="L96" s="364">
        <f t="shared" si="21"/>
        <v>0</v>
      </c>
      <c r="M96" s="364">
        <f t="shared" si="21"/>
        <v>0</v>
      </c>
      <c r="N96" s="364">
        <f t="shared" si="21"/>
        <v>0</v>
      </c>
      <c r="O96" s="364">
        <f t="shared" si="21"/>
        <v>0</v>
      </c>
      <c r="P96" s="364">
        <f t="shared" si="21"/>
        <v>0</v>
      </c>
      <c r="Q96" s="364">
        <f t="shared" si="21"/>
        <v>0</v>
      </c>
      <c r="R96" s="364">
        <f t="shared" si="21"/>
        <v>0</v>
      </c>
      <c r="S96" s="364">
        <f t="shared" si="21"/>
        <v>0</v>
      </c>
      <c r="T96" s="364">
        <f t="shared" si="21"/>
        <v>0</v>
      </c>
      <c r="U96" s="364">
        <f t="shared" si="21"/>
        <v>0</v>
      </c>
      <c r="V96" s="364">
        <f t="shared" si="21"/>
        <v>0</v>
      </c>
      <c r="W96" s="366">
        <f t="shared" si="21"/>
        <v>0</v>
      </c>
      <c r="Y96" s="354"/>
    </row>
    <row r="97" spans="2:25" outlineLevel="1" x14ac:dyDescent="0.25">
      <c r="B97" s="465"/>
      <c r="C97" s="273"/>
      <c r="D97" s="275"/>
      <c r="E97" s="275"/>
      <c r="F97" s="299" t="s">
        <v>100</v>
      </c>
      <c r="G97" s="540"/>
      <c r="H97" s="222"/>
      <c r="I97" s="223"/>
      <c r="J97" s="223"/>
      <c r="K97" s="224"/>
      <c r="L97" s="225"/>
      <c r="M97" s="223"/>
      <c r="N97" s="223"/>
      <c r="O97" s="223"/>
      <c r="P97" s="226"/>
      <c r="Q97" s="223"/>
      <c r="R97" s="223"/>
      <c r="S97" s="223"/>
      <c r="T97" s="223"/>
      <c r="U97" s="225"/>
      <c r="V97" s="226"/>
      <c r="W97" s="218"/>
      <c r="Y97" s="236"/>
    </row>
    <row r="98" spans="2:25" outlineLevel="1" x14ac:dyDescent="0.25">
      <c r="B98" s="465"/>
      <c r="C98" s="273"/>
      <c r="D98" s="275"/>
      <c r="E98" s="275"/>
      <c r="F98" s="299" t="s">
        <v>101</v>
      </c>
      <c r="G98" s="540"/>
      <c r="H98" s="222"/>
      <c r="I98" s="223"/>
      <c r="J98" s="223"/>
      <c r="K98" s="224"/>
      <c r="L98" s="225"/>
      <c r="M98" s="226"/>
      <c r="N98" s="223"/>
      <c r="O98" s="223"/>
      <c r="P98" s="223"/>
      <c r="Q98" s="223"/>
      <c r="R98" s="223"/>
      <c r="S98" s="223"/>
      <c r="T98" s="223"/>
      <c r="U98" s="223"/>
      <c r="V98" s="226"/>
      <c r="W98" s="218"/>
      <c r="Y98" s="236"/>
    </row>
    <row r="99" spans="2:25" outlineLevel="1" x14ac:dyDescent="0.25">
      <c r="B99" s="465"/>
      <c r="C99" s="273"/>
      <c r="D99" s="275"/>
      <c r="E99" s="275"/>
      <c r="F99" s="299" t="s">
        <v>102</v>
      </c>
      <c r="G99" s="540"/>
      <c r="H99" s="222"/>
      <c r="I99" s="223"/>
      <c r="J99" s="223"/>
      <c r="K99" s="224"/>
      <c r="L99" s="225"/>
      <c r="M99" s="226"/>
      <c r="N99" s="223"/>
      <c r="O99" s="223"/>
      <c r="P99" s="223"/>
      <c r="Q99" s="223"/>
      <c r="R99" s="223"/>
      <c r="S99" s="223"/>
      <c r="T99" s="223"/>
      <c r="U99" s="223"/>
      <c r="V99" s="226"/>
      <c r="W99" s="218"/>
      <c r="Y99" s="236"/>
    </row>
    <row r="100" spans="2:25" outlineLevel="1" x14ac:dyDescent="0.25">
      <c r="B100" s="465"/>
      <c r="C100" s="273"/>
      <c r="D100" s="275"/>
      <c r="E100" s="275"/>
      <c r="F100" s="299" t="s">
        <v>103</v>
      </c>
      <c r="G100" s="540"/>
      <c r="H100" s="222"/>
      <c r="I100" s="223"/>
      <c r="J100" s="223"/>
      <c r="K100" s="224"/>
      <c r="L100" s="225"/>
      <c r="M100" s="226"/>
      <c r="N100" s="223"/>
      <c r="O100" s="223"/>
      <c r="P100" s="223"/>
      <c r="Q100" s="223"/>
      <c r="R100" s="223"/>
      <c r="S100" s="223"/>
      <c r="T100" s="223"/>
      <c r="U100" s="223"/>
      <c r="V100" s="226"/>
      <c r="W100" s="218"/>
      <c r="Y100" s="236"/>
    </row>
    <row r="101" spans="2:25" x14ac:dyDescent="0.25">
      <c r="B101" s="465"/>
      <c r="C101" s="273"/>
      <c r="D101" s="275"/>
      <c r="E101" s="273" t="s">
        <v>104</v>
      </c>
      <c r="F101" s="273"/>
      <c r="G101" s="367">
        <f t="shared" ref="G101:W101" si="22">SUBTOTAL(9,G102:G103)</f>
        <v>0</v>
      </c>
      <c r="H101" s="368">
        <f t="shared" si="22"/>
        <v>0</v>
      </c>
      <c r="I101" s="369">
        <f t="shared" si="22"/>
        <v>0</v>
      </c>
      <c r="J101" s="369">
        <f t="shared" si="22"/>
        <v>0</v>
      </c>
      <c r="K101" s="370">
        <f t="shared" si="22"/>
        <v>0</v>
      </c>
      <c r="L101" s="364">
        <f t="shared" si="22"/>
        <v>0</v>
      </c>
      <c r="M101" s="364">
        <f t="shared" si="22"/>
        <v>0</v>
      </c>
      <c r="N101" s="364">
        <f t="shared" si="22"/>
        <v>0</v>
      </c>
      <c r="O101" s="364">
        <f t="shared" si="22"/>
        <v>0</v>
      </c>
      <c r="P101" s="364">
        <f t="shared" si="22"/>
        <v>0</v>
      </c>
      <c r="Q101" s="364">
        <f t="shared" si="22"/>
        <v>0</v>
      </c>
      <c r="R101" s="364">
        <f t="shared" si="22"/>
        <v>0</v>
      </c>
      <c r="S101" s="364">
        <f t="shared" si="22"/>
        <v>0</v>
      </c>
      <c r="T101" s="364">
        <f t="shared" si="22"/>
        <v>0</v>
      </c>
      <c r="U101" s="364">
        <f t="shared" si="22"/>
        <v>0</v>
      </c>
      <c r="V101" s="364">
        <f t="shared" si="22"/>
        <v>0</v>
      </c>
      <c r="W101" s="366">
        <f t="shared" si="22"/>
        <v>0</v>
      </c>
      <c r="Y101" s="238"/>
    </row>
    <row r="102" spans="2:25" outlineLevel="1" x14ac:dyDescent="0.25">
      <c r="B102" s="465"/>
      <c r="C102" s="273"/>
      <c r="D102" s="275"/>
      <c r="E102" s="275"/>
      <c r="F102" s="299" t="s">
        <v>105</v>
      </c>
      <c r="G102" s="540"/>
      <c r="H102" s="222"/>
      <c r="I102" s="223"/>
      <c r="J102" s="223"/>
      <c r="K102" s="224"/>
      <c r="L102" s="225"/>
      <c r="M102" s="226"/>
      <c r="N102" s="223"/>
      <c r="O102" s="223"/>
      <c r="P102" s="223"/>
      <c r="Q102" s="223"/>
      <c r="R102" s="223"/>
      <c r="S102" s="223"/>
      <c r="T102" s="223"/>
      <c r="U102" s="223"/>
      <c r="V102" s="226"/>
      <c r="W102" s="218"/>
      <c r="Y102" s="236"/>
    </row>
    <row r="103" spans="2:25" outlineLevel="1" x14ac:dyDescent="0.25">
      <c r="B103" s="465"/>
      <c r="C103" s="273"/>
      <c r="D103" s="275"/>
      <c r="E103" s="275"/>
      <c r="F103" s="299" t="s">
        <v>106</v>
      </c>
      <c r="G103" s="540"/>
      <c r="H103" s="222"/>
      <c r="I103" s="223"/>
      <c r="J103" s="223"/>
      <c r="K103" s="224"/>
      <c r="L103" s="225"/>
      <c r="M103" s="226"/>
      <c r="N103" s="223"/>
      <c r="O103" s="223"/>
      <c r="P103" s="223"/>
      <c r="Q103" s="223"/>
      <c r="R103" s="223"/>
      <c r="S103" s="223"/>
      <c r="T103" s="223"/>
      <c r="U103" s="223"/>
      <c r="V103" s="226"/>
      <c r="W103" s="218"/>
      <c r="Y103" s="236"/>
    </row>
    <row r="104" spans="2:25" x14ac:dyDescent="0.25">
      <c r="B104" s="465"/>
      <c r="C104" s="273"/>
      <c r="D104" s="275"/>
      <c r="E104" s="273" t="s">
        <v>107</v>
      </c>
      <c r="F104" s="273"/>
      <c r="G104" s="367">
        <f t="shared" ref="G104:W104" si="23">SUBTOTAL(9,G105:G106)</f>
        <v>0</v>
      </c>
      <c r="H104" s="368">
        <f t="shared" si="23"/>
        <v>0</v>
      </c>
      <c r="I104" s="369">
        <f t="shared" si="23"/>
        <v>0</v>
      </c>
      <c r="J104" s="369">
        <f t="shared" si="23"/>
        <v>0</v>
      </c>
      <c r="K104" s="370">
        <f t="shared" si="23"/>
        <v>0</v>
      </c>
      <c r="L104" s="364">
        <f t="shared" si="23"/>
        <v>0</v>
      </c>
      <c r="M104" s="364">
        <f t="shared" si="23"/>
        <v>0</v>
      </c>
      <c r="N104" s="364">
        <f t="shared" si="23"/>
        <v>0</v>
      </c>
      <c r="O104" s="364">
        <f t="shared" si="23"/>
        <v>0</v>
      </c>
      <c r="P104" s="364">
        <f t="shared" si="23"/>
        <v>0</v>
      </c>
      <c r="Q104" s="364">
        <f t="shared" si="23"/>
        <v>0</v>
      </c>
      <c r="R104" s="364">
        <f t="shared" si="23"/>
        <v>0</v>
      </c>
      <c r="S104" s="364">
        <f t="shared" si="23"/>
        <v>0</v>
      </c>
      <c r="T104" s="364">
        <f t="shared" si="23"/>
        <v>0</v>
      </c>
      <c r="U104" s="364">
        <f t="shared" si="23"/>
        <v>0</v>
      </c>
      <c r="V104" s="364">
        <f t="shared" si="23"/>
        <v>0</v>
      </c>
      <c r="W104" s="366">
        <f t="shared" si="23"/>
        <v>0</v>
      </c>
      <c r="Y104" s="238"/>
    </row>
    <row r="105" spans="2:25" outlineLevel="1" x14ac:dyDescent="0.25">
      <c r="B105" s="465"/>
      <c r="C105" s="273"/>
      <c r="D105" s="275"/>
      <c r="E105" s="275"/>
      <c r="F105" s="299" t="s">
        <v>108</v>
      </c>
      <c r="G105" s="540"/>
      <c r="H105" s="222"/>
      <c r="I105" s="223"/>
      <c r="J105" s="223"/>
      <c r="K105" s="224"/>
      <c r="L105" s="225"/>
      <c r="M105" s="226"/>
      <c r="N105" s="223"/>
      <c r="O105" s="223"/>
      <c r="P105" s="223"/>
      <c r="Q105" s="223"/>
      <c r="R105" s="223"/>
      <c r="S105" s="223"/>
      <c r="T105" s="223"/>
      <c r="U105" s="223"/>
      <c r="V105" s="226"/>
      <c r="W105" s="218"/>
      <c r="Y105" s="236"/>
    </row>
    <row r="106" spans="2:25" outlineLevel="1" x14ac:dyDescent="0.25">
      <c r="B106" s="465"/>
      <c r="C106" s="273"/>
      <c r="D106" s="275"/>
      <c r="E106" s="275"/>
      <c r="F106" s="299" t="s">
        <v>106</v>
      </c>
      <c r="G106" s="540"/>
      <c r="H106" s="222"/>
      <c r="I106" s="223"/>
      <c r="J106" s="223"/>
      <c r="K106" s="224"/>
      <c r="L106" s="225"/>
      <c r="M106" s="226"/>
      <c r="N106" s="223"/>
      <c r="O106" s="223"/>
      <c r="P106" s="223"/>
      <c r="Q106" s="223"/>
      <c r="R106" s="223"/>
      <c r="S106" s="223"/>
      <c r="T106" s="223"/>
      <c r="U106" s="223"/>
      <c r="V106" s="226"/>
      <c r="W106" s="218"/>
      <c r="Y106" s="236"/>
    </row>
    <row r="107" spans="2:25" x14ac:dyDescent="0.25">
      <c r="B107" s="465"/>
      <c r="C107" s="272"/>
      <c r="D107" s="272" t="s">
        <v>109</v>
      </c>
      <c r="E107" s="275"/>
      <c r="F107" s="273"/>
      <c r="G107" s="367"/>
      <c r="H107" s="368"/>
      <c r="I107" s="369"/>
      <c r="J107" s="369"/>
      <c r="K107" s="370"/>
      <c r="L107" s="364"/>
      <c r="M107" s="364"/>
      <c r="N107" s="364"/>
      <c r="O107" s="364"/>
      <c r="P107" s="364"/>
      <c r="Q107" s="364"/>
      <c r="R107" s="364"/>
      <c r="S107" s="364"/>
      <c r="T107" s="364"/>
      <c r="U107" s="364"/>
      <c r="V107" s="364"/>
      <c r="W107" s="366"/>
      <c r="Y107" s="353"/>
    </row>
    <row r="108" spans="2:25" x14ac:dyDescent="0.25">
      <c r="B108" s="465"/>
      <c r="C108" s="272"/>
      <c r="D108" s="272"/>
      <c r="E108" s="273" t="s">
        <v>110</v>
      </c>
      <c r="F108" s="273"/>
      <c r="G108" s="367">
        <f t="shared" ref="G108:W108" si="24">SUBTOTAL(9,G109:G112)</f>
        <v>0</v>
      </c>
      <c r="H108" s="368">
        <f t="shared" si="24"/>
        <v>0</v>
      </c>
      <c r="I108" s="369">
        <f t="shared" si="24"/>
        <v>0</v>
      </c>
      <c r="J108" s="369">
        <f t="shared" si="24"/>
        <v>0</v>
      </c>
      <c r="K108" s="370">
        <f t="shared" si="24"/>
        <v>0</v>
      </c>
      <c r="L108" s="364">
        <f t="shared" si="24"/>
        <v>0</v>
      </c>
      <c r="M108" s="364">
        <f t="shared" si="24"/>
        <v>0</v>
      </c>
      <c r="N108" s="364">
        <f t="shared" si="24"/>
        <v>0</v>
      </c>
      <c r="O108" s="364">
        <f t="shared" si="24"/>
        <v>0</v>
      </c>
      <c r="P108" s="364">
        <f t="shared" si="24"/>
        <v>0</v>
      </c>
      <c r="Q108" s="364">
        <f t="shared" si="24"/>
        <v>0</v>
      </c>
      <c r="R108" s="364">
        <f t="shared" si="24"/>
        <v>0</v>
      </c>
      <c r="S108" s="364">
        <f t="shared" si="24"/>
        <v>0</v>
      </c>
      <c r="T108" s="364">
        <f t="shared" si="24"/>
        <v>0</v>
      </c>
      <c r="U108" s="364">
        <f t="shared" si="24"/>
        <v>0</v>
      </c>
      <c r="V108" s="364">
        <f t="shared" si="24"/>
        <v>0</v>
      </c>
      <c r="W108" s="366">
        <f t="shared" si="24"/>
        <v>0</v>
      </c>
      <c r="Y108" s="354"/>
    </row>
    <row r="109" spans="2:25" outlineLevel="1" x14ac:dyDescent="0.25">
      <c r="B109" s="465"/>
      <c r="C109" s="273"/>
      <c r="D109" s="275"/>
      <c r="E109" s="275"/>
      <c r="F109" s="299" t="s">
        <v>111</v>
      </c>
      <c r="G109" s="540"/>
      <c r="H109" s="222"/>
      <c r="I109" s="223"/>
      <c r="J109" s="223"/>
      <c r="K109" s="224"/>
      <c r="L109" s="225"/>
      <c r="M109" s="226"/>
      <c r="N109" s="223"/>
      <c r="O109" s="223"/>
      <c r="P109" s="223"/>
      <c r="Q109" s="223"/>
      <c r="R109" s="223"/>
      <c r="S109" s="223"/>
      <c r="T109" s="223"/>
      <c r="U109" s="223"/>
      <c r="V109" s="226"/>
      <c r="W109" s="218"/>
      <c r="Y109" s="236"/>
    </row>
    <row r="110" spans="2:25" outlineLevel="1" x14ac:dyDescent="0.25">
      <c r="B110" s="465"/>
      <c r="C110" s="273"/>
      <c r="D110" s="275"/>
      <c r="E110" s="275"/>
      <c r="F110" s="299" t="s">
        <v>112</v>
      </c>
      <c r="G110" s="540"/>
      <c r="H110" s="222"/>
      <c r="I110" s="223"/>
      <c r="J110" s="223"/>
      <c r="K110" s="224"/>
      <c r="L110" s="225"/>
      <c r="M110" s="226"/>
      <c r="N110" s="223"/>
      <c r="O110" s="223"/>
      <c r="P110" s="223"/>
      <c r="Q110" s="223"/>
      <c r="R110" s="223"/>
      <c r="S110" s="223"/>
      <c r="T110" s="223"/>
      <c r="U110" s="223"/>
      <c r="V110" s="226"/>
      <c r="W110" s="218"/>
      <c r="Y110" s="236"/>
    </row>
    <row r="111" spans="2:25" outlineLevel="1" x14ac:dyDescent="0.25">
      <c r="B111" s="465"/>
      <c r="C111" s="273"/>
      <c r="D111" s="275"/>
      <c r="E111" s="275"/>
      <c r="F111" s="299" t="s">
        <v>113</v>
      </c>
      <c r="G111" s="540"/>
      <c r="H111" s="222"/>
      <c r="I111" s="223"/>
      <c r="J111" s="223"/>
      <c r="K111" s="224"/>
      <c r="L111" s="225"/>
      <c r="M111" s="226"/>
      <c r="N111" s="223"/>
      <c r="O111" s="223"/>
      <c r="P111" s="223"/>
      <c r="Q111" s="223"/>
      <c r="R111" s="223"/>
      <c r="S111" s="223"/>
      <c r="T111" s="223"/>
      <c r="U111" s="223"/>
      <c r="V111" s="226"/>
      <c r="W111" s="218"/>
      <c r="Y111" s="236"/>
    </row>
    <row r="112" spans="2:25" outlineLevel="1" x14ac:dyDescent="0.25">
      <c r="B112" s="465"/>
      <c r="C112" s="273"/>
      <c r="D112" s="275"/>
      <c r="E112" s="275"/>
      <c r="F112" s="299" t="s">
        <v>114</v>
      </c>
      <c r="G112" s="540"/>
      <c r="H112" s="222"/>
      <c r="I112" s="223"/>
      <c r="J112" s="223"/>
      <c r="K112" s="224"/>
      <c r="L112" s="225"/>
      <c r="M112" s="226"/>
      <c r="N112" s="223"/>
      <c r="O112" s="223"/>
      <c r="P112" s="223"/>
      <c r="Q112" s="223"/>
      <c r="R112" s="223"/>
      <c r="S112" s="223"/>
      <c r="T112" s="223"/>
      <c r="U112" s="223"/>
      <c r="V112" s="226"/>
      <c r="W112" s="218"/>
      <c r="Y112" s="236"/>
    </row>
    <row r="113" spans="2:25" x14ac:dyDescent="0.25">
      <c r="B113" s="465"/>
      <c r="C113" s="273"/>
      <c r="D113" s="275"/>
      <c r="E113" s="273" t="s">
        <v>115</v>
      </c>
      <c r="F113" s="273"/>
      <c r="G113" s="367">
        <f t="shared" ref="G113:W113" si="25">SUBTOTAL(9,G114:G115)</f>
        <v>0</v>
      </c>
      <c r="H113" s="368">
        <f t="shared" si="25"/>
        <v>0</v>
      </c>
      <c r="I113" s="369">
        <f t="shared" si="25"/>
        <v>0</v>
      </c>
      <c r="J113" s="369">
        <f t="shared" si="25"/>
        <v>0</v>
      </c>
      <c r="K113" s="370">
        <f t="shared" si="25"/>
        <v>0</v>
      </c>
      <c r="L113" s="364">
        <f t="shared" si="25"/>
        <v>0</v>
      </c>
      <c r="M113" s="364">
        <f t="shared" si="25"/>
        <v>0</v>
      </c>
      <c r="N113" s="364">
        <f t="shared" si="25"/>
        <v>0</v>
      </c>
      <c r="O113" s="364">
        <f t="shared" si="25"/>
        <v>0</v>
      </c>
      <c r="P113" s="364">
        <f t="shared" si="25"/>
        <v>0</v>
      </c>
      <c r="Q113" s="364">
        <f t="shared" si="25"/>
        <v>0</v>
      </c>
      <c r="R113" s="364">
        <f t="shared" si="25"/>
        <v>0</v>
      </c>
      <c r="S113" s="364">
        <f t="shared" si="25"/>
        <v>0</v>
      </c>
      <c r="T113" s="364">
        <f t="shared" si="25"/>
        <v>0</v>
      </c>
      <c r="U113" s="364">
        <f t="shared" si="25"/>
        <v>0</v>
      </c>
      <c r="V113" s="364">
        <f t="shared" si="25"/>
        <v>0</v>
      </c>
      <c r="W113" s="366">
        <f t="shared" si="25"/>
        <v>0</v>
      </c>
      <c r="Y113" s="238"/>
    </row>
    <row r="114" spans="2:25" outlineLevel="1" x14ac:dyDescent="0.25">
      <c r="B114" s="465"/>
      <c r="C114" s="273"/>
      <c r="D114" s="275"/>
      <c r="E114" s="275"/>
      <c r="F114" s="299" t="s">
        <v>116</v>
      </c>
      <c r="G114" s="540"/>
      <c r="H114" s="222"/>
      <c r="I114" s="223"/>
      <c r="J114" s="223"/>
      <c r="K114" s="224"/>
      <c r="L114" s="225"/>
      <c r="M114" s="226"/>
      <c r="N114" s="223"/>
      <c r="O114" s="223"/>
      <c r="P114" s="223"/>
      <c r="Q114" s="223"/>
      <c r="R114" s="223"/>
      <c r="S114" s="223"/>
      <c r="T114" s="223"/>
      <c r="U114" s="223"/>
      <c r="V114" s="227"/>
      <c r="W114" s="218"/>
      <c r="Y114" s="236"/>
    </row>
    <row r="115" spans="2:25" outlineLevel="1" x14ac:dyDescent="0.25">
      <c r="B115" s="465"/>
      <c r="C115" s="273"/>
      <c r="D115" s="275"/>
      <c r="E115" s="275"/>
      <c r="F115" s="299" t="s">
        <v>117</v>
      </c>
      <c r="G115" s="540"/>
      <c r="H115" s="222"/>
      <c r="I115" s="223"/>
      <c r="J115" s="223"/>
      <c r="K115" s="224"/>
      <c r="L115" s="225"/>
      <c r="M115" s="226"/>
      <c r="N115" s="223"/>
      <c r="O115" s="223"/>
      <c r="P115" s="223"/>
      <c r="Q115" s="223"/>
      <c r="R115" s="223"/>
      <c r="S115" s="223"/>
      <c r="T115" s="223"/>
      <c r="U115" s="223"/>
      <c r="V115" s="227"/>
      <c r="W115" s="218"/>
      <c r="Y115" s="236"/>
    </row>
    <row r="116" spans="2:25" x14ac:dyDescent="0.25">
      <c r="B116" s="465"/>
      <c r="C116" s="273"/>
      <c r="D116" s="275"/>
      <c r="E116" s="273" t="s">
        <v>118</v>
      </c>
      <c r="F116" s="273"/>
      <c r="G116" s="367">
        <f t="shared" ref="G116:W116" si="26">SUBTOTAL(9,G117:G118)</f>
        <v>0</v>
      </c>
      <c r="H116" s="368">
        <f t="shared" si="26"/>
        <v>0</v>
      </c>
      <c r="I116" s="369">
        <f t="shared" si="26"/>
        <v>0</v>
      </c>
      <c r="J116" s="369">
        <f t="shared" si="26"/>
        <v>0</v>
      </c>
      <c r="K116" s="370">
        <f t="shared" si="26"/>
        <v>0</v>
      </c>
      <c r="L116" s="364">
        <f t="shared" si="26"/>
        <v>0</v>
      </c>
      <c r="M116" s="364">
        <f t="shared" si="26"/>
        <v>0</v>
      </c>
      <c r="N116" s="364">
        <f t="shared" si="26"/>
        <v>0</v>
      </c>
      <c r="O116" s="364">
        <f t="shared" si="26"/>
        <v>0</v>
      </c>
      <c r="P116" s="364">
        <f t="shared" si="26"/>
        <v>0</v>
      </c>
      <c r="Q116" s="364">
        <f t="shared" si="26"/>
        <v>0</v>
      </c>
      <c r="R116" s="364">
        <f t="shared" si="26"/>
        <v>0</v>
      </c>
      <c r="S116" s="364">
        <f t="shared" si="26"/>
        <v>0</v>
      </c>
      <c r="T116" s="364">
        <f t="shared" si="26"/>
        <v>0</v>
      </c>
      <c r="U116" s="364">
        <f t="shared" si="26"/>
        <v>0</v>
      </c>
      <c r="V116" s="364">
        <f t="shared" si="26"/>
        <v>0</v>
      </c>
      <c r="W116" s="366">
        <f t="shared" si="26"/>
        <v>0</v>
      </c>
      <c r="Y116" s="238"/>
    </row>
    <row r="117" spans="2:25" outlineLevel="1" x14ac:dyDescent="0.25">
      <c r="B117" s="465"/>
      <c r="C117" s="273"/>
      <c r="D117" s="275"/>
      <c r="E117" s="275"/>
      <c r="F117" s="299" t="s">
        <v>119</v>
      </c>
      <c r="G117" s="540"/>
      <c r="H117" s="222"/>
      <c r="I117" s="223"/>
      <c r="J117" s="223"/>
      <c r="K117" s="224"/>
      <c r="L117" s="225"/>
      <c r="M117" s="226"/>
      <c r="N117" s="223"/>
      <c r="O117" s="223"/>
      <c r="P117" s="223"/>
      <c r="Q117" s="223"/>
      <c r="R117" s="223"/>
      <c r="S117" s="223"/>
      <c r="T117" s="223"/>
      <c r="U117" s="223"/>
      <c r="V117" s="227"/>
      <c r="W117" s="218"/>
      <c r="Y117" s="236"/>
    </row>
    <row r="118" spans="2:25" outlineLevel="1" x14ac:dyDescent="0.25">
      <c r="B118" s="465"/>
      <c r="C118" s="273"/>
      <c r="D118" s="275"/>
      <c r="E118" s="275"/>
      <c r="F118" s="299" t="s">
        <v>120</v>
      </c>
      <c r="G118" s="540"/>
      <c r="H118" s="222"/>
      <c r="I118" s="223"/>
      <c r="J118" s="223"/>
      <c r="K118" s="224"/>
      <c r="L118" s="225"/>
      <c r="M118" s="226"/>
      <c r="N118" s="223"/>
      <c r="O118" s="223"/>
      <c r="P118" s="223"/>
      <c r="Q118" s="223"/>
      <c r="R118" s="223"/>
      <c r="S118" s="223"/>
      <c r="T118" s="223"/>
      <c r="U118" s="223"/>
      <c r="V118" s="227"/>
      <c r="W118" s="218"/>
      <c r="Y118" s="236"/>
    </row>
    <row r="119" spans="2:25" x14ac:dyDescent="0.25">
      <c r="B119" s="465"/>
      <c r="C119" s="273"/>
      <c r="D119" s="276" t="s">
        <v>121</v>
      </c>
      <c r="E119" s="275"/>
      <c r="F119" s="273"/>
      <c r="G119" s="367">
        <f>SUBTOTAL(9,G120:G122)</f>
        <v>0</v>
      </c>
      <c r="H119" s="368">
        <f t="shared" ref="H119:W119" si="27">SUBTOTAL(9,H120:H121)</f>
        <v>0</v>
      </c>
      <c r="I119" s="369">
        <f t="shared" si="27"/>
        <v>0</v>
      </c>
      <c r="J119" s="369">
        <f t="shared" si="27"/>
        <v>0</v>
      </c>
      <c r="K119" s="370">
        <f t="shared" si="27"/>
        <v>0</v>
      </c>
      <c r="L119" s="364">
        <f t="shared" si="27"/>
        <v>0</v>
      </c>
      <c r="M119" s="364">
        <f t="shared" si="27"/>
        <v>0</v>
      </c>
      <c r="N119" s="364">
        <f t="shared" si="27"/>
        <v>0</v>
      </c>
      <c r="O119" s="364">
        <f t="shared" si="27"/>
        <v>0</v>
      </c>
      <c r="P119" s="364">
        <f t="shared" si="27"/>
        <v>0</v>
      </c>
      <c r="Q119" s="364">
        <f t="shared" si="27"/>
        <v>0</v>
      </c>
      <c r="R119" s="364">
        <f t="shared" si="27"/>
        <v>0</v>
      </c>
      <c r="S119" s="364">
        <f t="shared" si="27"/>
        <v>0</v>
      </c>
      <c r="T119" s="364">
        <f t="shared" si="27"/>
        <v>0</v>
      </c>
      <c r="U119" s="364">
        <f t="shared" si="27"/>
        <v>0</v>
      </c>
      <c r="V119" s="364">
        <f t="shared" si="27"/>
        <v>0</v>
      </c>
      <c r="W119" s="366">
        <f t="shared" si="27"/>
        <v>0</v>
      </c>
      <c r="Y119" s="238"/>
    </row>
    <row r="120" spans="2:25" outlineLevel="1" x14ac:dyDescent="0.25">
      <c r="B120" s="465"/>
      <c r="C120" s="273"/>
      <c r="D120" s="275"/>
      <c r="E120" s="275"/>
      <c r="F120" s="299" t="s">
        <v>122</v>
      </c>
      <c r="G120" s="540"/>
      <c r="H120" s="222"/>
      <c r="I120" s="223"/>
      <c r="J120" s="223"/>
      <c r="K120" s="224"/>
      <c r="L120" s="225"/>
      <c r="M120" s="226"/>
      <c r="N120" s="223"/>
      <c r="O120" s="223"/>
      <c r="P120" s="223"/>
      <c r="Q120" s="223"/>
      <c r="R120" s="223"/>
      <c r="S120" s="223"/>
      <c r="T120" s="223"/>
      <c r="U120" s="223"/>
      <c r="V120" s="227"/>
      <c r="W120" s="218"/>
      <c r="Y120" s="236"/>
    </row>
    <row r="121" spans="2:25" outlineLevel="1" x14ac:dyDescent="0.25">
      <c r="B121" s="465"/>
      <c r="C121" s="273"/>
      <c r="D121" s="275"/>
      <c r="E121" s="275"/>
      <c r="F121" s="299" t="s">
        <v>123</v>
      </c>
      <c r="G121" s="540"/>
      <c r="H121" s="222"/>
      <c r="I121" s="223"/>
      <c r="J121" s="223"/>
      <c r="K121" s="224"/>
      <c r="L121" s="225"/>
      <c r="M121" s="226"/>
      <c r="N121" s="223"/>
      <c r="O121" s="223"/>
      <c r="P121" s="223"/>
      <c r="Q121" s="223"/>
      <c r="R121" s="223"/>
      <c r="S121" s="223"/>
      <c r="T121" s="223"/>
      <c r="U121" s="223"/>
      <c r="V121" s="227"/>
      <c r="W121" s="218"/>
      <c r="Y121" s="236"/>
    </row>
    <row r="122" spans="2:25" outlineLevel="1" x14ac:dyDescent="0.25">
      <c r="B122" s="465"/>
      <c r="C122" s="273"/>
      <c r="D122" s="275"/>
      <c r="E122" s="275"/>
      <c r="F122" s="299" t="s">
        <v>124</v>
      </c>
      <c r="G122" s="540"/>
      <c r="H122" s="34"/>
      <c r="I122" s="33"/>
      <c r="J122" s="33"/>
      <c r="K122" s="35"/>
      <c r="L122" s="33"/>
      <c r="M122" s="33"/>
      <c r="N122" s="33"/>
      <c r="O122" s="33"/>
      <c r="P122" s="33"/>
      <c r="Q122" s="33"/>
      <c r="R122" s="33"/>
      <c r="S122" s="33"/>
      <c r="T122" s="33"/>
      <c r="U122" s="33"/>
      <c r="V122" s="33"/>
      <c r="W122" s="40"/>
      <c r="Y122" s="236"/>
    </row>
    <row r="123" spans="2:25" x14ac:dyDescent="0.25">
      <c r="B123" s="465"/>
      <c r="C123" s="273"/>
      <c r="D123" s="272" t="s">
        <v>125</v>
      </c>
      <c r="E123" s="275"/>
      <c r="F123" s="273"/>
      <c r="G123" s="367">
        <f>SUBTOTAL(9,G124:G126)</f>
        <v>0</v>
      </c>
      <c r="H123" s="368">
        <f t="shared" ref="H123:W123" si="28">SUBTOTAL(9,H124:H125)</f>
        <v>0</v>
      </c>
      <c r="I123" s="369">
        <f t="shared" si="28"/>
        <v>0</v>
      </c>
      <c r="J123" s="369">
        <f t="shared" si="28"/>
        <v>0</v>
      </c>
      <c r="K123" s="370">
        <f t="shared" si="28"/>
        <v>0</v>
      </c>
      <c r="L123" s="364">
        <f t="shared" si="28"/>
        <v>0</v>
      </c>
      <c r="M123" s="364">
        <f t="shared" si="28"/>
        <v>0</v>
      </c>
      <c r="N123" s="364">
        <f t="shared" si="28"/>
        <v>0</v>
      </c>
      <c r="O123" s="364">
        <f t="shared" si="28"/>
        <v>0</v>
      </c>
      <c r="P123" s="364">
        <f t="shared" si="28"/>
        <v>0</v>
      </c>
      <c r="Q123" s="364">
        <f t="shared" si="28"/>
        <v>0</v>
      </c>
      <c r="R123" s="364">
        <f t="shared" si="28"/>
        <v>0</v>
      </c>
      <c r="S123" s="364">
        <f t="shared" si="28"/>
        <v>0</v>
      </c>
      <c r="T123" s="364">
        <f t="shared" si="28"/>
        <v>0</v>
      </c>
      <c r="U123" s="364">
        <f t="shared" si="28"/>
        <v>0</v>
      </c>
      <c r="V123" s="364">
        <f t="shared" si="28"/>
        <v>0</v>
      </c>
      <c r="W123" s="366">
        <f t="shared" si="28"/>
        <v>0</v>
      </c>
      <c r="Y123" s="238"/>
    </row>
    <row r="124" spans="2:25" outlineLevel="1" x14ac:dyDescent="0.25">
      <c r="B124" s="465"/>
      <c r="C124" s="273"/>
      <c r="D124" s="273"/>
      <c r="E124" s="275"/>
      <c r="F124" s="299" t="s">
        <v>126</v>
      </c>
      <c r="G124" s="540"/>
      <c r="H124" s="222"/>
      <c r="I124" s="223"/>
      <c r="J124" s="223"/>
      <c r="K124" s="224"/>
      <c r="L124" s="225"/>
      <c r="M124" s="226"/>
      <c r="N124" s="223"/>
      <c r="O124" s="223"/>
      <c r="P124" s="223"/>
      <c r="Q124" s="223"/>
      <c r="R124" s="223"/>
      <c r="S124" s="223"/>
      <c r="T124" s="223"/>
      <c r="U124" s="223"/>
      <c r="V124" s="227"/>
      <c r="W124" s="218"/>
      <c r="Y124" s="236"/>
    </row>
    <row r="125" spans="2:25" outlineLevel="1" x14ac:dyDescent="0.25">
      <c r="B125" s="465"/>
      <c r="C125" s="273"/>
      <c r="D125" s="275"/>
      <c r="E125" s="275"/>
      <c r="F125" s="299" t="s">
        <v>127</v>
      </c>
      <c r="G125" s="540"/>
      <c r="H125" s="222"/>
      <c r="I125" s="223"/>
      <c r="J125" s="223"/>
      <c r="K125" s="224"/>
      <c r="L125" s="225"/>
      <c r="M125" s="226"/>
      <c r="N125" s="228"/>
      <c r="O125" s="228"/>
      <c r="P125" s="228"/>
      <c r="Q125" s="228"/>
      <c r="R125" s="228"/>
      <c r="S125" s="228"/>
      <c r="T125" s="228"/>
      <c r="U125" s="228"/>
      <c r="V125" s="227"/>
      <c r="W125" s="218"/>
      <c r="Y125" s="236"/>
    </row>
    <row r="126" spans="2:25" outlineLevel="1" x14ac:dyDescent="0.25">
      <c r="B126" s="465"/>
      <c r="C126" s="273"/>
      <c r="D126" s="272"/>
      <c r="E126" s="275"/>
      <c r="F126" s="299" t="s">
        <v>128</v>
      </c>
      <c r="G126" s="540"/>
      <c r="H126" s="81"/>
      <c r="I126" s="53"/>
      <c r="J126" s="53"/>
      <c r="K126" s="82"/>
      <c r="L126" s="33"/>
      <c r="M126" s="33"/>
      <c r="N126" s="83"/>
      <c r="O126" s="83"/>
      <c r="P126" s="83"/>
      <c r="Q126" s="83"/>
      <c r="R126" s="83"/>
      <c r="S126" s="83"/>
      <c r="T126" s="83"/>
      <c r="U126" s="83"/>
      <c r="V126" s="33"/>
      <c r="W126" s="40"/>
      <c r="Y126" s="236"/>
    </row>
    <row r="127" spans="2:25" x14ac:dyDescent="0.25">
      <c r="B127" s="465"/>
      <c r="C127" s="273"/>
      <c r="D127" s="272" t="s">
        <v>129</v>
      </c>
      <c r="E127" s="275"/>
      <c r="F127" s="275"/>
      <c r="G127" s="367">
        <f>SUBTOTAL(9,G128:G129)</f>
        <v>0</v>
      </c>
      <c r="H127" s="368">
        <f t="shared" ref="H127:W127" si="29">SUBTOTAL(9,H128)</f>
        <v>0</v>
      </c>
      <c r="I127" s="369">
        <f t="shared" si="29"/>
        <v>0</v>
      </c>
      <c r="J127" s="369">
        <f t="shared" si="29"/>
        <v>0</v>
      </c>
      <c r="K127" s="370">
        <f t="shared" si="29"/>
        <v>0</v>
      </c>
      <c r="L127" s="364">
        <f t="shared" si="29"/>
        <v>0</v>
      </c>
      <c r="M127" s="364">
        <f t="shared" si="29"/>
        <v>0</v>
      </c>
      <c r="N127" s="364">
        <f t="shared" si="29"/>
        <v>0</v>
      </c>
      <c r="O127" s="364">
        <f t="shared" si="29"/>
        <v>0</v>
      </c>
      <c r="P127" s="364">
        <f t="shared" si="29"/>
        <v>0</v>
      </c>
      <c r="Q127" s="364">
        <f t="shared" si="29"/>
        <v>0</v>
      </c>
      <c r="R127" s="364">
        <f t="shared" si="29"/>
        <v>0</v>
      </c>
      <c r="S127" s="364">
        <f t="shared" si="29"/>
        <v>0</v>
      </c>
      <c r="T127" s="364">
        <f t="shared" si="29"/>
        <v>0</v>
      </c>
      <c r="U127" s="364">
        <f t="shared" si="29"/>
        <v>0</v>
      </c>
      <c r="V127" s="364">
        <f t="shared" si="29"/>
        <v>0</v>
      </c>
      <c r="W127" s="366">
        <f t="shared" si="29"/>
        <v>0</v>
      </c>
      <c r="Y127" s="238"/>
    </row>
    <row r="128" spans="2:25" outlineLevel="1" x14ac:dyDescent="0.25">
      <c r="B128" s="465"/>
      <c r="C128" s="273"/>
      <c r="D128" s="273"/>
      <c r="E128" s="275"/>
      <c r="F128" s="299" t="s">
        <v>130</v>
      </c>
      <c r="G128" s="540"/>
      <c r="H128" s="225"/>
      <c r="I128" s="223"/>
      <c r="J128" s="223"/>
      <c r="K128" s="224"/>
      <c r="L128" s="225"/>
      <c r="M128" s="226"/>
      <c r="N128" s="223"/>
      <c r="O128" s="223"/>
      <c r="P128" s="223"/>
      <c r="Q128" s="223"/>
      <c r="R128" s="223"/>
      <c r="S128" s="223"/>
      <c r="T128" s="223"/>
      <c r="U128" s="223"/>
      <c r="V128" s="227"/>
      <c r="W128" s="218"/>
      <c r="Y128" s="236"/>
    </row>
    <row r="129" spans="2:25" outlineLevel="1" x14ac:dyDescent="0.25">
      <c r="B129" s="465"/>
      <c r="C129" s="273"/>
      <c r="D129" s="273"/>
      <c r="E129" s="275"/>
      <c r="F129" s="299" t="s">
        <v>131</v>
      </c>
      <c r="G129" s="540"/>
      <c r="H129" s="368"/>
      <c r="I129" s="369"/>
      <c r="J129" s="369"/>
      <c r="K129" s="370"/>
      <c r="L129" s="364"/>
      <c r="M129" s="364"/>
      <c r="N129" s="364"/>
      <c r="O129" s="364"/>
      <c r="P129" s="364"/>
      <c r="Q129" s="364"/>
      <c r="R129" s="364"/>
      <c r="S129" s="364"/>
      <c r="T129" s="364"/>
      <c r="U129" s="364"/>
      <c r="V129" s="364"/>
      <c r="W129" s="366"/>
      <c r="Y129" s="236"/>
    </row>
    <row r="130" spans="2:25" x14ac:dyDescent="0.25">
      <c r="B130" s="465"/>
      <c r="C130" s="273"/>
      <c r="D130" s="272" t="s">
        <v>132</v>
      </c>
      <c r="E130" s="275"/>
      <c r="F130" s="273"/>
      <c r="G130" s="367">
        <f t="shared" ref="G130:W130" si="30">SUBTOTAL(9,G131:G134)</f>
        <v>0</v>
      </c>
      <c r="H130" s="368">
        <f t="shared" si="30"/>
        <v>0</v>
      </c>
      <c r="I130" s="369">
        <f t="shared" si="30"/>
        <v>0</v>
      </c>
      <c r="J130" s="369">
        <f t="shared" si="30"/>
        <v>0</v>
      </c>
      <c r="K130" s="370">
        <f t="shared" si="30"/>
        <v>0</v>
      </c>
      <c r="L130" s="364">
        <f t="shared" si="30"/>
        <v>0</v>
      </c>
      <c r="M130" s="364">
        <f t="shared" si="30"/>
        <v>0</v>
      </c>
      <c r="N130" s="364">
        <f t="shared" si="30"/>
        <v>0</v>
      </c>
      <c r="O130" s="364">
        <f t="shared" si="30"/>
        <v>0</v>
      </c>
      <c r="P130" s="364">
        <f t="shared" si="30"/>
        <v>0</v>
      </c>
      <c r="Q130" s="364">
        <f t="shared" si="30"/>
        <v>0</v>
      </c>
      <c r="R130" s="364">
        <f t="shared" si="30"/>
        <v>0</v>
      </c>
      <c r="S130" s="364">
        <f t="shared" si="30"/>
        <v>0</v>
      </c>
      <c r="T130" s="364">
        <f t="shared" si="30"/>
        <v>0</v>
      </c>
      <c r="U130" s="364">
        <f t="shared" si="30"/>
        <v>0</v>
      </c>
      <c r="V130" s="364">
        <f t="shared" si="30"/>
        <v>0</v>
      </c>
      <c r="W130" s="366">
        <f t="shared" si="30"/>
        <v>0</v>
      </c>
      <c r="Y130" s="238"/>
    </row>
    <row r="131" spans="2:25" outlineLevel="1" x14ac:dyDescent="0.25">
      <c r="B131" s="465"/>
      <c r="C131" s="273"/>
      <c r="D131" s="273"/>
      <c r="E131" s="275"/>
      <c r="F131" s="299" t="s">
        <v>133</v>
      </c>
      <c r="G131" s="540"/>
      <c r="H131" s="222"/>
      <c r="I131" s="223"/>
      <c r="J131" s="223"/>
      <c r="K131" s="224"/>
      <c r="L131" s="225"/>
      <c r="M131" s="226"/>
      <c r="N131" s="223"/>
      <c r="O131" s="223"/>
      <c r="P131" s="223"/>
      <c r="Q131" s="223"/>
      <c r="R131" s="223"/>
      <c r="S131" s="223"/>
      <c r="T131" s="223"/>
      <c r="U131" s="223"/>
      <c r="V131" s="227"/>
      <c r="W131" s="218"/>
      <c r="Y131" s="236"/>
    </row>
    <row r="132" spans="2:25" outlineLevel="1" x14ac:dyDescent="0.25">
      <c r="B132" s="465"/>
      <c r="C132" s="275"/>
      <c r="D132" s="275"/>
      <c r="E132" s="275"/>
      <c r="F132" s="299" t="s">
        <v>134</v>
      </c>
      <c r="G132" s="540"/>
      <c r="H132" s="222"/>
      <c r="I132" s="223"/>
      <c r="J132" s="223"/>
      <c r="K132" s="224"/>
      <c r="L132" s="225"/>
      <c r="M132" s="226"/>
      <c r="N132" s="223"/>
      <c r="O132" s="223"/>
      <c r="P132" s="223"/>
      <c r="Q132" s="223"/>
      <c r="R132" s="223"/>
      <c r="S132" s="223"/>
      <c r="T132" s="223"/>
      <c r="U132" s="223"/>
      <c r="V132" s="227"/>
      <c r="W132" s="218"/>
      <c r="Y132" s="236"/>
    </row>
    <row r="133" spans="2:25" outlineLevel="1" x14ac:dyDescent="0.25">
      <c r="B133" s="465"/>
      <c r="C133" s="275"/>
      <c r="D133" s="275"/>
      <c r="E133" s="275"/>
      <c r="F133" s="299" t="s">
        <v>135</v>
      </c>
      <c r="G133" s="540"/>
      <c r="H133" s="222"/>
      <c r="I133" s="223"/>
      <c r="J133" s="223"/>
      <c r="K133" s="224"/>
      <c r="L133" s="225"/>
      <c r="M133" s="226"/>
      <c r="N133" s="223"/>
      <c r="O133" s="223"/>
      <c r="P133" s="223"/>
      <c r="Q133" s="223"/>
      <c r="R133" s="223"/>
      <c r="S133" s="223"/>
      <c r="T133" s="223"/>
      <c r="U133" s="223"/>
      <c r="V133" s="227"/>
      <c r="W133" s="218"/>
      <c r="Y133" s="236"/>
    </row>
    <row r="134" spans="2:25" outlineLevel="1" x14ac:dyDescent="0.25">
      <c r="B134" s="465"/>
      <c r="C134" s="275"/>
      <c r="D134" s="275"/>
      <c r="E134" s="275"/>
      <c r="F134" s="456" t="s">
        <v>136</v>
      </c>
      <c r="G134" s="540"/>
      <c r="H134" s="222"/>
      <c r="I134" s="223"/>
      <c r="J134" s="223"/>
      <c r="K134" s="224"/>
      <c r="L134" s="225"/>
      <c r="M134" s="226"/>
      <c r="N134" s="223"/>
      <c r="O134" s="223"/>
      <c r="P134" s="223"/>
      <c r="Q134" s="223"/>
      <c r="R134" s="223"/>
      <c r="S134" s="223"/>
      <c r="T134" s="223"/>
      <c r="U134" s="223"/>
      <c r="V134" s="227"/>
      <c r="W134" s="218"/>
      <c r="Y134" s="236"/>
    </row>
    <row r="135" spans="2:25" x14ac:dyDescent="0.25">
      <c r="B135" s="465"/>
      <c r="C135" s="272" t="s">
        <v>137</v>
      </c>
      <c r="D135" s="275"/>
      <c r="E135" s="275"/>
      <c r="F135" s="273"/>
      <c r="G135" s="367"/>
      <c r="H135" s="368"/>
      <c r="I135" s="369"/>
      <c r="J135" s="369"/>
      <c r="K135" s="370"/>
      <c r="L135" s="364"/>
      <c r="M135" s="364"/>
      <c r="N135" s="364"/>
      <c r="O135" s="364"/>
      <c r="P135" s="364"/>
      <c r="Q135" s="364"/>
      <c r="R135" s="364"/>
      <c r="S135" s="364"/>
      <c r="T135" s="364"/>
      <c r="U135" s="364"/>
      <c r="V135" s="364"/>
      <c r="W135" s="366"/>
      <c r="Y135" s="353"/>
    </row>
    <row r="136" spans="2:25" x14ac:dyDescent="0.25">
      <c r="B136" s="465"/>
      <c r="C136" s="272"/>
      <c r="D136" s="276" t="s">
        <v>20</v>
      </c>
      <c r="E136" s="273"/>
      <c r="F136" s="273"/>
      <c r="G136" s="367"/>
      <c r="H136" s="368"/>
      <c r="I136" s="369"/>
      <c r="J136" s="369"/>
      <c r="K136" s="370"/>
      <c r="L136" s="364"/>
      <c r="M136" s="364"/>
      <c r="N136" s="364"/>
      <c r="O136" s="364"/>
      <c r="P136" s="364"/>
      <c r="Q136" s="364"/>
      <c r="R136" s="364"/>
      <c r="S136" s="364"/>
      <c r="T136" s="364"/>
      <c r="U136" s="364"/>
      <c r="V136" s="364"/>
      <c r="W136" s="366"/>
      <c r="Y136" s="237"/>
    </row>
    <row r="137" spans="2:25" x14ac:dyDescent="0.25">
      <c r="B137" s="465"/>
      <c r="C137" s="272"/>
      <c r="D137" s="272"/>
      <c r="E137" s="273" t="s">
        <v>21</v>
      </c>
      <c r="F137" s="273"/>
      <c r="G137" s="367">
        <f t="shared" ref="G137:W137" si="31">SUBTOTAL(9,G138:G141)</f>
        <v>0</v>
      </c>
      <c r="H137" s="368">
        <f t="shared" si="31"/>
        <v>0</v>
      </c>
      <c r="I137" s="369">
        <f t="shared" si="31"/>
        <v>0</v>
      </c>
      <c r="J137" s="369">
        <f t="shared" si="31"/>
        <v>0</v>
      </c>
      <c r="K137" s="370">
        <f t="shared" si="31"/>
        <v>0</v>
      </c>
      <c r="L137" s="364">
        <f t="shared" si="31"/>
        <v>0</v>
      </c>
      <c r="M137" s="364">
        <f t="shared" si="31"/>
        <v>0</v>
      </c>
      <c r="N137" s="364">
        <f t="shared" si="31"/>
        <v>0</v>
      </c>
      <c r="O137" s="364">
        <f t="shared" si="31"/>
        <v>0</v>
      </c>
      <c r="P137" s="364">
        <f t="shared" si="31"/>
        <v>0</v>
      </c>
      <c r="Q137" s="364">
        <f t="shared" si="31"/>
        <v>0</v>
      </c>
      <c r="R137" s="364">
        <f t="shared" si="31"/>
        <v>0</v>
      </c>
      <c r="S137" s="364">
        <f t="shared" si="31"/>
        <v>0</v>
      </c>
      <c r="T137" s="364">
        <f t="shared" si="31"/>
        <v>0</v>
      </c>
      <c r="U137" s="364">
        <f t="shared" si="31"/>
        <v>0</v>
      </c>
      <c r="V137" s="364">
        <f t="shared" si="31"/>
        <v>0</v>
      </c>
      <c r="W137" s="366">
        <f t="shared" si="31"/>
        <v>0</v>
      </c>
      <c r="Y137" s="354"/>
    </row>
    <row r="138" spans="2:25" outlineLevel="1" x14ac:dyDescent="0.25">
      <c r="B138" s="465"/>
      <c r="C138" s="272"/>
      <c r="D138" s="272"/>
      <c r="E138" s="273"/>
      <c r="F138" s="299" t="s">
        <v>22</v>
      </c>
      <c r="G138" s="218"/>
      <c r="H138" s="222"/>
      <c r="I138" s="223"/>
      <c r="J138" s="223"/>
      <c r="K138" s="224"/>
      <c r="L138" s="225"/>
      <c r="M138" s="226"/>
      <c r="N138" s="223"/>
      <c r="O138" s="223"/>
      <c r="P138" s="223"/>
      <c r="Q138" s="223"/>
      <c r="R138" s="223"/>
      <c r="S138" s="223"/>
      <c r="T138" s="223"/>
      <c r="U138" s="223"/>
      <c r="V138" s="227"/>
      <c r="W138" s="218"/>
      <c r="Y138" s="236"/>
    </row>
    <row r="139" spans="2:25" outlineLevel="1" x14ac:dyDescent="0.25">
      <c r="B139" s="465"/>
      <c r="C139" s="272"/>
      <c r="D139" s="272"/>
      <c r="E139" s="273"/>
      <c r="F139" s="299" t="s">
        <v>23</v>
      </c>
      <c r="G139" s="218"/>
      <c r="H139" s="222"/>
      <c r="I139" s="223"/>
      <c r="J139" s="223"/>
      <c r="K139" s="224"/>
      <c r="L139" s="225"/>
      <c r="M139" s="226"/>
      <c r="N139" s="223"/>
      <c r="O139" s="223"/>
      <c r="P139" s="223"/>
      <c r="Q139" s="223"/>
      <c r="R139" s="223"/>
      <c r="S139" s="223"/>
      <c r="T139" s="223"/>
      <c r="U139" s="223"/>
      <c r="V139" s="227"/>
      <c r="W139" s="218"/>
      <c r="Y139" s="236"/>
    </row>
    <row r="140" spans="2:25" outlineLevel="1" x14ac:dyDescent="0.25">
      <c r="B140" s="465"/>
      <c r="C140" s="272"/>
      <c r="D140" s="272"/>
      <c r="E140" s="273"/>
      <c r="F140" s="299" t="s">
        <v>24</v>
      </c>
      <c r="G140" s="218"/>
      <c r="H140" s="222"/>
      <c r="I140" s="223"/>
      <c r="J140" s="223"/>
      <c r="K140" s="224"/>
      <c r="L140" s="225"/>
      <c r="M140" s="226"/>
      <c r="N140" s="223"/>
      <c r="O140" s="223"/>
      <c r="P140" s="223"/>
      <c r="Q140" s="223"/>
      <c r="R140" s="223"/>
      <c r="S140" s="223"/>
      <c r="T140" s="223"/>
      <c r="U140" s="223"/>
      <c r="V140" s="227"/>
      <c r="W140" s="218"/>
      <c r="Y140" s="236"/>
    </row>
    <row r="141" spans="2:25" outlineLevel="1" x14ac:dyDescent="0.25">
      <c r="B141" s="465"/>
      <c r="C141" s="272"/>
      <c r="D141" s="272"/>
      <c r="E141" s="273"/>
      <c r="F141" s="299" t="s">
        <v>25</v>
      </c>
      <c r="G141" s="218"/>
      <c r="H141" s="222"/>
      <c r="I141" s="223"/>
      <c r="J141" s="223"/>
      <c r="K141" s="224"/>
      <c r="L141" s="225"/>
      <c r="M141" s="226"/>
      <c r="N141" s="223"/>
      <c r="O141" s="223"/>
      <c r="P141" s="223"/>
      <c r="Q141" s="223"/>
      <c r="R141" s="223"/>
      <c r="S141" s="223"/>
      <c r="T141" s="223"/>
      <c r="U141" s="223"/>
      <c r="V141" s="227"/>
      <c r="W141" s="218"/>
      <c r="Y141" s="236"/>
    </row>
    <row r="142" spans="2:25" x14ac:dyDescent="0.25">
      <c r="B142" s="465"/>
      <c r="C142" s="272"/>
      <c r="D142" s="272"/>
      <c r="E142" s="273" t="s">
        <v>26</v>
      </c>
      <c r="F142" s="273"/>
      <c r="G142" s="367">
        <f t="shared" ref="G142:W142" si="32">SUBTOTAL(9,G143:G146)</f>
        <v>0</v>
      </c>
      <c r="H142" s="368">
        <f t="shared" si="32"/>
        <v>0</v>
      </c>
      <c r="I142" s="369">
        <f t="shared" si="32"/>
        <v>0</v>
      </c>
      <c r="J142" s="369">
        <f t="shared" si="32"/>
        <v>0</v>
      </c>
      <c r="K142" s="370">
        <f t="shared" si="32"/>
        <v>0</v>
      </c>
      <c r="L142" s="364">
        <f t="shared" si="32"/>
        <v>0</v>
      </c>
      <c r="M142" s="364">
        <f t="shared" si="32"/>
        <v>0</v>
      </c>
      <c r="N142" s="364">
        <f t="shared" si="32"/>
        <v>0</v>
      </c>
      <c r="O142" s="364">
        <f t="shared" si="32"/>
        <v>0</v>
      </c>
      <c r="P142" s="364">
        <f t="shared" si="32"/>
        <v>0</v>
      </c>
      <c r="Q142" s="364">
        <f t="shared" si="32"/>
        <v>0</v>
      </c>
      <c r="R142" s="364">
        <f t="shared" si="32"/>
        <v>0</v>
      </c>
      <c r="S142" s="364">
        <f t="shared" si="32"/>
        <v>0</v>
      </c>
      <c r="T142" s="364">
        <f t="shared" si="32"/>
        <v>0</v>
      </c>
      <c r="U142" s="364">
        <f t="shared" si="32"/>
        <v>0</v>
      </c>
      <c r="V142" s="364">
        <f t="shared" si="32"/>
        <v>0</v>
      </c>
      <c r="W142" s="366">
        <f t="shared" si="32"/>
        <v>0</v>
      </c>
      <c r="Y142" s="238"/>
    </row>
    <row r="143" spans="2:25" outlineLevel="1" x14ac:dyDescent="0.25">
      <c r="B143" s="465"/>
      <c r="C143" s="272"/>
      <c r="D143" s="272"/>
      <c r="E143" s="273"/>
      <c r="F143" s="299" t="s">
        <v>27</v>
      </c>
      <c r="G143" s="218"/>
      <c r="H143" s="222"/>
      <c r="I143" s="223"/>
      <c r="J143" s="223"/>
      <c r="K143" s="224"/>
      <c r="L143" s="225"/>
      <c r="M143" s="226"/>
      <c r="N143" s="223"/>
      <c r="O143" s="223"/>
      <c r="P143" s="223"/>
      <c r="Q143" s="223"/>
      <c r="R143" s="223"/>
      <c r="S143" s="223"/>
      <c r="T143" s="223"/>
      <c r="U143" s="223"/>
      <c r="V143" s="227"/>
      <c r="W143" s="218"/>
      <c r="Y143" s="236"/>
    </row>
    <row r="144" spans="2:25" outlineLevel="1" x14ac:dyDescent="0.25">
      <c r="B144" s="465"/>
      <c r="C144" s="272"/>
      <c r="D144" s="272"/>
      <c r="E144" s="273"/>
      <c r="F144" s="299" t="s">
        <v>28</v>
      </c>
      <c r="G144" s="218"/>
      <c r="H144" s="222"/>
      <c r="I144" s="223"/>
      <c r="J144" s="223"/>
      <c r="K144" s="224"/>
      <c r="L144" s="225"/>
      <c r="M144" s="226"/>
      <c r="N144" s="223"/>
      <c r="O144" s="223"/>
      <c r="P144" s="223"/>
      <c r="Q144" s="223"/>
      <c r="R144" s="223"/>
      <c r="S144" s="223"/>
      <c r="T144" s="223"/>
      <c r="U144" s="223"/>
      <c r="V144" s="227"/>
      <c r="W144" s="218"/>
      <c r="Y144" s="236"/>
    </row>
    <row r="145" spans="2:25" outlineLevel="1" x14ac:dyDescent="0.25">
      <c r="B145" s="465"/>
      <c r="C145" s="272"/>
      <c r="D145" s="272"/>
      <c r="E145" s="273"/>
      <c r="F145" s="299" t="s">
        <v>29</v>
      </c>
      <c r="G145" s="218"/>
      <c r="H145" s="222"/>
      <c r="I145" s="223"/>
      <c r="J145" s="223"/>
      <c r="K145" s="224"/>
      <c r="L145" s="225"/>
      <c r="M145" s="226"/>
      <c r="N145" s="223"/>
      <c r="O145" s="223"/>
      <c r="P145" s="223"/>
      <c r="Q145" s="223"/>
      <c r="R145" s="223"/>
      <c r="S145" s="223"/>
      <c r="T145" s="223"/>
      <c r="U145" s="223"/>
      <c r="V145" s="227"/>
      <c r="W145" s="218"/>
      <c r="Y145" s="236"/>
    </row>
    <row r="146" spans="2:25" outlineLevel="1" x14ac:dyDescent="0.25">
      <c r="B146" s="465"/>
      <c r="C146" s="272"/>
      <c r="D146" s="272"/>
      <c r="E146" s="273"/>
      <c r="F146" s="299" t="s">
        <v>30</v>
      </c>
      <c r="G146" s="218"/>
      <c r="H146" s="222"/>
      <c r="I146" s="223"/>
      <c r="J146" s="223"/>
      <c r="K146" s="224"/>
      <c r="L146" s="225"/>
      <c r="M146" s="226"/>
      <c r="N146" s="223"/>
      <c r="O146" s="223"/>
      <c r="P146" s="223"/>
      <c r="Q146" s="223"/>
      <c r="R146" s="223"/>
      <c r="S146" s="223"/>
      <c r="T146" s="223"/>
      <c r="U146" s="223"/>
      <c r="V146" s="227"/>
      <c r="W146" s="218"/>
      <c r="Y146" s="236"/>
    </row>
    <row r="147" spans="2:25" x14ac:dyDescent="0.25">
      <c r="B147" s="465"/>
      <c r="C147" s="272"/>
      <c r="D147" s="272"/>
      <c r="E147" s="273" t="s">
        <v>31</v>
      </c>
      <c r="F147" s="273"/>
      <c r="G147" s="367">
        <f t="shared" ref="G147:W147" si="33">SUBTOTAL(9,G148:G151)</f>
        <v>0</v>
      </c>
      <c r="H147" s="368">
        <f t="shared" si="33"/>
        <v>0</v>
      </c>
      <c r="I147" s="369">
        <f t="shared" si="33"/>
        <v>0</v>
      </c>
      <c r="J147" s="369">
        <f t="shared" si="33"/>
        <v>0</v>
      </c>
      <c r="K147" s="370">
        <f t="shared" si="33"/>
        <v>0</v>
      </c>
      <c r="L147" s="364">
        <f t="shared" si="33"/>
        <v>0</v>
      </c>
      <c r="M147" s="364">
        <f t="shared" si="33"/>
        <v>0</v>
      </c>
      <c r="N147" s="364">
        <f t="shared" si="33"/>
        <v>0</v>
      </c>
      <c r="O147" s="364">
        <f t="shared" si="33"/>
        <v>0</v>
      </c>
      <c r="P147" s="364">
        <f t="shared" si="33"/>
        <v>0</v>
      </c>
      <c r="Q147" s="364">
        <f t="shared" si="33"/>
        <v>0</v>
      </c>
      <c r="R147" s="364">
        <f t="shared" si="33"/>
        <v>0</v>
      </c>
      <c r="S147" s="364">
        <f t="shared" si="33"/>
        <v>0</v>
      </c>
      <c r="T147" s="364">
        <f t="shared" si="33"/>
        <v>0</v>
      </c>
      <c r="U147" s="364">
        <f t="shared" si="33"/>
        <v>0</v>
      </c>
      <c r="V147" s="364">
        <f t="shared" si="33"/>
        <v>0</v>
      </c>
      <c r="W147" s="366">
        <f t="shared" si="33"/>
        <v>0</v>
      </c>
      <c r="Y147" s="238"/>
    </row>
    <row r="148" spans="2:25" outlineLevel="1" x14ac:dyDescent="0.25">
      <c r="B148" s="465"/>
      <c r="C148" s="272"/>
      <c r="D148" s="272"/>
      <c r="E148" s="273"/>
      <c r="F148" s="299" t="s">
        <v>32</v>
      </c>
      <c r="G148" s="218"/>
      <c r="H148" s="222"/>
      <c r="I148" s="223"/>
      <c r="J148" s="223"/>
      <c r="K148" s="224"/>
      <c r="L148" s="225"/>
      <c r="M148" s="226"/>
      <c r="N148" s="223"/>
      <c r="O148" s="223"/>
      <c r="P148" s="223"/>
      <c r="Q148" s="223"/>
      <c r="R148" s="223"/>
      <c r="S148" s="223"/>
      <c r="T148" s="223"/>
      <c r="U148" s="223"/>
      <c r="V148" s="227"/>
      <c r="W148" s="218"/>
      <c r="Y148" s="236"/>
    </row>
    <row r="149" spans="2:25" outlineLevel="1" x14ac:dyDescent="0.25">
      <c r="B149" s="465"/>
      <c r="C149" s="272"/>
      <c r="D149" s="272"/>
      <c r="E149" s="273"/>
      <c r="F149" s="299" t="s">
        <v>33</v>
      </c>
      <c r="G149" s="218"/>
      <c r="H149" s="222"/>
      <c r="I149" s="223"/>
      <c r="J149" s="223"/>
      <c r="K149" s="224"/>
      <c r="L149" s="225"/>
      <c r="M149" s="226"/>
      <c r="N149" s="223"/>
      <c r="O149" s="223"/>
      <c r="P149" s="223"/>
      <c r="Q149" s="223"/>
      <c r="R149" s="223"/>
      <c r="S149" s="223"/>
      <c r="T149" s="223"/>
      <c r="U149" s="223"/>
      <c r="V149" s="227"/>
      <c r="W149" s="218"/>
      <c r="Y149" s="236"/>
    </row>
    <row r="150" spans="2:25" outlineLevel="1" x14ac:dyDescent="0.25">
      <c r="B150" s="465"/>
      <c r="C150" s="272"/>
      <c r="D150" s="272"/>
      <c r="E150" s="273"/>
      <c r="F150" s="299" t="s">
        <v>34</v>
      </c>
      <c r="G150" s="218"/>
      <c r="H150" s="222"/>
      <c r="I150" s="223"/>
      <c r="J150" s="223"/>
      <c r="K150" s="224"/>
      <c r="L150" s="225"/>
      <c r="M150" s="226"/>
      <c r="N150" s="223"/>
      <c r="O150" s="223"/>
      <c r="P150" s="223"/>
      <c r="Q150" s="223"/>
      <c r="R150" s="223"/>
      <c r="S150" s="223"/>
      <c r="T150" s="223"/>
      <c r="U150" s="223"/>
      <c r="V150" s="227"/>
      <c r="W150" s="218"/>
      <c r="Y150" s="236"/>
    </row>
    <row r="151" spans="2:25" outlineLevel="1" x14ac:dyDescent="0.25">
      <c r="B151" s="465"/>
      <c r="C151" s="272"/>
      <c r="D151" s="272"/>
      <c r="E151" s="273"/>
      <c r="F151" s="299" t="s">
        <v>35</v>
      </c>
      <c r="G151" s="218"/>
      <c r="H151" s="222"/>
      <c r="I151" s="223"/>
      <c r="J151" s="223"/>
      <c r="K151" s="224"/>
      <c r="L151" s="225"/>
      <c r="M151" s="226"/>
      <c r="N151" s="223"/>
      <c r="O151" s="223"/>
      <c r="P151" s="223"/>
      <c r="Q151" s="223"/>
      <c r="R151" s="223"/>
      <c r="S151" s="223"/>
      <c r="T151" s="223"/>
      <c r="U151" s="223"/>
      <c r="V151" s="227"/>
      <c r="W151" s="218"/>
      <c r="Y151" s="236"/>
    </row>
    <row r="152" spans="2:25" x14ac:dyDescent="0.25">
      <c r="B152" s="465"/>
      <c r="C152" s="272"/>
      <c r="D152" s="272" t="s">
        <v>36</v>
      </c>
      <c r="E152" s="273"/>
      <c r="F152" s="273"/>
      <c r="G152" s="367"/>
      <c r="H152" s="368"/>
      <c r="I152" s="369"/>
      <c r="J152" s="369"/>
      <c r="K152" s="370"/>
      <c r="L152" s="364"/>
      <c r="M152" s="364"/>
      <c r="N152" s="364"/>
      <c r="O152" s="364"/>
      <c r="P152" s="364"/>
      <c r="Q152" s="364"/>
      <c r="R152" s="364"/>
      <c r="S152" s="364"/>
      <c r="T152" s="364"/>
      <c r="U152" s="364"/>
      <c r="V152" s="364"/>
      <c r="W152" s="366"/>
      <c r="Y152" s="353"/>
    </row>
    <row r="153" spans="2:25" x14ac:dyDescent="0.25">
      <c r="B153" s="465"/>
      <c r="C153" s="272"/>
      <c r="D153" s="272"/>
      <c r="E153" s="275" t="s">
        <v>37</v>
      </c>
      <c r="F153" s="273"/>
      <c r="G153" s="367">
        <f t="shared" ref="G153:W153" si="34">SUBTOTAL(9,G154:G156)</f>
        <v>0</v>
      </c>
      <c r="H153" s="368">
        <f t="shared" si="34"/>
        <v>0</v>
      </c>
      <c r="I153" s="369">
        <f t="shared" si="34"/>
        <v>0</v>
      </c>
      <c r="J153" s="369">
        <f t="shared" si="34"/>
        <v>0</v>
      </c>
      <c r="K153" s="370">
        <f t="shared" si="34"/>
        <v>0</v>
      </c>
      <c r="L153" s="364">
        <f t="shared" si="34"/>
        <v>0</v>
      </c>
      <c r="M153" s="364">
        <f t="shared" si="34"/>
        <v>0</v>
      </c>
      <c r="N153" s="364">
        <f t="shared" si="34"/>
        <v>0</v>
      </c>
      <c r="O153" s="364">
        <f t="shared" si="34"/>
        <v>0</v>
      </c>
      <c r="P153" s="364">
        <f t="shared" si="34"/>
        <v>0</v>
      </c>
      <c r="Q153" s="364">
        <f t="shared" si="34"/>
        <v>0</v>
      </c>
      <c r="R153" s="364">
        <f t="shared" si="34"/>
        <v>0</v>
      </c>
      <c r="S153" s="364">
        <f t="shared" si="34"/>
        <v>0</v>
      </c>
      <c r="T153" s="364">
        <f t="shared" si="34"/>
        <v>0</v>
      </c>
      <c r="U153" s="364">
        <f t="shared" si="34"/>
        <v>0</v>
      </c>
      <c r="V153" s="364">
        <f t="shared" si="34"/>
        <v>0</v>
      </c>
      <c r="W153" s="366">
        <f t="shared" si="34"/>
        <v>0</v>
      </c>
      <c r="Y153" s="354"/>
    </row>
    <row r="154" spans="2:25" outlineLevel="1" x14ac:dyDescent="0.25">
      <c r="B154" s="465"/>
      <c r="C154" s="272"/>
      <c r="D154" s="272"/>
      <c r="E154" s="275"/>
      <c r="F154" s="299" t="s">
        <v>38</v>
      </c>
      <c r="G154" s="218"/>
      <c r="H154" s="222"/>
      <c r="I154" s="223"/>
      <c r="J154" s="223"/>
      <c r="K154" s="224"/>
      <c r="L154" s="225"/>
      <c r="M154" s="226"/>
      <c r="N154" s="223"/>
      <c r="O154" s="223"/>
      <c r="P154" s="223"/>
      <c r="Q154" s="223"/>
      <c r="R154" s="223"/>
      <c r="S154" s="223"/>
      <c r="T154" s="223"/>
      <c r="U154" s="223"/>
      <c r="V154" s="227"/>
      <c r="W154" s="218"/>
      <c r="Y154" s="236"/>
    </row>
    <row r="155" spans="2:25" outlineLevel="1" x14ac:dyDescent="0.25">
      <c r="B155" s="465"/>
      <c r="C155" s="272"/>
      <c r="D155" s="272"/>
      <c r="E155" s="273"/>
      <c r="F155" s="299" t="s">
        <v>39</v>
      </c>
      <c r="G155" s="218"/>
      <c r="H155" s="222"/>
      <c r="I155" s="223"/>
      <c r="J155" s="223"/>
      <c r="K155" s="224"/>
      <c r="L155" s="225"/>
      <c r="M155" s="226"/>
      <c r="N155" s="223"/>
      <c r="O155" s="223"/>
      <c r="P155" s="223"/>
      <c r="Q155" s="223"/>
      <c r="R155" s="223"/>
      <c r="S155" s="223"/>
      <c r="T155" s="223"/>
      <c r="U155" s="223"/>
      <c r="V155" s="227"/>
      <c r="W155" s="218"/>
      <c r="Y155" s="236"/>
    </row>
    <row r="156" spans="2:25" outlineLevel="1" x14ac:dyDescent="0.25">
      <c r="B156" s="465"/>
      <c r="C156" s="272"/>
      <c r="D156" s="272"/>
      <c r="E156" s="273"/>
      <c r="F156" s="299" t="s">
        <v>40</v>
      </c>
      <c r="G156" s="218"/>
      <c r="H156" s="222"/>
      <c r="I156" s="223"/>
      <c r="J156" s="223"/>
      <c r="K156" s="224"/>
      <c r="L156" s="225"/>
      <c r="M156" s="226"/>
      <c r="N156" s="223"/>
      <c r="O156" s="223"/>
      <c r="P156" s="223"/>
      <c r="Q156" s="223"/>
      <c r="R156" s="223"/>
      <c r="S156" s="223"/>
      <c r="T156" s="223"/>
      <c r="U156" s="223"/>
      <c r="V156" s="227"/>
      <c r="W156" s="218"/>
      <c r="Y156" s="236"/>
    </row>
    <row r="157" spans="2:25" x14ac:dyDescent="0.25">
      <c r="B157" s="465"/>
      <c r="C157" s="272"/>
      <c r="D157" s="272"/>
      <c r="E157" s="273" t="s">
        <v>41</v>
      </c>
      <c r="F157" s="273"/>
      <c r="G157" s="367">
        <f t="shared" ref="G157:W157" si="35">SUBTOTAL(9,G158:G160)</f>
        <v>0</v>
      </c>
      <c r="H157" s="368">
        <f t="shared" si="35"/>
        <v>0</v>
      </c>
      <c r="I157" s="369">
        <f t="shared" si="35"/>
        <v>0</v>
      </c>
      <c r="J157" s="369">
        <f t="shared" si="35"/>
        <v>0</v>
      </c>
      <c r="K157" s="370">
        <f t="shared" si="35"/>
        <v>0</v>
      </c>
      <c r="L157" s="364">
        <f t="shared" si="35"/>
        <v>0</v>
      </c>
      <c r="M157" s="364">
        <f t="shared" si="35"/>
        <v>0</v>
      </c>
      <c r="N157" s="364">
        <f t="shared" si="35"/>
        <v>0</v>
      </c>
      <c r="O157" s="364">
        <f t="shared" si="35"/>
        <v>0</v>
      </c>
      <c r="P157" s="364">
        <f t="shared" si="35"/>
        <v>0</v>
      </c>
      <c r="Q157" s="364">
        <f t="shared" si="35"/>
        <v>0</v>
      </c>
      <c r="R157" s="364">
        <f t="shared" si="35"/>
        <v>0</v>
      </c>
      <c r="S157" s="364">
        <f t="shared" si="35"/>
        <v>0</v>
      </c>
      <c r="T157" s="364">
        <f t="shared" si="35"/>
        <v>0</v>
      </c>
      <c r="U157" s="364">
        <f t="shared" si="35"/>
        <v>0</v>
      </c>
      <c r="V157" s="364">
        <f t="shared" si="35"/>
        <v>0</v>
      </c>
      <c r="W157" s="366">
        <f t="shared" si="35"/>
        <v>0</v>
      </c>
      <c r="Y157" s="238"/>
    </row>
    <row r="158" spans="2:25" outlineLevel="1" x14ac:dyDescent="0.25">
      <c r="B158" s="465"/>
      <c r="C158" s="272"/>
      <c r="D158" s="272"/>
      <c r="E158" s="273"/>
      <c r="F158" s="299" t="s">
        <v>42</v>
      </c>
      <c r="G158" s="218"/>
      <c r="H158" s="222"/>
      <c r="I158" s="223"/>
      <c r="J158" s="223"/>
      <c r="K158" s="224"/>
      <c r="L158" s="225"/>
      <c r="M158" s="226"/>
      <c r="N158" s="223"/>
      <c r="O158" s="223"/>
      <c r="P158" s="223"/>
      <c r="Q158" s="223"/>
      <c r="R158" s="223"/>
      <c r="S158" s="223"/>
      <c r="T158" s="223"/>
      <c r="U158" s="223"/>
      <c r="V158" s="227"/>
      <c r="W158" s="218"/>
      <c r="Y158" s="236"/>
    </row>
    <row r="159" spans="2:25" outlineLevel="1" x14ac:dyDescent="0.25">
      <c r="B159" s="465"/>
      <c r="C159" s="272"/>
      <c r="D159" s="272"/>
      <c r="E159" s="273"/>
      <c r="F159" s="299" t="s">
        <v>43</v>
      </c>
      <c r="G159" s="218"/>
      <c r="H159" s="222"/>
      <c r="I159" s="223"/>
      <c r="J159" s="223"/>
      <c r="K159" s="224"/>
      <c r="L159" s="225"/>
      <c r="M159" s="226"/>
      <c r="N159" s="223"/>
      <c r="O159" s="223"/>
      <c r="P159" s="223"/>
      <c r="Q159" s="223"/>
      <c r="R159" s="223"/>
      <c r="S159" s="223"/>
      <c r="T159" s="223"/>
      <c r="U159" s="223"/>
      <c r="V159" s="227"/>
      <c r="W159" s="218"/>
      <c r="Y159" s="236"/>
    </row>
    <row r="160" spans="2:25" outlineLevel="1" x14ac:dyDescent="0.25">
      <c r="B160" s="465"/>
      <c r="C160" s="272"/>
      <c r="D160" s="272"/>
      <c r="E160" s="273"/>
      <c r="F160" s="299" t="s">
        <v>44</v>
      </c>
      <c r="G160" s="218"/>
      <c r="H160" s="222"/>
      <c r="I160" s="223"/>
      <c r="J160" s="223"/>
      <c r="K160" s="224"/>
      <c r="L160" s="225"/>
      <c r="M160" s="226"/>
      <c r="N160" s="223"/>
      <c r="O160" s="223"/>
      <c r="P160" s="223"/>
      <c r="Q160" s="223"/>
      <c r="R160" s="223"/>
      <c r="S160" s="223"/>
      <c r="T160" s="223"/>
      <c r="U160" s="223"/>
      <c r="V160" s="227"/>
      <c r="W160" s="218"/>
      <c r="Y160" s="236"/>
    </row>
    <row r="161" spans="2:25" x14ac:dyDescent="0.25">
      <c r="B161" s="465"/>
      <c r="C161" s="272"/>
      <c r="D161" s="272"/>
      <c r="E161" s="273" t="s">
        <v>45</v>
      </c>
      <c r="F161" s="273"/>
      <c r="G161" s="367">
        <f t="shared" ref="G161:W161" si="36">SUBTOTAL(9,G162:G164)</f>
        <v>0</v>
      </c>
      <c r="H161" s="368">
        <f t="shared" si="36"/>
        <v>0</v>
      </c>
      <c r="I161" s="369">
        <f t="shared" si="36"/>
        <v>0</v>
      </c>
      <c r="J161" s="369">
        <f t="shared" si="36"/>
        <v>0</v>
      </c>
      <c r="K161" s="370">
        <f t="shared" si="36"/>
        <v>0</v>
      </c>
      <c r="L161" s="364">
        <f t="shared" si="36"/>
        <v>0</v>
      </c>
      <c r="M161" s="364">
        <f t="shared" si="36"/>
        <v>0</v>
      </c>
      <c r="N161" s="364">
        <f t="shared" si="36"/>
        <v>0</v>
      </c>
      <c r="O161" s="364">
        <f t="shared" si="36"/>
        <v>0</v>
      </c>
      <c r="P161" s="364">
        <f t="shared" si="36"/>
        <v>0</v>
      </c>
      <c r="Q161" s="364">
        <f t="shared" si="36"/>
        <v>0</v>
      </c>
      <c r="R161" s="364">
        <f t="shared" si="36"/>
        <v>0</v>
      </c>
      <c r="S161" s="364">
        <f t="shared" si="36"/>
        <v>0</v>
      </c>
      <c r="T161" s="364">
        <f t="shared" si="36"/>
        <v>0</v>
      </c>
      <c r="U161" s="364">
        <f t="shared" si="36"/>
        <v>0</v>
      </c>
      <c r="V161" s="364">
        <f t="shared" si="36"/>
        <v>0</v>
      </c>
      <c r="W161" s="366">
        <f t="shared" si="36"/>
        <v>0</v>
      </c>
      <c r="Y161" s="238"/>
    </row>
    <row r="162" spans="2:25" outlineLevel="1" x14ac:dyDescent="0.25">
      <c r="B162" s="465"/>
      <c r="C162" s="272"/>
      <c r="D162" s="272"/>
      <c r="E162" s="273"/>
      <c r="F162" s="299" t="s">
        <v>46</v>
      </c>
      <c r="G162" s="218"/>
      <c r="H162" s="222"/>
      <c r="I162" s="223"/>
      <c r="J162" s="223"/>
      <c r="K162" s="224"/>
      <c r="L162" s="225"/>
      <c r="M162" s="226"/>
      <c r="N162" s="223"/>
      <c r="O162" s="223"/>
      <c r="P162" s="223"/>
      <c r="Q162" s="223"/>
      <c r="R162" s="223"/>
      <c r="S162" s="223"/>
      <c r="T162" s="223"/>
      <c r="U162" s="223"/>
      <c r="V162" s="227"/>
      <c r="W162" s="218"/>
      <c r="Y162" s="236"/>
    </row>
    <row r="163" spans="2:25" outlineLevel="1" x14ac:dyDescent="0.25">
      <c r="B163" s="465"/>
      <c r="C163" s="272"/>
      <c r="D163" s="272"/>
      <c r="E163" s="273"/>
      <c r="F163" s="299" t="s">
        <v>47</v>
      </c>
      <c r="G163" s="218"/>
      <c r="H163" s="222"/>
      <c r="I163" s="223"/>
      <c r="J163" s="223"/>
      <c r="K163" s="224"/>
      <c r="L163" s="225"/>
      <c r="M163" s="226"/>
      <c r="N163" s="223"/>
      <c r="O163" s="223"/>
      <c r="P163" s="223"/>
      <c r="Q163" s="223"/>
      <c r="R163" s="223"/>
      <c r="S163" s="223"/>
      <c r="T163" s="223"/>
      <c r="U163" s="223"/>
      <c r="V163" s="227"/>
      <c r="W163" s="218"/>
      <c r="Y163" s="236"/>
    </row>
    <row r="164" spans="2:25" outlineLevel="1" x14ac:dyDescent="0.25">
      <c r="B164" s="465"/>
      <c r="C164" s="272"/>
      <c r="D164" s="272"/>
      <c r="E164" s="273"/>
      <c r="F164" s="299" t="s">
        <v>48</v>
      </c>
      <c r="G164" s="218"/>
      <c r="H164" s="222"/>
      <c r="I164" s="223"/>
      <c r="J164" s="223"/>
      <c r="K164" s="224"/>
      <c r="L164" s="225"/>
      <c r="M164" s="226"/>
      <c r="N164" s="223"/>
      <c r="O164" s="223"/>
      <c r="P164" s="223"/>
      <c r="Q164" s="223"/>
      <c r="R164" s="223"/>
      <c r="S164" s="223"/>
      <c r="T164" s="223"/>
      <c r="U164" s="223"/>
      <c r="V164" s="227"/>
      <c r="W164" s="218"/>
      <c r="Y164" s="236"/>
    </row>
    <row r="165" spans="2:25" x14ac:dyDescent="0.25">
      <c r="B165" s="465"/>
      <c r="C165" s="272"/>
      <c r="D165" s="272" t="s">
        <v>49</v>
      </c>
      <c r="E165" s="273"/>
      <c r="F165" s="273"/>
      <c r="G165" s="367"/>
      <c r="H165" s="368"/>
      <c r="I165" s="369"/>
      <c r="J165" s="369"/>
      <c r="K165" s="370"/>
      <c r="L165" s="364"/>
      <c r="M165" s="364"/>
      <c r="N165" s="364"/>
      <c r="O165" s="364"/>
      <c r="P165" s="364"/>
      <c r="Q165" s="364"/>
      <c r="R165" s="364"/>
      <c r="S165" s="364"/>
      <c r="T165" s="364"/>
      <c r="U165" s="364"/>
      <c r="V165" s="364"/>
      <c r="W165" s="366"/>
      <c r="Y165" s="353"/>
    </row>
    <row r="166" spans="2:25" x14ac:dyDescent="0.25">
      <c r="B166" s="465"/>
      <c r="C166" s="272"/>
      <c r="D166" s="272"/>
      <c r="E166" s="273" t="s">
        <v>50</v>
      </c>
      <c r="F166" s="273"/>
      <c r="G166" s="367">
        <f t="shared" ref="G166:W166" si="37">SUBTOTAL(9,G167:G168)</f>
        <v>0</v>
      </c>
      <c r="H166" s="368">
        <f t="shared" si="37"/>
        <v>0</v>
      </c>
      <c r="I166" s="369">
        <f t="shared" si="37"/>
        <v>0</v>
      </c>
      <c r="J166" s="369">
        <f t="shared" si="37"/>
        <v>0</v>
      </c>
      <c r="K166" s="370">
        <f t="shared" si="37"/>
        <v>0</v>
      </c>
      <c r="L166" s="364">
        <f t="shared" si="37"/>
        <v>0</v>
      </c>
      <c r="M166" s="364">
        <f t="shared" si="37"/>
        <v>0</v>
      </c>
      <c r="N166" s="364">
        <f t="shared" si="37"/>
        <v>0</v>
      </c>
      <c r="O166" s="364">
        <f t="shared" si="37"/>
        <v>0</v>
      </c>
      <c r="P166" s="364">
        <f t="shared" si="37"/>
        <v>0</v>
      </c>
      <c r="Q166" s="364">
        <f t="shared" si="37"/>
        <v>0</v>
      </c>
      <c r="R166" s="364">
        <f t="shared" si="37"/>
        <v>0</v>
      </c>
      <c r="S166" s="364">
        <f t="shared" si="37"/>
        <v>0</v>
      </c>
      <c r="T166" s="364">
        <f t="shared" si="37"/>
        <v>0</v>
      </c>
      <c r="U166" s="364">
        <f t="shared" si="37"/>
        <v>0</v>
      </c>
      <c r="V166" s="364">
        <f t="shared" si="37"/>
        <v>0</v>
      </c>
      <c r="W166" s="366">
        <f t="shared" si="37"/>
        <v>0</v>
      </c>
      <c r="Y166" s="354"/>
    </row>
    <row r="167" spans="2:25" outlineLevel="1" x14ac:dyDescent="0.25">
      <c r="B167" s="465"/>
      <c r="C167" s="272"/>
      <c r="D167" s="272"/>
      <c r="E167" s="273"/>
      <c r="F167" s="299" t="s">
        <v>51</v>
      </c>
      <c r="G167" s="218"/>
      <c r="H167" s="222"/>
      <c r="I167" s="223"/>
      <c r="J167" s="223"/>
      <c r="K167" s="224"/>
      <c r="L167" s="225"/>
      <c r="M167" s="226"/>
      <c r="N167" s="223"/>
      <c r="O167" s="223"/>
      <c r="P167" s="223"/>
      <c r="Q167" s="223"/>
      <c r="R167" s="223"/>
      <c r="S167" s="223"/>
      <c r="T167" s="223"/>
      <c r="U167" s="223"/>
      <c r="V167" s="227"/>
      <c r="W167" s="218"/>
      <c r="Y167" s="236"/>
    </row>
    <row r="168" spans="2:25" outlineLevel="1" x14ac:dyDescent="0.25">
      <c r="B168" s="465"/>
      <c r="C168" s="272"/>
      <c r="D168" s="272"/>
      <c r="E168" s="273"/>
      <c r="F168" s="299" t="s">
        <v>52</v>
      </c>
      <c r="G168" s="218"/>
      <c r="H168" s="222"/>
      <c r="I168" s="223"/>
      <c r="J168" s="223"/>
      <c r="K168" s="224"/>
      <c r="L168" s="225"/>
      <c r="M168" s="226"/>
      <c r="N168" s="223"/>
      <c r="O168" s="223"/>
      <c r="P168" s="223"/>
      <c r="Q168" s="223"/>
      <c r="R168" s="223"/>
      <c r="S168" s="223"/>
      <c r="T168" s="223"/>
      <c r="U168" s="223"/>
      <c r="V168" s="227"/>
      <c r="W168" s="218"/>
      <c r="Y168" s="236"/>
    </row>
    <row r="169" spans="2:25" x14ac:dyDescent="0.25">
      <c r="B169" s="465"/>
      <c r="C169" s="272"/>
      <c r="D169" s="272"/>
      <c r="E169" s="273" t="s">
        <v>53</v>
      </c>
      <c r="F169" s="273"/>
      <c r="G169" s="367">
        <f t="shared" ref="G169:W169" si="38">SUBTOTAL(9,G170:G172)</f>
        <v>0</v>
      </c>
      <c r="H169" s="368">
        <f t="shared" si="38"/>
        <v>0</v>
      </c>
      <c r="I169" s="369">
        <f t="shared" si="38"/>
        <v>0</v>
      </c>
      <c r="J169" s="369">
        <f t="shared" si="38"/>
        <v>0</v>
      </c>
      <c r="K169" s="370">
        <f t="shared" si="38"/>
        <v>0</v>
      </c>
      <c r="L169" s="364">
        <f t="shared" si="38"/>
        <v>0</v>
      </c>
      <c r="M169" s="364">
        <f t="shared" si="38"/>
        <v>0</v>
      </c>
      <c r="N169" s="364">
        <f t="shared" si="38"/>
        <v>0</v>
      </c>
      <c r="O169" s="364">
        <f t="shared" si="38"/>
        <v>0</v>
      </c>
      <c r="P169" s="364">
        <f t="shared" si="38"/>
        <v>0</v>
      </c>
      <c r="Q169" s="364">
        <f t="shared" si="38"/>
        <v>0</v>
      </c>
      <c r="R169" s="364">
        <f t="shared" si="38"/>
        <v>0</v>
      </c>
      <c r="S169" s="364">
        <f t="shared" si="38"/>
        <v>0</v>
      </c>
      <c r="T169" s="364">
        <f t="shared" si="38"/>
        <v>0</v>
      </c>
      <c r="U169" s="364">
        <f t="shared" si="38"/>
        <v>0</v>
      </c>
      <c r="V169" s="364">
        <f t="shared" si="38"/>
        <v>0</v>
      </c>
      <c r="W169" s="366">
        <f t="shared" si="38"/>
        <v>0</v>
      </c>
      <c r="Y169" s="238"/>
    </row>
    <row r="170" spans="2:25" outlineLevel="1" x14ac:dyDescent="0.25">
      <c r="B170" s="465"/>
      <c r="C170" s="272"/>
      <c r="D170" s="272"/>
      <c r="E170" s="273"/>
      <c r="F170" s="299" t="s">
        <v>54</v>
      </c>
      <c r="G170" s="218"/>
      <c r="H170" s="222"/>
      <c r="I170" s="223"/>
      <c r="J170" s="223"/>
      <c r="K170" s="224"/>
      <c r="L170" s="225"/>
      <c r="M170" s="226"/>
      <c r="N170" s="223"/>
      <c r="O170" s="223"/>
      <c r="P170" s="223"/>
      <c r="Q170" s="223"/>
      <c r="R170" s="223"/>
      <c r="S170" s="223"/>
      <c r="T170" s="223"/>
      <c r="U170" s="223"/>
      <c r="V170" s="227"/>
      <c r="W170" s="218"/>
      <c r="Y170" s="236"/>
    </row>
    <row r="171" spans="2:25" outlineLevel="1" x14ac:dyDescent="0.25">
      <c r="B171" s="465"/>
      <c r="C171" s="272"/>
      <c r="D171" s="272"/>
      <c r="E171" s="273"/>
      <c r="F171" s="299" t="s">
        <v>55</v>
      </c>
      <c r="G171" s="218"/>
      <c r="H171" s="222"/>
      <c r="I171" s="223"/>
      <c r="J171" s="223"/>
      <c r="K171" s="224"/>
      <c r="L171" s="225"/>
      <c r="M171" s="226"/>
      <c r="N171" s="223"/>
      <c r="O171" s="223"/>
      <c r="P171" s="223"/>
      <c r="Q171" s="223"/>
      <c r="R171" s="223"/>
      <c r="S171" s="223"/>
      <c r="T171" s="223"/>
      <c r="U171" s="223"/>
      <c r="V171" s="227"/>
      <c r="W171" s="218"/>
      <c r="Y171" s="236"/>
    </row>
    <row r="172" spans="2:25" outlineLevel="1" x14ac:dyDescent="0.25">
      <c r="B172" s="465"/>
      <c r="C172" s="272"/>
      <c r="D172" s="272"/>
      <c r="E172" s="273"/>
      <c r="F172" s="299" t="s">
        <v>56</v>
      </c>
      <c r="G172" s="218"/>
      <c r="H172" s="222"/>
      <c r="I172" s="223"/>
      <c r="J172" s="223"/>
      <c r="K172" s="224"/>
      <c r="L172" s="225"/>
      <c r="M172" s="226"/>
      <c r="N172" s="223"/>
      <c r="O172" s="223"/>
      <c r="P172" s="223"/>
      <c r="Q172" s="223"/>
      <c r="R172" s="223"/>
      <c r="S172" s="223"/>
      <c r="T172" s="223"/>
      <c r="U172" s="223"/>
      <c r="V172" s="227"/>
      <c r="W172" s="218"/>
      <c r="Y172" s="236"/>
    </row>
    <row r="173" spans="2:25" x14ac:dyDescent="0.25">
      <c r="B173" s="465"/>
      <c r="C173" s="272"/>
      <c r="D173" s="272"/>
      <c r="E173" s="273" t="s">
        <v>57</v>
      </c>
      <c r="F173" s="273"/>
      <c r="G173" s="367">
        <f t="shared" ref="G173:W173" si="39">SUBTOTAL(9,G174:G175)</f>
        <v>0</v>
      </c>
      <c r="H173" s="368">
        <f t="shared" si="39"/>
        <v>0</v>
      </c>
      <c r="I173" s="369">
        <f t="shared" si="39"/>
        <v>0</v>
      </c>
      <c r="J173" s="369">
        <f t="shared" si="39"/>
        <v>0</v>
      </c>
      <c r="K173" s="370">
        <f t="shared" si="39"/>
        <v>0</v>
      </c>
      <c r="L173" s="364">
        <f t="shared" si="39"/>
        <v>0</v>
      </c>
      <c r="M173" s="364">
        <f t="shared" si="39"/>
        <v>0</v>
      </c>
      <c r="N173" s="364">
        <f t="shared" si="39"/>
        <v>0</v>
      </c>
      <c r="O173" s="364">
        <f t="shared" si="39"/>
        <v>0</v>
      </c>
      <c r="P173" s="364">
        <f t="shared" si="39"/>
        <v>0</v>
      </c>
      <c r="Q173" s="364">
        <f t="shared" si="39"/>
        <v>0</v>
      </c>
      <c r="R173" s="364">
        <f t="shared" si="39"/>
        <v>0</v>
      </c>
      <c r="S173" s="364">
        <f t="shared" si="39"/>
        <v>0</v>
      </c>
      <c r="T173" s="364">
        <f t="shared" si="39"/>
        <v>0</v>
      </c>
      <c r="U173" s="364">
        <f t="shared" si="39"/>
        <v>0</v>
      </c>
      <c r="V173" s="364">
        <f t="shared" si="39"/>
        <v>0</v>
      </c>
      <c r="W173" s="366">
        <f t="shared" si="39"/>
        <v>0</v>
      </c>
      <c r="Y173" s="238"/>
    </row>
    <row r="174" spans="2:25" outlineLevel="1" x14ac:dyDescent="0.25">
      <c r="B174" s="465"/>
      <c r="C174" s="272"/>
      <c r="D174" s="272"/>
      <c r="E174" s="273"/>
      <c r="F174" s="299" t="s">
        <v>58</v>
      </c>
      <c r="G174" s="218"/>
      <c r="H174" s="222"/>
      <c r="I174" s="223"/>
      <c r="J174" s="223"/>
      <c r="K174" s="224"/>
      <c r="L174" s="225"/>
      <c r="M174" s="226"/>
      <c r="N174" s="223"/>
      <c r="O174" s="223"/>
      <c r="P174" s="223"/>
      <c r="Q174" s="223"/>
      <c r="R174" s="223"/>
      <c r="S174" s="223"/>
      <c r="T174" s="223"/>
      <c r="U174" s="223"/>
      <c r="V174" s="227"/>
      <c r="W174" s="218"/>
      <c r="Y174" s="236"/>
    </row>
    <row r="175" spans="2:25" outlineLevel="1" x14ac:dyDescent="0.25">
      <c r="B175" s="465"/>
      <c r="C175" s="272"/>
      <c r="D175" s="272"/>
      <c r="E175" s="273"/>
      <c r="F175" s="299" t="s">
        <v>59</v>
      </c>
      <c r="G175" s="218"/>
      <c r="H175" s="222"/>
      <c r="I175" s="223"/>
      <c r="J175" s="223"/>
      <c r="K175" s="224"/>
      <c r="L175" s="225"/>
      <c r="M175" s="226"/>
      <c r="N175" s="223"/>
      <c r="O175" s="223"/>
      <c r="P175" s="223"/>
      <c r="Q175" s="223"/>
      <c r="R175" s="223"/>
      <c r="S175" s="223"/>
      <c r="T175" s="223"/>
      <c r="U175" s="223"/>
      <c r="V175" s="227"/>
      <c r="W175" s="218"/>
      <c r="Y175" s="236"/>
    </row>
    <row r="176" spans="2:25" x14ac:dyDescent="0.25">
      <c r="B176" s="465"/>
      <c r="C176" s="272"/>
      <c r="D176" s="272"/>
      <c r="E176" s="273" t="s">
        <v>60</v>
      </c>
      <c r="F176" s="273"/>
      <c r="G176" s="367">
        <f t="shared" ref="G176:W176" si="40">SUBTOTAL(9,G177:G179)</f>
        <v>0</v>
      </c>
      <c r="H176" s="368">
        <f t="shared" si="40"/>
        <v>0</v>
      </c>
      <c r="I176" s="369">
        <f t="shared" si="40"/>
        <v>0</v>
      </c>
      <c r="J176" s="369">
        <f t="shared" si="40"/>
        <v>0</v>
      </c>
      <c r="K176" s="370">
        <f t="shared" si="40"/>
        <v>0</v>
      </c>
      <c r="L176" s="364">
        <f t="shared" si="40"/>
        <v>0</v>
      </c>
      <c r="M176" s="364">
        <f t="shared" si="40"/>
        <v>0</v>
      </c>
      <c r="N176" s="364">
        <f t="shared" si="40"/>
        <v>0</v>
      </c>
      <c r="O176" s="364">
        <f t="shared" si="40"/>
        <v>0</v>
      </c>
      <c r="P176" s="364">
        <f t="shared" si="40"/>
        <v>0</v>
      </c>
      <c r="Q176" s="364">
        <f t="shared" si="40"/>
        <v>0</v>
      </c>
      <c r="R176" s="364">
        <f t="shared" si="40"/>
        <v>0</v>
      </c>
      <c r="S176" s="364">
        <f t="shared" si="40"/>
        <v>0</v>
      </c>
      <c r="T176" s="364">
        <f t="shared" si="40"/>
        <v>0</v>
      </c>
      <c r="U176" s="364">
        <f t="shared" si="40"/>
        <v>0</v>
      </c>
      <c r="V176" s="364">
        <f t="shared" si="40"/>
        <v>0</v>
      </c>
      <c r="W176" s="366">
        <f t="shared" si="40"/>
        <v>0</v>
      </c>
      <c r="Y176" s="238"/>
    </row>
    <row r="177" spans="2:25" outlineLevel="1" x14ac:dyDescent="0.25">
      <c r="B177" s="465"/>
      <c r="C177" s="272"/>
      <c r="D177" s="272"/>
      <c r="E177" s="273"/>
      <c r="F177" s="299" t="s">
        <v>61</v>
      </c>
      <c r="G177" s="218"/>
      <c r="H177" s="222"/>
      <c r="I177" s="223"/>
      <c r="J177" s="223"/>
      <c r="K177" s="224"/>
      <c r="L177" s="225"/>
      <c r="M177" s="226"/>
      <c r="N177" s="223"/>
      <c r="O177" s="223"/>
      <c r="P177" s="223"/>
      <c r="Q177" s="223"/>
      <c r="R177" s="223"/>
      <c r="S177" s="223"/>
      <c r="T177" s="223"/>
      <c r="U177" s="223"/>
      <c r="V177" s="227"/>
      <c r="W177" s="218"/>
      <c r="Y177" s="236"/>
    </row>
    <row r="178" spans="2:25" outlineLevel="1" x14ac:dyDescent="0.25">
      <c r="B178" s="465"/>
      <c r="C178" s="272"/>
      <c r="D178" s="272"/>
      <c r="E178" s="273"/>
      <c r="F178" s="299" t="s">
        <v>62</v>
      </c>
      <c r="G178" s="218"/>
      <c r="H178" s="222"/>
      <c r="I178" s="223"/>
      <c r="J178" s="223"/>
      <c r="K178" s="224"/>
      <c r="L178" s="225"/>
      <c r="M178" s="226"/>
      <c r="N178" s="223"/>
      <c r="O178" s="223"/>
      <c r="P178" s="223"/>
      <c r="Q178" s="223"/>
      <c r="R178" s="223"/>
      <c r="S178" s="223"/>
      <c r="T178" s="223"/>
      <c r="U178" s="223"/>
      <c r="V178" s="227"/>
      <c r="W178" s="218"/>
      <c r="Y178" s="236"/>
    </row>
    <row r="179" spans="2:25" outlineLevel="1" x14ac:dyDescent="0.25">
      <c r="B179" s="465"/>
      <c r="C179" s="272"/>
      <c r="D179" s="272"/>
      <c r="E179" s="273"/>
      <c r="F179" s="299" t="s">
        <v>63</v>
      </c>
      <c r="G179" s="218"/>
      <c r="H179" s="222"/>
      <c r="I179" s="223"/>
      <c r="J179" s="223"/>
      <c r="K179" s="224"/>
      <c r="L179" s="225"/>
      <c r="M179" s="226"/>
      <c r="N179" s="223"/>
      <c r="O179" s="223"/>
      <c r="P179" s="223"/>
      <c r="Q179" s="223"/>
      <c r="R179" s="223"/>
      <c r="S179" s="223"/>
      <c r="T179" s="223"/>
      <c r="U179" s="223"/>
      <c r="V179" s="227"/>
      <c r="W179" s="218"/>
      <c r="Y179" s="236"/>
    </row>
    <row r="180" spans="2:25" x14ac:dyDescent="0.25">
      <c r="B180" s="465"/>
      <c r="C180" s="272"/>
      <c r="D180" s="272"/>
      <c r="E180" s="273" t="s">
        <v>64</v>
      </c>
      <c r="F180" s="273"/>
      <c r="G180" s="367">
        <f t="shared" ref="G180:W180" si="41">SUBTOTAL(9,G181:G182)</f>
        <v>0</v>
      </c>
      <c r="H180" s="368">
        <f t="shared" si="41"/>
        <v>0</v>
      </c>
      <c r="I180" s="369">
        <f t="shared" si="41"/>
        <v>0</v>
      </c>
      <c r="J180" s="369">
        <f t="shared" si="41"/>
        <v>0</v>
      </c>
      <c r="K180" s="370">
        <f t="shared" si="41"/>
        <v>0</v>
      </c>
      <c r="L180" s="364">
        <f t="shared" si="41"/>
        <v>0</v>
      </c>
      <c r="M180" s="364">
        <f t="shared" si="41"/>
        <v>0</v>
      </c>
      <c r="N180" s="364">
        <f t="shared" si="41"/>
        <v>0</v>
      </c>
      <c r="O180" s="364">
        <f t="shared" si="41"/>
        <v>0</v>
      </c>
      <c r="P180" s="364">
        <f t="shared" si="41"/>
        <v>0</v>
      </c>
      <c r="Q180" s="364">
        <f t="shared" si="41"/>
        <v>0</v>
      </c>
      <c r="R180" s="364">
        <f t="shared" si="41"/>
        <v>0</v>
      </c>
      <c r="S180" s="364">
        <f t="shared" si="41"/>
        <v>0</v>
      </c>
      <c r="T180" s="364">
        <f t="shared" si="41"/>
        <v>0</v>
      </c>
      <c r="U180" s="364">
        <f t="shared" si="41"/>
        <v>0</v>
      </c>
      <c r="V180" s="364">
        <f t="shared" si="41"/>
        <v>0</v>
      </c>
      <c r="W180" s="366">
        <f t="shared" si="41"/>
        <v>0</v>
      </c>
      <c r="Y180" s="238"/>
    </row>
    <row r="181" spans="2:25" outlineLevel="1" x14ac:dyDescent="0.25">
      <c r="B181" s="465"/>
      <c r="C181" s="272"/>
      <c r="D181" s="272"/>
      <c r="E181" s="273"/>
      <c r="F181" s="299" t="s">
        <v>65</v>
      </c>
      <c r="G181" s="218"/>
      <c r="H181" s="222"/>
      <c r="I181" s="223"/>
      <c r="J181" s="223"/>
      <c r="K181" s="224"/>
      <c r="L181" s="225"/>
      <c r="M181" s="226"/>
      <c r="N181" s="223"/>
      <c r="O181" s="223"/>
      <c r="P181" s="223"/>
      <c r="Q181" s="223"/>
      <c r="R181" s="223"/>
      <c r="S181" s="223"/>
      <c r="T181" s="223"/>
      <c r="U181" s="223"/>
      <c r="V181" s="227"/>
      <c r="W181" s="218"/>
      <c r="Y181" s="236"/>
    </row>
    <row r="182" spans="2:25" outlineLevel="1" x14ac:dyDescent="0.25">
      <c r="B182" s="465"/>
      <c r="C182" s="272"/>
      <c r="D182" s="272"/>
      <c r="E182" s="273"/>
      <c r="F182" s="299" t="s">
        <v>66</v>
      </c>
      <c r="G182" s="218"/>
      <c r="H182" s="222"/>
      <c r="I182" s="223"/>
      <c r="J182" s="223"/>
      <c r="K182" s="224"/>
      <c r="L182" s="225"/>
      <c r="M182" s="226"/>
      <c r="N182" s="223"/>
      <c r="O182" s="223"/>
      <c r="P182" s="223"/>
      <c r="Q182" s="223"/>
      <c r="R182" s="223"/>
      <c r="S182" s="223"/>
      <c r="T182" s="223"/>
      <c r="U182" s="223"/>
      <c r="V182" s="227"/>
      <c r="W182" s="218"/>
      <c r="Y182" s="236"/>
    </row>
    <row r="183" spans="2:25" x14ac:dyDescent="0.25">
      <c r="B183" s="465"/>
      <c r="C183" s="272"/>
      <c r="D183" s="272"/>
      <c r="E183" s="273" t="s">
        <v>67</v>
      </c>
      <c r="F183" s="273"/>
      <c r="G183" s="367">
        <f t="shared" ref="G183:W183" si="42">SUBTOTAL(9,G184:G186)</f>
        <v>0</v>
      </c>
      <c r="H183" s="368">
        <f t="shared" si="42"/>
        <v>0</v>
      </c>
      <c r="I183" s="369">
        <f t="shared" si="42"/>
        <v>0</v>
      </c>
      <c r="J183" s="369">
        <f t="shared" si="42"/>
        <v>0</v>
      </c>
      <c r="K183" s="370">
        <f t="shared" si="42"/>
        <v>0</v>
      </c>
      <c r="L183" s="364">
        <f t="shared" si="42"/>
        <v>0</v>
      </c>
      <c r="M183" s="364">
        <f t="shared" si="42"/>
        <v>0</v>
      </c>
      <c r="N183" s="364">
        <f t="shared" si="42"/>
        <v>0</v>
      </c>
      <c r="O183" s="364">
        <f t="shared" si="42"/>
        <v>0</v>
      </c>
      <c r="P183" s="364">
        <f t="shared" si="42"/>
        <v>0</v>
      </c>
      <c r="Q183" s="364">
        <f t="shared" si="42"/>
        <v>0</v>
      </c>
      <c r="R183" s="364">
        <f t="shared" si="42"/>
        <v>0</v>
      </c>
      <c r="S183" s="364">
        <f t="shared" si="42"/>
        <v>0</v>
      </c>
      <c r="T183" s="364">
        <f t="shared" si="42"/>
        <v>0</v>
      </c>
      <c r="U183" s="364">
        <f t="shared" si="42"/>
        <v>0</v>
      </c>
      <c r="V183" s="364">
        <f t="shared" si="42"/>
        <v>0</v>
      </c>
      <c r="W183" s="366">
        <f t="shared" si="42"/>
        <v>0</v>
      </c>
      <c r="Y183" s="238"/>
    </row>
    <row r="184" spans="2:25" outlineLevel="1" x14ac:dyDescent="0.25">
      <c r="B184" s="465"/>
      <c r="C184" s="272"/>
      <c r="D184" s="272"/>
      <c r="E184" s="273"/>
      <c r="F184" s="299" t="s">
        <v>68</v>
      </c>
      <c r="G184" s="218"/>
      <c r="H184" s="222"/>
      <c r="I184" s="223"/>
      <c r="J184" s="223"/>
      <c r="K184" s="224"/>
      <c r="L184" s="225"/>
      <c r="M184" s="226"/>
      <c r="N184" s="223"/>
      <c r="O184" s="223"/>
      <c r="P184" s="223"/>
      <c r="Q184" s="223"/>
      <c r="R184" s="223"/>
      <c r="S184" s="223"/>
      <c r="T184" s="223"/>
      <c r="U184" s="223"/>
      <c r="V184" s="227"/>
      <c r="W184" s="218"/>
      <c r="Y184" s="236"/>
    </row>
    <row r="185" spans="2:25" outlineLevel="1" x14ac:dyDescent="0.25">
      <c r="B185" s="465"/>
      <c r="C185" s="272"/>
      <c r="D185" s="272"/>
      <c r="E185" s="273"/>
      <c r="F185" s="299" t="s">
        <v>69</v>
      </c>
      <c r="G185" s="218"/>
      <c r="H185" s="222"/>
      <c r="I185" s="223"/>
      <c r="J185" s="223"/>
      <c r="K185" s="224"/>
      <c r="L185" s="225"/>
      <c r="M185" s="226"/>
      <c r="N185" s="223"/>
      <c r="O185" s="223"/>
      <c r="P185" s="223"/>
      <c r="Q185" s="223"/>
      <c r="R185" s="223"/>
      <c r="S185" s="223"/>
      <c r="T185" s="223"/>
      <c r="U185" s="223"/>
      <c r="V185" s="227"/>
      <c r="W185" s="218"/>
      <c r="Y185" s="236"/>
    </row>
    <row r="186" spans="2:25" outlineLevel="1" x14ac:dyDescent="0.25">
      <c r="B186" s="465"/>
      <c r="C186" s="272"/>
      <c r="D186" s="272"/>
      <c r="E186" s="273"/>
      <c r="F186" s="299" t="s">
        <v>70</v>
      </c>
      <c r="G186" s="218"/>
      <c r="H186" s="222"/>
      <c r="I186" s="223"/>
      <c r="J186" s="223"/>
      <c r="K186" s="224"/>
      <c r="L186" s="225"/>
      <c r="M186" s="226"/>
      <c r="N186" s="223"/>
      <c r="O186" s="223"/>
      <c r="P186" s="223"/>
      <c r="Q186" s="223"/>
      <c r="R186" s="223"/>
      <c r="S186" s="223"/>
      <c r="T186" s="223"/>
      <c r="U186" s="223"/>
      <c r="V186" s="227"/>
      <c r="W186" s="218"/>
      <c r="Y186" s="236"/>
    </row>
    <row r="187" spans="2:25" x14ac:dyDescent="0.25">
      <c r="B187" s="465"/>
      <c r="C187" s="272"/>
      <c r="D187" s="272" t="s">
        <v>71</v>
      </c>
      <c r="E187" s="273"/>
      <c r="F187" s="273"/>
      <c r="G187" s="367"/>
      <c r="H187" s="368"/>
      <c r="I187" s="369"/>
      <c r="J187" s="369"/>
      <c r="K187" s="370"/>
      <c r="L187" s="364"/>
      <c r="M187" s="364"/>
      <c r="N187" s="364"/>
      <c r="O187" s="364"/>
      <c r="P187" s="364"/>
      <c r="Q187" s="364"/>
      <c r="R187" s="364"/>
      <c r="S187" s="364"/>
      <c r="T187" s="364"/>
      <c r="U187" s="364"/>
      <c r="V187" s="364"/>
      <c r="W187" s="366"/>
      <c r="Y187" s="353"/>
    </row>
    <row r="188" spans="2:25" x14ac:dyDescent="0.25">
      <c r="B188" s="465"/>
      <c r="C188" s="272"/>
      <c r="D188" s="272"/>
      <c r="E188" s="273" t="s">
        <v>72</v>
      </c>
      <c r="F188" s="273"/>
      <c r="G188" s="367">
        <f t="shared" ref="G188:W188" si="43">SUBTOTAL(9,G189:G190)</f>
        <v>0</v>
      </c>
      <c r="H188" s="368">
        <f t="shared" si="43"/>
        <v>0</v>
      </c>
      <c r="I188" s="369">
        <f t="shared" si="43"/>
        <v>0</v>
      </c>
      <c r="J188" s="369">
        <f t="shared" si="43"/>
        <v>0</v>
      </c>
      <c r="K188" s="370">
        <f t="shared" si="43"/>
        <v>0</v>
      </c>
      <c r="L188" s="364">
        <f t="shared" si="43"/>
        <v>0</v>
      </c>
      <c r="M188" s="364">
        <f t="shared" si="43"/>
        <v>0</v>
      </c>
      <c r="N188" s="364">
        <f t="shared" si="43"/>
        <v>0</v>
      </c>
      <c r="O188" s="364">
        <f t="shared" si="43"/>
        <v>0</v>
      </c>
      <c r="P188" s="364">
        <f t="shared" si="43"/>
        <v>0</v>
      </c>
      <c r="Q188" s="364">
        <f t="shared" si="43"/>
        <v>0</v>
      </c>
      <c r="R188" s="364">
        <f t="shared" si="43"/>
        <v>0</v>
      </c>
      <c r="S188" s="364">
        <f t="shared" si="43"/>
        <v>0</v>
      </c>
      <c r="T188" s="364">
        <f t="shared" si="43"/>
        <v>0</v>
      </c>
      <c r="U188" s="364">
        <f t="shared" si="43"/>
        <v>0</v>
      </c>
      <c r="V188" s="364">
        <f t="shared" si="43"/>
        <v>0</v>
      </c>
      <c r="W188" s="366">
        <f t="shared" si="43"/>
        <v>0</v>
      </c>
      <c r="Y188" s="354"/>
    </row>
    <row r="189" spans="2:25" outlineLevel="1" x14ac:dyDescent="0.25">
      <c r="B189" s="465"/>
      <c r="C189" s="272"/>
      <c r="D189" s="272"/>
      <c r="E189" s="273"/>
      <c r="F189" s="299" t="s">
        <v>73</v>
      </c>
      <c r="G189" s="218"/>
      <c r="H189" s="222"/>
      <c r="I189" s="223"/>
      <c r="J189" s="223"/>
      <c r="K189" s="224"/>
      <c r="L189" s="225"/>
      <c r="M189" s="226"/>
      <c r="N189" s="223"/>
      <c r="O189" s="223"/>
      <c r="P189" s="223"/>
      <c r="Q189" s="223"/>
      <c r="R189" s="223"/>
      <c r="S189" s="223"/>
      <c r="T189" s="223"/>
      <c r="U189" s="223"/>
      <c r="V189" s="227"/>
      <c r="W189" s="218"/>
      <c r="Y189" s="236"/>
    </row>
    <row r="190" spans="2:25" outlineLevel="1" x14ac:dyDescent="0.25">
      <c r="B190" s="465"/>
      <c r="C190" s="272"/>
      <c r="D190" s="272"/>
      <c r="E190" s="273"/>
      <c r="F190" s="299" t="s">
        <v>74</v>
      </c>
      <c r="G190" s="218"/>
      <c r="H190" s="222"/>
      <c r="I190" s="223"/>
      <c r="J190" s="223"/>
      <c r="K190" s="224"/>
      <c r="L190" s="225"/>
      <c r="M190" s="226"/>
      <c r="N190" s="223"/>
      <c r="O190" s="223"/>
      <c r="P190" s="223"/>
      <c r="Q190" s="223"/>
      <c r="R190" s="223"/>
      <c r="S190" s="223"/>
      <c r="T190" s="223"/>
      <c r="U190" s="223"/>
      <c r="V190" s="227"/>
      <c r="W190" s="218"/>
      <c r="Y190" s="236"/>
    </row>
    <row r="191" spans="2:25" x14ac:dyDescent="0.25">
      <c r="B191" s="465"/>
      <c r="C191" s="272"/>
      <c r="D191" s="272"/>
      <c r="E191" s="273" t="s">
        <v>75</v>
      </c>
      <c r="F191" s="273"/>
      <c r="G191" s="367">
        <f t="shared" ref="G191:W191" si="44">SUBTOTAL(9,G192:G193)</f>
        <v>0</v>
      </c>
      <c r="H191" s="368">
        <f t="shared" si="44"/>
        <v>0</v>
      </c>
      <c r="I191" s="369">
        <f t="shared" si="44"/>
        <v>0</v>
      </c>
      <c r="J191" s="369">
        <f t="shared" si="44"/>
        <v>0</v>
      </c>
      <c r="K191" s="370">
        <f t="shared" si="44"/>
        <v>0</v>
      </c>
      <c r="L191" s="364">
        <f t="shared" si="44"/>
        <v>0</v>
      </c>
      <c r="M191" s="364">
        <f t="shared" si="44"/>
        <v>0</v>
      </c>
      <c r="N191" s="364">
        <f t="shared" si="44"/>
        <v>0</v>
      </c>
      <c r="O191" s="364">
        <f t="shared" si="44"/>
        <v>0</v>
      </c>
      <c r="P191" s="364">
        <f t="shared" si="44"/>
        <v>0</v>
      </c>
      <c r="Q191" s="364">
        <f t="shared" si="44"/>
        <v>0</v>
      </c>
      <c r="R191" s="364">
        <f t="shared" si="44"/>
        <v>0</v>
      </c>
      <c r="S191" s="364">
        <f t="shared" si="44"/>
        <v>0</v>
      </c>
      <c r="T191" s="364">
        <f t="shared" si="44"/>
        <v>0</v>
      </c>
      <c r="U191" s="364">
        <f t="shared" si="44"/>
        <v>0</v>
      </c>
      <c r="V191" s="364">
        <f t="shared" si="44"/>
        <v>0</v>
      </c>
      <c r="W191" s="366">
        <f t="shared" si="44"/>
        <v>0</v>
      </c>
      <c r="Y191" s="238"/>
    </row>
    <row r="192" spans="2:25" outlineLevel="1" x14ac:dyDescent="0.25">
      <c r="B192" s="465"/>
      <c r="C192" s="272"/>
      <c r="D192" s="272"/>
      <c r="E192" s="273"/>
      <c r="F192" s="299" t="s">
        <v>76</v>
      </c>
      <c r="G192" s="218"/>
      <c r="H192" s="222"/>
      <c r="I192" s="223"/>
      <c r="J192" s="223"/>
      <c r="K192" s="224"/>
      <c r="L192" s="225"/>
      <c r="M192" s="226"/>
      <c r="N192" s="223"/>
      <c r="O192" s="223"/>
      <c r="P192" s="223"/>
      <c r="Q192" s="223"/>
      <c r="R192" s="223"/>
      <c r="S192" s="223"/>
      <c r="T192" s="223"/>
      <c r="U192" s="223"/>
      <c r="V192" s="227"/>
      <c r="W192" s="218"/>
      <c r="Y192" s="236"/>
    </row>
    <row r="193" spans="2:25" outlineLevel="1" x14ac:dyDescent="0.25">
      <c r="B193" s="465"/>
      <c r="C193" s="272"/>
      <c r="D193" s="272"/>
      <c r="E193" s="273"/>
      <c r="F193" s="299" t="s">
        <v>77</v>
      </c>
      <c r="G193" s="218"/>
      <c r="H193" s="222"/>
      <c r="I193" s="223"/>
      <c r="J193" s="223"/>
      <c r="K193" s="224"/>
      <c r="L193" s="225"/>
      <c r="M193" s="226"/>
      <c r="N193" s="223"/>
      <c r="O193" s="223"/>
      <c r="P193" s="223"/>
      <c r="Q193" s="223"/>
      <c r="R193" s="223"/>
      <c r="S193" s="223"/>
      <c r="T193" s="223"/>
      <c r="U193" s="223"/>
      <c r="V193" s="227"/>
      <c r="W193" s="218"/>
      <c r="Y193" s="236"/>
    </row>
    <row r="194" spans="2:25" x14ac:dyDescent="0.25">
      <c r="B194" s="465"/>
      <c r="C194" s="272"/>
      <c r="D194" s="272"/>
      <c r="E194" s="273" t="s">
        <v>78</v>
      </c>
      <c r="F194" s="273"/>
      <c r="G194" s="367">
        <f t="shared" ref="G194:W194" si="45">SUBTOTAL(9,G195:G196)</f>
        <v>0</v>
      </c>
      <c r="H194" s="368">
        <f t="shared" si="45"/>
        <v>0</v>
      </c>
      <c r="I194" s="369">
        <f t="shared" si="45"/>
        <v>0</v>
      </c>
      <c r="J194" s="369">
        <f t="shared" si="45"/>
        <v>0</v>
      </c>
      <c r="K194" s="370">
        <f t="shared" si="45"/>
        <v>0</v>
      </c>
      <c r="L194" s="364">
        <f t="shared" si="45"/>
        <v>0</v>
      </c>
      <c r="M194" s="364">
        <f t="shared" si="45"/>
        <v>0</v>
      </c>
      <c r="N194" s="364">
        <f t="shared" si="45"/>
        <v>0</v>
      </c>
      <c r="O194" s="364">
        <f t="shared" si="45"/>
        <v>0</v>
      </c>
      <c r="P194" s="364">
        <f t="shared" si="45"/>
        <v>0</v>
      </c>
      <c r="Q194" s="364">
        <f t="shared" si="45"/>
        <v>0</v>
      </c>
      <c r="R194" s="364">
        <f t="shared" si="45"/>
        <v>0</v>
      </c>
      <c r="S194" s="364">
        <f t="shared" si="45"/>
        <v>0</v>
      </c>
      <c r="T194" s="364">
        <f t="shared" si="45"/>
        <v>0</v>
      </c>
      <c r="U194" s="364">
        <f t="shared" si="45"/>
        <v>0</v>
      </c>
      <c r="V194" s="364">
        <f t="shared" si="45"/>
        <v>0</v>
      </c>
      <c r="W194" s="366">
        <f t="shared" si="45"/>
        <v>0</v>
      </c>
      <c r="Y194" s="238"/>
    </row>
    <row r="195" spans="2:25" outlineLevel="1" x14ac:dyDescent="0.25">
      <c r="B195" s="465"/>
      <c r="C195" s="272"/>
      <c r="D195" s="272"/>
      <c r="E195" s="273"/>
      <c r="F195" s="299" t="s">
        <v>79</v>
      </c>
      <c r="G195" s="218"/>
      <c r="H195" s="222"/>
      <c r="I195" s="223"/>
      <c r="J195" s="223"/>
      <c r="K195" s="224"/>
      <c r="L195" s="225"/>
      <c r="M195" s="226"/>
      <c r="N195" s="223"/>
      <c r="O195" s="223"/>
      <c r="P195" s="223"/>
      <c r="Q195" s="223"/>
      <c r="R195" s="223"/>
      <c r="S195" s="223"/>
      <c r="T195" s="223"/>
      <c r="U195" s="223"/>
      <c r="V195" s="227"/>
      <c r="W195" s="218"/>
      <c r="Y195" s="236"/>
    </row>
    <row r="196" spans="2:25" outlineLevel="1" x14ac:dyDescent="0.25">
      <c r="B196" s="465"/>
      <c r="C196" s="272"/>
      <c r="D196" s="272"/>
      <c r="E196" s="273"/>
      <c r="F196" s="299" t="s">
        <v>80</v>
      </c>
      <c r="G196" s="218"/>
      <c r="H196" s="222"/>
      <c r="I196" s="223"/>
      <c r="J196" s="223"/>
      <c r="K196" s="224"/>
      <c r="L196" s="225"/>
      <c r="M196" s="226"/>
      <c r="N196" s="223"/>
      <c r="O196" s="223"/>
      <c r="P196" s="223"/>
      <c r="Q196" s="223"/>
      <c r="R196" s="223"/>
      <c r="S196" s="223"/>
      <c r="T196" s="223"/>
      <c r="U196" s="223"/>
      <c r="V196" s="227"/>
      <c r="W196" s="218"/>
      <c r="Y196" s="236"/>
    </row>
    <row r="197" spans="2:25" x14ac:dyDescent="0.25">
      <c r="B197" s="465"/>
      <c r="C197" s="272"/>
      <c r="D197" s="272"/>
      <c r="E197" s="273" t="s">
        <v>81</v>
      </c>
      <c r="F197" s="273"/>
      <c r="G197" s="367">
        <f t="shared" ref="G197:W197" si="46">SUBTOTAL(9,G198:G199)</f>
        <v>0</v>
      </c>
      <c r="H197" s="368">
        <f t="shared" si="46"/>
        <v>0</v>
      </c>
      <c r="I197" s="369">
        <f t="shared" si="46"/>
        <v>0</v>
      </c>
      <c r="J197" s="369">
        <f t="shared" si="46"/>
        <v>0</v>
      </c>
      <c r="K197" s="370">
        <f t="shared" si="46"/>
        <v>0</v>
      </c>
      <c r="L197" s="364">
        <f t="shared" si="46"/>
        <v>0</v>
      </c>
      <c r="M197" s="364">
        <f t="shared" si="46"/>
        <v>0</v>
      </c>
      <c r="N197" s="364">
        <f t="shared" si="46"/>
        <v>0</v>
      </c>
      <c r="O197" s="364">
        <f t="shared" si="46"/>
        <v>0</v>
      </c>
      <c r="P197" s="364">
        <f t="shared" si="46"/>
        <v>0</v>
      </c>
      <c r="Q197" s="364">
        <f t="shared" si="46"/>
        <v>0</v>
      </c>
      <c r="R197" s="364">
        <f t="shared" si="46"/>
        <v>0</v>
      </c>
      <c r="S197" s="364">
        <f t="shared" si="46"/>
        <v>0</v>
      </c>
      <c r="T197" s="364">
        <f t="shared" si="46"/>
        <v>0</v>
      </c>
      <c r="U197" s="364">
        <f t="shared" si="46"/>
        <v>0</v>
      </c>
      <c r="V197" s="364">
        <f t="shared" si="46"/>
        <v>0</v>
      </c>
      <c r="W197" s="366">
        <f t="shared" si="46"/>
        <v>0</v>
      </c>
      <c r="Y197" s="238"/>
    </row>
    <row r="198" spans="2:25" outlineLevel="1" x14ac:dyDescent="0.25">
      <c r="B198" s="465"/>
      <c r="C198" s="272"/>
      <c r="D198" s="272"/>
      <c r="E198" s="273"/>
      <c r="F198" s="299" t="s">
        <v>82</v>
      </c>
      <c r="G198" s="218"/>
      <c r="H198" s="222"/>
      <c r="I198" s="223"/>
      <c r="J198" s="223"/>
      <c r="K198" s="224"/>
      <c r="L198" s="225"/>
      <c r="M198" s="226"/>
      <c r="N198" s="223"/>
      <c r="O198" s="223"/>
      <c r="P198" s="223"/>
      <c r="Q198" s="223"/>
      <c r="R198" s="223"/>
      <c r="S198" s="223"/>
      <c r="T198" s="223"/>
      <c r="U198" s="223"/>
      <c r="V198" s="227"/>
      <c r="W198" s="218"/>
      <c r="Y198" s="236"/>
    </row>
    <row r="199" spans="2:25" outlineLevel="1" x14ac:dyDescent="0.25">
      <c r="B199" s="465"/>
      <c r="C199" s="272"/>
      <c r="D199" s="272"/>
      <c r="E199" s="273"/>
      <c r="F199" s="299" t="s">
        <v>83</v>
      </c>
      <c r="G199" s="218"/>
      <c r="H199" s="222"/>
      <c r="I199" s="223"/>
      <c r="J199" s="223"/>
      <c r="K199" s="224"/>
      <c r="L199" s="225"/>
      <c r="M199" s="226"/>
      <c r="N199" s="223"/>
      <c r="O199" s="223"/>
      <c r="P199" s="223"/>
      <c r="Q199" s="223"/>
      <c r="R199" s="223"/>
      <c r="S199" s="223"/>
      <c r="T199" s="223"/>
      <c r="U199" s="223"/>
      <c r="V199" s="227"/>
      <c r="W199" s="218"/>
      <c r="Y199" s="236"/>
    </row>
    <row r="200" spans="2:25" x14ac:dyDescent="0.25">
      <c r="B200" s="465"/>
      <c r="C200" s="272"/>
      <c r="D200" s="272"/>
      <c r="E200" s="273" t="s">
        <v>84</v>
      </c>
      <c r="F200" s="273"/>
      <c r="G200" s="367">
        <f t="shared" ref="G200:W200" si="47">SUBTOTAL(9,G201:G202)</f>
        <v>0</v>
      </c>
      <c r="H200" s="368">
        <f t="shared" si="47"/>
        <v>0</v>
      </c>
      <c r="I200" s="369">
        <f t="shared" si="47"/>
        <v>0</v>
      </c>
      <c r="J200" s="369">
        <f t="shared" si="47"/>
        <v>0</v>
      </c>
      <c r="K200" s="370">
        <f t="shared" si="47"/>
        <v>0</v>
      </c>
      <c r="L200" s="364">
        <f t="shared" si="47"/>
        <v>0</v>
      </c>
      <c r="M200" s="364">
        <f t="shared" si="47"/>
        <v>0</v>
      </c>
      <c r="N200" s="364">
        <f t="shared" si="47"/>
        <v>0</v>
      </c>
      <c r="O200" s="364">
        <f t="shared" si="47"/>
        <v>0</v>
      </c>
      <c r="P200" s="364">
        <f t="shared" si="47"/>
        <v>0</v>
      </c>
      <c r="Q200" s="364">
        <f t="shared" si="47"/>
        <v>0</v>
      </c>
      <c r="R200" s="364">
        <f t="shared" si="47"/>
        <v>0</v>
      </c>
      <c r="S200" s="364">
        <f t="shared" si="47"/>
        <v>0</v>
      </c>
      <c r="T200" s="364">
        <f t="shared" si="47"/>
        <v>0</v>
      </c>
      <c r="U200" s="364">
        <f t="shared" si="47"/>
        <v>0</v>
      </c>
      <c r="V200" s="364">
        <f t="shared" si="47"/>
        <v>0</v>
      </c>
      <c r="W200" s="366">
        <f t="shared" si="47"/>
        <v>0</v>
      </c>
      <c r="Y200" s="238"/>
    </row>
    <row r="201" spans="2:25" outlineLevel="1" x14ac:dyDescent="0.25">
      <c r="B201" s="465"/>
      <c r="C201" s="272"/>
      <c r="D201" s="272"/>
      <c r="E201" s="273"/>
      <c r="F201" s="299" t="s">
        <v>85</v>
      </c>
      <c r="G201" s="218"/>
      <c r="H201" s="222"/>
      <c r="I201" s="223"/>
      <c r="J201" s="223"/>
      <c r="K201" s="224"/>
      <c r="L201" s="225"/>
      <c r="M201" s="226"/>
      <c r="N201" s="223"/>
      <c r="O201" s="223"/>
      <c r="P201" s="223"/>
      <c r="Q201" s="223"/>
      <c r="R201" s="223"/>
      <c r="S201" s="223"/>
      <c r="T201" s="223"/>
      <c r="U201" s="223"/>
      <c r="V201" s="227"/>
      <c r="W201" s="218"/>
      <c r="Y201" s="236"/>
    </row>
    <row r="202" spans="2:25" outlineLevel="1" x14ac:dyDescent="0.25">
      <c r="B202" s="465"/>
      <c r="C202" s="272"/>
      <c r="D202" s="272"/>
      <c r="E202" s="273"/>
      <c r="F202" s="299" t="s">
        <v>86</v>
      </c>
      <c r="G202" s="218"/>
      <c r="H202" s="222"/>
      <c r="I202" s="223"/>
      <c r="J202" s="223"/>
      <c r="K202" s="224"/>
      <c r="L202" s="225"/>
      <c r="M202" s="226"/>
      <c r="N202" s="223"/>
      <c r="O202" s="223"/>
      <c r="P202" s="223"/>
      <c r="Q202" s="223"/>
      <c r="R202" s="223"/>
      <c r="S202" s="223"/>
      <c r="T202" s="223"/>
      <c r="U202" s="223"/>
      <c r="V202" s="227"/>
      <c r="W202" s="218"/>
      <c r="Y202" s="236"/>
    </row>
    <row r="203" spans="2:25" x14ac:dyDescent="0.25">
      <c r="B203" s="465"/>
      <c r="C203" s="272"/>
      <c r="D203" s="272"/>
      <c r="E203" s="273" t="s">
        <v>87</v>
      </c>
      <c r="F203" s="273"/>
      <c r="G203" s="367">
        <f t="shared" ref="G203:W203" si="48">SUBTOTAL(9,G204:G205)</f>
        <v>0</v>
      </c>
      <c r="H203" s="369">
        <f t="shared" si="48"/>
        <v>0</v>
      </c>
      <c r="I203" s="369">
        <f t="shared" si="48"/>
        <v>0</v>
      </c>
      <c r="J203" s="369">
        <f t="shared" si="48"/>
        <v>0</v>
      </c>
      <c r="K203" s="371">
        <f t="shared" si="48"/>
        <v>0</v>
      </c>
      <c r="L203" s="363">
        <f t="shared" si="48"/>
        <v>0</v>
      </c>
      <c r="M203" s="364">
        <f t="shared" si="48"/>
        <v>0</v>
      </c>
      <c r="N203" s="364">
        <f t="shared" si="48"/>
        <v>0</v>
      </c>
      <c r="O203" s="364">
        <f t="shared" si="48"/>
        <v>0</v>
      </c>
      <c r="P203" s="364">
        <f t="shared" si="48"/>
        <v>0</v>
      </c>
      <c r="Q203" s="364">
        <f t="shared" si="48"/>
        <v>0</v>
      </c>
      <c r="R203" s="364">
        <f t="shared" si="48"/>
        <v>0</v>
      </c>
      <c r="S203" s="364">
        <f t="shared" si="48"/>
        <v>0</v>
      </c>
      <c r="T203" s="364">
        <f t="shared" si="48"/>
        <v>0</v>
      </c>
      <c r="U203" s="364">
        <f t="shared" si="48"/>
        <v>0</v>
      </c>
      <c r="V203" s="365">
        <f t="shared" si="48"/>
        <v>0</v>
      </c>
      <c r="W203" s="365">
        <f t="shared" si="48"/>
        <v>0</v>
      </c>
      <c r="Y203" s="238"/>
    </row>
    <row r="204" spans="2:25" outlineLevel="1" x14ac:dyDescent="0.25">
      <c r="B204" s="465"/>
      <c r="C204" s="272"/>
      <c r="D204" s="272"/>
      <c r="E204" s="273"/>
      <c r="F204" s="299" t="s">
        <v>88</v>
      </c>
      <c r="G204" s="218"/>
      <c r="H204" s="222"/>
      <c r="I204" s="223"/>
      <c r="J204" s="223"/>
      <c r="K204" s="224"/>
      <c r="L204" s="225"/>
      <c r="M204" s="226"/>
      <c r="N204" s="223"/>
      <c r="O204" s="223"/>
      <c r="P204" s="223"/>
      <c r="Q204" s="223"/>
      <c r="R204" s="223"/>
      <c r="S204" s="223"/>
      <c r="T204" s="223"/>
      <c r="U204" s="223"/>
      <c r="V204" s="227"/>
      <c r="W204" s="218"/>
      <c r="Y204" s="236"/>
    </row>
    <row r="205" spans="2:25" outlineLevel="1" x14ac:dyDescent="0.25">
      <c r="B205" s="465"/>
      <c r="C205" s="272"/>
      <c r="D205" s="272"/>
      <c r="E205" s="273"/>
      <c r="F205" s="299" t="s">
        <v>89</v>
      </c>
      <c r="G205" s="218"/>
      <c r="H205" s="222"/>
      <c r="I205" s="223"/>
      <c r="J205" s="223"/>
      <c r="K205" s="224"/>
      <c r="L205" s="225"/>
      <c r="M205" s="226"/>
      <c r="N205" s="223"/>
      <c r="O205" s="223"/>
      <c r="P205" s="223"/>
      <c r="Q205" s="223"/>
      <c r="R205" s="223"/>
      <c r="S205" s="223"/>
      <c r="T205" s="223"/>
      <c r="U205" s="223"/>
      <c r="V205" s="227"/>
      <c r="W205" s="218"/>
      <c r="Y205" s="236"/>
    </row>
    <row r="206" spans="2:25" x14ac:dyDescent="0.25">
      <c r="B206" s="465"/>
      <c r="C206" s="272"/>
      <c r="D206" s="272" t="s">
        <v>90</v>
      </c>
      <c r="E206" s="273"/>
      <c r="F206" s="273"/>
      <c r="G206" s="367">
        <f>SUBTOTAL(9,G207:G209)</f>
        <v>0</v>
      </c>
      <c r="H206" s="368">
        <f t="shared" ref="H206:W206" si="49">SUBTOTAL(9,H207:H209)</f>
        <v>0</v>
      </c>
      <c r="I206" s="369">
        <f t="shared" si="49"/>
        <v>0</v>
      </c>
      <c r="J206" s="369">
        <f t="shared" si="49"/>
        <v>0</v>
      </c>
      <c r="K206" s="370">
        <f t="shared" si="49"/>
        <v>0</v>
      </c>
      <c r="L206" s="364">
        <f t="shared" si="49"/>
        <v>0</v>
      </c>
      <c r="M206" s="364">
        <f t="shared" si="49"/>
        <v>0</v>
      </c>
      <c r="N206" s="364">
        <f t="shared" si="49"/>
        <v>0</v>
      </c>
      <c r="O206" s="364">
        <f t="shared" si="49"/>
        <v>0</v>
      </c>
      <c r="P206" s="364">
        <f t="shared" si="49"/>
        <v>0</v>
      </c>
      <c r="Q206" s="364">
        <f t="shared" si="49"/>
        <v>0</v>
      </c>
      <c r="R206" s="364">
        <f t="shared" si="49"/>
        <v>0</v>
      </c>
      <c r="S206" s="364">
        <f t="shared" si="49"/>
        <v>0</v>
      </c>
      <c r="T206" s="364">
        <f t="shared" si="49"/>
        <v>0</v>
      </c>
      <c r="U206" s="364">
        <f t="shared" si="49"/>
        <v>0</v>
      </c>
      <c r="V206" s="364">
        <f t="shared" si="49"/>
        <v>0</v>
      </c>
      <c r="W206" s="366">
        <f t="shared" si="49"/>
        <v>0</v>
      </c>
      <c r="Y206" s="238"/>
    </row>
    <row r="207" spans="2:25" outlineLevel="1" x14ac:dyDescent="0.25">
      <c r="B207" s="465"/>
      <c r="C207" s="272"/>
      <c r="D207" s="272"/>
      <c r="E207" s="273"/>
      <c r="F207" s="299" t="s">
        <v>91</v>
      </c>
      <c r="G207" s="218"/>
      <c r="H207" s="222"/>
      <c r="I207" s="223"/>
      <c r="J207" s="223"/>
      <c r="K207" s="224"/>
      <c r="L207" s="225"/>
      <c r="M207" s="226"/>
      <c r="N207" s="223"/>
      <c r="O207" s="223"/>
      <c r="P207" s="223"/>
      <c r="Q207" s="223"/>
      <c r="R207" s="223"/>
      <c r="S207" s="223"/>
      <c r="T207" s="223"/>
      <c r="U207" s="223"/>
      <c r="V207" s="227"/>
      <c r="W207" s="218"/>
      <c r="Y207" s="236"/>
    </row>
    <row r="208" spans="2:25" outlineLevel="1" x14ac:dyDescent="0.25">
      <c r="B208" s="465"/>
      <c r="C208" s="272"/>
      <c r="D208" s="272"/>
      <c r="E208" s="273"/>
      <c r="F208" s="299" t="s">
        <v>92</v>
      </c>
      <c r="G208" s="218"/>
      <c r="H208" s="222"/>
      <c r="I208" s="223"/>
      <c r="J208" s="223"/>
      <c r="K208" s="224"/>
      <c r="L208" s="225"/>
      <c r="M208" s="226"/>
      <c r="N208" s="223"/>
      <c r="O208" s="223"/>
      <c r="P208" s="223"/>
      <c r="Q208" s="223"/>
      <c r="R208" s="223"/>
      <c r="S208" s="223"/>
      <c r="T208" s="223"/>
      <c r="U208" s="223"/>
      <c r="V208" s="227"/>
      <c r="W208" s="218"/>
      <c r="Y208" s="236"/>
    </row>
    <row r="209" spans="2:25" outlineLevel="1" x14ac:dyDescent="0.25">
      <c r="B209" s="465"/>
      <c r="C209" s="272"/>
      <c r="D209" s="272"/>
      <c r="E209" s="273"/>
      <c r="F209" s="299" t="s">
        <v>93</v>
      </c>
      <c r="G209" s="218"/>
      <c r="H209" s="222"/>
      <c r="I209" s="223"/>
      <c r="J209" s="223"/>
      <c r="K209" s="224"/>
      <c r="L209" s="225"/>
      <c r="M209" s="226"/>
      <c r="N209" s="223"/>
      <c r="O209" s="223"/>
      <c r="P209" s="223"/>
      <c r="Q209" s="223"/>
      <c r="R209" s="223"/>
      <c r="S209" s="223"/>
      <c r="T209" s="223"/>
      <c r="U209" s="223"/>
      <c r="V209" s="227"/>
      <c r="W209" s="218"/>
      <c r="Y209" s="236"/>
    </row>
    <row r="210" spans="2:25" x14ac:dyDescent="0.25">
      <c r="B210" s="465"/>
      <c r="C210" s="275"/>
      <c r="D210" s="272" t="s">
        <v>94</v>
      </c>
      <c r="E210" s="273"/>
      <c r="F210" s="273"/>
      <c r="G210" s="367">
        <f>SUBTOTAL(9,G211:G212)</f>
        <v>0</v>
      </c>
      <c r="H210" s="368">
        <f t="shared" ref="H210:W210" si="50">SUBTOTAL(9,H211:H212)</f>
        <v>0</v>
      </c>
      <c r="I210" s="369">
        <f t="shared" si="50"/>
        <v>0</v>
      </c>
      <c r="J210" s="369">
        <f t="shared" si="50"/>
        <v>0</v>
      </c>
      <c r="K210" s="370">
        <f t="shared" si="50"/>
        <v>0</v>
      </c>
      <c r="L210" s="364">
        <f t="shared" si="50"/>
        <v>0</v>
      </c>
      <c r="M210" s="364">
        <f t="shared" si="50"/>
        <v>0</v>
      </c>
      <c r="N210" s="364">
        <f t="shared" si="50"/>
        <v>0</v>
      </c>
      <c r="O210" s="364">
        <f t="shared" si="50"/>
        <v>0</v>
      </c>
      <c r="P210" s="364">
        <f t="shared" si="50"/>
        <v>0</v>
      </c>
      <c r="Q210" s="364">
        <f t="shared" si="50"/>
        <v>0</v>
      </c>
      <c r="R210" s="364">
        <f t="shared" si="50"/>
        <v>0</v>
      </c>
      <c r="S210" s="364">
        <f t="shared" si="50"/>
        <v>0</v>
      </c>
      <c r="T210" s="364">
        <f t="shared" si="50"/>
        <v>0</v>
      </c>
      <c r="U210" s="364">
        <f t="shared" si="50"/>
        <v>0</v>
      </c>
      <c r="V210" s="364">
        <f t="shared" si="50"/>
        <v>0</v>
      </c>
      <c r="W210" s="366">
        <f t="shared" si="50"/>
        <v>0</v>
      </c>
      <c r="Y210" s="238"/>
    </row>
    <row r="211" spans="2:25" outlineLevel="1" x14ac:dyDescent="0.25">
      <c r="B211" s="465"/>
      <c r="C211" s="272"/>
      <c r="D211" s="272"/>
      <c r="E211" s="273"/>
      <c r="F211" s="299" t="s">
        <v>95</v>
      </c>
      <c r="G211" s="218"/>
      <c r="H211" s="222"/>
      <c r="I211" s="223"/>
      <c r="J211" s="223"/>
      <c r="K211" s="224"/>
      <c r="L211" s="225"/>
      <c r="M211" s="226"/>
      <c r="N211" s="223"/>
      <c r="O211" s="223"/>
      <c r="P211" s="223"/>
      <c r="Q211" s="223"/>
      <c r="R211" s="223"/>
      <c r="S211" s="223"/>
      <c r="T211" s="223"/>
      <c r="U211" s="223"/>
      <c r="V211" s="227"/>
      <c r="W211" s="218"/>
      <c r="Y211" s="236"/>
    </row>
    <row r="212" spans="2:25" outlineLevel="1" x14ac:dyDescent="0.25">
      <c r="B212" s="465"/>
      <c r="C212" s="272"/>
      <c r="D212" s="272"/>
      <c r="E212" s="273"/>
      <c r="F212" s="299" t="s">
        <v>96</v>
      </c>
      <c r="G212" s="218"/>
      <c r="H212" s="222"/>
      <c r="I212" s="223"/>
      <c r="J212" s="223"/>
      <c r="K212" s="224"/>
      <c r="L212" s="225"/>
      <c r="M212" s="226"/>
      <c r="N212" s="223"/>
      <c r="O212" s="223"/>
      <c r="P212" s="223"/>
      <c r="Q212" s="223"/>
      <c r="R212" s="223"/>
      <c r="S212" s="223"/>
      <c r="T212" s="223"/>
      <c r="U212" s="223"/>
      <c r="V212" s="227"/>
      <c r="W212" s="218"/>
      <c r="Y212" s="236"/>
    </row>
    <row r="213" spans="2:25" x14ac:dyDescent="0.25">
      <c r="B213" s="465"/>
      <c r="C213" s="272" t="s">
        <v>138</v>
      </c>
      <c r="D213" s="272"/>
      <c r="E213" s="273"/>
      <c r="F213" s="275"/>
      <c r="G213" s="367"/>
      <c r="H213" s="368"/>
      <c r="I213" s="369"/>
      <c r="J213" s="369"/>
      <c r="K213" s="370"/>
      <c r="L213" s="364"/>
      <c r="M213" s="364"/>
      <c r="N213" s="364"/>
      <c r="O213" s="364"/>
      <c r="P213" s="364"/>
      <c r="Q213" s="364"/>
      <c r="R213" s="364"/>
      <c r="S213" s="364"/>
      <c r="T213" s="364"/>
      <c r="U213" s="364"/>
      <c r="V213" s="364"/>
      <c r="W213" s="366"/>
      <c r="Y213" s="353"/>
    </row>
    <row r="214" spans="2:25" x14ac:dyDescent="0.25">
      <c r="B214" s="465"/>
      <c r="C214" s="272"/>
      <c r="D214" s="272" t="s">
        <v>139</v>
      </c>
      <c r="E214" s="273"/>
      <c r="F214" s="275"/>
      <c r="G214" s="367">
        <f>SUBTOTAL(9,G215:G216)</f>
        <v>0</v>
      </c>
      <c r="H214" s="368">
        <f t="shared" ref="H214:W214" si="51">SUBTOTAL(9,H216)</f>
        <v>0</v>
      </c>
      <c r="I214" s="369">
        <f t="shared" si="51"/>
        <v>0</v>
      </c>
      <c r="J214" s="369">
        <f t="shared" si="51"/>
        <v>0</v>
      </c>
      <c r="K214" s="370">
        <f t="shared" si="51"/>
        <v>0</v>
      </c>
      <c r="L214" s="364">
        <f t="shared" si="51"/>
        <v>0</v>
      </c>
      <c r="M214" s="364">
        <f t="shared" si="51"/>
        <v>0</v>
      </c>
      <c r="N214" s="364">
        <f t="shared" si="51"/>
        <v>0</v>
      </c>
      <c r="O214" s="364">
        <f t="shared" si="51"/>
        <v>0</v>
      </c>
      <c r="P214" s="364">
        <f t="shared" si="51"/>
        <v>0</v>
      </c>
      <c r="Q214" s="364">
        <f t="shared" si="51"/>
        <v>0</v>
      </c>
      <c r="R214" s="364">
        <f t="shared" si="51"/>
        <v>0</v>
      </c>
      <c r="S214" s="364">
        <f t="shared" si="51"/>
        <v>0</v>
      </c>
      <c r="T214" s="364">
        <f t="shared" si="51"/>
        <v>0</v>
      </c>
      <c r="U214" s="364">
        <f t="shared" si="51"/>
        <v>0</v>
      </c>
      <c r="V214" s="364">
        <f t="shared" si="51"/>
        <v>0</v>
      </c>
      <c r="W214" s="366">
        <f t="shared" si="51"/>
        <v>0</v>
      </c>
      <c r="Y214" s="354"/>
    </row>
    <row r="215" spans="2:25" outlineLevel="1" x14ac:dyDescent="0.25">
      <c r="B215" s="465"/>
      <c r="C215" s="273"/>
      <c r="D215" s="273"/>
      <c r="E215" s="273"/>
      <c r="F215" s="458" t="s">
        <v>140</v>
      </c>
      <c r="G215" s="219"/>
      <c r="H215" s="368"/>
      <c r="I215" s="369"/>
      <c r="J215" s="369"/>
      <c r="K215" s="370"/>
      <c r="L215" s="364"/>
      <c r="M215" s="364"/>
      <c r="N215" s="364"/>
      <c r="O215" s="364"/>
      <c r="P215" s="364"/>
      <c r="Q215" s="364"/>
      <c r="R215" s="364"/>
      <c r="S215" s="364"/>
      <c r="T215" s="364"/>
      <c r="U215" s="364"/>
      <c r="V215" s="364"/>
      <c r="W215" s="366"/>
      <c r="Y215" s="236"/>
    </row>
    <row r="216" spans="2:25" outlineLevel="1" x14ac:dyDescent="0.25">
      <c r="B216" s="479"/>
      <c r="C216" s="273"/>
      <c r="D216" s="273"/>
      <c r="E216" s="273"/>
      <c r="F216" s="299" t="s">
        <v>141</v>
      </c>
      <c r="G216" s="218"/>
      <c r="H216" s="222"/>
      <c r="I216" s="223"/>
      <c r="J216" s="223"/>
      <c r="K216" s="224"/>
      <c r="L216" s="225"/>
      <c r="M216" s="226"/>
      <c r="N216" s="223"/>
      <c r="O216" s="223"/>
      <c r="P216" s="223"/>
      <c r="Q216" s="223"/>
      <c r="R216" s="223"/>
      <c r="S216" s="223"/>
      <c r="T216" s="223"/>
      <c r="U216" s="223"/>
      <c r="V216" s="227"/>
      <c r="W216" s="218"/>
      <c r="Y216" s="236"/>
    </row>
    <row r="217" spans="2:25" x14ac:dyDescent="0.25">
      <c r="B217" s="479"/>
      <c r="C217" s="273"/>
      <c r="D217" s="272" t="s">
        <v>142</v>
      </c>
      <c r="E217" s="273"/>
      <c r="F217" s="273"/>
      <c r="G217" s="367">
        <f>SUBTOTAL(9,G218:G220)</f>
        <v>0</v>
      </c>
      <c r="H217" s="368">
        <f t="shared" ref="H217:W217" si="52">SUBTOTAL(9,H218:H220)</f>
        <v>0</v>
      </c>
      <c r="I217" s="369">
        <f t="shared" si="52"/>
        <v>0</v>
      </c>
      <c r="J217" s="369">
        <f t="shared" si="52"/>
        <v>0</v>
      </c>
      <c r="K217" s="370">
        <f t="shared" si="52"/>
        <v>0</v>
      </c>
      <c r="L217" s="364">
        <f t="shared" si="52"/>
        <v>0</v>
      </c>
      <c r="M217" s="364">
        <f t="shared" si="52"/>
        <v>0</v>
      </c>
      <c r="N217" s="364">
        <f t="shared" si="52"/>
        <v>0</v>
      </c>
      <c r="O217" s="364">
        <f t="shared" si="52"/>
        <v>0</v>
      </c>
      <c r="P217" s="364">
        <f t="shared" si="52"/>
        <v>0</v>
      </c>
      <c r="Q217" s="364">
        <f t="shared" si="52"/>
        <v>0</v>
      </c>
      <c r="R217" s="364">
        <f t="shared" si="52"/>
        <v>0</v>
      </c>
      <c r="S217" s="364">
        <f t="shared" si="52"/>
        <v>0</v>
      </c>
      <c r="T217" s="364">
        <f t="shared" si="52"/>
        <v>0</v>
      </c>
      <c r="U217" s="364">
        <f t="shared" si="52"/>
        <v>0</v>
      </c>
      <c r="V217" s="364">
        <f t="shared" si="52"/>
        <v>0</v>
      </c>
      <c r="W217" s="366">
        <f t="shared" si="52"/>
        <v>0</v>
      </c>
      <c r="Y217" s="238"/>
    </row>
    <row r="218" spans="2:25" outlineLevel="1" x14ac:dyDescent="0.25">
      <c r="B218" s="465"/>
      <c r="C218" s="273"/>
      <c r="D218" s="273"/>
      <c r="E218" s="275"/>
      <c r="F218" s="299" t="s">
        <v>143</v>
      </c>
      <c r="G218" s="218"/>
      <c r="H218" s="222"/>
      <c r="I218" s="223"/>
      <c r="J218" s="223"/>
      <c r="K218" s="224"/>
      <c r="L218" s="225"/>
      <c r="M218" s="226"/>
      <c r="N218" s="223"/>
      <c r="O218" s="223"/>
      <c r="P218" s="223"/>
      <c r="Q218" s="223"/>
      <c r="R218" s="223"/>
      <c r="S218" s="223"/>
      <c r="T218" s="223"/>
      <c r="U218" s="223"/>
      <c r="V218" s="227"/>
      <c r="W218" s="218"/>
      <c r="Y218" s="236"/>
    </row>
    <row r="219" spans="2:25" outlineLevel="1" x14ac:dyDescent="0.25">
      <c r="B219" s="465"/>
      <c r="C219" s="273"/>
      <c r="D219" s="273"/>
      <c r="E219" s="275"/>
      <c r="F219" s="299" t="s">
        <v>144</v>
      </c>
      <c r="G219" s="218"/>
      <c r="H219" s="222"/>
      <c r="I219" s="223"/>
      <c r="J219" s="223"/>
      <c r="K219" s="224"/>
      <c r="L219" s="225"/>
      <c r="M219" s="226"/>
      <c r="N219" s="223"/>
      <c r="O219" s="223"/>
      <c r="P219" s="223"/>
      <c r="Q219" s="223"/>
      <c r="R219" s="223"/>
      <c r="S219" s="223"/>
      <c r="T219" s="223"/>
      <c r="U219" s="223"/>
      <c r="V219" s="227"/>
      <c r="W219" s="218"/>
      <c r="Y219" s="236"/>
    </row>
    <row r="220" spans="2:25" outlineLevel="1" x14ac:dyDescent="0.25">
      <c r="B220" s="465"/>
      <c r="C220" s="273"/>
      <c r="D220" s="273"/>
      <c r="E220" s="275"/>
      <c r="F220" s="299" t="s">
        <v>142</v>
      </c>
      <c r="G220" s="218"/>
      <c r="H220" s="368"/>
      <c r="I220" s="369"/>
      <c r="J220" s="369"/>
      <c r="K220" s="370"/>
      <c r="L220" s="364"/>
      <c r="M220" s="364"/>
      <c r="N220" s="364"/>
      <c r="O220" s="364"/>
      <c r="P220" s="364"/>
      <c r="Q220" s="364"/>
      <c r="R220" s="364"/>
      <c r="S220" s="364"/>
      <c r="T220" s="364"/>
      <c r="U220" s="364"/>
      <c r="V220" s="364"/>
      <c r="W220" s="366"/>
      <c r="Y220" s="236"/>
    </row>
    <row r="221" spans="2:25" x14ac:dyDescent="0.25">
      <c r="B221" s="465"/>
      <c r="C221" s="273"/>
      <c r="D221" s="272" t="s">
        <v>145</v>
      </c>
      <c r="E221" s="275"/>
      <c r="F221" s="273"/>
      <c r="G221" s="367">
        <f>SUBTOTAL(9,G222:G224)</f>
        <v>0</v>
      </c>
      <c r="H221" s="368"/>
      <c r="I221" s="369"/>
      <c r="J221" s="369"/>
      <c r="K221" s="370"/>
      <c r="L221" s="364"/>
      <c r="M221" s="364"/>
      <c r="N221" s="364"/>
      <c r="O221" s="364"/>
      <c r="P221" s="364"/>
      <c r="Q221" s="364"/>
      <c r="R221" s="364"/>
      <c r="S221" s="364"/>
      <c r="T221" s="364"/>
      <c r="U221" s="364"/>
      <c r="V221" s="364"/>
      <c r="W221" s="366"/>
      <c r="Y221" s="238"/>
    </row>
    <row r="222" spans="2:25" outlineLevel="1" x14ac:dyDescent="0.25">
      <c r="B222" s="465"/>
      <c r="C222" s="273"/>
      <c r="D222" s="273"/>
      <c r="E222" s="275"/>
      <c r="F222" s="299" t="s">
        <v>146</v>
      </c>
      <c r="G222" s="218"/>
      <c r="H222" s="368"/>
      <c r="I222" s="369"/>
      <c r="J222" s="369"/>
      <c r="K222" s="370"/>
      <c r="L222" s="364"/>
      <c r="M222" s="364"/>
      <c r="N222" s="364"/>
      <c r="O222" s="364"/>
      <c r="P222" s="364"/>
      <c r="Q222" s="364"/>
      <c r="R222" s="364"/>
      <c r="S222" s="364"/>
      <c r="T222" s="364"/>
      <c r="U222" s="364"/>
      <c r="V222" s="364"/>
      <c r="W222" s="366"/>
      <c r="Y222" s="236"/>
    </row>
    <row r="223" spans="2:25" outlineLevel="1" x14ac:dyDescent="0.25">
      <c r="B223" s="465"/>
      <c r="C223" s="273"/>
      <c r="D223" s="273"/>
      <c r="E223" s="275"/>
      <c r="F223" s="299" t="s">
        <v>147</v>
      </c>
      <c r="G223" s="218"/>
      <c r="H223" s="368"/>
      <c r="I223" s="369"/>
      <c r="J223" s="369"/>
      <c r="K223" s="370"/>
      <c r="L223" s="364"/>
      <c r="M223" s="364"/>
      <c r="N223" s="364"/>
      <c r="O223" s="364"/>
      <c r="P223" s="364"/>
      <c r="Q223" s="364"/>
      <c r="R223" s="364"/>
      <c r="S223" s="364"/>
      <c r="T223" s="364"/>
      <c r="U223" s="364"/>
      <c r="V223" s="364"/>
      <c r="W223" s="366"/>
      <c r="Y223" s="236"/>
    </row>
    <row r="224" spans="2:25" outlineLevel="1" x14ac:dyDescent="0.25">
      <c r="B224" s="465"/>
      <c r="C224" s="273"/>
      <c r="D224" s="273"/>
      <c r="E224" s="275"/>
      <c r="F224" s="299" t="s">
        <v>148</v>
      </c>
      <c r="G224" s="218"/>
      <c r="H224" s="368"/>
      <c r="I224" s="369"/>
      <c r="J224" s="369"/>
      <c r="K224" s="370"/>
      <c r="L224" s="364"/>
      <c r="M224" s="364"/>
      <c r="N224" s="364"/>
      <c r="O224" s="364"/>
      <c r="P224" s="364"/>
      <c r="Q224" s="364"/>
      <c r="R224" s="364"/>
      <c r="S224" s="364"/>
      <c r="T224" s="364"/>
      <c r="U224" s="364"/>
      <c r="V224" s="364"/>
      <c r="W224" s="366"/>
      <c r="Y224" s="236"/>
    </row>
    <row r="225" spans="1:25" x14ac:dyDescent="0.25">
      <c r="B225" s="465"/>
      <c r="C225" s="273"/>
      <c r="D225" s="272" t="s">
        <v>138</v>
      </c>
      <c r="E225" s="275"/>
      <c r="F225" s="273"/>
      <c r="G225" s="367">
        <f>SUBTOTAL(9,G226)</f>
        <v>0</v>
      </c>
      <c r="H225" s="368"/>
      <c r="I225" s="369"/>
      <c r="J225" s="369"/>
      <c r="K225" s="370"/>
      <c r="L225" s="364"/>
      <c r="M225" s="364"/>
      <c r="N225" s="364"/>
      <c r="O225" s="364"/>
      <c r="P225" s="364"/>
      <c r="Q225" s="364"/>
      <c r="R225" s="364"/>
      <c r="S225" s="364"/>
      <c r="T225" s="364"/>
      <c r="U225" s="364"/>
      <c r="V225" s="364"/>
      <c r="W225" s="366"/>
      <c r="Y225" s="238"/>
    </row>
    <row r="226" spans="1:25" outlineLevel="1" x14ac:dyDescent="0.25">
      <c r="B226" s="465"/>
      <c r="C226" s="273"/>
      <c r="D226" s="272"/>
      <c r="E226" s="275"/>
      <c r="F226" s="299" t="s">
        <v>138</v>
      </c>
      <c r="G226" s="218"/>
      <c r="H226" s="368"/>
      <c r="I226" s="369"/>
      <c r="J226" s="369"/>
      <c r="K226" s="370"/>
      <c r="L226" s="364"/>
      <c r="M226" s="364"/>
      <c r="N226" s="364"/>
      <c r="O226" s="364"/>
      <c r="P226" s="364"/>
      <c r="Q226" s="364"/>
      <c r="R226" s="364"/>
      <c r="S226" s="364"/>
      <c r="T226" s="364"/>
      <c r="U226" s="364"/>
      <c r="V226" s="364"/>
      <c r="W226" s="366"/>
      <c r="Y226" s="236"/>
    </row>
    <row r="227" spans="1:25" outlineLevel="1" x14ac:dyDescent="0.25">
      <c r="B227" s="465"/>
      <c r="C227" s="273"/>
      <c r="D227" s="272"/>
      <c r="E227" s="275"/>
      <c r="F227" s="273"/>
      <c r="G227" s="254"/>
      <c r="H227" s="368"/>
      <c r="I227" s="369"/>
      <c r="J227" s="369"/>
      <c r="K227" s="370"/>
      <c r="L227" s="364"/>
      <c r="M227" s="364"/>
      <c r="N227" s="364"/>
      <c r="O227" s="364"/>
      <c r="P227" s="364"/>
      <c r="Q227" s="364"/>
      <c r="R227" s="364"/>
      <c r="S227" s="364"/>
      <c r="T227" s="364"/>
      <c r="U227" s="364"/>
      <c r="V227" s="364"/>
      <c r="W227" s="366"/>
      <c r="Y227" s="353"/>
    </row>
    <row r="228" spans="1:25" outlineLevel="1" x14ac:dyDescent="0.25">
      <c r="B228" s="465"/>
      <c r="C228" s="272" t="s">
        <v>149</v>
      </c>
      <c r="D228" s="272"/>
      <c r="E228" s="275"/>
      <c r="F228" s="273"/>
      <c r="G228" s="41">
        <f>SUBTOTAL(9,G229:G231)</f>
        <v>0</v>
      </c>
      <c r="H228" s="368">
        <f>SUBTOTAL(9,H229:H231)</f>
        <v>0</v>
      </c>
      <c r="I228" s="369">
        <f>SUBTOTAL(9,I229:I231)</f>
        <v>0</v>
      </c>
      <c r="J228" s="369">
        <f>SUBTOTAL(9,J229:J231)</f>
        <v>0</v>
      </c>
      <c r="K228" s="370">
        <f t="shared" ref="K228:W228" si="53">SUBTOTAL(9,K229:K231)</f>
        <v>0</v>
      </c>
      <c r="L228" s="364">
        <f t="shared" si="53"/>
        <v>0</v>
      </c>
      <c r="M228" s="364">
        <f t="shared" si="53"/>
        <v>0</v>
      </c>
      <c r="N228" s="364">
        <f t="shared" si="53"/>
        <v>0</v>
      </c>
      <c r="O228" s="364">
        <f t="shared" si="53"/>
        <v>0</v>
      </c>
      <c r="P228" s="364">
        <f t="shared" si="53"/>
        <v>0</v>
      </c>
      <c r="Q228" s="364">
        <f t="shared" si="53"/>
        <v>0</v>
      </c>
      <c r="R228" s="364">
        <f t="shared" si="53"/>
        <v>0</v>
      </c>
      <c r="S228" s="364">
        <f t="shared" si="53"/>
        <v>0</v>
      </c>
      <c r="T228" s="364">
        <f t="shared" si="53"/>
        <v>0</v>
      </c>
      <c r="U228" s="364">
        <f t="shared" si="53"/>
        <v>0</v>
      </c>
      <c r="V228" s="364">
        <f t="shared" si="53"/>
        <v>0</v>
      </c>
      <c r="W228" s="366">
        <f t="shared" si="53"/>
        <v>0</v>
      </c>
      <c r="Y228" s="354"/>
    </row>
    <row r="229" spans="1:25" outlineLevel="1" x14ac:dyDescent="0.25">
      <c r="B229" s="465"/>
      <c r="C229" s="273"/>
      <c r="D229" s="272"/>
      <c r="E229" s="275"/>
      <c r="F229" s="459" t="s">
        <v>150</v>
      </c>
      <c r="G229" s="218"/>
      <c r="H229" s="222"/>
      <c r="I229" s="223"/>
      <c r="J229" s="223"/>
      <c r="K229" s="224"/>
      <c r="L229" s="225"/>
      <c r="M229" s="226"/>
      <c r="N229" s="223"/>
      <c r="O229" s="223"/>
      <c r="P229" s="223"/>
      <c r="Q229" s="223"/>
      <c r="R229" s="223"/>
      <c r="S229" s="223"/>
      <c r="T229" s="223"/>
      <c r="U229" s="223"/>
      <c r="V229" s="227"/>
      <c r="W229" s="218"/>
      <c r="Y229" s="236"/>
    </row>
    <row r="230" spans="1:25" outlineLevel="1" x14ac:dyDescent="0.25">
      <c r="B230" s="465"/>
      <c r="C230" s="273"/>
      <c r="D230" s="272"/>
      <c r="E230" s="275"/>
      <c r="F230" s="459" t="s">
        <v>151</v>
      </c>
      <c r="G230" s="218"/>
      <c r="H230" s="222"/>
      <c r="I230" s="223"/>
      <c r="J230" s="223"/>
      <c r="K230" s="224"/>
      <c r="L230" s="225"/>
      <c r="M230" s="226"/>
      <c r="N230" s="223"/>
      <c r="O230" s="223"/>
      <c r="P230" s="223"/>
      <c r="Q230" s="223"/>
      <c r="R230" s="223"/>
      <c r="S230" s="223"/>
      <c r="T230" s="223"/>
      <c r="U230" s="223"/>
      <c r="V230" s="227"/>
      <c r="W230" s="218"/>
      <c r="Y230" s="236"/>
    </row>
    <row r="231" spans="1:25" outlineLevel="1" x14ac:dyDescent="0.25">
      <c r="B231" s="465"/>
      <c r="C231" s="273"/>
      <c r="D231" s="272"/>
      <c r="E231" s="275"/>
      <c r="F231" s="459" t="s">
        <v>152</v>
      </c>
      <c r="G231" s="218"/>
      <c r="H231" s="222"/>
      <c r="I231" s="223"/>
      <c r="J231" s="223"/>
      <c r="K231" s="224"/>
      <c r="L231" s="225"/>
      <c r="M231" s="226"/>
      <c r="N231" s="223"/>
      <c r="O231" s="223"/>
      <c r="P231" s="223"/>
      <c r="Q231" s="223"/>
      <c r="R231" s="223"/>
      <c r="S231" s="223"/>
      <c r="T231" s="223"/>
      <c r="U231" s="223"/>
      <c r="V231" s="227"/>
      <c r="W231" s="218"/>
      <c r="Y231" s="236"/>
    </row>
    <row r="232" spans="1:25" x14ac:dyDescent="0.25">
      <c r="B232" s="465"/>
      <c r="C232" s="273"/>
      <c r="D232" s="272"/>
      <c r="E232" s="275"/>
      <c r="F232" s="273"/>
      <c r="G232" s="367"/>
      <c r="H232" s="368"/>
      <c r="I232" s="369"/>
      <c r="J232" s="369"/>
      <c r="K232" s="370"/>
      <c r="L232" s="364"/>
      <c r="M232" s="364"/>
      <c r="N232" s="364"/>
      <c r="O232" s="364"/>
      <c r="P232" s="364"/>
      <c r="Q232" s="364"/>
      <c r="R232" s="364"/>
      <c r="S232" s="364"/>
      <c r="T232" s="364"/>
      <c r="U232" s="364"/>
      <c r="V232" s="364"/>
      <c r="W232" s="366"/>
      <c r="Y232" s="353"/>
    </row>
    <row r="233" spans="1:25" s="79" customFormat="1" ht="16.2" thickBot="1" x14ac:dyDescent="0.3">
      <c r="A233" s="51"/>
      <c r="B233" s="279" t="s">
        <v>153</v>
      </c>
      <c r="C233" s="483"/>
      <c r="D233" s="483"/>
      <c r="E233" s="483"/>
      <c r="F233" s="483"/>
      <c r="G233" s="372">
        <f>SUBTOTAL(9,G8:G232)</f>
        <v>0</v>
      </c>
      <c r="H233" s="373">
        <f t="shared" ref="H233:W233" si="54">SUBTOTAL(9,H8:H232)</f>
        <v>0</v>
      </c>
      <c r="I233" s="374">
        <f t="shared" si="54"/>
        <v>0</v>
      </c>
      <c r="J233" s="374">
        <f t="shared" si="54"/>
        <v>0</v>
      </c>
      <c r="K233" s="375">
        <f t="shared" si="54"/>
        <v>0</v>
      </c>
      <c r="L233" s="374">
        <f t="shared" si="54"/>
        <v>0</v>
      </c>
      <c r="M233" s="60">
        <f t="shared" si="54"/>
        <v>0</v>
      </c>
      <c r="N233" s="374">
        <f t="shared" si="54"/>
        <v>0</v>
      </c>
      <c r="O233" s="374">
        <f t="shared" si="54"/>
        <v>0</v>
      </c>
      <c r="P233" s="374">
        <f t="shared" si="54"/>
        <v>0</v>
      </c>
      <c r="Q233" s="374">
        <f t="shared" si="54"/>
        <v>0</v>
      </c>
      <c r="R233" s="374">
        <f t="shared" si="54"/>
        <v>0</v>
      </c>
      <c r="S233" s="374">
        <f t="shared" si="54"/>
        <v>0</v>
      </c>
      <c r="T233" s="374">
        <f t="shared" si="54"/>
        <v>0</v>
      </c>
      <c r="U233" s="374">
        <f t="shared" si="54"/>
        <v>0</v>
      </c>
      <c r="V233" s="374">
        <f t="shared" si="54"/>
        <v>0</v>
      </c>
      <c r="W233" s="376">
        <f t="shared" si="54"/>
        <v>0</v>
      </c>
      <c r="X233" s="51"/>
      <c r="Y233" s="355"/>
    </row>
    <row r="234" spans="1:25" s="79" customFormat="1" ht="15.6" thickBot="1" x14ac:dyDescent="0.3">
      <c r="A234" s="51"/>
      <c r="B234"/>
      <c r="C234"/>
      <c r="D234"/>
      <c r="E234"/>
      <c r="F234"/>
      <c r="G234"/>
      <c r="H234"/>
      <c r="I234"/>
      <c r="J234"/>
      <c r="K234"/>
      <c r="L234"/>
      <c r="M234"/>
      <c r="N234"/>
      <c r="O234"/>
      <c r="P234"/>
      <c r="Q234"/>
      <c r="R234"/>
      <c r="S234"/>
      <c r="T234"/>
      <c r="U234"/>
      <c r="V234"/>
      <c r="W234"/>
      <c r="X234" s="51"/>
      <c r="Y234"/>
    </row>
    <row r="235" spans="1:25" s="79" customFormat="1" ht="16.2" thickBot="1" x14ac:dyDescent="0.3">
      <c r="A235" s="51"/>
      <c r="B235" s="433" t="s">
        <v>154</v>
      </c>
      <c r="C235" s="484"/>
      <c r="D235" s="484"/>
      <c r="E235" s="484"/>
      <c r="F235" s="484"/>
      <c r="G235" s="480"/>
      <c r="H235" s="480"/>
      <c r="I235" s="480"/>
      <c r="J235" s="480"/>
      <c r="K235" s="480"/>
      <c r="L235" s="480"/>
      <c r="M235" s="481"/>
      <c r="N235" s="480"/>
      <c r="O235" s="480"/>
      <c r="P235" s="480"/>
      <c r="Q235" s="480"/>
      <c r="R235" s="480"/>
      <c r="S235" s="480"/>
      <c r="T235" s="480"/>
      <c r="U235" s="480"/>
      <c r="V235" s="480"/>
      <c r="W235" s="482"/>
      <c r="X235" s="51"/>
      <c r="Y235" s="519"/>
    </row>
    <row r="236" spans="1:25" x14ac:dyDescent="0.25">
      <c r="B236" s="479"/>
      <c r="C236" s="272" t="s">
        <v>155</v>
      </c>
      <c r="D236" s="272"/>
      <c r="E236" s="275"/>
      <c r="F236" s="275"/>
      <c r="G236" s="366"/>
      <c r="H236" s="364"/>
      <c r="I236" s="364"/>
      <c r="J236" s="364"/>
      <c r="K236" s="365"/>
      <c r="L236" s="31"/>
      <c r="M236" s="31"/>
      <c r="N236" s="364"/>
      <c r="O236" s="364"/>
      <c r="P236" s="364"/>
      <c r="Q236" s="364"/>
      <c r="R236" s="364"/>
      <c r="S236" s="364"/>
      <c r="T236" s="364"/>
      <c r="U236" s="364"/>
      <c r="V236" s="365"/>
      <c r="W236" s="365"/>
      <c r="Y236" s="237"/>
    </row>
    <row r="237" spans="1:25" x14ac:dyDescent="0.25">
      <c r="B237" s="479"/>
      <c r="C237" s="275"/>
      <c r="D237" s="272" t="s">
        <v>156</v>
      </c>
      <c r="E237" s="275"/>
      <c r="F237" s="275"/>
      <c r="G237" s="367">
        <f>SUBTOTAL(9,G238:G244)</f>
        <v>0</v>
      </c>
      <c r="H237" s="364"/>
      <c r="I237" s="364"/>
      <c r="J237" s="364"/>
      <c r="K237" s="365"/>
      <c r="L237" s="31"/>
      <c r="M237" s="31"/>
      <c r="N237" s="364"/>
      <c r="O237" s="364"/>
      <c r="P237" s="364"/>
      <c r="Q237" s="364"/>
      <c r="R237" s="364"/>
      <c r="S237" s="364"/>
      <c r="T237" s="364"/>
      <c r="U237" s="364"/>
      <c r="V237" s="365"/>
      <c r="W237" s="365"/>
      <c r="Y237" s="354"/>
    </row>
    <row r="238" spans="1:25" s="85" customFormat="1" outlineLevel="1" x14ac:dyDescent="0.25">
      <c r="B238" s="489"/>
      <c r="C238" s="485"/>
      <c r="D238" s="485"/>
      <c r="E238" s="485"/>
      <c r="F238" s="460" t="s">
        <v>157</v>
      </c>
      <c r="G238" s="220"/>
      <c r="H238" s="33"/>
      <c r="I238" s="33"/>
      <c r="J238" s="33"/>
      <c r="K238" s="35"/>
      <c r="L238" s="33"/>
      <c r="M238" s="33"/>
      <c r="N238" s="33"/>
      <c r="O238" s="33"/>
      <c r="P238" s="33"/>
      <c r="Q238" s="33"/>
      <c r="R238" s="33"/>
      <c r="S238" s="33"/>
      <c r="T238" s="33"/>
      <c r="U238" s="33"/>
      <c r="V238" s="35"/>
      <c r="W238" s="35"/>
      <c r="X238" s="84"/>
      <c r="Y238" s="236"/>
    </row>
    <row r="239" spans="1:25" outlineLevel="1" x14ac:dyDescent="0.25">
      <c r="B239" s="465"/>
      <c r="C239" s="275"/>
      <c r="D239" s="275"/>
      <c r="E239" s="275"/>
      <c r="F239" s="460" t="s">
        <v>158</v>
      </c>
      <c r="G239" s="220"/>
      <c r="H239" s="33"/>
      <c r="I239" s="33"/>
      <c r="J239" s="33"/>
      <c r="K239" s="35"/>
      <c r="L239" s="33"/>
      <c r="M239" s="33"/>
      <c r="N239" s="33"/>
      <c r="O239" s="33"/>
      <c r="P239" s="33"/>
      <c r="Q239" s="33"/>
      <c r="R239" s="33"/>
      <c r="S239" s="33"/>
      <c r="T239" s="33"/>
      <c r="U239" s="33"/>
      <c r="V239" s="35"/>
      <c r="W239" s="35"/>
      <c r="Y239" s="236"/>
    </row>
    <row r="240" spans="1:25" outlineLevel="1" x14ac:dyDescent="0.25">
      <c r="B240" s="465"/>
      <c r="C240" s="275"/>
      <c r="D240" s="275"/>
      <c r="E240" s="275"/>
      <c r="F240" s="457" t="s">
        <v>159</v>
      </c>
      <c r="G240" s="220"/>
      <c r="H240" s="33"/>
      <c r="I240" s="33"/>
      <c r="J240" s="33"/>
      <c r="K240" s="35"/>
      <c r="L240" s="33"/>
      <c r="M240" s="33"/>
      <c r="N240" s="33"/>
      <c r="O240" s="33"/>
      <c r="P240" s="33"/>
      <c r="Q240" s="33"/>
      <c r="R240" s="33"/>
      <c r="S240" s="33"/>
      <c r="T240" s="33"/>
      <c r="U240" s="33"/>
      <c r="V240" s="35"/>
      <c r="W240" s="35"/>
      <c r="Y240" s="236"/>
    </row>
    <row r="241" spans="2:25" outlineLevel="1" x14ac:dyDescent="0.25">
      <c r="B241" s="465"/>
      <c r="C241" s="275"/>
      <c r="D241" s="275"/>
      <c r="E241" s="275"/>
      <c r="F241" s="457" t="s">
        <v>160</v>
      </c>
      <c r="G241" s="220"/>
      <c r="H241" s="33"/>
      <c r="I241" s="33"/>
      <c r="J241" s="33"/>
      <c r="K241" s="35"/>
      <c r="L241" s="33"/>
      <c r="M241" s="33"/>
      <c r="N241" s="33"/>
      <c r="O241" s="33"/>
      <c r="P241" s="33"/>
      <c r="Q241" s="33"/>
      <c r="R241" s="33"/>
      <c r="S241" s="33"/>
      <c r="T241" s="33"/>
      <c r="U241" s="33"/>
      <c r="V241" s="35"/>
      <c r="W241" s="35"/>
      <c r="Y241" s="236"/>
    </row>
    <row r="242" spans="2:25" outlineLevel="1" x14ac:dyDescent="0.25">
      <c r="B242" s="465"/>
      <c r="C242" s="275"/>
      <c r="D242" s="275"/>
      <c r="E242" s="275"/>
      <c r="F242" s="457" t="s">
        <v>161</v>
      </c>
      <c r="G242" s="220"/>
      <c r="H242" s="33"/>
      <c r="I242" s="33"/>
      <c r="J242" s="33"/>
      <c r="K242" s="35"/>
      <c r="L242" s="33"/>
      <c r="M242" s="33"/>
      <c r="N242" s="33"/>
      <c r="O242" s="33"/>
      <c r="P242" s="33"/>
      <c r="Q242" s="33"/>
      <c r="R242" s="33"/>
      <c r="S242" s="33"/>
      <c r="T242" s="33"/>
      <c r="U242" s="33"/>
      <c r="V242" s="35"/>
      <c r="W242" s="35"/>
      <c r="Y242" s="236"/>
    </row>
    <row r="243" spans="2:25" outlineLevel="1" x14ac:dyDescent="0.25">
      <c r="B243" s="465"/>
      <c r="C243" s="275"/>
      <c r="D243" s="275"/>
      <c r="E243" s="275"/>
      <c r="F243" s="299" t="s">
        <v>162</v>
      </c>
      <c r="G243" s="220"/>
      <c r="H243" s="33"/>
      <c r="I243" s="33"/>
      <c r="J243" s="33"/>
      <c r="K243" s="35"/>
      <c r="L243" s="33"/>
      <c r="M243" s="33"/>
      <c r="N243" s="33"/>
      <c r="O243" s="33"/>
      <c r="P243" s="33"/>
      <c r="Q243" s="33"/>
      <c r="R243" s="33"/>
      <c r="S243" s="33"/>
      <c r="T243" s="33"/>
      <c r="U243" s="33"/>
      <c r="V243" s="35"/>
      <c r="W243" s="35"/>
      <c r="Y243" s="236"/>
    </row>
    <row r="244" spans="2:25" outlineLevel="1" x14ac:dyDescent="0.25">
      <c r="B244" s="465"/>
      <c r="C244" s="275"/>
      <c r="D244" s="275"/>
      <c r="E244" s="275"/>
      <c r="F244" s="299" t="s">
        <v>163</v>
      </c>
      <c r="G244" s="220"/>
      <c r="H244" s="33"/>
      <c r="I244" s="33"/>
      <c r="J244" s="33"/>
      <c r="K244" s="35"/>
      <c r="L244" s="33"/>
      <c r="M244" s="33"/>
      <c r="N244" s="33"/>
      <c r="O244" s="33"/>
      <c r="P244" s="33"/>
      <c r="Q244" s="33"/>
      <c r="R244" s="33"/>
      <c r="S244" s="33"/>
      <c r="T244" s="33"/>
      <c r="U244" s="33"/>
      <c r="V244" s="35"/>
      <c r="W244" s="35"/>
      <c r="Y244" s="236"/>
    </row>
    <row r="245" spans="2:25" x14ac:dyDescent="0.25">
      <c r="B245" s="479"/>
      <c r="C245" s="275"/>
      <c r="D245" s="276" t="s">
        <v>164</v>
      </c>
      <c r="E245" s="275"/>
      <c r="F245" s="275"/>
      <c r="G245" s="52"/>
      <c r="H245" s="364"/>
      <c r="I245" s="364"/>
      <c r="J245" s="364"/>
      <c r="K245" s="365"/>
      <c r="L245" s="31"/>
      <c r="M245" s="31"/>
      <c r="N245" s="364"/>
      <c r="O245" s="364"/>
      <c r="P245" s="364"/>
      <c r="Q245" s="364"/>
      <c r="R245" s="364"/>
      <c r="S245" s="364"/>
      <c r="T245" s="364"/>
      <c r="U245" s="364"/>
      <c r="V245" s="365"/>
      <c r="W245" s="365"/>
      <c r="Y245" s="353"/>
    </row>
    <row r="246" spans="2:25" x14ac:dyDescent="0.25">
      <c r="B246" s="479"/>
      <c r="C246" s="275"/>
      <c r="D246" s="276"/>
      <c r="E246" s="275" t="s">
        <v>165</v>
      </c>
      <c r="F246" s="275"/>
      <c r="G246" s="367">
        <f t="shared" ref="G246:W246" si="55">SUBTOTAL(9,G247:G252)</f>
        <v>0</v>
      </c>
      <c r="H246" s="364">
        <f t="shared" si="55"/>
        <v>0</v>
      </c>
      <c r="I246" s="364">
        <f t="shared" si="55"/>
        <v>0</v>
      </c>
      <c r="J246" s="364">
        <f t="shared" si="55"/>
        <v>0</v>
      </c>
      <c r="K246" s="365">
        <f t="shared" si="55"/>
        <v>0</v>
      </c>
      <c r="L246" s="31">
        <f t="shared" si="55"/>
        <v>0</v>
      </c>
      <c r="M246" s="31">
        <f t="shared" si="55"/>
        <v>0</v>
      </c>
      <c r="N246" s="31">
        <f t="shared" si="55"/>
        <v>0</v>
      </c>
      <c r="O246" s="31">
        <f t="shared" si="55"/>
        <v>0</v>
      </c>
      <c r="P246" s="31">
        <f t="shared" si="55"/>
        <v>0</v>
      </c>
      <c r="Q246" s="31">
        <f t="shared" si="55"/>
        <v>0</v>
      </c>
      <c r="R246" s="31">
        <f t="shared" si="55"/>
        <v>0</v>
      </c>
      <c r="S246" s="31">
        <f t="shared" si="55"/>
        <v>0</v>
      </c>
      <c r="T246" s="31">
        <f t="shared" si="55"/>
        <v>0</v>
      </c>
      <c r="U246" s="31">
        <f t="shared" si="55"/>
        <v>0</v>
      </c>
      <c r="V246" s="365">
        <f t="shared" si="55"/>
        <v>0</v>
      </c>
      <c r="W246" s="365">
        <f t="shared" si="55"/>
        <v>0</v>
      </c>
      <c r="Y246" s="354"/>
    </row>
    <row r="247" spans="2:25" outlineLevel="1" x14ac:dyDescent="0.25">
      <c r="B247" s="465"/>
      <c r="C247" s="275"/>
      <c r="D247" s="275"/>
      <c r="E247" s="273"/>
      <c r="F247" s="457" t="s">
        <v>166</v>
      </c>
      <c r="G247" s="220"/>
      <c r="H247" s="229"/>
      <c r="I247" s="230"/>
      <c r="J247" s="230"/>
      <c r="K247" s="233"/>
      <c r="L247" s="229"/>
      <c r="M247" s="230"/>
      <c r="N247" s="230"/>
      <c r="O247" s="230"/>
      <c r="P247" s="230"/>
      <c r="Q247" s="230"/>
      <c r="R247" s="230"/>
      <c r="S247" s="230"/>
      <c r="T247" s="230"/>
      <c r="U247" s="230"/>
      <c r="V247" s="233"/>
      <c r="W247" s="234"/>
      <c r="Y247" s="236"/>
    </row>
    <row r="248" spans="2:25" outlineLevel="1" x14ac:dyDescent="0.25">
      <c r="B248" s="465"/>
      <c r="C248" s="275"/>
      <c r="D248" s="275"/>
      <c r="E248" s="273"/>
      <c r="F248" s="457" t="s">
        <v>167</v>
      </c>
      <c r="G248" s="220"/>
      <c r="H248" s="229"/>
      <c r="I248" s="230"/>
      <c r="J248" s="230"/>
      <c r="K248" s="233"/>
      <c r="L248" s="229"/>
      <c r="M248" s="230"/>
      <c r="N248" s="230"/>
      <c r="O248" s="230"/>
      <c r="P248" s="230"/>
      <c r="Q248" s="230"/>
      <c r="R248" s="230"/>
      <c r="S248" s="230"/>
      <c r="T248" s="230"/>
      <c r="U248" s="230"/>
      <c r="V248" s="233"/>
      <c r="W248" s="234"/>
      <c r="Y248" s="236"/>
    </row>
    <row r="249" spans="2:25" outlineLevel="1" x14ac:dyDescent="0.25">
      <c r="B249" s="465"/>
      <c r="C249" s="275"/>
      <c r="D249" s="275"/>
      <c r="E249" s="273"/>
      <c r="F249" s="457" t="s">
        <v>168</v>
      </c>
      <c r="G249" s="220"/>
      <c r="H249" s="229"/>
      <c r="I249" s="230"/>
      <c r="J249" s="230"/>
      <c r="K249" s="233"/>
      <c r="L249" s="229"/>
      <c r="M249" s="230"/>
      <c r="N249" s="230"/>
      <c r="O249" s="230"/>
      <c r="P249" s="230"/>
      <c r="Q249" s="230"/>
      <c r="R249" s="230"/>
      <c r="S249" s="230"/>
      <c r="T249" s="230"/>
      <c r="U249" s="230"/>
      <c r="V249" s="233"/>
      <c r="W249" s="234"/>
      <c r="Y249" s="236"/>
    </row>
    <row r="250" spans="2:25" outlineLevel="1" x14ac:dyDescent="0.25">
      <c r="B250" s="465"/>
      <c r="C250" s="273"/>
      <c r="D250" s="273"/>
      <c r="E250" s="273"/>
      <c r="F250" s="457" t="s">
        <v>169</v>
      </c>
      <c r="G250" s="220"/>
      <c r="H250" s="229"/>
      <c r="I250" s="230"/>
      <c r="J250" s="230"/>
      <c r="K250" s="233"/>
      <c r="L250" s="229"/>
      <c r="M250" s="230"/>
      <c r="N250" s="230"/>
      <c r="O250" s="230"/>
      <c r="P250" s="230"/>
      <c r="Q250" s="230"/>
      <c r="R250" s="230"/>
      <c r="S250" s="230"/>
      <c r="T250" s="230"/>
      <c r="U250" s="230"/>
      <c r="V250" s="233"/>
      <c r="W250" s="234"/>
      <c r="Y250" s="236"/>
    </row>
    <row r="251" spans="2:25" outlineLevel="1" x14ac:dyDescent="0.25">
      <c r="B251" s="465"/>
      <c r="C251" s="273"/>
      <c r="D251" s="273"/>
      <c r="E251" s="273"/>
      <c r="F251" s="299" t="s">
        <v>170</v>
      </c>
      <c r="G251" s="220"/>
      <c r="H251" s="229"/>
      <c r="I251" s="230"/>
      <c r="J251" s="230"/>
      <c r="K251" s="233"/>
      <c r="L251" s="229"/>
      <c r="M251" s="230"/>
      <c r="N251" s="230"/>
      <c r="O251" s="230"/>
      <c r="P251" s="230"/>
      <c r="Q251" s="230"/>
      <c r="R251" s="230"/>
      <c r="S251" s="230"/>
      <c r="T251" s="230"/>
      <c r="U251" s="230"/>
      <c r="V251" s="233"/>
      <c r="W251" s="234"/>
      <c r="Y251" s="236"/>
    </row>
    <row r="252" spans="2:25" outlineLevel="1" x14ac:dyDescent="0.25">
      <c r="B252" s="465"/>
      <c r="C252" s="273"/>
      <c r="D252" s="273"/>
      <c r="E252" s="273"/>
      <c r="F252" s="299" t="s">
        <v>171</v>
      </c>
      <c r="G252" s="220"/>
      <c r="H252" s="229"/>
      <c r="I252" s="230"/>
      <c r="J252" s="230"/>
      <c r="K252" s="233"/>
      <c r="L252" s="229"/>
      <c r="M252" s="230"/>
      <c r="N252" s="230"/>
      <c r="O252" s="230"/>
      <c r="P252" s="230"/>
      <c r="Q252" s="230"/>
      <c r="R252" s="230"/>
      <c r="S252" s="230"/>
      <c r="T252" s="230"/>
      <c r="U252" s="230"/>
      <c r="V252" s="233"/>
      <c r="W252" s="234"/>
      <c r="Y252" s="236"/>
    </row>
    <row r="253" spans="2:25" x14ac:dyDescent="0.25">
      <c r="B253" s="465"/>
      <c r="C253" s="273"/>
      <c r="D253" s="273"/>
      <c r="E253" s="273" t="s">
        <v>172</v>
      </c>
      <c r="F253" s="275"/>
      <c r="G253" s="367">
        <f>SUBTOTAL(9,G254:G259)</f>
        <v>0</v>
      </c>
      <c r="H253" s="364">
        <f>SUBTOTAL(9,H254:H259)</f>
        <v>0</v>
      </c>
      <c r="I253" s="364">
        <f>SUBTOTAL(9,I254:I259)</f>
        <v>0</v>
      </c>
      <c r="J253" s="364">
        <f>SUBTOTAL(9,J254:J259)</f>
        <v>0</v>
      </c>
      <c r="K253" s="365">
        <f>SUBTOTAL(9,K254:K259)</f>
        <v>0</v>
      </c>
      <c r="L253" s="31">
        <f t="shared" ref="L253:W253" si="56">SUBTOTAL(9,L254:L259)</f>
        <v>0</v>
      </c>
      <c r="M253" s="31">
        <f t="shared" si="56"/>
        <v>0</v>
      </c>
      <c r="N253" s="31">
        <f t="shared" si="56"/>
        <v>0</v>
      </c>
      <c r="O253" s="31">
        <f t="shared" si="56"/>
        <v>0</v>
      </c>
      <c r="P253" s="31">
        <f t="shared" si="56"/>
        <v>0</v>
      </c>
      <c r="Q253" s="31">
        <f t="shared" si="56"/>
        <v>0</v>
      </c>
      <c r="R253" s="31">
        <f t="shared" si="56"/>
        <v>0</v>
      </c>
      <c r="S253" s="31">
        <f t="shared" si="56"/>
        <v>0</v>
      </c>
      <c r="T253" s="31">
        <f t="shared" si="56"/>
        <v>0</v>
      </c>
      <c r="U253" s="31">
        <f t="shared" si="56"/>
        <v>0</v>
      </c>
      <c r="V253" s="365">
        <f t="shared" si="56"/>
        <v>0</v>
      </c>
      <c r="W253" s="365">
        <f t="shared" si="56"/>
        <v>0</v>
      </c>
      <c r="Y253" s="238"/>
    </row>
    <row r="254" spans="2:25" outlineLevel="1" x14ac:dyDescent="0.25">
      <c r="B254" s="465"/>
      <c r="C254" s="273"/>
      <c r="D254" s="273"/>
      <c r="E254" s="273"/>
      <c r="F254" s="299" t="s">
        <v>173</v>
      </c>
      <c r="G254" s="220"/>
      <c r="H254" s="229"/>
      <c r="I254" s="230"/>
      <c r="J254" s="230"/>
      <c r="K254" s="233"/>
      <c r="L254" s="229"/>
      <c r="M254" s="33"/>
      <c r="N254" s="33"/>
      <c r="O254" s="33"/>
      <c r="P254" s="33"/>
      <c r="Q254" s="33"/>
      <c r="R254" s="33"/>
      <c r="S254" s="33"/>
      <c r="T254" s="33"/>
      <c r="U254" s="33"/>
      <c r="V254" s="35"/>
      <c r="W254" s="35"/>
      <c r="Y254" s="236"/>
    </row>
    <row r="255" spans="2:25" outlineLevel="1" x14ac:dyDescent="0.25">
      <c r="B255" s="465"/>
      <c r="C255" s="273"/>
      <c r="D255" s="273"/>
      <c r="E255" s="273"/>
      <c r="F255" s="299" t="s">
        <v>174</v>
      </c>
      <c r="G255" s="220"/>
      <c r="H255" s="229"/>
      <c r="I255" s="230"/>
      <c r="J255" s="230"/>
      <c r="K255" s="233"/>
      <c r="L255" s="265"/>
      <c r="M255" s="230"/>
      <c r="N255" s="33"/>
      <c r="O255" s="33"/>
      <c r="P255" s="33"/>
      <c r="Q255" s="33"/>
      <c r="R255" s="33"/>
      <c r="S255" s="33"/>
      <c r="T255" s="33"/>
      <c r="U255" s="33"/>
      <c r="V255" s="35"/>
      <c r="W255" s="35"/>
      <c r="Y255" s="236"/>
    </row>
    <row r="256" spans="2:25" outlineLevel="1" x14ac:dyDescent="0.25">
      <c r="B256" s="465"/>
      <c r="C256" s="273"/>
      <c r="D256" s="273"/>
      <c r="E256" s="273"/>
      <c r="F256" s="299" t="s">
        <v>175</v>
      </c>
      <c r="G256" s="220"/>
      <c r="H256" s="229"/>
      <c r="I256" s="230"/>
      <c r="J256" s="230"/>
      <c r="K256" s="233"/>
      <c r="L256" s="229"/>
      <c r="M256" s="230"/>
      <c r="N256" s="230"/>
      <c r="O256" s="230"/>
      <c r="P256" s="33"/>
      <c r="Q256" s="33"/>
      <c r="R256" s="33"/>
      <c r="S256" s="33"/>
      <c r="T256" s="33"/>
      <c r="U256" s="33"/>
      <c r="V256" s="35"/>
      <c r="W256" s="35"/>
      <c r="Y256" s="236"/>
    </row>
    <row r="257" spans="2:25" outlineLevel="1" x14ac:dyDescent="0.25">
      <c r="B257" s="465"/>
      <c r="C257" s="273"/>
      <c r="D257" s="273"/>
      <c r="E257" s="273"/>
      <c r="F257" s="299" t="s">
        <v>176</v>
      </c>
      <c r="G257" s="220"/>
      <c r="H257" s="229"/>
      <c r="I257" s="230"/>
      <c r="J257" s="230"/>
      <c r="K257" s="233"/>
      <c r="L257" s="229"/>
      <c r="M257" s="230"/>
      <c r="N257" s="230"/>
      <c r="O257" s="230"/>
      <c r="P257" s="230"/>
      <c r="Q257" s="230"/>
      <c r="R257" s="230"/>
      <c r="S257" s="230"/>
      <c r="T257" s="33"/>
      <c r="U257" s="33"/>
      <c r="V257" s="35"/>
      <c r="W257" s="35"/>
      <c r="Y257" s="236"/>
    </row>
    <row r="258" spans="2:25" outlineLevel="1" x14ac:dyDescent="0.25">
      <c r="B258" s="465"/>
      <c r="C258" s="273"/>
      <c r="D258" s="273"/>
      <c r="E258" s="273"/>
      <c r="F258" s="299" t="s">
        <v>177</v>
      </c>
      <c r="G258" s="220"/>
      <c r="H258" s="229"/>
      <c r="I258" s="230"/>
      <c r="J258" s="230"/>
      <c r="K258" s="233"/>
      <c r="L258" s="229"/>
      <c r="M258" s="230"/>
      <c r="N258" s="230"/>
      <c r="O258" s="230"/>
      <c r="P258" s="230"/>
      <c r="Q258" s="230"/>
      <c r="R258" s="230"/>
      <c r="S258" s="230"/>
      <c r="T258" s="230"/>
      <c r="U258" s="230"/>
      <c r="V258" s="233"/>
      <c r="W258" s="234"/>
      <c r="Y258" s="236"/>
    </row>
    <row r="259" spans="2:25" outlineLevel="1" x14ac:dyDescent="0.25">
      <c r="B259" s="465"/>
      <c r="C259" s="273"/>
      <c r="D259" s="273"/>
      <c r="E259" s="273"/>
      <c r="F259" s="299" t="s">
        <v>178</v>
      </c>
      <c r="G259" s="220"/>
      <c r="H259" s="229"/>
      <c r="I259" s="230"/>
      <c r="J259" s="230"/>
      <c r="K259" s="233"/>
      <c r="L259" s="229"/>
      <c r="M259" s="230"/>
      <c r="N259" s="230"/>
      <c r="O259" s="230"/>
      <c r="P259" s="230"/>
      <c r="Q259" s="230"/>
      <c r="R259" s="230"/>
      <c r="S259" s="230"/>
      <c r="T259" s="230"/>
      <c r="U259" s="230"/>
      <c r="V259" s="233"/>
      <c r="W259" s="234"/>
      <c r="Y259" s="236"/>
    </row>
    <row r="260" spans="2:25" x14ac:dyDescent="0.25">
      <c r="B260" s="465"/>
      <c r="C260" s="273"/>
      <c r="D260" s="273"/>
      <c r="E260" s="273" t="s">
        <v>179</v>
      </c>
      <c r="F260" s="275"/>
      <c r="G260" s="367">
        <f>SUBTOTAL(9,G261:G266)</f>
        <v>0</v>
      </c>
      <c r="H260" s="364">
        <f>SUBTOTAL(9,H261:H266)</f>
        <v>0</v>
      </c>
      <c r="I260" s="364">
        <f>SUBTOTAL(9,I261:I266)</f>
        <v>0</v>
      </c>
      <c r="J260" s="364">
        <f>SUBTOTAL(9,J261:J266)</f>
        <v>0</v>
      </c>
      <c r="K260" s="365">
        <f>SUBTOTAL(9,K261:K266)</f>
        <v>0</v>
      </c>
      <c r="L260" s="31">
        <f t="shared" ref="L260:W260" si="57">SUBTOTAL(9,L261:L266)</f>
        <v>0</v>
      </c>
      <c r="M260" s="31">
        <f t="shared" si="57"/>
        <v>0</v>
      </c>
      <c r="N260" s="31">
        <f t="shared" si="57"/>
        <v>0</v>
      </c>
      <c r="O260" s="31">
        <f t="shared" si="57"/>
        <v>0</v>
      </c>
      <c r="P260" s="31">
        <f t="shared" si="57"/>
        <v>0</v>
      </c>
      <c r="Q260" s="31">
        <f t="shared" si="57"/>
        <v>0</v>
      </c>
      <c r="R260" s="31">
        <f t="shared" si="57"/>
        <v>0</v>
      </c>
      <c r="S260" s="31">
        <f t="shared" si="57"/>
        <v>0</v>
      </c>
      <c r="T260" s="31">
        <f t="shared" si="57"/>
        <v>0</v>
      </c>
      <c r="U260" s="31">
        <f t="shared" si="57"/>
        <v>0</v>
      </c>
      <c r="V260" s="365">
        <f t="shared" si="57"/>
        <v>0</v>
      </c>
      <c r="W260" s="365">
        <f t="shared" si="57"/>
        <v>0</v>
      </c>
      <c r="Y260" s="238"/>
    </row>
    <row r="261" spans="2:25" outlineLevel="1" x14ac:dyDescent="0.25">
      <c r="B261" s="465"/>
      <c r="C261" s="273"/>
      <c r="D261" s="273"/>
      <c r="E261" s="273"/>
      <c r="F261" s="299" t="s">
        <v>180</v>
      </c>
      <c r="G261" s="220"/>
      <c r="H261" s="229"/>
      <c r="I261" s="230"/>
      <c r="J261" s="230"/>
      <c r="K261" s="233"/>
      <c r="L261" s="229"/>
      <c r="M261" s="33"/>
      <c r="N261" s="33"/>
      <c r="O261" s="33"/>
      <c r="P261" s="33"/>
      <c r="Q261" s="33"/>
      <c r="R261" s="33"/>
      <c r="S261" s="33"/>
      <c r="T261" s="33"/>
      <c r="U261" s="33"/>
      <c r="V261" s="35"/>
      <c r="W261" s="35"/>
      <c r="Y261" s="236"/>
    </row>
    <row r="262" spans="2:25" outlineLevel="1" x14ac:dyDescent="0.25">
      <c r="B262" s="465"/>
      <c r="C262" s="273"/>
      <c r="D262" s="273"/>
      <c r="E262" s="273"/>
      <c r="F262" s="299" t="s">
        <v>181</v>
      </c>
      <c r="G262" s="220"/>
      <c r="H262" s="229"/>
      <c r="I262" s="230"/>
      <c r="J262" s="230"/>
      <c r="K262" s="233"/>
      <c r="L262" s="265"/>
      <c r="M262" s="230"/>
      <c r="N262" s="33"/>
      <c r="O262" s="33"/>
      <c r="P262" s="33"/>
      <c r="Q262" s="33"/>
      <c r="R262" s="33"/>
      <c r="S262" s="33"/>
      <c r="T262" s="33"/>
      <c r="U262" s="33"/>
      <c r="V262" s="35"/>
      <c r="W262" s="35"/>
      <c r="Y262" s="236"/>
    </row>
    <row r="263" spans="2:25" outlineLevel="1" x14ac:dyDescent="0.25">
      <c r="B263" s="465"/>
      <c r="C263" s="273"/>
      <c r="D263" s="273"/>
      <c r="E263" s="273"/>
      <c r="F263" s="299" t="s">
        <v>182</v>
      </c>
      <c r="G263" s="220"/>
      <c r="H263" s="229"/>
      <c r="I263" s="230"/>
      <c r="J263" s="230"/>
      <c r="K263" s="233"/>
      <c r="L263" s="229"/>
      <c r="M263" s="230"/>
      <c r="N263" s="230"/>
      <c r="O263" s="230"/>
      <c r="P263" s="33"/>
      <c r="Q263" s="33"/>
      <c r="R263" s="33"/>
      <c r="S263" s="33"/>
      <c r="T263" s="33"/>
      <c r="U263" s="33"/>
      <c r="V263" s="35"/>
      <c r="W263" s="35"/>
      <c r="Y263" s="236"/>
    </row>
    <row r="264" spans="2:25" outlineLevel="1" x14ac:dyDescent="0.25">
      <c r="B264" s="465"/>
      <c r="C264" s="273"/>
      <c r="D264" s="273"/>
      <c r="E264" s="273"/>
      <c r="F264" s="299" t="s">
        <v>183</v>
      </c>
      <c r="G264" s="220"/>
      <c r="H264" s="229"/>
      <c r="I264" s="230"/>
      <c r="J264" s="230"/>
      <c r="K264" s="233"/>
      <c r="L264" s="229"/>
      <c r="M264" s="230"/>
      <c r="N264" s="230"/>
      <c r="O264" s="230"/>
      <c r="P264" s="230"/>
      <c r="Q264" s="230"/>
      <c r="R264" s="230"/>
      <c r="S264" s="230"/>
      <c r="T264" s="33"/>
      <c r="U264" s="33"/>
      <c r="V264" s="35"/>
      <c r="W264" s="35"/>
      <c r="Y264" s="236"/>
    </row>
    <row r="265" spans="2:25" outlineLevel="1" x14ac:dyDescent="0.25">
      <c r="B265" s="465"/>
      <c r="C265" s="273"/>
      <c r="D265" s="273"/>
      <c r="E265" s="273"/>
      <c r="F265" s="299" t="s">
        <v>184</v>
      </c>
      <c r="G265" s="220"/>
      <c r="H265" s="229"/>
      <c r="I265" s="230"/>
      <c r="J265" s="230"/>
      <c r="K265" s="233"/>
      <c r="L265" s="229"/>
      <c r="M265" s="230"/>
      <c r="N265" s="230"/>
      <c r="O265" s="230"/>
      <c r="P265" s="230"/>
      <c r="Q265" s="230"/>
      <c r="R265" s="230"/>
      <c r="S265" s="230"/>
      <c r="T265" s="230"/>
      <c r="U265" s="230"/>
      <c r="V265" s="233"/>
      <c r="W265" s="234"/>
      <c r="Y265" s="236"/>
    </row>
    <row r="266" spans="2:25" outlineLevel="1" x14ac:dyDescent="0.25">
      <c r="B266" s="465"/>
      <c r="C266" s="273"/>
      <c r="D266" s="273"/>
      <c r="E266" s="273"/>
      <c r="F266" s="299" t="s">
        <v>185</v>
      </c>
      <c r="G266" s="220"/>
      <c r="H266" s="229"/>
      <c r="I266" s="230"/>
      <c r="J266" s="230"/>
      <c r="K266" s="233"/>
      <c r="L266" s="229"/>
      <c r="M266" s="230"/>
      <c r="N266" s="230"/>
      <c r="O266" s="230"/>
      <c r="P266" s="230"/>
      <c r="Q266" s="230"/>
      <c r="R266" s="230"/>
      <c r="S266" s="230"/>
      <c r="T266" s="230"/>
      <c r="U266" s="230"/>
      <c r="V266" s="233"/>
      <c r="W266" s="234"/>
      <c r="Y266" s="236"/>
    </row>
    <row r="267" spans="2:25" x14ac:dyDescent="0.25">
      <c r="B267" s="465"/>
      <c r="C267" s="273"/>
      <c r="D267" s="273"/>
      <c r="E267" s="273" t="s">
        <v>186</v>
      </c>
      <c r="F267" s="275"/>
      <c r="G267" s="367">
        <f>SUBTOTAL(9,G268:G273)</f>
        <v>0</v>
      </c>
      <c r="H267" s="364">
        <f>SUBTOTAL(9,H268:H273)</f>
        <v>0</v>
      </c>
      <c r="I267" s="364">
        <f>SUBTOTAL(9,I268:I273)</f>
        <v>0</v>
      </c>
      <c r="J267" s="364">
        <f>SUBTOTAL(9,J268:J273)</f>
        <v>0</v>
      </c>
      <c r="K267" s="365">
        <f>SUBTOTAL(9,K268:K273)</f>
        <v>0</v>
      </c>
      <c r="L267" s="31">
        <f t="shared" ref="L267:W267" si="58">SUBTOTAL(9,L268:L273)</f>
        <v>0</v>
      </c>
      <c r="M267" s="31">
        <f t="shared" si="58"/>
        <v>0</v>
      </c>
      <c r="N267" s="31">
        <f t="shared" si="58"/>
        <v>0</v>
      </c>
      <c r="O267" s="31">
        <f t="shared" si="58"/>
        <v>0</v>
      </c>
      <c r="P267" s="31">
        <f t="shared" si="58"/>
        <v>0</v>
      </c>
      <c r="Q267" s="31">
        <f t="shared" si="58"/>
        <v>0</v>
      </c>
      <c r="R267" s="31">
        <f t="shared" si="58"/>
        <v>0</v>
      </c>
      <c r="S267" s="31">
        <f t="shared" si="58"/>
        <v>0</v>
      </c>
      <c r="T267" s="31">
        <f t="shared" si="58"/>
        <v>0</v>
      </c>
      <c r="U267" s="31">
        <f t="shared" si="58"/>
        <v>0</v>
      </c>
      <c r="V267" s="365">
        <f t="shared" si="58"/>
        <v>0</v>
      </c>
      <c r="W267" s="365">
        <f t="shared" si="58"/>
        <v>0</v>
      </c>
      <c r="Y267" s="238"/>
    </row>
    <row r="268" spans="2:25" outlineLevel="1" x14ac:dyDescent="0.25">
      <c r="B268" s="465"/>
      <c r="C268" s="273"/>
      <c r="D268" s="273"/>
      <c r="E268" s="273"/>
      <c r="F268" s="299" t="s">
        <v>187</v>
      </c>
      <c r="G268" s="220"/>
      <c r="H268" s="229"/>
      <c r="I268" s="230"/>
      <c r="J268" s="230"/>
      <c r="K268" s="233"/>
      <c r="L268" s="229"/>
      <c r="M268" s="33"/>
      <c r="N268" s="33"/>
      <c r="O268" s="33"/>
      <c r="P268" s="33"/>
      <c r="Q268" s="33"/>
      <c r="R268" s="33"/>
      <c r="S268" s="33"/>
      <c r="T268" s="33"/>
      <c r="U268" s="33"/>
      <c r="V268" s="35"/>
      <c r="W268" s="35"/>
      <c r="Y268" s="236"/>
    </row>
    <row r="269" spans="2:25" outlineLevel="1" x14ac:dyDescent="0.25">
      <c r="B269" s="465"/>
      <c r="C269" s="273"/>
      <c r="D269" s="273"/>
      <c r="E269" s="273"/>
      <c r="F269" s="299" t="s">
        <v>188</v>
      </c>
      <c r="G269" s="220"/>
      <c r="H269" s="229"/>
      <c r="I269" s="230"/>
      <c r="J269" s="230"/>
      <c r="K269" s="233"/>
      <c r="L269" s="265"/>
      <c r="M269" s="230"/>
      <c r="N269" s="33"/>
      <c r="O269" s="33"/>
      <c r="P269" s="33"/>
      <c r="Q269" s="33"/>
      <c r="R269" s="33"/>
      <c r="S269" s="33"/>
      <c r="T269" s="33"/>
      <c r="U269" s="33"/>
      <c r="V269" s="35"/>
      <c r="W269" s="35"/>
      <c r="Y269" s="236"/>
    </row>
    <row r="270" spans="2:25" outlineLevel="1" x14ac:dyDescent="0.25">
      <c r="B270" s="465"/>
      <c r="C270" s="273"/>
      <c r="D270" s="273"/>
      <c r="E270" s="273"/>
      <c r="F270" s="299" t="s">
        <v>189</v>
      </c>
      <c r="G270" s="220"/>
      <c r="H270" s="229"/>
      <c r="I270" s="230"/>
      <c r="J270" s="230"/>
      <c r="K270" s="233"/>
      <c r="L270" s="229"/>
      <c r="M270" s="230"/>
      <c r="N270" s="230"/>
      <c r="O270" s="230"/>
      <c r="P270" s="33"/>
      <c r="Q270" s="33"/>
      <c r="R270" s="33"/>
      <c r="S270" s="33"/>
      <c r="T270" s="33"/>
      <c r="U270" s="33"/>
      <c r="V270" s="35"/>
      <c r="W270" s="35"/>
      <c r="Y270" s="236"/>
    </row>
    <row r="271" spans="2:25" outlineLevel="1" x14ac:dyDescent="0.25">
      <c r="B271" s="465"/>
      <c r="C271" s="273"/>
      <c r="D271" s="273"/>
      <c r="E271" s="273"/>
      <c r="F271" s="299" t="s">
        <v>190</v>
      </c>
      <c r="G271" s="220"/>
      <c r="H271" s="229"/>
      <c r="I271" s="230"/>
      <c r="J271" s="230"/>
      <c r="K271" s="233"/>
      <c r="L271" s="229"/>
      <c r="M271" s="230"/>
      <c r="N271" s="230"/>
      <c r="O271" s="230"/>
      <c r="P271" s="230"/>
      <c r="Q271" s="230"/>
      <c r="R271" s="230"/>
      <c r="S271" s="230"/>
      <c r="T271" s="33"/>
      <c r="U271" s="33"/>
      <c r="V271" s="35"/>
      <c r="W271" s="35"/>
      <c r="Y271" s="236"/>
    </row>
    <row r="272" spans="2:25" outlineLevel="1" x14ac:dyDescent="0.25">
      <c r="B272" s="465"/>
      <c r="C272" s="273"/>
      <c r="D272" s="273"/>
      <c r="E272" s="273"/>
      <c r="F272" s="299" t="s">
        <v>191</v>
      </c>
      <c r="G272" s="220"/>
      <c r="H272" s="229"/>
      <c r="I272" s="230"/>
      <c r="J272" s="230"/>
      <c r="K272" s="233"/>
      <c r="L272" s="229"/>
      <c r="M272" s="230"/>
      <c r="N272" s="230"/>
      <c r="O272" s="230"/>
      <c r="P272" s="230"/>
      <c r="Q272" s="230"/>
      <c r="R272" s="230"/>
      <c r="S272" s="230"/>
      <c r="T272" s="230"/>
      <c r="U272" s="230"/>
      <c r="V272" s="233"/>
      <c r="W272" s="234"/>
      <c r="Y272" s="236"/>
    </row>
    <row r="273" spans="2:25" outlineLevel="1" x14ac:dyDescent="0.25">
      <c r="B273" s="465"/>
      <c r="C273" s="273"/>
      <c r="D273" s="273"/>
      <c r="E273" s="273"/>
      <c r="F273" s="299" t="s">
        <v>178</v>
      </c>
      <c r="G273" s="220"/>
      <c r="H273" s="229"/>
      <c r="I273" s="230"/>
      <c r="J273" s="230"/>
      <c r="K273" s="233"/>
      <c r="L273" s="229"/>
      <c r="M273" s="230"/>
      <c r="N273" s="230"/>
      <c r="O273" s="230"/>
      <c r="P273" s="230"/>
      <c r="Q273" s="230"/>
      <c r="R273" s="230"/>
      <c r="S273" s="230"/>
      <c r="T273" s="230"/>
      <c r="U273" s="230"/>
      <c r="V273" s="233"/>
      <c r="W273" s="234"/>
      <c r="Y273" s="236"/>
    </row>
    <row r="274" spans="2:25" x14ac:dyDescent="0.25">
      <c r="B274" s="465"/>
      <c r="C274" s="273"/>
      <c r="D274" s="273"/>
      <c r="E274" s="273" t="s">
        <v>192</v>
      </c>
      <c r="F274" s="275"/>
      <c r="G274" s="367">
        <f>SUBTOTAL(9,G275:G280)</f>
        <v>0</v>
      </c>
      <c r="H274" s="364">
        <f>SUBTOTAL(9,H275:H280)</f>
        <v>0</v>
      </c>
      <c r="I274" s="364">
        <f>SUBTOTAL(9,I275:I280)</f>
        <v>0</v>
      </c>
      <c r="J274" s="364">
        <f>SUBTOTAL(9,J275:J280)</f>
        <v>0</v>
      </c>
      <c r="K274" s="365">
        <f>SUBTOTAL(9,K275:K280)</f>
        <v>0</v>
      </c>
      <c r="L274" s="31">
        <f t="shared" ref="L274:W274" si="59">SUBTOTAL(9,L275:L280)</f>
        <v>0</v>
      </c>
      <c r="M274" s="31">
        <f t="shared" si="59"/>
        <v>0</v>
      </c>
      <c r="N274" s="31">
        <f t="shared" si="59"/>
        <v>0</v>
      </c>
      <c r="O274" s="31">
        <f t="shared" si="59"/>
        <v>0</v>
      </c>
      <c r="P274" s="31">
        <f t="shared" si="59"/>
        <v>0</v>
      </c>
      <c r="Q274" s="31">
        <f t="shared" si="59"/>
        <v>0</v>
      </c>
      <c r="R274" s="31">
        <f t="shared" si="59"/>
        <v>0</v>
      </c>
      <c r="S274" s="31">
        <f t="shared" si="59"/>
        <v>0</v>
      </c>
      <c r="T274" s="31">
        <f t="shared" si="59"/>
        <v>0</v>
      </c>
      <c r="U274" s="31">
        <f t="shared" si="59"/>
        <v>0</v>
      </c>
      <c r="V274" s="365">
        <f t="shared" si="59"/>
        <v>0</v>
      </c>
      <c r="W274" s="365">
        <f t="shared" si="59"/>
        <v>0</v>
      </c>
      <c r="Y274" s="238"/>
    </row>
    <row r="275" spans="2:25" outlineLevel="1" x14ac:dyDescent="0.25">
      <c r="B275" s="465"/>
      <c r="C275" s="273"/>
      <c r="D275" s="273"/>
      <c r="E275" s="273"/>
      <c r="F275" s="299" t="s">
        <v>193</v>
      </c>
      <c r="G275" s="220"/>
      <c r="H275" s="229"/>
      <c r="I275" s="230"/>
      <c r="J275" s="230"/>
      <c r="K275" s="233"/>
      <c r="L275" s="229"/>
      <c r="M275" s="33"/>
      <c r="N275" s="33"/>
      <c r="O275" s="33"/>
      <c r="P275" s="33"/>
      <c r="Q275" s="33"/>
      <c r="R275" s="33"/>
      <c r="S275" s="33"/>
      <c r="T275" s="33"/>
      <c r="U275" s="33"/>
      <c r="V275" s="35"/>
      <c r="W275" s="35"/>
      <c r="Y275" s="236"/>
    </row>
    <row r="276" spans="2:25" outlineLevel="1" x14ac:dyDescent="0.25">
      <c r="B276" s="465"/>
      <c r="C276" s="273"/>
      <c r="D276" s="273"/>
      <c r="E276" s="273"/>
      <c r="F276" s="299" t="s">
        <v>194</v>
      </c>
      <c r="G276" s="220"/>
      <c r="H276" s="229"/>
      <c r="I276" s="230"/>
      <c r="J276" s="230"/>
      <c r="K276" s="233"/>
      <c r="L276" s="265"/>
      <c r="M276" s="230"/>
      <c r="N276" s="33"/>
      <c r="O276" s="33"/>
      <c r="P276" s="33"/>
      <c r="Q276" s="33"/>
      <c r="R276" s="33"/>
      <c r="S276" s="33"/>
      <c r="T276" s="33"/>
      <c r="U276" s="33"/>
      <c r="V276" s="35"/>
      <c r="W276" s="35"/>
      <c r="Y276" s="236"/>
    </row>
    <row r="277" spans="2:25" outlineLevel="1" x14ac:dyDescent="0.25">
      <c r="B277" s="465"/>
      <c r="C277" s="273"/>
      <c r="D277" s="273"/>
      <c r="E277" s="273"/>
      <c r="F277" s="299" t="s">
        <v>195</v>
      </c>
      <c r="G277" s="220"/>
      <c r="H277" s="229"/>
      <c r="I277" s="230"/>
      <c r="J277" s="230"/>
      <c r="K277" s="233"/>
      <c r="L277" s="229"/>
      <c r="M277" s="230"/>
      <c r="N277" s="230"/>
      <c r="O277" s="230"/>
      <c r="P277" s="33"/>
      <c r="Q277" s="33"/>
      <c r="R277" s="33"/>
      <c r="S277" s="33"/>
      <c r="T277" s="33"/>
      <c r="U277" s="33"/>
      <c r="V277" s="35"/>
      <c r="W277" s="35"/>
      <c r="Y277" s="236"/>
    </row>
    <row r="278" spans="2:25" outlineLevel="1" x14ac:dyDescent="0.25">
      <c r="B278" s="465"/>
      <c r="C278" s="273"/>
      <c r="D278" s="273"/>
      <c r="E278" s="273"/>
      <c r="F278" s="299" t="s">
        <v>196</v>
      </c>
      <c r="G278" s="220"/>
      <c r="H278" s="229"/>
      <c r="I278" s="230"/>
      <c r="J278" s="230"/>
      <c r="K278" s="233"/>
      <c r="L278" s="229"/>
      <c r="M278" s="230"/>
      <c r="N278" s="230"/>
      <c r="O278" s="230"/>
      <c r="P278" s="230"/>
      <c r="Q278" s="230"/>
      <c r="R278" s="230"/>
      <c r="S278" s="230"/>
      <c r="T278" s="33"/>
      <c r="U278" s="33"/>
      <c r="V278" s="35"/>
      <c r="W278" s="35"/>
      <c r="Y278" s="236"/>
    </row>
    <row r="279" spans="2:25" outlineLevel="1" x14ac:dyDescent="0.25">
      <c r="B279" s="465"/>
      <c r="C279" s="273"/>
      <c r="D279" s="273"/>
      <c r="E279" s="273"/>
      <c r="F279" s="299" t="s">
        <v>197</v>
      </c>
      <c r="G279" s="220"/>
      <c r="H279" s="229"/>
      <c r="I279" s="230"/>
      <c r="J279" s="230"/>
      <c r="K279" s="233"/>
      <c r="L279" s="229"/>
      <c r="M279" s="230"/>
      <c r="N279" s="230"/>
      <c r="O279" s="230"/>
      <c r="P279" s="230"/>
      <c r="Q279" s="230"/>
      <c r="R279" s="230"/>
      <c r="S279" s="230"/>
      <c r="T279" s="230"/>
      <c r="U279" s="230"/>
      <c r="V279" s="233"/>
      <c r="W279" s="234"/>
      <c r="Y279" s="236"/>
    </row>
    <row r="280" spans="2:25" outlineLevel="1" x14ac:dyDescent="0.25">
      <c r="B280" s="465"/>
      <c r="C280" s="273"/>
      <c r="D280" s="273"/>
      <c r="E280" s="273"/>
      <c r="F280" s="299" t="s">
        <v>198</v>
      </c>
      <c r="G280" s="220"/>
      <c r="H280" s="229"/>
      <c r="I280" s="230"/>
      <c r="J280" s="230"/>
      <c r="K280" s="233"/>
      <c r="L280" s="229"/>
      <c r="M280" s="230"/>
      <c r="N280" s="230"/>
      <c r="O280" s="230"/>
      <c r="P280" s="230"/>
      <c r="Q280" s="230"/>
      <c r="R280" s="230"/>
      <c r="S280" s="230"/>
      <c r="T280" s="230"/>
      <c r="U280" s="230"/>
      <c r="V280" s="233"/>
      <c r="W280" s="234"/>
      <c r="Y280" s="236"/>
    </row>
    <row r="281" spans="2:25" x14ac:dyDescent="0.25">
      <c r="B281" s="465"/>
      <c r="C281" s="273"/>
      <c r="D281" s="273"/>
      <c r="E281" s="273" t="s">
        <v>199</v>
      </c>
      <c r="F281" s="275"/>
      <c r="G281" s="367">
        <f>SUBTOTAL(9,G282:G287)</f>
        <v>0</v>
      </c>
      <c r="H281" s="364">
        <f>SUBTOTAL(9,H282:H287)</f>
        <v>0</v>
      </c>
      <c r="I281" s="364">
        <f>SUBTOTAL(9,I282:I287)</f>
        <v>0</v>
      </c>
      <c r="J281" s="364">
        <f>SUBTOTAL(9,J282:J287)</f>
        <v>0</v>
      </c>
      <c r="K281" s="365">
        <f>SUBTOTAL(9,K282:K287)</f>
        <v>0</v>
      </c>
      <c r="L281" s="31">
        <f t="shared" ref="L281:W281" si="60">SUBTOTAL(9,L282:L287)</f>
        <v>0</v>
      </c>
      <c r="M281" s="31">
        <f t="shared" si="60"/>
        <v>0</v>
      </c>
      <c r="N281" s="31">
        <f t="shared" si="60"/>
        <v>0</v>
      </c>
      <c r="O281" s="31">
        <f t="shared" si="60"/>
        <v>0</v>
      </c>
      <c r="P281" s="31">
        <f t="shared" si="60"/>
        <v>0</v>
      </c>
      <c r="Q281" s="31">
        <f t="shared" si="60"/>
        <v>0</v>
      </c>
      <c r="R281" s="31">
        <f t="shared" si="60"/>
        <v>0</v>
      </c>
      <c r="S281" s="31">
        <f t="shared" si="60"/>
        <v>0</v>
      </c>
      <c r="T281" s="31">
        <f t="shared" si="60"/>
        <v>0</v>
      </c>
      <c r="U281" s="31">
        <f t="shared" si="60"/>
        <v>0</v>
      </c>
      <c r="V281" s="365">
        <f t="shared" si="60"/>
        <v>0</v>
      </c>
      <c r="W281" s="365">
        <f t="shared" si="60"/>
        <v>0</v>
      </c>
      <c r="Y281" s="238"/>
    </row>
    <row r="282" spans="2:25" outlineLevel="1" x14ac:dyDescent="0.25">
      <c r="B282" s="465"/>
      <c r="C282" s="273"/>
      <c r="D282" s="273"/>
      <c r="E282" s="273"/>
      <c r="F282" s="299" t="s">
        <v>200</v>
      </c>
      <c r="G282" s="220"/>
      <c r="H282" s="229"/>
      <c r="I282" s="230"/>
      <c r="J282" s="230"/>
      <c r="K282" s="233"/>
      <c r="L282" s="229"/>
      <c r="M282" s="33"/>
      <c r="N282" s="33"/>
      <c r="O282" s="33"/>
      <c r="P282" s="33"/>
      <c r="Q282" s="33"/>
      <c r="R282" s="33"/>
      <c r="S282" s="33"/>
      <c r="T282" s="33"/>
      <c r="U282" s="33"/>
      <c r="V282" s="35"/>
      <c r="W282" s="35"/>
      <c r="Y282" s="236"/>
    </row>
    <row r="283" spans="2:25" outlineLevel="1" x14ac:dyDescent="0.25">
      <c r="B283" s="465"/>
      <c r="C283" s="273"/>
      <c r="D283" s="273"/>
      <c r="E283" s="273"/>
      <c r="F283" s="299" t="s">
        <v>201</v>
      </c>
      <c r="G283" s="220"/>
      <c r="H283" s="229"/>
      <c r="I283" s="230"/>
      <c r="J283" s="230"/>
      <c r="K283" s="233"/>
      <c r="L283" s="265"/>
      <c r="M283" s="230"/>
      <c r="N283" s="33"/>
      <c r="O283" s="33"/>
      <c r="P283" s="33"/>
      <c r="Q283" s="33"/>
      <c r="R283" s="33"/>
      <c r="S283" s="33"/>
      <c r="T283" s="33"/>
      <c r="U283" s="33"/>
      <c r="V283" s="35"/>
      <c r="W283" s="35"/>
      <c r="Y283" s="236"/>
    </row>
    <row r="284" spans="2:25" outlineLevel="1" x14ac:dyDescent="0.25">
      <c r="B284" s="465"/>
      <c r="C284" s="273"/>
      <c r="D284" s="273"/>
      <c r="E284" s="273"/>
      <c r="F284" s="299" t="s">
        <v>202</v>
      </c>
      <c r="G284" s="220"/>
      <c r="H284" s="229"/>
      <c r="I284" s="230"/>
      <c r="J284" s="230"/>
      <c r="K284" s="233"/>
      <c r="L284" s="229"/>
      <c r="M284" s="230"/>
      <c r="N284" s="230"/>
      <c r="O284" s="230"/>
      <c r="P284" s="33"/>
      <c r="Q284" s="33"/>
      <c r="R284" s="33"/>
      <c r="S284" s="33"/>
      <c r="T284" s="33"/>
      <c r="U284" s="33"/>
      <c r="V284" s="35"/>
      <c r="W284" s="35"/>
      <c r="Y284" s="236"/>
    </row>
    <row r="285" spans="2:25" outlineLevel="1" x14ac:dyDescent="0.25">
      <c r="B285" s="465"/>
      <c r="C285" s="273"/>
      <c r="D285" s="273"/>
      <c r="E285" s="273"/>
      <c r="F285" s="299" t="s">
        <v>203</v>
      </c>
      <c r="G285" s="220"/>
      <c r="H285" s="229"/>
      <c r="I285" s="230"/>
      <c r="J285" s="230"/>
      <c r="K285" s="233"/>
      <c r="L285" s="229"/>
      <c r="M285" s="230"/>
      <c r="N285" s="230"/>
      <c r="O285" s="230"/>
      <c r="P285" s="230"/>
      <c r="Q285" s="230"/>
      <c r="R285" s="230"/>
      <c r="S285" s="230"/>
      <c r="T285" s="33"/>
      <c r="U285" s="33"/>
      <c r="V285" s="35"/>
      <c r="W285" s="35"/>
      <c r="Y285" s="236"/>
    </row>
    <row r="286" spans="2:25" outlineLevel="1" x14ac:dyDescent="0.25">
      <c r="B286" s="465"/>
      <c r="C286" s="273"/>
      <c r="D286" s="273"/>
      <c r="E286" s="273"/>
      <c r="F286" s="299" t="s">
        <v>204</v>
      </c>
      <c r="G286" s="220"/>
      <c r="H286" s="229"/>
      <c r="I286" s="230"/>
      <c r="J286" s="230"/>
      <c r="K286" s="233"/>
      <c r="L286" s="229"/>
      <c r="M286" s="230"/>
      <c r="N286" s="230"/>
      <c r="O286" s="230"/>
      <c r="P286" s="230"/>
      <c r="Q286" s="230"/>
      <c r="R286" s="230"/>
      <c r="S286" s="230"/>
      <c r="T286" s="230"/>
      <c r="U286" s="230"/>
      <c r="V286" s="233"/>
      <c r="W286" s="234"/>
      <c r="Y286" s="236"/>
    </row>
    <row r="287" spans="2:25" outlineLevel="1" x14ac:dyDescent="0.25">
      <c r="B287" s="465"/>
      <c r="C287" s="273"/>
      <c r="D287" s="273"/>
      <c r="E287" s="273"/>
      <c r="F287" s="299" t="s">
        <v>205</v>
      </c>
      <c r="G287" s="220"/>
      <c r="H287" s="229"/>
      <c r="I287" s="230"/>
      <c r="J287" s="230"/>
      <c r="K287" s="233"/>
      <c r="L287" s="229"/>
      <c r="M287" s="230"/>
      <c r="N287" s="230"/>
      <c r="O287" s="230"/>
      <c r="P287" s="230"/>
      <c r="Q287" s="230"/>
      <c r="R287" s="230"/>
      <c r="S287" s="230"/>
      <c r="T287" s="230"/>
      <c r="U287" s="230"/>
      <c r="V287" s="233"/>
      <c r="W287" s="234"/>
      <c r="Y287" s="236"/>
    </row>
    <row r="288" spans="2:25" x14ac:dyDescent="0.25">
      <c r="B288" s="465"/>
      <c r="C288" s="273"/>
      <c r="D288" s="273"/>
      <c r="E288" s="273" t="s">
        <v>206</v>
      </c>
      <c r="F288" s="275"/>
      <c r="G288" s="367">
        <f>SUBTOTAL(9,G289:G294)</f>
        <v>0</v>
      </c>
      <c r="H288" s="364">
        <f>SUBTOTAL(9,H289:H294)</f>
        <v>0</v>
      </c>
      <c r="I288" s="364">
        <f>SUBTOTAL(9,I289:I294)</f>
        <v>0</v>
      </c>
      <c r="J288" s="364">
        <f>SUBTOTAL(9,J289:J294)</f>
        <v>0</v>
      </c>
      <c r="K288" s="365">
        <f>SUBTOTAL(9,K289:K294)</f>
        <v>0</v>
      </c>
      <c r="L288" s="31">
        <f t="shared" ref="L288:W288" si="61">SUBTOTAL(9,L289:L294)</f>
        <v>0</v>
      </c>
      <c r="M288" s="31">
        <f t="shared" si="61"/>
        <v>0</v>
      </c>
      <c r="N288" s="31">
        <f t="shared" si="61"/>
        <v>0</v>
      </c>
      <c r="O288" s="31">
        <f t="shared" si="61"/>
        <v>0</v>
      </c>
      <c r="P288" s="31">
        <f t="shared" si="61"/>
        <v>0</v>
      </c>
      <c r="Q288" s="31">
        <f t="shared" si="61"/>
        <v>0</v>
      </c>
      <c r="R288" s="31">
        <f t="shared" si="61"/>
        <v>0</v>
      </c>
      <c r="S288" s="31">
        <f t="shared" si="61"/>
        <v>0</v>
      </c>
      <c r="T288" s="31">
        <f t="shared" si="61"/>
        <v>0</v>
      </c>
      <c r="U288" s="31">
        <f t="shared" si="61"/>
        <v>0</v>
      </c>
      <c r="V288" s="365">
        <f t="shared" si="61"/>
        <v>0</v>
      </c>
      <c r="W288" s="365">
        <f t="shared" si="61"/>
        <v>0</v>
      </c>
      <c r="Y288" s="238"/>
    </row>
    <row r="289" spans="2:25" outlineLevel="1" x14ac:dyDescent="0.25">
      <c r="B289" s="465"/>
      <c r="C289" s="273"/>
      <c r="D289" s="273"/>
      <c r="E289" s="272"/>
      <c r="F289" s="456" t="s">
        <v>207</v>
      </c>
      <c r="G289" s="220"/>
      <c r="H289" s="229"/>
      <c r="I289" s="230"/>
      <c r="J289" s="230"/>
      <c r="K289" s="233"/>
      <c r="L289" s="229"/>
      <c r="M289" s="33"/>
      <c r="N289" s="33"/>
      <c r="O289" s="33"/>
      <c r="P289" s="33"/>
      <c r="Q289" s="33"/>
      <c r="R289" s="33"/>
      <c r="S289" s="33"/>
      <c r="T289" s="33"/>
      <c r="U289" s="33"/>
      <c r="V289" s="35"/>
      <c r="W289" s="35"/>
      <c r="Y289" s="236"/>
    </row>
    <row r="290" spans="2:25" outlineLevel="1" x14ac:dyDescent="0.25">
      <c r="B290" s="465"/>
      <c r="C290" s="273"/>
      <c r="D290" s="273"/>
      <c r="E290" s="272"/>
      <c r="F290" s="456" t="s">
        <v>208</v>
      </c>
      <c r="G290" s="220"/>
      <c r="H290" s="229"/>
      <c r="I290" s="230"/>
      <c r="J290" s="230"/>
      <c r="K290" s="233"/>
      <c r="L290" s="265"/>
      <c r="M290" s="230"/>
      <c r="N290" s="33"/>
      <c r="O290" s="33"/>
      <c r="P290" s="33"/>
      <c r="Q290" s="33"/>
      <c r="R290" s="33"/>
      <c r="S290" s="33"/>
      <c r="T290" s="33"/>
      <c r="U290" s="33"/>
      <c r="V290" s="35"/>
      <c r="W290" s="35"/>
      <c r="Y290" s="236"/>
    </row>
    <row r="291" spans="2:25" outlineLevel="1" x14ac:dyDescent="0.25">
      <c r="B291" s="465"/>
      <c r="C291" s="273"/>
      <c r="D291" s="273"/>
      <c r="E291" s="272"/>
      <c r="F291" s="456" t="s">
        <v>209</v>
      </c>
      <c r="G291" s="220"/>
      <c r="H291" s="229"/>
      <c r="I291" s="230"/>
      <c r="J291" s="230"/>
      <c r="K291" s="233"/>
      <c r="L291" s="229"/>
      <c r="M291" s="230"/>
      <c r="N291" s="230"/>
      <c r="O291" s="230"/>
      <c r="P291" s="33"/>
      <c r="Q291" s="33"/>
      <c r="R291" s="33"/>
      <c r="S291" s="33"/>
      <c r="T291" s="33"/>
      <c r="U291" s="33"/>
      <c r="V291" s="35"/>
      <c r="W291" s="35"/>
      <c r="Y291" s="236"/>
    </row>
    <row r="292" spans="2:25" outlineLevel="1" x14ac:dyDescent="0.25">
      <c r="B292" s="465"/>
      <c r="C292" s="273"/>
      <c r="D292" s="273"/>
      <c r="E292" s="272"/>
      <c r="F292" s="456" t="s">
        <v>210</v>
      </c>
      <c r="G292" s="220"/>
      <c r="H292" s="229"/>
      <c r="I292" s="230"/>
      <c r="J292" s="230"/>
      <c r="K292" s="233"/>
      <c r="L292" s="229"/>
      <c r="M292" s="230"/>
      <c r="N292" s="230"/>
      <c r="O292" s="230"/>
      <c r="P292" s="230"/>
      <c r="Q292" s="230"/>
      <c r="R292" s="230"/>
      <c r="S292" s="230"/>
      <c r="T292" s="33"/>
      <c r="U292" s="33"/>
      <c r="V292" s="35"/>
      <c r="W292" s="35"/>
      <c r="Y292" s="236"/>
    </row>
    <row r="293" spans="2:25" outlineLevel="1" x14ac:dyDescent="0.25">
      <c r="B293" s="465"/>
      <c r="C293" s="273"/>
      <c r="D293" s="273"/>
      <c r="E293" s="272"/>
      <c r="F293" s="456" t="s">
        <v>211</v>
      </c>
      <c r="G293" s="220"/>
      <c r="H293" s="229"/>
      <c r="I293" s="230"/>
      <c r="J293" s="230"/>
      <c r="K293" s="233"/>
      <c r="L293" s="229"/>
      <c r="M293" s="230"/>
      <c r="N293" s="230"/>
      <c r="O293" s="230"/>
      <c r="P293" s="230"/>
      <c r="Q293" s="230"/>
      <c r="R293" s="230"/>
      <c r="S293" s="230"/>
      <c r="T293" s="230"/>
      <c r="U293" s="230"/>
      <c r="V293" s="233"/>
      <c r="W293" s="234"/>
      <c r="Y293" s="236"/>
    </row>
    <row r="294" spans="2:25" outlineLevel="1" x14ac:dyDescent="0.25">
      <c r="B294" s="465"/>
      <c r="C294" s="273"/>
      <c r="D294" s="273"/>
      <c r="E294" s="272"/>
      <c r="F294" s="456" t="s">
        <v>212</v>
      </c>
      <c r="G294" s="220"/>
      <c r="H294" s="229"/>
      <c r="I294" s="230"/>
      <c r="J294" s="230"/>
      <c r="K294" s="233"/>
      <c r="L294" s="229"/>
      <c r="M294" s="230"/>
      <c r="N294" s="230"/>
      <c r="O294" s="230"/>
      <c r="P294" s="230"/>
      <c r="Q294" s="230"/>
      <c r="R294" s="230"/>
      <c r="S294" s="230"/>
      <c r="T294" s="230"/>
      <c r="U294" s="230"/>
      <c r="V294" s="233"/>
      <c r="W294" s="234"/>
      <c r="Y294" s="236"/>
    </row>
    <row r="295" spans="2:25" x14ac:dyDescent="0.25">
      <c r="B295" s="479"/>
      <c r="C295" s="275"/>
      <c r="D295" s="276" t="s">
        <v>213</v>
      </c>
      <c r="E295" s="273"/>
      <c r="F295" s="273"/>
      <c r="G295" s="367">
        <f t="shared" ref="G295:W295" si="62">SUBTOTAL(9,G296:G297)</f>
        <v>0</v>
      </c>
      <c r="H295" s="368">
        <f t="shared" si="62"/>
        <v>0</v>
      </c>
      <c r="I295" s="369">
        <f t="shared" si="62"/>
        <v>0</v>
      </c>
      <c r="J295" s="369">
        <f t="shared" si="62"/>
        <v>0</v>
      </c>
      <c r="K295" s="370">
        <f t="shared" si="62"/>
        <v>0</v>
      </c>
      <c r="L295" s="364">
        <f t="shared" si="62"/>
        <v>0</v>
      </c>
      <c r="M295" s="364">
        <f t="shared" si="62"/>
        <v>0</v>
      </c>
      <c r="N295" s="364">
        <f t="shared" si="62"/>
        <v>0</v>
      </c>
      <c r="O295" s="364">
        <f t="shared" si="62"/>
        <v>0</v>
      </c>
      <c r="P295" s="364">
        <f t="shared" si="62"/>
        <v>0</v>
      </c>
      <c r="Q295" s="364">
        <f t="shared" si="62"/>
        <v>0</v>
      </c>
      <c r="R295" s="364">
        <f t="shared" si="62"/>
        <v>0</v>
      </c>
      <c r="S295" s="364">
        <f t="shared" si="62"/>
        <v>0</v>
      </c>
      <c r="T295" s="364">
        <f t="shared" si="62"/>
        <v>0</v>
      </c>
      <c r="U295" s="364">
        <f t="shared" si="62"/>
        <v>0</v>
      </c>
      <c r="V295" s="364">
        <f t="shared" si="62"/>
        <v>0</v>
      </c>
      <c r="W295" s="366">
        <f t="shared" si="62"/>
        <v>0</v>
      </c>
      <c r="Y295" s="238"/>
    </row>
    <row r="296" spans="2:25" outlineLevel="1" x14ac:dyDescent="0.25">
      <c r="B296" s="479"/>
      <c r="C296" s="275"/>
      <c r="D296" s="276"/>
      <c r="E296" s="273"/>
      <c r="F296" s="299" t="s">
        <v>214</v>
      </c>
      <c r="G296" s="220"/>
      <c r="H296" s="229"/>
      <c r="I296" s="230"/>
      <c r="J296" s="230"/>
      <c r="K296" s="233"/>
      <c r="L296" s="229"/>
      <c r="M296" s="231"/>
      <c r="N296" s="230"/>
      <c r="O296" s="230"/>
      <c r="P296" s="230"/>
      <c r="Q296" s="230"/>
      <c r="R296" s="230"/>
      <c r="S296" s="230"/>
      <c r="T296" s="230"/>
      <c r="U296" s="229"/>
      <c r="V296" s="233"/>
      <c r="W296" s="234"/>
      <c r="Y296" s="236"/>
    </row>
    <row r="297" spans="2:25" outlineLevel="1" x14ac:dyDescent="0.25">
      <c r="B297" s="479"/>
      <c r="C297" s="275"/>
      <c r="D297" s="276"/>
      <c r="E297" s="273"/>
      <c r="F297" s="299" t="s">
        <v>215</v>
      </c>
      <c r="G297" s="220"/>
      <c r="H297" s="229"/>
      <c r="I297" s="230"/>
      <c r="J297" s="230"/>
      <c r="K297" s="233"/>
      <c r="L297" s="229"/>
      <c r="M297" s="231"/>
      <c r="N297" s="230"/>
      <c r="O297" s="230"/>
      <c r="P297" s="230"/>
      <c r="Q297" s="230"/>
      <c r="R297" s="230"/>
      <c r="S297" s="230"/>
      <c r="T297" s="230"/>
      <c r="U297" s="229"/>
      <c r="V297" s="233"/>
      <c r="W297" s="234"/>
      <c r="Y297" s="236"/>
    </row>
    <row r="298" spans="2:25" x14ac:dyDescent="0.25">
      <c r="B298" s="479"/>
      <c r="C298" s="275"/>
      <c r="D298" s="276" t="s">
        <v>216</v>
      </c>
      <c r="E298" s="275"/>
      <c r="F298" s="273"/>
      <c r="G298" s="52"/>
      <c r="H298" s="32"/>
      <c r="I298" s="486"/>
      <c r="J298" s="486"/>
      <c r="K298" s="488"/>
      <c r="L298" s="486"/>
      <c r="M298" s="32"/>
      <c r="N298" s="486"/>
      <c r="O298" s="486"/>
      <c r="P298" s="486"/>
      <c r="Q298" s="486"/>
      <c r="R298" s="486"/>
      <c r="S298" s="486"/>
      <c r="T298" s="486"/>
      <c r="U298" s="486"/>
      <c r="V298" s="488"/>
      <c r="W298" s="488"/>
      <c r="X298" s="86"/>
      <c r="Y298" s="353"/>
    </row>
    <row r="299" spans="2:25" x14ac:dyDescent="0.25">
      <c r="B299" s="479"/>
      <c r="C299" s="275"/>
      <c r="D299" s="276"/>
      <c r="E299" s="275" t="s">
        <v>217</v>
      </c>
      <c r="F299" s="273"/>
      <c r="G299" s="367">
        <f>SUBTOTAL(9,G300:G302)</f>
        <v>0</v>
      </c>
      <c r="H299" s="368"/>
      <c r="I299" s="369"/>
      <c r="J299" s="369"/>
      <c r="K299" s="370"/>
      <c r="L299" s="364"/>
      <c r="M299" s="364"/>
      <c r="N299" s="364"/>
      <c r="O299" s="364"/>
      <c r="P299" s="364"/>
      <c r="Q299" s="364"/>
      <c r="R299" s="364"/>
      <c r="S299" s="364"/>
      <c r="T299" s="364"/>
      <c r="U299" s="364"/>
      <c r="V299" s="364"/>
      <c r="W299" s="366"/>
      <c r="X299" s="86"/>
      <c r="Y299" s="354"/>
    </row>
    <row r="300" spans="2:25" outlineLevel="1" x14ac:dyDescent="0.25">
      <c r="B300" s="479"/>
      <c r="C300" s="275"/>
      <c r="D300" s="275"/>
      <c r="E300" s="275"/>
      <c r="F300" s="299" t="s">
        <v>218</v>
      </c>
      <c r="G300" s="220"/>
      <c r="H300" s="33"/>
      <c r="I300" s="33"/>
      <c r="J300" s="33"/>
      <c r="K300" s="35"/>
      <c r="L300" s="33"/>
      <c r="M300" s="33"/>
      <c r="N300" s="33"/>
      <c r="O300" s="33"/>
      <c r="P300" s="33"/>
      <c r="Q300" s="33"/>
      <c r="R300" s="33"/>
      <c r="S300" s="33"/>
      <c r="T300" s="33"/>
      <c r="U300" s="33"/>
      <c r="V300" s="35"/>
      <c r="W300" s="35"/>
      <c r="X300" s="87"/>
      <c r="Y300" s="236"/>
    </row>
    <row r="301" spans="2:25" outlineLevel="1" x14ac:dyDescent="0.25">
      <c r="B301" s="479"/>
      <c r="C301" s="275"/>
      <c r="D301" s="275"/>
      <c r="E301" s="275"/>
      <c r="F301" s="299" t="s">
        <v>219</v>
      </c>
      <c r="G301" s="220"/>
      <c r="H301" s="33"/>
      <c r="I301" s="33"/>
      <c r="J301" s="33"/>
      <c r="K301" s="35"/>
      <c r="L301" s="33"/>
      <c r="M301" s="33"/>
      <c r="N301" s="33"/>
      <c r="O301" s="33"/>
      <c r="P301" s="33"/>
      <c r="Q301" s="33"/>
      <c r="R301" s="33"/>
      <c r="S301" s="33"/>
      <c r="T301" s="33"/>
      <c r="U301" s="33"/>
      <c r="V301" s="35"/>
      <c r="W301" s="35"/>
      <c r="X301" s="87"/>
      <c r="Y301" s="236"/>
    </row>
    <row r="302" spans="2:25" outlineLevel="1" x14ac:dyDescent="0.25">
      <c r="B302" s="479"/>
      <c r="C302" s="275"/>
      <c r="D302" s="275"/>
      <c r="E302" s="275"/>
      <c r="F302" s="299" t="s">
        <v>220</v>
      </c>
      <c r="G302" s="220"/>
      <c r="H302" s="33"/>
      <c r="I302" s="33"/>
      <c r="J302" s="33"/>
      <c r="K302" s="35"/>
      <c r="L302" s="33"/>
      <c r="M302" s="33"/>
      <c r="N302" s="33"/>
      <c r="O302" s="33"/>
      <c r="P302" s="33"/>
      <c r="Q302" s="33"/>
      <c r="R302" s="33"/>
      <c r="S302" s="33"/>
      <c r="T302" s="33"/>
      <c r="U302" s="33"/>
      <c r="V302" s="35"/>
      <c r="W302" s="35"/>
      <c r="Y302" s="236"/>
    </row>
    <row r="303" spans="2:25" x14ac:dyDescent="0.25">
      <c r="B303" s="479"/>
      <c r="C303" s="275"/>
      <c r="D303" s="276"/>
      <c r="E303" s="275" t="s">
        <v>221</v>
      </c>
      <c r="F303" s="273"/>
      <c r="G303" s="367">
        <f>SUBTOTAL(9,G304:G307)</f>
        <v>0</v>
      </c>
      <c r="H303" s="368"/>
      <c r="I303" s="369"/>
      <c r="J303" s="369"/>
      <c r="K303" s="370"/>
      <c r="L303" s="364"/>
      <c r="M303" s="364"/>
      <c r="N303" s="364"/>
      <c r="O303" s="364"/>
      <c r="P303" s="364"/>
      <c r="Q303" s="364"/>
      <c r="R303" s="364"/>
      <c r="S303" s="364"/>
      <c r="T303" s="364"/>
      <c r="U303" s="364"/>
      <c r="V303" s="364"/>
      <c r="W303" s="366"/>
      <c r="Y303" s="238"/>
    </row>
    <row r="304" spans="2:25" outlineLevel="1" x14ac:dyDescent="0.25">
      <c r="B304" s="479"/>
      <c r="C304" s="275"/>
      <c r="D304" s="275"/>
      <c r="E304" s="275"/>
      <c r="F304" s="299" t="s">
        <v>222</v>
      </c>
      <c r="G304" s="220"/>
      <c r="H304" s="33"/>
      <c r="I304" s="33"/>
      <c r="J304" s="33"/>
      <c r="K304" s="35"/>
      <c r="L304" s="33"/>
      <c r="M304" s="33"/>
      <c r="N304" s="33"/>
      <c r="O304" s="33"/>
      <c r="P304" s="33"/>
      <c r="Q304" s="33"/>
      <c r="R304" s="33"/>
      <c r="S304" s="33"/>
      <c r="T304" s="33"/>
      <c r="U304" s="33"/>
      <c r="V304" s="35"/>
      <c r="W304" s="35"/>
      <c r="Y304" s="236"/>
    </row>
    <row r="305" spans="2:25" outlineLevel="1" x14ac:dyDescent="0.25">
      <c r="B305" s="465"/>
      <c r="C305" s="273"/>
      <c r="D305" s="273"/>
      <c r="E305" s="275"/>
      <c r="F305" s="299" t="s">
        <v>223</v>
      </c>
      <c r="G305" s="220"/>
      <c r="H305" s="33"/>
      <c r="I305" s="33"/>
      <c r="J305" s="33"/>
      <c r="K305" s="35"/>
      <c r="L305" s="33"/>
      <c r="M305" s="33"/>
      <c r="N305" s="33"/>
      <c r="O305" s="33"/>
      <c r="P305" s="33"/>
      <c r="Q305" s="33"/>
      <c r="R305" s="33"/>
      <c r="S305" s="33"/>
      <c r="T305" s="33"/>
      <c r="U305" s="33"/>
      <c r="V305" s="35"/>
      <c r="W305" s="35"/>
      <c r="Y305" s="236"/>
    </row>
    <row r="306" spans="2:25" outlineLevel="1" x14ac:dyDescent="0.25">
      <c r="B306" s="465"/>
      <c r="C306" s="273"/>
      <c r="D306" s="273"/>
      <c r="E306" s="275"/>
      <c r="F306" s="299" t="s">
        <v>224</v>
      </c>
      <c r="G306" s="220"/>
      <c r="H306" s="33"/>
      <c r="I306" s="33"/>
      <c r="J306" s="33"/>
      <c r="K306" s="35"/>
      <c r="L306" s="33"/>
      <c r="M306" s="33"/>
      <c r="N306" s="33"/>
      <c r="O306" s="33"/>
      <c r="P306" s="33"/>
      <c r="Q306" s="33"/>
      <c r="R306" s="33"/>
      <c r="S306" s="33"/>
      <c r="T306" s="33"/>
      <c r="U306" s="33"/>
      <c r="V306" s="35"/>
      <c r="W306" s="35"/>
      <c r="Y306" s="236"/>
    </row>
    <row r="307" spans="2:25" outlineLevel="1" x14ac:dyDescent="0.25">
      <c r="B307" s="465"/>
      <c r="C307" s="273"/>
      <c r="D307" s="273"/>
      <c r="E307" s="275"/>
      <c r="F307" s="299" t="s">
        <v>225</v>
      </c>
      <c r="G307" s="220"/>
      <c r="H307" s="33"/>
      <c r="I307" s="33"/>
      <c r="J307" s="33"/>
      <c r="K307" s="35"/>
      <c r="L307" s="33"/>
      <c r="M307" s="33"/>
      <c r="N307" s="33"/>
      <c r="O307" s="33"/>
      <c r="P307" s="33"/>
      <c r="Q307" s="33"/>
      <c r="R307" s="33"/>
      <c r="S307" s="33"/>
      <c r="T307" s="33"/>
      <c r="U307" s="33"/>
      <c r="V307" s="35"/>
      <c r="W307" s="35"/>
      <c r="Y307" s="236"/>
    </row>
    <row r="308" spans="2:25" outlineLevel="1" x14ac:dyDescent="0.25">
      <c r="B308" s="465"/>
      <c r="C308" s="273"/>
      <c r="D308" s="273"/>
      <c r="E308" s="434" t="s">
        <v>226</v>
      </c>
      <c r="F308" s="273"/>
      <c r="G308" s="367">
        <f>SUBTOTAL(9,G309)</f>
        <v>0</v>
      </c>
      <c r="H308" s="33">
        <f t="shared" ref="H308:W308" si="63">SUBTOTAL(9,H309)</f>
        <v>0</v>
      </c>
      <c r="I308" s="33">
        <f t="shared" si="63"/>
        <v>0</v>
      </c>
      <c r="J308" s="33">
        <f t="shared" si="63"/>
        <v>0</v>
      </c>
      <c r="K308" s="35">
        <f t="shared" si="63"/>
        <v>0</v>
      </c>
      <c r="L308" s="33">
        <f t="shared" si="63"/>
        <v>0</v>
      </c>
      <c r="M308" s="33">
        <f t="shared" si="63"/>
        <v>0</v>
      </c>
      <c r="N308" s="33">
        <f t="shared" si="63"/>
        <v>0</v>
      </c>
      <c r="O308" s="33">
        <f t="shared" si="63"/>
        <v>0</v>
      </c>
      <c r="P308" s="33">
        <f t="shared" si="63"/>
        <v>0</v>
      </c>
      <c r="Q308" s="33">
        <f t="shared" si="63"/>
        <v>0</v>
      </c>
      <c r="R308" s="33">
        <f t="shared" si="63"/>
        <v>0</v>
      </c>
      <c r="S308" s="33">
        <f t="shared" si="63"/>
        <v>0</v>
      </c>
      <c r="T308" s="33">
        <f t="shared" si="63"/>
        <v>0</v>
      </c>
      <c r="U308" s="33">
        <f t="shared" si="63"/>
        <v>0</v>
      </c>
      <c r="V308" s="35">
        <f t="shared" si="63"/>
        <v>0</v>
      </c>
      <c r="W308" s="35">
        <f t="shared" si="63"/>
        <v>0</v>
      </c>
      <c r="Y308" s="238"/>
    </row>
    <row r="309" spans="2:25" outlineLevel="1" x14ac:dyDescent="0.25">
      <c r="B309" s="465"/>
      <c r="C309" s="273"/>
      <c r="D309" s="273"/>
      <c r="E309" s="273"/>
      <c r="F309" s="299" t="s">
        <v>227</v>
      </c>
      <c r="G309" s="220"/>
      <c r="H309" s="259"/>
      <c r="I309" s="260"/>
      <c r="J309" s="260"/>
      <c r="K309" s="261"/>
      <c r="L309" s="266"/>
      <c r="M309" s="260"/>
      <c r="N309" s="260"/>
      <c r="O309" s="260"/>
      <c r="P309" s="260"/>
      <c r="Q309" s="260"/>
      <c r="R309" s="260"/>
      <c r="S309" s="260"/>
      <c r="T309" s="260"/>
      <c r="U309" s="260"/>
      <c r="V309" s="262"/>
      <c r="W309" s="263"/>
      <c r="Y309" s="236"/>
    </row>
    <row r="310" spans="2:25" outlineLevel="1" x14ac:dyDescent="0.25">
      <c r="B310" s="465"/>
      <c r="C310" s="273"/>
      <c r="D310" s="273"/>
      <c r="E310" s="275" t="s">
        <v>228</v>
      </c>
      <c r="F310" s="273"/>
      <c r="G310" s="367">
        <f>SUBTOTAL(9,G311:G313)</f>
        <v>0</v>
      </c>
      <c r="H310" s="33">
        <f t="shared" ref="H310:W310" si="64">SUBTOTAL(9,H311:H313)</f>
        <v>0</v>
      </c>
      <c r="I310" s="33">
        <f t="shared" si="64"/>
        <v>0</v>
      </c>
      <c r="J310" s="33">
        <f t="shared" si="64"/>
        <v>0</v>
      </c>
      <c r="K310" s="35">
        <f t="shared" si="64"/>
        <v>0</v>
      </c>
      <c r="L310" s="33">
        <f t="shared" si="64"/>
        <v>0</v>
      </c>
      <c r="M310" s="33">
        <f t="shared" si="64"/>
        <v>0</v>
      </c>
      <c r="N310" s="33">
        <f t="shared" si="64"/>
        <v>0</v>
      </c>
      <c r="O310" s="33">
        <f t="shared" si="64"/>
        <v>0</v>
      </c>
      <c r="P310" s="33">
        <f t="shared" si="64"/>
        <v>0</v>
      </c>
      <c r="Q310" s="33">
        <f t="shared" si="64"/>
        <v>0</v>
      </c>
      <c r="R310" s="33">
        <f t="shared" si="64"/>
        <v>0</v>
      </c>
      <c r="S310" s="33">
        <f t="shared" si="64"/>
        <v>0</v>
      </c>
      <c r="T310" s="33">
        <f t="shared" si="64"/>
        <v>0</v>
      </c>
      <c r="U310" s="33">
        <f t="shared" si="64"/>
        <v>0</v>
      </c>
      <c r="V310" s="35">
        <f t="shared" si="64"/>
        <v>0</v>
      </c>
      <c r="W310" s="35">
        <f t="shared" si="64"/>
        <v>0</v>
      </c>
      <c r="Y310" s="238"/>
    </row>
    <row r="311" spans="2:25" outlineLevel="1" x14ac:dyDescent="0.25">
      <c r="B311" s="465"/>
      <c r="C311" s="273"/>
      <c r="D311" s="273"/>
      <c r="E311" s="275"/>
      <c r="F311" s="299" t="s">
        <v>229</v>
      </c>
      <c r="G311" s="220"/>
      <c r="H311" s="259"/>
      <c r="I311" s="260"/>
      <c r="J311" s="260"/>
      <c r="K311" s="261"/>
      <c r="L311" s="266"/>
      <c r="M311" s="260"/>
      <c r="N311" s="260"/>
      <c r="O311" s="260"/>
      <c r="P311" s="260"/>
      <c r="Q311" s="260"/>
      <c r="R311" s="260"/>
      <c r="S311" s="260"/>
      <c r="T311" s="260"/>
      <c r="U311" s="260"/>
      <c r="V311" s="262"/>
      <c r="W311" s="263"/>
      <c r="Y311" s="236"/>
    </row>
    <row r="312" spans="2:25" outlineLevel="1" x14ac:dyDescent="0.25">
      <c r="B312" s="465"/>
      <c r="C312" s="273"/>
      <c r="D312" s="273"/>
      <c r="E312" s="275"/>
      <c r="F312" s="299" t="s">
        <v>230</v>
      </c>
      <c r="G312" s="220"/>
      <c r="H312" s="259"/>
      <c r="I312" s="260"/>
      <c r="J312" s="260"/>
      <c r="K312" s="261"/>
      <c r="L312" s="266"/>
      <c r="M312" s="260"/>
      <c r="N312" s="260"/>
      <c r="O312" s="260"/>
      <c r="P312" s="260"/>
      <c r="Q312" s="260"/>
      <c r="R312" s="260"/>
      <c r="S312" s="260"/>
      <c r="T312" s="260"/>
      <c r="U312" s="260"/>
      <c r="V312" s="262"/>
      <c r="W312" s="263"/>
      <c r="Y312" s="236"/>
    </row>
    <row r="313" spans="2:25" outlineLevel="1" x14ac:dyDescent="0.25">
      <c r="B313" s="465"/>
      <c r="C313" s="273"/>
      <c r="D313" s="273"/>
      <c r="E313" s="275"/>
      <c r="F313" s="299" t="s">
        <v>231</v>
      </c>
      <c r="G313" s="220"/>
      <c r="H313" s="259"/>
      <c r="I313" s="260"/>
      <c r="J313" s="260"/>
      <c r="K313" s="261"/>
      <c r="L313" s="266"/>
      <c r="M313" s="260"/>
      <c r="N313" s="260"/>
      <c r="O313" s="260"/>
      <c r="P313" s="260"/>
      <c r="Q313" s="260"/>
      <c r="R313" s="260"/>
      <c r="S313" s="260"/>
      <c r="T313" s="260"/>
      <c r="U313" s="260"/>
      <c r="V313" s="262"/>
      <c r="W313" s="263"/>
      <c r="Y313" s="236"/>
    </row>
    <row r="314" spans="2:25" x14ac:dyDescent="0.25">
      <c r="B314" s="465"/>
      <c r="C314" s="273"/>
      <c r="D314" s="273"/>
      <c r="E314" s="275" t="s">
        <v>232</v>
      </c>
      <c r="F314" s="273"/>
      <c r="G314" s="367">
        <f t="shared" ref="G314:W314" si="65">SUBTOTAL(9,G315:G317)</f>
        <v>0</v>
      </c>
      <c r="H314" s="377">
        <f t="shared" si="65"/>
        <v>0</v>
      </c>
      <c r="I314" s="378">
        <f t="shared" si="65"/>
        <v>0</v>
      </c>
      <c r="J314" s="378">
        <f t="shared" si="65"/>
        <v>0</v>
      </c>
      <c r="K314" s="379">
        <f t="shared" si="65"/>
        <v>0</v>
      </c>
      <c r="L314" s="380">
        <f t="shared" si="65"/>
        <v>0</v>
      </c>
      <c r="M314" s="380">
        <f t="shared" si="65"/>
        <v>0</v>
      </c>
      <c r="N314" s="380">
        <f t="shared" si="65"/>
        <v>0</v>
      </c>
      <c r="O314" s="380">
        <f t="shared" si="65"/>
        <v>0</v>
      </c>
      <c r="P314" s="380">
        <f t="shared" si="65"/>
        <v>0</v>
      </c>
      <c r="Q314" s="380">
        <f t="shared" si="65"/>
        <v>0</v>
      </c>
      <c r="R314" s="380">
        <f t="shared" si="65"/>
        <v>0</v>
      </c>
      <c r="S314" s="380">
        <f t="shared" si="65"/>
        <v>0</v>
      </c>
      <c r="T314" s="380">
        <f t="shared" si="65"/>
        <v>0</v>
      </c>
      <c r="U314" s="380">
        <f t="shared" si="65"/>
        <v>0</v>
      </c>
      <c r="V314" s="381">
        <f t="shared" si="65"/>
        <v>0</v>
      </c>
      <c r="W314" s="381">
        <f t="shared" si="65"/>
        <v>0</v>
      </c>
      <c r="Y314" s="238"/>
    </row>
    <row r="315" spans="2:25" outlineLevel="1" x14ac:dyDescent="0.25">
      <c r="B315" s="465"/>
      <c r="C315" s="273"/>
      <c r="D315" s="273"/>
      <c r="E315" s="275"/>
      <c r="F315" s="299" t="s">
        <v>233</v>
      </c>
      <c r="G315" s="220"/>
      <c r="H315" s="229"/>
      <c r="I315" s="230"/>
      <c r="J315" s="230"/>
      <c r="K315" s="233"/>
      <c r="L315" s="229"/>
      <c r="M315" s="231"/>
      <c r="N315" s="230"/>
      <c r="O315" s="230"/>
      <c r="P315" s="230"/>
      <c r="Q315" s="230"/>
      <c r="R315" s="230"/>
      <c r="S315" s="230"/>
      <c r="T315" s="230"/>
      <c r="U315" s="229"/>
      <c r="V315" s="233"/>
      <c r="W315" s="234"/>
      <c r="Y315" s="236"/>
    </row>
    <row r="316" spans="2:25" ht="12.75" customHeight="1" outlineLevel="1" x14ac:dyDescent="0.25">
      <c r="B316" s="295"/>
      <c r="C316" s="273"/>
      <c r="D316" s="273"/>
      <c r="E316" s="273"/>
      <c r="F316" s="299" t="s">
        <v>234</v>
      </c>
      <c r="G316" s="220"/>
      <c r="H316" s="229"/>
      <c r="I316" s="230"/>
      <c r="J316" s="230"/>
      <c r="K316" s="233"/>
      <c r="L316" s="229"/>
      <c r="M316" s="231"/>
      <c r="N316" s="230"/>
      <c r="O316" s="230"/>
      <c r="P316" s="230"/>
      <c r="Q316" s="230"/>
      <c r="R316" s="230"/>
      <c r="S316" s="230"/>
      <c r="T316" s="230"/>
      <c r="U316" s="229"/>
      <c r="V316" s="233"/>
      <c r="W316" s="234"/>
      <c r="Y316" s="236"/>
    </row>
    <row r="317" spans="2:25" ht="12.75" customHeight="1" outlineLevel="1" x14ac:dyDescent="0.25">
      <c r="B317" s="295"/>
      <c r="C317" s="273"/>
      <c r="D317" s="273"/>
      <c r="E317" s="273"/>
      <c r="F317" s="299" t="s">
        <v>235</v>
      </c>
      <c r="G317" s="220"/>
      <c r="H317" s="229"/>
      <c r="I317" s="230"/>
      <c r="J317" s="230"/>
      <c r="K317" s="233"/>
      <c r="L317" s="229"/>
      <c r="M317" s="231"/>
      <c r="N317" s="230"/>
      <c r="O317" s="230"/>
      <c r="P317" s="230"/>
      <c r="Q317" s="230"/>
      <c r="R317" s="230"/>
      <c r="S317" s="230"/>
      <c r="T317" s="230"/>
      <c r="U317" s="229"/>
      <c r="V317" s="233"/>
      <c r="W317" s="234"/>
      <c r="Y317" s="236"/>
    </row>
    <row r="318" spans="2:25" x14ac:dyDescent="0.25">
      <c r="B318" s="465"/>
      <c r="C318" s="273"/>
      <c r="D318" s="272" t="s">
        <v>236</v>
      </c>
      <c r="E318" s="275"/>
      <c r="F318" s="275"/>
      <c r="G318" s="367"/>
      <c r="H318" s="368"/>
      <c r="I318" s="369"/>
      <c r="J318" s="369"/>
      <c r="K318" s="370"/>
      <c r="L318" s="364"/>
      <c r="M318" s="364"/>
      <c r="N318" s="364"/>
      <c r="O318" s="364"/>
      <c r="P318" s="364"/>
      <c r="Q318" s="364"/>
      <c r="R318" s="364"/>
      <c r="S318" s="364"/>
      <c r="T318" s="364"/>
      <c r="U318" s="364"/>
      <c r="V318" s="365"/>
      <c r="W318" s="365"/>
      <c r="Y318" s="353"/>
    </row>
    <row r="319" spans="2:25" x14ac:dyDescent="0.25">
      <c r="B319" s="479"/>
      <c r="C319" s="272"/>
      <c r="D319" s="272"/>
      <c r="E319" s="273" t="s">
        <v>237</v>
      </c>
      <c r="F319" s="273"/>
      <c r="G319" s="367">
        <f t="shared" ref="G319:M319" si="66">SUBTOTAL(9,G320:G322)</f>
        <v>0</v>
      </c>
      <c r="H319" s="368">
        <f t="shared" si="66"/>
        <v>0</v>
      </c>
      <c r="I319" s="369">
        <f t="shared" si="66"/>
        <v>0</v>
      </c>
      <c r="J319" s="369">
        <f t="shared" si="66"/>
        <v>0</v>
      </c>
      <c r="K319" s="370">
        <f t="shared" si="66"/>
        <v>0</v>
      </c>
      <c r="L319" s="364">
        <f t="shared" si="66"/>
        <v>0</v>
      </c>
      <c r="M319" s="364">
        <f t="shared" si="66"/>
        <v>0</v>
      </c>
      <c r="N319" s="364"/>
      <c r="O319" s="364"/>
      <c r="P319" s="364"/>
      <c r="Q319" s="364"/>
      <c r="R319" s="364"/>
      <c r="S319" s="364"/>
      <c r="T319" s="364"/>
      <c r="U319" s="364"/>
      <c r="V319" s="364"/>
      <c r="W319" s="366"/>
      <c r="Y319" s="354"/>
    </row>
    <row r="320" spans="2:25" outlineLevel="1" x14ac:dyDescent="0.25">
      <c r="B320" s="479"/>
      <c r="C320" s="272"/>
      <c r="D320" s="272"/>
      <c r="E320" s="273"/>
      <c r="F320" s="299" t="s">
        <v>238</v>
      </c>
      <c r="G320" s="220"/>
      <c r="H320" s="229"/>
      <c r="I320" s="230"/>
      <c r="J320" s="230"/>
      <c r="K320" s="233"/>
      <c r="L320" s="33"/>
      <c r="M320" s="33"/>
      <c r="N320" s="33"/>
      <c r="O320" s="33"/>
      <c r="P320" s="33"/>
      <c r="Q320" s="33"/>
      <c r="R320" s="33"/>
      <c r="S320" s="33"/>
      <c r="T320" s="33"/>
      <c r="U320" s="33"/>
      <c r="V320" s="35"/>
      <c r="W320" s="35"/>
      <c r="Y320" s="236"/>
    </row>
    <row r="321" spans="2:25" outlineLevel="1" x14ac:dyDescent="0.25">
      <c r="B321" s="479"/>
      <c r="C321" s="272"/>
      <c r="D321" s="272"/>
      <c r="E321" s="273"/>
      <c r="F321" s="299" t="s">
        <v>239</v>
      </c>
      <c r="G321" s="220"/>
      <c r="H321" s="229"/>
      <c r="I321" s="230"/>
      <c r="J321" s="230"/>
      <c r="K321" s="233"/>
      <c r="L321" s="229"/>
      <c r="M321" s="33"/>
      <c r="N321" s="33"/>
      <c r="O321" s="33"/>
      <c r="P321" s="33"/>
      <c r="Q321" s="33"/>
      <c r="R321" s="33"/>
      <c r="S321" s="33"/>
      <c r="T321" s="33"/>
      <c r="U321" s="33"/>
      <c r="V321" s="35"/>
      <c r="W321" s="35"/>
      <c r="Y321" s="236"/>
    </row>
    <row r="322" spans="2:25" outlineLevel="1" x14ac:dyDescent="0.25">
      <c r="B322" s="479"/>
      <c r="C322" s="272"/>
      <c r="D322" s="272"/>
      <c r="E322" s="273"/>
      <c r="F322" s="299" t="s">
        <v>240</v>
      </c>
      <c r="G322" s="220"/>
      <c r="H322" s="229"/>
      <c r="I322" s="230"/>
      <c r="J322" s="230"/>
      <c r="K322" s="233"/>
      <c r="L322" s="265"/>
      <c r="M322" s="230"/>
      <c r="N322" s="33"/>
      <c r="O322" s="33"/>
      <c r="P322" s="33"/>
      <c r="Q322" s="33"/>
      <c r="R322" s="33"/>
      <c r="S322" s="33"/>
      <c r="T322" s="33"/>
      <c r="U322" s="33"/>
      <c r="V322" s="35"/>
      <c r="W322" s="35"/>
      <c r="Y322" s="236"/>
    </row>
    <row r="323" spans="2:25" x14ac:dyDescent="0.25">
      <c r="B323" s="479"/>
      <c r="C323" s="272"/>
      <c r="D323" s="272"/>
      <c r="E323" s="273" t="s">
        <v>241</v>
      </c>
      <c r="F323" s="273"/>
      <c r="G323" s="367">
        <f>SUBTOTAL(9,G324:G325)</f>
        <v>0</v>
      </c>
      <c r="H323" s="368">
        <f t="shared" ref="H323:W323" si="67">SUBTOTAL(9,H324:H325)</f>
        <v>0</v>
      </c>
      <c r="I323" s="369">
        <f t="shared" si="67"/>
        <v>0</v>
      </c>
      <c r="J323" s="369">
        <f t="shared" si="67"/>
        <v>0</v>
      </c>
      <c r="K323" s="370">
        <f t="shared" si="67"/>
        <v>0</v>
      </c>
      <c r="L323" s="364">
        <f t="shared" si="67"/>
        <v>0</v>
      </c>
      <c r="M323" s="364">
        <f t="shared" si="67"/>
        <v>0</v>
      </c>
      <c r="N323" s="364">
        <f t="shared" si="67"/>
        <v>0</v>
      </c>
      <c r="O323" s="364">
        <f t="shared" si="67"/>
        <v>0</v>
      </c>
      <c r="P323" s="364">
        <f t="shared" si="67"/>
        <v>0</v>
      </c>
      <c r="Q323" s="364">
        <f t="shared" si="67"/>
        <v>0</v>
      </c>
      <c r="R323" s="364">
        <f t="shared" si="67"/>
        <v>0</v>
      </c>
      <c r="S323" s="364">
        <f t="shared" si="67"/>
        <v>0</v>
      </c>
      <c r="T323" s="364">
        <f t="shared" si="67"/>
        <v>0</v>
      </c>
      <c r="U323" s="364">
        <f t="shared" si="67"/>
        <v>0</v>
      </c>
      <c r="V323" s="364">
        <f t="shared" si="67"/>
        <v>0</v>
      </c>
      <c r="W323" s="366">
        <f t="shared" si="67"/>
        <v>0</v>
      </c>
      <c r="Y323" s="238"/>
    </row>
    <row r="324" spans="2:25" outlineLevel="1" x14ac:dyDescent="0.25">
      <c r="B324" s="465"/>
      <c r="C324" s="273"/>
      <c r="D324" s="272"/>
      <c r="E324" s="275"/>
      <c r="F324" s="457" t="s">
        <v>242</v>
      </c>
      <c r="G324" s="220"/>
      <c r="H324" s="229"/>
      <c r="I324" s="230"/>
      <c r="J324" s="230"/>
      <c r="K324" s="233"/>
      <c r="L324" s="229"/>
      <c r="M324" s="231"/>
      <c r="N324" s="230"/>
      <c r="O324" s="230"/>
      <c r="P324" s="230"/>
      <c r="Q324" s="230"/>
      <c r="R324" s="230"/>
      <c r="S324" s="230"/>
      <c r="T324" s="230"/>
      <c r="U324" s="229"/>
      <c r="V324" s="233"/>
      <c r="W324" s="234"/>
      <c r="Y324" s="236"/>
    </row>
    <row r="325" spans="2:25" outlineLevel="1" x14ac:dyDescent="0.25">
      <c r="B325" s="465"/>
      <c r="C325" s="273"/>
      <c r="D325" s="272"/>
      <c r="E325" s="275"/>
      <c r="F325" s="457" t="s">
        <v>243</v>
      </c>
      <c r="G325" s="220"/>
      <c r="H325" s="229"/>
      <c r="I325" s="230"/>
      <c r="J325" s="230"/>
      <c r="K325" s="233"/>
      <c r="L325" s="229"/>
      <c r="M325" s="231"/>
      <c r="N325" s="230"/>
      <c r="O325" s="230"/>
      <c r="P325" s="230"/>
      <c r="Q325" s="230"/>
      <c r="R325" s="230"/>
      <c r="S325" s="230"/>
      <c r="T325" s="230"/>
      <c r="U325" s="229"/>
      <c r="V325" s="233"/>
      <c r="W325" s="234"/>
      <c r="Y325" s="236"/>
    </row>
    <row r="326" spans="2:25" x14ac:dyDescent="0.25">
      <c r="B326" s="479"/>
      <c r="C326" s="272" t="s">
        <v>244</v>
      </c>
      <c r="D326" s="275"/>
      <c r="E326" s="273"/>
      <c r="F326" s="273"/>
      <c r="G326" s="52"/>
      <c r="H326" s="33"/>
      <c r="I326" s="33"/>
      <c r="J326" s="33"/>
      <c r="K326" s="35"/>
      <c r="L326" s="33"/>
      <c r="M326" s="33"/>
      <c r="N326" s="33"/>
      <c r="O326" s="33"/>
      <c r="P326" s="33"/>
      <c r="Q326" s="33"/>
      <c r="R326" s="33"/>
      <c r="S326" s="33"/>
      <c r="T326" s="33"/>
      <c r="U326" s="33"/>
      <c r="V326" s="35"/>
      <c r="W326" s="35"/>
      <c r="Y326" s="353"/>
    </row>
    <row r="327" spans="2:25" x14ac:dyDescent="0.25">
      <c r="B327" s="479"/>
      <c r="C327" s="272"/>
      <c r="D327" s="272" t="s">
        <v>245</v>
      </c>
      <c r="E327" s="273"/>
      <c r="F327" s="273"/>
      <c r="G327" s="52">
        <f>SUBTOTAL(9,G328:G333)</f>
        <v>0</v>
      </c>
      <c r="H327" s="33">
        <f t="shared" ref="H327:W327" si="68">SUBTOTAL(9,H328:H333)</f>
        <v>0</v>
      </c>
      <c r="I327" s="33">
        <f t="shared" si="68"/>
        <v>0</v>
      </c>
      <c r="J327" s="33">
        <f t="shared" si="68"/>
        <v>0</v>
      </c>
      <c r="K327" s="35">
        <f t="shared" si="68"/>
        <v>0</v>
      </c>
      <c r="L327" s="33">
        <f t="shared" si="68"/>
        <v>0</v>
      </c>
      <c r="M327" s="33">
        <f t="shared" si="68"/>
        <v>0</v>
      </c>
      <c r="N327" s="33">
        <f t="shared" si="68"/>
        <v>0</v>
      </c>
      <c r="O327" s="33">
        <f t="shared" si="68"/>
        <v>0</v>
      </c>
      <c r="P327" s="33">
        <f t="shared" si="68"/>
        <v>0</v>
      </c>
      <c r="Q327" s="33">
        <f t="shared" si="68"/>
        <v>0</v>
      </c>
      <c r="R327" s="33">
        <f t="shared" si="68"/>
        <v>0</v>
      </c>
      <c r="S327" s="33">
        <f t="shared" si="68"/>
        <v>0</v>
      </c>
      <c r="T327" s="33">
        <f t="shared" si="68"/>
        <v>0</v>
      </c>
      <c r="U327" s="33">
        <f t="shared" si="68"/>
        <v>0</v>
      </c>
      <c r="V327" s="35">
        <f t="shared" si="68"/>
        <v>0</v>
      </c>
      <c r="W327" s="35">
        <f t="shared" si="68"/>
        <v>0</v>
      </c>
      <c r="Y327" s="354"/>
    </row>
    <row r="328" spans="2:25" outlineLevel="1" x14ac:dyDescent="0.25">
      <c r="B328" s="465"/>
      <c r="C328" s="273"/>
      <c r="D328" s="272"/>
      <c r="E328" s="275"/>
      <c r="F328" s="457" t="s">
        <v>246</v>
      </c>
      <c r="G328" s="220"/>
      <c r="H328" s="229"/>
      <c r="I328" s="230"/>
      <c r="J328" s="230"/>
      <c r="K328" s="233"/>
      <c r="L328" s="229"/>
      <c r="M328" s="231"/>
      <c r="N328" s="230"/>
      <c r="O328" s="230"/>
      <c r="P328" s="230"/>
      <c r="Q328" s="230"/>
      <c r="R328" s="230"/>
      <c r="S328" s="230"/>
      <c r="T328" s="230"/>
      <c r="U328" s="229"/>
      <c r="V328" s="233"/>
      <c r="W328" s="234"/>
      <c r="Y328" s="236"/>
    </row>
    <row r="329" spans="2:25" outlineLevel="1" x14ac:dyDescent="0.25">
      <c r="B329" s="479"/>
      <c r="C329" s="273"/>
      <c r="D329" s="273"/>
      <c r="E329" s="275"/>
      <c r="F329" s="299" t="s">
        <v>247</v>
      </c>
      <c r="G329" s="220"/>
      <c r="H329" s="229"/>
      <c r="I329" s="230"/>
      <c r="J329" s="230"/>
      <c r="K329" s="233"/>
      <c r="L329" s="229"/>
      <c r="M329" s="231"/>
      <c r="N329" s="230"/>
      <c r="O329" s="230"/>
      <c r="P329" s="230"/>
      <c r="Q329" s="230"/>
      <c r="R329" s="230"/>
      <c r="S329" s="230"/>
      <c r="T329" s="230"/>
      <c r="U329" s="229"/>
      <c r="V329" s="233"/>
      <c r="W329" s="234"/>
      <c r="Y329" s="236"/>
    </row>
    <row r="330" spans="2:25" outlineLevel="1" x14ac:dyDescent="0.25">
      <c r="B330" s="479"/>
      <c r="C330" s="273"/>
      <c r="D330" s="273"/>
      <c r="E330" s="275"/>
      <c r="F330" s="299" t="s">
        <v>248</v>
      </c>
      <c r="G330" s="220"/>
      <c r="H330" s="229"/>
      <c r="I330" s="230"/>
      <c r="J330" s="230"/>
      <c r="K330" s="233"/>
      <c r="L330" s="229"/>
      <c r="M330" s="231"/>
      <c r="N330" s="230"/>
      <c r="O330" s="230"/>
      <c r="P330" s="230"/>
      <c r="Q330" s="230"/>
      <c r="R330" s="230"/>
      <c r="S330" s="230"/>
      <c r="T330" s="230"/>
      <c r="U330" s="229"/>
      <c r="V330" s="233"/>
      <c r="W330" s="234"/>
      <c r="Y330" s="236"/>
    </row>
    <row r="331" spans="2:25" outlineLevel="1" x14ac:dyDescent="0.25">
      <c r="B331" s="479"/>
      <c r="C331" s="273"/>
      <c r="D331" s="273"/>
      <c r="E331" s="275"/>
      <c r="F331" s="299" t="s">
        <v>249</v>
      </c>
      <c r="G331" s="220"/>
      <c r="H331" s="229"/>
      <c r="I331" s="230"/>
      <c r="J331" s="230"/>
      <c r="K331" s="233"/>
      <c r="L331" s="229"/>
      <c r="M331" s="231"/>
      <c r="N331" s="230"/>
      <c r="O331" s="230"/>
      <c r="P331" s="230"/>
      <c r="Q331" s="230"/>
      <c r="R331" s="230"/>
      <c r="S331" s="230"/>
      <c r="T331" s="230"/>
      <c r="U331" s="229"/>
      <c r="V331" s="233"/>
      <c r="W331" s="234"/>
      <c r="Y331" s="236"/>
    </row>
    <row r="332" spans="2:25" outlineLevel="1" x14ac:dyDescent="0.25">
      <c r="B332" s="479"/>
      <c r="C332" s="273"/>
      <c r="D332" s="273"/>
      <c r="E332" s="275"/>
      <c r="F332" s="299" t="s">
        <v>250</v>
      </c>
      <c r="G332" s="220"/>
      <c r="H332" s="229"/>
      <c r="I332" s="230"/>
      <c r="J332" s="230"/>
      <c r="K332" s="233"/>
      <c r="L332" s="229"/>
      <c r="M332" s="231"/>
      <c r="N332" s="230"/>
      <c r="O332" s="230"/>
      <c r="P332" s="230"/>
      <c r="Q332" s="230"/>
      <c r="R332" s="230"/>
      <c r="S332" s="230"/>
      <c r="T332" s="230"/>
      <c r="U332" s="229"/>
      <c r="V332" s="233"/>
      <c r="W332" s="234"/>
      <c r="Y332" s="236"/>
    </row>
    <row r="333" spans="2:25" outlineLevel="1" x14ac:dyDescent="0.25">
      <c r="B333" s="479"/>
      <c r="C333" s="275"/>
      <c r="D333" s="275"/>
      <c r="E333" s="275"/>
      <c r="F333" s="299" t="s">
        <v>251</v>
      </c>
      <c r="G333" s="220"/>
      <c r="H333" s="229"/>
      <c r="I333" s="230"/>
      <c r="J333" s="230"/>
      <c r="K333" s="233"/>
      <c r="L333" s="229"/>
      <c r="M333" s="231"/>
      <c r="N333" s="230"/>
      <c r="O333" s="230"/>
      <c r="P333" s="230"/>
      <c r="Q333" s="230"/>
      <c r="R333" s="230"/>
      <c r="S333" s="230"/>
      <c r="T333" s="230"/>
      <c r="U333" s="229"/>
      <c r="V333" s="233"/>
      <c r="W333" s="234"/>
      <c r="Y333" s="236"/>
    </row>
    <row r="334" spans="2:25" x14ac:dyDescent="0.25">
      <c r="B334" s="479"/>
      <c r="C334" s="273"/>
      <c r="D334" s="272" t="s">
        <v>252</v>
      </c>
      <c r="E334" s="275"/>
      <c r="F334" s="273"/>
      <c r="G334" s="52">
        <f t="shared" ref="G334:W334" si="69">SUBTOTAL(9,G335:G339)</f>
        <v>0</v>
      </c>
      <c r="H334" s="33">
        <f t="shared" si="69"/>
        <v>0</v>
      </c>
      <c r="I334" s="33">
        <f t="shared" si="69"/>
        <v>0</v>
      </c>
      <c r="J334" s="33">
        <f t="shared" si="69"/>
        <v>0</v>
      </c>
      <c r="K334" s="35">
        <f t="shared" si="69"/>
        <v>0</v>
      </c>
      <c r="L334" s="33">
        <f t="shared" si="69"/>
        <v>0</v>
      </c>
      <c r="M334" s="33">
        <f t="shared" si="69"/>
        <v>0</v>
      </c>
      <c r="N334" s="33">
        <f t="shared" si="69"/>
        <v>0</v>
      </c>
      <c r="O334" s="33">
        <f t="shared" si="69"/>
        <v>0</v>
      </c>
      <c r="P334" s="33">
        <f t="shared" si="69"/>
        <v>0</v>
      </c>
      <c r="Q334" s="33">
        <f t="shared" si="69"/>
        <v>0</v>
      </c>
      <c r="R334" s="33">
        <f t="shared" si="69"/>
        <v>0</v>
      </c>
      <c r="S334" s="33">
        <f t="shared" si="69"/>
        <v>0</v>
      </c>
      <c r="T334" s="33">
        <f t="shared" si="69"/>
        <v>0</v>
      </c>
      <c r="U334" s="33">
        <f t="shared" si="69"/>
        <v>0</v>
      </c>
      <c r="V334" s="35">
        <f t="shared" si="69"/>
        <v>0</v>
      </c>
      <c r="W334" s="35">
        <f t="shared" si="69"/>
        <v>0</v>
      </c>
      <c r="Y334" s="238"/>
    </row>
    <row r="335" spans="2:25" outlineLevel="1" x14ac:dyDescent="0.25">
      <c r="B335" s="479"/>
      <c r="C335" s="273"/>
      <c r="D335" s="273"/>
      <c r="E335" s="272"/>
      <c r="F335" s="299" t="s">
        <v>253</v>
      </c>
      <c r="G335" s="220"/>
      <c r="H335" s="229"/>
      <c r="I335" s="230"/>
      <c r="J335" s="230"/>
      <c r="K335" s="233"/>
      <c r="L335" s="229"/>
      <c r="M335" s="231"/>
      <c r="N335" s="230"/>
      <c r="O335" s="230"/>
      <c r="P335" s="230"/>
      <c r="Q335" s="230"/>
      <c r="R335" s="230"/>
      <c r="S335" s="230"/>
      <c r="T335" s="230"/>
      <c r="U335" s="229"/>
      <c r="V335" s="233"/>
      <c r="W335" s="234"/>
      <c r="Y335" s="236"/>
    </row>
    <row r="336" spans="2:25" outlineLevel="1" x14ac:dyDescent="0.25">
      <c r="B336" s="479"/>
      <c r="C336" s="273"/>
      <c r="D336" s="273"/>
      <c r="E336" s="273"/>
      <c r="F336" s="299" t="s">
        <v>254</v>
      </c>
      <c r="G336" s="220"/>
      <c r="H336" s="229"/>
      <c r="I336" s="230"/>
      <c r="J336" s="230"/>
      <c r="K336" s="233"/>
      <c r="L336" s="229"/>
      <c r="M336" s="231"/>
      <c r="N336" s="230"/>
      <c r="O336" s="230"/>
      <c r="P336" s="230"/>
      <c r="Q336" s="230"/>
      <c r="R336" s="230"/>
      <c r="S336" s="230"/>
      <c r="T336" s="230"/>
      <c r="U336" s="229"/>
      <c r="V336" s="233"/>
      <c r="W336" s="234"/>
      <c r="Y336" s="236"/>
    </row>
    <row r="337" spans="2:25" outlineLevel="1" x14ac:dyDescent="0.25">
      <c r="B337" s="479"/>
      <c r="C337" s="273"/>
      <c r="D337" s="273"/>
      <c r="E337" s="273"/>
      <c r="F337" s="299" t="s">
        <v>255</v>
      </c>
      <c r="G337" s="220"/>
      <c r="H337" s="229"/>
      <c r="I337" s="230"/>
      <c r="J337" s="230"/>
      <c r="K337" s="233"/>
      <c r="L337" s="229"/>
      <c r="M337" s="231"/>
      <c r="N337" s="230"/>
      <c r="O337" s="230"/>
      <c r="P337" s="230"/>
      <c r="Q337" s="230"/>
      <c r="R337" s="230"/>
      <c r="S337" s="230"/>
      <c r="T337" s="230"/>
      <c r="U337" s="229"/>
      <c r="V337" s="233"/>
      <c r="W337" s="234"/>
      <c r="Y337" s="236"/>
    </row>
    <row r="338" spans="2:25" outlineLevel="1" x14ac:dyDescent="0.25">
      <c r="B338" s="479"/>
      <c r="C338" s="273"/>
      <c r="D338" s="273"/>
      <c r="E338" s="273"/>
      <c r="F338" s="299" t="s">
        <v>256</v>
      </c>
      <c r="G338" s="220"/>
      <c r="H338" s="229"/>
      <c r="I338" s="230"/>
      <c r="J338" s="230"/>
      <c r="K338" s="233"/>
      <c r="L338" s="229"/>
      <c r="M338" s="231"/>
      <c r="N338" s="230"/>
      <c r="O338" s="230"/>
      <c r="P338" s="230"/>
      <c r="Q338" s="230"/>
      <c r="R338" s="230"/>
      <c r="S338" s="230"/>
      <c r="T338" s="230"/>
      <c r="U338" s="229"/>
      <c r="V338" s="233"/>
      <c r="W338" s="234"/>
      <c r="Y338" s="236"/>
    </row>
    <row r="339" spans="2:25" outlineLevel="1" x14ac:dyDescent="0.25">
      <c r="B339" s="479"/>
      <c r="C339" s="273"/>
      <c r="D339" s="273"/>
      <c r="E339" s="273"/>
      <c r="F339" s="299" t="s">
        <v>257</v>
      </c>
      <c r="G339" s="220"/>
      <c r="H339" s="229"/>
      <c r="I339" s="230"/>
      <c r="J339" s="230"/>
      <c r="K339" s="233"/>
      <c r="L339" s="229"/>
      <c r="M339" s="231"/>
      <c r="N339" s="230"/>
      <c r="O339" s="230"/>
      <c r="P339" s="230"/>
      <c r="Q339" s="230"/>
      <c r="R339" s="230"/>
      <c r="S339" s="230"/>
      <c r="T339" s="230"/>
      <c r="U339" s="229"/>
      <c r="V339" s="233"/>
      <c r="W339" s="234"/>
      <c r="Y339" s="236"/>
    </row>
    <row r="340" spans="2:25" x14ac:dyDescent="0.25">
      <c r="B340" s="465"/>
      <c r="C340" s="272" t="s">
        <v>258</v>
      </c>
      <c r="D340" s="275"/>
      <c r="E340" s="275"/>
      <c r="F340" s="273"/>
      <c r="G340" s="52"/>
      <c r="H340" s="33"/>
      <c r="I340" s="33"/>
      <c r="J340" s="33"/>
      <c r="K340" s="35"/>
      <c r="L340" s="33"/>
      <c r="M340" s="33"/>
      <c r="N340" s="33"/>
      <c r="O340" s="33"/>
      <c r="P340" s="33"/>
      <c r="Q340" s="33"/>
      <c r="R340" s="33"/>
      <c r="S340" s="33"/>
      <c r="T340" s="33"/>
      <c r="U340" s="33"/>
      <c r="V340" s="35"/>
      <c r="W340" s="365"/>
      <c r="Y340" s="353"/>
    </row>
    <row r="341" spans="2:25" x14ac:dyDescent="0.25">
      <c r="B341" s="465"/>
      <c r="C341" s="272"/>
      <c r="D341" s="276" t="s">
        <v>20</v>
      </c>
      <c r="E341" s="273"/>
      <c r="F341" s="273"/>
      <c r="G341" s="367"/>
      <c r="H341" s="369"/>
      <c r="I341" s="369"/>
      <c r="J341" s="369"/>
      <c r="K341" s="370"/>
      <c r="L341" s="364"/>
      <c r="M341" s="364"/>
      <c r="N341" s="364"/>
      <c r="O341" s="364"/>
      <c r="P341" s="364"/>
      <c r="Q341" s="364"/>
      <c r="R341" s="364"/>
      <c r="S341" s="364"/>
      <c r="T341" s="364"/>
      <c r="U341" s="364"/>
      <c r="V341" s="365"/>
      <c r="W341" s="365"/>
      <c r="Y341" s="237"/>
    </row>
    <row r="342" spans="2:25" x14ac:dyDescent="0.25">
      <c r="B342" s="465"/>
      <c r="C342" s="272"/>
      <c r="D342" s="272"/>
      <c r="E342" s="273" t="s">
        <v>21</v>
      </c>
      <c r="F342" s="273"/>
      <c r="G342" s="367">
        <f t="shared" ref="G342:W342" si="70">SUBTOTAL(9,G343:G346)</f>
        <v>0</v>
      </c>
      <c r="H342" s="368">
        <f t="shared" si="70"/>
        <v>0</v>
      </c>
      <c r="I342" s="369">
        <f t="shared" si="70"/>
        <v>0</v>
      </c>
      <c r="J342" s="369">
        <f t="shared" si="70"/>
        <v>0</v>
      </c>
      <c r="K342" s="370">
        <f t="shared" si="70"/>
        <v>0</v>
      </c>
      <c r="L342" s="364">
        <f t="shared" si="70"/>
        <v>0</v>
      </c>
      <c r="M342" s="364">
        <f t="shared" si="70"/>
        <v>0</v>
      </c>
      <c r="N342" s="364">
        <f t="shared" si="70"/>
        <v>0</v>
      </c>
      <c r="O342" s="364">
        <f t="shared" si="70"/>
        <v>0</v>
      </c>
      <c r="P342" s="364">
        <f t="shared" si="70"/>
        <v>0</v>
      </c>
      <c r="Q342" s="364">
        <f t="shared" si="70"/>
        <v>0</v>
      </c>
      <c r="R342" s="364">
        <f t="shared" si="70"/>
        <v>0</v>
      </c>
      <c r="S342" s="364">
        <f t="shared" si="70"/>
        <v>0</v>
      </c>
      <c r="T342" s="364">
        <f t="shared" si="70"/>
        <v>0</v>
      </c>
      <c r="U342" s="364">
        <f t="shared" si="70"/>
        <v>0</v>
      </c>
      <c r="V342" s="364">
        <f t="shared" si="70"/>
        <v>0</v>
      </c>
      <c r="W342" s="366">
        <f t="shared" si="70"/>
        <v>0</v>
      </c>
      <c r="Y342" s="354"/>
    </row>
    <row r="343" spans="2:25" outlineLevel="1" x14ac:dyDescent="0.25">
      <c r="B343" s="465"/>
      <c r="C343" s="272"/>
      <c r="D343" s="272"/>
      <c r="E343" s="273"/>
      <c r="F343" s="299" t="s">
        <v>22</v>
      </c>
      <c r="G343" s="220"/>
      <c r="H343" s="229"/>
      <c r="I343" s="230"/>
      <c r="J343" s="230"/>
      <c r="K343" s="233"/>
      <c r="L343" s="229"/>
      <c r="M343" s="231"/>
      <c r="N343" s="230"/>
      <c r="O343" s="230"/>
      <c r="P343" s="230"/>
      <c r="Q343" s="230"/>
      <c r="R343" s="230"/>
      <c r="S343" s="230"/>
      <c r="T343" s="230"/>
      <c r="U343" s="229"/>
      <c r="V343" s="233"/>
      <c r="W343" s="234"/>
      <c r="Y343" s="236"/>
    </row>
    <row r="344" spans="2:25" outlineLevel="1" x14ac:dyDescent="0.25">
      <c r="B344" s="465"/>
      <c r="C344" s="272"/>
      <c r="D344" s="272"/>
      <c r="E344" s="273"/>
      <c r="F344" s="299" t="s">
        <v>23</v>
      </c>
      <c r="G344" s="220"/>
      <c r="H344" s="229"/>
      <c r="I344" s="230"/>
      <c r="J344" s="230"/>
      <c r="K344" s="233"/>
      <c r="L344" s="229"/>
      <c r="M344" s="231"/>
      <c r="N344" s="230"/>
      <c r="O344" s="230"/>
      <c r="P344" s="230"/>
      <c r="Q344" s="230"/>
      <c r="R344" s="230"/>
      <c r="S344" s="230"/>
      <c r="T344" s="230"/>
      <c r="U344" s="229"/>
      <c r="V344" s="233"/>
      <c r="W344" s="234"/>
      <c r="Y344" s="236"/>
    </row>
    <row r="345" spans="2:25" outlineLevel="1" x14ac:dyDescent="0.25">
      <c r="B345" s="465"/>
      <c r="C345" s="272"/>
      <c r="D345" s="272"/>
      <c r="E345" s="273"/>
      <c r="F345" s="299" t="s">
        <v>24</v>
      </c>
      <c r="G345" s="220"/>
      <c r="H345" s="229"/>
      <c r="I345" s="230"/>
      <c r="J345" s="230"/>
      <c r="K345" s="233"/>
      <c r="L345" s="229"/>
      <c r="M345" s="231"/>
      <c r="N345" s="230"/>
      <c r="O345" s="230"/>
      <c r="P345" s="230"/>
      <c r="Q345" s="230"/>
      <c r="R345" s="230"/>
      <c r="S345" s="230"/>
      <c r="T345" s="230"/>
      <c r="U345" s="229"/>
      <c r="V345" s="233"/>
      <c r="W345" s="234"/>
      <c r="Y345" s="236"/>
    </row>
    <row r="346" spans="2:25" outlineLevel="1" x14ac:dyDescent="0.25">
      <c r="B346" s="465"/>
      <c r="C346" s="272"/>
      <c r="D346" s="272"/>
      <c r="E346" s="273"/>
      <c r="F346" s="299" t="s">
        <v>25</v>
      </c>
      <c r="G346" s="220"/>
      <c r="H346" s="229"/>
      <c r="I346" s="230"/>
      <c r="J346" s="230"/>
      <c r="K346" s="233"/>
      <c r="L346" s="229"/>
      <c r="M346" s="231"/>
      <c r="N346" s="230"/>
      <c r="O346" s="230"/>
      <c r="P346" s="230"/>
      <c r="Q346" s="230"/>
      <c r="R346" s="230"/>
      <c r="S346" s="230"/>
      <c r="T346" s="230"/>
      <c r="U346" s="229"/>
      <c r="V346" s="233"/>
      <c r="W346" s="234"/>
      <c r="Y346" s="236"/>
    </row>
    <row r="347" spans="2:25" x14ac:dyDescent="0.25">
      <c r="B347" s="465"/>
      <c r="C347" s="272"/>
      <c r="D347" s="272"/>
      <c r="E347" s="273" t="s">
        <v>26</v>
      </c>
      <c r="F347" s="273"/>
      <c r="G347" s="367">
        <f t="shared" ref="G347:W347" si="71">SUBTOTAL(9,G348:G351)</f>
        <v>0</v>
      </c>
      <c r="H347" s="368">
        <f t="shared" si="71"/>
        <v>0</v>
      </c>
      <c r="I347" s="369">
        <f t="shared" si="71"/>
        <v>0</v>
      </c>
      <c r="J347" s="369">
        <f t="shared" si="71"/>
        <v>0</v>
      </c>
      <c r="K347" s="370">
        <f t="shared" si="71"/>
        <v>0</v>
      </c>
      <c r="L347" s="364">
        <f t="shared" si="71"/>
        <v>0</v>
      </c>
      <c r="M347" s="364">
        <f t="shared" si="71"/>
        <v>0</v>
      </c>
      <c r="N347" s="364">
        <f t="shared" si="71"/>
        <v>0</v>
      </c>
      <c r="O347" s="364">
        <f t="shared" si="71"/>
        <v>0</v>
      </c>
      <c r="P347" s="364">
        <f t="shared" si="71"/>
        <v>0</v>
      </c>
      <c r="Q347" s="364">
        <f t="shared" si="71"/>
        <v>0</v>
      </c>
      <c r="R347" s="364">
        <f t="shared" si="71"/>
        <v>0</v>
      </c>
      <c r="S347" s="364">
        <f t="shared" si="71"/>
        <v>0</v>
      </c>
      <c r="T347" s="364">
        <f t="shared" si="71"/>
        <v>0</v>
      </c>
      <c r="U347" s="364">
        <f t="shared" si="71"/>
        <v>0</v>
      </c>
      <c r="V347" s="364">
        <f t="shared" si="71"/>
        <v>0</v>
      </c>
      <c r="W347" s="366">
        <f t="shared" si="71"/>
        <v>0</v>
      </c>
      <c r="Y347" s="238"/>
    </row>
    <row r="348" spans="2:25" outlineLevel="1" x14ac:dyDescent="0.25">
      <c r="B348" s="465"/>
      <c r="C348" s="272"/>
      <c r="D348" s="272"/>
      <c r="E348" s="273"/>
      <c r="F348" s="299" t="s">
        <v>27</v>
      </c>
      <c r="G348" s="220"/>
      <c r="H348" s="229"/>
      <c r="I348" s="230"/>
      <c r="J348" s="230"/>
      <c r="K348" s="233"/>
      <c r="L348" s="229"/>
      <c r="M348" s="231"/>
      <c r="N348" s="230"/>
      <c r="O348" s="230"/>
      <c r="P348" s="230"/>
      <c r="Q348" s="230"/>
      <c r="R348" s="230"/>
      <c r="S348" s="230"/>
      <c r="T348" s="230"/>
      <c r="U348" s="229"/>
      <c r="V348" s="233"/>
      <c r="W348" s="234"/>
      <c r="Y348" s="236"/>
    </row>
    <row r="349" spans="2:25" outlineLevel="1" x14ac:dyDescent="0.25">
      <c r="B349" s="465"/>
      <c r="C349" s="272"/>
      <c r="D349" s="272"/>
      <c r="E349" s="273"/>
      <c r="F349" s="299" t="s">
        <v>28</v>
      </c>
      <c r="G349" s="220"/>
      <c r="H349" s="229"/>
      <c r="I349" s="230"/>
      <c r="J349" s="230"/>
      <c r="K349" s="233"/>
      <c r="L349" s="229"/>
      <c r="M349" s="231"/>
      <c r="N349" s="230"/>
      <c r="O349" s="230"/>
      <c r="P349" s="230"/>
      <c r="Q349" s="230"/>
      <c r="R349" s="230"/>
      <c r="S349" s="230"/>
      <c r="T349" s="230"/>
      <c r="U349" s="229"/>
      <c r="V349" s="233"/>
      <c r="W349" s="234"/>
      <c r="Y349" s="236"/>
    </row>
    <row r="350" spans="2:25" outlineLevel="1" x14ac:dyDescent="0.25">
      <c r="B350" s="465"/>
      <c r="C350" s="272"/>
      <c r="D350" s="272"/>
      <c r="E350" s="273"/>
      <c r="F350" s="299" t="s">
        <v>29</v>
      </c>
      <c r="G350" s="220"/>
      <c r="H350" s="229"/>
      <c r="I350" s="230"/>
      <c r="J350" s="230"/>
      <c r="K350" s="233"/>
      <c r="L350" s="229"/>
      <c r="M350" s="231"/>
      <c r="N350" s="230"/>
      <c r="O350" s="230"/>
      <c r="P350" s="230"/>
      <c r="Q350" s="230"/>
      <c r="R350" s="230"/>
      <c r="S350" s="230"/>
      <c r="T350" s="230"/>
      <c r="U350" s="229"/>
      <c r="V350" s="233"/>
      <c r="W350" s="234"/>
      <c r="Y350" s="236"/>
    </row>
    <row r="351" spans="2:25" outlineLevel="1" x14ac:dyDescent="0.25">
      <c r="B351" s="465"/>
      <c r="C351" s="272"/>
      <c r="D351" s="272"/>
      <c r="E351" s="273"/>
      <c r="F351" s="299" t="s">
        <v>30</v>
      </c>
      <c r="G351" s="220"/>
      <c r="H351" s="229"/>
      <c r="I351" s="230"/>
      <c r="J351" s="230"/>
      <c r="K351" s="233"/>
      <c r="L351" s="229"/>
      <c r="M351" s="231"/>
      <c r="N351" s="230"/>
      <c r="O351" s="230"/>
      <c r="P351" s="230"/>
      <c r="Q351" s="230"/>
      <c r="R351" s="230"/>
      <c r="S351" s="230"/>
      <c r="T351" s="230"/>
      <c r="U351" s="229"/>
      <c r="V351" s="233"/>
      <c r="W351" s="234"/>
      <c r="Y351" s="236"/>
    </row>
    <row r="352" spans="2:25" x14ac:dyDescent="0.25">
      <c r="B352" s="465"/>
      <c r="C352" s="272"/>
      <c r="D352" s="272"/>
      <c r="E352" s="273" t="s">
        <v>31</v>
      </c>
      <c r="F352" s="273"/>
      <c r="G352" s="367">
        <f t="shared" ref="G352:W352" si="72">SUBTOTAL(9,G353:G356)</f>
        <v>0</v>
      </c>
      <c r="H352" s="368">
        <f t="shared" si="72"/>
        <v>0</v>
      </c>
      <c r="I352" s="369">
        <f t="shared" si="72"/>
        <v>0</v>
      </c>
      <c r="J352" s="369">
        <f t="shared" si="72"/>
        <v>0</v>
      </c>
      <c r="K352" s="370">
        <f t="shared" si="72"/>
        <v>0</v>
      </c>
      <c r="L352" s="364">
        <f t="shared" si="72"/>
        <v>0</v>
      </c>
      <c r="M352" s="364">
        <f t="shared" si="72"/>
        <v>0</v>
      </c>
      <c r="N352" s="364">
        <f t="shared" si="72"/>
        <v>0</v>
      </c>
      <c r="O352" s="364">
        <f t="shared" si="72"/>
        <v>0</v>
      </c>
      <c r="P352" s="364">
        <f t="shared" si="72"/>
        <v>0</v>
      </c>
      <c r="Q352" s="364">
        <f t="shared" si="72"/>
        <v>0</v>
      </c>
      <c r="R352" s="364">
        <f t="shared" si="72"/>
        <v>0</v>
      </c>
      <c r="S352" s="364">
        <f t="shared" si="72"/>
        <v>0</v>
      </c>
      <c r="T352" s="364">
        <f t="shared" si="72"/>
        <v>0</v>
      </c>
      <c r="U352" s="364">
        <f t="shared" si="72"/>
        <v>0</v>
      </c>
      <c r="V352" s="364">
        <f t="shared" si="72"/>
        <v>0</v>
      </c>
      <c r="W352" s="366">
        <f t="shared" si="72"/>
        <v>0</v>
      </c>
      <c r="Y352" s="238"/>
    </row>
    <row r="353" spans="2:25" outlineLevel="1" x14ac:dyDescent="0.25">
      <c r="B353" s="465"/>
      <c r="C353" s="272"/>
      <c r="D353" s="272"/>
      <c r="E353" s="273"/>
      <c r="F353" s="299" t="s">
        <v>32</v>
      </c>
      <c r="G353" s="220"/>
      <c r="H353" s="229"/>
      <c r="I353" s="230"/>
      <c r="J353" s="230"/>
      <c r="K353" s="233"/>
      <c r="L353" s="229"/>
      <c r="M353" s="231"/>
      <c r="N353" s="230"/>
      <c r="O353" s="230"/>
      <c r="P353" s="230"/>
      <c r="Q353" s="230"/>
      <c r="R353" s="230"/>
      <c r="S353" s="230"/>
      <c r="T353" s="230"/>
      <c r="U353" s="229"/>
      <c r="V353" s="233"/>
      <c r="W353" s="234"/>
      <c r="Y353" s="236"/>
    </row>
    <row r="354" spans="2:25" outlineLevel="1" x14ac:dyDescent="0.25">
      <c r="B354" s="465"/>
      <c r="C354" s="272"/>
      <c r="D354" s="272"/>
      <c r="E354" s="273"/>
      <c r="F354" s="299" t="s">
        <v>33</v>
      </c>
      <c r="G354" s="220"/>
      <c r="H354" s="229"/>
      <c r="I354" s="230"/>
      <c r="J354" s="230"/>
      <c r="K354" s="233"/>
      <c r="L354" s="229"/>
      <c r="M354" s="231"/>
      <c r="N354" s="230"/>
      <c r="O354" s="230"/>
      <c r="P354" s="230"/>
      <c r="Q354" s="230"/>
      <c r="R354" s="230"/>
      <c r="S354" s="230"/>
      <c r="T354" s="230"/>
      <c r="U354" s="229"/>
      <c r="V354" s="233"/>
      <c r="W354" s="234"/>
      <c r="Y354" s="236"/>
    </row>
    <row r="355" spans="2:25" outlineLevel="1" x14ac:dyDescent="0.25">
      <c r="B355" s="465"/>
      <c r="C355" s="272"/>
      <c r="D355" s="272"/>
      <c r="E355" s="273"/>
      <c r="F355" s="299" t="s">
        <v>34</v>
      </c>
      <c r="G355" s="220"/>
      <c r="H355" s="229"/>
      <c r="I355" s="230"/>
      <c r="J355" s="230"/>
      <c r="K355" s="233"/>
      <c r="L355" s="229"/>
      <c r="M355" s="231"/>
      <c r="N355" s="230"/>
      <c r="O355" s="230"/>
      <c r="P355" s="230"/>
      <c r="Q355" s="230"/>
      <c r="R355" s="230"/>
      <c r="S355" s="230"/>
      <c r="T355" s="230"/>
      <c r="U355" s="229"/>
      <c r="V355" s="233"/>
      <c r="W355" s="234"/>
      <c r="Y355" s="236"/>
    </row>
    <row r="356" spans="2:25" outlineLevel="1" x14ac:dyDescent="0.25">
      <c r="B356" s="465"/>
      <c r="C356" s="272"/>
      <c r="D356" s="272"/>
      <c r="E356" s="273"/>
      <c r="F356" s="299" t="s">
        <v>35</v>
      </c>
      <c r="G356" s="220"/>
      <c r="H356" s="229"/>
      <c r="I356" s="230"/>
      <c r="J356" s="230"/>
      <c r="K356" s="233"/>
      <c r="L356" s="229"/>
      <c r="M356" s="231"/>
      <c r="N356" s="230"/>
      <c r="O356" s="230"/>
      <c r="P356" s="230"/>
      <c r="Q356" s="230"/>
      <c r="R356" s="230"/>
      <c r="S356" s="230"/>
      <c r="T356" s="230"/>
      <c r="U356" s="229"/>
      <c r="V356" s="233"/>
      <c r="W356" s="234"/>
      <c r="Y356" s="236"/>
    </row>
    <row r="357" spans="2:25" x14ac:dyDescent="0.25">
      <c r="B357" s="465"/>
      <c r="C357" s="272"/>
      <c r="D357" s="272" t="s">
        <v>36</v>
      </c>
      <c r="E357" s="273"/>
      <c r="F357" s="273"/>
      <c r="G357" s="367"/>
      <c r="H357" s="369"/>
      <c r="I357" s="369"/>
      <c r="J357" s="369"/>
      <c r="K357" s="370"/>
      <c r="L357" s="364"/>
      <c r="M357" s="364"/>
      <c r="N357" s="364"/>
      <c r="O357" s="364"/>
      <c r="P357" s="364"/>
      <c r="Q357" s="364"/>
      <c r="R357" s="364"/>
      <c r="S357" s="364"/>
      <c r="T357" s="364"/>
      <c r="U357" s="364"/>
      <c r="V357" s="365"/>
      <c r="W357" s="365"/>
      <c r="Y357" s="353"/>
    </row>
    <row r="358" spans="2:25" x14ac:dyDescent="0.25">
      <c r="B358" s="465"/>
      <c r="C358" s="272"/>
      <c r="D358" s="272"/>
      <c r="E358" s="275" t="s">
        <v>37</v>
      </c>
      <c r="F358" s="273"/>
      <c r="G358" s="367">
        <f t="shared" ref="G358:W358" si="73">SUBTOTAL(9,G359:G361)</f>
        <v>0</v>
      </c>
      <c r="H358" s="368">
        <f t="shared" si="73"/>
        <v>0</v>
      </c>
      <c r="I358" s="369">
        <f t="shared" si="73"/>
        <v>0</v>
      </c>
      <c r="J358" s="369">
        <f t="shared" si="73"/>
        <v>0</v>
      </c>
      <c r="K358" s="370">
        <f t="shared" si="73"/>
        <v>0</v>
      </c>
      <c r="L358" s="364">
        <f t="shared" si="73"/>
        <v>0</v>
      </c>
      <c r="M358" s="364">
        <f t="shared" si="73"/>
        <v>0</v>
      </c>
      <c r="N358" s="364">
        <f t="shared" si="73"/>
        <v>0</v>
      </c>
      <c r="O358" s="364">
        <f t="shared" si="73"/>
        <v>0</v>
      </c>
      <c r="P358" s="364">
        <f t="shared" si="73"/>
        <v>0</v>
      </c>
      <c r="Q358" s="364">
        <f t="shared" si="73"/>
        <v>0</v>
      </c>
      <c r="R358" s="364">
        <f t="shared" si="73"/>
        <v>0</v>
      </c>
      <c r="S358" s="364">
        <f t="shared" si="73"/>
        <v>0</v>
      </c>
      <c r="T358" s="364">
        <f t="shared" si="73"/>
        <v>0</v>
      </c>
      <c r="U358" s="364">
        <f t="shared" si="73"/>
        <v>0</v>
      </c>
      <c r="V358" s="364">
        <f t="shared" si="73"/>
        <v>0</v>
      </c>
      <c r="W358" s="366">
        <f t="shared" si="73"/>
        <v>0</v>
      </c>
      <c r="Y358" s="354"/>
    </row>
    <row r="359" spans="2:25" outlineLevel="1" x14ac:dyDescent="0.25">
      <c r="B359" s="465"/>
      <c r="C359" s="272"/>
      <c r="D359" s="272"/>
      <c r="E359" s="275"/>
      <c r="F359" s="299" t="s">
        <v>38</v>
      </c>
      <c r="G359" s="220"/>
      <c r="H359" s="229"/>
      <c r="I359" s="230"/>
      <c r="J359" s="230"/>
      <c r="K359" s="233"/>
      <c r="L359" s="229"/>
      <c r="M359" s="231"/>
      <c r="N359" s="230"/>
      <c r="O359" s="230"/>
      <c r="P359" s="230"/>
      <c r="Q359" s="230"/>
      <c r="R359" s="230"/>
      <c r="S359" s="230"/>
      <c r="T359" s="230"/>
      <c r="U359" s="229"/>
      <c r="V359" s="233"/>
      <c r="W359" s="234"/>
      <c r="Y359" s="236"/>
    </row>
    <row r="360" spans="2:25" outlineLevel="1" x14ac:dyDescent="0.25">
      <c r="B360" s="465"/>
      <c r="C360" s="272"/>
      <c r="D360" s="272"/>
      <c r="E360" s="273"/>
      <c r="F360" s="299" t="s">
        <v>39</v>
      </c>
      <c r="G360" s="220"/>
      <c r="H360" s="229"/>
      <c r="I360" s="230"/>
      <c r="J360" s="230"/>
      <c r="K360" s="233"/>
      <c r="L360" s="229"/>
      <c r="M360" s="231"/>
      <c r="N360" s="230"/>
      <c r="O360" s="230"/>
      <c r="P360" s="230"/>
      <c r="Q360" s="230"/>
      <c r="R360" s="230"/>
      <c r="S360" s="230"/>
      <c r="T360" s="230"/>
      <c r="U360" s="229"/>
      <c r="V360" s="233"/>
      <c r="W360" s="234"/>
      <c r="Y360" s="236"/>
    </row>
    <row r="361" spans="2:25" outlineLevel="1" x14ac:dyDescent="0.25">
      <c r="B361" s="465"/>
      <c r="C361" s="272"/>
      <c r="D361" s="272"/>
      <c r="E361" s="273"/>
      <c r="F361" s="299" t="s">
        <v>40</v>
      </c>
      <c r="G361" s="220"/>
      <c r="H361" s="229"/>
      <c r="I361" s="230"/>
      <c r="J361" s="230"/>
      <c r="K361" s="233"/>
      <c r="L361" s="229"/>
      <c r="M361" s="231"/>
      <c r="N361" s="230"/>
      <c r="O361" s="230"/>
      <c r="P361" s="230"/>
      <c r="Q361" s="230"/>
      <c r="R361" s="230"/>
      <c r="S361" s="230"/>
      <c r="T361" s="230"/>
      <c r="U361" s="229"/>
      <c r="V361" s="233"/>
      <c r="W361" s="234"/>
      <c r="Y361" s="236"/>
    </row>
    <row r="362" spans="2:25" x14ac:dyDescent="0.25">
      <c r="B362" s="465"/>
      <c r="C362" s="272"/>
      <c r="D362" s="272"/>
      <c r="E362" s="273" t="s">
        <v>41</v>
      </c>
      <c r="F362" s="273"/>
      <c r="G362" s="367">
        <f t="shared" ref="G362:W362" si="74">SUBTOTAL(9,G363:G365)</f>
        <v>0</v>
      </c>
      <c r="H362" s="368">
        <f t="shared" si="74"/>
        <v>0</v>
      </c>
      <c r="I362" s="369">
        <f t="shared" si="74"/>
        <v>0</v>
      </c>
      <c r="J362" s="369">
        <f t="shared" si="74"/>
        <v>0</v>
      </c>
      <c r="K362" s="370">
        <f t="shared" si="74"/>
        <v>0</v>
      </c>
      <c r="L362" s="364">
        <f t="shared" si="74"/>
        <v>0</v>
      </c>
      <c r="M362" s="364">
        <f t="shared" si="74"/>
        <v>0</v>
      </c>
      <c r="N362" s="364">
        <f t="shared" si="74"/>
        <v>0</v>
      </c>
      <c r="O362" s="364">
        <f t="shared" si="74"/>
        <v>0</v>
      </c>
      <c r="P362" s="364">
        <f t="shared" si="74"/>
        <v>0</v>
      </c>
      <c r="Q362" s="364">
        <f t="shared" si="74"/>
        <v>0</v>
      </c>
      <c r="R362" s="364">
        <f t="shared" si="74"/>
        <v>0</v>
      </c>
      <c r="S362" s="364">
        <f t="shared" si="74"/>
        <v>0</v>
      </c>
      <c r="T362" s="364">
        <f t="shared" si="74"/>
        <v>0</v>
      </c>
      <c r="U362" s="364">
        <f t="shared" si="74"/>
        <v>0</v>
      </c>
      <c r="V362" s="364">
        <f t="shared" si="74"/>
        <v>0</v>
      </c>
      <c r="W362" s="366">
        <f t="shared" si="74"/>
        <v>0</v>
      </c>
      <c r="Y362" s="238"/>
    </row>
    <row r="363" spans="2:25" outlineLevel="1" x14ac:dyDescent="0.25">
      <c r="B363" s="465"/>
      <c r="C363" s="272"/>
      <c r="D363" s="272"/>
      <c r="E363" s="273"/>
      <c r="F363" s="299" t="s">
        <v>42</v>
      </c>
      <c r="G363" s="220"/>
      <c r="H363" s="229"/>
      <c r="I363" s="230"/>
      <c r="J363" s="230"/>
      <c r="K363" s="233"/>
      <c r="L363" s="229"/>
      <c r="M363" s="230"/>
      <c r="N363" s="230"/>
      <c r="O363" s="230"/>
      <c r="P363" s="230"/>
      <c r="Q363" s="230"/>
      <c r="R363" s="230"/>
      <c r="S363" s="230"/>
      <c r="T363" s="230"/>
      <c r="U363" s="229"/>
      <c r="V363" s="233"/>
      <c r="W363" s="234"/>
      <c r="Y363" s="236"/>
    </row>
    <row r="364" spans="2:25" outlineLevel="1" x14ac:dyDescent="0.25">
      <c r="B364" s="465"/>
      <c r="C364" s="272"/>
      <c r="D364" s="272"/>
      <c r="E364" s="273"/>
      <c r="F364" s="299" t="s">
        <v>43</v>
      </c>
      <c r="G364" s="220"/>
      <c r="H364" s="229"/>
      <c r="I364" s="230"/>
      <c r="J364" s="230"/>
      <c r="K364" s="233"/>
      <c r="L364" s="229"/>
      <c r="M364" s="230"/>
      <c r="N364" s="230"/>
      <c r="O364" s="230"/>
      <c r="P364" s="230"/>
      <c r="Q364" s="230"/>
      <c r="R364" s="230"/>
      <c r="S364" s="230"/>
      <c r="T364" s="230"/>
      <c r="U364" s="229"/>
      <c r="V364" s="233"/>
      <c r="W364" s="234"/>
      <c r="Y364" s="236"/>
    </row>
    <row r="365" spans="2:25" outlineLevel="1" x14ac:dyDescent="0.25">
      <c r="B365" s="465"/>
      <c r="C365" s="272"/>
      <c r="D365" s="272"/>
      <c r="E365" s="273"/>
      <c r="F365" s="299" t="s">
        <v>44</v>
      </c>
      <c r="G365" s="220"/>
      <c r="H365" s="229"/>
      <c r="I365" s="230"/>
      <c r="J365" s="230"/>
      <c r="K365" s="233"/>
      <c r="L365" s="229"/>
      <c r="M365" s="231"/>
      <c r="N365" s="230"/>
      <c r="O365" s="230"/>
      <c r="P365" s="230"/>
      <c r="Q365" s="230"/>
      <c r="R365" s="230"/>
      <c r="S365" s="230"/>
      <c r="T365" s="230"/>
      <c r="U365" s="229"/>
      <c r="V365" s="233"/>
      <c r="W365" s="234"/>
      <c r="Y365" s="236"/>
    </row>
    <row r="366" spans="2:25" x14ac:dyDescent="0.25">
      <c r="B366" s="465"/>
      <c r="C366" s="272"/>
      <c r="D366" s="272"/>
      <c r="E366" s="273" t="s">
        <v>45</v>
      </c>
      <c r="F366" s="273"/>
      <c r="G366" s="367">
        <f t="shared" ref="G366:W366" si="75">SUBTOTAL(9,G367:G369)</f>
        <v>0</v>
      </c>
      <c r="H366" s="368">
        <f t="shared" si="75"/>
        <v>0</v>
      </c>
      <c r="I366" s="369">
        <f t="shared" si="75"/>
        <v>0</v>
      </c>
      <c r="J366" s="369">
        <f t="shared" si="75"/>
        <v>0</v>
      </c>
      <c r="K366" s="370">
        <f t="shared" si="75"/>
        <v>0</v>
      </c>
      <c r="L366" s="364">
        <f t="shared" si="75"/>
        <v>0</v>
      </c>
      <c r="M366" s="364">
        <f t="shared" si="75"/>
        <v>0</v>
      </c>
      <c r="N366" s="364">
        <f t="shared" si="75"/>
        <v>0</v>
      </c>
      <c r="O366" s="364">
        <f t="shared" si="75"/>
        <v>0</v>
      </c>
      <c r="P366" s="364">
        <f t="shared" si="75"/>
        <v>0</v>
      </c>
      <c r="Q366" s="364">
        <f t="shared" si="75"/>
        <v>0</v>
      </c>
      <c r="R366" s="364">
        <f t="shared" si="75"/>
        <v>0</v>
      </c>
      <c r="S366" s="364">
        <f t="shared" si="75"/>
        <v>0</v>
      </c>
      <c r="T366" s="364">
        <f t="shared" si="75"/>
        <v>0</v>
      </c>
      <c r="U366" s="364">
        <f t="shared" si="75"/>
        <v>0</v>
      </c>
      <c r="V366" s="364">
        <f t="shared" si="75"/>
        <v>0</v>
      </c>
      <c r="W366" s="366">
        <f t="shared" si="75"/>
        <v>0</v>
      </c>
      <c r="Y366" s="238"/>
    </row>
    <row r="367" spans="2:25" outlineLevel="1" x14ac:dyDescent="0.25">
      <c r="B367" s="465"/>
      <c r="C367" s="272"/>
      <c r="D367" s="272"/>
      <c r="E367" s="273"/>
      <c r="F367" s="299" t="s">
        <v>46</v>
      </c>
      <c r="G367" s="220"/>
      <c r="H367" s="229"/>
      <c r="I367" s="230"/>
      <c r="J367" s="230"/>
      <c r="K367" s="233"/>
      <c r="L367" s="229"/>
      <c r="M367" s="231"/>
      <c r="N367" s="230"/>
      <c r="O367" s="230"/>
      <c r="P367" s="230"/>
      <c r="Q367" s="230"/>
      <c r="R367" s="230"/>
      <c r="S367" s="230"/>
      <c r="T367" s="230"/>
      <c r="U367" s="229"/>
      <c r="V367" s="233"/>
      <c r="W367" s="234"/>
      <c r="Y367" s="236"/>
    </row>
    <row r="368" spans="2:25" outlineLevel="1" x14ac:dyDescent="0.25">
      <c r="B368" s="465"/>
      <c r="C368" s="272"/>
      <c r="D368" s="272"/>
      <c r="E368" s="273"/>
      <c r="F368" s="299" t="s">
        <v>47</v>
      </c>
      <c r="G368" s="220"/>
      <c r="H368" s="229"/>
      <c r="I368" s="230"/>
      <c r="J368" s="230"/>
      <c r="K368" s="233"/>
      <c r="L368" s="229"/>
      <c r="M368" s="231"/>
      <c r="N368" s="230"/>
      <c r="O368" s="230"/>
      <c r="P368" s="230"/>
      <c r="Q368" s="230"/>
      <c r="R368" s="230"/>
      <c r="S368" s="230"/>
      <c r="T368" s="230"/>
      <c r="U368" s="229"/>
      <c r="V368" s="233"/>
      <c r="W368" s="234"/>
      <c r="Y368" s="236"/>
    </row>
    <row r="369" spans="2:25" outlineLevel="1" x14ac:dyDescent="0.25">
      <c r="B369" s="465"/>
      <c r="C369" s="272"/>
      <c r="D369" s="272"/>
      <c r="E369" s="273"/>
      <c r="F369" s="299" t="s">
        <v>48</v>
      </c>
      <c r="G369" s="220"/>
      <c r="H369" s="229"/>
      <c r="I369" s="230"/>
      <c r="J369" s="230"/>
      <c r="K369" s="233"/>
      <c r="L369" s="229"/>
      <c r="M369" s="231"/>
      <c r="N369" s="230"/>
      <c r="O369" s="230"/>
      <c r="P369" s="230"/>
      <c r="Q369" s="230"/>
      <c r="R369" s="230"/>
      <c r="S369" s="230"/>
      <c r="T369" s="230"/>
      <c r="U369" s="229"/>
      <c r="V369" s="233"/>
      <c r="W369" s="234"/>
      <c r="Y369" s="236"/>
    </row>
    <row r="370" spans="2:25" x14ac:dyDescent="0.25">
      <c r="B370" s="465"/>
      <c r="C370" s="272"/>
      <c r="D370" s="272" t="s">
        <v>49</v>
      </c>
      <c r="E370" s="273"/>
      <c r="F370" s="273"/>
      <c r="G370" s="367"/>
      <c r="H370" s="369"/>
      <c r="I370" s="369"/>
      <c r="J370" s="369"/>
      <c r="K370" s="370"/>
      <c r="L370" s="364"/>
      <c r="M370" s="364"/>
      <c r="N370" s="364"/>
      <c r="O370" s="364"/>
      <c r="P370" s="364"/>
      <c r="Q370" s="364"/>
      <c r="R370" s="364"/>
      <c r="S370" s="364"/>
      <c r="T370" s="364"/>
      <c r="U370" s="364"/>
      <c r="V370" s="365"/>
      <c r="W370" s="365"/>
      <c r="Y370" s="353"/>
    </row>
    <row r="371" spans="2:25" x14ac:dyDescent="0.25">
      <c r="B371" s="465"/>
      <c r="C371" s="272"/>
      <c r="D371" s="272"/>
      <c r="E371" s="273" t="s">
        <v>50</v>
      </c>
      <c r="F371" s="273"/>
      <c r="G371" s="367">
        <f t="shared" ref="G371:W371" si="76">SUBTOTAL(9,G372:G373)</f>
        <v>0</v>
      </c>
      <c r="H371" s="368">
        <f t="shared" si="76"/>
        <v>0</v>
      </c>
      <c r="I371" s="369">
        <f t="shared" si="76"/>
        <v>0</v>
      </c>
      <c r="J371" s="369">
        <f t="shared" si="76"/>
        <v>0</v>
      </c>
      <c r="K371" s="370">
        <f t="shared" si="76"/>
        <v>0</v>
      </c>
      <c r="L371" s="364">
        <f t="shared" si="76"/>
        <v>0</v>
      </c>
      <c r="M371" s="364">
        <f t="shared" si="76"/>
        <v>0</v>
      </c>
      <c r="N371" s="364">
        <f t="shared" si="76"/>
        <v>0</v>
      </c>
      <c r="O371" s="364">
        <f t="shared" si="76"/>
        <v>0</v>
      </c>
      <c r="P371" s="364">
        <f t="shared" si="76"/>
        <v>0</v>
      </c>
      <c r="Q371" s="364">
        <f t="shared" si="76"/>
        <v>0</v>
      </c>
      <c r="R371" s="364">
        <f t="shared" si="76"/>
        <v>0</v>
      </c>
      <c r="S371" s="364">
        <f t="shared" si="76"/>
        <v>0</v>
      </c>
      <c r="T371" s="364">
        <f t="shared" si="76"/>
        <v>0</v>
      </c>
      <c r="U371" s="364">
        <f t="shared" si="76"/>
        <v>0</v>
      </c>
      <c r="V371" s="364">
        <f t="shared" si="76"/>
        <v>0</v>
      </c>
      <c r="W371" s="366">
        <f t="shared" si="76"/>
        <v>0</v>
      </c>
      <c r="Y371" s="354"/>
    </row>
    <row r="372" spans="2:25" outlineLevel="1" x14ac:dyDescent="0.25">
      <c r="B372" s="465"/>
      <c r="C372" s="272"/>
      <c r="D372" s="272"/>
      <c r="E372" s="273"/>
      <c r="F372" s="299" t="s">
        <v>51</v>
      </c>
      <c r="G372" s="220"/>
      <c r="H372" s="229"/>
      <c r="I372" s="230"/>
      <c r="J372" s="230"/>
      <c r="K372" s="233"/>
      <c r="L372" s="229"/>
      <c r="M372" s="231"/>
      <c r="N372" s="230"/>
      <c r="O372" s="230"/>
      <c r="P372" s="230"/>
      <c r="Q372" s="230"/>
      <c r="R372" s="230"/>
      <c r="S372" s="230"/>
      <c r="T372" s="230"/>
      <c r="U372" s="229"/>
      <c r="V372" s="233"/>
      <c r="W372" s="234"/>
      <c r="Y372" s="236"/>
    </row>
    <row r="373" spans="2:25" outlineLevel="1" x14ac:dyDescent="0.25">
      <c r="B373" s="465"/>
      <c r="C373" s="272"/>
      <c r="D373" s="272"/>
      <c r="E373" s="273"/>
      <c r="F373" s="299" t="s">
        <v>52</v>
      </c>
      <c r="G373" s="220"/>
      <c r="H373" s="229"/>
      <c r="I373" s="230"/>
      <c r="J373" s="230"/>
      <c r="K373" s="233"/>
      <c r="L373" s="229"/>
      <c r="M373" s="231"/>
      <c r="N373" s="230"/>
      <c r="O373" s="230"/>
      <c r="P373" s="230"/>
      <c r="Q373" s="230"/>
      <c r="R373" s="230"/>
      <c r="S373" s="230"/>
      <c r="T373" s="230"/>
      <c r="U373" s="229"/>
      <c r="V373" s="233"/>
      <c r="W373" s="234"/>
      <c r="Y373" s="236"/>
    </row>
    <row r="374" spans="2:25" x14ac:dyDescent="0.25">
      <c r="B374" s="465"/>
      <c r="C374" s="272"/>
      <c r="D374" s="272"/>
      <c r="E374" s="273" t="s">
        <v>53</v>
      </c>
      <c r="F374" s="273"/>
      <c r="G374" s="367">
        <f t="shared" ref="G374:W374" si="77">SUBTOTAL(9,G375:G377)</f>
        <v>0</v>
      </c>
      <c r="H374" s="368">
        <f t="shared" si="77"/>
        <v>0</v>
      </c>
      <c r="I374" s="369">
        <f t="shared" si="77"/>
        <v>0</v>
      </c>
      <c r="J374" s="369">
        <f t="shared" si="77"/>
        <v>0</v>
      </c>
      <c r="K374" s="370">
        <f t="shared" si="77"/>
        <v>0</v>
      </c>
      <c r="L374" s="364">
        <f t="shared" si="77"/>
        <v>0</v>
      </c>
      <c r="M374" s="364">
        <f t="shared" si="77"/>
        <v>0</v>
      </c>
      <c r="N374" s="364">
        <f t="shared" si="77"/>
        <v>0</v>
      </c>
      <c r="O374" s="364">
        <f t="shared" si="77"/>
        <v>0</v>
      </c>
      <c r="P374" s="364">
        <f t="shared" si="77"/>
        <v>0</v>
      </c>
      <c r="Q374" s="364">
        <f t="shared" si="77"/>
        <v>0</v>
      </c>
      <c r="R374" s="364">
        <f t="shared" si="77"/>
        <v>0</v>
      </c>
      <c r="S374" s="364">
        <f t="shared" si="77"/>
        <v>0</v>
      </c>
      <c r="T374" s="364">
        <f t="shared" si="77"/>
        <v>0</v>
      </c>
      <c r="U374" s="364">
        <f t="shared" si="77"/>
        <v>0</v>
      </c>
      <c r="V374" s="364">
        <f t="shared" si="77"/>
        <v>0</v>
      </c>
      <c r="W374" s="366">
        <f t="shared" si="77"/>
        <v>0</v>
      </c>
      <c r="Y374" s="238"/>
    </row>
    <row r="375" spans="2:25" outlineLevel="1" x14ac:dyDescent="0.25">
      <c r="B375" s="465"/>
      <c r="C375" s="272"/>
      <c r="D375" s="272"/>
      <c r="E375" s="273"/>
      <c r="F375" s="299" t="s">
        <v>54</v>
      </c>
      <c r="G375" s="220"/>
      <c r="H375" s="229"/>
      <c r="I375" s="230"/>
      <c r="J375" s="230"/>
      <c r="K375" s="233"/>
      <c r="L375" s="229"/>
      <c r="M375" s="231"/>
      <c r="N375" s="230"/>
      <c r="O375" s="230"/>
      <c r="P375" s="230"/>
      <c r="Q375" s="230"/>
      <c r="R375" s="230"/>
      <c r="S375" s="230"/>
      <c r="T375" s="230"/>
      <c r="U375" s="229"/>
      <c r="V375" s="233"/>
      <c r="W375" s="234"/>
      <c r="Y375" s="236"/>
    </row>
    <row r="376" spans="2:25" outlineLevel="1" x14ac:dyDescent="0.25">
      <c r="B376" s="465"/>
      <c r="C376" s="272"/>
      <c r="D376" s="272"/>
      <c r="E376" s="273"/>
      <c r="F376" s="299" t="s">
        <v>55</v>
      </c>
      <c r="G376" s="220"/>
      <c r="H376" s="229"/>
      <c r="I376" s="230"/>
      <c r="J376" s="230"/>
      <c r="K376" s="233"/>
      <c r="L376" s="229"/>
      <c r="M376" s="231"/>
      <c r="N376" s="230"/>
      <c r="O376" s="230"/>
      <c r="P376" s="230"/>
      <c r="Q376" s="230"/>
      <c r="R376" s="230"/>
      <c r="S376" s="230"/>
      <c r="T376" s="230"/>
      <c r="U376" s="229"/>
      <c r="V376" s="233"/>
      <c r="W376" s="234"/>
      <c r="Y376" s="236"/>
    </row>
    <row r="377" spans="2:25" outlineLevel="1" x14ac:dyDescent="0.25">
      <c r="B377" s="465"/>
      <c r="C377" s="272"/>
      <c r="D377" s="272"/>
      <c r="E377" s="273"/>
      <c r="F377" s="299" t="s">
        <v>56</v>
      </c>
      <c r="G377" s="220"/>
      <c r="H377" s="229"/>
      <c r="I377" s="230"/>
      <c r="J377" s="230"/>
      <c r="K377" s="233"/>
      <c r="L377" s="229"/>
      <c r="M377" s="231"/>
      <c r="N377" s="230"/>
      <c r="O377" s="230"/>
      <c r="P377" s="230"/>
      <c r="Q377" s="230"/>
      <c r="R377" s="230"/>
      <c r="S377" s="230"/>
      <c r="T377" s="230"/>
      <c r="U377" s="229"/>
      <c r="V377" s="233"/>
      <c r="W377" s="234"/>
      <c r="Y377" s="236"/>
    </row>
    <row r="378" spans="2:25" x14ac:dyDescent="0.25">
      <c r="B378" s="465"/>
      <c r="C378" s="272"/>
      <c r="D378" s="272"/>
      <c r="E378" s="273" t="s">
        <v>57</v>
      </c>
      <c r="F378" s="273"/>
      <c r="G378" s="367">
        <f t="shared" ref="G378:W378" si="78">SUBTOTAL(9,G379:G380)</f>
        <v>0</v>
      </c>
      <c r="H378" s="368">
        <f t="shared" si="78"/>
        <v>0</v>
      </c>
      <c r="I378" s="369">
        <f t="shared" si="78"/>
        <v>0</v>
      </c>
      <c r="J378" s="369">
        <f t="shared" si="78"/>
        <v>0</v>
      </c>
      <c r="K378" s="370">
        <f t="shared" si="78"/>
        <v>0</v>
      </c>
      <c r="L378" s="364">
        <f t="shared" si="78"/>
        <v>0</v>
      </c>
      <c r="M378" s="364">
        <f t="shared" si="78"/>
        <v>0</v>
      </c>
      <c r="N378" s="364">
        <f t="shared" si="78"/>
        <v>0</v>
      </c>
      <c r="O378" s="364">
        <f t="shared" si="78"/>
        <v>0</v>
      </c>
      <c r="P378" s="364">
        <f t="shared" si="78"/>
        <v>0</v>
      </c>
      <c r="Q378" s="364">
        <f t="shared" si="78"/>
        <v>0</v>
      </c>
      <c r="R378" s="364">
        <f t="shared" si="78"/>
        <v>0</v>
      </c>
      <c r="S378" s="364">
        <f t="shared" si="78"/>
        <v>0</v>
      </c>
      <c r="T378" s="364">
        <f t="shared" si="78"/>
        <v>0</v>
      </c>
      <c r="U378" s="364">
        <f t="shared" si="78"/>
        <v>0</v>
      </c>
      <c r="V378" s="364">
        <f t="shared" si="78"/>
        <v>0</v>
      </c>
      <c r="W378" s="366">
        <f t="shared" si="78"/>
        <v>0</v>
      </c>
      <c r="Y378" s="238"/>
    </row>
    <row r="379" spans="2:25" outlineLevel="1" x14ac:dyDescent="0.25">
      <c r="B379" s="465"/>
      <c r="C379" s="272"/>
      <c r="D379" s="272"/>
      <c r="E379" s="273"/>
      <c r="F379" s="299" t="s">
        <v>58</v>
      </c>
      <c r="G379" s="220"/>
      <c r="H379" s="229"/>
      <c r="I379" s="230"/>
      <c r="J379" s="230"/>
      <c r="K379" s="233"/>
      <c r="L379" s="229"/>
      <c r="M379" s="231"/>
      <c r="N379" s="230"/>
      <c r="O379" s="230"/>
      <c r="P379" s="230"/>
      <c r="Q379" s="230"/>
      <c r="R379" s="230"/>
      <c r="S379" s="230"/>
      <c r="T379" s="230"/>
      <c r="U379" s="229"/>
      <c r="V379" s="233"/>
      <c r="W379" s="234"/>
      <c r="Y379" s="236"/>
    </row>
    <row r="380" spans="2:25" outlineLevel="1" x14ac:dyDescent="0.25">
      <c r="B380" s="465"/>
      <c r="C380" s="272"/>
      <c r="D380" s="272"/>
      <c r="E380" s="273"/>
      <c r="F380" s="299" t="s">
        <v>59</v>
      </c>
      <c r="G380" s="220"/>
      <c r="H380" s="229"/>
      <c r="I380" s="230"/>
      <c r="J380" s="230"/>
      <c r="K380" s="233"/>
      <c r="L380" s="229"/>
      <c r="M380" s="231"/>
      <c r="N380" s="230"/>
      <c r="O380" s="230"/>
      <c r="P380" s="230"/>
      <c r="Q380" s="230"/>
      <c r="R380" s="230"/>
      <c r="S380" s="230"/>
      <c r="T380" s="230"/>
      <c r="U380" s="229"/>
      <c r="V380" s="233"/>
      <c r="W380" s="234"/>
      <c r="Y380" s="236"/>
    </row>
    <row r="381" spans="2:25" x14ac:dyDescent="0.25">
      <c r="B381" s="465"/>
      <c r="C381" s="272"/>
      <c r="D381" s="272"/>
      <c r="E381" s="273" t="s">
        <v>60</v>
      </c>
      <c r="F381" s="273"/>
      <c r="G381" s="367">
        <f t="shared" ref="G381:W381" si="79">SUBTOTAL(9,G382:G384)</f>
        <v>0</v>
      </c>
      <c r="H381" s="368">
        <f t="shared" si="79"/>
        <v>0</v>
      </c>
      <c r="I381" s="369">
        <f t="shared" si="79"/>
        <v>0</v>
      </c>
      <c r="J381" s="369">
        <f t="shared" si="79"/>
        <v>0</v>
      </c>
      <c r="K381" s="370">
        <f t="shared" si="79"/>
        <v>0</v>
      </c>
      <c r="L381" s="364">
        <f t="shared" si="79"/>
        <v>0</v>
      </c>
      <c r="M381" s="364">
        <f t="shared" si="79"/>
        <v>0</v>
      </c>
      <c r="N381" s="364">
        <f t="shared" si="79"/>
        <v>0</v>
      </c>
      <c r="O381" s="364">
        <f t="shared" si="79"/>
        <v>0</v>
      </c>
      <c r="P381" s="364">
        <f t="shared" si="79"/>
        <v>0</v>
      </c>
      <c r="Q381" s="364">
        <f t="shared" si="79"/>
        <v>0</v>
      </c>
      <c r="R381" s="364">
        <f t="shared" si="79"/>
        <v>0</v>
      </c>
      <c r="S381" s="364">
        <f t="shared" si="79"/>
        <v>0</v>
      </c>
      <c r="T381" s="364">
        <f t="shared" si="79"/>
        <v>0</v>
      </c>
      <c r="U381" s="364">
        <f t="shared" si="79"/>
        <v>0</v>
      </c>
      <c r="V381" s="364">
        <f t="shared" si="79"/>
        <v>0</v>
      </c>
      <c r="W381" s="366">
        <f t="shared" si="79"/>
        <v>0</v>
      </c>
      <c r="Y381" s="238"/>
    </row>
    <row r="382" spans="2:25" outlineLevel="1" x14ac:dyDescent="0.25">
      <c r="B382" s="465"/>
      <c r="C382" s="272"/>
      <c r="D382" s="272"/>
      <c r="E382" s="273"/>
      <c r="F382" s="299" t="s">
        <v>61</v>
      </c>
      <c r="G382" s="220"/>
      <c r="H382" s="229"/>
      <c r="I382" s="230"/>
      <c r="J382" s="230"/>
      <c r="K382" s="233"/>
      <c r="L382" s="229"/>
      <c r="M382" s="231"/>
      <c r="N382" s="230"/>
      <c r="O382" s="230"/>
      <c r="P382" s="230"/>
      <c r="Q382" s="230"/>
      <c r="R382" s="230"/>
      <c r="S382" s="230"/>
      <c r="T382" s="230"/>
      <c r="U382" s="229"/>
      <c r="V382" s="233"/>
      <c r="W382" s="234"/>
      <c r="Y382" s="236"/>
    </row>
    <row r="383" spans="2:25" outlineLevel="1" x14ac:dyDescent="0.25">
      <c r="B383" s="465"/>
      <c r="C383" s="272"/>
      <c r="D383" s="272"/>
      <c r="E383" s="273"/>
      <c r="F383" s="299" t="s">
        <v>62</v>
      </c>
      <c r="G383" s="220"/>
      <c r="H383" s="229"/>
      <c r="I383" s="230"/>
      <c r="J383" s="230"/>
      <c r="K383" s="233"/>
      <c r="L383" s="229"/>
      <c r="M383" s="231"/>
      <c r="N383" s="230"/>
      <c r="O383" s="230"/>
      <c r="P383" s="230"/>
      <c r="Q383" s="230"/>
      <c r="R383" s="230"/>
      <c r="S383" s="230"/>
      <c r="T383" s="230"/>
      <c r="U383" s="229"/>
      <c r="V383" s="233"/>
      <c r="W383" s="234"/>
      <c r="Y383" s="236"/>
    </row>
    <row r="384" spans="2:25" outlineLevel="1" x14ac:dyDescent="0.25">
      <c r="B384" s="465"/>
      <c r="C384" s="272"/>
      <c r="D384" s="272"/>
      <c r="E384" s="273"/>
      <c r="F384" s="299" t="s">
        <v>63</v>
      </c>
      <c r="G384" s="220"/>
      <c r="H384" s="229"/>
      <c r="I384" s="230"/>
      <c r="J384" s="230"/>
      <c r="K384" s="233"/>
      <c r="L384" s="229"/>
      <c r="M384" s="231"/>
      <c r="N384" s="230"/>
      <c r="O384" s="230"/>
      <c r="P384" s="230"/>
      <c r="Q384" s="230"/>
      <c r="R384" s="230"/>
      <c r="S384" s="230"/>
      <c r="T384" s="230"/>
      <c r="U384" s="229"/>
      <c r="V384" s="233"/>
      <c r="W384" s="234"/>
      <c r="Y384" s="236"/>
    </row>
    <row r="385" spans="2:25" x14ac:dyDescent="0.25">
      <c r="B385" s="465"/>
      <c r="C385" s="272"/>
      <c r="D385" s="272"/>
      <c r="E385" s="273" t="s">
        <v>64</v>
      </c>
      <c r="F385" s="273"/>
      <c r="G385" s="367">
        <f t="shared" ref="G385:W385" si="80">SUBTOTAL(9,G386:G387)</f>
        <v>0</v>
      </c>
      <c r="H385" s="368">
        <f t="shared" si="80"/>
        <v>0</v>
      </c>
      <c r="I385" s="369">
        <f t="shared" si="80"/>
        <v>0</v>
      </c>
      <c r="J385" s="369">
        <f t="shared" si="80"/>
        <v>0</v>
      </c>
      <c r="K385" s="370">
        <f t="shared" si="80"/>
        <v>0</v>
      </c>
      <c r="L385" s="364">
        <f t="shared" si="80"/>
        <v>0</v>
      </c>
      <c r="M385" s="364">
        <f t="shared" si="80"/>
        <v>0</v>
      </c>
      <c r="N385" s="364">
        <f t="shared" si="80"/>
        <v>0</v>
      </c>
      <c r="O385" s="364">
        <f t="shared" si="80"/>
        <v>0</v>
      </c>
      <c r="P385" s="364">
        <f t="shared" si="80"/>
        <v>0</v>
      </c>
      <c r="Q385" s="364">
        <f t="shared" si="80"/>
        <v>0</v>
      </c>
      <c r="R385" s="364">
        <f t="shared" si="80"/>
        <v>0</v>
      </c>
      <c r="S385" s="364">
        <f t="shared" si="80"/>
        <v>0</v>
      </c>
      <c r="T385" s="364">
        <f t="shared" si="80"/>
        <v>0</v>
      </c>
      <c r="U385" s="364">
        <f t="shared" si="80"/>
        <v>0</v>
      </c>
      <c r="V385" s="364">
        <f t="shared" si="80"/>
        <v>0</v>
      </c>
      <c r="W385" s="366">
        <f t="shared" si="80"/>
        <v>0</v>
      </c>
      <c r="Y385" s="238"/>
    </row>
    <row r="386" spans="2:25" outlineLevel="1" x14ac:dyDescent="0.25">
      <c r="B386" s="465"/>
      <c r="C386" s="272"/>
      <c r="D386" s="272"/>
      <c r="E386" s="273"/>
      <c r="F386" s="299" t="s">
        <v>65</v>
      </c>
      <c r="G386" s="220"/>
      <c r="H386" s="229"/>
      <c r="I386" s="230"/>
      <c r="J386" s="230"/>
      <c r="K386" s="233"/>
      <c r="L386" s="229"/>
      <c r="M386" s="231"/>
      <c r="N386" s="230"/>
      <c r="O386" s="230"/>
      <c r="P386" s="230"/>
      <c r="Q386" s="230"/>
      <c r="R386" s="230"/>
      <c r="S386" s="230"/>
      <c r="T386" s="230"/>
      <c r="U386" s="229"/>
      <c r="V386" s="233"/>
      <c r="W386" s="234"/>
      <c r="Y386" s="236"/>
    </row>
    <row r="387" spans="2:25" outlineLevel="1" x14ac:dyDescent="0.25">
      <c r="B387" s="465"/>
      <c r="C387" s="272"/>
      <c r="D387" s="272"/>
      <c r="E387" s="273"/>
      <c r="F387" s="299" t="s">
        <v>66</v>
      </c>
      <c r="G387" s="220"/>
      <c r="H387" s="229"/>
      <c r="I387" s="230"/>
      <c r="J387" s="230"/>
      <c r="K387" s="233"/>
      <c r="L387" s="229"/>
      <c r="M387" s="231"/>
      <c r="N387" s="230"/>
      <c r="O387" s="230"/>
      <c r="P387" s="230"/>
      <c r="Q387" s="230"/>
      <c r="R387" s="230"/>
      <c r="S387" s="230"/>
      <c r="T387" s="230"/>
      <c r="U387" s="229"/>
      <c r="V387" s="233"/>
      <c r="W387" s="234"/>
      <c r="Y387" s="236"/>
    </row>
    <row r="388" spans="2:25" x14ac:dyDescent="0.25">
      <c r="B388" s="465"/>
      <c r="C388" s="272"/>
      <c r="D388" s="272"/>
      <c r="E388" s="273" t="s">
        <v>67</v>
      </c>
      <c r="F388" s="273"/>
      <c r="G388" s="367">
        <f t="shared" ref="G388:W388" si="81">SUBTOTAL(9,G389:G391)</f>
        <v>0</v>
      </c>
      <c r="H388" s="368">
        <f t="shared" si="81"/>
        <v>0</v>
      </c>
      <c r="I388" s="369">
        <f t="shared" si="81"/>
        <v>0</v>
      </c>
      <c r="J388" s="369">
        <f t="shared" si="81"/>
        <v>0</v>
      </c>
      <c r="K388" s="370">
        <f t="shared" si="81"/>
        <v>0</v>
      </c>
      <c r="L388" s="364">
        <f t="shared" si="81"/>
        <v>0</v>
      </c>
      <c r="M388" s="364">
        <f t="shared" si="81"/>
        <v>0</v>
      </c>
      <c r="N388" s="364">
        <f t="shared" si="81"/>
        <v>0</v>
      </c>
      <c r="O388" s="364">
        <f t="shared" si="81"/>
        <v>0</v>
      </c>
      <c r="P388" s="364">
        <f t="shared" si="81"/>
        <v>0</v>
      </c>
      <c r="Q388" s="364">
        <f t="shared" si="81"/>
        <v>0</v>
      </c>
      <c r="R388" s="364">
        <f t="shared" si="81"/>
        <v>0</v>
      </c>
      <c r="S388" s="364">
        <f t="shared" si="81"/>
        <v>0</v>
      </c>
      <c r="T388" s="364">
        <f t="shared" si="81"/>
        <v>0</v>
      </c>
      <c r="U388" s="364">
        <f t="shared" si="81"/>
        <v>0</v>
      </c>
      <c r="V388" s="364">
        <f t="shared" si="81"/>
        <v>0</v>
      </c>
      <c r="W388" s="366">
        <f t="shared" si="81"/>
        <v>0</v>
      </c>
      <c r="Y388" s="238"/>
    </row>
    <row r="389" spans="2:25" outlineLevel="1" x14ac:dyDescent="0.25">
      <c r="B389" s="465"/>
      <c r="C389" s="272"/>
      <c r="D389" s="272"/>
      <c r="E389" s="273"/>
      <c r="F389" s="299" t="s">
        <v>68</v>
      </c>
      <c r="G389" s="220"/>
      <c r="H389" s="229"/>
      <c r="I389" s="230"/>
      <c r="J389" s="230"/>
      <c r="K389" s="233"/>
      <c r="L389" s="229"/>
      <c r="M389" s="231"/>
      <c r="N389" s="230"/>
      <c r="O389" s="230"/>
      <c r="P389" s="230"/>
      <c r="Q389" s="230"/>
      <c r="R389" s="230"/>
      <c r="S389" s="230"/>
      <c r="T389" s="230"/>
      <c r="U389" s="229"/>
      <c r="V389" s="233"/>
      <c r="W389" s="234"/>
      <c r="Y389" s="236"/>
    </row>
    <row r="390" spans="2:25" outlineLevel="1" x14ac:dyDescent="0.25">
      <c r="B390" s="465"/>
      <c r="C390" s="272"/>
      <c r="D390" s="272"/>
      <c r="E390" s="273"/>
      <c r="F390" s="299" t="s">
        <v>69</v>
      </c>
      <c r="G390" s="220"/>
      <c r="H390" s="229"/>
      <c r="I390" s="230"/>
      <c r="J390" s="230"/>
      <c r="K390" s="233"/>
      <c r="L390" s="229"/>
      <c r="M390" s="231"/>
      <c r="N390" s="230"/>
      <c r="O390" s="230"/>
      <c r="P390" s="230"/>
      <c r="Q390" s="230"/>
      <c r="R390" s="230"/>
      <c r="S390" s="230"/>
      <c r="T390" s="230"/>
      <c r="U390" s="229"/>
      <c r="V390" s="233"/>
      <c r="W390" s="234"/>
      <c r="Y390" s="236"/>
    </row>
    <row r="391" spans="2:25" outlineLevel="1" x14ac:dyDescent="0.25">
      <c r="B391" s="465"/>
      <c r="C391" s="272"/>
      <c r="D391" s="272"/>
      <c r="E391" s="273"/>
      <c r="F391" s="299" t="s">
        <v>70</v>
      </c>
      <c r="G391" s="220"/>
      <c r="H391" s="229"/>
      <c r="I391" s="230"/>
      <c r="J391" s="230"/>
      <c r="K391" s="233"/>
      <c r="L391" s="229"/>
      <c r="M391" s="230"/>
      <c r="N391" s="230"/>
      <c r="O391" s="230"/>
      <c r="P391" s="230"/>
      <c r="Q391" s="230"/>
      <c r="R391" s="230"/>
      <c r="S391" s="230"/>
      <c r="T391" s="230"/>
      <c r="U391" s="230"/>
      <c r="V391" s="233"/>
      <c r="W391" s="234"/>
      <c r="Y391" s="236"/>
    </row>
    <row r="392" spans="2:25" x14ac:dyDescent="0.25">
      <c r="B392" s="465"/>
      <c r="C392" s="272"/>
      <c r="D392" s="272" t="s">
        <v>71</v>
      </c>
      <c r="E392" s="273"/>
      <c r="F392" s="273"/>
      <c r="G392" s="367"/>
      <c r="H392" s="369"/>
      <c r="I392" s="369"/>
      <c r="J392" s="369"/>
      <c r="K392" s="370"/>
      <c r="L392" s="364"/>
      <c r="M392" s="364"/>
      <c r="N392" s="364"/>
      <c r="O392" s="364"/>
      <c r="P392" s="364"/>
      <c r="Q392" s="364"/>
      <c r="R392" s="364"/>
      <c r="S392" s="364"/>
      <c r="T392" s="364"/>
      <c r="U392" s="364"/>
      <c r="V392" s="365"/>
      <c r="W392" s="365"/>
      <c r="Y392" s="353"/>
    </row>
    <row r="393" spans="2:25" x14ac:dyDescent="0.25">
      <c r="B393" s="465"/>
      <c r="C393" s="272"/>
      <c r="D393" s="272"/>
      <c r="E393" s="273" t="s">
        <v>72</v>
      </c>
      <c r="F393" s="273"/>
      <c r="G393" s="367">
        <f t="shared" ref="G393:W393" si="82">SUBTOTAL(9,G394:G395)</f>
        <v>0</v>
      </c>
      <c r="H393" s="368">
        <f t="shared" si="82"/>
        <v>0</v>
      </c>
      <c r="I393" s="369">
        <f t="shared" si="82"/>
        <v>0</v>
      </c>
      <c r="J393" s="369">
        <f t="shared" si="82"/>
        <v>0</v>
      </c>
      <c r="K393" s="370">
        <f t="shared" si="82"/>
        <v>0</v>
      </c>
      <c r="L393" s="364">
        <f t="shared" si="82"/>
        <v>0</v>
      </c>
      <c r="M393" s="364">
        <f t="shared" si="82"/>
        <v>0</v>
      </c>
      <c r="N393" s="364">
        <f t="shared" si="82"/>
        <v>0</v>
      </c>
      <c r="O393" s="364">
        <f t="shared" si="82"/>
        <v>0</v>
      </c>
      <c r="P393" s="364">
        <f t="shared" si="82"/>
        <v>0</v>
      </c>
      <c r="Q393" s="364">
        <f t="shared" si="82"/>
        <v>0</v>
      </c>
      <c r="R393" s="364">
        <f t="shared" si="82"/>
        <v>0</v>
      </c>
      <c r="S393" s="364">
        <f t="shared" si="82"/>
        <v>0</v>
      </c>
      <c r="T393" s="364">
        <f t="shared" si="82"/>
        <v>0</v>
      </c>
      <c r="U393" s="364">
        <f t="shared" si="82"/>
        <v>0</v>
      </c>
      <c r="V393" s="364">
        <f t="shared" si="82"/>
        <v>0</v>
      </c>
      <c r="W393" s="366">
        <f t="shared" si="82"/>
        <v>0</v>
      </c>
      <c r="Y393" s="354"/>
    </row>
    <row r="394" spans="2:25" outlineLevel="1" x14ac:dyDescent="0.25">
      <c r="B394" s="465"/>
      <c r="C394" s="272"/>
      <c r="D394" s="272"/>
      <c r="E394" s="273"/>
      <c r="F394" s="299" t="s">
        <v>73</v>
      </c>
      <c r="G394" s="220"/>
      <c r="H394" s="229"/>
      <c r="I394" s="230"/>
      <c r="J394" s="230"/>
      <c r="K394" s="233"/>
      <c r="L394" s="229"/>
      <c r="M394" s="231"/>
      <c r="N394" s="230"/>
      <c r="O394" s="230"/>
      <c r="P394" s="230"/>
      <c r="Q394" s="230"/>
      <c r="R394" s="230"/>
      <c r="S394" s="230"/>
      <c r="T394" s="230"/>
      <c r="U394" s="229"/>
      <c r="V394" s="233"/>
      <c r="W394" s="234"/>
      <c r="Y394" s="236"/>
    </row>
    <row r="395" spans="2:25" outlineLevel="1" x14ac:dyDescent="0.25">
      <c r="B395" s="465"/>
      <c r="C395" s="272"/>
      <c r="D395" s="272"/>
      <c r="E395" s="273"/>
      <c r="F395" s="299" t="s">
        <v>74</v>
      </c>
      <c r="G395" s="220"/>
      <c r="H395" s="229"/>
      <c r="I395" s="230"/>
      <c r="J395" s="230"/>
      <c r="K395" s="233"/>
      <c r="L395" s="229"/>
      <c r="M395" s="231"/>
      <c r="N395" s="230"/>
      <c r="O395" s="230"/>
      <c r="P395" s="230"/>
      <c r="Q395" s="230"/>
      <c r="R395" s="230"/>
      <c r="S395" s="230"/>
      <c r="T395" s="230"/>
      <c r="U395" s="229"/>
      <c r="V395" s="233"/>
      <c r="W395" s="234"/>
      <c r="Y395" s="236"/>
    </row>
    <row r="396" spans="2:25" x14ac:dyDescent="0.25">
      <c r="B396" s="465"/>
      <c r="C396" s="272"/>
      <c r="D396" s="272"/>
      <c r="E396" s="273" t="s">
        <v>75</v>
      </c>
      <c r="F396" s="273"/>
      <c r="G396" s="367">
        <f t="shared" ref="G396:W396" si="83">SUBTOTAL(9,G397:G398)</f>
        <v>0</v>
      </c>
      <c r="H396" s="368">
        <f t="shared" si="83"/>
        <v>0</v>
      </c>
      <c r="I396" s="369">
        <f t="shared" si="83"/>
        <v>0</v>
      </c>
      <c r="J396" s="369">
        <f t="shared" si="83"/>
        <v>0</v>
      </c>
      <c r="K396" s="370">
        <f t="shared" si="83"/>
        <v>0</v>
      </c>
      <c r="L396" s="364">
        <f t="shared" si="83"/>
        <v>0</v>
      </c>
      <c r="M396" s="364">
        <f t="shared" si="83"/>
        <v>0</v>
      </c>
      <c r="N396" s="364">
        <f t="shared" si="83"/>
        <v>0</v>
      </c>
      <c r="O396" s="364">
        <f t="shared" si="83"/>
        <v>0</v>
      </c>
      <c r="P396" s="364">
        <f t="shared" si="83"/>
        <v>0</v>
      </c>
      <c r="Q396" s="364">
        <f t="shared" si="83"/>
        <v>0</v>
      </c>
      <c r="R396" s="364">
        <f t="shared" si="83"/>
        <v>0</v>
      </c>
      <c r="S396" s="364">
        <f t="shared" si="83"/>
        <v>0</v>
      </c>
      <c r="T396" s="364">
        <f t="shared" si="83"/>
        <v>0</v>
      </c>
      <c r="U396" s="364">
        <f t="shared" si="83"/>
        <v>0</v>
      </c>
      <c r="V396" s="364">
        <f t="shared" si="83"/>
        <v>0</v>
      </c>
      <c r="W396" s="366">
        <f t="shared" si="83"/>
        <v>0</v>
      </c>
      <c r="Y396" s="238"/>
    </row>
    <row r="397" spans="2:25" outlineLevel="1" x14ac:dyDescent="0.25">
      <c r="B397" s="465"/>
      <c r="C397" s="272"/>
      <c r="D397" s="272"/>
      <c r="E397" s="273"/>
      <c r="F397" s="299" t="s">
        <v>76</v>
      </c>
      <c r="G397" s="220"/>
      <c r="H397" s="229"/>
      <c r="I397" s="230"/>
      <c r="J397" s="230"/>
      <c r="K397" s="233"/>
      <c r="L397" s="229"/>
      <c r="M397" s="231"/>
      <c r="N397" s="230"/>
      <c r="O397" s="230"/>
      <c r="P397" s="230"/>
      <c r="Q397" s="230"/>
      <c r="R397" s="230"/>
      <c r="S397" s="230"/>
      <c r="T397" s="230"/>
      <c r="U397" s="229"/>
      <c r="V397" s="233"/>
      <c r="W397" s="234"/>
      <c r="Y397" s="236"/>
    </row>
    <row r="398" spans="2:25" outlineLevel="1" x14ac:dyDescent="0.25">
      <c r="B398" s="465"/>
      <c r="C398" s="272"/>
      <c r="D398" s="272"/>
      <c r="E398" s="273"/>
      <c r="F398" s="299" t="s">
        <v>77</v>
      </c>
      <c r="G398" s="220"/>
      <c r="H398" s="229"/>
      <c r="I398" s="230"/>
      <c r="J398" s="230"/>
      <c r="K398" s="233"/>
      <c r="L398" s="229"/>
      <c r="M398" s="231"/>
      <c r="N398" s="230"/>
      <c r="O398" s="230"/>
      <c r="P398" s="230"/>
      <c r="Q398" s="230"/>
      <c r="R398" s="230"/>
      <c r="S398" s="230"/>
      <c r="T398" s="230"/>
      <c r="U398" s="229"/>
      <c r="V398" s="233"/>
      <c r="W398" s="234"/>
      <c r="Y398" s="236"/>
    </row>
    <row r="399" spans="2:25" x14ac:dyDescent="0.25">
      <c r="B399" s="465"/>
      <c r="C399" s="272"/>
      <c r="D399" s="272"/>
      <c r="E399" s="273" t="s">
        <v>78</v>
      </c>
      <c r="F399" s="273"/>
      <c r="G399" s="367">
        <f t="shared" ref="G399:W399" si="84">SUBTOTAL(9,G400:G401)</f>
        <v>0</v>
      </c>
      <c r="H399" s="368">
        <f t="shared" si="84"/>
        <v>0</v>
      </c>
      <c r="I399" s="369">
        <f t="shared" si="84"/>
        <v>0</v>
      </c>
      <c r="J399" s="369">
        <f t="shared" si="84"/>
        <v>0</v>
      </c>
      <c r="K399" s="370">
        <f t="shared" si="84"/>
        <v>0</v>
      </c>
      <c r="L399" s="364">
        <f t="shared" si="84"/>
        <v>0</v>
      </c>
      <c r="M399" s="364">
        <f t="shared" si="84"/>
        <v>0</v>
      </c>
      <c r="N399" s="364">
        <f t="shared" si="84"/>
        <v>0</v>
      </c>
      <c r="O399" s="364">
        <f t="shared" si="84"/>
        <v>0</v>
      </c>
      <c r="P399" s="364">
        <f t="shared" si="84"/>
        <v>0</v>
      </c>
      <c r="Q399" s="364">
        <f t="shared" si="84"/>
        <v>0</v>
      </c>
      <c r="R399" s="364">
        <f t="shared" si="84"/>
        <v>0</v>
      </c>
      <c r="S399" s="364">
        <f t="shared" si="84"/>
        <v>0</v>
      </c>
      <c r="T399" s="364">
        <f t="shared" si="84"/>
        <v>0</v>
      </c>
      <c r="U399" s="364">
        <f t="shared" si="84"/>
        <v>0</v>
      </c>
      <c r="V399" s="364">
        <f t="shared" si="84"/>
        <v>0</v>
      </c>
      <c r="W399" s="366">
        <f t="shared" si="84"/>
        <v>0</v>
      </c>
      <c r="Y399" s="238"/>
    </row>
    <row r="400" spans="2:25" outlineLevel="1" x14ac:dyDescent="0.25">
      <c r="B400" s="465"/>
      <c r="C400" s="272"/>
      <c r="D400" s="272"/>
      <c r="E400" s="273"/>
      <c r="F400" s="299" t="s">
        <v>79</v>
      </c>
      <c r="G400" s="220"/>
      <c r="H400" s="229"/>
      <c r="I400" s="230"/>
      <c r="J400" s="230"/>
      <c r="K400" s="233"/>
      <c r="L400" s="229"/>
      <c r="M400" s="231"/>
      <c r="N400" s="230"/>
      <c r="O400" s="230"/>
      <c r="P400" s="230"/>
      <c r="Q400" s="230"/>
      <c r="R400" s="230"/>
      <c r="S400" s="230"/>
      <c r="T400" s="230"/>
      <c r="U400" s="229"/>
      <c r="V400" s="233"/>
      <c r="W400" s="234"/>
      <c r="Y400" s="236"/>
    </row>
    <row r="401" spans="2:25" outlineLevel="1" x14ac:dyDescent="0.25">
      <c r="B401" s="465"/>
      <c r="C401" s="272"/>
      <c r="D401" s="272"/>
      <c r="E401" s="273"/>
      <c r="F401" s="299" t="s">
        <v>80</v>
      </c>
      <c r="G401" s="220"/>
      <c r="H401" s="229"/>
      <c r="I401" s="230"/>
      <c r="J401" s="230"/>
      <c r="K401" s="233"/>
      <c r="L401" s="229"/>
      <c r="M401" s="231"/>
      <c r="N401" s="230"/>
      <c r="O401" s="230"/>
      <c r="P401" s="230"/>
      <c r="Q401" s="230"/>
      <c r="R401" s="230"/>
      <c r="S401" s="230"/>
      <c r="T401" s="230"/>
      <c r="U401" s="229"/>
      <c r="V401" s="233"/>
      <c r="W401" s="234"/>
      <c r="Y401" s="236"/>
    </row>
    <row r="402" spans="2:25" x14ac:dyDescent="0.25">
      <c r="B402" s="465"/>
      <c r="C402" s="272"/>
      <c r="D402" s="272"/>
      <c r="E402" s="273" t="s">
        <v>81</v>
      </c>
      <c r="F402" s="273"/>
      <c r="G402" s="367">
        <f t="shared" ref="G402:W402" si="85">SUBTOTAL(9,G403:G404)</f>
        <v>0</v>
      </c>
      <c r="H402" s="368">
        <f t="shared" si="85"/>
        <v>0</v>
      </c>
      <c r="I402" s="369">
        <f t="shared" si="85"/>
        <v>0</v>
      </c>
      <c r="J402" s="369">
        <f t="shared" si="85"/>
        <v>0</v>
      </c>
      <c r="K402" s="370">
        <f t="shared" si="85"/>
        <v>0</v>
      </c>
      <c r="L402" s="364">
        <f t="shared" si="85"/>
        <v>0</v>
      </c>
      <c r="M402" s="364">
        <f t="shared" si="85"/>
        <v>0</v>
      </c>
      <c r="N402" s="364">
        <f t="shared" si="85"/>
        <v>0</v>
      </c>
      <c r="O402" s="364">
        <f t="shared" si="85"/>
        <v>0</v>
      </c>
      <c r="P402" s="364">
        <f t="shared" si="85"/>
        <v>0</v>
      </c>
      <c r="Q402" s="364">
        <f t="shared" si="85"/>
        <v>0</v>
      </c>
      <c r="R402" s="364">
        <f t="shared" si="85"/>
        <v>0</v>
      </c>
      <c r="S402" s="364">
        <f t="shared" si="85"/>
        <v>0</v>
      </c>
      <c r="T402" s="364">
        <f t="shared" si="85"/>
        <v>0</v>
      </c>
      <c r="U402" s="364">
        <f t="shared" si="85"/>
        <v>0</v>
      </c>
      <c r="V402" s="364">
        <f t="shared" si="85"/>
        <v>0</v>
      </c>
      <c r="W402" s="366">
        <f t="shared" si="85"/>
        <v>0</v>
      </c>
      <c r="Y402" s="238"/>
    </row>
    <row r="403" spans="2:25" outlineLevel="1" x14ac:dyDescent="0.25">
      <c r="B403" s="465"/>
      <c r="C403" s="272"/>
      <c r="D403" s="272"/>
      <c r="E403" s="273"/>
      <c r="F403" s="299" t="s">
        <v>82</v>
      </c>
      <c r="G403" s="220"/>
      <c r="H403" s="229"/>
      <c r="I403" s="230"/>
      <c r="J403" s="230"/>
      <c r="K403" s="233"/>
      <c r="L403" s="229"/>
      <c r="M403" s="231"/>
      <c r="N403" s="230"/>
      <c r="O403" s="230"/>
      <c r="P403" s="230"/>
      <c r="Q403" s="230"/>
      <c r="R403" s="230"/>
      <c r="S403" s="230"/>
      <c r="T403" s="230"/>
      <c r="U403" s="229"/>
      <c r="V403" s="233"/>
      <c r="W403" s="234"/>
      <c r="Y403" s="236"/>
    </row>
    <row r="404" spans="2:25" outlineLevel="1" x14ac:dyDescent="0.25">
      <c r="B404" s="465"/>
      <c r="C404" s="272"/>
      <c r="D404" s="272"/>
      <c r="E404" s="273"/>
      <c r="F404" s="299" t="s">
        <v>83</v>
      </c>
      <c r="G404" s="220"/>
      <c r="H404" s="229"/>
      <c r="I404" s="230"/>
      <c r="J404" s="230"/>
      <c r="K404" s="233"/>
      <c r="L404" s="229"/>
      <c r="M404" s="231"/>
      <c r="N404" s="230"/>
      <c r="O404" s="230"/>
      <c r="P404" s="230"/>
      <c r="Q404" s="230"/>
      <c r="R404" s="230"/>
      <c r="S404" s="230"/>
      <c r="T404" s="230"/>
      <c r="U404" s="229"/>
      <c r="V404" s="233"/>
      <c r="W404" s="234"/>
      <c r="Y404" s="236"/>
    </row>
    <row r="405" spans="2:25" x14ac:dyDescent="0.25">
      <c r="B405" s="465"/>
      <c r="C405" s="272"/>
      <c r="D405" s="272"/>
      <c r="E405" s="273" t="s">
        <v>84</v>
      </c>
      <c r="F405" s="273"/>
      <c r="G405" s="367">
        <f t="shared" ref="G405:W405" si="86">SUBTOTAL(9,G406:G407)</f>
        <v>0</v>
      </c>
      <c r="H405" s="368">
        <f t="shared" si="86"/>
        <v>0</v>
      </c>
      <c r="I405" s="369">
        <f t="shared" si="86"/>
        <v>0</v>
      </c>
      <c r="J405" s="369">
        <f t="shared" si="86"/>
        <v>0</v>
      </c>
      <c r="K405" s="370">
        <f t="shared" si="86"/>
        <v>0</v>
      </c>
      <c r="L405" s="364">
        <f t="shared" si="86"/>
        <v>0</v>
      </c>
      <c r="M405" s="364">
        <f t="shared" si="86"/>
        <v>0</v>
      </c>
      <c r="N405" s="364">
        <f t="shared" si="86"/>
        <v>0</v>
      </c>
      <c r="O405" s="364">
        <f t="shared" si="86"/>
        <v>0</v>
      </c>
      <c r="P405" s="364">
        <f t="shared" si="86"/>
        <v>0</v>
      </c>
      <c r="Q405" s="364">
        <f t="shared" si="86"/>
        <v>0</v>
      </c>
      <c r="R405" s="364">
        <f t="shared" si="86"/>
        <v>0</v>
      </c>
      <c r="S405" s="364">
        <f t="shared" si="86"/>
        <v>0</v>
      </c>
      <c r="T405" s="364">
        <f t="shared" si="86"/>
        <v>0</v>
      </c>
      <c r="U405" s="364">
        <f t="shared" si="86"/>
        <v>0</v>
      </c>
      <c r="V405" s="364">
        <f t="shared" si="86"/>
        <v>0</v>
      </c>
      <c r="W405" s="366">
        <f t="shared" si="86"/>
        <v>0</v>
      </c>
      <c r="Y405" s="238"/>
    </row>
    <row r="406" spans="2:25" outlineLevel="1" x14ac:dyDescent="0.25">
      <c r="B406" s="465"/>
      <c r="C406" s="272"/>
      <c r="D406" s="272"/>
      <c r="E406" s="273"/>
      <c r="F406" s="299" t="s">
        <v>85</v>
      </c>
      <c r="G406" s="220"/>
      <c r="H406" s="229"/>
      <c r="I406" s="230"/>
      <c r="J406" s="230"/>
      <c r="K406" s="233"/>
      <c r="L406" s="229"/>
      <c r="M406" s="231"/>
      <c r="N406" s="230"/>
      <c r="O406" s="230"/>
      <c r="P406" s="230"/>
      <c r="Q406" s="230"/>
      <c r="R406" s="230"/>
      <c r="S406" s="230"/>
      <c r="T406" s="230"/>
      <c r="U406" s="229"/>
      <c r="V406" s="233"/>
      <c r="W406" s="234"/>
      <c r="Y406" s="236"/>
    </row>
    <row r="407" spans="2:25" outlineLevel="1" x14ac:dyDescent="0.25">
      <c r="B407" s="465"/>
      <c r="C407" s="272"/>
      <c r="D407" s="272"/>
      <c r="E407" s="273"/>
      <c r="F407" s="299" t="s">
        <v>86</v>
      </c>
      <c r="G407" s="220"/>
      <c r="H407" s="229"/>
      <c r="I407" s="230"/>
      <c r="J407" s="230"/>
      <c r="K407" s="233"/>
      <c r="L407" s="229"/>
      <c r="M407" s="231"/>
      <c r="N407" s="230"/>
      <c r="O407" s="230"/>
      <c r="P407" s="230"/>
      <c r="Q407" s="230"/>
      <c r="R407" s="230"/>
      <c r="S407" s="230"/>
      <c r="T407" s="230"/>
      <c r="U407" s="229"/>
      <c r="V407" s="233"/>
      <c r="W407" s="234"/>
      <c r="Y407" s="236"/>
    </row>
    <row r="408" spans="2:25" x14ac:dyDescent="0.25">
      <c r="B408" s="465"/>
      <c r="C408" s="272"/>
      <c r="D408" s="272"/>
      <c r="E408" s="273" t="s">
        <v>87</v>
      </c>
      <c r="F408" s="273"/>
      <c r="G408" s="367">
        <f t="shared" ref="G408:W408" si="87">SUBTOTAL(9,G409:G410)</f>
        <v>0</v>
      </c>
      <c r="H408" s="368">
        <f t="shared" si="87"/>
        <v>0</v>
      </c>
      <c r="I408" s="369">
        <f t="shared" si="87"/>
        <v>0</v>
      </c>
      <c r="J408" s="369">
        <f t="shared" si="87"/>
        <v>0</v>
      </c>
      <c r="K408" s="370">
        <f t="shared" si="87"/>
        <v>0</v>
      </c>
      <c r="L408" s="364">
        <f t="shared" si="87"/>
        <v>0</v>
      </c>
      <c r="M408" s="364">
        <f t="shared" si="87"/>
        <v>0</v>
      </c>
      <c r="N408" s="364">
        <f t="shared" si="87"/>
        <v>0</v>
      </c>
      <c r="O408" s="364">
        <f t="shared" si="87"/>
        <v>0</v>
      </c>
      <c r="P408" s="364">
        <f t="shared" si="87"/>
        <v>0</v>
      </c>
      <c r="Q408" s="364">
        <f t="shared" si="87"/>
        <v>0</v>
      </c>
      <c r="R408" s="364">
        <f t="shared" si="87"/>
        <v>0</v>
      </c>
      <c r="S408" s="364">
        <f t="shared" si="87"/>
        <v>0</v>
      </c>
      <c r="T408" s="364">
        <f t="shared" si="87"/>
        <v>0</v>
      </c>
      <c r="U408" s="364">
        <f t="shared" si="87"/>
        <v>0</v>
      </c>
      <c r="V408" s="364">
        <f t="shared" si="87"/>
        <v>0</v>
      </c>
      <c r="W408" s="366">
        <f t="shared" si="87"/>
        <v>0</v>
      </c>
      <c r="Y408" s="238"/>
    </row>
    <row r="409" spans="2:25" outlineLevel="1" x14ac:dyDescent="0.25">
      <c r="B409" s="465"/>
      <c r="C409" s="272"/>
      <c r="D409" s="272"/>
      <c r="E409" s="273"/>
      <c r="F409" s="299" t="s">
        <v>88</v>
      </c>
      <c r="G409" s="220"/>
      <c r="H409" s="229"/>
      <c r="I409" s="230"/>
      <c r="J409" s="230"/>
      <c r="K409" s="233"/>
      <c r="L409" s="229"/>
      <c r="M409" s="231"/>
      <c r="N409" s="230"/>
      <c r="O409" s="230"/>
      <c r="P409" s="230"/>
      <c r="Q409" s="230"/>
      <c r="R409" s="230"/>
      <c r="S409" s="230"/>
      <c r="T409" s="230"/>
      <c r="U409" s="229"/>
      <c r="V409" s="233"/>
      <c r="W409" s="234"/>
      <c r="Y409" s="236"/>
    </row>
    <row r="410" spans="2:25" outlineLevel="1" x14ac:dyDescent="0.25">
      <c r="B410" s="465"/>
      <c r="C410" s="272"/>
      <c r="D410" s="272"/>
      <c r="E410" s="273"/>
      <c r="F410" s="299" t="s">
        <v>89</v>
      </c>
      <c r="G410" s="220"/>
      <c r="H410" s="229"/>
      <c r="I410" s="230"/>
      <c r="J410" s="230"/>
      <c r="K410" s="233"/>
      <c r="L410" s="229"/>
      <c r="M410" s="231"/>
      <c r="N410" s="230"/>
      <c r="O410" s="230"/>
      <c r="P410" s="230"/>
      <c r="Q410" s="230"/>
      <c r="R410" s="230"/>
      <c r="S410" s="230"/>
      <c r="T410" s="230"/>
      <c r="U410" s="229"/>
      <c r="V410" s="233"/>
      <c r="W410" s="234"/>
      <c r="Y410" s="236"/>
    </row>
    <row r="411" spans="2:25" x14ac:dyDescent="0.25">
      <c r="B411" s="465"/>
      <c r="C411" s="272"/>
      <c r="D411" s="272" t="s">
        <v>90</v>
      </c>
      <c r="E411" s="273"/>
      <c r="F411" s="273"/>
      <c r="G411" s="367">
        <f>SUBTOTAL(9,G412:G414)</f>
        <v>0</v>
      </c>
      <c r="H411" s="369">
        <f t="shared" ref="H411:W411" si="88">SUBTOTAL(9,H412:H414)</f>
        <v>0</v>
      </c>
      <c r="I411" s="369">
        <f t="shared" si="88"/>
        <v>0</v>
      </c>
      <c r="J411" s="369">
        <f t="shared" si="88"/>
        <v>0</v>
      </c>
      <c r="K411" s="370">
        <f t="shared" si="88"/>
        <v>0</v>
      </c>
      <c r="L411" s="364">
        <f t="shared" si="88"/>
        <v>0</v>
      </c>
      <c r="M411" s="364">
        <f t="shared" si="88"/>
        <v>0</v>
      </c>
      <c r="N411" s="364">
        <f t="shared" si="88"/>
        <v>0</v>
      </c>
      <c r="O411" s="364">
        <f t="shared" si="88"/>
        <v>0</v>
      </c>
      <c r="P411" s="364">
        <f t="shared" si="88"/>
        <v>0</v>
      </c>
      <c r="Q411" s="364">
        <f t="shared" si="88"/>
        <v>0</v>
      </c>
      <c r="R411" s="364">
        <f t="shared" si="88"/>
        <v>0</v>
      </c>
      <c r="S411" s="364">
        <f t="shared" si="88"/>
        <v>0</v>
      </c>
      <c r="T411" s="364">
        <f t="shared" si="88"/>
        <v>0</v>
      </c>
      <c r="U411" s="364">
        <f t="shared" si="88"/>
        <v>0</v>
      </c>
      <c r="V411" s="365">
        <f t="shared" si="88"/>
        <v>0</v>
      </c>
      <c r="W411" s="365">
        <f t="shared" si="88"/>
        <v>0</v>
      </c>
      <c r="Y411" s="238"/>
    </row>
    <row r="412" spans="2:25" outlineLevel="1" x14ac:dyDescent="0.25">
      <c r="B412" s="465"/>
      <c r="C412" s="272"/>
      <c r="D412" s="272"/>
      <c r="E412" s="273"/>
      <c r="F412" s="299" t="s">
        <v>91</v>
      </c>
      <c r="G412" s="220"/>
      <c r="H412" s="229"/>
      <c r="I412" s="230"/>
      <c r="J412" s="230"/>
      <c r="K412" s="233"/>
      <c r="L412" s="229"/>
      <c r="M412" s="231"/>
      <c r="N412" s="230"/>
      <c r="O412" s="230"/>
      <c r="P412" s="230"/>
      <c r="Q412" s="230"/>
      <c r="R412" s="230"/>
      <c r="S412" s="230"/>
      <c r="T412" s="230"/>
      <c r="U412" s="229"/>
      <c r="V412" s="233"/>
      <c r="W412" s="234"/>
      <c r="Y412" s="236"/>
    </row>
    <row r="413" spans="2:25" outlineLevel="1" x14ac:dyDescent="0.25">
      <c r="B413" s="465"/>
      <c r="C413" s="272"/>
      <c r="D413" s="272"/>
      <c r="E413" s="273"/>
      <c r="F413" s="299" t="s">
        <v>92</v>
      </c>
      <c r="G413" s="220"/>
      <c r="H413" s="229"/>
      <c r="I413" s="230"/>
      <c r="J413" s="230"/>
      <c r="K413" s="233"/>
      <c r="L413" s="229"/>
      <c r="M413" s="231"/>
      <c r="N413" s="230"/>
      <c r="O413" s="230"/>
      <c r="P413" s="230"/>
      <c r="Q413" s="230"/>
      <c r="R413" s="230"/>
      <c r="S413" s="230"/>
      <c r="T413" s="230"/>
      <c r="U413" s="229"/>
      <c r="V413" s="233"/>
      <c r="W413" s="234"/>
      <c r="Y413" s="236"/>
    </row>
    <row r="414" spans="2:25" outlineLevel="1" x14ac:dyDescent="0.25">
      <c r="B414" s="465"/>
      <c r="C414" s="272"/>
      <c r="D414" s="272"/>
      <c r="E414" s="273"/>
      <c r="F414" s="299" t="s">
        <v>93</v>
      </c>
      <c r="G414" s="220"/>
      <c r="H414" s="229"/>
      <c r="I414" s="230"/>
      <c r="J414" s="230"/>
      <c r="K414" s="233"/>
      <c r="L414" s="229"/>
      <c r="M414" s="231"/>
      <c r="N414" s="230"/>
      <c r="O414" s="230"/>
      <c r="P414" s="230"/>
      <c r="Q414" s="230"/>
      <c r="R414" s="230"/>
      <c r="S414" s="230"/>
      <c r="T414" s="230"/>
      <c r="U414" s="229"/>
      <c r="V414" s="233"/>
      <c r="W414" s="234"/>
      <c r="Y414" s="236"/>
    </row>
    <row r="415" spans="2:25" x14ac:dyDescent="0.25">
      <c r="B415" s="465"/>
      <c r="C415" s="275"/>
      <c r="D415" s="272" t="s">
        <v>94</v>
      </c>
      <c r="E415" s="273"/>
      <c r="F415" s="273"/>
      <c r="G415" s="367">
        <f>SUBTOTAL(9,G416:G417)</f>
        <v>0</v>
      </c>
      <c r="H415" s="369">
        <f t="shared" ref="H415:W415" si="89">SUBTOTAL(9,H416:H417)</f>
        <v>0</v>
      </c>
      <c r="I415" s="369">
        <f t="shared" si="89"/>
        <v>0</v>
      </c>
      <c r="J415" s="369">
        <f t="shared" si="89"/>
        <v>0</v>
      </c>
      <c r="K415" s="370">
        <f t="shared" si="89"/>
        <v>0</v>
      </c>
      <c r="L415" s="364">
        <f t="shared" si="89"/>
        <v>0</v>
      </c>
      <c r="M415" s="364">
        <f t="shared" si="89"/>
        <v>0</v>
      </c>
      <c r="N415" s="364">
        <f t="shared" si="89"/>
        <v>0</v>
      </c>
      <c r="O415" s="364">
        <f t="shared" si="89"/>
        <v>0</v>
      </c>
      <c r="P415" s="364">
        <f t="shared" si="89"/>
        <v>0</v>
      </c>
      <c r="Q415" s="364">
        <f t="shared" si="89"/>
        <v>0</v>
      </c>
      <c r="R415" s="364">
        <f t="shared" si="89"/>
        <v>0</v>
      </c>
      <c r="S415" s="364">
        <f t="shared" si="89"/>
        <v>0</v>
      </c>
      <c r="T415" s="364">
        <f t="shared" si="89"/>
        <v>0</v>
      </c>
      <c r="U415" s="364">
        <f t="shared" si="89"/>
        <v>0</v>
      </c>
      <c r="V415" s="365">
        <f t="shared" si="89"/>
        <v>0</v>
      </c>
      <c r="W415" s="365">
        <f t="shared" si="89"/>
        <v>0</v>
      </c>
      <c r="Y415" s="238"/>
    </row>
    <row r="416" spans="2:25" outlineLevel="1" x14ac:dyDescent="0.25">
      <c r="B416" s="465"/>
      <c r="C416" s="272"/>
      <c r="D416" s="272"/>
      <c r="E416" s="273"/>
      <c r="F416" s="299" t="s">
        <v>95</v>
      </c>
      <c r="G416" s="220"/>
      <c r="H416" s="229"/>
      <c r="I416" s="230"/>
      <c r="J416" s="230"/>
      <c r="K416" s="233"/>
      <c r="L416" s="229"/>
      <c r="M416" s="231"/>
      <c r="N416" s="230"/>
      <c r="O416" s="230"/>
      <c r="P416" s="230"/>
      <c r="Q416" s="230"/>
      <c r="R416" s="230"/>
      <c r="S416" s="230"/>
      <c r="T416" s="230"/>
      <c r="U416" s="229"/>
      <c r="V416" s="233"/>
      <c r="W416" s="234"/>
      <c r="Y416" s="236"/>
    </row>
    <row r="417" spans="2:25" outlineLevel="1" x14ac:dyDescent="0.25">
      <c r="B417" s="465"/>
      <c r="C417" s="272"/>
      <c r="D417" s="272"/>
      <c r="E417" s="273"/>
      <c r="F417" s="299" t="s">
        <v>96</v>
      </c>
      <c r="G417" s="220"/>
      <c r="H417" s="229"/>
      <c r="I417" s="230"/>
      <c r="J417" s="230"/>
      <c r="K417" s="233"/>
      <c r="L417" s="229"/>
      <c r="M417" s="231"/>
      <c r="N417" s="230"/>
      <c r="O417" s="230"/>
      <c r="P417" s="230"/>
      <c r="Q417" s="230"/>
      <c r="R417" s="230"/>
      <c r="S417" s="230"/>
      <c r="T417" s="230"/>
      <c r="U417" s="229"/>
      <c r="V417" s="233"/>
      <c r="W417" s="234"/>
      <c r="Y417" s="236"/>
    </row>
    <row r="418" spans="2:25" x14ac:dyDescent="0.25">
      <c r="B418" s="465"/>
      <c r="C418" s="272" t="s">
        <v>259</v>
      </c>
      <c r="D418" s="275"/>
      <c r="E418" s="275"/>
      <c r="F418" s="273"/>
      <c r="G418" s="367"/>
      <c r="H418" s="369"/>
      <c r="I418" s="369"/>
      <c r="J418" s="369"/>
      <c r="K418" s="370"/>
      <c r="L418" s="364"/>
      <c r="M418" s="364"/>
      <c r="N418" s="364"/>
      <c r="O418" s="364"/>
      <c r="P418" s="364"/>
      <c r="Q418" s="364"/>
      <c r="R418" s="364"/>
      <c r="S418" s="364"/>
      <c r="T418" s="364"/>
      <c r="U418" s="364"/>
      <c r="V418" s="365"/>
      <c r="W418" s="365"/>
      <c r="Y418" s="353"/>
    </row>
    <row r="419" spans="2:25" x14ac:dyDescent="0.25">
      <c r="B419" s="465"/>
      <c r="C419" s="272"/>
      <c r="D419" s="276" t="s">
        <v>20</v>
      </c>
      <c r="E419" s="273"/>
      <c r="F419" s="273"/>
      <c r="G419" s="367"/>
      <c r="H419" s="369"/>
      <c r="I419" s="369"/>
      <c r="J419" s="369"/>
      <c r="K419" s="370"/>
      <c r="L419" s="364"/>
      <c r="M419" s="364"/>
      <c r="N419" s="364"/>
      <c r="O419" s="364"/>
      <c r="P419" s="364"/>
      <c r="Q419" s="364"/>
      <c r="R419" s="364"/>
      <c r="S419" s="364"/>
      <c r="T419" s="364"/>
      <c r="U419" s="364"/>
      <c r="V419" s="365"/>
      <c r="W419" s="365"/>
      <c r="Y419" s="237"/>
    </row>
    <row r="420" spans="2:25" x14ac:dyDescent="0.25">
      <c r="B420" s="465"/>
      <c r="C420" s="272"/>
      <c r="D420" s="272"/>
      <c r="E420" s="273" t="s">
        <v>21</v>
      </c>
      <c r="F420" s="273"/>
      <c r="G420" s="367">
        <f t="shared" ref="G420:W420" si="90">SUBTOTAL(9,G421:G424)</f>
        <v>0</v>
      </c>
      <c r="H420" s="368">
        <f t="shared" si="90"/>
        <v>0</v>
      </c>
      <c r="I420" s="369">
        <f t="shared" si="90"/>
        <v>0</v>
      </c>
      <c r="J420" s="369">
        <f t="shared" si="90"/>
        <v>0</v>
      </c>
      <c r="K420" s="370">
        <f t="shared" si="90"/>
        <v>0</v>
      </c>
      <c r="L420" s="364">
        <f t="shared" si="90"/>
        <v>0</v>
      </c>
      <c r="M420" s="364">
        <f t="shared" si="90"/>
        <v>0</v>
      </c>
      <c r="N420" s="364">
        <f t="shared" si="90"/>
        <v>0</v>
      </c>
      <c r="O420" s="364">
        <f t="shared" si="90"/>
        <v>0</v>
      </c>
      <c r="P420" s="364">
        <f t="shared" si="90"/>
        <v>0</v>
      </c>
      <c r="Q420" s="364">
        <f t="shared" si="90"/>
        <v>0</v>
      </c>
      <c r="R420" s="364">
        <f t="shared" si="90"/>
        <v>0</v>
      </c>
      <c r="S420" s="364">
        <f t="shared" si="90"/>
        <v>0</v>
      </c>
      <c r="T420" s="364">
        <f t="shared" si="90"/>
        <v>0</v>
      </c>
      <c r="U420" s="364">
        <f t="shared" si="90"/>
        <v>0</v>
      </c>
      <c r="V420" s="364">
        <f t="shared" si="90"/>
        <v>0</v>
      </c>
      <c r="W420" s="366">
        <f t="shared" si="90"/>
        <v>0</v>
      </c>
      <c r="Y420" s="354"/>
    </row>
    <row r="421" spans="2:25" outlineLevel="1" x14ac:dyDescent="0.25">
      <c r="B421" s="465"/>
      <c r="C421" s="272"/>
      <c r="D421" s="272"/>
      <c r="E421" s="273"/>
      <c r="F421" s="299" t="s">
        <v>22</v>
      </c>
      <c r="G421" s="220"/>
      <c r="H421" s="229"/>
      <c r="I421" s="230"/>
      <c r="J421" s="230"/>
      <c r="K421" s="233"/>
      <c r="L421" s="229"/>
      <c r="M421" s="231"/>
      <c r="N421" s="230"/>
      <c r="O421" s="230"/>
      <c r="P421" s="230"/>
      <c r="Q421" s="230"/>
      <c r="R421" s="230"/>
      <c r="S421" s="230"/>
      <c r="T421" s="230"/>
      <c r="U421" s="229"/>
      <c r="V421" s="233"/>
      <c r="W421" s="234"/>
      <c r="Y421" s="236"/>
    </row>
    <row r="422" spans="2:25" outlineLevel="1" x14ac:dyDescent="0.25">
      <c r="B422" s="465"/>
      <c r="C422" s="272"/>
      <c r="D422" s="272"/>
      <c r="E422" s="273"/>
      <c r="F422" s="299" t="s">
        <v>23</v>
      </c>
      <c r="G422" s="220"/>
      <c r="H422" s="229"/>
      <c r="I422" s="230"/>
      <c r="J422" s="230"/>
      <c r="K422" s="233"/>
      <c r="L422" s="229"/>
      <c r="M422" s="231"/>
      <c r="N422" s="230"/>
      <c r="O422" s="230"/>
      <c r="P422" s="230"/>
      <c r="Q422" s="230"/>
      <c r="R422" s="230"/>
      <c r="S422" s="230"/>
      <c r="T422" s="230"/>
      <c r="U422" s="229"/>
      <c r="V422" s="233"/>
      <c r="W422" s="234"/>
      <c r="Y422" s="236"/>
    </row>
    <row r="423" spans="2:25" outlineLevel="1" x14ac:dyDescent="0.25">
      <c r="B423" s="465"/>
      <c r="C423" s="272"/>
      <c r="D423" s="272"/>
      <c r="E423" s="273"/>
      <c r="F423" s="299" t="s">
        <v>24</v>
      </c>
      <c r="G423" s="220"/>
      <c r="H423" s="229"/>
      <c r="I423" s="230"/>
      <c r="J423" s="230"/>
      <c r="K423" s="233"/>
      <c r="L423" s="229"/>
      <c r="M423" s="231"/>
      <c r="N423" s="230"/>
      <c r="O423" s="230"/>
      <c r="P423" s="230"/>
      <c r="Q423" s="230"/>
      <c r="R423" s="230"/>
      <c r="S423" s="230"/>
      <c r="T423" s="230"/>
      <c r="U423" s="229"/>
      <c r="V423" s="233"/>
      <c r="W423" s="234"/>
      <c r="Y423" s="236"/>
    </row>
    <row r="424" spans="2:25" outlineLevel="1" x14ac:dyDescent="0.25">
      <c r="B424" s="465"/>
      <c r="C424" s="272"/>
      <c r="D424" s="272"/>
      <c r="E424" s="273"/>
      <c r="F424" s="299" t="s">
        <v>25</v>
      </c>
      <c r="G424" s="220"/>
      <c r="H424" s="229"/>
      <c r="I424" s="230"/>
      <c r="J424" s="230"/>
      <c r="K424" s="233"/>
      <c r="L424" s="229"/>
      <c r="M424" s="231"/>
      <c r="N424" s="230"/>
      <c r="O424" s="230"/>
      <c r="P424" s="230"/>
      <c r="Q424" s="230"/>
      <c r="R424" s="230"/>
      <c r="S424" s="230"/>
      <c r="T424" s="230"/>
      <c r="U424" s="229"/>
      <c r="V424" s="233"/>
      <c r="W424" s="234"/>
      <c r="Y424" s="236"/>
    </row>
    <row r="425" spans="2:25" x14ac:dyDescent="0.25">
      <c r="B425" s="465"/>
      <c r="C425" s="272"/>
      <c r="D425" s="272"/>
      <c r="E425" s="273" t="s">
        <v>26</v>
      </c>
      <c r="F425" s="273"/>
      <c r="G425" s="367">
        <f t="shared" ref="G425:W425" si="91">SUBTOTAL(9,G426:G429)</f>
        <v>0</v>
      </c>
      <c r="H425" s="368">
        <f t="shared" si="91"/>
        <v>0</v>
      </c>
      <c r="I425" s="369">
        <f t="shared" si="91"/>
        <v>0</v>
      </c>
      <c r="J425" s="369">
        <f t="shared" si="91"/>
        <v>0</v>
      </c>
      <c r="K425" s="370">
        <f t="shared" si="91"/>
        <v>0</v>
      </c>
      <c r="L425" s="364">
        <f t="shared" si="91"/>
        <v>0</v>
      </c>
      <c r="M425" s="364">
        <f t="shared" si="91"/>
        <v>0</v>
      </c>
      <c r="N425" s="364">
        <f t="shared" si="91"/>
        <v>0</v>
      </c>
      <c r="O425" s="364">
        <f t="shared" si="91"/>
        <v>0</v>
      </c>
      <c r="P425" s="364">
        <f t="shared" si="91"/>
        <v>0</v>
      </c>
      <c r="Q425" s="364">
        <f t="shared" si="91"/>
        <v>0</v>
      </c>
      <c r="R425" s="364">
        <f t="shared" si="91"/>
        <v>0</v>
      </c>
      <c r="S425" s="364">
        <f t="shared" si="91"/>
        <v>0</v>
      </c>
      <c r="T425" s="364">
        <f t="shared" si="91"/>
        <v>0</v>
      </c>
      <c r="U425" s="364">
        <f t="shared" si="91"/>
        <v>0</v>
      </c>
      <c r="V425" s="364">
        <f t="shared" si="91"/>
        <v>0</v>
      </c>
      <c r="W425" s="366">
        <f t="shared" si="91"/>
        <v>0</v>
      </c>
      <c r="Y425" s="238"/>
    </row>
    <row r="426" spans="2:25" outlineLevel="1" x14ac:dyDescent="0.25">
      <c r="B426" s="465"/>
      <c r="C426" s="272"/>
      <c r="D426" s="272"/>
      <c r="E426" s="273"/>
      <c r="F426" s="299" t="s">
        <v>27</v>
      </c>
      <c r="G426" s="220"/>
      <c r="H426" s="229"/>
      <c r="I426" s="230"/>
      <c r="J426" s="230"/>
      <c r="K426" s="233"/>
      <c r="L426" s="229"/>
      <c r="M426" s="231"/>
      <c r="N426" s="230"/>
      <c r="O426" s="230"/>
      <c r="P426" s="230"/>
      <c r="Q426" s="230"/>
      <c r="R426" s="230"/>
      <c r="S426" s="230"/>
      <c r="T426" s="230"/>
      <c r="U426" s="229"/>
      <c r="V426" s="233"/>
      <c r="W426" s="234"/>
      <c r="Y426" s="236"/>
    </row>
    <row r="427" spans="2:25" outlineLevel="1" x14ac:dyDescent="0.25">
      <c r="B427" s="465"/>
      <c r="C427" s="272"/>
      <c r="D427" s="272"/>
      <c r="E427" s="273"/>
      <c r="F427" s="299" t="s">
        <v>28</v>
      </c>
      <c r="G427" s="220"/>
      <c r="H427" s="229"/>
      <c r="I427" s="230"/>
      <c r="J427" s="230"/>
      <c r="K427" s="233"/>
      <c r="L427" s="229"/>
      <c r="M427" s="231"/>
      <c r="N427" s="230"/>
      <c r="O427" s="230"/>
      <c r="P427" s="230"/>
      <c r="Q427" s="230"/>
      <c r="R427" s="230"/>
      <c r="S427" s="230"/>
      <c r="T427" s="230"/>
      <c r="U427" s="229"/>
      <c r="V427" s="233"/>
      <c r="W427" s="234"/>
      <c r="Y427" s="236"/>
    </row>
    <row r="428" spans="2:25" outlineLevel="1" x14ac:dyDescent="0.25">
      <c r="B428" s="465"/>
      <c r="C428" s="272"/>
      <c r="D428" s="272"/>
      <c r="E428" s="273"/>
      <c r="F428" s="299" t="s">
        <v>29</v>
      </c>
      <c r="G428" s="220"/>
      <c r="H428" s="229"/>
      <c r="I428" s="230"/>
      <c r="J428" s="230"/>
      <c r="K428" s="233"/>
      <c r="L428" s="229"/>
      <c r="M428" s="231"/>
      <c r="N428" s="230"/>
      <c r="O428" s="230"/>
      <c r="P428" s="230"/>
      <c r="Q428" s="230"/>
      <c r="R428" s="230"/>
      <c r="S428" s="230"/>
      <c r="T428" s="230"/>
      <c r="U428" s="229"/>
      <c r="V428" s="233"/>
      <c r="W428" s="234"/>
      <c r="Y428" s="236"/>
    </row>
    <row r="429" spans="2:25" outlineLevel="1" x14ac:dyDescent="0.25">
      <c r="B429" s="465"/>
      <c r="C429" s="272"/>
      <c r="D429" s="272"/>
      <c r="E429" s="273"/>
      <c r="F429" s="299" t="s">
        <v>30</v>
      </c>
      <c r="G429" s="220"/>
      <c r="H429" s="229"/>
      <c r="I429" s="230"/>
      <c r="J429" s="230"/>
      <c r="K429" s="233"/>
      <c r="L429" s="229"/>
      <c r="M429" s="231"/>
      <c r="N429" s="230"/>
      <c r="O429" s="230"/>
      <c r="P429" s="230"/>
      <c r="Q429" s="230"/>
      <c r="R429" s="230"/>
      <c r="S429" s="230"/>
      <c r="T429" s="230"/>
      <c r="U429" s="229"/>
      <c r="V429" s="233"/>
      <c r="W429" s="234"/>
      <c r="Y429" s="236"/>
    </row>
    <row r="430" spans="2:25" x14ac:dyDescent="0.25">
      <c r="B430" s="465"/>
      <c r="C430" s="272"/>
      <c r="D430" s="272"/>
      <c r="E430" s="273" t="s">
        <v>31</v>
      </c>
      <c r="F430" s="273"/>
      <c r="G430" s="367">
        <f t="shared" ref="G430:W430" si="92">SUBTOTAL(9,G431:G434)</f>
        <v>0</v>
      </c>
      <c r="H430" s="368">
        <f t="shared" si="92"/>
        <v>0</v>
      </c>
      <c r="I430" s="369">
        <f t="shared" si="92"/>
        <v>0</v>
      </c>
      <c r="J430" s="369">
        <f t="shared" si="92"/>
        <v>0</v>
      </c>
      <c r="K430" s="370">
        <f t="shared" si="92"/>
        <v>0</v>
      </c>
      <c r="L430" s="364">
        <f t="shared" si="92"/>
        <v>0</v>
      </c>
      <c r="M430" s="364">
        <f t="shared" si="92"/>
        <v>0</v>
      </c>
      <c r="N430" s="364">
        <f t="shared" si="92"/>
        <v>0</v>
      </c>
      <c r="O430" s="364">
        <f t="shared" si="92"/>
        <v>0</v>
      </c>
      <c r="P430" s="364">
        <f t="shared" si="92"/>
        <v>0</v>
      </c>
      <c r="Q430" s="364">
        <f t="shared" si="92"/>
        <v>0</v>
      </c>
      <c r="R430" s="364">
        <f t="shared" si="92"/>
        <v>0</v>
      </c>
      <c r="S430" s="364">
        <f t="shared" si="92"/>
        <v>0</v>
      </c>
      <c r="T430" s="364">
        <f t="shared" si="92"/>
        <v>0</v>
      </c>
      <c r="U430" s="364">
        <f t="shared" si="92"/>
        <v>0</v>
      </c>
      <c r="V430" s="364">
        <f t="shared" si="92"/>
        <v>0</v>
      </c>
      <c r="W430" s="366">
        <f t="shared" si="92"/>
        <v>0</v>
      </c>
      <c r="Y430" s="238"/>
    </row>
    <row r="431" spans="2:25" outlineLevel="1" x14ac:dyDescent="0.25">
      <c r="B431" s="465"/>
      <c r="C431" s="272"/>
      <c r="D431" s="272"/>
      <c r="E431" s="273"/>
      <c r="F431" s="299" t="s">
        <v>32</v>
      </c>
      <c r="G431" s="220"/>
      <c r="H431" s="229"/>
      <c r="I431" s="230"/>
      <c r="J431" s="230"/>
      <c r="K431" s="233"/>
      <c r="L431" s="229"/>
      <c r="M431" s="231"/>
      <c r="N431" s="230"/>
      <c r="O431" s="230"/>
      <c r="P431" s="230"/>
      <c r="Q431" s="230"/>
      <c r="R431" s="230"/>
      <c r="S431" s="230"/>
      <c r="T431" s="230"/>
      <c r="U431" s="229"/>
      <c r="V431" s="233"/>
      <c r="W431" s="234"/>
      <c r="Y431" s="236"/>
    </row>
    <row r="432" spans="2:25" outlineLevel="1" x14ac:dyDescent="0.25">
      <c r="B432" s="465"/>
      <c r="C432" s="272"/>
      <c r="D432" s="272"/>
      <c r="E432" s="273"/>
      <c r="F432" s="299" t="s">
        <v>33</v>
      </c>
      <c r="G432" s="220"/>
      <c r="H432" s="229"/>
      <c r="I432" s="230"/>
      <c r="J432" s="230"/>
      <c r="K432" s="233"/>
      <c r="L432" s="229"/>
      <c r="M432" s="231"/>
      <c r="N432" s="230"/>
      <c r="O432" s="230"/>
      <c r="P432" s="230"/>
      <c r="Q432" s="230"/>
      <c r="R432" s="230"/>
      <c r="S432" s="230"/>
      <c r="T432" s="230"/>
      <c r="U432" s="229"/>
      <c r="V432" s="233"/>
      <c r="W432" s="234"/>
      <c r="Y432" s="236"/>
    </row>
    <row r="433" spans="2:25" outlineLevel="1" x14ac:dyDescent="0.25">
      <c r="B433" s="465"/>
      <c r="C433" s="272"/>
      <c r="D433" s="272"/>
      <c r="E433" s="273"/>
      <c r="F433" s="299" t="s">
        <v>34</v>
      </c>
      <c r="G433" s="220"/>
      <c r="H433" s="229"/>
      <c r="I433" s="230"/>
      <c r="J433" s="230"/>
      <c r="K433" s="233"/>
      <c r="L433" s="229"/>
      <c r="M433" s="231"/>
      <c r="N433" s="230"/>
      <c r="O433" s="230"/>
      <c r="P433" s="230"/>
      <c r="Q433" s="230"/>
      <c r="R433" s="230"/>
      <c r="S433" s="230"/>
      <c r="T433" s="230"/>
      <c r="U433" s="229"/>
      <c r="V433" s="233"/>
      <c r="W433" s="234"/>
      <c r="Y433" s="236"/>
    </row>
    <row r="434" spans="2:25" outlineLevel="1" x14ac:dyDescent="0.25">
      <c r="B434" s="465"/>
      <c r="C434" s="272"/>
      <c r="D434" s="272"/>
      <c r="E434" s="273"/>
      <c r="F434" s="299" t="s">
        <v>35</v>
      </c>
      <c r="G434" s="220"/>
      <c r="H434" s="229"/>
      <c r="I434" s="230"/>
      <c r="J434" s="230"/>
      <c r="K434" s="233"/>
      <c r="L434" s="229"/>
      <c r="M434" s="231"/>
      <c r="N434" s="230"/>
      <c r="O434" s="230"/>
      <c r="P434" s="230"/>
      <c r="Q434" s="230"/>
      <c r="R434" s="230"/>
      <c r="S434" s="230"/>
      <c r="T434" s="230"/>
      <c r="U434" s="229"/>
      <c r="V434" s="233"/>
      <c r="W434" s="234"/>
      <c r="Y434" s="236"/>
    </row>
    <row r="435" spans="2:25" x14ac:dyDescent="0.25">
      <c r="B435" s="465"/>
      <c r="C435" s="272"/>
      <c r="D435" s="272" t="s">
        <v>36</v>
      </c>
      <c r="E435" s="273"/>
      <c r="F435" s="273"/>
      <c r="G435" s="367"/>
      <c r="H435" s="369"/>
      <c r="I435" s="369"/>
      <c r="J435" s="369"/>
      <c r="K435" s="370"/>
      <c r="L435" s="364"/>
      <c r="M435" s="364"/>
      <c r="N435" s="364"/>
      <c r="O435" s="364"/>
      <c r="P435" s="364"/>
      <c r="Q435" s="364"/>
      <c r="R435" s="364"/>
      <c r="S435" s="364"/>
      <c r="T435" s="364"/>
      <c r="U435" s="364"/>
      <c r="V435" s="365"/>
      <c r="W435" s="365"/>
      <c r="Y435" s="353"/>
    </row>
    <row r="436" spans="2:25" x14ac:dyDescent="0.25">
      <c r="B436" s="465"/>
      <c r="C436" s="272"/>
      <c r="D436" s="272"/>
      <c r="E436" s="275" t="s">
        <v>37</v>
      </c>
      <c r="F436" s="273"/>
      <c r="G436" s="367">
        <f t="shared" ref="G436:W436" si="93">SUBTOTAL(9,G437:G439)</f>
        <v>0</v>
      </c>
      <c r="H436" s="368">
        <f t="shared" si="93"/>
        <v>0</v>
      </c>
      <c r="I436" s="369">
        <f t="shared" si="93"/>
        <v>0</v>
      </c>
      <c r="J436" s="369">
        <f t="shared" si="93"/>
        <v>0</v>
      </c>
      <c r="K436" s="370">
        <f t="shared" si="93"/>
        <v>0</v>
      </c>
      <c r="L436" s="364">
        <f t="shared" si="93"/>
        <v>0</v>
      </c>
      <c r="M436" s="364">
        <f t="shared" si="93"/>
        <v>0</v>
      </c>
      <c r="N436" s="364">
        <f t="shared" si="93"/>
        <v>0</v>
      </c>
      <c r="O436" s="364">
        <f t="shared" si="93"/>
        <v>0</v>
      </c>
      <c r="P436" s="364">
        <f t="shared" si="93"/>
        <v>0</v>
      </c>
      <c r="Q436" s="364">
        <f t="shared" si="93"/>
        <v>0</v>
      </c>
      <c r="R436" s="364">
        <f t="shared" si="93"/>
        <v>0</v>
      </c>
      <c r="S436" s="364">
        <f t="shared" si="93"/>
        <v>0</v>
      </c>
      <c r="T436" s="364">
        <f t="shared" si="93"/>
        <v>0</v>
      </c>
      <c r="U436" s="364">
        <f t="shared" si="93"/>
        <v>0</v>
      </c>
      <c r="V436" s="364">
        <f t="shared" si="93"/>
        <v>0</v>
      </c>
      <c r="W436" s="366">
        <f t="shared" si="93"/>
        <v>0</v>
      </c>
      <c r="Y436" s="354"/>
    </row>
    <row r="437" spans="2:25" outlineLevel="1" x14ac:dyDescent="0.25">
      <c r="B437" s="465"/>
      <c r="C437" s="272"/>
      <c r="D437" s="272"/>
      <c r="E437" s="275"/>
      <c r="F437" s="299" t="s">
        <v>38</v>
      </c>
      <c r="G437" s="220"/>
      <c r="H437" s="229"/>
      <c r="I437" s="230"/>
      <c r="J437" s="230"/>
      <c r="K437" s="233"/>
      <c r="L437" s="229"/>
      <c r="M437" s="231"/>
      <c r="N437" s="230"/>
      <c r="O437" s="230"/>
      <c r="P437" s="230"/>
      <c r="Q437" s="230"/>
      <c r="R437" s="230"/>
      <c r="S437" s="230"/>
      <c r="T437" s="230"/>
      <c r="U437" s="229"/>
      <c r="V437" s="233"/>
      <c r="W437" s="234"/>
      <c r="Y437" s="236"/>
    </row>
    <row r="438" spans="2:25" outlineLevel="1" x14ac:dyDescent="0.25">
      <c r="B438" s="465"/>
      <c r="C438" s="272"/>
      <c r="D438" s="272"/>
      <c r="E438" s="273"/>
      <c r="F438" s="299" t="s">
        <v>39</v>
      </c>
      <c r="G438" s="220"/>
      <c r="H438" s="229"/>
      <c r="I438" s="230"/>
      <c r="J438" s="230"/>
      <c r="K438" s="233"/>
      <c r="L438" s="229"/>
      <c r="M438" s="231"/>
      <c r="N438" s="230"/>
      <c r="O438" s="230"/>
      <c r="P438" s="230"/>
      <c r="Q438" s="230"/>
      <c r="R438" s="230"/>
      <c r="S438" s="230"/>
      <c r="T438" s="230"/>
      <c r="U438" s="229"/>
      <c r="V438" s="233"/>
      <c r="W438" s="234"/>
      <c r="Y438" s="236"/>
    </row>
    <row r="439" spans="2:25" outlineLevel="1" x14ac:dyDescent="0.25">
      <c r="B439" s="465"/>
      <c r="C439" s="272"/>
      <c r="D439" s="272"/>
      <c r="E439" s="273"/>
      <c r="F439" s="299" t="s">
        <v>40</v>
      </c>
      <c r="G439" s="220"/>
      <c r="H439" s="229"/>
      <c r="I439" s="230"/>
      <c r="J439" s="230"/>
      <c r="K439" s="233"/>
      <c r="L439" s="229"/>
      <c r="M439" s="231"/>
      <c r="N439" s="230"/>
      <c r="O439" s="230"/>
      <c r="P439" s="230"/>
      <c r="Q439" s="230"/>
      <c r="R439" s="230"/>
      <c r="S439" s="230"/>
      <c r="T439" s="230"/>
      <c r="U439" s="229"/>
      <c r="V439" s="233"/>
      <c r="W439" s="234"/>
      <c r="Y439" s="236"/>
    </row>
    <row r="440" spans="2:25" x14ac:dyDescent="0.25">
      <c r="B440" s="465"/>
      <c r="C440" s="272"/>
      <c r="D440" s="272"/>
      <c r="E440" s="273" t="s">
        <v>41</v>
      </c>
      <c r="F440" s="273"/>
      <c r="G440" s="367">
        <f t="shared" ref="G440:W440" si="94">SUBTOTAL(9,G441:G443)</f>
        <v>0</v>
      </c>
      <c r="H440" s="368">
        <f t="shared" si="94"/>
        <v>0</v>
      </c>
      <c r="I440" s="369">
        <f t="shared" si="94"/>
        <v>0</v>
      </c>
      <c r="J440" s="369">
        <f t="shared" si="94"/>
        <v>0</v>
      </c>
      <c r="K440" s="370">
        <f t="shared" si="94"/>
        <v>0</v>
      </c>
      <c r="L440" s="364">
        <f t="shared" si="94"/>
        <v>0</v>
      </c>
      <c r="M440" s="364">
        <f t="shared" si="94"/>
        <v>0</v>
      </c>
      <c r="N440" s="364">
        <f t="shared" si="94"/>
        <v>0</v>
      </c>
      <c r="O440" s="364">
        <f t="shared" si="94"/>
        <v>0</v>
      </c>
      <c r="P440" s="364">
        <f t="shared" si="94"/>
        <v>0</v>
      </c>
      <c r="Q440" s="364">
        <f t="shared" si="94"/>
        <v>0</v>
      </c>
      <c r="R440" s="364">
        <f t="shared" si="94"/>
        <v>0</v>
      </c>
      <c r="S440" s="364">
        <f t="shared" si="94"/>
        <v>0</v>
      </c>
      <c r="T440" s="364">
        <f t="shared" si="94"/>
        <v>0</v>
      </c>
      <c r="U440" s="364">
        <f t="shared" si="94"/>
        <v>0</v>
      </c>
      <c r="V440" s="364">
        <f t="shared" si="94"/>
        <v>0</v>
      </c>
      <c r="W440" s="366">
        <f t="shared" si="94"/>
        <v>0</v>
      </c>
      <c r="Y440" s="238"/>
    </row>
    <row r="441" spans="2:25" outlineLevel="1" x14ac:dyDescent="0.25">
      <c r="B441" s="465"/>
      <c r="C441" s="272"/>
      <c r="D441" s="272"/>
      <c r="E441" s="273"/>
      <c r="F441" s="299" t="s">
        <v>42</v>
      </c>
      <c r="G441" s="220"/>
      <c r="H441" s="229"/>
      <c r="I441" s="230"/>
      <c r="J441" s="230"/>
      <c r="K441" s="233"/>
      <c r="L441" s="229"/>
      <c r="M441" s="230"/>
      <c r="N441" s="230"/>
      <c r="O441" s="230"/>
      <c r="P441" s="230"/>
      <c r="Q441" s="230"/>
      <c r="R441" s="230"/>
      <c r="S441" s="230"/>
      <c r="T441" s="230"/>
      <c r="U441" s="229"/>
      <c r="V441" s="233"/>
      <c r="W441" s="234"/>
      <c r="Y441" s="236"/>
    </row>
    <row r="442" spans="2:25" outlineLevel="1" x14ac:dyDescent="0.25">
      <c r="B442" s="465"/>
      <c r="C442" s="272"/>
      <c r="D442" s="272"/>
      <c r="E442" s="273"/>
      <c r="F442" s="299" t="s">
        <v>43</v>
      </c>
      <c r="G442" s="220"/>
      <c r="H442" s="229"/>
      <c r="I442" s="230"/>
      <c r="J442" s="230"/>
      <c r="K442" s="233"/>
      <c r="L442" s="229"/>
      <c r="M442" s="230"/>
      <c r="N442" s="230"/>
      <c r="O442" s="230"/>
      <c r="P442" s="230"/>
      <c r="Q442" s="230"/>
      <c r="R442" s="230"/>
      <c r="S442" s="230"/>
      <c r="T442" s="230"/>
      <c r="U442" s="229"/>
      <c r="V442" s="233"/>
      <c r="W442" s="234"/>
      <c r="Y442" s="236"/>
    </row>
    <row r="443" spans="2:25" outlineLevel="1" x14ac:dyDescent="0.25">
      <c r="B443" s="465"/>
      <c r="C443" s="272"/>
      <c r="D443" s="272"/>
      <c r="E443" s="273"/>
      <c r="F443" s="299" t="s">
        <v>44</v>
      </c>
      <c r="G443" s="220"/>
      <c r="H443" s="229"/>
      <c r="I443" s="230"/>
      <c r="J443" s="230"/>
      <c r="K443" s="233"/>
      <c r="L443" s="229"/>
      <c r="M443" s="231"/>
      <c r="N443" s="230"/>
      <c r="O443" s="230"/>
      <c r="P443" s="230"/>
      <c r="Q443" s="230"/>
      <c r="R443" s="230"/>
      <c r="S443" s="230"/>
      <c r="T443" s="230"/>
      <c r="U443" s="229"/>
      <c r="V443" s="233"/>
      <c r="W443" s="234"/>
      <c r="Y443" s="236"/>
    </row>
    <row r="444" spans="2:25" x14ac:dyDescent="0.25">
      <c r="B444" s="465"/>
      <c r="C444" s="272"/>
      <c r="D444" s="272"/>
      <c r="E444" s="273" t="s">
        <v>45</v>
      </c>
      <c r="F444" s="273"/>
      <c r="G444" s="367">
        <f t="shared" ref="G444:W444" si="95">SUBTOTAL(9,G445:G447)</f>
        <v>0</v>
      </c>
      <c r="H444" s="368">
        <f t="shared" si="95"/>
        <v>0</v>
      </c>
      <c r="I444" s="369">
        <f t="shared" si="95"/>
        <v>0</v>
      </c>
      <c r="J444" s="369">
        <f t="shared" si="95"/>
        <v>0</v>
      </c>
      <c r="K444" s="370">
        <f t="shared" si="95"/>
        <v>0</v>
      </c>
      <c r="L444" s="364">
        <f t="shared" si="95"/>
        <v>0</v>
      </c>
      <c r="M444" s="364">
        <f t="shared" si="95"/>
        <v>0</v>
      </c>
      <c r="N444" s="364">
        <f t="shared" si="95"/>
        <v>0</v>
      </c>
      <c r="O444" s="364">
        <f t="shared" si="95"/>
        <v>0</v>
      </c>
      <c r="P444" s="364">
        <f t="shared" si="95"/>
        <v>0</v>
      </c>
      <c r="Q444" s="364">
        <f t="shared" si="95"/>
        <v>0</v>
      </c>
      <c r="R444" s="364">
        <f t="shared" si="95"/>
        <v>0</v>
      </c>
      <c r="S444" s="364">
        <f t="shared" si="95"/>
        <v>0</v>
      </c>
      <c r="T444" s="364">
        <f t="shared" si="95"/>
        <v>0</v>
      </c>
      <c r="U444" s="364">
        <f t="shared" si="95"/>
        <v>0</v>
      </c>
      <c r="V444" s="364">
        <f t="shared" si="95"/>
        <v>0</v>
      </c>
      <c r="W444" s="366">
        <f t="shared" si="95"/>
        <v>0</v>
      </c>
      <c r="Y444" s="238"/>
    </row>
    <row r="445" spans="2:25" outlineLevel="1" x14ac:dyDescent="0.25">
      <c r="B445" s="465"/>
      <c r="C445" s="272"/>
      <c r="D445" s="272"/>
      <c r="E445" s="273"/>
      <c r="F445" s="299" t="s">
        <v>46</v>
      </c>
      <c r="G445" s="220"/>
      <c r="H445" s="229"/>
      <c r="I445" s="230"/>
      <c r="J445" s="230"/>
      <c r="K445" s="233"/>
      <c r="L445" s="229"/>
      <c r="M445" s="231"/>
      <c r="N445" s="230"/>
      <c r="O445" s="230"/>
      <c r="P445" s="230"/>
      <c r="Q445" s="230"/>
      <c r="R445" s="230"/>
      <c r="S445" s="230"/>
      <c r="T445" s="230"/>
      <c r="U445" s="229"/>
      <c r="V445" s="233"/>
      <c r="W445" s="234"/>
      <c r="Y445" s="236"/>
    </row>
    <row r="446" spans="2:25" outlineLevel="1" x14ac:dyDescent="0.25">
      <c r="B446" s="465"/>
      <c r="C446" s="272"/>
      <c r="D446" s="272"/>
      <c r="E446" s="273"/>
      <c r="F446" s="299" t="s">
        <v>47</v>
      </c>
      <c r="G446" s="220"/>
      <c r="H446" s="229"/>
      <c r="I446" s="230"/>
      <c r="J446" s="230"/>
      <c r="K446" s="233"/>
      <c r="L446" s="229"/>
      <c r="M446" s="231"/>
      <c r="N446" s="230"/>
      <c r="O446" s="230"/>
      <c r="P446" s="230"/>
      <c r="Q446" s="230"/>
      <c r="R446" s="230"/>
      <c r="S446" s="230"/>
      <c r="T446" s="230"/>
      <c r="U446" s="229"/>
      <c r="V446" s="233"/>
      <c r="W446" s="234"/>
      <c r="Y446" s="236"/>
    </row>
    <row r="447" spans="2:25" outlineLevel="1" x14ac:dyDescent="0.25">
      <c r="B447" s="465"/>
      <c r="C447" s="272"/>
      <c r="D447" s="272"/>
      <c r="E447" s="273"/>
      <c r="F447" s="299" t="s">
        <v>48</v>
      </c>
      <c r="G447" s="220"/>
      <c r="H447" s="229"/>
      <c r="I447" s="230"/>
      <c r="J447" s="230"/>
      <c r="K447" s="233"/>
      <c r="L447" s="229"/>
      <c r="M447" s="231"/>
      <c r="N447" s="230"/>
      <c r="O447" s="230"/>
      <c r="P447" s="230"/>
      <c r="Q447" s="230"/>
      <c r="R447" s="230"/>
      <c r="S447" s="230"/>
      <c r="T447" s="230"/>
      <c r="U447" s="229"/>
      <c r="V447" s="233"/>
      <c r="W447" s="234"/>
      <c r="Y447" s="236"/>
    </row>
    <row r="448" spans="2:25" x14ac:dyDescent="0.25">
      <c r="B448" s="465"/>
      <c r="C448" s="272"/>
      <c r="D448" s="272" t="s">
        <v>49</v>
      </c>
      <c r="E448" s="273"/>
      <c r="F448" s="273"/>
      <c r="G448" s="367"/>
      <c r="H448" s="369"/>
      <c r="I448" s="369"/>
      <c r="J448" s="369"/>
      <c r="K448" s="370"/>
      <c r="L448" s="364"/>
      <c r="M448" s="364"/>
      <c r="N448" s="364"/>
      <c r="O448" s="364"/>
      <c r="P448" s="364"/>
      <c r="Q448" s="364"/>
      <c r="R448" s="364"/>
      <c r="S448" s="364"/>
      <c r="T448" s="364"/>
      <c r="U448" s="364"/>
      <c r="V448" s="365"/>
      <c r="W448" s="365"/>
      <c r="Y448" s="353"/>
    </row>
    <row r="449" spans="2:25" x14ac:dyDescent="0.25">
      <c r="B449" s="465"/>
      <c r="C449" s="272"/>
      <c r="D449" s="272"/>
      <c r="E449" s="273" t="s">
        <v>50</v>
      </c>
      <c r="F449" s="273"/>
      <c r="G449" s="367">
        <f t="shared" ref="G449:W449" si="96">SUBTOTAL(9,G450:G451)</f>
        <v>0</v>
      </c>
      <c r="H449" s="368">
        <f t="shared" si="96"/>
        <v>0</v>
      </c>
      <c r="I449" s="369">
        <f t="shared" si="96"/>
        <v>0</v>
      </c>
      <c r="J449" s="369">
        <f t="shared" si="96"/>
        <v>0</v>
      </c>
      <c r="K449" s="370">
        <f t="shared" si="96"/>
        <v>0</v>
      </c>
      <c r="L449" s="364">
        <f t="shared" si="96"/>
        <v>0</v>
      </c>
      <c r="M449" s="364">
        <f t="shared" si="96"/>
        <v>0</v>
      </c>
      <c r="N449" s="364">
        <f t="shared" si="96"/>
        <v>0</v>
      </c>
      <c r="O449" s="364">
        <f t="shared" si="96"/>
        <v>0</v>
      </c>
      <c r="P449" s="364">
        <f t="shared" si="96"/>
        <v>0</v>
      </c>
      <c r="Q449" s="364">
        <f t="shared" si="96"/>
        <v>0</v>
      </c>
      <c r="R449" s="364">
        <f t="shared" si="96"/>
        <v>0</v>
      </c>
      <c r="S449" s="364">
        <f t="shared" si="96"/>
        <v>0</v>
      </c>
      <c r="T449" s="364">
        <f t="shared" si="96"/>
        <v>0</v>
      </c>
      <c r="U449" s="364">
        <f t="shared" si="96"/>
        <v>0</v>
      </c>
      <c r="V449" s="364">
        <f t="shared" si="96"/>
        <v>0</v>
      </c>
      <c r="W449" s="366">
        <f t="shared" si="96"/>
        <v>0</v>
      </c>
      <c r="Y449" s="354"/>
    </row>
    <row r="450" spans="2:25" outlineLevel="1" x14ac:dyDescent="0.25">
      <c r="B450" s="465"/>
      <c r="C450" s="272"/>
      <c r="D450" s="272"/>
      <c r="E450" s="273"/>
      <c r="F450" s="299" t="s">
        <v>51</v>
      </c>
      <c r="G450" s="220"/>
      <c r="H450" s="229"/>
      <c r="I450" s="230"/>
      <c r="J450" s="230"/>
      <c r="K450" s="233"/>
      <c r="L450" s="229"/>
      <c r="M450" s="231"/>
      <c r="N450" s="230"/>
      <c r="O450" s="230"/>
      <c r="P450" s="230"/>
      <c r="Q450" s="230"/>
      <c r="R450" s="230"/>
      <c r="S450" s="230"/>
      <c r="T450" s="230"/>
      <c r="U450" s="229"/>
      <c r="V450" s="233"/>
      <c r="W450" s="234"/>
      <c r="Y450" s="236"/>
    </row>
    <row r="451" spans="2:25" outlineLevel="1" x14ac:dyDescent="0.25">
      <c r="B451" s="465"/>
      <c r="C451" s="272"/>
      <c r="D451" s="272"/>
      <c r="E451" s="273"/>
      <c r="F451" s="299" t="s">
        <v>52</v>
      </c>
      <c r="G451" s="220"/>
      <c r="H451" s="229"/>
      <c r="I451" s="230"/>
      <c r="J451" s="230"/>
      <c r="K451" s="233"/>
      <c r="L451" s="229"/>
      <c r="M451" s="231"/>
      <c r="N451" s="230"/>
      <c r="O451" s="230"/>
      <c r="P451" s="230"/>
      <c r="Q451" s="230"/>
      <c r="R451" s="230"/>
      <c r="S451" s="230"/>
      <c r="T451" s="230"/>
      <c r="U451" s="229"/>
      <c r="V451" s="233"/>
      <c r="W451" s="234"/>
      <c r="Y451" s="236"/>
    </row>
    <row r="452" spans="2:25" x14ac:dyDescent="0.25">
      <c r="B452" s="465"/>
      <c r="C452" s="272"/>
      <c r="D452" s="272"/>
      <c r="E452" s="273" t="s">
        <v>53</v>
      </c>
      <c r="F452" s="273"/>
      <c r="G452" s="367">
        <f t="shared" ref="G452:W452" si="97">SUBTOTAL(9,G453:G455)</f>
        <v>0</v>
      </c>
      <c r="H452" s="368">
        <f t="shared" si="97"/>
        <v>0</v>
      </c>
      <c r="I452" s="369">
        <f t="shared" si="97"/>
        <v>0</v>
      </c>
      <c r="J452" s="369">
        <f t="shared" si="97"/>
        <v>0</v>
      </c>
      <c r="K452" s="370">
        <f t="shared" si="97"/>
        <v>0</v>
      </c>
      <c r="L452" s="364">
        <f t="shared" si="97"/>
        <v>0</v>
      </c>
      <c r="M452" s="364">
        <f t="shared" si="97"/>
        <v>0</v>
      </c>
      <c r="N452" s="364">
        <f t="shared" si="97"/>
        <v>0</v>
      </c>
      <c r="O452" s="364">
        <f t="shared" si="97"/>
        <v>0</v>
      </c>
      <c r="P452" s="364">
        <f t="shared" si="97"/>
        <v>0</v>
      </c>
      <c r="Q452" s="364">
        <f t="shared" si="97"/>
        <v>0</v>
      </c>
      <c r="R452" s="364">
        <f t="shared" si="97"/>
        <v>0</v>
      </c>
      <c r="S452" s="364">
        <f t="shared" si="97"/>
        <v>0</v>
      </c>
      <c r="T452" s="364">
        <f t="shared" si="97"/>
        <v>0</v>
      </c>
      <c r="U452" s="364">
        <f t="shared" si="97"/>
        <v>0</v>
      </c>
      <c r="V452" s="364">
        <f t="shared" si="97"/>
        <v>0</v>
      </c>
      <c r="W452" s="366">
        <f t="shared" si="97"/>
        <v>0</v>
      </c>
      <c r="Y452" s="238"/>
    </row>
    <row r="453" spans="2:25" outlineLevel="1" x14ac:dyDescent="0.25">
      <c r="B453" s="465"/>
      <c r="C453" s="272"/>
      <c r="D453" s="272"/>
      <c r="E453" s="273"/>
      <c r="F453" s="299" t="s">
        <v>54</v>
      </c>
      <c r="G453" s="220"/>
      <c r="H453" s="229"/>
      <c r="I453" s="230"/>
      <c r="J453" s="230"/>
      <c r="K453" s="233"/>
      <c r="L453" s="229"/>
      <c r="M453" s="231"/>
      <c r="N453" s="230"/>
      <c r="O453" s="230"/>
      <c r="P453" s="230"/>
      <c r="Q453" s="230"/>
      <c r="R453" s="230"/>
      <c r="S453" s="230"/>
      <c r="T453" s="230"/>
      <c r="U453" s="229"/>
      <c r="V453" s="233"/>
      <c r="W453" s="234"/>
      <c r="Y453" s="236"/>
    </row>
    <row r="454" spans="2:25" outlineLevel="1" x14ac:dyDescent="0.25">
      <c r="B454" s="465"/>
      <c r="C454" s="272"/>
      <c r="D454" s="272"/>
      <c r="E454" s="273"/>
      <c r="F454" s="299" t="s">
        <v>55</v>
      </c>
      <c r="G454" s="220"/>
      <c r="H454" s="229"/>
      <c r="I454" s="230"/>
      <c r="J454" s="230"/>
      <c r="K454" s="233"/>
      <c r="L454" s="229"/>
      <c r="M454" s="231"/>
      <c r="N454" s="230"/>
      <c r="O454" s="230"/>
      <c r="P454" s="230"/>
      <c r="Q454" s="230"/>
      <c r="R454" s="230"/>
      <c r="S454" s="230"/>
      <c r="T454" s="230"/>
      <c r="U454" s="229"/>
      <c r="V454" s="233"/>
      <c r="W454" s="234"/>
      <c r="Y454" s="236"/>
    </row>
    <row r="455" spans="2:25" outlineLevel="1" x14ac:dyDescent="0.25">
      <c r="B455" s="465"/>
      <c r="C455" s="272"/>
      <c r="D455" s="272"/>
      <c r="E455" s="273"/>
      <c r="F455" s="299" t="s">
        <v>56</v>
      </c>
      <c r="G455" s="220"/>
      <c r="H455" s="229"/>
      <c r="I455" s="230"/>
      <c r="J455" s="230"/>
      <c r="K455" s="233"/>
      <c r="L455" s="229"/>
      <c r="M455" s="231"/>
      <c r="N455" s="230"/>
      <c r="O455" s="230"/>
      <c r="P455" s="230"/>
      <c r="Q455" s="230"/>
      <c r="R455" s="230"/>
      <c r="S455" s="230"/>
      <c r="T455" s="230"/>
      <c r="U455" s="229"/>
      <c r="V455" s="233"/>
      <c r="W455" s="234"/>
      <c r="Y455" s="236"/>
    </row>
    <row r="456" spans="2:25" x14ac:dyDescent="0.25">
      <c r="B456" s="465"/>
      <c r="C456" s="272"/>
      <c r="D456" s="272"/>
      <c r="E456" s="273" t="s">
        <v>57</v>
      </c>
      <c r="F456" s="273"/>
      <c r="G456" s="367">
        <f t="shared" ref="G456:W456" si="98">SUBTOTAL(9,G457:G458)</f>
        <v>0</v>
      </c>
      <c r="H456" s="368">
        <f t="shared" si="98"/>
        <v>0</v>
      </c>
      <c r="I456" s="369">
        <f t="shared" si="98"/>
        <v>0</v>
      </c>
      <c r="J456" s="369">
        <f t="shared" si="98"/>
        <v>0</v>
      </c>
      <c r="K456" s="370">
        <f t="shared" si="98"/>
        <v>0</v>
      </c>
      <c r="L456" s="364">
        <f t="shared" si="98"/>
        <v>0</v>
      </c>
      <c r="M456" s="364">
        <f t="shared" si="98"/>
        <v>0</v>
      </c>
      <c r="N456" s="364">
        <f t="shared" si="98"/>
        <v>0</v>
      </c>
      <c r="O456" s="364">
        <f t="shared" si="98"/>
        <v>0</v>
      </c>
      <c r="P456" s="364">
        <f t="shared" si="98"/>
        <v>0</v>
      </c>
      <c r="Q456" s="364">
        <f t="shared" si="98"/>
        <v>0</v>
      </c>
      <c r="R456" s="364">
        <f t="shared" si="98"/>
        <v>0</v>
      </c>
      <c r="S456" s="364">
        <f t="shared" si="98"/>
        <v>0</v>
      </c>
      <c r="T456" s="364">
        <f t="shared" si="98"/>
        <v>0</v>
      </c>
      <c r="U456" s="364">
        <f t="shared" si="98"/>
        <v>0</v>
      </c>
      <c r="V456" s="364">
        <f t="shared" si="98"/>
        <v>0</v>
      </c>
      <c r="W456" s="366">
        <f t="shared" si="98"/>
        <v>0</v>
      </c>
      <c r="Y456" s="238"/>
    </row>
    <row r="457" spans="2:25" outlineLevel="1" x14ac:dyDescent="0.25">
      <c r="B457" s="465"/>
      <c r="C457" s="272"/>
      <c r="D457" s="272"/>
      <c r="E457" s="273"/>
      <c r="F457" s="299" t="s">
        <v>58</v>
      </c>
      <c r="G457" s="220"/>
      <c r="H457" s="229"/>
      <c r="I457" s="230"/>
      <c r="J457" s="230"/>
      <c r="K457" s="233"/>
      <c r="L457" s="229"/>
      <c r="M457" s="231"/>
      <c r="N457" s="230"/>
      <c r="O457" s="230"/>
      <c r="P457" s="230"/>
      <c r="Q457" s="230"/>
      <c r="R457" s="230"/>
      <c r="S457" s="230"/>
      <c r="T457" s="230"/>
      <c r="U457" s="229"/>
      <c r="V457" s="233"/>
      <c r="W457" s="234"/>
      <c r="Y457" s="236"/>
    </row>
    <row r="458" spans="2:25" outlineLevel="1" x14ac:dyDescent="0.25">
      <c r="B458" s="465"/>
      <c r="C458" s="272"/>
      <c r="D458" s="272"/>
      <c r="E458" s="273"/>
      <c r="F458" s="299" t="s">
        <v>59</v>
      </c>
      <c r="G458" s="220"/>
      <c r="H458" s="229"/>
      <c r="I458" s="230"/>
      <c r="J458" s="230"/>
      <c r="K458" s="233"/>
      <c r="L458" s="229"/>
      <c r="M458" s="231"/>
      <c r="N458" s="230"/>
      <c r="O458" s="230"/>
      <c r="P458" s="230"/>
      <c r="Q458" s="230"/>
      <c r="R458" s="230"/>
      <c r="S458" s="230"/>
      <c r="T458" s="230"/>
      <c r="U458" s="229"/>
      <c r="V458" s="233"/>
      <c r="W458" s="234"/>
      <c r="Y458" s="236"/>
    </row>
    <row r="459" spans="2:25" x14ac:dyDescent="0.25">
      <c r="B459" s="465"/>
      <c r="C459" s="272"/>
      <c r="D459" s="272"/>
      <c r="E459" s="273" t="s">
        <v>60</v>
      </c>
      <c r="F459" s="273"/>
      <c r="G459" s="367">
        <f t="shared" ref="G459:W459" si="99">SUBTOTAL(9,G460:G462)</f>
        <v>0</v>
      </c>
      <c r="H459" s="368">
        <f t="shared" si="99"/>
        <v>0</v>
      </c>
      <c r="I459" s="369">
        <f t="shared" si="99"/>
        <v>0</v>
      </c>
      <c r="J459" s="369">
        <f t="shared" si="99"/>
        <v>0</v>
      </c>
      <c r="K459" s="370">
        <f t="shared" si="99"/>
        <v>0</v>
      </c>
      <c r="L459" s="364">
        <f t="shared" si="99"/>
        <v>0</v>
      </c>
      <c r="M459" s="364">
        <f t="shared" si="99"/>
        <v>0</v>
      </c>
      <c r="N459" s="364">
        <f t="shared" si="99"/>
        <v>0</v>
      </c>
      <c r="O459" s="364">
        <f t="shared" si="99"/>
        <v>0</v>
      </c>
      <c r="P459" s="364">
        <f t="shared" si="99"/>
        <v>0</v>
      </c>
      <c r="Q459" s="364">
        <f t="shared" si="99"/>
        <v>0</v>
      </c>
      <c r="R459" s="364">
        <f t="shared" si="99"/>
        <v>0</v>
      </c>
      <c r="S459" s="364">
        <f t="shared" si="99"/>
        <v>0</v>
      </c>
      <c r="T459" s="364">
        <f t="shared" si="99"/>
        <v>0</v>
      </c>
      <c r="U459" s="364">
        <f t="shared" si="99"/>
        <v>0</v>
      </c>
      <c r="V459" s="364">
        <f t="shared" si="99"/>
        <v>0</v>
      </c>
      <c r="W459" s="366">
        <f t="shared" si="99"/>
        <v>0</v>
      </c>
      <c r="Y459" s="238"/>
    </row>
    <row r="460" spans="2:25" outlineLevel="1" x14ac:dyDescent="0.25">
      <c r="B460" s="465"/>
      <c r="C460" s="272"/>
      <c r="D460" s="272"/>
      <c r="E460" s="273"/>
      <c r="F460" s="299" t="s">
        <v>61</v>
      </c>
      <c r="G460" s="220"/>
      <c r="H460" s="229"/>
      <c r="I460" s="230"/>
      <c r="J460" s="230"/>
      <c r="K460" s="233"/>
      <c r="L460" s="229"/>
      <c r="M460" s="231"/>
      <c r="N460" s="230"/>
      <c r="O460" s="230"/>
      <c r="P460" s="230"/>
      <c r="Q460" s="230"/>
      <c r="R460" s="230"/>
      <c r="S460" s="230"/>
      <c r="T460" s="230"/>
      <c r="U460" s="229"/>
      <c r="V460" s="233"/>
      <c r="W460" s="234"/>
      <c r="Y460" s="236"/>
    </row>
    <row r="461" spans="2:25" outlineLevel="1" x14ac:dyDescent="0.25">
      <c r="B461" s="465"/>
      <c r="C461" s="272"/>
      <c r="D461" s="272"/>
      <c r="E461" s="273"/>
      <c r="F461" s="299" t="s">
        <v>62</v>
      </c>
      <c r="G461" s="220"/>
      <c r="H461" s="229"/>
      <c r="I461" s="230"/>
      <c r="J461" s="230"/>
      <c r="K461" s="233"/>
      <c r="L461" s="229"/>
      <c r="M461" s="231"/>
      <c r="N461" s="230"/>
      <c r="O461" s="230"/>
      <c r="P461" s="230"/>
      <c r="Q461" s="230"/>
      <c r="R461" s="230"/>
      <c r="S461" s="230"/>
      <c r="T461" s="230"/>
      <c r="U461" s="229"/>
      <c r="V461" s="233"/>
      <c r="W461" s="234"/>
      <c r="Y461" s="236"/>
    </row>
    <row r="462" spans="2:25" outlineLevel="1" x14ac:dyDescent="0.25">
      <c r="B462" s="465"/>
      <c r="C462" s="272"/>
      <c r="D462" s="272"/>
      <c r="E462" s="273"/>
      <c r="F462" s="299" t="s">
        <v>63</v>
      </c>
      <c r="G462" s="220"/>
      <c r="H462" s="229"/>
      <c r="I462" s="230"/>
      <c r="J462" s="230"/>
      <c r="K462" s="233"/>
      <c r="L462" s="229"/>
      <c r="M462" s="231"/>
      <c r="N462" s="230"/>
      <c r="O462" s="230"/>
      <c r="P462" s="230"/>
      <c r="Q462" s="230"/>
      <c r="R462" s="230"/>
      <c r="S462" s="230"/>
      <c r="T462" s="230"/>
      <c r="U462" s="229"/>
      <c r="V462" s="233"/>
      <c r="W462" s="234"/>
      <c r="Y462" s="236"/>
    </row>
    <row r="463" spans="2:25" x14ac:dyDescent="0.25">
      <c r="B463" s="465"/>
      <c r="C463" s="272"/>
      <c r="D463" s="272"/>
      <c r="E463" s="273" t="s">
        <v>64</v>
      </c>
      <c r="F463" s="273"/>
      <c r="G463" s="367">
        <f t="shared" ref="G463:W463" si="100">SUBTOTAL(9,G464:G465)</f>
        <v>0</v>
      </c>
      <c r="H463" s="368">
        <f t="shared" si="100"/>
        <v>0</v>
      </c>
      <c r="I463" s="369">
        <f t="shared" si="100"/>
        <v>0</v>
      </c>
      <c r="J463" s="369">
        <f t="shared" si="100"/>
        <v>0</v>
      </c>
      <c r="K463" s="370">
        <f t="shared" si="100"/>
        <v>0</v>
      </c>
      <c r="L463" s="364">
        <f t="shared" si="100"/>
        <v>0</v>
      </c>
      <c r="M463" s="364">
        <f t="shared" si="100"/>
        <v>0</v>
      </c>
      <c r="N463" s="364">
        <f t="shared" si="100"/>
        <v>0</v>
      </c>
      <c r="O463" s="364">
        <f t="shared" si="100"/>
        <v>0</v>
      </c>
      <c r="P463" s="364">
        <f t="shared" si="100"/>
        <v>0</v>
      </c>
      <c r="Q463" s="364">
        <f t="shared" si="100"/>
        <v>0</v>
      </c>
      <c r="R463" s="364">
        <f t="shared" si="100"/>
        <v>0</v>
      </c>
      <c r="S463" s="364">
        <f t="shared" si="100"/>
        <v>0</v>
      </c>
      <c r="T463" s="364">
        <f t="shared" si="100"/>
        <v>0</v>
      </c>
      <c r="U463" s="364">
        <f t="shared" si="100"/>
        <v>0</v>
      </c>
      <c r="V463" s="364">
        <f t="shared" si="100"/>
        <v>0</v>
      </c>
      <c r="W463" s="366">
        <f t="shared" si="100"/>
        <v>0</v>
      </c>
      <c r="Y463" s="238"/>
    </row>
    <row r="464" spans="2:25" outlineLevel="1" x14ac:dyDescent="0.25">
      <c r="B464" s="465"/>
      <c r="C464" s="272"/>
      <c r="D464" s="272"/>
      <c r="E464" s="273"/>
      <c r="F464" s="299" t="s">
        <v>65</v>
      </c>
      <c r="G464" s="220"/>
      <c r="H464" s="229"/>
      <c r="I464" s="230"/>
      <c r="J464" s="230"/>
      <c r="K464" s="233"/>
      <c r="L464" s="229"/>
      <c r="M464" s="231"/>
      <c r="N464" s="230"/>
      <c r="O464" s="230"/>
      <c r="P464" s="230"/>
      <c r="Q464" s="230"/>
      <c r="R464" s="230"/>
      <c r="S464" s="230"/>
      <c r="T464" s="230"/>
      <c r="U464" s="229"/>
      <c r="V464" s="233"/>
      <c r="W464" s="234"/>
      <c r="Y464" s="236"/>
    </row>
    <row r="465" spans="2:25" outlineLevel="1" x14ac:dyDescent="0.25">
      <c r="B465" s="465"/>
      <c r="C465" s="272"/>
      <c r="D465" s="272"/>
      <c r="E465" s="273"/>
      <c r="F465" s="299" t="s">
        <v>66</v>
      </c>
      <c r="G465" s="220"/>
      <c r="H465" s="229"/>
      <c r="I465" s="230"/>
      <c r="J465" s="230"/>
      <c r="K465" s="233"/>
      <c r="L465" s="229"/>
      <c r="M465" s="231"/>
      <c r="N465" s="230"/>
      <c r="O465" s="230"/>
      <c r="P465" s="230"/>
      <c r="Q465" s="230"/>
      <c r="R465" s="230"/>
      <c r="S465" s="230"/>
      <c r="T465" s="230"/>
      <c r="U465" s="229"/>
      <c r="V465" s="233"/>
      <c r="W465" s="234"/>
      <c r="Y465" s="236"/>
    </row>
    <row r="466" spans="2:25" x14ac:dyDescent="0.25">
      <c r="B466" s="465"/>
      <c r="C466" s="272"/>
      <c r="D466" s="272"/>
      <c r="E466" s="273" t="s">
        <v>67</v>
      </c>
      <c r="F466" s="273"/>
      <c r="G466" s="367">
        <f t="shared" ref="G466:W466" si="101">SUBTOTAL(9,G467:G469)</f>
        <v>0</v>
      </c>
      <c r="H466" s="368">
        <f t="shared" si="101"/>
        <v>0</v>
      </c>
      <c r="I466" s="369">
        <f t="shared" si="101"/>
        <v>0</v>
      </c>
      <c r="J466" s="369">
        <f t="shared" si="101"/>
        <v>0</v>
      </c>
      <c r="K466" s="370">
        <f t="shared" si="101"/>
        <v>0</v>
      </c>
      <c r="L466" s="364">
        <f t="shared" si="101"/>
        <v>0</v>
      </c>
      <c r="M466" s="364">
        <f t="shared" si="101"/>
        <v>0</v>
      </c>
      <c r="N466" s="364">
        <f t="shared" si="101"/>
        <v>0</v>
      </c>
      <c r="O466" s="364">
        <f t="shared" si="101"/>
        <v>0</v>
      </c>
      <c r="P466" s="364">
        <f t="shared" si="101"/>
        <v>0</v>
      </c>
      <c r="Q466" s="364">
        <f t="shared" si="101"/>
        <v>0</v>
      </c>
      <c r="R466" s="364">
        <f t="shared" si="101"/>
        <v>0</v>
      </c>
      <c r="S466" s="364">
        <f t="shared" si="101"/>
        <v>0</v>
      </c>
      <c r="T466" s="364">
        <f t="shared" si="101"/>
        <v>0</v>
      </c>
      <c r="U466" s="364">
        <f t="shared" si="101"/>
        <v>0</v>
      </c>
      <c r="V466" s="364">
        <f t="shared" si="101"/>
        <v>0</v>
      </c>
      <c r="W466" s="366">
        <f t="shared" si="101"/>
        <v>0</v>
      </c>
      <c r="Y466" s="238"/>
    </row>
    <row r="467" spans="2:25" outlineLevel="1" x14ac:dyDescent="0.25">
      <c r="B467" s="465"/>
      <c r="C467" s="272"/>
      <c r="D467" s="272"/>
      <c r="E467" s="273"/>
      <c r="F467" s="299" t="s">
        <v>68</v>
      </c>
      <c r="G467" s="220"/>
      <c r="H467" s="229"/>
      <c r="I467" s="230"/>
      <c r="J467" s="230"/>
      <c r="K467" s="233"/>
      <c r="L467" s="229"/>
      <c r="M467" s="231"/>
      <c r="N467" s="230"/>
      <c r="O467" s="230"/>
      <c r="P467" s="230"/>
      <c r="Q467" s="230"/>
      <c r="R467" s="230"/>
      <c r="S467" s="230"/>
      <c r="T467" s="230"/>
      <c r="U467" s="229"/>
      <c r="V467" s="233"/>
      <c r="W467" s="234"/>
      <c r="Y467" s="236"/>
    </row>
    <row r="468" spans="2:25" outlineLevel="1" x14ac:dyDescent="0.25">
      <c r="B468" s="465"/>
      <c r="C468" s="272"/>
      <c r="D468" s="272"/>
      <c r="E468" s="273"/>
      <c r="F468" s="299" t="s">
        <v>69</v>
      </c>
      <c r="G468" s="220"/>
      <c r="H468" s="229"/>
      <c r="I468" s="230"/>
      <c r="J468" s="230"/>
      <c r="K468" s="233"/>
      <c r="L468" s="229"/>
      <c r="M468" s="231"/>
      <c r="N468" s="230"/>
      <c r="O468" s="230"/>
      <c r="P468" s="230"/>
      <c r="Q468" s="230"/>
      <c r="R468" s="230"/>
      <c r="S468" s="230"/>
      <c r="T468" s="230"/>
      <c r="U468" s="229"/>
      <c r="V468" s="233"/>
      <c r="W468" s="234"/>
      <c r="Y468" s="236"/>
    </row>
    <row r="469" spans="2:25" outlineLevel="1" x14ac:dyDescent="0.25">
      <c r="B469" s="465"/>
      <c r="C469" s="272"/>
      <c r="D469" s="272"/>
      <c r="E469" s="273"/>
      <c r="F469" s="299" t="s">
        <v>70</v>
      </c>
      <c r="G469" s="220"/>
      <c r="H469" s="229"/>
      <c r="I469" s="230"/>
      <c r="J469" s="230"/>
      <c r="K469" s="233"/>
      <c r="L469" s="229"/>
      <c r="M469" s="230"/>
      <c r="N469" s="230"/>
      <c r="O469" s="230"/>
      <c r="P469" s="230"/>
      <c r="Q469" s="230"/>
      <c r="R469" s="230"/>
      <c r="S469" s="230"/>
      <c r="T469" s="230"/>
      <c r="U469" s="230"/>
      <c r="V469" s="233"/>
      <c r="W469" s="234"/>
      <c r="Y469" s="236"/>
    </row>
    <row r="470" spans="2:25" x14ac:dyDescent="0.25">
      <c r="B470" s="465"/>
      <c r="C470" s="272"/>
      <c r="D470" s="272" t="s">
        <v>71</v>
      </c>
      <c r="E470" s="273"/>
      <c r="F470" s="273"/>
      <c r="G470" s="367"/>
      <c r="H470" s="369"/>
      <c r="I470" s="369"/>
      <c r="J470" s="369"/>
      <c r="K470" s="370"/>
      <c r="L470" s="364"/>
      <c r="M470" s="364"/>
      <c r="N470" s="364"/>
      <c r="O470" s="364"/>
      <c r="P470" s="364"/>
      <c r="Q470" s="364"/>
      <c r="R470" s="364"/>
      <c r="S470" s="364"/>
      <c r="T470" s="364"/>
      <c r="U470" s="364"/>
      <c r="V470" s="365"/>
      <c r="W470" s="365"/>
      <c r="Y470" s="353"/>
    </row>
    <row r="471" spans="2:25" x14ac:dyDescent="0.25">
      <c r="B471" s="465"/>
      <c r="C471" s="272"/>
      <c r="D471" s="272"/>
      <c r="E471" s="273" t="s">
        <v>72</v>
      </c>
      <c r="F471" s="273"/>
      <c r="G471" s="367">
        <f t="shared" ref="G471:W471" si="102">SUBTOTAL(9,G472:G473)</f>
        <v>0</v>
      </c>
      <c r="H471" s="368">
        <f t="shared" si="102"/>
        <v>0</v>
      </c>
      <c r="I471" s="369">
        <f t="shared" si="102"/>
        <v>0</v>
      </c>
      <c r="J471" s="369">
        <f t="shared" si="102"/>
        <v>0</v>
      </c>
      <c r="K471" s="370">
        <f t="shared" si="102"/>
        <v>0</v>
      </c>
      <c r="L471" s="364">
        <f t="shared" si="102"/>
        <v>0</v>
      </c>
      <c r="M471" s="364">
        <f t="shared" si="102"/>
        <v>0</v>
      </c>
      <c r="N471" s="364">
        <f t="shared" si="102"/>
        <v>0</v>
      </c>
      <c r="O471" s="364">
        <f t="shared" si="102"/>
        <v>0</v>
      </c>
      <c r="P471" s="364">
        <f t="shared" si="102"/>
        <v>0</v>
      </c>
      <c r="Q471" s="364">
        <f t="shared" si="102"/>
        <v>0</v>
      </c>
      <c r="R471" s="364">
        <f t="shared" si="102"/>
        <v>0</v>
      </c>
      <c r="S471" s="364">
        <f t="shared" si="102"/>
        <v>0</v>
      </c>
      <c r="T471" s="364">
        <f t="shared" si="102"/>
        <v>0</v>
      </c>
      <c r="U471" s="364">
        <f t="shared" si="102"/>
        <v>0</v>
      </c>
      <c r="V471" s="364">
        <f t="shared" si="102"/>
        <v>0</v>
      </c>
      <c r="W471" s="366">
        <f t="shared" si="102"/>
        <v>0</v>
      </c>
      <c r="Y471" s="354"/>
    </row>
    <row r="472" spans="2:25" outlineLevel="1" x14ac:dyDescent="0.25">
      <c r="B472" s="465"/>
      <c r="C472" s="272"/>
      <c r="D472" s="272"/>
      <c r="E472" s="273"/>
      <c r="F472" s="299" t="s">
        <v>73</v>
      </c>
      <c r="G472" s="220"/>
      <c r="H472" s="229"/>
      <c r="I472" s="230"/>
      <c r="J472" s="230"/>
      <c r="K472" s="233"/>
      <c r="L472" s="229"/>
      <c r="M472" s="231"/>
      <c r="N472" s="230"/>
      <c r="O472" s="230"/>
      <c r="P472" s="230"/>
      <c r="Q472" s="230"/>
      <c r="R472" s="230"/>
      <c r="S472" s="230"/>
      <c r="T472" s="230"/>
      <c r="U472" s="229"/>
      <c r="V472" s="233"/>
      <c r="W472" s="234"/>
      <c r="Y472" s="236"/>
    </row>
    <row r="473" spans="2:25" outlineLevel="1" x14ac:dyDescent="0.25">
      <c r="B473" s="465"/>
      <c r="C473" s="272"/>
      <c r="D473" s="272"/>
      <c r="E473" s="273"/>
      <c r="F473" s="299" t="s">
        <v>74</v>
      </c>
      <c r="G473" s="220"/>
      <c r="H473" s="229"/>
      <c r="I473" s="230"/>
      <c r="J473" s="230"/>
      <c r="K473" s="233"/>
      <c r="L473" s="229"/>
      <c r="M473" s="231"/>
      <c r="N473" s="230"/>
      <c r="O473" s="230"/>
      <c r="P473" s="230"/>
      <c r="Q473" s="230"/>
      <c r="R473" s="230"/>
      <c r="S473" s="230"/>
      <c r="T473" s="230"/>
      <c r="U473" s="229"/>
      <c r="V473" s="233"/>
      <c r="W473" s="234"/>
      <c r="Y473" s="236"/>
    </row>
    <row r="474" spans="2:25" x14ac:dyDescent="0.25">
      <c r="B474" s="465"/>
      <c r="C474" s="272"/>
      <c r="D474" s="272"/>
      <c r="E474" s="273" t="s">
        <v>75</v>
      </c>
      <c r="F474" s="273"/>
      <c r="G474" s="367">
        <f t="shared" ref="G474:W474" si="103">SUBTOTAL(9,G475:G476)</f>
        <v>0</v>
      </c>
      <c r="H474" s="368">
        <f t="shared" si="103"/>
        <v>0</v>
      </c>
      <c r="I474" s="369">
        <f t="shared" si="103"/>
        <v>0</v>
      </c>
      <c r="J474" s="369">
        <f t="shared" si="103"/>
        <v>0</v>
      </c>
      <c r="K474" s="370">
        <f t="shared" si="103"/>
        <v>0</v>
      </c>
      <c r="L474" s="364">
        <f t="shared" si="103"/>
        <v>0</v>
      </c>
      <c r="M474" s="364">
        <f t="shared" si="103"/>
        <v>0</v>
      </c>
      <c r="N474" s="364">
        <f t="shared" si="103"/>
        <v>0</v>
      </c>
      <c r="O474" s="364">
        <f t="shared" si="103"/>
        <v>0</v>
      </c>
      <c r="P474" s="364">
        <f t="shared" si="103"/>
        <v>0</v>
      </c>
      <c r="Q474" s="364">
        <f t="shared" si="103"/>
        <v>0</v>
      </c>
      <c r="R474" s="364">
        <f t="shared" si="103"/>
        <v>0</v>
      </c>
      <c r="S474" s="364">
        <f t="shared" si="103"/>
        <v>0</v>
      </c>
      <c r="T474" s="364">
        <f t="shared" si="103"/>
        <v>0</v>
      </c>
      <c r="U474" s="364">
        <f t="shared" si="103"/>
        <v>0</v>
      </c>
      <c r="V474" s="364">
        <f t="shared" si="103"/>
        <v>0</v>
      </c>
      <c r="W474" s="366">
        <f t="shared" si="103"/>
        <v>0</v>
      </c>
      <c r="Y474" s="238"/>
    </row>
    <row r="475" spans="2:25" outlineLevel="1" x14ac:dyDescent="0.25">
      <c r="B475" s="465"/>
      <c r="C475" s="272"/>
      <c r="D475" s="272"/>
      <c r="E475" s="273"/>
      <c r="F475" s="299" t="s">
        <v>76</v>
      </c>
      <c r="G475" s="220"/>
      <c r="H475" s="229"/>
      <c r="I475" s="230"/>
      <c r="J475" s="230"/>
      <c r="K475" s="233"/>
      <c r="L475" s="229"/>
      <c r="M475" s="231"/>
      <c r="N475" s="230"/>
      <c r="O475" s="230"/>
      <c r="P475" s="230"/>
      <c r="Q475" s="230"/>
      <c r="R475" s="230"/>
      <c r="S475" s="230"/>
      <c r="T475" s="230"/>
      <c r="U475" s="229"/>
      <c r="V475" s="233"/>
      <c r="W475" s="234"/>
      <c r="Y475" s="236"/>
    </row>
    <row r="476" spans="2:25" outlineLevel="1" x14ac:dyDescent="0.25">
      <c r="B476" s="465"/>
      <c r="C476" s="272"/>
      <c r="D476" s="272"/>
      <c r="E476" s="273"/>
      <c r="F476" s="299" t="s">
        <v>77</v>
      </c>
      <c r="G476" s="220"/>
      <c r="H476" s="229"/>
      <c r="I476" s="230"/>
      <c r="J476" s="230"/>
      <c r="K476" s="233"/>
      <c r="L476" s="229"/>
      <c r="M476" s="231"/>
      <c r="N476" s="230"/>
      <c r="O476" s="230"/>
      <c r="P476" s="230"/>
      <c r="Q476" s="230"/>
      <c r="R476" s="230"/>
      <c r="S476" s="230"/>
      <c r="T476" s="230"/>
      <c r="U476" s="229"/>
      <c r="V476" s="233"/>
      <c r="W476" s="234"/>
      <c r="Y476" s="236"/>
    </row>
    <row r="477" spans="2:25" x14ac:dyDescent="0.25">
      <c r="B477" s="465"/>
      <c r="C477" s="272"/>
      <c r="D477" s="272"/>
      <c r="E477" s="273" t="s">
        <v>78</v>
      </c>
      <c r="F477" s="273"/>
      <c r="G477" s="367">
        <f t="shared" ref="G477:W477" si="104">SUBTOTAL(9,G478:G479)</f>
        <v>0</v>
      </c>
      <c r="H477" s="368">
        <f t="shared" si="104"/>
        <v>0</v>
      </c>
      <c r="I477" s="369">
        <f t="shared" si="104"/>
        <v>0</v>
      </c>
      <c r="J477" s="369">
        <f t="shared" si="104"/>
        <v>0</v>
      </c>
      <c r="K477" s="370">
        <f t="shared" si="104"/>
        <v>0</v>
      </c>
      <c r="L477" s="364">
        <f t="shared" si="104"/>
        <v>0</v>
      </c>
      <c r="M477" s="364">
        <f t="shared" si="104"/>
        <v>0</v>
      </c>
      <c r="N477" s="364">
        <f t="shared" si="104"/>
        <v>0</v>
      </c>
      <c r="O477" s="364">
        <f t="shared" si="104"/>
        <v>0</v>
      </c>
      <c r="P477" s="364">
        <f t="shared" si="104"/>
        <v>0</v>
      </c>
      <c r="Q477" s="364">
        <f t="shared" si="104"/>
        <v>0</v>
      </c>
      <c r="R477" s="364">
        <f t="shared" si="104"/>
        <v>0</v>
      </c>
      <c r="S477" s="364">
        <f t="shared" si="104"/>
        <v>0</v>
      </c>
      <c r="T477" s="364">
        <f t="shared" si="104"/>
        <v>0</v>
      </c>
      <c r="U477" s="364">
        <f t="shared" si="104"/>
        <v>0</v>
      </c>
      <c r="V477" s="364">
        <f t="shared" si="104"/>
        <v>0</v>
      </c>
      <c r="W477" s="366">
        <f t="shared" si="104"/>
        <v>0</v>
      </c>
      <c r="Y477" s="238"/>
    </row>
    <row r="478" spans="2:25" outlineLevel="1" x14ac:dyDescent="0.25">
      <c r="B478" s="465"/>
      <c r="C478" s="272"/>
      <c r="D478" s="272"/>
      <c r="E478" s="273"/>
      <c r="F478" s="299" t="s">
        <v>79</v>
      </c>
      <c r="G478" s="220"/>
      <c r="H478" s="229"/>
      <c r="I478" s="230"/>
      <c r="J478" s="230"/>
      <c r="K478" s="233"/>
      <c r="L478" s="229"/>
      <c r="M478" s="231"/>
      <c r="N478" s="230"/>
      <c r="O478" s="230"/>
      <c r="P478" s="230"/>
      <c r="Q478" s="230"/>
      <c r="R478" s="230"/>
      <c r="S478" s="230"/>
      <c r="T478" s="230"/>
      <c r="U478" s="229"/>
      <c r="V478" s="233"/>
      <c r="W478" s="234"/>
      <c r="Y478" s="236"/>
    </row>
    <row r="479" spans="2:25" outlineLevel="1" x14ac:dyDescent="0.25">
      <c r="B479" s="465"/>
      <c r="C479" s="272"/>
      <c r="D479" s="272"/>
      <c r="E479" s="273"/>
      <c r="F479" s="299" t="s">
        <v>80</v>
      </c>
      <c r="G479" s="220"/>
      <c r="H479" s="229"/>
      <c r="I479" s="230"/>
      <c r="J479" s="230"/>
      <c r="K479" s="233"/>
      <c r="L479" s="229"/>
      <c r="M479" s="231"/>
      <c r="N479" s="230"/>
      <c r="O479" s="230"/>
      <c r="P479" s="230"/>
      <c r="Q479" s="230"/>
      <c r="R479" s="230"/>
      <c r="S479" s="230"/>
      <c r="T479" s="230"/>
      <c r="U479" s="229"/>
      <c r="V479" s="233"/>
      <c r="W479" s="234"/>
      <c r="Y479" s="236"/>
    </row>
    <row r="480" spans="2:25" x14ac:dyDescent="0.25">
      <c r="B480" s="465"/>
      <c r="C480" s="272"/>
      <c r="D480" s="272"/>
      <c r="E480" s="273" t="s">
        <v>81</v>
      </c>
      <c r="F480" s="273"/>
      <c r="G480" s="367">
        <f t="shared" ref="G480:W480" si="105">SUBTOTAL(9,G481:G482)</f>
        <v>0</v>
      </c>
      <c r="H480" s="368">
        <f t="shared" si="105"/>
        <v>0</v>
      </c>
      <c r="I480" s="369">
        <f t="shared" si="105"/>
        <v>0</v>
      </c>
      <c r="J480" s="369">
        <f t="shared" si="105"/>
        <v>0</v>
      </c>
      <c r="K480" s="370">
        <f t="shared" si="105"/>
        <v>0</v>
      </c>
      <c r="L480" s="364">
        <f t="shared" si="105"/>
        <v>0</v>
      </c>
      <c r="M480" s="364">
        <f t="shared" si="105"/>
        <v>0</v>
      </c>
      <c r="N480" s="364">
        <f t="shared" si="105"/>
        <v>0</v>
      </c>
      <c r="O480" s="364">
        <f t="shared" si="105"/>
        <v>0</v>
      </c>
      <c r="P480" s="364">
        <f t="shared" si="105"/>
        <v>0</v>
      </c>
      <c r="Q480" s="364">
        <f t="shared" si="105"/>
        <v>0</v>
      </c>
      <c r="R480" s="364">
        <f t="shared" si="105"/>
        <v>0</v>
      </c>
      <c r="S480" s="364">
        <f t="shared" si="105"/>
        <v>0</v>
      </c>
      <c r="T480" s="364">
        <f t="shared" si="105"/>
        <v>0</v>
      </c>
      <c r="U480" s="364">
        <f t="shared" si="105"/>
        <v>0</v>
      </c>
      <c r="V480" s="364">
        <f t="shared" si="105"/>
        <v>0</v>
      </c>
      <c r="W480" s="366">
        <f t="shared" si="105"/>
        <v>0</v>
      </c>
      <c r="Y480" s="238"/>
    </row>
    <row r="481" spans="2:25" outlineLevel="1" x14ac:dyDescent="0.25">
      <c r="B481" s="465"/>
      <c r="C481" s="272"/>
      <c r="D481" s="272"/>
      <c r="E481" s="273"/>
      <c r="F481" s="299" t="s">
        <v>82</v>
      </c>
      <c r="G481" s="220"/>
      <c r="H481" s="229"/>
      <c r="I481" s="230"/>
      <c r="J481" s="230"/>
      <c r="K481" s="233"/>
      <c r="L481" s="229"/>
      <c r="M481" s="231"/>
      <c r="N481" s="230"/>
      <c r="O481" s="230"/>
      <c r="P481" s="230"/>
      <c r="Q481" s="230"/>
      <c r="R481" s="230"/>
      <c r="S481" s="230"/>
      <c r="T481" s="230"/>
      <c r="U481" s="229"/>
      <c r="V481" s="233"/>
      <c r="W481" s="234"/>
      <c r="Y481" s="236"/>
    </row>
    <row r="482" spans="2:25" outlineLevel="1" x14ac:dyDescent="0.25">
      <c r="B482" s="465"/>
      <c r="C482" s="272"/>
      <c r="D482" s="272"/>
      <c r="E482" s="273"/>
      <c r="F482" s="299" t="s">
        <v>83</v>
      </c>
      <c r="G482" s="220"/>
      <c r="H482" s="229"/>
      <c r="I482" s="230"/>
      <c r="J482" s="230"/>
      <c r="K482" s="233"/>
      <c r="L482" s="229"/>
      <c r="M482" s="231"/>
      <c r="N482" s="230"/>
      <c r="O482" s="230"/>
      <c r="P482" s="230"/>
      <c r="Q482" s="230"/>
      <c r="R482" s="230"/>
      <c r="S482" s="230"/>
      <c r="T482" s="230"/>
      <c r="U482" s="229"/>
      <c r="V482" s="233"/>
      <c r="W482" s="234"/>
      <c r="Y482" s="236"/>
    </row>
    <row r="483" spans="2:25" x14ac:dyDescent="0.25">
      <c r="B483" s="465"/>
      <c r="C483" s="272"/>
      <c r="D483" s="272"/>
      <c r="E483" s="273" t="s">
        <v>84</v>
      </c>
      <c r="F483" s="273"/>
      <c r="G483" s="367">
        <f t="shared" ref="G483:W483" si="106">SUBTOTAL(9,G484:G485)</f>
        <v>0</v>
      </c>
      <c r="H483" s="368">
        <f t="shared" si="106"/>
        <v>0</v>
      </c>
      <c r="I483" s="369">
        <f t="shared" si="106"/>
        <v>0</v>
      </c>
      <c r="J483" s="369">
        <f t="shared" si="106"/>
        <v>0</v>
      </c>
      <c r="K483" s="370">
        <f t="shared" si="106"/>
        <v>0</v>
      </c>
      <c r="L483" s="364">
        <f t="shared" si="106"/>
        <v>0</v>
      </c>
      <c r="M483" s="364">
        <f t="shared" si="106"/>
        <v>0</v>
      </c>
      <c r="N483" s="364">
        <f t="shared" si="106"/>
        <v>0</v>
      </c>
      <c r="O483" s="364">
        <f t="shared" si="106"/>
        <v>0</v>
      </c>
      <c r="P483" s="364">
        <f t="shared" si="106"/>
        <v>0</v>
      </c>
      <c r="Q483" s="364">
        <f t="shared" si="106"/>
        <v>0</v>
      </c>
      <c r="R483" s="364">
        <f t="shared" si="106"/>
        <v>0</v>
      </c>
      <c r="S483" s="364">
        <f t="shared" si="106"/>
        <v>0</v>
      </c>
      <c r="T483" s="364">
        <f t="shared" si="106"/>
        <v>0</v>
      </c>
      <c r="U483" s="364">
        <f t="shared" si="106"/>
        <v>0</v>
      </c>
      <c r="V483" s="364">
        <f t="shared" si="106"/>
        <v>0</v>
      </c>
      <c r="W483" s="366">
        <f t="shared" si="106"/>
        <v>0</v>
      </c>
      <c r="Y483" s="238"/>
    </row>
    <row r="484" spans="2:25" outlineLevel="1" x14ac:dyDescent="0.25">
      <c r="B484" s="465"/>
      <c r="C484" s="272"/>
      <c r="D484" s="272"/>
      <c r="E484" s="273"/>
      <c r="F484" s="299" t="s">
        <v>85</v>
      </c>
      <c r="G484" s="220"/>
      <c r="H484" s="229"/>
      <c r="I484" s="230"/>
      <c r="J484" s="230"/>
      <c r="K484" s="233"/>
      <c r="L484" s="229"/>
      <c r="M484" s="231"/>
      <c r="N484" s="230"/>
      <c r="O484" s="230"/>
      <c r="P484" s="230"/>
      <c r="Q484" s="230"/>
      <c r="R484" s="230"/>
      <c r="S484" s="230"/>
      <c r="T484" s="230"/>
      <c r="U484" s="229"/>
      <c r="V484" s="233"/>
      <c r="W484" s="234"/>
      <c r="Y484" s="236"/>
    </row>
    <row r="485" spans="2:25" outlineLevel="1" x14ac:dyDescent="0.25">
      <c r="B485" s="465"/>
      <c r="C485" s="272"/>
      <c r="D485" s="272"/>
      <c r="E485" s="273"/>
      <c r="F485" s="299" t="s">
        <v>86</v>
      </c>
      <c r="G485" s="220"/>
      <c r="H485" s="229"/>
      <c r="I485" s="230"/>
      <c r="J485" s="230"/>
      <c r="K485" s="233"/>
      <c r="L485" s="229"/>
      <c r="M485" s="231"/>
      <c r="N485" s="230"/>
      <c r="O485" s="230"/>
      <c r="P485" s="230"/>
      <c r="Q485" s="230"/>
      <c r="R485" s="230"/>
      <c r="S485" s="230"/>
      <c r="T485" s="230"/>
      <c r="U485" s="229"/>
      <c r="V485" s="233"/>
      <c r="W485" s="234"/>
      <c r="Y485" s="236"/>
    </row>
    <row r="486" spans="2:25" x14ac:dyDescent="0.25">
      <c r="B486" s="465"/>
      <c r="C486" s="272"/>
      <c r="D486" s="272"/>
      <c r="E486" s="273" t="s">
        <v>87</v>
      </c>
      <c r="F486" s="273"/>
      <c r="G486" s="367">
        <f t="shared" ref="G486:W486" si="107">SUBTOTAL(9,G487:G488)</f>
        <v>0</v>
      </c>
      <c r="H486" s="368">
        <f t="shared" si="107"/>
        <v>0</v>
      </c>
      <c r="I486" s="369">
        <f t="shared" si="107"/>
        <v>0</v>
      </c>
      <c r="J486" s="369">
        <f t="shared" si="107"/>
        <v>0</v>
      </c>
      <c r="K486" s="370">
        <f t="shared" si="107"/>
        <v>0</v>
      </c>
      <c r="L486" s="364">
        <f t="shared" si="107"/>
        <v>0</v>
      </c>
      <c r="M486" s="364">
        <f t="shared" si="107"/>
        <v>0</v>
      </c>
      <c r="N486" s="364">
        <f t="shared" si="107"/>
        <v>0</v>
      </c>
      <c r="O486" s="364">
        <f t="shared" si="107"/>
        <v>0</v>
      </c>
      <c r="P486" s="364">
        <f t="shared" si="107"/>
        <v>0</v>
      </c>
      <c r="Q486" s="364">
        <f t="shared" si="107"/>
        <v>0</v>
      </c>
      <c r="R486" s="364">
        <f t="shared" si="107"/>
        <v>0</v>
      </c>
      <c r="S486" s="364">
        <f t="shared" si="107"/>
        <v>0</v>
      </c>
      <c r="T486" s="364">
        <f t="shared" si="107"/>
        <v>0</v>
      </c>
      <c r="U486" s="364">
        <f t="shared" si="107"/>
        <v>0</v>
      </c>
      <c r="V486" s="364">
        <f t="shared" si="107"/>
        <v>0</v>
      </c>
      <c r="W486" s="366">
        <f t="shared" si="107"/>
        <v>0</v>
      </c>
      <c r="Y486" s="238"/>
    </row>
    <row r="487" spans="2:25" outlineLevel="1" x14ac:dyDescent="0.25">
      <c r="B487" s="465"/>
      <c r="C487" s="272"/>
      <c r="D487" s="272"/>
      <c r="E487" s="273"/>
      <c r="F487" s="299" t="s">
        <v>88</v>
      </c>
      <c r="G487" s="220"/>
      <c r="H487" s="229"/>
      <c r="I487" s="230"/>
      <c r="J487" s="230"/>
      <c r="K487" s="233"/>
      <c r="L487" s="229"/>
      <c r="M487" s="231"/>
      <c r="N487" s="230"/>
      <c r="O487" s="230"/>
      <c r="P487" s="230"/>
      <c r="Q487" s="230"/>
      <c r="R487" s="230"/>
      <c r="S487" s="230"/>
      <c r="T487" s="230"/>
      <c r="U487" s="229"/>
      <c r="V487" s="233"/>
      <c r="W487" s="234"/>
      <c r="Y487" s="236"/>
    </row>
    <row r="488" spans="2:25" outlineLevel="1" x14ac:dyDescent="0.25">
      <c r="B488" s="465"/>
      <c r="C488" s="272"/>
      <c r="D488" s="272"/>
      <c r="E488" s="273"/>
      <c r="F488" s="299" t="s">
        <v>89</v>
      </c>
      <c r="G488" s="220"/>
      <c r="H488" s="229"/>
      <c r="I488" s="230"/>
      <c r="J488" s="230"/>
      <c r="K488" s="233"/>
      <c r="L488" s="229"/>
      <c r="M488" s="231"/>
      <c r="N488" s="230"/>
      <c r="O488" s="230"/>
      <c r="P488" s="230"/>
      <c r="Q488" s="230"/>
      <c r="R488" s="230"/>
      <c r="S488" s="230"/>
      <c r="T488" s="230"/>
      <c r="U488" s="229"/>
      <c r="V488" s="233"/>
      <c r="W488" s="234"/>
      <c r="Y488" s="236"/>
    </row>
    <row r="489" spans="2:25" x14ac:dyDescent="0.25">
      <c r="B489" s="465"/>
      <c r="C489" s="272"/>
      <c r="D489" s="272" t="s">
        <v>90</v>
      </c>
      <c r="E489" s="273"/>
      <c r="F489" s="273"/>
      <c r="G489" s="367">
        <f>SUBTOTAL(9,G490:G492)</f>
        <v>0</v>
      </c>
      <c r="H489" s="369">
        <f t="shared" ref="H489:W489" si="108">SUBTOTAL(9,H490:H492)</f>
        <v>0</v>
      </c>
      <c r="I489" s="369">
        <f t="shared" si="108"/>
        <v>0</v>
      </c>
      <c r="J489" s="369">
        <f t="shared" si="108"/>
        <v>0</v>
      </c>
      <c r="K489" s="370">
        <f t="shared" si="108"/>
        <v>0</v>
      </c>
      <c r="L489" s="364">
        <f t="shared" si="108"/>
        <v>0</v>
      </c>
      <c r="M489" s="364">
        <f t="shared" si="108"/>
        <v>0</v>
      </c>
      <c r="N489" s="364">
        <f t="shared" si="108"/>
        <v>0</v>
      </c>
      <c r="O489" s="364">
        <f t="shared" si="108"/>
        <v>0</v>
      </c>
      <c r="P489" s="364">
        <f t="shared" si="108"/>
        <v>0</v>
      </c>
      <c r="Q489" s="364">
        <f t="shared" si="108"/>
        <v>0</v>
      </c>
      <c r="R489" s="364">
        <f t="shared" si="108"/>
        <v>0</v>
      </c>
      <c r="S489" s="364">
        <f t="shared" si="108"/>
        <v>0</v>
      </c>
      <c r="T489" s="364">
        <f t="shared" si="108"/>
        <v>0</v>
      </c>
      <c r="U489" s="364">
        <f t="shared" si="108"/>
        <v>0</v>
      </c>
      <c r="V489" s="365">
        <f t="shared" si="108"/>
        <v>0</v>
      </c>
      <c r="W489" s="365">
        <f t="shared" si="108"/>
        <v>0</v>
      </c>
      <c r="Y489" s="238"/>
    </row>
    <row r="490" spans="2:25" outlineLevel="1" x14ac:dyDescent="0.25">
      <c r="B490" s="465"/>
      <c r="C490" s="272"/>
      <c r="D490" s="272"/>
      <c r="E490" s="273"/>
      <c r="F490" s="299" t="s">
        <v>91</v>
      </c>
      <c r="G490" s="220"/>
      <c r="H490" s="229"/>
      <c r="I490" s="230"/>
      <c r="J490" s="230"/>
      <c r="K490" s="233"/>
      <c r="L490" s="229"/>
      <c r="M490" s="231"/>
      <c r="N490" s="230"/>
      <c r="O490" s="230"/>
      <c r="P490" s="230"/>
      <c r="Q490" s="230"/>
      <c r="R490" s="230"/>
      <c r="S490" s="230"/>
      <c r="T490" s="230"/>
      <c r="U490" s="229"/>
      <c r="V490" s="233"/>
      <c r="W490" s="234"/>
      <c r="Y490" s="236"/>
    </row>
    <row r="491" spans="2:25" outlineLevel="1" x14ac:dyDescent="0.25">
      <c r="B491" s="465"/>
      <c r="C491" s="272"/>
      <c r="D491" s="272"/>
      <c r="E491" s="273"/>
      <c r="F491" s="299" t="s">
        <v>92</v>
      </c>
      <c r="G491" s="220"/>
      <c r="H491" s="229"/>
      <c r="I491" s="230"/>
      <c r="J491" s="230"/>
      <c r="K491" s="233"/>
      <c r="L491" s="229"/>
      <c r="M491" s="231"/>
      <c r="N491" s="230"/>
      <c r="O491" s="230"/>
      <c r="P491" s="230"/>
      <c r="Q491" s="230"/>
      <c r="R491" s="230"/>
      <c r="S491" s="230"/>
      <c r="T491" s="230"/>
      <c r="U491" s="229"/>
      <c r="V491" s="233"/>
      <c r="W491" s="234"/>
      <c r="Y491" s="236"/>
    </row>
    <row r="492" spans="2:25" outlineLevel="1" x14ac:dyDescent="0.25">
      <c r="B492" s="465"/>
      <c r="C492" s="272"/>
      <c r="D492" s="272"/>
      <c r="E492" s="273"/>
      <c r="F492" s="299" t="s">
        <v>93</v>
      </c>
      <c r="G492" s="220"/>
      <c r="H492" s="229"/>
      <c r="I492" s="230"/>
      <c r="J492" s="230"/>
      <c r="K492" s="233"/>
      <c r="L492" s="229"/>
      <c r="M492" s="231"/>
      <c r="N492" s="230"/>
      <c r="O492" s="230"/>
      <c r="P492" s="230"/>
      <c r="Q492" s="230"/>
      <c r="R492" s="230"/>
      <c r="S492" s="230"/>
      <c r="T492" s="230"/>
      <c r="U492" s="229"/>
      <c r="V492" s="233"/>
      <c r="W492" s="234"/>
      <c r="Y492" s="236"/>
    </row>
    <row r="493" spans="2:25" ht="13.5" customHeight="1" x14ac:dyDescent="0.25">
      <c r="B493" s="465"/>
      <c r="C493" s="275"/>
      <c r="D493" s="272" t="s">
        <v>94</v>
      </c>
      <c r="E493" s="273"/>
      <c r="F493" s="273"/>
      <c r="G493" s="367">
        <f>SUBTOTAL(9,G494:G495)</f>
        <v>0</v>
      </c>
      <c r="H493" s="369">
        <f t="shared" ref="H493:W493" si="109">SUBTOTAL(9,H494:H495)</f>
        <v>0</v>
      </c>
      <c r="I493" s="369">
        <f t="shared" si="109"/>
        <v>0</v>
      </c>
      <c r="J493" s="369">
        <f t="shared" si="109"/>
        <v>0</v>
      </c>
      <c r="K493" s="370">
        <f t="shared" si="109"/>
        <v>0</v>
      </c>
      <c r="L493" s="364">
        <f t="shared" si="109"/>
        <v>0</v>
      </c>
      <c r="M493" s="364">
        <f t="shared" si="109"/>
        <v>0</v>
      </c>
      <c r="N493" s="364">
        <f t="shared" si="109"/>
        <v>0</v>
      </c>
      <c r="O493" s="364">
        <f t="shared" si="109"/>
        <v>0</v>
      </c>
      <c r="P493" s="364">
        <f t="shared" si="109"/>
        <v>0</v>
      </c>
      <c r="Q493" s="364">
        <f t="shared" si="109"/>
        <v>0</v>
      </c>
      <c r="R493" s="364">
        <f t="shared" si="109"/>
        <v>0</v>
      </c>
      <c r="S493" s="364">
        <f t="shared" si="109"/>
        <v>0</v>
      </c>
      <c r="T493" s="364">
        <f t="shared" si="109"/>
        <v>0</v>
      </c>
      <c r="U493" s="364">
        <f t="shared" si="109"/>
        <v>0</v>
      </c>
      <c r="V493" s="365">
        <f t="shared" si="109"/>
        <v>0</v>
      </c>
      <c r="W493" s="365">
        <f t="shared" si="109"/>
        <v>0</v>
      </c>
      <c r="Y493" s="238"/>
    </row>
    <row r="494" spans="2:25" outlineLevel="1" x14ac:dyDescent="0.25">
      <c r="B494" s="465"/>
      <c r="C494" s="272"/>
      <c r="D494" s="272"/>
      <c r="E494" s="273"/>
      <c r="F494" s="299" t="s">
        <v>95</v>
      </c>
      <c r="G494" s="220"/>
      <c r="H494" s="229"/>
      <c r="I494" s="230"/>
      <c r="J494" s="230"/>
      <c r="K494" s="233"/>
      <c r="L494" s="229"/>
      <c r="M494" s="231"/>
      <c r="N494" s="230"/>
      <c r="O494" s="230"/>
      <c r="P494" s="230"/>
      <c r="Q494" s="230"/>
      <c r="R494" s="230"/>
      <c r="S494" s="230"/>
      <c r="T494" s="230"/>
      <c r="U494" s="229"/>
      <c r="V494" s="233"/>
      <c r="W494" s="234"/>
      <c r="Y494" s="236"/>
    </row>
    <row r="495" spans="2:25" outlineLevel="1" x14ac:dyDescent="0.25">
      <c r="B495" s="465"/>
      <c r="C495" s="272"/>
      <c r="D495" s="272"/>
      <c r="E495" s="273"/>
      <c r="F495" s="299" t="s">
        <v>96</v>
      </c>
      <c r="G495" s="220"/>
      <c r="H495" s="229"/>
      <c r="I495" s="230"/>
      <c r="J495" s="230"/>
      <c r="K495" s="233"/>
      <c r="L495" s="229"/>
      <c r="M495" s="231"/>
      <c r="N495" s="230"/>
      <c r="O495" s="230"/>
      <c r="P495" s="230"/>
      <c r="Q495" s="230"/>
      <c r="R495" s="230"/>
      <c r="S495" s="230"/>
      <c r="T495" s="230"/>
      <c r="U495" s="229"/>
      <c r="V495" s="233"/>
      <c r="W495" s="234"/>
      <c r="Y495" s="236"/>
    </row>
    <row r="496" spans="2:25" x14ac:dyDescent="0.25">
      <c r="B496" s="465"/>
      <c r="C496" s="272" t="s">
        <v>260</v>
      </c>
      <c r="D496" s="272"/>
      <c r="E496" s="273"/>
      <c r="F496" s="275"/>
      <c r="G496" s="367"/>
      <c r="H496" s="369"/>
      <c r="I496" s="369"/>
      <c r="J496" s="369"/>
      <c r="K496" s="370"/>
      <c r="L496" s="364"/>
      <c r="M496" s="364"/>
      <c r="N496" s="364"/>
      <c r="O496" s="364"/>
      <c r="P496" s="364"/>
      <c r="Q496" s="364"/>
      <c r="R496" s="364"/>
      <c r="S496" s="364"/>
      <c r="T496" s="364"/>
      <c r="U496" s="364"/>
      <c r="V496" s="365"/>
      <c r="W496" s="365"/>
      <c r="Y496" s="353"/>
    </row>
    <row r="497" spans="2:25" x14ac:dyDescent="0.25">
      <c r="B497" s="465"/>
      <c r="C497" s="272"/>
      <c r="D497" s="272" t="s">
        <v>261</v>
      </c>
      <c r="E497" s="273"/>
      <c r="F497" s="275"/>
      <c r="G497" s="367">
        <f>SUBTOTAL(9,G498:G499)</f>
        <v>0</v>
      </c>
      <c r="H497" s="368">
        <f t="shared" ref="H497:W497" si="110">SUBTOTAL(9,H499)</f>
        <v>0</v>
      </c>
      <c r="I497" s="369">
        <f t="shared" si="110"/>
        <v>0</v>
      </c>
      <c r="J497" s="369">
        <f t="shared" si="110"/>
        <v>0</v>
      </c>
      <c r="K497" s="370">
        <f t="shared" si="110"/>
        <v>0</v>
      </c>
      <c r="L497" s="364">
        <f t="shared" si="110"/>
        <v>0</v>
      </c>
      <c r="M497" s="364">
        <f t="shared" si="110"/>
        <v>0</v>
      </c>
      <c r="N497" s="364">
        <f t="shared" si="110"/>
        <v>0</v>
      </c>
      <c r="O497" s="364">
        <f t="shared" si="110"/>
        <v>0</v>
      </c>
      <c r="P497" s="364">
        <f t="shared" si="110"/>
        <v>0</v>
      </c>
      <c r="Q497" s="364">
        <f t="shared" si="110"/>
        <v>0</v>
      </c>
      <c r="R497" s="364">
        <f t="shared" si="110"/>
        <v>0</v>
      </c>
      <c r="S497" s="364">
        <f t="shared" si="110"/>
        <v>0</v>
      </c>
      <c r="T497" s="364">
        <f t="shared" si="110"/>
        <v>0</v>
      </c>
      <c r="U497" s="364">
        <f t="shared" si="110"/>
        <v>0</v>
      </c>
      <c r="V497" s="364">
        <f t="shared" si="110"/>
        <v>0</v>
      </c>
      <c r="W497" s="366">
        <f t="shared" si="110"/>
        <v>0</v>
      </c>
      <c r="Y497" s="354"/>
    </row>
    <row r="498" spans="2:25" outlineLevel="1" x14ac:dyDescent="0.25">
      <c r="B498" s="465"/>
      <c r="C498" s="273"/>
      <c r="D498" s="273"/>
      <c r="E498" s="273"/>
      <c r="F498" s="458" t="s">
        <v>262</v>
      </c>
      <c r="G498" s="221"/>
      <c r="H498" s="369"/>
      <c r="I498" s="369"/>
      <c r="J498" s="369"/>
      <c r="K498" s="370"/>
      <c r="L498" s="364"/>
      <c r="M498" s="364"/>
      <c r="N498" s="364"/>
      <c r="O498" s="364"/>
      <c r="P498" s="364"/>
      <c r="Q498" s="364"/>
      <c r="R498" s="364"/>
      <c r="S498" s="364"/>
      <c r="T498" s="364"/>
      <c r="U498" s="364"/>
      <c r="V498" s="365"/>
      <c r="W498" s="365"/>
      <c r="Y498" s="236"/>
    </row>
    <row r="499" spans="2:25" outlineLevel="1" x14ac:dyDescent="0.25">
      <c r="B499" s="465"/>
      <c r="C499" s="273"/>
      <c r="D499" s="273"/>
      <c r="E499" s="273"/>
      <c r="F499" s="299" t="s">
        <v>263</v>
      </c>
      <c r="G499" s="220"/>
      <c r="H499" s="229"/>
      <c r="I499" s="230"/>
      <c r="J499" s="230"/>
      <c r="K499" s="233"/>
      <c r="L499" s="229"/>
      <c r="M499" s="231"/>
      <c r="N499" s="230"/>
      <c r="O499" s="230"/>
      <c r="P499" s="230"/>
      <c r="Q499" s="230"/>
      <c r="R499" s="230"/>
      <c r="S499" s="230"/>
      <c r="T499" s="229"/>
      <c r="U499" s="230"/>
      <c r="V499" s="233"/>
      <c r="W499" s="234"/>
      <c r="Y499" s="236"/>
    </row>
    <row r="500" spans="2:25" x14ac:dyDescent="0.25">
      <c r="B500" s="465"/>
      <c r="C500" s="273"/>
      <c r="D500" s="272" t="s">
        <v>264</v>
      </c>
      <c r="E500" s="273"/>
      <c r="F500" s="273"/>
      <c r="G500" s="367">
        <f>SUBTOTAL(9,G501:G503)</f>
        <v>0</v>
      </c>
      <c r="H500" s="368">
        <f t="shared" ref="H500:W500" si="111">SUBTOTAL(9,H501:H503)</f>
        <v>0</v>
      </c>
      <c r="I500" s="369">
        <f t="shared" si="111"/>
        <v>0</v>
      </c>
      <c r="J500" s="369">
        <f t="shared" si="111"/>
        <v>0</v>
      </c>
      <c r="K500" s="370">
        <f t="shared" si="111"/>
        <v>0</v>
      </c>
      <c r="L500" s="364">
        <f t="shared" si="111"/>
        <v>0</v>
      </c>
      <c r="M500" s="364">
        <f t="shared" si="111"/>
        <v>0</v>
      </c>
      <c r="N500" s="364">
        <f t="shared" si="111"/>
        <v>0</v>
      </c>
      <c r="O500" s="364">
        <f t="shared" si="111"/>
        <v>0</v>
      </c>
      <c r="P500" s="364">
        <f t="shared" si="111"/>
        <v>0</v>
      </c>
      <c r="Q500" s="364">
        <f t="shared" si="111"/>
        <v>0</v>
      </c>
      <c r="R500" s="364">
        <f t="shared" si="111"/>
        <v>0</v>
      </c>
      <c r="S500" s="364">
        <f t="shared" si="111"/>
        <v>0</v>
      </c>
      <c r="T500" s="364">
        <f t="shared" si="111"/>
        <v>0</v>
      </c>
      <c r="U500" s="364">
        <f t="shared" si="111"/>
        <v>0</v>
      </c>
      <c r="V500" s="364">
        <f t="shared" si="111"/>
        <v>0</v>
      </c>
      <c r="W500" s="366">
        <f t="shared" si="111"/>
        <v>0</v>
      </c>
      <c r="Y500" s="238"/>
    </row>
    <row r="501" spans="2:25" outlineLevel="1" x14ac:dyDescent="0.25">
      <c r="B501" s="465"/>
      <c r="C501" s="273"/>
      <c r="D501" s="273"/>
      <c r="E501" s="275"/>
      <c r="F501" s="299" t="s">
        <v>265</v>
      </c>
      <c r="G501" s="220"/>
      <c r="H501" s="229"/>
      <c r="I501" s="230"/>
      <c r="J501" s="230"/>
      <c r="K501" s="233"/>
      <c r="L501" s="229"/>
      <c r="M501" s="231"/>
      <c r="N501" s="230"/>
      <c r="O501" s="230"/>
      <c r="P501" s="230"/>
      <c r="Q501" s="230"/>
      <c r="R501" s="230"/>
      <c r="S501" s="230"/>
      <c r="T501" s="229"/>
      <c r="U501" s="230"/>
      <c r="V501" s="233"/>
      <c r="W501" s="234"/>
      <c r="Y501" s="236"/>
    </row>
    <row r="502" spans="2:25" outlineLevel="1" x14ac:dyDescent="0.25">
      <c r="B502" s="465"/>
      <c r="C502" s="273"/>
      <c r="D502" s="273"/>
      <c r="E502" s="275"/>
      <c r="F502" s="299" t="s">
        <v>266</v>
      </c>
      <c r="G502" s="220"/>
      <c r="H502" s="229"/>
      <c r="I502" s="230"/>
      <c r="J502" s="230"/>
      <c r="K502" s="233"/>
      <c r="L502" s="229"/>
      <c r="M502" s="231"/>
      <c r="N502" s="230"/>
      <c r="O502" s="230"/>
      <c r="P502" s="230"/>
      <c r="Q502" s="230"/>
      <c r="R502" s="230"/>
      <c r="S502" s="230"/>
      <c r="T502" s="229"/>
      <c r="U502" s="230"/>
      <c r="V502" s="233"/>
      <c r="W502" s="234"/>
      <c r="Y502" s="236"/>
    </row>
    <row r="503" spans="2:25" outlineLevel="1" x14ac:dyDescent="0.25">
      <c r="B503" s="465"/>
      <c r="C503" s="273"/>
      <c r="D503" s="273"/>
      <c r="E503" s="275"/>
      <c r="F503" s="299" t="s">
        <v>264</v>
      </c>
      <c r="G503" s="220"/>
      <c r="H503" s="368"/>
      <c r="I503" s="369"/>
      <c r="J503" s="369"/>
      <c r="K503" s="370"/>
      <c r="L503" s="364"/>
      <c r="M503" s="364"/>
      <c r="N503" s="364"/>
      <c r="O503" s="364"/>
      <c r="P503" s="364"/>
      <c r="Q503" s="364"/>
      <c r="R503" s="364"/>
      <c r="S503" s="364"/>
      <c r="T503" s="364"/>
      <c r="U503" s="364"/>
      <c r="V503" s="364"/>
      <c r="W503" s="366"/>
      <c r="Y503" s="236"/>
    </row>
    <row r="504" spans="2:25" x14ac:dyDescent="0.25">
      <c r="B504" s="465"/>
      <c r="C504" s="273"/>
      <c r="D504" s="272" t="s">
        <v>267</v>
      </c>
      <c r="E504" s="275"/>
      <c r="F504" s="273"/>
      <c r="G504" s="367">
        <f>SUBTOTAL(9,G505:G507)</f>
        <v>0</v>
      </c>
      <c r="H504" s="369"/>
      <c r="I504" s="369"/>
      <c r="J504" s="369"/>
      <c r="K504" s="370"/>
      <c r="L504" s="364"/>
      <c r="M504" s="364"/>
      <c r="N504" s="364"/>
      <c r="O504" s="364"/>
      <c r="P504" s="364"/>
      <c r="Q504" s="364"/>
      <c r="R504" s="364"/>
      <c r="S504" s="364"/>
      <c r="T504" s="364"/>
      <c r="U504" s="364"/>
      <c r="V504" s="365"/>
      <c r="W504" s="365"/>
      <c r="Y504" s="238"/>
    </row>
    <row r="505" spans="2:25" outlineLevel="1" x14ac:dyDescent="0.25">
      <c r="B505" s="465"/>
      <c r="C505" s="273"/>
      <c r="D505" s="272"/>
      <c r="E505" s="275"/>
      <c r="F505" s="299" t="s">
        <v>268</v>
      </c>
      <c r="G505" s="220"/>
      <c r="H505" s="369"/>
      <c r="I505" s="369"/>
      <c r="J505" s="369"/>
      <c r="K505" s="370"/>
      <c r="L505" s="364"/>
      <c r="M505" s="364"/>
      <c r="N505" s="364"/>
      <c r="O505" s="364"/>
      <c r="P505" s="364"/>
      <c r="Q505" s="364"/>
      <c r="R505" s="364"/>
      <c r="S505" s="364"/>
      <c r="T505" s="364"/>
      <c r="U505" s="364"/>
      <c r="V505" s="365"/>
      <c r="W505" s="365"/>
      <c r="Y505" s="236"/>
    </row>
    <row r="506" spans="2:25" outlineLevel="1" x14ac:dyDescent="0.25">
      <c r="B506" s="465"/>
      <c r="C506" s="273"/>
      <c r="D506" s="273"/>
      <c r="E506" s="275"/>
      <c r="F506" s="299" t="s">
        <v>269</v>
      </c>
      <c r="G506" s="220"/>
      <c r="H506" s="369"/>
      <c r="I506" s="369"/>
      <c r="J506" s="369"/>
      <c r="K506" s="370"/>
      <c r="L506" s="364"/>
      <c r="M506" s="364"/>
      <c r="N506" s="364"/>
      <c r="O506" s="364"/>
      <c r="P506" s="364"/>
      <c r="Q506" s="364"/>
      <c r="R506" s="364"/>
      <c r="S506" s="364"/>
      <c r="T506" s="364"/>
      <c r="U506" s="364"/>
      <c r="V506" s="365"/>
      <c r="W506" s="365"/>
      <c r="Y506" s="236"/>
    </row>
    <row r="507" spans="2:25" outlineLevel="1" x14ac:dyDescent="0.25">
      <c r="B507" s="465"/>
      <c r="C507" s="273"/>
      <c r="D507" s="273"/>
      <c r="E507" s="275"/>
      <c r="F507" s="299" t="s">
        <v>270</v>
      </c>
      <c r="G507" s="220"/>
      <c r="H507" s="369"/>
      <c r="I507" s="369"/>
      <c r="J507" s="369"/>
      <c r="K507" s="370"/>
      <c r="L507" s="364"/>
      <c r="M507" s="364"/>
      <c r="N507" s="364"/>
      <c r="O507" s="364"/>
      <c r="P507" s="364"/>
      <c r="Q507" s="364"/>
      <c r="R507" s="364"/>
      <c r="S507" s="364"/>
      <c r="T507" s="364"/>
      <c r="U507" s="364"/>
      <c r="V507" s="365"/>
      <c r="W507" s="365"/>
      <c r="Y507" s="236"/>
    </row>
    <row r="508" spans="2:25" x14ac:dyDescent="0.25">
      <c r="B508" s="465"/>
      <c r="C508" s="273"/>
      <c r="D508" s="272" t="s">
        <v>260</v>
      </c>
      <c r="E508" s="275"/>
      <c r="F508" s="273"/>
      <c r="G508" s="367">
        <f>SUBTOTAL(9,G509)</f>
        <v>0</v>
      </c>
      <c r="H508" s="369"/>
      <c r="I508" s="369"/>
      <c r="J508" s="369"/>
      <c r="K508" s="370"/>
      <c r="L508" s="364"/>
      <c r="M508" s="364"/>
      <c r="N508" s="364"/>
      <c r="O508" s="364"/>
      <c r="P508" s="364"/>
      <c r="Q508" s="364"/>
      <c r="R508" s="364"/>
      <c r="S508" s="364"/>
      <c r="T508" s="364"/>
      <c r="U508" s="364"/>
      <c r="V508" s="365"/>
      <c r="W508" s="365"/>
      <c r="Y508" s="238"/>
    </row>
    <row r="509" spans="2:25" outlineLevel="1" x14ac:dyDescent="0.25">
      <c r="B509" s="465"/>
      <c r="C509" s="273"/>
      <c r="D509" s="272"/>
      <c r="E509" s="275"/>
      <c r="F509" s="299" t="s">
        <v>260</v>
      </c>
      <c r="G509" s="220"/>
      <c r="H509" s="369"/>
      <c r="I509" s="369"/>
      <c r="J509" s="369"/>
      <c r="K509" s="370"/>
      <c r="L509" s="364"/>
      <c r="M509" s="364"/>
      <c r="N509" s="364"/>
      <c r="O509" s="364"/>
      <c r="P509" s="364"/>
      <c r="Q509" s="364"/>
      <c r="R509" s="364"/>
      <c r="S509" s="364"/>
      <c r="T509" s="364"/>
      <c r="U509" s="364"/>
      <c r="V509" s="365"/>
      <c r="W509" s="365"/>
      <c r="Y509" s="236"/>
    </row>
    <row r="510" spans="2:25" outlineLevel="1" x14ac:dyDescent="0.25">
      <c r="B510" s="465"/>
      <c r="C510" s="273"/>
      <c r="D510" s="272"/>
      <c r="E510" s="275"/>
      <c r="F510" s="273"/>
      <c r="G510" s="254"/>
      <c r="H510" s="368"/>
      <c r="I510" s="369"/>
      <c r="J510" s="369"/>
      <c r="K510" s="370"/>
      <c r="L510" s="364"/>
      <c r="M510" s="364"/>
      <c r="N510" s="364"/>
      <c r="O510" s="364"/>
      <c r="P510" s="364"/>
      <c r="Q510" s="364"/>
      <c r="R510" s="364"/>
      <c r="S510" s="364"/>
      <c r="T510" s="364"/>
      <c r="U510" s="364"/>
      <c r="V510" s="364"/>
      <c r="W510" s="366"/>
      <c r="Y510" s="353"/>
    </row>
    <row r="511" spans="2:25" outlineLevel="1" x14ac:dyDescent="0.25">
      <c r="B511" s="465"/>
      <c r="C511" s="272" t="s">
        <v>271</v>
      </c>
      <c r="D511" s="272"/>
      <c r="E511" s="275"/>
      <c r="F511" s="273"/>
      <c r="G511" s="41">
        <f>SUBTOTAL(9,G512:G514)</f>
        <v>0</v>
      </c>
      <c r="H511" s="368">
        <f t="shared" ref="H511:W511" si="112">SUBTOTAL(9,H512:H514)</f>
        <v>0</v>
      </c>
      <c r="I511" s="369">
        <f t="shared" si="112"/>
        <v>0</v>
      </c>
      <c r="J511" s="369">
        <f t="shared" si="112"/>
        <v>0</v>
      </c>
      <c r="K511" s="370">
        <f t="shared" si="112"/>
        <v>0</v>
      </c>
      <c r="L511" s="364">
        <f t="shared" si="112"/>
        <v>0</v>
      </c>
      <c r="M511" s="364">
        <f t="shared" si="112"/>
        <v>0</v>
      </c>
      <c r="N511" s="364">
        <f t="shared" si="112"/>
        <v>0</v>
      </c>
      <c r="O511" s="364">
        <f t="shared" si="112"/>
        <v>0</v>
      </c>
      <c r="P511" s="364">
        <f t="shared" si="112"/>
        <v>0</v>
      </c>
      <c r="Q511" s="364">
        <f t="shared" si="112"/>
        <v>0</v>
      </c>
      <c r="R511" s="364">
        <f t="shared" si="112"/>
        <v>0</v>
      </c>
      <c r="S511" s="364">
        <f t="shared" si="112"/>
        <v>0</v>
      </c>
      <c r="T511" s="364">
        <f t="shared" si="112"/>
        <v>0</v>
      </c>
      <c r="U511" s="364">
        <f t="shared" si="112"/>
        <v>0</v>
      </c>
      <c r="V511" s="364">
        <f t="shared" si="112"/>
        <v>0</v>
      </c>
      <c r="W511" s="366">
        <f t="shared" si="112"/>
        <v>0</v>
      </c>
      <c r="Y511" s="354"/>
    </row>
    <row r="512" spans="2:25" outlineLevel="1" x14ac:dyDescent="0.25">
      <c r="B512" s="465"/>
      <c r="C512" s="273"/>
      <c r="D512" s="272"/>
      <c r="E512" s="275"/>
      <c r="F512" s="587" t="s">
        <v>591</v>
      </c>
      <c r="G512" s="218"/>
      <c r="H512" s="222"/>
      <c r="I512" s="223"/>
      <c r="J512" s="223"/>
      <c r="K512" s="224"/>
      <c r="L512" s="225"/>
      <c r="M512" s="226"/>
      <c r="N512" s="223"/>
      <c r="O512" s="223"/>
      <c r="P512" s="223"/>
      <c r="Q512" s="223"/>
      <c r="R512" s="223"/>
      <c r="S512" s="223"/>
      <c r="T512" s="223"/>
      <c r="U512" s="223"/>
      <c r="V512" s="227"/>
      <c r="W512" s="218"/>
      <c r="Y512" s="236"/>
    </row>
    <row r="513" spans="1:25" outlineLevel="1" x14ac:dyDescent="0.25">
      <c r="B513" s="465"/>
      <c r="C513" s="273"/>
      <c r="D513" s="272"/>
      <c r="E513" s="275"/>
      <c r="F513" s="587" t="s">
        <v>592</v>
      </c>
      <c r="G513" s="218"/>
      <c r="H513" s="222"/>
      <c r="I513" s="223"/>
      <c r="J513" s="223"/>
      <c r="K513" s="224"/>
      <c r="L513" s="225"/>
      <c r="M513" s="226"/>
      <c r="N513" s="223"/>
      <c r="O513" s="223"/>
      <c r="P513" s="223"/>
      <c r="Q513" s="223"/>
      <c r="R513" s="223"/>
      <c r="S513" s="223"/>
      <c r="T513" s="223"/>
      <c r="U513" s="223"/>
      <c r="V513" s="227"/>
      <c r="W513" s="218"/>
      <c r="Y513" s="236"/>
    </row>
    <row r="514" spans="1:25" outlineLevel="1" x14ac:dyDescent="0.25">
      <c r="B514" s="465"/>
      <c r="C514" s="273"/>
      <c r="D514" s="272"/>
      <c r="E514" s="275"/>
      <c r="F514" s="587" t="s">
        <v>593</v>
      </c>
      <c r="G514" s="218"/>
      <c r="H514" s="222"/>
      <c r="I514" s="223"/>
      <c r="J514" s="223"/>
      <c r="K514" s="224"/>
      <c r="L514" s="225"/>
      <c r="M514" s="226"/>
      <c r="N514" s="223"/>
      <c r="O514" s="223"/>
      <c r="P514" s="223"/>
      <c r="Q514" s="223"/>
      <c r="R514" s="223"/>
      <c r="S514" s="223"/>
      <c r="T514" s="223"/>
      <c r="U514" s="223"/>
      <c r="V514" s="227"/>
      <c r="W514" s="218"/>
      <c r="Y514" s="236"/>
    </row>
    <row r="515" spans="1:25" x14ac:dyDescent="0.25">
      <c r="B515" s="295"/>
      <c r="C515" s="273"/>
      <c r="D515" s="273"/>
      <c r="E515" s="273"/>
      <c r="F515" s="273"/>
      <c r="G515" s="52"/>
      <c r="H515" s="53"/>
      <c r="I515" s="53"/>
      <c r="J515" s="53"/>
      <c r="K515" s="82"/>
      <c r="L515" s="33"/>
      <c r="M515" s="33"/>
      <c r="N515" s="33"/>
      <c r="O515" s="33"/>
      <c r="P515" s="33"/>
      <c r="Q515" s="33"/>
      <c r="R515" s="33"/>
      <c r="S515" s="33"/>
      <c r="T515" s="33"/>
      <c r="U515" s="33"/>
      <c r="V515" s="35"/>
      <c r="W515" s="35"/>
      <c r="Y515" s="238"/>
    </row>
    <row r="516" spans="1:25" x14ac:dyDescent="0.25">
      <c r="B516" s="300" t="s">
        <v>272</v>
      </c>
      <c r="C516" s="491"/>
      <c r="D516" s="491"/>
      <c r="E516" s="491"/>
      <c r="F516" s="491"/>
      <c r="G516" s="37">
        <f t="shared" ref="G516:W516" si="113">SUBTOTAL(9,G236:G515)</f>
        <v>0</v>
      </c>
      <c r="H516" s="36">
        <f t="shared" si="113"/>
        <v>0</v>
      </c>
      <c r="I516" s="36">
        <f t="shared" si="113"/>
        <v>0</v>
      </c>
      <c r="J516" s="36">
        <f t="shared" si="113"/>
        <v>0</v>
      </c>
      <c r="K516" s="39">
        <f t="shared" si="113"/>
        <v>0</v>
      </c>
      <c r="L516" s="36">
        <f t="shared" si="113"/>
        <v>0</v>
      </c>
      <c r="M516" s="36">
        <f t="shared" si="113"/>
        <v>0</v>
      </c>
      <c r="N516" s="36">
        <f t="shared" si="113"/>
        <v>0</v>
      </c>
      <c r="O516" s="36">
        <f t="shared" si="113"/>
        <v>0</v>
      </c>
      <c r="P516" s="36">
        <f t="shared" si="113"/>
        <v>0</v>
      </c>
      <c r="Q516" s="36">
        <f t="shared" si="113"/>
        <v>0</v>
      </c>
      <c r="R516" s="36">
        <f t="shared" si="113"/>
        <v>0</v>
      </c>
      <c r="S516" s="36">
        <f t="shared" si="113"/>
        <v>0</v>
      </c>
      <c r="T516" s="36">
        <f t="shared" si="113"/>
        <v>0</v>
      </c>
      <c r="U516" s="36">
        <f t="shared" si="113"/>
        <v>0</v>
      </c>
      <c r="V516" s="39">
        <f t="shared" si="113"/>
        <v>0</v>
      </c>
      <c r="W516" s="39">
        <f t="shared" si="113"/>
        <v>0</v>
      </c>
      <c r="Y516" s="238"/>
    </row>
    <row r="517" spans="1:25" x14ac:dyDescent="0.25">
      <c r="B517" s="295"/>
      <c r="C517" s="273"/>
      <c r="D517" s="273"/>
      <c r="E517" s="273"/>
      <c r="F517" s="273"/>
      <c r="G517" s="367"/>
      <c r="H517" s="33"/>
      <c r="I517" s="33"/>
      <c r="J517" s="33"/>
      <c r="K517" s="35"/>
      <c r="L517" s="33"/>
      <c r="M517" s="33"/>
      <c r="N517" s="33"/>
      <c r="O517" s="33"/>
      <c r="P517" s="33"/>
      <c r="Q517" s="33"/>
      <c r="R517" s="33"/>
      <c r="S517" s="33"/>
      <c r="T517" s="33"/>
      <c r="U517" s="33"/>
      <c r="V517" s="35"/>
      <c r="W517" s="35"/>
      <c r="Y517" s="238"/>
    </row>
    <row r="518" spans="1:25" x14ac:dyDescent="0.25">
      <c r="B518" s="461" t="s">
        <v>273</v>
      </c>
      <c r="C518" s="541"/>
      <c r="D518" s="541"/>
      <c r="E518" s="541"/>
      <c r="F518" s="541"/>
      <c r="G518" s="220"/>
      <c r="H518" s="53"/>
      <c r="I518" s="53"/>
      <c r="J518" s="53"/>
      <c r="K518" s="82"/>
      <c r="L518" s="33"/>
      <c r="M518" s="33"/>
      <c r="N518" s="33"/>
      <c r="O518" s="33"/>
      <c r="P518" s="33"/>
      <c r="Q518" s="33"/>
      <c r="R518" s="33"/>
      <c r="S518" s="33"/>
      <c r="T518" s="33"/>
      <c r="U518" s="33"/>
      <c r="V518" s="35"/>
      <c r="W518" s="35"/>
      <c r="Y518" s="236"/>
    </row>
    <row r="519" spans="1:25" x14ac:dyDescent="0.25">
      <c r="B519" s="465"/>
      <c r="C519" s="273"/>
      <c r="D519" s="273"/>
      <c r="E519" s="273"/>
      <c r="F519" s="273"/>
      <c r="G519" s="52"/>
      <c r="H519" s="53"/>
      <c r="I519" s="53"/>
      <c r="J519" s="53"/>
      <c r="K519" s="82"/>
      <c r="L519" s="33"/>
      <c r="M519" s="33"/>
      <c r="N519" s="33"/>
      <c r="O519" s="33"/>
      <c r="P519" s="33"/>
      <c r="Q519" s="33"/>
      <c r="R519" s="33"/>
      <c r="S519" s="33"/>
      <c r="T519" s="33"/>
      <c r="U519" s="33"/>
      <c r="V519" s="35"/>
      <c r="W519" s="35"/>
      <c r="Y519" s="238"/>
    </row>
    <row r="520" spans="1:25" s="79" customFormat="1" ht="16.2" thickBot="1" x14ac:dyDescent="0.3">
      <c r="A520" s="51"/>
      <c r="B520" s="279" t="s">
        <v>274</v>
      </c>
      <c r="C520" s="483"/>
      <c r="D520" s="483"/>
      <c r="E520" s="483"/>
      <c r="F520" s="483"/>
      <c r="G520" s="54">
        <f>SUM(G516:G519)</f>
        <v>0</v>
      </c>
      <c r="H520" s="55">
        <f t="shared" ref="H520:W520" si="114">SUM(H516:H519)</f>
        <v>0</v>
      </c>
      <c r="I520" s="55">
        <f t="shared" si="114"/>
        <v>0</v>
      </c>
      <c r="J520" s="55">
        <f t="shared" si="114"/>
        <v>0</v>
      </c>
      <c r="K520" s="267">
        <f t="shared" si="114"/>
        <v>0</v>
      </c>
      <c r="L520" s="57">
        <f t="shared" si="114"/>
        <v>0</v>
      </c>
      <c r="M520" s="57">
        <f t="shared" si="114"/>
        <v>0</v>
      </c>
      <c r="N520" s="57">
        <f t="shared" si="114"/>
        <v>0</v>
      </c>
      <c r="O520" s="57">
        <f t="shared" si="114"/>
        <v>0</v>
      </c>
      <c r="P520" s="57">
        <f t="shared" si="114"/>
        <v>0</v>
      </c>
      <c r="Q520" s="57">
        <f t="shared" si="114"/>
        <v>0</v>
      </c>
      <c r="R520" s="57">
        <f t="shared" si="114"/>
        <v>0</v>
      </c>
      <c r="S520" s="57">
        <f t="shared" si="114"/>
        <v>0</v>
      </c>
      <c r="T520" s="57">
        <f t="shared" si="114"/>
        <v>0</v>
      </c>
      <c r="U520" s="57">
        <f t="shared" si="114"/>
        <v>0</v>
      </c>
      <c r="V520" s="58">
        <f t="shared" si="114"/>
        <v>0</v>
      </c>
      <c r="W520" s="58">
        <f t="shared" si="114"/>
        <v>0</v>
      </c>
      <c r="X520" s="51"/>
      <c r="Y520" s="357"/>
    </row>
    <row r="521" spans="1:25" ht="13.8" thickBot="1" x14ac:dyDescent="0.3">
      <c r="G521" s="78"/>
      <c r="H521" s="78"/>
      <c r="I521" s="78"/>
      <c r="J521" s="78"/>
      <c r="K521" s="268"/>
      <c r="L521" s="78"/>
      <c r="M521" s="78"/>
      <c r="N521" s="78"/>
      <c r="O521" s="78"/>
      <c r="P521" s="78"/>
      <c r="Q521" s="78"/>
      <c r="R521" s="78"/>
      <c r="S521" s="78"/>
      <c r="T521" s="78"/>
      <c r="U521" s="78"/>
      <c r="V521" s="78"/>
      <c r="W521" s="78"/>
      <c r="Y521"/>
    </row>
    <row r="522" spans="1:25" s="79" customFormat="1" ht="16.2" thickBot="1" x14ac:dyDescent="0.3">
      <c r="A522" s="51"/>
      <c r="B522" s="433" t="s">
        <v>275</v>
      </c>
      <c r="C522" s="475"/>
      <c r="D522" s="475"/>
      <c r="E522" s="475"/>
      <c r="F522" s="475"/>
      <c r="G522" s="490"/>
      <c r="H522" s="480"/>
      <c r="I522" s="480"/>
      <c r="J522" s="480"/>
      <c r="K522" s="480"/>
      <c r="L522" s="480"/>
      <c r="M522" s="481"/>
      <c r="N522" s="480"/>
      <c r="O522" s="480"/>
      <c r="P522" s="480"/>
      <c r="Q522" s="480"/>
      <c r="R522" s="480"/>
      <c r="S522" s="480"/>
      <c r="T522" s="480"/>
      <c r="U522" s="480"/>
      <c r="V522" s="480"/>
      <c r="W522" s="482"/>
      <c r="X522" s="51"/>
      <c r="Y522" s="507"/>
    </row>
    <row r="523" spans="1:25" s="79" customFormat="1" ht="12.75" customHeight="1" x14ac:dyDescent="0.25">
      <c r="A523" s="51"/>
      <c r="B523" s="361"/>
      <c r="C523" s="272" t="s">
        <v>276</v>
      </c>
      <c r="D523" s="272"/>
      <c r="E523" s="275"/>
      <c r="F523" s="492"/>
      <c r="G523" s="369"/>
      <c r="H523" s="363"/>
      <c r="I523" s="364"/>
      <c r="J523" s="364"/>
      <c r="K523" s="365"/>
      <c r="L523" s="364"/>
      <c r="M523" s="31"/>
      <c r="N523" s="364"/>
      <c r="O523" s="364"/>
      <c r="P523" s="364"/>
      <c r="Q523" s="364"/>
      <c r="R523" s="364"/>
      <c r="S523" s="364"/>
      <c r="T523" s="364"/>
      <c r="U523" s="364"/>
      <c r="V523" s="364"/>
      <c r="W523" s="366"/>
      <c r="X523" s="51"/>
      <c r="Y523" s="237"/>
    </row>
    <row r="524" spans="1:25" s="79" customFormat="1" ht="12.75" customHeight="1" x14ac:dyDescent="0.25">
      <c r="A524" s="51"/>
      <c r="B524" s="295"/>
      <c r="C524" s="273"/>
      <c r="D524" s="272" t="s">
        <v>277</v>
      </c>
      <c r="E524" s="272"/>
      <c r="F524" s="360"/>
      <c r="G524" s="369">
        <f t="shared" ref="G524:W524" si="115">SUBTOTAL(9,G525:G532)</f>
        <v>0</v>
      </c>
      <c r="H524" s="363">
        <f t="shared" si="115"/>
        <v>0</v>
      </c>
      <c r="I524" s="364">
        <f t="shared" si="115"/>
        <v>0</v>
      </c>
      <c r="J524" s="364">
        <f t="shared" si="115"/>
        <v>0</v>
      </c>
      <c r="K524" s="365">
        <f t="shared" si="115"/>
        <v>0</v>
      </c>
      <c r="L524" s="364">
        <f t="shared" si="115"/>
        <v>0</v>
      </c>
      <c r="M524" s="31">
        <f t="shared" si="115"/>
        <v>0</v>
      </c>
      <c r="N524" s="364">
        <f t="shared" si="115"/>
        <v>0</v>
      </c>
      <c r="O524" s="364">
        <f t="shared" si="115"/>
        <v>0</v>
      </c>
      <c r="P524" s="364">
        <f t="shared" si="115"/>
        <v>0</v>
      </c>
      <c r="Q524" s="364">
        <f t="shared" si="115"/>
        <v>0</v>
      </c>
      <c r="R524" s="364">
        <f t="shared" si="115"/>
        <v>0</v>
      </c>
      <c r="S524" s="364">
        <f t="shared" si="115"/>
        <v>0</v>
      </c>
      <c r="T524" s="364">
        <f t="shared" si="115"/>
        <v>0</v>
      </c>
      <c r="U524" s="364">
        <f t="shared" si="115"/>
        <v>0</v>
      </c>
      <c r="V524" s="364">
        <f t="shared" si="115"/>
        <v>0</v>
      </c>
      <c r="W524" s="366">
        <f t="shared" si="115"/>
        <v>0</v>
      </c>
      <c r="X524" s="51"/>
      <c r="Y524" s="354"/>
    </row>
    <row r="525" spans="1:25" s="79" customFormat="1" ht="12.75" customHeight="1" outlineLevel="1" x14ac:dyDescent="0.25">
      <c r="A525" s="51"/>
      <c r="B525" s="295"/>
      <c r="C525" s="273"/>
      <c r="D525" s="273"/>
      <c r="E525" s="273"/>
      <c r="F525" s="299" t="s">
        <v>278</v>
      </c>
      <c r="G525" s="542"/>
      <c r="H525" s="543"/>
      <c r="I525" s="544"/>
      <c r="J525" s="544"/>
      <c r="K525" s="545"/>
      <c r="L525" s="546"/>
      <c r="M525" s="547"/>
      <c r="N525" s="548"/>
      <c r="O525" s="548"/>
      <c r="P525" s="548"/>
      <c r="Q525" s="548"/>
      <c r="R525" s="548"/>
      <c r="S525" s="548"/>
      <c r="T525" s="548"/>
      <c r="U525" s="548"/>
      <c r="V525" s="549"/>
      <c r="W525" s="550"/>
      <c r="X525" s="51"/>
      <c r="Y525" s="236"/>
    </row>
    <row r="526" spans="1:25" s="79" customFormat="1" ht="12.75" customHeight="1" outlineLevel="1" x14ac:dyDescent="0.25">
      <c r="A526" s="51"/>
      <c r="B526" s="295"/>
      <c r="C526" s="273"/>
      <c r="D526" s="273"/>
      <c r="E526" s="273"/>
      <c r="F526" s="299" t="s">
        <v>279</v>
      </c>
      <c r="G526" s="542"/>
      <c r="H526" s="543"/>
      <c r="I526" s="544"/>
      <c r="J526" s="544"/>
      <c r="K526" s="545"/>
      <c r="L526" s="546"/>
      <c r="M526" s="547"/>
      <c r="N526" s="548"/>
      <c r="O526" s="548"/>
      <c r="P526" s="548"/>
      <c r="Q526" s="548"/>
      <c r="R526" s="548"/>
      <c r="S526" s="548"/>
      <c r="T526" s="548"/>
      <c r="U526" s="548"/>
      <c r="V526" s="549"/>
      <c r="W526" s="550"/>
      <c r="X526" s="51"/>
      <c r="Y526" s="236"/>
    </row>
    <row r="527" spans="1:25" s="79" customFormat="1" ht="12.75" customHeight="1" outlineLevel="1" x14ac:dyDescent="0.25">
      <c r="A527" s="51"/>
      <c r="B527" s="295"/>
      <c r="C527" s="273"/>
      <c r="D527" s="273"/>
      <c r="E527" s="273"/>
      <c r="F527" s="299" t="s">
        <v>280</v>
      </c>
      <c r="G527" s="542"/>
      <c r="H527" s="543"/>
      <c r="I527" s="544"/>
      <c r="J527" s="544"/>
      <c r="K527" s="545"/>
      <c r="L527" s="546"/>
      <c r="M527" s="547"/>
      <c r="N527" s="548"/>
      <c r="O527" s="548"/>
      <c r="P527" s="548"/>
      <c r="Q527" s="548"/>
      <c r="R527" s="548"/>
      <c r="S527" s="548"/>
      <c r="T527" s="548"/>
      <c r="U527" s="548"/>
      <c r="V527" s="549"/>
      <c r="W527" s="550"/>
      <c r="X527" s="51"/>
      <c r="Y527" s="236"/>
    </row>
    <row r="528" spans="1:25" s="79" customFormat="1" ht="12.75" customHeight="1" outlineLevel="1" x14ac:dyDescent="0.25">
      <c r="A528" s="51"/>
      <c r="B528" s="295"/>
      <c r="C528" s="273"/>
      <c r="D528" s="273"/>
      <c r="E528" s="273"/>
      <c r="F528" s="299" t="s">
        <v>281</v>
      </c>
      <c r="G528" s="542"/>
      <c r="H528" s="543"/>
      <c r="I528" s="544"/>
      <c r="J528" s="544"/>
      <c r="K528" s="545"/>
      <c r="L528" s="546"/>
      <c r="M528" s="547"/>
      <c r="N528" s="548"/>
      <c r="O528" s="548"/>
      <c r="P528" s="548"/>
      <c r="Q528" s="548"/>
      <c r="R528" s="548"/>
      <c r="S528" s="548"/>
      <c r="T528" s="548"/>
      <c r="U528" s="548"/>
      <c r="V528" s="549"/>
      <c r="W528" s="550"/>
      <c r="X528" s="51"/>
      <c r="Y528" s="236"/>
    </row>
    <row r="529" spans="1:25" s="79" customFormat="1" ht="12.75" customHeight="1" outlineLevel="1" x14ac:dyDescent="0.25">
      <c r="A529" s="51"/>
      <c r="B529" s="295"/>
      <c r="C529" s="273"/>
      <c r="D529" s="273"/>
      <c r="E529" s="273"/>
      <c r="F529" s="299" t="s">
        <v>282</v>
      </c>
      <c r="G529" s="542"/>
      <c r="H529" s="543"/>
      <c r="I529" s="544"/>
      <c r="J529" s="544"/>
      <c r="K529" s="545"/>
      <c r="L529" s="546"/>
      <c r="M529" s="547"/>
      <c r="N529" s="548"/>
      <c r="O529" s="548"/>
      <c r="P529" s="548"/>
      <c r="Q529" s="548"/>
      <c r="R529" s="548"/>
      <c r="S529" s="548"/>
      <c r="T529" s="548"/>
      <c r="U529" s="548"/>
      <c r="V529" s="549"/>
      <c r="W529" s="550"/>
      <c r="X529" s="51"/>
      <c r="Y529" s="236"/>
    </row>
    <row r="530" spans="1:25" s="79" customFormat="1" ht="12.75" customHeight="1" outlineLevel="1" x14ac:dyDescent="0.25">
      <c r="A530" s="51"/>
      <c r="B530" s="295"/>
      <c r="C530" s="273"/>
      <c r="D530" s="273"/>
      <c r="E530" s="273"/>
      <c r="F530" s="299" t="s">
        <v>283</v>
      </c>
      <c r="G530" s="542"/>
      <c r="H530" s="543"/>
      <c r="I530" s="544"/>
      <c r="J530" s="544"/>
      <c r="K530" s="545"/>
      <c r="L530" s="546"/>
      <c r="M530" s="547"/>
      <c r="N530" s="548"/>
      <c r="O530" s="548"/>
      <c r="P530" s="548"/>
      <c r="Q530" s="548"/>
      <c r="R530" s="548"/>
      <c r="S530" s="548"/>
      <c r="T530" s="548"/>
      <c r="U530" s="548"/>
      <c r="V530" s="549"/>
      <c r="W530" s="550"/>
      <c r="X530" s="51"/>
      <c r="Y530" s="236"/>
    </row>
    <row r="531" spans="1:25" s="79" customFormat="1" ht="12.75" customHeight="1" outlineLevel="1" x14ac:dyDescent="0.25">
      <c r="A531" s="51"/>
      <c r="B531" s="295"/>
      <c r="C531" s="273"/>
      <c r="D531" s="273"/>
      <c r="E531" s="273"/>
      <c r="F531" s="299" t="s">
        <v>284</v>
      </c>
      <c r="G531" s="551"/>
      <c r="H531" s="552"/>
      <c r="I531" s="544"/>
      <c r="J531" s="544"/>
      <c r="K531" s="545"/>
      <c r="L531" s="546"/>
      <c r="M531" s="547"/>
      <c r="N531" s="548"/>
      <c r="O531" s="548"/>
      <c r="P531" s="548"/>
      <c r="Q531" s="548"/>
      <c r="R531" s="548"/>
      <c r="S531" s="548"/>
      <c r="T531" s="548"/>
      <c r="U531" s="548"/>
      <c r="V531" s="549"/>
      <c r="W531" s="550"/>
      <c r="X531" s="51"/>
      <c r="Y531" s="236"/>
    </row>
    <row r="532" spans="1:25" s="79" customFormat="1" ht="12.75" customHeight="1" outlineLevel="1" x14ac:dyDescent="0.25">
      <c r="A532" s="51"/>
      <c r="B532" s="295"/>
      <c r="C532" s="273"/>
      <c r="D532" s="273"/>
      <c r="E532" s="273"/>
      <c r="F532" s="299" t="s">
        <v>285</v>
      </c>
      <c r="G532" s="553"/>
      <c r="H532" s="552"/>
      <c r="I532" s="544"/>
      <c r="J532" s="544"/>
      <c r="K532" s="545"/>
      <c r="L532" s="546"/>
      <c r="M532" s="547"/>
      <c r="N532" s="548"/>
      <c r="O532" s="548"/>
      <c r="P532" s="548"/>
      <c r="Q532" s="548"/>
      <c r="R532" s="548"/>
      <c r="S532" s="548"/>
      <c r="T532" s="548"/>
      <c r="U532" s="548"/>
      <c r="V532" s="549"/>
      <c r="W532" s="550"/>
      <c r="X532" s="51"/>
      <c r="Y532" s="236"/>
    </row>
    <row r="533" spans="1:25" s="79" customFormat="1" ht="12.75" customHeight="1" x14ac:dyDescent="0.25">
      <c r="A533" s="51"/>
      <c r="B533" s="295"/>
      <c r="C533" s="273"/>
      <c r="D533" s="272" t="s">
        <v>286</v>
      </c>
      <c r="E533" s="272"/>
      <c r="F533" s="272"/>
      <c r="G533" s="367">
        <f t="shared" ref="G533:W533" si="116">SUBTOTAL(9,G534:G539)</f>
        <v>0</v>
      </c>
      <c r="H533" s="364">
        <f t="shared" si="116"/>
        <v>0</v>
      </c>
      <c r="I533" s="364">
        <f t="shared" si="116"/>
        <v>0</v>
      </c>
      <c r="J533" s="364">
        <f t="shared" si="116"/>
        <v>0</v>
      </c>
      <c r="K533" s="365">
        <f t="shared" si="116"/>
        <v>0</v>
      </c>
      <c r="L533" s="364">
        <f t="shared" si="116"/>
        <v>0</v>
      </c>
      <c r="M533" s="31">
        <f t="shared" si="116"/>
        <v>0</v>
      </c>
      <c r="N533" s="364">
        <f t="shared" si="116"/>
        <v>0</v>
      </c>
      <c r="O533" s="364">
        <f t="shared" si="116"/>
        <v>0</v>
      </c>
      <c r="P533" s="364">
        <f t="shared" si="116"/>
        <v>0</v>
      </c>
      <c r="Q533" s="364">
        <f t="shared" si="116"/>
        <v>0</v>
      </c>
      <c r="R533" s="364">
        <f t="shared" si="116"/>
        <v>0</v>
      </c>
      <c r="S533" s="364">
        <f t="shared" si="116"/>
        <v>0</v>
      </c>
      <c r="T533" s="364">
        <f t="shared" si="116"/>
        <v>0</v>
      </c>
      <c r="U533" s="364">
        <f t="shared" si="116"/>
        <v>0</v>
      </c>
      <c r="V533" s="364">
        <f t="shared" si="116"/>
        <v>0</v>
      </c>
      <c r="W533" s="366">
        <f t="shared" si="116"/>
        <v>0</v>
      </c>
      <c r="X533" s="51"/>
      <c r="Y533" s="238"/>
    </row>
    <row r="534" spans="1:25" s="79" customFormat="1" ht="12.75" customHeight="1" outlineLevel="2" x14ac:dyDescent="0.25">
      <c r="A534" s="51"/>
      <c r="B534" s="438"/>
      <c r="C534" s="273"/>
      <c r="D534" s="273"/>
      <c r="E534" s="273"/>
      <c r="F534" s="299" t="s">
        <v>287</v>
      </c>
      <c r="G534" s="551"/>
      <c r="H534" s="552"/>
      <c r="I534" s="544"/>
      <c r="J534" s="544"/>
      <c r="K534" s="545"/>
      <c r="L534" s="546"/>
      <c r="M534" s="547"/>
      <c r="N534" s="548"/>
      <c r="O534" s="548"/>
      <c r="P534" s="548"/>
      <c r="Q534" s="548"/>
      <c r="R534" s="548"/>
      <c r="S534" s="548"/>
      <c r="T534" s="548"/>
      <c r="U534" s="548"/>
      <c r="V534" s="549"/>
      <c r="W534" s="550"/>
      <c r="X534" s="51"/>
      <c r="Y534" s="236"/>
    </row>
    <row r="535" spans="1:25" s="79" customFormat="1" ht="12.75" customHeight="1" outlineLevel="2" x14ac:dyDescent="0.25">
      <c r="A535" s="51"/>
      <c r="B535" s="438"/>
      <c r="C535" s="273"/>
      <c r="D535" s="273"/>
      <c r="E535" s="273"/>
      <c r="F535" s="299" t="s">
        <v>288</v>
      </c>
      <c r="G535" s="551"/>
      <c r="H535" s="552"/>
      <c r="I535" s="544"/>
      <c r="J535" s="544"/>
      <c r="K535" s="545"/>
      <c r="L535" s="546"/>
      <c r="M535" s="547"/>
      <c r="N535" s="548"/>
      <c r="O535" s="548"/>
      <c r="P535" s="548"/>
      <c r="Q535" s="548"/>
      <c r="R535" s="548"/>
      <c r="S535" s="548"/>
      <c r="T535" s="548"/>
      <c r="U535" s="548"/>
      <c r="V535" s="549"/>
      <c r="W535" s="550"/>
      <c r="X535" s="51"/>
      <c r="Y535" s="236"/>
    </row>
    <row r="536" spans="1:25" s="79" customFormat="1" ht="12.75" customHeight="1" outlineLevel="2" x14ac:dyDescent="0.25">
      <c r="A536" s="51"/>
      <c r="B536" s="438"/>
      <c r="C536" s="273"/>
      <c r="D536" s="273"/>
      <c r="E536" s="273"/>
      <c r="F536" s="299" t="s">
        <v>289</v>
      </c>
      <c r="G536" s="551"/>
      <c r="H536" s="552"/>
      <c r="I536" s="544"/>
      <c r="J536" s="544"/>
      <c r="K536" s="545"/>
      <c r="L536" s="546"/>
      <c r="M536" s="547"/>
      <c r="N536" s="548"/>
      <c r="O536" s="548"/>
      <c r="P536" s="548"/>
      <c r="Q536" s="548"/>
      <c r="R536" s="548"/>
      <c r="S536" s="548"/>
      <c r="T536" s="548"/>
      <c r="U536" s="548"/>
      <c r="V536" s="549"/>
      <c r="W536" s="550"/>
      <c r="X536" s="51"/>
      <c r="Y536" s="236"/>
    </row>
    <row r="537" spans="1:25" s="79" customFormat="1" ht="12.75" customHeight="1" outlineLevel="2" x14ac:dyDescent="0.25">
      <c r="A537" s="51"/>
      <c r="B537" s="438"/>
      <c r="C537" s="273"/>
      <c r="D537" s="273"/>
      <c r="E537" s="273"/>
      <c r="F537" s="299" t="s">
        <v>290</v>
      </c>
      <c r="G537" s="551"/>
      <c r="H537" s="552"/>
      <c r="I537" s="544"/>
      <c r="J537" s="544"/>
      <c r="K537" s="545"/>
      <c r="L537" s="546"/>
      <c r="M537" s="547"/>
      <c r="N537" s="548"/>
      <c r="O537" s="548"/>
      <c r="P537" s="548"/>
      <c r="Q537" s="548"/>
      <c r="R537" s="548"/>
      <c r="S537" s="548"/>
      <c r="T537" s="548"/>
      <c r="U537" s="548"/>
      <c r="V537" s="549"/>
      <c r="W537" s="550"/>
      <c r="X537" s="51"/>
      <c r="Y537" s="236"/>
    </row>
    <row r="538" spans="1:25" s="79" customFormat="1" ht="12.75" customHeight="1" outlineLevel="2" x14ac:dyDescent="0.25">
      <c r="A538" s="51"/>
      <c r="B538" s="438"/>
      <c r="C538" s="273"/>
      <c r="D538" s="273"/>
      <c r="E538" s="273"/>
      <c r="F538" s="299" t="s">
        <v>291</v>
      </c>
      <c r="G538" s="551"/>
      <c r="H538" s="552"/>
      <c r="I538" s="544"/>
      <c r="J538" s="544"/>
      <c r="K538" s="545"/>
      <c r="L538" s="546"/>
      <c r="M538" s="547"/>
      <c r="N538" s="548"/>
      <c r="O538" s="548"/>
      <c r="P538" s="548"/>
      <c r="Q538" s="548"/>
      <c r="R538" s="548"/>
      <c r="S538" s="548"/>
      <c r="T538" s="548"/>
      <c r="U538" s="548"/>
      <c r="V538" s="549"/>
      <c r="W538" s="550"/>
      <c r="X538" s="51"/>
      <c r="Y538" s="236"/>
    </row>
    <row r="539" spans="1:25" s="79" customFormat="1" ht="12.75" customHeight="1" outlineLevel="2" x14ac:dyDescent="0.25">
      <c r="A539" s="51"/>
      <c r="B539" s="438"/>
      <c r="C539" s="273"/>
      <c r="D539" s="273"/>
      <c r="E539" s="273"/>
      <c r="F539" s="299" t="s">
        <v>292</v>
      </c>
      <c r="G539" s="553"/>
      <c r="H539" s="552"/>
      <c r="I539" s="544"/>
      <c r="J539" s="544"/>
      <c r="K539" s="545"/>
      <c r="L539" s="546"/>
      <c r="M539" s="547"/>
      <c r="N539" s="548"/>
      <c r="O539" s="548"/>
      <c r="P539" s="548"/>
      <c r="Q539" s="548"/>
      <c r="R539" s="548"/>
      <c r="S539" s="548"/>
      <c r="T539" s="548"/>
      <c r="U539" s="548"/>
      <c r="V539" s="549"/>
      <c r="W539" s="550"/>
      <c r="X539" s="51"/>
      <c r="Y539" s="236"/>
    </row>
    <row r="540" spans="1:25" s="79" customFormat="1" ht="12.75" customHeight="1" outlineLevel="2" x14ac:dyDescent="0.25">
      <c r="A540" s="51"/>
      <c r="B540" s="295"/>
      <c r="C540" s="273"/>
      <c r="D540" s="272" t="s">
        <v>293</v>
      </c>
      <c r="E540" s="272"/>
      <c r="F540" s="360"/>
      <c r="G540" s="367">
        <f>SUBTOTAL(9,G541:G542)</f>
        <v>0</v>
      </c>
      <c r="H540" s="364">
        <f t="shared" ref="H540:W540" si="117">SUBTOTAL(9,H541:H542)</f>
        <v>0</v>
      </c>
      <c r="I540" s="364">
        <f t="shared" si="117"/>
        <v>0</v>
      </c>
      <c r="J540" s="364">
        <f t="shared" si="117"/>
        <v>0</v>
      </c>
      <c r="K540" s="365">
        <f t="shared" si="117"/>
        <v>0</v>
      </c>
      <c r="L540" s="364">
        <f t="shared" si="117"/>
        <v>0</v>
      </c>
      <c r="M540" s="31">
        <f t="shared" si="117"/>
        <v>0</v>
      </c>
      <c r="N540" s="364">
        <f t="shared" si="117"/>
        <v>0</v>
      </c>
      <c r="O540" s="364">
        <f t="shared" si="117"/>
        <v>0</v>
      </c>
      <c r="P540" s="364">
        <f t="shared" si="117"/>
        <v>0</v>
      </c>
      <c r="Q540" s="364">
        <f t="shared" si="117"/>
        <v>0</v>
      </c>
      <c r="R540" s="364">
        <f t="shared" si="117"/>
        <v>0</v>
      </c>
      <c r="S540" s="364">
        <f t="shared" si="117"/>
        <v>0</v>
      </c>
      <c r="T540" s="364">
        <f t="shared" si="117"/>
        <v>0</v>
      </c>
      <c r="U540" s="364">
        <f t="shared" si="117"/>
        <v>0</v>
      </c>
      <c r="V540" s="364">
        <f t="shared" si="117"/>
        <v>0</v>
      </c>
      <c r="W540" s="366">
        <f t="shared" si="117"/>
        <v>0</v>
      </c>
      <c r="X540" s="51"/>
      <c r="Y540" s="238"/>
    </row>
    <row r="541" spans="1:25" s="79" customFormat="1" ht="12.75" customHeight="1" outlineLevel="2" x14ac:dyDescent="0.25">
      <c r="A541" s="51"/>
      <c r="B541" s="438"/>
      <c r="C541" s="273"/>
      <c r="D541" s="273"/>
      <c r="E541" s="273"/>
      <c r="F541" s="299" t="s">
        <v>294</v>
      </c>
      <c r="G541" s="551"/>
      <c r="H541" s="552"/>
      <c r="I541" s="544"/>
      <c r="J541" s="544"/>
      <c r="K541" s="545"/>
      <c r="L541" s="546"/>
      <c r="M541" s="547"/>
      <c r="N541" s="548"/>
      <c r="O541" s="548"/>
      <c r="P541" s="548"/>
      <c r="Q541" s="548"/>
      <c r="R541" s="548"/>
      <c r="S541" s="548"/>
      <c r="T541" s="548"/>
      <c r="U541" s="548"/>
      <c r="V541" s="549"/>
      <c r="W541" s="550"/>
      <c r="X541" s="51"/>
      <c r="Y541" s="236"/>
    </row>
    <row r="542" spans="1:25" s="79" customFormat="1" ht="12.75" customHeight="1" outlineLevel="2" x14ac:dyDescent="0.25">
      <c r="A542" s="51"/>
      <c r="B542" s="438"/>
      <c r="C542" s="273"/>
      <c r="D542" s="273"/>
      <c r="E542" s="273"/>
      <c r="F542" s="299" t="s">
        <v>295</v>
      </c>
      <c r="G542" s="553"/>
      <c r="H542" s="552"/>
      <c r="I542" s="544"/>
      <c r="J542" s="544"/>
      <c r="K542" s="545"/>
      <c r="L542" s="546"/>
      <c r="M542" s="547"/>
      <c r="N542" s="548"/>
      <c r="O542" s="548"/>
      <c r="P542" s="548"/>
      <c r="Q542" s="548"/>
      <c r="R542" s="548"/>
      <c r="S542" s="548"/>
      <c r="T542" s="548"/>
      <c r="U542" s="548"/>
      <c r="V542" s="549"/>
      <c r="W542" s="550"/>
      <c r="X542" s="51"/>
      <c r="Y542" s="236"/>
    </row>
    <row r="543" spans="1:25" s="79" customFormat="1" ht="12.75" customHeight="1" x14ac:dyDescent="0.25">
      <c r="A543" s="51"/>
      <c r="B543" s="295"/>
      <c r="C543" s="273"/>
      <c r="D543" s="272" t="s">
        <v>296</v>
      </c>
      <c r="E543" s="272"/>
      <c r="F543" s="272"/>
      <c r="G543" s="367">
        <f t="shared" ref="G543:W543" si="118">SUBTOTAL(9,G544:G548)</f>
        <v>0</v>
      </c>
      <c r="H543" s="364">
        <f t="shared" si="118"/>
        <v>0</v>
      </c>
      <c r="I543" s="364">
        <f t="shared" si="118"/>
        <v>0</v>
      </c>
      <c r="J543" s="364">
        <f t="shared" si="118"/>
        <v>0</v>
      </c>
      <c r="K543" s="365">
        <f t="shared" si="118"/>
        <v>0</v>
      </c>
      <c r="L543" s="364">
        <f t="shared" si="118"/>
        <v>0</v>
      </c>
      <c r="M543" s="31">
        <f t="shared" si="118"/>
        <v>0</v>
      </c>
      <c r="N543" s="364">
        <f t="shared" si="118"/>
        <v>0</v>
      </c>
      <c r="O543" s="364">
        <f t="shared" si="118"/>
        <v>0</v>
      </c>
      <c r="P543" s="364">
        <f t="shared" si="118"/>
        <v>0</v>
      </c>
      <c r="Q543" s="364">
        <f t="shared" si="118"/>
        <v>0</v>
      </c>
      <c r="R543" s="364">
        <f t="shared" si="118"/>
        <v>0</v>
      </c>
      <c r="S543" s="364">
        <f t="shared" si="118"/>
        <v>0</v>
      </c>
      <c r="T543" s="364">
        <f t="shared" si="118"/>
        <v>0</v>
      </c>
      <c r="U543" s="364">
        <f t="shared" si="118"/>
        <v>0</v>
      </c>
      <c r="V543" s="364">
        <f t="shared" si="118"/>
        <v>0</v>
      </c>
      <c r="W543" s="366">
        <f t="shared" si="118"/>
        <v>0</v>
      </c>
      <c r="X543" s="51"/>
      <c r="Y543" s="238"/>
    </row>
    <row r="544" spans="1:25" s="79" customFormat="1" ht="12.75" customHeight="1" outlineLevel="1" x14ac:dyDescent="0.25">
      <c r="A544" s="51"/>
      <c r="B544" s="438"/>
      <c r="C544" s="273"/>
      <c r="D544" s="273"/>
      <c r="E544" s="273"/>
      <c r="F544" s="299" t="s">
        <v>297</v>
      </c>
      <c r="G544" s="551"/>
      <c r="H544" s="552"/>
      <c r="I544" s="544"/>
      <c r="J544" s="544"/>
      <c r="K544" s="545"/>
      <c r="L544" s="546"/>
      <c r="M544" s="547"/>
      <c r="N544" s="548"/>
      <c r="O544" s="548"/>
      <c r="P544" s="548"/>
      <c r="Q544" s="548"/>
      <c r="R544" s="548"/>
      <c r="S544" s="548"/>
      <c r="T544" s="548"/>
      <c r="U544" s="548"/>
      <c r="V544" s="549"/>
      <c r="W544" s="550"/>
      <c r="X544" s="51"/>
      <c r="Y544" s="236"/>
    </row>
    <row r="545" spans="1:25" s="79" customFormat="1" ht="12.75" customHeight="1" outlineLevel="1" x14ac:dyDescent="0.25">
      <c r="A545" s="51"/>
      <c r="B545" s="438"/>
      <c r="C545" s="273"/>
      <c r="D545" s="273"/>
      <c r="E545" s="273"/>
      <c r="F545" s="299" t="s">
        <v>298</v>
      </c>
      <c r="G545" s="551"/>
      <c r="H545" s="552"/>
      <c r="I545" s="544"/>
      <c r="J545" s="544"/>
      <c r="K545" s="545"/>
      <c r="L545" s="546"/>
      <c r="M545" s="547"/>
      <c r="N545" s="548"/>
      <c r="O545" s="548"/>
      <c r="P545" s="548"/>
      <c r="Q545" s="548"/>
      <c r="R545" s="548"/>
      <c r="S545" s="548"/>
      <c r="T545" s="548"/>
      <c r="U545" s="548"/>
      <c r="V545" s="549"/>
      <c r="W545" s="550"/>
      <c r="X545" s="51"/>
      <c r="Y545" s="236"/>
    </row>
    <row r="546" spans="1:25" s="79" customFormat="1" ht="12.75" customHeight="1" outlineLevel="1" x14ac:dyDescent="0.25">
      <c r="A546" s="51"/>
      <c r="B546" s="438"/>
      <c r="C546" s="273"/>
      <c r="D546" s="273"/>
      <c r="E546" s="273"/>
      <c r="F546" s="299" t="s">
        <v>299</v>
      </c>
      <c r="G546" s="551"/>
      <c r="H546" s="552"/>
      <c r="I546" s="544"/>
      <c r="J546" s="544"/>
      <c r="K546" s="545"/>
      <c r="L546" s="546"/>
      <c r="M546" s="547"/>
      <c r="N546" s="548"/>
      <c r="O546" s="548"/>
      <c r="P546" s="548"/>
      <c r="Q546" s="548"/>
      <c r="R546" s="548"/>
      <c r="S546" s="548"/>
      <c r="T546" s="548"/>
      <c r="U546" s="548"/>
      <c r="V546" s="549"/>
      <c r="W546" s="550"/>
      <c r="X546" s="51"/>
      <c r="Y546" s="236"/>
    </row>
    <row r="547" spans="1:25" s="79" customFormat="1" ht="12.75" customHeight="1" outlineLevel="1" x14ac:dyDescent="0.25">
      <c r="A547" s="51"/>
      <c r="B547" s="438"/>
      <c r="C547" s="273"/>
      <c r="D547" s="273"/>
      <c r="E547" s="273"/>
      <c r="F547" s="299" t="s">
        <v>300</v>
      </c>
      <c r="G547" s="551"/>
      <c r="H547" s="552"/>
      <c r="I547" s="544"/>
      <c r="J547" s="544"/>
      <c r="K547" s="545"/>
      <c r="L547" s="546"/>
      <c r="M547" s="547"/>
      <c r="N547" s="548"/>
      <c r="O547" s="548"/>
      <c r="P547" s="548"/>
      <c r="Q547" s="548"/>
      <c r="R547" s="548"/>
      <c r="S547" s="548"/>
      <c r="T547" s="548"/>
      <c r="U547" s="548"/>
      <c r="V547" s="549"/>
      <c r="W547" s="550"/>
      <c r="X547" s="51"/>
      <c r="Y547" s="236"/>
    </row>
    <row r="548" spans="1:25" s="79" customFormat="1" ht="12.75" customHeight="1" outlineLevel="1" x14ac:dyDescent="0.25">
      <c r="A548" s="51"/>
      <c r="B548" s="438"/>
      <c r="C548" s="273"/>
      <c r="D548" s="273"/>
      <c r="E548" s="273"/>
      <c r="F548" s="299" t="s">
        <v>301</v>
      </c>
      <c r="G548" s="553"/>
      <c r="H548" s="552"/>
      <c r="I548" s="544"/>
      <c r="J548" s="544"/>
      <c r="K548" s="545"/>
      <c r="L548" s="546"/>
      <c r="M548" s="547"/>
      <c r="N548" s="548"/>
      <c r="O548" s="548"/>
      <c r="P548" s="548"/>
      <c r="Q548" s="548"/>
      <c r="R548" s="548"/>
      <c r="S548" s="548"/>
      <c r="T548" s="548"/>
      <c r="U548" s="548"/>
      <c r="V548" s="549"/>
      <c r="W548" s="550"/>
      <c r="X548" s="51"/>
      <c r="Y548" s="236"/>
    </row>
    <row r="549" spans="1:25" s="79" customFormat="1" ht="12.75" customHeight="1" x14ac:dyDescent="0.25">
      <c r="A549" s="51"/>
      <c r="B549" s="295"/>
      <c r="C549" s="273"/>
      <c r="D549" s="272" t="s">
        <v>302</v>
      </c>
      <c r="E549" s="272"/>
      <c r="F549" s="272"/>
      <c r="G549" s="367">
        <f>SUBTOTAL(9,G550:G551)</f>
        <v>0</v>
      </c>
      <c r="H549" s="364">
        <f t="shared" ref="H549:W549" si="119">SUBTOTAL(9,H550:H551)</f>
        <v>0</v>
      </c>
      <c r="I549" s="364">
        <f t="shared" si="119"/>
        <v>0</v>
      </c>
      <c r="J549" s="364">
        <f t="shared" si="119"/>
        <v>0</v>
      </c>
      <c r="K549" s="365">
        <f t="shared" si="119"/>
        <v>0</v>
      </c>
      <c r="L549" s="364">
        <f t="shared" si="119"/>
        <v>0</v>
      </c>
      <c r="M549" s="31">
        <f t="shared" si="119"/>
        <v>0</v>
      </c>
      <c r="N549" s="364">
        <f t="shared" si="119"/>
        <v>0</v>
      </c>
      <c r="O549" s="364">
        <f t="shared" si="119"/>
        <v>0</v>
      </c>
      <c r="P549" s="364">
        <f t="shared" si="119"/>
        <v>0</v>
      </c>
      <c r="Q549" s="364">
        <f t="shared" si="119"/>
        <v>0</v>
      </c>
      <c r="R549" s="364">
        <f t="shared" si="119"/>
        <v>0</v>
      </c>
      <c r="S549" s="364">
        <f t="shared" si="119"/>
        <v>0</v>
      </c>
      <c r="T549" s="364">
        <f t="shared" si="119"/>
        <v>0</v>
      </c>
      <c r="U549" s="364">
        <f t="shared" si="119"/>
        <v>0</v>
      </c>
      <c r="V549" s="364">
        <f t="shared" si="119"/>
        <v>0</v>
      </c>
      <c r="W549" s="366">
        <f t="shared" si="119"/>
        <v>0</v>
      </c>
      <c r="X549" s="51"/>
      <c r="Y549" s="238"/>
    </row>
    <row r="550" spans="1:25" s="79" customFormat="1" ht="12.75" customHeight="1" outlineLevel="1" x14ac:dyDescent="0.25">
      <c r="A550" s="51"/>
      <c r="B550" s="295"/>
      <c r="C550" s="273"/>
      <c r="D550" s="273"/>
      <c r="E550" s="273"/>
      <c r="F550" s="299" t="s">
        <v>303</v>
      </c>
      <c r="G550" s="551"/>
      <c r="H550" s="552"/>
      <c r="I550" s="544"/>
      <c r="J550" s="544"/>
      <c r="K550" s="545"/>
      <c r="L550" s="546"/>
      <c r="M550" s="547"/>
      <c r="N550" s="548"/>
      <c r="O550" s="548"/>
      <c r="P550" s="548"/>
      <c r="Q550" s="548"/>
      <c r="R550" s="548"/>
      <c r="S550" s="548"/>
      <c r="T550" s="548"/>
      <c r="U550" s="548"/>
      <c r="V550" s="549"/>
      <c r="W550" s="550"/>
      <c r="X550" s="51"/>
      <c r="Y550" s="236"/>
    </row>
    <row r="551" spans="1:25" s="79" customFormat="1" ht="12.75" customHeight="1" outlineLevel="1" x14ac:dyDescent="0.25">
      <c r="A551" s="51"/>
      <c r="B551" s="295"/>
      <c r="C551" s="273"/>
      <c r="D551" s="273"/>
      <c r="E551" s="273"/>
      <c r="F551" s="299" t="s">
        <v>304</v>
      </c>
      <c r="G551" s="553"/>
      <c r="H551" s="552"/>
      <c r="I551" s="544"/>
      <c r="J551" s="544"/>
      <c r="K551" s="545"/>
      <c r="L551" s="546"/>
      <c r="M551" s="547"/>
      <c r="N551" s="548"/>
      <c r="O551" s="548"/>
      <c r="P551" s="548"/>
      <c r="Q551" s="548"/>
      <c r="R551" s="548"/>
      <c r="S551" s="548"/>
      <c r="T551" s="548"/>
      <c r="U551" s="548"/>
      <c r="V551" s="549"/>
      <c r="W551" s="550"/>
      <c r="X551" s="51"/>
      <c r="Y551" s="236"/>
    </row>
    <row r="552" spans="1:25" s="79" customFormat="1" ht="12.75" customHeight="1" x14ac:dyDescent="0.25">
      <c r="A552" s="51"/>
      <c r="B552" s="295"/>
      <c r="C552" s="273"/>
      <c r="D552" s="272" t="s">
        <v>305</v>
      </c>
      <c r="E552" s="272"/>
      <c r="F552" s="272"/>
      <c r="G552" s="367">
        <f>SUBTOTAL(9,G553:G559)</f>
        <v>0</v>
      </c>
      <c r="H552" s="364">
        <f t="shared" ref="H552:W552" si="120">SUBTOTAL(9,H553:H559)</f>
        <v>0</v>
      </c>
      <c r="I552" s="364">
        <f t="shared" si="120"/>
        <v>0</v>
      </c>
      <c r="J552" s="364">
        <f t="shared" si="120"/>
        <v>0</v>
      </c>
      <c r="K552" s="365">
        <f t="shared" si="120"/>
        <v>0</v>
      </c>
      <c r="L552" s="364">
        <f t="shared" si="120"/>
        <v>0</v>
      </c>
      <c r="M552" s="31">
        <f t="shared" si="120"/>
        <v>0</v>
      </c>
      <c r="N552" s="364">
        <f t="shared" si="120"/>
        <v>0</v>
      </c>
      <c r="O552" s="364">
        <f t="shared" si="120"/>
        <v>0</v>
      </c>
      <c r="P552" s="364">
        <f t="shared" si="120"/>
        <v>0</v>
      </c>
      <c r="Q552" s="364">
        <f t="shared" si="120"/>
        <v>0</v>
      </c>
      <c r="R552" s="364">
        <f t="shared" si="120"/>
        <v>0</v>
      </c>
      <c r="S552" s="364">
        <f t="shared" si="120"/>
        <v>0</v>
      </c>
      <c r="T552" s="364">
        <f t="shared" si="120"/>
        <v>0</v>
      </c>
      <c r="U552" s="364">
        <f t="shared" si="120"/>
        <v>0</v>
      </c>
      <c r="V552" s="364">
        <f t="shared" si="120"/>
        <v>0</v>
      </c>
      <c r="W552" s="366">
        <f t="shared" si="120"/>
        <v>0</v>
      </c>
      <c r="X552" s="51"/>
      <c r="Y552" s="238"/>
    </row>
    <row r="553" spans="1:25" s="79" customFormat="1" ht="12.75" customHeight="1" outlineLevel="1" x14ac:dyDescent="0.25">
      <c r="A553" s="51"/>
      <c r="B553" s="295"/>
      <c r="C553" s="273"/>
      <c r="D553" s="273"/>
      <c r="E553" s="273"/>
      <c r="F553" s="299" t="s">
        <v>306</v>
      </c>
      <c r="G553" s="551"/>
      <c r="H553" s="552"/>
      <c r="I553" s="544"/>
      <c r="J553" s="544"/>
      <c r="K553" s="545"/>
      <c r="L553" s="546"/>
      <c r="M553" s="547"/>
      <c r="N553" s="548"/>
      <c r="O553" s="548"/>
      <c r="P553" s="548"/>
      <c r="Q553" s="548"/>
      <c r="R553" s="548"/>
      <c r="S553" s="548"/>
      <c r="T553" s="548"/>
      <c r="U553" s="548"/>
      <c r="V553" s="549"/>
      <c r="W553" s="550"/>
      <c r="X553" s="51"/>
      <c r="Y553" s="236"/>
    </row>
    <row r="554" spans="1:25" s="79" customFormat="1" ht="12.75" customHeight="1" outlineLevel="1" x14ac:dyDescent="0.25">
      <c r="A554" s="51"/>
      <c r="B554" s="295"/>
      <c r="C554" s="273"/>
      <c r="D554" s="273"/>
      <c r="E554" s="273"/>
      <c r="F554" s="299" t="s">
        <v>307</v>
      </c>
      <c r="G554" s="551"/>
      <c r="H554" s="552"/>
      <c r="I554" s="544"/>
      <c r="J554" s="544"/>
      <c r="K554" s="545"/>
      <c r="L554" s="546"/>
      <c r="M554" s="547"/>
      <c r="N554" s="548"/>
      <c r="O554" s="548"/>
      <c r="P554" s="548"/>
      <c r="Q554" s="548"/>
      <c r="R554" s="548"/>
      <c r="S554" s="548"/>
      <c r="T554" s="548"/>
      <c r="U554" s="548"/>
      <c r="V554" s="549"/>
      <c r="W554" s="550"/>
      <c r="X554" s="51"/>
      <c r="Y554" s="236"/>
    </row>
    <row r="555" spans="1:25" s="79" customFormat="1" ht="12.75" customHeight="1" outlineLevel="1" x14ac:dyDescent="0.25">
      <c r="A555" s="51"/>
      <c r="B555" s="295"/>
      <c r="C555" s="273"/>
      <c r="D555" s="273"/>
      <c r="E555" s="273"/>
      <c r="F555" s="299" t="s">
        <v>308</v>
      </c>
      <c r="G555" s="551"/>
      <c r="H555" s="552"/>
      <c r="I555" s="544"/>
      <c r="J555" s="544"/>
      <c r="K555" s="545"/>
      <c r="L555" s="546"/>
      <c r="M555" s="547"/>
      <c r="N555" s="548"/>
      <c r="O555" s="548"/>
      <c r="P555" s="548"/>
      <c r="Q555" s="548"/>
      <c r="R555" s="548"/>
      <c r="S555" s="548"/>
      <c r="T555" s="548"/>
      <c r="U555" s="548"/>
      <c r="V555" s="549"/>
      <c r="W555" s="550"/>
      <c r="X555" s="51"/>
      <c r="Y555" s="236"/>
    </row>
    <row r="556" spans="1:25" s="79" customFormat="1" ht="12.75" customHeight="1" outlineLevel="1" x14ac:dyDescent="0.25">
      <c r="A556" s="51"/>
      <c r="B556" s="295"/>
      <c r="C556" s="273"/>
      <c r="D556" s="273"/>
      <c r="E556" s="273"/>
      <c r="F556" s="299" t="s">
        <v>309</v>
      </c>
      <c r="G556" s="551"/>
      <c r="H556" s="552"/>
      <c r="I556" s="544"/>
      <c r="J556" s="544"/>
      <c r="K556" s="545"/>
      <c r="L556" s="546"/>
      <c r="M556" s="547"/>
      <c r="N556" s="548"/>
      <c r="O556" s="548"/>
      <c r="P556" s="548"/>
      <c r="Q556" s="548"/>
      <c r="R556" s="548"/>
      <c r="S556" s="548"/>
      <c r="T556" s="548"/>
      <c r="U556" s="548"/>
      <c r="V556" s="549"/>
      <c r="W556" s="550"/>
      <c r="X556" s="51"/>
      <c r="Y556" s="236"/>
    </row>
    <row r="557" spans="1:25" s="79" customFormat="1" ht="12.75" customHeight="1" outlineLevel="1" x14ac:dyDescent="0.25">
      <c r="A557" s="51"/>
      <c r="B557" s="295"/>
      <c r="C557" s="273"/>
      <c r="D557" s="273"/>
      <c r="E557" s="273"/>
      <c r="F557" s="299" t="s">
        <v>310</v>
      </c>
      <c r="G557" s="551"/>
      <c r="H557" s="552"/>
      <c r="I557" s="544"/>
      <c r="J557" s="544"/>
      <c r="K557" s="545"/>
      <c r="L557" s="546"/>
      <c r="M557" s="547"/>
      <c r="N557" s="548"/>
      <c r="O557" s="548"/>
      <c r="P557" s="548"/>
      <c r="Q557" s="548"/>
      <c r="R557" s="548"/>
      <c r="S557" s="548"/>
      <c r="T557" s="548"/>
      <c r="U557" s="548"/>
      <c r="V557" s="549"/>
      <c r="W557" s="550"/>
      <c r="X557" s="51"/>
      <c r="Y557" s="236"/>
    </row>
    <row r="558" spans="1:25" s="79" customFormat="1" ht="12.75" customHeight="1" outlineLevel="1" x14ac:dyDescent="0.25">
      <c r="A558" s="51"/>
      <c r="B558" s="295"/>
      <c r="C558" s="273"/>
      <c r="D558" s="273"/>
      <c r="E558" s="273"/>
      <c r="F558" s="299" t="s">
        <v>311</v>
      </c>
      <c r="G558" s="551"/>
      <c r="H558" s="552"/>
      <c r="I558" s="544"/>
      <c r="J558" s="544"/>
      <c r="K558" s="545"/>
      <c r="L558" s="546"/>
      <c r="M558" s="547"/>
      <c r="N558" s="548"/>
      <c r="O558" s="548"/>
      <c r="P558" s="548"/>
      <c r="Q558" s="548"/>
      <c r="R558" s="548"/>
      <c r="S558" s="548"/>
      <c r="T558" s="548"/>
      <c r="U558" s="548"/>
      <c r="V558" s="549"/>
      <c r="W558" s="550"/>
      <c r="X558" s="51"/>
      <c r="Y558" s="236"/>
    </row>
    <row r="559" spans="1:25" s="79" customFormat="1" ht="12.75" customHeight="1" outlineLevel="1" x14ac:dyDescent="0.25">
      <c r="A559" s="51"/>
      <c r="B559" s="295"/>
      <c r="C559" s="273"/>
      <c r="D559" s="273"/>
      <c r="E559" s="273"/>
      <c r="F559" s="299" t="s">
        <v>312</v>
      </c>
      <c r="G559" s="553"/>
      <c r="H559" s="552"/>
      <c r="I559" s="544"/>
      <c r="J559" s="544"/>
      <c r="K559" s="545"/>
      <c r="L559" s="546"/>
      <c r="M559" s="547"/>
      <c r="N559" s="548"/>
      <c r="O559" s="548"/>
      <c r="P559" s="548"/>
      <c r="Q559" s="548"/>
      <c r="R559" s="548"/>
      <c r="S559" s="548"/>
      <c r="T559" s="548"/>
      <c r="U559" s="548"/>
      <c r="V559" s="549"/>
      <c r="W559" s="550"/>
      <c r="X559" s="51"/>
      <c r="Y559" s="236"/>
    </row>
    <row r="560" spans="1:25" s="79" customFormat="1" ht="12.75" customHeight="1" x14ac:dyDescent="0.25">
      <c r="A560" s="51"/>
      <c r="B560" s="295"/>
      <c r="C560" s="273"/>
      <c r="D560" s="272" t="s">
        <v>313</v>
      </c>
      <c r="E560" s="272"/>
      <c r="F560" s="272"/>
      <c r="G560" s="367">
        <f>SUBTOTAL(9,G561:G562)</f>
        <v>0</v>
      </c>
      <c r="H560" s="364">
        <f t="shared" ref="H560:W560" si="121">SUBTOTAL(9,H561:H562)</f>
        <v>0</v>
      </c>
      <c r="I560" s="364">
        <f t="shared" si="121"/>
        <v>0</v>
      </c>
      <c r="J560" s="364">
        <f t="shared" si="121"/>
        <v>0</v>
      </c>
      <c r="K560" s="365">
        <f t="shared" si="121"/>
        <v>0</v>
      </c>
      <c r="L560" s="364">
        <f t="shared" si="121"/>
        <v>0</v>
      </c>
      <c r="M560" s="31">
        <f t="shared" si="121"/>
        <v>0</v>
      </c>
      <c r="N560" s="364">
        <f t="shared" si="121"/>
        <v>0</v>
      </c>
      <c r="O560" s="364">
        <f t="shared" si="121"/>
        <v>0</v>
      </c>
      <c r="P560" s="364">
        <f t="shared" si="121"/>
        <v>0</v>
      </c>
      <c r="Q560" s="364">
        <f t="shared" si="121"/>
        <v>0</v>
      </c>
      <c r="R560" s="364">
        <f t="shared" si="121"/>
        <v>0</v>
      </c>
      <c r="S560" s="364">
        <f t="shared" si="121"/>
        <v>0</v>
      </c>
      <c r="T560" s="364">
        <f t="shared" si="121"/>
        <v>0</v>
      </c>
      <c r="U560" s="364">
        <f t="shared" si="121"/>
        <v>0</v>
      </c>
      <c r="V560" s="364">
        <f t="shared" si="121"/>
        <v>0</v>
      </c>
      <c r="W560" s="366">
        <f t="shared" si="121"/>
        <v>0</v>
      </c>
      <c r="X560" s="51"/>
      <c r="Y560" s="238"/>
    </row>
    <row r="561" spans="1:25" s="79" customFormat="1" ht="12.75" customHeight="1" outlineLevel="1" x14ac:dyDescent="0.25">
      <c r="A561" s="51"/>
      <c r="B561" s="295"/>
      <c r="C561" s="273"/>
      <c r="D561" s="273"/>
      <c r="E561" s="273"/>
      <c r="F561" s="299" t="s">
        <v>314</v>
      </c>
      <c r="G561" s="551"/>
      <c r="H561" s="552"/>
      <c r="I561" s="544"/>
      <c r="J561" s="544"/>
      <c r="K561" s="545"/>
      <c r="L561" s="546"/>
      <c r="M561" s="547"/>
      <c r="N561" s="548"/>
      <c r="O561" s="548"/>
      <c r="P561" s="548"/>
      <c r="Q561" s="548"/>
      <c r="R561" s="548"/>
      <c r="S561" s="548"/>
      <c r="T561" s="548"/>
      <c r="U561" s="548"/>
      <c r="V561" s="549"/>
      <c r="W561" s="550"/>
      <c r="X561" s="51"/>
      <c r="Y561" s="236"/>
    </row>
    <row r="562" spans="1:25" s="79" customFormat="1" ht="12.75" customHeight="1" outlineLevel="1" x14ac:dyDescent="0.25">
      <c r="A562" s="51"/>
      <c r="B562" s="295"/>
      <c r="C562" s="273"/>
      <c r="D562" s="273"/>
      <c r="E562" s="273"/>
      <c r="F562" s="299" t="s">
        <v>315</v>
      </c>
      <c r="G562" s="553"/>
      <c r="H562" s="552"/>
      <c r="I562" s="544"/>
      <c r="J562" s="544"/>
      <c r="K562" s="545"/>
      <c r="L562" s="546"/>
      <c r="M562" s="547"/>
      <c r="N562" s="548"/>
      <c r="O562" s="548"/>
      <c r="P562" s="548"/>
      <c r="Q562" s="548"/>
      <c r="R562" s="548"/>
      <c r="S562" s="548"/>
      <c r="T562" s="548"/>
      <c r="U562" s="548"/>
      <c r="V562" s="549"/>
      <c r="W562" s="550"/>
      <c r="X562" s="51"/>
      <c r="Y562" s="236"/>
    </row>
    <row r="563" spans="1:25" s="79" customFormat="1" ht="12.75" customHeight="1" x14ac:dyDescent="0.25">
      <c r="A563" s="51"/>
      <c r="B563" s="295"/>
      <c r="C563" s="273"/>
      <c r="D563" s="272" t="s">
        <v>316</v>
      </c>
      <c r="E563" s="273"/>
      <c r="F563" s="273"/>
      <c r="G563" s="367">
        <f>SUBTOTAL(9,G564)</f>
        <v>0</v>
      </c>
      <c r="H563" s="364">
        <f t="shared" ref="H563:W563" si="122">SUBTOTAL(9,H564)</f>
        <v>0</v>
      </c>
      <c r="I563" s="364">
        <f t="shared" si="122"/>
        <v>0</v>
      </c>
      <c r="J563" s="364">
        <f t="shared" si="122"/>
        <v>0</v>
      </c>
      <c r="K563" s="365">
        <f t="shared" si="122"/>
        <v>0</v>
      </c>
      <c r="L563" s="364">
        <f t="shared" si="122"/>
        <v>0</v>
      </c>
      <c r="M563" s="31">
        <f t="shared" si="122"/>
        <v>0</v>
      </c>
      <c r="N563" s="364">
        <f t="shared" si="122"/>
        <v>0</v>
      </c>
      <c r="O563" s="364">
        <f t="shared" si="122"/>
        <v>0</v>
      </c>
      <c r="P563" s="364">
        <f t="shared" si="122"/>
        <v>0</v>
      </c>
      <c r="Q563" s="364">
        <f t="shared" si="122"/>
        <v>0</v>
      </c>
      <c r="R563" s="364">
        <f t="shared" si="122"/>
        <v>0</v>
      </c>
      <c r="S563" s="364">
        <f t="shared" si="122"/>
        <v>0</v>
      </c>
      <c r="T563" s="364">
        <f t="shared" si="122"/>
        <v>0</v>
      </c>
      <c r="U563" s="364">
        <f t="shared" si="122"/>
        <v>0</v>
      </c>
      <c r="V563" s="364">
        <f t="shared" si="122"/>
        <v>0</v>
      </c>
      <c r="W563" s="366">
        <f t="shared" si="122"/>
        <v>0</v>
      </c>
      <c r="X563" s="51"/>
      <c r="Y563" s="238"/>
    </row>
    <row r="564" spans="1:25" s="79" customFormat="1" ht="12.75" customHeight="1" outlineLevel="1" x14ac:dyDescent="0.25">
      <c r="A564" s="51"/>
      <c r="B564" s="295"/>
      <c r="C564" s="273"/>
      <c r="D564" s="273"/>
      <c r="E564" s="273"/>
      <c r="F564" s="299" t="s">
        <v>317</v>
      </c>
      <c r="G564" s="553"/>
      <c r="H564" s="552"/>
      <c r="I564" s="544"/>
      <c r="J564" s="544"/>
      <c r="K564" s="545"/>
      <c r="L564" s="546"/>
      <c r="M564" s="547"/>
      <c r="N564" s="548"/>
      <c r="O564" s="548"/>
      <c r="P564" s="548"/>
      <c r="Q564" s="548"/>
      <c r="R564" s="548"/>
      <c r="S564" s="548"/>
      <c r="T564" s="548"/>
      <c r="U564" s="548"/>
      <c r="V564" s="549"/>
      <c r="W564" s="550"/>
      <c r="X564" s="51"/>
      <c r="Y564" s="236"/>
    </row>
    <row r="565" spans="1:25" outlineLevel="1" x14ac:dyDescent="0.25">
      <c r="B565" s="465"/>
      <c r="C565" s="273"/>
      <c r="D565" s="272"/>
      <c r="E565" s="275"/>
      <c r="F565" s="273"/>
      <c r="G565" s="254"/>
      <c r="H565" s="368"/>
      <c r="I565" s="369"/>
      <c r="J565" s="369"/>
      <c r="K565" s="370"/>
      <c r="L565" s="364"/>
      <c r="M565" s="364"/>
      <c r="N565" s="364"/>
      <c r="O565" s="364"/>
      <c r="P565" s="364"/>
      <c r="Q565" s="364"/>
      <c r="R565" s="364"/>
      <c r="S565" s="364"/>
      <c r="T565" s="364"/>
      <c r="U565" s="364"/>
      <c r="V565" s="364"/>
      <c r="W565" s="366"/>
      <c r="Y565" s="353"/>
    </row>
    <row r="566" spans="1:25" outlineLevel="1" x14ac:dyDescent="0.25">
      <c r="B566" s="465"/>
      <c r="C566" s="272" t="s">
        <v>318</v>
      </c>
      <c r="D566" s="272"/>
      <c r="E566" s="275"/>
      <c r="F566" s="273"/>
      <c r="G566" s="41">
        <f>SUBTOTAL(9,G567:G569)</f>
        <v>0</v>
      </c>
      <c r="H566" s="368">
        <f t="shared" ref="H566:W566" si="123">SUBTOTAL(9,H567:H569)</f>
        <v>0</v>
      </c>
      <c r="I566" s="369">
        <f t="shared" si="123"/>
        <v>0</v>
      </c>
      <c r="J566" s="369">
        <f t="shared" si="123"/>
        <v>0</v>
      </c>
      <c r="K566" s="370">
        <f t="shared" si="123"/>
        <v>0</v>
      </c>
      <c r="L566" s="364">
        <f t="shared" si="123"/>
        <v>0</v>
      </c>
      <c r="M566" s="364">
        <f t="shared" si="123"/>
        <v>0</v>
      </c>
      <c r="N566" s="364">
        <f t="shared" si="123"/>
        <v>0</v>
      </c>
      <c r="O566" s="364">
        <f t="shared" si="123"/>
        <v>0</v>
      </c>
      <c r="P566" s="364">
        <f t="shared" si="123"/>
        <v>0</v>
      </c>
      <c r="Q566" s="364">
        <f t="shared" si="123"/>
        <v>0</v>
      </c>
      <c r="R566" s="364">
        <f t="shared" si="123"/>
        <v>0</v>
      </c>
      <c r="S566" s="364">
        <f t="shared" si="123"/>
        <v>0</v>
      </c>
      <c r="T566" s="364">
        <f t="shared" si="123"/>
        <v>0</v>
      </c>
      <c r="U566" s="364">
        <f t="shared" si="123"/>
        <v>0</v>
      </c>
      <c r="V566" s="364">
        <f t="shared" si="123"/>
        <v>0</v>
      </c>
      <c r="W566" s="366">
        <f t="shared" si="123"/>
        <v>0</v>
      </c>
      <c r="Y566" s="354"/>
    </row>
    <row r="567" spans="1:25" outlineLevel="1" x14ac:dyDescent="0.25">
      <c r="B567" s="465"/>
      <c r="C567" s="273"/>
      <c r="D567" s="272"/>
      <c r="E567" s="275"/>
      <c r="F567" s="299" t="s">
        <v>150</v>
      </c>
      <c r="G567" s="218"/>
      <c r="H567" s="222"/>
      <c r="I567" s="223"/>
      <c r="J567" s="223"/>
      <c r="K567" s="224"/>
      <c r="L567" s="225"/>
      <c r="M567" s="226"/>
      <c r="N567" s="223"/>
      <c r="O567" s="223"/>
      <c r="P567" s="223"/>
      <c r="Q567" s="223"/>
      <c r="R567" s="223"/>
      <c r="S567" s="223"/>
      <c r="T567" s="223"/>
      <c r="U567" s="223"/>
      <c r="V567" s="227"/>
      <c r="W567" s="218"/>
      <c r="Y567" s="236"/>
    </row>
    <row r="568" spans="1:25" outlineLevel="1" x14ac:dyDescent="0.25">
      <c r="B568" s="465"/>
      <c r="C568" s="273"/>
      <c r="D568" s="272"/>
      <c r="E568" s="275"/>
      <c r="F568" s="299" t="s">
        <v>151</v>
      </c>
      <c r="G568" s="218"/>
      <c r="H568" s="222"/>
      <c r="I568" s="223"/>
      <c r="J568" s="223"/>
      <c r="K568" s="224"/>
      <c r="L568" s="225"/>
      <c r="M568" s="226"/>
      <c r="N568" s="223"/>
      <c r="O568" s="223"/>
      <c r="P568" s="223"/>
      <c r="Q568" s="223"/>
      <c r="R568" s="223"/>
      <c r="S568" s="223"/>
      <c r="T568" s="223"/>
      <c r="U568" s="223"/>
      <c r="V568" s="227"/>
      <c r="W568" s="218"/>
      <c r="Y568" s="236"/>
    </row>
    <row r="569" spans="1:25" outlineLevel="1" x14ac:dyDescent="0.25">
      <c r="B569" s="465"/>
      <c r="C569" s="273"/>
      <c r="D569" s="272"/>
      <c r="E569" s="275"/>
      <c r="F569" s="299" t="s">
        <v>152</v>
      </c>
      <c r="G569" s="218"/>
      <c r="H569" s="222"/>
      <c r="I569" s="223"/>
      <c r="J569" s="223"/>
      <c r="K569" s="224"/>
      <c r="L569" s="225"/>
      <c r="M569" s="226"/>
      <c r="N569" s="223"/>
      <c r="O569" s="223"/>
      <c r="P569" s="223"/>
      <c r="Q569" s="223"/>
      <c r="R569" s="223"/>
      <c r="S569" s="223"/>
      <c r="T569" s="223"/>
      <c r="U569" s="223"/>
      <c r="V569" s="227"/>
      <c r="W569" s="218"/>
      <c r="Y569" s="236"/>
    </row>
    <row r="570" spans="1:25" s="79" customFormat="1" ht="12.75" customHeight="1" x14ac:dyDescent="0.25">
      <c r="A570" s="51"/>
      <c r="B570" s="295"/>
      <c r="C570" s="273"/>
      <c r="D570" s="273"/>
      <c r="E570" s="273"/>
      <c r="F570" s="273"/>
      <c r="G570" s="367"/>
      <c r="H570" s="364"/>
      <c r="I570" s="364"/>
      <c r="J570" s="364"/>
      <c r="K570" s="365"/>
      <c r="L570" s="364"/>
      <c r="M570" s="31"/>
      <c r="N570" s="364"/>
      <c r="O570" s="364"/>
      <c r="P570" s="364"/>
      <c r="Q570" s="364"/>
      <c r="R570" s="364"/>
      <c r="S570" s="364"/>
      <c r="T570" s="364"/>
      <c r="U570" s="364"/>
      <c r="V570" s="364"/>
      <c r="W570" s="366"/>
      <c r="X570" s="51"/>
      <c r="Y570" s="353"/>
    </row>
    <row r="571" spans="1:25" s="79" customFormat="1" ht="16.2" thickBot="1" x14ac:dyDescent="0.3">
      <c r="A571" s="51"/>
      <c r="B571" s="279" t="s">
        <v>319</v>
      </c>
      <c r="C571" s="483"/>
      <c r="D571" s="483"/>
      <c r="E571" s="483"/>
      <c r="F571" s="483"/>
      <c r="G571" s="372">
        <f t="shared" ref="G571:W571" si="124">SUBTOTAL(9,G523:G570)</f>
        <v>0</v>
      </c>
      <c r="H571" s="382">
        <f t="shared" si="124"/>
        <v>0</v>
      </c>
      <c r="I571" s="383">
        <f t="shared" si="124"/>
        <v>0</v>
      </c>
      <c r="J571" s="383">
        <f t="shared" si="124"/>
        <v>0</v>
      </c>
      <c r="K571" s="384">
        <f t="shared" si="124"/>
        <v>0</v>
      </c>
      <c r="L571" s="385">
        <f t="shared" si="124"/>
        <v>0</v>
      </c>
      <c r="M571" s="386">
        <f t="shared" si="124"/>
        <v>0</v>
      </c>
      <c r="N571" s="387">
        <f t="shared" si="124"/>
        <v>0</v>
      </c>
      <c r="O571" s="387">
        <f t="shared" si="124"/>
        <v>0</v>
      </c>
      <c r="P571" s="387">
        <f t="shared" si="124"/>
        <v>0</v>
      </c>
      <c r="Q571" s="387">
        <f t="shared" si="124"/>
        <v>0</v>
      </c>
      <c r="R571" s="387">
        <f t="shared" si="124"/>
        <v>0</v>
      </c>
      <c r="S571" s="387">
        <f t="shared" si="124"/>
        <v>0</v>
      </c>
      <c r="T571" s="387">
        <f t="shared" si="124"/>
        <v>0</v>
      </c>
      <c r="U571" s="387">
        <f t="shared" si="124"/>
        <v>0</v>
      </c>
      <c r="V571" s="374">
        <f t="shared" si="124"/>
        <v>0</v>
      </c>
      <c r="W571" s="376">
        <f t="shared" si="124"/>
        <v>0</v>
      </c>
      <c r="X571" s="51"/>
      <c r="Y571" s="355"/>
    </row>
    <row r="572" spans="1:25" ht="13.8" thickBot="1" x14ac:dyDescent="0.3">
      <c r="B572" s="51"/>
      <c r="G572" s="493"/>
      <c r="H572" s="493"/>
      <c r="I572" s="493"/>
      <c r="J572" s="493"/>
      <c r="K572" s="493"/>
      <c r="L572" s="493"/>
      <c r="M572" s="42"/>
      <c r="N572" s="493"/>
      <c r="O572" s="493"/>
      <c r="P572" s="493"/>
      <c r="Q572" s="493"/>
      <c r="R572" s="493"/>
      <c r="S572" s="493"/>
      <c r="T572" s="493"/>
      <c r="U572" s="493"/>
      <c r="V572" s="493"/>
      <c r="W572" s="493"/>
      <c r="Y572"/>
    </row>
    <row r="573" spans="1:25" s="79" customFormat="1" ht="16.2" thickBot="1" x14ac:dyDescent="0.3">
      <c r="A573" s="51"/>
      <c r="B573" s="433" t="s">
        <v>320</v>
      </c>
      <c r="C573" s="475"/>
      <c r="D573" s="475"/>
      <c r="E573" s="475"/>
      <c r="F573" s="475"/>
      <c r="G573" s="494"/>
      <c r="H573" s="494"/>
      <c r="I573" s="494"/>
      <c r="J573" s="494"/>
      <c r="K573" s="494"/>
      <c r="L573" s="494"/>
      <c r="M573" s="494"/>
      <c r="N573" s="494"/>
      <c r="O573" s="494"/>
      <c r="P573" s="494"/>
      <c r="Q573" s="494"/>
      <c r="R573" s="494"/>
      <c r="S573" s="494"/>
      <c r="T573" s="494"/>
      <c r="U573" s="494"/>
      <c r="V573" s="494"/>
      <c r="W573" s="495"/>
      <c r="X573" s="51"/>
      <c r="Y573" s="520"/>
    </row>
    <row r="574" spans="1:25" x14ac:dyDescent="0.25">
      <c r="B574" s="295"/>
      <c r="C574" s="272" t="s">
        <v>321</v>
      </c>
      <c r="D574" s="273"/>
      <c r="E574" s="273"/>
      <c r="F574" s="273"/>
      <c r="G574" s="40"/>
      <c r="H574" s="33"/>
      <c r="I574" s="33"/>
      <c r="J574" s="33"/>
      <c r="K574" s="35"/>
      <c r="L574" s="34"/>
      <c r="M574" s="33"/>
      <c r="N574" s="33"/>
      <c r="O574" s="33"/>
      <c r="P574" s="33"/>
      <c r="Q574" s="33"/>
      <c r="R574" s="33"/>
      <c r="S574" s="33"/>
      <c r="T574" s="33"/>
      <c r="U574" s="33"/>
      <c r="V574" s="35"/>
      <c r="W574" s="35"/>
      <c r="Y574" s="237"/>
    </row>
    <row r="575" spans="1:25" x14ac:dyDescent="0.25">
      <c r="B575" s="465"/>
      <c r="C575" s="272"/>
      <c r="D575" s="276" t="s">
        <v>20</v>
      </c>
      <c r="E575" s="273"/>
      <c r="F575" s="273"/>
      <c r="G575" s="367"/>
      <c r="H575" s="368"/>
      <c r="I575" s="369"/>
      <c r="J575" s="369"/>
      <c r="K575" s="370"/>
      <c r="L575" s="363"/>
      <c r="M575" s="364"/>
      <c r="N575" s="364"/>
      <c r="O575" s="364"/>
      <c r="P575" s="364"/>
      <c r="Q575" s="364"/>
      <c r="R575" s="364"/>
      <c r="S575" s="364"/>
      <c r="T575" s="364"/>
      <c r="U575" s="364"/>
      <c r="V575" s="365"/>
      <c r="W575" s="365"/>
      <c r="Y575" s="237"/>
    </row>
    <row r="576" spans="1:25" x14ac:dyDescent="0.25">
      <c r="B576" s="465"/>
      <c r="C576" s="272"/>
      <c r="D576" s="272"/>
      <c r="E576" s="273" t="s">
        <v>21</v>
      </c>
      <c r="F576" s="273"/>
      <c r="G576" s="367">
        <f t="shared" ref="G576:W576" si="125">SUBTOTAL(9,G577:G580)</f>
        <v>0</v>
      </c>
      <c r="H576" s="368">
        <f t="shared" si="125"/>
        <v>0</v>
      </c>
      <c r="I576" s="369">
        <f t="shared" si="125"/>
        <v>0</v>
      </c>
      <c r="J576" s="369">
        <f t="shared" si="125"/>
        <v>0</v>
      </c>
      <c r="K576" s="370">
        <f t="shared" si="125"/>
        <v>0</v>
      </c>
      <c r="L576" s="364">
        <f t="shared" si="125"/>
        <v>0</v>
      </c>
      <c r="M576" s="364">
        <f t="shared" si="125"/>
        <v>0</v>
      </c>
      <c r="N576" s="364">
        <f t="shared" si="125"/>
        <v>0</v>
      </c>
      <c r="O576" s="364">
        <f t="shared" si="125"/>
        <v>0</v>
      </c>
      <c r="P576" s="364">
        <f t="shared" si="125"/>
        <v>0</v>
      </c>
      <c r="Q576" s="364">
        <f t="shared" si="125"/>
        <v>0</v>
      </c>
      <c r="R576" s="364">
        <f t="shared" si="125"/>
        <v>0</v>
      </c>
      <c r="S576" s="364">
        <f t="shared" si="125"/>
        <v>0</v>
      </c>
      <c r="T576" s="364">
        <f t="shared" si="125"/>
        <v>0</v>
      </c>
      <c r="U576" s="364">
        <f t="shared" si="125"/>
        <v>0</v>
      </c>
      <c r="V576" s="364">
        <f t="shared" si="125"/>
        <v>0</v>
      </c>
      <c r="W576" s="366">
        <f t="shared" si="125"/>
        <v>0</v>
      </c>
      <c r="Y576" s="354"/>
    </row>
    <row r="577" spans="2:25" outlineLevel="1" x14ac:dyDescent="0.25">
      <c r="B577" s="465"/>
      <c r="C577" s="272"/>
      <c r="D577" s="272"/>
      <c r="E577" s="273"/>
      <c r="F577" s="299" t="s">
        <v>22</v>
      </c>
      <c r="G577" s="540"/>
      <c r="H577" s="554"/>
      <c r="I577" s="555"/>
      <c r="J577" s="555"/>
      <c r="K577" s="556"/>
      <c r="L577" s="554"/>
      <c r="M577" s="555"/>
      <c r="N577" s="555"/>
      <c r="O577" s="555"/>
      <c r="P577" s="555"/>
      <c r="Q577" s="555"/>
      <c r="R577" s="555"/>
      <c r="S577" s="555"/>
      <c r="T577" s="555"/>
      <c r="U577" s="555"/>
      <c r="V577" s="556"/>
      <c r="W577" s="557"/>
      <c r="Y577" s="236"/>
    </row>
    <row r="578" spans="2:25" outlineLevel="1" x14ac:dyDescent="0.25">
      <c r="B578" s="465"/>
      <c r="C578" s="272"/>
      <c r="D578" s="272"/>
      <c r="E578" s="273"/>
      <c r="F578" s="299" t="s">
        <v>23</v>
      </c>
      <c r="G578" s="540"/>
      <c r="H578" s="554"/>
      <c r="I578" s="555"/>
      <c r="J578" s="555"/>
      <c r="K578" s="556"/>
      <c r="L578" s="554"/>
      <c r="M578" s="555"/>
      <c r="N578" s="555"/>
      <c r="O578" s="555"/>
      <c r="P578" s="555"/>
      <c r="Q578" s="555"/>
      <c r="R578" s="555"/>
      <c r="S578" s="555"/>
      <c r="T578" s="555"/>
      <c r="U578" s="555"/>
      <c r="V578" s="556"/>
      <c r="W578" s="557"/>
      <c r="Y578" s="236"/>
    </row>
    <row r="579" spans="2:25" outlineLevel="1" x14ac:dyDescent="0.25">
      <c r="B579" s="465"/>
      <c r="C579" s="272"/>
      <c r="D579" s="272"/>
      <c r="E579" s="273"/>
      <c r="F579" s="299" t="s">
        <v>24</v>
      </c>
      <c r="G579" s="540"/>
      <c r="H579" s="554"/>
      <c r="I579" s="555"/>
      <c r="J579" s="555"/>
      <c r="K579" s="556"/>
      <c r="L579" s="554"/>
      <c r="M579" s="555"/>
      <c r="N579" s="555"/>
      <c r="O579" s="555"/>
      <c r="P579" s="555"/>
      <c r="Q579" s="555"/>
      <c r="R579" s="555"/>
      <c r="S579" s="555"/>
      <c r="T579" s="555"/>
      <c r="U579" s="555"/>
      <c r="V579" s="556"/>
      <c r="W579" s="557"/>
      <c r="Y579" s="236"/>
    </row>
    <row r="580" spans="2:25" outlineLevel="1" x14ac:dyDescent="0.25">
      <c r="B580" s="465"/>
      <c r="C580" s="272"/>
      <c r="D580" s="272"/>
      <c r="E580" s="273"/>
      <c r="F580" s="299" t="s">
        <v>25</v>
      </c>
      <c r="G580" s="540"/>
      <c r="H580" s="554"/>
      <c r="I580" s="555"/>
      <c r="J580" s="555"/>
      <c r="K580" s="556"/>
      <c r="L580" s="554"/>
      <c r="M580" s="555"/>
      <c r="N580" s="555"/>
      <c r="O580" s="555"/>
      <c r="P580" s="555"/>
      <c r="Q580" s="555"/>
      <c r="R580" s="555"/>
      <c r="S580" s="555"/>
      <c r="T580" s="555"/>
      <c r="U580" s="555"/>
      <c r="V580" s="556"/>
      <c r="W580" s="557"/>
      <c r="Y580" s="236"/>
    </row>
    <row r="581" spans="2:25" x14ac:dyDescent="0.25">
      <c r="B581" s="465"/>
      <c r="C581" s="272"/>
      <c r="D581" s="272"/>
      <c r="E581" s="273" t="s">
        <v>26</v>
      </c>
      <c r="F581" s="273"/>
      <c r="G581" s="367">
        <f t="shared" ref="G581:W581" si="126">SUBTOTAL(9,G582:G585)</f>
        <v>0</v>
      </c>
      <c r="H581" s="368">
        <f t="shared" si="126"/>
        <v>0</v>
      </c>
      <c r="I581" s="369">
        <f t="shared" si="126"/>
        <v>0</v>
      </c>
      <c r="J581" s="369">
        <f t="shared" si="126"/>
        <v>0</v>
      </c>
      <c r="K581" s="370">
        <f t="shared" si="126"/>
        <v>0</v>
      </c>
      <c r="L581" s="364">
        <f t="shared" si="126"/>
        <v>0</v>
      </c>
      <c r="M581" s="364">
        <f t="shared" si="126"/>
        <v>0</v>
      </c>
      <c r="N581" s="364">
        <f t="shared" si="126"/>
        <v>0</v>
      </c>
      <c r="O581" s="364">
        <f t="shared" si="126"/>
        <v>0</v>
      </c>
      <c r="P581" s="364">
        <f t="shared" si="126"/>
        <v>0</v>
      </c>
      <c r="Q581" s="364">
        <f t="shared" si="126"/>
        <v>0</v>
      </c>
      <c r="R581" s="364">
        <f t="shared" si="126"/>
        <v>0</v>
      </c>
      <c r="S581" s="364">
        <f t="shared" si="126"/>
        <v>0</v>
      </c>
      <c r="T581" s="364">
        <f t="shared" si="126"/>
        <v>0</v>
      </c>
      <c r="U581" s="364">
        <f t="shared" si="126"/>
        <v>0</v>
      </c>
      <c r="V581" s="364">
        <f t="shared" si="126"/>
        <v>0</v>
      </c>
      <c r="W581" s="366">
        <f t="shared" si="126"/>
        <v>0</v>
      </c>
      <c r="Y581" s="238"/>
    </row>
    <row r="582" spans="2:25" outlineLevel="1" x14ac:dyDescent="0.25">
      <c r="B582" s="465"/>
      <c r="C582" s="272"/>
      <c r="D582" s="272"/>
      <c r="E582" s="273"/>
      <c r="F582" s="299" t="s">
        <v>27</v>
      </c>
      <c r="G582" s="540"/>
      <c r="H582" s="554"/>
      <c r="I582" s="555"/>
      <c r="J582" s="555"/>
      <c r="K582" s="556"/>
      <c r="L582" s="554"/>
      <c r="M582" s="555"/>
      <c r="N582" s="555"/>
      <c r="O582" s="555"/>
      <c r="P582" s="555"/>
      <c r="Q582" s="555"/>
      <c r="R582" s="555"/>
      <c r="S582" s="555"/>
      <c r="T582" s="555"/>
      <c r="U582" s="555"/>
      <c r="V582" s="556"/>
      <c r="W582" s="557"/>
      <c r="Y582" s="236"/>
    </row>
    <row r="583" spans="2:25" outlineLevel="1" x14ac:dyDescent="0.25">
      <c r="B583" s="465"/>
      <c r="C583" s="272"/>
      <c r="D583" s="272"/>
      <c r="E583" s="273"/>
      <c r="F583" s="299" t="s">
        <v>28</v>
      </c>
      <c r="G583" s="540"/>
      <c r="H583" s="554"/>
      <c r="I583" s="555"/>
      <c r="J583" s="555"/>
      <c r="K583" s="556"/>
      <c r="L583" s="554"/>
      <c r="M583" s="555"/>
      <c r="N583" s="555"/>
      <c r="O583" s="555"/>
      <c r="P583" s="555"/>
      <c r="Q583" s="555"/>
      <c r="R583" s="555"/>
      <c r="S583" s="555"/>
      <c r="T583" s="555"/>
      <c r="U583" s="555"/>
      <c r="V583" s="556"/>
      <c r="W583" s="557"/>
      <c r="Y583" s="236"/>
    </row>
    <row r="584" spans="2:25" outlineLevel="1" x14ac:dyDescent="0.25">
      <c r="B584" s="465"/>
      <c r="C584" s="272"/>
      <c r="D584" s="272"/>
      <c r="E584" s="273"/>
      <c r="F584" s="299" t="s">
        <v>29</v>
      </c>
      <c r="G584" s="540"/>
      <c r="H584" s="554"/>
      <c r="I584" s="555"/>
      <c r="J584" s="555"/>
      <c r="K584" s="556"/>
      <c r="L584" s="554"/>
      <c r="M584" s="558"/>
      <c r="N584" s="558"/>
      <c r="O584" s="558"/>
      <c r="P584" s="558"/>
      <c r="Q584" s="558"/>
      <c r="R584" s="558"/>
      <c r="S584" s="558"/>
      <c r="T584" s="558"/>
      <c r="U584" s="555"/>
      <c r="V584" s="556"/>
      <c r="W584" s="557"/>
      <c r="Y584" s="236"/>
    </row>
    <row r="585" spans="2:25" outlineLevel="1" x14ac:dyDescent="0.25">
      <c r="B585" s="465"/>
      <c r="C585" s="272"/>
      <c r="D585" s="272"/>
      <c r="E585" s="273"/>
      <c r="F585" s="299" t="s">
        <v>30</v>
      </c>
      <c r="G585" s="540"/>
      <c r="H585" s="554"/>
      <c r="I585" s="555"/>
      <c r="J585" s="555"/>
      <c r="K585" s="556"/>
      <c r="L585" s="559"/>
      <c r="M585" s="555"/>
      <c r="N585" s="555"/>
      <c r="O585" s="555"/>
      <c r="P585" s="555"/>
      <c r="Q585" s="555"/>
      <c r="R585" s="555"/>
      <c r="S585" s="555"/>
      <c r="T585" s="555"/>
      <c r="U585" s="560"/>
      <c r="V585" s="556"/>
      <c r="W585" s="557"/>
      <c r="Y585" s="236"/>
    </row>
    <row r="586" spans="2:25" x14ac:dyDescent="0.25">
      <c r="B586" s="465"/>
      <c r="C586" s="272"/>
      <c r="D586" s="272"/>
      <c r="E586" s="273" t="s">
        <v>31</v>
      </c>
      <c r="F586" s="273"/>
      <c r="G586" s="367">
        <f t="shared" ref="G586:W586" si="127">SUBTOTAL(9,G587:G590)</f>
        <v>0</v>
      </c>
      <c r="H586" s="368">
        <f t="shared" si="127"/>
        <v>0</v>
      </c>
      <c r="I586" s="369">
        <f t="shared" si="127"/>
        <v>0</v>
      </c>
      <c r="J586" s="369">
        <f t="shared" si="127"/>
        <v>0</v>
      </c>
      <c r="K586" s="370">
        <f t="shared" si="127"/>
        <v>0</v>
      </c>
      <c r="L586" s="364">
        <f t="shared" si="127"/>
        <v>0</v>
      </c>
      <c r="M586" s="364">
        <f t="shared" si="127"/>
        <v>0</v>
      </c>
      <c r="N586" s="364">
        <f t="shared" si="127"/>
        <v>0</v>
      </c>
      <c r="O586" s="364">
        <f t="shared" si="127"/>
        <v>0</v>
      </c>
      <c r="P586" s="364">
        <f t="shared" si="127"/>
        <v>0</v>
      </c>
      <c r="Q586" s="364">
        <f t="shared" si="127"/>
        <v>0</v>
      </c>
      <c r="R586" s="364">
        <f t="shared" si="127"/>
        <v>0</v>
      </c>
      <c r="S586" s="364">
        <f t="shared" si="127"/>
        <v>0</v>
      </c>
      <c r="T586" s="364">
        <f t="shared" si="127"/>
        <v>0</v>
      </c>
      <c r="U586" s="364">
        <f t="shared" si="127"/>
        <v>0</v>
      </c>
      <c r="V586" s="364">
        <f t="shared" si="127"/>
        <v>0</v>
      </c>
      <c r="W586" s="366">
        <f t="shared" si="127"/>
        <v>0</v>
      </c>
      <c r="Y586" s="238"/>
    </row>
    <row r="587" spans="2:25" outlineLevel="1" x14ac:dyDescent="0.25">
      <c r="B587" s="465"/>
      <c r="C587" s="272"/>
      <c r="D587" s="272"/>
      <c r="E587" s="273"/>
      <c r="F587" s="299" t="s">
        <v>32</v>
      </c>
      <c r="G587" s="540"/>
      <c r="H587" s="554"/>
      <c r="I587" s="555"/>
      <c r="J587" s="555"/>
      <c r="K587" s="556"/>
      <c r="L587" s="559"/>
      <c r="M587" s="555"/>
      <c r="N587" s="555"/>
      <c r="O587" s="555"/>
      <c r="P587" s="555"/>
      <c r="Q587" s="555"/>
      <c r="R587" s="555"/>
      <c r="S587" s="555"/>
      <c r="T587" s="555"/>
      <c r="U587" s="560"/>
      <c r="V587" s="556"/>
      <c r="W587" s="557"/>
      <c r="Y587" s="236"/>
    </row>
    <row r="588" spans="2:25" outlineLevel="1" x14ac:dyDescent="0.25">
      <c r="B588" s="465"/>
      <c r="C588" s="272"/>
      <c r="D588" s="272"/>
      <c r="E588" s="273"/>
      <c r="F588" s="299" t="s">
        <v>33</v>
      </c>
      <c r="G588" s="540"/>
      <c r="H588" s="554"/>
      <c r="I588" s="555"/>
      <c r="J588" s="555"/>
      <c r="K588" s="556"/>
      <c r="L588" s="559"/>
      <c r="M588" s="555"/>
      <c r="N588" s="555"/>
      <c r="O588" s="555"/>
      <c r="P588" s="555"/>
      <c r="Q588" s="555"/>
      <c r="R588" s="555"/>
      <c r="S588" s="555"/>
      <c r="T588" s="555"/>
      <c r="U588" s="560"/>
      <c r="V588" s="556"/>
      <c r="W588" s="557"/>
      <c r="Y588" s="236"/>
    </row>
    <row r="589" spans="2:25" outlineLevel="1" x14ac:dyDescent="0.25">
      <c r="B589" s="465"/>
      <c r="C589" s="272"/>
      <c r="D589" s="272"/>
      <c r="E589" s="273"/>
      <c r="F589" s="299" t="s">
        <v>34</v>
      </c>
      <c r="G589" s="540"/>
      <c r="H589" s="554"/>
      <c r="I589" s="555"/>
      <c r="J589" s="555"/>
      <c r="K589" s="556"/>
      <c r="L589" s="559"/>
      <c r="M589" s="555"/>
      <c r="N589" s="555"/>
      <c r="O589" s="555"/>
      <c r="P589" s="555"/>
      <c r="Q589" s="555"/>
      <c r="R589" s="555"/>
      <c r="S589" s="555"/>
      <c r="T589" s="555"/>
      <c r="U589" s="560"/>
      <c r="V589" s="556"/>
      <c r="W589" s="557"/>
      <c r="Y589" s="236"/>
    </row>
    <row r="590" spans="2:25" outlineLevel="1" x14ac:dyDescent="0.25">
      <c r="B590" s="465"/>
      <c r="C590" s="272"/>
      <c r="D590" s="272"/>
      <c r="E590" s="273"/>
      <c r="F590" s="299" t="s">
        <v>35</v>
      </c>
      <c r="G590" s="540"/>
      <c r="H590" s="554"/>
      <c r="I590" s="555"/>
      <c r="J590" s="555"/>
      <c r="K590" s="556"/>
      <c r="L590" s="559"/>
      <c r="M590" s="555"/>
      <c r="N590" s="555"/>
      <c r="O590" s="555"/>
      <c r="P590" s="555"/>
      <c r="Q590" s="555"/>
      <c r="R590" s="555"/>
      <c r="S590" s="555"/>
      <c r="T590" s="555"/>
      <c r="U590" s="560"/>
      <c r="V590" s="556"/>
      <c r="W590" s="557"/>
      <c r="Y590" s="236"/>
    </row>
    <row r="591" spans="2:25" x14ac:dyDescent="0.25">
      <c r="B591" s="465"/>
      <c r="C591" s="272"/>
      <c r="D591" s="272" t="s">
        <v>36</v>
      </c>
      <c r="E591" s="273"/>
      <c r="F591" s="273"/>
      <c r="G591" s="367"/>
      <c r="H591" s="368"/>
      <c r="I591" s="369"/>
      <c r="J591" s="369"/>
      <c r="K591" s="370"/>
      <c r="L591" s="363"/>
      <c r="M591" s="364"/>
      <c r="N591" s="364"/>
      <c r="O591" s="364"/>
      <c r="P591" s="364"/>
      <c r="Q591" s="364"/>
      <c r="R591" s="364"/>
      <c r="S591" s="364"/>
      <c r="T591" s="364"/>
      <c r="U591" s="364"/>
      <c r="V591" s="365"/>
      <c r="W591" s="365"/>
      <c r="Y591" s="353"/>
    </row>
    <row r="592" spans="2:25" x14ac:dyDescent="0.25">
      <c r="B592" s="465"/>
      <c r="C592" s="272"/>
      <c r="D592" s="272"/>
      <c r="E592" s="275" t="s">
        <v>37</v>
      </c>
      <c r="F592" s="273"/>
      <c r="G592" s="367">
        <f t="shared" ref="G592:W592" si="128">SUBTOTAL(9,G593:G595)</f>
        <v>0</v>
      </c>
      <c r="H592" s="368">
        <f t="shared" si="128"/>
        <v>0</v>
      </c>
      <c r="I592" s="369">
        <f t="shared" si="128"/>
        <v>0</v>
      </c>
      <c r="J592" s="369">
        <f t="shared" si="128"/>
        <v>0</v>
      </c>
      <c r="K592" s="370">
        <f t="shared" si="128"/>
        <v>0</v>
      </c>
      <c r="L592" s="364">
        <f t="shared" si="128"/>
        <v>0</v>
      </c>
      <c r="M592" s="364">
        <f t="shared" si="128"/>
        <v>0</v>
      </c>
      <c r="N592" s="364">
        <f t="shared" si="128"/>
        <v>0</v>
      </c>
      <c r="O592" s="364">
        <f t="shared" si="128"/>
        <v>0</v>
      </c>
      <c r="P592" s="364">
        <f t="shared" si="128"/>
        <v>0</v>
      </c>
      <c r="Q592" s="364">
        <f t="shared" si="128"/>
        <v>0</v>
      </c>
      <c r="R592" s="364">
        <f t="shared" si="128"/>
        <v>0</v>
      </c>
      <c r="S592" s="364">
        <f t="shared" si="128"/>
        <v>0</v>
      </c>
      <c r="T592" s="364">
        <f t="shared" si="128"/>
        <v>0</v>
      </c>
      <c r="U592" s="364">
        <f t="shared" si="128"/>
        <v>0</v>
      </c>
      <c r="V592" s="364">
        <f t="shared" si="128"/>
        <v>0</v>
      </c>
      <c r="W592" s="366">
        <f t="shared" si="128"/>
        <v>0</v>
      </c>
      <c r="Y592" s="354"/>
    </row>
    <row r="593" spans="2:25" outlineLevel="1" x14ac:dyDescent="0.25">
      <c r="B593" s="465"/>
      <c r="C593" s="272"/>
      <c r="D593" s="272"/>
      <c r="E593" s="275"/>
      <c r="F593" s="299" t="s">
        <v>38</v>
      </c>
      <c r="G593" s="540"/>
      <c r="H593" s="554"/>
      <c r="I593" s="555"/>
      <c r="J593" s="555"/>
      <c r="K593" s="556"/>
      <c r="L593" s="559"/>
      <c r="M593" s="555"/>
      <c r="N593" s="555"/>
      <c r="O593" s="555"/>
      <c r="P593" s="555"/>
      <c r="Q593" s="555"/>
      <c r="R593" s="555"/>
      <c r="S593" s="555"/>
      <c r="T593" s="555"/>
      <c r="U593" s="560"/>
      <c r="V593" s="556"/>
      <c r="W593" s="557"/>
      <c r="Y593" s="236"/>
    </row>
    <row r="594" spans="2:25" outlineLevel="1" x14ac:dyDescent="0.25">
      <c r="B594" s="465"/>
      <c r="C594" s="272"/>
      <c r="D594" s="272"/>
      <c r="E594" s="273"/>
      <c r="F594" s="299" t="s">
        <v>39</v>
      </c>
      <c r="G594" s="540"/>
      <c r="H594" s="554"/>
      <c r="I594" s="555"/>
      <c r="J594" s="555"/>
      <c r="K594" s="556"/>
      <c r="L594" s="559"/>
      <c r="M594" s="555"/>
      <c r="N594" s="555"/>
      <c r="O594" s="555"/>
      <c r="P594" s="555"/>
      <c r="Q594" s="555"/>
      <c r="R594" s="555"/>
      <c r="S594" s="555"/>
      <c r="T594" s="555"/>
      <c r="U594" s="560"/>
      <c r="V594" s="556"/>
      <c r="W594" s="557"/>
      <c r="Y594" s="236"/>
    </row>
    <row r="595" spans="2:25" outlineLevel="1" x14ac:dyDescent="0.25">
      <c r="B595" s="465"/>
      <c r="C595" s="272"/>
      <c r="D595" s="272"/>
      <c r="E595" s="273"/>
      <c r="F595" s="299" t="s">
        <v>40</v>
      </c>
      <c r="G595" s="540"/>
      <c r="H595" s="554"/>
      <c r="I595" s="555"/>
      <c r="J595" s="555"/>
      <c r="K595" s="556"/>
      <c r="L595" s="559"/>
      <c r="M595" s="555"/>
      <c r="N595" s="555"/>
      <c r="O595" s="555"/>
      <c r="P595" s="555"/>
      <c r="Q595" s="555"/>
      <c r="R595" s="555"/>
      <c r="S595" s="555"/>
      <c r="T595" s="555"/>
      <c r="U595" s="560"/>
      <c r="V595" s="556"/>
      <c r="W595" s="557"/>
      <c r="Y595" s="236"/>
    </row>
    <row r="596" spans="2:25" x14ac:dyDescent="0.25">
      <c r="B596" s="465"/>
      <c r="C596" s="272"/>
      <c r="D596" s="272"/>
      <c r="E596" s="273" t="s">
        <v>41</v>
      </c>
      <c r="F596" s="273"/>
      <c r="G596" s="367">
        <f>SUBTOTAL(9,G597:G599)</f>
        <v>0</v>
      </c>
      <c r="H596" s="368">
        <f>SUBTOTAL(9,H597:H599)</f>
        <v>0</v>
      </c>
      <c r="I596" s="369">
        <f>SUBTOTAL(9,I597:I599)</f>
        <v>0</v>
      </c>
      <c r="J596" s="369">
        <f t="shared" ref="J596:T596" si="129">SUBTOTAL(9,J597:J599)</f>
        <v>0</v>
      </c>
      <c r="K596" s="370">
        <f t="shared" si="129"/>
        <v>0</v>
      </c>
      <c r="L596" s="364">
        <f t="shared" si="129"/>
        <v>0</v>
      </c>
      <c r="M596" s="364">
        <f t="shared" si="129"/>
        <v>0</v>
      </c>
      <c r="N596" s="364">
        <f t="shared" si="129"/>
        <v>0</v>
      </c>
      <c r="O596" s="364">
        <f t="shared" si="129"/>
        <v>0</v>
      </c>
      <c r="P596" s="364">
        <f t="shared" si="129"/>
        <v>0</v>
      </c>
      <c r="Q596" s="364">
        <f t="shared" si="129"/>
        <v>0</v>
      </c>
      <c r="R596" s="364">
        <f t="shared" si="129"/>
        <v>0</v>
      </c>
      <c r="S596" s="364">
        <f t="shared" si="129"/>
        <v>0</v>
      </c>
      <c r="T596" s="364">
        <f t="shared" si="129"/>
        <v>0</v>
      </c>
      <c r="U596" s="364">
        <f>SUBTOTAL(9,U597:U599)</f>
        <v>0</v>
      </c>
      <c r="V596" s="364">
        <f>SUBTOTAL(9,V597:V599)</f>
        <v>0</v>
      </c>
      <c r="W596" s="366">
        <f>SUBTOTAL(9,W597:W599)</f>
        <v>0</v>
      </c>
      <c r="Y596" s="238"/>
    </row>
    <row r="597" spans="2:25" outlineLevel="1" x14ac:dyDescent="0.25">
      <c r="B597" s="465"/>
      <c r="C597" s="272"/>
      <c r="D597" s="272"/>
      <c r="E597" s="273"/>
      <c r="F597" s="299" t="s">
        <v>42</v>
      </c>
      <c r="G597" s="540"/>
      <c r="H597" s="554"/>
      <c r="I597" s="555"/>
      <c r="J597" s="555"/>
      <c r="K597" s="556"/>
      <c r="L597" s="559"/>
      <c r="M597" s="555"/>
      <c r="N597" s="555"/>
      <c r="O597" s="555"/>
      <c r="P597" s="555"/>
      <c r="Q597" s="555"/>
      <c r="R597" s="555"/>
      <c r="S597" s="555"/>
      <c r="T597" s="555"/>
      <c r="U597" s="560"/>
      <c r="V597" s="556"/>
      <c r="W597" s="557"/>
      <c r="Y597" s="236"/>
    </row>
    <row r="598" spans="2:25" outlineLevel="1" x14ac:dyDescent="0.25">
      <c r="B598" s="465"/>
      <c r="C598" s="272"/>
      <c r="D598" s="272"/>
      <c r="E598" s="273"/>
      <c r="F598" s="299" t="s">
        <v>43</v>
      </c>
      <c r="G598" s="540"/>
      <c r="H598" s="554"/>
      <c r="I598" s="555"/>
      <c r="J598" s="555"/>
      <c r="K598" s="556"/>
      <c r="L598" s="559"/>
      <c r="M598" s="555"/>
      <c r="N598" s="555"/>
      <c r="O598" s="555"/>
      <c r="P598" s="555"/>
      <c r="Q598" s="555"/>
      <c r="R598" s="555"/>
      <c r="S598" s="555"/>
      <c r="T598" s="555"/>
      <c r="U598" s="560"/>
      <c r="V598" s="556"/>
      <c r="W598" s="557"/>
      <c r="Y598" s="236"/>
    </row>
    <row r="599" spans="2:25" outlineLevel="1" x14ac:dyDescent="0.25">
      <c r="B599" s="465"/>
      <c r="C599" s="272"/>
      <c r="D599" s="272"/>
      <c r="E599" s="273"/>
      <c r="F599" s="299" t="s">
        <v>44</v>
      </c>
      <c r="G599" s="540"/>
      <c r="H599" s="554"/>
      <c r="I599" s="555"/>
      <c r="J599" s="555"/>
      <c r="K599" s="556"/>
      <c r="L599" s="559"/>
      <c r="M599" s="555"/>
      <c r="N599" s="555"/>
      <c r="O599" s="555"/>
      <c r="P599" s="555"/>
      <c r="Q599" s="555"/>
      <c r="R599" s="555"/>
      <c r="S599" s="555"/>
      <c r="T599" s="555"/>
      <c r="U599" s="560"/>
      <c r="V599" s="556"/>
      <c r="W599" s="557"/>
      <c r="Y599" s="236"/>
    </row>
    <row r="600" spans="2:25" x14ac:dyDescent="0.25">
      <c r="B600" s="465"/>
      <c r="C600" s="272"/>
      <c r="D600" s="272"/>
      <c r="E600" s="273" t="s">
        <v>45</v>
      </c>
      <c r="F600" s="273"/>
      <c r="G600" s="367">
        <f t="shared" ref="G600:W600" si="130">SUBTOTAL(9,G601:G603)</f>
        <v>0</v>
      </c>
      <c r="H600" s="368">
        <f t="shared" si="130"/>
        <v>0</v>
      </c>
      <c r="I600" s="369">
        <f t="shared" si="130"/>
        <v>0</v>
      </c>
      <c r="J600" s="369">
        <f t="shared" si="130"/>
        <v>0</v>
      </c>
      <c r="K600" s="370">
        <f t="shared" si="130"/>
        <v>0</v>
      </c>
      <c r="L600" s="364">
        <f t="shared" si="130"/>
        <v>0</v>
      </c>
      <c r="M600" s="364">
        <f t="shared" si="130"/>
        <v>0</v>
      </c>
      <c r="N600" s="364">
        <f t="shared" si="130"/>
        <v>0</v>
      </c>
      <c r="O600" s="364">
        <f t="shared" si="130"/>
        <v>0</v>
      </c>
      <c r="P600" s="364">
        <f t="shared" si="130"/>
        <v>0</v>
      </c>
      <c r="Q600" s="364">
        <f t="shared" si="130"/>
        <v>0</v>
      </c>
      <c r="R600" s="364">
        <f t="shared" si="130"/>
        <v>0</v>
      </c>
      <c r="S600" s="364">
        <f t="shared" si="130"/>
        <v>0</v>
      </c>
      <c r="T600" s="364">
        <f t="shared" si="130"/>
        <v>0</v>
      </c>
      <c r="U600" s="364">
        <f t="shared" si="130"/>
        <v>0</v>
      </c>
      <c r="V600" s="364">
        <f t="shared" si="130"/>
        <v>0</v>
      </c>
      <c r="W600" s="366">
        <f t="shared" si="130"/>
        <v>0</v>
      </c>
      <c r="Y600" s="238"/>
    </row>
    <row r="601" spans="2:25" outlineLevel="1" x14ac:dyDescent="0.25">
      <c r="B601" s="465"/>
      <c r="C601" s="272"/>
      <c r="D601" s="272"/>
      <c r="E601" s="273"/>
      <c r="F601" s="299" t="s">
        <v>46</v>
      </c>
      <c r="G601" s="540"/>
      <c r="H601" s="554"/>
      <c r="I601" s="555"/>
      <c r="J601" s="555"/>
      <c r="K601" s="556"/>
      <c r="L601" s="559"/>
      <c r="M601" s="555"/>
      <c r="N601" s="555"/>
      <c r="O601" s="555"/>
      <c r="P601" s="555"/>
      <c r="Q601" s="555"/>
      <c r="R601" s="555"/>
      <c r="S601" s="555"/>
      <c r="T601" s="555"/>
      <c r="U601" s="560"/>
      <c r="V601" s="556"/>
      <c r="W601" s="557"/>
      <c r="Y601" s="236"/>
    </row>
    <row r="602" spans="2:25" outlineLevel="1" x14ac:dyDescent="0.25">
      <c r="B602" s="465"/>
      <c r="C602" s="272"/>
      <c r="D602" s="272"/>
      <c r="E602" s="273"/>
      <c r="F602" s="299" t="s">
        <v>47</v>
      </c>
      <c r="G602" s="540"/>
      <c r="H602" s="554"/>
      <c r="I602" s="555"/>
      <c r="J602" s="555"/>
      <c r="K602" s="556"/>
      <c r="L602" s="559"/>
      <c r="M602" s="555"/>
      <c r="N602" s="555"/>
      <c r="O602" s="555"/>
      <c r="P602" s="555"/>
      <c r="Q602" s="555"/>
      <c r="R602" s="555"/>
      <c r="S602" s="555"/>
      <c r="T602" s="555"/>
      <c r="U602" s="560"/>
      <c r="V602" s="556"/>
      <c r="W602" s="557"/>
      <c r="Y602" s="236"/>
    </row>
    <row r="603" spans="2:25" outlineLevel="1" x14ac:dyDescent="0.25">
      <c r="B603" s="465"/>
      <c r="C603" s="272"/>
      <c r="D603" s="272"/>
      <c r="E603" s="273"/>
      <c r="F603" s="299" t="s">
        <v>48</v>
      </c>
      <c r="G603" s="540"/>
      <c r="H603" s="554"/>
      <c r="I603" s="555"/>
      <c r="J603" s="555"/>
      <c r="K603" s="556"/>
      <c r="L603" s="559"/>
      <c r="M603" s="555"/>
      <c r="N603" s="555"/>
      <c r="O603" s="555"/>
      <c r="P603" s="555"/>
      <c r="Q603" s="555"/>
      <c r="R603" s="555"/>
      <c r="S603" s="555"/>
      <c r="T603" s="555"/>
      <c r="U603" s="560"/>
      <c r="V603" s="556"/>
      <c r="W603" s="557"/>
      <c r="Y603" s="236"/>
    </row>
    <row r="604" spans="2:25" x14ac:dyDescent="0.25">
      <c r="B604" s="465"/>
      <c r="C604" s="272"/>
      <c r="D604" s="272" t="s">
        <v>49</v>
      </c>
      <c r="E604" s="273"/>
      <c r="F604" s="273"/>
      <c r="G604" s="367"/>
      <c r="H604" s="368"/>
      <c r="I604" s="369"/>
      <c r="J604" s="369"/>
      <c r="K604" s="370"/>
      <c r="L604" s="363"/>
      <c r="M604" s="364"/>
      <c r="N604" s="364"/>
      <c r="O604" s="364"/>
      <c r="P604" s="364"/>
      <c r="Q604" s="364"/>
      <c r="R604" s="364"/>
      <c r="S604" s="364"/>
      <c r="T604" s="364"/>
      <c r="U604" s="364"/>
      <c r="V604" s="365"/>
      <c r="W604" s="365"/>
      <c r="Y604" s="353"/>
    </row>
    <row r="605" spans="2:25" x14ac:dyDescent="0.25">
      <c r="B605" s="465"/>
      <c r="C605" s="272"/>
      <c r="D605" s="272"/>
      <c r="E605" s="273" t="s">
        <v>50</v>
      </c>
      <c r="F605" s="273"/>
      <c r="G605" s="367">
        <f t="shared" ref="G605:W605" si="131">SUBTOTAL(9,G606:G607)</f>
        <v>0</v>
      </c>
      <c r="H605" s="368">
        <f t="shared" si="131"/>
        <v>0</v>
      </c>
      <c r="I605" s="369">
        <f t="shared" si="131"/>
        <v>0</v>
      </c>
      <c r="J605" s="369">
        <f t="shared" si="131"/>
        <v>0</v>
      </c>
      <c r="K605" s="370">
        <f t="shared" si="131"/>
        <v>0</v>
      </c>
      <c r="L605" s="364">
        <f t="shared" si="131"/>
        <v>0</v>
      </c>
      <c r="M605" s="364">
        <f t="shared" si="131"/>
        <v>0</v>
      </c>
      <c r="N605" s="364">
        <f t="shared" si="131"/>
        <v>0</v>
      </c>
      <c r="O605" s="364">
        <f t="shared" si="131"/>
        <v>0</v>
      </c>
      <c r="P605" s="364">
        <f t="shared" si="131"/>
        <v>0</v>
      </c>
      <c r="Q605" s="364">
        <f t="shared" si="131"/>
        <v>0</v>
      </c>
      <c r="R605" s="364">
        <f t="shared" si="131"/>
        <v>0</v>
      </c>
      <c r="S605" s="364">
        <f t="shared" si="131"/>
        <v>0</v>
      </c>
      <c r="T605" s="364">
        <f t="shared" si="131"/>
        <v>0</v>
      </c>
      <c r="U605" s="364">
        <f t="shared" si="131"/>
        <v>0</v>
      </c>
      <c r="V605" s="364">
        <f t="shared" si="131"/>
        <v>0</v>
      </c>
      <c r="W605" s="366">
        <f t="shared" si="131"/>
        <v>0</v>
      </c>
      <c r="Y605" s="354"/>
    </row>
    <row r="606" spans="2:25" outlineLevel="1" x14ac:dyDescent="0.25">
      <c r="B606" s="465"/>
      <c r="C606" s="272"/>
      <c r="D606" s="272"/>
      <c r="E606" s="273"/>
      <c r="F606" s="299" t="s">
        <v>51</v>
      </c>
      <c r="G606" s="540"/>
      <c r="H606" s="554"/>
      <c r="I606" s="555"/>
      <c r="J606" s="555"/>
      <c r="K606" s="556"/>
      <c r="L606" s="559"/>
      <c r="M606" s="555"/>
      <c r="N606" s="555"/>
      <c r="O606" s="555"/>
      <c r="P606" s="555"/>
      <c r="Q606" s="555"/>
      <c r="R606" s="555"/>
      <c r="S606" s="555"/>
      <c r="T606" s="555"/>
      <c r="U606" s="560"/>
      <c r="V606" s="556"/>
      <c r="W606" s="557"/>
      <c r="Y606" s="236"/>
    </row>
    <row r="607" spans="2:25" outlineLevel="1" x14ac:dyDescent="0.25">
      <c r="B607" s="465"/>
      <c r="C607" s="272"/>
      <c r="D607" s="272"/>
      <c r="E607" s="273"/>
      <c r="F607" s="299" t="s">
        <v>52</v>
      </c>
      <c r="G607" s="540"/>
      <c r="H607" s="554"/>
      <c r="I607" s="555"/>
      <c r="J607" s="555"/>
      <c r="K607" s="556"/>
      <c r="L607" s="559"/>
      <c r="M607" s="555"/>
      <c r="N607" s="555"/>
      <c r="O607" s="555"/>
      <c r="P607" s="555"/>
      <c r="Q607" s="555"/>
      <c r="R607" s="555"/>
      <c r="S607" s="555"/>
      <c r="T607" s="555"/>
      <c r="U607" s="560"/>
      <c r="V607" s="556"/>
      <c r="W607" s="557"/>
      <c r="Y607" s="236"/>
    </row>
    <row r="608" spans="2:25" x14ac:dyDescent="0.25">
      <c r="B608" s="465"/>
      <c r="C608" s="272"/>
      <c r="D608" s="272"/>
      <c r="E608" s="273" t="s">
        <v>53</v>
      </c>
      <c r="F608" s="273"/>
      <c r="G608" s="367">
        <f t="shared" ref="G608:W608" si="132">SUBTOTAL(9,G609:G611)</f>
        <v>0</v>
      </c>
      <c r="H608" s="368">
        <f t="shared" si="132"/>
        <v>0</v>
      </c>
      <c r="I608" s="369">
        <f t="shared" si="132"/>
        <v>0</v>
      </c>
      <c r="J608" s="369">
        <f t="shared" si="132"/>
        <v>0</v>
      </c>
      <c r="K608" s="370">
        <f t="shared" si="132"/>
        <v>0</v>
      </c>
      <c r="L608" s="364">
        <f t="shared" si="132"/>
        <v>0</v>
      </c>
      <c r="M608" s="364">
        <f t="shared" si="132"/>
        <v>0</v>
      </c>
      <c r="N608" s="364">
        <f t="shared" si="132"/>
        <v>0</v>
      </c>
      <c r="O608" s="364">
        <f t="shared" si="132"/>
        <v>0</v>
      </c>
      <c r="P608" s="364">
        <f t="shared" si="132"/>
        <v>0</v>
      </c>
      <c r="Q608" s="364">
        <f t="shared" si="132"/>
        <v>0</v>
      </c>
      <c r="R608" s="364">
        <f t="shared" si="132"/>
        <v>0</v>
      </c>
      <c r="S608" s="364">
        <f t="shared" si="132"/>
        <v>0</v>
      </c>
      <c r="T608" s="364">
        <f t="shared" si="132"/>
        <v>0</v>
      </c>
      <c r="U608" s="364">
        <f t="shared" si="132"/>
        <v>0</v>
      </c>
      <c r="V608" s="364">
        <f t="shared" si="132"/>
        <v>0</v>
      </c>
      <c r="W608" s="366">
        <f t="shared" si="132"/>
        <v>0</v>
      </c>
      <c r="Y608" s="238"/>
    </row>
    <row r="609" spans="2:25" outlineLevel="1" x14ac:dyDescent="0.25">
      <c r="B609" s="465"/>
      <c r="C609" s="272"/>
      <c r="D609" s="272"/>
      <c r="E609" s="273"/>
      <c r="F609" s="299" t="s">
        <v>54</v>
      </c>
      <c r="G609" s="540"/>
      <c r="H609" s="554"/>
      <c r="I609" s="555"/>
      <c r="J609" s="555"/>
      <c r="K609" s="556"/>
      <c r="L609" s="559"/>
      <c r="M609" s="555"/>
      <c r="N609" s="555"/>
      <c r="O609" s="555"/>
      <c r="P609" s="555"/>
      <c r="Q609" s="555"/>
      <c r="R609" s="555"/>
      <c r="S609" s="555"/>
      <c r="T609" s="555"/>
      <c r="U609" s="560"/>
      <c r="V609" s="556"/>
      <c r="W609" s="557"/>
      <c r="Y609" s="236"/>
    </row>
    <row r="610" spans="2:25" outlineLevel="1" x14ac:dyDescent="0.25">
      <c r="B610" s="465"/>
      <c r="C610" s="272"/>
      <c r="D610" s="272"/>
      <c r="E610" s="273"/>
      <c r="F610" s="299" t="s">
        <v>55</v>
      </c>
      <c r="G610" s="540"/>
      <c r="H610" s="554"/>
      <c r="I610" s="555"/>
      <c r="J610" s="555"/>
      <c r="K610" s="556"/>
      <c r="L610" s="559"/>
      <c r="M610" s="555"/>
      <c r="N610" s="555"/>
      <c r="O610" s="555"/>
      <c r="P610" s="555"/>
      <c r="Q610" s="555"/>
      <c r="R610" s="555"/>
      <c r="S610" s="555"/>
      <c r="T610" s="555"/>
      <c r="U610" s="560"/>
      <c r="V610" s="556"/>
      <c r="W610" s="557"/>
      <c r="Y610" s="236"/>
    </row>
    <row r="611" spans="2:25" outlineLevel="1" x14ac:dyDescent="0.25">
      <c r="B611" s="465"/>
      <c r="C611" s="272"/>
      <c r="D611" s="272"/>
      <c r="E611" s="273"/>
      <c r="F611" s="299" t="s">
        <v>56</v>
      </c>
      <c r="G611" s="540"/>
      <c r="H611" s="554"/>
      <c r="I611" s="555"/>
      <c r="J611" s="555"/>
      <c r="K611" s="556"/>
      <c r="L611" s="559"/>
      <c r="M611" s="555"/>
      <c r="N611" s="555"/>
      <c r="O611" s="555"/>
      <c r="P611" s="555"/>
      <c r="Q611" s="555"/>
      <c r="R611" s="555"/>
      <c r="S611" s="555"/>
      <c r="T611" s="555"/>
      <c r="U611" s="560"/>
      <c r="V611" s="556"/>
      <c r="W611" s="557"/>
      <c r="Y611" s="236"/>
    </row>
    <row r="612" spans="2:25" x14ac:dyDescent="0.25">
      <c r="B612" s="465"/>
      <c r="C612" s="272"/>
      <c r="D612" s="272"/>
      <c r="E612" s="273" t="s">
        <v>57</v>
      </c>
      <c r="F612" s="273"/>
      <c r="G612" s="367">
        <f t="shared" ref="G612:W612" si="133">SUBTOTAL(9,G613:G614)</f>
        <v>0</v>
      </c>
      <c r="H612" s="368">
        <f t="shared" si="133"/>
        <v>0</v>
      </c>
      <c r="I612" s="369">
        <f t="shared" si="133"/>
        <v>0</v>
      </c>
      <c r="J612" s="369">
        <f t="shared" si="133"/>
        <v>0</v>
      </c>
      <c r="K612" s="370">
        <f t="shared" si="133"/>
        <v>0</v>
      </c>
      <c r="L612" s="364">
        <f t="shared" si="133"/>
        <v>0</v>
      </c>
      <c r="M612" s="364">
        <f t="shared" si="133"/>
        <v>0</v>
      </c>
      <c r="N612" s="364">
        <f t="shared" si="133"/>
        <v>0</v>
      </c>
      <c r="O612" s="364">
        <f t="shared" si="133"/>
        <v>0</v>
      </c>
      <c r="P612" s="364">
        <f t="shared" si="133"/>
        <v>0</v>
      </c>
      <c r="Q612" s="364">
        <f t="shared" si="133"/>
        <v>0</v>
      </c>
      <c r="R612" s="364">
        <f t="shared" si="133"/>
        <v>0</v>
      </c>
      <c r="S612" s="364">
        <f t="shared" si="133"/>
        <v>0</v>
      </c>
      <c r="T612" s="364">
        <f t="shared" si="133"/>
        <v>0</v>
      </c>
      <c r="U612" s="364">
        <f t="shared" si="133"/>
        <v>0</v>
      </c>
      <c r="V612" s="364">
        <f t="shared" si="133"/>
        <v>0</v>
      </c>
      <c r="W612" s="366">
        <f t="shared" si="133"/>
        <v>0</v>
      </c>
      <c r="Y612" s="238"/>
    </row>
    <row r="613" spans="2:25" outlineLevel="1" x14ac:dyDescent="0.25">
      <c r="B613" s="465"/>
      <c r="C613" s="272"/>
      <c r="D613" s="272"/>
      <c r="E613" s="273"/>
      <c r="F613" s="299" t="s">
        <v>58</v>
      </c>
      <c r="G613" s="540"/>
      <c r="H613" s="554"/>
      <c r="I613" s="555"/>
      <c r="J613" s="555"/>
      <c r="K613" s="556"/>
      <c r="L613" s="559"/>
      <c r="M613" s="555"/>
      <c r="N613" s="555"/>
      <c r="O613" s="555"/>
      <c r="P613" s="555"/>
      <c r="Q613" s="555"/>
      <c r="R613" s="555"/>
      <c r="S613" s="555"/>
      <c r="T613" s="555"/>
      <c r="U613" s="560"/>
      <c r="V613" s="556"/>
      <c r="W613" s="557"/>
      <c r="Y613" s="236"/>
    </row>
    <row r="614" spans="2:25" outlineLevel="1" x14ac:dyDescent="0.25">
      <c r="B614" s="465"/>
      <c r="C614" s="272"/>
      <c r="D614" s="272"/>
      <c r="E614" s="273"/>
      <c r="F614" s="299" t="s">
        <v>59</v>
      </c>
      <c r="G614" s="540"/>
      <c r="H614" s="554"/>
      <c r="I614" s="555"/>
      <c r="J614" s="555"/>
      <c r="K614" s="556"/>
      <c r="L614" s="559"/>
      <c r="M614" s="555"/>
      <c r="N614" s="555"/>
      <c r="O614" s="555"/>
      <c r="P614" s="555"/>
      <c r="Q614" s="555"/>
      <c r="R614" s="555"/>
      <c r="S614" s="555"/>
      <c r="T614" s="555"/>
      <c r="U614" s="560"/>
      <c r="V614" s="556"/>
      <c r="W614" s="557"/>
      <c r="Y614" s="236"/>
    </row>
    <row r="615" spans="2:25" x14ac:dyDescent="0.25">
      <c r="B615" s="465"/>
      <c r="C615" s="272"/>
      <c r="D615" s="272"/>
      <c r="E615" s="273" t="s">
        <v>60</v>
      </c>
      <c r="F615" s="273"/>
      <c r="G615" s="367">
        <f t="shared" ref="G615:W615" si="134">SUBTOTAL(9,G616:G618)</f>
        <v>0</v>
      </c>
      <c r="H615" s="368">
        <f t="shared" si="134"/>
        <v>0</v>
      </c>
      <c r="I615" s="369">
        <f t="shared" si="134"/>
        <v>0</v>
      </c>
      <c r="J615" s="369">
        <f t="shared" si="134"/>
        <v>0</v>
      </c>
      <c r="K615" s="370">
        <f t="shared" si="134"/>
        <v>0</v>
      </c>
      <c r="L615" s="364">
        <f t="shared" si="134"/>
        <v>0</v>
      </c>
      <c r="M615" s="364">
        <f t="shared" si="134"/>
        <v>0</v>
      </c>
      <c r="N615" s="364">
        <f t="shared" si="134"/>
        <v>0</v>
      </c>
      <c r="O615" s="364">
        <f t="shared" si="134"/>
        <v>0</v>
      </c>
      <c r="P615" s="364">
        <f t="shared" si="134"/>
        <v>0</v>
      </c>
      <c r="Q615" s="364">
        <f t="shared" si="134"/>
        <v>0</v>
      </c>
      <c r="R615" s="364">
        <f t="shared" si="134"/>
        <v>0</v>
      </c>
      <c r="S615" s="364">
        <f t="shared" si="134"/>
        <v>0</v>
      </c>
      <c r="T615" s="364">
        <f t="shared" si="134"/>
        <v>0</v>
      </c>
      <c r="U615" s="364">
        <f t="shared" si="134"/>
        <v>0</v>
      </c>
      <c r="V615" s="364">
        <f t="shared" si="134"/>
        <v>0</v>
      </c>
      <c r="W615" s="366">
        <f t="shared" si="134"/>
        <v>0</v>
      </c>
      <c r="Y615" s="238"/>
    </row>
    <row r="616" spans="2:25" outlineLevel="1" x14ac:dyDescent="0.25">
      <c r="B616" s="465"/>
      <c r="C616" s="272"/>
      <c r="D616" s="272"/>
      <c r="E616" s="273"/>
      <c r="F616" s="299" t="s">
        <v>61</v>
      </c>
      <c r="G616" s="540"/>
      <c r="H616" s="554"/>
      <c r="I616" s="555"/>
      <c r="J616" s="555"/>
      <c r="K616" s="556"/>
      <c r="L616" s="559"/>
      <c r="M616" s="555"/>
      <c r="N616" s="555"/>
      <c r="O616" s="555"/>
      <c r="P616" s="555"/>
      <c r="Q616" s="555"/>
      <c r="R616" s="555"/>
      <c r="S616" s="555"/>
      <c r="T616" s="555"/>
      <c r="U616" s="560"/>
      <c r="V616" s="556"/>
      <c r="W616" s="557"/>
      <c r="Y616" s="236"/>
    </row>
    <row r="617" spans="2:25" outlineLevel="1" x14ac:dyDescent="0.25">
      <c r="B617" s="465"/>
      <c r="C617" s="272"/>
      <c r="D617" s="272"/>
      <c r="E617" s="273"/>
      <c r="F617" s="299" t="s">
        <v>62</v>
      </c>
      <c r="G617" s="540"/>
      <c r="H617" s="554"/>
      <c r="I617" s="555"/>
      <c r="J617" s="555"/>
      <c r="K617" s="556"/>
      <c r="L617" s="559"/>
      <c r="M617" s="555"/>
      <c r="N617" s="555"/>
      <c r="O617" s="555"/>
      <c r="P617" s="555"/>
      <c r="Q617" s="555"/>
      <c r="R617" s="555"/>
      <c r="S617" s="555"/>
      <c r="T617" s="555"/>
      <c r="U617" s="560"/>
      <c r="V617" s="556"/>
      <c r="W617" s="557"/>
      <c r="Y617" s="236"/>
    </row>
    <row r="618" spans="2:25" outlineLevel="1" x14ac:dyDescent="0.25">
      <c r="B618" s="465"/>
      <c r="C618" s="272"/>
      <c r="D618" s="272"/>
      <c r="E618" s="273"/>
      <c r="F618" s="299" t="s">
        <v>63</v>
      </c>
      <c r="G618" s="540"/>
      <c r="H618" s="554"/>
      <c r="I618" s="555"/>
      <c r="J618" s="555"/>
      <c r="K618" s="556"/>
      <c r="L618" s="559"/>
      <c r="M618" s="555"/>
      <c r="N618" s="555"/>
      <c r="O618" s="555"/>
      <c r="P618" s="555"/>
      <c r="Q618" s="555"/>
      <c r="R618" s="555"/>
      <c r="S618" s="555"/>
      <c r="T618" s="555"/>
      <c r="U618" s="560"/>
      <c r="V618" s="556"/>
      <c r="W618" s="557"/>
      <c r="Y618" s="236"/>
    </row>
    <row r="619" spans="2:25" x14ac:dyDescent="0.25">
      <c r="B619" s="465"/>
      <c r="C619" s="272"/>
      <c r="D619" s="272"/>
      <c r="E619" s="273" t="s">
        <v>64</v>
      </c>
      <c r="F619" s="273"/>
      <c r="G619" s="367">
        <f t="shared" ref="G619:W619" si="135">SUBTOTAL(9,G620:G621)</f>
        <v>0</v>
      </c>
      <c r="H619" s="368">
        <f t="shared" si="135"/>
        <v>0</v>
      </c>
      <c r="I619" s="369">
        <f t="shared" si="135"/>
        <v>0</v>
      </c>
      <c r="J619" s="369">
        <f t="shared" si="135"/>
        <v>0</v>
      </c>
      <c r="K619" s="370">
        <f t="shared" si="135"/>
        <v>0</v>
      </c>
      <c r="L619" s="364">
        <f t="shared" si="135"/>
        <v>0</v>
      </c>
      <c r="M619" s="364">
        <f t="shared" si="135"/>
        <v>0</v>
      </c>
      <c r="N619" s="364">
        <f t="shared" si="135"/>
        <v>0</v>
      </c>
      <c r="O619" s="364">
        <f t="shared" si="135"/>
        <v>0</v>
      </c>
      <c r="P619" s="364">
        <f t="shared" si="135"/>
        <v>0</v>
      </c>
      <c r="Q619" s="364">
        <f t="shared" si="135"/>
        <v>0</v>
      </c>
      <c r="R619" s="364">
        <f t="shared" si="135"/>
        <v>0</v>
      </c>
      <c r="S619" s="364">
        <f t="shared" si="135"/>
        <v>0</v>
      </c>
      <c r="T619" s="364">
        <f t="shared" si="135"/>
        <v>0</v>
      </c>
      <c r="U619" s="364">
        <f t="shared" si="135"/>
        <v>0</v>
      </c>
      <c r="V619" s="364">
        <f t="shared" si="135"/>
        <v>0</v>
      </c>
      <c r="W619" s="366">
        <f t="shared" si="135"/>
        <v>0</v>
      </c>
      <c r="Y619" s="238"/>
    </row>
    <row r="620" spans="2:25" outlineLevel="1" x14ac:dyDescent="0.25">
      <c r="B620" s="465"/>
      <c r="C620" s="272"/>
      <c r="D620" s="272"/>
      <c r="E620" s="273"/>
      <c r="F620" s="299" t="s">
        <v>65</v>
      </c>
      <c r="G620" s="540"/>
      <c r="H620" s="554"/>
      <c r="I620" s="555"/>
      <c r="J620" s="555"/>
      <c r="K620" s="556"/>
      <c r="L620" s="559"/>
      <c r="M620" s="555"/>
      <c r="N620" s="555"/>
      <c r="O620" s="555"/>
      <c r="P620" s="555"/>
      <c r="Q620" s="555"/>
      <c r="R620" s="555"/>
      <c r="S620" s="555"/>
      <c r="T620" s="555"/>
      <c r="U620" s="560"/>
      <c r="V620" s="556"/>
      <c r="W620" s="557"/>
      <c r="Y620" s="236"/>
    </row>
    <row r="621" spans="2:25" outlineLevel="1" x14ac:dyDescent="0.25">
      <c r="B621" s="465"/>
      <c r="C621" s="272"/>
      <c r="D621" s="272"/>
      <c r="E621" s="273"/>
      <c r="F621" s="299" t="s">
        <v>66</v>
      </c>
      <c r="G621" s="540"/>
      <c r="H621" s="554"/>
      <c r="I621" s="555"/>
      <c r="J621" s="555"/>
      <c r="K621" s="556"/>
      <c r="L621" s="559"/>
      <c r="M621" s="555"/>
      <c r="N621" s="555"/>
      <c r="O621" s="555"/>
      <c r="P621" s="555"/>
      <c r="Q621" s="555"/>
      <c r="R621" s="555"/>
      <c r="S621" s="555"/>
      <c r="T621" s="555"/>
      <c r="U621" s="560"/>
      <c r="V621" s="556"/>
      <c r="W621" s="557"/>
      <c r="Y621" s="236"/>
    </row>
    <row r="622" spans="2:25" x14ac:dyDescent="0.25">
      <c r="B622" s="465"/>
      <c r="C622" s="272"/>
      <c r="D622" s="272"/>
      <c r="E622" s="273" t="s">
        <v>67</v>
      </c>
      <c r="F622" s="273"/>
      <c r="G622" s="367">
        <f t="shared" ref="G622:W622" si="136">SUBTOTAL(9,G623:G625)</f>
        <v>0</v>
      </c>
      <c r="H622" s="368">
        <f t="shared" si="136"/>
        <v>0</v>
      </c>
      <c r="I622" s="369">
        <f t="shared" si="136"/>
        <v>0</v>
      </c>
      <c r="J622" s="369">
        <f t="shared" si="136"/>
        <v>0</v>
      </c>
      <c r="K622" s="370">
        <f t="shared" si="136"/>
        <v>0</v>
      </c>
      <c r="L622" s="364">
        <f t="shared" si="136"/>
        <v>0</v>
      </c>
      <c r="M622" s="364">
        <f t="shared" si="136"/>
        <v>0</v>
      </c>
      <c r="N622" s="364">
        <f t="shared" si="136"/>
        <v>0</v>
      </c>
      <c r="O622" s="364">
        <f t="shared" si="136"/>
        <v>0</v>
      </c>
      <c r="P622" s="364">
        <f t="shared" si="136"/>
        <v>0</v>
      </c>
      <c r="Q622" s="364">
        <f t="shared" si="136"/>
        <v>0</v>
      </c>
      <c r="R622" s="364">
        <f t="shared" si="136"/>
        <v>0</v>
      </c>
      <c r="S622" s="364">
        <f t="shared" si="136"/>
        <v>0</v>
      </c>
      <c r="T622" s="364">
        <f t="shared" si="136"/>
        <v>0</v>
      </c>
      <c r="U622" s="364">
        <f t="shared" si="136"/>
        <v>0</v>
      </c>
      <c r="V622" s="364">
        <f t="shared" si="136"/>
        <v>0</v>
      </c>
      <c r="W622" s="366">
        <f t="shared" si="136"/>
        <v>0</v>
      </c>
      <c r="Y622" s="238"/>
    </row>
    <row r="623" spans="2:25" outlineLevel="1" x14ac:dyDescent="0.25">
      <c r="B623" s="465"/>
      <c r="C623" s="272"/>
      <c r="D623" s="272"/>
      <c r="E623" s="273"/>
      <c r="F623" s="299" t="s">
        <v>68</v>
      </c>
      <c r="G623" s="540"/>
      <c r="H623" s="554"/>
      <c r="I623" s="555"/>
      <c r="J623" s="555"/>
      <c r="K623" s="556"/>
      <c r="L623" s="559"/>
      <c r="M623" s="555"/>
      <c r="N623" s="555"/>
      <c r="O623" s="555"/>
      <c r="P623" s="555"/>
      <c r="Q623" s="555"/>
      <c r="R623" s="555"/>
      <c r="S623" s="555"/>
      <c r="T623" s="555"/>
      <c r="U623" s="560"/>
      <c r="V623" s="556"/>
      <c r="W623" s="557"/>
      <c r="Y623" s="236"/>
    </row>
    <row r="624" spans="2:25" outlineLevel="1" x14ac:dyDescent="0.25">
      <c r="B624" s="465"/>
      <c r="C624" s="272"/>
      <c r="D624" s="272"/>
      <c r="E624" s="273"/>
      <c r="F624" s="299" t="s">
        <v>69</v>
      </c>
      <c r="G624" s="540"/>
      <c r="H624" s="554"/>
      <c r="I624" s="555"/>
      <c r="J624" s="555"/>
      <c r="K624" s="556"/>
      <c r="L624" s="559"/>
      <c r="M624" s="555"/>
      <c r="N624" s="555"/>
      <c r="O624" s="555"/>
      <c r="P624" s="555"/>
      <c r="Q624" s="555"/>
      <c r="R624" s="555"/>
      <c r="S624" s="555"/>
      <c r="T624" s="555"/>
      <c r="U624" s="560"/>
      <c r="V624" s="556"/>
      <c r="W624" s="557"/>
      <c r="Y624" s="236"/>
    </row>
    <row r="625" spans="2:25" outlineLevel="1" x14ac:dyDescent="0.25">
      <c r="B625" s="465"/>
      <c r="C625" s="272"/>
      <c r="D625" s="272"/>
      <c r="E625" s="273"/>
      <c r="F625" s="299" t="s">
        <v>70</v>
      </c>
      <c r="G625" s="540"/>
      <c r="H625" s="554"/>
      <c r="I625" s="555"/>
      <c r="J625" s="555"/>
      <c r="K625" s="556"/>
      <c r="L625" s="559"/>
      <c r="M625" s="555"/>
      <c r="N625" s="555"/>
      <c r="O625" s="555"/>
      <c r="P625" s="555"/>
      <c r="Q625" s="555"/>
      <c r="R625" s="555"/>
      <c r="S625" s="555"/>
      <c r="T625" s="555"/>
      <c r="U625" s="560"/>
      <c r="V625" s="556"/>
      <c r="W625" s="557"/>
      <c r="Y625" s="236"/>
    </row>
    <row r="626" spans="2:25" x14ac:dyDescent="0.25">
      <c r="B626" s="465"/>
      <c r="C626" s="272"/>
      <c r="D626" s="272" t="s">
        <v>71</v>
      </c>
      <c r="E626" s="273"/>
      <c r="F626" s="273"/>
      <c r="G626" s="367"/>
      <c r="H626" s="368"/>
      <c r="I626" s="369"/>
      <c r="J626" s="369"/>
      <c r="K626" s="370"/>
      <c r="L626" s="363"/>
      <c r="M626" s="364"/>
      <c r="N626" s="364"/>
      <c r="O626" s="364"/>
      <c r="P626" s="364"/>
      <c r="Q626" s="364"/>
      <c r="R626" s="364"/>
      <c r="S626" s="364"/>
      <c r="T626" s="364"/>
      <c r="U626" s="364"/>
      <c r="V626" s="365"/>
      <c r="W626" s="365"/>
      <c r="Y626" s="353"/>
    </row>
    <row r="627" spans="2:25" x14ac:dyDescent="0.25">
      <c r="B627" s="465"/>
      <c r="C627" s="272"/>
      <c r="D627" s="272"/>
      <c r="E627" s="273" t="s">
        <v>72</v>
      </c>
      <c r="F627" s="273"/>
      <c r="G627" s="367">
        <f t="shared" ref="G627:W627" si="137">SUBTOTAL(9,G628:G629)</f>
        <v>0</v>
      </c>
      <c r="H627" s="368">
        <f t="shared" si="137"/>
        <v>0</v>
      </c>
      <c r="I627" s="369">
        <f t="shared" si="137"/>
        <v>0</v>
      </c>
      <c r="J627" s="369">
        <f t="shared" si="137"/>
        <v>0</v>
      </c>
      <c r="K627" s="370">
        <f t="shared" si="137"/>
        <v>0</v>
      </c>
      <c r="L627" s="364">
        <f t="shared" si="137"/>
        <v>0</v>
      </c>
      <c r="M627" s="364">
        <f t="shared" si="137"/>
        <v>0</v>
      </c>
      <c r="N627" s="364">
        <f t="shared" si="137"/>
        <v>0</v>
      </c>
      <c r="O627" s="364">
        <f t="shared" si="137"/>
        <v>0</v>
      </c>
      <c r="P627" s="364">
        <f t="shared" si="137"/>
        <v>0</v>
      </c>
      <c r="Q627" s="364">
        <f t="shared" si="137"/>
        <v>0</v>
      </c>
      <c r="R627" s="364">
        <f t="shared" si="137"/>
        <v>0</v>
      </c>
      <c r="S627" s="364">
        <f t="shared" si="137"/>
        <v>0</v>
      </c>
      <c r="T627" s="364">
        <f t="shared" si="137"/>
        <v>0</v>
      </c>
      <c r="U627" s="364">
        <f t="shared" si="137"/>
        <v>0</v>
      </c>
      <c r="V627" s="364">
        <f t="shared" si="137"/>
        <v>0</v>
      </c>
      <c r="W627" s="366">
        <f t="shared" si="137"/>
        <v>0</v>
      </c>
      <c r="Y627" s="354"/>
    </row>
    <row r="628" spans="2:25" outlineLevel="1" x14ac:dyDescent="0.25">
      <c r="B628" s="465"/>
      <c r="C628" s="272"/>
      <c r="D628" s="272"/>
      <c r="E628" s="273"/>
      <c r="F628" s="299" t="s">
        <v>73</v>
      </c>
      <c r="G628" s="540"/>
      <c r="H628" s="554"/>
      <c r="I628" s="555"/>
      <c r="J628" s="555"/>
      <c r="K628" s="556"/>
      <c r="L628" s="559"/>
      <c r="M628" s="555"/>
      <c r="N628" s="555"/>
      <c r="O628" s="555"/>
      <c r="P628" s="555"/>
      <c r="Q628" s="555"/>
      <c r="R628" s="555"/>
      <c r="S628" s="555"/>
      <c r="T628" s="555"/>
      <c r="U628" s="560"/>
      <c r="V628" s="556"/>
      <c r="W628" s="557"/>
      <c r="Y628" s="236"/>
    </row>
    <row r="629" spans="2:25" outlineLevel="1" x14ac:dyDescent="0.25">
      <c r="B629" s="465"/>
      <c r="C629" s="272"/>
      <c r="D629" s="272"/>
      <c r="E629" s="273"/>
      <c r="F629" s="299" t="s">
        <v>74</v>
      </c>
      <c r="G629" s="540"/>
      <c r="H629" s="554"/>
      <c r="I629" s="555"/>
      <c r="J629" s="555"/>
      <c r="K629" s="556"/>
      <c r="L629" s="559"/>
      <c r="M629" s="555"/>
      <c r="N629" s="555"/>
      <c r="O629" s="555"/>
      <c r="P629" s="555"/>
      <c r="Q629" s="555"/>
      <c r="R629" s="555"/>
      <c r="S629" s="555"/>
      <c r="T629" s="555"/>
      <c r="U629" s="560"/>
      <c r="V629" s="556"/>
      <c r="W629" s="557"/>
      <c r="Y629" s="236"/>
    </row>
    <row r="630" spans="2:25" x14ac:dyDescent="0.25">
      <c r="B630" s="465"/>
      <c r="C630" s="272"/>
      <c r="D630" s="272"/>
      <c r="E630" s="273" t="s">
        <v>75</v>
      </c>
      <c r="F630" s="273"/>
      <c r="G630" s="367">
        <f t="shared" ref="G630:W630" si="138">SUBTOTAL(9,G631:G632)</f>
        <v>0</v>
      </c>
      <c r="H630" s="368">
        <f t="shared" si="138"/>
        <v>0</v>
      </c>
      <c r="I630" s="369">
        <f t="shared" si="138"/>
        <v>0</v>
      </c>
      <c r="J630" s="369">
        <f t="shared" si="138"/>
        <v>0</v>
      </c>
      <c r="K630" s="370">
        <f t="shared" si="138"/>
        <v>0</v>
      </c>
      <c r="L630" s="364">
        <f t="shared" si="138"/>
        <v>0</v>
      </c>
      <c r="M630" s="364">
        <f t="shared" si="138"/>
        <v>0</v>
      </c>
      <c r="N630" s="364">
        <f t="shared" si="138"/>
        <v>0</v>
      </c>
      <c r="O630" s="364">
        <f t="shared" si="138"/>
        <v>0</v>
      </c>
      <c r="P630" s="364">
        <f t="shared" si="138"/>
        <v>0</v>
      </c>
      <c r="Q630" s="364">
        <f t="shared" si="138"/>
        <v>0</v>
      </c>
      <c r="R630" s="364">
        <f t="shared" si="138"/>
        <v>0</v>
      </c>
      <c r="S630" s="364">
        <f t="shared" si="138"/>
        <v>0</v>
      </c>
      <c r="T630" s="364">
        <f t="shared" si="138"/>
        <v>0</v>
      </c>
      <c r="U630" s="364">
        <f t="shared" si="138"/>
        <v>0</v>
      </c>
      <c r="V630" s="364">
        <f t="shared" si="138"/>
        <v>0</v>
      </c>
      <c r="W630" s="366">
        <f t="shared" si="138"/>
        <v>0</v>
      </c>
      <c r="Y630" s="238"/>
    </row>
    <row r="631" spans="2:25" outlineLevel="1" x14ac:dyDescent="0.25">
      <c r="B631" s="465"/>
      <c r="C631" s="272"/>
      <c r="D631" s="272"/>
      <c r="E631" s="273"/>
      <c r="F631" s="299" t="s">
        <v>76</v>
      </c>
      <c r="G631" s="540"/>
      <c r="H631" s="554"/>
      <c r="I631" s="555"/>
      <c r="J631" s="555"/>
      <c r="K631" s="556"/>
      <c r="L631" s="559"/>
      <c r="M631" s="558"/>
      <c r="N631" s="558"/>
      <c r="O631" s="558"/>
      <c r="P631" s="558"/>
      <c r="Q631" s="558"/>
      <c r="R631" s="558"/>
      <c r="S631" s="558"/>
      <c r="T631" s="558"/>
      <c r="U631" s="560"/>
      <c r="V631" s="556"/>
      <c r="W631" s="557"/>
      <c r="Y631" s="236"/>
    </row>
    <row r="632" spans="2:25" outlineLevel="1" x14ac:dyDescent="0.25">
      <c r="B632" s="465"/>
      <c r="C632" s="272"/>
      <c r="D632" s="272"/>
      <c r="E632" s="273"/>
      <c r="F632" s="299" t="s">
        <v>77</v>
      </c>
      <c r="G632" s="540"/>
      <c r="H632" s="554"/>
      <c r="I632" s="555"/>
      <c r="J632" s="555"/>
      <c r="K632" s="556"/>
      <c r="L632" s="559"/>
      <c r="M632" s="555"/>
      <c r="N632" s="555"/>
      <c r="O632" s="555"/>
      <c r="P632" s="555"/>
      <c r="Q632" s="555"/>
      <c r="R632" s="555"/>
      <c r="S632" s="555"/>
      <c r="T632" s="555"/>
      <c r="U632" s="560"/>
      <c r="V632" s="556"/>
      <c r="W632" s="557"/>
      <c r="Y632" s="236"/>
    </row>
    <row r="633" spans="2:25" x14ac:dyDescent="0.25">
      <c r="B633" s="465"/>
      <c r="C633" s="272"/>
      <c r="D633" s="272"/>
      <c r="E633" s="273" t="s">
        <v>78</v>
      </c>
      <c r="F633" s="273"/>
      <c r="G633" s="367">
        <f t="shared" ref="G633:W633" si="139">SUBTOTAL(9,G634:G635)</f>
        <v>0</v>
      </c>
      <c r="H633" s="368">
        <f t="shared" si="139"/>
        <v>0</v>
      </c>
      <c r="I633" s="369">
        <f t="shared" si="139"/>
        <v>0</v>
      </c>
      <c r="J633" s="369">
        <f t="shared" si="139"/>
        <v>0</v>
      </c>
      <c r="K633" s="370">
        <f t="shared" si="139"/>
        <v>0</v>
      </c>
      <c r="L633" s="364">
        <f t="shared" si="139"/>
        <v>0</v>
      </c>
      <c r="M633" s="364">
        <f t="shared" si="139"/>
        <v>0</v>
      </c>
      <c r="N633" s="364">
        <f t="shared" si="139"/>
        <v>0</v>
      </c>
      <c r="O633" s="364">
        <f t="shared" si="139"/>
        <v>0</v>
      </c>
      <c r="P633" s="364">
        <f t="shared" si="139"/>
        <v>0</v>
      </c>
      <c r="Q633" s="364">
        <f t="shared" si="139"/>
        <v>0</v>
      </c>
      <c r="R633" s="364">
        <f t="shared" si="139"/>
        <v>0</v>
      </c>
      <c r="S633" s="364">
        <f t="shared" si="139"/>
        <v>0</v>
      </c>
      <c r="T633" s="364">
        <f t="shared" si="139"/>
        <v>0</v>
      </c>
      <c r="U633" s="364">
        <f t="shared" si="139"/>
        <v>0</v>
      </c>
      <c r="V633" s="364">
        <f t="shared" si="139"/>
        <v>0</v>
      </c>
      <c r="W633" s="366">
        <f t="shared" si="139"/>
        <v>0</v>
      </c>
      <c r="Y633" s="238"/>
    </row>
    <row r="634" spans="2:25" outlineLevel="1" x14ac:dyDescent="0.25">
      <c r="B634" s="465"/>
      <c r="C634" s="272"/>
      <c r="D634" s="272"/>
      <c r="E634" s="273"/>
      <c r="F634" s="299" t="s">
        <v>79</v>
      </c>
      <c r="G634" s="540"/>
      <c r="H634" s="554"/>
      <c r="I634" s="555"/>
      <c r="J634" s="555"/>
      <c r="K634" s="556"/>
      <c r="L634" s="559"/>
      <c r="M634" s="555"/>
      <c r="N634" s="555"/>
      <c r="O634" s="555"/>
      <c r="P634" s="555"/>
      <c r="Q634" s="555"/>
      <c r="R634" s="555"/>
      <c r="S634" s="555"/>
      <c r="T634" s="555"/>
      <c r="U634" s="560"/>
      <c r="V634" s="556"/>
      <c r="W634" s="557"/>
      <c r="Y634" s="236"/>
    </row>
    <row r="635" spans="2:25" outlineLevel="1" x14ac:dyDescent="0.25">
      <c r="B635" s="465"/>
      <c r="C635" s="272"/>
      <c r="D635" s="272"/>
      <c r="E635" s="273"/>
      <c r="F635" s="299" t="s">
        <v>80</v>
      </c>
      <c r="G635" s="540"/>
      <c r="H635" s="554"/>
      <c r="I635" s="555"/>
      <c r="J635" s="555"/>
      <c r="K635" s="556"/>
      <c r="L635" s="559"/>
      <c r="M635" s="555"/>
      <c r="N635" s="555"/>
      <c r="O635" s="555"/>
      <c r="P635" s="555"/>
      <c r="Q635" s="555"/>
      <c r="R635" s="555"/>
      <c r="S635" s="555"/>
      <c r="T635" s="555"/>
      <c r="U635" s="560"/>
      <c r="V635" s="556"/>
      <c r="W635" s="557"/>
      <c r="Y635" s="236"/>
    </row>
    <row r="636" spans="2:25" x14ac:dyDescent="0.25">
      <c r="B636" s="465"/>
      <c r="C636" s="272"/>
      <c r="D636" s="272"/>
      <c r="E636" s="273" t="s">
        <v>81</v>
      </c>
      <c r="F636" s="273"/>
      <c r="G636" s="367">
        <f t="shared" ref="G636:W636" si="140">SUBTOTAL(9,G637:G638)</f>
        <v>0</v>
      </c>
      <c r="H636" s="368">
        <f t="shared" si="140"/>
        <v>0</v>
      </c>
      <c r="I636" s="369">
        <f t="shared" si="140"/>
        <v>0</v>
      </c>
      <c r="J636" s="369">
        <f t="shared" si="140"/>
        <v>0</v>
      </c>
      <c r="K636" s="370">
        <f t="shared" si="140"/>
        <v>0</v>
      </c>
      <c r="L636" s="364">
        <f t="shared" si="140"/>
        <v>0</v>
      </c>
      <c r="M636" s="364">
        <f t="shared" si="140"/>
        <v>0</v>
      </c>
      <c r="N636" s="364">
        <f t="shared" si="140"/>
        <v>0</v>
      </c>
      <c r="O636" s="364">
        <f t="shared" si="140"/>
        <v>0</v>
      </c>
      <c r="P636" s="364">
        <f t="shared" si="140"/>
        <v>0</v>
      </c>
      <c r="Q636" s="364">
        <f t="shared" si="140"/>
        <v>0</v>
      </c>
      <c r="R636" s="364">
        <f t="shared" si="140"/>
        <v>0</v>
      </c>
      <c r="S636" s="364">
        <f t="shared" si="140"/>
        <v>0</v>
      </c>
      <c r="T636" s="364">
        <f t="shared" si="140"/>
        <v>0</v>
      </c>
      <c r="U636" s="364">
        <f t="shared" si="140"/>
        <v>0</v>
      </c>
      <c r="V636" s="364">
        <f t="shared" si="140"/>
        <v>0</v>
      </c>
      <c r="W636" s="366">
        <f t="shared" si="140"/>
        <v>0</v>
      </c>
      <c r="Y636" s="238"/>
    </row>
    <row r="637" spans="2:25" outlineLevel="1" x14ac:dyDescent="0.25">
      <c r="B637" s="465"/>
      <c r="C637" s="272"/>
      <c r="D637" s="272"/>
      <c r="E637" s="273"/>
      <c r="F637" s="299" t="s">
        <v>82</v>
      </c>
      <c r="G637" s="540"/>
      <c r="H637" s="554"/>
      <c r="I637" s="555"/>
      <c r="J637" s="555"/>
      <c r="K637" s="556"/>
      <c r="L637" s="559"/>
      <c r="M637" s="555"/>
      <c r="N637" s="555"/>
      <c r="O637" s="555"/>
      <c r="P637" s="555"/>
      <c r="Q637" s="555"/>
      <c r="R637" s="555"/>
      <c r="S637" s="555"/>
      <c r="T637" s="555"/>
      <c r="U637" s="560"/>
      <c r="V637" s="556"/>
      <c r="W637" s="557"/>
      <c r="Y637" s="236"/>
    </row>
    <row r="638" spans="2:25" outlineLevel="1" x14ac:dyDescent="0.25">
      <c r="B638" s="465"/>
      <c r="C638" s="272"/>
      <c r="D638" s="272"/>
      <c r="E638" s="273"/>
      <c r="F638" s="299" t="s">
        <v>83</v>
      </c>
      <c r="G638" s="540"/>
      <c r="H638" s="554"/>
      <c r="I638" s="555"/>
      <c r="J638" s="555"/>
      <c r="K638" s="556"/>
      <c r="L638" s="559"/>
      <c r="M638" s="555"/>
      <c r="N638" s="555"/>
      <c r="O638" s="555"/>
      <c r="P638" s="555"/>
      <c r="Q638" s="555"/>
      <c r="R638" s="555"/>
      <c r="S638" s="555"/>
      <c r="T638" s="555"/>
      <c r="U638" s="560"/>
      <c r="V638" s="556"/>
      <c r="W638" s="557"/>
      <c r="Y638" s="236"/>
    </row>
    <row r="639" spans="2:25" x14ac:dyDescent="0.25">
      <c r="B639" s="465"/>
      <c r="C639" s="272"/>
      <c r="D639" s="272"/>
      <c r="E639" s="273" t="s">
        <v>84</v>
      </c>
      <c r="F639" s="273"/>
      <c r="G639" s="367">
        <f t="shared" ref="G639:W639" si="141">SUBTOTAL(9,G640:G641)</f>
        <v>0</v>
      </c>
      <c r="H639" s="368">
        <f t="shared" si="141"/>
        <v>0</v>
      </c>
      <c r="I639" s="369">
        <f t="shared" si="141"/>
        <v>0</v>
      </c>
      <c r="J639" s="369">
        <f t="shared" si="141"/>
        <v>0</v>
      </c>
      <c r="K639" s="370">
        <f t="shared" si="141"/>
        <v>0</v>
      </c>
      <c r="L639" s="364">
        <f t="shared" si="141"/>
        <v>0</v>
      </c>
      <c r="M639" s="364">
        <f t="shared" si="141"/>
        <v>0</v>
      </c>
      <c r="N639" s="364">
        <f t="shared" si="141"/>
        <v>0</v>
      </c>
      <c r="O639" s="364">
        <f t="shared" si="141"/>
        <v>0</v>
      </c>
      <c r="P639" s="364">
        <f t="shared" si="141"/>
        <v>0</v>
      </c>
      <c r="Q639" s="364">
        <f t="shared" si="141"/>
        <v>0</v>
      </c>
      <c r="R639" s="364">
        <f t="shared" si="141"/>
        <v>0</v>
      </c>
      <c r="S639" s="364">
        <f t="shared" si="141"/>
        <v>0</v>
      </c>
      <c r="T639" s="364">
        <f t="shared" si="141"/>
        <v>0</v>
      </c>
      <c r="U639" s="364">
        <f t="shared" si="141"/>
        <v>0</v>
      </c>
      <c r="V639" s="364">
        <f t="shared" si="141"/>
        <v>0</v>
      </c>
      <c r="W639" s="366">
        <f t="shared" si="141"/>
        <v>0</v>
      </c>
      <c r="Y639" s="238"/>
    </row>
    <row r="640" spans="2:25" outlineLevel="1" x14ac:dyDescent="0.25">
      <c r="B640" s="465"/>
      <c r="C640" s="272"/>
      <c r="D640" s="272"/>
      <c r="E640" s="273"/>
      <c r="F640" s="299" t="s">
        <v>85</v>
      </c>
      <c r="G640" s="540"/>
      <c r="H640" s="554"/>
      <c r="I640" s="555"/>
      <c r="J640" s="555"/>
      <c r="K640" s="556"/>
      <c r="L640" s="559"/>
      <c r="M640" s="555"/>
      <c r="N640" s="555"/>
      <c r="O640" s="555"/>
      <c r="P640" s="555"/>
      <c r="Q640" s="555"/>
      <c r="R640" s="555"/>
      <c r="S640" s="555"/>
      <c r="T640" s="555"/>
      <c r="U640" s="560"/>
      <c r="V640" s="556"/>
      <c r="W640" s="557"/>
      <c r="Y640" s="236"/>
    </row>
    <row r="641" spans="2:25" outlineLevel="1" x14ac:dyDescent="0.25">
      <c r="B641" s="465"/>
      <c r="C641" s="272"/>
      <c r="D641" s="272"/>
      <c r="E641" s="273"/>
      <c r="F641" s="299" t="s">
        <v>86</v>
      </c>
      <c r="G641" s="540"/>
      <c r="H641" s="554"/>
      <c r="I641" s="555"/>
      <c r="J641" s="555"/>
      <c r="K641" s="556"/>
      <c r="L641" s="559"/>
      <c r="M641" s="561"/>
      <c r="N641" s="561"/>
      <c r="O641" s="561"/>
      <c r="P641" s="561"/>
      <c r="Q641" s="561"/>
      <c r="R641" s="561"/>
      <c r="S641" s="561"/>
      <c r="T641" s="561"/>
      <c r="U641" s="560"/>
      <c r="V641" s="556"/>
      <c r="W641" s="557"/>
      <c r="Y641" s="236"/>
    </row>
    <row r="642" spans="2:25" x14ac:dyDescent="0.25">
      <c r="B642" s="465"/>
      <c r="C642" s="272"/>
      <c r="D642" s="272"/>
      <c r="E642" s="273" t="s">
        <v>87</v>
      </c>
      <c r="F642" s="273"/>
      <c r="G642" s="367">
        <f t="shared" ref="G642:W642" si="142">SUBTOTAL(9,G643:G644)</f>
        <v>0</v>
      </c>
      <c r="H642" s="368">
        <f t="shared" si="142"/>
        <v>0</v>
      </c>
      <c r="I642" s="369">
        <f t="shared" si="142"/>
        <v>0</v>
      </c>
      <c r="J642" s="369">
        <f t="shared" si="142"/>
        <v>0</v>
      </c>
      <c r="K642" s="370">
        <f t="shared" si="142"/>
        <v>0</v>
      </c>
      <c r="L642" s="364">
        <f t="shared" si="142"/>
        <v>0</v>
      </c>
      <c r="M642" s="364">
        <f t="shared" si="142"/>
        <v>0</v>
      </c>
      <c r="N642" s="364">
        <f t="shared" si="142"/>
        <v>0</v>
      </c>
      <c r="O642" s="364">
        <f t="shared" si="142"/>
        <v>0</v>
      </c>
      <c r="P642" s="364">
        <f t="shared" si="142"/>
        <v>0</v>
      </c>
      <c r="Q642" s="364">
        <f t="shared" si="142"/>
        <v>0</v>
      </c>
      <c r="R642" s="364">
        <f t="shared" si="142"/>
        <v>0</v>
      </c>
      <c r="S642" s="364">
        <f t="shared" si="142"/>
        <v>0</v>
      </c>
      <c r="T642" s="364">
        <f t="shared" si="142"/>
        <v>0</v>
      </c>
      <c r="U642" s="364">
        <f t="shared" si="142"/>
        <v>0</v>
      </c>
      <c r="V642" s="364">
        <f t="shared" si="142"/>
        <v>0</v>
      </c>
      <c r="W642" s="366">
        <f t="shared" si="142"/>
        <v>0</v>
      </c>
      <c r="Y642" s="238"/>
    </row>
    <row r="643" spans="2:25" outlineLevel="1" x14ac:dyDescent="0.25">
      <c r="B643" s="465"/>
      <c r="C643" s="272"/>
      <c r="D643" s="272"/>
      <c r="E643" s="273"/>
      <c r="F643" s="299" t="s">
        <v>88</v>
      </c>
      <c r="G643" s="540"/>
      <c r="H643" s="554"/>
      <c r="I643" s="555"/>
      <c r="J643" s="555"/>
      <c r="K643" s="556"/>
      <c r="L643" s="559"/>
      <c r="M643" s="555"/>
      <c r="N643" s="555"/>
      <c r="O643" s="555"/>
      <c r="P643" s="555"/>
      <c r="Q643" s="555"/>
      <c r="R643" s="555"/>
      <c r="S643" s="555"/>
      <c r="T643" s="555"/>
      <c r="U643" s="560"/>
      <c r="V643" s="556"/>
      <c r="W643" s="557"/>
      <c r="Y643" s="236"/>
    </row>
    <row r="644" spans="2:25" outlineLevel="1" x14ac:dyDescent="0.25">
      <c r="B644" s="465"/>
      <c r="C644" s="272"/>
      <c r="D644" s="272"/>
      <c r="E644" s="273"/>
      <c r="F644" s="299" t="s">
        <v>89</v>
      </c>
      <c r="G644" s="540"/>
      <c r="H644" s="554"/>
      <c r="I644" s="555"/>
      <c r="J644" s="555"/>
      <c r="K644" s="556"/>
      <c r="L644" s="559"/>
      <c r="M644" s="555"/>
      <c r="N644" s="555"/>
      <c r="O644" s="555"/>
      <c r="P644" s="555"/>
      <c r="Q644" s="555"/>
      <c r="R644" s="555"/>
      <c r="S644" s="555"/>
      <c r="T644" s="555"/>
      <c r="U644" s="560"/>
      <c r="V644" s="556"/>
      <c r="W644" s="557"/>
      <c r="Y644" s="236"/>
    </row>
    <row r="645" spans="2:25" x14ac:dyDescent="0.25">
      <c r="B645" s="465"/>
      <c r="C645" s="272"/>
      <c r="D645" s="272" t="s">
        <v>90</v>
      </c>
      <c r="E645" s="273"/>
      <c r="F645" s="273"/>
      <c r="G645" s="367">
        <f t="shared" ref="G645:W645" si="143">SUBTOTAL(9,G646:G648)</f>
        <v>0</v>
      </c>
      <c r="H645" s="368">
        <f t="shared" si="143"/>
        <v>0</v>
      </c>
      <c r="I645" s="369">
        <f t="shared" si="143"/>
        <v>0</v>
      </c>
      <c r="J645" s="369">
        <f t="shared" si="143"/>
        <v>0</v>
      </c>
      <c r="K645" s="370">
        <f t="shared" si="143"/>
        <v>0</v>
      </c>
      <c r="L645" s="364">
        <f t="shared" si="143"/>
        <v>0</v>
      </c>
      <c r="M645" s="364">
        <f t="shared" si="143"/>
        <v>0</v>
      </c>
      <c r="N645" s="364">
        <f t="shared" si="143"/>
        <v>0</v>
      </c>
      <c r="O645" s="364">
        <f t="shared" si="143"/>
        <v>0</v>
      </c>
      <c r="P645" s="364">
        <f t="shared" si="143"/>
        <v>0</v>
      </c>
      <c r="Q645" s="364">
        <f t="shared" si="143"/>
        <v>0</v>
      </c>
      <c r="R645" s="364">
        <f t="shared" si="143"/>
        <v>0</v>
      </c>
      <c r="S645" s="364">
        <f t="shared" si="143"/>
        <v>0</v>
      </c>
      <c r="T645" s="364">
        <f t="shared" si="143"/>
        <v>0</v>
      </c>
      <c r="U645" s="364">
        <f t="shared" si="143"/>
        <v>0</v>
      </c>
      <c r="V645" s="364">
        <f t="shared" si="143"/>
        <v>0</v>
      </c>
      <c r="W645" s="366">
        <f t="shared" si="143"/>
        <v>0</v>
      </c>
      <c r="Y645" s="238"/>
    </row>
    <row r="646" spans="2:25" outlineLevel="1" x14ac:dyDescent="0.25">
      <c r="B646" s="465"/>
      <c r="C646" s="272"/>
      <c r="D646" s="272"/>
      <c r="E646" s="273"/>
      <c r="F646" s="299" t="s">
        <v>91</v>
      </c>
      <c r="G646" s="540"/>
      <c r="H646" s="554"/>
      <c r="I646" s="555"/>
      <c r="J646" s="555"/>
      <c r="K646" s="556"/>
      <c r="L646" s="559"/>
      <c r="M646" s="555"/>
      <c r="N646" s="555"/>
      <c r="O646" s="555"/>
      <c r="P646" s="555"/>
      <c r="Q646" s="555"/>
      <c r="R646" s="555"/>
      <c r="S646" s="555"/>
      <c r="T646" s="555"/>
      <c r="U646" s="560"/>
      <c r="V646" s="556"/>
      <c r="W646" s="557"/>
      <c r="Y646" s="236"/>
    </row>
    <row r="647" spans="2:25" outlineLevel="1" x14ac:dyDescent="0.25">
      <c r="B647" s="465"/>
      <c r="C647" s="272"/>
      <c r="D647" s="272"/>
      <c r="E647" s="273"/>
      <c r="F647" s="299" t="s">
        <v>92</v>
      </c>
      <c r="G647" s="540"/>
      <c r="H647" s="554"/>
      <c r="I647" s="555"/>
      <c r="J647" s="555"/>
      <c r="K647" s="556"/>
      <c r="L647" s="559"/>
      <c r="M647" s="555"/>
      <c r="N647" s="555"/>
      <c r="O647" s="555"/>
      <c r="P647" s="555"/>
      <c r="Q647" s="555"/>
      <c r="R647" s="555"/>
      <c r="S647" s="555"/>
      <c r="T647" s="555"/>
      <c r="U647" s="560"/>
      <c r="V647" s="556"/>
      <c r="W647" s="557"/>
      <c r="Y647" s="236"/>
    </row>
    <row r="648" spans="2:25" outlineLevel="1" x14ac:dyDescent="0.25">
      <c r="B648" s="465"/>
      <c r="C648" s="272"/>
      <c r="D648" s="272"/>
      <c r="E648" s="273"/>
      <c r="F648" s="299" t="s">
        <v>93</v>
      </c>
      <c r="G648" s="540"/>
      <c r="H648" s="554"/>
      <c r="I648" s="555"/>
      <c r="J648" s="555"/>
      <c r="K648" s="556"/>
      <c r="L648" s="559"/>
      <c r="M648" s="555"/>
      <c r="N648" s="555"/>
      <c r="O648" s="555"/>
      <c r="P648" s="555"/>
      <c r="Q648" s="555"/>
      <c r="R648" s="555"/>
      <c r="S648" s="555"/>
      <c r="T648" s="555"/>
      <c r="U648" s="560"/>
      <c r="V648" s="556"/>
      <c r="W648" s="557"/>
      <c r="Y648" s="236"/>
    </row>
    <row r="649" spans="2:25" x14ac:dyDescent="0.25">
      <c r="B649" s="465"/>
      <c r="C649" s="275"/>
      <c r="D649" s="272" t="s">
        <v>94</v>
      </c>
      <c r="E649" s="273"/>
      <c r="F649" s="273"/>
      <c r="G649" s="367">
        <f>SUBTOTAL(9,G650:G651)</f>
        <v>0</v>
      </c>
      <c r="H649" s="368"/>
      <c r="I649" s="369"/>
      <c r="J649" s="369"/>
      <c r="K649" s="370"/>
      <c r="L649" s="363"/>
      <c r="M649" s="364"/>
      <c r="N649" s="364"/>
      <c r="O649" s="364"/>
      <c r="P649" s="364"/>
      <c r="Q649" s="364"/>
      <c r="R649" s="364"/>
      <c r="S649" s="364"/>
      <c r="T649" s="364"/>
      <c r="U649" s="364"/>
      <c r="V649" s="365"/>
      <c r="W649" s="365"/>
      <c r="Y649" s="238"/>
    </row>
    <row r="650" spans="2:25" outlineLevel="1" x14ac:dyDescent="0.25">
      <c r="B650" s="465"/>
      <c r="C650" s="272"/>
      <c r="D650" s="272"/>
      <c r="E650" s="273"/>
      <c r="F650" s="299" t="s">
        <v>95</v>
      </c>
      <c r="G650" s="540"/>
      <c r="H650" s="368"/>
      <c r="I650" s="369"/>
      <c r="J650" s="369"/>
      <c r="K650" s="370"/>
      <c r="L650" s="363"/>
      <c r="M650" s="364"/>
      <c r="N650" s="364"/>
      <c r="O650" s="364"/>
      <c r="P650" s="364"/>
      <c r="Q650" s="364"/>
      <c r="R650" s="364"/>
      <c r="S650" s="364"/>
      <c r="T650" s="364"/>
      <c r="U650" s="364"/>
      <c r="V650" s="365"/>
      <c r="W650" s="365"/>
      <c r="Y650" s="236"/>
    </row>
    <row r="651" spans="2:25" outlineLevel="1" x14ac:dyDescent="0.25">
      <c r="B651" s="465"/>
      <c r="C651" s="272"/>
      <c r="D651" s="272"/>
      <c r="E651" s="273"/>
      <c r="F651" s="299" t="s">
        <v>96</v>
      </c>
      <c r="G651" s="540"/>
      <c r="H651" s="368"/>
      <c r="I651" s="369"/>
      <c r="J651" s="369"/>
      <c r="K651" s="370"/>
      <c r="L651" s="363"/>
      <c r="M651" s="364"/>
      <c r="N651" s="364"/>
      <c r="O651" s="364"/>
      <c r="P651" s="364"/>
      <c r="Q651" s="364"/>
      <c r="R651" s="364"/>
      <c r="S651" s="364"/>
      <c r="T651" s="364"/>
      <c r="U651" s="364"/>
      <c r="V651" s="365"/>
      <c r="W651" s="365"/>
      <c r="Y651" s="236"/>
    </row>
    <row r="652" spans="2:25" x14ac:dyDescent="0.25">
      <c r="B652" s="295"/>
      <c r="C652" s="272" t="s">
        <v>322</v>
      </c>
      <c r="D652" s="273"/>
      <c r="E652" s="273"/>
      <c r="F652" s="273"/>
      <c r="G652" s="40"/>
      <c r="H652" s="33"/>
      <c r="I652" s="33"/>
      <c r="J652" s="33"/>
      <c r="K652" s="35"/>
      <c r="L652" s="34"/>
      <c r="M652" s="33"/>
      <c r="N652" s="33"/>
      <c r="O652" s="33"/>
      <c r="P652" s="33"/>
      <c r="Q652" s="33"/>
      <c r="R652" s="33"/>
      <c r="S652" s="33"/>
      <c r="T652" s="33"/>
      <c r="U652" s="33"/>
      <c r="V652" s="35"/>
      <c r="W652" s="35"/>
      <c r="Y652" s="353"/>
    </row>
    <row r="653" spans="2:25" x14ac:dyDescent="0.25">
      <c r="B653" s="465"/>
      <c r="C653" s="272"/>
      <c r="D653" s="276" t="s">
        <v>20</v>
      </c>
      <c r="E653" s="273"/>
      <c r="F653" s="273"/>
      <c r="G653" s="367"/>
      <c r="H653" s="368"/>
      <c r="I653" s="369"/>
      <c r="J653" s="369"/>
      <c r="K653" s="370"/>
      <c r="L653" s="363"/>
      <c r="M653" s="364"/>
      <c r="N653" s="364"/>
      <c r="O653" s="364"/>
      <c r="P653" s="364"/>
      <c r="Q653" s="364"/>
      <c r="R653" s="364"/>
      <c r="S653" s="364"/>
      <c r="T653" s="364"/>
      <c r="U653" s="364"/>
      <c r="V653" s="365"/>
      <c r="W653" s="365"/>
      <c r="Y653" s="237"/>
    </row>
    <row r="654" spans="2:25" x14ac:dyDescent="0.25">
      <c r="B654" s="465"/>
      <c r="C654" s="272"/>
      <c r="D654" s="272"/>
      <c r="E654" s="273" t="s">
        <v>21</v>
      </c>
      <c r="F654" s="273"/>
      <c r="G654" s="367">
        <f t="shared" ref="G654:W654" si="144">SUBTOTAL(9,G655:G658)</f>
        <v>0</v>
      </c>
      <c r="H654" s="368">
        <f t="shared" si="144"/>
        <v>0</v>
      </c>
      <c r="I654" s="369">
        <f t="shared" si="144"/>
        <v>0</v>
      </c>
      <c r="J654" s="369">
        <f t="shared" si="144"/>
        <v>0</v>
      </c>
      <c r="K654" s="370">
        <f t="shared" si="144"/>
        <v>0</v>
      </c>
      <c r="L654" s="364">
        <f t="shared" si="144"/>
        <v>0</v>
      </c>
      <c r="M654" s="364">
        <f t="shared" si="144"/>
        <v>0</v>
      </c>
      <c r="N654" s="364">
        <f t="shared" si="144"/>
        <v>0</v>
      </c>
      <c r="O654" s="364">
        <f t="shared" si="144"/>
        <v>0</v>
      </c>
      <c r="P654" s="364">
        <f t="shared" si="144"/>
        <v>0</v>
      </c>
      <c r="Q654" s="364">
        <f t="shared" si="144"/>
        <v>0</v>
      </c>
      <c r="R654" s="364">
        <f t="shared" si="144"/>
        <v>0</v>
      </c>
      <c r="S654" s="364">
        <f t="shared" si="144"/>
        <v>0</v>
      </c>
      <c r="T654" s="364">
        <f t="shared" si="144"/>
        <v>0</v>
      </c>
      <c r="U654" s="364">
        <f t="shared" si="144"/>
        <v>0</v>
      </c>
      <c r="V654" s="364">
        <f t="shared" si="144"/>
        <v>0</v>
      </c>
      <c r="W654" s="366">
        <f t="shared" si="144"/>
        <v>0</v>
      </c>
      <c r="Y654" s="354"/>
    </row>
    <row r="655" spans="2:25" outlineLevel="1" x14ac:dyDescent="0.25">
      <c r="B655" s="465"/>
      <c r="C655" s="272"/>
      <c r="D655" s="272"/>
      <c r="E655" s="273"/>
      <c r="F655" s="299" t="s">
        <v>22</v>
      </c>
      <c r="G655" s="218"/>
      <c r="H655" s="229"/>
      <c r="I655" s="230"/>
      <c r="J655" s="230"/>
      <c r="K655" s="233"/>
      <c r="L655" s="232"/>
      <c r="M655" s="231"/>
      <c r="N655" s="230"/>
      <c r="O655" s="230"/>
      <c r="P655" s="230"/>
      <c r="Q655" s="230"/>
      <c r="R655" s="230"/>
      <c r="S655" s="230"/>
      <c r="T655" s="230"/>
      <c r="U655" s="229"/>
      <c r="V655" s="233"/>
      <c r="W655" s="234"/>
      <c r="Y655" s="236"/>
    </row>
    <row r="656" spans="2:25" outlineLevel="1" x14ac:dyDescent="0.25">
      <c r="B656" s="465"/>
      <c r="C656" s="272"/>
      <c r="D656" s="272"/>
      <c r="E656" s="273"/>
      <c r="F656" s="299" t="s">
        <v>23</v>
      </c>
      <c r="G656" s="218"/>
      <c r="H656" s="229"/>
      <c r="I656" s="230"/>
      <c r="J656" s="230"/>
      <c r="K656" s="233"/>
      <c r="L656" s="232"/>
      <c r="M656" s="231"/>
      <c r="N656" s="230"/>
      <c r="O656" s="230"/>
      <c r="P656" s="230"/>
      <c r="Q656" s="230"/>
      <c r="R656" s="230"/>
      <c r="S656" s="230"/>
      <c r="T656" s="230"/>
      <c r="U656" s="229"/>
      <c r="V656" s="233"/>
      <c r="W656" s="234"/>
      <c r="Y656" s="236"/>
    </row>
    <row r="657" spans="2:25" outlineLevel="1" x14ac:dyDescent="0.25">
      <c r="B657" s="465"/>
      <c r="C657" s="272"/>
      <c r="D657" s="272"/>
      <c r="E657" s="273"/>
      <c r="F657" s="299" t="s">
        <v>24</v>
      </c>
      <c r="G657" s="218"/>
      <c r="H657" s="229"/>
      <c r="I657" s="230"/>
      <c r="J657" s="230"/>
      <c r="K657" s="233"/>
      <c r="L657" s="232"/>
      <c r="M657" s="231"/>
      <c r="N657" s="230"/>
      <c r="O657" s="230"/>
      <c r="P657" s="230"/>
      <c r="Q657" s="230"/>
      <c r="R657" s="230"/>
      <c r="S657" s="230"/>
      <c r="T657" s="230"/>
      <c r="U657" s="229"/>
      <c r="V657" s="233"/>
      <c r="W657" s="234"/>
      <c r="Y657" s="236"/>
    </row>
    <row r="658" spans="2:25" outlineLevel="1" x14ac:dyDescent="0.25">
      <c r="B658" s="465"/>
      <c r="C658" s="272"/>
      <c r="D658" s="272"/>
      <c r="E658" s="273"/>
      <c r="F658" s="299" t="s">
        <v>25</v>
      </c>
      <c r="G658" s="218"/>
      <c r="H658" s="229"/>
      <c r="I658" s="230"/>
      <c r="J658" s="230"/>
      <c r="K658" s="233"/>
      <c r="L658" s="232"/>
      <c r="M658" s="231"/>
      <c r="N658" s="230"/>
      <c r="O658" s="230"/>
      <c r="P658" s="230"/>
      <c r="Q658" s="230"/>
      <c r="R658" s="230"/>
      <c r="S658" s="230"/>
      <c r="T658" s="230"/>
      <c r="U658" s="229"/>
      <c r="V658" s="233"/>
      <c r="W658" s="234"/>
      <c r="Y658" s="236"/>
    </row>
    <row r="659" spans="2:25" x14ac:dyDescent="0.25">
      <c r="B659" s="465"/>
      <c r="C659" s="272"/>
      <c r="D659" s="272"/>
      <c r="E659" s="273" t="s">
        <v>26</v>
      </c>
      <c r="F659" s="273"/>
      <c r="G659" s="367">
        <f t="shared" ref="G659:W659" si="145">SUBTOTAL(9,G660:G663)</f>
        <v>0</v>
      </c>
      <c r="H659" s="368">
        <f t="shared" si="145"/>
        <v>0</v>
      </c>
      <c r="I659" s="369">
        <f t="shared" si="145"/>
        <v>0</v>
      </c>
      <c r="J659" s="369">
        <f t="shared" si="145"/>
        <v>0</v>
      </c>
      <c r="K659" s="370">
        <f t="shared" si="145"/>
        <v>0</v>
      </c>
      <c r="L659" s="364">
        <f t="shared" si="145"/>
        <v>0</v>
      </c>
      <c r="M659" s="364">
        <f t="shared" si="145"/>
        <v>0</v>
      </c>
      <c r="N659" s="364">
        <f t="shared" si="145"/>
        <v>0</v>
      </c>
      <c r="O659" s="364">
        <f t="shared" si="145"/>
        <v>0</v>
      </c>
      <c r="P659" s="364">
        <f t="shared" si="145"/>
        <v>0</v>
      </c>
      <c r="Q659" s="364">
        <f t="shared" si="145"/>
        <v>0</v>
      </c>
      <c r="R659" s="364">
        <f t="shared" si="145"/>
        <v>0</v>
      </c>
      <c r="S659" s="364">
        <f t="shared" si="145"/>
        <v>0</v>
      </c>
      <c r="T659" s="364">
        <f t="shared" si="145"/>
        <v>0</v>
      </c>
      <c r="U659" s="364">
        <f t="shared" si="145"/>
        <v>0</v>
      </c>
      <c r="V659" s="364">
        <f t="shared" si="145"/>
        <v>0</v>
      </c>
      <c r="W659" s="366">
        <f t="shared" si="145"/>
        <v>0</v>
      </c>
      <c r="Y659" s="238"/>
    </row>
    <row r="660" spans="2:25" outlineLevel="1" x14ac:dyDescent="0.25">
      <c r="B660" s="465"/>
      <c r="C660" s="272"/>
      <c r="D660" s="272"/>
      <c r="E660" s="273"/>
      <c r="F660" s="299" t="s">
        <v>27</v>
      </c>
      <c r="G660" s="218"/>
      <c r="H660" s="229"/>
      <c r="I660" s="230"/>
      <c r="J660" s="230"/>
      <c r="K660" s="233"/>
      <c r="L660" s="232"/>
      <c r="M660" s="231"/>
      <c r="N660" s="230"/>
      <c r="O660" s="230"/>
      <c r="P660" s="230"/>
      <c r="Q660" s="230"/>
      <c r="R660" s="230"/>
      <c r="S660" s="230"/>
      <c r="T660" s="230"/>
      <c r="U660" s="229"/>
      <c r="V660" s="233"/>
      <c r="W660" s="234"/>
      <c r="Y660" s="236"/>
    </row>
    <row r="661" spans="2:25" outlineLevel="1" x14ac:dyDescent="0.25">
      <c r="B661" s="465"/>
      <c r="C661" s="272"/>
      <c r="D661" s="272"/>
      <c r="E661" s="273"/>
      <c r="F661" s="299" t="s">
        <v>28</v>
      </c>
      <c r="G661" s="218"/>
      <c r="H661" s="229"/>
      <c r="I661" s="230"/>
      <c r="J661" s="230"/>
      <c r="K661" s="233"/>
      <c r="L661" s="232"/>
      <c r="M661" s="231"/>
      <c r="N661" s="230"/>
      <c r="O661" s="230"/>
      <c r="P661" s="230"/>
      <c r="Q661" s="230"/>
      <c r="R661" s="230"/>
      <c r="S661" s="230"/>
      <c r="T661" s="230"/>
      <c r="U661" s="229"/>
      <c r="V661" s="233"/>
      <c r="W661" s="234"/>
      <c r="Y661" s="236"/>
    </row>
    <row r="662" spans="2:25" outlineLevel="1" x14ac:dyDescent="0.25">
      <c r="B662" s="465"/>
      <c r="C662" s="272"/>
      <c r="D662" s="272"/>
      <c r="E662" s="273"/>
      <c r="F662" s="299" t="s">
        <v>29</v>
      </c>
      <c r="G662" s="218"/>
      <c r="H662" s="229"/>
      <c r="I662" s="230"/>
      <c r="J662" s="230"/>
      <c r="K662" s="233"/>
      <c r="L662" s="232"/>
      <c r="M662" s="231"/>
      <c r="N662" s="230"/>
      <c r="O662" s="230"/>
      <c r="P662" s="230"/>
      <c r="Q662" s="230"/>
      <c r="R662" s="230"/>
      <c r="S662" s="230"/>
      <c r="T662" s="230"/>
      <c r="U662" s="229"/>
      <c r="V662" s="233"/>
      <c r="W662" s="234"/>
      <c r="Y662" s="236"/>
    </row>
    <row r="663" spans="2:25" outlineLevel="1" x14ac:dyDescent="0.25">
      <c r="B663" s="465"/>
      <c r="C663" s="272"/>
      <c r="D663" s="272"/>
      <c r="E663" s="273"/>
      <c r="F663" s="299" t="s">
        <v>30</v>
      </c>
      <c r="G663" s="218"/>
      <c r="H663" s="229"/>
      <c r="I663" s="230"/>
      <c r="J663" s="230"/>
      <c r="K663" s="233"/>
      <c r="L663" s="232"/>
      <c r="M663" s="231"/>
      <c r="N663" s="230"/>
      <c r="O663" s="230"/>
      <c r="P663" s="230"/>
      <c r="Q663" s="230"/>
      <c r="R663" s="230"/>
      <c r="S663" s="230"/>
      <c r="T663" s="230"/>
      <c r="U663" s="229"/>
      <c r="V663" s="233"/>
      <c r="W663" s="234"/>
      <c r="Y663" s="236"/>
    </row>
    <row r="664" spans="2:25" x14ac:dyDescent="0.25">
      <c r="B664" s="465"/>
      <c r="C664" s="272"/>
      <c r="D664" s="272"/>
      <c r="E664" s="273" t="s">
        <v>31</v>
      </c>
      <c r="F664" s="273"/>
      <c r="G664" s="367">
        <f t="shared" ref="G664:W664" si="146">SUBTOTAL(9,G665:G668)</f>
        <v>0</v>
      </c>
      <c r="H664" s="368">
        <f t="shared" si="146"/>
        <v>0</v>
      </c>
      <c r="I664" s="369">
        <f t="shared" si="146"/>
        <v>0</v>
      </c>
      <c r="J664" s="369">
        <f t="shared" si="146"/>
        <v>0</v>
      </c>
      <c r="K664" s="370">
        <f t="shared" si="146"/>
        <v>0</v>
      </c>
      <c r="L664" s="364">
        <f t="shared" si="146"/>
        <v>0</v>
      </c>
      <c r="M664" s="364">
        <f t="shared" si="146"/>
        <v>0</v>
      </c>
      <c r="N664" s="364">
        <f t="shared" si="146"/>
        <v>0</v>
      </c>
      <c r="O664" s="364">
        <f t="shared" si="146"/>
        <v>0</v>
      </c>
      <c r="P664" s="364">
        <f t="shared" si="146"/>
        <v>0</v>
      </c>
      <c r="Q664" s="364">
        <f t="shared" si="146"/>
        <v>0</v>
      </c>
      <c r="R664" s="364">
        <f t="shared" si="146"/>
        <v>0</v>
      </c>
      <c r="S664" s="364">
        <f t="shared" si="146"/>
        <v>0</v>
      </c>
      <c r="T664" s="364">
        <f t="shared" si="146"/>
        <v>0</v>
      </c>
      <c r="U664" s="364">
        <f t="shared" si="146"/>
        <v>0</v>
      </c>
      <c r="V664" s="364">
        <f t="shared" si="146"/>
        <v>0</v>
      </c>
      <c r="W664" s="366">
        <f t="shared" si="146"/>
        <v>0</v>
      </c>
      <c r="Y664" s="238"/>
    </row>
    <row r="665" spans="2:25" outlineLevel="1" x14ac:dyDescent="0.25">
      <c r="B665" s="465"/>
      <c r="C665" s="272"/>
      <c r="D665" s="272"/>
      <c r="E665" s="273"/>
      <c r="F665" s="299" t="s">
        <v>32</v>
      </c>
      <c r="G665" s="218"/>
      <c r="H665" s="229"/>
      <c r="I665" s="230"/>
      <c r="J665" s="230"/>
      <c r="K665" s="233"/>
      <c r="L665" s="232"/>
      <c r="M665" s="231"/>
      <c r="N665" s="230"/>
      <c r="O665" s="230"/>
      <c r="P665" s="230"/>
      <c r="Q665" s="230"/>
      <c r="R665" s="230"/>
      <c r="S665" s="230"/>
      <c r="T665" s="230"/>
      <c r="U665" s="229"/>
      <c r="V665" s="233"/>
      <c r="W665" s="234"/>
      <c r="Y665" s="236"/>
    </row>
    <row r="666" spans="2:25" outlineLevel="1" x14ac:dyDescent="0.25">
      <c r="B666" s="465"/>
      <c r="C666" s="272"/>
      <c r="D666" s="272"/>
      <c r="E666" s="273"/>
      <c r="F666" s="299" t="s">
        <v>33</v>
      </c>
      <c r="G666" s="218"/>
      <c r="H666" s="229"/>
      <c r="I666" s="230"/>
      <c r="J666" s="230"/>
      <c r="K666" s="233"/>
      <c r="L666" s="232"/>
      <c r="M666" s="231"/>
      <c r="N666" s="230"/>
      <c r="O666" s="230"/>
      <c r="P666" s="230"/>
      <c r="Q666" s="230"/>
      <c r="R666" s="230"/>
      <c r="S666" s="230"/>
      <c r="T666" s="230"/>
      <c r="U666" s="229"/>
      <c r="V666" s="233"/>
      <c r="W666" s="234"/>
      <c r="Y666" s="236"/>
    </row>
    <row r="667" spans="2:25" outlineLevel="1" x14ac:dyDescent="0.25">
      <c r="B667" s="465"/>
      <c r="C667" s="272"/>
      <c r="D667" s="272"/>
      <c r="E667" s="273"/>
      <c r="F667" s="299" t="s">
        <v>34</v>
      </c>
      <c r="G667" s="218"/>
      <c r="H667" s="229"/>
      <c r="I667" s="230"/>
      <c r="J667" s="230"/>
      <c r="K667" s="233"/>
      <c r="L667" s="232"/>
      <c r="M667" s="231"/>
      <c r="N667" s="230"/>
      <c r="O667" s="230"/>
      <c r="P667" s="230"/>
      <c r="Q667" s="230"/>
      <c r="R667" s="230"/>
      <c r="S667" s="230"/>
      <c r="T667" s="230"/>
      <c r="U667" s="229"/>
      <c r="V667" s="233"/>
      <c r="W667" s="234"/>
      <c r="Y667" s="236"/>
    </row>
    <row r="668" spans="2:25" outlineLevel="1" x14ac:dyDescent="0.25">
      <c r="B668" s="465"/>
      <c r="C668" s="272"/>
      <c r="D668" s="272"/>
      <c r="E668" s="273"/>
      <c r="F668" s="299" t="s">
        <v>35</v>
      </c>
      <c r="G668" s="218"/>
      <c r="H668" s="229"/>
      <c r="I668" s="230"/>
      <c r="J668" s="230"/>
      <c r="K668" s="233"/>
      <c r="L668" s="232"/>
      <c r="M668" s="231"/>
      <c r="N668" s="230"/>
      <c r="O668" s="230"/>
      <c r="P668" s="230"/>
      <c r="Q668" s="230"/>
      <c r="R668" s="230"/>
      <c r="S668" s="230"/>
      <c r="T668" s="230"/>
      <c r="U668" s="229"/>
      <c r="V668" s="233"/>
      <c r="W668" s="234"/>
      <c r="Y668" s="236"/>
    </row>
    <row r="669" spans="2:25" x14ac:dyDescent="0.25">
      <c r="B669" s="465"/>
      <c r="C669" s="272"/>
      <c r="D669" s="272" t="s">
        <v>36</v>
      </c>
      <c r="E669" s="273"/>
      <c r="F669" s="273"/>
      <c r="G669" s="367"/>
      <c r="H669" s="369"/>
      <c r="I669" s="369"/>
      <c r="J669" s="369"/>
      <c r="K669" s="370"/>
      <c r="L669" s="363"/>
      <c r="M669" s="364"/>
      <c r="N669" s="364"/>
      <c r="O669" s="364"/>
      <c r="P669" s="364"/>
      <c r="Q669" s="364"/>
      <c r="R669" s="364"/>
      <c r="S669" s="364"/>
      <c r="T669" s="364"/>
      <c r="U669" s="364"/>
      <c r="V669" s="365"/>
      <c r="W669" s="365"/>
      <c r="Y669" s="353"/>
    </row>
    <row r="670" spans="2:25" x14ac:dyDescent="0.25">
      <c r="B670" s="465"/>
      <c r="C670" s="272"/>
      <c r="D670" s="272"/>
      <c r="E670" s="275" t="s">
        <v>37</v>
      </c>
      <c r="F670" s="273"/>
      <c r="G670" s="367">
        <f t="shared" ref="G670:W670" si="147">SUBTOTAL(9,G671:G673)</f>
        <v>0</v>
      </c>
      <c r="H670" s="368">
        <f t="shared" si="147"/>
        <v>0</v>
      </c>
      <c r="I670" s="369">
        <f t="shared" si="147"/>
        <v>0</v>
      </c>
      <c r="J670" s="369">
        <f t="shared" si="147"/>
        <v>0</v>
      </c>
      <c r="K670" s="370">
        <f t="shared" si="147"/>
        <v>0</v>
      </c>
      <c r="L670" s="364">
        <f t="shared" si="147"/>
        <v>0</v>
      </c>
      <c r="M670" s="364">
        <f t="shared" si="147"/>
        <v>0</v>
      </c>
      <c r="N670" s="364">
        <f t="shared" si="147"/>
        <v>0</v>
      </c>
      <c r="O670" s="364">
        <f t="shared" si="147"/>
        <v>0</v>
      </c>
      <c r="P670" s="364">
        <f t="shared" si="147"/>
        <v>0</v>
      </c>
      <c r="Q670" s="364">
        <f t="shared" si="147"/>
        <v>0</v>
      </c>
      <c r="R670" s="364">
        <f t="shared" si="147"/>
        <v>0</v>
      </c>
      <c r="S670" s="364">
        <f t="shared" si="147"/>
        <v>0</v>
      </c>
      <c r="T670" s="364">
        <f t="shared" si="147"/>
        <v>0</v>
      </c>
      <c r="U670" s="364">
        <f t="shared" si="147"/>
        <v>0</v>
      </c>
      <c r="V670" s="364">
        <f t="shared" si="147"/>
        <v>0</v>
      </c>
      <c r="W670" s="366">
        <f t="shared" si="147"/>
        <v>0</v>
      </c>
      <c r="Y670" s="354"/>
    </row>
    <row r="671" spans="2:25" outlineLevel="1" x14ac:dyDescent="0.25">
      <c r="B671" s="465"/>
      <c r="C671" s="272"/>
      <c r="D671" s="272"/>
      <c r="E671" s="275"/>
      <c r="F671" s="299" t="s">
        <v>38</v>
      </c>
      <c r="G671" s="218"/>
      <c r="H671" s="229"/>
      <c r="I671" s="230"/>
      <c r="J671" s="230"/>
      <c r="K671" s="233"/>
      <c r="L671" s="232"/>
      <c r="M671" s="231"/>
      <c r="N671" s="230"/>
      <c r="O671" s="230"/>
      <c r="P671" s="230"/>
      <c r="Q671" s="230"/>
      <c r="R671" s="230"/>
      <c r="S671" s="230"/>
      <c r="T671" s="230"/>
      <c r="U671" s="229"/>
      <c r="V671" s="233"/>
      <c r="W671" s="234"/>
      <c r="Y671" s="236"/>
    </row>
    <row r="672" spans="2:25" outlineLevel="1" x14ac:dyDescent="0.25">
      <c r="B672" s="465"/>
      <c r="C672" s="272"/>
      <c r="D672" s="272"/>
      <c r="E672" s="273"/>
      <c r="F672" s="299" t="s">
        <v>39</v>
      </c>
      <c r="G672" s="218"/>
      <c r="H672" s="229"/>
      <c r="I672" s="230"/>
      <c r="J672" s="230"/>
      <c r="K672" s="233"/>
      <c r="L672" s="232"/>
      <c r="M672" s="231"/>
      <c r="N672" s="230"/>
      <c r="O672" s="230"/>
      <c r="P672" s="230"/>
      <c r="Q672" s="230"/>
      <c r="R672" s="230"/>
      <c r="S672" s="230"/>
      <c r="T672" s="230"/>
      <c r="U672" s="229"/>
      <c r="V672" s="233"/>
      <c r="W672" s="234"/>
      <c r="Y672" s="236"/>
    </row>
    <row r="673" spans="2:25" outlineLevel="1" x14ac:dyDescent="0.25">
      <c r="B673" s="465"/>
      <c r="C673" s="272"/>
      <c r="D673" s="272"/>
      <c r="E673" s="273"/>
      <c r="F673" s="299" t="s">
        <v>40</v>
      </c>
      <c r="G673" s="218"/>
      <c r="H673" s="229"/>
      <c r="I673" s="230"/>
      <c r="J673" s="230"/>
      <c r="K673" s="233"/>
      <c r="L673" s="232"/>
      <c r="M673" s="231"/>
      <c r="N673" s="230"/>
      <c r="O673" s="230"/>
      <c r="P673" s="230"/>
      <c r="Q673" s="230"/>
      <c r="R673" s="230"/>
      <c r="S673" s="230"/>
      <c r="T673" s="230"/>
      <c r="U673" s="229"/>
      <c r="V673" s="233"/>
      <c r="W673" s="234"/>
      <c r="Y673" s="236"/>
    </row>
    <row r="674" spans="2:25" x14ac:dyDescent="0.25">
      <c r="B674" s="465"/>
      <c r="C674" s="272"/>
      <c r="D674" s="272"/>
      <c r="E674" s="273" t="s">
        <v>41</v>
      </c>
      <c r="F674" s="273"/>
      <c r="G674" s="367">
        <f t="shared" ref="G674:W674" si="148">SUBTOTAL(9,G675:G677)</f>
        <v>0</v>
      </c>
      <c r="H674" s="368">
        <f t="shared" si="148"/>
        <v>0</v>
      </c>
      <c r="I674" s="369">
        <f t="shared" si="148"/>
        <v>0</v>
      </c>
      <c r="J674" s="369">
        <f t="shared" si="148"/>
        <v>0</v>
      </c>
      <c r="K674" s="370">
        <f t="shared" si="148"/>
        <v>0</v>
      </c>
      <c r="L674" s="364">
        <f t="shared" si="148"/>
        <v>0</v>
      </c>
      <c r="M674" s="364">
        <f t="shared" si="148"/>
        <v>0</v>
      </c>
      <c r="N674" s="364">
        <f t="shared" si="148"/>
        <v>0</v>
      </c>
      <c r="O674" s="364">
        <f t="shared" si="148"/>
        <v>0</v>
      </c>
      <c r="P674" s="364">
        <f t="shared" si="148"/>
        <v>0</v>
      </c>
      <c r="Q674" s="364">
        <f t="shared" si="148"/>
        <v>0</v>
      </c>
      <c r="R674" s="364">
        <f t="shared" si="148"/>
        <v>0</v>
      </c>
      <c r="S674" s="364">
        <f t="shared" si="148"/>
        <v>0</v>
      </c>
      <c r="T674" s="364">
        <f t="shared" si="148"/>
        <v>0</v>
      </c>
      <c r="U674" s="364">
        <f t="shared" si="148"/>
        <v>0</v>
      </c>
      <c r="V674" s="364">
        <f t="shared" si="148"/>
        <v>0</v>
      </c>
      <c r="W674" s="366">
        <f t="shared" si="148"/>
        <v>0</v>
      </c>
      <c r="Y674" s="238"/>
    </row>
    <row r="675" spans="2:25" outlineLevel="1" x14ac:dyDescent="0.25">
      <c r="B675" s="465"/>
      <c r="C675" s="272"/>
      <c r="D675" s="272"/>
      <c r="E675" s="273"/>
      <c r="F675" s="299" t="s">
        <v>42</v>
      </c>
      <c r="G675" s="218"/>
      <c r="H675" s="229"/>
      <c r="I675" s="230"/>
      <c r="J675" s="230"/>
      <c r="K675" s="233"/>
      <c r="L675" s="232"/>
      <c r="M675" s="230"/>
      <c r="N675" s="230"/>
      <c r="O675" s="230"/>
      <c r="P675" s="230"/>
      <c r="Q675" s="230"/>
      <c r="R675" s="230"/>
      <c r="S675" s="230"/>
      <c r="T675" s="230"/>
      <c r="U675" s="229"/>
      <c r="V675" s="233"/>
      <c r="W675" s="234"/>
      <c r="Y675" s="236"/>
    </row>
    <row r="676" spans="2:25" outlineLevel="1" x14ac:dyDescent="0.25">
      <c r="B676" s="465"/>
      <c r="C676" s="272"/>
      <c r="D676" s="272"/>
      <c r="E676" s="273"/>
      <c r="F676" s="299" t="s">
        <v>43</v>
      </c>
      <c r="G676" s="218"/>
      <c r="H676" s="229"/>
      <c r="I676" s="230"/>
      <c r="J676" s="230"/>
      <c r="K676" s="233"/>
      <c r="L676" s="232"/>
      <c r="M676" s="230"/>
      <c r="N676" s="230"/>
      <c r="O676" s="230"/>
      <c r="P676" s="230"/>
      <c r="Q676" s="230"/>
      <c r="R676" s="230"/>
      <c r="S676" s="230"/>
      <c r="T676" s="230"/>
      <c r="U676" s="229"/>
      <c r="V676" s="233"/>
      <c r="W676" s="234"/>
      <c r="Y676" s="236"/>
    </row>
    <row r="677" spans="2:25" outlineLevel="1" x14ac:dyDescent="0.25">
      <c r="B677" s="465"/>
      <c r="C677" s="272"/>
      <c r="D677" s="272"/>
      <c r="E677" s="273"/>
      <c r="F677" s="299" t="s">
        <v>44</v>
      </c>
      <c r="G677" s="218"/>
      <c r="H677" s="229"/>
      <c r="I677" s="230"/>
      <c r="J677" s="230"/>
      <c r="K677" s="233"/>
      <c r="L677" s="232"/>
      <c r="M677" s="231"/>
      <c r="N677" s="230"/>
      <c r="O677" s="230"/>
      <c r="P677" s="230"/>
      <c r="Q677" s="230"/>
      <c r="R677" s="230"/>
      <c r="S677" s="230"/>
      <c r="T677" s="230"/>
      <c r="U677" s="229"/>
      <c r="V677" s="233"/>
      <c r="W677" s="234"/>
      <c r="Y677" s="236"/>
    </row>
    <row r="678" spans="2:25" x14ac:dyDescent="0.25">
      <c r="B678" s="465"/>
      <c r="C678" s="272"/>
      <c r="D678" s="272"/>
      <c r="E678" s="273" t="s">
        <v>45</v>
      </c>
      <c r="F678" s="273"/>
      <c r="G678" s="367">
        <f t="shared" ref="G678:W678" si="149">SUBTOTAL(9,G679:G681)</f>
        <v>0</v>
      </c>
      <c r="H678" s="368">
        <f t="shared" si="149"/>
        <v>0</v>
      </c>
      <c r="I678" s="369">
        <f t="shared" si="149"/>
        <v>0</v>
      </c>
      <c r="J678" s="369">
        <f t="shared" si="149"/>
        <v>0</v>
      </c>
      <c r="K678" s="370">
        <f t="shared" si="149"/>
        <v>0</v>
      </c>
      <c r="L678" s="364">
        <f t="shared" si="149"/>
        <v>0</v>
      </c>
      <c r="M678" s="364">
        <f t="shared" si="149"/>
        <v>0</v>
      </c>
      <c r="N678" s="364">
        <f t="shared" si="149"/>
        <v>0</v>
      </c>
      <c r="O678" s="364">
        <f t="shared" si="149"/>
        <v>0</v>
      </c>
      <c r="P678" s="364">
        <f t="shared" si="149"/>
        <v>0</v>
      </c>
      <c r="Q678" s="364">
        <f t="shared" si="149"/>
        <v>0</v>
      </c>
      <c r="R678" s="364">
        <f t="shared" si="149"/>
        <v>0</v>
      </c>
      <c r="S678" s="364">
        <f t="shared" si="149"/>
        <v>0</v>
      </c>
      <c r="T678" s="364">
        <f t="shared" si="149"/>
        <v>0</v>
      </c>
      <c r="U678" s="364">
        <f t="shared" si="149"/>
        <v>0</v>
      </c>
      <c r="V678" s="364">
        <f t="shared" si="149"/>
        <v>0</v>
      </c>
      <c r="W678" s="366">
        <f t="shared" si="149"/>
        <v>0</v>
      </c>
      <c r="Y678" s="238"/>
    </row>
    <row r="679" spans="2:25" outlineLevel="1" x14ac:dyDescent="0.25">
      <c r="B679" s="465"/>
      <c r="C679" s="272"/>
      <c r="D679" s="272"/>
      <c r="E679" s="273"/>
      <c r="F679" s="299" t="s">
        <v>46</v>
      </c>
      <c r="G679" s="218"/>
      <c r="H679" s="229"/>
      <c r="I679" s="230"/>
      <c r="J679" s="230"/>
      <c r="K679" s="233"/>
      <c r="L679" s="232"/>
      <c r="M679" s="231"/>
      <c r="N679" s="230"/>
      <c r="O679" s="230"/>
      <c r="P679" s="230"/>
      <c r="Q679" s="230"/>
      <c r="R679" s="230"/>
      <c r="S679" s="230"/>
      <c r="T679" s="230"/>
      <c r="U679" s="229"/>
      <c r="V679" s="233"/>
      <c r="W679" s="234"/>
      <c r="Y679" s="236"/>
    </row>
    <row r="680" spans="2:25" outlineLevel="1" x14ac:dyDescent="0.25">
      <c r="B680" s="465"/>
      <c r="C680" s="272"/>
      <c r="D680" s="272"/>
      <c r="E680" s="273"/>
      <c r="F680" s="299" t="s">
        <v>47</v>
      </c>
      <c r="G680" s="218"/>
      <c r="H680" s="229"/>
      <c r="I680" s="230"/>
      <c r="J680" s="230"/>
      <c r="K680" s="233"/>
      <c r="L680" s="232"/>
      <c r="M680" s="231"/>
      <c r="N680" s="230"/>
      <c r="O680" s="230"/>
      <c r="P680" s="230"/>
      <c r="Q680" s="230"/>
      <c r="R680" s="230"/>
      <c r="S680" s="230"/>
      <c r="T680" s="230"/>
      <c r="U680" s="229"/>
      <c r="V680" s="233"/>
      <c r="W680" s="234"/>
      <c r="Y680" s="236"/>
    </row>
    <row r="681" spans="2:25" outlineLevel="1" x14ac:dyDescent="0.25">
      <c r="B681" s="465"/>
      <c r="C681" s="272"/>
      <c r="D681" s="272"/>
      <c r="E681" s="273"/>
      <c r="F681" s="299" t="s">
        <v>48</v>
      </c>
      <c r="G681" s="218"/>
      <c r="H681" s="229"/>
      <c r="I681" s="230"/>
      <c r="J681" s="230"/>
      <c r="K681" s="233"/>
      <c r="L681" s="232"/>
      <c r="M681" s="231"/>
      <c r="N681" s="230"/>
      <c r="O681" s="230"/>
      <c r="P681" s="230"/>
      <c r="Q681" s="230"/>
      <c r="R681" s="230"/>
      <c r="S681" s="230"/>
      <c r="T681" s="230"/>
      <c r="U681" s="229"/>
      <c r="V681" s="233"/>
      <c r="W681" s="234"/>
      <c r="Y681" s="236"/>
    </row>
    <row r="682" spans="2:25" x14ac:dyDescent="0.25">
      <c r="B682" s="465"/>
      <c r="C682" s="272"/>
      <c r="D682" s="272" t="s">
        <v>49</v>
      </c>
      <c r="E682" s="273"/>
      <c r="F682" s="273"/>
      <c r="G682" s="367"/>
      <c r="H682" s="369"/>
      <c r="I682" s="369"/>
      <c r="J682" s="369"/>
      <c r="K682" s="370"/>
      <c r="L682" s="363"/>
      <c r="M682" s="364"/>
      <c r="N682" s="364"/>
      <c r="O682" s="364"/>
      <c r="P682" s="364"/>
      <c r="Q682" s="364"/>
      <c r="R682" s="364"/>
      <c r="S682" s="364"/>
      <c r="T682" s="364"/>
      <c r="U682" s="364"/>
      <c r="V682" s="365"/>
      <c r="W682" s="365"/>
      <c r="Y682" s="353"/>
    </row>
    <row r="683" spans="2:25" x14ac:dyDescent="0.25">
      <c r="B683" s="465"/>
      <c r="C683" s="272"/>
      <c r="D683" s="272"/>
      <c r="E683" s="273" t="s">
        <v>50</v>
      </c>
      <c r="F683" s="273"/>
      <c r="G683" s="367">
        <f t="shared" ref="G683:W683" si="150">SUBTOTAL(9,G684:G685)</f>
        <v>0</v>
      </c>
      <c r="H683" s="368">
        <f t="shared" si="150"/>
        <v>0</v>
      </c>
      <c r="I683" s="369">
        <f t="shared" si="150"/>
        <v>0</v>
      </c>
      <c r="J683" s="369">
        <f t="shared" si="150"/>
        <v>0</v>
      </c>
      <c r="K683" s="370">
        <f t="shared" si="150"/>
        <v>0</v>
      </c>
      <c r="L683" s="364">
        <f t="shared" si="150"/>
        <v>0</v>
      </c>
      <c r="M683" s="364">
        <f t="shared" si="150"/>
        <v>0</v>
      </c>
      <c r="N683" s="364">
        <f t="shared" si="150"/>
        <v>0</v>
      </c>
      <c r="O683" s="364">
        <f t="shared" si="150"/>
        <v>0</v>
      </c>
      <c r="P683" s="364">
        <f t="shared" si="150"/>
        <v>0</v>
      </c>
      <c r="Q683" s="364">
        <f t="shared" si="150"/>
        <v>0</v>
      </c>
      <c r="R683" s="364">
        <f t="shared" si="150"/>
        <v>0</v>
      </c>
      <c r="S683" s="364">
        <f t="shared" si="150"/>
        <v>0</v>
      </c>
      <c r="T683" s="364">
        <f t="shared" si="150"/>
        <v>0</v>
      </c>
      <c r="U683" s="364">
        <f t="shared" si="150"/>
        <v>0</v>
      </c>
      <c r="V683" s="364">
        <f t="shared" si="150"/>
        <v>0</v>
      </c>
      <c r="W683" s="366">
        <f t="shared" si="150"/>
        <v>0</v>
      </c>
      <c r="Y683" s="354"/>
    </row>
    <row r="684" spans="2:25" outlineLevel="1" x14ac:dyDescent="0.25">
      <c r="B684" s="465"/>
      <c r="C684" s="272"/>
      <c r="D684" s="272"/>
      <c r="E684" s="273"/>
      <c r="F684" s="299" t="s">
        <v>51</v>
      </c>
      <c r="G684" s="218"/>
      <c r="H684" s="229"/>
      <c r="I684" s="230"/>
      <c r="J684" s="230"/>
      <c r="K684" s="233"/>
      <c r="L684" s="232"/>
      <c r="M684" s="231"/>
      <c r="N684" s="230"/>
      <c r="O684" s="230"/>
      <c r="P684" s="230"/>
      <c r="Q684" s="230"/>
      <c r="R684" s="230"/>
      <c r="S684" s="230"/>
      <c r="T684" s="230"/>
      <c r="U684" s="229"/>
      <c r="V684" s="233"/>
      <c r="W684" s="234"/>
      <c r="Y684" s="236"/>
    </row>
    <row r="685" spans="2:25" outlineLevel="1" x14ac:dyDescent="0.25">
      <c r="B685" s="465"/>
      <c r="C685" s="272"/>
      <c r="D685" s="272"/>
      <c r="E685" s="273"/>
      <c r="F685" s="299" t="s">
        <v>52</v>
      </c>
      <c r="G685" s="218"/>
      <c r="H685" s="229"/>
      <c r="I685" s="230"/>
      <c r="J685" s="230"/>
      <c r="K685" s="233"/>
      <c r="L685" s="232"/>
      <c r="M685" s="231"/>
      <c r="N685" s="230"/>
      <c r="O685" s="230"/>
      <c r="P685" s="230"/>
      <c r="Q685" s="230"/>
      <c r="R685" s="230"/>
      <c r="S685" s="230"/>
      <c r="T685" s="230"/>
      <c r="U685" s="229"/>
      <c r="V685" s="233"/>
      <c r="W685" s="234"/>
      <c r="Y685" s="236"/>
    </row>
    <row r="686" spans="2:25" x14ac:dyDescent="0.25">
      <c r="B686" s="465"/>
      <c r="C686" s="272"/>
      <c r="D686" s="272"/>
      <c r="E686" s="273" t="s">
        <v>53</v>
      </c>
      <c r="F686" s="273"/>
      <c r="G686" s="367">
        <f t="shared" ref="G686:W686" si="151">SUBTOTAL(9,G687:G689)</f>
        <v>0</v>
      </c>
      <c r="H686" s="368">
        <f t="shared" si="151"/>
        <v>0</v>
      </c>
      <c r="I686" s="369">
        <f t="shared" si="151"/>
        <v>0</v>
      </c>
      <c r="J686" s="369">
        <f t="shared" si="151"/>
        <v>0</v>
      </c>
      <c r="K686" s="370">
        <f t="shared" si="151"/>
        <v>0</v>
      </c>
      <c r="L686" s="364">
        <f t="shared" si="151"/>
        <v>0</v>
      </c>
      <c r="M686" s="364">
        <f t="shared" si="151"/>
        <v>0</v>
      </c>
      <c r="N686" s="364">
        <f t="shared" si="151"/>
        <v>0</v>
      </c>
      <c r="O686" s="364">
        <f t="shared" si="151"/>
        <v>0</v>
      </c>
      <c r="P686" s="364">
        <f t="shared" si="151"/>
        <v>0</v>
      </c>
      <c r="Q686" s="364">
        <f t="shared" si="151"/>
        <v>0</v>
      </c>
      <c r="R686" s="364">
        <f t="shared" si="151"/>
        <v>0</v>
      </c>
      <c r="S686" s="364">
        <f t="shared" si="151"/>
        <v>0</v>
      </c>
      <c r="T686" s="364">
        <f t="shared" si="151"/>
        <v>0</v>
      </c>
      <c r="U686" s="364">
        <f t="shared" si="151"/>
        <v>0</v>
      </c>
      <c r="V686" s="364">
        <f t="shared" si="151"/>
        <v>0</v>
      </c>
      <c r="W686" s="366">
        <f t="shared" si="151"/>
        <v>0</v>
      </c>
      <c r="Y686" s="238"/>
    </row>
    <row r="687" spans="2:25" outlineLevel="1" x14ac:dyDescent="0.25">
      <c r="B687" s="465"/>
      <c r="C687" s="272"/>
      <c r="D687" s="272"/>
      <c r="E687" s="273"/>
      <c r="F687" s="299" t="s">
        <v>54</v>
      </c>
      <c r="G687" s="218"/>
      <c r="H687" s="229"/>
      <c r="I687" s="230"/>
      <c r="J687" s="230"/>
      <c r="K687" s="233"/>
      <c r="L687" s="232"/>
      <c r="M687" s="231"/>
      <c r="N687" s="230"/>
      <c r="O687" s="230"/>
      <c r="P687" s="230"/>
      <c r="Q687" s="230"/>
      <c r="R687" s="230"/>
      <c r="S687" s="230"/>
      <c r="T687" s="230"/>
      <c r="U687" s="229"/>
      <c r="V687" s="233"/>
      <c r="W687" s="234"/>
      <c r="Y687" s="236"/>
    </row>
    <row r="688" spans="2:25" outlineLevel="1" x14ac:dyDescent="0.25">
      <c r="B688" s="465"/>
      <c r="C688" s="272"/>
      <c r="D688" s="272"/>
      <c r="E688" s="273"/>
      <c r="F688" s="299" t="s">
        <v>55</v>
      </c>
      <c r="G688" s="218"/>
      <c r="H688" s="229"/>
      <c r="I688" s="230"/>
      <c r="J688" s="230"/>
      <c r="K688" s="233"/>
      <c r="L688" s="232"/>
      <c r="M688" s="231"/>
      <c r="N688" s="230"/>
      <c r="O688" s="230"/>
      <c r="P688" s="230"/>
      <c r="Q688" s="230"/>
      <c r="R688" s="230"/>
      <c r="S688" s="230"/>
      <c r="T688" s="230"/>
      <c r="U688" s="229"/>
      <c r="V688" s="233"/>
      <c r="W688" s="234"/>
      <c r="Y688" s="236"/>
    </row>
    <row r="689" spans="2:25" outlineLevel="1" x14ac:dyDescent="0.25">
      <c r="B689" s="465"/>
      <c r="C689" s="272"/>
      <c r="D689" s="272"/>
      <c r="E689" s="273"/>
      <c r="F689" s="299" t="s">
        <v>56</v>
      </c>
      <c r="G689" s="218"/>
      <c r="H689" s="229"/>
      <c r="I689" s="230"/>
      <c r="J689" s="230"/>
      <c r="K689" s="233"/>
      <c r="L689" s="232"/>
      <c r="M689" s="231"/>
      <c r="N689" s="230"/>
      <c r="O689" s="230"/>
      <c r="P689" s="230"/>
      <c r="Q689" s="230"/>
      <c r="R689" s="230"/>
      <c r="S689" s="230"/>
      <c r="T689" s="230"/>
      <c r="U689" s="229"/>
      <c r="V689" s="233"/>
      <c r="W689" s="234"/>
      <c r="Y689" s="236"/>
    </row>
    <row r="690" spans="2:25" x14ac:dyDescent="0.25">
      <c r="B690" s="465"/>
      <c r="C690" s="272"/>
      <c r="D690" s="272"/>
      <c r="E690" s="273" t="s">
        <v>57</v>
      </c>
      <c r="F690" s="273"/>
      <c r="G690" s="367">
        <f t="shared" ref="G690:W690" si="152">SUBTOTAL(9,G691:G692)</f>
        <v>0</v>
      </c>
      <c r="H690" s="368">
        <f t="shared" si="152"/>
        <v>0</v>
      </c>
      <c r="I690" s="369">
        <f t="shared" si="152"/>
        <v>0</v>
      </c>
      <c r="J690" s="369">
        <f t="shared" si="152"/>
        <v>0</v>
      </c>
      <c r="K690" s="370">
        <f t="shared" si="152"/>
        <v>0</v>
      </c>
      <c r="L690" s="364">
        <f t="shared" si="152"/>
        <v>0</v>
      </c>
      <c r="M690" s="364">
        <f t="shared" si="152"/>
        <v>0</v>
      </c>
      <c r="N690" s="364">
        <f t="shared" si="152"/>
        <v>0</v>
      </c>
      <c r="O690" s="364">
        <f t="shared" si="152"/>
        <v>0</v>
      </c>
      <c r="P690" s="364">
        <f t="shared" si="152"/>
        <v>0</v>
      </c>
      <c r="Q690" s="364">
        <f t="shared" si="152"/>
        <v>0</v>
      </c>
      <c r="R690" s="364">
        <f t="shared" si="152"/>
        <v>0</v>
      </c>
      <c r="S690" s="364">
        <f t="shared" si="152"/>
        <v>0</v>
      </c>
      <c r="T690" s="364">
        <f t="shared" si="152"/>
        <v>0</v>
      </c>
      <c r="U690" s="364">
        <f t="shared" si="152"/>
        <v>0</v>
      </c>
      <c r="V690" s="364">
        <f t="shared" si="152"/>
        <v>0</v>
      </c>
      <c r="W690" s="366">
        <f t="shared" si="152"/>
        <v>0</v>
      </c>
      <c r="Y690" s="238"/>
    </row>
    <row r="691" spans="2:25" outlineLevel="1" x14ac:dyDescent="0.25">
      <c r="B691" s="465"/>
      <c r="C691" s="272"/>
      <c r="D691" s="272"/>
      <c r="E691" s="273"/>
      <c r="F691" s="299" t="s">
        <v>58</v>
      </c>
      <c r="G691" s="218"/>
      <c r="H691" s="229"/>
      <c r="I691" s="230"/>
      <c r="J691" s="230"/>
      <c r="K691" s="233"/>
      <c r="L691" s="232"/>
      <c r="M691" s="231"/>
      <c r="N691" s="230"/>
      <c r="O691" s="230"/>
      <c r="P691" s="230"/>
      <c r="Q691" s="230"/>
      <c r="R691" s="230"/>
      <c r="S691" s="230"/>
      <c r="T691" s="230"/>
      <c r="U691" s="229"/>
      <c r="V691" s="233"/>
      <c r="W691" s="234"/>
      <c r="Y691" s="236"/>
    </row>
    <row r="692" spans="2:25" outlineLevel="1" x14ac:dyDescent="0.25">
      <c r="B692" s="465"/>
      <c r="C692" s="272"/>
      <c r="D692" s="272"/>
      <c r="E692" s="273"/>
      <c r="F692" s="299" t="s">
        <v>59</v>
      </c>
      <c r="G692" s="218"/>
      <c r="H692" s="229"/>
      <c r="I692" s="230"/>
      <c r="J692" s="230"/>
      <c r="K692" s="233"/>
      <c r="L692" s="232"/>
      <c r="M692" s="231"/>
      <c r="N692" s="230"/>
      <c r="O692" s="230"/>
      <c r="P692" s="230"/>
      <c r="Q692" s="230"/>
      <c r="R692" s="230"/>
      <c r="S692" s="230"/>
      <c r="T692" s="230"/>
      <c r="U692" s="229"/>
      <c r="V692" s="233"/>
      <c r="W692" s="234"/>
      <c r="Y692" s="236"/>
    </row>
    <row r="693" spans="2:25" x14ac:dyDescent="0.25">
      <c r="B693" s="465"/>
      <c r="C693" s="272"/>
      <c r="D693" s="272"/>
      <c r="E693" s="273" t="s">
        <v>60</v>
      </c>
      <c r="F693" s="273"/>
      <c r="G693" s="367">
        <f t="shared" ref="G693:W693" si="153">SUBTOTAL(9,G694:G696)</f>
        <v>0</v>
      </c>
      <c r="H693" s="368">
        <f t="shared" si="153"/>
        <v>0</v>
      </c>
      <c r="I693" s="369">
        <f t="shared" si="153"/>
        <v>0</v>
      </c>
      <c r="J693" s="369">
        <f t="shared" si="153"/>
        <v>0</v>
      </c>
      <c r="K693" s="370">
        <f t="shared" si="153"/>
        <v>0</v>
      </c>
      <c r="L693" s="364">
        <f t="shared" si="153"/>
        <v>0</v>
      </c>
      <c r="M693" s="364">
        <f t="shared" si="153"/>
        <v>0</v>
      </c>
      <c r="N693" s="364">
        <f t="shared" si="153"/>
        <v>0</v>
      </c>
      <c r="O693" s="364">
        <f t="shared" si="153"/>
        <v>0</v>
      </c>
      <c r="P693" s="364">
        <f t="shared" si="153"/>
        <v>0</v>
      </c>
      <c r="Q693" s="364">
        <f t="shared" si="153"/>
        <v>0</v>
      </c>
      <c r="R693" s="364">
        <f t="shared" si="153"/>
        <v>0</v>
      </c>
      <c r="S693" s="364">
        <f t="shared" si="153"/>
        <v>0</v>
      </c>
      <c r="T693" s="364">
        <f t="shared" si="153"/>
        <v>0</v>
      </c>
      <c r="U693" s="364">
        <f t="shared" si="153"/>
        <v>0</v>
      </c>
      <c r="V693" s="364">
        <f t="shared" si="153"/>
        <v>0</v>
      </c>
      <c r="W693" s="366">
        <f t="shared" si="153"/>
        <v>0</v>
      </c>
      <c r="Y693" s="238"/>
    </row>
    <row r="694" spans="2:25" outlineLevel="1" x14ac:dyDescent="0.25">
      <c r="B694" s="465"/>
      <c r="C694" s="272"/>
      <c r="D694" s="272"/>
      <c r="E694" s="273"/>
      <c r="F694" s="299" t="s">
        <v>61</v>
      </c>
      <c r="G694" s="218"/>
      <c r="H694" s="229"/>
      <c r="I694" s="230"/>
      <c r="J694" s="230"/>
      <c r="K694" s="233"/>
      <c r="L694" s="232"/>
      <c r="M694" s="231"/>
      <c r="N694" s="230"/>
      <c r="O694" s="230"/>
      <c r="P694" s="230"/>
      <c r="Q694" s="230"/>
      <c r="R694" s="230"/>
      <c r="S694" s="230"/>
      <c r="T694" s="230"/>
      <c r="U694" s="229"/>
      <c r="V694" s="233"/>
      <c r="W694" s="234"/>
      <c r="Y694" s="236"/>
    </row>
    <row r="695" spans="2:25" outlineLevel="1" x14ac:dyDescent="0.25">
      <c r="B695" s="465"/>
      <c r="C695" s="272"/>
      <c r="D695" s="272"/>
      <c r="E695" s="273"/>
      <c r="F695" s="299" t="s">
        <v>62</v>
      </c>
      <c r="G695" s="218"/>
      <c r="H695" s="229"/>
      <c r="I695" s="230"/>
      <c r="J695" s="230"/>
      <c r="K695" s="233"/>
      <c r="L695" s="232"/>
      <c r="M695" s="231"/>
      <c r="N695" s="230"/>
      <c r="O695" s="230"/>
      <c r="P695" s="230"/>
      <c r="Q695" s="230"/>
      <c r="R695" s="230"/>
      <c r="S695" s="230"/>
      <c r="T695" s="230"/>
      <c r="U695" s="229"/>
      <c r="V695" s="233"/>
      <c r="W695" s="234"/>
      <c r="Y695" s="236"/>
    </row>
    <row r="696" spans="2:25" outlineLevel="1" x14ac:dyDescent="0.25">
      <c r="B696" s="465"/>
      <c r="C696" s="272"/>
      <c r="D696" s="272"/>
      <c r="E696" s="273"/>
      <c r="F696" s="299" t="s">
        <v>63</v>
      </c>
      <c r="G696" s="218"/>
      <c r="H696" s="229"/>
      <c r="I696" s="230"/>
      <c r="J696" s="230"/>
      <c r="K696" s="233"/>
      <c r="L696" s="232"/>
      <c r="M696" s="231"/>
      <c r="N696" s="230"/>
      <c r="O696" s="230"/>
      <c r="P696" s="230"/>
      <c r="Q696" s="230"/>
      <c r="R696" s="230"/>
      <c r="S696" s="230"/>
      <c r="T696" s="230"/>
      <c r="U696" s="229"/>
      <c r="V696" s="233"/>
      <c r="W696" s="234"/>
      <c r="Y696" s="236"/>
    </row>
    <row r="697" spans="2:25" x14ac:dyDescent="0.25">
      <c r="B697" s="465"/>
      <c r="C697" s="272"/>
      <c r="D697" s="272"/>
      <c r="E697" s="273" t="s">
        <v>64</v>
      </c>
      <c r="F697" s="273"/>
      <c r="G697" s="367">
        <f t="shared" ref="G697:W697" si="154">SUBTOTAL(9,G698:G699)</f>
        <v>0</v>
      </c>
      <c r="H697" s="368">
        <f t="shared" si="154"/>
        <v>0</v>
      </c>
      <c r="I697" s="369">
        <f t="shared" si="154"/>
        <v>0</v>
      </c>
      <c r="J697" s="369">
        <f t="shared" si="154"/>
        <v>0</v>
      </c>
      <c r="K697" s="370">
        <f t="shared" si="154"/>
        <v>0</v>
      </c>
      <c r="L697" s="364">
        <f t="shared" si="154"/>
        <v>0</v>
      </c>
      <c r="M697" s="364">
        <f t="shared" si="154"/>
        <v>0</v>
      </c>
      <c r="N697" s="364">
        <f t="shared" si="154"/>
        <v>0</v>
      </c>
      <c r="O697" s="364">
        <f t="shared" si="154"/>
        <v>0</v>
      </c>
      <c r="P697" s="364">
        <f t="shared" si="154"/>
        <v>0</v>
      </c>
      <c r="Q697" s="364">
        <f t="shared" si="154"/>
        <v>0</v>
      </c>
      <c r="R697" s="364">
        <f t="shared" si="154"/>
        <v>0</v>
      </c>
      <c r="S697" s="364">
        <f t="shared" si="154"/>
        <v>0</v>
      </c>
      <c r="T697" s="364">
        <f t="shared" si="154"/>
        <v>0</v>
      </c>
      <c r="U697" s="364">
        <f t="shared" si="154"/>
        <v>0</v>
      </c>
      <c r="V697" s="364">
        <f t="shared" si="154"/>
        <v>0</v>
      </c>
      <c r="W697" s="366">
        <f t="shared" si="154"/>
        <v>0</v>
      </c>
      <c r="Y697" s="238"/>
    </row>
    <row r="698" spans="2:25" outlineLevel="1" x14ac:dyDescent="0.25">
      <c r="B698" s="465"/>
      <c r="C698" s="272"/>
      <c r="D698" s="272"/>
      <c r="E698" s="273"/>
      <c r="F698" s="299" t="s">
        <v>65</v>
      </c>
      <c r="G698" s="218"/>
      <c r="H698" s="229"/>
      <c r="I698" s="230"/>
      <c r="J698" s="230"/>
      <c r="K698" s="233"/>
      <c r="L698" s="232"/>
      <c r="M698" s="231"/>
      <c r="N698" s="230"/>
      <c r="O698" s="230"/>
      <c r="P698" s="230"/>
      <c r="Q698" s="230"/>
      <c r="R698" s="230"/>
      <c r="S698" s="230"/>
      <c r="T698" s="230"/>
      <c r="U698" s="229"/>
      <c r="V698" s="233"/>
      <c r="W698" s="234"/>
      <c r="Y698" s="236"/>
    </row>
    <row r="699" spans="2:25" outlineLevel="1" x14ac:dyDescent="0.25">
      <c r="B699" s="465"/>
      <c r="C699" s="272"/>
      <c r="D699" s="272"/>
      <c r="E699" s="273"/>
      <c r="F699" s="299" t="s">
        <v>66</v>
      </c>
      <c r="G699" s="218"/>
      <c r="H699" s="229"/>
      <c r="I699" s="230"/>
      <c r="J699" s="230"/>
      <c r="K699" s="233"/>
      <c r="L699" s="232"/>
      <c r="M699" s="231"/>
      <c r="N699" s="230"/>
      <c r="O699" s="230"/>
      <c r="P699" s="230"/>
      <c r="Q699" s="230"/>
      <c r="R699" s="230"/>
      <c r="S699" s="230"/>
      <c r="T699" s="230"/>
      <c r="U699" s="229"/>
      <c r="V699" s="233"/>
      <c r="W699" s="234"/>
      <c r="Y699" s="236"/>
    </row>
    <row r="700" spans="2:25" x14ac:dyDescent="0.25">
      <c r="B700" s="465"/>
      <c r="C700" s="272"/>
      <c r="D700" s="272"/>
      <c r="E700" s="273" t="s">
        <v>67</v>
      </c>
      <c r="F700" s="273"/>
      <c r="G700" s="367">
        <f t="shared" ref="G700:W700" si="155">SUBTOTAL(9,G701:G703)</f>
        <v>0</v>
      </c>
      <c r="H700" s="368">
        <f t="shared" si="155"/>
        <v>0</v>
      </c>
      <c r="I700" s="369">
        <f t="shared" si="155"/>
        <v>0</v>
      </c>
      <c r="J700" s="369">
        <f t="shared" si="155"/>
        <v>0</v>
      </c>
      <c r="K700" s="370">
        <f t="shared" si="155"/>
        <v>0</v>
      </c>
      <c r="L700" s="364">
        <f t="shared" si="155"/>
        <v>0</v>
      </c>
      <c r="M700" s="364">
        <f t="shared" si="155"/>
        <v>0</v>
      </c>
      <c r="N700" s="364">
        <f t="shared" si="155"/>
        <v>0</v>
      </c>
      <c r="O700" s="364">
        <f t="shared" si="155"/>
        <v>0</v>
      </c>
      <c r="P700" s="364">
        <f t="shared" si="155"/>
        <v>0</v>
      </c>
      <c r="Q700" s="364">
        <f t="shared" si="155"/>
        <v>0</v>
      </c>
      <c r="R700" s="364">
        <f t="shared" si="155"/>
        <v>0</v>
      </c>
      <c r="S700" s="364">
        <f t="shared" si="155"/>
        <v>0</v>
      </c>
      <c r="T700" s="364">
        <f t="shared" si="155"/>
        <v>0</v>
      </c>
      <c r="U700" s="364">
        <f t="shared" si="155"/>
        <v>0</v>
      </c>
      <c r="V700" s="364">
        <f t="shared" si="155"/>
        <v>0</v>
      </c>
      <c r="W700" s="366">
        <f t="shared" si="155"/>
        <v>0</v>
      </c>
      <c r="Y700" s="238"/>
    </row>
    <row r="701" spans="2:25" outlineLevel="1" x14ac:dyDescent="0.25">
      <c r="B701" s="465"/>
      <c r="C701" s="272"/>
      <c r="D701" s="272"/>
      <c r="E701" s="273"/>
      <c r="F701" s="299" t="s">
        <v>68</v>
      </c>
      <c r="G701" s="218"/>
      <c r="H701" s="229"/>
      <c r="I701" s="230"/>
      <c r="J701" s="230"/>
      <c r="K701" s="233"/>
      <c r="L701" s="232"/>
      <c r="M701" s="231"/>
      <c r="N701" s="230"/>
      <c r="O701" s="230"/>
      <c r="P701" s="230"/>
      <c r="Q701" s="230"/>
      <c r="R701" s="230"/>
      <c r="S701" s="230"/>
      <c r="T701" s="230"/>
      <c r="U701" s="229"/>
      <c r="V701" s="233"/>
      <c r="W701" s="234"/>
      <c r="Y701" s="236"/>
    </row>
    <row r="702" spans="2:25" outlineLevel="1" x14ac:dyDescent="0.25">
      <c r="B702" s="465"/>
      <c r="C702" s="272"/>
      <c r="D702" s="272"/>
      <c r="E702" s="273"/>
      <c r="F702" s="299" t="s">
        <v>69</v>
      </c>
      <c r="G702" s="218"/>
      <c r="H702" s="229"/>
      <c r="I702" s="230"/>
      <c r="J702" s="230"/>
      <c r="K702" s="233"/>
      <c r="L702" s="232"/>
      <c r="M702" s="231"/>
      <c r="N702" s="230"/>
      <c r="O702" s="230"/>
      <c r="P702" s="230"/>
      <c r="Q702" s="230"/>
      <c r="R702" s="230"/>
      <c r="S702" s="230"/>
      <c r="T702" s="230"/>
      <c r="U702" s="229"/>
      <c r="V702" s="233"/>
      <c r="W702" s="234"/>
      <c r="Y702" s="236"/>
    </row>
    <row r="703" spans="2:25" outlineLevel="1" x14ac:dyDescent="0.25">
      <c r="B703" s="465"/>
      <c r="C703" s="272"/>
      <c r="D703" s="272"/>
      <c r="E703" s="273"/>
      <c r="F703" s="299" t="s">
        <v>70</v>
      </c>
      <c r="G703" s="218"/>
      <c r="H703" s="229"/>
      <c r="I703" s="230"/>
      <c r="J703" s="230"/>
      <c r="K703" s="233"/>
      <c r="L703" s="232"/>
      <c r="M703" s="230"/>
      <c r="N703" s="230"/>
      <c r="O703" s="230"/>
      <c r="P703" s="230"/>
      <c r="Q703" s="230"/>
      <c r="R703" s="230"/>
      <c r="S703" s="230"/>
      <c r="T703" s="230"/>
      <c r="U703" s="230"/>
      <c r="V703" s="233"/>
      <c r="W703" s="234"/>
      <c r="Y703" s="236"/>
    </row>
    <row r="704" spans="2:25" x14ac:dyDescent="0.25">
      <c r="B704" s="465"/>
      <c r="C704" s="272"/>
      <c r="D704" s="272" t="s">
        <v>71</v>
      </c>
      <c r="E704" s="273"/>
      <c r="F704" s="273"/>
      <c r="G704" s="367"/>
      <c r="H704" s="369"/>
      <c r="I704" s="369"/>
      <c r="J704" s="369"/>
      <c r="K704" s="370"/>
      <c r="L704" s="363"/>
      <c r="M704" s="364"/>
      <c r="N704" s="364"/>
      <c r="O704" s="364"/>
      <c r="P704" s="364"/>
      <c r="Q704" s="364"/>
      <c r="R704" s="364"/>
      <c r="S704" s="364"/>
      <c r="T704" s="364"/>
      <c r="U704" s="364"/>
      <c r="V704" s="365"/>
      <c r="W704" s="365"/>
      <c r="Y704" s="353"/>
    </row>
    <row r="705" spans="2:25" x14ac:dyDescent="0.25">
      <c r="B705" s="465"/>
      <c r="C705" s="272"/>
      <c r="D705" s="272"/>
      <c r="E705" s="273" t="s">
        <v>72</v>
      </c>
      <c r="F705" s="273"/>
      <c r="G705" s="367">
        <f t="shared" ref="G705:W705" si="156">SUBTOTAL(9,G706:G707)</f>
        <v>0</v>
      </c>
      <c r="H705" s="368">
        <f t="shared" si="156"/>
        <v>0</v>
      </c>
      <c r="I705" s="369">
        <f t="shared" si="156"/>
        <v>0</v>
      </c>
      <c r="J705" s="369">
        <f t="shared" si="156"/>
        <v>0</v>
      </c>
      <c r="K705" s="370">
        <f t="shared" si="156"/>
        <v>0</v>
      </c>
      <c r="L705" s="364">
        <f t="shared" si="156"/>
        <v>0</v>
      </c>
      <c r="M705" s="364">
        <f t="shared" si="156"/>
        <v>0</v>
      </c>
      <c r="N705" s="364">
        <f t="shared" si="156"/>
        <v>0</v>
      </c>
      <c r="O705" s="364">
        <f t="shared" si="156"/>
        <v>0</v>
      </c>
      <c r="P705" s="364">
        <f t="shared" si="156"/>
        <v>0</v>
      </c>
      <c r="Q705" s="364">
        <f t="shared" si="156"/>
        <v>0</v>
      </c>
      <c r="R705" s="364">
        <f t="shared" si="156"/>
        <v>0</v>
      </c>
      <c r="S705" s="364">
        <f t="shared" si="156"/>
        <v>0</v>
      </c>
      <c r="T705" s="364">
        <f t="shared" si="156"/>
        <v>0</v>
      </c>
      <c r="U705" s="364">
        <f t="shared" si="156"/>
        <v>0</v>
      </c>
      <c r="V705" s="364">
        <f t="shared" si="156"/>
        <v>0</v>
      </c>
      <c r="W705" s="366">
        <f t="shared" si="156"/>
        <v>0</v>
      </c>
      <c r="Y705" s="354"/>
    </row>
    <row r="706" spans="2:25" outlineLevel="1" x14ac:dyDescent="0.25">
      <c r="B706" s="465"/>
      <c r="C706" s="272"/>
      <c r="D706" s="272"/>
      <c r="E706" s="273"/>
      <c r="F706" s="299" t="s">
        <v>73</v>
      </c>
      <c r="G706" s="218"/>
      <c r="H706" s="229"/>
      <c r="I706" s="230"/>
      <c r="J706" s="230"/>
      <c r="K706" s="233"/>
      <c r="L706" s="232"/>
      <c r="M706" s="231"/>
      <c r="N706" s="230"/>
      <c r="O706" s="230"/>
      <c r="P706" s="230"/>
      <c r="Q706" s="230"/>
      <c r="R706" s="230"/>
      <c r="S706" s="230"/>
      <c r="T706" s="230"/>
      <c r="U706" s="229"/>
      <c r="V706" s="233"/>
      <c r="W706" s="234"/>
      <c r="Y706" s="236"/>
    </row>
    <row r="707" spans="2:25" outlineLevel="1" x14ac:dyDescent="0.25">
      <c r="B707" s="465"/>
      <c r="C707" s="272"/>
      <c r="D707" s="272"/>
      <c r="E707" s="273"/>
      <c r="F707" s="299" t="s">
        <v>74</v>
      </c>
      <c r="G707" s="218"/>
      <c r="H707" s="229"/>
      <c r="I707" s="230"/>
      <c r="J707" s="230"/>
      <c r="K707" s="233"/>
      <c r="L707" s="232"/>
      <c r="M707" s="231"/>
      <c r="N707" s="230"/>
      <c r="O707" s="230"/>
      <c r="P707" s="230"/>
      <c r="Q707" s="230"/>
      <c r="R707" s="230"/>
      <c r="S707" s="230"/>
      <c r="T707" s="230"/>
      <c r="U707" s="229"/>
      <c r="V707" s="233"/>
      <c r="W707" s="234"/>
      <c r="Y707" s="236"/>
    </row>
    <row r="708" spans="2:25" x14ac:dyDescent="0.25">
      <c r="B708" s="465"/>
      <c r="C708" s="272"/>
      <c r="D708" s="272"/>
      <c r="E708" s="273" t="s">
        <v>75</v>
      </c>
      <c r="F708" s="273"/>
      <c r="G708" s="367">
        <f t="shared" ref="G708:W708" si="157">SUBTOTAL(9,G709:G710)</f>
        <v>0</v>
      </c>
      <c r="H708" s="368">
        <f t="shared" si="157"/>
        <v>0</v>
      </c>
      <c r="I708" s="369">
        <f t="shared" si="157"/>
        <v>0</v>
      </c>
      <c r="J708" s="369">
        <f t="shared" si="157"/>
        <v>0</v>
      </c>
      <c r="K708" s="370">
        <f t="shared" si="157"/>
        <v>0</v>
      </c>
      <c r="L708" s="364">
        <f t="shared" si="157"/>
        <v>0</v>
      </c>
      <c r="M708" s="364">
        <f t="shared" si="157"/>
        <v>0</v>
      </c>
      <c r="N708" s="364">
        <f t="shared" si="157"/>
        <v>0</v>
      </c>
      <c r="O708" s="364">
        <f t="shared" si="157"/>
        <v>0</v>
      </c>
      <c r="P708" s="364">
        <f t="shared" si="157"/>
        <v>0</v>
      </c>
      <c r="Q708" s="364">
        <f t="shared" si="157"/>
        <v>0</v>
      </c>
      <c r="R708" s="364">
        <f t="shared" si="157"/>
        <v>0</v>
      </c>
      <c r="S708" s="364">
        <f t="shared" si="157"/>
        <v>0</v>
      </c>
      <c r="T708" s="364">
        <f t="shared" si="157"/>
        <v>0</v>
      </c>
      <c r="U708" s="364">
        <f t="shared" si="157"/>
        <v>0</v>
      </c>
      <c r="V708" s="364">
        <f t="shared" si="157"/>
        <v>0</v>
      </c>
      <c r="W708" s="366">
        <f t="shared" si="157"/>
        <v>0</v>
      </c>
      <c r="Y708" s="238"/>
    </row>
    <row r="709" spans="2:25" outlineLevel="1" x14ac:dyDescent="0.25">
      <c r="B709" s="465"/>
      <c r="C709" s="272"/>
      <c r="D709" s="272"/>
      <c r="E709" s="273"/>
      <c r="F709" s="299" t="s">
        <v>76</v>
      </c>
      <c r="G709" s="218"/>
      <c r="H709" s="229"/>
      <c r="I709" s="230"/>
      <c r="J709" s="230"/>
      <c r="K709" s="233"/>
      <c r="L709" s="232"/>
      <c r="M709" s="231"/>
      <c r="N709" s="230"/>
      <c r="O709" s="230"/>
      <c r="P709" s="230"/>
      <c r="Q709" s="230"/>
      <c r="R709" s="230"/>
      <c r="S709" s="230"/>
      <c r="T709" s="230"/>
      <c r="U709" s="229"/>
      <c r="V709" s="233"/>
      <c r="W709" s="234"/>
      <c r="Y709" s="236"/>
    </row>
    <row r="710" spans="2:25" outlineLevel="1" x14ac:dyDescent="0.25">
      <c r="B710" s="465"/>
      <c r="C710" s="272"/>
      <c r="D710" s="272"/>
      <c r="E710" s="273"/>
      <c r="F710" s="299" t="s">
        <v>77</v>
      </c>
      <c r="G710" s="218"/>
      <c r="H710" s="229"/>
      <c r="I710" s="230"/>
      <c r="J710" s="230"/>
      <c r="K710" s="233"/>
      <c r="L710" s="232"/>
      <c r="M710" s="231"/>
      <c r="N710" s="230"/>
      <c r="O710" s="230"/>
      <c r="P710" s="230"/>
      <c r="Q710" s="230"/>
      <c r="R710" s="230"/>
      <c r="S710" s="230"/>
      <c r="T710" s="230"/>
      <c r="U710" s="229"/>
      <c r="V710" s="233"/>
      <c r="W710" s="234"/>
      <c r="Y710" s="236"/>
    </row>
    <row r="711" spans="2:25" x14ac:dyDescent="0.25">
      <c r="B711" s="465"/>
      <c r="C711" s="272"/>
      <c r="D711" s="272"/>
      <c r="E711" s="273" t="s">
        <v>78</v>
      </c>
      <c r="F711" s="273"/>
      <c r="G711" s="367">
        <f t="shared" ref="G711:W711" si="158">SUBTOTAL(9,G712:G713)</f>
        <v>0</v>
      </c>
      <c r="H711" s="368">
        <f t="shared" si="158"/>
        <v>0</v>
      </c>
      <c r="I711" s="369">
        <f t="shared" si="158"/>
        <v>0</v>
      </c>
      <c r="J711" s="369">
        <f t="shared" si="158"/>
        <v>0</v>
      </c>
      <c r="K711" s="370">
        <f t="shared" si="158"/>
        <v>0</v>
      </c>
      <c r="L711" s="364">
        <f t="shared" si="158"/>
        <v>0</v>
      </c>
      <c r="M711" s="364">
        <f t="shared" si="158"/>
        <v>0</v>
      </c>
      <c r="N711" s="364">
        <f t="shared" si="158"/>
        <v>0</v>
      </c>
      <c r="O711" s="364">
        <f t="shared" si="158"/>
        <v>0</v>
      </c>
      <c r="P711" s="364">
        <f t="shared" si="158"/>
        <v>0</v>
      </c>
      <c r="Q711" s="364">
        <f t="shared" si="158"/>
        <v>0</v>
      </c>
      <c r="R711" s="364">
        <f t="shared" si="158"/>
        <v>0</v>
      </c>
      <c r="S711" s="364">
        <f t="shared" si="158"/>
        <v>0</v>
      </c>
      <c r="T711" s="364">
        <f t="shared" si="158"/>
        <v>0</v>
      </c>
      <c r="U711" s="364">
        <f t="shared" si="158"/>
        <v>0</v>
      </c>
      <c r="V711" s="364">
        <f t="shared" si="158"/>
        <v>0</v>
      </c>
      <c r="W711" s="366">
        <f t="shared" si="158"/>
        <v>0</v>
      </c>
      <c r="Y711" s="238"/>
    </row>
    <row r="712" spans="2:25" outlineLevel="1" x14ac:dyDescent="0.25">
      <c r="B712" s="465"/>
      <c r="C712" s="272"/>
      <c r="D712" s="272"/>
      <c r="E712" s="273"/>
      <c r="F712" s="299" t="s">
        <v>79</v>
      </c>
      <c r="G712" s="218"/>
      <c r="H712" s="229"/>
      <c r="I712" s="230"/>
      <c r="J712" s="230"/>
      <c r="K712" s="233"/>
      <c r="L712" s="232"/>
      <c r="M712" s="231"/>
      <c r="N712" s="230"/>
      <c r="O712" s="230"/>
      <c r="P712" s="230"/>
      <c r="Q712" s="230"/>
      <c r="R712" s="230"/>
      <c r="S712" s="230"/>
      <c r="T712" s="230"/>
      <c r="U712" s="229"/>
      <c r="V712" s="233"/>
      <c r="W712" s="234"/>
      <c r="Y712" s="236"/>
    </row>
    <row r="713" spans="2:25" outlineLevel="1" x14ac:dyDescent="0.25">
      <c r="B713" s="465"/>
      <c r="C713" s="272"/>
      <c r="D713" s="272"/>
      <c r="E713" s="273"/>
      <c r="F713" s="299" t="s">
        <v>80</v>
      </c>
      <c r="G713" s="218"/>
      <c r="H713" s="229"/>
      <c r="I713" s="230"/>
      <c r="J713" s="230"/>
      <c r="K713" s="233"/>
      <c r="L713" s="232"/>
      <c r="M713" s="231"/>
      <c r="N713" s="230"/>
      <c r="O713" s="230"/>
      <c r="P713" s="230"/>
      <c r="Q713" s="230"/>
      <c r="R713" s="230"/>
      <c r="S713" s="230"/>
      <c r="T713" s="230"/>
      <c r="U713" s="229"/>
      <c r="V713" s="233"/>
      <c r="W713" s="234"/>
      <c r="Y713" s="236"/>
    </row>
    <row r="714" spans="2:25" x14ac:dyDescent="0.25">
      <c r="B714" s="465"/>
      <c r="C714" s="272"/>
      <c r="D714" s="272"/>
      <c r="E714" s="273" t="s">
        <v>81</v>
      </c>
      <c r="F714" s="273"/>
      <c r="G714" s="367">
        <f t="shared" ref="G714:W714" si="159">SUBTOTAL(9,G715:G716)</f>
        <v>0</v>
      </c>
      <c r="H714" s="368">
        <f t="shared" si="159"/>
        <v>0</v>
      </c>
      <c r="I714" s="369">
        <f t="shared" si="159"/>
        <v>0</v>
      </c>
      <c r="J714" s="369">
        <f t="shared" si="159"/>
        <v>0</v>
      </c>
      <c r="K714" s="370">
        <f t="shared" si="159"/>
        <v>0</v>
      </c>
      <c r="L714" s="364">
        <f t="shared" si="159"/>
        <v>0</v>
      </c>
      <c r="M714" s="364">
        <f t="shared" si="159"/>
        <v>0</v>
      </c>
      <c r="N714" s="364">
        <f t="shared" si="159"/>
        <v>0</v>
      </c>
      <c r="O714" s="364">
        <f t="shared" si="159"/>
        <v>0</v>
      </c>
      <c r="P714" s="364">
        <f t="shared" si="159"/>
        <v>0</v>
      </c>
      <c r="Q714" s="364">
        <f t="shared" si="159"/>
        <v>0</v>
      </c>
      <c r="R714" s="364">
        <f t="shared" si="159"/>
        <v>0</v>
      </c>
      <c r="S714" s="364">
        <f t="shared" si="159"/>
        <v>0</v>
      </c>
      <c r="T714" s="364">
        <f t="shared" si="159"/>
        <v>0</v>
      </c>
      <c r="U714" s="364">
        <f t="shared" si="159"/>
        <v>0</v>
      </c>
      <c r="V714" s="364">
        <f t="shared" si="159"/>
        <v>0</v>
      </c>
      <c r="W714" s="366">
        <f t="shared" si="159"/>
        <v>0</v>
      </c>
      <c r="Y714" s="238"/>
    </row>
    <row r="715" spans="2:25" outlineLevel="1" x14ac:dyDescent="0.25">
      <c r="B715" s="465"/>
      <c r="C715" s="272"/>
      <c r="D715" s="272"/>
      <c r="E715" s="273"/>
      <c r="F715" s="299" t="s">
        <v>82</v>
      </c>
      <c r="G715" s="218"/>
      <c r="H715" s="229"/>
      <c r="I715" s="230"/>
      <c r="J715" s="230"/>
      <c r="K715" s="233"/>
      <c r="L715" s="232"/>
      <c r="M715" s="231"/>
      <c r="N715" s="230"/>
      <c r="O715" s="230"/>
      <c r="P715" s="230"/>
      <c r="Q715" s="230"/>
      <c r="R715" s="230"/>
      <c r="S715" s="230"/>
      <c r="T715" s="230"/>
      <c r="U715" s="229"/>
      <c r="V715" s="233"/>
      <c r="W715" s="234"/>
      <c r="Y715" s="236"/>
    </row>
    <row r="716" spans="2:25" outlineLevel="1" x14ac:dyDescent="0.25">
      <c r="B716" s="465"/>
      <c r="C716" s="272"/>
      <c r="D716" s="272"/>
      <c r="E716" s="273"/>
      <c r="F716" s="299" t="s">
        <v>83</v>
      </c>
      <c r="G716" s="218"/>
      <c r="H716" s="229"/>
      <c r="I716" s="230"/>
      <c r="J716" s="230"/>
      <c r="K716" s="233"/>
      <c r="L716" s="232"/>
      <c r="M716" s="231"/>
      <c r="N716" s="230"/>
      <c r="O716" s="230"/>
      <c r="P716" s="230"/>
      <c r="Q716" s="230"/>
      <c r="R716" s="230"/>
      <c r="S716" s="230"/>
      <c r="T716" s="230"/>
      <c r="U716" s="229"/>
      <c r="V716" s="233"/>
      <c r="W716" s="234"/>
      <c r="Y716" s="236"/>
    </row>
    <row r="717" spans="2:25" x14ac:dyDescent="0.25">
      <c r="B717" s="465"/>
      <c r="C717" s="272"/>
      <c r="D717" s="272"/>
      <c r="E717" s="273" t="s">
        <v>84</v>
      </c>
      <c r="F717" s="273"/>
      <c r="G717" s="367">
        <f t="shared" ref="G717:W717" si="160">SUBTOTAL(9,G718:G719)</f>
        <v>0</v>
      </c>
      <c r="H717" s="368">
        <f t="shared" si="160"/>
        <v>0</v>
      </c>
      <c r="I717" s="369">
        <f t="shared" si="160"/>
        <v>0</v>
      </c>
      <c r="J717" s="369">
        <f t="shared" si="160"/>
        <v>0</v>
      </c>
      <c r="K717" s="370">
        <f t="shared" si="160"/>
        <v>0</v>
      </c>
      <c r="L717" s="364">
        <f t="shared" si="160"/>
        <v>0</v>
      </c>
      <c r="M717" s="364">
        <f t="shared" si="160"/>
        <v>0</v>
      </c>
      <c r="N717" s="364">
        <f t="shared" si="160"/>
        <v>0</v>
      </c>
      <c r="O717" s="364">
        <f t="shared" si="160"/>
        <v>0</v>
      </c>
      <c r="P717" s="364">
        <f t="shared" si="160"/>
        <v>0</v>
      </c>
      <c r="Q717" s="364">
        <f t="shared" si="160"/>
        <v>0</v>
      </c>
      <c r="R717" s="364">
        <f t="shared" si="160"/>
        <v>0</v>
      </c>
      <c r="S717" s="364">
        <f t="shared" si="160"/>
        <v>0</v>
      </c>
      <c r="T717" s="364">
        <f t="shared" si="160"/>
        <v>0</v>
      </c>
      <c r="U717" s="364">
        <f t="shared" si="160"/>
        <v>0</v>
      </c>
      <c r="V717" s="364">
        <f t="shared" si="160"/>
        <v>0</v>
      </c>
      <c r="W717" s="366">
        <f t="shared" si="160"/>
        <v>0</v>
      </c>
      <c r="Y717" s="238"/>
    </row>
    <row r="718" spans="2:25" outlineLevel="1" x14ac:dyDescent="0.25">
      <c r="B718" s="465"/>
      <c r="C718" s="272"/>
      <c r="D718" s="272"/>
      <c r="E718" s="273"/>
      <c r="F718" s="299" t="s">
        <v>85</v>
      </c>
      <c r="G718" s="218"/>
      <c r="H718" s="229"/>
      <c r="I718" s="230"/>
      <c r="J718" s="230"/>
      <c r="K718" s="233"/>
      <c r="L718" s="232"/>
      <c r="M718" s="231"/>
      <c r="N718" s="230"/>
      <c r="O718" s="230"/>
      <c r="P718" s="230"/>
      <c r="Q718" s="230"/>
      <c r="R718" s="230"/>
      <c r="S718" s="230"/>
      <c r="T718" s="230"/>
      <c r="U718" s="229"/>
      <c r="V718" s="233"/>
      <c r="W718" s="234"/>
      <c r="Y718" s="236"/>
    </row>
    <row r="719" spans="2:25" outlineLevel="1" x14ac:dyDescent="0.25">
      <c r="B719" s="465"/>
      <c r="C719" s="272"/>
      <c r="D719" s="272"/>
      <c r="E719" s="273"/>
      <c r="F719" s="299" t="s">
        <v>86</v>
      </c>
      <c r="G719" s="218"/>
      <c r="H719" s="229"/>
      <c r="I719" s="230"/>
      <c r="J719" s="230"/>
      <c r="K719" s="233"/>
      <c r="L719" s="232"/>
      <c r="M719" s="231"/>
      <c r="N719" s="230"/>
      <c r="O719" s="230"/>
      <c r="P719" s="230"/>
      <c r="Q719" s="230"/>
      <c r="R719" s="230"/>
      <c r="S719" s="230"/>
      <c r="T719" s="230"/>
      <c r="U719" s="229"/>
      <c r="V719" s="233"/>
      <c r="W719" s="234"/>
      <c r="Y719" s="236"/>
    </row>
    <row r="720" spans="2:25" x14ac:dyDescent="0.25">
      <c r="B720" s="465"/>
      <c r="C720" s="272"/>
      <c r="D720" s="272"/>
      <c r="E720" s="273" t="s">
        <v>87</v>
      </c>
      <c r="F720" s="273"/>
      <c r="G720" s="367">
        <f t="shared" ref="G720:W720" si="161">SUBTOTAL(9,G721:G722)</f>
        <v>0</v>
      </c>
      <c r="H720" s="368">
        <f t="shared" si="161"/>
        <v>0</v>
      </c>
      <c r="I720" s="369">
        <f t="shared" si="161"/>
        <v>0</v>
      </c>
      <c r="J720" s="369">
        <f t="shared" si="161"/>
        <v>0</v>
      </c>
      <c r="K720" s="370">
        <f t="shared" si="161"/>
        <v>0</v>
      </c>
      <c r="L720" s="364">
        <f t="shared" si="161"/>
        <v>0</v>
      </c>
      <c r="M720" s="364">
        <f t="shared" si="161"/>
        <v>0</v>
      </c>
      <c r="N720" s="364">
        <f t="shared" si="161"/>
        <v>0</v>
      </c>
      <c r="O720" s="364">
        <f t="shared" si="161"/>
        <v>0</v>
      </c>
      <c r="P720" s="364">
        <f t="shared" si="161"/>
        <v>0</v>
      </c>
      <c r="Q720" s="364">
        <f t="shared" si="161"/>
        <v>0</v>
      </c>
      <c r="R720" s="364">
        <f t="shared" si="161"/>
        <v>0</v>
      </c>
      <c r="S720" s="364">
        <f t="shared" si="161"/>
        <v>0</v>
      </c>
      <c r="T720" s="364">
        <f t="shared" si="161"/>
        <v>0</v>
      </c>
      <c r="U720" s="364">
        <f t="shared" si="161"/>
        <v>0</v>
      </c>
      <c r="V720" s="364">
        <f t="shared" si="161"/>
        <v>0</v>
      </c>
      <c r="W720" s="366">
        <f t="shared" si="161"/>
        <v>0</v>
      </c>
      <c r="Y720" s="238"/>
    </row>
    <row r="721" spans="2:25" outlineLevel="1" x14ac:dyDescent="0.25">
      <c r="B721" s="465"/>
      <c r="C721" s="272"/>
      <c r="D721" s="272"/>
      <c r="E721" s="273"/>
      <c r="F721" s="299" t="s">
        <v>88</v>
      </c>
      <c r="G721" s="218"/>
      <c r="H721" s="229"/>
      <c r="I721" s="230"/>
      <c r="J721" s="230"/>
      <c r="K721" s="233"/>
      <c r="L721" s="232"/>
      <c r="M721" s="231"/>
      <c r="N721" s="230"/>
      <c r="O721" s="230"/>
      <c r="P721" s="230"/>
      <c r="Q721" s="230"/>
      <c r="R721" s="230"/>
      <c r="S721" s="230"/>
      <c r="T721" s="230"/>
      <c r="U721" s="229"/>
      <c r="V721" s="233"/>
      <c r="W721" s="234"/>
      <c r="Y721" s="236"/>
    </row>
    <row r="722" spans="2:25" outlineLevel="1" x14ac:dyDescent="0.25">
      <c r="B722" s="465"/>
      <c r="C722" s="272"/>
      <c r="D722" s="272"/>
      <c r="E722" s="273"/>
      <c r="F722" s="299" t="s">
        <v>89</v>
      </c>
      <c r="G722" s="218"/>
      <c r="H722" s="229"/>
      <c r="I722" s="230"/>
      <c r="J722" s="230"/>
      <c r="K722" s="233"/>
      <c r="L722" s="232"/>
      <c r="M722" s="231"/>
      <c r="N722" s="230"/>
      <c r="O722" s="230"/>
      <c r="P722" s="230"/>
      <c r="Q722" s="230"/>
      <c r="R722" s="230"/>
      <c r="S722" s="230"/>
      <c r="T722" s="230"/>
      <c r="U722" s="229"/>
      <c r="V722" s="233"/>
      <c r="W722" s="234"/>
      <c r="Y722" s="236"/>
    </row>
    <row r="723" spans="2:25" x14ac:dyDescent="0.25">
      <c r="B723" s="465"/>
      <c r="C723" s="272"/>
      <c r="D723" s="272" t="s">
        <v>90</v>
      </c>
      <c r="E723" s="273"/>
      <c r="F723" s="273"/>
      <c r="G723" s="367">
        <f>SUBTOTAL(9,G724:G726)</f>
        <v>0</v>
      </c>
      <c r="H723" s="369">
        <f t="shared" ref="H723:W723" si="162">SUBTOTAL(9,H724:H726)</f>
        <v>0</v>
      </c>
      <c r="I723" s="369">
        <f t="shared" si="162"/>
        <v>0</v>
      </c>
      <c r="J723" s="369">
        <f t="shared" si="162"/>
        <v>0</v>
      </c>
      <c r="K723" s="370">
        <f t="shared" si="162"/>
        <v>0</v>
      </c>
      <c r="L723" s="363">
        <f t="shared" si="162"/>
        <v>0</v>
      </c>
      <c r="M723" s="364">
        <f t="shared" si="162"/>
        <v>0</v>
      </c>
      <c r="N723" s="364">
        <f t="shared" si="162"/>
        <v>0</v>
      </c>
      <c r="O723" s="364">
        <f t="shared" si="162"/>
        <v>0</v>
      </c>
      <c r="P723" s="364">
        <f t="shared" si="162"/>
        <v>0</v>
      </c>
      <c r="Q723" s="364">
        <f t="shared" si="162"/>
        <v>0</v>
      </c>
      <c r="R723" s="364">
        <f t="shared" si="162"/>
        <v>0</v>
      </c>
      <c r="S723" s="364">
        <f t="shared" si="162"/>
        <v>0</v>
      </c>
      <c r="T723" s="364">
        <f t="shared" si="162"/>
        <v>0</v>
      </c>
      <c r="U723" s="364">
        <f t="shared" si="162"/>
        <v>0</v>
      </c>
      <c r="V723" s="365">
        <f t="shared" si="162"/>
        <v>0</v>
      </c>
      <c r="W723" s="365">
        <f t="shared" si="162"/>
        <v>0</v>
      </c>
      <c r="Y723" s="238"/>
    </row>
    <row r="724" spans="2:25" outlineLevel="1" x14ac:dyDescent="0.25">
      <c r="B724" s="465"/>
      <c r="C724" s="272"/>
      <c r="D724" s="272"/>
      <c r="E724" s="273"/>
      <c r="F724" s="299" t="s">
        <v>91</v>
      </c>
      <c r="G724" s="218"/>
      <c r="H724" s="229"/>
      <c r="I724" s="230"/>
      <c r="J724" s="230"/>
      <c r="K724" s="233"/>
      <c r="L724" s="232"/>
      <c r="M724" s="231"/>
      <c r="N724" s="230"/>
      <c r="O724" s="230"/>
      <c r="P724" s="230"/>
      <c r="Q724" s="230"/>
      <c r="R724" s="230"/>
      <c r="S724" s="230"/>
      <c r="T724" s="230"/>
      <c r="U724" s="229"/>
      <c r="V724" s="233"/>
      <c r="W724" s="234"/>
      <c r="Y724" s="236"/>
    </row>
    <row r="725" spans="2:25" outlineLevel="1" x14ac:dyDescent="0.25">
      <c r="B725" s="465"/>
      <c r="C725" s="272"/>
      <c r="D725" s="272"/>
      <c r="E725" s="273"/>
      <c r="F725" s="299" t="s">
        <v>92</v>
      </c>
      <c r="G725" s="218"/>
      <c r="H725" s="229"/>
      <c r="I725" s="230"/>
      <c r="J725" s="230"/>
      <c r="K725" s="233"/>
      <c r="L725" s="232"/>
      <c r="M725" s="231"/>
      <c r="N725" s="230"/>
      <c r="O725" s="230"/>
      <c r="P725" s="230"/>
      <c r="Q725" s="230"/>
      <c r="R725" s="230"/>
      <c r="S725" s="230"/>
      <c r="T725" s="230"/>
      <c r="U725" s="229"/>
      <c r="V725" s="233"/>
      <c r="W725" s="234"/>
      <c r="Y725" s="236"/>
    </row>
    <row r="726" spans="2:25" outlineLevel="1" x14ac:dyDescent="0.25">
      <c r="B726" s="465"/>
      <c r="C726" s="272"/>
      <c r="D726" s="272"/>
      <c r="E726" s="273"/>
      <c r="F726" s="299" t="s">
        <v>93</v>
      </c>
      <c r="G726" s="218"/>
      <c r="H726" s="229"/>
      <c r="I726" s="230"/>
      <c r="J726" s="230"/>
      <c r="K726" s="233"/>
      <c r="L726" s="232"/>
      <c r="M726" s="231"/>
      <c r="N726" s="230"/>
      <c r="O726" s="230"/>
      <c r="P726" s="230"/>
      <c r="Q726" s="230"/>
      <c r="R726" s="230"/>
      <c r="S726" s="230"/>
      <c r="T726" s="230"/>
      <c r="U726" s="229"/>
      <c r="V726" s="233"/>
      <c r="W726" s="234"/>
      <c r="Y726" s="236"/>
    </row>
    <row r="727" spans="2:25" x14ac:dyDescent="0.25">
      <c r="B727" s="465"/>
      <c r="C727" s="275"/>
      <c r="D727" s="272" t="s">
        <v>94</v>
      </c>
      <c r="E727" s="273"/>
      <c r="F727" s="273"/>
      <c r="G727" s="367">
        <f>SUBTOTAL(9,G728:G729)</f>
        <v>0</v>
      </c>
      <c r="H727" s="368"/>
      <c r="I727" s="369"/>
      <c r="J727" s="369"/>
      <c r="K727" s="370"/>
      <c r="L727" s="363"/>
      <c r="M727" s="364"/>
      <c r="N727" s="364"/>
      <c r="O727" s="364"/>
      <c r="P727" s="364"/>
      <c r="Q727" s="364"/>
      <c r="R727" s="364"/>
      <c r="S727" s="364"/>
      <c r="T727" s="364"/>
      <c r="U727" s="364"/>
      <c r="V727" s="365"/>
      <c r="W727" s="365"/>
      <c r="Y727" s="238"/>
    </row>
    <row r="728" spans="2:25" outlineLevel="1" x14ac:dyDescent="0.25">
      <c r="B728" s="465"/>
      <c r="C728" s="272"/>
      <c r="D728" s="272"/>
      <c r="E728" s="273"/>
      <c r="F728" s="299" t="s">
        <v>95</v>
      </c>
      <c r="G728" s="218"/>
      <c r="H728" s="368"/>
      <c r="I728" s="369"/>
      <c r="J728" s="369"/>
      <c r="K728" s="370"/>
      <c r="L728" s="363"/>
      <c r="M728" s="364"/>
      <c r="N728" s="364"/>
      <c r="O728" s="364"/>
      <c r="P728" s="364"/>
      <c r="Q728" s="364"/>
      <c r="R728" s="364"/>
      <c r="S728" s="364"/>
      <c r="T728" s="364"/>
      <c r="U728" s="364"/>
      <c r="V728" s="365"/>
      <c r="W728" s="365"/>
      <c r="Y728" s="236"/>
    </row>
    <row r="729" spans="2:25" outlineLevel="1" x14ac:dyDescent="0.25">
      <c r="B729" s="465"/>
      <c r="C729" s="272"/>
      <c r="D729" s="272"/>
      <c r="E729" s="273"/>
      <c r="F729" s="299" t="s">
        <v>96</v>
      </c>
      <c r="G729" s="218"/>
      <c r="H729" s="368"/>
      <c r="I729" s="369"/>
      <c r="J729" s="369"/>
      <c r="K729" s="370"/>
      <c r="L729" s="363"/>
      <c r="M729" s="364"/>
      <c r="N729" s="364"/>
      <c r="O729" s="364"/>
      <c r="P729" s="364"/>
      <c r="Q729" s="364"/>
      <c r="R729" s="364"/>
      <c r="S729" s="364"/>
      <c r="T729" s="364"/>
      <c r="U729" s="364"/>
      <c r="V729" s="365"/>
      <c r="W729" s="365"/>
      <c r="Y729" s="236"/>
    </row>
    <row r="730" spans="2:25" x14ac:dyDescent="0.25">
      <c r="B730" s="295"/>
      <c r="C730" s="272" t="s">
        <v>323</v>
      </c>
      <c r="D730" s="273"/>
      <c r="E730" s="273"/>
      <c r="F730" s="273"/>
      <c r="G730" s="52"/>
      <c r="H730" s="34"/>
      <c r="I730" s="33"/>
      <c r="J730" s="33"/>
      <c r="K730" s="35"/>
      <c r="L730" s="34"/>
      <c r="M730" s="33"/>
      <c r="N730" s="33"/>
      <c r="O730" s="33"/>
      <c r="P730" s="33"/>
      <c r="Q730" s="33"/>
      <c r="R730" s="33"/>
      <c r="S730" s="33"/>
      <c r="T730" s="33"/>
      <c r="U730" s="33"/>
      <c r="V730" s="35"/>
      <c r="W730" s="35"/>
      <c r="Y730" s="353"/>
    </row>
    <row r="731" spans="2:25" x14ac:dyDescent="0.25">
      <c r="B731" s="465"/>
      <c r="C731" s="272"/>
      <c r="D731" s="276" t="s">
        <v>20</v>
      </c>
      <c r="E731" s="273"/>
      <c r="F731" s="273"/>
      <c r="G731" s="367"/>
      <c r="H731" s="368"/>
      <c r="I731" s="369"/>
      <c r="J731" s="369"/>
      <c r="K731" s="370"/>
      <c r="L731" s="363"/>
      <c r="M731" s="364"/>
      <c r="N731" s="364"/>
      <c r="O731" s="364"/>
      <c r="P731" s="364"/>
      <c r="Q731" s="364"/>
      <c r="R731" s="364"/>
      <c r="S731" s="364"/>
      <c r="T731" s="364"/>
      <c r="U731" s="364"/>
      <c r="V731" s="365"/>
      <c r="W731" s="365"/>
      <c r="Y731" s="237"/>
    </row>
    <row r="732" spans="2:25" x14ac:dyDescent="0.25">
      <c r="B732" s="465"/>
      <c r="C732" s="272"/>
      <c r="D732" s="272"/>
      <c r="E732" s="273" t="s">
        <v>21</v>
      </c>
      <c r="F732" s="273"/>
      <c r="G732" s="367">
        <f t="shared" ref="G732:W732" si="163">SUBTOTAL(9,G733:G736)</f>
        <v>0</v>
      </c>
      <c r="H732" s="368">
        <f t="shared" si="163"/>
        <v>0</v>
      </c>
      <c r="I732" s="369">
        <f t="shared" si="163"/>
        <v>0</v>
      </c>
      <c r="J732" s="369">
        <f t="shared" si="163"/>
        <v>0</v>
      </c>
      <c r="K732" s="370">
        <f t="shared" si="163"/>
        <v>0</v>
      </c>
      <c r="L732" s="364">
        <f t="shared" si="163"/>
        <v>0</v>
      </c>
      <c r="M732" s="364">
        <f t="shared" si="163"/>
        <v>0</v>
      </c>
      <c r="N732" s="364">
        <f t="shared" si="163"/>
        <v>0</v>
      </c>
      <c r="O732" s="364">
        <f t="shared" si="163"/>
        <v>0</v>
      </c>
      <c r="P732" s="364">
        <f t="shared" si="163"/>
        <v>0</v>
      </c>
      <c r="Q732" s="364">
        <f t="shared" si="163"/>
        <v>0</v>
      </c>
      <c r="R732" s="364">
        <f t="shared" si="163"/>
        <v>0</v>
      </c>
      <c r="S732" s="364">
        <f t="shared" si="163"/>
        <v>0</v>
      </c>
      <c r="T732" s="364">
        <f t="shared" si="163"/>
        <v>0</v>
      </c>
      <c r="U732" s="364">
        <f t="shared" si="163"/>
        <v>0</v>
      </c>
      <c r="V732" s="364">
        <f t="shared" si="163"/>
        <v>0</v>
      </c>
      <c r="W732" s="366">
        <f t="shared" si="163"/>
        <v>0</v>
      </c>
      <c r="Y732" s="354"/>
    </row>
    <row r="733" spans="2:25" outlineLevel="1" x14ac:dyDescent="0.25">
      <c r="B733" s="465"/>
      <c r="C733" s="272"/>
      <c r="D733" s="272"/>
      <c r="E733" s="273"/>
      <c r="F733" s="299" t="s">
        <v>22</v>
      </c>
      <c r="G733" s="220"/>
      <c r="H733" s="222"/>
      <c r="I733" s="223"/>
      <c r="J733" s="223"/>
      <c r="K733" s="224"/>
      <c r="L733" s="225"/>
      <c r="M733" s="226"/>
      <c r="N733" s="223"/>
      <c r="O733" s="223"/>
      <c r="P733" s="223"/>
      <c r="Q733" s="223"/>
      <c r="R733" s="223"/>
      <c r="S733" s="223"/>
      <c r="T733" s="223"/>
      <c r="U733" s="223"/>
      <c r="V733" s="227"/>
      <c r="W733" s="218"/>
      <c r="Y733" s="236"/>
    </row>
    <row r="734" spans="2:25" outlineLevel="1" x14ac:dyDescent="0.25">
      <c r="B734" s="465"/>
      <c r="C734" s="272"/>
      <c r="D734" s="272"/>
      <c r="E734" s="273"/>
      <c r="F734" s="299" t="s">
        <v>23</v>
      </c>
      <c r="G734" s="220"/>
      <c r="H734" s="222"/>
      <c r="I734" s="223"/>
      <c r="J734" s="223"/>
      <c r="K734" s="224"/>
      <c r="L734" s="225"/>
      <c r="M734" s="226"/>
      <c r="N734" s="223"/>
      <c r="O734" s="223"/>
      <c r="P734" s="223"/>
      <c r="Q734" s="223"/>
      <c r="R734" s="223"/>
      <c r="S734" s="223"/>
      <c r="T734" s="223"/>
      <c r="U734" s="223"/>
      <c r="V734" s="227"/>
      <c r="W734" s="218"/>
      <c r="Y734" s="236"/>
    </row>
    <row r="735" spans="2:25" outlineLevel="1" x14ac:dyDescent="0.25">
      <c r="B735" s="465"/>
      <c r="C735" s="272"/>
      <c r="D735" s="272"/>
      <c r="E735" s="273"/>
      <c r="F735" s="299" t="s">
        <v>24</v>
      </c>
      <c r="G735" s="220"/>
      <c r="H735" s="222"/>
      <c r="I735" s="223"/>
      <c r="J735" s="223"/>
      <c r="K735" s="224"/>
      <c r="L735" s="225"/>
      <c r="M735" s="226"/>
      <c r="N735" s="223"/>
      <c r="O735" s="223"/>
      <c r="P735" s="223"/>
      <c r="Q735" s="223"/>
      <c r="R735" s="223"/>
      <c r="S735" s="223"/>
      <c r="T735" s="223"/>
      <c r="U735" s="223"/>
      <c r="V735" s="227"/>
      <c r="W735" s="218"/>
      <c r="Y735" s="236"/>
    </row>
    <row r="736" spans="2:25" outlineLevel="1" x14ac:dyDescent="0.25">
      <c r="B736" s="465"/>
      <c r="C736" s="272"/>
      <c r="D736" s="272"/>
      <c r="E736" s="273"/>
      <c r="F736" s="299" t="s">
        <v>25</v>
      </c>
      <c r="G736" s="220"/>
      <c r="H736" s="222"/>
      <c r="I736" s="223"/>
      <c r="J736" s="223"/>
      <c r="K736" s="224"/>
      <c r="L736" s="225"/>
      <c r="M736" s="226"/>
      <c r="N736" s="223"/>
      <c r="O736" s="223"/>
      <c r="P736" s="223"/>
      <c r="Q736" s="223"/>
      <c r="R736" s="223"/>
      <c r="S736" s="223"/>
      <c r="T736" s="223"/>
      <c r="U736" s="223"/>
      <c r="V736" s="227"/>
      <c r="W736" s="218"/>
      <c r="Y736" s="236"/>
    </row>
    <row r="737" spans="2:25" x14ac:dyDescent="0.25">
      <c r="B737" s="465"/>
      <c r="C737" s="272"/>
      <c r="D737" s="272"/>
      <c r="E737" s="273" t="s">
        <v>26</v>
      </c>
      <c r="F737" s="273"/>
      <c r="G737" s="367">
        <f t="shared" ref="G737:W737" si="164">SUBTOTAL(9,G738:G741)</f>
        <v>0</v>
      </c>
      <c r="H737" s="368">
        <f t="shared" si="164"/>
        <v>0</v>
      </c>
      <c r="I737" s="369">
        <f t="shared" si="164"/>
        <v>0</v>
      </c>
      <c r="J737" s="369">
        <f t="shared" si="164"/>
        <v>0</v>
      </c>
      <c r="K737" s="370">
        <f t="shared" si="164"/>
        <v>0</v>
      </c>
      <c r="L737" s="364">
        <f t="shared" si="164"/>
        <v>0</v>
      </c>
      <c r="M737" s="364">
        <f t="shared" si="164"/>
        <v>0</v>
      </c>
      <c r="N737" s="364">
        <f t="shared" si="164"/>
        <v>0</v>
      </c>
      <c r="O737" s="364">
        <f t="shared" si="164"/>
        <v>0</v>
      </c>
      <c r="P737" s="364">
        <f t="shared" si="164"/>
        <v>0</v>
      </c>
      <c r="Q737" s="364">
        <f t="shared" si="164"/>
        <v>0</v>
      </c>
      <c r="R737" s="364">
        <f t="shared" si="164"/>
        <v>0</v>
      </c>
      <c r="S737" s="364">
        <f t="shared" si="164"/>
        <v>0</v>
      </c>
      <c r="T737" s="364">
        <f t="shared" si="164"/>
        <v>0</v>
      </c>
      <c r="U737" s="364">
        <f t="shared" si="164"/>
        <v>0</v>
      </c>
      <c r="V737" s="364">
        <f t="shared" si="164"/>
        <v>0</v>
      </c>
      <c r="W737" s="366">
        <f t="shared" si="164"/>
        <v>0</v>
      </c>
      <c r="Y737" s="238"/>
    </row>
    <row r="738" spans="2:25" outlineLevel="1" x14ac:dyDescent="0.25">
      <c r="B738" s="465"/>
      <c r="C738" s="272"/>
      <c r="D738" s="272"/>
      <c r="E738" s="273"/>
      <c r="F738" s="299" t="s">
        <v>27</v>
      </c>
      <c r="G738" s="220"/>
      <c r="H738" s="222"/>
      <c r="I738" s="223"/>
      <c r="J738" s="223"/>
      <c r="K738" s="224"/>
      <c r="L738" s="225"/>
      <c r="M738" s="226"/>
      <c r="N738" s="223"/>
      <c r="O738" s="223"/>
      <c r="P738" s="223"/>
      <c r="Q738" s="223"/>
      <c r="R738" s="223"/>
      <c r="S738" s="223"/>
      <c r="T738" s="223"/>
      <c r="U738" s="223"/>
      <c r="V738" s="227"/>
      <c r="W738" s="218"/>
      <c r="Y738" s="236"/>
    </row>
    <row r="739" spans="2:25" outlineLevel="1" x14ac:dyDescent="0.25">
      <c r="B739" s="465"/>
      <c r="C739" s="272"/>
      <c r="D739" s="272"/>
      <c r="E739" s="273"/>
      <c r="F739" s="299" t="s">
        <v>28</v>
      </c>
      <c r="G739" s="220"/>
      <c r="H739" s="222"/>
      <c r="I739" s="223"/>
      <c r="J739" s="223"/>
      <c r="K739" s="224"/>
      <c r="L739" s="225"/>
      <c r="M739" s="226"/>
      <c r="N739" s="223"/>
      <c r="O739" s="223"/>
      <c r="P739" s="223"/>
      <c r="Q739" s="223"/>
      <c r="R739" s="223"/>
      <c r="S739" s="223"/>
      <c r="T739" s="223"/>
      <c r="U739" s="223"/>
      <c r="V739" s="227"/>
      <c r="W739" s="218"/>
      <c r="Y739" s="236"/>
    </row>
    <row r="740" spans="2:25" outlineLevel="1" x14ac:dyDescent="0.25">
      <c r="B740" s="465"/>
      <c r="C740" s="272"/>
      <c r="D740" s="272"/>
      <c r="E740" s="273"/>
      <c r="F740" s="299" t="s">
        <v>29</v>
      </c>
      <c r="G740" s="220"/>
      <c r="H740" s="222"/>
      <c r="I740" s="223"/>
      <c r="J740" s="223"/>
      <c r="K740" s="224"/>
      <c r="L740" s="225"/>
      <c r="M740" s="226"/>
      <c r="N740" s="223"/>
      <c r="O740" s="223"/>
      <c r="P740" s="223"/>
      <c r="Q740" s="223"/>
      <c r="R740" s="223"/>
      <c r="S740" s="223"/>
      <c r="T740" s="223"/>
      <c r="U740" s="223"/>
      <c r="V740" s="227"/>
      <c r="W740" s="218"/>
      <c r="Y740" s="236"/>
    </row>
    <row r="741" spans="2:25" outlineLevel="1" x14ac:dyDescent="0.25">
      <c r="B741" s="465"/>
      <c r="C741" s="272"/>
      <c r="D741" s="272"/>
      <c r="E741" s="273"/>
      <c r="F741" s="299" t="s">
        <v>30</v>
      </c>
      <c r="G741" s="220"/>
      <c r="H741" s="222"/>
      <c r="I741" s="223"/>
      <c r="J741" s="223"/>
      <c r="K741" s="224"/>
      <c r="L741" s="225"/>
      <c r="M741" s="226"/>
      <c r="N741" s="223"/>
      <c r="O741" s="223"/>
      <c r="P741" s="223"/>
      <c r="Q741" s="223"/>
      <c r="R741" s="223"/>
      <c r="S741" s="223"/>
      <c r="T741" s="223"/>
      <c r="U741" s="223"/>
      <c r="V741" s="227"/>
      <c r="W741" s="218"/>
      <c r="Y741" s="236"/>
    </row>
    <row r="742" spans="2:25" x14ac:dyDescent="0.25">
      <c r="B742" s="465"/>
      <c r="C742" s="272"/>
      <c r="D742" s="272"/>
      <c r="E742" s="273" t="s">
        <v>31</v>
      </c>
      <c r="F742" s="273"/>
      <c r="G742" s="367">
        <f t="shared" ref="G742:W742" si="165">SUBTOTAL(9,G743:G746)</f>
        <v>0</v>
      </c>
      <c r="H742" s="368">
        <f t="shared" si="165"/>
        <v>0</v>
      </c>
      <c r="I742" s="369">
        <f t="shared" si="165"/>
        <v>0</v>
      </c>
      <c r="J742" s="369">
        <f t="shared" si="165"/>
        <v>0</v>
      </c>
      <c r="K742" s="370">
        <f t="shared" si="165"/>
        <v>0</v>
      </c>
      <c r="L742" s="364">
        <f t="shared" si="165"/>
        <v>0</v>
      </c>
      <c r="M742" s="364">
        <f t="shared" si="165"/>
        <v>0</v>
      </c>
      <c r="N742" s="364">
        <f t="shared" si="165"/>
        <v>0</v>
      </c>
      <c r="O742" s="364">
        <f t="shared" si="165"/>
        <v>0</v>
      </c>
      <c r="P742" s="364">
        <f t="shared" si="165"/>
        <v>0</v>
      </c>
      <c r="Q742" s="364">
        <f t="shared" si="165"/>
        <v>0</v>
      </c>
      <c r="R742" s="364">
        <f t="shared" si="165"/>
        <v>0</v>
      </c>
      <c r="S742" s="364">
        <f t="shared" si="165"/>
        <v>0</v>
      </c>
      <c r="T742" s="364">
        <f t="shared" si="165"/>
        <v>0</v>
      </c>
      <c r="U742" s="364">
        <f t="shared" si="165"/>
        <v>0</v>
      </c>
      <c r="V742" s="364">
        <f t="shared" si="165"/>
        <v>0</v>
      </c>
      <c r="W742" s="366">
        <f t="shared" si="165"/>
        <v>0</v>
      </c>
      <c r="Y742" s="238"/>
    </row>
    <row r="743" spans="2:25" outlineLevel="1" x14ac:dyDescent="0.25">
      <c r="B743" s="465"/>
      <c r="C743" s="272"/>
      <c r="D743" s="272"/>
      <c r="E743" s="273"/>
      <c r="F743" s="299" t="s">
        <v>32</v>
      </c>
      <c r="G743" s="220"/>
      <c r="H743" s="222"/>
      <c r="I743" s="223"/>
      <c r="J743" s="223"/>
      <c r="K743" s="224"/>
      <c r="L743" s="225"/>
      <c r="M743" s="226"/>
      <c r="N743" s="223"/>
      <c r="O743" s="223"/>
      <c r="P743" s="223"/>
      <c r="Q743" s="223"/>
      <c r="R743" s="223"/>
      <c r="S743" s="223"/>
      <c r="T743" s="223"/>
      <c r="U743" s="223"/>
      <c r="V743" s="227"/>
      <c r="W743" s="218"/>
      <c r="Y743" s="236"/>
    </row>
    <row r="744" spans="2:25" outlineLevel="1" x14ac:dyDescent="0.25">
      <c r="B744" s="465"/>
      <c r="C744" s="272"/>
      <c r="D744" s="272"/>
      <c r="E744" s="273"/>
      <c r="F744" s="299" t="s">
        <v>33</v>
      </c>
      <c r="G744" s="220"/>
      <c r="H744" s="222"/>
      <c r="I744" s="223"/>
      <c r="J744" s="223"/>
      <c r="K744" s="224"/>
      <c r="L744" s="225"/>
      <c r="M744" s="226"/>
      <c r="N744" s="223"/>
      <c r="O744" s="223"/>
      <c r="P744" s="223"/>
      <c r="Q744" s="223"/>
      <c r="R744" s="223"/>
      <c r="S744" s="223"/>
      <c r="T744" s="223"/>
      <c r="U744" s="223"/>
      <c r="V744" s="227"/>
      <c r="W744" s="218"/>
      <c r="Y744" s="236"/>
    </row>
    <row r="745" spans="2:25" outlineLevel="1" x14ac:dyDescent="0.25">
      <c r="B745" s="465"/>
      <c r="C745" s="272"/>
      <c r="D745" s="272"/>
      <c r="E745" s="273"/>
      <c r="F745" s="299" t="s">
        <v>34</v>
      </c>
      <c r="G745" s="220"/>
      <c r="H745" s="222"/>
      <c r="I745" s="223"/>
      <c r="J745" s="223"/>
      <c r="K745" s="224"/>
      <c r="L745" s="225"/>
      <c r="M745" s="226"/>
      <c r="N745" s="223"/>
      <c r="O745" s="223"/>
      <c r="P745" s="223"/>
      <c r="Q745" s="223"/>
      <c r="R745" s="223"/>
      <c r="S745" s="223"/>
      <c r="T745" s="223"/>
      <c r="U745" s="223"/>
      <c r="V745" s="227"/>
      <c r="W745" s="218"/>
      <c r="Y745" s="236"/>
    </row>
    <row r="746" spans="2:25" outlineLevel="1" x14ac:dyDescent="0.25">
      <c r="B746" s="465"/>
      <c r="C746" s="272"/>
      <c r="D746" s="272"/>
      <c r="E746" s="273"/>
      <c r="F746" s="299" t="s">
        <v>35</v>
      </c>
      <c r="G746" s="220"/>
      <c r="H746" s="222"/>
      <c r="I746" s="223"/>
      <c r="J746" s="223"/>
      <c r="K746" s="224"/>
      <c r="L746" s="225"/>
      <c r="M746" s="226"/>
      <c r="N746" s="223"/>
      <c r="O746" s="223"/>
      <c r="P746" s="223"/>
      <c r="Q746" s="223"/>
      <c r="R746" s="223"/>
      <c r="S746" s="223"/>
      <c r="T746" s="223"/>
      <c r="U746" s="223"/>
      <c r="V746" s="227"/>
      <c r="W746" s="218"/>
      <c r="Y746" s="236"/>
    </row>
    <row r="747" spans="2:25" x14ac:dyDescent="0.25">
      <c r="B747" s="465"/>
      <c r="C747" s="272"/>
      <c r="D747" s="272" t="s">
        <v>36</v>
      </c>
      <c r="E747" s="273"/>
      <c r="F747" s="273"/>
      <c r="G747" s="367"/>
      <c r="H747" s="368"/>
      <c r="I747" s="369"/>
      <c r="J747" s="369"/>
      <c r="K747" s="370"/>
      <c r="L747" s="364"/>
      <c r="M747" s="364"/>
      <c r="N747" s="364"/>
      <c r="O747" s="364"/>
      <c r="P747" s="364"/>
      <c r="Q747" s="364"/>
      <c r="R747" s="364"/>
      <c r="S747" s="364"/>
      <c r="T747" s="364"/>
      <c r="U747" s="364"/>
      <c r="V747" s="364"/>
      <c r="W747" s="366"/>
      <c r="Y747" s="353"/>
    </row>
    <row r="748" spans="2:25" x14ac:dyDescent="0.25">
      <c r="B748" s="465"/>
      <c r="C748" s="272"/>
      <c r="D748" s="272"/>
      <c r="E748" s="275" t="s">
        <v>37</v>
      </c>
      <c r="F748" s="273"/>
      <c r="G748" s="367">
        <f t="shared" ref="G748:W748" si="166">SUBTOTAL(9,G749:G751)</f>
        <v>0</v>
      </c>
      <c r="H748" s="368">
        <f t="shared" si="166"/>
        <v>0</v>
      </c>
      <c r="I748" s="369">
        <f t="shared" si="166"/>
        <v>0</v>
      </c>
      <c r="J748" s="369">
        <f t="shared" si="166"/>
        <v>0</v>
      </c>
      <c r="K748" s="370">
        <f t="shared" si="166"/>
        <v>0</v>
      </c>
      <c r="L748" s="364">
        <f t="shared" si="166"/>
        <v>0</v>
      </c>
      <c r="M748" s="364">
        <f t="shared" si="166"/>
        <v>0</v>
      </c>
      <c r="N748" s="364">
        <f t="shared" si="166"/>
        <v>0</v>
      </c>
      <c r="O748" s="364">
        <f t="shared" si="166"/>
        <v>0</v>
      </c>
      <c r="P748" s="364">
        <f t="shared" si="166"/>
        <v>0</v>
      </c>
      <c r="Q748" s="364">
        <f t="shared" si="166"/>
        <v>0</v>
      </c>
      <c r="R748" s="364">
        <f t="shared" si="166"/>
        <v>0</v>
      </c>
      <c r="S748" s="364">
        <f t="shared" si="166"/>
        <v>0</v>
      </c>
      <c r="T748" s="364">
        <f t="shared" si="166"/>
        <v>0</v>
      </c>
      <c r="U748" s="364">
        <f t="shared" si="166"/>
        <v>0</v>
      </c>
      <c r="V748" s="364">
        <f t="shared" si="166"/>
        <v>0</v>
      </c>
      <c r="W748" s="366">
        <f t="shared" si="166"/>
        <v>0</v>
      </c>
      <c r="Y748" s="354"/>
    </row>
    <row r="749" spans="2:25" outlineLevel="1" x14ac:dyDescent="0.25">
      <c r="B749" s="465"/>
      <c r="C749" s="272"/>
      <c r="D749" s="272"/>
      <c r="E749" s="275"/>
      <c r="F749" s="299" t="s">
        <v>38</v>
      </c>
      <c r="G749" s="220"/>
      <c r="H749" s="222"/>
      <c r="I749" s="223"/>
      <c r="J749" s="223"/>
      <c r="K749" s="224"/>
      <c r="L749" s="225"/>
      <c r="M749" s="226"/>
      <c r="N749" s="223"/>
      <c r="O749" s="223"/>
      <c r="P749" s="223"/>
      <c r="Q749" s="223"/>
      <c r="R749" s="223"/>
      <c r="S749" s="223"/>
      <c r="T749" s="223"/>
      <c r="U749" s="223"/>
      <c r="V749" s="227"/>
      <c r="W749" s="218"/>
      <c r="Y749" s="236"/>
    </row>
    <row r="750" spans="2:25" outlineLevel="1" x14ac:dyDescent="0.25">
      <c r="B750" s="465"/>
      <c r="C750" s="272"/>
      <c r="D750" s="272"/>
      <c r="E750" s="273"/>
      <c r="F750" s="299" t="s">
        <v>39</v>
      </c>
      <c r="G750" s="220"/>
      <c r="H750" s="222"/>
      <c r="I750" s="223"/>
      <c r="J750" s="223"/>
      <c r="K750" s="224"/>
      <c r="L750" s="225"/>
      <c r="M750" s="226"/>
      <c r="N750" s="223"/>
      <c r="O750" s="223"/>
      <c r="P750" s="223"/>
      <c r="Q750" s="223"/>
      <c r="R750" s="223"/>
      <c r="S750" s="223"/>
      <c r="T750" s="223"/>
      <c r="U750" s="223"/>
      <c r="V750" s="227"/>
      <c r="W750" s="218"/>
      <c r="Y750" s="236"/>
    </row>
    <row r="751" spans="2:25" outlineLevel="1" x14ac:dyDescent="0.25">
      <c r="B751" s="465"/>
      <c r="C751" s="272"/>
      <c r="D751" s="272"/>
      <c r="E751" s="273"/>
      <c r="F751" s="299" t="s">
        <v>40</v>
      </c>
      <c r="G751" s="220"/>
      <c r="H751" s="222"/>
      <c r="I751" s="223"/>
      <c r="J751" s="223"/>
      <c r="K751" s="224"/>
      <c r="L751" s="225"/>
      <c r="M751" s="226"/>
      <c r="N751" s="223"/>
      <c r="O751" s="223"/>
      <c r="P751" s="223"/>
      <c r="Q751" s="223"/>
      <c r="R751" s="223"/>
      <c r="S751" s="223"/>
      <c r="T751" s="223"/>
      <c r="U751" s="223"/>
      <c r="V751" s="227"/>
      <c r="W751" s="218"/>
      <c r="Y751" s="236"/>
    </row>
    <row r="752" spans="2:25" x14ac:dyDescent="0.25">
      <c r="B752" s="465"/>
      <c r="C752" s="272"/>
      <c r="D752" s="272"/>
      <c r="E752" s="273" t="s">
        <v>41</v>
      </c>
      <c r="F752" s="273"/>
      <c r="G752" s="367">
        <f t="shared" ref="G752:W752" si="167">SUBTOTAL(9,G753:G755)</f>
        <v>0</v>
      </c>
      <c r="H752" s="368">
        <f t="shared" si="167"/>
        <v>0</v>
      </c>
      <c r="I752" s="369">
        <f t="shared" si="167"/>
        <v>0</v>
      </c>
      <c r="J752" s="369">
        <f t="shared" si="167"/>
        <v>0</v>
      </c>
      <c r="K752" s="370">
        <f t="shared" si="167"/>
        <v>0</v>
      </c>
      <c r="L752" s="364">
        <f t="shared" si="167"/>
        <v>0</v>
      </c>
      <c r="M752" s="364">
        <f t="shared" si="167"/>
        <v>0</v>
      </c>
      <c r="N752" s="364">
        <f t="shared" si="167"/>
        <v>0</v>
      </c>
      <c r="O752" s="364">
        <f t="shared" si="167"/>
        <v>0</v>
      </c>
      <c r="P752" s="364">
        <f t="shared" si="167"/>
        <v>0</v>
      </c>
      <c r="Q752" s="364">
        <f t="shared" si="167"/>
        <v>0</v>
      </c>
      <c r="R752" s="364">
        <f t="shared" si="167"/>
        <v>0</v>
      </c>
      <c r="S752" s="364">
        <f t="shared" si="167"/>
        <v>0</v>
      </c>
      <c r="T752" s="364">
        <f t="shared" si="167"/>
        <v>0</v>
      </c>
      <c r="U752" s="364">
        <f t="shared" si="167"/>
        <v>0</v>
      </c>
      <c r="V752" s="364">
        <f t="shared" si="167"/>
        <v>0</v>
      </c>
      <c r="W752" s="366">
        <f t="shared" si="167"/>
        <v>0</v>
      </c>
      <c r="Y752" s="238"/>
    </row>
    <row r="753" spans="2:25" outlineLevel="1" x14ac:dyDescent="0.25">
      <c r="B753" s="465"/>
      <c r="C753" s="272"/>
      <c r="D753" s="272"/>
      <c r="E753" s="273"/>
      <c r="F753" s="299" t="s">
        <v>42</v>
      </c>
      <c r="G753" s="220"/>
      <c r="H753" s="222"/>
      <c r="I753" s="223"/>
      <c r="J753" s="223"/>
      <c r="K753" s="224"/>
      <c r="L753" s="225"/>
      <c r="M753" s="226"/>
      <c r="N753" s="223"/>
      <c r="O753" s="223"/>
      <c r="P753" s="223"/>
      <c r="Q753" s="223"/>
      <c r="R753" s="223"/>
      <c r="S753" s="223"/>
      <c r="T753" s="223"/>
      <c r="U753" s="223"/>
      <c r="V753" s="227"/>
      <c r="W753" s="218"/>
      <c r="Y753" s="236"/>
    </row>
    <row r="754" spans="2:25" outlineLevel="1" x14ac:dyDescent="0.25">
      <c r="B754" s="465"/>
      <c r="C754" s="272"/>
      <c r="D754" s="272"/>
      <c r="E754" s="273"/>
      <c r="F754" s="299" t="s">
        <v>43</v>
      </c>
      <c r="G754" s="220"/>
      <c r="H754" s="222"/>
      <c r="I754" s="223"/>
      <c r="J754" s="223"/>
      <c r="K754" s="224"/>
      <c r="L754" s="225"/>
      <c r="M754" s="226"/>
      <c r="N754" s="223"/>
      <c r="O754" s="223"/>
      <c r="P754" s="223"/>
      <c r="Q754" s="223"/>
      <c r="R754" s="223"/>
      <c r="S754" s="223"/>
      <c r="T754" s="223"/>
      <c r="U754" s="223"/>
      <c r="V754" s="227"/>
      <c r="W754" s="218"/>
      <c r="Y754" s="236"/>
    </row>
    <row r="755" spans="2:25" outlineLevel="1" x14ac:dyDescent="0.25">
      <c r="B755" s="465"/>
      <c r="C755" s="272"/>
      <c r="D755" s="272"/>
      <c r="E755" s="273"/>
      <c r="F755" s="299" t="s">
        <v>44</v>
      </c>
      <c r="G755" s="220"/>
      <c r="H755" s="222"/>
      <c r="I755" s="223"/>
      <c r="J755" s="223"/>
      <c r="K755" s="224"/>
      <c r="L755" s="225"/>
      <c r="M755" s="226"/>
      <c r="N755" s="223"/>
      <c r="O755" s="223"/>
      <c r="P755" s="223"/>
      <c r="Q755" s="223"/>
      <c r="R755" s="223"/>
      <c r="S755" s="223"/>
      <c r="T755" s="223"/>
      <c r="U755" s="223"/>
      <c r="V755" s="227"/>
      <c r="W755" s="218"/>
      <c r="Y755" s="236"/>
    </row>
    <row r="756" spans="2:25" x14ac:dyDescent="0.25">
      <c r="B756" s="465"/>
      <c r="C756" s="272"/>
      <c r="D756" s="272"/>
      <c r="E756" s="273" t="s">
        <v>45</v>
      </c>
      <c r="F756" s="273"/>
      <c r="G756" s="367">
        <f t="shared" ref="G756:W756" si="168">SUBTOTAL(9,G757:G759)</f>
        <v>0</v>
      </c>
      <c r="H756" s="368">
        <f t="shared" si="168"/>
        <v>0</v>
      </c>
      <c r="I756" s="369">
        <f t="shared" si="168"/>
        <v>0</v>
      </c>
      <c r="J756" s="369">
        <f t="shared" si="168"/>
        <v>0</v>
      </c>
      <c r="K756" s="370">
        <f t="shared" si="168"/>
        <v>0</v>
      </c>
      <c r="L756" s="364">
        <f t="shared" si="168"/>
        <v>0</v>
      </c>
      <c r="M756" s="364">
        <f t="shared" si="168"/>
        <v>0</v>
      </c>
      <c r="N756" s="364">
        <f t="shared" si="168"/>
        <v>0</v>
      </c>
      <c r="O756" s="364">
        <f t="shared" si="168"/>
        <v>0</v>
      </c>
      <c r="P756" s="364">
        <f t="shared" si="168"/>
        <v>0</v>
      </c>
      <c r="Q756" s="364">
        <f t="shared" si="168"/>
        <v>0</v>
      </c>
      <c r="R756" s="364">
        <f t="shared" si="168"/>
        <v>0</v>
      </c>
      <c r="S756" s="364">
        <f t="shared" si="168"/>
        <v>0</v>
      </c>
      <c r="T756" s="364">
        <f t="shared" si="168"/>
        <v>0</v>
      </c>
      <c r="U756" s="364">
        <f t="shared" si="168"/>
        <v>0</v>
      </c>
      <c r="V756" s="364">
        <f t="shared" si="168"/>
        <v>0</v>
      </c>
      <c r="W756" s="366">
        <f t="shared" si="168"/>
        <v>0</v>
      </c>
      <c r="Y756" s="238"/>
    </row>
    <row r="757" spans="2:25" outlineLevel="1" x14ac:dyDescent="0.25">
      <c r="B757" s="465"/>
      <c r="C757" s="272"/>
      <c r="D757" s="272"/>
      <c r="E757" s="273"/>
      <c r="F757" s="299" t="s">
        <v>46</v>
      </c>
      <c r="G757" s="220"/>
      <c r="H757" s="222"/>
      <c r="I757" s="223"/>
      <c r="J757" s="223"/>
      <c r="K757" s="224"/>
      <c r="L757" s="225"/>
      <c r="M757" s="226"/>
      <c r="N757" s="223"/>
      <c r="O757" s="223"/>
      <c r="P757" s="223"/>
      <c r="Q757" s="223"/>
      <c r="R757" s="223"/>
      <c r="S757" s="223"/>
      <c r="T757" s="223"/>
      <c r="U757" s="223"/>
      <c r="V757" s="227"/>
      <c r="W757" s="218"/>
      <c r="Y757" s="236"/>
    </row>
    <row r="758" spans="2:25" outlineLevel="1" x14ac:dyDescent="0.25">
      <c r="B758" s="465"/>
      <c r="C758" s="272"/>
      <c r="D758" s="272"/>
      <c r="E758" s="273"/>
      <c r="F758" s="299" t="s">
        <v>47</v>
      </c>
      <c r="G758" s="220"/>
      <c r="H758" s="222"/>
      <c r="I758" s="223"/>
      <c r="J758" s="223"/>
      <c r="K758" s="224"/>
      <c r="L758" s="225"/>
      <c r="M758" s="226"/>
      <c r="N758" s="223"/>
      <c r="O758" s="223"/>
      <c r="P758" s="223"/>
      <c r="Q758" s="223"/>
      <c r="R758" s="223"/>
      <c r="S758" s="223"/>
      <c r="T758" s="223"/>
      <c r="U758" s="223"/>
      <c r="V758" s="227"/>
      <c r="W758" s="218"/>
      <c r="Y758" s="236"/>
    </row>
    <row r="759" spans="2:25" outlineLevel="1" x14ac:dyDescent="0.25">
      <c r="B759" s="465"/>
      <c r="C759" s="272"/>
      <c r="D759" s="272"/>
      <c r="E759" s="273"/>
      <c r="F759" s="299" t="s">
        <v>48</v>
      </c>
      <c r="G759" s="220"/>
      <c r="H759" s="222"/>
      <c r="I759" s="223"/>
      <c r="J759" s="223"/>
      <c r="K759" s="224"/>
      <c r="L759" s="225"/>
      <c r="M759" s="226"/>
      <c r="N759" s="223"/>
      <c r="O759" s="223"/>
      <c r="P759" s="223"/>
      <c r="Q759" s="223"/>
      <c r="R759" s="223"/>
      <c r="S759" s="223"/>
      <c r="T759" s="223"/>
      <c r="U759" s="223"/>
      <c r="V759" s="227"/>
      <c r="W759" s="218"/>
      <c r="Y759" s="236"/>
    </row>
    <row r="760" spans="2:25" x14ac:dyDescent="0.25">
      <c r="B760" s="465"/>
      <c r="C760" s="272"/>
      <c r="D760" s="272" t="s">
        <v>49</v>
      </c>
      <c r="E760" s="273"/>
      <c r="F760" s="273"/>
      <c r="G760" s="367"/>
      <c r="H760" s="368"/>
      <c r="I760" s="369"/>
      <c r="J760" s="369"/>
      <c r="K760" s="370"/>
      <c r="L760" s="364"/>
      <c r="M760" s="364"/>
      <c r="N760" s="364"/>
      <c r="O760" s="364"/>
      <c r="P760" s="364"/>
      <c r="Q760" s="364"/>
      <c r="R760" s="364"/>
      <c r="S760" s="364"/>
      <c r="T760" s="364"/>
      <c r="U760" s="364"/>
      <c r="V760" s="364"/>
      <c r="W760" s="366"/>
      <c r="Y760" s="353"/>
    </row>
    <row r="761" spans="2:25" x14ac:dyDescent="0.25">
      <c r="B761" s="465"/>
      <c r="C761" s="272"/>
      <c r="D761" s="272"/>
      <c r="E761" s="273" t="s">
        <v>50</v>
      </c>
      <c r="F761" s="273"/>
      <c r="G761" s="367">
        <f t="shared" ref="G761:W761" si="169">SUBTOTAL(9,G762:G763)</f>
        <v>0</v>
      </c>
      <c r="H761" s="368">
        <f t="shared" si="169"/>
        <v>0</v>
      </c>
      <c r="I761" s="369">
        <f t="shared" si="169"/>
        <v>0</v>
      </c>
      <c r="J761" s="369">
        <f t="shared" si="169"/>
        <v>0</v>
      </c>
      <c r="K761" s="370">
        <f t="shared" si="169"/>
        <v>0</v>
      </c>
      <c r="L761" s="364">
        <f t="shared" si="169"/>
        <v>0</v>
      </c>
      <c r="M761" s="364">
        <f t="shared" si="169"/>
        <v>0</v>
      </c>
      <c r="N761" s="364">
        <f t="shared" si="169"/>
        <v>0</v>
      </c>
      <c r="O761" s="364">
        <f t="shared" si="169"/>
        <v>0</v>
      </c>
      <c r="P761" s="364">
        <f t="shared" si="169"/>
        <v>0</v>
      </c>
      <c r="Q761" s="364">
        <f t="shared" si="169"/>
        <v>0</v>
      </c>
      <c r="R761" s="364">
        <f t="shared" si="169"/>
        <v>0</v>
      </c>
      <c r="S761" s="364">
        <f t="shared" si="169"/>
        <v>0</v>
      </c>
      <c r="T761" s="364">
        <f t="shared" si="169"/>
        <v>0</v>
      </c>
      <c r="U761" s="364">
        <f t="shared" si="169"/>
        <v>0</v>
      </c>
      <c r="V761" s="364">
        <f t="shared" si="169"/>
        <v>0</v>
      </c>
      <c r="W761" s="366">
        <f t="shared" si="169"/>
        <v>0</v>
      </c>
      <c r="Y761" s="354"/>
    </row>
    <row r="762" spans="2:25" outlineLevel="1" x14ac:dyDescent="0.25">
      <c r="B762" s="465"/>
      <c r="C762" s="272"/>
      <c r="D762" s="272"/>
      <c r="E762" s="273"/>
      <c r="F762" s="299" t="s">
        <v>51</v>
      </c>
      <c r="G762" s="220"/>
      <c r="H762" s="222"/>
      <c r="I762" s="223"/>
      <c r="J762" s="223"/>
      <c r="K762" s="224"/>
      <c r="L762" s="225"/>
      <c r="M762" s="226"/>
      <c r="N762" s="223"/>
      <c r="O762" s="223"/>
      <c r="P762" s="223"/>
      <c r="Q762" s="223"/>
      <c r="R762" s="223"/>
      <c r="S762" s="223"/>
      <c r="T762" s="223"/>
      <c r="U762" s="223"/>
      <c r="V762" s="227"/>
      <c r="W762" s="218"/>
      <c r="Y762" s="236"/>
    </row>
    <row r="763" spans="2:25" outlineLevel="1" x14ac:dyDescent="0.25">
      <c r="B763" s="465"/>
      <c r="C763" s="272"/>
      <c r="D763" s="272"/>
      <c r="E763" s="273"/>
      <c r="F763" s="299" t="s">
        <v>52</v>
      </c>
      <c r="G763" s="220"/>
      <c r="H763" s="222"/>
      <c r="I763" s="223"/>
      <c r="J763" s="223"/>
      <c r="K763" s="224"/>
      <c r="L763" s="225"/>
      <c r="M763" s="226"/>
      <c r="N763" s="223"/>
      <c r="O763" s="223"/>
      <c r="P763" s="223"/>
      <c r="Q763" s="223"/>
      <c r="R763" s="223"/>
      <c r="S763" s="223"/>
      <c r="T763" s="223"/>
      <c r="U763" s="223"/>
      <c r="V763" s="227"/>
      <c r="W763" s="218"/>
      <c r="Y763" s="236"/>
    </row>
    <row r="764" spans="2:25" x14ac:dyDescent="0.25">
      <c r="B764" s="465"/>
      <c r="C764" s="272"/>
      <c r="D764" s="272"/>
      <c r="E764" s="273" t="s">
        <v>53</v>
      </c>
      <c r="F764" s="273"/>
      <c r="G764" s="367">
        <f t="shared" ref="G764:W764" si="170">SUBTOTAL(9,G765:G767)</f>
        <v>0</v>
      </c>
      <c r="H764" s="368">
        <f t="shared" si="170"/>
        <v>0</v>
      </c>
      <c r="I764" s="369">
        <f t="shared" si="170"/>
        <v>0</v>
      </c>
      <c r="J764" s="369">
        <f t="shared" si="170"/>
        <v>0</v>
      </c>
      <c r="K764" s="370">
        <f t="shared" si="170"/>
        <v>0</v>
      </c>
      <c r="L764" s="364">
        <f t="shared" si="170"/>
        <v>0</v>
      </c>
      <c r="M764" s="364">
        <f t="shared" si="170"/>
        <v>0</v>
      </c>
      <c r="N764" s="364">
        <f t="shared" si="170"/>
        <v>0</v>
      </c>
      <c r="O764" s="364">
        <f t="shared" si="170"/>
        <v>0</v>
      </c>
      <c r="P764" s="364">
        <f t="shared" si="170"/>
        <v>0</v>
      </c>
      <c r="Q764" s="364">
        <f t="shared" si="170"/>
        <v>0</v>
      </c>
      <c r="R764" s="364">
        <f t="shared" si="170"/>
        <v>0</v>
      </c>
      <c r="S764" s="364">
        <f t="shared" si="170"/>
        <v>0</v>
      </c>
      <c r="T764" s="364">
        <f t="shared" si="170"/>
        <v>0</v>
      </c>
      <c r="U764" s="364">
        <f t="shared" si="170"/>
        <v>0</v>
      </c>
      <c r="V764" s="364">
        <f t="shared" si="170"/>
        <v>0</v>
      </c>
      <c r="W764" s="366">
        <f t="shared" si="170"/>
        <v>0</v>
      </c>
      <c r="Y764" s="238"/>
    </row>
    <row r="765" spans="2:25" outlineLevel="1" x14ac:dyDescent="0.25">
      <c r="B765" s="465"/>
      <c r="C765" s="272"/>
      <c r="D765" s="272"/>
      <c r="E765" s="273"/>
      <c r="F765" s="299" t="s">
        <v>54</v>
      </c>
      <c r="G765" s="220"/>
      <c r="H765" s="222"/>
      <c r="I765" s="223"/>
      <c r="J765" s="223"/>
      <c r="K765" s="224"/>
      <c r="L765" s="225"/>
      <c r="M765" s="226"/>
      <c r="N765" s="223"/>
      <c r="O765" s="223"/>
      <c r="P765" s="223"/>
      <c r="Q765" s="223"/>
      <c r="R765" s="223"/>
      <c r="S765" s="223"/>
      <c r="T765" s="223"/>
      <c r="U765" s="223"/>
      <c r="V765" s="227"/>
      <c r="W765" s="218"/>
      <c r="Y765" s="236"/>
    </row>
    <row r="766" spans="2:25" outlineLevel="1" x14ac:dyDescent="0.25">
      <c r="B766" s="465"/>
      <c r="C766" s="272"/>
      <c r="D766" s="272"/>
      <c r="E766" s="273"/>
      <c r="F766" s="299" t="s">
        <v>55</v>
      </c>
      <c r="G766" s="220"/>
      <c r="H766" s="222"/>
      <c r="I766" s="223"/>
      <c r="J766" s="223"/>
      <c r="K766" s="224"/>
      <c r="L766" s="225"/>
      <c r="M766" s="226"/>
      <c r="N766" s="223"/>
      <c r="O766" s="223"/>
      <c r="P766" s="223"/>
      <c r="Q766" s="223"/>
      <c r="R766" s="223"/>
      <c r="S766" s="223"/>
      <c r="T766" s="223"/>
      <c r="U766" s="223"/>
      <c r="V766" s="227"/>
      <c r="W766" s="218"/>
      <c r="Y766" s="236"/>
    </row>
    <row r="767" spans="2:25" outlineLevel="1" x14ac:dyDescent="0.25">
      <c r="B767" s="465"/>
      <c r="C767" s="272"/>
      <c r="D767" s="272"/>
      <c r="E767" s="273"/>
      <c r="F767" s="299" t="s">
        <v>56</v>
      </c>
      <c r="G767" s="220"/>
      <c r="H767" s="222"/>
      <c r="I767" s="223"/>
      <c r="J767" s="223"/>
      <c r="K767" s="224"/>
      <c r="L767" s="225"/>
      <c r="M767" s="226"/>
      <c r="N767" s="223"/>
      <c r="O767" s="223"/>
      <c r="P767" s="223"/>
      <c r="Q767" s="223"/>
      <c r="R767" s="223"/>
      <c r="S767" s="223"/>
      <c r="T767" s="223"/>
      <c r="U767" s="223"/>
      <c r="V767" s="227"/>
      <c r="W767" s="218"/>
      <c r="Y767" s="236"/>
    </row>
    <row r="768" spans="2:25" x14ac:dyDescent="0.25">
      <c r="B768" s="465"/>
      <c r="C768" s="272"/>
      <c r="D768" s="272"/>
      <c r="E768" s="273" t="s">
        <v>57</v>
      </c>
      <c r="F768" s="273"/>
      <c r="G768" s="367">
        <f t="shared" ref="G768:W768" si="171">SUBTOTAL(9,G769:G770)</f>
        <v>0</v>
      </c>
      <c r="H768" s="368">
        <f t="shared" si="171"/>
        <v>0</v>
      </c>
      <c r="I768" s="369">
        <f t="shared" si="171"/>
        <v>0</v>
      </c>
      <c r="J768" s="369">
        <f t="shared" si="171"/>
        <v>0</v>
      </c>
      <c r="K768" s="370">
        <f t="shared" si="171"/>
        <v>0</v>
      </c>
      <c r="L768" s="364">
        <f t="shared" si="171"/>
        <v>0</v>
      </c>
      <c r="M768" s="364">
        <f t="shared" si="171"/>
        <v>0</v>
      </c>
      <c r="N768" s="364">
        <f t="shared" si="171"/>
        <v>0</v>
      </c>
      <c r="O768" s="364">
        <f t="shared" si="171"/>
        <v>0</v>
      </c>
      <c r="P768" s="364">
        <f t="shared" si="171"/>
        <v>0</v>
      </c>
      <c r="Q768" s="364">
        <f t="shared" si="171"/>
        <v>0</v>
      </c>
      <c r="R768" s="364">
        <f t="shared" si="171"/>
        <v>0</v>
      </c>
      <c r="S768" s="364">
        <f t="shared" si="171"/>
        <v>0</v>
      </c>
      <c r="T768" s="364">
        <f t="shared" si="171"/>
        <v>0</v>
      </c>
      <c r="U768" s="364">
        <f t="shared" si="171"/>
        <v>0</v>
      </c>
      <c r="V768" s="364">
        <f t="shared" si="171"/>
        <v>0</v>
      </c>
      <c r="W768" s="366">
        <f t="shared" si="171"/>
        <v>0</v>
      </c>
      <c r="Y768" s="238"/>
    </row>
    <row r="769" spans="2:25" outlineLevel="1" x14ac:dyDescent="0.25">
      <c r="B769" s="465"/>
      <c r="C769" s="272"/>
      <c r="D769" s="272"/>
      <c r="E769" s="273"/>
      <c r="F769" s="299" t="s">
        <v>58</v>
      </c>
      <c r="G769" s="220"/>
      <c r="H769" s="222"/>
      <c r="I769" s="223"/>
      <c r="J769" s="223"/>
      <c r="K769" s="224"/>
      <c r="L769" s="225"/>
      <c r="M769" s="226"/>
      <c r="N769" s="223"/>
      <c r="O769" s="223"/>
      <c r="P769" s="223"/>
      <c r="Q769" s="223"/>
      <c r="R769" s="223"/>
      <c r="S769" s="223"/>
      <c r="T769" s="223"/>
      <c r="U769" s="223"/>
      <c r="V769" s="227"/>
      <c r="W769" s="218"/>
      <c r="Y769" s="236"/>
    </row>
    <row r="770" spans="2:25" outlineLevel="1" x14ac:dyDescent="0.25">
      <c r="B770" s="465"/>
      <c r="C770" s="272"/>
      <c r="D770" s="272"/>
      <c r="E770" s="273"/>
      <c r="F770" s="299" t="s">
        <v>59</v>
      </c>
      <c r="G770" s="220"/>
      <c r="H770" s="222"/>
      <c r="I770" s="223"/>
      <c r="J770" s="223"/>
      <c r="K770" s="224"/>
      <c r="L770" s="225"/>
      <c r="M770" s="226"/>
      <c r="N770" s="223"/>
      <c r="O770" s="223"/>
      <c r="P770" s="223"/>
      <c r="Q770" s="223"/>
      <c r="R770" s="223"/>
      <c r="S770" s="223"/>
      <c r="T770" s="223"/>
      <c r="U770" s="223"/>
      <c r="V770" s="227"/>
      <c r="W770" s="218"/>
      <c r="Y770" s="236"/>
    </row>
    <row r="771" spans="2:25" x14ac:dyDescent="0.25">
      <c r="B771" s="465"/>
      <c r="C771" s="272"/>
      <c r="D771" s="272"/>
      <c r="E771" s="273" t="s">
        <v>60</v>
      </c>
      <c r="F771" s="273"/>
      <c r="G771" s="367">
        <f t="shared" ref="G771:W771" si="172">SUBTOTAL(9,G772:G774)</f>
        <v>0</v>
      </c>
      <c r="H771" s="368">
        <f t="shared" si="172"/>
        <v>0</v>
      </c>
      <c r="I771" s="369">
        <f t="shared" si="172"/>
        <v>0</v>
      </c>
      <c r="J771" s="369">
        <f t="shared" si="172"/>
        <v>0</v>
      </c>
      <c r="K771" s="370">
        <f t="shared" si="172"/>
        <v>0</v>
      </c>
      <c r="L771" s="364">
        <f t="shared" si="172"/>
        <v>0</v>
      </c>
      <c r="M771" s="364">
        <f t="shared" si="172"/>
        <v>0</v>
      </c>
      <c r="N771" s="364">
        <f t="shared" si="172"/>
        <v>0</v>
      </c>
      <c r="O771" s="364">
        <f t="shared" si="172"/>
        <v>0</v>
      </c>
      <c r="P771" s="364">
        <f t="shared" si="172"/>
        <v>0</v>
      </c>
      <c r="Q771" s="364">
        <f t="shared" si="172"/>
        <v>0</v>
      </c>
      <c r="R771" s="364">
        <f t="shared" si="172"/>
        <v>0</v>
      </c>
      <c r="S771" s="364">
        <f t="shared" si="172"/>
        <v>0</v>
      </c>
      <c r="T771" s="364">
        <f t="shared" si="172"/>
        <v>0</v>
      </c>
      <c r="U771" s="364">
        <f t="shared" si="172"/>
        <v>0</v>
      </c>
      <c r="V771" s="364">
        <f t="shared" si="172"/>
        <v>0</v>
      </c>
      <c r="W771" s="366">
        <f t="shared" si="172"/>
        <v>0</v>
      </c>
      <c r="Y771" s="238"/>
    </row>
    <row r="772" spans="2:25" outlineLevel="1" x14ac:dyDescent="0.25">
      <c r="B772" s="465"/>
      <c r="C772" s="272"/>
      <c r="D772" s="272"/>
      <c r="E772" s="273"/>
      <c r="F772" s="299" t="s">
        <v>61</v>
      </c>
      <c r="G772" s="220"/>
      <c r="H772" s="222"/>
      <c r="I772" s="223"/>
      <c r="J772" s="223"/>
      <c r="K772" s="224"/>
      <c r="L772" s="225"/>
      <c r="M772" s="226"/>
      <c r="N772" s="223"/>
      <c r="O772" s="223"/>
      <c r="P772" s="223"/>
      <c r="Q772" s="223"/>
      <c r="R772" s="223"/>
      <c r="S772" s="223"/>
      <c r="T772" s="223"/>
      <c r="U772" s="223"/>
      <c r="V772" s="227"/>
      <c r="W772" s="218"/>
      <c r="Y772" s="236"/>
    </row>
    <row r="773" spans="2:25" outlineLevel="1" x14ac:dyDescent="0.25">
      <c r="B773" s="465"/>
      <c r="C773" s="272"/>
      <c r="D773" s="272"/>
      <c r="E773" s="273"/>
      <c r="F773" s="299" t="s">
        <v>62</v>
      </c>
      <c r="G773" s="220"/>
      <c r="H773" s="222"/>
      <c r="I773" s="223"/>
      <c r="J773" s="223"/>
      <c r="K773" s="224"/>
      <c r="L773" s="225"/>
      <c r="M773" s="226"/>
      <c r="N773" s="223"/>
      <c r="O773" s="223"/>
      <c r="P773" s="223"/>
      <c r="Q773" s="223"/>
      <c r="R773" s="223"/>
      <c r="S773" s="223"/>
      <c r="T773" s="223"/>
      <c r="U773" s="223"/>
      <c r="V773" s="227"/>
      <c r="W773" s="218"/>
      <c r="Y773" s="236"/>
    </row>
    <row r="774" spans="2:25" outlineLevel="1" x14ac:dyDescent="0.25">
      <c r="B774" s="465"/>
      <c r="C774" s="272"/>
      <c r="D774" s="272"/>
      <c r="E774" s="273"/>
      <c r="F774" s="299" t="s">
        <v>63</v>
      </c>
      <c r="G774" s="220"/>
      <c r="H774" s="222"/>
      <c r="I774" s="223"/>
      <c r="J774" s="223"/>
      <c r="K774" s="224"/>
      <c r="L774" s="225"/>
      <c r="M774" s="226"/>
      <c r="N774" s="223"/>
      <c r="O774" s="223"/>
      <c r="P774" s="223"/>
      <c r="Q774" s="223"/>
      <c r="R774" s="223"/>
      <c r="S774" s="223"/>
      <c r="T774" s="223"/>
      <c r="U774" s="223"/>
      <c r="V774" s="227"/>
      <c r="W774" s="218"/>
      <c r="Y774" s="236"/>
    </row>
    <row r="775" spans="2:25" x14ac:dyDescent="0.25">
      <c r="B775" s="465"/>
      <c r="C775" s="272"/>
      <c r="D775" s="272"/>
      <c r="E775" s="273" t="s">
        <v>64</v>
      </c>
      <c r="F775" s="273"/>
      <c r="G775" s="367">
        <f t="shared" ref="G775:W775" si="173">SUBTOTAL(9,G776:G777)</f>
        <v>0</v>
      </c>
      <c r="H775" s="368">
        <f t="shared" si="173"/>
        <v>0</v>
      </c>
      <c r="I775" s="369">
        <f t="shared" si="173"/>
        <v>0</v>
      </c>
      <c r="J775" s="369">
        <f t="shared" si="173"/>
        <v>0</v>
      </c>
      <c r="K775" s="370">
        <f t="shared" si="173"/>
        <v>0</v>
      </c>
      <c r="L775" s="364">
        <f t="shared" si="173"/>
        <v>0</v>
      </c>
      <c r="M775" s="364">
        <f t="shared" si="173"/>
        <v>0</v>
      </c>
      <c r="N775" s="364">
        <f t="shared" si="173"/>
        <v>0</v>
      </c>
      <c r="O775" s="364">
        <f t="shared" si="173"/>
        <v>0</v>
      </c>
      <c r="P775" s="364">
        <f t="shared" si="173"/>
        <v>0</v>
      </c>
      <c r="Q775" s="364">
        <f t="shared" si="173"/>
        <v>0</v>
      </c>
      <c r="R775" s="364">
        <f t="shared" si="173"/>
        <v>0</v>
      </c>
      <c r="S775" s="364">
        <f t="shared" si="173"/>
        <v>0</v>
      </c>
      <c r="T775" s="364">
        <f t="shared" si="173"/>
        <v>0</v>
      </c>
      <c r="U775" s="364">
        <f t="shared" si="173"/>
        <v>0</v>
      </c>
      <c r="V775" s="364">
        <f t="shared" si="173"/>
        <v>0</v>
      </c>
      <c r="W775" s="366">
        <f t="shared" si="173"/>
        <v>0</v>
      </c>
      <c r="Y775" s="238"/>
    </row>
    <row r="776" spans="2:25" outlineLevel="1" x14ac:dyDescent="0.25">
      <c r="B776" s="465"/>
      <c r="C776" s="272"/>
      <c r="D776" s="272"/>
      <c r="E776" s="273"/>
      <c r="F776" s="299" t="s">
        <v>65</v>
      </c>
      <c r="G776" s="220"/>
      <c r="H776" s="222"/>
      <c r="I776" s="223"/>
      <c r="J776" s="223"/>
      <c r="K776" s="224"/>
      <c r="L776" s="225"/>
      <c r="M776" s="226"/>
      <c r="N776" s="223"/>
      <c r="O776" s="223"/>
      <c r="P776" s="223"/>
      <c r="Q776" s="223"/>
      <c r="R776" s="223"/>
      <c r="S776" s="223"/>
      <c r="T776" s="223"/>
      <c r="U776" s="223"/>
      <c r="V776" s="227"/>
      <c r="W776" s="218"/>
      <c r="Y776" s="236"/>
    </row>
    <row r="777" spans="2:25" outlineLevel="1" x14ac:dyDescent="0.25">
      <c r="B777" s="465"/>
      <c r="C777" s="272"/>
      <c r="D777" s="272"/>
      <c r="E777" s="273"/>
      <c r="F777" s="299" t="s">
        <v>66</v>
      </c>
      <c r="G777" s="220"/>
      <c r="H777" s="222"/>
      <c r="I777" s="223"/>
      <c r="J777" s="223"/>
      <c r="K777" s="224"/>
      <c r="L777" s="225"/>
      <c r="M777" s="226"/>
      <c r="N777" s="223"/>
      <c r="O777" s="223"/>
      <c r="P777" s="223"/>
      <c r="Q777" s="223"/>
      <c r="R777" s="223"/>
      <c r="S777" s="223"/>
      <c r="T777" s="223"/>
      <c r="U777" s="223"/>
      <c r="V777" s="227"/>
      <c r="W777" s="218"/>
      <c r="Y777" s="236"/>
    </row>
    <row r="778" spans="2:25" x14ac:dyDescent="0.25">
      <c r="B778" s="465"/>
      <c r="C778" s="272"/>
      <c r="D778" s="272"/>
      <c r="E778" s="273" t="s">
        <v>67</v>
      </c>
      <c r="F778" s="273"/>
      <c r="G778" s="367">
        <f t="shared" ref="G778:W778" si="174">SUBTOTAL(9,G779:G781)</f>
        <v>0</v>
      </c>
      <c r="H778" s="368">
        <f t="shared" si="174"/>
        <v>0</v>
      </c>
      <c r="I778" s="369">
        <f t="shared" si="174"/>
        <v>0</v>
      </c>
      <c r="J778" s="369">
        <f t="shared" si="174"/>
        <v>0</v>
      </c>
      <c r="K778" s="370">
        <f t="shared" si="174"/>
        <v>0</v>
      </c>
      <c r="L778" s="364">
        <f t="shared" si="174"/>
        <v>0</v>
      </c>
      <c r="M778" s="364">
        <f t="shared" si="174"/>
        <v>0</v>
      </c>
      <c r="N778" s="364">
        <f t="shared" si="174"/>
        <v>0</v>
      </c>
      <c r="O778" s="364">
        <f t="shared" si="174"/>
        <v>0</v>
      </c>
      <c r="P778" s="364">
        <f t="shared" si="174"/>
        <v>0</v>
      </c>
      <c r="Q778" s="364">
        <f t="shared" si="174"/>
        <v>0</v>
      </c>
      <c r="R778" s="364">
        <f t="shared" si="174"/>
        <v>0</v>
      </c>
      <c r="S778" s="364">
        <f t="shared" si="174"/>
        <v>0</v>
      </c>
      <c r="T778" s="364">
        <f t="shared" si="174"/>
        <v>0</v>
      </c>
      <c r="U778" s="364">
        <f t="shared" si="174"/>
        <v>0</v>
      </c>
      <c r="V778" s="364">
        <f t="shared" si="174"/>
        <v>0</v>
      </c>
      <c r="W778" s="366">
        <f t="shared" si="174"/>
        <v>0</v>
      </c>
      <c r="Y778" s="238"/>
    </row>
    <row r="779" spans="2:25" outlineLevel="1" x14ac:dyDescent="0.25">
      <c r="B779" s="465"/>
      <c r="C779" s="272"/>
      <c r="D779" s="272"/>
      <c r="E779" s="273"/>
      <c r="F779" s="299" t="s">
        <v>68</v>
      </c>
      <c r="G779" s="220"/>
      <c r="H779" s="222"/>
      <c r="I779" s="223"/>
      <c r="J779" s="223"/>
      <c r="K779" s="224"/>
      <c r="L779" s="225"/>
      <c r="M779" s="226"/>
      <c r="N779" s="223"/>
      <c r="O779" s="223"/>
      <c r="P779" s="223"/>
      <c r="Q779" s="223"/>
      <c r="R779" s="223"/>
      <c r="S779" s="223"/>
      <c r="T779" s="223"/>
      <c r="U779" s="223"/>
      <c r="V779" s="227"/>
      <c r="W779" s="218"/>
      <c r="Y779" s="236"/>
    </row>
    <row r="780" spans="2:25" outlineLevel="1" x14ac:dyDescent="0.25">
      <c r="B780" s="465"/>
      <c r="C780" s="272"/>
      <c r="D780" s="272"/>
      <c r="E780" s="273"/>
      <c r="F780" s="299" t="s">
        <v>69</v>
      </c>
      <c r="G780" s="220"/>
      <c r="H780" s="222"/>
      <c r="I780" s="223"/>
      <c r="J780" s="223"/>
      <c r="K780" s="224"/>
      <c r="L780" s="225"/>
      <c r="M780" s="226"/>
      <c r="N780" s="223"/>
      <c r="O780" s="223"/>
      <c r="P780" s="223"/>
      <c r="Q780" s="223"/>
      <c r="R780" s="223"/>
      <c r="S780" s="223"/>
      <c r="T780" s="223"/>
      <c r="U780" s="223"/>
      <c r="V780" s="227"/>
      <c r="W780" s="218"/>
      <c r="Y780" s="236"/>
    </row>
    <row r="781" spans="2:25" outlineLevel="1" x14ac:dyDescent="0.25">
      <c r="B781" s="465"/>
      <c r="C781" s="272"/>
      <c r="D781" s="272"/>
      <c r="E781" s="273"/>
      <c r="F781" s="299" t="s">
        <v>70</v>
      </c>
      <c r="G781" s="220"/>
      <c r="H781" s="222"/>
      <c r="I781" s="223"/>
      <c r="J781" s="223"/>
      <c r="K781" s="224"/>
      <c r="L781" s="225"/>
      <c r="M781" s="226"/>
      <c r="N781" s="223"/>
      <c r="O781" s="223"/>
      <c r="P781" s="223"/>
      <c r="Q781" s="223"/>
      <c r="R781" s="223"/>
      <c r="S781" s="223"/>
      <c r="T781" s="223"/>
      <c r="U781" s="223"/>
      <c r="V781" s="227"/>
      <c r="W781" s="218"/>
      <c r="Y781" s="236"/>
    </row>
    <row r="782" spans="2:25" x14ac:dyDescent="0.25">
      <c r="B782" s="465"/>
      <c r="C782" s="272"/>
      <c r="D782" s="272" t="s">
        <v>71</v>
      </c>
      <c r="E782" s="273"/>
      <c r="F782" s="273"/>
      <c r="G782" s="367"/>
      <c r="H782" s="368"/>
      <c r="I782" s="369"/>
      <c r="J782" s="369"/>
      <c r="K782" s="370"/>
      <c r="L782" s="364"/>
      <c r="M782" s="364"/>
      <c r="N782" s="364"/>
      <c r="O782" s="364"/>
      <c r="P782" s="364"/>
      <c r="Q782" s="364"/>
      <c r="R782" s="364"/>
      <c r="S782" s="364"/>
      <c r="T782" s="364"/>
      <c r="U782" s="364"/>
      <c r="V782" s="364"/>
      <c r="W782" s="366"/>
      <c r="Y782" s="353"/>
    </row>
    <row r="783" spans="2:25" x14ac:dyDescent="0.25">
      <c r="B783" s="465"/>
      <c r="C783" s="272"/>
      <c r="D783" s="272"/>
      <c r="E783" s="273" t="s">
        <v>72</v>
      </c>
      <c r="F783" s="273"/>
      <c r="G783" s="367">
        <f t="shared" ref="G783:W783" si="175">SUBTOTAL(9,G784:G785)</f>
        <v>0</v>
      </c>
      <c r="H783" s="368">
        <f t="shared" si="175"/>
        <v>0</v>
      </c>
      <c r="I783" s="369">
        <f t="shared" si="175"/>
        <v>0</v>
      </c>
      <c r="J783" s="369">
        <f t="shared" si="175"/>
        <v>0</v>
      </c>
      <c r="K783" s="370">
        <f t="shared" si="175"/>
        <v>0</v>
      </c>
      <c r="L783" s="364">
        <f t="shared" si="175"/>
        <v>0</v>
      </c>
      <c r="M783" s="364">
        <f t="shared" si="175"/>
        <v>0</v>
      </c>
      <c r="N783" s="364">
        <f t="shared" si="175"/>
        <v>0</v>
      </c>
      <c r="O783" s="364">
        <f t="shared" si="175"/>
        <v>0</v>
      </c>
      <c r="P783" s="364">
        <f t="shared" si="175"/>
        <v>0</v>
      </c>
      <c r="Q783" s="364">
        <f t="shared" si="175"/>
        <v>0</v>
      </c>
      <c r="R783" s="364">
        <f t="shared" si="175"/>
        <v>0</v>
      </c>
      <c r="S783" s="364">
        <f t="shared" si="175"/>
        <v>0</v>
      </c>
      <c r="T783" s="364">
        <f t="shared" si="175"/>
        <v>0</v>
      </c>
      <c r="U783" s="364">
        <f t="shared" si="175"/>
        <v>0</v>
      </c>
      <c r="V783" s="364">
        <f t="shared" si="175"/>
        <v>0</v>
      </c>
      <c r="W783" s="366">
        <f t="shared" si="175"/>
        <v>0</v>
      </c>
      <c r="Y783" s="354"/>
    </row>
    <row r="784" spans="2:25" outlineLevel="1" x14ac:dyDescent="0.25">
      <c r="B784" s="465"/>
      <c r="C784" s="272"/>
      <c r="D784" s="272"/>
      <c r="E784" s="273"/>
      <c r="F784" s="299" t="s">
        <v>73</v>
      </c>
      <c r="G784" s="220"/>
      <c r="H784" s="222"/>
      <c r="I784" s="223"/>
      <c r="J784" s="223"/>
      <c r="K784" s="224"/>
      <c r="L784" s="225"/>
      <c r="M784" s="226"/>
      <c r="N784" s="223"/>
      <c r="O784" s="223"/>
      <c r="P784" s="223"/>
      <c r="Q784" s="223"/>
      <c r="R784" s="223"/>
      <c r="S784" s="223"/>
      <c r="T784" s="223"/>
      <c r="U784" s="223"/>
      <c r="V784" s="227"/>
      <c r="W784" s="218"/>
      <c r="Y784" s="236"/>
    </row>
    <row r="785" spans="2:25" outlineLevel="1" x14ac:dyDescent="0.25">
      <c r="B785" s="465"/>
      <c r="C785" s="272"/>
      <c r="D785" s="272"/>
      <c r="E785" s="273"/>
      <c r="F785" s="299" t="s">
        <v>74</v>
      </c>
      <c r="G785" s="220"/>
      <c r="H785" s="222"/>
      <c r="I785" s="223"/>
      <c r="J785" s="223"/>
      <c r="K785" s="224"/>
      <c r="L785" s="225"/>
      <c r="M785" s="226"/>
      <c r="N785" s="223"/>
      <c r="O785" s="223"/>
      <c r="P785" s="223"/>
      <c r="Q785" s="223"/>
      <c r="R785" s="223"/>
      <c r="S785" s="223"/>
      <c r="T785" s="223"/>
      <c r="U785" s="223"/>
      <c r="V785" s="227"/>
      <c r="W785" s="218"/>
      <c r="Y785" s="236"/>
    </row>
    <row r="786" spans="2:25" x14ac:dyDescent="0.25">
      <c r="B786" s="465"/>
      <c r="C786" s="272"/>
      <c r="D786" s="272"/>
      <c r="E786" s="273" t="s">
        <v>75</v>
      </c>
      <c r="F786" s="273"/>
      <c r="G786" s="367">
        <f t="shared" ref="G786:W786" si="176">SUBTOTAL(9,G787:G788)</f>
        <v>0</v>
      </c>
      <c r="H786" s="368">
        <f t="shared" si="176"/>
        <v>0</v>
      </c>
      <c r="I786" s="369">
        <f t="shared" si="176"/>
        <v>0</v>
      </c>
      <c r="J786" s="369">
        <f t="shared" si="176"/>
        <v>0</v>
      </c>
      <c r="K786" s="370">
        <f t="shared" si="176"/>
        <v>0</v>
      </c>
      <c r="L786" s="364">
        <f t="shared" si="176"/>
        <v>0</v>
      </c>
      <c r="M786" s="364">
        <f t="shared" si="176"/>
        <v>0</v>
      </c>
      <c r="N786" s="364">
        <f t="shared" si="176"/>
        <v>0</v>
      </c>
      <c r="O786" s="364">
        <f t="shared" si="176"/>
        <v>0</v>
      </c>
      <c r="P786" s="364">
        <f t="shared" si="176"/>
        <v>0</v>
      </c>
      <c r="Q786" s="364">
        <f t="shared" si="176"/>
        <v>0</v>
      </c>
      <c r="R786" s="364">
        <f t="shared" si="176"/>
        <v>0</v>
      </c>
      <c r="S786" s="364">
        <f t="shared" si="176"/>
        <v>0</v>
      </c>
      <c r="T786" s="364">
        <f t="shared" si="176"/>
        <v>0</v>
      </c>
      <c r="U786" s="364">
        <f t="shared" si="176"/>
        <v>0</v>
      </c>
      <c r="V786" s="364">
        <f t="shared" si="176"/>
        <v>0</v>
      </c>
      <c r="W786" s="366">
        <f t="shared" si="176"/>
        <v>0</v>
      </c>
      <c r="Y786" s="238"/>
    </row>
    <row r="787" spans="2:25" outlineLevel="1" x14ac:dyDescent="0.25">
      <c r="B787" s="465"/>
      <c r="C787" s="272"/>
      <c r="D787" s="272"/>
      <c r="E787" s="273"/>
      <c r="F787" s="299" t="s">
        <v>76</v>
      </c>
      <c r="G787" s="220"/>
      <c r="H787" s="222"/>
      <c r="I787" s="223"/>
      <c r="J787" s="223"/>
      <c r="K787" s="224"/>
      <c r="L787" s="225"/>
      <c r="M787" s="226"/>
      <c r="N787" s="223"/>
      <c r="O787" s="223"/>
      <c r="P787" s="223"/>
      <c r="Q787" s="223"/>
      <c r="R787" s="223"/>
      <c r="S787" s="223"/>
      <c r="T787" s="223"/>
      <c r="U787" s="223"/>
      <c r="V787" s="227"/>
      <c r="W787" s="218"/>
      <c r="Y787" s="236"/>
    </row>
    <row r="788" spans="2:25" outlineLevel="1" x14ac:dyDescent="0.25">
      <c r="B788" s="465"/>
      <c r="C788" s="272"/>
      <c r="D788" s="272"/>
      <c r="E788" s="273"/>
      <c r="F788" s="299" t="s">
        <v>77</v>
      </c>
      <c r="G788" s="220"/>
      <c r="H788" s="222"/>
      <c r="I788" s="223"/>
      <c r="J788" s="223"/>
      <c r="K788" s="224"/>
      <c r="L788" s="225"/>
      <c r="M788" s="226"/>
      <c r="N788" s="223"/>
      <c r="O788" s="223"/>
      <c r="P788" s="223"/>
      <c r="Q788" s="223"/>
      <c r="R788" s="223"/>
      <c r="S788" s="223"/>
      <c r="T788" s="223"/>
      <c r="U788" s="223"/>
      <c r="V788" s="227"/>
      <c r="W788" s="218"/>
      <c r="Y788" s="236"/>
    </row>
    <row r="789" spans="2:25" x14ac:dyDescent="0.25">
      <c r="B789" s="465"/>
      <c r="C789" s="272"/>
      <c r="D789" s="272"/>
      <c r="E789" s="273" t="s">
        <v>78</v>
      </c>
      <c r="F789" s="273"/>
      <c r="G789" s="367">
        <f t="shared" ref="G789:W789" si="177">SUBTOTAL(9,G790:G791)</f>
        <v>0</v>
      </c>
      <c r="H789" s="368">
        <f t="shared" si="177"/>
        <v>0</v>
      </c>
      <c r="I789" s="369">
        <f t="shared" si="177"/>
        <v>0</v>
      </c>
      <c r="J789" s="369">
        <f t="shared" si="177"/>
        <v>0</v>
      </c>
      <c r="K789" s="370">
        <f t="shared" si="177"/>
        <v>0</v>
      </c>
      <c r="L789" s="364">
        <f t="shared" si="177"/>
        <v>0</v>
      </c>
      <c r="M789" s="364">
        <f t="shared" si="177"/>
        <v>0</v>
      </c>
      <c r="N789" s="364">
        <f t="shared" si="177"/>
        <v>0</v>
      </c>
      <c r="O789" s="364">
        <f t="shared" si="177"/>
        <v>0</v>
      </c>
      <c r="P789" s="364">
        <f t="shared" si="177"/>
        <v>0</v>
      </c>
      <c r="Q789" s="364">
        <f t="shared" si="177"/>
        <v>0</v>
      </c>
      <c r="R789" s="364">
        <f t="shared" si="177"/>
        <v>0</v>
      </c>
      <c r="S789" s="364">
        <f t="shared" si="177"/>
        <v>0</v>
      </c>
      <c r="T789" s="364">
        <f t="shared" si="177"/>
        <v>0</v>
      </c>
      <c r="U789" s="364">
        <f t="shared" si="177"/>
        <v>0</v>
      </c>
      <c r="V789" s="364">
        <f t="shared" si="177"/>
        <v>0</v>
      </c>
      <c r="W789" s="366">
        <f t="shared" si="177"/>
        <v>0</v>
      </c>
      <c r="Y789" s="238"/>
    </row>
    <row r="790" spans="2:25" outlineLevel="1" x14ac:dyDescent="0.25">
      <c r="B790" s="465"/>
      <c r="C790" s="272"/>
      <c r="D790" s="272"/>
      <c r="E790" s="273"/>
      <c r="F790" s="299" t="s">
        <v>79</v>
      </c>
      <c r="G790" s="220"/>
      <c r="H790" s="222"/>
      <c r="I790" s="223"/>
      <c r="J790" s="223"/>
      <c r="K790" s="224"/>
      <c r="L790" s="225"/>
      <c r="M790" s="226"/>
      <c r="N790" s="223"/>
      <c r="O790" s="223"/>
      <c r="P790" s="223"/>
      <c r="Q790" s="223"/>
      <c r="R790" s="223"/>
      <c r="S790" s="223"/>
      <c r="T790" s="223"/>
      <c r="U790" s="223"/>
      <c r="V790" s="227"/>
      <c r="W790" s="218"/>
      <c r="Y790" s="236"/>
    </row>
    <row r="791" spans="2:25" outlineLevel="1" x14ac:dyDescent="0.25">
      <c r="B791" s="465"/>
      <c r="C791" s="272"/>
      <c r="D791" s="272"/>
      <c r="E791" s="273"/>
      <c r="F791" s="299" t="s">
        <v>80</v>
      </c>
      <c r="G791" s="220"/>
      <c r="H791" s="222"/>
      <c r="I791" s="223"/>
      <c r="J791" s="223"/>
      <c r="K791" s="224"/>
      <c r="L791" s="225"/>
      <c r="M791" s="226"/>
      <c r="N791" s="223"/>
      <c r="O791" s="223"/>
      <c r="P791" s="223"/>
      <c r="Q791" s="223"/>
      <c r="R791" s="223"/>
      <c r="S791" s="223"/>
      <c r="T791" s="223"/>
      <c r="U791" s="223"/>
      <c r="V791" s="227"/>
      <c r="W791" s="218"/>
      <c r="Y791" s="236"/>
    </row>
    <row r="792" spans="2:25" x14ac:dyDescent="0.25">
      <c r="B792" s="465"/>
      <c r="C792" s="272"/>
      <c r="D792" s="272"/>
      <c r="E792" s="273" t="s">
        <v>81</v>
      </c>
      <c r="F792" s="273"/>
      <c r="G792" s="367">
        <f t="shared" ref="G792:W792" si="178">SUBTOTAL(9,G793:G794)</f>
        <v>0</v>
      </c>
      <c r="H792" s="368">
        <f t="shared" si="178"/>
        <v>0</v>
      </c>
      <c r="I792" s="369">
        <f t="shared" si="178"/>
        <v>0</v>
      </c>
      <c r="J792" s="369">
        <f t="shared" si="178"/>
        <v>0</v>
      </c>
      <c r="K792" s="370">
        <f t="shared" si="178"/>
        <v>0</v>
      </c>
      <c r="L792" s="364">
        <f t="shared" si="178"/>
        <v>0</v>
      </c>
      <c r="M792" s="364">
        <f t="shared" si="178"/>
        <v>0</v>
      </c>
      <c r="N792" s="364">
        <f t="shared" si="178"/>
        <v>0</v>
      </c>
      <c r="O792" s="364">
        <f t="shared" si="178"/>
        <v>0</v>
      </c>
      <c r="P792" s="364">
        <f t="shared" si="178"/>
        <v>0</v>
      </c>
      <c r="Q792" s="364">
        <f t="shared" si="178"/>
        <v>0</v>
      </c>
      <c r="R792" s="364">
        <f t="shared" si="178"/>
        <v>0</v>
      </c>
      <c r="S792" s="364">
        <f t="shared" si="178"/>
        <v>0</v>
      </c>
      <c r="T792" s="364">
        <f t="shared" si="178"/>
        <v>0</v>
      </c>
      <c r="U792" s="364">
        <f t="shared" si="178"/>
        <v>0</v>
      </c>
      <c r="V792" s="364">
        <f t="shared" si="178"/>
        <v>0</v>
      </c>
      <c r="W792" s="366">
        <f t="shared" si="178"/>
        <v>0</v>
      </c>
      <c r="Y792" s="238"/>
    </row>
    <row r="793" spans="2:25" outlineLevel="1" x14ac:dyDescent="0.25">
      <c r="B793" s="465"/>
      <c r="C793" s="272"/>
      <c r="D793" s="272"/>
      <c r="E793" s="273"/>
      <c r="F793" s="299" t="s">
        <v>82</v>
      </c>
      <c r="G793" s="220"/>
      <c r="H793" s="222"/>
      <c r="I793" s="223"/>
      <c r="J793" s="223"/>
      <c r="K793" s="224"/>
      <c r="L793" s="225"/>
      <c r="M793" s="226"/>
      <c r="N793" s="223"/>
      <c r="O793" s="223"/>
      <c r="P793" s="223"/>
      <c r="Q793" s="223"/>
      <c r="R793" s="223"/>
      <c r="S793" s="223"/>
      <c r="T793" s="223"/>
      <c r="U793" s="223"/>
      <c r="V793" s="227"/>
      <c r="W793" s="218"/>
      <c r="Y793" s="236"/>
    </row>
    <row r="794" spans="2:25" outlineLevel="1" x14ac:dyDescent="0.25">
      <c r="B794" s="465"/>
      <c r="C794" s="272"/>
      <c r="D794" s="272"/>
      <c r="E794" s="273"/>
      <c r="F794" s="299" t="s">
        <v>83</v>
      </c>
      <c r="G794" s="220"/>
      <c r="H794" s="222"/>
      <c r="I794" s="223"/>
      <c r="J794" s="223"/>
      <c r="K794" s="224"/>
      <c r="L794" s="225"/>
      <c r="M794" s="226"/>
      <c r="N794" s="223"/>
      <c r="O794" s="223"/>
      <c r="P794" s="223"/>
      <c r="Q794" s="223"/>
      <c r="R794" s="223"/>
      <c r="S794" s="223"/>
      <c r="T794" s="223"/>
      <c r="U794" s="223"/>
      <c r="V794" s="227"/>
      <c r="W794" s="218"/>
      <c r="Y794" s="236"/>
    </row>
    <row r="795" spans="2:25" x14ac:dyDescent="0.25">
      <c r="B795" s="465"/>
      <c r="C795" s="272"/>
      <c r="D795" s="272"/>
      <c r="E795" s="273" t="s">
        <v>84</v>
      </c>
      <c r="F795" s="273"/>
      <c r="G795" s="367">
        <f t="shared" ref="G795:W795" si="179">SUBTOTAL(9,G796:G797)</f>
        <v>0</v>
      </c>
      <c r="H795" s="368">
        <f t="shared" si="179"/>
        <v>0</v>
      </c>
      <c r="I795" s="369">
        <f t="shared" si="179"/>
        <v>0</v>
      </c>
      <c r="J795" s="369">
        <f t="shared" si="179"/>
        <v>0</v>
      </c>
      <c r="K795" s="370">
        <f t="shared" si="179"/>
        <v>0</v>
      </c>
      <c r="L795" s="364">
        <f t="shared" si="179"/>
        <v>0</v>
      </c>
      <c r="M795" s="364">
        <f t="shared" si="179"/>
        <v>0</v>
      </c>
      <c r="N795" s="364">
        <f t="shared" si="179"/>
        <v>0</v>
      </c>
      <c r="O795" s="364">
        <f t="shared" si="179"/>
        <v>0</v>
      </c>
      <c r="P795" s="364">
        <f t="shared" si="179"/>
        <v>0</v>
      </c>
      <c r="Q795" s="364">
        <f t="shared" si="179"/>
        <v>0</v>
      </c>
      <c r="R795" s="364">
        <f t="shared" si="179"/>
        <v>0</v>
      </c>
      <c r="S795" s="364">
        <f t="shared" si="179"/>
        <v>0</v>
      </c>
      <c r="T795" s="364">
        <f t="shared" si="179"/>
        <v>0</v>
      </c>
      <c r="U795" s="364">
        <f t="shared" si="179"/>
        <v>0</v>
      </c>
      <c r="V795" s="364">
        <f t="shared" si="179"/>
        <v>0</v>
      </c>
      <c r="W795" s="366">
        <f t="shared" si="179"/>
        <v>0</v>
      </c>
      <c r="Y795" s="238"/>
    </row>
    <row r="796" spans="2:25" outlineLevel="1" x14ac:dyDescent="0.25">
      <c r="B796" s="465"/>
      <c r="C796" s="272"/>
      <c r="D796" s="272"/>
      <c r="E796" s="273"/>
      <c r="F796" s="299" t="s">
        <v>85</v>
      </c>
      <c r="G796" s="220"/>
      <c r="H796" s="222"/>
      <c r="I796" s="223"/>
      <c r="J796" s="223"/>
      <c r="K796" s="224"/>
      <c r="L796" s="225"/>
      <c r="M796" s="226"/>
      <c r="N796" s="223"/>
      <c r="O796" s="223"/>
      <c r="P796" s="223"/>
      <c r="Q796" s="223"/>
      <c r="R796" s="223"/>
      <c r="S796" s="223"/>
      <c r="T796" s="223"/>
      <c r="U796" s="223"/>
      <c r="V796" s="227"/>
      <c r="W796" s="218"/>
      <c r="Y796" s="236"/>
    </row>
    <row r="797" spans="2:25" outlineLevel="1" x14ac:dyDescent="0.25">
      <c r="B797" s="465"/>
      <c r="C797" s="272"/>
      <c r="D797" s="272"/>
      <c r="E797" s="273"/>
      <c r="F797" s="299" t="s">
        <v>86</v>
      </c>
      <c r="G797" s="220"/>
      <c r="H797" s="222"/>
      <c r="I797" s="223"/>
      <c r="J797" s="223"/>
      <c r="K797" s="224"/>
      <c r="L797" s="225"/>
      <c r="M797" s="226"/>
      <c r="N797" s="223"/>
      <c r="O797" s="223"/>
      <c r="P797" s="223"/>
      <c r="Q797" s="223"/>
      <c r="R797" s="223"/>
      <c r="S797" s="223"/>
      <c r="T797" s="223"/>
      <c r="U797" s="223"/>
      <c r="V797" s="227"/>
      <c r="W797" s="218"/>
      <c r="Y797" s="236"/>
    </row>
    <row r="798" spans="2:25" x14ac:dyDescent="0.25">
      <c r="B798" s="465"/>
      <c r="C798" s="272"/>
      <c r="D798" s="272"/>
      <c r="E798" s="273" t="s">
        <v>87</v>
      </c>
      <c r="F798" s="273"/>
      <c r="G798" s="367">
        <f t="shared" ref="G798:W798" si="180">SUBTOTAL(9,G799:G800)</f>
        <v>0</v>
      </c>
      <c r="H798" s="369">
        <f t="shared" si="180"/>
        <v>0</v>
      </c>
      <c r="I798" s="369">
        <f t="shared" si="180"/>
        <v>0</v>
      </c>
      <c r="J798" s="369">
        <f t="shared" si="180"/>
        <v>0</v>
      </c>
      <c r="K798" s="370">
        <f t="shared" si="180"/>
        <v>0</v>
      </c>
      <c r="L798" s="363">
        <f t="shared" si="180"/>
        <v>0</v>
      </c>
      <c r="M798" s="364">
        <f t="shared" si="180"/>
        <v>0</v>
      </c>
      <c r="N798" s="364">
        <f t="shared" si="180"/>
        <v>0</v>
      </c>
      <c r="O798" s="364">
        <f t="shared" si="180"/>
        <v>0</v>
      </c>
      <c r="P798" s="364">
        <f t="shared" si="180"/>
        <v>0</v>
      </c>
      <c r="Q798" s="364">
        <f t="shared" si="180"/>
        <v>0</v>
      </c>
      <c r="R798" s="364">
        <f t="shared" si="180"/>
        <v>0</v>
      </c>
      <c r="S798" s="364">
        <f t="shared" si="180"/>
        <v>0</v>
      </c>
      <c r="T798" s="364">
        <f t="shared" si="180"/>
        <v>0</v>
      </c>
      <c r="U798" s="364">
        <f t="shared" si="180"/>
        <v>0</v>
      </c>
      <c r="V798" s="365">
        <f t="shared" si="180"/>
        <v>0</v>
      </c>
      <c r="W798" s="365">
        <f t="shared" si="180"/>
        <v>0</v>
      </c>
      <c r="Y798" s="238"/>
    </row>
    <row r="799" spans="2:25" outlineLevel="1" x14ac:dyDescent="0.25">
      <c r="B799" s="465"/>
      <c r="C799" s="272"/>
      <c r="D799" s="272"/>
      <c r="E799" s="273"/>
      <c r="F799" s="299" t="s">
        <v>88</v>
      </c>
      <c r="G799" s="220"/>
      <c r="H799" s="222"/>
      <c r="I799" s="223"/>
      <c r="J799" s="223"/>
      <c r="K799" s="224"/>
      <c r="L799" s="225"/>
      <c r="M799" s="226"/>
      <c r="N799" s="223"/>
      <c r="O799" s="223"/>
      <c r="P799" s="223"/>
      <c r="Q799" s="223"/>
      <c r="R799" s="223"/>
      <c r="S799" s="223"/>
      <c r="T799" s="223"/>
      <c r="U799" s="223"/>
      <c r="V799" s="227"/>
      <c r="W799" s="218"/>
      <c r="Y799" s="236"/>
    </row>
    <row r="800" spans="2:25" outlineLevel="1" x14ac:dyDescent="0.25">
      <c r="B800" s="465"/>
      <c r="C800" s="272"/>
      <c r="D800" s="272"/>
      <c r="E800" s="273"/>
      <c r="F800" s="299" t="s">
        <v>89</v>
      </c>
      <c r="G800" s="220"/>
      <c r="H800" s="222"/>
      <c r="I800" s="223"/>
      <c r="J800" s="223"/>
      <c r="K800" s="224"/>
      <c r="L800" s="225"/>
      <c r="M800" s="226"/>
      <c r="N800" s="223"/>
      <c r="O800" s="223"/>
      <c r="P800" s="223"/>
      <c r="Q800" s="223"/>
      <c r="R800" s="223"/>
      <c r="S800" s="223"/>
      <c r="T800" s="223"/>
      <c r="U800" s="223"/>
      <c r="V800" s="227"/>
      <c r="W800" s="218"/>
      <c r="Y800" s="236"/>
    </row>
    <row r="801" spans="1:25" x14ac:dyDescent="0.25">
      <c r="B801" s="465"/>
      <c r="C801" s="272"/>
      <c r="D801" s="272" t="s">
        <v>90</v>
      </c>
      <c r="E801" s="273"/>
      <c r="F801" s="273"/>
      <c r="G801" s="367">
        <f>SUBTOTAL(9,G802:G804)</f>
        <v>0</v>
      </c>
      <c r="H801" s="368">
        <f t="shared" ref="H801:W801" si="181">SUBTOTAL(9,H802:H804)</f>
        <v>0</v>
      </c>
      <c r="I801" s="369">
        <f t="shared" si="181"/>
        <v>0</v>
      </c>
      <c r="J801" s="369">
        <f t="shared" si="181"/>
        <v>0</v>
      </c>
      <c r="K801" s="370">
        <f t="shared" si="181"/>
        <v>0</v>
      </c>
      <c r="L801" s="364">
        <f t="shared" si="181"/>
        <v>0</v>
      </c>
      <c r="M801" s="364">
        <f t="shared" si="181"/>
        <v>0</v>
      </c>
      <c r="N801" s="364">
        <f t="shared" si="181"/>
        <v>0</v>
      </c>
      <c r="O801" s="364">
        <f t="shared" si="181"/>
        <v>0</v>
      </c>
      <c r="P801" s="364">
        <f t="shared" si="181"/>
        <v>0</v>
      </c>
      <c r="Q801" s="364">
        <f t="shared" si="181"/>
        <v>0</v>
      </c>
      <c r="R801" s="364">
        <f t="shared" si="181"/>
        <v>0</v>
      </c>
      <c r="S801" s="364">
        <f t="shared" si="181"/>
        <v>0</v>
      </c>
      <c r="T801" s="364">
        <f t="shared" si="181"/>
        <v>0</v>
      </c>
      <c r="U801" s="364">
        <f t="shared" si="181"/>
        <v>0</v>
      </c>
      <c r="V801" s="364">
        <f t="shared" si="181"/>
        <v>0</v>
      </c>
      <c r="W801" s="366">
        <f t="shared" si="181"/>
        <v>0</v>
      </c>
      <c r="Y801" s="238"/>
    </row>
    <row r="802" spans="1:25" outlineLevel="1" x14ac:dyDescent="0.25">
      <c r="B802" s="465"/>
      <c r="C802" s="272"/>
      <c r="D802" s="272"/>
      <c r="E802" s="273"/>
      <c r="F802" s="299" t="s">
        <v>91</v>
      </c>
      <c r="G802" s="220"/>
      <c r="H802" s="222"/>
      <c r="I802" s="223"/>
      <c r="J802" s="223"/>
      <c r="K802" s="224"/>
      <c r="L802" s="225"/>
      <c r="M802" s="226"/>
      <c r="N802" s="223"/>
      <c r="O802" s="223"/>
      <c r="P802" s="223"/>
      <c r="Q802" s="223"/>
      <c r="R802" s="223"/>
      <c r="S802" s="223"/>
      <c r="T802" s="223"/>
      <c r="U802" s="223"/>
      <c r="V802" s="227"/>
      <c r="W802" s="218"/>
      <c r="Y802" s="236"/>
    </row>
    <row r="803" spans="1:25" outlineLevel="1" x14ac:dyDescent="0.25">
      <c r="B803" s="465"/>
      <c r="C803" s="272"/>
      <c r="D803" s="272"/>
      <c r="E803" s="273"/>
      <c r="F803" s="299" t="s">
        <v>92</v>
      </c>
      <c r="G803" s="220"/>
      <c r="H803" s="222"/>
      <c r="I803" s="223"/>
      <c r="J803" s="223"/>
      <c r="K803" s="224"/>
      <c r="L803" s="225"/>
      <c r="M803" s="226"/>
      <c r="N803" s="223"/>
      <c r="O803" s="223"/>
      <c r="P803" s="223"/>
      <c r="Q803" s="223"/>
      <c r="R803" s="223"/>
      <c r="S803" s="223"/>
      <c r="T803" s="223"/>
      <c r="U803" s="223"/>
      <c r="V803" s="227"/>
      <c r="W803" s="218"/>
      <c r="Y803" s="236"/>
    </row>
    <row r="804" spans="1:25" outlineLevel="1" x14ac:dyDescent="0.25">
      <c r="B804" s="465"/>
      <c r="C804" s="272"/>
      <c r="D804" s="272"/>
      <c r="E804" s="273"/>
      <c r="F804" s="299" t="s">
        <v>93</v>
      </c>
      <c r="G804" s="220"/>
      <c r="H804" s="222"/>
      <c r="I804" s="223"/>
      <c r="J804" s="223"/>
      <c r="K804" s="224"/>
      <c r="L804" s="225"/>
      <c r="M804" s="226"/>
      <c r="N804" s="223"/>
      <c r="O804" s="223"/>
      <c r="P804" s="223"/>
      <c r="Q804" s="223"/>
      <c r="R804" s="223"/>
      <c r="S804" s="223"/>
      <c r="T804" s="223"/>
      <c r="U804" s="223"/>
      <c r="V804" s="227"/>
      <c r="W804" s="218"/>
      <c r="Y804" s="236"/>
    </row>
    <row r="805" spans="1:25" x14ac:dyDescent="0.25">
      <c r="B805" s="465"/>
      <c r="C805" s="275"/>
      <c r="D805" s="272" t="s">
        <v>94</v>
      </c>
      <c r="E805" s="273"/>
      <c r="F805" s="273"/>
      <c r="G805" s="367">
        <f>SUBTOTAL(9,G806:G807)</f>
        <v>0</v>
      </c>
      <c r="H805" s="368"/>
      <c r="I805" s="369"/>
      <c r="J805" s="369"/>
      <c r="K805" s="370"/>
      <c r="L805" s="363"/>
      <c r="M805" s="364"/>
      <c r="N805" s="364"/>
      <c r="O805" s="364"/>
      <c r="P805" s="364"/>
      <c r="Q805" s="364"/>
      <c r="R805" s="364"/>
      <c r="S805" s="364"/>
      <c r="T805" s="364"/>
      <c r="U805" s="364"/>
      <c r="V805" s="365"/>
      <c r="W805" s="365"/>
      <c r="Y805" s="238"/>
    </row>
    <row r="806" spans="1:25" outlineLevel="1" x14ac:dyDescent="0.25">
      <c r="B806" s="465"/>
      <c r="C806" s="272"/>
      <c r="D806" s="272"/>
      <c r="E806" s="273"/>
      <c r="F806" s="299" t="s">
        <v>95</v>
      </c>
      <c r="G806" s="220"/>
      <c r="H806" s="368"/>
      <c r="I806" s="369"/>
      <c r="J806" s="369"/>
      <c r="K806" s="370"/>
      <c r="L806" s="363"/>
      <c r="M806" s="364"/>
      <c r="N806" s="364"/>
      <c r="O806" s="364"/>
      <c r="P806" s="364"/>
      <c r="Q806" s="364"/>
      <c r="R806" s="364"/>
      <c r="S806" s="364"/>
      <c r="T806" s="364"/>
      <c r="U806" s="364"/>
      <c r="V806" s="365"/>
      <c r="W806" s="365"/>
      <c r="Y806" s="236"/>
    </row>
    <row r="807" spans="1:25" outlineLevel="1" x14ac:dyDescent="0.25">
      <c r="B807" s="465"/>
      <c r="C807" s="272"/>
      <c r="D807" s="272"/>
      <c r="E807" s="273"/>
      <c r="F807" s="299" t="s">
        <v>96</v>
      </c>
      <c r="G807" s="220"/>
      <c r="H807" s="368"/>
      <c r="I807" s="369"/>
      <c r="J807" s="369"/>
      <c r="K807" s="370"/>
      <c r="L807" s="363"/>
      <c r="M807" s="364"/>
      <c r="N807" s="364"/>
      <c r="O807" s="364"/>
      <c r="P807" s="364"/>
      <c r="Q807" s="364"/>
      <c r="R807" s="364"/>
      <c r="S807" s="364"/>
      <c r="T807" s="364"/>
      <c r="U807" s="364"/>
      <c r="V807" s="365"/>
      <c r="W807" s="365"/>
      <c r="Y807" s="236"/>
    </row>
    <row r="808" spans="1:25" outlineLevel="1" x14ac:dyDescent="0.25">
      <c r="B808" s="465"/>
      <c r="C808" s="273"/>
      <c r="D808" s="272"/>
      <c r="E808" s="275"/>
      <c r="F808" s="273"/>
      <c r="G808" s="254"/>
      <c r="H808" s="368"/>
      <c r="I808" s="369"/>
      <c r="J808" s="369"/>
      <c r="K808" s="370"/>
      <c r="L808" s="364"/>
      <c r="M808" s="364"/>
      <c r="N808" s="364"/>
      <c r="O808" s="364"/>
      <c r="P808" s="364"/>
      <c r="Q808" s="364"/>
      <c r="R808" s="364"/>
      <c r="S808" s="364"/>
      <c r="T808" s="364"/>
      <c r="U808" s="364"/>
      <c r="V808" s="364"/>
      <c r="W808" s="366"/>
      <c r="Y808" s="353"/>
    </row>
    <row r="809" spans="1:25" outlineLevel="1" x14ac:dyDescent="0.25">
      <c r="B809" s="465"/>
      <c r="C809" s="272" t="s">
        <v>324</v>
      </c>
      <c r="D809" s="272"/>
      <c r="E809" s="275"/>
      <c r="F809" s="273"/>
      <c r="G809" s="41">
        <f>SUBTOTAL(9,G810:G812)</f>
        <v>0</v>
      </c>
      <c r="H809" s="368">
        <f t="shared" ref="H809:W809" si="182">SUBTOTAL(9,H810:H812)</f>
        <v>0</v>
      </c>
      <c r="I809" s="369">
        <f t="shared" si="182"/>
        <v>0</v>
      </c>
      <c r="J809" s="369">
        <f t="shared" si="182"/>
        <v>0</v>
      </c>
      <c r="K809" s="370">
        <f t="shared" si="182"/>
        <v>0</v>
      </c>
      <c r="L809" s="364">
        <f t="shared" si="182"/>
        <v>0</v>
      </c>
      <c r="M809" s="364">
        <f t="shared" si="182"/>
        <v>0</v>
      </c>
      <c r="N809" s="364">
        <f t="shared" si="182"/>
        <v>0</v>
      </c>
      <c r="O809" s="364">
        <f t="shared" si="182"/>
        <v>0</v>
      </c>
      <c r="P809" s="364">
        <f t="shared" si="182"/>
        <v>0</v>
      </c>
      <c r="Q809" s="364">
        <f t="shared" si="182"/>
        <v>0</v>
      </c>
      <c r="R809" s="364">
        <f t="shared" si="182"/>
        <v>0</v>
      </c>
      <c r="S809" s="364">
        <f t="shared" si="182"/>
        <v>0</v>
      </c>
      <c r="T809" s="364">
        <f t="shared" si="182"/>
        <v>0</v>
      </c>
      <c r="U809" s="364">
        <f t="shared" si="182"/>
        <v>0</v>
      </c>
      <c r="V809" s="364">
        <f t="shared" si="182"/>
        <v>0</v>
      </c>
      <c r="W809" s="366">
        <f t="shared" si="182"/>
        <v>0</v>
      </c>
      <c r="Y809" s="354"/>
    </row>
    <row r="810" spans="1:25" outlineLevel="1" x14ac:dyDescent="0.25">
      <c r="B810" s="465"/>
      <c r="C810" s="273"/>
      <c r="D810" s="272"/>
      <c r="E810" s="275"/>
      <c r="F810" s="459" t="s">
        <v>150</v>
      </c>
      <c r="G810" s="218"/>
      <c r="H810" s="222"/>
      <c r="I810" s="223"/>
      <c r="J810" s="223"/>
      <c r="K810" s="224"/>
      <c r="L810" s="225"/>
      <c r="M810" s="226"/>
      <c r="N810" s="223"/>
      <c r="O810" s="223"/>
      <c r="P810" s="223"/>
      <c r="Q810" s="223"/>
      <c r="R810" s="223"/>
      <c r="S810" s="223"/>
      <c r="T810" s="223"/>
      <c r="U810" s="223"/>
      <c r="V810" s="227"/>
      <c r="W810" s="218"/>
      <c r="Y810" s="236"/>
    </row>
    <row r="811" spans="1:25" outlineLevel="1" x14ac:dyDescent="0.25">
      <c r="B811" s="465"/>
      <c r="C811" s="273"/>
      <c r="D811" s="272"/>
      <c r="E811" s="275"/>
      <c r="F811" s="459" t="s">
        <v>151</v>
      </c>
      <c r="G811" s="218"/>
      <c r="H811" s="222"/>
      <c r="I811" s="223"/>
      <c r="J811" s="223"/>
      <c r="K811" s="224"/>
      <c r="L811" s="225"/>
      <c r="M811" s="226"/>
      <c r="N811" s="223"/>
      <c r="O811" s="223"/>
      <c r="P811" s="223"/>
      <c r="Q811" s="223"/>
      <c r="R811" s="223"/>
      <c r="S811" s="223"/>
      <c r="T811" s="223"/>
      <c r="U811" s="223"/>
      <c r="V811" s="227"/>
      <c r="W811" s="218"/>
      <c r="Y811" s="236"/>
    </row>
    <row r="812" spans="1:25" outlineLevel="1" x14ac:dyDescent="0.25">
      <c r="B812" s="465"/>
      <c r="C812" s="273"/>
      <c r="D812" s="272"/>
      <c r="E812" s="275"/>
      <c r="F812" s="459" t="s">
        <v>152</v>
      </c>
      <c r="G812" s="218"/>
      <c r="H812" s="222"/>
      <c r="I812" s="223"/>
      <c r="J812" s="223"/>
      <c r="K812" s="224"/>
      <c r="L812" s="225"/>
      <c r="M812" s="226"/>
      <c r="N812" s="223"/>
      <c r="O812" s="223"/>
      <c r="P812" s="223"/>
      <c r="Q812" s="223"/>
      <c r="R812" s="223"/>
      <c r="S812" s="223"/>
      <c r="T812" s="223"/>
      <c r="U812" s="223"/>
      <c r="V812" s="227"/>
      <c r="W812" s="218"/>
      <c r="Y812" s="236"/>
    </row>
    <row r="813" spans="1:25" x14ac:dyDescent="0.25">
      <c r="B813" s="465"/>
      <c r="C813" s="272"/>
      <c r="D813" s="272"/>
      <c r="E813" s="273"/>
      <c r="F813" s="273"/>
      <c r="G813" s="367"/>
      <c r="H813" s="369"/>
      <c r="I813" s="369"/>
      <c r="J813" s="369"/>
      <c r="K813" s="370"/>
      <c r="L813" s="363"/>
      <c r="M813" s="364"/>
      <c r="N813" s="364"/>
      <c r="O813" s="364"/>
      <c r="P813" s="364"/>
      <c r="Q813" s="364"/>
      <c r="R813" s="364"/>
      <c r="S813" s="364"/>
      <c r="T813" s="364"/>
      <c r="U813" s="364"/>
      <c r="V813" s="365"/>
      <c r="W813" s="365"/>
      <c r="Y813" s="235"/>
    </row>
    <row r="814" spans="1:25" s="79" customFormat="1" ht="16.2" thickBot="1" x14ac:dyDescent="0.3">
      <c r="A814" s="51"/>
      <c r="B814" s="279" t="s">
        <v>325</v>
      </c>
      <c r="C814" s="483"/>
      <c r="D814" s="483"/>
      <c r="E814" s="483"/>
      <c r="F814" s="483"/>
      <c r="G814" s="54">
        <f>SUBTOTAL(9,G574:G813)</f>
        <v>0</v>
      </c>
      <c r="H814" s="55">
        <f t="shared" ref="H814:W814" si="183">SUBTOTAL(9,H574:H813)</f>
        <v>0</v>
      </c>
      <c r="I814" s="55">
        <f t="shared" si="183"/>
        <v>0</v>
      </c>
      <c r="J814" s="55">
        <f t="shared" si="183"/>
        <v>0</v>
      </c>
      <c r="K814" s="267">
        <f t="shared" si="183"/>
        <v>0</v>
      </c>
      <c r="L814" s="56">
        <f t="shared" si="183"/>
        <v>0</v>
      </c>
      <c r="M814" s="57">
        <f t="shared" si="183"/>
        <v>0</v>
      </c>
      <c r="N814" s="57">
        <f t="shared" si="183"/>
        <v>0</v>
      </c>
      <c r="O814" s="57">
        <f t="shared" si="183"/>
        <v>0</v>
      </c>
      <c r="P814" s="57">
        <f t="shared" si="183"/>
        <v>0</v>
      </c>
      <c r="Q814" s="57">
        <f t="shared" si="183"/>
        <v>0</v>
      </c>
      <c r="R814" s="57">
        <f t="shared" si="183"/>
        <v>0</v>
      </c>
      <c r="S814" s="57">
        <f t="shared" si="183"/>
        <v>0</v>
      </c>
      <c r="T814" s="57">
        <f t="shared" si="183"/>
        <v>0</v>
      </c>
      <c r="U814" s="57">
        <f t="shared" si="183"/>
        <v>0</v>
      </c>
      <c r="V814" s="58">
        <f t="shared" si="183"/>
        <v>0</v>
      </c>
      <c r="W814" s="58">
        <f t="shared" si="183"/>
        <v>0</v>
      </c>
      <c r="X814" s="51"/>
      <c r="Y814" s="357"/>
    </row>
    <row r="815" spans="1:25" ht="13.8" thickBot="1" x14ac:dyDescent="0.3">
      <c r="G815" s="89"/>
      <c r="H815" s="89"/>
      <c r="I815" s="89"/>
      <c r="J815" s="89"/>
      <c r="K815" s="89"/>
      <c r="L815" s="89"/>
      <c r="M815" s="89"/>
      <c r="N815" s="89"/>
      <c r="O815" s="89"/>
      <c r="P815" s="89"/>
      <c r="Q815" s="89"/>
      <c r="R815" s="89"/>
      <c r="S815" s="89"/>
      <c r="T815" s="89"/>
      <c r="U815" s="89"/>
      <c r="V815" s="89"/>
      <c r="W815" s="89"/>
      <c r="Y815" s="240"/>
    </row>
    <row r="816" spans="1:25" s="79" customFormat="1" ht="16.2" thickBot="1" x14ac:dyDescent="0.3">
      <c r="A816" s="51"/>
      <c r="B816" s="433" t="s">
        <v>326</v>
      </c>
      <c r="C816" s="475"/>
      <c r="D816" s="475"/>
      <c r="E816" s="475"/>
      <c r="F816" s="475"/>
      <c r="G816" s="490"/>
      <c r="H816" s="480"/>
      <c r="I816" s="480"/>
      <c r="J816" s="480"/>
      <c r="K816" s="480"/>
      <c r="L816" s="480"/>
      <c r="M816" s="481"/>
      <c r="N816" s="480"/>
      <c r="O816" s="480"/>
      <c r="P816" s="480"/>
      <c r="Q816" s="480"/>
      <c r="R816" s="480"/>
      <c r="S816" s="480"/>
      <c r="T816" s="480"/>
      <c r="U816" s="480"/>
      <c r="V816" s="480"/>
      <c r="W816" s="482"/>
      <c r="X816" s="51"/>
      <c r="Y816" s="519"/>
    </row>
    <row r="817" spans="1:25" s="79" customFormat="1" ht="12.75" customHeight="1" x14ac:dyDescent="0.25">
      <c r="A817" s="51"/>
      <c r="B817" s="295"/>
      <c r="C817" s="439" t="s">
        <v>327</v>
      </c>
      <c r="D817" s="273"/>
      <c r="E817" s="273"/>
      <c r="F817" s="273"/>
      <c r="G817" s="586"/>
      <c r="H817" s="364">
        <f t="shared" ref="H817:V817" si="184">SUBTOTAL(9,H818:H819)</f>
        <v>0</v>
      </c>
      <c r="I817" s="364">
        <f t="shared" si="184"/>
        <v>0</v>
      </c>
      <c r="J817" s="364">
        <f t="shared" si="184"/>
        <v>0</v>
      </c>
      <c r="K817" s="365">
        <f t="shared" si="184"/>
        <v>0</v>
      </c>
      <c r="L817" s="363">
        <f t="shared" si="184"/>
        <v>0</v>
      </c>
      <c r="M817" s="31">
        <f t="shared" si="184"/>
        <v>0</v>
      </c>
      <c r="N817" s="364">
        <f t="shared" si="184"/>
        <v>0</v>
      </c>
      <c r="O817" s="364">
        <f t="shared" si="184"/>
        <v>0</v>
      </c>
      <c r="P817" s="364">
        <f t="shared" si="184"/>
        <v>0</v>
      </c>
      <c r="Q817" s="364">
        <f t="shared" si="184"/>
        <v>0</v>
      </c>
      <c r="R817" s="364">
        <f t="shared" si="184"/>
        <v>0</v>
      </c>
      <c r="S817" s="364">
        <f t="shared" si="184"/>
        <v>0</v>
      </c>
      <c r="T817" s="364">
        <f t="shared" si="184"/>
        <v>0</v>
      </c>
      <c r="U817" s="364">
        <f t="shared" si="184"/>
        <v>0</v>
      </c>
      <c r="V817" s="364">
        <f t="shared" si="184"/>
        <v>0</v>
      </c>
      <c r="W817" s="586"/>
      <c r="X817" s="51"/>
      <c r="Y817" s="235"/>
    </row>
    <row r="818" spans="1:25" s="79" customFormat="1" ht="12.75" customHeight="1" x14ac:dyDescent="0.25">
      <c r="A818" s="51"/>
      <c r="B818" s="295"/>
      <c r="C818" s="273"/>
      <c r="D818" s="273"/>
      <c r="E818" s="273"/>
      <c r="F818" s="299" t="s">
        <v>328</v>
      </c>
      <c r="G818" s="254"/>
      <c r="H818" s="552"/>
      <c r="I818" s="544"/>
      <c r="J818" s="544"/>
      <c r="K818" s="545"/>
      <c r="L818" s="546"/>
      <c r="M818" s="547"/>
      <c r="N818" s="548"/>
      <c r="O818" s="548"/>
      <c r="P818" s="548"/>
      <c r="Q818" s="548"/>
      <c r="R818" s="548"/>
      <c r="S818" s="548"/>
      <c r="T818" s="548"/>
      <c r="U818" s="548"/>
      <c r="V818" s="549"/>
      <c r="W818" s="254"/>
      <c r="X818" s="51"/>
      <c r="Y818" s="236"/>
    </row>
    <row r="819" spans="1:25" s="79" customFormat="1" ht="12.75" customHeight="1" x14ac:dyDescent="0.25">
      <c r="A819" s="51"/>
      <c r="B819" s="295"/>
      <c r="C819" s="273"/>
      <c r="D819" s="273"/>
      <c r="E819" s="273"/>
      <c r="F819" s="299" t="s">
        <v>329</v>
      </c>
      <c r="G819" s="254"/>
      <c r="H819" s="552"/>
      <c r="I819" s="544"/>
      <c r="J819" s="544"/>
      <c r="K819" s="545"/>
      <c r="L819" s="546"/>
      <c r="M819" s="547"/>
      <c r="N819" s="548"/>
      <c r="O819" s="548"/>
      <c r="P819" s="548"/>
      <c r="Q819" s="548"/>
      <c r="R819" s="548"/>
      <c r="S819" s="548"/>
      <c r="T819" s="548"/>
      <c r="U819" s="548"/>
      <c r="V819" s="549"/>
      <c r="W819" s="254"/>
      <c r="X819" s="51"/>
      <c r="Y819" s="236"/>
    </row>
    <row r="820" spans="1:25" s="79" customFormat="1" ht="12.75" customHeight="1" x14ac:dyDescent="0.25">
      <c r="A820" s="51"/>
      <c r="B820" s="295"/>
      <c r="C820" s="273"/>
      <c r="D820" s="273"/>
      <c r="E820" s="273"/>
      <c r="F820" s="273"/>
      <c r="G820" s="254"/>
      <c r="H820" s="369"/>
      <c r="I820" s="369"/>
      <c r="J820" s="369"/>
      <c r="K820" s="370"/>
      <c r="L820" s="364"/>
      <c r="M820" s="364"/>
      <c r="N820" s="364"/>
      <c r="O820" s="364"/>
      <c r="P820" s="364"/>
      <c r="Q820" s="364"/>
      <c r="R820" s="364"/>
      <c r="S820" s="364"/>
      <c r="T820" s="364"/>
      <c r="U820" s="364"/>
      <c r="V820" s="364"/>
      <c r="W820" s="254"/>
      <c r="X820" s="51"/>
      <c r="Y820" s="237"/>
    </row>
    <row r="821" spans="1:25" s="79" customFormat="1" ht="15" x14ac:dyDescent="0.25">
      <c r="A821" s="51"/>
      <c r="B821" s="295"/>
      <c r="C821" s="439" t="s">
        <v>330</v>
      </c>
      <c r="D821" s="272"/>
      <c r="E821" s="275"/>
      <c r="F821" s="273"/>
      <c r="G821" s="254"/>
      <c r="H821" s="364"/>
      <c r="I821" s="364"/>
      <c r="J821" s="364"/>
      <c r="K821" s="365"/>
      <c r="L821" s="363"/>
      <c r="M821" s="31"/>
      <c r="N821" s="364"/>
      <c r="O821" s="364"/>
      <c r="P821" s="364"/>
      <c r="Q821" s="364"/>
      <c r="R821" s="364"/>
      <c r="S821" s="364"/>
      <c r="T821" s="364"/>
      <c r="U821" s="364"/>
      <c r="V821" s="364"/>
      <c r="W821" s="254"/>
      <c r="X821" s="51"/>
      <c r="Y821" s="235"/>
    </row>
    <row r="822" spans="1:25" s="79" customFormat="1" ht="12.75" customHeight="1" x14ac:dyDescent="0.25">
      <c r="A822" s="51"/>
      <c r="B822" s="295"/>
      <c r="C822" s="273"/>
      <c r="D822" s="272" t="s">
        <v>98</v>
      </c>
      <c r="E822" s="275"/>
      <c r="F822" s="273"/>
      <c r="G822" s="254"/>
      <c r="H822" s="364">
        <f t="shared" ref="H822:V822" si="185">SUBTOTAL(9,H823:H826)</f>
        <v>0</v>
      </c>
      <c r="I822" s="364">
        <f t="shared" si="185"/>
        <v>0</v>
      </c>
      <c r="J822" s="364">
        <f t="shared" si="185"/>
        <v>0</v>
      </c>
      <c r="K822" s="365">
        <f t="shared" si="185"/>
        <v>0</v>
      </c>
      <c r="L822" s="363">
        <f t="shared" si="185"/>
        <v>0</v>
      </c>
      <c r="M822" s="31">
        <f t="shared" si="185"/>
        <v>0</v>
      </c>
      <c r="N822" s="364">
        <f t="shared" si="185"/>
        <v>0</v>
      </c>
      <c r="O822" s="364">
        <f t="shared" si="185"/>
        <v>0</v>
      </c>
      <c r="P822" s="364">
        <f t="shared" si="185"/>
        <v>0</v>
      </c>
      <c r="Q822" s="364">
        <f t="shared" si="185"/>
        <v>0</v>
      </c>
      <c r="R822" s="364">
        <f t="shared" si="185"/>
        <v>0</v>
      </c>
      <c r="S822" s="364">
        <f t="shared" si="185"/>
        <v>0</v>
      </c>
      <c r="T822" s="364">
        <f t="shared" si="185"/>
        <v>0</v>
      </c>
      <c r="U822" s="364">
        <f t="shared" si="185"/>
        <v>0</v>
      </c>
      <c r="V822" s="364">
        <f t="shared" si="185"/>
        <v>0</v>
      </c>
      <c r="W822" s="254"/>
      <c r="X822" s="51"/>
      <c r="Y822" s="235"/>
    </row>
    <row r="823" spans="1:25" s="79" customFormat="1" ht="12.75" customHeight="1" outlineLevel="1" x14ac:dyDescent="0.25">
      <c r="A823" s="51"/>
      <c r="B823" s="295"/>
      <c r="C823" s="273"/>
      <c r="D823" s="272"/>
      <c r="E823" s="273"/>
      <c r="F823" s="299" t="s">
        <v>331</v>
      </c>
      <c r="G823" s="254"/>
      <c r="H823" s="552"/>
      <c r="I823" s="544"/>
      <c r="J823" s="544"/>
      <c r="K823" s="545"/>
      <c r="L823" s="562"/>
      <c r="M823" s="547"/>
      <c r="N823" s="548"/>
      <c r="O823" s="548"/>
      <c r="P823" s="548"/>
      <c r="Q823" s="548"/>
      <c r="R823" s="548"/>
      <c r="S823" s="548"/>
      <c r="T823" s="548"/>
      <c r="U823" s="548"/>
      <c r="V823" s="549"/>
      <c r="W823" s="254"/>
      <c r="X823" s="51"/>
      <c r="Y823" s="236"/>
    </row>
    <row r="824" spans="1:25" s="79" customFormat="1" ht="12.75" customHeight="1" outlineLevel="1" x14ac:dyDescent="0.25">
      <c r="A824" s="51"/>
      <c r="B824" s="295"/>
      <c r="C824" s="273"/>
      <c r="D824" s="272"/>
      <c r="E824" s="273"/>
      <c r="F824" s="299" t="s">
        <v>332</v>
      </c>
      <c r="G824" s="254"/>
      <c r="H824" s="552"/>
      <c r="I824" s="544"/>
      <c r="J824" s="544"/>
      <c r="K824" s="545"/>
      <c r="L824" s="562"/>
      <c r="M824" s="547"/>
      <c r="N824" s="548"/>
      <c r="O824" s="548"/>
      <c r="P824" s="548"/>
      <c r="Q824" s="548"/>
      <c r="R824" s="548"/>
      <c r="S824" s="548"/>
      <c r="T824" s="548"/>
      <c r="U824" s="548"/>
      <c r="V824" s="549"/>
      <c r="W824" s="254"/>
      <c r="X824" s="51"/>
      <c r="Y824" s="236"/>
    </row>
    <row r="825" spans="1:25" s="79" customFormat="1" ht="12.75" customHeight="1" outlineLevel="1" x14ac:dyDescent="0.25">
      <c r="A825" s="51"/>
      <c r="B825" s="295"/>
      <c r="C825" s="273"/>
      <c r="D825" s="272"/>
      <c r="E825" s="273"/>
      <c r="F825" s="299" t="s">
        <v>333</v>
      </c>
      <c r="G825" s="254"/>
      <c r="H825" s="552"/>
      <c r="I825" s="544"/>
      <c r="J825" s="544"/>
      <c r="K825" s="545"/>
      <c r="L825" s="562"/>
      <c r="M825" s="547"/>
      <c r="N825" s="548"/>
      <c r="O825" s="548"/>
      <c r="P825" s="548"/>
      <c r="Q825" s="548"/>
      <c r="R825" s="548"/>
      <c r="S825" s="548"/>
      <c r="T825" s="548"/>
      <c r="U825" s="548"/>
      <c r="V825" s="549"/>
      <c r="W825" s="254"/>
      <c r="X825" s="51"/>
      <c r="Y825" s="236"/>
    </row>
    <row r="826" spans="1:25" s="79" customFormat="1" ht="12.75" customHeight="1" outlineLevel="1" x14ac:dyDescent="0.25">
      <c r="A826" s="51"/>
      <c r="B826" s="295"/>
      <c r="C826" s="273"/>
      <c r="D826" s="272"/>
      <c r="E826" s="273"/>
      <c r="F826" s="299" t="s">
        <v>334</v>
      </c>
      <c r="G826" s="254"/>
      <c r="H826" s="552"/>
      <c r="I826" s="544"/>
      <c r="J826" s="544"/>
      <c r="K826" s="545"/>
      <c r="L826" s="562"/>
      <c r="M826" s="547"/>
      <c r="N826" s="548"/>
      <c r="O826" s="548"/>
      <c r="P826" s="548"/>
      <c r="Q826" s="548"/>
      <c r="R826" s="548"/>
      <c r="S826" s="548"/>
      <c r="T826" s="548"/>
      <c r="U826" s="548"/>
      <c r="V826" s="549"/>
      <c r="W826" s="254"/>
      <c r="X826" s="51"/>
      <c r="Y826" s="236"/>
    </row>
    <row r="827" spans="1:25" s="79" customFormat="1" ht="12.75" customHeight="1" x14ac:dyDescent="0.25">
      <c r="A827" s="51"/>
      <c r="B827" s="295"/>
      <c r="C827" s="273"/>
      <c r="D827" s="272" t="s">
        <v>109</v>
      </c>
      <c r="E827" s="275"/>
      <c r="F827" s="273"/>
      <c r="G827" s="254"/>
      <c r="H827" s="364">
        <f t="shared" ref="H827:V827" si="186">SUBTOTAL(9,H828:H831)</f>
        <v>0</v>
      </c>
      <c r="I827" s="364">
        <f t="shared" si="186"/>
        <v>0</v>
      </c>
      <c r="J827" s="364">
        <f t="shared" si="186"/>
        <v>0</v>
      </c>
      <c r="K827" s="365">
        <f t="shared" si="186"/>
        <v>0</v>
      </c>
      <c r="L827" s="363">
        <f t="shared" si="186"/>
        <v>0</v>
      </c>
      <c r="M827" s="31">
        <f t="shared" si="186"/>
        <v>0</v>
      </c>
      <c r="N827" s="364">
        <f t="shared" si="186"/>
        <v>0</v>
      </c>
      <c r="O827" s="364">
        <f t="shared" si="186"/>
        <v>0</v>
      </c>
      <c r="P827" s="364">
        <f t="shared" si="186"/>
        <v>0</v>
      </c>
      <c r="Q827" s="364">
        <f t="shared" si="186"/>
        <v>0</v>
      </c>
      <c r="R827" s="364">
        <f t="shared" si="186"/>
        <v>0</v>
      </c>
      <c r="S827" s="364">
        <f t="shared" si="186"/>
        <v>0</v>
      </c>
      <c r="T827" s="364">
        <f t="shared" si="186"/>
        <v>0</v>
      </c>
      <c r="U827" s="364">
        <f t="shared" si="186"/>
        <v>0</v>
      </c>
      <c r="V827" s="364">
        <f t="shared" si="186"/>
        <v>0</v>
      </c>
      <c r="W827" s="254"/>
      <c r="X827" s="51"/>
      <c r="Y827" s="235"/>
    </row>
    <row r="828" spans="1:25" s="79" customFormat="1" ht="12.75" customHeight="1" outlineLevel="1" x14ac:dyDescent="0.25">
      <c r="A828" s="51"/>
      <c r="B828" s="295"/>
      <c r="C828" s="273"/>
      <c r="D828" s="272"/>
      <c r="E828" s="275"/>
      <c r="F828" s="299" t="s">
        <v>331</v>
      </c>
      <c r="G828" s="254"/>
      <c r="H828" s="552"/>
      <c r="I828" s="544"/>
      <c r="J828" s="544"/>
      <c r="K828" s="545"/>
      <c r="L828" s="562"/>
      <c r="M828" s="547"/>
      <c r="N828" s="548"/>
      <c r="O828" s="548"/>
      <c r="P828" s="548"/>
      <c r="Q828" s="548"/>
      <c r="R828" s="548"/>
      <c r="S828" s="548"/>
      <c r="T828" s="548"/>
      <c r="U828" s="548"/>
      <c r="V828" s="549"/>
      <c r="W828" s="254"/>
      <c r="X828" s="51"/>
      <c r="Y828" s="236"/>
    </row>
    <row r="829" spans="1:25" s="79" customFormat="1" ht="12.75" customHeight="1" outlineLevel="1" x14ac:dyDescent="0.25">
      <c r="A829" s="51"/>
      <c r="B829" s="295"/>
      <c r="C829" s="273"/>
      <c r="D829" s="272"/>
      <c r="E829" s="275"/>
      <c r="F829" s="299" t="s">
        <v>332</v>
      </c>
      <c r="G829" s="254"/>
      <c r="H829" s="552"/>
      <c r="I829" s="544"/>
      <c r="J829" s="544"/>
      <c r="K829" s="545"/>
      <c r="L829" s="562"/>
      <c r="M829" s="547"/>
      <c r="N829" s="548"/>
      <c r="O829" s="548"/>
      <c r="P829" s="548"/>
      <c r="Q829" s="548"/>
      <c r="R829" s="548"/>
      <c r="S829" s="548"/>
      <c r="T829" s="548"/>
      <c r="U829" s="548"/>
      <c r="V829" s="549"/>
      <c r="W829" s="254"/>
      <c r="X829" s="51"/>
      <c r="Y829" s="236"/>
    </row>
    <row r="830" spans="1:25" s="79" customFormat="1" ht="12.75" customHeight="1" outlineLevel="1" x14ac:dyDescent="0.25">
      <c r="A830" s="51"/>
      <c r="B830" s="295"/>
      <c r="C830" s="273"/>
      <c r="D830" s="272"/>
      <c r="E830" s="275"/>
      <c r="F830" s="299" t="s">
        <v>333</v>
      </c>
      <c r="G830" s="254"/>
      <c r="H830" s="552"/>
      <c r="I830" s="544"/>
      <c r="J830" s="544"/>
      <c r="K830" s="545"/>
      <c r="L830" s="562"/>
      <c r="M830" s="547"/>
      <c r="N830" s="548"/>
      <c r="O830" s="548"/>
      <c r="P830" s="548"/>
      <c r="Q830" s="548"/>
      <c r="R830" s="548"/>
      <c r="S830" s="548"/>
      <c r="T830" s="548"/>
      <c r="U830" s="548"/>
      <c r="V830" s="549"/>
      <c r="W830" s="254"/>
      <c r="X830" s="51"/>
      <c r="Y830" s="236"/>
    </row>
    <row r="831" spans="1:25" s="79" customFormat="1" ht="12.75" customHeight="1" outlineLevel="1" x14ac:dyDescent="0.25">
      <c r="A831" s="51"/>
      <c r="B831" s="295"/>
      <c r="C831" s="273"/>
      <c r="D831" s="272"/>
      <c r="E831" s="275"/>
      <c r="F831" s="299" t="s">
        <v>335</v>
      </c>
      <c r="G831" s="254"/>
      <c r="H831" s="552"/>
      <c r="I831" s="544"/>
      <c r="J831" s="544"/>
      <c r="K831" s="545"/>
      <c r="L831" s="562"/>
      <c r="M831" s="547"/>
      <c r="N831" s="548"/>
      <c r="O831" s="548"/>
      <c r="P831" s="548"/>
      <c r="Q831" s="548"/>
      <c r="R831" s="548"/>
      <c r="S831" s="548"/>
      <c r="T831" s="548"/>
      <c r="U831" s="548"/>
      <c r="V831" s="549"/>
      <c r="W831" s="254"/>
      <c r="X831" s="51"/>
      <c r="Y831" s="236"/>
    </row>
    <row r="832" spans="1:25" s="79" customFormat="1" ht="12.75" customHeight="1" x14ac:dyDescent="0.25">
      <c r="A832" s="51"/>
      <c r="B832" s="295"/>
      <c r="C832" s="273"/>
      <c r="D832" s="272" t="s">
        <v>336</v>
      </c>
      <c r="E832" s="275"/>
      <c r="F832" s="273"/>
      <c r="G832" s="254"/>
      <c r="H832" s="364">
        <f t="shared" ref="H832:V832" si="187">SUBTOTAL(9,H833:H834)</f>
        <v>0</v>
      </c>
      <c r="I832" s="364">
        <f t="shared" si="187"/>
        <v>0</v>
      </c>
      <c r="J832" s="364">
        <f t="shared" si="187"/>
        <v>0</v>
      </c>
      <c r="K832" s="365">
        <f t="shared" si="187"/>
        <v>0</v>
      </c>
      <c r="L832" s="363">
        <f t="shared" si="187"/>
        <v>0</v>
      </c>
      <c r="M832" s="31">
        <f t="shared" si="187"/>
        <v>0</v>
      </c>
      <c r="N832" s="364">
        <f t="shared" si="187"/>
        <v>0</v>
      </c>
      <c r="O832" s="364">
        <f t="shared" si="187"/>
        <v>0</v>
      </c>
      <c r="P832" s="364">
        <f t="shared" si="187"/>
        <v>0</v>
      </c>
      <c r="Q832" s="364">
        <f t="shared" si="187"/>
        <v>0</v>
      </c>
      <c r="R832" s="364">
        <f t="shared" si="187"/>
        <v>0</v>
      </c>
      <c r="S832" s="364">
        <f t="shared" si="187"/>
        <v>0</v>
      </c>
      <c r="T832" s="364">
        <f t="shared" si="187"/>
        <v>0</v>
      </c>
      <c r="U832" s="364">
        <f t="shared" si="187"/>
        <v>0</v>
      </c>
      <c r="V832" s="364">
        <f t="shared" si="187"/>
        <v>0</v>
      </c>
      <c r="W832" s="254"/>
      <c r="X832" s="51"/>
      <c r="Y832" s="235"/>
    </row>
    <row r="833" spans="1:25" s="79" customFormat="1" ht="12.75" customHeight="1" outlineLevel="1" x14ac:dyDescent="0.25">
      <c r="A833" s="51"/>
      <c r="B833" s="295"/>
      <c r="C833" s="273"/>
      <c r="D833" s="272"/>
      <c r="E833" s="275"/>
      <c r="F833" s="299" t="s">
        <v>337</v>
      </c>
      <c r="G833" s="254"/>
      <c r="H833" s="552"/>
      <c r="I833" s="544"/>
      <c r="J833" s="544"/>
      <c r="K833" s="545"/>
      <c r="L833" s="562"/>
      <c r="M833" s="547"/>
      <c r="N833" s="548"/>
      <c r="O833" s="548"/>
      <c r="P833" s="548"/>
      <c r="Q833" s="548"/>
      <c r="R833" s="548"/>
      <c r="S833" s="548"/>
      <c r="T833" s="548"/>
      <c r="U833" s="548"/>
      <c r="V833" s="549"/>
      <c r="W833" s="254"/>
      <c r="X833" s="51"/>
      <c r="Y833" s="236"/>
    </row>
    <row r="834" spans="1:25" s="79" customFormat="1" ht="12.75" customHeight="1" outlineLevel="1" x14ac:dyDescent="0.25">
      <c r="A834" s="51"/>
      <c r="B834" s="295"/>
      <c r="C834" s="273"/>
      <c r="D834" s="272"/>
      <c r="E834" s="275"/>
      <c r="F834" s="299" t="s">
        <v>338</v>
      </c>
      <c r="G834" s="254"/>
      <c r="H834" s="552"/>
      <c r="I834" s="544"/>
      <c r="J834" s="544"/>
      <c r="K834" s="545"/>
      <c r="L834" s="562"/>
      <c r="M834" s="547"/>
      <c r="N834" s="548"/>
      <c r="O834" s="548"/>
      <c r="P834" s="548"/>
      <c r="Q834" s="548"/>
      <c r="R834" s="548"/>
      <c r="S834" s="548"/>
      <c r="T834" s="548"/>
      <c r="U834" s="548"/>
      <c r="V834" s="549"/>
      <c r="W834" s="254"/>
      <c r="X834" s="51"/>
      <c r="Y834" s="236"/>
    </row>
    <row r="835" spans="1:25" s="79" customFormat="1" ht="12.75" customHeight="1" x14ac:dyDescent="0.25">
      <c r="A835" s="51"/>
      <c r="B835" s="295"/>
      <c r="C835" s="273"/>
      <c r="D835" s="272" t="s">
        <v>339</v>
      </c>
      <c r="E835" s="273"/>
      <c r="F835" s="275"/>
      <c r="G835" s="254"/>
      <c r="H835" s="364">
        <f t="shared" ref="H835:V835" si="188">SUBTOTAL(9,H836:H840)</f>
        <v>0</v>
      </c>
      <c r="I835" s="364">
        <f t="shared" si="188"/>
        <v>0</v>
      </c>
      <c r="J835" s="364">
        <f t="shared" si="188"/>
        <v>0</v>
      </c>
      <c r="K835" s="365">
        <f t="shared" si="188"/>
        <v>0</v>
      </c>
      <c r="L835" s="363">
        <f t="shared" si="188"/>
        <v>0</v>
      </c>
      <c r="M835" s="31">
        <f t="shared" si="188"/>
        <v>0</v>
      </c>
      <c r="N835" s="364">
        <f t="shared" si="188"/>
        <v>0</v>
      </c>
      <c r="O835" s="364">
        <f t="shared" si="188"/>
        <v>0</v>
      </c>
      <c r="P835" s="364">
        <f t="shared" si="188"/>
        <v>0</v>
      </c>
      <c r="Q835" s="364">
        <f t="shared" si="188"/>
        <v>0</v>
      </c>
      <c r="R835" s="364">
        <f t="shared" si="188"/>
        <v>0</v>
      </c>
      <c r="S835" s="364">
        <f t="shared" si="188"/>
        <v>0</v>
      </c>
      <c r="T835" s="364">
        <f t="shared" si="188"/>
        <v>0</v>
      </c>
      <c r="U835" s="364">
        <f t="shared" si="188"/>
        <v>0</v>
      </c>
      <c r="V835" s="364">
        <f t="shared" si="188"/>
        <v>0</v>
      </c>
      <c r="W835" s="254"/>
      <c r="X835" s="51"/>
      <c r="Y835" s="235"/>
    </row>
    <row r="836" spans="1:25" s="79" customFormat="1" ht="12.75" customHeight="1" outlineLevel="1" x14ac:dyDescent="0.25">
      <c r="A836" s="51"/>
      <c r="B836" s="295"/>
      <c r="C836" s="273"/>
      <c r="D836" s="272"/>
      <c r="E836" s="275"/>
      <c r="F836" s="299" t="s">
        <v>340</v>
      </c>
      <c r="G836" s="254"/>
      <c r="H836" s="552"/>
      <c r="I836" s="544"/>
      <c r="J836" s="544"/>
      <c r="K836" s="545"/>
      <c r="L836" s="562"/>
      <c r="M836" s="547"/>
      <c r="N836" s="548"/>
      <c r="O836" s="548"/>
      <c r="P836" s="548"/>
      <c r="Q836" s="548"/>
      <c r="R836" s="548"/>
      <c r="S836" s="548"/>
      <c r="T836" s="548"/>
      <c r="U836" s="548"/>
      <c r="V836" s="549"/>
      <c r="W836" s="254"/>
      <c r="X836" s="51"/>
      <c r="Y836" s="236"/>
    </row>
    <row r="837" spans="1:25" s="79" customFormat="1" ht="12.75" customHeight="1" outlineLevel="1" x14ac:dyDescent="0.25">
      <c r="A837" s="51"/>
      <c r="B837" s="295"/>
      <c r="C837" s="273"/>
      <c r="D837" s="272"/>
      <c r="E837" s="275"/>
      <c r="F837" s="299" t="s">
        <v>341</v>
      </c>
      <c r="G837" s="254"/>
      <c r="H837" s="552"/>
      <c r="I837" s="544"/>
      <c r="J837" s="544"/>
      <c r="K837" s="545"/>
      <c r="L837" s="562"/>
      <c r="M837" s="547"/>
      <c r="N837" s="548"/>
      <c r="O837" s="548"/>
      <c r="P837" s="548"/>
      <c r="Q837" s="548"/>
      <c r="R837" s="548"/>
      <c r="S837" s="548"/>
      <c r="T837" s="548"/>
      <c r="U837" s="548"/>
      <c r="V837" s="549"/>
      <c r="W837" s="254"/>
      <c r="X837" s="51"/>
      <c r="Y837" s="236"/>
    </row>
    <row r="838" spans="1:25" s="79" customFormat="1" ht="12.75" customHeight="1" outlineLevel="1" x14ac:dyDescent="0.25">
      <c r="A838" s="51"/>
      <c r="B838" s="295"/>
      <c r="C838" s="273"/>
      <c r="D838" s="272"/>
      <c r="E838" s="275"/>
      <c r="F838" s="299" t="s">
        <v>342</v>
      </c>
      <c r="G838" s="254"/>
      <c r="H838" s="552"/>
      <c r="I838" s="544"/>
      <c r="J838" s="544"/>
      <c r="K838" s="545"/>
      <c r="L838" s="562"/>
      <c r="M838" s="547"/>
      <c r="N838" s="548"/>
      <c r="O838" s="548"/>
      <c r="P838" s="548"/>
      <c r="Q838" s="548"/>
      <c r="R838" s="548"/>
      <c r="S838" s="548"/>
      <c r="T838" s="548"/>
      <c r="U838" s="548"/>
      <c r="V838" s="549"/>
      <c r="W838" s="254"/>
      <c r="X838" s="51"/>
      <c r="Y838" s="236"/>
    </row>
    <row r="839" spans="1:25" s="79" customFormat="1" ht="12.75" customHeight="1" outlineLevel="1" x14ac:dyDescent="0.25">
      <c r="A839" s="51"/>
      <c r="B839" s="295"/>
      <c r="C839" s="273"/>
      <c r="D839" s="272"/>
      <c r="E839" s="275"/>
      <c r="F839" s="299" t="s">
        <v>343</v>
      </c>
      <c r="G839" s="254"/>
      <c r="H839" s="552"/>
      <c r="I839" s="544"/>
      <c r="J839" s="544"/>
      <c r="K839" s="545"/>
      <c r="L839" s="562"/>
      <c r="M839" s="547"/>
      <c r="N839" s="548"/>
      <c r="O839" s="548"/>
      <c r="P839" s="548"/>
      <c r="Q839" s="548"/>
      <c r="R839" s="548"/>
      <c r="S839" s="548"/>
      <c r="T839" s="548"/>
      <c r="U839" s="548"/>
      <c r="V839" s="549"/>
      <c r="W839" s="254"/>
      <c r="X839" s="51"/>
      <c r="Y839" s="236"/>
    </row>
    <row r="840" spans="1:25" s="79" customFormat="1" ht="12.75" customHeight="1" outlineLevel="1" x14ac:dyDescent="0.25">
      <c r="A840" s="51"/>
      <c r="B840" s="295"/>
      <c r="C840" s="273"/>
      <c r="D840" s="272"/>
      <c r="E840" s="275"/>
      <c r="F840" s="299" t="s">
        <v>344</v>
      </c>
      <c r="G840" s="254"/>
      <c r="H840" s="552"/>
      <c r="I840" s="544"/>
      <c r="J840" s="544"/>
      <c r="K840" s="545"/>
      <c r="L840" s="562"/>
      <c r="M840" s="547"/>
      <c r="N840" s="548"/>
      <c r="O840" s="548"/>
      <c r="P840" s="548"/>
      <c r="Q840" s="548"/>
      <c r="R840" s="548"/>
      <c r="S840" s="548"/>
      <c r="T840" s="548"/>
      <c r="U840" s="548"/>
      <c r="V840" s="549"/>
      <c r="W840" s="254"/>
      <c r="X840" s="51"/>
      <c r="Y840" s="236"/>
    </row>
    <row r="841" spans="1:25" s="79" customFormat="1" ht="12.75" customHeight="1" x14ac:dyDescent="0.25">
      <c r="A841" s="51"/>
      <c r="B841" s="295"/>
      <c r="C841" s="273"/>
      <c r="D841" s="272" t="s">
        <v>345</v>
      </c>
      <c r="E841" s="272"/>
      <c r="F841" s="272"/>
      <c r="G841" s="254"/>
      <c r="H841" s="364">
        <f t="shared" ref="H841:V841" si="189">SUBTOTAL(9,H842:H846)</f>
        <v>0</v>
      </c>
      <c r="I841" s="364">
        <f t="shared" si="189"/>
        <v>0</v>
      </c>
      <c r="J841" s="364">
        <f t="shared" si="189"/>
        <v>0</v>
      </c>
      <c r="K841" s="365">
        <f t="shared" si="189"/>
        <v>0</v>
      </c>
      <c r="L841" s="363">
        <f t="shared" si="189"/>
        <v>0</v>
      </c>
      <c r="M841" s="31">
        <f t="shared" si="189"/>
        <v>0</v>
      </c>
      <c r="N841" s="364">
        <f t="shared" si="189"/>
        <v>0</v>
      </c>
      <c r="O841" s="364">
        <f t="shared" si="189"/>
        <v>0</v>
      </c>
      <c r="P841" s="364">
        <f t="shared" si="189"/>
        <v>0</v>
      </c>
      <c r="Q841" s="364">
        <f t="shared" si="189"/>
        <v>0</v>
      </c>
      <c r="R841" s="364">
        <f t="shared" si="189"/>
        <v>0</v>
      </c>
      <c r="S841" s="364">
        <f t="shared" si="189"/>
        <v>0</v>
      </c>
      <c r="T841" s="364">
        <f t="shared" si="189"/>
        <v>0</v>
      </c>
      <c r="U841" s="364">
        <f t="shared" si="189"/>
        <v>0</v>
      </c>
      <c r="V841" s="364">
        <f t="shared" si="189"/>
        <v>0</v>
      </c>
      <c r="W841" s="254"/>
      <c r="X841" s="51"/>
      <c r="Y841" s="235"/>
    </row>
    <row r="842" spans="1:25" s="79" customFormat="1" ht="12.75" customHeight="1" outlineLevel="1" x14ac:dyDescent="0.25">
      <c r="A842" s="51"/>
      <c r="B842" s="295"/>
      <c r="C842" s="273"/>
      <c r="D842" s="272"/>
      <c r="E842" s="275"/>
      <c r="F842" s="299" t="s">
        <v>346</v>
      </c>
      <c r="G842" s="254"/>
      <c r="H842" s="552"/>
      <c r="I842" s="544"/>
      <c r="J842" s="544"/>
      <c r="K842" s="545"/>
      <c r="L842" s="562"/>
      <c r="M842" s="547"/>
      <c r="N842" s="548"/>
      <c r="O842" s="548"/>
      <c r="P842" s="548"/>
      <c r="Q842" s="548"/>
      <c r="R842" s="548"/>
      <c r="S842" s="548"/>
      <c r="T842" s="548"/>
      <c r="U842" s="548"/>
      <c r="V842" s="549"/>
      <c r="W842" s="254"/>
      <c r="X842" s="51"/>
      <c r="Y842" s="236"/>
    </row>
    <row r="843" spans="1:25" s="79" customFormat="1" ht="12.75" customHeight="1" outlineLevel="1" x14ac:dyDescent="0.25">
      <c r="A843" s="51"/>
      <c r="B843" s="438"/>
      <c r="C843" s="273"/>
      <c r="D843" s="272"/>
      <c r="E843" s="275"/>
      <c r="F843" s="299" t="s">
        <v>347</v>
      </c>
      <c r="G843" s="254"/>
      <c r="H843" s="552"/>
      <c r="I843" s="544"/>
      <c r="J843" s="544"/>
      <c r="K843" s="545"/>
      <c r="L843" s="562"/>
      <c r="M843" s="547"/>
      <c r="N843" s="548"/>
      <c r="O843" s="548"/>
      <c r="P843" s="548"/>
      <c r="Q843" s="548"/>
      <c r="R843" s="548"/>
      <c r="S843" s="548"/>
      <c r="T843" s="548"/>
      <c r="U843" s="548"/>
      <c r="V843" s="549"/>
      <c r="W843" s="254"/>
      <c r="X843" s="51"/>
      <c r="Y843" s="236"/>
    </row>
    <row r="844" spans="1:25" s="79" customFormat="1" ht="12.75" customHeight="1" outlineLevel="1" x14ac:dyDescent="0.25">
      <c r="A844" s="51"/>
      <c r="B844" s="438"/>
      <c r="C844" s="273"/>
      <c r="D844" s="272"/>
      <c r="E844" s="275"/>
      <c r="F844" s="299" t="s">
        <v>348</v>
      </c>
      <c r="G844" s="254"/>
      <c r="H844" s="369">
        <f t="shared" ref="H844:V845" si="190">SUBTOTAL(9,H845:H846)</f>
        <v>0</v>
      </c>
      <c r="I844" s="369">
        <f t="shared" si="190"/>
        <v>0</v>
      </c>
      <c r="J844" s="369">
        <f t="shared" si="190"/>
        <v>0</v>
      </c>
      <c r="K844" s="370">
        <f t="shared" si="190"/>
        <v>0</v>
      </c>
      <c r="L844" s="364">
        <f t="shared" si="190"/>
        <v>0</v>
      </c>
      <c r="M844" s="364">
        <f t="shared" si="190"/>
        <v>0</v>
      </c>
      <c r="N844" s="364">
        <f t="shared" si="190"/>
        <v>0</v>
      </c>
      <c r="O844" s="364">
        <f t="shared" si="190"/>
        <v>0</v>
      </c>
      <c r="P844" s="364">
        <f t="shared" si="190"/>
        <v>0</v>
      </c>
      <c r="Q844" s="364">
        <f t="shared" si="190"/>
        <v>0</v>
      </c>
      <c r="R844" s="364">
        <f t="shared" si="190"/>
        <v>0</v>
      </c>
      <c r="S844" s="364">
        <f t="shared" si="190"/>
        <v>0</v>
      </c>
      <c r="T844" s="364">
        <f t="shared" si="190"/>
        <v>0</v>
      </c>
      <c r="U844" s="364">
        <f t="shared" si="190"/>
        <v>0</v>
      </c>
      <c r="V844" s="440">
        <f t="shared" si="190"/>
        <v>0</v>
      </c>
      <c r="W844" s="254"/>
      <c r="X844" s="51"/>
      <c r="Y844" s="236"/>
    </row>
    <row r="845" spans="1:25" s="79" customFormat="1" ht="12.75" customHeight="1" outlineLevel="1" x14ac:dyDescent="0.25">
      <c r="A845" s="51"/>
      <c r="B845" s="438"/>
      <c r="C845" s="273"/>
      <c r="D845" s="272"/>
      <c r="E845" s="275"/>
      <c r="F845" s="299" t="s">
        <v>349</v>
      </c>
      <c r="G845" s="254"/>
      <c r="H845" s="442">
        <f t="shared" si="190"/>
        <v>0</v>
      </c>
      <c r="I845" s="442">
        <f t="shared" si="190"/>
        <v>0</v>
      </c>
      <c r="J845" s="442">
        <f t="shared" si="190"/>
        <v>0</v>
      </c>
      <c r="K845" s="442">
        <f t="shared" si="190"/>
        <v>0</v>
      </c>
      <c r="L845" s="443">
        <f t="shared" si="190"/>
        <v>0</v>
      </c>
      <c r="M845" s="442">
        <f t="shared" si="190"/>
        <v>0</v>
      </c>
      <c r="N845" s="442">
        <f t="shared" si="190"/>
        <v>0</v>
      </c>
      <c r="O845" s="442">
        <f t="shared" si="190"/>
        <v>0</v>
      </c>
      <c r="P845" s="442">
        <f t="shared" si="190"/>
        <v>0</v>
      </c>
      <c r="Q845" s="442">
        <f t="shared" si="190"/>
        <v>0</v>
      </c>
      <c r="R845" s="442">
        <f t="shared" si="190"/>
        <v>0</v>
      </c>
      <c r="S845" s="442">
        <f t="shared" si="190"/>
        <v>0</v>
      </c>
      <c r="T845" s="442">
        <f t="shared" si="190"/>
        <v>0</v>
      </c>
      <c r="U845" s="442">
        <f t="shared" si="190"/>
        <v>0</v>
      </c>
      <c r="V845" s="442">
        <f t="shared" si="190"/>
        <v>0</v>
      </c>
      <c r="W845" s="254"/>
      <c r="X845" s="51"/>
      <c r="Y845" s="236"/>
    </row>
    <row r="846" spans="1:25" s="79" customFormat="1" ht="12.75" customHeight="1" outlineLevel="1" x14ac:dyDescent="0.25">
      <c r="A846" s="51"/>
      <c r="B846" s="438"/>
      <c r="C846" s="273"/>
      <c r="D846" s="272"/>
      <c r="E846" s="275"/>
      <c r="F846" s="299" t="s">
        <v>350</v>
      </c>
      <c r="G846" s="254"/>
      <c r="H846" s="552"/>
      <c r="I846" s="544"/>
      <c r="J846" s="544"/>
      <c r="K846" s="545"/>
      <c r="L846" s="562"/>
      <c r="M846" s="547"/>
      <c r="N846" s="548"/>
      <c r="O846" s="548"/>
      <c r="P846" s="548"/>
      <c r="Q846" s="548"/>
      <c r="R846" s="548"/>
      <c r="S846" s="548"/>
      <c r="T846" s="548"/>
      <c r="U846" s="548"/>
      <c r="V846" s="549"/>
      <c r="W846" s="254"/>
      <c r="X846" s="51"/>
      <c r="Y846" s="236"/>
    </row>
    <row r="847" spans="1:25" ht="12.75" customHeight="1" outlineLevel="1" x14ac:dyDescent="0.25">
      <c r="B847" s="465"/>
      <c r="C847" s="273"/>
      <c r="D847" s="272"/>
      <c r="E847" s="275"/>
      <c r="F847" s="273"/>
      <c r="G847" s="254"/>
      <c r="H847" s="369"/>
      <c r="I847" s="369"/>
      <c r="J847" s="369"/>
      <c r="K847" s="370"/>
      <c r="L847" s="364"/>
      <c r="M847" s="364"/>
      <c r="N847" s="364"/>
      <c r="O847" s="364"/>
      <c r="P847" s="364"/>
      <c r="Q847" s="364"/>
      <c r="R847" s="364"/>
      <c r="S847" s="364"/>
      <c r="T847" s="364"/>
      <c r="U847" s="364"/>
      <c r="V847" s="364"/>
      <c r="W847" s="254"/>
      <c r="Y847" s="235"/>
    </row>
    <row r="848" spans="1:25" outlineLevel="1" x14ac:dyDescent="0.25">
      <c r="B848" s="465"/>
      <c r="C848" s="272" t="s">
        <v>351</v>
      </c>
      <c r="D848" s="272"/>
      <c r="E848" s="275"/>
      <c r="F848" s="273"/>
      <c r="G848" s="367">
        <f>SUBTOTAL(9,G849:G851)</f>
        <v>0</v>
      </c>
      <c r="H848" s="369">
        <f>SUBTOTAL(9,H849:H851)</f>
        <v>0</v>
      </c>
      <c r="I848" s="369">
        <f t="shared" ref="I848:V848" si="191">SUBTOTAL(9,I849:I851)</f>
        <v>0</v>
      </c>
      <c r="J848" s="369">
        <f t="shared" si="191"/>
        <v>0</v>
      </c>
      <c r="K848" s="370">
        <f t="shared" si="191"/>
        <v>0</v>
      </c>
      <c r="L848" s="364">
        <f t="shared" si="191"/>
        <v>0</v>
      </c>
      <c r="M848" s="364">
        <f t="shared" si="191"/>
        <v>0</v>
      </c>
      <c r="N848" s="364">
        <f t="shared" si="191"/>
        <v>0</v>
      </c>
      <c r="O848" s="364">
        <f t="shared" si="191"/>
        <v>0</v>
      </c>
      <c r="P848" s="364">
        <f t="shared" si="191"/>
        <v>0</v>
      </c>
      <c r="Q848" s="364">
        <f t="shared" si="191"/>
        <v>0</v>
      </c>
      <c r="R848" s="364">
        <f t="shared" si="191"/>
        <v>0</v>
      </c>
      <c r="S848" s="364">
        <f t="shared" si="191"/>
        <v>0</v>
      </c>
      <c r="T848" s="364">
        <f t="shared" si="191"/>
        <v>0</v>
      </c>
      <c r="U848" s="364">
        <f t="shared" si="191"/>
        <v>0</v>
      </c>
      <c r="V848" s="364">
        <f t="shared" si="191"/>
        <v>0</v>
      </c>
      <c r="W848" s="367">
        <f>SUBTOTAL(9,W849:W851)</f>
        <v>0</v>
      </c>
      <c r="Y848" s="235"/>
    </row>
    <row r="849" spans="1:25" outlineLevel="1" x14ac:dyDescent="0.25">
      <c r="B849" s="465"/>
      <c r="C849" s="273"/>
      <c r="D849" s="272"/>
      <c r="E849" s="275"/>
      <c r="F849" s="299" t="s">
        <v>150</v>
      </c>
      <c r="G849" s="218"/>
      <c r="H849" s="225"/>
      <c r="I849" s="223"/>
      <c r="J849" s="223"/>
      <c r="K849" s="224"/>
      <c r="L849" s="225"/>
      <c r="M849" s="226"/>
      <c r="N849" s="223"/>
      <c r="O849" s="223"/>
      <c r="P849" s="223"/>
      <c r="Q849" s="223"/>
      <c r="R849" s="223"/>
      <c r="S849" s="223"/>
      <c r="T849" s="223"/>
      <c r="U849" s="223"/>
      <c r="V849" s="227"/>
      <c r="W849" s="218"/>
      <c r="Y849" s="236"/>
    </row>
    <row r="850" spans="1:25" outlineLevel="1" x14ac:dyDescent="0.25">
      <c r="B850" s="465"/>
      <c r="C850" s="273"/>
      <c r="D850" s="272"/>
      <c r="E850" s="275"/>
      <c r="F850" s="299" t="s">
        <v>151</v>
      </c>
      <c r="G850" s="218"/>
      <c r="H850" s="225"/>
      <c r="I850" s="223"/>
      <c r="J850" s="223"/>
      <c r="K850" s="224"/>
      <c r="L850" s="225"/>
      <c r="M850" s="226"/>
      <c r="N850" s="223"/>
      <c r="O850" s="223"/>
      <c r="P850" s="223"/>
      <c r="Q850" s="223"/>
      <c r="R850" s="223"/>
      <c r="S850" s="223"/>
      <c r="T850" s="223"/>
      <c r="U850" s="223"/>
      <c r="V850" s="227"/>
      <c r="W850" s="218"/>
      <c r="Y850" s="236"/>
    </row>
    <row r="851" spans="1:25" outlineLevel="1" x14ac:dyDescent="0.25">
      <c r="B851" s="465"/>
      <c r="C851" s="273"/>
      <c r="D851" s="272"/>
      <c r="E851" s="275"/>
      <c r="F851" s="299" t="s">
        <v>152</v>
      </c>
      <c r="G851" s="218"/>
      <c r="H851" s="225"/>
      <c r="I851" s="223"/>
      <c r="J851" s="223"/>
      <c r="K851" s="224"/>
      <c r="L851" s="225"/>
      <c r="M851" s="226"/>
      <c r="N851" s="223"/>
      <c r="O851" s="223"/>
      <c r="P851" s="223"/>
      <c r="Q851" s="223"/>
      <c r="R851" s="223"/>
      <c r="S851" s="223"/>
      <c r="T851" s="223"/>
      <c r="U851" s="223"/>
      <c r="V851" s="227"/>
      <c r="W851" s="218"/>
      <c r="Y851" s="236"/>
    </row>
    <row r="852" spans="1:25" outlineLevel="1" x14ac:dyDescent="0.25">
      <c r="B852" s="465"/>
      <c r="C852" s="273"/>
      <c r="D852" s="272"/>
      <c r="E852" s="275"/>
      <c r="F852" s="273"/>
      <c r="G852" s="254"/>
      <c r="H852" s="369"/>
      <c r="I852" s="369"/>
      <c r="J852" s="369"/>
      <c r="K852" s="370"/>
      <c r="L852" s="364"/>
      <c r="M852" s="364"/>
      <c r="N852" s="364"/>
      <c r="O852" s="364"/>
      <c r="P852" s="364"/>
      <c r="Q852" s="364"/>
      <c r="R852" s="364"/>
      <c r="S852" s="364"/>
      <c r="T852" s="364"/>
      <c r="U852" s="364"/>
      <c r="V852" s="364"/>
      <c r="W852" s="254"/>
      <c r="Y852" s="362"/>
    </row>
    <row r="853" spans="1:25" ht="13.8" outlineLevel="1" x14ac:dyDescent="0.25">
      <c r="B853" s="438"/>
      <c r="C853" s="439" t="s">
        <v>352</v>
      </c>
      <c r="D853" s="272"/>
      <c r="E853" s="275"/>
      <c r="F853" s="273"/>
      <c r="G853" s="366">
        <f>SUBTOTAL(9,G854:G855)</f>
        <v>0</v>
      </c>
      <c r="H853" s="364">
        <f>SUBTOTAL(9,H854:H855)</f>
        <v>0</v>
      </c>
      <c r="I853" s="364">
        <f t="shared" ref="I853:V853" si="192">SUBTOTAL(9,I854:I855)</f>
        <v>0</v>
      </c>
      <c r="J853" s="364">
        <f t="shared" si="192"/>
        <v>0</v>
      </c>
      <c r="K853" s="365">
        <f t="shared" si="192"/>
        <v>0</v>
      </c>
      <c r="L853" s="363">
        <f t="shared" si="192"/>
        <v>0</v>
      </c>
      <c r="M853" s="31">
        <f t="shared" si="192"/>
        <v>0</v>
      </c>
      <c r="N853" s="364">
        <f t="shared" si="192"/>
        <v>0</v>
      </c>
      <c r="O853" s="364">
        <f t="shared" si="192"/>
        <v>0</v>
      </c>
      <c r="P853" s="364">
        <f t="shared" si="192"/>
        <v>0</v>
      </c>
      <c r="Q853" s="364">
        <f t="shared" si="192"/>
        <v>0</v>
      </c>
      <c r="R853" s="364">
        <f t="shared" si="192"/>
        <v>0</v>
      </c>
      <c r="S853" s="364">
        <f t="shared" si="192"/>
        <v>0</v>
      </c>
      <c r="T853" s="364">
        <f t="shared" si="192"/>
        <v>0</v>
      </c>
      <c r="U853" s="364">
        <f t="shared" si="192"/>
        <v>0</v>
      </c>
      <c r="V853" s="364">
        <f t="shared" si="192"/>
        <v>0</v>
      </c>
      <c r="W853" s="366">
        <f t="shared" ref="W853" si="193">SUBTOTAL(9,W854:W855)</f>
        <v>0</v>
      </c>
      <c r="Y853" s="362"/>
    </row>
    <row r="854" spans="1:25" outlineLevel="1" x14ac:dyDescent="0.25">
      <c r="B854" s="438"/>
      <c r="C854" s="444"/>
      <c r="D854" s="272"/>
      <c r="E854" s="273"/>
      <c r="F854" s="299" t="s">
        <v>353</v>
      </c>
      <c r="G854" s="553"/>
      <c r="H854" s="552"/>
      <c r="I854" s="544"/>
      <c r="J854" s="544"/>
      <c r="K854" s="545"/>
      <c r="L854" s="562"/>
      <c r="M854" s="547"/>
      <c r="N854" s="548"/>
      <c r="O854" s="548"/>
      <c r="P854" s="548"/>
      <c r="Q854" s="548"/>
      <c r="R854" s="548"/>
      <c r="S854" s="548"/>
      <c r="T854" s="548"/>
      <c r="U854" s="548"/>
      <c r="V854" s="549"/>
      <c r="W854" s="550"/>
      <c r="Y854" s="236"/>
    </row>
    <row r="855" spans="1:25" outlineLevel="1" x14ac:dyDescent="0.25">
      <c r="B855" s="438"/>
      <c r="C855" s="444"/>
      <c r="D855" s="272"/>
      <c r="E855" s="273"/>
      <c r="F855" s="299" t="s">
        <v>354</v>
      </c>
      <c r="G855" s="553"/>
      <c r="H855" s="552"/>
      <c r="I855" s="544"/>
      <c r="J855" s="544"/>
      <c r="K855" s="545"/>
      <c r="L855" s="562"/>
      <c r="M855" s="547"/>
      <c r="N855" s="548"/>
      <c r="O855" s="548"/>
      <c r="P855" s="548"/>
      <c r="Q855" s="548"/>
      <c r="R855" s="548"/>
      <c r="S855" s="548"/>
      <c r="T855" s="548"/>
      <c r="U855" s="548"/>
      <c r="V855" s="549"/>
      <c r="W855" s="550"/>
      <c r="Y855" s="236"/>
    </row>
    <row r="856" spans="1:25" s="79" customFormat="1" ht="12.75" customHeight="1" thickBot="1" x14ac:dyDescent="0.3">
      <c r="A856" s="51"/>
      <c r="B856" s="502"/>
      <c r="C856" s="503"/>
      <c r="D856" s="445"/>
      <c r="E856" s="505"/>
      <c r="F856" s="503"/>
      <c r="G856" s="462"/>
      <c r="H856" s="498"/>
      <c r="I856" s="498"/>
      <c r="J856" s="498"/>
      <c r="K856" s="499"/>
      <c r="L856" s="500"/>
      <c r="M856" s="253"/>
      <c r="N856" s="498"/>
      <c r="O856" s="498"/>
      <c r="P856" s="498"/>
      <c r="Q856" s="498"/>
      <c r="R856" s="498"/>
      <c r="S856" s="498"/>
      <c r="T856" s="498"/>
      <c r="U856" s="498"/>
      <c r="V856" s="498"/>
      <c r="W856" s="462"/>
      <c r="X856" s="51"/>
      <c r="Y856" s="521"/>
    </row>
    <row r="857" spans="1:25" x14ac:dyDescent="0.25">
      <c r="B857" s="51"/>
      <c r="C857" s="51"/>
      <c r="D857" s="51"/>
      <c r="E857" s="51"/>
      <c r="F857" s="51"/>
      <c r="G857" s="51"/>
      <c r="J857" s="51"/>
      <c r="M857" s="51"/>
    </row>
    <row r="858" spans="1:25" ht="13.8" thickBot="1" x14ac:dyDescent="0.3">
      <c r="B858" s="51"/>
      <c r="C858" s="51"/>
      <c r="D858" s="51"/>
      <c r="E858" s="51"/>
      <c r="F858" s="51"/>
      <c r="G858" s="51"/>
      <c r="J858" s="51"/>
      <c r="M858" s="51"/>
    </row>
    <row r="859" spans="1:25" s="141" customFormat="1" ht="51" thickBot="1" x14ac:dyDescent="0.9">
      <c r="A859" s="211"/>
      <c r="B859" s="293" t="s">
        <v>355</v>
      </c>
      <c r="C859" s="294"/>
      <c r="D859" s="294"/>
      <c r="E859" s="294"/>
      <c r="F859" s="294"/>
      <c r="G859" s="294"/>
      <c r="H859" s="294"/>
      <c r="I859" s="294"/>
      <c r="J859" s="294"/>
      <c r="K859" s="294"/>
      <c r="L859" s="294"/>
      <c r="M859" s="294"/>
      <c r="N859" s="294"/>
      <c r="O859" s="294"/>
      <c r="P859" s="294"/>
      <c r="Q859" s="294"/>
      <c r="R859" s="294"/>
      <c r="S859" s="294"/>
      <c r="T859" s="294"/>
      <c r="U859" s="294"/>
      <c r="V859" s="294"/>
      <c r="W859" s="446"/>
    </row>
    <row r="860" spans="1:25" x14ac:dyDescent="0.25">
      <c r="A860" s="212"/>
      <c r="B860" s="51"/>
      <c r="C860" s="51"/>
      <c r="D860" s="51"/>
      <c r="E860" s="51"/>
      <c r="F860" s="51"/>
      <c r="G860" s="51"/>
      <c r="J860" s="51"/>
      <c r="M860" s="51"/>
    </row>
    <row r="861" spans="1:25" ht="16.2" thickBot="1" x14ac:dyDescent="0.3">
      <c r="A861" s="212"/>
      <c r="B861" s="61" t="s">
        <v>356</v>
      </c>
      <c r="F861" s="61" t="str">
        <f>F3</f>
        <v>Dollar des États-Unis (USD)</v>
      </c>
      <c r="H861" s="17"/>
      <c r="I861" s="17"/>
      <c r="K861" s="17"/>
      <c r="L861" s="17"/>
      <c r="M861" s="94"/>
      <c r="N861" s="17"/>
      <c r="O861" s="17"/>
      <c r="P861" s="17"/>
      <c r="Q861" s="17"/>
      <c r="R861" s="17"/>
      <c r="S861" s="17"/>
      <c r="T861" s="17"/>
      <c r="U861" s="17"/>
      <c r="V861" s="17"/>
      <c r="W861" s="17"/>
      <c r="Y861" s="17"/>
    </row>
    <row r="862" spans="1:25" s="79" customFormat="1" ht="15.6" x14ac:dyDescent="0.3">
      <c r="A862" s="212"/>
      <c r="B862" s="61" t="s">
        <v>357</v>
      </c>
      <c r="C862" s="2"/>
      <c r="D862" s="2"/>
      <c r="E862" s="2"/>
      <c r="F862" s="61" t="str">
        <f>F4</f>
        <v>Nom de la banque</v>
      </c>
      <c r="G862" s="468"/>
      <c r="H862" s="447" t="s">
        <v>4</v>
      </c>
      <c r="I862" s="466"/>
      <c r="J862" s="466"/>
      <c r="K862" s="467"/>
      <c r="L862" s="501"/>
      <c r="M862" s="466"/>
      <c r="N862" s="466"/>
      <c r="O862" s="466"/>
      <c r="P862" s="466"/>
      <c r="Q862" s="466"/>
      <c r="R862" s="466"/>
      <c r="S862" s="466"/>
      <c r="T862" s="466"/>
      <c r="U862" s="466"/>
      <c r="V862" s="467"/>
      <c r="W862" s="470"/>
      <c r="X862" s="51"/>
      <c r="Y862"/>
    </row>
    <row r="863" spans="1:25" s="79" customFormat="1" ht="16.2" thickBot="1" x14ac:dyDescent="0.3">
      <c r="A863" s="212"/>
      <c r="B863" s="61" t="s">
        <v>358</v>
      </c>
      <c r="C863" s="2"/>
      <c r="D863" s="2"/>
      <c r="E863" s="2"/>
      <c r="F863" s="448">
        <f>F5</f>
        <v>45046</v>
      </c>
      <c r="G863" s="469"/>
      <c r="H863" s="449">
        <f>$F863+7</f>
        <v>45053</v>
      </c>
      <c r="I863" s="450">
        <f>$F863+14</f>
        <v>45060</v>
      </c>
      <c r="J863" s="450">
        <f>$F863+21</f>
        <v>45067</v>
      </c>
      <c r="K863" s="451">
        <f>IF(EOMONTH($F863,0)=$F863,EOMONTH(F863,1),DATE(YEAR(F863),MONTH(F863)+1,DAY($F863)))</f>
        <v>45077</v>
      </c>
      <c r="L863" s="450">
        <f>IF(EOMONTH($F863,0)=$F863,EOMONTH(K863,1),DATE(YEAR(F863),MONTH(F863)+2,DAY($F863)))</f>
        <v>45107</v>
      </c>
      <c r="M863" s="450">
        <f t="shared" ref="M863:V863" si="194">IF(EOMONTH($F863,0)=$F863,EOMONTH(L863,1),DATE(YEAR(L863),MONTH(L863)+1,DAY($F863)))</f>
        <v>45138</v>
      </c>
      <c r="N863" s="450">
        <f t="shared" si="194"/>
        <v>45169</v>
      </c>
      <c r="O863" s="450">
        <f t="shared" si="194"/>
        <v>45199</v>
      </c>
      <c r="P863" s="450">
        <f t="shared" si="194"/>
        <v>45230</v>
      </c>
      <c r="Q863" s="450">
        <f t="shared" si="194"/>
        <v>45260</v>
      </c>
      <c r="R863" s="450">
        <f t="shared" si="194"/>
        <v>45291</v>
      </c>
      <c r="S863" s="450">
        <f t="shared" si="194"/>
        <v>45322</v>
      </c>
      <c r="T863" s="450">
        <f t="shared" si="194"/>
        <v>45351</v>
      </c>
      <c r="U863" s="450">
        <f t="shared" si="194"/>
        <v>45382</v>
      </c>
      <c r="V863" s="450">
        <f t="shared" si="194"/>
        <v>45412</v>
      </c>
      <c r="W863" s="471"/>
      <c r="X863" s="51"/>
      <c r="Y863"/>
    </row>
    <row r="864" spans="1:25" s="80" customFormat="1" ht="16.2" thickBot="1" x14ac:dyDescent="0.3">
      <c r="A864" s="517"/>
      <c r="B864" s="270" t="s">
        <v>6</v>
      </c>
      <c r="C864" s="474"/>
      <c r="D864" s="474"/>
      <c r="E864" s="474"/>
      <c r="F864" s="474"/>
      <c r="G864" s="96" t="s">
        <v>7</v>
      </c>
      <c r="H864" s="72" t="str">
        <f>(H863-$F$5)&amp;" (Semaine 1)"</f>
        <v>7 (Semaine 1)</v>
      </c>
      <c r="I864" s="72" t="str">
        <f>I863-$F$5&amp;" (Semaine 2)"</f>
        <v>14 (Semaine 2)</v>
      </c>
      <c r="J864" s="72" t="str">
        <f>J863-$F$5&amp;" (Semaine 3)"</f>
        <v>21 (Semaine 3)</v>
      </c>
      <c r="K864" s="73" t="str">
        <f>K863-$F$5&amp;" (Semaine 4)"</f>
        <v>31 (Semaine 4)</v>
      </c>
      <c r="L864" s="71" t="str">
        <f>L863-$F$5&amp;" (Mois 2)"</f>
        <v>61 (Mois 2)</v>
      </c>
      <c r="M864" s="72" t="str">
        <f>M863-$F$5&amp;" (Mois 3)"</f>
        <v>92 (Mois 3)</v>
      </c>
      <c r="N864" s="72" t="str">
        <f>N863-$F$5&amp;" (Mois 4)"</f>
        <v>123 (Mois 4)</v>
      </c>
      <c r="O864" s="72" t="str">
        <f>O863-$F$5&amp;" (Mois 5)"</f>
        <v>153 (Mois 5)</v>
      </c>
      <c r="P864" s="72" t="str">
        <f>P863-$F$5&amp;" (Mois 6)"</f>
        <v>184 (Mois 6)</v>
      </c>
      <c r="Q864" s="72" t="str">
        <f>Q863-$F$5&amp;" (Mois 7)"</f>
        <v>214 (Mois 7)</v>
      </c>
      <c r="R864" s="72" t="str">
        <f>R863-$F$5&amp;" (Mois 8)"</f>
        <v>245 (Mois 8)</v>
      </c>
      <c r="S864" s="72" t="str">
        <f>S863-$F$5&amp;" (Mois 9)"</f>
        <v>276 (Mois 9)</v>
      </c>
      <c r="T864" s="72" t="str">
        <f>T863-$F$5&amp;" (Mois 10)"</f>
        <v>305 (Mois 10)</v>
      </c>
      <c r="U864" s="72" t="str">
        <f>U863-$F$5&amp;" (Mois 11)"</f>
        <v>336 (Mois 11)</v>
      </c>
      <c r="V864" s="73" t="str">
        <f>V863-$F$5&amp;" (Mois 12)"</f>
        <v>366 (Mois 12)</v>
      </c>
      <c r="W864" s="74" t="s">
        <v>8</v>
      </c>
      <c r="X864" s="87"/>
      <c r="Y864"/>
    </row>
    <row r="865" spans="1:25" s="79" customFormat="1" ht="16.2" thickBot="1" x14ac:dyDescent="0.3">
      <c r="A865" s="212"/>
      <c r="B865" s="433" t="s">
        <v>10</v>
      </c>
      <c r="C865" s="475"/>
      <c r="D865" s="475"/>
      <c r="E865" s="475"/>
      <c r="F865" s="475"/>
      <c r="G865" s="476"/>
      <c r="H865" s="476"/>
      <c r="I865" s="476"/>
      <c r="J865" s="476"/>
      <c r="K865" s="476"/>
      <c r="L865" s="476"/>
      <c r="M865" s="477"/>
      <c r="N865" s="476"/>
      <c r="O865" s="476"/>
      <c r="P865" s="476"/>
      <c r="Q865" s="476"/>
      <c r="R865" s="476"/>
      <c r="S865" s="476"/>
      <c r="T865" s="476"/>
      <c r="U865" s="476"/>
      <c r="V865" s="476"/>
      <c r="W865" s="478"/>
      <c r="X865" s="51"/>
      <c r="Y865"/>
    </row>
    <row r="866" spans="1:25" x14ac:dyDescent="0.25">
      <c r="A866" s="212"/>
      <c r="B866" s="465"/>
      <c r="C866" s="272" t="s">
        <v>11</v>
      </c>
      <c r="D866" s="272"/>
      <c r="E866" s="273"/>
      <c r="F866" s="273"/>
      <c r="G866" s="41"/>
      <c r="H866" s="364"/>
      <c r="I866" s="364"/>
      <c r="J866" s="364"/>
      <c r="K866" s="365"/>
      <c r="L866" s="363"/>
      <c r="M866" s="31"/>
      <c r="N866" s="364"/>
      <c r="O866" s="364"/>
      <c r="P866" s="364"/>
      <c r="Q866" s="364"/>
      <c r="R866" s="364"/>
      <c r="S866" s="364"/>
      <c r="T866" s="364"/>
      <c r="U866" s="364"/>
      <c r="V866" s="365"/>
      <c r="W866" s="366"/>
      <c r="Y866"/>
    </row>
    <row r="867" spans="1:25" x14ac:dyDescent="0.25">
      <c r="A867" s="212"/>
      <c r="B867" s="465"/>
      <c r="C867" s="272"/>
      <c r="D867" s="272"/>
      <c r="E867" s="273"/>
      <c r="F867" s="277" t="s">
        <v>12</v>
      </c>
      <c r="G867" s="101">
        <f>G9</f>
        <v>0</v>
      </c>
      <c r="H867" s="102">
        <f>G867</f>
        <v>0</v>
      </c>
      <c r="I867" s="364"/>
      <c r="J867" s="364"/>
      <c r="K867" s="365"/>
      <c r="L867" s="364"/>
      <c r="M867" s="31"/>
      <c r="N867" s="364"/>
      <c r="O867" s="364"/>
      <c r="P867" s="364"/>
      <c r="Q867" s="364"/>
      <c r="R867" s="364"/>
      <c r="S867" s="364"/>
      <c r="T867" s="364"/>
      <c r="U867" s="364"/>
      <c r="V867" s="364"/>
      <c r="W867" s="366"/>
      <c r="Y867"/>
    </row>
    <row r="868" spans="1:25" x14ac:dyDescent="0.25">
      <c r="A868" s="212"/>
      <c r="B868" s="465"/>
      <c r="C868" s="272"/>
      <c r="D868" s="272" t="s">
        <v>13</v>
      </c>
      <c r="E868" s="273"/>
      <c r="F868" s="273"/>
      <c r="G868" s="41">
        <f>SUBTOTAL(9,G869:G870)</f>
        <v>0</v>
      </c>
      <c r="H868" s="363">
        <f t="shared" ref="H868:W868" si="195">SUBTOTAL(9,H869:H870)</f>
        <v>0</v>
      </c>
      <c r="I868" s="364">
        <f t="shared" si="195"/>
        <v>0</v>
      </c>
      <c r="J868" s="364">
        <f t="shared" si="195"/>
        <v>0</v>
      </c>
      <c r="K868" s="365">
        <f t="shared" si="195"/>
        <v>0</v>
      </c>
      <c r="L868" s="364">
        <f t="shared" si="195"/>
        <v>0</v>
      </c>
      <c r="M868" s="31">
        <f t="shared" si="195"/>
        <v>0</v>
      </c>
      <c r="N868" s="31">
        <f t="shared" si="195"/>
        <v>0</v>
      </c>
      <c r="O868" s="31">
        <f t="shared" si="195"/>
        <v>0</v>
      </c>
      <c r="P868" s="31">
        <f t="shared" si="195"/>
        <v>0</v>
      </c>
      <c r="Q868" s="31">
        <f t="shared" si="195"/>
        <v>0</v>
      </c>
      <c r="R868" s="31">
        <f t="shared" si="195"/>
        <v>0</v>
      </c>
      <c r="S868" s="31">
        <f t="shared" si="195"/>
        <v>0</v>
      </c>
      <c r="T868" s="31">
        <f t="shared" si="195"/>
        <v>0</v>
      </c>
      <c r="U868" s="31">
        <f t="shared" si="195"/>
        <v>0</v>
      </c>
      <c r="V868" s="364">
        <f t="shared" si="195"/>
        <v>0</v>
      </c>
      <c r="W868" s="366">
        <f t="shared" si="195"/>
        <v>0</v>
      </c>
      <c r="Y868"/>
    </row>
    <row r="869" spans="1:25" outlineLevel="1" x14ac:dyDescent="0.25">
      <c r="A869" s="212"/>
      <c r="B869" s="465"/>
      <c r="C869" s="273"/>
      <c r="D869" s="275"/>
      <c r="E869" s="276"/>
      <c r="F869" s="274" t="s">
        <v>14</v>
      </c>
      <c r="G869" s="97">
        <f t="shared" ref="G869:V869" si="196">G11</f>
        <v>0</v>
      </c>
      <c r="H869" s="388">
        <f t="shared" si="196"/>
        <v>0</v>
      </c>
      <c r="I869" s="389">
        <f t="shared" si="196"/>
        <v>0</v>
      </c>
      <c r="J869" s="389">
        <f t="shared" si="196"/>
        <v>0</v>
      </c>
      <c r="K869" s="390">
        <f t="shared" si="196"/>
        <v>0</v>
      </c>
      <c r="L869" s="391">
        <f t="shared" si="196"/>
        <v>0</v>
      </c>
      <c r="M869" s="392">
        <f t="shared" si="196"/>
        <v>0</v>
      </c>
      <c r="N869" s="392">
        <f t="shared" si="196"/>
        <v>0</v>
      </c>
      <c r="O869" s="392">
        <f t="shared" si="196"/>
        <v>0</v>
      </c>
      <c r="P869" s="392">
        <f t="shared" si="196"/>
        <v>0</v>
      </c>
      <c r="Q869" s="392">
        <f t="shared" si="196"/>
        <v>0</v>
      </c>
      <c r="R869" s="392">
        <f t="shared" si="196"/>
        <v>0</v>
      </c>
      <c r="S869" s="392">
        <f t="shared" si="196"/>
        <v>0</v>
      </c>
      <c r="T869" s="392">
        <f t="shared" si="196"/>
        <v>0</v>
      </c>
      <c r="U869" s="392">
        <f t="shared" si="196"/>
        <v>0</v>
      </c>
      <c r="V869" s="393">
        <f t="shared" si="196"/>
        <v>0</v>
      </c>
      <c r="W869" s="37">
        <f>G869-SUM(H869:V869)</f>
        <v>0</v>
      </c>
      <c r="Y869"/>
    </row>
    <row r="870" spans="1:25" outlineLevel="1" x14ac:dyDescent="0.25">
      <c r="A870" s="212"/>
      <c r="B870" s="465"/>
      <c r="C870" s="275"/>
      <c r="D870" s="275"/>
      <c r="E870" s="275"/>
      <c r="F870" s="274" t="s">
        <v>15</v>
      </c>
      <c r="G870" s="101">
        <f>G12</f>
        <v>0</v>
      </c>
      <c r="H870" s="102">
        <f>G870</f>
        <v>0</v>
      </c>
      <c r="I870" s="33"/>
      <c r="J870" s="33"/>
      <c r="K870" s="99"/>
      <c r="L870" s="33"/>
      <c r="M870" s="33"/>
      <c r="N870" s="33"/>
      <c r="O870" s="33"/>
      <c r="P870" s="33"/>
      <c r="Q870" s="33"/>
      <c r="R870" s="33"/>
      <c r="S870" s="33"/>
      <c r="T870" s="33"/>
      <c r="U870" s="33"/>
      <c r="V870" s="99"/>
      <c r="W870" s="100"/>
      <c r="Y870"/>
    </row>
    <row r="871" spans="1:25" x14ac:dyDescent="0.25">
      <c r="A871" s="212"/>
      <c r="B871" s="465"/>
      <c r="C871" s="275"/>
      <c r="D871" s="276" t="s">
        <v>16</v>
      </c>
      <c r="E871" s="275"/>
      <c r="F871" s="273"/>
      <c r="G871" s="41">
        <f>SUBTOTAL(9,G872:G873)</f>
        <v>0</v>
      </c>
      <c r="H871" s="76">
        <f>SUBTOTAL(9,H872:H873)</f>
        <v>0</v>
      </c>
      <c r="I871" s="33">
        <f t="shared" ref="I871:W871" si="197">SUBTOTAL(9,I872:I873)</f>
        <v>0</v>
      </c>
      <c r="J871" s="33">
        <f t="shared" si="197"/>
        <v>0</v>
      </c>
      <c r="K871" s="35">
        <f t="shared" si="197"/>
        <v>0</v>
      </c>
      <c r="L871" s="34">
        <f t="shared" si="197"/>
        <v>0</v>
      </c>
      <c r="M871" s="33">
        <f t="shared" si="197"/>
        <v>0</v>
      </c>
      <c r="N871" s="33">
        <f t="shared" si="197"/>
        <v>0</v>
      </c>
      <c r="O871" s="33">
        <f t="shared" si="197"/>
        <v>0</v>
      </c>
      <c r="P871" s="33">
        <f t="shared" si="197"/>
        <v>0</v>
      </c>
      <c r="Q871" s="33">
        <f t="shared" si="197"/>
        <v>0</v>
      </c>
      <c r="R871" s="33">
        <f t="shared" si="197"/>
        <v>0</v>
      </c>
      <c r="S871" s="33">
        <f t="shared" si="197"/>
        <v>0</v>
      </c>
      <c r="T871" s="33">
        <f t="shared" si="197"/>
        <v>0</v>
      </c>
      <c r="U871" s="33">
        <f t="shared" si="197"/>
        <v>0</v>
      </c>
      <c r="V871" s="35">
        <f t="shared" si="197"/>
        <v>0</v>
      </c>
      <c r="W871" s="40">
        <f t="shared" si="197"/>
        <v>0</v>
      </c>
      <c r="Y871"/>
    </row>
    <row r="872" spans="1:25" outlineLevel="1" x14ac:dyDescent="0.25">
      <c r="A872" s="212"/>
      <c r="B872" s="465"/>
      <c r="C872" s="275"/>
      <c r="D872" s="275"/>
      <c r="E872" s="275"/>
      <c r="F872" s="274" t="s">
        <v>17</v>
      </c>
      <c r="G872" s="101">
        <f>G14</f>
        <v>0</v>
      </c>
      <c r="H872" s="102">
        <f>G872</f>
        <v>0</v>
      </c>
      <c r="I872" s="33"/>
      <c r="J872" s="33"/>
      <c r="K872" s="35"/>
      <c r="L872" s="34"/>
      <c r="M872" s="33"/>
      <c r="N872" s="33"/>
      <c r="O872" s="33"/>
      <c r="P872" s="33"/>
      <c r="Q872" s="33"/>
      <c r="R872" s="33"/>
      <c r="S872" s="33"/>
      <c r="T872" s="33"/>
      <c r="U872" s="33"/>
      <c r="V872" s="35"/>
      <c r="W872" s="37">
        <f>G872-SUM(H872:V872)</f>
        <v>0</v>
      </c>
      <c r="Y872"/>
    </row>
    <row r="873" spans="1:25" outlineLevel="1" x14ac:dyDescent="0.25">
      <c r="A873" s="212"/>
      <c r="B873" s="465"/>
      <c r="C873" s="275"/>
      <c r="D873" s="275"/>
      <c r="E873" s="275"/>
      <c r="F873" s="277" t="s">
        <v>18</v>
      </c>
      <c r="G873" s="101">
        <f>G15</f>
        <v>0</v>
      </c>
      <c r="H873" s="388">
        <f t="shared" ref="H873:V873" si="198">H15</f>
        <v>0</v>
      </c>
      <c r="I873" s="389">
        <f t="shared" si="198"/>
        <v>0</v>
      </c>
      <c r="J873" s="389">
        <f t="shared" si="198"/>
        <v>0</v>
      </c>
      <c r="K873" s="390">
        <f t="shared" si="198"/>
        <v>0</v>
      </c>
      <c r="L873" s="391">
        <f t="shared" si="198"/>
        <v>0</v>
      </c>
      <c r="M873" s="392">
        <f t="shared" si="198"/>
        <v>0</v>
      </c>
      <c r="N873" s="392">
        <f t="shared" si="198"/>
        <v>0</v>
      </c>
      <c r="O873" s="392">
        <f t="shared" si="198"/>
        <v>0</v>
      </c>
      <c r="P873" s="392">
        <f t="shared" si="198"/>
        <v>0</v>
      </c>
      <c r="Q873" s="392">
        <f t="shared" si="198"/>
        <v>0</v>
      </c>
      <c r="R873" s="392">
        <f t="shared" si="198"/>
        <v>0</v>
      </c>
      <c r="S873" s="392">
        <f t="shared" si="198"/>
        <v>0</v>
      </c>
      <c r="T873" s="392">
        <f t="shared" si="198"/>
        <v>0</v>
      </c>
      <c r="U873" s="392">
        <f t="shared" si="198"/>
        <v>0</v>
      </c>
      <c r="V873" s="393">
        <f t="shared" si="198"/>
        <v>0</v>
      </c>
      <c r="W873" s="37">
        <f>G873-SUM(H873:V873)</f>
        <v>0</v>
      </c>
      <c r="Y873"/>
    </row>
    <row r="874" spans="1:25" x14ac:dyDescent="0.25">
      <c r="A874" s="212"/>
      <c r="B874" s="465"/>
      <c r="C874" s="272" t="s">
        <v>19</v>
      </c>
      <c r="D874" s="272"/>
      <c r="E874" s="273"/>
      <c r="F874" s="273"/>
      <c r="G874" s="367"/>
      <c r="H874" s="369"/>
      <c r="I874" s="369"/>
      <c r="J874" s="369"/>
      <c r="K874" s="370"/>
      <c r="L874" s="363"/>
      <c r="M874" s="364"/>
      <c r="N874" s="364"/>
      <c r="O874" s="364"/>
      <c r="P874" s="364"/>
      <c r="Q874" s="364"/>
      <c r="R874" s="364"/>
      <c r="S874" s="364"/>
      <c r="T874" s="364"/>
      <c r="U874" s="364"/>
      <c r="V874" s="365"/>
      <c r="W874" s="366"/>
      <c r="Y874"/>
    </row>
    <row r="875" spans="1:25" x14ac:dyDescent="0.25">
      <c r="A875" s="212"/>
      <c r="B875" s="465"/>
      <c r="C875" s="272"/>
      <c r="D875" s="276" t="s">
        <v>20</v>
      </c>
      <c r="E875" s="273"/>
      <c r="F875" s="273"/>
      <c r="G875" s="367"/>
      <c r="H875" s="369"/>
      <c r="I875" s="369"/>
      <c r="J875" s="369"/>
      <c r="K875" s="370"/>
      <c r="L875" s="363"/>
      <c r="M875" s="364"/>
      <c r="N875" s="364"/>
      <c r="O875" s="364"/>
      <c r="P875" s="364"/>
      <c r="Q875" s="364"/>
      <c r="R875" s="364"/>
      <c r="S875" s="364"/>
      <c r="T875" s="364"/>
      <c r="U875" s="364"/>
      <c r="V875" s="365"/>
      <c r="W875" s="366"/>
      <c r="Y875"/>
    </row>
    <row r="876" spans="1:25" x14ac:dyDescent="0.25">
      <c r="A876" s="212"/>
      <c r="B876" s="465"/>
      <c r="C876" s="272"/>
      <c r="D876" s="272"/>
      <c r="E876" s="273" t="s">
        <v>21</v>
      </c>
      <c r="F876" s="273"/>
      <c r="G876" s="367">
        <f t="shared" ref="G876:W876" si="199">SUBTOTAL(9,G877:G880)</f>
        <v>0</v>
      </c>
      <c r="H876" s="368">
        <f t="shared" si="199"/>
        <v>0</v>
      </c>
      <c r="I876" s="369">
        <f t="shared" si="199"/>
        <v>0</v>
      </c>
      <c r="J876" s="369">
        <f t="shared" si="199"/>
        <v>0</v>
      </c>
      <c r="K876" s="370">
        <f t="shared" si="199"/>
        <v>0</v>
      </c>
      <c r="L876" s="364">
        <f t="shared" si="199"/>
        <v>0</v>
      </c>
      <c r="M876" s="364">
        <f t="shared" si="199"/>
        <v>0</v>
      </c>
      <c r="N876" s="364">
        <f t="shared" si="199"/>
        <v>0</v>
      </c>
      <c r="O876" s="364">
        <f t="shared" si="199"/>
        <v>0</v>
      </c>
      <c r="P876" s="364">
        <f t="shared" si="199"/>
        <v>0</v>
      </c>
      <c r="Q876" s="364">
        <f t="shared" si="199"/>
        <v>0</v>
      </c>
      <c r="R876" s="364">
        <f t="shared" si="199"/>
        <v>0</v>
      </c>
      <c r="S876" s="364">
        <f t="shared" si="199"/>
        <v>0</v>
      </c>
      <c r="T876" s="364">
        <f t="shared" si="199"/>
        <v>0</v>
      </c>
      <c r="U876" s="364">
        <f t="shared" si="199"/>
        <v>0</v>
      </c>
      <c r="V876" s="364">
        <f t="shared" si="199"/>
        <v>0</v>
      </c>
      <c r="W876" s="366">
        <f t="shared" si="199"/>
        <v>0</v>
      </c>
      <c r="Y876"/>
    </row>
    <row r="877" spans="1:25" outlineLevel="1" x14ac:dyDescent="0.25">
      <c r="A877" s="212"/>
      <c r="B877" s="465"/>
      <c r="C877" s="272"/>
      <c r="D877" s="272"/>
      <c r="E877" s="273"/>
      <c r="F877" s="274" t="s">
        <v>22</v>
      </c>
      <c r="G877" s="394">
        <f>G19</f>
        <v>0</v>
      </c>
      <c r="H877" s="395">
        <f>G877*(1-VLOOKUP($F877,SHT,2,FALSE))+$H19*VLOOKUP($F877,SHT,2,FALSE)</f>
        <v>0</v>
      </c>
      <c r="I877" s="389">
        <f t="shared" ref="I877:V877" si="200">I19*VLOOKUP($F877,SHT,2,FALSE)</f>
        <v>0</v>
      </c>
      <c r="J877" s="389">
        <f t="shared" si="200"/>
        <v>0</v>
      </c>
      <c r="K877" s="390">
        <f t="shared" si="200"/>
        <v>0</v>
      </c>
      <c r="L877" s="391">
        <f t="shared" si="200"/>
        <v>0</v>
      </c>
      <c r="M877" s="396">
        <f t="shared" si="200"/>
        <v>0</v>
      </c>
      <c r="N877" s="392">
        <f t="shared" si="200"/>
        <v>0</v>
      </c>
      <c r="O877" s="392">
        <f t="shared" si="200"/>
        <v>0</v>
      </c>
      <c r="P877" s="392">
        <f t="shared" si="200"/>
        <v>0</v>
      </c>
      <c r="Q877" s="392">
        <f t="shared" si="200"/>
        <v>0</v>
      </c>
      <c r="R877" s="392">
        <f t="shared" si="200"/>
        <v>0</v>
      </c>
      <c r="S877" s="392">
        <f t="shared" si="200"/>
        <v>0</v>
      </c>
      <c r="T877" s="388">
        <f t="shared" si="200"/>
        <v>0</v>
      </c>
      <c r="U877" s="392">
        <f t="shared" si="200"/>
        <v>0</v>
      </c>
      <c r="V877" s="393">
        <f t="shared" si="200"/>
        <v>0</v>
      </c>
      <c r="W877" s="37">
        <f>G877-SUM(H877:V877)</f>
        <v>0</v>
      </c>
      <c r="Y877"/>
    </row>
    <row r="878" spans="1:25" outlineLevel="1" x14ac:dyDescent="0.25">
      <c r="A878" s="212"/>
      <c r="B878" s="465"/>
      <c r="C878" s="272"/>
      <c r="D878" s="272"/>
      <c r="E878" s="273"/>
      <c r="F878" s="274" t="s">
        <v>23</v>
      </c>
      <c r="G878" s="394">
        <f>G20</f>
        <v>0</v>
      </c>
      <c r="H878" s="395">
        <f>G878*(1-VLOOKUP($F878,SHT,2,FALSE))+$H20*VLOOKUP($F878,SHT,2,FALSE)</f>
        <v>0</v>
      </c>
      <c r="I878" s="389">
        <f t="shared" ref="I878:V878" si="201">I20*VLOOKUP($F878,SHT,2,FALSE)</f>
        <v>0</v>
      </c>
      <c r="J878" s="389">
        <f t="shared" si="201"/>
        <v>0</v>
      </c>
      <c r="K878" s="390">
        <f t="shared" si="201"/>
        <v>0</v>
      </c>
      <c r="L878" s="391">
        <f t="shared" si="201"/>
        <v>0</v>
      </c>
      <c r="M878" s="396">
        <f t="shared" si="201"/>
        <v>0</v>
      </c>
      <c r="N878" s="392">
        <f t="shared" si="201"/>
        <v>0</v>
      </c>
      <c r="O878" s="392">
        <f t="shared" si="201"/>
        <v>0</v>
      </c>
      <c r="P878" s="392">
        <f t="shared" si="201"/>
        <v>0</v>
      </c>
      <c r="Q878" s="392">
        <f t="shared" si="201"/>
        <v>0</v>
      </c>
      <c r="R878" s="392">
        <f t="shared" si="201"/>
        <v>0</v>
      </c>
      <c r="S878" s="392">
        <f t="shared" si="201"/>
        <v>0</v>
      </c>
      <c r="T878" s="388">
        <f t="shared" si="201"/>
        <v>0</v>
      </c>
      <c r="U878" s="392">
        <f t="shared" si="201"/>
        <v>0</v>
      </c>
      <c r="V878" s="393">
        <f t="shared" si="201"/>
        <v>0</v>
      </c>
      <c r="W878" s="37">
        <f>G878-SUM(H878:V878)</f>
        <v>0</v>
      </c>
      <c r="Y878"/>
    </row>
    <row r="879" spans="1:25" outlineLevel="1" x14ac:dyDescent="0.25">
      <c r="A879" s="212"/>
      <c r="B879" s="465"/>
      <c r="C879" s="272"/>
      <c r="D879" s="272"/>
      <c r="E879" s="273"/>
      <c r="F879" s="274" t="s">
        <v>24</v>
      </c>
      <c r="G879" s="394">
        <f>G21</f>
        <v>0</v>
      </c>
      <c r="H879" s="395">
        <f>G879*(1-VLOOKUP($F879,SHT,2,FALSE))+$H21*VLOOKUP($F879,SHT,2,FALSE)</f>
        <v>0</v>
      </c>
      <c r="I879" s="389">
        <f t="shared" ref="I879:V879" si="202">I21*VLOOKUP($F879,SHT,2,FALSE)</f>
        <v>0</v>
      </c>
      <c r="J879" s="389">
        <f t="shared" si="202"/>
        <v>0</v>
      </c>
      <c r="K879" s="390">
        <f t="shared" si="202"/>
        <v>0</v>
      </c>
      <c r="L879" s="391">
        <f t="shared" si="202"/>
        <v>0</v>
      </c>
      <c r="M879" s="396">
        <f t="shared" si="202"/>
        <v>0</v>
      </c>
      <c r="N879" s="392">
        <f t="shared" si="202"/>
        <v>0</v>
      </c>
      <c r="O879" s="392">
        <f t="shared" si="202"/>
        <v>0</v>
      </c>
      <c r="P879" s="392">
        <f t="shared" si="202"/>
        <v>0</v>
      </c>
      <c r="Q879" s="392">
        <f t="shared" si="202"/>
        <v>0</v>
      </c>
      <c r="R879" s="392">
        <f t="shared" si="202"/>
        <v>0</v>
      </c>
      <c r="S879" s="392">
        <f t="shared" si="202"/>
        <v>0</v>
      </c>
      <c r="T879" s="388">
        <f t="shared" si="202"/>
        <v>0</v>
      </c>
      <c r="U879" s="392">
        <f t="shared" si="202"/>
        <v>0</v>
      </c>
      <c r="V879" s="393">
        <f t="shared" si="202"/>
        <v>0</v>
      </c>
      <c r="W879" s="37">
        <f>G879-SUM(H879:V879)</f>
        <v>0</v>
      </c>
      <c r="Y879"/>
    </row>
    <row r="880" spans="1:25" outlineLevel="1" x14ac:dyDescent="0.25">
      <c r="A880" s="212"/>
      <c r="B880" s="465"/>
      <c r="C880" s="272"/>
      <c r="D880" s="272"/>
      <c r="E880" s="273"/>
      <c r="F880" s="274" t="s">
        <v>25</v>
      </c>
      <c r="G880" s="394">
        <f>G22</f>
        <v>0</v>
      </c>
      <c r="H880" s="395">
        <f>G880*(1-VLOOKUP($F880,SHT,2,FALSE))+$H22*VLOOKUP($F880,SHT,2,FALSE)</f>
        <v>0</v>
      </c>
      <c r="I880" s="389">
        <f t="shared" ref="I880:V880" si="203">I22*VLOOKUP($F880,SHT,2,FALSE)</f>
        <v>0</v>
      </c>
      <c r="J880" s="389">
        <f t="shared" si="203"/>
        <v>0</v>
      </c>
      <c r="K880" s="390">
        <f t="shared" si="203"/>
        <v>0</v>
      </c>
      <c r="L880" s="391">
        <f t="shared" si="203"/>
        <v>0</v>
      </c>
      <c r="M880" s="396">
        <f t="shared" si="203"/>
        <v>0</v>
      </c>
      <c r="N880" s="392">
        <f t="shared" si="203"/>
        <v>0</v>
      </c>
      <c r="O880" s="392">
        <f t="shared" si="203"/>
        <v>0</v>
      </c>
      <c r="P880" s="392">
        <f t="shared" si="203"/>
        <v>0</v>
      </c>
      <c r="Q880" s="392">
        <f t="shared" si="203"/>
        <v>0</v>
      </c>
      <c r="R880" s="392">
        <f t="shared" si="203"/>
        <v>0</v>
      </c>
      <c r="S880" s="392">
        <f t="shared" si="203"/>
        <v>0</v>
      </c>
      <c r="T880" s="388">
        <f t="shared" si="203"/>
        <v>0</v>
      </c>
      <c r="U880" s="392">
        <f t="shared" si="203"/>
        <v>0</v>
      </c>
      <c r="V880" s="393">
        <f t="shared" si="203"/>
        <v>0</v>
      </c>
      <c r="W880" s="37">
        <f>G880-SUM(H880:V880)</f>
        <v>0</v>
      </c>
      <c r="Y880"/>
    </row>
    <row r="881" spans="1:25" x14ac:dyDescent="0.25">
      <c r="A881" s="212"/>
      <c r="B881" s="465"/>
      <c r="C881" s="272"/>
      <c r="D881" s="272"/>
      <c r="E881" s="273" t="s">
        <v>26</v>
      </c>
      <c r="F881" s="273"/>
      <c r="G881" s="367">
        <f t="shared" ref="G881:W881" si="204">SUBTOTAL(9,G882:G885)</f>
        <v>0</v>
      </c>
      <c r="H881" s="368">
        <f t="shared" si="204"/>
        <v>0</v>
      </c>
      <c r="I881" s="369">
        <f t="shared" si="204"/>
        <v>0</v>
      </c>
      <c r="J881" s="369">
        <f t="shared" si="204"/>
        <v>0</v>
      </c>
      <c r="K881" s="370">
        <f t="shared" si="204"/>
        <v>0</v>
      </c>
      <c r="L881" s="364">
        <f t="shared" si="204"/>
        <v>0</v>
      </c>
      <c r="M881" s="364">
        <f t="shared" si="204"/>
        <v>0</v>
      </c>
      <c r="N881" s="364">
        <f t="shared" si="204"/>
        <v>0</v>
      </c>
      <c r="O881" s="364">
        <f t="shared" si="204"/>
        <v>0</v>
      </c>
      <c r="P881" s="364">
        <f t="shared" si="204"/>
        <v>0</v>
      </c>
      <c r="Q881" s="364">
        <f t="shared" si="204"/>
        <v>0</v>
      </c>
      <c r="R881" s="364">
        <f t="shared" si="204"/>
        <v>0</v>
      </c>
      <c r="S881" s="364">
        <f t="shared" si="204"/>
        <v>0</v>
      </c>
      <c r="T881" s="364">
        <f t="shared" si="204"/>
        <v>0</v>
      </c>
      <c r="U881" s="364">
        <f t="shared" si="204"/>
        <v>0</v>
      </c>
      <c r="V881" s="364">
        <f t="shared" si="204"/>
        <v>0</v>
      </c>
      <c r="W881" s="366">
        <f t="shared" si="204"/>
        <v>0</v>
      </c>
      <c r="Y881"/>
    </row>
    <row r="882" spans="1:25" outlineLevel="1" x14ac:dyDescent="0.25">
      <c r="A882" s="212"/>
      <c r="B882" s="465"/>
      <c r="C882" s="272"/>
      <c r="D882" s="272"/>
      <c r="E882" s="273"/>
      <c r="F882" s="274" t="s">
        <v>27</v>
      </c>
      <c r="G882" s="394">
        <f>G24</f>
        <v>0</v>
      </c>
      <c r="H882" s="395">
        <f>G882*(1-VLOOKUP($F882,SHT,2,FALSE))+$H24*VLOOKUP($F882,SHT,2,FALSE)</f>
        <v>0</v>
      </c>
      <c r="I882" s="389">
        <f t="shared" ref="I882:V882" si="205">I24*VLOOKUP($F882,SHT,2,FALSE)</f>
        <v>0</v>
      </c>
      <c r="J882" s="389">
        <f t="shared" si="205"/>
        <v>0</v>
      </c>
      <c r="K882" s="390">
        <f t="shared" si="205"/>
        <v>0</v>
      </c>
      <c r="L882" s="391">
        <f t="shared" si="205"/>
        <v>0</v>
      </c>
      <c r="M882" s="396">
        <f t="shared" si="205"/>
        <v>0</v>
      </c>
      <c r="N882" s="392">
        <f t="shared" si="205"/>
        <v>0</v>
      </c>
      <c r="O882" s="392">
        <f t="shared" si="205"/>
        <v>0</v>
      </c>
      <c r="P882" s="392">
        <f t="shared" si="205"/>
        <v>0</v>
      </c>
      <c r="Q882" s="392">
        <f t="shared" si="205"/>
        <v>0</v>
      </c>
      <c r="R882" s="392">
        <f t="shared" si="205"/>
        <v>0</v>
      </c>
      <c r="S882" s="392">
        <f t="shared" si="205"/>
        <v>0</v>
      </c>
      <c r="T882" s="388">
        <f t="shared" si="205"/>
        <v>0</v>
      </c>
      <c r="U882" s="392">
        <f t="shared" si="205"/>
        <v>0</v>
      </c>
      <c r="V882" s="393">
        <f t="shared" si="205"/>
        <v>0</v>
      </c>
      <c r="W882" s="37">
        <f>G882-SUM(H882:V882)</f>
        <v>0</v>
      </c>
      <c r="Y882"/>
    </row>
    <row r="883" spans="1:25" outlineLevel="1" x14ac:dyDescent="0.25">
      <c r="A883" s="212"/>
      <c r="B883" s="465"/>
      <c r="C883" s="272"/>
      <c r="D883" s="272"/>
      <c r="E883" s="273"/>
      <c r="F883" s="274" t="s">
        <v>28</v>
      </c>
      <c r="G883" s="394">
        <f>G25</f>
        <v>0</v>
      </c>
      <c r="H883" s="395">
        <f>G883*(1-VLOOKUP($F883,SHT,2,FALSE))+$H25*VLOOKUP($F883,SHT,2,FALSE)</f>
        <v>0</v>
      </c>
      <c r="I883" s="389">
        <f t="shared" ref="I883:V883" si="206">I25*VLOOKUP($F883,SHT,2,FALSE)</f>
        <v>0</v>
      </c>
      <c r="J883" s="389">
        <f t="shared" si="206"/>
        <v>0</v>
      </c>
      <c r="K883" s="390">
        <f t="shared" si="206"/>
        <v>0</v>
      </c>
      <c r="L883" s="391">
        <f t="shared" si="206"/>
        <v>0</v>
      </c>
      <c r="M883" s="396">
        <f t="shared" si="206"/>
        <v>0</v>
      </c>
      <c r="N883" s="392">
        <f t="shared" si="206"/>
        <v>0</v>
      </c>
      <c r="O883" s="392">
        <f t="shared" si="206"/>
        <v>0</v>
      </c>
      <c r="P883" s="392">
        <f t="shared" si="206"/>
        <v>0</v>
      </c>
      <c r="Q883" s="392">
        <f t="shared" si="206"/>
        <v>0</v>
      </c>
      <c r="R883" s="392">
        <f t="shared" si="206"/>
        <v>0</v>
      </c>
      <c r="S883" s="392">
        <f t="shared" si="206"/>
        <v>0</v>
      </c>
      <c r="T883" s="388">
        <f t="shared" si="206"/>
        <v>0</v>
      </c>
      <c r="U883" s="392">
        <f t="shared" si="206"/>
        <v>0</v>
      </c>
      <c r="V883" s="393">
        <f t="shared" si="206"/>
        <v>0</v>
      </c>
      <c r="W883" s="37">
        <f>G883-SUM(H883:V883)</f>
        <v>0</v>
      </c>
      <c r="Y883"/>
    </row>
    <row r="884" spans="1:25" outlineLevel="1" x14ac:dyDescent="0.25">
      <c r="A884" s="212"/>
      <c r="B884" s="465"/>
      <c r="C884" s="272"/>
      <c r="D884" s="272"/>
      <c r="E884" s="273"/>
      <c r="F884" s="274" t="s">
        <v>29</v>
      </c>
      <c r="G884" s="394">
        <f>G26</f>
        <v>0</v>
      </c>
      <c r="H884" s="395">
        <f>G884*(1-VLOOKUP($F884,SHT,2,FALSE))+$H26*VLOOKUP($F884,SHT,2,FALSE)</f>
        <v>0</v>
      </c>
      <c r="I884" s="389">
        <f t="shared" ref="I884:V884" si="207">I26*VLOOKUP($F884,SHT,2,FALSE)</f>
        <v>0</v>
      </c>
      <c r="J884" s="389">
        <f t="shared" si="207"/>
        <v>0</v>
      </c>
      <c r="K884" s="390">
        <f t="shared" si="207"/>
        <v>0</v>
      </c>
      <c r="L884" s="391">
        <f t="shared" si="207"/>
        <v>0</v>
      </c>
      <c r="M884" s="396">
        <f t="shared" si="207"/>
        <v>0</v>
      </c>
      <c r="N884" s="392">
        <f t="shared" si="207"/>
        <v>0</v>
      </c>
      <c r="O884" s="392">
        <f t="shared" si="207"/>
        <v>0</v>
      </c>
      <c r="P884" s="392">
        <f t="shared" si="207"/>
        <v>0</v>
      </c>
      <c r="Q884" s="392">
        <f t="shared" si="207"/>
        <v>0</v>
      </c>
      <c r="R884" s="392">
        <f t="shared" si="207"/>
        <v>0</v>
      </c>
      <c r="S884" s="392">
        <f t="shared" si="207"/>
        <v>0</v>
      </c>
      <c r="T884" s="388">
        <f t="shared" si="207"/>
        <v>0</v>
      </c>
      <c r="U884" s="392">
        <f t="shared" si="207"/>
        <v>0</v>
      </c>
      <c r="V884" s="393">
        <f t="shared" si="207"/>
        <v>0</v>
      </c>
      <c r="W884" s="37">
        <f>G884-SUM(H884:V884)</f>
        <v>0</v>
      </c>
      <c r="Y884"/>
    </row>
    <row r="885" spans="1:25" outlineLevel="1" x14ac:dyDescent="0.25">
      <c r="A885" s="212"/>
      <c r="B885" s="465"/>
      <c r="C885" s="272"/>
      <c r="D885" s="272"/>
      <c r="E885" s="273"/>
      <c r="F885" s="274" t="s">
        <v>30</v>
      </c>
      <c r="G885" s="394">
        <f>G27</f>
        <v>0</v>
      </c>
      <c r="H885" s="397">
        <f>G885*(1-VLOOKUP($F885,SHT,2,FALSE))+$H27*VLOOKUP($F885,SHT,2,FALSE)</f>
        <v>0</v>
      </c>
      <c r="I885" s="395">
        <f t="shared" ref="I885:V885" si="208">I27*VLOOKUP($F885,SHT,2,FALSE)</f>
        <v>0</v>
      </c>
      <c r="J885" s="389">
        <f t="shared" si="208"/>
        <v>0</v>
      </c>
      <c r="K885" s="390">
        <f t="shared" si="208"/>
        <v>0</v>
      </c>
      <c r="L885" s="391">
        <f t="shared" si="208"/>
        <v>0</v>
      </c>
      <c r="M885" s="396">
        <f t="shared" si="208"/>
        <v>0</v>
      </c>
      <c r="N885" s="392">
        <f t="shared" si="208"/>
        <v>0</v>
      </c>
      <c r="O885" s="392">
        <f t="shared" si="208"/>
        <v>0</v>
      </c>
      <c r="P885" s="392">
        <f t="shared" si="208"/>
        <v>0</v>
      </c>
      <c r="Q885" s="392">
        <f t="shared" si="208"/>
        <v>0</v>
      </c>
      <c r="R885" s="392">
        <f t="shared" si="208"/>
        <v>0</v>
      </c>
      <c r="S885" s="392">
        <f t="shared" si="208"/>
        <v>0</v>
      </c>
      <c r="T885" s="388">
        <f t="shared" si="208"/>
        <v>0</v>
      </c>
      <c r="U885" s="392">
        <f t="shared" si="208"/>
        <v>0</v>
      </c>
      <c r="V885" s="393">
        <f t="shared" si="208"/>
        <v>0</v>
      </c>
      <c r="W885" s="37">
        <f>G885-SUM(H885:V885)</f>
        <v>0</v>
      </c>
      <c r="Y885"/>
    </row>
    <row r="886" spans="1:25" x14ac:dyDescent="0.25">
      <c r="A886" s="212"/>
      <c r="B886" s="465"/>
      <c r="C886" s="272"/>
      <c r="D886" s="272"/>
      <c r="E886" s="273" t="s">
        <v>31</v>
      </c>
      <c r="F886" s="273"/>
      <c r="G886" s="367">
        <f t="shared" ref="G886:W886" si="209">SUBTOTAL(9,G887:G890)</f>
        <v>0</v>
      </c>
      <c r="H886" s="368">
        <f t="shared" si="209"/>
        <v>0</v>
      </c>
      <c r="I886" s="369">
        <f t="shared" si="209"/>
        <v>0</v>
      </c>
      <c r="J886" s="369">
        <f t="shared" si="209"/>
        <v>0</v>
      </c>
      <c r="K886" s="370">
        <f t="shared" si="209"/>
        <v>0</v>
      </c>
      <c r="L886" s="364">
        <f t="shared" si="209"/>
        <v>0</v>
      </c>
      <c r="M886" s="364">
        <f t="shared" si="209"/>
        <v>0</v>
      </c>
      <c r="N886" s="364">
        <f t="shared" si="209"/>
        <v>0</v>
      </c>
      <c r="O886" s="364">
        <f t="shared" si="209"/>
        <v>0</v>
      </c>
      <c r="P886" s="364">
        <f t="shared" si="209"/>
        <v>0</v>
      </c>
      <c r="Q886" s="364">
        <f t="shared" si="209"/>
        <v>0</v>
      </c>
      <c r="R886" s="364">
        <f t="shared" si="209"/>
        <v>0</v>
      </c>
      <c r="S886" s="364">
        <f t="shared" si="209"/>
        <v>0</v>
      </c>
      <c r="T886" s="364">
        <f t="shared" si="209"/>
        <v>0</v>
      </c>
      <c r="U886" s="364">
        <f t="shared" si="209"/>
        <v>0</v>
      </c>
      <c r="V886" s="364">
        <f t="shared" si="209"/>
        <v>0</v>
      </c>
      <c r="W886" s="366">
        <f t="shared" si="209"/>
        <v>0</v>
      </c>
      <c r="Y886"/>
    </row>
    <row r="887" spans="1:25" outlineLevel="1" x14ac:dyDescent="0.25">
      <c r="A887" s="212"/>
      <c r="B887" s="465"/>
      <c r="C887" s="272"/>
      <c r="D887" s="272"/>
      <c r="E887" s="273"/>
      <c r="F887" s="274" t="s">
        <v>32</v>
      </c>
      <c r="G887" s="394">
        <f>G29</f>
        <v>0</v>
      </c>
      <c r="H887" s="395">
        <f>G887*(1-VLOOKUP($F887,SHT,2,FALSE))+$H29*VLOOKUP($F887,SHT,2,FALSE)</f>
        <v>0</v>
      </c>
      <c r="I887" s="389">
        <f t="shared" ref="I887:V887" si="210">I29*VLOOKUP($F887,SHT,2,FALSE)</f>
        <v>0</v>
      </c>
      <c r="J887" s="389">
        <f t="shared" si="210"/>
        <v>0</v>
      </c>
      <c r="K887" s="390">
        <f t="shared" si="210"/>
        <v>0</v>
      </c>
      <c r="L887" s="391">
        <f t="shared" si="210"/>
        <v>0</v>
      </c>
      <c r="M887" s="396">
        <f t="shared" si="210"/>
        <v>0</v>
      </c>
      <c r="N887" s="392">
        <f t="shared" si="210"/>
        <v>0</v>
      </c>
      <c r="O887" s="392">
        <f t="shared" si="210"/>
        <v>0</v>
      </c>
      <c r="P887" s="392">
        <f t="shared" si="210"/>
        <v>0</v>
      </c>
      <c r="Q887" s="392">
        <f t="shared" si="210"/>
        <v>0</v>
      </c>
      <c r="R887" s="392">
        <f t="shared" si="210"/>
        <v>0</v>
      </c>
      <c r="S887" s="392">
        <f t="shared" si="210"/>
        <v>0</v>
      </c>
      <c r="T887" s="388">
        <f t="shared" si="210"/>
        <v>0</v>
      </c>
      <c r="U887" s="392">
        <f t="shared" si="210"/>
        <v>0</v>
      </c>
      <c r="V887" s="393">
        <f t="shared" si="210"/>
        <v>0</v>
      </c>
      <c r="W887" s="37">
        <f>G887-SUM(H887:V887)</f>
        <v>0</v>
      </c>
      <c r="Y887"/>
    </row>
    <row r="888" spans="1:25" outlineLevel="1" x14ac:dyDescent="0.25">
      <c r="A888" s="212"/>
      <c r="B888" s="465"/>
      <c r="C888" s="272"/>
      <c r="D888" s="272"/>
      <c r="E888" s="273"/>
      <c r="F888" s="274" t="s">
        <v>33</v>
      </c>
      <c r="G888" s="394">
        <f>G30</f>
        <v>0</v>
      </c>
      <c r="H888" s="395">
        <f>G888*(1-VLOOKUP($F888,SHT,2,FALSE))+$H30*VLOOKUP($F888,SHT,2,FALSE)</f>
        <v>0</v>
      </c>
      <c r="I888" s="389">
        <f t="shared" ref="I888:V888" si="211">I30*VLOOKUP($F888,SHT,2,FALSE)</f>
        <v>0</v>
      </c>
      <c r="J888" s="389">
        <f t="shared" si="211"/>
        <v>0</v>
      </c>
      <c r="K888" s="390">
        <f t="shared" si="211"/>
        <v>0</v>
      </c>
      <c r="L888" s="391">
        <f t="shared" si="211"/>
        <v>0</v>
      </c>
      <c r="M888" s="396">
        <f t="shared" si="211"/>
        <v>0</v>
      </c>
      <c r="N888" s="392">
        <f t="shared" si="211"/>
        <v>0</v>
      </c>
      <c r="O888" s="392">
        <f t="shared" si="211"/>
        <v>0</v>
      </c>
      <c r="P888" s="392">
        <f t="shared" si="211"/>
        <v>0</v>
      </c>
      <c r="Q888" s="392">
        <f t="shared" si="211"/>
        <v>0</v>
      </c>
      <c r="R888" s="392">
        <f t="shared" si="211"/>
        <v>0</v>
      </c>
      <c r="S888" s="392">
        <f t="shared" si="211"/>
        <v>0</v>
      </c>
      <c r="T888" s="388">
        <f t="shared" si="211"/>
        <v>0</v>
      </c>
      <c r="U888" s="392">
        <f t="shared" si="211"/>
        <v>0</v>
      </c>
      <c r="V888" s="393">
        <f t="shared" si="211"/>
        <v>0</v>
      </c>
      <c r="W888" s="37">
        <f>G888-SUM(H888:V888)</f>
        <v>0</v>
      </c>
      <c r="Y888"/>
    </row>
    <row r="889" spans="1:25" outlineLevel="1" x14ac:dyDescent="0.25">
      <c r="A889" s="212"/>
      <c r="B889" s="465"/>
      <c r="C889" s="272"/>
      <c r="D889" s="272"/>
      <c r="E889" s="273"/>
      <c r="F889" s="274" t="s">
        <v>34</v>
      </c>
      <c r="G889" s="394">
        <f>G31</f>
        <v>0</v>
      </c>
      <c r="H889" s="395">
        <f>G889*(1-VLOOKUP($F889,SHT,2,FALSE))+$H31*VLOOKUP($F889,SHT,2,FALSE)</f>
        <v>0</v>
      </c>
      <c r="I889" s="389">
        <f t="shared" ref="I889:V889" si="212">I31*VLOOKUP($F889,SHT,2,FALSE)</f>
        <v>0</v>
      </c>
      <c r="J889" s="389">
        <f t="shared" si="212"/>
        <v>0</v>
      </c>
      <c r="K889" s="390">
        <f t="shared" si="212"/>
        <v>0</v>
      </c>
      <c r="L889" s="391">
        <f t="shared" si="212"/>
        <v>0</v>
      </c>
      <c r="M889" s="396">
        <f t="shared" si="212"/>
        <v>0</v>
      </c>
      <c r="N889" s="392">
        <f t="shared" si="212"/>
        <v>0</v>
      </c>
      <c r="O889" s="392">
        <f t="shared" si="212"/>
        <v>0</v>
      </c>
      <c r="P889" s="392">
        <f t="shared" si="212"/>
        <v>0</v>
      </c>
      <c r="Q889" s="392">
        <f t="shared" si="212"/>
        <v>0</v>
      </c>
      <c r="R889" s="392">
        <f t="shared" si="212"/>
        <v>0</v>
      </c>
      <c r="S889" s="392">
        <f t="shared" si="212"/>
        <v>0</v>
      </c>
      <c r="T889" s="388">
        <f t="shared" si="212"/>
        <v>0</v>
      </c>
      <c r="U889" s="392">
        <f t="shared" si="212"/>
        <v>0</v>
      </c>
      <c r="V889" s="393">
        <f t="shared" si="212"/>
        <v>0</v>
      </c>
      <c r="W889" s="37">
        <f>G889-SUM(H889:V889)</f>
        <v>0</v>
      </c>
      <c r="Y889"/>
    </row>
    <row r="890" spans="1:25" outlineLevel="1" x14ac:dyDescent="0.25">
      <c r="A890" s="212"/>
      <c r="B890" s="465"/>
      <c r="C890" s="272"/>
      <c r="D890" s="272"/>
      <c r="E890" s="273"/>
      <c r="F890" s="274" t="s">
        <v>35</v>
      </c>
      <c r="G890" s="394">
        <f>G32</f>
        <v>0</v>
      </c>
      <c r="H890" s="395">
        <f>G890*(1-VLOOKUP($F890,SHT,2,FALSE))+$H32*VLOOKUP($F890,SHT,2,FALSE)</f>
        <v>0</v>
      </c>
      <c r="I890" s="389">
        <f t="shared" ref="I890:V890" si="213">I32*VLOOKUP($F890,SHT,2,FALSE)</f>
        <v>0</v>
      </c>
      <c r="J890" s="389">
        <f t="shared" si="213"/>
        <v>0</v>
      </c>
      <c r="K890" s="390">
        <f t="shared" si="213"/>
        <v>0</v>
      </c>
      <c r="L890" s="391">
        <f t="shared" si="213"/>
        <v>0</v>
      </c>
      <c r="M890" s="396">
        <f t="shared" si="213"/>
        <v>0</v>
      </c>
      <c r="N890" s="392">
        <f t="shared" si="213"/>
        <v>0</v>
      </c>
      <c r="O890" s="392">
        <f t="shared" si="213"/>
        <v>0</v>
      </c>
      <c r="P890" s="392">
        <f t="shared" si="213"/>
        <v>0</v>
      </c>
      <c r="Q890" s="392">
        <f t="shared" si="213"/>
        <v>0</v>
      </c>
      <c r="R890" s="392">
        <f t="shared" si="213"/>
        <v>0</v>
      </c>
      <c r="S890" s="392">
        <f t="shared" si="213"/>
        <v>0</v>
      </c>
      <c r="T890" s="388">
        <f t="shared" si="213"/>
        <v>0</v>
      </c>
      <c r="U890" s="392">
        <f t="shared" si="213"/>
        <v>0</v>
      </c>
      <c r="V890" s="393">
        <f t="shared" si="213"/>
        <v>0</v>
      </c>
      <c r="W890" s="37">
        <f>G890-SUM(H890:V890)</f>
        <v>0</v>
      </c>
      <c r="Y890"/>
    </row>
    <row r="891" spans="1:25" x14ac:dyDescent="0.25">
      <c r="A891" s="212"/>
      <c r="B891" s="465"/>
      <c r="C891" s="272"/>
      <c r="D891" s="272" t="s">
        <v>36</v>
      </c>
      <c r="E891" s="273"/>
      <c r="F891" s="273"/>
      <c r="G891" s="367"/>
      <c r="H891" s="369"/>
      <c r="I891" s="369"/>
      <c r="J891" s="369"/>
      <c r="K891" s="370"/>
      <c r="L891" s="363"/>
      <c r="M891" s="364"/>
      <c r="N891" s="364"/>
      <c r="O891" s="364"/>
      <c r="P891" s="364"/>
      <c r="Q891" s="364"/>
      <c r="R891" s="364"/>
      <c r="S891" s="364"/>
      <c r="T891" s="364"/>
      <c r="U891" s="364"/>
      <c r="V891" s="365"/>
      <c r="W891" s="366"/>
      <c r="Y891"/>
    </row>
    <row r="892" spans="1:25" x14ac:dyDescent="0.25">
      <c r="A892" s="212"/>
      <c r="B892" s="465"/>
      <c r="C892" s="272"/>
      <c r="D892" s="272"/>
      <c r="E892" s="275" t="s">
        <v>37</v>
      </c>
      <c r="F892" s="273"/>
      <c r="G892" s="367">
        <f t="shared" ref="G892:W892" si="214">SUBTOTAL(9,G893:G895)</f>
        <v>0</v>
      </c>
      <c r="H892" s="368">
        <f t="shared" si="214"/>
        <v>0</v>
      </c>
      <c r="I892" s="369">
        <f t="shared" si="214"/>
        <v>0</v>
      </c>
      <c r="J892" s="369">
        <f t="shared" si="214"/>
        <v>0</v>
      </c>
      <c r="K892" s="370">
        <f t="shared" si="214"/>
        <v>0</v>
      </c>
      <c r="L892" s="364">
        <f t="shared" si="214"/>
        <v>0</v>
      </c>
      <c r="M892" s="364">
        <f t="shared" si="214"/>
        <v>0</v>
      </c>
      <c r="N892" s="364">
        <f t="shared" si="214"/>
        <v>0</v>
      </c>
      <c r="O892" s="364">
        <f t="shared" si="214"/>
        <v>0</v>
      </c>
      <c r="P892" s="364">
        <f t="shared" si="214"/>
        <v>0</v>
      </c>
      <c r="Q892" s="364">
        <f t="shared" si="214"/>
        <v>0</v>
      </c>
      <c r="R892" s="364">
        <f t="shared" si="214"/>
        <v>0</v>
      </c>
      <c r="S892" s="364">
        <f t="shared" si="214"/>
        <v>0</v>
      </c>
      <c r="T892" s="364">
        <f t="shared" si="214"/>
        <v>0</v>
      </c>
      <c r="U892" s="364">
        <f t="shared" si="214"/>
        <v>0</v>
      </c>
      <c r="V892" s="364">
        <f t="shared" si="214"/>
        <v>0</v>
      </c>
      <c r="W892" s="366">
        <f t="shared" si="214"/>
        <v>0</v>
      </c>
      <c r="Y892"/>
    </row>
    <row r="893" spans="1:25" outlineLevel="1" x14ac:dyDescent="0.25">
      <c r="A893" s="212"/>
      <c r="B893" s="465"/>
      <c r="C893" s="272"/>
      <c r="D893" s="272"/>
      <c r="E893" s="275"/>
      <c r="F893" s="274" t="s">
        <v>38</v>
      </c>
      <c r="G893" s="394">
        <f>G35</f>
        <v>0</v>
      </c>
      <c r="H893" s="395">
        <f>G893*(1-VLOOKUP($F893,SHT,2,FALSE))+$H35*VLOOKUP($F893,SHT,2,FALSE)</f>
        <v>0</v>
      </c>
      <c r="I893" s="389">
        <f t="shared" ref="I893:V893" si="215">I35*VLOOKUP($F893,SHT,2,FALSE)</f>
        <v>0</v>
      </c>
      <c r="J893" s="389">
        <f t="shared" si="215"/>
        <v>0</v>
      </c>
      <c r="K893" s="390">
        <f t="shared" si="215"/>
        <v>0</v>
      </c>
      <c r="L893" s="391">
        <f t="shared" si="215"/>
        <v>0</v>
      </c>
      <c r="M893" s="396">
        <f t="shared" si="215"/>
        <v>0</v>
      </c>
      <c r="N893" s="392">
        <f t="shared" si="215"/>
        <v>0</v>
      </c>
      <c r="O893" s="392">
        <f t="shared" si="215"/>
        <v>0</v>
      </c>
      <c r="P893" s="392">
        <f t="shared" si="215"/>
        <v>0</v>
      </c>
      <c r="Q893" s="392">
        <f t="shared" si="215"/>
        <v>0</v>
      </c>
      <c r="R893" s="392">
        <f t="shared" si="215"/>
        <v>0</v>
      </c>
      <c r="S893" s="392">
        <f t="shared" si="215"/>
        <v>0</v>
      </c>
      <c r="T893" s="388">
        <f t="shared" si="215"/>
        <v>0</v>
      </c>
      <c r="U893" s="392">
        <f t="shared" si="215"/>
        <v>0</v>
      </c>
      <c r="V893" s="393">
        <f t="shared" si="215"/>
        <v>0</v>
      </c>
      <c r="W893" s="37">
        <f>G893-SUM(H893:V893)</f>
        <v>0</v>
      </c>
      <c r="Y893"/>
    </row>
    <row r="894" spans="1:25" outlineLevel="1" x14ac:dyDescent="0.25">
      <c r="A894" s="212"/>
      <c r="B894" s="465"/>
      <c r="C894" s="272"/>
      <c r="D894" s="272"/>
      <c r="E894" s="273"/>
      <c r="F894" s="274" t="s">
        <v>39</v>
      </c>
      <c r="G894" s="394">
        <f>G36</f>
        <v>0</v>
      </c>
      <c r="H894" s="395">
        <f>G894*(1-VLOOKUP($F894,SHT,2,FALSE))+$H36*VLOOKUP($F894,SHT,2,FALSE)</f>
        <v>0</v>
      </c>
      <c r="I894" s="389">
        <f t="shared" ref="I894:V894" si="216">I36*VLOOKUP($F894,SHT,2,FALSE)</f>
        <v>0</v>
      </c>
      <c r="J894" s="389">
        <f t="shared" si="216"/>
        <v>0</v>
      </c>
      <c r="K894" s="390">
        <f t="shared" si="216"/>
        <v>0</v>
      </c>
      <c r="L894" s="391">
        <f t="shared" si="216"/>
        <v>0</v>
      </c>
      <c r="M894" s="396">
        <f t="shared" si="216"/>
        <v>0</v>
      </c>
      <c r="N894" s="392">
        <f t="shared" si="216"/>
        <v>0</v>
      </c>
      <c r="O894" s="392">
        <f t="shared" si="216"/>
        <v>0</v>
      </c>
      <c r="P894" s="392">
        <f t="shared" si="216"/>
        <v>0</v>
      </c>
      <c r="Q894" s="392">
        <f t="shared" si="216"/>
        <v>0</v>
      </c>
      <c r="R894" s="392">
        <f t="shared" si="216"/>
        <v>0</v>
      </c>
      <c r="S894" s="392">
        <f t="shared" si="216"/>
        <v>0</v>
      </c>
      <c r="T894" s="388">
        <f t="shared" si="216"/>
        <v>0</v>
      </c>
      <c r="U894" s="392">
        <f t="shared" si="216"/>
        <v>0</v>
      </c>
      <c r="V894" s="393">
        <f t="shared" si="216"/>
        <v>0</v>
      </c>
      <c r="W894" s="37">
        <f>G894-SUM(H894:V894)</f>
        <v>0</v>
      </c>
      <c r="Y894"/>
    </row>
    <row r="895" spans="1:25" outlineLevel="1" x14ac:dyDescent="0.25">
      <c r="A895" s="212"/>
      <c r="B895" s="465"/>
      <c r="C895" s="272"/>
      <c r="D895" s="272"/>
      <c r="E895" s="273"/>
      <c r="F895" s="274" t="s">
        <v>40</v>
      </c>
      <c r="G895" s="394">
        <f>G37</f>
        <v>0</v>
      </c>
      <c r="H895" s="395">
        <f>G895*(1-VLOOKUP($F895,SHT,2,FALSE))+$H37*VLOOKUP($F895,SHT,2,FALSE)</f>
        <v>0</v>
      </c>
      <c r="I895" s="389">
        <f t="shared" ref="I895:V895" si="217">I37*VLOOKUP($F895,SHT,2,FALSE)</f>
        <v>0</v>
      </c>
      <c r="J895" s="389">
        <f t="shared" si="217"/>
        <v>0</v>
      </c>
      <c r="K895" s="390">
        <f t="shared" si="217"/>
        <v>0</v>
      </c>
      <c r="L895" s="391">
        <f t="shared" si="217"/>
        <v>0</v>
      </c>
      <c r="M895" s="396">
        <f t="shared" si="217"/>
        <v>0</v>
      </c>
      <c r="N895" s="392">
        <f t="shared" si="217"/>
        <v>0</v>
      </c>
      <c r="O895" s="392">
        <f t="shared" si="217"/>
        <v>0</v>
      </c>
      <c r="P895" s="392">
        <f t="shared" si="217"/>
        <v>0</v>
      </c>
      <c r="Q895" s="392">
        <f t="shared" si="217"/>
        <v>0</v>
      </c>
      <c r="R895" s="392">
        <f t="shared" si="217"/>
        <v>0</v>
      </c>
      <c r="S895" s="392">
        <f t="shared" si="217"/>
        <v>0</v>
      </c>
      <c r="T895" s="388">
        <f t="shared" si="217"/>
        <v>0</v>
      </c>
      <c r="U895" s="392">
        <f t="shared" si="217"/>
        <v>0</v>
      </c>
      <c r="V895" s="393">
        <f t="shared" si="217"/>
        <v>0</v>
      </c>
      <c r="W895" s="37">
        <f>G895-SUM(H895:V895)</f>
        <v>0</v>
      </c>
      <c r="Y895"/>
    </row>
    <row r="896" spans="1:25" x14ac:dyDescent="0.25">
      <c r="A896" s="212"/>
      <c r="B896" s="465"/>
      <c r="C896" s="272"/>
      <c r="D896" s="272"/>
      <c r="E896" s="273" t="s">
        <v>41</v>
      </c>
      <c r="F896" s="273"/>
      <c r="G896" s="367">
        <f t="shared" ref="G896:W896" si="218">SUBTOTAL(9,G897:G899)</f>
        <v>0</v>
      </c>
      <c r="H896" s="368">
        <f t="shared" si="218"/>
        <v>0</v>
      </c>
      <c r="I896" s="369">
        <f t="shared" si="218"/>
        <v>0</v>
      </c>
      <c r="J896" s="369">
        <f t="shared" si="218"/>
        <v>0</v>
      </c>
      <c r="K896" s="370">
        <f t="shared" si="218"/>
        <v>0</v>
      </c>
      <c r="L896" s="364">
        <f t="shared" si="218"/>
        <v>0</v>
      </c>
      <c r="M896" s="364">
        <f t="shared" si="218"/>
        <v>0</v>
      </c>
      <c r="N896" s="364">
        <f t="shared" si="218"/>
        <v>0</v>
      </c>
      <c r="O896" s="364">
        <f t="shared" si="218"/>
        <v>0</v>
      </c>
      <c r="P896" s="364">
        <f t="shared" si="218"/>
        <v>0</v>
      </c>
      <c r="Q896" s="364">
        <f t="shared" si="218"/>
        <v>0</v>
      </c>
      <c r="R896" s="364">
        <f t="shared" si="218"/>
        <v>0</v>
      </c>
      <c r="S896" s="364">
        <f t="shared" si="218"/>
        <v>0</v>
      </c>
      <c r="T896" s="364">
        <f t="shared" si="218"/>
        <v>0</v>
      </c>
      <c r="U896" s="364">
        <f t="shared" si="218"/>
        <v>0</v>
      </c>
      <c r="V896" s="364">
        <f t="shared" si="218"/>
        <v>0</v>
      </c>
      <c r="W896" s="366">
        <f t="shared" si="218"/>
        <v>0</v>
      </c>
      <c r="Y896"/>
    </row>
    <row r="897" spans="1:25" outlineLevel="1" x14ac:dyDescent="0.25">
      <c r="A897" s="212"/>
      <c r="B897" s="465"/>
      <c r="C897" s="272"/>
      <c r="D897" s="272"/>
      <c r="E897" s="273"/>
      <c r="F897" s="274" t="s">
        <v>42</v>
      </c>
      <c r="G897" s="394">
        <f>G39</f>
        <v>0</v>
      </c>
      <c r="H897" s="395">
        <f>G897*(1-VLOOKUP($F897,SHT,2,FALSE))+$H39*VLOOKUP($F897,SHT,2,FALSE)</f>
        <v>0</v>
      </c>
      <c r="I897" s="389">
        <f t="shared" ref="I897:V897" si="219">I39*VLOOKUP($F897,SHT,2,FALSE)</f>
        <v>0</v>
      </c>
      <c r="J897" s="389">
        <f t="shared" si="219"/>
        <v>0</v>
      </c>
      <c r="K897" s="390">
        <f t="shared" si="219"/>
        <v>0</v>
      </c>
      <c r="L897" s="391">
        <f t="shared" si="219"/>
        <v>0</v>
      </c>
      <c r="M897" s="396">
        <f t="shared" si="219"/>
        <v>0</v>
      </c>
      <c r="N897" s="392">
        <f t="shared" si="219"/>
        <v>0</v>
      </c>
      <c r="O897" s="392">
        <f t="shared" si="219"/>
        <v>0</v>
      </c>
      <c r="P897" s="392">
        <f t="shared" si="219"/>
        <v>0</v>
      </c>
      <c r="Q897" s="392">
        <f t="shared" si="219"/>
        <v>0</v>
      </c>
      <c r="R897" s="392">
        <f t="shared" si="219"/>
        <v>0</v>
      </c>
      <c r="S897" s="392">
        <f t="shared" si="219"/>
        <v>0</v>
      </c>
      <c r="T897" s="388">
        <f t="shared" si="219"/>
        <v>0</v>
      </c>
      <c r="U897" s="392">
        <f t="shared" si="219"/>
        <v>0</v>
      </c>
      <c r="V897" s="393">
        <f t="shared" si="219"/>
        <v>0</v>
      </c>
      <c r="W897" s="37">
        <f>G897-SUM(H897:V897)</f>
        <v>0</v>
      </c>
      <c r="Y897"/>
    </row>
    <row r="898" spans="1:25" outlineLevel="1" x14ac:dyDescent="0.25">
      <c r="A898" s="212"/>
      <c r="B898" s="465"/>
      <c r="C898" s="272"/>
      <c r="D898" s="272"/>
      <c r="E898" s="273"/>
      <c r="F898" s="274" t="s">
        <v>43</v>
      </c>
      <c r="G898" s="394">
        <f>G40</f>
        <v>0</v>
      </c>
      <c r="H898" s="395">
        <f>G898*(1-VLOOKUP($F898,SHT,2,FALSE))+$H40*VLOOKUP($F898,SHT,2,FALSE)</f>
        <v>0</v>
      </c>
      <c r="I898" s="389">
        <f t="shared" ref="I898:V898" si="220">I40*VLOOKUP($F898,SHT,2,FALSE)</f>
        <v>0</v>
      </c>
      <c r="J898" s="389">
        <f t="shared" si="220"/>
        <v>0</v>
      </c>
      <c r="K898" s="390">
        <f t="shared" si="220"/>
        <v>0</v>
      </c>
      <c r="L898" s="391">
        <f t="shared" si="220"/>
        <v>0</v>
      </c>
      <c r="M898" s="396">
        <f t="shared" si="220"/>
        <v>0</v>
      </c>
      <c r="N898" s="392">
        <f t="shared" si="220"/>
        <v>0</v>
      </c>
      <c r="O898" s="392">
        <f t="shared" si="220"/>
        <v>0</v>
      </c>
      <c r="P898" s="392">
        <f t="shared" si="220"/>
        <v>0</v>
      </c>
      <c r="Q898" s="392">
        <f t="shared" si="220"/>
        <v>0</v>
      </c>
      <c r="R898" s="392">
        <f t="shared" si="220"/>
        <v>0</v>
      </c>
      <c r="S898" s="392">
        <f t="shared" si="220"/>
        <v>0</v>
      </c>
      <c r="T898" s="388">
        <f t="shared" si="220"/>
        <v>0</v>
      </c>
      <c r="U898" s="392">
        <f t="shared" si="220"/>
        <v>0</v>
      </c>
      <c r="V898" s="393">
        <f t="shared" si="220"/>
        <v>0</v>
      </c>
      <c r="W898" s="37">
        <f>G898-SUM(H898:V898)</f>
        <v>0</v>
      </c>
      <c r="Y898"/>
    </row>
    <row r="899" spans="1:25" outlineLevel="1" x14ac:dyDescent="0.25">
      <c r="A899" s="212"/>
      <c r="B899" s="465"/>
      <c r="C899" s="272"/>
      <c r="D899" s="272"/>
      <c r="E899" s="273"/>
      <c r="F899" s="274" t="s">
        <v>44</v>
      </c>
      <c r="G899" s="394">
        <f>G41</f>
        <v>0</v>
      </c>
      <c r="H899" s="395">
        <f>G899*(1-VLOOKUP($F899,SHT,2,FALSE))+$H41*VLOOKUP($F899,SHT,2,FALSE)</f>
        <v>0</v>
      </c>
      <c r="I899" s="389">
        <f t="shared" ref="I899:V899" si="221">I41*VLOOKUP($F899,SHT,2,FALSE)</f>
        <v>0</v>
      </c>
      <c r="J899" s="389">
        <f t="shared" si="221"/>
        <v>0</v>
      </c>
      <c r="K899" s="390">
        <f t="shared" si="221"/>
        <v>0</v>
      </c>
      <c r="L899" s="391">
        <f t="shared" si="221"/>
        <v>0</v>
      </c>
      <c r="M899" s="396">
        <f t="shared" si="221"/>
        <v>0</v>
      </c>
      <c r="N899" s="392">
        <f t="shared" si="221"/>
        <v>0</v>
      </c>
      <c r="O899" s="392">
        <f t="shared" si="221"/>
        <v>0</v>
      </c>
      <c r="P899" s="392">
        <f t="shared" si="221"/>
        <v>0</v>
      </c>
      <c r="Q899" s="392">
        <f t="shared" si="221"/>
        <v>0</v>
      </c>
      <c r="R899" s="392">
        <f t="shared" si="221"/>
        <v>0</v>
      </c>
      <c r="S899" s="392">
        <f t="shared" si="221"/>
        <v>0</v>
      </c>
      <c r="T899" s="388">
        <f t="shared" si="221"/>
        <v>0</v>
      </c>
      <c r="U899" s="392">
        <f t="shared" si="221"/>
        <v>0</v>
      </c>
      <c r="V899" s="393">
        <f t="shared" si="221"/>
        <v>0</v>
      </c>
      <c r="W899" s="37">
        <f>G899-SUM(H899:V899)</f>
        <v>0</v>
      </c>
      <c r="Y899"/>
    </row>
    <row r="900" spans="1:25" x14ac:dyDescent="0.25">
      <c r="A900" s="212"/>
      <c r="B900" s="465"/>
      <c r="C900" s="272"/>
      <c r="D900" s="272"/>
      <c r="E900" s="273" t="s">
        <v>45</v>
      </c>
      <c r="F900" s="273"/>
      <c r="G900" s="367">
        <f t="shared" ref="G900:W900" si="222">SUBTOTAL(9,G901:G903)</f>
        <v>0</v>
      </c>
      <c r="H900" s="368">
        <f t="shared" si="222"/>
        <v>0</v>
      </c>
      <c r="I900" s="369">
        <f t="shared" si="222"/>
        <v>0</v>
      </c>
      <c r="J900" s="369">
        <f t="shared" si="222"/>
        <v>0</v>
      </c>
      <c r="K900" s="370">
        <f t="shared" si="222"/>
        <v>0</v>
      </c>
      <c r="L900" s="364">
        <f t="shared" si="222"/>
        <v>0</v>
      </c>
      <c r="M900" s="364">
        <f t="shared" si="222"/>
        <v>0</v>
      </c>
      <c r="N900" s="364">
        <f t="shared" si="222"/>
        <v>0</v>
      </c>
      <c r="O900" s="364">
        <f t="shared" si="222"/>
        <v>0</v>
      </c>
      <c r="P900" s="364">
        <f t="shared" si="222"/>
        <v>0</v>
      </c>
      <c r="Q900" s="364">
        <f t="shared" si="222"/>
        <v>0</v>
      </c>
      <c r="R900" s="364">
        <f t="shared" si="222"/>
        <v>0</v>
      </c>
      <c r="S900" s="364">
        <f t="shared" si="222"/>
        <v>0</v>
      </c>
      <c r="T900" s="364">
        <f t="shared" si="222"/>
        <v>0</v>
      </c>
      <c r="U900" s="364">
        <f t="shared" si="222"/>
        <v>0</v>
      </c>
      <c r="V900" s="364">
        <f t="shared" si="222"/>
        <v>0</v>
      </c>
      <c r="W900" s="366">
        <f t="shared" si="222"/>
        <v>0</v>
      </c>
      <c r="Y900"/>
    </row>
    <row r="901" spans="1:25" outlineLevel="1" x14ac:dyDescent="0.25">
      <c r="A901" s="212"/>
      <c r="B901" s="465"/>
      <c r="C901" s="272"/>
      <c r="D901" s="272"/>
      <c r="E901" s="273"/>
      <c r="F901" s="274" t="s">
        <v>46</v>
      </c>
      <c r="G901" s="394">
        <f>G43</f>
        <v>0</v>
      </c>
      <c r="H901" s="395">
        <f>G901*(1-VLOOKUP($F901,SHT,2,FALSE))+$H43*VLOOKUP($F901,SHT,2,FALSE)</f>
        <v>0</v>
      </c>
      <c r="I901" s="389">
        <f t="shared" ref="I901:V901" si="223">I43*VLOOKUP($F901,SHT,2,FALSE)</f>
        <v>0</v>
      </c>
      <c r="J901" s="389">
        <f t="shared" si="223"/>
        <v>0</v>
      </c>
      <c r="K901" s="390">
        <f t="shared" si="223"/>
        <v>0</v>
      </c>
      <c r="L901" s="391">
        <f t="shared" si="223"/>
        <v>0</v>
      </c>
      <c r="M901" s="396">
        <f t="shared" si="223"/>
        <v>0</v>
      </c>
      <c r="N901" s="392">
        <f t="shared" si="223"/>
        <v>0</v>
      </c>
      <c r="O901" s="392">
        <f t="shared" si="223"/>
        <v>0</v>
      </c>
      <c r="P901" s="392">
        <f t="shared" si="223"/>
        <v>0</v>
      </c>
      <c r="Q901" s="392">
        <f t="shared" si="223"/>
        <v>0</v>
      </c>
      <c r="R901" s="392">
        <f t="shared" si="223"/>
        <v>0</v>
      </c>
      <c r="S901" s="392">
        <f t="shared" si="223"/>
        <v>0</v>
      </c>
      <c r="T901" s="388">
        <f t="shared" si="223"/>
        <v>0</v>
      </c>
      <c r="U901" s="392">
        <f t="shared" si="223"/>
        <v>0</v>
      </c>
      <c r="V901" s="393">
        <f t="shared" si="223"/>
        <v>0</v>
      </c>
      <c r="W901" s="37">
        <f>G901-SUM(H901:V901)</f>
        <v>0</v>
      </c>
      <c r="Y901"/>
    </row>
    <row r="902" spans="1:25" outlineLevel="1" x14ac:dyDescent="0.25">
      <c r="A902" s="212"/>
      <c r="B902" s="465"/>
      <c r="C902" s="272"/>
      <c r="D902" s="272"/>
      <c r="E902" s="273"/>
      <c r="F902" s="274" t="s">
        <v>47</v>
      </c>
      <c r="G902" s="394">
        <f>G44</f>
        <v>0</v>
      </c>
      <c r="H902" s="395">
        <f>G902*(1-VLOOKUP($F902,SHT,2,FALSE))+$H44*VLOOKUP($F902,SHT,2,FALSE)</f>
        <v>0</v>
      </c>
      <c r="I902" s="389">
        <f t="shared" ref="I902:V902" si="224">I44*VLOOKUP($F902,SHT,2,FALSE)</f>
        <v>0</v>
      </c>
      <c r="J902" s="389">
        <f t="shared" si="224"/>
        <v>0</v>
      </c>
      <c r="K902" s="390">
        <f t="shared" si="224"/>
        <v>0</v>
      </c>
      <c r="L902" s="391">
        <f t="shared" si="224"/>
        <v>0</v>
      </c>
      <c r="M902" s="396">
        <f t="shared" si="224"/>
        <v>0</v>
      </c>
      <c r="N902" s="392">
        <f t="shared" si="224"/>
        <v>0</v>
      </c>
      <c r="O902" s="392">
        <f t="shared" si="224"/>
        <v>0</v>
      </c>
      <c r="P902" s="392">
        <f t="shared" si="224"/>
        <v>0</v>
      </c>
      <c r="Q902" s="392">
        <f t="shared" si="224"/>
        <v>0</v>
      </c>
      <c r="R902" s="392">
        <f t="shared" si="224"/>
        <v>0</v>
      </c>
      <c r="S902" s="392">
        <f t="shared" si="224"/>
        <v>0</v>
      </c>
      <c r="T902" s="388">
        <f t="shared" si="224"/>
        <v>0</v>
      </c>
      <c r="U902" s="392">
        <f t="shared" si="224"/>
        <v>0</v>
      </c>
      <c r="V902" s="393">
        <f t="shared" si="224"/>
        <v>0</v>
      </c>
      <c r="W902" s="37">
        <f>G902-SUM(H902:V902)</f>
        <v>0</v>
      </c>
      <c r="Y902"/>
    </row>
    <row r="903" spans="1:25" outlineLevel="1" x14ac:dyDescent="0.25">
      <c r="A903" s="212"/>
      <c r="B903" s="465"/>
      <c r="C903" s="272"/>
      <c r="D903" s="272"/>
      <c r="E903" s="273"/>
      <c r="F903" s="274" t="s">
        <v>48</v>
      </c>
      <c r="G903" s="394">
        <f>G45</f>
        <v>0</v>
      </c>
      <c r="H903" s="395">
        <f>G903*(1-VLOOKUP($F903,SHT,2,FALSE))+$H45*VLOOKUP($F903,SHT,2,FALSE)</f>
        <v>0</v>
      </c>
      <c r="I903" s="389">
        <f t="shared" ref="I903:V903" si="225">I45*VLOOKUP($F903,SHT,2,FALSE)</f>
        <v>0</v>
      </c>
      <c r="J903" s="389">
        <f t="shared" si="225"/>
        <v>0</v>
      </c>
      <c r="K903" s="390">
        <f t="shared" si="225"/>
        <v>0</v>
      </c>
      <c r="L903" s="391">
        <f t="shared" si="225"/>
        <v>0</v>
      </c>
      <c r="M903" s="396">
        <f t="shared" si="225"/>
        <v>0</v>
      </c>
      <c r="N903" s="392">
        <f t="shared" si="225"/>
        <v>0</v>
      </c>
      <c r="O903" s="392">
        <f t="shared" si="225"/>
        <v>0</v>
      </c>
      <c r="P903" s="392">
        <f t="shared" si="225"/>
        <v>0</v>
      </c>
      <c r="Q903" s="392">
        <f t="shared" si="225"/>
        <v>0</v>
      </c>
      <c r="R903" s="392">
        <f t="shared" si="225"/>
        <v>0</v>
      </c>
      <c r="S903" s="392">
        <f t="shared" si="225"/>
        <v>0</v>
      </c>
      <c r="T903" s="388">
        <f t="shared" si="225"/>
        <v>0</v>
      </c>
      <c r="U903" s="392">
        <f t="shared" si="225"/>
        <v>0</v>
      </c>
      <c r="V903" s="393">
        <f t="shared" si="225"/>
        <v>0</v>
      </c>
      <c r="W903" s="37">
        <f>G903-SUM(H903:V903)</f>
        <v>0</v>
      </c>
      <c r="Y903"/>
    </row>
    <row r="904" spans="1:25" x14ac:dyDescent="0.25">
      <c r="A904" s="212"/>
      <c r="B904" s="465"/>
      <c r="C904" s="272"/>
      <c r="D904" s="272" t="s">
        <v>49</v>
      </c>
      <c r="E904" s="273"/>
      <c r="F904" s="273"/>
      <c r="G904" s="367"/>
      <c r="H904" s="369"/>
      <c r="I904" s="369"/>
      <c r="J904" s="369"/>
      <c r="K904" s="370"/>
      <c r="L904" s="363"/>
      <c r="M904" s="364"/>
      <c r="N904" s="364"/>
      <c r="O904" s="364"/>
      <c r="P904" s="364"/>
      <c r="Q904" s="364"/>
      <c r="R904" s="364"/>
      <c r="S904" s="364"/>
      <c r="T904" s="364"/>
      <c r="U904" s="364"/>
      <c r="V904" s="365"/>
      <c r="W904" s="366"/>
      <c r="Y904"/>
    </row>
    <row r="905" spans="1:25" x14ac:dyDescent="0.25">
      <c r="A905" s="212"/>
      <c r="B905" s="465"/>
      <c r="C905" s="272"/>
      <c r="D905" s="272"/>
      <c r="E905" s="273" t="s">
        <v>50</v>
      </c>
      <c r="F905" s="273"/>
      <c r="G905" s="367">
        <f t="shared" ref="G905:W905" si="226">SUBTOTAL(9,G906:G907)</f>
        <v>0</v>
      </c>
      <c r="H905" s="368">
        <f t="shared" si="226"/>
        <v>0</v>
      </c>
      <c r="I905" s="369">
        <f t="shared" si="226"/>
        <v>0</v>
      </c>
      <c r="J905" s="369">
        <f t="shared" si="226"/>
        <v>0</v>
      </c>
      <c r="K905" s="370">
        <f t="shared" si="226"/>
        <v>0</v>
      </c>
      <c r="L905" s="364">
        <f t="shared" si="226"/>
        <v>0</v>
      </c>
      <c r="M905" s="364">
        <f t="shared" si="226"/>
        <v>0</v>
      </c>
      <c r="N905" s="364">
        <f t="shared" si="226"/>
        <v>0</v>
      </c>
      <c r="O905" s="364">
        <f t="shared" si="226"/>
        <v>0</v>
      </c>
      <c r="P905" s="364">
        <f t="shared" si="226"/>
        <v>0</v>
      </c>
      <c r="Q905" s="364">
        <f t="shared" si="226"/>
        <v>0</v>
      </c>
      <c r="R905" s="364">
        <f t="shared" si="226"/>
        <v>0</v>
      </c>
      <c r="S905" s="364">
        <f t="shared" si="226"/>
        <v>0</v>
      </c>
      <c r="T905" s="364">
        <f t="shared" si="226"/>
        <v>0</v>
      </c>
      <c r="U905" s="364">
        <f t="shared" si="226"/>
        <v>0</v>
      </c>
      <c r="V905" s="364">
        <f t="shared" si="226"/>
        <v>0</v>
      </c>
      <c r="W905" s="366">
        <f t="shared" si="226"/>
        <v>0</v>
      </c>
      <c r="Y905"/>
    </row>
    <row r="906" spans="1:25" outlineLevel="1" x14ac:dyDescent="0.25">
      <c r="A906" s="212"/>
      <c r="B906" s="465"/>
      <c r="C906" s="272"/>
      <c r="D906" s="272"/>
      <c r="E906" s="273"/>
      <c r="F906" s="274" t="s">
        <v>51</v>
      </c>
      <c r="G906" s="394">
        <f>G48</f>
        <v>0</v>
      </c>
      <c r="H906" s="395">
        <f>G906*(1-VLOOKUP($F906,SHT,2,FALSE))+$H48*VLOOKUP($F906,SHT,2,FALSE)</f>
        <v>0</v>
      </c>
      <c r="I906" s="389">
        <f t="shared" ref="I906:V906" si="227">I48*VLOOKUP($F906,SHT,2,FALSE)</f>
        <v>0</v>
      </c>
      <c r="J906" s="389">
        <f t="shared" si="227"/>
        <v>0</v>
      </c>
      <c r="K906" s="390">
        <f t="shared" si="227"/>
        <v>0</v>
      </c>
      <c r="L906" s="391">
        <f t="shared" si="227"/>
        <v>0</v>
      </c>
      <c r="M906" s="396">
        <f t="shared" si="227"/>
        <v>0</v>
      </c>
      <c r="N906" s="392">
        <f t="shared" si="227"/>
        <v>0</v>
      </c>
      <c r="O906" s="392">
        <f t="shared" si="227"/>
        <v>0</v>
      </c>
      <c r="P906" s="392">
        <f t="shared" si="227"/>
        <v>0</v>
      </c>
      <c r="Q906" s="392">
        <f t="shared" si="227"/>
        <v>0</v>
      </c>
      <c r="R906" s="392">
        <f t="shared" si="227"/>
        <v>0</v>
      </c>
      <c r="S906" s="392">
        <f t="shared" si="227"/>
        <v>0</v>
      </c>
      <c r="T906" s="388">
        <f t="shared" si="227"/>
        <v>0</v>
      </c>
      <c r="U906" s="392">
        <f t="shared" si="227"/>
        <v>0</v>
      </c>
      <c r="V906" s="393">
        <f t="shared" si="227"/>
        <v>0</v>
      </c>
      <c r="W906" s="37">
        <f>G906-SUM(H906:V906)</f>
        <v>0</v>
      </c>
      <c r="Y906"/>
    </row>
    <row r="907" spans="1:25" outlineLevel="1" x14ac:dyDescent="0.25">
      <c r="A907" s="212"/>
      <c r="B907" s="465"/>
      <c r="C907" s="272"/>
      <c r="D907" s="272"/>
      <c r="E907" s="273"/>
      <c r="F907" s="274" t="s">
        <v>52</v>
      </c>
      <c r="G907" s="394">
        <f>G49</f>
        <v>0</v>
      </c>
      <c r="H907" s="395">
        <f>G907*(1-VLOOKUP($F907,SHT,2,FALSE))+$H49*VLOOKUP($F907,SHT,2,FALSE)</f>
        <v>0</v>
      </c>
      <c r="I907" s="389">
        <f t="shared" ref="I907:V907" si="228">I49*VLOOKUP($F907,SHT,2,FALSE)</f>
        <v>0</v>
      </c>
      <c r="J907" s="389">
        <f t="shared" si="228"/>
        <v>0</v>
      </c>
      <c r="K907" s="390">
        <f t="shared" si="228"/>
        <v>0</v>
      </c>
      <c r="L907" s="391">
        <f t="shared" si="228"/>
        <v>0</v>
      </c>
      <c r="M907" s="396">
        <f t="shared" si="228"/>
        <v>0</v>
      </c>
      <c r="N907" s="392">
        <f t="shared" si="228"/>
        <v>0</v>
      </c>
      <c r="O907" s="392">
        <f t="shared" si="228"/>
        <v>0</v>
      </c>
      <c r="P907" s="392">
        <f t="shared" si="228"/>
        <v>0</v>
      </c>
      <c r="Q907" s="392">
        <f t="shared" si="228"/>
        <v>0</v>
      </c>
      <c r="R907" s="392">
        <f t="shared" si="228"/>
        <v>0</v>
      </c>
      <c r="S907" s="392">
        <f t="shared" si="228"/>
        <v>0</v>
      </c>
      <c r="T907" s="388">
        <f t="shared" si="228"/>
        <v>0</v>
      </c>
      <c r="U907" s="392">
        <f t="shared" si="228"/>
        <v>0</v>
      </c>
      <c r="V907" s="393">
        <f t="shared" si="228"/>
        <v>0</v>
      </c>
      <c r="W907" s="37">
        <f>G907-SUM(H907:V907)</f>
        <v>0</v>
      </c>
      <c r="Y907"/>
    </row>
    <row r="908" spans="1:25" x14ac:dyDescent="0.25">
      <c r="A908" s="212"/>
      <c r="B908" s="465"/>
      <c r="C908" s="272"/>
      <c r="D908" s="272"/>
      <c r="E908" s="273" t="s">
        <v>53</v>
      </c>
      <c r="F908" s="273"/>
      <c r="G908" s="367">
        <f t="shared" ref="G908:W908" si="229">SUBTOTAL(9,G909:G911)</f>
        <v>0</v>
      </c>
      <c r="H908" s="368">
        <f t="shared" si="229"/>
        <v>0</v>
      </c>
      <c r="I908" s="369">
        <f t="shared" si="229"/>
        <v>0</v>
      </c>
      <c r="J908" s="369">
        <f t="shared" si="229"/>
        <v>0</v>
      </c>
      <c r="K908" s="370">
        <f t="shared" si="229"/>
        <v>0</v>
      </c>
      <c r="L908" s="364">
        <f t="shared" si="229"/>
        <v>0</v>
      </c>
      <c r="M908" s="364">
        <f t="shared" si="229"/>
        <v>0</v>
      </c>
      <c r="N908" s="364">
        <f t="shared" si="229"/>
        <v>0</v>
      </c>
      <c r="O908" s="364">
        <f t="shared" si="229"/>
        <v>0</v>
      </c>
      <c r="P908" s="364">
        <f t="shared" si="229"/>
        <v>0</v>
      </c>
      <c r="Q908" s="364">
        <f t="shared" si="229"/>
        <v>0</v>
      </c>
      <c r="R908" s="364">
        <f t="shared" si="229"/>
        <v>0</v>
      </c>
      <c r="S908" s="364">
        <f t="shared" si="229"/>
        <v>0</v>
      </c>
      <c r="T908" s="364">
        <f t="shared" si="229"/>
        <v>0</v>
      </c>
      <c r="U908" s="364">
        <f t="shared" si="229"/>
        <v>0</v>
      </c>
      <c r="V908" s="364">
        <f t="shared" si="229"/>
        <v>0</v>
      </c>
      <c r="W908" s="366">
        <f t="shared" si="229"/>
        <v>0</v>
      </c>
      <c r="Y908"/>
    </row>
    <row r="909" spans="1:25" outlineLevel="1" x14ac:dyDescent="0.25">
      <c r="A909" s="212"/>
      <c r="B909" s="465"/>
      <c r="C909" s="272"/>
      <c r="D909" s="272"/>
      <c r="E909" s="273"/>
      <c r="F909" s="274" t="s">
        <v>54</v>
      </c>
      <c r="G909" s="394">
        <f>G51</f>
        <v>0</v>
      </c>
      <c r="H909" s="395">
        <f>G909*(1-VLOOKUP($F909,SHT,2,FALSE))+$H51*VLOOKUP($F909,SHT,2,FALSE)</f>
        <v>0</v>
      </c>
      <c r="I909" s="389">
        <f t="shared" ref="I909:V909" si="230">I51*VLOOKUP($F909,SHT,2,FALSE)</f>
        <v>0</v>
      </c>
      <c r="J909" s="389">
        <f t="shared" si="230"/>
        <v>0</v>
      </c>
      <c r="K909" s="390">
        <f t="shared" si="230"/>
        <v>0</v>
      </c>
      <c r="L909" s="398">
        <f t="shared" si="230"/>
        <v>0</v>
      </c>
      <c r="M909" s="396">
        <f t="shared" si="230"/>
        <v>0</v>
      </c>
      <c r="N909" s="392">
        <f t="shared" si="230"/>
        <v>0</v>
      </c>
      <c r="O909" s="392">
        <f t="shared" si="230"/>
        <v>0</v>
      </c>
      <c r="P909" s="392">
        <f t="shared" si="230"/>
        <v>0</v>
      </c>
      <c r="Q909" s="392">
        <f t="shared" si="230"/>
        <v>0</v>
      </c>
      <c r="R909" s="392">
        <f t="shared" si="230"/>
        <v>0</v>
      </c>
      <c r="S909" s="392">
        <f t="shared" si="230"/>
        <v>0</v>
      </c>
      <c r="T909" s="388">
        <f t="shared" si="230"/>
        <v>0</v>
      </c>
      <c r="U909" s="392">
        <f t="shared" si="230"/>
        <v>0</v>
      </c>
      <c r="V909" s="393">
        <f t="shared" si="230"/>
        <v>0</v>
      </c>
      <c r="W909" s="37">
        <f>G909-SUM(H909:V909)</f>
        <v>0</v>
      </c>
      <c r="Y909"/>
    </row>
    <row r="910" spans="1:25" outlineLevel="1" x14ac:dyDescent="0.25">
      <c r="A910" s="212"/>
      <c r="B910" s="465"/>
      <c r="C910" s="272"/>
      <c r="D910" s="272"/>
      <c r="E910" s="273"/>
      <c r="F910" s="274" t="s">
        <v>55</v>
      </c>
      <c r="G910" s="394">
        <f>G52</f>
        <v>0</v>
      </c>
      <c r="H910" s="395">
        <f>G910*(1-VLOOKUP($F910,SHT,2,FALSE))+$H52*VLOOKUP($F910,SHT,2,FALSE)</f>
        <v>0</v>
      </c>
      <c r="I910" s="389">
        <f t="shared" ref="I910:V910" si="231">I52*VLOOKUP($F910,SHT,2,FALSE)</f>
        <v>0</v>
      </c>
      <c r="J910" s="389">
        <f t="shared" si="231"/>
        <v>0</v>
      </c>
      <c r="K910" s="390">
        <f t="shared" si="231"/>
        <v>0</v>
      </c>
      <c r="L910" s="391">
        <f t="shared" si="231"/>
        <v>0</v>
      </c>
      <c r="M910" s="399">
        <f t="shared" si="231"/>
        <v>0</v>
      </c>
      <c r="N910" s="392">
        <f t="shared" si="231"/>
        <v>0</v>
      </c>
      <c r="O910" s="392">
        <f t="shared" si="231"/>
        <v>0</v>
      </c>
      <c r="P910" s="392">
        <f t="shared" si="231"/>
        <v>0</v>
      </c>
      <c r="Q910" s="392">
        <f t="shared" si="231"/>
        <v>0</v>
      </c>
      <c r="R910" s="392">
        <f t="shared" si="231"/>
        <v>0</v>
      </c>
      <c r="S910" s="392">
        <f t="shared" si="231"/>
        <v>0</v>
      </c>
      <c r="T910" s="388">
        <f t="shared" si="231"/>
        <v>0</v>
      </c>
      <c r="U910" s="392">
        <f t="shared" si="231"/>
        <v>0</v>
      </c>
      <c r="V910" s="393">
        <f t="shared" si="231"/>
        <v>0</v>
      </c>
      <c r="W910" s="37">
        <f>G910-SUM(H910:V910)</f>
        <v>0</v>
      </c>
      <c r="Y910"/>
    </row>
    <row r="911" spans="1:25" outlineLevel="1" x14ac:dyDescent="0.25">
      <c r="A911" s="212"/>
      <c r="B911" s="465"/>
      <c r="C911" s="272"/>
      <c r="D911" s="272"/>
      <c r="E911" s="273"/>
      <c r="F911" s="274" t="s">
        <v>56</v>
      </c>
      <c r="G911" s="394">
        <f>G53</f>
        <v>0</v>
      </c>
      <c r="H911" s="395">
        <f>G911*(1-VLOOKUP($F911,SHT,2,FALSE))+$H53*VLOOKUP($F911,SHT,2,FALSE)</f>
        <v>0</v>
      </c>
      <c r="I911" s="389">
        <f t="shared" ref="I911:V911" si="232">I53*VLOOKUP($F911,SHT,2,FALSE)</f>
        <v>0</v>
      </c>
      <c r="J911" s="389">
        <f t="shared" si="232"/>
        <v>0</v>
      </c>
      <c r="K911" s="390">
        <f t="shared" si="232"/>
        <v>0</v>
      </c>
      <c r="L911" s="400">
        <f t="shared" si="232"/>
        <v>0</v>
      </c>
      <c r="M911" s="388">
        <f t="shared" si="232"/>
        <v>0</v>
      </c>
      <c r="N911" s="392">
        <f t="shared" si="232"/>
        <v>0</v>
      </c>
      <c r="O911" s="392">
        <f t="shared" si="232"/>
        <v>0</v>
      </c>
      <c r="P911" s="392">
        <f t="shared" si="232"/>
        <v>0</v>
      </c>
      <c r="Q911" s="392">
        <f t="shared" si="232"/>
        <v>0</v>
      </c>
      <c r="R911" s="392">
        <f t="shared" si="232"/>
        <v>0</v>
      </c>
      <c r="S911" s="392">
        <f t="shared" si="232"/>
        <v>0</v>
      </c>
      <c r="T911" s="392">
        <f t="shared" si="232"/>
        <v>0</v>
      </c>
      <c r="U911" s="392">
        <f t="shared" si="232"/>
        <v>0</v>
      </c>
      <c r="V911" s="393">
        <f t="shared" si="232"/>
        <v>0</v>
      </c>
      <c r="W911" s="37">
        <f>G911-SUM(H911:V911)</f>
        <v>0</v>
      </c>
      <c r="Y911"/>
    </row>
    <row r="912" spans="1:25" x14ac:dyDescent="0.25">
      <c r="A912" s="212"/>
      <c r="B912" s="465"/>
      <c r="C912" s="272"/>
      <c r="D912" s="272"/>
      <c r="E912" s="273" t="s">
        <v>57</v>
      </c>
      <c r="F912" s="273"/>
      <c r="G912" s="367">
        <f t="shared" ref="G912:W912" si="233">SUBTOTAL(9,G913:G914)</f>
        <v>0</v>
      </c>
      <c r="H912" s="368">
        <f t="shared" si="233"/>
        <v>0</v>
      </c>
      <c r="I912" s="369">
        <f t="shared" si="233"/>
        <v>0</v>
      </c>
      <c r="J912" s="369">
        <f t="shared" si="233"/>
        <v>0</v>
      </c>
      <c r="K912" s="370">
        <f t="shared" si="233"/>
        <v>0</v>
      </c>
      <c r="L912" s="364">
        <f t="shared" si="233"/>
        <v>0</v>
      </c>
      <c r="M912" s="364">
        <f t="shared" si="233"/>
        <v>0</v>
      </c>
      <c r="N912" s="364">
        <f t="shared" si="233"/>
        <v>0</v>
      </c>
      <c r="O912" s="364">
        <f t="shared" si="233"/>
        <v>0</v>
      </c>
      <c r="P912" s="364">
        <f t="shared" si="233"/>
        <v>0</v>
      </c>
      <c r="Q912" s="364">
        <f t="shared" si="233"/>
        <v>0</v>
      </c>
      <c r="R912" s="364">
        <f t="shared" si="233"/>
        <v>0</v>
      </c>
      <c r="S912" s="364">
        <f t="shared" si="233"/>
        <v>0</v>
      </c>
      <c r="T912" s="364">
        <f t="shared" si="233"/>
        <v>0</v>
      </c>
      <c r="U912" s="364">
        <f t="shared" si="233"/>
        <v>0</v>
      </c>
      <c r="V912" s="364">
        <f t="shared" si="233"/>
        <v>0</v>
      </c>
      <c r="W912" s="366">
        <f t="shared" si="233"/>
        <v>0</v>
      </c>
      <c r="Y912"/>
    </row>
    <row r="913" spans="1:25" outlineLevel="1" x14ac:dyDescent="0.25">
      <c r="A913" s="212"/>
      <c r="B913" s="465"/>
      <c r="C913" s="272"/>
      <c r="D913" s="272"/>
      <c r="E913" s="273"/>
      <c r="F913" s="274" t="s">
        <v>58</v>
      </c>
      <c r="G913" s="394">
        <f>G55</f>
        <v>0</v>
      </c>
      <c r="H913" s="395">
        <f>G913*(1-VLOOKUP($F913,SHT,2,FALSE))+$H55*VLOOKUP($F913,SHT,2,FALSE)</f>
        <v>0</v>
      </c>
      <c r="I913" s="389">
        <f t="shared" ref="I913:V913" si="234">I55*VLOOKUP($F913,SHT,2,FALSE)</f>
        <v>0</v>
      </c>
      <c r="J913" s="389">
        <f t="shared" si="234"/>
        <v>0</v>
      </c>
      <c r="K913" s="390">
        <f t="shared" si="234"/>
        <v>0</v>
      </c>
      <c r="L913" s="391">
        <f t="shared" si="234"/>
        <v>0</v>
      </c>
      <c r="M913" s="388">
        <f t="shared" si="234"/>
        <v>0</v>
      </c>
      <c r="N913" s="392">
        <f t="shared" si="234"/>
        <v>0</v>
      </c>
      <c r="O913" s="392">
        <f t="shared" si="234"/>
        <v>0</v>
      </c>
      <c r="P913" s="392">
        <f t="shared" si="234"/>
        <v>0</v>
      </c>
      <c r="Q913" s="392">
        <f t="shared" si="234"/>
        <v>0</v>
      </c>
      <c r="R913" s="392">
        <f t="shared" si="234"/>
        <v>0</v>
      </c>
      <c r="S913" s="392">
        <f t="shared" si="234"/>
        <v>0</v>
      </c>
      <c r="T913" s="392">
        <f t="shared" si="234"/>
        <v>0</v>
      </c>
      <c r="U913" s="388">
        <f t="shared" si="234"/>
        <v>0</v>
      </c>
      <c r="V913" s="393">
        <f t="shared" si="234"/>
        <v>0</v>
      </c>
      <c r="W913" s="37">
        <f>G913-SUM(H913:V913)</f>
        <v>0</v>
      </c>
      <c r="Y913"/>
    </row>
    <row r="914" spans="1:25" outlineLevel="1" x14ac:dyDescent="0.25">
      <c r="A914" s="212"/>
      <c r="B914" s="465"/>
      <c r="C914" s="272"/>
      <c r="D914" s="272"/>
      <c r="E914" s="273"/>
      <c r="F914" s="274" t="s">
        <v>59</v>
      </c>
      <c r="G914" s="394">
        <f>G56</f>
        <v>0</v>
      </c>
      <c r="H914" s="395">
        <f>G914*(1-VLOOKUP($F914,SHT,2,FALSE))+$H56*VLOOKUP($F914,SHT,2,FALSE)</f>
        <v>0</v>
      </c>
      <c r="I914" s="389">
        <f t="shared" ref="I914:V914" si="235">I56*VLOOKUP($F914,SHT,2,FALSE)</f>
        <v>0</v>
      </c>
      <c r="J914" s="389">
        <f t="shared" si="235"/>
        <v>0</v>
      </c>
      <c r="K914" s="390">
        <f t="shared" si="235"/>
        <v>0</v>
      </c>
      <c r="L914" s="391">
        <f t="shared" si="235"/>
        <v>0</v>
      </c>
      <c r="M914" s="388">
        <f t="shared" si="235"/>
        <v>0</v>
      </c>
      <c r="N914" s="392">
        <f t="shared" si="235"/>
        <v>0</v>
      </c>
      <c r="O914" s="392">
        <f t="shared" si="235"/>
        <v>0</v>
      </c>
      <c r="P914" s="392">
        <f t="shared" si="235"/>
        <v>0</v>
      </c>
      <c r="Q914" s="392">
        <f t="shared" si="235"/>
        <v>0</v>
      </c>
      <c r="R914" s="392">
        <f t="shared" si="235"/>
        <v>0</v>
      </c>
      <c r="S914" s="392">
        <f t="shared" si="235"/>
        <v>0</v>
      </c>
      <c r="T914" s="392">
        <f t="shared" si="235"/>
        <v>0</v>
      </c>
      <c r="U914" s="392">
        <f t="shared" si="235"/>
        <v>0</v>
      </c>
      <c r="V914" s="396">
        <f t="shared" si="235"/>
        <v>0</v>
      </c>
      <c r="W914" s="37">
        <f>G914-SUM(H914:V914)</f>
        <v>0</v>
      </c>
      <c r="Y914"/>
    </row>
    <row r="915" spans="1:25" x14ac:dyDescent="0.25">
      <c r="A915" s="212"/>
      <c r="B915" s="465"/>
      <c r="C915" s="272"/>
      <c r="D915" s="272"/>
      <c r="E915" s="273" t="s">
        <v>60</v>
      </c>
      <c r="F915" s="273"/>
      <c r="G915" s="367">
        <f t="shared" ref="G915:W915" si="236">SUBTOTAL(9,G916:G918)</f>
        <v>0</v>
      </c>
      <c r="H915" s="369">
        <f t="shared" si="236"/>
        <v>0</v>
      </c>
      <c r="I915" s="369">
        <f t="shared" si="236"/>
        <v>0</v>
      </c>
      <c r="J915" s="369">
        <f t="shared" si="236"/>
        <v>0</v>
      </c>
      <c r="K915" s="370">
        <f t="shared" si="236"/>
        <v>0</v>
      </c>
      <c r="L915" s="364">
        <f t="shared" si="236"/>
        <v>0</v>
      </c>
      <c r="M915" s="364">
        <f t="shared" si="236"/>
        <v>0</v>
      </c>
      <c r="N915" s="364">
        <f t="shared" si="236"/>
        <v>0</v>
      </c>
      <c r="O915" s="364">
        <f t="shared" si="236"/>
        <v>0</v>
      </c>
      <c r="P915" s="364">
        <f t="shared" si="236"/>
        <v>0</v>
      </c>
      <c r="Q915" s="364">
        <f t="shared" si="236"/>
        <v>0</v>
      </c>
      <c r="R915" s="364">
        <f t="shared" si="236"/>
        <v>0</v>
      </c>
      <c r="S915" s="364">
        <f t="shared" si="236"/>
        <v>0</v>
      </c>
      <c r="T915" s="364">
        <f t="shared" si="236"/>
        <v>0</v>
      </c>
      <c r="U915" s="364">
        <f t="shared" si="236"/>
        <v>0</v>
      </c>
      <c r="V915" s="364">
        <f t="shared" si="236"/>
        <v>0</v>
      </c>
      <c r="W915" s="366">
        <f t="shared" si="236"/>
        <v>0</v>
      </c>
      <c r="Y915"/>
    </row>
    <row r="916" spans="1:25" outlineLevel="1" x14ac:dyDescent="0.25">
      <c r="A916" s="212"/>
      <c r="B916" s="465"/>
      <c r="C916" s="272"/>
      <c r="D916" s="272"/>
      <c r="E916" s="273"/>
      <c r="F916" s="274" t="s">
        <v>61</v>
      </c>
      <c r="G916" s="394">
        <f>G58</f>
        <v>0</v>
      </c>
      <c r="H916" s="395">
        <f>G916*(1-VLOOKUP($F916,SHT,2,FALSE))+$H58*VLOOKUP($F916,SHT,2,FALSE)</f>
        <v>0</v>
      </c>
      <c r="I916" s="389">
        <f t="shared" ref="I916:V916" si="237">I58*VLOOKUP($F916,SHT,2,FALSE)</f>
        <v>0</v>
      </c>
      <c r="J916" s="389">
        <f t="shared" si="237"/>
        <v>0</v>
      </c>
      <c r="K916" s="390">
        <f t="shared" si="237"/>
        <v>0</v>
      </c>
      <c r="L916" s="388">
        <f t="shared" si="237"/>
        <v>0</v>
      </c>
      <c r="M916" s="392">
        <f t="shared" si="237"/>
        <v>0</v>
      </c>
      <c r="N916" s="392">
        <f t="shared" si="237"/>
        <v>0</v>
      </c>
      <c r="O916" s="392">
        <f t="shared" si="237"/>
        <v>0</v>
      </c>
      <c r="P916" s="392">
        <f t="shared" si="237"/>
        <v>0</v>
      </c>
      <c r="Q916" s="392">
        <f t="shared" si="237"/>
        <v>0</v>
      </c>
      <c r="R916" s="392">
        <f t="shared" si="237"/>
        <v>0</v>
      </c>
      <c r="S916" s="392">
        <f t="shared" si="237"/>
        <v>0</v>
      </c>
      <c r="T916" s="392">
        <f t="shared" si="237"/>
        <v>0</v>
      </c>
      <c r="U916" s="392">
        <f t="shared" si="237"/>
        <v>0</v>
      </c>
      <c r="V916" s="396">
        <f t="shared" si="237"/>
        <v>0</v>
      </c>
      <c r="W916" s="37">
        <f>G916-SUM(H916:V916)</f>
        <v>0</v>
      </c>
      <c r="Y916"/>
    </row>
    <row r="917" spans="1:25" outlineLevel="1" x14ac:dyDescent="0.25">
      <c r="A917" s="212"/>
      <c r="B917" s="465"/>
      <c r="C917" s="272"/>
      <c r="D917" s="272"/>
      <c r="E917" s="273"/>
      <c r="F917" s="274" t="s">
        <v>62</v>
      </c>
      <c r="G917" s="394">
        <f>G59</f>
        <v>0</v>
      </c>
      <c r="H917" s="395">
        <f>G917*(1-VLOOKUP($F917,SHT,2,FALSE))+$H59*VLOOKUP($F917,SHT,2,FALSE)</f>
        <v>0</v>
      </c>
      <c r="I917" s="389">
        <f t="shared" ref="I917:V917" si="238">I59*VLOOKUP($F917,SHT,2,FALSE)</f>
        <v>0</v>
      </c>
      <c r="J917" s="389">
        <f t="shared" si="238"/>
        <v>0</v>
      </c>
      <c r="K917" s="390">
        <f t="shared" si="238"/>
        <v>0</v>
      </c>
      <c r="L917" s="388">
        <f t="shared" si="238"/>
        <v>0</v>
      </c>
      <c r="M917" s="392">
        <f t="shared" si="238"/>
        <v>0</v>
      </c>
      <c r="N917" s="392">
        <f t="shared" si="238"/>
        <v>0</v>
      </c>
      <c r="O917" s="392">
        <f t="shared" si="238"/>
        <v>0</v>
      </c>
      <c r="P917" s="392">
        <f t="shared" si="238"/>
        <v>0</v>
      </c>
      <c r="Q917" s="392">
        <f t="shared" si="238"/>
        <v>0</v>
      </c>
      <c r="R917" s="392">
        <f t="shared" si="238"/>
        <v>0</v>
      </c>
      <c r="S917" s="392">
        <f t="shared" si="238"/>
        <v>0</v>
      </c>
      <c r="T917" s="392">
        <f t="shared" si="238"/>
        <v>0</v>
      </c>
      <c r="U917" s="388">
        <f t="shared" si="238"/>
        <v>0</v>
      </c>
      <c r="V917" s="393">
        <f t="shared" si="238"/>
        <v>0</v>
      </c>
      <c r="W917" s="37">
        <f>G917-SUM(H917:V917)</f>
        <v>0</v>
      </c>
      <c r="Y917"/>
    </row>
    <row r="918" spans="1:25" outlineLevel="1" x14ac:dyDescent="0.25">
      <c r="A918" s="212"/>
      <c r="B918" s="465"/>
      <c r="C918" s="272"/>
      <c r="D918" s="272"/>
      <c r="E918" s="273"/>
      <c r="F918" s="274" t="s">
        <v>63</v>
      </c>
      <c r="G918" s="394">
        <f>G60</f>
        <v>0</v>
      </c>
      <c r="H918" s="395">
        <f>G918*(1-VLOOKUP($F918,SHT,2,FALSE))+$H60*VLOOKUP($F918,SHT,2,FALSE)</f>
        <v>0</v>
      </c>
      <c r="I918" s="389">
        <f t="shared" ref="I918:V918" si="239">I60*VLOOKUP($F918,SHT,2,FALSE)</f>
        <v>0</v>
      </c>
      <c r="J918" s="389">
        <f t="shared" si="239"/>
        <v>0</v>
      </c>
      <c r="K918" s="390">
        <f t="shared" si="239"/>
        <v>0</v>
      </c>
      <c r="L918" s="388">
        <f t="shared" si="239"/>
        <v>0</v>
      </c>
      <c r="M918" s="392">
        <f t="shared" si="239"/>
        <v>0</v>
      </c>
      <c r="N918" s="392">
        <f t="shared" si="239"/>
        <v>0</v>
      </c>
      <c r="O918" s="392">
        <f t="shared" si="239"/>
        <v>0</v>
      </c>
      <c r="P918" s="392">
        <f t="shared" si="239"/>
        <v>0</v>
      </c>
      <c r="Q918" s="392">
        <f t="shared" si="239"/>
        <v>0</v>
      </c>
      <c r="R918" s="392">
        <f t="shared" si="239"/>
        <v>0</v>
      </c>
      <c r="S918" s="392">
        <f t="shared" si="239"/>
        <v>0</v>
      </c>
      <c r="T918" s="392">
        <f t="shared" si="239"/>
        <v>0</v>
      </c>
      <c r="U918" s="388">
        <f t="shared" si="239"/>
        <v>0</v>
      </c>
      <c r="V918" s="393">
        <f t="shared" si="239"/>
        <v>0</v>
      </c>
      <c r="W918" s="37">
        <f>G918-SUM(H918:V918)</f>
        <v>0</v>
      </c>
      <c r="Y918"/>
    </row>
    <row r="919" spans="1:25" x14ac:dyDescent="0.25">
      <c r="A919" s="212"/>
      <c r="B919" s="465"/>
      <c r="C919" s="272"/>
      <c r="D919" s="272"/>
      <c r="E919" s="273" t="s">
        <v>64</v>
      </c>
      <c r="F919" s="273"/>
      <c r="G919" s="367">
        <f t="shared" ref="G919:W919" si="240">SUBTOTAL(9,G920:G921)</f>
        <v>0</v>
      </c>
      <c r="H919" s="368">
        <f t="shared" si="240"/>
        <v>0</v>
      </c>
      <c r="I919" s="369">
        <f t="shared" si="240"/>
        <v>0</v>
      </c>
      <c r="J919" s="369">
        <f t="shared" si="240"/>
        <v>0</v>
      </c>
      <c r="K919" s="370">
        <f t="shared" si="240"/>
        <v>0</v>
      </c>
      <c r="L919" s="364">
        <f t="shared" si="240"/>
        <v>0</v>
      </c>
      <c r="M919" s="364">
        <f t="shared" si="240"/>
        <v>0</v>
      </c>
      <c r="N919" s="364">
        <f t="shared" si="240"/>
        <v>0</v>
      </c>
      <c r="O919" s="364">
        <f t="shared" si="240"/>
        <v>0</v>
      </c>
      <c r="P919" s="364">
        <f t="shared" si="240"/>
        <v>0</v>
      </c>
      <c r="Q919" s="364">
        <f t="shared" si="240"/>
        <v>0</v>
      </c>
      <c r="R919" s="364">
        <f t="shared" si="240"/>
        <v>0</v>
      </c>
      <c r="S919" s="364">
        <f t="shared" si="240"/>
        <v>0</v>
      </c>
      <c r="T919" s="364">
        <f t="shared" si="240"/>
        <v>0</v>
      </c>
      <c r="U919" s="364">
        <f t="shared" si="240"/>
        <v>0</v>
      </c>
      <c r="V919" s="364">
        <f t="shared" si="240"/>
        <v>0</v>
      </c>
      <c r="W919" s="366">
        <f t="shared" si="240"/>
        <v>0</v>
      </c>
      <c r="Y919"/>
    </row>
    <row r="920" spans="1:25" outlineLevel="1" x14ac:dyDescent="0.25">
      <c r="A920" s="212"/>
      <c r="B920" s="465"/>
      <c r="C920" s="272"/>
      <c r="D920" s="272"/>
      <c r="E920" s="273"/>
      <c r="F920" s="274" t="s">
        <v>65</v>
      </c>
      <c r="G920" s="394">
        <f>G62</f>
        <v>0</v>
      </c>
      <c r="H920" s="395">
        <f>G920*(1-VLOOKUP($F920,SHT,2,FALSE))+$H62*VLOOKUP($F920,SHT,2,FALSE)</f>
        <v>0</v>
      </c>
      <c r="I920" s="389">
        <f t="shared" ref="I920:V920" si="241">I62*VLOOKUP($F920,SHT,2,FALSE)</f>
        <v>0</v>
      </c>
      <c r="J920" s="389">
        <f t="shared" si="241"/>
        <v>0</v>
      </c>
      <c r="K920" s="390">
        <f t="shared" si="241"/>
        <v>0</v>
      </c>
      <c r="L920" s="399">
        <f t="shared" si="241"/>
        <v>0</v>
      </c>
      <c r="M920" s="392">
        <f t="shared" si="241"/>
        <v>0</v>
      </c>
      <c r="N920" s="392">
        <f t="shared" si="241"/>
        <v>0</v>
      </c>
      <c r="O920" s="392">
        <f t="shared" si="241"/>
        <v>0</v>
      </c>
      <c r="P920" s="392">
        <f t="shared" si="241"/>
        <v>0</v>
      </c>
      <c r="Q920" s="392">
        <f t="shared" si="241"/>
        <v>0</v>
      </c>
      <c r="R920" s="392">
        <f t="shared" si="241"/>
        <v>0</v>
      </c>
      <c r="S920" s="392">
        <f t="shared" si="241"/>
        <v>0</v>
      </c>
      <c r="T920" s="392">
        <f t="shared" si="241"/>
        <v>0</v>
      </c>
      <c r="U920" s="388">
        <f t="shared" si="241"/>
        <v>0</v>
      </c>
      <c r="V920" s="393">
        <f t="shared" si="241"/>
        <v>0</v>
      </c>
      <c r="W920" s="37">
        <f>G920-SUM(H920:V920)</f>
        <v>0</v>
      </c>
      <c r="Y920"/>
    </row>
    <row r="921" spans="1:25" outlineLevel="1" x14ac:dyDescent="0.25">
      <c r="A921" s="212"/>
      <c r="B921" s="465"/>
      <c r="C921" s="272"/>
      <c r="D921" s="272"/>
      <c r="E921" s="273"/>
      <c r="F921" s="274" t="s">
        <v>66</v>
      </c>
      <c r="G921" s="394">
        <f>G63</f>
        <v>0</v>
      </c>
      <c r="H921" s="395">
        <f>G921*(1-VLOOKUP($F921,SHT,2,FALSE))+$H63*VLOOKUP($F921,SHT,2,FALSE)</f>
        <v>0</v>
      </c>
      <c r="I921" s="389">
        <f t="shared" ref="I921:V921" si="242">I63*VLOOKUP($F921,SHT,2,FALSE)</f>
        <v>0</v>
      </c>
      <c r="J921" s="389">
        <f t="shared" si="242"/>
        <v>0</v>
      </c>
      <c r="K921" s="390">
        <f t="shared" si="242"/>
        <v>0</v>
      </c>
      <c r="L921" s="399">
        <f t="shared" si="242"/>
        <v>0</v>
      </c>
      <c r="M921" s="392">
        <f t="shared" si="242"/>
        <v>0</v>
      </c>
      <c r="N921" s="392">
        <f t="shared" si="242"/>
        <v>0</v>
      </c>
      <c r="O921" s="392">
        <f t="shared" si="242"/>
        <v>0</v>
      </c>
      <c r="P921" s="392">
        <f t="shared" si="242"/>
        <v>0</v>
      </c>
      <c r="Q921" s="392">
        <f t="shared" si="242"/>
        <v>0</v>
      </c>
      <c r="R921" s="392">
        <f t="shared" si="242"/>
        <v>0</v>
      </c>
      <c r="S921" s="392">
        <f t="shared" si="242"/>
        <v>0</v>
      </c>
      <c r="T921" s="392">
        <f t="shared" si="242"/>
        <v>0</v>
      </c>
      <c r="U921" s="388">
        <f t="shared" si="242"/>
        <v>0</v>
      </c>
      <c r="V921" s="393">
        <f t="shared" si="242"/>
        <v>0</v>
      </c>
      <c r="W921" s="37">
        <f>G921-SUM(H921:V921)</f>
        <v>0</v>
      </c>
      <c r="Y921"/>
    </row>
    <row r="922" spans="1:25" x14ac:dyDescent="0.25">
      <c r="A922" s="212"/>
      <c r="B922" s="465"/>
      <c r="C922" s="272"/>
      <c r="D922" s="272"/>
      <c r="E922" s="273" t="s">
        <v>67</v>
      </c>
      <c r="F922" s="273"/>
      <c r="G922" s="367">
        <f t="shared" ref="G922:W922" si="243">SUBTOTAL(9,G923:G925)</f>
        <v>0</v>
      </c>
      <c r="H922" s="368">
        <f t="shared" si="243"/>
        <v>0</v>
      </c>
      <c r="I922" s="369">
        <f t="shared" si="243"/>
        <v>0</v>
      </c>
      <c r="J922" s="369">
        <f t="shared" si="243"/>
        <v>0</v>
      </c>
      <c r="K922" s="370">
        <f t="shared" si="243"/>
        <v>0</v>
      </c>
      <c r="L922" s="364">
        <f t="shared" si="243"/>
        <v>0</v>
      </c>
      <c r="M922" s="364">
        <f t="shared" si="243"/>
        <v>0</v>
      </c>
      <c r="N922" s="364">
        <f t="shared" si="243"/>
        <v>0</v>
      </c>
      <c r="O922" s="364">
        <f t="shared" si="243"/>
        <v>0</v>
      </c>
      <c r="P922" s="364">
        <f t="shared" si="243"/>
        <v>0</v>
      </c>
      <c r="Q922" s="364">
        <f t="shared" si="243"/>
        <v>0</v>
      </c>
      <c r="R922" s="364">
        <f t="shared" si="243"/>
        <v>0</v>
      </c>
      <c r="S922" s="364">
        <f t="shared" si="243"/>
        <v>0</v>
      </c>
      <c r="T922" s="364">
        <f t="shared" si="243"/>
        <v>0</v>
      </c>
      <c r="U922" s="364">
        <f t="shared" si="243"/>
        <v>0</v>
      </c>
      <c r="V922" s="364">
        <f t="shared" si="243"/>
        <v>0</v>
      </c>
      <c r="W922" s="366">
        <f t="shared" si="243"/>
        <v>0</v>
      </c>
      <c r="Y922"/>
    </row>
    <row r="923" spans="1:25" outlineLevel="1" x14ac:dyDescent="0.25">
      <c r="A923" s="212"/>
      <c r="B923" s="465"/>
      <c r="C923" s="272"/>
      <c r="D923" s="272"/>
      <c r="E923" s="273"/>
      <c r="F923" s="274" t="s">
        <v>68</v>
      </c>
      <c r="G923" s="394">
        <f>G65</f>
        <v>0</v>
      </c>
      <c r="H923" s="395">
        <f>G923*(1-VLOOKUP($F923,SHT,2,FALSE))+$H65*VLOOKUP($F923,SHT,2,FALSE)</f>
        <v>0</v>
      </c>
      <c r="I923" s="389">
        <f t="shared" ref="I923:V923" si="244">I65*VLOOKUP($F923,SHT,2,FALSE)</f>
        <v>0</v>
      </c>
      <c r="J923" s="389">
        <f t="shared" si="244"/>
        <v>0</v>
      </c>
      <c r="K923" s="390">
        <f t="shared" si="244"/>
        <v>0</v>
      </c>
      <c r="L923" s="400">
        <f t="shared" si="244"/>
        <v>0</v>
      </c>
      <c r="M923" s="392">
        <f t="shared" si="244"/>
        <v>0</v>
      </c>
      <c r="N923" s="392">
        <f t="shared" si="244"/>
        <v>0</v>
      </c>
      <c r="O923" s="392">
        <f t="shared" si="244"/>
        <v>0</v>
      </c>
      <c r="P923" s="392">
        <f t="shared" si="244"/>
        <v>0</v>
      </c>
      <c r="Q923" s="392">
        <f t="shared" si="244"/>
        <v>0</v>
      </c>
      <c r="R923" s="392">
        <f t="shared" si="244"/>
        <v>0</v>
      </c>
      <c r="S923" s="392">
        <f t="shared" si="244"/>
        <v>0</v>
      </c>
      <c r="T923" s="392">
        <f t="shared" si="244"/>
        <v>0</v>
      </c>
      <c r="U923" s="388">
        <f t="shared" si="244"/>
        <v>0</v>
      </c>
      <c r="V923" s="393">
        <f t="shared" si="244"/>
        <v>0</v>
      </c>
      <c r="W923" s="37">
        <f>G923-SUM(H923:V923)</f>
        <v>0</v>
      </c>
      <c r="Y923"/>
    </row>
    <row r="924" spans="1:25" outlineLevel="1" x14ac:dyDescent="0.25">
      <c r="A924" s="212"/>
      <c r="B924" s="465"/>
      <c r="C924" s="272"/>
      <c r="D924" s="272"/>
      <c r="E924" s="273"/>
      <c r="F924" s="274" t="s">
        <v>69</v>
      </c>
      <c r="G924" s="394">
        <f>G66</f>
        <v>0</v>
      </c>
      <c r="H924" s="395">
        <f>G924*(1-VLOOKUP($F924,SHT,2,FALSE))+$H66*VLOOKUP($F924,SHT,2,FALSE)</f>
        <v>0</v>
      </c>
      <c r="I924" s="389">
        <f t="shared" ref="I924:V924" si="245">I66*VLOOKUP($F924,SHT,2,FALSE)</f>
        <v>0</v>
      </c>
      <c r="J924" s="389">
        <f t="shared" si="245"/>
        <v>0</v>
      </c>
      <c r="K924" s="390">
        <f t="shared" si="245"/>
        <v>0</v>
      </c>
      <c r="L924" s="400">
        <f t="shared" si="245"/>
        <v>0</v>
      </c>
      <c r="M924" s="392">
        <f t="shared" si="245"/>
        <v>0</v>
      </c>
      <c r="N924" s="392">
        <f t="shared" si="245"/>
        <v>0</v>
      </c>
      <c r="O924" s="392">
        <f t="shared" si="245"/>
        <v>0</v>
      </c>
      <c r="P924" s="392">
        <f t="shared" si="245"/>
        <v>0</v>
      </c>
      <c r="Q924" s="392">
        <f t="shared" si="245"/>
        <v>0</v>
      </c>
      <c r="R924" s="392">
        <f t="shared" si="245"/>
        <v>0</v>
      </c>
      <c r="S924" s="392">
        <f t="shared" si="245"/>
        <v>0</v>
      </c>
      <c r="T924" s="392">
        <f t="shared" si="245"/>
        <v>0</v>
      </c>
      <c r="U924" s="388">
        <f t="shared" si="245"/>
        <v>0</v>
      </c>
      <c r="V924" s="393">
        <f t="shared" si="245"/>
        <v>0</v>
      </c>
      <c r="W924" s="37">
        <f>G924-SUM(H924:V924)</f>
        <v>0</v>
      </c>
      <c r="Y924"/>
    </row>
    <row r="925" spans="1:25" outlineLevel="1" x14ac:dyDescent="0.25">
      <c r="A925" s="212"/>
      <c r="B925" s="465"/>
      <c r="C925" s="272"/>
      <c r="D925" s="272"/>
      <c r="E925" s="273"/>
      <c r="F925" s="274" t="s">
        <v>70</v>
      </c>
      <c r="G925" s="394">
        <f>G67</f>
        <v>0</v>
      </c>
      <c r="H925" s="395">
        <f>G925*(1-VLOOKUP($F925,SHT,2,FALSE))+$H67*VLOOKUP($F925,SHT,2,FALSE)</f>
        <v>0</v>
      </c>
      <c r="I925" s="389">
        <f t="shared" ref="I925:V925" si="246">I67*VLOOKUP($F925,SHT,2,FALSE)</f>
        <v>0</v>
      </c>
      <c r="J925" s="389">
        <f t="shared" si="246"/>
        <v>0</v>
      </c>
      <c r="K925" s="390">
        <f t="shared" si="246"/>
        <v>0</v>
      </c>
      <c r="L925" s="400">
        <f t="shared" si="246"/>
        <v>0</v>
      </c>
      <c r="M925" s="392">
        <f t="shared" si="246"/>
        <v>0</v>
      </c>
      <c r="N925" s="392">
        <f t="shared" si="246"/>
        <v>0</v>
      </c>
      <c r="O925" s="392">
        <f t="shared" si="246"/>
        <v>0</v>
      </c>
      <c r="P925" s="392">
        <f t="shared" si="246"/>
        <v>0</v>
      </c>
      <c r="Q925" s="392">
        <f t="shared" si="246"/>
        <v>0</v>
      </c>
      <c r="R925" s="392">
        <f t="shared" si="246"/>
        <v>0</v>
      </c>
      <c r="S925" s="392">
        <f t="shared" si="246"/>
        <v>0</v>
      </c>
      <c r="T925" s="392">
        <f t="shared" si="246"/>
        <v>0</v>
      </c>
      <c r="U925" s="388">
        <f t="shared" si="246"/>
        <v>0</v>
      </c>
      <c r="V925" s="393">
        <f t="shared" si="246"/>
        <v>0</v>
      </c>
      <c r="W925" s="37">
        <f>G925-SUM(H925:V925)</f>
        <v>0</v>
      </c>
      <c r="Y925"/>
    </row>
    <row r="926" spans="1:25" x14ac:dyDescent="0.25">
      <c r="A926" s="212"/>
      <c r="B926" s="465"/>
      <c r="C926" s="272"/>
      <c r="D926" s="272" t="s">
        <v>71</v>
      </c>
      <c r="E926" s="273"/>
      <c r="F926" s="273"/>
      <c r="G926" s="367"/>
      <c r="H926" s="369"/>
      <c r="I926" s="369"/>
      <c r="J926" s="369"/>
      <c r="K926" s="370"/>
      <c r="L926" s="363"/>
      <c r="M926" s="364"/>
      <c r="N926" s="364"/>
      <c r="O926" s="364"/>
      <c r="P926" s="364"/>
      <c r="Q926" s="364"/>
      <c r="R926" s="364"/>
      <c r="S926" s="364"/>
      <c r="T926" s="364"/>
      <c r="U926" s="364"/>
      <c r="V926" s="365"/>
      <c r="W926" s="366"/>
      <c r="Y926"/>
    </row>
    <row r="927" spans="1:25" x14ac:dyDescent="0.25">
      <c r="A927" s="212"/>
      <c r="B927" s="465"/>
      <c r="C927" s="272"/>
      <c r="D927" s="272"/>
      <c r="E927" s="273" t="s">
        <v>72</v>
      </c>
      <c r="F927" s="273"/>
      <c r="G927" s="367">
        <f t="shared" ref="G927:W927" si="247">SUBTOTAL(9,G928:G929)</f>
        <v>0</v>
      </c>
      <c r="H927" s="368">
        <f t="shared" si="247"/>
        <v>0</v>
      </c>
      <c r="I927" s="369">
        <f t="shared" si="247"/>
        <v>0</v>
      </c>
      <c r="J927" s="369">
        <f t="shared" si="247"/>
        <v>0</v>
      </c>
      <c r="K927" s="370">
        <f t="shared" si="247"/>
        <v>0</v>
      </c>
      <c r="L927" s="364">
        <f t="shared" si="247"/>
        <v>0</v>
      </c>
      <c r="M927" s="364">
        <f t="shared" si="247"/>
        <v>0</v>
      </c>
      <c r="N927" s="364">
        <f t="shared" si="247"/>
        <v>0</v>
      </c>
      <c r="O927" s="364">
        <f t="shared" si="247"/>
        <v>0</v>
      </c>
      <c r="P927" s="364">
        <f t="shared" si="247"/>
        <v>0</v>
      </c>
      <c r="Q927" s="364">
        <f t="shared" si="247"/>
        <v>0</v>
      </c>
      <c r="R927" s="364">
        <f t="shared" si="247"/>
        <v>0</v>
      </c>
      <c r="S927" s="364">
        <f t="shared" si="247"/>
        <v>0</v>
      </c>
      <c r="T927" s="364">
        <f t="shared" si="247"/>
        <v>0</v>
      </c>
      <c r="U927" s="364">
        <f t="shared" si="247"/>
        <v>0</v>
      </c>
      <c r="V927" s="364">
        <f t="shared" si="247"/>
        <v>0</v>
      </c>
      <c r="W927" s="366">
        <f t="shared" si="247"/>
        <v>0</v>
      </c>
      <c r="Y927"/>
    </row>
    <row r="928" spans="1:25" outlineLevel="1" x14ac:dyDescent="0.25">
      <c r="A928" s="212"/>
      <c r="B928" s="465"/>
      <c r="C928" s="272"/>
      <c r="D928" s="272"/>
      <c r="E928" s="273"/>
      <c r="F928" s="274" t="s">
        <v>73</v>
      </c>
      <c r="G928" s="394">
        <f>G70</f>
        <v>0</v>
      </c>
      <c r="H928" s="395">
        <f>G928*(1-VLOOKUP($F928,SHT,2,FALSE))+$H70*VLOOKUP($F928,SHT,2,FALSE)</f>
        <v>0</v>
      </c>
      <c r="I928" s="389">
        <f t="shared" ref="I928:V928" si="248">I70*VLOOKUP($F928,SHT,2,FALSE)</f>
        <v>0</v>
      </c>
      <c r="J928" s="389">
        <f t="shared" si="248"/>
        <v>0</v>
      </c>
      <c r="K928" s="390">
        <f t="shared" si="248"/>
        <v>0</v>
      </c>
      <c r="L928" s="400">
        <f t="shared" si="248"/>
        <v>0</v>
      </c>
      <c r="M928" s="392">
        <f t="shared" si="248"/>
        <v>0</v>
      </c>
      <c r="N928" s="392">
        <f t="shared" si="248"/>
        <v>0</v>
      </c>
      <c r="O928" s="392">
        <f t="shared" si="248"/>
        <v>0</v>
      </c>
      <c r="P928" s="392">
        <f t="shared" si="248"/>
        <v>0</v>
      </c>
      <c r="Q928" s="392">
        <f t="shared" si="248"/>
        <v>0</v>
      </c>
      <c r="R928" s="392">
        <f t="shared" si="248"/>
        <v>0</v>
      </c>
      <c r="S928" s="392">
        <f t="shared" si="248"/>
        <v>0</v>
      </c>
      <c r="T928" s="388">
        <f t="shared" si="248"/>
        <v>0</v>
      </c>
      <c r="U928" s="392">
        <f t="shared" si="248"/>
        <v>0</v>
      </c>
      <c r="V928" s="393">
        <f t="shared" si="248"/>
        <v>0</v>
      </c>
      <c r="W928" s="37">
        <f>G928-SUM(H928:V928)</f>
        <v>0</v>
      </c>
      <c r="Y928"/>
    </row>
    <row r="929" spans="1:25" outlineLevel="1" x14ac:dyDescent="0.25">
      <c r="A929" s="212"/>
      <c r="B929" s="465"/>
      <c r="C929" s="272"/>
      <c r="D929" s="272"/>
      <c r="E929" s="273"/>
      <c r="F929" s="274" t="s">
        <v>74</v>
      </c>
      <c r="G929" s="394">
        <f>G71</f>
        <v>0</v>
      </c>
      <c r="H929" s="395">
        <f>G929*(1-VLOOKUP($F929,SHT,2,FALSE))+$H71*VLOOKUP($F929,SHT,2,FALSE)</f>
        <v>0</v>
      </c>
      <c r="I929" s="389">
        <f t="shared" ref="I929:V929" si="249">I71*VLOOKUP($F929,SHT,2,FALSE)</f>
        <v>0</v>
      </c>
      <c r="J929" s="389">
        <f t="shared" si="249"/>
        <v>0</v>
      </c>
      <c r="K929" s="390">
        <f t="shared" si="249"/>
        <v>0</v>
      </c>
      <c r="L929" s="400">
        <f t="shared" si="249"/>
        <v>0</v>
      </c>
      <c r="M929" s="392">
        <f t="shared" si="249"/>
        <v>0</v>
      </c>
      <c r="N929" s="392">
        <f t="shared" si="249"/>
        <v>0</v>
      </c>
      <c r="O929" s="392">
        <f t="shared" si="249"/>
        <v>0</v>
      </c>
      <c r="P929" s="392">
        <f t="shared" si="249"/>
        <v>0</v>
      </c>
      <c r="Q929" s="392">
        <f t="shared" si="249"/>
        <v>0</v>
      </c>
      <c r="R929" s="392">
        <f t="shared" si="249"/>
        <v>0</v>
      </c>
      <c r="S929" s="392">
        <f t="shared" si="249"/>
        <v>0</v>
      </c>
      <c r="T929" s="388">
        <f t="shared" si="249"/>
        <v>0</v>
      </c>
      <c r="U929" s="392">
        <f t="shared" si="249"/>
        <v>0</v>
      </c>
      <c r="V929" s="393">
        <f t="shared" si="249"/>
        <v>0</v>
      </c>
      <c r="W929" s="37">
        <f>G929-SUM(H929:V929)</f>
        <v>0</v>
      </c>
      <c r="Y929"/>
    </row>
    <row r="930" spans="1:25" x14ac:dyDescent="0.25">
      <c r="A930" s="212"/>
      <c r="B930" s="465"/>
      <c r="C930" s="272"/>
      <c r="D930" s="272"/>
      <c r="E930" s="273" t="s">
        <v>75</v>
      </c>
      <c r="F930" s="273"/>
      <c r="G930" s="367">
        <f t="shared" ref="G930:W930" si="250">SUBTOTAL(9,G931:G932)</f>
        <v>0</v>
      </c>
      <c r="H930" s="368">
        <f t="shared" si="250"/>
        <v>0</v>
      </c>
      <c r="I930" s="369">
        <f t="shared" si="250"/>
        <v>0</v>
      </c>
      <c r="J930" s="369">
        <f t="shared" si="250"/>
        <v>0</v>
      </c>
      <c r="K930" s="370">
        <f t="shared" si="250"/>
        <v>0</v>
      </c>
      <c r="L930" s="364">
        <f t="shared" si="250"/>
        <v>0</v>
      </c>
      <c r="M930" s="364">
        <f t="shared" si="250"/>
        <v>0</v>
      </c>
      <c r="N930" s="364">
        <f t="shared" si="250"/>
        <v>0</v>
      </c>
      <c r="O930" s="364">
        <f t="shared" si="250"/>
        <v>0</v>
      </c>
      <c r="P930" s="364">
        <f t="shared" si="250"/>
        <v>0</v>
      </c>
      <c r="Q930" s="364">
        <f t="shared" si="250"/>
        <v>0</v>
      </c>
      <c r="R930" s="364">
        <f t="shared" si="250"/>
        <v>0</v>
      </c>
      <c r="S930" s="364">
        <f t="shared" si="250"/>
        <v>0</v>
      </c>
      <c r="T930" s="364">
        <f t="shared" si="250"/>
        <v>0</v>
      </c>
      <c r="U930" s="364">
        <f t="shared" si="250"/>
        <v>0</v>
      </c>
      <c r="V930" s="364">
        <f t="shared" si="250"/>
        <v>0</v>
      </c>
      <c r="W930" s="366">
        <f t="shared" si="250"/>
        <v>0</v>
      </c>
      <c r="Y930"/>
    </row>
    <row r="931" spans="1:25" outlineLevel="1" x14ac:dyDescent="0.25">
      <c r="A931" s="212"/>
      <c r="B931" s="465"/>
      <c r="C931" s="272"/>
      <c r="D931" s="272"/>
      <c r="E931" s="273"/>
      <c r="F931" s="274" t="s">
        <v>76</v>
      </c>
      <c r="G931" s="394">
        <f>G73</f>
        <v>0</v>
      </c>
      <c r="H931" s="395">
        <f>G931*(1-VLOOKUP($F931,SHT,2,FALSE))+$H73*VLOOKUP($F931,SHT,2,FALSE)</f>
        <v>0</v>
      </c>
      <c r="I931" s="389">
        <f t="shared" ref="I931:V931" si="251">I73*VLOOKUP($F931,SHT,2,FALSE)</f>
        <v>0</v>
      </c>
      <c r="J931" s="389">
        <f t="shared" si="251"/>
        <v>0</v>
      </c>
      <c r="K931" s="390">
        <f t="shared" si="251"/>
        <v>0</v>
      </c>
      <c r="L931" s="400">
        <f t="shared" si="251"/>
        <v>0</v>
      </c>
      <c r="M931" s="392">
        <f t="shared" si="251"/>
        <v>0</v>
      </c>
      <c r="N931" s="392">
        <f t="shared" si="251"/>
        <v>0</v>
      </c>
      <c r="O931" s="392">
        <f t="shared" si="251"/>
        <v>0</v>
      </c>
      <c r="P931" s="392">
        <f t="shared" si="251"/>
        <v>0</v>
      </c>
      <c r="Q931" s="392">
        <f t="shared" si="251"/>
        <v>0</v>
      </c>
      <c r="R931" s="392">
        <f t="shared" si="251"/>
        <v>0</v>
      </c>
      <c r="S931" s="392">
        <f t="shared" si="251"/>
        <v>0</v>
      </c>
      <c r="T931" s="392">
        <f t="shared" si="251"/>
        <v>0</v>
      </c>
      <c r="U931" s="388">
        <f t="shared" si="251"/>
        <v>0</v>
      </c>
      <c r="V931" s="393">
        <f t="shared" si="251"/>
        <v>0</v>
      </c>
      <c r="W931" s="37">
        <f>G931-SUM(H931:V931)</f>
        <v>0</v>
      </c>
      <c r="Y931"/>
    </row>
    <row r="932" spans="1:25" outlineLevel="1" x14ac:dyDescent="0.25">
      <c r="A932" s="212"/>
      <c r="B932" s="465"/>
      <c r="C932" s="272"/>
      <c r="D932" s="272"/>
      <c r="E932" s="273"/>
      <c r="F932" s="274" t="s">
        <v>77</v>
      </c>
      <c r="G932" s="394">
        <f>G74</f>
        <v>0</v>
      </c>
      <c r="H932" s="395">
        <f>G932*(1-VLOOKUP($F932,SHT,2,FALSE))+$H74*VLOOKUP($F932,SHT,2,FALSE)</f>
        <v>0</v>
      </c>
      <c r="I932" s="389">
        <f t="shared" ref="I932:V932" si="252">I74*VLOOKUP($F932,SHT,2,FALSE)</f>
        <v>0</v>
      </c>
      <c r="J932" s="389">
        <f t="shared" si="252"/>
        <v>0</v>
      </c>
      <c r="K932" s="390">
        <f t="shared" si="252"/>
        <v>0</v>
      </c>
      <c r="L932" s="400">
        <f t="shared" si="252"/>
        <v>0</v>
      </c>
      <c r="M932" s="392">
        <f t="shared" si="252"/>
        <v>0</v>
      </c>
      <c r="N932" s="392">
        <f t="shared" si="252"/>
        <v>0</v>
      </c>
      <c r="O932" s="392">
        <f t="shared" si="252"/>
        <v>0</v>
      </c>
      <c r="P932" s="392">
        <f t="shared" si="252"/>
        <v>0</v>
      </c>
      <c r="Q932" s="392">
        <f t="shared" si="252"/>
        <v>0</v>
      </c>
      <c r="R932" s="392">
        <f t="shared" si="252"/>
        <v>0</v>
      </c>
      <c r="S932" s="392">
        <f t="shared" si="252"/>
        <v>0</v>
      </c>
      <c r="T932" s="392">
        <f t="shared" si="252"/>
        <v>0</v>
      </c>
      <c r="U932" s="388">
        <f t="shared" si="252"/>
        <v>0</v>
      </c>
      <c r="V932" s="393">
        <f t="shared" si="252"/>
        <v>0</v>
      </c>
      <c r="W932" s="37">
        <f>G932-SUM(H932:V932)</f>
        <v>0</v>
      </c>
      <c r="Y932"/>
    </row>
    <row r="933" spans="1:25" x14ac:dyDescent="0.25">
      <c r="A933" s="212"/>
      <c r="B933" s="465"/>
      <c r="C933" s="272"/>
      <c r="D933" s="272"/>
      <c r="E933" s="273" t="s">
        <v>78</v>
      </c>
      <c r="F933" s="273"/>
      <c r="G933" s="367">
        <f t="shared" ref="G933:W933" si="253">SUBTOTAL(9,G934:G935)</f>
        <v>0</v>
      </c>
      <c r="H933" s="368">
        <f t="shared" si="253"/>
        <v>0</v>
      </c>
      <c r="I933" s="369">
        <f t="shared" si="253"/>
        <v>0</v>
      </c>
      <c r="J933" s="369">
        <f t="shared" si="253"/>
        <v>0</v>
      </c>
      <c r="K933" s="370">
        <f t="shared" si="253"/>
        <v>0</v>
      </c>
      <c r="L933" s="364">
        <f t="shared" si="253"/>
        <v>0</v>
      </c>
      <c r="M933" s="364">
        <f t="shared" si="253"/>
        <v>0</v>
      </c>
      <c r="N933" s="364">
        <f t="shared" si="253"/>
        <v>0</v>
      </c>
      <c r="O933" s="364">
        <f t="shared" si="253"/>
        <v>0</v>
      </c>
      <c r="P933" s="364">
        <f t="shared" si="253"/>
        <v>0</v>
      </c>
      <c r="Q933" s="364">
        <f t="shared" si="253"/>
        <v>0</v>
      </c>
      <c r="R933" s="364">
        <f t="shared" si="253"/>
        <v>0</v>
      </c>
      <c r="S933" s="364">
        <f t="shared" si="253"/>
        <v>0</v>
      </c>
      <c r="T933" s="364">
        <f t="shared" si="253"/>
        <v>0</v>
      </c>
      <c r="U933" s="364">
        <f t="shared" si="253"/>
        <v>0</v>
      </c>
      <c r="V933" s="364">
        <f t="shared" si="253"/>
        <v>0</v>
      </c>
      <c r="W933" s="366">
        <f t="shared" si="253"/>
        <v>0</v>
      </c>
      <c r="Y933"/>
    </row>
    <row r="934" spans="1:25" outlineLevel="1" x14ac:dyDescent="0.25">
      <c r="A934" s="212"/>
      <c r="B934" s="465"/>
      <c r="C934" s="272"/>
      <c r="D934" s="272"/>
      <c r="E934" s="273"/>
      <c r="F934" s="274" t="s">
        <v>79</v>
      </c>
      <c r="G934" s="394">
        <f>G76</f>
        <v>0</v>
      </c>
      <c r="H934" s="395">
        <f>G934*(1-VLOOKUP($F934,SHT,2,FALSE))+$H76*VLOOKUP($F934,SHT,2,FALSE)</f>
        <v>0</v>
      </c>
      <c r="I934" s="389">
        <f t="shared" ref="I934:V934" si="254">I76*VLOOKUP($F934,SHT,2,FALSE)</f>
        <v>0</v>
      </c>
      <c r="J934" s="389">
        <f t="shared" si="254"/>
        <v>0</v>
      </c>
      <c r="K934" s="390">
        <f t="shared" si="254"/>
        <v>0</v>
      </c>
      <c r="L934" s="400">
        <f t="shared" si="254"/>
        <v>0</v>
      </c>
      <c r="M934" s="392">
        <f t="shared" si="254"/>
        <v>0</v>
      </c>
      <c r="N934" s="392">
        <f t="shared" si="254"/>
        <v>0</v>
      </c>
      <c r="O934" s="392">
        <f t="shared" si="254"/>
        <v>0</v>
      </c>
      <c r="P934" s="392">
        <f t="shared" si="254"/>
        <v>0</v>
      </c>
      <c r="Q934" s="392">
        <f t="shared" si="254"/>
        <v>0</v>
      </c>
      <c r="R934" s="392">
        <f t="shared" si="254"/>
        <v>0</v>
      </c>
      <c r="S934" s="392">
        <f t="shared" si="254"/>
        <v>0</v>
      </c>
      <c r="T934" s="388">
        <f t="shared" si="254"/>
        <v>0</v>
      </c>
      <c r="U934" s="392">
        <f t="shared" si="254"/>
        <v>0</v>
      </c>
      <c r="V934" s="393">
        <f t="shared" si="254"/>
        <v>0</v>
      </c>
      <c r="W934" s="37">
        <f>G934-SUM(H934:V934)</f>
        <v>0</v>
      </c>
      <c r="Y934"/>
    </row>
    <row r="935" spans="1:25" outlineLevel="1" x14ac:dyDescent="0.25">
      <c r="A935" s="212"/>
      <c r="B935" s="465"/>
      <c r="C935" s="272"/>
      <c r="D935" s="272"/>
      <c r="E935" s="273"/>
      <c r="F935" s="274" t="s">
        <v>80</v>
      </c>
      <c r="G935" s="394">
        <f>G77</f>
        <v>0</v>
      </c>
      <c r="H935" s="395">
        <f>G935*(1-VLOOKUP($F935,SHT,2,FALSE))+$H77*VLOOKUP($F935,SHT,2,FALSE)</f>
        <v>0</v>
      </c>
      <c r="I935" s="389">
        <f t="shared" ref="I935:V935" si="255">I77*VLOOKUP($F935,SHT,2,FALSE)</f>
        <v>0</v>
      </c>
      <c r="J935" s="389">
        <f t="shared" si="255"/>
        <v>0</v>
      </c>
      <c r="K935" s="390">
        <f t="shared" si="255"/>
        <v>0</v>
      </c>
      <c r="L935" s="400">
        <f t="shared" si="255"/>
        <v>0</v>
      </c>
      <c r="M935" s="392">
        <f t="shared" si="255"/>
        <v>0</v>
      </c>
      <c r="N935" s="392">
        <f t="shared" si="255"/>
        <v>0</v>
      </c>
      <c r="O935" s="392">
        <f t="shared" si="255"/>
        <v>0</v>
      </c>
      <c r="P935" s="392">
        <f t="shared" si="255"/>
        <v>0</v>
      </c>
      <c r="Q935" s="392">
        <f t="shared" si="255"/>
        <v>0</v>
      </c>
      <c r="R935" s="392">
        <f t="shared" si="255"/>
        <v>0</v>
      </c>
      <c r="S935" s="392">
        <f t="shared" si="255"/>
        <v>0</v>
      </c>
      <c r="T935" s="388">
        <f t="shared" si="255"/>
        <v>0</v>
      </c>
      <c r="U935" s="392">
        <f t="shared" si="255"/>
        <v>0</v>
      </c>
      <c r="V935" s="393">
        <f t="shared" si="255"/>
        <v>0</v>
      </c>
      <c r="W935" s="37">
        <f>G935-SUM(H935:V935)</f>
        <v>0</v>
      </c>
      <c r="Y935"/>
    </row>
    <row r="936" spans="1:25" x14ac:dyDescent="0.25">
      <c r="A936" s="212"/>
      <c r="B936" s="465"/>
      <c r="C936" s="272"/>
      <c r="D936" s="272"/>
      <c r="E936" s="273" t="s">
        <v>81</v>
      </c>
      <c r="F936" s="273"/>
      <c r="G936" s="367">
        <f t="shared" ref="G936:W936" si="256">SUBTOTAL(9,G937:G938)</f>
        <v>0</v>
      </c>
      <c r="H936" s="368">
        <f t="shared" si="256"/>
        <v>0</v>
      </c>
      <c r="I936" s="369">
        <f t="shared" si="256"/>
        <v>0</v>
      </c>
      <c r="J936" s="369">
        <f t="shared" si="256"/>
        <v>0</v>
      </c>
      <c r="K936" s="370">
        <f t="shared" si="256"/>
        <v>0</v>
      </c>
      <c r="L936" s="364">
        <f t="shared" si="256"/>
        <v>0</v>
      </c>
      <c r="M936" s="364">
        <f t="shared" si="256"/>
        <v>0</v>
      </c>
      <c r="N936" s="364">
        <f t="shared" si="256"/>
        <v>0</v>
      </c>
      <c r="O936" s="364">
        <f t="shared" si="256"/>
        <v>0</v>
      </c>
      <c r="P936" s="364">
        <f t="shared" si="256"/>
        <v>0</v>
      </c>
      <c r="Q936" s="364">
        <f t="shared" si="256"/>
        <v>0</v>
      </c>
      <c r="R936" s="364">
        <f t="shared" si="256"/>
        <v>0</v>
      </c>
      <c r="S936" s="364">
        <f t="shared" si="256"/>
        <v>0</v>
      </c>
      <c r="T936" s="364">
        <f t="shared" si="256"/>
        <v>0</v>
      </c>
      <c r="U936" s="364">
        <f t="shared" si="256"/>
        <v>0</v>
      </c>
      <c r="V936" s="364">
        <f t="shared" si="256"/>
        <v>0</v>
      </c>
      <c r="W936" s="366">
        <f t="shared" si="256"/>
        <v>0</v>
      </c>
      <c r="Y936"/>
    </row>
    <row r="937" spans="1:25" outlineLevel="1" x14ac:dyDescent="0.25">
      <c r="A937" s="212"/>
      <c r="B937" s="465"/>
      <c r="C937" s="272"/>
      <c r="D937" s="272"/>
      <c r="E937" s="273"/>
      <c r="F937" s="274" t="s">
        <v>82</v>
      </c>
      <c r="G937" s="394">
        <f>G79</f>
        <v>0</v>
      </c>
      <c r="H937" s="395">
        <f>G937*(1-VLOOKUP($F937,SHT,2,FALSE))+$H79*VLOOKUP($F937,SHT,2,FALSE)</f>
        <v>0</v>
      </c>
      <c r="I937" s="389">
        <f t="shared" ref="I937:V937" si="257">I79*VLOOKUP($F937,SHT,2,FALSE)</f>
        <v>0</v>
      </c>
      <c r="J937" s="389">
        <f t="shared" si="257"/>
        <v>0</v>
      </c>
      <c r="K937" s="390">
        <f t="shared" si="257"/>
        <v>0</v>
      </c>
      <c r="L937" s="400">
        <f t="shared" si="257"/>
        <v>0</v>
      </c>
      <c r="M937" s="392">
        <f t="shared" si="257"/>
        <v>0</v>
      </c>
      <c r="N937" s="392">
        <f t="shared" si="257"/>
        <v>0</v>
      </c>
      <c r="O937" s="392">
        <f t="shared" si="257"/>
        <v>0</v>
      </c>
      <c r="P937" s="392">
        <f t="shared" si="257"/>
        <v>0</v>
      </c>
      <c r="Q937" s="392">
        <f t="shared" si="257"/>
        <v>0</v>
      </c>
      <c r="R937" s="392">
        <f t="shared" si="257"/>
        <v>0</v>
      </c>
      <c r="S937" s="392">
        <f t="shared" si="257"/>
        <v>0</v>
      </c>
      <c r="T937" s="388">
        <f t="shared" si="257"/>
        <v>0</v>
      </c>
      <c r="U937" s="392">
        <f t="shared" si="257"/>
        <v>0</v>
      </c>
      <c r="V937" s="393">
        <f t="shared" si="257"/>
        <v>0</v>
      </c>
      <c r="W937" s="37">
        <f>G937-SUM(H937:V937)</f>
        <v>0</v>
      </c>
      <c r="Y937"/>
    </row>
    <row r="938" spans="1:25" outlineLevel="1" x14ac:dyDescent="0.25">
      <c r="A938" s="212"/>
      <c r="B938" s="465"/>
      <c r="C938" s="272"/>
      <c r="D938" s="272"/>
      <c r="E938" s="273"/>
      <c r="F938" s="274" t="s">
        <v>83</v>
      </c>
      <c r="G938" s="394">
        <f>G80</f>
        <v>0</v>
      </c>
      <c r="H938" s="395">
        <f>G938*(1-VLOOKUP($F938,SHT,2,FALSE))+$H80*VLOOKUP($F938,SHT,2,FALSE)</f>
        <v>0</v>
      </c>
      <c r="I938" s="389">
        <f t="shared" ref="I938:V938" si="258">I80*VLOOKUP($F938,SHT,2,FALSE)</f>
        <v>0</v>
      </c>
      <c r="J938" s="389">
        <f t="shared" si="258"/>
        <v>0</v>
      </c>
      <c r="K938" s="390">
        <f t="shared" si="258"/>
        <v>0</v>
      </c>
      <c r="L938" s="400">
        <f t="shared" si="258"/>
        <v>0</v>
      </c>
      <c r="M938" s="392">
        <f t="shared" si="258"/>
        <v>0</v>
      </c>
      <c r="N938" s="392">
        <f t="shared" si="258"/>
        <v>0</v>
      </c>
      <c r="O938" s="392">
        <f t="shared" si="258"/>
        <v>0</v>
      </c>
      <c r="P938" s="392">
        <f t="shared" si="258"/>
        <v>0</v>
      </c>
      <c r="Q938" s="392">
        <f t="shared" si="258"/>
        <v>0</v>
      </c>
      <c r="R938" s="392">
        <f t="shared" si="258"/>
        <v>0</v>
      </c>
      <c r="S938" s="392">
        <f t="shared" si="258"/>
        <v>0</v>
      </c>
      <c r="T938" s="388">
        <f t="shared" si="258"/>
        <v>0</v>
      </c>
      <c r="U938" s="392">
        <f t="shared" si="258"/>
        <v>0</v>
      </c>
      <c r="V938" s="393">
        <f t="shared" si="258"/>
        <v>0</v>
      </c>
      <c r="W938" s="37">
        <f>G938-SUM(H938:V938)</f>
        <v>0</v>
      </c>
      <c r="Y938"/>
    </row>
    <row r="939" spans="1:25" x14ac:dyDescent="0.25">
      <c r="A939" s="212"/>
      <c r="B939" s="465"/>
      <c r="C939" s="272"/>
      <c r="D939" s="272"/>
      <c r="E939" s="273" t="s">
        <v>84</v>
      </c>
      <c r="F939" s="273"/>
      <c r="G939" s="367">
        <f t="shared" ref="G939:W939" si="259">SUBTOTAL(9,G940:G941)</f>
        <v>0</v>
      </c>
      <c r="H939" s="368">
        <f t="shared" si="259"/>
        <v>0</v>
      </c>
      <c r="I939" s="369">
        <f t="shared" si="259"/>
        <v>0</v>
      </c>
      <c r="J939" s="369">
        <f t="shared" si="259"/>
        <v>0</v>
      </c>
      <c r="K939" s="370">
        <f t="shared" si="259"/>
        <v>0</v>
      </c>
      <c r="L939" s="364">
        <f t="shared" si="259"/>
        <v>0</v>
      </c>
      <c r="M939" s="364">
        <f t="shared" si="259"/>
        <v>0</v>
      </c>
      <c r="N939" s="364">
        <f t="shared" si="259"/>
        <v>0</v>
      </c>
      <c r="O939" s="364">
        <f t="shared" si="259"/>
        <v>0</v>
      </c>
      <c r="P939" s="364">
        <f t="shared" si="259"/>
        <v>0</v>
      </c>
      <c r="Q939" s="364">
        <f t="shared" si="259"/>
        <v>0</v>
      </c>
      <c r="R939" s="364">
        <f t="shared" si="259"/>
        <v>0</v>
      </c>
      <c r="S939" s="364">
        <f t="shared" si="259"/>
        <v>0</v>
      </c>
      <c r="T939" s="364">
        <f t="shared" si="259"/>
        <v>0</v>
      </c>
      <c r="U939" s="364">
        <f t="shared" si="259"/>
        <v>0</v>
      </c>
      <c r="V939" s="364">
        <f t="shared" si="259"/>
        <v>0</v>
      </c>
      <c r="W939" s="366">
        <f t="shared" si="259"/>
        <v>0</v>
      </c>
      <c r="Y939"/>
    </row>
    <row r="940" spans="1:25" outlineLevel="1" x14ac:dyDescent="0.25">
      <c r="A940" s="212"/>
      <c r="B940" s="465"/>
      <c r="C940" s="272"/>
      <c r="D940" s="272"/>
      <c r="E940" s="273"/>
      <c r="F940" s="274" t="s">
        <v>85</v>
      </c>
      <c r="G940" s="394">
        <f>G82</f>
        <v>0</v>
      </c>
      <c r="H940" s="395">
        <f>G940*(1-VLOOKUP($F940,SHT,2,FALSE))+$H82*VLOOKUP($F940,SHT,2,FALSE)</f>
        <v>0</v>
      </c>
      <c r="I940" s="389">
        <f t="shared" ref="I940:V940" si="260">I82*VLOOKUP($F940,SHT,2,FALSE)</f>
        <v>0</v>
      </c>
      <c r="J940" s="389">
        <f t="shared" si="260"/>
        <v>0</v>
      </c>
      <c r="K940" s="390">
        <f t="shared" si="260"/>
        <v>0</v>
      </c>
      <c r="L940" s="400">
        <f t="shared" si="260"/>
        <v>0</v>
      </c>
      <c r="M940" s="392">
        <f t="shared" si="260"/>
        <v>0</v>
      </c>
      <c r="N940" s="392">
        <f t="shared" si="260"/>
        <v>0</v>
      </c>
      <c r="O940" s="392">
        <f t="shared" si="260"/>
        <v>0</v>
      </c>
      <c r="P940" s="392">
        <f t="shared" si="260"/>
        <v>0</v>
      </c>
      <c r="Q940" s="392">
        <f t="shared" si="260"/>
        <v>0</v>
      </c>
      <c r="R940" s="392">
        <f t="shared" si="260"/>
        <v>0</v>
      </c>
      <c r="S940" s="392">
        <f t="shared" si="260"/>
        <v>0</v>
      </c>
      <c r="T940" s="388">
        <f t="shared" si="260"/>
        <v>0</v>
      </c>
      <c r="U940" s="392">
        <f t="shared" si="260"/>
        <v>0</v>
      </c>
      <c r="V940" s="393">
        <f t="shared" si="260"/>
        <v>0</v>
      </c>
      <c r="W940" s="37">
        <f>G940-SUM(H940:V940)</f>
        <v>0</v>
      </c>
      <c r="Y940"/>
    </row>
    <row r="941" spans="1:25" outlineLevel="1" x14ac:dyDescent="0.25">
      <c r="A941" s="212"/>
      <c r="B941" s="465"/>
      <c r="C941" s="272"/>
      <c r="D941" s="272"/>
      <c r="E941" s="273"/>
      <c r="F941" s="274" t="s">
        <v>86</v>
      </c>
      <c r="G941" s="394">
        <f>G83</f>
        <v>0</v>
      </c>
      <c r="H941" s="395">
        <f>G941*(1-VLOOKUP($F941,SHT,2,FALSE))+$H83*VLOOKUP($F941,SHT,2,FALSE)</f>
        <v>0</v>
      </c>
      <c r="I941" s="389">
        <f t="shared" ref="I941:V941" si="261">I83*VLOOKUP($F941,SHT,2,FALSE)</f>
        <v>0</v>
      </c>
      <c r="J941" s="389">
        <f t="shared" si="261"/>
        <v>0</v>
      </c>
      <c r="K941" s="390">
        <f t="shared" si="261"/>
        <v>0</v>
      </c>
      <c r="L941" s="400">
        <f t="shared" si="261"/>
        <v>0</v>
      </c>
      <c r="M941" s="392">
        <f t="shared" si="261"/>
        <v>0</v>
      </c>
      <c r="N941" s="392">
        <f t="shared" si="261"/>
        <v>0</v>
      </c>
      <c r="O941" s="392">
        <f t="shared" si="261"/>
        <v>0</v>
      </c>
      <c r="P941" s="392">
        <f t="shared" si="261"/>
        <v>0</v>
      </c>
      <c r="Q941" s="392">
        <f t="shared" si="261"/>
        <v>0</v>
      </c>
      <c r="R941" s="392">
        <f t="shared" si="261"/>
        <v>0</v>
      </c>
      <c r="S941" s="392">
        <f t="shared" si="261"/>
        <v>0</v>
      </c>
      <c r="T941" s="388">
        <f t="shared" si="261"/>
        <v>0</v>
      </c>
      <c r="U941" s="392">
        <f t="shared" si="261"/>
        <v>0</v>
      </c>
      <c r="V941" s="393">
        <f t="shared" si="261"/>
        <v>0</v>
      </c>
      <c r="W941" s="37">
        <f>G941-SUM(H941:V941)</f>
        <v>0</v>
      </c>
      <c r="Y941"/>
    </row>
    <row r="942" spans="1:25" x14ac:dyDescent="0.25">
      <c r="A942" s="212"/>
      <c r="B942" s="465"/>
      <c r="C942" s="272"/>
      <c r="D942" s="272"/>
      <c r="E942" s="273" t="s">
        <v>87</v>
      </c>
      <c r="F942" s="273"/>
      <c r="G942" s="367">
        <f t="shared" ref="G942:W942" si="262">SUBTOTAL(9,G943:G944)</f>
        <v>0</v>
      </c>
      <c r="H942" s="368">
        <f t="shared" si="262"/>
        <v>0</v>
      </c>
      <c r="I942" s="369">
        <f t="shared" si="262"/>
        <v>0</v>
      </c>
      <c r="J942" s="369">
        <f t="shared" si="262"/>
        <v>0</v>
      </c>
      <c r="K942" s="370">
        <f t="shared" si="262"/>
        <v>0</v>
      </c>
      <c r="L942" s="364">
        <f t="shared" si="262"/>
        <v>0</v>
      </c>
      <c r="M942" s="364">
        <f t="shared" si="262"/>
        <v>0</v>
      </c>
      <c r="N942" s="364">
        <f t="shared" si="262"/>
        <v>0</v>
      </c>
      <c r="O942" s="364">
        <f t="shared" si="262"/>
        <v>0</v>
      </c>
      <c r="P942" s="364">
        <f t="shared" si="262"/>
        <v>0</v>
      </c>
      <c r="Q942" s="364">
        <f t="shared" si="262"/>
        <v>0</v>
      </c>
      <c r="R942" s="364">
        <f t="shared" si="262"/>
        <v>0</v>
      </c>
      <c r="S942" s="364">
        <f t="shared" si="262"/>
        <v>0</v>
      </c>
      <c r="T942" s="364">
        <f t="shared" si="262"/>
        <v>0</v>
      </c>
      <c r="U942" s="364">
        <f t="shared" si="262"/>
        <v>0</v>
      </c>
      <c r="V942" s="364">
        <f t="shared" si="262"/>
        <v>0</v>
      </c>
      <c r="W942" s="366">
        <f t="shared" si="262"/>
        <v>0</v>
      </c>
      <c r="Y942"/>
    </row>
    <row r="943" spans="1:25" outlineLevel="1" x14ac:dyDescent="0.25">
      <c r="A943" s="212"/>
      <c r="B943" s="465"/>
      <c r="C943" s="272"/>
      <c r="D943" s="272"/>
      <c r="E943" s="273"/>
      <c r="F943" s="274" t="s">
        <v>88</v>
      </c>
      <c r="G943" s="394">
        <f>G85</f>
        <v>0</v>
      </c>
      <c r="H943" s="395">
        <f>G943*(1-VLOOKUP($F943,SHT,2,FALSE))+$H85*VLOOKUP($F943,SHT,2,FALSE)</f>
        <v>0</v>
      </c>
      <c r="I943" s="389">
        <f t="shared" ref="I943:V943" si="263">I85*VLOOKUP($F943,SHT,2,FALSE)</f>
        <v>0</v>
      </c>
      <c r="J943" s="389">
        <f t="shared" si="263"/>
        <v>0</v>
      </c>
      <c r="K943" s="390">
        <f t="shared" si="263"/>
        <v>0</v>
      </c>
      <c r="L943" s="400">
        <f t="shared" si="263"/>
        <v>0</v>
      </c>
      <c r="M943" s="392">
        <f t="shared" si="263"/>
        <v>0</v>
      </c>
      <c r="N943" s="392">
        <f t="shared" si="263"/>
        <v>0</v>
      </c>
      <c r="O943" s="392">
        <f t="shared" si="263"/>
        <v>0</v>
      </c>
      <c r="P943" s="392">
        <f t="shared" si="263"/>
        <v>0</v>
      </c>
      <c r="Q943" s="392">
        <f t="shared" si="263"/>
        <v>0</v>
      </c>
      <c r="R943" s="392">
        <f t="shared" si="263"/>
        <v>0</v>
      </c>
      <c r="S943" s="392">
        <f t="shared" si="263"/>
        <v>0</v>
      </c>
      <c r="T943" s="388">
        <f t="shared" si="263"/>
        <v>0</v>
      </c>
      <c r="U943" s="392">
        <f t="shared" si="263"/>
        <v>0</v>
      </c>
      <c r="V943" s="393">
        <f t="shared" si="263"/>
        <v>0</v>
      </c>
      <c r="W943" s="37">
        <f>G943-SUM(H943:V943)</f>
        <v>0</v>
      </c>
      <c r="Y943"/>
    </row>
    <row r="944" spans="1:25" outlineLevel="1" x14ac:dyDescent="0.25">
      <c r="A944" s="212"/>
      <c r="B944" s="465"/>
      <c r="C944" s="272"/>
      <c r="D944" s="272"/>
      <c r="E944" s="273"/>
      <c r="F944" s="274" t="s">
        <v>89</v>
      </c>
      <c r="G944" s="394">
        <f>G86</f>
        <v>0</v>
      </c>
      <c r="H944" s="395">
        <f>G944*(1-VLOOKUP($F944,SHT,2,FALSE))+$H86*VLOOKUP($F944,SHT,2,FALSE)</f>
        <v>0</v>
      </c>
      <c r="I944" s="389">
        <f t="shared" ref="I944:V944" si="264">I86*VLOOKUP($F944,SHT,2,FALSE)</f>
        <v>0</v>
      </c>
      <c r="J944" s="389">
        <f t="shared" si="264"/>
        <v>0</v>
      </c>
      <c r="K944" s="390">
        <f t="shared" si="264"/>
        <v>0</v>
      </c>
      <c r="L944" s="400">
        <f t="shared" si="264"/>
        <v>0</v>
      </c>
      <c r="M944" s="392">
        <f t="shared" si="264"/>
        <v>0</v>
      </c>
      <c r="N944" s="392">
        <f t="shared" si="264"/>
        <v>0</v>
      </c>
      <c r="O944" s="392">
        <f t="shared" si="264"/>
        <v>0</v>
      </c>
      <c r="P944" s="392">
        <f t="shared" si="264"/>
        <v>0</v>
      </c>
      <c r="Q944" s="392">
        <f t="shared" si="264"/>
        <v>0</v>
      </c>
      <c r="R944" s="392">
        <f t="shared" si="264"/>
        <v>0</v>
      </c>
      <c r="S944" s="392">
        <f t="shared" si="264"/>
        <v>0</v>
      </c>
      <c r="T944" s="388">
        <f t="shared" si="264"/>
        <v>0</v>
      </c>
      <c r="U944" s="392">
        <f t="shared" si="264"/>
        <v>0</v>
      </c>
      <c r="V944" s="393">
        <f t="shared" si="264"/>
        <v>0</v>
      </c>
      <c r="W944" s="37">
        <f>G944-SUM(H944:V944)</f>
        <v>0</v>
      </c>
      <c r="Y944"/>
    </row>
    <row r="945" spans="1:25" x14ac:dyDescent="0.25">
      <c r="A945" s="212"/>
      <c r="B945" s="465"/>
      <c r="C945" s="272"/>
      <c r="D945" s="272" t="s">
        <v>90</v>
      </c>
      <c r="E945" s="273"/>
      <c r="F945" s="273"/>
      <c r="G945" s="367">
        <f>SUBTOTAL(9,G946:G948)</f>
        <v>0</v>
      </c>
      <c r="H945" s="369"/>
      <c r="I945" s="369"/>
      <c r="J945" s="369"/>
      <c r="K945" s="370">
        <f>SUBTOTAL(9,K946:K948)</f>
        <v>0</v>
      </c>
      <c r="L945" s="363">
        <f>SUBTOTAL(9,L946:L948)</f>
        <v>0</v>
      </c>
      <c r="M945" s="364">
        <f>SUBTOTAL(9,M946:M948)</f>
        <v>0</v>
      </c>
      <c r="N945" s="364">
        <f>SUBTOTAL(9,N946:N948)</f>
        <v>0</v>
      </c>
      <c r="O945" s="364"/>
      <c r="P945" s="364"/>
      <c r="Q945" s="364"/>
      <c r="R945" s="364"/>
      <c r="S945" s="364"/>
      <c r="T945" s="364"/>
      <c r="U945" s="364"/>
      <c r="V945" s="365"/>
      <c r="W945" s="366">
        <f>SUBTOTAL(9,W946:W948)</f>
        <v>0</v>
      </c>
      <c r="Y945"/>
    </row>
    <row r="946" spans="1:25" outlineLevel="1" x14ac:dyDescent="0.25">
      <c r="A946" s="212"/>
      <c r="B946" s="465"/>
      <c r="C946" s="272"/>
      <c r="D946" s="272"/>
      <c r="E946" s="273"/>
      <c r="F946" s="274" t="s">
        <v>91</v>
      </c>
      <c r="G946" s="394">
        <f>G88</f>
        <v>0</v>
      </c>
      <c r="H946" s="369"/>
      <c r="I946" s="369"/>
      <c r="J946" s="369"/>
      <c r="K946" s="390">
        <f>G946*(VLOOKUP($F946,EIT,2,FALSE))</f>
        <v>0</v>
      </c>
      <c r="L946" s="363"/>
      <c r="M946" s="364"/>
      <c r="N946" s="364"/>
      <c r="O946" s="364"/>
      <c r="P946" s="364"/>
      <c r="Q946" s="364"/>
      <c r="R946" s="364"/>
      <c r="S946" s="364"/>
      <c r="T946" s="364"/>
      <c r="U946" s="364"/>
      <c r="V946" s="365"/>
      <c r="W946" s="37">
        <f>G946-SUM(H946:V946)</f>
        <v>0</v>
      </c>
      <c r="Y946"/>
    </row>
    <row r="947" spans="1:25" outlineLevel="1" x14ac:dyDescent="0.25">
      <c r="A947" s="212"/>
      <c r="B947" s="465"/>
      <c r="C947" s="272"/>
      <c r="D947" s="272"/>
      <c r="E947" s="273"/>
      <c r="F947" s="274" t="s">
        <v>92</v>
      </c>
      <c r="G947" s="394">
        <f>G89</f>
        <v>0</v>
      </c>
      <c r="H947" s="369"/>
      <c r="I947" s="369"/>
      <c r="J947" s="369"/>
      <c r="K947" s="370"/>
      <c r="L947" s="391">
        <f>G947*VLOOKUP($F947,EIT,3,FALSE)</f>
        <v>0</v>
      </c>
      <c r="M947" s="392">
        <f>G947*VLOOKUP($F947,EIT, 4,FALSE)</f>
        <v>0</v>
      </c>
      <c r="N947" s="392">
        <f>G947*VLOOKUP($F947,EIT, 5,FALSE)</f>
        <v>0</v>
      </c>
      <c r="O947" s="364"/>
      <c r="P947" s="364"/>
      <c r="Q947" s="364"/>
      <c r="R947" s="364"/>
      <c r="S947" s="364"/>
      <c r="T947" s="364"/>
      <c r="U947" s="364"/>
      <c r="V947" s="365"/>
      <c r="W947" s="37">
        <f>G947-SUM(H947:V947)</f>
        <v>0</v>
      </c>
      <c r="Y947"/>
    </row>
    <row r="948" spans="1:25" outlineLevel="1" x14ac:dyDescent="0.25">
      <c r="A948" s="212"/>
      <c r="B948" s="465"/>
      <c r="C948" s="272"/>
      <c r="D948" s="272"/>
      <c r="E948" s="273"/>
      <c r="F948" s="274" t="s">
        <v>93</v>
      </c>
      <c r="G948" s="394">
        <f>G90</f>
        <v>0</v>
      </c>
      <c r="H948" s="369"/>
      <c r="I948" s="369"/>
      <c r="J948" s="369"/>
      <c r="K948" s="370"/>
      <c r="L948" s="363"/>
      <c r="M948" s="364"/>
      <c r="N948" s="364"/>
      <c r="O948" s="364"/>
      <c r="P948" s="364"/>
      <c r="Q948" s="364"/>
      <c r="R948" s="364"/>
      <c r="S948" s="364"/>
      <c r="T948" s="364"/>
      <c r="U948" s="364"/>
      <c r="V948" s="365"/>
      <c r="W948" s="37">
        <f>G948-SUM(H948:V948)</f>
        <v>0</v>
      </c>
      <c r="Y948"/>
    </row>
    <row r="949" spans="1:25" x14ac:dyDescent="0.25">
      <c r="A949" s="212"/>
      <c r="B949" s="465"/>
      <c r="C949" s="275"/>
      <c r="D949" s="272" t="s">
        <v>94</v>
      </c>
      <c r="E949" s="273"/>
      <c r="F949" s="273"/>
      <c r="G949" s="367">
        <f>SUBTOTAL(9,G950:G951)</f>
        <v>0</v>
      </c>
      <c r="H949" s="368">
        <f t="shared" ref="H949:W949" si="265">SUBTOTAL(9,H950:H951)</f>
        <v>0</v>
      </c>
      <c r="I949" s="369">
        <f t="shared" si="265"/>
        <v>0</v>
      </c>
      <c r="J949" s="369">
        <f t="shared" si="265"/>
        <v>0</v>
      </c>
      <c r="K949" s="370">
        <f t="shared" si="265"/>
        <v>0</v>
      </c>
      <c r="L949" s="364">
        <f t="shared" si="265"/>
        <v>0</v>
      </c>
      <c r="M949" s="364">
        <f t="shared" si="265"/>
        <v>0</v>
      </c>
      <c r="N949" s="364">
        <f t="shared" si="265"/>
        <v>0</v>
      </c>
      <c r="O949" s="364">
        <f t="shared" si="265"/>
        <v>0</v>
      </c>
      <c r="P949" s="364">
        <f t="shared" si="265"/>
        <v>0</v>
      </c>
      <c r="Q949" s="364">
        <f t="shared" si="265"/>
        <v>0</v>
      </c>
      <c r="R949" s="364">
        <f t="shared" si="265"/>
        <v>0</v>
      </c>
      <c r="S949" s="364">
        <f t="shared" si="265"/>
        <v>0</v>
      </c>
      <c r="T949" s="364">
        <f t="shared" si="265"/>
        <v>0</v>
      </c>
      <c r="U949" s="364">
        <f t="shared" si="265"/>
        <v>0</v>
      </c>
      <c r="V949" s="364">
        <f t="shared" si="265"/>
        <v>0</v>
      </c>
      <c r="W949" s="366">
        <f t="shared" si="265"/>
        <v>0</v>
      </c>
      <c r="Y949"/>
    </row>
    <row r="950" spans="1:25" outlineLevel="1" x14ac:dyDescent="0.25">
      <c r="A950" s="212"/>
      <c r="B950" s="465"/>
      <c r="C950" s="272"/>
      <c r="D950" s="272"/>
      <c r="E950" s="273"/>
      <c r="F950" s="274" t="s">
        <v>95</v>
      </c>
      <c r="G950" s="394">
        <f t="shared" ref="G950:V950" si="266">G92</f>
        <v>0</v>
      </c>
      <c r="H950" s="395">
        <f t="shared" si="266"/>
        <v>0</v>
      </c>
      <c r="I950" s="389">
        <f t="shared" si="266"/>
        <v>0</v>
      </c>
      <c r="J950" s="389">
        <f t="shared" si="266"/>
        <v>0</v>
      </c>
      <c r="K950" s="390">
        <f t="shared" si="266"/>
        <v>0</v>
      </c>
      <c r="L950" s="391">
        <f t="shared" si="266"/>
        <v>0</v>
      </c>
      <c r="M950" s="396">
        <f t="shared" si="266"/>
        <v>0</v>
      </c>
      <c r="N950" s="392">
        <f t="shared" si="266"/>
        <v>0</v>
      </c>
      <c r="O950" s="392">
        <f t="shared" si="266"/>
        <v>0</v>
      </c>
      <c r="P950" s="392">
        <f t="shared" si="266"/>
        <v>0</v>
      </c>
      <c r="Q950" s="392">
        <f t="shared" si="266"/>
        <v>0</v>
      </c>
      <c r="R950" s="392">
        <f t="shared" si="266"/>
        <v>0</v>
      </c>
      <c r="S950" s="392">
        <f t="shared" si="266"/>
        <v>0</v>
      </c>
      <c r="T950" s="388">
        <f t="shared" si="266"/>
        <v>0</v>
      </c>
      <c r="U950" s="392">
        <f t="shared" si="266"/>
        <v>0</v>
      </c>
      <c r="V950" s="393">
        <f t="shared" si="266"/>
        <v>0</v>
      </c>
      <c r="W950" s="37">
        <f>G950-SUM(H950:V950)</f>
        <v>0</v>
      </c>
      <c r="Y950"/>
    </row>
    <row r="951" spans="1:25" outlineLevel="1" x14ac:dyDescent="0.25">
      <c r="A951" s="212"/>
      <c r="B951" s="465"/>
      <c r="C951" s="272"/>
      <c r="D951" s="272"/>
      <c r="E951" s="273"/>
      <c r="F951" s="274" t="s">
        <v>96</v>
      </c>
      <c r="G951" s="394">
        <f t="shared" ref="G951:V951" si="267">G93</f>
        <v>0</v>
      </c>
      <c r="H951" s="395">
        <f t="shared" si="267"/>
        <v>0</v>
      </c>
      <c r="I951" s="389">
        <f t="shared" si="267"/>
        <v>0</v>
      </c>
      <c r="J951" s="389">
        <f t="shared" si="267"/>
        <v>0</v>
      </c>
      <c r="K951" s="390">
        <f t="shared" si="267"/>
        <v>0</v>
      </c>
      <c r="L951" s="391">
        <f t="shared" si="267"/>
        <v>0</v>
      </c>
      <c r="M951" s="396">
        <f t="shared" si="267"/>
        <v>0</v>
      </c>
      <c r="N951" s="392">
        <f t="shared" si="267"/>
        <v>0</v>
      </c>
      <c r="O951" s="392">
        <f t="shared" si="267"/>
        <v>0</v>
      </c>
      <c r="P951" s="392">
        <f t="shared" si="267"/>
        <v>0</v>
      </c>
      <c r="Q951" s="392">
        <f t="shared" si="267"/>
        <v>0</v>
      </c>
      <c r="R951" s="392">
        <f t="shared" si="267"/>
        <v>0</v>
      </c>
      <c r="S951" s="392">
        <f t="shared" si="267"/>
        <v>0</v>
      </c>
      <c r="T951" s="388">
        <f t="shared" si="267"/>
        <v>0</v>
      </c>
      <c r="U951" s="392">
        <f t="shared" si="267"/>
        <v>0</v>
      </c>
      <c r="V951" s="393">
        <f t="shared" si="267"/>
        <v>0</v>
      </c>
      <c r="W951" s="37">
        <f>G951-SUM(H951:V951)</f>
        <v>0</v>
      </c>
      <c r="Y951"/>
    </row>
    <row r="952" spans="1:25" x14ac:dyDescent="0.25">
      <c r="A952" s="212"/>
      <c r="B952" s="465"/>
      <c r="C952" s="272" t="s">
        <v>97</v>
      </c>
      <c r="D952" s="272"/>
      <c r="E952" s="273"/>
      <c r="F952" s="273"/>
      <c r="G952" s="367"/>
      <c r="H952" s="369"/>
      <c r="I952" s="369"/>
      <c r="J952" s="369"/>
      <c r="K952" s="370"/>
      <c r="L952" s="363"/>
      <c r="M952" s="364"/>
      <c r="N952" s="364"/>
      <c r="O952" s="364"/>
      <c r="P952" s="364"/>
      <c r="Q952" s="364"/>
      <c r="R952" s="364"/>
      <c r="S952" s="364"/>
      <c r="T952" s="364"/>
      <c r="U952" s="364"/>
      <c r="V952" s="365"/>
      <c r="W952" s="366"/>
      <c r="Y952"/>
    </row>
    <row r="953" spans="1:25" x14ac:dyDescent="0.25">
      <c r="A953" s="212"/>
      <c r="B953" s="465"/>
      <c r="C953" s="272"/>
      <c r="D953" s="272" t="s">
        <v>98</v>
      </c>
      <c r="E953" s="275"/>
      <c r="F953" s="273"/>
      <c r="G953" s="367"/>
      <c r="H953" s="369"/>
      <c r="I953" s="369"/>
      <c r="J953" s="369"/>
      <c r="K953" s="370"/>
      <c r="L953" s="363"/>
      <c r="M953" s="364"/>
      <c r="N953" s="364"/>
      <c r="O953" s="364"/>
      <c r="P953" s="364"/>
      <c r="Q953" s="364"/>
      <c r="R953" s="364"/>
      <c r="S953" s="364"/>
      <c r="T953" s="364"/>
      <c r="U953" s="364"/>
      <c r="V953" s="365"/>
      <c r="W953" s="366"/>
      <c r="Y953"/>
    </row>
    <row r="954" spans="1:25" x14ac:dyDescent="0.25">
      <c r="A954" s="212"/>
      <c r="B954" s="465"/>
      <c r="C954" s="272"/>
      <c r="D954" s="272"/>
      <c r="E954" s="273" t="s">
        <v>99</v>
      </c>
      <c r="F954" s="273"/>
      <c r="G954" s="367">
        <f>SUBTOTAL(9,G955:G958)</f>
        <v>0</v>
      </c>
      <c r="H954" s="368">
        <f>SUBTOTAL(9,H955:H958)</f>
        <v>0</v>
      </c>
      <c r="I954" s="369">
        <f t="shared" ref="I954:V954" si="268">SUBTOTAL(9,I955:I958)</f>
        <v>0</v>
      </c>
      <c r="J954" s="369">
        <f t="shared" si="268"/>
        <v>0</v>
      </c>
      <c r="K954" s="370">
        <f t="shared" si="268"/>
        <v>0</v>
      </c>
      <c r="L954" s="364">
        <f t="shared" si="268"/>
        <v>0</v>
      </c>
      <c r="M954" s="364">
        <f t="shared" si="268"/>
        <v>0</v>
      </c>
      <c r="N954" s="364">
        <f t="shared" si="268"/>
        <v>0</v>
      </c>
      <c r="O954" s="364">
        <f t="shared" si="268"/>
        <v>0</v>
      </c>
      <c r="P954" s="364">
        <f t="shared" si="268"/>
        <v>0</v>
      </c>
      <c r="Q954" s="364">
        <f t="shared" si="268"/>
        <v>0</v>
      </c>
      <c r="R954" s="364">
        <f t="shared" si="268"/>
        <v>0</v>
      </c>
      <c r="S954" s="364">
        <f t="shared" si="268"/>
        <v>0</v>
      </c>
      <c r="T954" s="364">
        <f t="shared" si="268"/>
        <v>0</v>
      </c>
      <c r="U954" s="364">
        <f t="shared" si="268"/>
        <v>0</v>
      </c>
      <c r="V954" s="364">
        <f t="shared" si="268"/>
        <v>0</v>
      </c>
      <c r="W954" s="366">
        <f>SUBTOTAL(9,W955:W958)</f>
        <v>0</v>
      </c>
      <c r="Y954"/>
    </row>
    <row r="955" spans="1:25" outlineLevel="1" x14ac:dyDescent="0.25">
      <c r="A955" s="212"/>
      <c r="B955" s="465"/>
      <c r="C955" s="273"/>
      <c r="D955" s="275"/>
      <c r="E955" s="275"/>
      <c r="F955" s="274" t="s">
        <v>100</v>
      </c>
      <c r="G955" s="394">
        <f>G97</f>
        <v>0</v>
      </c>
      <c r="H955" s="395">
        <f>G955*(1-VLOOKUP($F955,SHT,2,FALSE))</f>
        <v>0</v>
      </c>
      <c r="I955" s="33"/>
      <c r="J955" s="33"/>
      <c r="K955" s="35"/>
      <c r="L955" s="34"/>
      <c r="M955" s="33"/>
      <c r="N955" s="33"/>
      <c r="O955" s="33"/>
      <c r="P955" s="33"/>
      <c r="Q955" s="33"/>
      <c r="R955" s="33"/>
      <c r="S955" s="33"/>
      <c r="T955" s="33"/>
      <c r="U955" s="33"/>
      <c r="V955" s="35"/>
      <c r="W955" s="37">
        <f>G955-SUM(H955:V955)</f>
        <v>0</v>
      </c>
      <c r="Y955"/>
    </row>
    <row r="956" spans="1:25" outlineLevel="1" x14ac:dyDescent="0.25">
      <c r="A956" s="212"/>
      <c r="B956" s="465"/>
      <c r="C956" s="273"/>
      <c r="D956" s="275"/>
      <c r="E956" s="275"/>
      <c r="F956" s="274" t="s">
        <v>101</v>
      </c>
      <c r="G956" s="394">
        <f>G98</f>
        <v>0</v>
      </c>
      <c r="H956" s="395">
        <f>G956*(1-VLOOKUP($F956,SHT,2,FALSE))</f>
        <v>0</v>
      </c>
      <c r="I956" s="33"/>
      <c r="J956" s="33"/>
      <c r="K956" s="35"/>
      <c r="L956" s="34"/>
      <c r="M956" s="33"/>
      <c r="N956" s="33"/>
      <c r="O956" s="33"/>
      <c r="P956" s="33"/>
      <c r="Q956" s="33"/>
      <c r="R956" s="33"/>
      <c r="S956" s="33"/>
      <c r="T956" s="33"/>
      <c r="U956" s="33"/>
      <c r="V956" s="35"/>
      <c r="W956" s="37">
        <f>G956-SUM(H956:V956)</f>
        <v>0</v>
      </c>
      <c r="Y956"/>
    </row>
    <row r="957" spans="1:25" outlineLevel="1" x14ac:dyDescent="0.25">
      <c r="A957" s="212"/>
      <c r="B957" s="465"/>
      <c r="C957" s="273"/>
      <c r="D957" s="275"/>
      <c r="E957" s="275"/>
      <c r="F957" s="274" t="s">
        <v>102</v>
      </c>
      <c r="G957" s="394">
        <f>G99</f>
        <v>0</v>
      </c>
      <c r="H957" s="395">
        <f t="shared" ref="H957:V957" si="269">H99</f>
        <v>0</v>
      </c>
      <c r="I957" s="389">
        <f t="shared" si="269"/>
        <v>0</v>
      </c>
      <c r="J957" s="389">
        <f t="shared" si="269"/>
        <v>0</v>
      </c>
      <c r="K957" s="390">
        <f t="shared" si="269"/>
        <v>0</v>
      </c>
      <c r="L957" s="391">
        <f t="shared" si="269"/>
        <v>0</v>
      </c>
      <c r="M957" s="396">
        <f t="shared" si="269"/>
        <v>0</v>
      </c>
      <c r="N957" s="392">
        <f t="shared" si="269"/>
        <v>0</v>
      </c>
      <c r="O957" s="392">
        <f t="shared" si="269"/>
        <v>0</v>
      </c>
      <c r="P957" s="392">
        <f t="shared" si="269"/>
        <v>0</v>
      </c>
      <c r="Q957" s="392">
        <f t="shared" si="269"/>
        <v>0</v>
      </c>
      <c r="R957" s="392">
        <f t="shared" si="269"/>
        <v>0</v>
      </c>
      <c r="S957" s="392">
        <f t="shared" si="269"/>
        <v>0</v>
      </c>
      <c r="T957" s="388">
        <f t="shared" si="269"/>
        <v>0</v>
      </c>
      <c r="U957" s="392">
        <f t="shared" si="269"/>
        <v>0</v>
      </c>
      <c r="V957" s="393">
        <f t="shared" si="269"/>
        <v>0</v>
      </c>
      <c r="W957" s="37">
        <f>G957-SUM(H957:V957)</f>
        <v>0</v>
      </c>
      <c r="Y957"/>
    </row>
    <row r="958" spans="1:25" outlineLevel="1" x14ac:dyDescent="0.25">
      <c r="A958" s="212"/>
      <c r="B958" s="465"/>
      <c r="C958" s="273"/>
      <c r="D958" s="275"/>
      <c r="E958" s="275"/>
      <c r="F958" s="274" t="s">
        <v>103</v>
      </c>
      <c r="G958" s="394">
        <f>G100</f>
        <v>0</v>
      </c>
      <c r="H958" s="395">
        <f t="shared" ref="H958:V958" si="270">H100</f>
        <v>0</v>
      </c>
      <c r="I958" s="389">
        <f t="shared" si="270"/>
        <v>0</v>
      </c>
      <c r="J958" s="389">
        <f t="shared" si="270"/>
        <v>0</v>
      </c>
      <c r="K958" s="390">
        <f t="shared" si="270"/>
        <v>0</v>
      </c>
      <c r="L958" s="391">
        <f t="shared" si="270"/>
        <v>0</v>
      </c>
      <c r="M958" s="396">
        <f t="shared" si="270"/>
        <v>0</v>
      </c>
      <c r="N958" s="392">
        <f t="shared" si="270"/>
        <v>0</v>
      </c>
      <c r="O958" s="392">
        <f t="shared" si="270"/>
        <v>0</v>
      </c>
      <c r="P958" s="392">
        <f t="shared" si="270"/>
        <v>0</v>
      </c>
      <c r="Q958" s="392">
        <f t="shared" si="270"/>
        <v>0</v>
      </c>
      <c r="R958" s="392">
        <f t="shared" si="270"/>
        <v>0</v>
      </c>
      <c r="S958" s="392">
        <f t="shared" si="270"/>
        <v>0</v>
      </c>
      <c r="T958" s="388">
        <f t="shared" si="270"/>
        <v>0</v>
      </c>
      <c r="U958" s="392">
        <f t="shared" si="270"/>
        <v>0</v>
      </c>
      <c r="V958" s="393">
        <f t="shared" si="270"/>
        <v>0</v>
      </c>
      <c r="W958" s="37">
        <f>G958-SUM(H958:V958)</f>
        <v>0</v>
      </c>
      <c r="Y958"/>
    </row>
    <row r="959" spans="1:25" x14ac:dyDescent="0.25">
      <c r="A959" s="212"/>
      <c r="B959" s="465"/>
      <c r="C959" s="273"/>
      <c r="D959" s="275"/>
      <c r="E959" s="273" t="s">
        <v>104</v>
      </c>
      <c r="F959" s="273"/>
      <c r="G959" s="367">
        <f t="shared" ref="G959:W959" si="271">SUBTOTAL(9,G960:G961)</f>
        <v>0</v>
      </c>
      <c r="H959" s="368">
        <f t="shared" si="271"/>
        <v>0</v>
      </c>
      <c r="I959" s="369">
        <f t="shared" si="271"/>
        <v>0</v>
      </c>
      <c r="J959" s="369">
        <f t="shared" si="271"/>
        <v>0</v>
      </c>
      <c r="K959" s="370">
        <f t="shared" si="271"/>
        <v>0</v>
      </c>
      <c r="L959" s="364">
        <f t="shared" si="271"/>
        <v>0</v>
      </c>
      <c r="M959" s="364">
        <f t="shared" si="271"/>
        <v>0</v>
      </c>
      <c r="N959" s="364">
        <f t="shared" si="271"/>
        <v>0</v>
      </c>
      <c r="O959" s="364">
        <f t="shared" si="271"/>
        <v>0</v>
      </c>
      <c r="P959" s="364">
        <f t="shared" si="271"/>
        <v>0</v>
      </c>
      <c r="Q959" s="364">
        <f t="shared" si="271"/>
        <v>0</v>
      </c>
      <c r="R959" s="364">
        <f t="shared" si="271"/>
        <v>0</v>
      </c>
      <c r="S959" s="364">
        <f t="shared" si="271"/>
        <v>0</v>
      </c>
      <c r="T959" s="364">
        <f t="shared" si="271"/>
        <v>0</v>
      </c>
      <c r="U959" s="364">
        <f t="shared" si="271"/>
        <v>0</v>
      </c>
      <c r="V959" s="364">
        <f t="shared" si="271"/>
        <v>0</v>
      </c>
      <c r="W959" s="366">
        <f t="shared" si="271"/>
        <v>0</v>
      </c>
      <c r="Y959"/>
    </row>
    <row r="960" spans="1:25" outlineLevel="1" x14ac:dyDescent="0.25">
      <c r="A960" s="212"/>
      <c r="B960" s="465"/>
      <c r="C960" s="273"/>
      <c r="D960" s="275"/>
      <c r="E960" s="275"/>
      <c r="F960" s="274" t="s">
        <v>105</v>
      </c>
      <c r="G960" s="394">
        <f>G102</f>
        <v>0</v>
      </c>
      <c r="H960" s="369"/>
      <c r="I960" s="369"/>
      <c r="J960" s="369"/>
      <c r="K960" s="379"/>
      <c r="L960" s="364"/>
      <c r="M960" s="364"/>
      <c r="N960" s="364"/>
      <c r="O960" s="364"/>
      <c r="P960" s="364"/>
      <c r="Q960" s="364"/>
      <c r="R960" s="364"/>
      <c r="S960" s="364"/>
      <c r="T960" s="364"/>
      <c r="U960" s="364"/>
      <c r="V960" s="364"/>
      <c r="W960" s="37">
        <f>G960-SUM(H960:V960)</f>
        <v>0</v>
      </c>
      <c r="Y960"/>
    </row>
    <row r="961" spans="1:25" outlineLevel="1" x14ac:dyDescent="0.25">
      <c r="A961" s="212"/>
      <c r="B961" s="465"/>
      <c r="C961" s="273"/>
      <c r="D961" s="275"/>
      <c r="E961" s="275"/>
      <c r="F961" s="274" t="s">
        <v>106</v>
      </c>
      <c r="G961" s="394">
        <f>G103</f>
        <v>0</v>
      </c>
      <c r="H961" s="395">
        <f>H103</f>
        <v>0</v>
      </c>
      <c r="I961" s="389">
        <f>I103</f>
        <v>0</v>
      </c>
      <c r="J961" s="389">
        <f>J103</f>
        <v>0</v>
      </c>
      <c r="K961" s="390">
        <f>K103</f>
        <v>0</v>
      </c>
      <c r="L961" s="391">
        <f t="shared" ref="L961:V961" si="272">IF($Y103="CONTRACTUAL",L103,SUM($H961:$K961))</f>
        <v>0</v>
      </c>
      <c r="M961" s="396">
        <f t="shared" si="272"/>
        <v>0</v>
      </c>
      <c r="N961" s="392">
        <f t="shared" si="272"/>
        <v>0</v>
      </c>
      <c r="O961" s="392">
        <f t="shared" si="272"/>
        <v>0</v>
      </c>
      <c r="P961" s="392">
        <f t="shared" si="272"/>
        <v>0</v>
      </c>
      <c r="Q961" s="392">
        <f t="shared" si="272"/>
        <v>0</v>
      </c>
      <c r="R961" s="392">
        <f t="shared" si="272"/>
        <v>0</v>
      </c>
      <c r="S961" s="392">
        <f t="shared" si="272"/>
        <v>0</v>
      </c>
      <c r="T961" s="388">
        <f t="shared" si="272"/>
        <v>0</v>
      </c>
      <c r="U961" s="392">
        <f t="shared" si="272"/>
        <v>0</v>
      </c>
      <c r="V961" s="393">
        <f t="shared" si="272"/>
        <v>0</v>
      </c>
      <c r="W961" s="37">
        <f>G961-SUM(H961:V961)</f>
        <v>0</v>
      </c>
      <c r="Y961"/>
    </row>
    <row r="962" spans="1:25" x14ac:dyDescent="0.25">
      <c r="A962" s="212"/>
      <c r="B962" s="465"/>
      <c r="C962" s="273"/>
      <c r="D962" s="275"/>
      <c r="E962" s="273" t="s">
        <v>107</v>
      </c>
      <c r="F962" s="273"/>
      <c r="G962" s="367">
        <f>SUBTOTAL(9,G963:G964)</f>
        <v>0</v>
      </c>
      <c r="H962" s="368">
        <f t="shared" ref="H962:W962" si="273">SUBTOTAL(9,H963:H964)</f>
        <v>0</v>
      </c>
      <c r="I962" s="369">
        <f t="shared" si="273"/>
        <v>0</v>
      </c>
      <c r="J962" s="369">
        <f t="shared" si="273"/>
        <v>0</v>
      </c>
      <c r="K962" s="370">
        <f t="shared" si="273"/>
        <v>0</v>
      </c>
      <c r="L962" s="364">
        <f t="shared" si="273"/>
        <v>0</v>
      </c>
      <c r="M962" s="364">
        <f t="shared" si="273"/>
        <v>0</v>
      </c>
      <c r="N962" s="364">
        <f t="shared" si="273"/>
        <v>0</v>
      </c>
      <c r="O962" s="364">
        <f t="shared" si="273"/>
        <v>0</v>
      </c>
      <c r="P962" s="364">
        <f t="shared" si="273"/>
        <v>0</v>
      </c>
      <c r="Q962" s="364">
        <f t="shared" si="273"/>
        <v>0</v>
      </c>
      <c r="R962" s="364">
        <f t="shared" si="273"/>
        <v>0</v>
      </c>
      <c r="S962" s="364">
        <f t="shared" si="273"/>
        <v>0</v>
      </c>
      <c r="T962" s="364">
        <f t="shared" si="273"/>
        <v>0</v>
      </c>
      <c r="U962" s="364">
        <f t="shared" si="273"/>
        <v>0</v>
      </c>
      <c r="V962" s="364">
        <f t="shared" si="273"/>
        <v>0</v>
      </c>
      <c r="W962" s="366">
        <f t="shared" si="273"/>
        <v>0</v>
      </c>
      <c r="Y962"/>
    </row>
    <row r="963" spans="1:25" outlineLevel="1" x14ac:dyDescent="0.25">
      <c r="A963" s="212"/>
      <c r="B963" s="465"/>
      <c r="C963" s="273"/>
      <c r="D963" s="275"/>
      <c r="E963" s="275"/>
      <c r="F963" s="274" t="s">
        <v>108</v>
      </c>
      <c r="G963" s="394">
        <f>G105</f>
        <v>0</v>
      </c>
      <c r="H963" s="369"/>
      <c r="I963" s="369"/>
      <c r="J963" s="369"/>
      <c r="K963" s="379"/>
      <c r="L963" s="364"/>
      <c r="M963" s="364"/>
      <c r="N963" s="364"/>
      <c r="O963" s="364"/>
      <c r="P963" s="364"/>
      <c r="Q963" s="364"/>
      <c r="R963" s="364"/>
      <c r="S963" s="364"/>
      <c r="T963" s="364"/>
      <c r="U963" s="364"/>
      <c r="V963" s="364"/>
      <c r="W963" s="37">
        <f>G963-SUM(H963:V963)</f>
        <v>0</v>
      </c>
      <c r="Y963"/>
    </row>
    <row r="964" spans="1:25" outlineLevel="1" x14ac:dyDescent="0.25">
      <c r="A964" s="212"/>
      <c r="B964" s="465"/>
      <c r="C964" s="273"/>
      <c r="D964" s="275"/>
      <c r="E964" s="275"/>
      <c r="F964" s="274" t="s">
        <v>106</v>
      </c>
      <c r="G964" s="394">
        <f>G106</f>
        <v>0</v>
      </c>
      <c r="H964" s="395">
        <f>H106</f>
        <v>0</v>
      </c>
      <c r="I964" s="389">
        <f>I106</f>
        <v>0</v>
      </c>
      <c r="J964" s="389">
        <f>J106</f>
        <v>0</v>
      </c>
      <c r="K964" s="390">
        <f>K106</f>
        <v>0</v>
      </c>
      <c r="L964" s="400">
        <f t="shared" ref="L964:V964" si="274">IF($Y106="CONTRACTUAL",L106,SUM($H964:$K964))</f>
        <v>0</v>
      </c>
      <c r="M964" s="392">
        <f t="shared" si="274"/>
        <v>0</v>
      </c>
      <c r="N964" s="392">
        <f t="shared" si="274"/>
        <v>0</v>
      </c>
      <c r="O964" s="392">
        <f t="shared" si="274"/>
        <v>0</v>
      </c>
      <c r="P964" s="392">
        <f t="shared" si="274"/>
        <v>0</v>
      </c>
      <c r="Q964" s="392">
        <f t="shared" si="274"/>
        <v>0</v>
      </c>
      <c r="R964" s="392">
        <f t="shared" si="274"/>
        <v>0</v>
      </c>
      <c r="S964" s="392">
        <f t="shared" si="274"/>
        <v>0</v>
      </c>
      <c r="T964" s="388">
        <f t="shared" si="274"/>
        <v>0</v>
      </c>
      <c r="U964" s="392">
        <f t="shared" si="274"/>
        <v>0</v>
      </c>
      <c r="V964" s="393">
        <f t="shared" si="274"/>
        <v>0</v>
      </c>
      <c r="W964" s="37">
        <f>G964-SUM(H964:V964)</f>
        <v>0</v>
      </c>
      <c r="Y964"/>
    </row>
    <row r="965" spans="1:25" x14ac:dyDescent="0.25">
      <c r="A965" s="212"/>
      <c r="B965" s="465"/>
      <c r="C965" s="272"/>
      <c r="D965" s="272" t="s">
        <v>109</v>
      </c>
      <c r="E965" s="275"/>
      <c r="F965" s="273"/>
      <c r="G965" s="367"/>
      <c r="H965" s="369"/>
      <c r="I965" s="369"/>
      <c r="J965" s="369"/>
      <c r="K965" s="370"/>
      <c r="L965" s="363"/>
      <c r="M965" s="364"/>
      <c r="N965" s="364"/>
      <c r="O965" s="364"/>
      <c r="P965" s="364"/>
      <c r="Q965" s="364"/>
      <c r="R965" s="364"/>
      <c r="S965" s="364"/>
      <c r="T965" s="364"/>
      <c r="U965" s="364"/>
      <c r="V965" s="365"/>
      <c r="W965" s="366"/>
      <c r="Y965"/>
    </row>
    <row r="966" spans="1:25" x14ac:dyDescent="0.25">
      <c r="A966" s="212"/>
      <c r="B966" s="465"/>
      <c r="C966" s="272"/>
      <c r="D966" s="272"/>
      <c r="E966" s="273" t="s">
        <v>110</v>
      </c>
      <c r="F966" s="273"/>
      <c r="G966" s="367">
        <f>SUBTOTAL(9,G967:G970)</f>
        <v>0</v>
      </c>
      <c r="H966" s="368">
        <f t="shared" ref="H966:W966" si="275">SUBTOTAL(9,H967:H970)</f>
        <v>0</v>
      </c>
      <c r="I966" s="369">
        <f t="shared" si="275"/>
        <v>0</v>
      </c>
      <c r="J966" s="369">
        <f t="shared" si="275"/>
        <v>0</v>
      </c>
      <c r="K966" s="370">
        <f t="shared" si="275"/>
        <v>0</v>
      </c>
      <c r="L966" s="364">
        <f t="shared" si="275"/>
        <v>0</v>
      </c>
      <c r="M966" s="364">
        <f t="shared" si="275"/>
        <v>0</v>
      </c>
      <c r="N966" s="364">
        <f t="shared" si="275"/>
        <v>0</v>
      </c>
      <c r="O966" s="364">
        <f t="shared" si="275"/>
        <v>0</v>
      </c>
      <c r="P966" s="364">
        <f t="shared" si="275"/>
        <v>0</v>
      </c>
      <c r="Q966" s="364">
        <f t="shared" si="275"/>
        <v>0</v>
      </c>
      <c r="R966" s="364">
        <f t="shared" si="275"/>
        <v>0</v>
      </c>
      <c r="S966" s="364">
        <f t="shared" si="275"/>
        <v>0</v>
      </c>
      <c r="T966" s="364">
        <f t="shared" si="275"/>
        <v>0</v>
      </c>
      <c r="U966" s="364">
        <f t="shared" si="275"/>
        <v>0</v>
      </c>
      <c r="V966" s="364">
        <f t="shared" si="275"/>
        <v>0</v>
      </c>
      <c r="W966" s="366">
        <f t="shared" si="275"/>
        <v>0</v>
      </c>
      <c r="Y966"/>
    </row>
    <row r="967" spans="1:25" outlineLevel="1" x14ac:dyDescent="0.25">
      <c r="A967" s="212"/>
      <c r="B967" s="465"/>
      <c r="C967" s="273"/>
      <c r="D967" s="275"/>
      <c r="E967" s="275"/>
      <c r="F967" s="274" t="s">
        <v>111</v>
      </c>
      <c r="G967" s="394">
        <f>G109</f>
        <v>0</v>
      </c>
      <c r="H967" s="395">
        <f>G967*VLOOKUP($F967,SHT,2,FALSE)</f>
        <v>0</v>
      </c>
      <c r="I967" s="33"/>
      <c r="J967" s="33"/>
      <c r="K967" s="35"/>
      <c r="L967" s="34"/>
      <c r="M967" s="33"/>
      <c r="N967" s="33"/>
      <c r="O967" s="33"/>
      <c r="P967" s="33"/>
      <c r="Q967" s="33"/>
      <c r="R967" s="33"/>
      <c r="S967" s="33"/>
      <c r="T967" s="33"/>
      <c r="U967" s="33"/>
      <c r="V967" s="35"/>
      <c r="W967" s="37">
        <f>G967-SUM(H967:V967)</f>
        <v>0</v>
      </c>
      <c r="Y967"/>
    </row>
    <row r="968" spans="1:25" outlineLevel="1" x14ac:dyDescent="0.25">
      <c r="A968" s="212"/>
      <c r="B968" s="465"/>
      <c r="C968" s="273"/>
      <c r="D968" s="275"/>
      <c r="E968" s="275"/>
      <c r="F968" s="274" t="s">
        <v>112</v>
      </c>
      <c r="G968" s="394">
        <f>G110</f>
        <v>0</v>
      </c>
      <c r="H968" s="395">
        <f>G968*VLOOKUP($F968,SHT,2,FALSE)</f>
        <v>0</v>
      </c>
      <c r="I968" s="33"/>
      <c r="J968" s="33"/>
      <c r="K968" s="35"/>
      <c r="L968" s="34"/>
      <c r="M968" s="33"/>
      <c r="N968" s="33"/>
      <c r="O968" s="33"/>
      <c r="P968" s="33"/>
      <c r="Q968" s="33"/>
      <c r="R968" s="33"/>
      <c r="S968" s="33"/>
      <c r="T968" s="33"/>
      <c r="U968" s="33"/>
      <c r="V968" s="35"/>
      <c r="W968" s="37">
        <f>G968-SUM(H968:V968)</f>
        <v>0</v>
      </c>
      <c r="Y968"/>
    </row>
    <row r="969" spans="1:25" outlineLevel="1" x14ac:dyDescent="0.25">
      <c r="A969" s="212"/>
      <c r="B969" s="465"/>
      <c r="C969" s="273"/>
      <c r="D969" s="275"/>
      <c r="E969" s="275"/>
      <c r="F969" s="274" t="s">
        <v>113</v>
      </c>
      <c r="G969" s="394">
        <f>G111</f>
        <v>0</v>
      </c>
      <c r="H969" s="395">
        <f t="shared" ref="H969:V969" si="276">H111</f>
        <v>0</v>
      </c>
      <c r="I969" s="389">
        <f t="shared" si="276"/>
        <v>0</v>
      </c>
      <c r="J969" s="389">
        <f t="shared" si="276"/>
        <v>0</v>
      </c>
      <c r="K969" s="390">
        <f t="shared" si="276"/>
        <v>0</v>
      </c>
      <c r="L969" s="391">
        <f t="shared" si="276"/>
        <v>0</v>
      </c>
      <c r="M969" s="396">
        <f t="shared" si="276"/>
        <v>0</v>
      </c>
      <c r="N969" s="392">
        <f t="shared" si="276"/>
        <v>0</v>
      </c>
      <c r="O969" s="392">
        <f t="shared" si="276"/>
        <v>0</v>
      </c>
      <c r="P969" s="392">
        <f t="shared" si="276"/>
        <v>0</v>
      </c>
      <c r="Q969" s="392">
        <f t="shared" si="276"/>
        <v>0</v>
      </c>
      <c r="R969" s="392">
        <f t="shared" si="276"/>
        <v>0</v>
      </c>
      <c r="S969" s="392">
        <f t="shared" si="276"/>
        <v>0</v>
      </c>
      <c r="T969" s="388">
        <f t="shared" si="276"/>
        <v>0</v>
      </c>
      <c r="U969" s="392">
        <f t="shared" si="276"/>
        <v>0</v>
      </c>
      <c r="V969" s="393">
        <f t="shared" si="276"/>
        <v>0</v>
      </c>
      <c r="W969" s="37">
        <f>G969-SUM(H969:V969)</f>
        <v>0</v>
      </c>
      <c r="Y969"/>
    </row>
    <row r="970" spans="1:25" outlineLevel="1" x14ac:dyDescent="0.25">
      <c r="A970" s="212"/>
      <c r="B970" s="465"/>
      <c r="C970" s="273"/>
      <c r="D970" s="275"/>
      <c r="E970" s="275"/>
      <c r="F970" s="274" t="s">
        <v>114</v>
      </c>
      <c r="G970" s="394">
        <f>G112</f>
        <v>0</v>
      </c>
      <c r="H970" s="395">
        <f t="shared" ref="H970:V970" si="277">H112</f>
        <v>0</v>
      </c>
      <c r="I970" s="389">
        <f t="shared" si="277"/>
        <v>0</v>
      </c>
      <c r="J970" s="389">
        <f t="shared" si="277"/>
        <v>0</v>
      </c>
      <c r="K970" s="390">
        <f t="shared" si="277"/>
        <v>0</v>
      </c>
      <c r="L970" s="391">
        <f t="shared" si="277"/>
        <v>0</v>
      </c>
      <c r="M970" s="396">
        <f t="shared" si="277"/>
        <v>0</v>
      </c>
      <c r="N970" s="392">
        <f t="shared" si="277"/>
        <v>0</v>
      </c>
      <c r="O970" s="392">
        <f t="shared" si="277"/>
        <v>0</v>
      </c>
      <c r="P970" s="392">
        <f t="shared" si="277"/>
        <v>0</v>
      </c>
      <c r="Q970" s="392">
        <f t="shared" si="277"/>
        <v>0</v>
      </c>
      <c r="R970" s="392">
        <f t="shared" si="277"/>
        <v>0</v>
      </c>
      <c r="S970" s="392">
        <f t="shared" si="277"/>
        <v>0</v>
      </c>
      <c r="T970" s="388">
        <f t="shared" si="277"/>
        <v>0</v>
      </c>
      <c r="U970" s="392">
        <f t="shared" si="277"/>
        <v>0</v>
      </c>
      <c r="V970" s="393">
        <f t="shared" si="277"/>
        <v>0</v>
      </c>
      <c r="W970" s="37">
        <f>G970-SUM(H970:V970)</f>
        <v>0</v>
      </c>
      <c r="Y970"/>
    </row>
    <row r="971" spans="1:25" x14ac:dyDescent="0.25">
      <c r="A971" s="212"/>
      <c r="B971" s="465"/>
      <c r="C971" s="273"/>
      <c r="D971" s="275"/>
      <c r="E971" s="273" t="s">
        <v>115</v>
      </c>
      <c r="F971" s="273"/>
      <c r="G971" s="367">
        <f t="shared" ref="G971:W971" si="278">SUBTOTAL(9,G972:G973)</f>
        <v>0</v>
      </c>
      <c r="H971" s="368">
        <f t="shared" si="278"/>
        <v>0</v>
      </c>
      <c r="I971" s="369">
        <f t="shared" si="278"/>
        <v>0</v>
      </c>
      <c r="J971" s="369">
        <f t="shared" si="278"/>
        <v>0</v>
      </c>
      <c r="K971" s="370">
        <f t="shared" si="278"/>
        <v>0</v>
      </c>
      <c r="L971" s="364">
        <f t="shared" si="278"/>
        <v>0</v>
      </c>
      <c r="M971" s="364">
        <f t="shared" si="278"/>
        <v>0</v>
      </c>
      <c r="N971" s="364">
        <f t="shared" si="278"/>
        <v>0</v>
      </c>
      <c r="O971" s="364">
        <f t="shared" si="278"/>
        <v>0</v>
      </c>
      <c r="P971" s="364">
        <f t="shared" si="278"/>
        <v>0</v>
      </c>
      <c r="Q971" s="364">
        <f t="shared" si="278"/>
        <v>0</v>
      </c>
      <c r="R971" s="364">
        <f t="shared" si="278"/>
        <v>0</v>
      </c>
      <c r="S971" s="364">
        <f t="shared" si="278"/>
        <v>0</v>
      </c>
      <c r="T971" s="364">
        <f t="shared" si="278"/>
        <v>0</v>
      </c>
      <c r="U971" s="364">
        <f t="shared" si="278"/>
        <v>0</v>
      </c>
      <c r="V971" s="364">
        <f t="shared" si="278"/>
        <v>0</v>
      </c>
      <c r="W971" s="366">
        <f t="shared" si="278"/>
        <v>0</v>
      </c>
      <c r="Y971"/>
    </row>
    <row r="972" spans="1:25" outlineLevel="1" x14ac:dyDescent="0.25">
      <c r="A972" s="212"/>
      <c r="B972" s="465"/>
      <c r="C972" s="273"/>
      <c r="D972" s="275"/>
      <c r="E972" s="275"/>
      <c r="F972" s="274" t="s">
        <v>116</v>
      </c>
      <c r="G972" s="394">
        <f>G114</f>
        <v>0</v>
      </c>
      <c r="H972" s="369"/>
      <c r="I972" s="369"/>
      <c r="J972" s="369"/>
      <c r="K972" s="379"/>
      <c r="L972" s="364"/>
      <c r="M972" s="364"/>
      <c r="N972" s="364"/>
      <c r="O972" s="364"/>
      <c r="P972" s="364"/>
      <c r="Q972" s="364"/>
      <c r="R972" s="364"/>
      <c r="S972" s="364"/>
      <c r="T972" s="364"/>
      <c r="U972" s="364"/>
      <c r="V972" s="364"/>
      <c r="W972" s="37">
        <f>G972-SUM(H972:V972)</f>
        <v>0</v>
      </c>
      <c r="Y972"/>
    </row>
    <row r="973" spans="1:25" outlineLevel="1" x14ac:dyDescent="0.25">
      <c r="A973" s="212"/>
      <c r="B973" s="465"/>
      <c r="C973" s="273"/>
      <c r="D973" s="275"/>
      <c r="E973" s="275"/>
      <c r="F973" s="274" t="s">
        <v>117</v>
      </c>
      <c r="G973" s="394">
        <f>G115</f>
        <v>0</v>
      </c>
      <c r="H973" s="395">
        <f>H115</f>
        <v>0</v>
      </c>
      <c r="I973" s="389">
        <f>I115</f>
        <v>0</v>
      </c>
      <c r="J973" s="389">
        <f>J115</f>
        <v>0</v>
      </c>
      <c r="K973" s="390">
        <f>K115</f>
        <v>0</v>
      </c>
      <c r="L973" s="391">
        <f t="shared" ref="L973:V973" si="279">IF($Y115="CONTRACTUAL",L115,SUM($H973:$K973))</f>
        <v>0</v>
      </c>
      <c r="M973" s="396">
        <f t="shared" si="279"/>
        <v>0</v>
      </c>
      <c r="N973" s="392">
        <f t="shared" si="279"/>
        <v>0</v>
      </c>
      <c r="O973" s="392">
        <f t="shared" si="279"/>
        <v>0</v>
      </c>
      <c r="P973" s="392">
        <f t="shared" si="279"/>
        <v>0</v>
      </c>
      <c r="Q973" s="392">
        <f t="shared" si="279"/>
        <v>0</v>
      </c>
      <c r="R973" s="392">
        <f t="shared" si="279"/>
        <v>0</v>
      </c>
      <c r="S973" s="392">
        <f t="shared" si="279"/>
        <v>0</v>
      </c>
      <c r="T973" s="388">
        <f t="shared" si="279"/>
        <v>0</v>
      </c>
      <c r="U973" s="392">
        <f t="shared" si="279"/>
        <v>0</v>
      </c>
      <c r="V973" s="393">
        <f t="shared" si="279"/>
        <v>0</v>
      </c>
      <c r="W973" s="37">
        <f>G973-SUM(H973:V973)</f>
        <v>0</v>
      </c>
      <c r="Y973"/>
    </row>
    <row r="974" spans="1:25" x14ac:dyDescent="0.25">
      <c r="A974" s="212"/>
      <c r="B974" s="465"/>
      <c r="C974" s="273"/>
      <c r="D974" s="275"/>
      <c r="E974" s="273" t="s">
        <v>118</v>
      </c>
      <c r="F974" s="273"/>
      <c r="G974" s="367">
        <f t="shared" ref="G974:W974" si="280">SUBTOTAL(9,G975:G976)</f>
        <v>0</v>
      </c>
      <c r="H974" s="368">
        <f t="shared" si="280"/>
        <v>0</v>
      </c>
      <c r="I974" s="369">
        <f t="shared" si="280"/>
        <v>0</v>
      </c>
      <c r="J974" s="369">
        <f t="shared" si="280"/>
        <v>0</v>
      </c>
      <c r="K974" s="370">
        <f t="shared" si="280"/>
        <v>0</v>
      </c>
      <c r="L974" s="364">
        <f t="shared" si="280"/>
        <v>0</v>
      </c>
      <c r="M974" s="364">
        <f t="shared" si="280"/>
        <v>0</v>
      </c>
      <c r="N974" s="364">
        <f t="shared" si="280"/>
        <v>0</v>
      </c>
      <c r="O974" s="364">
        <f t="shared" si="280"/>
        <v>0</v>
      </c>
      <c r="P974" s="364">
        <f t="shared" si="280"/>
        <v>0</v>
      </c>
      <c r="Q974" s="364">
        <f t="shared" si="280"/>
        <v>0</v>
      </c>
      <c r="R974" s="364">
        <f t="shared" si="280"/>
        <v>0</v>
      </c>
      <c r="S974" s="364">
        <f t="shared" si="280"/>
        <v>0</v>
      </c>
      <c r="T974" s="364">
        <f t="shared" si="280"/>
        <v>0</v>
      </c>
      <c r="U974" s="364">
        <f t="shared" si="280"/>
        <v>0</v>
      </c>
      <c r="V974" s="364">
        <f t="shared" si="280"/>
        <v>0</v>
      </c>
      <c r="W974" s="366">
        <f t="shared" si="280"/>
        <v>0</v>
      </c>
      <c r="Y974"/>
    </row>
    <row r="975" spans="1:25" outlineLevel="1" x14ac:dyDescent="0.25">
      <c r="A975" s="212"/>
      <c r="B975" s="465"/>
      <c r="C975" s="273"/>
      <c r="D975" s="275"/>
      <c r="E975" s="275"/>
      <c r="F975" s="274" t="s">
        <v>119</v>
      </c>
      <c r="G975" s="394">
        <f>G117</f>
        <v>0</v>
      </c>
      <c r="H975" s="369"/>
      <c r="I975" s="369"/>
      <c r="J975" s="369"/>
      <c r="K975" s="379"/>
      <c r="L975" s="364"/>
      <c r="M975" s="364"/>
      <c r="N975" s="364"/>
      <c r="O975" s="364"/>
      <c r="P975" s="364"/>
      <c r="Q975" s="364"/>
      <c r="R975" s="364"/>
      <c r="S975" s="364"/>
      <c r="T975" s="364"/>
      <c r="U975" s="364"/>
      <c r="V975" s="364"/>
      <c r="W975" s="37">
        <f>G975-SUM(H975:V975)</f>
        <v>0</v>
      </c>
      <c r="Y975"/>
    </row>
    <row r="976" spans="1:25" outlineLevel="1" x14ac:dyDescent="0.25">
      <c r="A976" s="212"/>
      <c r="B976" s="465"/>
      <c r="C976" s="273"/>
      <c r="D976" s="275"/>
      <c r="E976" s="275"/>
      <c r="F976" s="274" t="s">
        <v>120</v>
      </c>
      <c r="G976" s="394">
        <f>G118</f>
        <v>0</v>
      </c>
      <c r="H976" s="395">
        <f>H118</f>
        <v>0</v>
      </c>
      <c r="I976" s="389">
        <f>I118</f>
        <v>0</v>
      </c>
      <c r="J976" s="389">
        <f>J118</f>
        <v>0</v>
      </c>
      <c r="K976" s="390">
        <f>K118</f>
        <v>0</v>
      </c>
      <c r="L976" s="391">
        <f t="shared" ref="L976:V976" si="281">IF($Y118="CONTRACTUAL",L118,SUM($H976:$K976))</f>
        <v>0</v>
      </c>
      <c r="M976" s="396">
        <f t="shared" si="281"/>
        <v>0</v>
      </c>
      <c r="N976" s="392">
        <f t="shared" si="281"/>
        <v>0</v>
      </c>
      <c r="O976" s="392">
        <f t="shared" si="281"/>
        <v>0</v>
      </c>
      <c r="P976" s="392">
        <f t="shared" si="281"/>
        <v>0</v>
      </c>
      <c r="Q976" s="392">
        <f t="shared" si="281"/>
        <v>0</v>
      </c>
      <c r="R976" s="392">
        <f t="shared" si="281"/>
        <v>0</v>
      </c>
      <c r="S976" s="392">
        <f t="shared" si="281"/>
        <v>0</v>
      </c>
      <c r="T976" s="388">
        <f t="shared" si="281"/>
        <v>0</v>
      </c>
      <c r="U976" s="392">
        <f t="shared" si="281"/>
        <v>0</v>
      </c>
      <c r="V976" s="393">
        <f t="shared" si="281"/>
        <v>0</v>
      </c>
      <c r="W976" s="37">
        <f>G976-SUM(H976:V976)</f>
        <v>0</v>
      </c>
      <c r="Y976"/>
    </row>
    <row r="977" spans="1:25" x14ac:dyDescent="0.25">
      <c r="A977" s="212"/>
      <c r="B977" s="465"/>
      <c r="C977" s="273"/>
      <c r="D977" s="276" t="s">
        <v>121</v>
      </c>
      <c r="E977" s="275"/>
      <c r="F977" s="273"/>
      <c r="G977" s="367">
        <f t="shared" ref="G977:W977" si="282">SUBTOTAL(9,G978:G980)</f>
        <v>0</v>
      </c>
      <c r="H977" s="368">
        <f t="shared" si="282"/>
        <v>0</v>
      </c>
      <c r="I977" s="369">
        <f t="shared" si="282"/>
        <v>0</v>
      </c>
      <c r="J977" s="369">
        <f t="shared" si="282"/>
        <v>0</v>
      </c>
      <c r="K977" s="370">
        <f t="shared" si="282"/>
        <v>0</v>
      </c>
      <c r="L977" s="364">
        <f t="shared" si="282"/>
        <v>0</v>
      </c>
      <c r="M977" s="364">
        <f t="shared" si="282"/>
        <v>0</v>
      </c>
      <c r="N977" s="364">
        <f t="shared" si="282"/>
        <v>0</v>
      </c>
      <c r="O977" s="364">
        <f t="shared" si="282"/>
        <v>0</v>
      </c>
      <c r="P977" s="364">
        <f t="shared" si="282"/>
        <v>0</v>
      </c>
      <c r="Q977" s="364">
        <f t="shared" si="282"/>
        <v>0</v>
      </c>
      <c r="R977" s="364">
        <f t="shared" si="282"/>
        <v>0</v>
      </c>
      <c r="S977" s="364">
        <f t="shared" si="282"/>
        <v>0</v>
      </c>
      <c r="T977" s="364">
        <f t="shared" si="282"/>
        <v>0</v>
      </c>
      <c r="U977" s="364">
        <f t="shared" si="282"/>
        <v>0</v>
      </c>
      <c r="V977" s="364">
        <f t="shared" si="282"/>
        <v>0</v>
      </c>
      <c r="W977" s="366">
        <f t="shared" si="282"/>
        <v>0</v>
      </c>
      <c r="Y977"/>
    </row>
    <row r="978" spans="1:25" outlineLevel="1" x14ac:dyDescent="0.25">
      <c r="A978" s="212"/>
      <c r="B978" s="465"/>
      <c r="C978" s="273"/>
      <c r="D978" s="275"/>
      <c r="E978" s="275"/>
      <c r="F978" s="274" t="s">
        <v>122</v>
      </c>
      <c r="G978" s="394">
        <f t="shared" ref="G978:V978" si="283">G120</f>
        <v>0</v>
      </c>
      <c r="H978" s="395">
        <f t="shared" si="283"/>
        <v>0</v>
      </c>
      <c r="I978" s="389">
        <f t="shared" si="283"/>
        <v>0</v>
      </c>
      <c r="J978" s="389">
        <f t="shared" si="283"/>
        <v>0</v>
      </c>
      <c r="K978" s="390">
        <f t="shared" si="283"/>
        <v>0</v>
      </c>
      <c r="L978" s="391">
        <f t="shared" si="283"/>
        <v>0</v>
      </c>
      <c r="M978" s="396">
        <f t="shared" si="283"/>
        <v>0</v>
      </c>
      <c r="N978" s="392">
        <f t="shared" si="283"/>
        <v>0</v>
      </c>
      <c r="O978" s="392">
        <f t="shared" si="283"/>
        <v>0</v>
      </c>
      <c r="P978" s="392">
        <f t="shared" si="283"/>
        <v>0</v>
      </c>
      <c r="Q978" s="392">
        <f t="shared" si="283"/>
        <v>0</v>
      </c>
      <c r="R978" s="392">
        <f t="shared" si="283"/>
        <v>0</v>
      </c>
      <c r="S978" s="392">
        <f t="shared" si="283"/>
        <v>0</v>
      </c>
      <c r="T978" s="388">
        <f t="shared" si="283"/>
        <v>0</v>
      </c>
      <c r="U978" s="392">
        <f t="shared" si="283"/>
        <v>0</v>
      </c>
      <c r="V978" s="393">
        <f t="shared" si="283"/>
        <v>0</v>
      </c>
      <c r="W978" s="37">
        <f>G978-SUM(H978:V978)</f>
        <v>0</v>
      </c>
      <c r="Y978"/>
    </row>
    <row r="979" spans="1:25" outlineLevel="1" x14ac:dyDescent="0.25">
      <c r="A979" s="212"/>
      <c r="B979" s="465"/>
      <c r="C979" s="273"/>
      <c r="D979" s="275"/>
      <c r="E979" s="275"/>
      <c r="F979" s="274" t="s">
        <v>123</v>
      </c>
      <c r="G979" s="394">
        <f t="shared" ref="G979:V979" si="284">G121</f>
        <v>0</v>
      </c>
      <c r="H979" s="395">
        <f t="shared" si="284"/>
        <v>0</v>
      </c>
      <c r="I979" s="389">
        <f t="shared" si="284"/>
        <v>0</v>
      </c>
      <c r="J979" s="389">
        <f t="shared" si="284"/>
        <v>0</v>
      </c>
      <c r="K979" s="390">
        <f t="shared" si="284"/>
        <v>0</v>
      </c>
      <c r="L979" s="391">
        <f t="shared" si="284"/>
        <v>0</v>
      </c>
      <c r="M979" s="396">
        <f t="shared" si="284"/>
        <v>0</v>
      </c>
      <c r="N979" s="392">
        <f t="shared" si="284"/>
        <v>0</v>
      </c>
      <c r="O979" s="392">
        <f t="shared" si="284"/>
        <v>0</v>
      </c>
      <c r="P979" s="392">
        <f t="shared" si="284"/>
        <v>0</v>
      </c>
      <c r="Q979" s="392">
        <f t="shared" si="284"/>
        <v>0</v>
      </c>
      <c r="R979" s="392">
        <f t="shared" si="284"/>
        <v>0</v>
      </c>
      <c r="S979" s="392">
        <f t="shared" si="284"/>
        <v>0</v>
      </c>
      <c r="T979" s="388">
        <f t="shared" si="284"/>
        <v>0</v>
      </c>
      <c r="U979" s="392">
        <f t="shared" si="284"/>
        <v>0</v>
      </c>
      <c r="V979" s="393">
        <f t="shared" si="284"/>
        <v>0</v>
      </c>
      <c r="W979" s="37">
        <f>G979-SUM(H979:V979)</f>
        <v>0</v>
      </c>
      <c r="Y979"/>
    </row>
    <row r="980" spans="1:25" outlineLevel="1" x14ac:dyDescent="0.25">
      <c r="A980" s="212"/>
      <c r="B980" s="465"/>
      <c r="C980" s="273"/>
      <c r="D980" s="275"/>
      <c r="E980" s="275"/>
      <c r="F980" s="274" t="s">
        <v>124</v>
      </c>
      <c r="G980" s="394">
        <f>G122</f>
        <v>0</v>
      </c>
      <c r="H980" s="33"/>
      <c r="I980" s="33"/>
      <c r="J980" s="33"/>
      <c r="K980" s="35"/>
      <c r="L980" s="34"/>
      <c r="M980" s="33"/>
      <c r="N980" s="33"/>
      <c r="O980" s="33"/>
      <c r="P980" s="33"/>
      <c r="Q980" s="33"/>
      <c r="R980" s="33"/>
      <c r="S980" s="33"/>
      <c r="T980" s="33"/>
      <c r="U980" s="33"/>
      <c r="V980" s="35"/>
      <c r="W980" s="37">
        <f>G980-SUM(H980:V980)</f>
        <v>0</v>
      </c>
      <c r="Y980"/>
    </row>
    <row r="981" spans="1:25" x14ac:dyDescent="0.25">
      <c r="A981" s="212"/>
      <c r="B981" s="465"/>
      <c r="C981" s="273"/>
      <c r="D981" s="272" t="s">
        <v>125</v>
      </c>
      <c r="E981" s="275"/>
      <c r="F981" s="273"/>
      <c r="G981" s="367">
        <f t="shared" ref="G981:W981" si="285">SUBTOTAL(9,G982:G984)</f>
        <v>0</v>
      </c>
      <c r="H981" s="368">
        <f t="shared" si="285"/>
        <v>0</v>
      </c>
      <c r="I981" s="369">
        <f t="shared" si="285"/>
        <v>0</v>
      </c>
      <c r="J981" s="369">
        <f t="shared" si="285"/>
        <v>0</v>
      </c>
      <c r="K981" s="370">
        <f t="shared" si="285"/>
        <v>0</v>
      </c>
      <c r="L981" s="364">
        <f t="shared" si="285"/>
        <v>0</v>
      </c>
      <c r="M981" s="364">
        <f t="shared" si="285"/>
        <v>0</v>
      </c>
      <c r="N981" s="364">
        <f t="shared" si="285"/>
        <v>0</v>
      </c>
      <c r="O981" s="364">
        <f t="shared" si="285"/>
        <v>0</v>
      </c>
      <c r="P981" s="364">
        <f t="shared" si="285"/>
        <v>0</v>
      </c>
      <c r="Q981" s="364">
        <f t="shared" si="285"/>
        <v>0</v>
      </c>
      <c r="R981" s="364">
        <f t="shared" si="285"/>
        <v>0</v>
      </c>
      <c r="S981" s="364">
        <f t="shared" si="285"/>
        <v>0</v>
      </c>
      <c r="T981" s="364">
        <f t="shared" si="285"/>
        <v>0</v>
      </c>
      <c r="U981" s="364">
        <f t="shared" si="285"/>
        <v>0</v>
      </c>
      <c r="V981" s="364">
        <f t="shared" si="285"/>
        <v>0</v>
      </c>
      <c r="W981" s="366">
        <f t="shared" si="285"/>
        <v>0</v>
      </c>
      <c r="Y981"/>
    </row>
    <row r="982" spans="1:25" outlineLevel="1" x14ac:dyDescent="0.25">
      <c r="A982" s="212"/>
      <c r="B982" s="465"/>
      <c r="C982" s="273"/>
      <c r="D982" s="273"/>
      <c r="E982" s="275"/>
      <c r="F982" s="274" t="s">
        <v>126</v>
      </c>
      <c r="G982" s="394">
        <f>G124</f>
        <v>0</v>
      </c>
      <c r="H982" s="395">
        <f t="shared" ref="H982:V982" si="286">H124*0.5</f>
        <v>0</v>
      </c>
      <c r="I982" s="389">
        <f t="shared" si="286"/>
        <v>0</v>
      </c>
      <c r="J982" s="389">
        <f t="shared" si="286"/>
        <v>0</v>
      </c>
      <c r="K982" s="390">
        <f t="shared" si="286"/>
        <v>0</v>
      </c>
      <c r="L982" s="391">
        <f t="shared" si="286"/>
        <v>0</v>
      </c>
      <c r="M982" s="396">
        <f t="shared" si="286"/>
        <v>0</v>
      </c>
      <c r="N982" s="392">
        <f t="shared" si="286"/>
        <v>0</v>
      </c>
      <c r="O982" s="392">
        <f t="shared" si="286"/>
        <v>0</v>
      </c>
      <c r="P982" s="392">
        <f t="shared" si="286"/>
        <v>0</v>
      </c>
      <c r="Q982" s="392">
        <f t="shared" si="286"/>
        <v>0</v>
      </c>
      <c r="R982" s="392">
        <f t="shared" si="286"/>
        <v>0</v>
      </c>
      <c r="S982" s="392">
        <f t="shared" si="286"/>
        <v>0</v>
      </c>
      <c r="T982" s="388">
        <f t="shared" si="286"/>
        <v>0</v>
      </c>
      <c r="U982" s="392">
        <f t="shared" si="286"/>
        <v>0</v>
      </c>
      <c r="V982" s="393">
        <f t="shared" si="286"/>
        <v>0</v>
      </c>
      <c r="W982" s="37">
        <f>G982-SUM(H982:V982)</f>
        <v>0</v>
      </c>
      <c r="Y982"/>
    </row>
    <row r="983" spans="1:25" outlineLevel="1" x14ac:dyDescent="0.25">
      <c r="A983" s="212"/>
      <c r="B983" s="465"/>
      <c r="C983" s="273"/>
      <c r="D983" s="275"/>
      <c r="E983" s="275"/>
      <c r="F983" s="274" t="s">
        <v>127</v>
      </c>
      <c r="G983" s="394">
        <f>G125</f>
        <v>0</v>
      </c>
      <c r="H983" s="395">
        <f t="shared" ref="H983:V983" si="287">H125*0.5</f>
        <v>0</v>
      </c>
      <c r="I983" s="389">
        <f t="shared" si="287"/>
        <v>0</v>
      </c>
      <c r="J983" s="389">
        <f t="shared" si="287"/>
        <v>0</v>
      </c>
      <c r="K983" s="390">
        <f t="shared" si="287"/>
        <v>0</v>
      </c>
      <c r="L983" s="391">
        <f t="shared" si="287"/>
        <v>0</v>
      </c>
      <c r="M983" s="396">
        <f t="shared" si="287"/>
        <v>0</v>
      </c>
      <c r="N983" s="392">
        <f t="shared" si="287"/>
        <v>0</v>
      </c>
      <c r="O983" s="392">
        <f t="shared" si="287"/>
        <v>0</v>
      </c>
      <c r="P983" s="392">
        <f t="shared" si="287"/>
        <v>0</v>
      </c>
      <c r="Q983" s="392">
        <f t="shared" si="287"/>
        <v>0</v>
      </c>
      <c r="R983" s="392">
        <f t="shared" si="287"/>
        <v>0</v>
      </c>
      <c r="S983" s="392">
        <f t="shared" si="287"/>
        <v>0</v>
      </c>
      <c r="T983" s="388">
        <f t="shared" si="287"/>
        <v>0</v>
      </c>
      <c r="U983" s="392">
        <f t="shared" si="287"/>
        <v>0</v>
      </c>
      <c r="V983" s="393">
        <f t="shared" si="287"/>
        <v>0</v>
      </c>
      <c r="W983" s="37">
        <f>G983-SUM(H983:V983)</f>
        <v>0</v>
      </c>
      <c r="Y983"/>
    </row>
    <row r="984" spans="1:25" outlineLevel="1" x14ac:dyDescent="0.25">
      <c r="A984" s="212"/>
      <c r="B984" s="465"/>
      <c r="C984" s="273"/>
      <c r="D984" s="272"/>
      <c r="E984" s="275"/>
      <c r="F984" s="274" t="s">
        <v>128</v>
      </c>
      <c r="G984" s="394">
        <f>G126</f>
        <v>0</v>
      </c>
      <c r="H984" s="53"/>
      <c r="I984" s="53"/>
      <c r="J984" s="53"/>
      <c r="K984" s="82"/>
      <c r="L984" s="34"/>
      <c r="M984" s="33"/>
      <c r="N984" s="33"/>
      <c r="O984" s="33"/>
      <c r="P984" s="33"/>
      <c r="Q984" s="33"/>
      <c r="R984" s="33"/>
      <c r="S984" s="33"/>
      <c r="T984" s="33"/>
      <c r="U984" s="33"/>
      <c r="V984" s="35"/>
      <c r="W984" s="37">
        <f>G984-SUM(H984:V984)</f>
        <v>0</v>
      </c>
      <c r="Y984"/>
    </row>
    <row r="985" spans="1:25" x14ac:dyDescent="0.25">
      <c r="A985" s="212"/>
      <c r="B985" s="465"/>
      <c r="C985" s="273"/>
      <c r="D985" s="272" t="s">
        <v>129</v>
      </c>
      <c r="E985" s="275"/>
      <c r="F985" s="275"/>
      <c r="G985" s="367">
        <f t="shared" ref="G985:W985" si="288">SUBTOTAL(9,G986:G987)</f>
        <v>0</v>
      </c>
      <c r="H985" s="368">
        <f t="shared" si="288"/>
        <v>0</v>
      </c>
      <c r="I985" s="369">
        <f t="shared" si="288"/>
        <v>0</v>
      </c>
      <c r="J985" s="369">
        <f t="shared" si="288"/>
        <v>0</v>
      </c>
      <c r="K985" s="370">
        <f t="shared" si="288"/>
        <v>0</v>
      </c>
      <c r="L985" s="364">
        <f t="shared" si="288"/>
        <v>0</v>
      </c>
      <c r="M985" s="364">
        <f t="shared" si="288"/>
        <v>0</v>
      </c>
      <c r="N985" s="364">
        <f t="shared" si="288"/>
        <v>0</v>
      </c>
      <c r="O985" s="364">
        <f t="shared" si="288"/>
        <v>0</v>
      </c>
      <c r="P985" s="364">
        <f t="shared" si="288"/>
        <v>0</v>
      </c>
      <c r="Q985" s="364">
        <f t="shared" si="288"/>
        <v>0</v>
      </c>
      <c r="R985" s="364">
        <f t="shared" si="288"/>
        <v>0</v>
      </c>
      <c r="S985" s="364">
        <f t="shared" si="288"/>
        <v>0</v>
      </c>
      <c r="T985" s="364">
        <f t="shared" si="288"/>
        <v>0</v>
      </c>
      <c r="U985" s="364">
        <f t="shared" si="288"/>
        <v>0</v>
      </c>
      <c r="V985" s="364">
        <f t="shared" si="288"/>
        <v>0</v>
      </c>
      <c r="W985" s="366">
        <f t="shared" si="288"/>
        <v>0</v>
      </c>
      <c r="Y985"/>
    </row>
    <row r="986" spans="1:25" outlineLevel="1" x14ac:dyDescent="0.25">
      <c r="A986" s="212"/>
      <c r="B986" s="465"/>
      <c r="C986" s="273"/>
      <c r="D986" s="273"/>
      <c r="E986" s="275"/>
      <c r="F986" s="274" t="s">
        <v>130</v>
      </c>
      <c r="G986" s="394">
        <f t="shared" ref="G986:V986" si="289">G128</f>
        <v>0</v>
      </c>
      <c r="H986" s="395">
        <f t="shared" si="289"/>
        <v>0</v>
      </c>
      <c r="I986" s="389">
        <f t="shared" si="289"/>
        <v>0</v>
      </c>
      <c r="J986" s="389">
        <f t="shared" si="289"/>
        <v>0</v>
      </c>
      <c r="K986" s="390">
        <f t="shared" si="289"/>
        <v>0</v>
      </c>
      <c r="L986" s="391">
        <f t="shared" si="289"/>
        <v>0</v>
      </c>
      <c r="M986" s="396">
        <f t="shared" si="289"/>
        <v>0</v>
      </c>
      <c r="N986" s="392">
        <f t="shared" si="289"/>
        <v>0</v>
      </c>
      <c r="O986" s="392">
        <f t="shared" si="289"/>
        <v>0</v>
      </c>
      <c r="P986" s="392">
        <f t="shared" si="289"/>
        <v>0</v>
      </c>
      <c r="Q986" s="392">
        <f t="shared" si="289"/>
        <v>0</v>
      </c>
      <c r="R986" s="392">
        <f t="shared" si="289"/>
        <v>0</v>
      </c>
      <c r="S986" s="392">
        <f t="shared" si="289"/>
        <v>0</v>
      </c>
      <c r="T986" s="388">
        <f t="shared" si="289"/>
        <v>0</v>
      </c>
      <c r="U986" s="392">
        <f t="shared" si="289"/>
        <v>0</v>
      </c>
      <c r="V986" s="393">
        <f t="shared" si="289"/>
        <v>0</v>
      </c>
      <c r="W986" s="37">
        <f>G986-SUM(H986:V986)</f>
        <v>0</v>
      </c>
      <c r="Y986"/>
    </row>
    <row r="987" spans="1:25" outlineLevel="1" x14ac:dyDescent="0.25">
      <c r="A987" s="212"/>
      <c r="B987" s="465"/>
      <c r="C987" s="273"/>
      <c r="D987" s="273"/>
      <c r="E987" s="275"/>
      <c r="F987" s="274" t="s">
        <v>131</v>
      </c>
      <c r="G987" s="394">
        <f>G129</f>
        <v>0</v>
      </c>
      <c r="H987" s="369"/>
      <c r="I987" s="369"/>
      <c r="J987" s="369"/>
      <c r="K987" s="370"/>
      <c r="L987" s="363"/>
      <c r="M987" s="364"/>
      <c r="N987" s="364"/>
      <c r="O987" s="364"/>
      <c r="P987" s="364"/>
      <c r="Q987" s="364"/>
      <c r="R987" s="364"/>
      <c r="S987" s="364"/>
      <c r="T987" s="364"/>
      <c r="U987" s="364"/>
      <c r="V987" s="365"/>
      <c r="W987" s="37">
        <f>G987-SUM(H987:V987)</f>
        <v>0</v>
      </c>
      <c r="Y987"/>
    </row>
    <row r="988" spans="1:25" x14ac:dyDescent="0.25">
      <c r="A988" s="212"/>
      <c r="B988" s="465"/>
      <c r="C988" s="273"/>
      <c r="D988" s="272" t="s">
        <v>132</v>
      </c>
      <c r="E988" s="275"/>
      <c r="F988" s="273"/>
      <c r="G988" s="367">
        <f t="shared" ref="G988:W988" si="290">SUBTOTAL(9,G989:G992)</f>
        <v>0</v>
      </c>
      <c r="H988" s="368">
        <f t="shared" si="290"/>
        <v>0</v>
      </c>
      <c r="I988" s="369">
        <f t="shared" si="290"/>
        <v>0</v>
      </c>
      <c r="J988" s="369">
        <f t="shared" si="290"/>
        <v>0</v>
      </c>
      <c r="K988" s="370">
        <f t="shared" si="290"/>
        <v>0</v>
      </c>
      <c r="L988" s="364">
        <f t="shared" si="290"/>
        <v>0</v>
      </c>
      <c r="M988" s="364">
        <f t="shared" si="290"/>
        <v>0</v>
      </c>
      <c r="N988" s="364">
        <f t="shared" si="290"/>
        <v>0</v>
      </c>
      <c r="O988" s="364">
        <f t="shared" si="290"/>
        <v>0</v>
      </c>
      <c r="P988" s="364">
        <f t="shared" si="290"/>
        <v>0</v>
      </c>
      <c r="Q988" s="364">
        <f t="shared" si="290"/>
        <v>0</v>
      </c>
      <c r="R988" s="364">
        <f t="shared" si="290"/>
        <v>0</v>
      </c>
      <c r="S988" s="364">
        <f t="shared" si="290"/>
        <v>0</v>
      </c>
      <c r="T988" s="364">
        <f t="shared" si="290"/>
        <v>0</v>
      </c>
      <c r="U988" s="364">
        <f t="shared" si="290"/>
        <v>0</v>
      </c>
      <c r="V988" s="364">
        <f t="shared" si="290"/>
        <v>0</v>
      </c>
      <c r="W988" s="366">
        <f t="shared" si="290"/>
        <v>0</v>
      </c>
      <c r="Y988"/>
    </row>
    <row r="989" spans="1:25" outlineLevel="1" x14ac:dyDescent="0.25">
      <c r="A989" s="212"/>
      <c r="B989" s="465"/>
      <c r="C989" s="273"/>
      <c r="D989" s="273"/>
      <c r="E989" s="275"/>
      <c r="F989" s="274" t="s">
        <v>133</v>
      </c>
      <c r="G989" s="394">
        <f t="shared" ref="G989:V989" si="291">G131</f>
        <v>0</v>
      </c>
      <c r="H989" s="395">
        <f t="shared" si="291"/>
        <v>0</v>
      </c>
      <c r="I989" s="389">
        <f t="shared" si="291"/>
        <v>0</v>
      </c>
      <c r="J989" s="389">
        <f t="shared" si="291"/>
        <v>0</v>
      </c>
      <c r="K989" s="390">
        <f t="shared" si="291"/>
        <v>0</v>
      </c>
      <c r="L989" s="391">
        <f t="shared" si="291"/>
        <v>0</v>
      </c>
      <c r="M989" s="396">
        <f t="shared" si="291"/>
        <v>0</v>
      </c>
      <c r="N989" s="392">
        <f t="shared" si="291"/>
        <v>0</v>
      </c>
      <c r="O989" s="392">
        <f t="shared" si="291"/>
        <v>0</v>
      </c>
      <c r="P989" s="392">
        <f t="shared" si="291"/>
        <v>0</v>
      </c>
      <c r="Q989" s="392">
        <f t="shared" si="291"/>
        <v>0</v>
      </c>
      <c r="R989" s="392">
        <f t="shared" si="291"/>
        <v>0</v>
      </c>
      <c r="S989" s="392">
        <f t="shared" si="291"/>
        <v>0</v>
      </c>
      <c r="T989" s="388">
        <f t="shared" si="291"/>
        <v>0</v>
      </c>
      <c r="U989" s="392">
        <f t="shared" si="291"/>
        <v>0</v>
      </c>
      <c r="V989" s="393">
        <f t="shared" si="291"/>
        <v>0</v>
      </c>
      <c r="W989" s="37">
        <f>G989-SUM(H989:V989)</f>
        <v>0</v>
      </c>
      <c r="Y989"/>
    </row>
    <row r="990" spans="1:25" outlineLevel="1" x14ac:dyDescent="0.25">
      <c r="A990" s="212"/>
      <c r="B990" s="465"/>
      <c r="C990" s="275"/>
      <c r="D990" s="275"/>
      <c r="E990" s="275"/>
      <c r="F990" s="274" t="s">
        <v>134</v>
      </c>
      <c r="G990" s="394">
        <f t="shared" ref="G990:V990" si="292">G132</f>
        <v>0</v>
      </c>
      <c r="H990" s="395">
        <f t="shared" si="292"/>
        <v>0</v>
      </c>
      <c r="I990" s="389">
        <f t="shared" si="292"/>
        <v>0</v>
      </c>
      <c r="J990" s="389">
        <f t="shared" si="292"/>
        <v>0</v>
      </c>
      <c r="K990" s="390">
        <f t="shared" si="292"/>
        <v>0</v>
      </c>
      <c r="L990" s="391">
        <f t="shared" si="292"/>
        <v>0</v>
      </c>
      <c r="M990" s="396">
        <f t="shared" si="292"/>
        <v>0</v>
      </c>
      <c r="N990" s="392">
        <f t="shared" si="292"/>
        <v>0</v>
      </c>
      <c r="O990" s="392">
        <f t="shared" si="292"/>
        <v>0</v>
      </c>
      <c r="P990" s="392">
        <f t="shared" si="292"/>
        <v>0</v>
      </c>
      <c r="Q990" s="392">
        <f t="shared" si="292"/>
        <v>0</v>
      </c>
      <c r="R990" s="392">
        <f t="shared" si="292"/>
        <v>0</v>
      </c>
      <c r="S990" s="392">
        <f t="shared" si="292"/>
        <v>0</v>
      </c>
      <c r="T990" s="388">
        <f t="shared" si="292"/>
        <v>0</v>
      </c>
      <c r="U990" s="392">
        <f t="shared" si="292"/>
        <v>0</v>
      </c>
      <c r="V990" s="393">
        <f t="shared" si="292"/>
        <v>0</v>
      </c>
      <c r="W990" s="37">
        <f>G990-SUM(H990:V990)</f>
        <v>0</v>
      </c>
      <c r="Y990"/>
    </row>
    <row r="991" spans="1:25" outlineLevel="1" x14ac:dyDescent="0.25">
      <c r="A991" s="212"/>
      <c r="B991" s="465"/>
      <c r="C991" s="275"/>
      <c r="D991" s="275"/>
      <c r="E991" s="275"/>
      <c r="F991" s="274" t="s">
        <v>135</v>
      </c>
      <c r="G991" s="394">
        <f t="shared" ref="G991:V991" si="293">G133</f>
        <v>0</v>
      </c>
      <c r="H991" s="395">
        <f t="shared" si="293"/>
        <v>0</v>
      </c>
      <c r="I991" s="389">
        <f t="shared" si="293"/>
        <v>0</v>
      </c>
      <c r="J991" s="389">
        <f t="shared" si="293"/>
        <v>0</v>
      </c>
      <c r="K991" s="390">
        <f t="shared" si="293"/>
        <v>0</v>
      </c>
      <c r="L991" s="391">
        <f t="shared" si="293"/>
        <v>0</v>
      </c>
      <c r="M991" s="396">
        <f t="shared" si="293"/>
        <v>0</v>
      </c>
      <c r="N991" s="392">
        <f t="shared" si="293"/>
        <v>0</v>
      </c>
      <c r="O991" s="392">
        <f t="shared" si="293"/>
        <v>0</v>
      </c>
      <c r="P991" s="392">
        <f t="shared" si="293"/>
        <v>0</v>
      </c>
      <c r="Q991" s="392">
        <f t="shared" si="293"/>
        <v>0</v>
      </c>
      <c r="R991" s="392">
        <f t="shared" si="293"/>
        <v>0</v>
      </c>
      <c r="S991" s="392">
        <f t="shared" si="293"/>
        <v>0</v>
      </c>
      <c r="T991" s="388">
        <f t="shared" si="293"/>
        <v>0</v>
      </c>
      <c r="U991" s="392">
        <f t="shared" si="293"/>
        <v>0</v>
      </c>
      <c r="V991" s="393">
        <f t="shared" si="293"/>
        <v>0</v>
      </c>
      <c r="W991" s="37">
        <f>G991-SUM(H991:V991)</f>
        <v>0</v>
      </c>
      <c r="Y991"/>
    </row>
    <row r="992" spans="1:25" outlineLevel="1" x14ac:dyDescent="0.25">
      <c r="A992" s="212"/>
      <c r="B992" s="465"/>
      <c r="C992" s="275"/>
      <c r="D992" s="275"/>
      <c r="E992" s="275"/>
      <c r="F992" s="274" t="s">
        <v>136</v>
      </c>
      <c r="G992" s="394">
        <f t="shared" ref="G992:V992" si="294">G134</f>
        <v>0</v>
      </c>
      <c r="H992" s="395">
        <f t="shared" si="294"/>
        <v>0</v>
      </c>
      <c r="I992" s="389">
        <f t="shared" si="294"/>
        <v>0</v>
      </c>
      <c r="J992" s="389">
        <f t="shared" si="294"/>
        <v>0</v>
      </c>
      <c r="K992" s="390">
        <f t="shared" si="294"/>
        <v>0</v>
      </c>
      <c r="L992" s="391">
        <f t="shared" si="294"/>
        <v>0</v>
      </c>
      <c r="M992" s="396">
        <f t="shared" si="294"/>
        <v>0</v>
      </c>
      <c r="N992" s="392">
        <f t="shared" si="294"/>
        <v>0</v>
      </c>
      <c r="O992" s="392">
        <f t="shared" si="294"/>
        <v>0</v>
      </c>
      <c r="P992" s="392">
        <f t="shared" si="294"/>
        <v>0</v>
      </c>
      <c r="Q992" s="392">
        <f t="shared" si="294"/>
        <v>0</v>
      </c>
      <c r="R992" s="392">
        <f t="shared" si="294"/>
        <v>0</v>
      </c>
      <c r="S992" s="392">
        <f t="shared" si="294"/>
        <v>0</v>
      </c>
      <c r="T992" s="388">
        <f t="shared" si="294"/>
        <v>0</v>
      </c>
      <c r="U992" s="392">
        <f t="shared" si="294"/>
        <v>0</v>
      </c>
      <c r="V992" s="393">
        <f t="shared" si="294"/>
        <v>0</v>
      </c>
      <c r="W992" s="37">
        <f>G992-SUM(H992:V992)</f>
        <v>0</v>
      </c>
      <c r="Y992"/>
    </row>
    <row r="993" spans="1:25" x14ac:dyDescent="0.25">
      <c r="A993" s="212"/>
      <c r="B993" s="465"/>
      <c r="C993" s="272" t="s">
        <v>137</v>
      </c>
      <c r="D993" s="275"/>
      <c r="E993" s="275"/>
      <c r="F993" s="273"/>
      <c r="G993" s="367"/>
      <c r="H993" s="369"/>
      <c r="I993" s="369"/>
      <c r="J993" s="369"/>
      <c r="K993" s="370"/>
      <c r="L993" s="363"/>
      <c r="M993" s="364"/>
      <c r="N993" s="364"/>
      <c r="O993" s="364"/>
      <c r="P993" s="364"/>
      <c r="Q993" s="364"/>
      <c r="R993" s="364"/>
      <c r="S993" s="364"/>
      <c r="T993" s="364"/>
      <c r="U993" s="364"/>
      <c r="V993" s="365"/>
      <c r="W993" s="366"/>
      <c r="Y993"/>
    </row>
    <row r="994" spans="1:25" x14ac:dyDescent="0.25">
      <c r="A994" s="212"/>
      <c r="B994" s="465"/>
      <c r="C994" s="272"/>
      <c r="D994" s="276" t="s">
        <v>20</v>
      </c>
      <c r="E994" s="273"/>
      <c r="F994" s="273"/>
      <c r="G994" s="367"/>
      <c r="H994" s="369"/>
      <c r="I994" s="369"/>
      <c r="J994" s="369"/>
      <c r="K994" s="370"/>
      <c r="L994" s="363"/>
      <c r="M994" s="364"/>
      <c r="N994" s="364"/>
      <c r="O994" s="364"/>
      <c r="P994" s="364"/>
      <c r="Q994" s="364"/>
      <c r="R994" s="364"/>
      <c r="S994" s="364"/>
      <c r="T994" s="364"/>
      <c r="U994" s="364"/>
      <c r="V994" s="365"/>
      <c r="W994" s="366"/>
      <c r="Y994"/>
    </row>
    <row r="995" spans="1:25" x14ac:dyDescent="0.25">
      <c r="A995" s="212"/>
      <c r="B995" s="465"/>
      <c r="C995" s="272"/>
      <c r="D995" s="272"/>
      <c r="E995" s="273" t="s">
        <v>21</v>
      </c>
      <c r="F995" s="273"/>
      <c r="G995" s="367">
        <f t="shared" ref="G995:W995" si="295">SUBTOTAL(9,G996:G999)</f>
        <v>0</v>
      </c>
      <c r="H995" s="369">
        <f t="shared" si="295"/>
        <v>0</v>
      </c>
      <c r="I995" s="369">
        <f t="shared" si="295"/>
        <v>0</v>
      </c>
      <c r="J995" s="369">
        <f t="shared" si="295"/>
        <v>0</v>
      </c>
      <c r="K995" s="370">
        <f t="shared" si="295"/>
        <v>0</v>
      </c>
      <c r="L995" s="363">
        <f t="shared" si="295"/>
        <v>0</v>
      </c>
      <c r="M995" s="364">
        <f t="shared" si="295"/>
        <v>0</v>
      </c>
      <c r="N995" s="364">
        <f t="shared" si="295"/>
        <v>0</v>
      </c>
      <c r="O995" s="364">
        <f t="shared" si="295"/>
        <v>0</v>
      </c>
      <c r="P995" s="364">
        <f t="shared" si="295"/>
        <v>0</v>
      </c>
      <c r="Q995" s="364">
        <f t="shared" si="295"/>
        <v>0</v>
      </c>
      <c r="R995" s="364">
        <f t="shared" si="295"/>
        <v>0</v>
      </c>
      <c r="S995" s="364">
        <f t="shared" si="295"/>
        <v>0</v>
      </c>
      <c r="T995" s="364">
        <f t="shared" si="295"/>
        <v>0</v>
      </c>
      <c r="U995" s="364">
        <f t="shared" si="295"/>
        <v>0</v>
      </c>
      <c r="V995" s="365">
        <f t="shared" si="295"/>
        <v>0</v>
      </c>
      <c r="W995" s="366">
        <f t="shared" si="295"/>
        <v>0</v>
      </c>
      <c r="Y995"/>
    </row>
    <row r="996" spans="1:25" outlineLevel="1" x14ac:dyDescent="0.25">
      <c r="A996" s="212"/>
      <c r="B996" s="465"/>
      <c r="C996" s="272"/>
      <c r="D996" s="272"/>
      <c r="E996" s="273"/>
      <c r="F996" s="274" t="s">
        <v>22</v>
      </c>
      <c r="G996" s="394">
        <f t="shared" ref="G996:V996" si="296">G138</f>
        <v>0</v>
      </c>
      <c r="H996" s="395">
        <f t="shared" si="296"/>
        <v>0</v>
      </c>
      <c r="I996" s="389">
        <f t="shared" si="296"/>
        <v>0</v>
      </c>
      <c r="J996" s="389">
        <f t="shared" si="296"/>
        <v>0</v>
      </c>
      <c r="K996" s="390">
        <f t="shared" si="296"/>
        <v>0</v>
      </c>
      <c r="L996" s="391">
        <f t="shared" si="296"/>
        <v>0</v>
      </c>
      <c r="M996" s="396">
        <f t="shared" si="296"/>
        <v>0</v>
      </c>
      <c r="N996" s="392">
        <f t="shared" si="296"/>
        <v>0</v>
      </c>
      <c r="O996" s="392">
        <f t="shared" si="296"/>
        <v>0</v>
      </c>
      <c r="P996" s="392">
        <f t="shared" si="296"/>
        <v>0</v>
      </c>
      <c r="Q996" s="392">
        <f t="shared" si="296"/>
        <v>0</v>
      </c>
      <c r="R996" s="392">
        <f t="shared" si="296"/>
        <v>0</v>
      </c>
      <c r="S996" s="392">
        <f t="shared" si="296"/>
        <v>0</v>
      </c>
      <c r="T996" s="388">
        <f t="shared" si="296"/>
        <v>0</v>
      </c>
      <c r="U996" s="392">
        <f t="shared" si="296"/>
        <v>0</v>
      </c>
      <c r="V996" s="393">
        <f t="shared" si="296"/>
        <v>0</v>
      </c>
      <c r="W996" s="37">
        <f>G996-SUM(H996:V996)</f>
        <v>0</v>
      </c>
      <c r="Y996"/>
    </row>
    <row r="997" spans="1:25" outlineLevel="1" x14ac:dyDescent="0.25">
      <c r="A997" s="212"/>
      <c r="B997" s="465"/>
      <c r="C997" s="272"/>
      <c r="D997" s="272"/>
      <c r="E997" s="273"/>
      <c r="F997" s="274" t="s">
        <v>23</v>
      </c>
      <c r="G997" s="394">
        <f t="shared" ref="G997:V997" si="297">G139</f>
        <v>0</v>
      </c>
      <c r="H997" s="395">
        <f t="shared" si="297"/>
        <v>0</v>
      </c>
      <c r="I997" s="389">
        <f t="shared" si="297"/>
        <v>0</v>
      </c>
      <c r="J997" s="389">
        <f t="shared" si="297"/>
        <v>0</v>
      </c>
      <c r="K997" s="390">
        <f t="shared" si="297"/>
        <v>0</v>
      </c>
      <c r="L997" s="391">
        <f t="shared" si="297"/>
        <v>0</v>
      </c>
      <c r="M997" s="396">
        <f t="shared" si="297"/>
        <v>0</v>
      </c>
      <c r="N997" s="392">
        <f t="shared" si="297"/>
        <v>0</v>
      </c>
      <c r="O997" s="392">
        <f t="shared" si="297"/>
        <v>0</v>
      </c>
      <c r="P997" s="392">
        <f t="shared" si="297"/>
        <v>0</v>
      </c>
      <c r="Q997" s="392">
        <f t="shared" si="297"/>
        <v>0</v>
      </c>
      <c r="R997" s="392">
        <f t="shared" si="297"/>
        <v>0</v>
      </c>
      <c r="S997" s="392">
        <f t="shared" si="297"/>
        <v>0</v>
      </c>
      <c r="T997" s="388">
        <f t="shared" si="297"/>
        <v>0</v>
      </c>
      <c r="U997" s="392">
        <f t="shared" si="297"/>
        <v>0</v>
      </c>
      <c r="V997" s="393">
        <f t="shared" si="297"/>
        <v>0</v>
      </c>
      <c r="W997" s="37">
        <f>G997-SUM(H997:V997)</f>
        <v>0</v>
      </c>
      <c r="Y997"/>
    </row>
    <row r="998" spans="1:25" outlineLevel="1" x14ac:dyDescent="0.25">
      <c r="A998" s="212"/>
      <c r="B998" s="465"/>
      <c r="C998" s="272"/>
      <c r="D998" s="272"/>
      <c r="E998" s="273"/>
      <c r="F998" s="274" t="s">
        <v>24</v>
      </c>
      <c r="G998" s="394">
        <f t="shared" ref="G998:V998" si="298">G140</f>
        <v>0</v>
      </c>
      <c r="H998" s="395">
        <f t="shared" si="298"/>
        <v>0</v>
      </c>
      <c r="I998" s="389">
        <f t="shared" si="298"/>
        <v>0</v>
      </c>
      <c r="J998" s="389">
        <f t="shared" si="298"/>
        <v>0</v>
      </c>
      <c r="K998" s="390">
        <f t="shared" si="298"/>
        <v>0</v>
      </c>
      <c r="L998" s="391">
        <f t="shared" si="298"/>
        <v>0</v>
      </c>
      <c r="M998" s="396">
        <f t="shared" si="298"/>
        <v>0</v>
      </c>
      <c r="N998" s="392">
        <f t="shared" si="298"/>
        <v>0</v>
      </c>
      <c r="O998" s="392">
        <f t="shared" si="298"/>
        <v>0</v>
      </c>
      <c r="P998" s="392">
        <f t="shared" si="298"/>
        <v>0</v>
      </c>
      <c r="Q998" s="392">
        <f t="shared" si="298"/>
        <v>0</v>
      </c>
      <c r="R998" s="392">
        <f t="shared" si="298"/>
        <v>0</v>
      </c>
      <c r="S998" s="392">
        <f t="shared" si="298"/>
        <v>0</v>
      </c>
      <c r="T998" s="388">
        <f t="shared" si="298"/>
        <v>0</v>
      </c>
      <c r="U998" s="392">
        <f t="shared" si="298"/>
        <v>0</v>
      </c>
      <c r="V998" s="393">
        <f t="shared" si="298"/>
        <v>0</v>
      </c>
      <c r="W998" s="37">
        <f>G998-SUM(H998:V998)</f>
        <v>0</v>
      </c>
      <c r="Y998"/>
    </row>
    <row r="999" spans="1:25" outlineLevel="1" x14ac:dyDescent="0.25">
      <c r="A999" s="212"/>
      <c r="B999" s="465"/>
      <c r="C999" s="272"/>
      <c r="D999" s="272"/>
      <c r="E999" s="273"/>
      <c r="F999" s="274" t="s">
        <v>25</v>
      </c>
      <c r="G999" s="394">
        <f t="shared" ref="G999:V999" si="299">G141</f>
        <v>0</v>
      </c>
      <c r="H999" s="395">
        <f t="shared" si="299"/>
        <v>0</v>
      </c>
      <c r="I999" s="389">
        <f t="shared" si="299"/>
        <v>0</v>
      </c>
      <c r="J999" s="389">
        <f t="shared" si="299"/>
        <v>0</v>
      </c>
      <c r="K999" s="390">
        <f t="shared" si="299"/>
        <v>0</v>
      </c>
      <c r="L999" s="391">
        <f t="shared" si="299"/>
        <v>0</v>
      </c>
      <c r="M999" s="396">
        <f t="shared" si="299"/>
        <v>0</v>
      </c>
      <c r="N999" s="392">
        <f t="shared" si="299"/>
        <v>0</v>
      </c>
      <c r="O999" s="392">
        <f t="shared" si="299"/>
        <v>0</v>
      </c>
      <c r="P999" s="392">
        <f t="shared" si="299"/>
        <v>0</v>
      </c>
      <c r="Q999" s="392">
        <f t="shared" si="299"/>
        <v>0</v>
      </c>
      <c r="R999" s="392">
        <f t="shared" si="299"/>
        <v>0</v>
      </c>
      <c r="S999" s="392">
        <f t="shared" si="299"/>
        <v>0</v>
      </c>
      <c r="T999" s="388">
        <f t="shared" si="299"/>
        <v>0</v>
      </c>
      <c r="U999" s="392">
        <f t="shared" si="299"/>
        <v>0</v>
      </c>
      <c r="V999" s="393">
        <f t="shared" si="299"/>
        <v>0</v>
      </c>
      <c r="W999" s="37">
        <f>G999-SUM(H999:V999)</f>
        <v>0</v>
      </c>
      <c r="Y999"/>
    </row>
    <row r="1000" spans="1:25" x14ac:dyDescent="0.25">
      <c r="A1000" s="212"/>
      <c r="B1000" s="465"/>
      <c r="C1000" s="272"/>
      <c r="D1000" s="272"/>
      <c r="E1000" s="273" t="s">
        <v>26</v>
      </c>
      <c r="F1000" s="273"/>
      <c r="G1000" s="367">
        <f t="shared" ref="G1000:W1000" si="300">SUBTOTAL(9,G1001:G1004)</f>
        <v>0</v>
      </c>
      <c r="H1000" s="368">
        <f t="shared" si="300"/>
        <v>0</v>
      </c>
      <c r="I1000" s="369">
        <f t="shared" si="300"/>
        <v>0</v>
      </c>
      <c r="J1000" s="369">
        <f t="shared" si="300"/>
        <v>0</v>
      </c>
      <c r="K1000" s="370">
        <f t="shared" si="300"/>
        <v>0</v>
      </c>
      <c r="L1000" s="364">
        <f t="shared" si="300"/>
        <v>0</v>
      </c>
      <c r="M1000" s="364">
        <f t="shared" si="300"/>
        <v>0</v>
      </c>
      <c r="N1000" s="364">
        <f t="shared" si="300"/>
        <v>0</v>
      </c>
      <c r="O1000" s="364">
        <f t="shared" si="300"/>
        <v>0</v>
      </c>
      <c r="P1000" s="364">
        <f t="shared" si="300"/>
        <v>0</v>
      </c>
      <c r="Q1000" s="364">
        <f t="shared" si="300"/>
        <v>0</v>
      </c>
      <c r="R1000" s="364">
        <f t="shared" si="300"/>
        <v>0</v>
      </c>
      <c r="S1000" s="364">
        <f t="shared" si="300"/>
        <v>0</v>
      </c>
      <c r="T1000" s="364">
        <f t="shared" si="300"/>
        <v>0</v>
      </c>
      <c r="U1000" s="364">
        <f t="shared" si="300"/>
        <v>0</v>
      </c>
      <c r="V1000" s="364">
        <f t="shared" si="300"/>
        <v>0</v>
      </c>
      <c r="W1000" s="366">
        <f t="shared" si="300"/>
        <v>0</v>
      </c>
      <c r="Y1000"/>
    </row>
    <row r="1001" spans="1:25" ht="12" customHeight="1" outlineLevel="1" x14ac:dyDescent="0.25">
      <c r="A1001" s="212"/>
      <c r="B1001" s="465"/>
      <c r="C1001" s="272"/>
      <c r="D1001" s="272"/>
      <c r="E1001" s="273"/>
      <c r="F1001" s="274" t="s">
        <v>27</v>
      </c>
      <c r="G1001" s="394">
        <f t="shared" ref="G1001:V1001" si="301">G143</f>
        <v>0</v>
      </c>
      <c r="H1001" s="395">
        <f t="shared" si="301"/>
        <v>0</v>
      </c>
      <c r="I1001" s="389">
        <f t="shared" si="301"/>
        <v>0</v>
      </c>
      <c r="J1001" s="389">
        <f t="shared" si="301"/>
        <v>0</v>
      </c>
      <c r="K1001" s="390">
        <f t="shared" si="301"/>
        <v>0</v>
      </c>
      <c r="L1001" s="391">
        <f t="shared" si="301"/>
        <v>0</v>
      </c>
      <c r="M1001" s="396">
        <f t="shared" si="301"/>
        <v>0</v>
      </c>
      <c r="N1001" s="392">
        <f t="shared" si="301"/>
        <v>0</v>
      </c>
      <c r="O1001" s="392">
        <f t="shared" si="301"/>
        <v>0</v>
      </c>
      <c r="P1001" s="392">
        <f t="shared" si="301"/>
        <v>0</v>
      </c>
      <c r="Q1001" s="392">
        <f t="shared" si="301"/>
        <v>0</v>
      </c>
      <c r="R1001" s="392">
        <f t="shared" si="301"/>
        <v>0</v>
      </c>
      <c r="S1001" s="392">
        <f t="shared" si="301"/>
        <v>0</v>
      </c>
      <c r="T1001" s="388">
        <f t="shared" si="301"/>
        <v>0</v>
      </c>
      <c r="U1001" s="392">
        <f t="shared" si="301"/>
        <v>0</v>
      </c>
      <c r="V1001" s="393">
        <f t="shared" si="301"/>
        <v>0</v>
      </c>
      <c r="W1001" s="37">
        <f t="shared" ref="W1001:W1009" si="302">G1001-SUM(H1001:V1001)</f>
        <v>0</v>
      </c>
      <c r="Y1001"/>
    </row>
    <row r="1002" spans="1:25" outlineLevel="1" x14ac:dyDescent="0.25">
      <c r="A1002" s="212"/>
      <c r="B1002" s="465"/>
      <c r="C1002" s="272"/>
      <c r="D1002" s="272"/>
      <c r="E1002" s="273"/>
      <c r="F1002" s="274" t="s">
        <v>28</v>
      </c>
      <c r="G1002" s="394">
        <f t="shared" ref="G1002:V1002" si="303">G144</f>
        <v>0</v>
      </c>
      <c r="H1002" s="395">
        <f t="shared" si="303"/>
        <v>0</v>
      </c>
      <c r="I1002" s="389">
        <f t="shared" si="303"/>
        <v>0</v>
      </c>
      <c r="J1002" s="389">
        <f t="shared" si="303"/>
        <v>0</v>
      </c>
      <c r="K1002" s="390">
        <f t="shared" si="303"/>
        <v>0</v>
      </c>
      <c r="L1002" s="391">
        <f t="shared" si="303"/>
        <v>0</v>
      </c>
      <c r="M1002" s="396">
        <f t="shared" si="303"/>
        <v>0</v>
      </c>
      <c r="N1002" s="392">
        <f t="shared" si="303"/>
        <v>0</v>
      </c>
      <c r="O1002" s="392">
        <f t="shared" si="303"/>
        <v>0</v>
      </c>
      <c r="P1002" s="392">
        <f t="shared" si="303"/>
        <v>0</v>
      </c>
      <c r="Q1002" s="392">
        <f t="shared" si="303"/>
        <v>0</v>
      </c>
      <c r="R1002" s="392">
        <f t="shared" si="303"/>
        <v>0</v>
      </c>
      <c r="S1002" s="392">
        <f t="shared" si="303"/>
        <v>0</v>
      </c>
      <c r="T1002" s="388">
        <f t="shared" si="303"/>
        <v>0</v>
      </c>
      <c r="U1002" s="392">
        <f t="shared" si="303"/>
        <v>0</v>
      </c>
      <c r="V1002" s="393">
        <f t="shared" si="303"/>
        <v>0</v>
      </c>
      <c r="W1002" s="37">
        <f t="shared" si="302"/>
        <v>0</v>
      </c>
      <c r="Y1002"/>
    </row>
    <row r="1003" spans="1:25" outlineLevel="1" x14ac:dyDescent="0.25">
      <c r="A1003" s="212"/>
      <c r="B1003" s="465"/>
      <c r="C1003" s="272"/>
      <c r="D1003" s="272"/>
      <c r="E1003" s="273"/>
      <c r="F1003" s="274" t="s">
        <v>29</v>
      </c>
      <c r="G1003" s="394">
        <f t="shared" ref="G1003:V1003" si="304">G145</f>
        <v>0</v>
      </c>
      <c r="H1003" s="395">
        <f t="shared" si="304"/>
        <v>0</v>
      </c>
      <c r="I1003" s="389">
        <f t="shared" si="304"/>
        <v>0</v>
      </c>
      <c r="J1003" s="389">
        <f t="shared" si="304"/>
        <v>0</v>
      </c>
      <c r="K1003" s="390">
        <f t="shared" si="304"/>
        <v>0</v>
      </c>
      <c r="L1003" s="391">
        <f t="shared" si="304"/>
        <v>0</v>
      </c>
      <c r="M1003" s="396">
        <f t="shared" si="304"/>
        <v>0</v>
      </c>
      <c r="N1003" s="392">
        <f t="shared" si="304"/>
        <v>0</v>
      </c>
      <c r="O1003" s="392">
        <f t="shared" si="304"/>
        <v>0</v>
      </c>
      <c r="P1003" s="392">
        <f t="shared" si="304"/>
        <v>0</v>
      </c>
      <c r="Q1003" s="392">
        <f t="shared" si="304"/>
        <v>0</v>
      </c>
      <c r="R1003" s="392">
        <f t="shared" si="304"/>
        <v>0</v>
      </c>
      <c r="S1003" s="392">
        <f t="shared" si="304"/>
        <v>0</v>
      </c>
      <c r="T1003" s="388">
        <f t="shared" si="304"/>
        <v>0</v>
      </c>
      <c r="U1003" s="392">
        <f t="shared" si="304"/>
        <v>0</v>
      </c>
      <c r="V1003" s="393">
        <f t="shared" si="304"/>
        <v>0</v>
      </c>
      <c r="W1003" s="37">
        <f t="shared" si="302"/>
        <v>0</v>
      </c>
      <c r="Y1003"/>
    </row>
    <row r="1004" spans="1:25" outlineLevel="1" x14ac:dyDescent="0.25">
      <c r="A1004" s="212"/>
      <c r="B1004" s="465"/>
      <c r="C1004" s="272"/>
      <c r="D1004" s="272"/>
      <c r="E1004" s="273"/>
      <c r="F1004" s="274" t="s">
        <v>30</v>
      </c>
      <c r="G1004" s="394">
        <f t="shared" ref="G1004:V1004" si="305">G146</f>
        <v>0</v>
      </c>
      <c r="H1004" s="395">
        <f t="shared" si="305"/>
        <v>0</v>
      </c>
      <c r="I1004" s="389">
        <f t="shared" si="305"/>
        <v>0</v>
      </c>
      <c r="J1004" s="389">
        <f t="shared" si="305"/>
        <v>0</v>
      </c>
      <c r="K1004" s="390">
        <f t="shared" si="305"/>
        <v>0</v>
      </c>
      <c r="L1004" s="391">
        <f t="shared" si="305"/>
        <v>0</v>
      </c>
      <c r="M1004" s="396">
        <f t="shared" si="305"/>
        <v>0</v>
      </c>
      <c r="N1004" s="392">
        <f t="shared" si="305"/>
        <v>0</v>
      </c>
      <c r="O1004" s="392">
        <f t="shared" si="305"/>
        <v>0</v>
      </c>
      <c r="P1004" s="392">
        <f t="shared" si="305"/>
        <v>0</v>
      </c>
      <c r="Q1004" s="392">
        <f t="shared" si="305"/>
        <v>0</v>
      </c>
      <c r="R1004" s="392">
        <f t="shared" si="305"/>
        <v>0</v>
      </c>
      <c r="S1004" s="392">
        <f t="shared" si="305"/>
        <v>0</v>
      </c>
      <c r="T1004" s="388">
        <f t="shared" si="305"/>
        <v>0</v>
      </c>
      <c r="U1004" s="392">
        <f t="shared" si="305"/>
        <v>0</v>
      </c>
      <c r="V1004" s="393">
        <f t="shared" si="305"/>
        <v>0</v>
      </c>
      <c r="W1004" s="37">
        <f t="shared" si="302"/>
        <v>0</v>
      </c>
      <c r="Y1004"/>
    </row>
    <row r="1005" spans="1:25" x14ac:dyDescent="0.25">
      <c r="A1005" s="212"/>
      <c r="B1005" s="465"/>
      <c r="C1005" s="272"/>
      <c r="D1005" s="272"/>
      <c r="E1005" s="273" t="s">
        <v>31</v>
      </c>
      <c r="F1005" s="273"/>
      <c r="G1005" s="367">
        <f t="shared" ref="G1005:W1005" si="306">SUBTOTAL(9,G1006:G1009)</f>
        <v>0</v>
      </c>
      <c r="H1005" s="368">
        <f t="shared" si="306"/>
        <v>0</v>
      </c>
      <c r="I1005" s="369">
        <f t="shared" si="306"/>
        <v>0</v>
      </c>
      <c r="J1005" s="369">
        <f t="shared" si="306"/>
        <v>0</v>
      </c>
      <c r="K1005" s="370">
        <f t="shared" si="306"/>
        <v>0</v>
      </c>
      <c r="L1005" s="364">
        <f t="shared" si="306"/>
        <v>0</v>
      </c>
      <c r="M1005" s="364">
        <f t="shared" si="306"/>
        <v>0</v>
      </c>
      <c r="N1005" s="364">
        <f t="shared" si="306"/>
        <v>0</v>
      </c>
      <c r="O1005" s="364">
        <f t="shared" si="306"/>
        <v>0</v>
      </c>
      <c r="P1005" s="364">
        <f t="shared" si="306"/>
        <v>0</v>
      </c>
      <c r="Q1005" s="364">
        <f t="shared" si="306"/>
        <v>0</v>
      </c>
      <c r="R1005" s="364">
        <f t="shared" si="306"/>
        <v>0</v>
      </c>
      <c r="S1005" s="364">
        <f t="shared" si="306"/>
        <v>0</v>
      </c>
      <c r="T1005" s="364">
        <f t="shared" si="306"/>
        <v>0</v>
      </c>
      <c r="U1005" s="364">
        <f t="shared" si="306"/>
        <v>0</v>
      </c>
      <c r="V1005" s="364">
        <f t="shared" si="306"/>
        <v>0</v>
      </c>
      <c r="W1005" s="366">
        <f t="shared" si="306"/>
        <v>0</v>
      </c>
      <c r="Y1005"/>
    </row>
    <row r="1006" spans="1:25" outlineLevel="1" x14ac:dyDescent="0.25">
      <c r="A1006" s="212"/>
      <c r="B1006" s="465"/>
      <c r="C1006" s="272"/>
      <c r="D1006" s="272"/>
      <c r="E1006" s="273"/>
      <c r="F1006" s="274" t="s">
        <v>32</v>
      </c>
      <c r="G1006" s="394">
        <f t="shared" ref="G1006:V1006" si="307">G148</f>
        <v>0</v>
      </c>
      <c r="H1006" s="395">
        <f t="shared" si="307"/>
        <v>0</v>
      </c>
      <c r="I1006" s="389">
        <f t="shared" si="307"/>
        <v>0</v>
      </c>
      <c r="J1006" s="389">
        <f t="shared" si="307"/>
        <v>0</v>
      </c>
      <c r="K1006" s="390">
        <f t="shared" si="307"/>
        <v>0</v>
      </c>
      <c r="L1006" s="391">
        <f t="shared" si="307"/>
        <v>0</v>
      </c>
      <c r="M1006" s="396">
        <f t="shared" si="307"/>
        <v>0</v>
      </c>
      <c r="N1006" s="392">
        <f t="shared" si="307"/>
        <v>0</v>
      </c>
      <c r="O1006" s="392">
        <f t="shared" si="307"/>
        <v>0</v>
      </c>
      <c r="P1006" s="392">
        <f t="shared" si="307"/>
        <v>0</v>
      </c>
      <c r="Q1006" s="392">
        <f t="shared" si="307"/>
        <v>0</v>
      </c>
      <c r="R1006" s="392">
        <f t="shared" si="307"/>
        <v>0</v>
      </c>
      <c r="S1006" s="392">
        <f t="shared" si="307"/>
        <v>0</v>
      </c>
      <c r="T1006" s="388">
        <f t="shared" si="307"/>
        <v>0</v>
      </c>
      <c r="U1006" s="392">
        <f t="shared" si="307"/>
        <v>0</v>
      </c>
      <c r="V1006" s="393">
        <f t="shared" si="307"/>
        <v>0</v>
      </c>
      <c r="W1006" s="37">
        <f t="shared" si="302"/>
        <v>0</v>
      </c>
      <c r="Y1006"/>
    </row>
    <row r="1007" spans="1:25" outlineLevel="1" x14ac:dyDescent="0.25">
      <c r="A1007" s="212"/>
      <c r="B1007" s="465"/>
      <c r="C1007" s="272"/>
      <c r="D1007" s="272"/>
      <c r="E1007" s="273"/>
      <c r="F1007" s="274" t="s">
        <v>33</v>
      </c>
      <c r="G1007" s="394">
        <f t="shared" ref="G1007:V1007" si="308">G149</f>
        <v>0</v>
      </c>
      <c r="H1007" s="395">
        <f t="shared" si="308"/>
        <v>0</v>
      </c>
      <c r="I1007" s="389">
        <f t="shared" si="308"/>
        <v>0</v>
      </c>
      <c r="J1007" s="389">
        <f t="shared" si="308"/>
        <v>0</v>
      </c>
      <c r="K1007" s="390">
        <f t="shared" si="308"/>
        <v>0</v>
      </c>
      <c r="L1007" s="391">
        <f t="shared" si="308"/>
        <v>0</v>
      </c>
      <c r="M1007" s="396">
        <f t="shared" si="308"/>
        <v>0</v>
      </c>
      <c r="N1007" s="392">
        <f t="shared" si="308"/>
        <v>0</v>
      </c>
      <c r="O1007" s="392">
        <f t="shared" si="308"/>
        <v>0</v>
      </c>
      <c r="P1007" s="392">
        <f t="shared" si="308"/>
        <v>0</v>
      </c>
      <c r="Q1007" s="392">
        <f t="shared" si="308"/>
        <v>0</v>
      </c>
      <c r="R1007" s="392">
        <f t="shared" si="308"/>
        <v>0</v>
      </c>
      <c r="S1007" s="392">
        <f t="shared" si="308"/>
        <v>0</v>
      </c>
      <c r="T1007" s="388">
        <f t="shared" si="308"/>
        <v>0</v>
      </c>
      <c r="U1007" s="392">
        <f t="shared" si="308"/>
        <v>0</v>
      </c>
      <c r="V1007" s="393">
        <f t="shared" si="308"/>
        <v>0</v>
      </c>
      <c r="W1007" s="37">
        <f t="shared" si="302"/>
        <v>0</v>
      </c>
      <c r="Y1007"/>
    </row>
    <row r="1008" spans="1:25" outlineLevel="1" x14ac:dyDescent="0.25">
      <c r="A1008" s="212"/>
      <c r="B1008" s="465"/>
      <c r="C1008" s="272"/>
      <c r="D1008" s="272"/>
      <c r="E1008" s="273"/>
      <c r="F1008" s="274" t="s">
        <v>34</v>
      </c>
      <c r="G1008" s="394">
        <f t="shared" ref="G1008:V1008" si="309">G150</f>
        <v>0</v>
      </c>
      <c r="H1008" s="395">
        <f t="shared" si="309"/>
        <v>0</v>
      </c>
      <c r="I1008" s="389">
        <f t="shared" si="309"/>
        <v>0</v>
      </c>
      <c r="J1008" s="389">
        <f t="shared" si="309"/>
        <v>0</v>
      </c>
      <c r="K1008" s="390">
        <f t="shared" si="309"/>
        <v>0</v>
      </c>
      <c r="L1008" s="391">
        <f t="shared" si="309"/>
        <v>0</v>
      </c>
      <c r="M1008" s="396">
        <f t="shared" si="309"/>
        <v>0</v>
      </c>
      <c r="N1008" s="392">
        <f t="shared" si="309"/>
        <v>0</v>
      </c>
      <c r="O1008" s="392">
        <f t="shared" si="309"/>
        <v>0</v>
      </c>
      <c r="P1008" s="392">
        <f t="shared" si="309"/>
        <v>0</v>
      </c>
      <c r="Q1008" s="392">
        <f t="shared" si="309"/>
        <v>0</v>
      </c>
      <c r="R1008" s="392">
        <f t="shared" si="309"/>
        <v>0</v>
      </c>
      <c r="S1008" s="392">
        <f t="shared" si="309"/>
        <v>0</v>
      </c>
      <c r="T1008" s="388">
        <f t="shared" si="309"/>
        <v>0</v>
      </c>
      <c r="U1008" s="392">
        <f t="shared" si="309"/>
        <v>0</v>
      </c>
      <c r="V1008" s="393">
        <f t="shared" si="309"/>
        <v>0</v>
      </c>
      <c r="W1008" s="37">
        <f t="shared" si="302"/>
        <v>0</v>
      </c>
      <c r="Y1008"/>
    </row>
    <row r="1009" spans="1:25" outlineLevel="1" x14ac:dyDescent="0.25">
      <c r="A1009" s="212"/>
      <c r="B1009" s="465"/>
      <c r="C1009" s="272"/>
      <c r="D1009" s="272"/>
      <c r="E1009" s="273"/>
      <c r="F1009" s="274" t="s">
        <v>35</v>
      </c>
      <c r="G1009" s="394">
        <f t="shared" ref="G1009:V1009" si="310">G151</f>
        <v>0</v>
      </c>
      <c r="H1009" s="395">
        <f t="shared" si="310"/>
        <v>0</v>
      </c>
      <c r="I1009" s="389">
        <f t="shared" si="310"/>
        <v>0</v>
      </c>
      <c r="J1009" s="389">
        <f t="shared" si="310"/>
        <v>0</v>
      </c>
      <c r="K1009" s="390">
        <f t="shared" si="310"/>
        <v>0</v>
      </c>
      <c r="L1009" s="391">
        <f t="shared" si="310"/>
        <v>0</v>
      </c>
      <c r="M1009" s="396">
        <f t="shared" si="310"/>
        <v>0</v>
      </c>
      <c r="N1009" s="392">
        <f t="shared" si="310"/>
        <v>0</v>
      </c>
      <c r="O1009" s="392">
        <f t="shared" si="310"/>
        <v>0</v>
      </c>
      <c r="P1009" s="392">
        <f t="shared" si="310"/>
        <v>0</v>
      </c>
      <c r="Q1009" s="392">
        <f t="shared" si="310"/>
        <v>0</v>
      </c>
      <c r="R1009" s="392">
        <f t="shared" si="310"/>
        <v>0</v>
      </c>
      <c r="S1009" s="392">
        <f t="shared" si="310"/>
        <v>0</v>
      </c>
      <c r="T1009" s="388">
        <f t="shared" si="310"/>
        <v>0</v>
      </c>
      <c r="U1009" s="392">
        <f t="shared" si="310"/>
        <v>0</v>
      </c>
      <c r="V1009" s="393">
        <f t="shared" si="310"/>
        <v>0</v>
      </c>
      <c r="W1009" s="37">
        <f t="shared" si="302"/>
        <v>0</v>
      </c>
      <c r="Y1009"/>
    </row>
    <row r="1010" spans="1:25" x14ac:dyDescent="0.25">
      <c r="A1010" s="212"/>
      <c r="B1010" s="465"/>
      <c r="C1010" s="272"/>
      <c r="D1010" s="272" t="s">
        <v>36</v>
      </c>
      <c r="E1010" s="273"/>
      <c r="F1010" s="273"/>
      <c r="G1010" s="367"/>
      <c r="H1010" s="369"/>
      <c r="I1010" s="369"/>
      <c r="J1010" s="369"/>
      <c r="K1010" s="370"/>
      <c r="L1010" s="363"/>
      <c r="M1010" s="364"/>
      <c r="N1010" s="364"/>
      <c r="O1010" s="364"/>
      <c r="P1010" s="364"/>
      <c r="Q1010" s="364"/>
      <c r="R1010" s="364"/>
      <c r="S1010" s="364"/>
      <c r="T1010" s="364"/>
      <c r="U1010" s="364"/>
      <c r="V1010" s="365"/>
      <c r="W1010" s="366"/>
      <c r="Y1010"/>
    </row>
    <row r="1011" spans="1:25" x14ac:dyDescent="0.25">
      <c r="A1011" s="212"/>
      <c r="B1011" s="465"/>
      <c r="C1011" s="272"/>
      <c r="D1011" s="272"/>
      <c r="E1011" s="275" t="s">
        <v>37</v>
      </c>
      <c r="F1011" s="273"/>
      <c r="G1011" s="367">
        <f t="shared" ref="G1011:W1011" si="311">SUBTOTAL(9,G1012:G1014)</f>
        <v>0</v>
      </c>
      <c r="H1011" s="368">
        <f t="shared" si="311"/>
        <v>0</v>
      </c>
      <c r="I1011" s="369">
        <f t="shared" si="311"/>
        <v>0</v>
      </c>
      <c r="J1011" s="369">
        <f t="shared" si="311"/>
        <v>0</v>
      </c>
      <c r="K1011" s="370">
        <f t="shared" si="311"/>
        <v>0</v>
      </c>
      <c r="L1011" s="364">
        <f t="shared" si="311"/>
        <v>0</v>
      </c>
      <c r="M1011" s="364">
        <f t="shared" si="311"/>
        <v>0</v>
      </c>
      <c r="N1011" s="364">
        <f t="shared" si="311"/>
        <v>0</v>
      </c>
      <c r="O1011" s="364">
        <f t="shared" si="311"/>
        <v>0</v>
      </c>
      <c r="P1011" s="364">
        <f t="shared" si="311"/>
        <v>0</v>
      </c>
      <c r="Q1011" s="364">
        <f t="shared" si="311"/>
        <v>0</v>
      </c>
      <c r="R1011" s="364">
        <f t="shared" si="311"/>
        <v>0</v>
      </c>
      <c r="S1011" s="364">
        <f t="shared" si="311"/>
        <v>0</v>
      </c>
      <c r="T1011" s="364">
        <f t="shared" si="311"/>
        <v>0</v>
      </c>
      <c r="U1011" s="364">
        <f t="shared" si="311"/>
        <v>0</v>
      </c>
      <c r="V1011" s="364">
        <f t="shared" si="311"/>
        <v>0</v>
      </c>
      <c r="W1011" s="366">
        <f t="shared" si="311"/>
        <v>0</v>
      </c>
      <c r="Y1011"/>
    </row>
    <row r="1012" spans="1:25" outlineLevel="1" x14ac:dyDescent="0.25">
      <c r="A1012" s="212"/>
      <c r="B1012" s="465"/>
      <c r="C1012" s="272"/>
      <c r="D1012" s="272"/>
      <c r="E1012" s="275"/>
      <c r="F1012" s="274" t="s">
        <v>38</v>
      </c>
      <c r="G1012" s="394">
        <f t="shared" ref="G1012:V1012" si="312">G154</f>
        <v>0</v>
      </c>
      <c r="H1012" s="395">
        <f t="shared" si="312"/>
        <v>0</v>
      </c>
      <c r="I1012" s="389">
        <f t="shared" si="312"/>
        <v>0</v>
      </c>
      <c r="J1012" s="389">
        <f t="shared" si="312"/>
        <v>0</v>
      </c>
      <c r="K1012" s="390">
        <f t="shared" si="312"/>
        <v>0</v>
      </c>
      <c r="L1012" s="391">
        <f t="shared" si="312"/>
        <v>0</v>
      </c>
      <c r="M1012" s="396">
        <f t="shared" si="312"/>
        <v>0</v>
      </c>
      <c r="N1012" s="392">
        <f t="shared" si="312"/>
        <v>0</v>
      </c>
      <c r="O1012" s="392">
        <f t="shared" si="312"/>
        <v>0</v>
      </c>
      <c r="P1012" s="392">
        <f t="shared" si="312"/>
        <v>0</v>
      </c>
      <c r="Q1012" s="392">
        <f t="shared" si="312"/>
        <v>0</v>
      </c>
      <c r="R1012" s="392">
        <f t="shared" si="312"/>
        <v>0</v>
      </c>
      <c r="S1012" s="392">
        <f t="shared" si="312"/>
        <v>0</v>
      </c>
      <c r="T1012" s="388">
        <f t="shared" si="312"/>
        <v>0</v>
      </c>
      <c r="U1012" s="392">
        <f t="shared" si="312"/>
        <v>0</v>
      </c>
      <c r="V1012" s="393">
        <f t="shared" si="312"/>
        <v>0</v>
      </c>
      <c r="W1012" s="37">
        <f>G1012-SUM(H1012:V1012)</f>
        <v>0</v>
      </c>
      <c r="Y1012"/>
    </row>
    <row r="1013" spans="1:25" outlineLevel="1" x14ac:dyDescent="0.25">
      <c r="A1013" s="212"/>
      <c r="B1013" s="465"/>
      <c r="C1013" s="272"/>
      <c r="D1013" s="272"/>
      <c r="E1013" s="273"/>
      <c r="F1013" s="274" t="s">
        <v>39</v>
      </c>
      <c r="G1013" s="394">
        <f t="shared" ref="G1013:V1013" si="313">G155</f>
        <v>0</v>
      </c>
      <c r="H1013" s="395">
        <f t="shared" si="313"/>
        <v>0</v>
      </c>
      <c r="I1013" s="389">
        <f t="shared" si="313"/>
        <v>0</v>
      </c>
      <c r="J1013" s="389">
        <f t="shared" si="313"/>
        <v>0</v>
      </c>
      <c r="K1013" s="390">
        <f t="shared" si="313"/>
        <v>0</v>
      </c>
      <c r="L1013" s="391">
        <f t="shared" si="313"/>
        <v>0</v>
      </c>
      <c r="M1013" s="396">
        <f t="shared" si="313"/>
        <v>0</v>
      </c>
      <c r="N1013" s="392">
        <f t="shared" si="313"/>
        <v>0</v>
      </c>
      <c r="O1013" s="392">
        <f t="shared" si="313"/>
        <v>0</v>
      </c>
      <c r="P1013" s="392">
        <f t="shared" si="313"/>
        <v>0</v>
      </c>
      <c r="Q1013" s="392">
        <f t="shared" si="313"/>
        <v>0</v>
      </c>
      <c r="R1013" s="392">
        <f t="shared" si="313"/>
        <v>0</v>
      </c>
      <c r="S1013" s="392">
        <f t="shared" si="313"/>
        <v>0</v>
      </c>
      <c r="T1013" s="388">
        <f t="shared" si="313"/>
        <v>0</v>
      </c>
      <c r="U1013" s="392">
        <f t="shared" si="313"/>
        <v>0</v>
      </c>
      <c r="V1013" s="393">
        <f t="shared" si="313"/>
        <v>0</v>
      </c>
      <c r="W1013" s="37">
        <f>G1013-SUM(H1013:V1013)</f>
        <v>0</v>
      </c>
      <c r="Y1013"/>
    </row>
    <row r="1014" spans="1:25" outlineLevel="1" x14ac:dyDescent="0.25">
      <c r="A1014" s="212"/>
      <c r="B1014" s="465"/>
      <c r="C1014" s="272"/>
      <c r="D1014" s="272"/>
      <c r="E1014" s="273"/>
      <c r="F1014" s="274" t="s">
        <v>40</v>
      </c>
      <c r="G1014" s="394">
        <f t="shared" ref="G1014:V1014" si="314">G156</f>
        <v>0</v>
      </c>
      <c r="H1014" s="395">
        <f t="shared" si="314"/>
        <v>0</v>
      </c>
      <c r="I1014" s="389">
        <f t="shared" si="314"/>
        <v>0</v>
      </c>
      <c r="J1014" s="389">
        <f t="shared" si="314"/>
        <v>0</v>
      </c>
      <c r="K1014" s="390">
        <f t="shared" si="314"/>
        <v>0</v>
      </c>
      <c r="L1014" s="391">
        <f t="shared" si="314"/>
        <v>0</v>
      </c>
      <c r="M1014" s="396">
        <f t="shared" si="314"/>
        <v>0</v>
      </c>
      <c r="N1014" s="392">
        <f t="shared" si="314"/>
        <v>0</v>
      </c>
      <c r="O1014" s="392">
        <f t="shared" si="314"/>
        <v>0</v>
      </c>
      <c r="P1014" s="392">
        <f t="shared" si="314"/>
        <v>0</v>
      </c>
      <c r="Q1014" s="392">
        <f t="shared" si="314"/>
        <v>0</v>
      </c>
      <c r="R1014" s="392">
        <f t="shared" si="314"/>
        <v>0</v>
      </c>
      <c r="S1014" s="392">
        <f t="shared" si="314"/>
        <v>0</v>
      </c>
      <c r="T1014" s="392">
        <f t="shared" si="314"/>
        <v>0</v>
      </c>
      <c r="U1014" s="392">
        <f t="shared" si="314"/>
        <v>0</v>
      </c>
      <c r="V1014" s="393">
        <f t="shared" si="314"/>
        <v>0</v>
      </c>
      <c r="W1014" s="37">
        <f>G1014-SUM(H1014:V1014)</f>
        <v>0</v>
      </c>
      <c r="Y1014"/>
    </row>
    <row r="1015" spans="1:25" x14ac:dyDescent="0.25">
      <c r="A1015" s="212"/>
      <c r="B1015" s="465"/>
      <c r="C1015" s="272"/>
      <c r="D1015" s="272"/>
      <c r="E1015" s="273" t="s">
        <v>41</v>
      </c>
      <c r="F1015" s="273"/>
      <c r="G1015" s="367">
        <f t="shared" ref="G1015:W1015" si="315">SUBTOTAL(9,G1016:G1018)</f>
        <v>0</v>
      </c>
      <c r="H1015" s="368">
        <f t="shared" si="315"/>
        <v>0</v>
      </c>
      <c r="I1015" s="369">
        <f t="shared" si="315"/>
        <v>0</v>
      </c>
      <c r="J1015" s="369">
        <f t="shared" si="315"/>
        <v>0</v>
      </c>
      <c r="K1015" s="370">
        <f t="shared" si="315"/>
        <v>0</v>
      </c>
      <c r="L1015" s="364">
        <f t="shared" si="315"/>
        <v>0</v>
      </c>
      <c r="M1015" s="364">
        <f t="shared" si="315"/>
        <v>0</v>
      </c>
      <c r="N1015" s="364">
        <f t="shared" si="315"/>
        <v>0</v>
      </c>
      <c r="O1015" s="364">
        <f t="shared" si="315"/>
        <v>0</v>
      </c>
      <c r="P1015" s="364">
        <f t="shared" si="315"/>
        <v>0</v>
      </c>
      <c r="Q1015" s="364">
        <f t="shared" si="315"/>
        <v>0</v>
      </c>
      <c r="R1015" s="364">
        <f t="shared" si="315"/>
        <v>0</v>
      </c>
      <c r="S1015" s="364">
        <f t="shared" si="315"/>
        <v>0</v>
      </c>
      <c r="T1015" s="364">
        <f t="shared" si="315"/>
        <v>0</v>
      </c>
      <c r="U1015" s="364">
        <f t="shared" si="315"/>
        <v>0</v>
      </c>
      <c r="V1015" s="364">
        <f t="shared" si="315"/>
        <v>0</v>
      </c>
      <c r="W1015" s="366">
        <f t="shared" si="315"/>
        <v>0</v>
      </c>
      <c r="Y1015"/>
    </row>
    <row r="1016" spans="1:25" outlineLevel="1" x14ac:dyDescent="0.25">
      <c r="A1016" s="212"/>
      <c r="B1016" s="465"/>
      <c r="C1016" s="272"/>
      <c r="D1016" s="272"/>
      <c r="E1016" s="273"/>
      <c r="F1016" s="274" t="s">
        <v>42</v>
      </c>
      <c r="G1016" s="394">
        <f t="shared" ref="G1016:V1016" si="316">G158</f>
        <v>0</v>
      </c>
      <c r="H1016" s="395">
        <f t="shared" si="316"/>
        <v>0</v>
      </c>
      <c r="I1016" s="389">
        <f t="shared" si="316"/>
        <v>0</v>
      </c>
      <c r="J1016" s="389">
        <f t="shared" si="316"/>
        <v>0</v>
      </c>
      <c r="K1016" s="390">
        <f t="shared" si="316"/>
        <v>0</v>
      </c>
      <c r="L1016" s="391">
        <f t="shared" si="316"/>
        <v>0</v>
      </c>
      <c r="M1016" s="396">
        <f t="shared" si="316"/>
        <v>0</v>
      </c>
      <c r="N1016" s="392">
        <f t="shared" si="316"/>
        <v>0</v>
      </c>
      <c r="O1016" s="392">
        <f t="shared" si="316"/>
        <v>0</v>
      </c>
      <c r="P1016" s="392">
        <f t="shared" si="316"/>
        <v>0</v>
      </c>
      <c r="Q1016" s="392">
        <f t="shared" si="316"/>
        <v>0</v>
      </c>
      <c r="R1016" s="392">
        <f t="shared" si="316"/>
        <v>0</v>
      </c>
      <c r="S1016" s="392">
        <f t="shared" si="316"/>
        <v>0</v>
      </c>
      <c r="T1016" s="388">
        <f t="shared" si="316"/>
        <v>0</v>
      </c>
      <c r="U1016" s="392">
        <f t="shared" si="316"/>
        <v>0</v>
      </c>
      <c r="V1016" s="393">
        <f t="shared" si="316"/>
        <v>0</v>
      </c>
      <c r="W1016" s="37">
        <f>G1016-SUM(H1016:V1016)</f>
        <v>0</v>
      </c>
      <c r="Y1016"/>
    </row>
    <row r="1017" spans="1:25" outlineLevel="1" x14ac:dyDescent="0.25">
      <c r="A1017" s="212"/>
      <c r="B1017" s="465"/>
      <c r="C1017" s="272"/>
      <c r="D1017" s="272"/>
      <c r="E1017" s="273"/>
      <c r="F1017" s="274" t="s">
        <v>43</v>
      </c>
      <c r="G1017" s="394">
        <f t="shared" ref="G1017:V1017" si="317">G159</f>
        <v>0</v>
      </c>
      <c r="H1017" s="395">
        <f t="shared" si="317"/>
        <v>0</v>
      </c>
      <c r="I1017" s="389">
        <f t="shared" si="317"/>
        <v>0</v>
      </c>
      <c r="J1017" s="389">
        <f t="shared" si="317"/>
        <v>0</v>
      </c>
      <c r="K1017" s="390">
        <f t="shared" si="317"/>
        <v>0</v>
      </c>
      <c r="L1017" s="391">
        <f t="shared" si="317"/>
        <v>0</v>
      </c>
      <c r="M1017" s="396">
        <f t="shared" si="317"/>
        <v>0</v>
      </c>
      <c r="N1017" s="392">
        <f t="shared" si="317"/>
        <v>0</v>
      </c>
      <c r="O1017" s="392">
        <f t="shared" si="317"/>
        <v>0</v>
      </c>
      <c r="P1017" s="392">
        <f t="shared" si="317"/>
        <v>0</v>
      </c>
      <c r="Q1017" s="392">
        <f t="shared" si="317"/>
        <v>0</v>
      </c>
      <c r="R1017" s="392">
        <f t="shared" si="317"/>
        <v>0</v>
      </c>
      <c r="S1017" s="392">
        <f t="shared" si="317"/>
        <v>0</v>
      </c>
      <c r="T1017" s="388">
        <f t="shared" si="317"/>
        <v>0</v>
      </c>
      <c r="U1017" s="392">
        <f t="shared" si="317"/>
        <v>0</v>
      </c>
      <c r="V1017" s="393">
        <f t="shared" si="317"/>
        <v>0</v>
      </c>
      <c r="W1017" s="37">
        <f>G1017-SUM(H1017:V1017)</f>
        <v>0</v>
      </c>
      <c r="Y1017"/>
    </row>
    <row r="1018" spans="1:25" outlineLevel="1" x14ac:dyDescent="0.25">
      <c r="A1018" s="212"/>
      <c r="B1018" s="465"/>
      <c r="C1018" s="272"/>
      <c r="D1018" s="272"/>
      <c r="E1018" s="273"/>
      <c r="F1018" s="274" t="s">
        <v>44</v>
      </c>
      <c r="G1018" s="394">
        <f t="shared" ref="G1018:V1018" si="318">G160</f>
        <v>0</v>
      </c>
      <c r="H1018" s="395">
        <f t="shared" si="318"/>
        <v>0</v>
      </c>
      <c r="I1018" s="389">
        <f t="shared" si="318"/>
        <v>0</v>
      </c>
      <c r="J1018" s="389">
        <f t="shared" si="318"/>
        <v>0</v>
      </c>
      <c r="K1018" s="390">
        <f t="shared" si="318"/>
        <v>0</v>
      </c>
      <c r="L1018" s="391">
        <f t="shared" si="318"/>
        <v>0</v>
      </c>
      <c r="M1018" s="396">
        <f t="shared" si="318"/>
        <v>0</v>
      </c>
      <c r="N1018" s="392">
        <f t="shared" si="318"/>
        <v>0</v>
      </c>
      <c r="O1018" s="392">
        <f t="shared" si="318"/>
        <v>0</v>
      </c>
      <c r="P1018" s="392">
        <f t="shared" si="318"/>
        <v>0</v>
      </c>
      <c r="Q1018" s="392">
        <f t="shared" si="318"/>
        <v>0</v>
      </c>
      <c r="R1018" s="392">
        <f t="shared" si="318"/>
        <v>0</v>
      </c>
      <c r="S1018" s="392">
        <f t="shared" si="318"/>
        <v>0</v>
      </c>
      <c r="T1018" s="388">
        <f t="shared" si="318"/>
        <v>0</v>
      </c>
      <c r="U1018" s="392">
        <f t="shared" si="318"/>
        <v>0</v>
      </c>
      <c r="V1018" s="393">
        <f t="shared" si="318"/>
        <v>0</v>
      </c>
      <c r="W1018" s="37">
        <f>G1018-SUM(H1018:V1018)</f>
        <v>0</v>
      </c>
      <c r="Y1018"/>
    </row>
    <row r="1019" spans="1:25" x14ac:dyDescent="0.25">
      <c r="A1019" s="212"/>
      <c r="B1019" s="465"/>
      <c r="C1019" s="272"/>
      <c r="D1019" s="272"/>
      <c r="E1019" s="273" t="s">
        <v>45</v>
      </c>
      <c r="F1019" s="273"/>
      <c r="G1019" s="367">
        <f t="shared" ref="G1019:W1019" si="319">SUBTOTAL(9,G1020:G1022)</f>
        <v>0</v>
      </c>
      <c r="H1019" s="368">
        <f t="shared" si="319"/>
        <v>0</v>
      </c>
      <c r="I1019" s="369">
        <f t="shared" si="319"/>
        <v>0</v>
      </c>
      <c r="J1019" s="369">
        <f t="shared" si="319"/>
        <v>0</v>
      </c>
      <c r="K1019" s="370">
        <f t="shared" si="319"/>
        <v>0</v>
      </c>
      <c r="L1019" s="364">
        <f t="shared" si="319"/>
        <v>0</v>
      </c>
      <c r="M1019" s="364">
        <f t="shared" si="319"/>
        <v>0</v>
      </c>
      <c r="N1019" s="364">
        <f t="shared" si="319"/>
        <v>0</v>
      </c>
      <c r="O1019" s="364">
        <f t="shared" si="319"/>
        <v>0</v>
      </c>
      <c r="P1019" s="364">
        <f t="shared" si="319"/>
        <v>0</v>
      </c>
      <c r="Q1019" s="364">
        <f t="shared" si="319"/>
        <v>0</v>
      </c>
      <c r="R1019" s="364">
        <f t="shared" si="319"/>
        <v>0</v>
      </c>
      <c r="S1019" s="364">
        <f t="shared" si="319"/>
        <v>0</v>
      </c>
      <c r="T1019" s="364">
        <f t="shared" si="319"/>
        <v>0</v>
      </c>
      <c r="U1019" s="364">
        <f t="shared" si="319"/>
        <v>0</v>
      </c>
      <c r="V1019" s="364">
        <f t="shared" si="319"/>
        <v>0</v>
      </c>
      <c r="W1019" s="366">
        <f t="shared" si="319"/>
        <v>0</v>
      </c>
      <c r="Y1019"/>
    </row>
    <row r="1020" spans="1:25" outlineLevel="1" x14ac:dyDescent="0.25">
      <c r="A1020" s="212"/>
      <c r="B1020" s="465"/>
      <c r="C1020" s="272"/>
      <c r="D1020" s="272"/>
      <c r="E1020" s="273"/>
      <c r="F1020" s="274" t="s">
        <v>46</v>
      </c>
      <c r="G1020" s="394">
        <f t="shared" ref="G1020:V1020" si="320">G162</f>
        <v>0</v>
      </c>
      <c r="H1020" s="395">
        <f t="shared" si="320"/>
        <v>0</v>
      </c>
      <c r="I1020" s="389">
        <f t="shared" si="320"/>
        <v>0</v>
      </c>
      <c r="J1020" s="389">
        <f t="shared" si="320"/>
        <v>0</v>
      </c>
      <c r="K1020" s="390">
        <f t="shared" si="320"/>
        <v>0</v>
      </c>
      <c r="L1020" s="391">
        <f t="shared" si="320"/>
        <v>0</v>
      </c>
      <c r="M1020" s="396">
        <f t="shared" si="320"/>
        <v>0</v>
      </c>
      <c r="N1020" s="392">
        <f t="shared" si="320"/>
        <v>0</v>
      </c>
      <c r="O1020" s="392">
        <f t="shared" si="320"/>
        <v>0</v>
      </c>
      <c r="P1020" s="392">
        <f t="shared" si="320"/>
        <v>0</v>
      </c>
      <c r="Q1020" s="392">
        <f t="shared" si="320"/>
        <v>0</v>
      </c>
      <c r="R1020" s="392">
        <f t="shared" si="320"/>
        <v>0</v>
      </c>
      <c r="S1020" s="392">
        <f t="shared" si="320"/>
        <v>0</v>
      </c>
      <c r="T1020" s="388">
        <f t="shared" si="320"/>
        <v>0</v>
      </c>
      <c r="U1020" s="392">
        <f t="shared" si="320"/>
        <v>0</v>
      </c>
      <c r="V1020" s="393">
        <f t="shared" si="320"/>
        <v>0</v>
      </c>
      <c r="W1020" s="37">
        <f>G1020-SUM(H1020:V1020)</f>
        <v>0</v>
      </c>
      <c r="Y1020"/>
    </row>
    <row r="1021" spans="1:25" outlineLevel="1" x14ac:dyDescent="0.25">
      <c r="A1021" s="212"/>
      <c r="B1021" s="465"/>
      <c r="C1021" s="272"/>
      <c r="D1021" s="272"/>
      <c r="E1021" s="273"/>
      <c r="F1021" s="274" t="s">
        <v>47</v>
      </c>
      <c r="G1021" s="394">
        <f t="shared" ref="G1021:V1021" si="321">G163</f>
        <v>0</v>
      </c>
      <c r="H1021" s="395">
        <f t="shared" si="321"/>
        <v>0</v>
      </c>
      <c r="I1021" s="389">
        <f t="shared" si="321"/>
        <v>0</v>
      </c>
      <c r="J1021" s="389">
        <f t="shared" si="321"/>
        <v>0</v>
      </c>
      <c r="K1021" s="390">
        <f t="shared" si="321"/>
        <v>0</v>
      </c>
      <c r="L1021" s="391">
        <f t="shared" si="321"/>
        <v>0</v>
      </c>
      <c r="M1021" s="396">
        <f t="shared" si="321"/>
        <v>0</v>
      </c>
      <c r="N1021" s="392">
        <f t="shared" si="321"/>
        <v>0</v>
      </c>
      <c r="O1021" s="392">
        <f t="shared" si="321"/>
        <v>0</v>
      </c>
      <c r="P1021" s="392">
        <f t="shared" si="321"/>
        <v>0</v>
      </c>
      <c r="Q1021" s="392">
        <f t="shared" si="321"/>
        <v>0</v>
      </c>
      <c r="R1021" s="392">
        <f t="shared" si="321"/>
        <v>0</v>
      </c>
      <c r="S1021" s="392">
        <f t="shared" si="321"/>
        <v>0</v>
      </c>
      <c r="T1021" s="388">
        <f t="shared" si="321"/>
        <v>0</v>
      </c>
      <c r="U1021" s="392">
        <f t="shared" si="321"/>
        <v>0</v>
      </c>
      <c r="V1021" s="393">
        <f t="shared" si="321"/>
        <v>0</v>
      </c>
      <c r="W1021" s="37">
        <f>G1021-SUM(H1021:V1021)</f>
        <v>0</v>
      </c>
      <c r="Y1021"/>
    </row>
    <row r="1022" spans="1:25" outlineLevel="1" x14ac:dyDescent="0.25">
      <c r="A1022" s="212"/>
      <c r="B1022" s="465"/>
      <c r="C1022" s="272"/>
      <c r="D1022" s="272"/>
      <c r="E1022" s="273"/>
      <c r="F1022" s="274" t="s">
        <v>48</v>
      </c>
      <c r="G1022" s="394">
        <f t="shared" ref="G1022:V1022" si="322">G164</f>
        <v>0</v>
      </c>
      <c r="H1022" s="395">
        <f t="shared" si="322"/>
        <v>0</v>
      </c>
      <c r="I1022" s="389">
        <f t="shared" si="322"/>
        <v>0</v>
      </c>
      <c r="J1022" s="389">
        <f t="shared" si="322"/>
        <v>0</v>
      </c>
      <c r="K1022" s="390">
        <f t="shared" si="322"/>
        <v>0</v>
      </c>
      <c r="L1022" s="391">
        <f t="shared" si="322"/>
        <v>0</v>
      </c>
      <c r="M1022" s="396">
        <f t="shared" si="322"/>
        <v>0</v>
      </c>
      <c r="N1022" s="392">
        <f t="shared" si="322"/>
        <v>0</v>
      </c>
      <c r="O1022" s="392">
        <f t="shared" si="322"/>
        <v>0</v>
      </c>
      <c r="P1022" s="392">
        <f t="shared" si="322"/>
        <v>0</v>
      </c>
      <c r="Q1022" s="392">
        <f t="shared" si="322"/>
        <v>0</v>
      </c>
      <c r="R1022" s="392">
        <f t="shared" si="322"/>
        <v>0</v>
      </c>
      <c r="S1022" s="392">
        <f t="shared" si="322"/>
        <v>0</v>
      </c>
      <c r="T1022" s="388">
        <f t="shared" si="322"/>
        <v>0</v>
      </c>
      <c r="U1022" s="392">
        <f t="shared" si="322"/>
        <v>0</v>
      </c>
      <c r="V1022" s="393">
        <f t="shared" si="322"/>
        <v>0</v>
      </c>
      <c r="W1022" s="37">
        <f>G1022-SUM(H1022:V1022)</f>
        <v>0</v>
      </c>
      <c r="Y1022"/>
    </row>
    <row r="1023" spans="1:25" x14ac:dyDescent="0.25">
      <c r="A1023" s="212"/>
      <c r="B1023" s="465"/>
      <c r="C1023" s="272"/>
      <c r="D1023" s="272" t="s">
        <v>49</v>
      </c>
      <c r="E1023" s="273"/>
      <c r="F1023" s="273"/>
      <c r="G1023" s="367"/>
      <c r="H1023" s="369"/>
      <c r="I1023" s="369"/>
      <c r="J1023" s="369"/>
      <c r="K1023" s="370"/>
      <c r="L1023" s="363"/>
      <c r="M1023" s="364"/>
      <c r="N1023" s="364"/>
      <c r="O1023" s="364"/>
      <c r="P1023" s="364"/>
      <c r="Q1023" s="364"/>
      <c r="R1023" s="364"/>
      <c r="S1023" s="364"/>
      <c r="T1023" s="364"/>
      <c r="U1023" s="364"/>
      <c r="V1023" s="365"/>
      <c r="W1023" s="366"/>
      <c r="Y1023"/>
    </row>
    <row r="1024" spans="1:25" x14ac:dyDescent="0.25">
      <c r="A1024" s="212"/>
      <c r="B1024" s="465"/>
      <c r="C1024" s="272"/>
      <c r="D1024" s="272"/>
      <c r="E1024" s="273" t="s">
        <v>50</v>
      </c>
      <c r="F1024" s="273"/>
      <c r="G1024" s="367">
        <f t="shared" ref="G1024:W1024" si="323">SUBTOTAL(9,G1025:G1026)</f>
        <v>0</v>
      </c>
      <c r="H1024" s="368">
        <f t="shared" si="323"/>
        <v>0</v>
      </c>
      <c r="I1024" s="369">
        <f t="shared" si="323"/>
        <v>0</v>
      </c>
      <c r="J1024" s="369">
        <f t="shared" si="323"/>
        <v>0</v>
      </c>
      <c r="K1024" s="370">
        <f t="shared" si="323"/>
        <v>0</v>
      </c>
      <c r="L1024" s="364">
        <f t="shared" si="323"/>
        <v>0</v>
      </c>
      <c r="M1024" s="364">
        <f t="shared" si="323"/>
        <v>0</v>
      </c>
      <c r="N1024" s="364">
        <f t="shared" si="323"/>
        <v>0</v>
      </c>
      <c r="O1024" s="364">
        <f t="shared" si="323"/>
        <v>0</v>
      </c>
      <c r="P1024" s="364">
        <f t="shared" si="323"/>
        <v>0</v>
      </c>
      <c r="Q1024" s="364">
        <f t="shared" si="323"/>
        <v>0</v>
      </c>
      <c r="R1024" s="364">
        <f t="shared" si="323"/>
        <v>0</v>
      </c>
      <c r="S1024" s="364">
        <f t="shared" si="323"/>
        <v>0</v>
      </c>
      <c r="T1024" s="364">
        <f t="shared" si="323"/>
        <v>0</v>
      </c>
      <c r="U1024" s="364">
        <f t="shared" si="323"/>
        <v>0</v>
      </c>
      <c r="V1024" s="364">
        <f t="shared" si="323"/>
        <v>0</v>
      </c>
      <c r="W1024" s="366">
        <f t="shared" si="323"/>
        <v>0</v>
      </c>
      <c r="Y1024"/>
    </row>
    <row r="1025" spans="1:25" outlineLevel="1" x14ac:dyDescent="0.25">
      <c r="A1025" s="212"/>
      <c r="B1025" s="465"/>
      <c r="C1025" s="272"/>
      <c r="D1025" s="272"/>
      <c r="E1025" s="273"/>
      <c r="F1025" s="274" t="s">
        <v>51</v>
      </c>
      <c r="G1025" s="394">
        <f t="shared" ref="G1025:V1025" si="324">G167</f>
        <v>0</v>
      </c>
      <c r="H1025" s="395">
        <f t="shared" si="324"/>
        <v>0</v>
      </c>
      <c r="I1025" s="389">
        <f t="shared" si="324"/>
        <v>0</v>
      </c>
      <c r="J1025" s="389">
        <f t="shared" si="324"/>
        <v>0</v>
      </c>
      <c r="K1025" s="390">
        <f t="shared" si="324"/>
        <v>0</v>
      </c>
      <c r="L1025" s="391">
        <f t="shared" si="324"/>
        <v>0</v>
      </c>
      <c r="M1025" s="396">
        <f t="shared" si="324"/>
        <v>0</v>
      </c>
      <c r="N1025" s="392">
        <f t="shared" si="324"/>
        <v>0</v>
      </c>
      <c r="O1025" s="392">
        <f t="shared" si="324"/>
        <v>0</v>
      </c>
      <c r="P1025" s="392">
        <f t="shared" si="324"/>
        <v>0</v>
      </c>
      <c r="Q1025" s="392">
        <f t="shared" si="324"/>
        <v>0</v>
      </c>
      <c r="R1025" s="392">
        <f t="shared" si="324"/>
        <v>0</v>
      </c>
      <c r="S1025" s="392">
        <f t="shared" si="324"/>
        <v>0</v>
      </c>
      <c r="T1025" s="388">
        <f t="shared" si="324"/>
        <v>0</v>
      </c>
      <c r="U1025" s="392">
        <f t="shared" si="324"/>
        <v>0</v>
      </c>
      <c r="V1025" s="393">
        <f t="shared" si="324"/>
        <v>0</v>
      </c>
      <c r="W1025" s="37">
        <f>G1025-SUM(H1025:V1025)</f>
        <v>0</v>
      </c>
      <c r="Y1025"/>
    </row>
    <row r="1026" spans="1:25" outlineLevel="1" x14ac:dyDescent="0.25">
      <c r="A1026" s="212"/>
      <c r="B1026" s="465"/>
      <c r="C1026" s="272"/>
      <c r="D1026" s="272"/>
      <c r="E1026" s="273"/>
      <c r="F1026" s="274" t="s">
        <v>52</v>
      </c>
      <c r="G1026" s="394">
        <f t="shared" ref="G1026:V1026" si="325">G168</f>
        <v>0</v>
      </c>
      <c r="H1026" s="395">
        <f t="shared" si="325"/>
        <v>0</v>
      </c>
      <c r="I1026" s="389">
        <f t="shared" si="325"/>
        <v>0</v>
      </c>
      <c r="J1026" s="389">
        <f t="shared" si="325"/>
        <v>0</v>
      </c>
      <c r="K1026" s="390">
        <f t="shared" si="325"/>
        <v>0</v>
      </c>
      <c r="L1026" s="391">
        <f t="shared" si="325"/>
        <v>0</v>
      </c>
      <c r="M1026" s="396">
        <f t="shared" si="325"/>
        <v>0</v>
      </c>
      <c r="N1026" s="392">
        <f t="shared" si="325"/>
        <v>0</v>
      </c>
      <c r="O1026" s="392">
        <f t="shared" si="325"/>
        <v>0</v>
      </c>
      <c r="P1026" s="392">
        <f t="shared" si="325"/>
        <v>0</v>
      </c>
      <c r="Q1026" s="392">
        <f t="shared" si="325"/>
        <v>0</v>
      </c>
      <c r="R1026" s="392">
        <f t="shared" si="325"/>
        <v>0</v>
      </c>
      <c r="S1026" s="392">
        <f t="shared" si="325"/>
        <v>0</v>
      </c>
      <c r="T1026" s="388">
        <f t="shared" si="325"/>
        <v>0</v>
      </c>
      <c r="U1026" s="392">
        <f t="shared" si="325"/>
        <v>0</v>
      </c>
      <c r="V1026" s="393">
        <f t="shared" si="325"/>
        <v>0</v>
      </c>
      <c r="W1026" s="37">
        <f>G1026-SUM(H1026:V1026)</f>
        <v>0</v>
      </c>
      <c r="Y1026"/>
    </row>
    <row r="1027" spans="1:25" x14ac:dyDescent="0.25">
      <c r="A1027" s="212"/>
      <c r="B1027" s="465"/>
      <c r="C1027" s="272"/>
      <c r="D1027" s="272"/>
      <c r="E1027" s="273" t="s">
        <v>53</v>
      </c>
      <c r="F1027" s="273"/>
      <c r="G1027" s="367">
        <f t="shared" ref="G1027:W1027" si="326">SUBTOTAL(9,G1028:G1030)</f>
        <v>0</v>
      </c>
      <c r="H1027" s="368">
        <f t="shared" si="326"/>
        <v>0</v>
      </c>
      <c r="I1027" s="369">
        <f t="shared" si="326"/>
        <v>0</v>
      </c>
      <c r="J1027" s="369">
        <f t="shared" si="326"/>
        <v>0</v>
      </c>
      <c r="K1027" s="370">
        <f t="shared" si="326"/>
        <v>0</v>
      </c>
      <c r="L1027" s="364">
        <f t="shared" si="326"/>
        <v>0</v>
      </c>
      <c r="M1027" s="364">
        <f t="shared" si="326"/>
        <v>0</v>
      </c>
      <c r="N1027" s="364">
        <f t="shared" si="326"/>
        <v>0</v>
      </c>
      <c r="O1027" s="364">
        <f t="shared" si="326"/>
        <v>0</v>
      </c>
      <c r="P1027" s="364">
        <f t="shared" si="326"/>
        <v>0</v>
      </c>
      <c r="Q1027" s="364">
        <f t="shared" si="326"/>
        <v>0</v>
      </c>
      <c r="R1027" s="364">
        <f t="shared" si="326"/>
        <v>0</v>
      </c>
      <c r="S1027" s="364">
        <f t="shared" si="326"/>
        <v>0</v>
      </c>
      <c r="T1027" s="364">
        <f t="shared" si="326"/>
        <v>0</v>
      </c>
      <c r="U1027" s="364">
        <f t="shared" si="326"/>
        <v>0</v>
      </c>
      <c r="V1027" s="364">
        <f t="shared" si="326"/>
        <v>0</v>
      </c>
      <c r="W1027" s="366">
        <f t="shared" si="326"/>
        <v>0</v>
      </c>
      <c r="Y1027"/>
    </row>
    <row r="1028" spans="1:25" outlineLevel="1" x14ac:dyDescent="0.25">
      <c r="A1028" s="212"/>
      <c r="B1028" s="465"/>
      <c r="C1028" s="272"/>
      <c r="D1028" s="272"/>
      <c r="E1028" s="273"/>
      <c r="F1028" s="274" t="s">
        <v>54</v>
      </c>
      <c r="G1028" s="394">
        <f t="shared" ref="G1028:V1028" si="327">G170</f>
        <v>0</v>
      </c>
      <c r="H1028" s="395">
        <f t="shared" si="327"/>
        <v>0</v>
      </c>
      <c r="I1028" s="389">
        <f t="shared" si="327"/>
        <v>0</v>
      </c>
      <c r="J1028" s="389">
        <f t="shared" si="327"/>
        <v>0</v>
      </c>
      <c r="K1028" s="390">
        <f t="shared" si="327"/>
        <v>0</v>
      </c>
      <c r="L1028" s="391">
        <f t="shared" si="327"/>
        <v>0</v>
      </c>
      <c r="M1028" s="396">
        <f t="shared" si="327"/>
        <v>0</v>
      </c>
      <c r="N1028" s="392">
        <f t="shared" si="327"/>
        <v>0</v>
      </c>
      <c r="O1028" s="392">
        <f t="shared" si="327"/>
        <v>0</v>
      </c>
      <c r="P1028" s="392">
        <f t="shared" si="327"/>
        <v>0</v>
      </c>
      <c r="Q1028" s="392">
        <f t="shared" si="327"/>
        <v>0</v>
      </c>
      <c r="R1028" s="392">
        <f t="shared" si="327"/>
        <v>0</v>
      </c>
      <c r="S1028" s="392">
        <f t="shared" si="327"/>
        <v>0</v>
      </c>
      <c r="T1028" s="388">
        <f t="shared" si="327"/>
        <v>0</v>
      </c>
      <c r="U1028" s="392">
        <f t="shared" si="327"/>
        <v>0</v>
      </c>
      <c r="V1028" s="393">
        <f t="shared" si="327"/>
        <v>0</v>
      </c>
      <c r="W1028" s="37">
        <f>G1028-SUM(H1028:V1028)</f>
        <v>0</v>
      </c>
      <c r="Y1028"/>
    </row>
    <row r="1029" spans="1:25" outlineLevel="1" x14ac:dyDescent="0.25">
      <c r="A1029" s="212"/>
      <c r="B1029" s="465"/>
      <c r="C1029" s="272"/>
      <c r="D1029" s="272"/>
      <c r="E1029" s="273"/>
      <c r="F1029" s="274" t="s">
        <v>55</v>
      </c>
      <c r="G1029" s="394">
        <f t="shared" ref="G1029:V1029" si="328">G171</f>
        <v>0</v>
      </c>
      <c r="H1029" s="395">
        <f t="shared" si="328"/>
        <v>0</v>
      </c>
      <c r="I1029" s="389">
        <f t="shared" si="328"/>
        <v>0</v>
      </c>
      <c r="J1029" s="389">
        <f t="shared" si="328"/>
        <v>0</v>
      </c>
      <c r="K1029" s="390">
        <f t="shared" si="328"/>
        <v>0</v>
      </c>
      <c r="L1029" s="391">
        <f t="shared" si="328"/>
        <v>0</v>
      </c>
      <c r="M1029" s="396">
        <f t="shared" si="328"/>
        <v>0</v>
      </c>
      <c r="N1029" s="392">
        <f t="shared" si="328"/>
        <v>0</v>
      </c>
      <c r="O1029" s="392">
        <f t="shared" si="328"/>
        <v>0</v>
      </c>
      <c r="P1029" s="392">
        <f t="shared" si="328"/>
        <v>0</v>
      </c>
      <c r="Q1029" s="392">
        <f t="shared" si="328"/>
        <v>0</v>
      </c>
      <c r="R1029" s="392">
        <f t="shared" si="328"/>
        <v>0</v>
      </c>
      <c r="S1029" s="392">
        <f t="shared" si="328"/>
        <v>0</v>
      </c>
      <c r="T1029" s="388">
        <f t="shared" si="328"/>
        <v>0</v>
      </c>
      <c r="U1029" s="392">
        <f t="shared" si="328"/>
        <v>0</v>
      </c>
      <c r="V1029" s="393">
        <f t="shared" si="328"/>
        <v>0</v>
      </c>
      <c r="W1029" s="37">
        <f>G1029-SUM(H1029:V1029)</f>
        <v>0</v>
      </c>
      <c r="Y1029"/>
    </row>
    <row r="1030" spans="1:25" outlineLevel="1" x14ac:dyDescent="0.25">
      <c r="A1030" s="212"/>
      <c r="B1030" s="465"/>
      <c r="C1030" s="272"/>
      <c r="D1030" s="272"/>
      <c r="E1030" s="273"/>
      <c r="F1030" s="274" t="s">
        <v>56</v>
      </c>
      <c r="G1030" s="394">
        <f t="shared" ref="G1030:V1030" si="329">G172</f>
        <v>0</v>
      </c>
      <c r="H1030" s="395">
        <f t="shared" si="329"/>
        <v>0</v>
      </c>
      <c r="I1030" s="389">
        <f t="shared" si="329"/>
        <v>0</v>
      </c>
      <c r="J1030" s="389">
        <f t="shared" si="329"/>
        <v>0</v>
      </c>
      <c r="K1030" s="390">
        <f t="shared" si="329"/>
        <v>0</v>
      </c>
      <c r="L1030" s="391">
        <f t="shared" si="329"/>
        <v>0</v>
      </c>
      <c r="M1030" s="396">
        <f t="shared" si="329"/>
        <v>0</v>
      </c>
      <c r="N1030" s="392">
        <f t="shared" si="329"/>
        <v>0</v>
      </c>
      <c r="O1030" s="392">
        <f t="shared" si="329"/>
        <v>0</v>
      </c>
      <c r="P1030" s="392">
        <f t="shared" si="329"/>
        <v>0</v>
      </c>
      <c r="Q1030" s="392">
        <f t="shared" si="329"/>
        <v>0</v>
      </c>
      <c r="R1030" s="392">
        <f t="shared" si="329"/>
        <v>0</v>
      </c>
      <c r="S1030" s="392">
        <f t="shared" si="329"/>
        <v>0</v>
      </c>
      <c r="T1030" s="388">
        <f t="shared" si="329"/>
        <v>0</v>
      </c>
      <c r="U1030" s="392">
        <f t="shared" si="329"/>
        <v>0</v>
      </c>
      <c r="V1030" s="393">
        <f t="shared" si="329"/>
        <v>0</v>
      </c>
      <c r="W1030" s="37">
        <f>G1030-SUM(H1030:V1030)</f>
        <v>0</v>
      </c>
      <c r="Y1030"/>
    </row>
    <row r="1031" spans="1:25" x14ac:dyDescent="0.25">
      <c r="A1031" s="212"/>
      <c r="B1031" s="465"/>
      <c r="C1031" s="272"/>
      <c r="D1031" s="272"/>
      <c r="E1031" s="273" t="s">
        <v>57</v>
      </c>
      <c r="F1031" s="273"/>
      <c r="G1031" s="367">
        <f t="shared" ref="G1031:W1031" si="330">SUBTOTAL(9,G1032:G1033)</f>
        <v>0</v>
      </c>
      <c r="H1031" s="368">
        <f t="shared" si="330"/>
        <v>0</v>
      </c>
      <c r="I1031" s="369">
        <f t="shared" si="330"/>
        <v>0</v>
      </c>
      <c r="J1031" s="369">
        <f t="shared" si="330"/>
        <v>0</v>
      </c>
      <c r="K1031" s="370">
        <f t="shared" si="330"/>
        <v>0</v>
      </c>
      <c r="L1031" s="364">
        <f t="shared" si="330"/>
        <v>0</v>
      </c>
      <c r="M1031" s="364">
        <f t="shared" si="330"/>
        <v>0</v>
      </c>
      <c r="N1031" s="364">
        <f t="shared" si="330"/>
        <v>0</v>
      </c>
      <c r="O1031" s="364">
        <f t="shared" si="330"/>
        <v>0</v>
      </c>
      <c r="P1031" s="364">
        <f t="shared" si="330"/>
        <v>0</v>
      </c>
      <c r="Q1031" s="364">
        <f t="shared" si="330"/>
        <v>0</v>
      </c>
      <c r="R1031" s="364">
        <f t="shared" si="330"/>
        <v>0</v>
      </c>
      <c r="S1031" s="364">
        <f t="shared" si="330"/>
        <v>0</v>
      </c>
      <c r="T1031" s="364">
        <f t="shared" si="330"/>
        <v>0</v>
      </c>
      <c r="U1031" s="364">
        <f t="shared" si="330"/>
        <v>0</v>
      </c>
      <c r="V1031" s="364">
        <f t="shared" si="330"/>
        <v>0</v>
      </c>
      <c r="W1031" s="366">
        <f t="shared" si="330"/>
        <v>0</v>
      </c>
      <c r="Y1031"/>
    </row>
    <row r="1032" spans="1:25" outlineLevel="1" x14ac:dyDescent="0.25">
      <c r="A1032" s="212"/>
      <c r="B1032" s="465"/>
      <c r="C1032" s="272"/>
      <c r="D1032" s="272"/>
      <c r="E1032" s="273"/>
      <c r="F1032" s="274" t="s">
        <v>58</v>
      </c>
      <c r="G1032" s="394">
        <f t="shared" ref="G1032:V1032" si="331">G174</f>
        <v>0</v>
      </c>
      <c r="H1032" s="395">
        <f t="shared" si="331"/>
        <v>0</v>
      </c>
      <c r="I1032" s="389">
        <f t="shared" si="331"/>
        <v>0</v>
      </c>
      <c r="J1032" s="389">
        <f t="shared" si="331"/>
        <v>0</v>
      </c>
      <c r="K1032" s="390">
        <f t="shared" si="331"/>
        <v>0</v>
      </c>
      <c r="L1032" s="391">
        <f t="shared" si="331"/>
        <v>0</v>
      </c>
      <c r="M1032" s="396">
        <f t="shared" si="331"/>
        <v>0</v>
      </c>
      <c r="N1032" s="392">
        <f t="shared" si="331"/>
        <v>0</v>
      </c>
      <c r="O1032" s="392">
        <f t="shared" si="331"/>
        <v>0</v>
      </c>
      <c r="P1032" s="392">
        <f t="shared" si="331"/>
        <v>0</v>
      </c>
      <c r="Q1032" s="392">
        <f t="shared" si="331"/>
        <v>0</v>
      </c>
      <c r="R1032" s="392">
        <f t="shared" si="331"/>
        <v>0</v>
      </c>
      <c r="S1032" s="392">
        <f t="shared" si="331"/>
        <v>0</v>
      </c>
      <c r="T1032" s="392">
        <f t="shared" si="331"/>
        <v>0</v>
      </c>
      <c r="U1032" s="388">
        <f t="shared" si="331"/>
        <v>0</v>
      </c>
      <c r="V1032" s="393">
        <f t="shared" si="331"/>
        <v>0</v>
      </c>
      <c r="W1032" s="37">
        <f>G1032-SUM(H1032:V1032)</f>
        <v>0</v>
      </c>
      <c r="Y1032"/>
    </row>
    <row r="1033" spans="1:25" outlineLevel="1" x14ac:dyDescent="0.25">
      <c r="A1033" s="212"/>
      <c r="B1033" s="465"/>
      <c r="C1033" s="272"/>
      <c r="D1033" s="272"/>
      <c r="E1033" s="273"/>
      <c r="F1033" s="274" t="s">
        <v>59</v>
      </c>
      <c r="G1033" s="394">
        <f t="shared" ref="G1033:V1033" si="332">G175</f>
        <v>0</v>
      </c>
      <c r="H1033" s="395">
        <f t="shared" si="332"/>
        <v>0</v>
      </c>
      <c r="I1033" s="389">
        <f t="shared" si="332"/>
        <v>0</v>
      </c>
      <c r="J1033" s="389">
        <f t="shared" si="332"/>
        <v>0</v>
      </c>
      <c r="K1033" s="390">
        <f t="shared" si="332"/>
        <v>0</v>
      </c>
      <c r="L1033" s="391">
        <f t="shared" si="332"/>
        <v>0</v>
      </c>
      <c r="M1033" s="396">
        <f t="shared" si="332"/>
        <v>0</v>
      </c>
      <c r="N1033" s="392">
        <f t="shared" si="332"/>
        <v>0</v>
      </c>
      <c r="O1033" s="392">
        <f t="shared" si="332"/>
        <v>0</v>
      </c>
      <c r="P1033" s="392">
        <f t="shared" si="332"/>
        <v>0</v>
      </c>
      <c r="Q1033" s="392">
        <f t="shared" si="332"/>
        <v>0</v>
      </c>
      <c r="R1033" s="392">
        <f t="shared" si="332"/>
        <v>0</v>
      </c>
      <c r="S1033" s="392">
        <f t="shared" si="332"/>
        <v>0</v>
      </c>
      <c r="T1033" s="392">
        <f t="shared" si="332"/>
        <v>0</v>
      </c>
      <c r="U1033" s="388">
        <f t="shared" si="332"/>
        <v>0</v>
      </c>
      <c r="V1033" s="393">
        <f t="shared" si="332"/>
        <v>0</v>
      </c>
      <c r="W1033" s="37">
        <f>G1033-SUM(H1033:V1033)</f>
        <v>0</v>
      </c>
      <c r="Y1033"/>
    </row>
    <row r="1034" spans="1:25" x14ac:dyDescent="0.25">
      <c r="A1034" s="212"/>
      <c r="B1034" s="465"/>
      <c r="C1034" s="272"/>
      <c r="D1034" s="272"/>
      <c r="E1034" s="273" t="s">
        <v>60</v>
      </c>
      <c r="F1034" s="273"/>
      <c r="G1034" s="367">
        <f t="shared" ref="G1034:W1034" si="333">SUBTOTAL(9,G1035:G1037)</f>
        <v>0</v>
      </c>
      <c r="H1034" s="368">
        <f t="shared" si="333"/>
        <v>0</v>
      </c>
      <c r="I1034" s="369">
        <f t="shared" si="333"/>
        <v>0</v>
      </c>
      <c r="J1034" s="369">
        <f t="shared" si="333"/>
        <v>0</v>
      </c>
      <c r="K1034" s="370">
        <f t="shared" si="333"/>
        <v>0</v>
      </c>
      <c r="L1034" s="364">
        <f t="shared" si="333"/>
        <v>0</v>
      </c>
      <c r="M1034" s="364">
        <f t="shared" si="333"/>
        <v>0</v>
      </c>
      <c r="N1034" s="364">
        <f t="shared" si="333"/>
        <v>0</v>
      </c>
      <c r="O1034" s="364">
        <f t="shared" si="333"/>
        <v>0</v>
      </c>
      <c r="P1034" s="364">
        <f t="shared" si="333"/>
        <v>0</v>
      </c>
      <c r="Q1034" s="364">
        <f t="shared" si="333"/>
        <v>0</v>
      </c>
      <c r="R1034" s="364">
        <f t="shared" si="333"/>
        <v>0</v>
      </c>
      <c r="S1034" s="364">
        <f t="shared" si="333"/>
        <v>0</v>
      </c>
      <c r="T1034" s="364">
        <f t="shared" si="333"/>
        <v>0</v>
      </c>
      <c r="U1034" s="364">
        <f t="shared" si="333"/>
        <v>0</v>
      </c>
      <c r="V1034" s="364">
        <f t="shared" si="333"/>
        <v>0</v>
      </c>
      <c r="W1034" s="366">
        <f t="shared" si="333"/>
        <v>0</v>
      </c>
      <c r="Y1034"/>
    </row>
    <row r="1035" spans="1:25" outlineLevel="1" x14ac:dyDescent="0.25">
      <c r="A1035" s="212"/>
      <c r="B1035" s="465"/>
      <c r="C1035" s="272"/>
      <c r="D1035" s="272"/>
      <c r="E1035" s="273"/>
      <c r="F1035" s="274" t="s">
        <v>61</v>
      </c>
      <c r="G1035" s="394">
        <f t="shared" ref="G1035:V1035" si="334">G177</f>
        <v>0</v>
      </c>
      <c r="H1035" s="395">
        <f t="shared" si="334"/>
        <v>0</v>
      </c>
      <c r="I1035" s="389">
        <f t="shared" si="334"/>
        <v>0</v>
      </c>
      <c r="J1035" s="389">
        <f t="shared" si="334"/>
        <v>0</v>
      </c>
      <c r="K1035" s="390">
        <f t="shared" si="334"/>
        <v>0</v>
      </c>
      <c r="L1035" s="391">
        <f t="shared" si="334"/>
        <v>0</v>
      </c>
      <c r="M1035" s="396">
        <f t="shared" si="334"/>
        <v>0</v>
      </c>
      <c r="N1035" s="392">
        <f t="shared" si="334"/>
        <v>0</v>
      </c>
      <c r="O1035" s="392">
        <f t="shared" si="334"/>
        <v>0</v>
      </c>
      <c r="P1035" s="392">
        <f t="shared" si="334"/>
        <v>0</v>
      </c>
      <c r="Q1035" s="392">
        <f t="shared" si="334"/>
        <v>0</v>
      </c>
      <c r="R1035" s="392">
        <f t="shared" si="334"/>
        <v>0</v>
      </c>
      <c r="S1035" s="392">
        <f t="shared" si="334"/>
        <v>0</v>
      </c>
      <c r="T1035" s="388">
        <f t="shared" si="334"/>
        <v>0</v>
      </c>
      <c r="U1035" s="392">
        <f t="shared" si="334"/>
        <v>0</v>
      </c>
      <c r="V1035" s="393">
        <f t="shared" si="334"/>
        <v>0</v>
      </c>
      <c r="W1035" s="37">
        <f>G1035-SUM(H1035:V1035)</f>
        <v>0</v>
      </c>
      <c r="Y1035"/>
    </row>
    <row r="1036" spans="1:25" outlineLevel="1" x14ac:dyDescent="0.25">
      <c r="A1036" s="212"/>
      <c r="B1036" s="465"/>
      <c r="C1036" s="272"/>
      <c r="D1036" s="272"/>
      <c r="E1036" s="273"/>
      <c r="F1036" s="274" t="s">
        <v>62</v>
      </c>
      <c r="G1036" s="394">
        <f t="shared" ref="G1036:V1036" si="335">G178</f>
        <v>0</v>
      </c>
      <c r="H1036" s="395">
        <f t="shared" si="335"/>
        <v>0</v>
      </c>
      <c r="I1036" s="389">
        <f t="shared" si="335"/>
        <v>0</v>
      </c>
      <c r="J1036" s="389">
        <f t="shared" si="335"/>
        <v>0</v>
      </c>
      <c r="K1036" s="390">
        <f t="shared" si="335"/>
        <v>0</v>
      </c>
      <c r="L1036" s="391">
        <f t="shared" si="335"/>
        <v>0</v>
      </c>
      <c r="M1036" s="396">
        <f t="shared" si="335"/>
        <v>0</v>
      </c>
      <c r="N1036" s="392">
        <f t="shared" si="335"/>
        <v>0</v>
      </c>
      <c r="O1036" s="392">
        <f t="shared" si="335"/>
        <v>0</v>
      </c>
      <c r="P1036" s="392">
        <f t="shared" si="335"/>
        <v>0</v>
      </c>
      <c r="Q1036" s="392">
        <f t="shared" si="335"/>
        <v>0</v>
      </c>
      <c r="R1036" s="392">
        <f t="shared" si="335"/>
        <v>0</v>
      </c>
      <c r="S1036" s="392">
        <f t="shared" si="335"/>
        <v>0</v>
      </c>
      <c r="T1036" s="388">
        <f t="shared" si="335"/>
        <v>0</v>
      </c>
      <c r="U1036" s="392">
        <f t="shared" si="335"/>
        <v>0</v>
      </c>
      <c r="V1036" s="393">
        <f t="shared" si="335"/>
        <v>0</v>
      </c>
      <c r="W1036" s="37">
        <f>G1036-SUM(H1036:V1036)</f>
        <v>0</v>
      </c>
      <c r="Y1036"/>
    </row>
    <row r="1037" spans="1:25" outlineLevel="1" x14ac:dyDescent="0.25">
      <c r="A1037" s="212"/>
      <c r="B1037" s="465"/>
      <c r="C1037" s="272"/>
      <c r="D1037" s="272"/>
      <c r="E1037" s="273"/>
      <c r="F1037" s="274" t="s">
        <v>63</v>
      </c>
      <c r="G1037" s="394">
        <f t="shared" ref="G1037:V1037" si="336">G179</f>
        <v>0</v>
      </c>
      <c r="H1037" s="395">
        <f t="shared" si="336"/>
        <v>0</v>
      </c>
      <c r="I1037" s="389">
        <f t="shared" si="336"/>
        <v>0</v>
      </c>
      <c r="J1037" s="389">
        <f t="shared" si="336"/>
        <v>0</v>
      </c>
      <c r="K1037" s="390">
        <f t="shared" si="336"/>
        <v>0</v>
      </c>
      <c r="L1037" s="391">
        <f t="shared" si="336"/>
        <v>0</v>
      </c>
      <c r="M1037" s="396">
        <f t="shared" si="336"/>
        <v>0</v>
      </c>
      <c r="N1037" s="392">
        <f t="shared" si="336"/>
        <v>0</v>
      </c>
      <c r="O1037" s="392">
        <f t="shared" si="336"/>
        <v>0</v>
      </c>
      <c r="P1037" s="392">
        <f t="shared" si="336"/>
        <v>0</v>
      </c>
      <c r="Q1037" s="392">
        <f t="shared" si="336"/>
        <v>0</v>
      </c>
      <c r="R1037" s="392">
        <f t="shared" si="336"/>
        <v>0</v>
      </c>
      <c r="S1037" s="392">
        <f t="shared" si="336"/>
        <v>0</v>
      </c>
      <c r="T1037" s="388">
        <f t="shared" si="336"/>
        <v>0</v>
      </c>
      <c r="U1037" s="392">
        <f t="shared" si="336"/>
        <v>0</v>
      </c>
      <c r="V1037" s="393">
        <f t="shared" si="336"/>
        <v>0</v>
      </c>
      <c r="W1037" s="37">
        <f>G1037-SUM(H1037:V1037)</f>
        <v>0</v>
      </c>
      <c r="Y1037"/>
    </row>
    <row r="1038" spans="1:25" x14ac:dyDescent="0.25">
      <c r="A1038" s="212"/>
      <c r="B1038" s="465"/>
      <c r="C1038" s="272"/>
      <c r="D1038" s="272"/>
      <c r="E1038" s="273" t="s">
        <v>64</v>
      </c>
      <c r="F1038" s="273"/>
      <c r="G1038" s="367">
        <f t="shared" ref="G1038:W1038" si="337">SUBTOTAL(9,G1039:G1040)</f>
        <v>0</v>
      </c>
      <c r="H1038" s="368">
        <f t="shared" si="337"/>
        <v>0</v>
      </c>
      <c r="I1038" s="369">
        <f t="shared" si="337"/>
        <v>0</v>
      </c>
      <c r="J1038" s="369">
        <f t="shared" si="337"/>
        <v>0</v>
      </c>
      <c r="K1038" s="370">
        <f t="shared" si="337"/>
        <v>0</v>
      </c>
      <c r="L1038" s="364">
        <f t="shared" si="337"/>
        <v>0</v>
      </c>
      <c r="M1038" s="364">
        <f t="shared" si="337"/>
        <v>0</v>
      </c>
      <c r="N1038" s="364">
        <f t="shared" si="337"/>
        <v>0</v>
      </c>
      <c r="O1038" s="364">
        <f t="shared" si="337"/>
        <v>0</v>
      </c>
      <c r="P1038" s="364">
        <f t="shared" si="337"/>
        <v>0</v>
      </c>
      <c r="Q1038" s="364">
        <f t="shared" si="337"/>
        <v>0</v>
      </c>
      <c r="R1038" s="364">
        <f t="shared" si="337"/>
        <v>0</v>
      </c>
      <c r="S1038" s="364">
        <f t="shared" si="337"/>
        <v>0</v>
      </c>
      <c r="T1038" s="364">
        <f t="shared" si="337"/>
        <v>0</v>
      </c>
      <c r="U1038" s="364">
        <f t="shared" si="337"/>
        <v>0</v>
      </c>
      <c r="V1038" s="364">
        <f t="shared" si="337"/>
        <v>0</v>
      </c>
      <c r="W1038" s="366">
        <f t="shared" si="337"/>
        <v>0</v>
      </c>
      <c r="Y1038"/>
    </row>
    <row r="1039" spans="1:25" outlineLevel="1" x14ac:dyDescent="0.25">
      <c r="A1039" s="212"/>
      <c r="B1039" s="465"/>
      <c r="C1039" s="272"/>
      <c r="D1039" s="272"/>
      <c r="E1039" s="273"/>
      <c r="F1039" s="274" t="s">
        <v>65</v>
      </c>
      <c r="G1039" s="394">
        <f t="shared" ref="G1039:V1039" si="338">G181</f>
        <v>0</v>
      </c>
      <c r="H1039" s="395">
        <f t="shared" si="338"/>
        <v>0</v>
      </c>
      <c r="I1039" s="389">
        <f t="shared" si="338"/>
        <v>0</v>
      </c>
      <c r="J1039" s="389">
        <f t="shared" si="338"/>
        <v>0</v>
      </c>
      <c r="K1039" s="390">
        <f t="shared" si="338"/>
        <v>0</v>
      </c>
      <c r="L1039" s="391">
        <f t="shared" si="338"/>
        <v>0</v>
      </c>
      <c r="M1039" s="396">
        <f t="shared" si="338"/>
        <v>0</v>
      </c>
      <c r="N1039" s="392">
        <f t="shared" si="338"/>
        <v>0</v>
      </c>
      <c r="O1039" s="392">
        <f t="shared" si="338"/>
        <v>0</v>
      </c>
      <c r="P1039" s="392">
        <f t="shared" si="338"/>
        <v>0</v>
      </c>
      <c r="Q1039" s="392">
        <f t="shared" si="338"/>
        <v>0</v>
      </c>
      <c r="R1039" s="392">
        <f t="shared" si="338"/>
        <v>0</v>
      </c>
      <c r="S1039" s="392">
        <f t="shared" si="338"/>
        <v>0</v>
      </c>
      <c r="T1039" s="388">
        <f t="shared" si="338"/>
        <v>0</v>
      </c>
      <c r="U1039" s="392">
        <f t="shared" si="338"/>
        <v>0</v>
      </c>
      <c r="V1039" s="393">
        <f t="shared" si="338"/>
        <v>0</v>
      </c>
      <c r="W1039" s="37">
        <f>G1039-SUM(H1039:V1039)</f>
        <v>0</v>
      </c>
      <c r="Y1039"/>
    </row>
    <row r="1040" spans="1:25" outlineLevel="1" x14ac:dyDescent="0.25">
      <c r="A1040" s="212"/>
      <c r="B1040" s="465"/>
      <c r="C1040" s="272"/>
      <c r="D1040" s="272"/>
      <c r="E1040" s="273"/>
      <c r="F1040" s="274" t="s">
        <v>66</v>
      </c>
      <c r="G1040" s="394">
        <f t="shared" ref="G1040:V1040" si="339">G182</f>
        <v>0</v>
      </c>
      <c r="H1040" s="395">
        <f t="shared" si="339"/>
        <v>0</v>
      </c>
      <c r="I1040" s="389">
        <f t="shared" si="339"/>
        <v>0</v>
      </c>
      <c r="J1040" s="389">
        <f t="shared" si="339"/>
        <v>0</v>
      </c>
      <c r="K1040" s="390">
        <f t="shared" si="339"/>
        <v>0</v>
      </c>
      <c r="L1040" s="391">
        <f t="shared" si="339"/>
        <v>0</v>
      </c>
      <c r="M1040" s="396">
        <f t="shared" si="339"/>
        <v>0</v>
      </c>
      <c r="N1040" s="392">
        <f t="shared" si="339"/>
        <v>0</v>
      </c>
      <c r="O1040" s="392">
        <f t="shared" si="339"/>
        <v>0</v>
      </c>
      <c r="P1040" s="392">
        <f t="shared" si="339"/>
        <v>0</v>
      </c>
      <c r="Q1040" s="392">
        <f t="shared" si="339"/>
        <v>0</v>
      </c>
      <c r="R1040" s="392">
        <f t="shared" si="339"/>
        <v>0</v>
      </c>
      <c r="S1040" s="392">
        <f t="shared" si="339"/>
        <v>0</v>
      </c>
      <c r="T1040" s="388">
        <f t="shared" si="339"/>
        <v>0</v>
      </c>
      <c r="U1040" s="392">
        <f t="shared" si="339"/>
        <v>0</v>
      </c>
      <c r="V1040" s="393">
        <f t="shared" si="339"/>
        <v>0</v>
      </c>
      <c r="W1040" s="37">
        <f>G1040-SUM(H1040:V1040)</f>
        <v>0</v>
      </c>
      <c r="Y1040"/>
    </row>
    <row r="1041" spans="1:25" x14ac:dyDescent="0.25">
      <c r="A1041" s="212"/>
      <c r="B1041" s="465"/>
      <c r="C1041" s="272"/>
      <c r="D1041" s="272"/>
      <c r="E1041" s="273" t="s">
        <v>67</v>
      </c>
      <c r="F1041" s="273"/>
      <c r="G1041" s="367">
        <f t="shared" ref="G1041:W1041" si="340">SUBTOTAL(9,G1042:G1044)</f>
        <v>0</v>
      </c>
      <c r="H1041" s="368">
        <f t="shared" si="340"/>
        <v>0</v>
      </c>
      <c r="I1041" s="369">
        <f t="shared" si="340"/>
        <v>0</v>
      </c>
      <c r="J1041" s="369">
        <f t="shared" si="340"/>
        <v>0</v>
      </c>
      <c r="K1041" s="370">
        <f t="shared" si="340"/>
        <v>0</v>
      </c>
      <c r="L1041" s="364">
        <f t="shared" si="340"/>
        <v>0</v>
      </c>
      <c r="M1041" s="364">
        <f t="shared" si="340"/>
        <v>0</v>
      </c>
      <c r="N1041" s="364">
        <f t="shared" si="340"/>
        <v>0</v>
      </c>
      <c r="O1041" s="364">
        <f t="shared" si="340"/>
        <v>0</v>
      </c>
      <c r="P1041" s="364">
        <f t="shared" si="340"/>
        <v>0</v>
      </c>
      <c r="Q1041" s="364">
        <f t="shared" si="340"/>
        <v>0</v>
      </c>
      <c r="R1041" s="364">
        <f t="shared" si="340"/>
        <v>0</v>
      </c>
      <c r="S1041" s="364">
        <f t="shared" si="340"/>
        <v>0</v>
      </c>
      <c r="T1041" s="364">
        <f t="shared" si="340"/>
        <v>0</v>
      </c>
      <c r="U1041" s="364">
        <f t="shared" si="340"/>
        <v>0</v>
      </c>
      <c r="V1041" s="364">
        <f t="shared" si="340"/>
        <v>0</v>
      </c>
      <c r="W1041" s="366">
        <f t="shared" si="340"/>
        <v>0</v>
      </c>
      <c r="Y1041"/>
    </row>
    <row r="1042" spans="1:25" outlineLevel="1" x14ac:dyDescent="0.25">
      <c r="A1042" s="212"/>
      <c r="B1042" s="465"/>
      <c r="C1042" s="272"/>
      <c r="D1042" s="272"/>
      <c r="E1042" s="273"/>
      <c r="F1042" s="274" t="s">
        <v>68</v>
      </c>
      <c r="G1042" s="394">
        <f t="shared" ref="G1042:V1042" si="341">G184</f>
        <v>0</v>
      </c>
      <c r="H1042" s="395">
        <f t="shared" si="341"/>
        <v>0</v>
      </c>
      <c r="I1042" s="389">
        <f t="shared" si="341"/>
        <v>0</v>
      </c>
      <c r="J1042" s="389">
        <f t="shared" si="341"/>
        <v>0</v>
      </c>
      <c r="K1042" s="390">
        <f t="shared" si="341"/>
        <v>0</v>
      </c>
      <c r="L1042" s="391">
        <f t="shared" si="341"/>
        <v>0</v>
      </c>
      <c r="M1042" s="396">
        <f t="shared" si="341"/>
        <v>0</v>
      </c>
      <c r="N1042" s="392">
        <f t="shared" si="341"/>
        <v>0</v>
      </c>
      <c r="O1042" s="392">
        <f t="shared" si="341"/>
        <v>0</v>
      </c>
      <c r="P1042" s="392">
        <f t="shared" si="341"/>
        <v>0</v>
      </c>
      <c r="Q1042" s="392">
        <f t="shared" si="341"/>
        <v>0</v>
      </c>
      <c r="R1042" s="392">
        <f t="shared" si="341"/>
        <v>0</v>
      </c>
      <c r="S1042" s="392">
        <f t="shared" si="341"/>
        <v>0</v>
      </c>
      <c r="T1042" s="388">
        <f t="shared" si="341"/>
        <v>0</v>
      </c>
      <c r="U1042" s="392">
        <f t="shared" si="341"/>
        <v>0</v>
      </c>
      <c r="V1042" s="393">
        <f t="shared" si="341"/>
        <v>0</v>
      </c>
      <c r="W1042" s="37">
        <f>G1042-SUM(H1042:V1042)</f>
        <v>0</v>
      </c>
      <c r="Y1042"/>
    </row>
    <row r="1043" spans="1:25" outlineLevel="1" x14ac:dyDescent="0.25">
      <c r="A1043" s="212"/>
      <c r="B1043" s="465"/>
      <c r="C1043" s="272"/>
      <c r="D1043" s="272"/>
      <c r="E1043" s="273"/>
      <c r="F1043" s="274" t="s">
        <v>69</v>
      </c>
      <c r="G1043" s="394">
        <f t="shared" ref="G1043:V1043" si="342">G185</f>
        <v>0</v>
      </c>
      <c r="H1043" s="395">
        <f t="shared" si="342"/>
        <v>0</v>
      </c>
      <c r="I1043" s="389">
        <f t="shared" si="342"/>
        <v>0</v>
      </c>
      <c r="J1043" s="389">
        <f t="shared" si="342"/>
        <v>0</v>
      </c>
      <c r="K1043" s="390">
        <f t="shared" si="342"/>
        <v>0</v>
      </c>
      <c r="L1043" s="391">
        <f t="shared" si="342"/>
        <v>0</v>
      </c>
      <c r="M1043" s="396">
        <f t="shared" si="342"/>
        <v>0</v>
      </c>
      <c r="N1043" s="392">
        <f t="shared" si="342"/>
        <v>0</v>
      </c>
      <c r="O1043" s="392">
        <f t="shared" si="342"/>
        <v>0</v>
      </c>
      <c r="P1043" s="392">
        <f t="shared" si="342"/>
        <v>0</v>
      </c>
      <c r="Q1043" s="392">
        <f t="shared" si="342"/>
        <v>0</v>
      </c>
      <c r="R1043" s="392">
        <f t="shared" si="342"/>
        <v>0</v>
      </c>
      <c r="S1043" s="392">
        <f t="shared" si="342"/>
        <v>0</v>
      </c>
      <c r="T1043" s="388">
        <f t="shared" si="342"/>
        <v>0</v>
      </c>
      <c r="U1043" s="392">
        <f t="shared" si="342"/>
        <v>0</v>
      </c>
      <c r="V1043" s="393">
        <f t="shared" si="342"/>
        <v>0</v>
      </c>
      <c r="W1043" s="37">
        <f>G1043-SUM(H1043:V1043)</f>
        <v>0</v>
      </c>
      <c r="Y1043"/>
    </row>
    <row r="1044" spans="1:25" outlineLevel="1" x14ac:dyDescent="0.25">
      <c r="A1044" s="212"/>
      <c r="B1044" s="465"/>
      <c r="C1044" s="272"/>
      <c r="D1044" s="272"/>
      <c r="E1044" s="273"/>
      <c r="F1044" s="274" t="s">
        <v>70</v>
      </c>
      <c r="G1044" s="394">
        <f t="shared" ref="G1044:V1044" si="343">G186</f>
        <v>0</v>
      </c>
      <c r="H1044" s="395">
        <f t="shared" si="343"/>
        <v>0</v>
      </c>
      <c r="I1044" s="389">
        <f t="shared" si="343"/>
        <v>0</v>
      </c>
      <c r="J1044" s="389">
        <f t="shared" si="343"/>
        <v>0</v>
      </c>
      <c r="K1044" s="390">
        <f t="shared" si="343"/>
        <v>0</v>
      </c>
      <c r="L1044" s="391">
        <f t="shared" si="343"/>
        <v>0</v>
      </c>
      <c r="M1044" s="396">
        <f t="shared" si="343"/>
        <v>0</v>
      </c>
      <c r="N1044" s="392">
        <f t="shared" si="343"/>
        <v>0</v>
      </c>
      <c r="O1044" s="392">
        <f t="shared" si="343"/>
        <v>0</v>
      </c>
      <c r="P1044" s="392">
        <f t="shared" si="343"/>
        <v>0</v>
      </c>
      <c r="Q1044" s="392">
        <f t="shared" si="343"/>
        <v>0</v>
      </c>
      <c r="R1044" s="392">
        <f t="shared" si="343"/>
        <v>0</v>
      </c>
      <c r="S1044" s="392">
        <f t="shared" si="343"/>
        <v>0</v>
      </c>
      <c r="T1044" s="388">
        <f t="shared" si="343"/>
        <v>0</v>
      </c>
      <c r="U1044" s="392">
        <f t="shared" si="343"/>
        <v>0</v>
      </c>
      <c r="V1044" s="393">
        <f t="shared" si="343"/>
        <v>0</v>
      </c>
      <c r="W1044" s="37">
        <f>G1044-SUM(H1044:V1044)</f>
        <v>0</v>
      </c>
      <c r="Y1044"/>
    </row>
    <row r="1045" spans="1:25" x14ac:dyDescent="0.25">
      <c r="A1045" s="212"/>
      <c r="B1045" s="465"/>
      <c r="C1045" s="272"/>
      <c r="D1045" s="272" t="s">
        <v>71</v>
      </c>
      <c r="E1045" s="273"/>
      <c r="F1045" s="273"/>
      <c r="G1045" s="367"/>
      <c r="H1045" s="369"/>
      <c r="I1045" s="369"/>
      <c r="J1045" s="369"/>
      <c r="K1045" s="370"/>
      <c r="L1045" s="363"/>
      <c r="M1045" s="364"/>
      <c r="N1045" s="364"/>
      <c r="O1045" s="364"/>
      <c r="P1045" s="364"/>
      <c r="Q1045" s="364"/>
      <c r="R1045" s="364"/>
      <c r="S1045" s="364"/>
      <c r="T1045" s="364"/>
      <c r="U1045" s="364"/>
      <c r="V1045" s="365"/>
      <c r="W1045" s="366"/>
      <c r="Y1045"/>
    </row>
    <row r="1046" spans="1:25" x14ac:dyDescent="0.25">
      <c r="A1046" s="212"/>
      <c r="B1046" s="465"/>
      <c r="C1046" s="272"/>
      <c r="D1046" s="272"/>
      <c r="E1046" s="273" t="s">
        <v>72</v>
      </c>
      <c r="F1046" s="273"/>
      <c r="G1046" s="367">
        <f t="shared" ref="G1046:W1046" si="344">SUBTOTAL(9,G1047:G1048)</f>
        <v>0</v>
      </c>
      <c r="H1046" s="368">
        <f t="shared" si="344"/>
        <v>0</v>
      </c>
      <c r="I1046" s="369">
        <f t="shared" si="344"/>
        <v>0</v>
      </c>
      <c r="J1046" s="369">
        <f t="shared" si="344"/>
        <v>0</v>
      </c>
      <c r="K1046" s="370">
        <f t="shared" si="344"/>
        <v>0</v>
      </c>
      <c r="L1046" s="364">
        <f t="shared" si="344"/>
        <v>0</v>
      </c>
      <c r="M1046" s="364">
        <f t="shared" si="344"/>
        <v>0</v>
      </c>
      <c r="N1046" s="364">
        <f t="shared" si="344"/>
        <v>0</v>
      </c>
      <c r="O1046" s="364">
        <f t="shared" si="344"/>
        <v>0</v>
      </c>
      <c r="P1046" s="364">
        <f t="shared" si="344"/>
        <v>0</v>
      </c>
      <c r="Q1046" s="364">
        <f t="shared" si="344"/>
        <v>0</v>
      </c>
      <c r="R1046" s="364">
        <f t="shared" si="344"/>
        <v>0</v>
      </c>
      <c r="S1046" s="364">
        <f t="shared" si="344"/>
        <v>0</v>
      </c>
      <c r="T1046" s="364">
        <f t="shared" si="344"/>
        <v>0</v>
      </c>
      <c r="U1046" s="364">
        <f t="shared" si="344"/>
        <v>0</v>
      </c>
      <c r="V1046" s="364">
        <f t="shared" si="344"/>
        <v>0</v>
      </c>
      <c r="W1046" s="366">
        <f t="shared" si="344"/>
        <v>0</v>
      </c>
      <c r="Y1046"/>
    </row>
    <row r="1047" spans="1:25" outlineLevel="1" x14ac:dyDescent="0.25">
      <c r="A1047" s="212"/>
      <c r="B1047" s="465"/>
      <c r="C1047" s="272"/>
      <c r="D1047" s="272"/>
      <c r="E1047" s="273"/>
      <c r="F1047" s="274" t="s">
        <v>73</v>
      </c>
      <c r="G1047" s="394">
        <f t="shared" ref="G1047:V1047" si="345">G189</f>
        <v>0</v>
      </c>
      <c r="H1047" s="395">
        <f t="shared" si="345"/>
        <v>0</v>
      </c>
      <c r="I1047" s="389">
        <f t="shared" si="345"/>
        <v>0</v>
      </c>
      <c r="J1047" s="389">
        <f t="shared" si="345"/>
        <v>0</v>
      </c>
      <c r="K1047" s="390">
        <f t="shared" si="345"/>
        <v>0</v>
      </c>
      <c r="L1047" s="391">
        <f t="shared" si="345"/>
        <v>0</v>
      </c>
      <c r="M1047" s="396">
        <f t="shared" si="345"/>
        <v>0</v>
      </c>
      <c r="N1047" s="392">
        <f t="shared" si="345"/>
        <v>0</v>
      </c>
      <c r="O1047" s="392">
        <f t="shared" si="345"/>
        <v>0</v>
      </c>
      <c r="P1047" s="392">
        <f t="shared" si="345"/>
        <v>0</v>
      </c>
      <c r="Q1047" s="392">
        <f t="shared" si="345"/>
        <v>0</v>
      </c>
      <c r="R1047" s="392">
        <f t="shared" si="345"/>
        <v>0</v>
      </c>
      <c r="S1047" s="392">
        <f t="shared" si="345"/>
        <v>0</v>
      </c>
      <c r="T1047" s="388">
        <f t="shared" si="345"/>
        <v>0</v>
      </c>
      <c r="U1047" s="392">
        <f t="shared" si="345"/>
        <v>0</v>
      </c>
      <c r="V1047" s="393">
        <f t="shared" si="345"/>
        <v>0</v>
      </c>
      <c r="W1047" s="37">
        <f>G1047-SUM(H1047:V1047)</f>
        <v>0</v>
      </c>
      <c r="Y1047"/>
    </row>
    <row r="1048" spans="1:25" outlineLevel="1" x14ac:dyDescent="0.25">
      <c r="A1048" s="212"/>
      <c r="B1048" s="465"/>
      <c r="C1048" s="272"/>
      <c r="D1048" s="272"/>
      <c r="E1048" s="273"/>
      <c r="F1048" s="274" t="s">
        <v>74</v>
      </c>
      <c r="G1048" s="394">
        <f t="shared" ref="G1048:V1048" si="346">G190</f>
        <v>0</v>
      </c>
      <c r="H1048" s="395">
        <f t="shared" si="346"/>
        <v>0</v>
      </c>
      <c r="I1048" s="389">
        <f t="shared" si="346"/>
        <v>0</v>
      </c>
      <c r="J1048" s="389">
        <f t="shared" si="346"/>
        <v>0</v>
      </c>
      <c r="K1048" s="390">
        <f t="shared" si="346"/>
        <v>0</v>
      </c>
      <c r="L1048" s="391">
        <f t="shared" si="346"/>
        <v>0</v>
      </c>
      <c r="M1048" s="396">
        <f t="shared" si="346"/>
        <v>0</v>
      </c>
      <c r="N1048" s="392">
        <f t="shared" si="346"/>
        <v>0</v>
      </c>
      <c r="O1048" s="392">
        <f t="shared" si="346"/>
        <v>0</v>
      </c>
      <c r="P1048" s="392">
        <f t="shared" si="346"/>
        <v>0</v>
      </c>
      <c r="Q1048" s="392">
        <f t="shared" si="346"/>
        <v>0</v>
      </c>
      <c r="R1048" s="392">
        <f t="shared" si="346"/>
        <v>0</v>
      </c>
      <c r="S1048" s="392">
        <f t="shared" si="346"/>
        <v>0</v>
      </c>
      <c r="T1048" s="388">
        <f t="shared" si="346"/>
        <v>0</v>
      </c>
      <c r="U1048" s="392">
        <f t="shared" si="346"/>
        <v>0</v>
      </c>
      <c r="V1048" s="393">
        <f t="shared" si="346"/>
        <v>0</v>
      </c>
      <c r="W1048" s="37">
        <f>G1048-SUM(H1048:V1048)</f>
        <v>0</v>
      </c>
      <c r="Y1048"/>
    </row>
    <row r="1049" spans="1:25" x14ac:dyDescent="0.25">
      <c r="A1049" s="212"/>
      <c r="B1049" s="465"/>
      <c r="C1049" s="272"/>
      <c r="D1049" s="272"/>
      <c r="E1049" s="273" t="s">
        <v>75</v>
      </c>
      <c r="F1049" s="273"/>
      <c r="G1049" s="367">
        <f t="shared" ref="G1049:W1049" si="347">SUBTOTAL(9,G1050:G1051)</f>
        <v>0</v>
      </c>
      <c r="H1049" s="368">
        <f t="shared" si="347"/>
        <v>0</v>
      </c>
      <c r="I1049" s="369">
        <f t="shared" si="347"/>
        <v>0</v>
      </c>
      <c r="J1049" s="369">
        <f t="shared" si="347"/>
        <v>0</v>
      </c>
      <c r="K1049" s="370">
        <f t="shared" si="347"/>
        <v>0</v>
      </c>
      <c r="L1049" s="364">
        <f t="shared" si="347"/>
        <v>0</v>
      </c>
      <c r="M1049" s="364">
        <f t="shared" si="347"/>
        <v>0</v>
      </c>
      <c r="N1049" s="364">
        <f t="shared" si="347"/>
        <v>0</v>
      </c>
      <c r="O1049" s="364">
        <f t="shared" si="347"/>
        <v>0</v>
      </c>
      <c r="P1049" s="364">
        <f t="shared" si="347"/>
        <v>0</v>
      </c>
      <c r="Q1049" s="364">
        <f t="shared" si="347"/>
        <v>0</v>
      </c>
      <c r="R1049" s="364">
        <f t="shared" si="347"/>
        <v>0</v>
      </c>
      <c r="S1049" s="364">
        <f t="shared" si="347"/>
        <v>0</v>
      </c>
      <c r="T1049" s="364">
        <f t="shared" si="347"/>
        <v>0</v>
      </c>
      <c r="U1049" s="364">
        <f t="shared" si="347"/>
        <v>0</v>
      </c>
      <c r="V1049" s="364">
        <f t="shared" si="347"/>
        <v>0</v>
      </c>
      <c r="W1049" s="366">
        <f t="shared" si="347"/>
        <v>0</v>
      </c>
      <c r="Y1049"/>
    </row>
    <row r="1050" spans="1:25" outlineLevel="1" x14ac:dyDescent="0.25">
      <c r="A1050" s="212"/>
      <c r="B1050" s="465"/>
      <c r="C1050" s="272"/>
      <c r="D1050" s="272"/>
      <c r="E1050" s="273"/>
      <c r="F1050" s="274" t="s">
        <v>76</v>
      </c>
      <c r="G1050" s="394">
        <f t="shared" ref="G1050:V1050" si="348">G192</f>
        <v>0</v>
      </c>
      <c r="H1050" s="395">
        <f t="shared" si="348"/>
        <v>0</v>
      </c>
      <c r="I1050" s="389">
        <f t="shared" si="348"/>
        <v>0</v>
      </c>
      <c r="J1050" s="389">
        <f t="shared" si="348"/>
        <v>0</v>
      </c>
      <c r="K1050" s="390">
        <f t="shared" si="348"/>
        <v>0</v>
      </c>
      <c r="L1050" s="391">
        <f t="shared" si="348"/>
        <v>0</v>
      </c>
      <c r="M1050" s="396">
        <f t="shared" si="348"/>
        <v>0</v>
      </c>
      <c r="N1050" s="392">
        <f t="shared" si="348"/>
        <v>0</v>
      </c>
      <c r="O1050" s="392">
        <f t="shared" si="348"/>
        <v>0</v>
      </c>
      <c r="P1050" s="392">
        <f t="shared" si="348"/>
        <v>0</v>
      </c>
      <c r="Q1050" s="392">
        <f t="shared" si="348"/>
        <v>0</v>
      </c>
      <c r="R1050" s="392">
        <f t="shared" si="348"/>
        <v>0</v>
      </c>
      <c r="S1050" s="392">
        <f t="shared" si="348"/>
        <v>0</v>
      </c>
      <c r="T1050" s="388">
        <f t="shared" si="348"/>
        <v>0</v>
      </c>
      <c r="U1050" s="392">
        <f t="shared" si="348"/>
        <v>0</v>
      </c>
      <c r="V1050" s="393">
        <f t="shared" si="348"/>
        <v>0</v>
      </c>
      <c r="W1050" s="37">
        <f>G1050-SUM(H1050:V1050)</f>
        <v>0</v>
      </c>
      <c r="Y1050"/>
    </row>
    <row r="1051" spans="1:25" outlineLevel="1" x14ac:dyDescent="0.25">
      <c r="A1051" s="212"/>
      <c r="B1051" s="465"/>
      <c r="C1051" s="272"/>
      <c r="D1051" s="272"/>
      <c r="E1051" s="273"/>
      <c r="F1051" s="274" t="s">
        <v>77</v>
      </c>
      <c r="G1051" s="394">
        <f t="shared" ref="G1051:V1051" si="349">G193</f>
        <v>0</v>
      </c>
      <c r="H1051" s="395">
        <f t="shared" si="349"/>
        <v>0</v>
      </c>
      <c r="I1051" s="389">
        <f t="shared" si="349"/>
        <v>0</v>
      </c>
      <c r="J1051" s="389">
        <f t="shared" si="349"/>
        <v>0</v>
      </c>
      <c r="K1051" s="390">
        <f t="shared" si="349"/>
        <v>0</v>
      </c>
      <c r="L1051" s="391">
        <f t="shared" si="349"/>
        <v>0</v>
      </c>
      <c r="M1051" s="396">
        <f t="shared" si="349"/>
        <v>0</v>
      </c>
      <c r="N1051" s="392">
        <f t="shared" si="349"/>
        <v>0</v>
      </c>
      <c r="O1051" s="392">
        <f t="shared" si="349"/>
        <v>0</v>
      </c>
      <c r="P1051" s="392">
        <f t="shared" si="349"/>
        <v>0</v>
      </c>
      <c r="Q1051" s="392">
        <f t="shared" si="349"/>
        <v>0</v>
      </c>
      <c r="R1051" s="392">
        <f t="shared" si="349"/>
        <v>0</v>
      </c>
      <c r="S1051" s="392">
        <f t="shared" si="349"/>
        <v>0</v>
      </c>
      <c r="T1051" s="388">
        <f t="shared" si="349"/>
        <v>0</v>
      </c>
      <c r="U1051" s="392">
        <f t="shared" si="349"/>
        <v>0</v>
      </c>
      <c r="V1051" s="393">
        <f t="shared" si="349"/>
        <v>0</v>
      </c>
      <c r="W1051" s="37">
        <f>G1051-SUM(H1051:V1051)</f>
        <v>0</v>
      </c>
      <c r="Y1051"/>
    </row>
    <row r="1052" spans="1:25" x14ac:dyDescent="0.25">
      <c r="A1052" s="212"/>
      <c r="B1052" s="465"/>
      <c r="C1052" s="272"/>
      <c r="D1052" s="272"/>
      <c r="E1052" s="273" t="s">
        <v>78</v>
      </c>
      <c r="F1052" s="273"/>
      <c r="G1052" s="367">
        <f t="shared" ref="G1052:W1052" si="350">SUBTOTAL(9,G1053:G1054)</f>
        <v>0</v>
      </c>
      <c r="H1052" s="368">
        <f t="shared" si="350"/>
        <v>0</v>
      </c>
      <c r="I1052" s="369">
        <f t="shared" si="350"/>
        <v>0</v>
      </c>
      <c r="J1052" s="369">
        <f t="shared" si="350"/>
        <v>0</v>
      </c>
      <c r="K1052" s="370">
        <f t="shared" si="350"/>
        <v>0</v>
      </c>
      <c r="L1052" s="364">
        <f t="shared" si="350"/>
        <v>0</v>
      </c>
      <c r="M1052" s="364">
        <f t="shared" si="350"/>
        <v>0</v>
      </c>
      <c r="N1052" s="364">
        <f t="shared" si="350"/>
        <v>0</v>
      </c>
      <c r="O1052" s="364">
        <f t="shared" si="350"/>
        <v>0</v>
      </c>
      <c r="P1052" s="364">
        <f t="shared" si="350"/>
        <v>0</v>
      </c>
      <c r="Q1052" s="364">
        <f t="shared" si="350"/>
        <v>0</v>
      </c>
      <c r="R1052" s="364">
        <f t="shared" si="350"/>
        <v>0</v>
      </c>
      <c r="S1052" s="364">
        <f t="shared" si="350"/>
        <v>0</v>
      </c>
      <c r="T1052" s="364">
        <f t="shared" si="350"/>
        <v>0</v>
      </c>
      <c r="U1052" s="364">
        <f t="shared" si="350"/>
        <v>0</v>
      </c>
      <c r="V1052" s="364">
        <f t="shared" si="350"/>
        <v>0</v>
      </c>
      <c r="W1052" s="366">
        <f t="shared" si="350"/>
        <v>0</v>
      </c>
      <c r="Y1052"/>
    </row>
    <row r="1053" spans="1:25" outlineLevel="1" x14ac:dyDescent="0.25">
      <c r="A1053" s="212"/>
      <c r="B1053" s="465"/>
      <c r="C1053" s="272"/>
      <c r="D1053" s="272"/>
      <c r="E1053" s="273"/>
      <c r="F1053" s="274" t="s">
        <v>79</v>
      </c>
      <c r="G1053" s="394">
        <f t="shared" ref="G1053:V1053" si="351">G195</f>
        <v>0</v>
      </c>
      <c r="H1053" s="395">
        <f t="shared" si="351"/>
        <v>0</v>
      </c>
      <c r="I1053" s="389">
        <f t="shared" si="351"/>
        <v>0</v>
      </c>
      <c r="J1053" s="389">
        <f t="shared" si="351"/>
        <v>0</v>
      </c>
      <c r="K1053" s="390">
        <f t="shared" si="351"/>
        <v>0</v>
      </c>
      <c r="L1053" s="391">
        <f t="shared" si="351"/>
        <v>0</v>
      </c>
      <c r="M1053" s="396">
        <f t="shared" si="351"/>
        <v>0</v>
      </c>
      <c r="N1053" s="392">
        <f t="shared" si="351"/>
        <v>0</v>
      </c>
      <c r="O1053" s="392">
        <f t="shared" si="351"/>
        <v>0</v>
      </c>
      <c r="P1053" s="392">
        <f t="shared" si="351"/>
        <v>0</v>
      </c>
      <c r="Q1053" s="392">
        <f t="shared" si="351"/>
        <v>0</v>
      </c>
      <c r="R1053" s="392">
        <f t="shared" si="351"/>
        <v>0</v>
      </c>
      <c r="S1053" s="392">
        <f t="shared" si="351"/>
        <v>0</v>
      </c>
      <c r="T1053" s="388">
        <f t="shared" si="351"/>
        <v>0</v>
      </c>
      <c r="U1053" s="392">
        <f t="shared" si="351"/>
        <v>0</v>
      </c>
      <c r="V1053" s="393">
        <f t="shared" si="351"/>
        <v>0</v>
      </c>
      <c r="W1053" s="37">
        <f>G1053-SUM(H1053:V1053)</f>
        <v>0</v>
      </c>
      <c r="Y1053"/>
    </row>
    <row r="1054" spans="1:25" outlineLevel="1" x14ac:dyDescent="0.25">
      <c r="A1054" s="212"/>
      <c r="B1054" s="465"/>
      <c r="C1054" s="272"/>
      <c r="D1054" s="272"/>
      <c r="E1054" s="273"/>
      <c r="F1054" s="274" t="s">
        <v>80</v>
      </c>
      <c r="G1054" s="394">
        <f t="shared" ref="G1054:V1054" si="352">G196</f>
        <v>0</v>
      </c>
      <c r="H1054" s="395">
        <f t="shared" si="352"/>
        <v>0</v>
      </c>
      <c r="I1054" s="389">
        <f t="shared" si="352"/>
        <v>0</v>
      </c>
      <c r="J1054" s="389">
        <f t="shared" si="352"/>
        <v>0</v>
      </c>
      <c r="K1054" s="390">
        <f t="shared" si="352"/>
        <v>0</v>
      </c>
      <c r="L1054" s="391">
        <f t="shared" si="352"/>
        <v>0</v>
      </c>
      <c r="M1054" s="396">
        <f t="shared" si="352"/>
        <v>0</v>
      </c>
      <c r="N1054" s="392">
        <f t="shared" si="352"/>
        <v>0</v>
      </c>
      <c r="O1054" s="392">
        <f t="shared" si="352"/>
        <v>0</v>
      </c>
      <c r="P1054" s="392">
        <f t="shared" si="352"/>
        <v>0</v>
      </c>
      <c r="Q1054" s="392">
        <f t="shared" si="352"/>
        <v>0</v>
      </c>
      <c r="R1054" s="392">
        <f t="shared" si="352"/>
        <v>0</v>
      </c>
      <c r="S1054" s="392">
        <f t="shared" si="352"/>
        <v>0</v>
      </c>
      <c r="T1054" s="388">
        <f t="shared" si="352"/>
        <v>0</v>
      </c>
      <c r="U1054" s="392">
        <f t="shared" si="352"/>
        <v>0</v>
      </c>
      <c r="V1054" s="393">
        <f t="shared" si="352"/>
        <v>0</v>
      </c>
      <c r="W1054" s="37">
        <f>G1054-SUM(H1054:V1054)</f>
        <v>0</v>
      </c>
      <c r="Y1054"/>
    </row>
    <row r="1055" spans="1:25" x14ac:dyDescent="0.25">
      <c r="A1055" s="212"/>
      <c r="B1055" s="465"/>
      <c r="C1055" s="272"/>
      <c r="D1055" s="272"/>
      <c r="E1055" s="273" t="s">
        <v>81</v>
      </c>
      <c r="F1055" s="273"/>
      <c r="G1055" s="367">
        <f t="shared" ref="G1055:W1055" si="353">SUBTOTAL(9,G1056:G1057)</f>
        <v>0</v>
      </c>
      <c r="H1055" s="368">
        <f t="shared" si="353"/>
        <v>0</v>
      </c>
      <c r="I1055" s="369">
        <f t="shared" si="353"/>
        <v>0</v>
      </c>
      <c r="J1055" s="369">
        <f t="shared" si="353"/>
        <v>0</v>
      </c>
      <c r="K1055" s="370">
        <f t="shared" si="353"/>
        <v>0</v>
      </c>
      <c r="L1055" s="364">
        <f t="shared" si="353"/>
        <v>0</v>
      </c>
      <c r="M1055" s="364">
        <f t="shared" si="353"/>
        <v>0</v>
      </c>
      <c r="N1055" s="364">
        <f t="shared" si="353"/>
        <v>0</v>
      </c>
      <c r="O1055" s="364">
        <f t="shared" si="353"/>
        <v>0</v>
      </c>
      <c r="P1055" s="364">
        <f t="shared" si="353"/>
        <v>0</v>
      </c>
      <c r="Q1055" s="364">
        <f t="shared" si="353"/>
        <v>0</v>
      </c>
      <c r="R1055" s="364">
        <f t="shared" si="353"/>
        <v>0</v>
      </c>
      <c r="S1055" s="364">
        <f t="shared" si="353"/>
        <v>0</v>
      </c>
      <c r="T1055" s="364">
        <f t="shared" si="353"/>
        <v>0</v>
      </c>
      <c r="U1055" s="364">
        <f t="shared" si="353"/>
        <v>0</v>
      </c>
      <c r="V1055" s="364">
        <f t="shared" si="353"/>
        <v>0</v>
      </c>
      <c r="W1055" s="366">
        <f t="shared" si="353"/>
        <v>0</v>
      </c>
      <c r="Y1055"/>
    </row>
    <row r="1056" spans="1:25" outlineLevel="1" x14ac:dyDescent="0.25">
      <c r="A1056" s="212"/>
      <c r="B1056" s="465"/>
      <c r="C1056" s="272"/>
      <c r="D1056" s="272"/>
      <c r="E1056" s="273"/>
      <c r="F1056" s="274" t="s">
        <v>82</v>
      </c>
      <c r="G1056" s="394">
        <f t="shared" ref="G1056:V1056" si="354">G198</f>
        <v>0</v>
      </c>
      <c r="H1056" s="395">
        <f t="shared" si="354"/>
        <v>0</v>
      </c>
      <c r="I1056" s="389">
        <f t="shared" si="354"/>
        <v>0</v>
      </c>
      <c r="J1056" s="389">
        <f t="shared" si="354"/>
        <v>0</v>
      </c>
      <c r="K1056" s="390">
        <f t="shared" si="354"/>
        <v>0</v>
      </c>
      <c r="L1056" s="391">
        <f t="shared" si="354"/>
        <v>0</v>
      </c>
      <c r="M1056" s="396">
        <f t="shared" si="354"/>
        <v>0</v>
      </c>
      <c r="N1056" s="392">
        <f t="shared" si="354"/>
        <v>0</v>
      </c>
      <c r="O1056" s="392">
        <f t="shared" si="354"/>
        <v>0</v>
      </c>
      <c r="P1056" s="392">
        <f t="shared" si="354"/>
        <v>0</v>
      </c>
      <c r="Q1056" s="392">
        <f t="shared" si="354"/>
        <v>0</v>
      </c>
      <c r="R1056" s="392">
        <f t="shared" si="354"/>
        <v>0</v>
      </c>
      <c r="S1056" s="392">
        <f t="shared" si="354"/>
        <v>0</v>
      </c>
      <c r="T1056" s="388">
        <f t="shared" si="354"/>
        <v>0</v>
      </c>
      <c r="U1056" s="392">
        <f t="shared" si="354"/>
        <v>0</v>
      </c>
      <c r="V1056" s="393">
        <f t="shared" si="354"/>
        <v>0</v>
      </c>
      <c r="W1056" s="37">
        <f>G1056-SUM(H1056:V1056)</f>
        <v>0</v>
      </c>
      <c r="Y1056"/>
    </row>
    <row r="1057" spans="1:25" outlineLevel="1" x14ac:dyDescent="0.25">
      <c r="A1057" s="212"/>
      <c r="B1057" s="465"/>
      <c r="C1057" s="272"/>
      <c r="D1057" s="272"/>
      <c r="E1057" s="273"/>
      <c r="F1057" s="274" t="s">
        <v>83</v>
      </c>
      <c r="G1057" s="394">
        <f t="shared" ref="G1057:V1057" si="355">G199</f>
        <v>0</v>
      </c>
      <c r="H1057" s="395">
        <f t="shared" si="355"/>
        <v>0</v>
      </c>
      <c r="I1057" s="389">
        <f t="shared" si="355"/>
        <v>0</v>
      </c>
      <c r="J1057" s="389">
        <f t="shared" si="355"/>
        <v>0</v>
      </c>
      <c r="K1057" s="390">
        <f t="shared" si="355"/>
        <v>0</v>
      </c>
      <c r="L1057" s="391">
        <f t="shared" si="355"/>
        <v>0</v>
      </c>
      <c r="M1057" s="396">
        <f t="shared" si="355"/>
        <v>0</v>
      </c>
      <c r="N1057" s="392">
        <f t="shared" si="355"/>
        <v>0</v>
      </c>
      <c r="O1057" s="392">
        <f t="shared" si="355"/>
        <v>0</v>
      </c>
      <c r="P1057" s="392">
        <f t="shared" si="355"/>
        <v>0</v>
      </c>
      <c r="Q1057" s="392">
        <f t="shared" si="355"/>
        <v>0</v>
      </c>
      <c r="R1057" s="392">
        <f t="shared" si="355"/>
        <v>0</v>
      </c>
      <c r="S1057" s="392">
        <f t="shared" si="355"/>
        <v>0</v>
      </c>
      <c r="T1057" s="388">
        <f t="shared" si="355"/>
        <v>0</v>
      </c>
      <c r="U1057" s="392">
        <f t="shared" si="355"/>
        <v>0</v>
      </c>
      <c r="V1057" s="393">
        <f t="shared" si="355"/>
        <v>0</v>
      </c>
      <c r="W1057" s="37">
        <f>G1057-SUM(H1057:V1057)</f>
        <v>0</v>
      </c>
      <c r="Y1057"/>
    </row>
    <row r="1058" spans="1:25" x14ac:dyDescent="0.25">
      <c r="A1058" s="212"/>
      <c r="B1058" s="465"/>
      <c r="C1058" s="272"/>
      <c r="D1058" s="272"/>
      <c r="E1058" s="273" t="s">
        <v>84</v>
      </c>
      <c r="F1058" s="273"/>
      <c r="G1058" s="367">
        <f t="shared" ref="G1058:W1058" si="356">SUBTOTAL(9,G1059:G1060)</f>
        <v>0</v>
      </c>
      <c r="H1058" s="368">
        <f t="shared" si="356"/>
        <v>0</v>
      </c>
      <c r="I1058" s="369">
        <f t="shared" si="356"/>
        <v>0</v>
      </c>
      <c r="J1058" s="369">
        <f t="shared" si="356"/>
        <v>0</v>
      </c>
      <c r="K1058" s="370">
        <f t="shared" si="356"/>
        <v>0</v>
      </c>
      <c r="L1058" s="364">
        <f t="shared" si="356"/>
        <v>0</v>
      </c>
      <c r="M1058" s="364">
        <f t="shared" si="356"/>
        <v>0</v>
      </c>
      <c r="N1058" s="364">
        <f t="shared" si="356"/>
        <v>0</v>
      </c>
      <c r="O1058" s="364">
        <f t="shared" si="356"/>
        <v>0</v>
      </c>
      <c r="P1058" s="364">
        <f t="shared" si="356"/>
        <v>0</v>
      </c>
      <c r="Q1058" s="364">
        <f t="shared" si="356"/>
        <v>0</v>
      </c>
      <c r="R1058" s="364">
        <f t="shared" si="356"/>
        <v>0</v>
      </c>
      <c r="S1058" s="364">
        <f t="shared" si="356"/>
        <v>0</v>
      </c>
      <c r="T1058" s="364">
        <f t="shared" si="356"/>
        <v>0</v>
      </c>
      <c r="U1058" s="364">
        <f t="shared" si="356"/>
        <v>0</v>
      </c>
      <c r="V1058" s="364">
        <f t="shared" si="356"/>
        <v>0</v>
      </c>
      <c r="W1058" s="366">
        <f t="shared" si="356"/>
        <v>0</v>
      </c>
      <c r="Y1058"/>
    </row>
    <row r="1059" spans="1:25" outlineLevel="1" x14ac:dyDescent="0.25">
      <c r="A1059" s="212"/>
      <c r="B1059" s="465"/>
      <c r="C1059" s="272"/>
      <c r="D1059" s="272"/>
      <c r="E1059" s="273"/>
      <c r="F1059" s="274" t="s">
        <v>85</v>
      </c>
      <c r="G1059" s="394">
        <f t="shared" ref="G1059:V1059" si="357">G201</f>
        <v>0</v>
      </c>
      <c r="H1059" s="395">
        <f t="shared" si="357"/>
        <v>0</v>
      </c>
      <c r="I1059" s="389">
        <f t="shared" si="357"/>
        <v>0</v>
      </c>
      <c r="J1059" s="389">
        <f t="shared" si="357"/>
        <v>0</v>
      </c>
      <c r="K1059" s="390">
        <f t="shared" si="357"/>
        <v>0</v>
      </c>
      <c r="L1059" s="391">
        <f t="shared" si="357"/>
        <v>0</v>
      </c>
      <c r="M1059" s="396">
        <f t="shared" si="357"/>
        <v>0</v>
      </c>
      <c r="N1059" s="392">
        <f t="shared" si="357"/>
        <v>0</v>
      </c>
      <c r="O1059" s="392">
        <f t="shared" si="357"/>
        <v>0</v>
      </c>
      <c r="P1059" s="392">
        <f t="shared" si="357"/>
        <v>0</v>
      </c>
      <c r="Q1059" s="392">
        <f t="shared" si="357"/>
        <v>0</v>
      </c>
      <c r="R1059" s="392">
        <f t="shared" si="357"/>
        <v>0</v>
      </c>
      <c r="S1059" s="392">
        <f t="shared" si="357"/>
        <v>0</v>
      </c>
      <c r="T1059" s="388">
        <f t="shared" si="357"/>
        <v>0</v>
      </c>
      <c r="U1059" s="392">
        <f t="shared" si="357"/>
        <v>0</v>
      </c>
      <c r="V1059" s="393">
        <f t="shared" si="357"/>
        <v>0</v>
      </c>
      <c r="W1059" s="37">
        <f>G1059-SUM(H1059:V1059)</f>
        <v>0</v>
      </c>
      <c r="Y1059"/>
    </row>
    <row r="1060" spans="1:25" outlineLevel="1" x14ac:dyDescent="0.25">
      <c r="A1060" s="212"/>
      <c r="B1060" s="465"/>
      <c r="C1060" s="272"/>
      <c r="D1060" s="272"/>
      <c r="E1060" s="273"/>
      <c r="F1060" s="274" t="s">
        <v>86</v>
      </c>
      <c r="G1060" s="394">
        <f t="shared" ref="G1060:V1060" si="358">G202</f>
        <v>0</v>
      </c>
      <c r="H1060" s="395">
        <f t="shared" si="358"/>
        <v>0</v>
      </c>
      <c r="I1060" s="389">
        <f t="shared" si="358"/>
        <v>0</v>
      </c>
      <c r="J1060" s="389">
        <f t="shared" si="358"/>
        <v>0</v>
      </c>
      <c r="K1060" s="390">
        <f t="shared" si="358"/>
        <v>0</v>
      </c>
      <c r="L1060" s="391">
        <f t="shared" si="358"/>
        <v>0</v>
      </c>
      <c r="M1060" s="396">
        <f t="shared" si="358"/>
        <v>0</v>
      </c>
      <c r="N1060" s="392">
        <f t="shared" si="358"/>
        <v>0</v>
      </c>
      <c r="O1060" s="392">
        <f t="shared" si="358"/>
        <v>0</v>
      </c>
      <c r="P1060" s="392">
        <f t="shared" si="358"/>
        <v>0</v>
      </c>
      <c r="Q1060" s="392">
        <f t="shared" si="358"/>
        <v>0</v>
      </c>
      <c r="R1060" s="392">
        <f t="shared" si="358"/>
        <v>0</v>
      </c>
      <c r="S1060" s="392">
        <f t="shared" si="358"/>
        <v>0</v>
      </c>
      <c r="T1060" s="388">
        <f t="shared" si="358"/>
        <v>0</v>
      </c>
      <c r="U1060" s="392">
        <f t="shared" si="358"/>
        <v>0</v>
      </c>
      <c r="V1060" s="393">
        <f t="shared" si="358"/>
        <v>0</v>
      </c>
      <c r="W1060" s="37">
        <f>G1060-SUM(H1060:V1060)</f>
        <v>0</v>
      </c>
      <c r="Y1060"/>
    </row>
    <row r="1061" spans="1:25" x14ac:dyDescent="0.25">
      <c r="A1061" s="212"/>
      <c r="B1061" s="465"/>
      <c r="C1061" s="272"/>
      <c r="D1061" s="272"/>
      <c r="E1061" s="273" t="s">
        <v>87</v>
      </c>
      <c r="F1061" s="273"/>
      <c r="G1061" s="367">
        <f t="shared" ref="G1061:W1061" si="359">SUBTOTAL(9,G1062:G1063)</f>
        <v>0</v>
      </c>
      <c r="H1061" s="368">
        <f t="shared" si="359"/>
        <v>0</v>
      </c>
      <c r="I1061" s="369">
        <f t="shared" si="359"/>
        <v>0</v>
      </c>
      <c r="J1061" s="369">
        <f t="shared" si="359"/>
        <v>0</v>
      </c>
      <c r="K1061" s="370">
        <f t="shared" si="359"/>
        <v>0</v>
      </c>
      <c r="L1061" s="364">
        <f t="shared" si="359"/>
        <v>0</v>
      </c>
      <c r="M1061" s="364">
        <f t="shared" si="359"/>
        <v>0</v>
      </c>
      <c r="N1061" s="364">
        <f t="shared" si="359"/>
        <v>0</v>
      </c>
      <c r="O1061" s="364">
        <f t="shared" si="359"/>
        <v>0</v>
      </c>
      <c r="P1061" s="364">
        <f t="shared" si="359"/>
        <v>0</v>
      </c>
      <c r="Q1061" s="364">
        <f t="shared" si="359"/>
        <v>0</v>
      </c>
      <c r="R1061" s="364">
        <f t="shared" si="359"/>
        <v>0</v>
      </c>
      <c r="S1061" s="364">
        <f t="shared" si="359"/>
        <v>0</v>
      </c>
      <c r="T1061" s="364">
        <f t="shared" si="359"/>
        <v>0</v>
      </c>
      <c r="U1061" s="364">
        <f t="shared" si="359"/>
        <v>0</v>
      </c>
      <c r="V1061" s="364">
        <f t="shared" si="359"/>
        <v>0</v>
      </c>
      <c r="W1061" s="366">
        <f t="shared" si="359"/>
        <v>0</v>
      </c>
      <c r="Y1061"/>
    </row>
    <row r="1062" spans="1:25" outlineLevel="1" x14ac:dyDescent="0.25">
      <c r="A1062" s="212"/>
      <c r="B1062" s="465"/>
      <c r="C1062" s="272"/>
      <c r="D1062" s="272"/>
      <c r="E1062" s="273"/>
      <c r="F1062" s="274" t="s">
        <v>88</v>
      </c>
      <c r="G1062" s="394">
        <f t="shared" ref="G1062:V1062" si="360">G204</f>
        <v>0</v>
      </c>
      <c r="H1062" s="395">
        <f t="shared" si="360"/>
        <v>0</v>
      </c>
      <c r="I1062" s="389">
        <f t="shared" si="360"/>
        <v>0</v>
      </c>
      <c r="J1062" s="389">
        <f t="shared" si="360"/>
        <v>0</v>
      </c>
      <c r="K1062" s="390">
        <f t="shared" si="360"/>
        <v>0</v>
      </c>
      <c r="L1062" s="391">
        <f t="shared" si="360"/>
        <v>0</v>
      </c>
      <c r="M1062" s="396">
        <f t="shared" si="360"/>
        <v>0</v>
      </c>
      <c r="N1062" s="392">
        <f t="shared" si="360"/>
        <v>0</v>
      </c>
      <c r="O1062" s="392">
        <f t="shared" si="360"/>
        <v>0</v>
      </c>
      <c r="P1062" s="392">
        <f t="shared" si="360"/>
        <v>0</v>
      </c>
      <c r="Q1062" s="392">
        <f t="shared" si="360"/>
        <v>0</v>
      </c>
      <c r="R1062" s="392">
        <f t="shared" si="360"/>
        <v>0</v>
      </c>
      <c r="S1062" s="392">
        <f t="shared" si="360"/>
        <v>0</v>
      </c>
      <c r="T1062" s="388">
        <f t="shared" si="360"/>
        <v>0</v>
      </c>
      <c r="U1062" s="392">
        <f t="shared" si="360"/>
        <v>0</v>
      </c>
      <c r="V1062" s="393">
        <f t="shared" si="360"/>
        <v>0</v>
      </c>
      <c r="W1062" s="37">
        <f t="shared" ref="W1062:W1070" si="361">G1062-SUM(H1062:V1062)</f>
        <v>0</v>
      </c>
      <c r="Y1062"/>
    </row>
    <row r="1063" spans="1:25" outlineLevel="1" x14ac:dyDescent="0.25">
      <c r="A1063" s="212"/>
      <c r="B1063" s="465"/>
      <c r="C1063" s="272"/>
      <c r="D1063" s="272"/>
      <c r="E1063" s="273"/>
      <c r="F1063" s="274" t="s">
        <v>89</v>
      </c>
      <c r="G1063" s="394">
        <f t="shared" ref="G1063:V1063" si="362">G205</f>
        <v>0</v>
      </c>
      <c r="H1063" s="395">
        <f t="shared" si="362"/>
        <v>0</v>
      </c>
      <c r="I1063" s="389">
        <f t="shared" si="362"/>
        <v>0</v>
      </c>
      <c r="J1063" s="389">
        <f t="shared" si="362"/>
        <v>0</v>
      </c>
      <c r="K1063" s="390">
        <f t="shared" si="362"/>
        <v>0</v>
      </c>
      <c r="L1063" s="391">
        <f t="shared" si="362"/>
        <v>0</v>
      </c>
      <c r="M1063" s="396">
        <f t="shared" si="362"/>
        <v>0</v>
      </c>
      <c r="N1063" s="392">
        <f t="shared" si="362"/>
        <v>0</v>
      </c>
      <c r="O1063" s="392">
        <f t="shared" si="362"/>
        <v>0</v>
      </c>
      <c r="P1063" s="392">
        <f t="shared" si="362"/>
        <v>0</v>
      </c>
      <c r="Q1063" s="392">
        <f t="shared" si="362"/>
        <v>0</v>
      </c>
      <c r="R1063" s="392">
        <f t="shared" si="362"/>
        <v>0</v>
      </c>
      <c r="S1063" s="392">
        <f t="shared" si="362"/>
        <v>0</v>
      </c>
      <c r="T1063" s="388">
        <f t="shared" si="362"/>
        <v>0</v>
      </c>
      <c r="U1063" s="392">
        <f t="shared" si="362"/>
        <v>0</v>
      </c>
      <c r="V1063" s="393">
        <f t="shared" si="362"/>
        <v>0</v>
      </c>
      <c r="W1063" s="37">
        <f t="shared" si="361"/>
        <v>0</v>
      </c>
      <c r="Y1063"/>
    </row>
    <row r="1064" spans="1:25" x14ac:dyDescent="0.25">
      <c r="A1064" s="212"/>
      <c r="B1064" s="465"/>
      <c r="C1064" s="272"/>
      <c r="D1064" s="272" t="s">
        <v>90</v>
      </c>
      <c r="E1064" s="273"/>
      <c r="F1064" s="273"/>
      <c r="G1064" s="367">
        <f t="shared" ref="G1064:W1064" si="363">SUBTOTAL(9,G1065:G1067)</f>
        <v>0</v>
      </c>
      <c r="H1064" s="368">
        <f t="shared" si="363"/>
        <v>0</v>
      </c>
      <c r="I1064" s="369">
        <f t="shared" si="363"/>
        <v>0</v>
      </c>
      <c r="J1064" s="369">
        <f t="shared" si="363"/>
        <v>0</v>
      </c>
      <c r="K1064" s="370">
        <f t="shared" si="363"/>
        <v>0</v>
      </c>
      <c r="L1064" s="364">
        <f t="shared" si="363"/>
        <v>0</v>
      </c>
      <c r="M1064" s="364">
        <f t="shared" si="363"/>
        <v>0</v>
      </c>
      <c r="N1064" s="364">
        <f t="shared" si="363"/>
        <v>0</v>
      </c>
      <c r="O1064" s="364">
        <f t="shared" si="363"/>
        <v>0</v>
      </c>
      <c r="P1064" s="364">
        <f t="shared" si="363"/>
        <v>0</v>
      </c>
      <c r="Q1064" s="364">
        <f t="shared" si="363"/>
        <v>0</v>
      </c>
      <c r="R1064" s="364">
        <f t="shared" si="363"/>
        <v>0</v>
      </c>
      <c r="S1064" s="364">
        <f t="shared" si="363"/>
        <v>0</v>
      </c>
      <c r="T1064" s="364">
        <f t="shared" si="363"/>
        <v>0</v>
      </c>
      <c r="U1064" s="364">
        <f t="shared" si="363"/>
        <v>0</v>
      </c>
      <c r="V1064" s="364">
        <f t="shared" si="363"/>
        <v>0</v>
      </c>
      <c r="W1064" s="366">
        <f t="shared" si="363"/>
        <v>0</v>
      </c>
      <c r="Y1064"/>
    </row>
    <row r="1065" spans="1:25" outlineLevel="1" x14ac:dyDescent="0.25">
      <c r="A1065" s="212"/>
      <c r="B1065" s="465"/>
      <c r="C1065" s="272"/>
      <c r="D1065" s="272"/>
      <c r="E1065" s="273"/>
      <c r="F1065" s="274" t="s">
        <v>91</v>
      </c>
      <c r="G1065" s="394">
        <f t="shared" ref="G1065:V1065" si="364">G207</f>
        <v>0</v>
      </c>
      <c r="H1065" s="395">
        <f t="shared" si="364"/>
        <v>0</v>
      </c>
      <c r="I1065" s="389">
        <f t="shared" si="364"/>
        <v>0</v>
      </c>
      <c r="J1065" s="389">
        <f t="shared" si="364"/>
        <v>0</v>
      </c>
      <c r="K1065" s="390">
        <f t="shared" si="364"/>
        <v>0</v>
      </c>
      <c r="L1065" s="388">
        <f t="shared" si="364"/>
        <v>0</v>
      </c>
      <c r="M1065" s="396">
        <f t="shared" si="364"/>
        <v>0</v>
      </c>
      <c r="N1065" s="392">
        <f t="shared" si="364"/>
        <v>0</v>
      </c>
      <c r="O1065" s="392">
        <f t="shared" si="364"/>
        <v>0</v>
      </c>
      <c r="P1065" s="392">
        <f t="shared" si="364"/>
        <v>0</v>
      </c>
      <c r="Q1065" s="392">
        <f t="shared" si="364"/>
        <v>0</v>
      </c>
      <c r="R1065" s="392">
        <f t="shared" si="364"/>
        <v>0</v>
      </c>
      <c r="S1065" s="392">
        <f t="shared" si="364"/>
        <v>0</v>
      </c>
      <c r="T1065" s="388">
        <f t="shared" si="364"/>
        <v>0</v>
      </c>
      <c r="U1065" s="392">
        <f t="shared" si="364"/>
        <v>0</v>
      </c>
      <c r="V1065" s="393">
        <f t="shared" si="364"/>
        <v>0</v>
      </c>
      <c r="W1065" s="37">
        <f t="shared" si="361"/>
        <v>0</v>
      </c>
      <c r="Y1065"/>
    </row>
    <row r="1066" spans="1:25" outlineLevel="1" x14ac:dyDescent="0.25">
      <c r="A1066" s="212"/>
      <c r="B1066" s="465"/>
      <c r="C1066" s="272"/>
      <c r="D1066" s="272"/>
      <c r="E1066" s="273"/>
      <c r="F1066" s="274" t="s">
        <v>92</v>
      </c>
      <c r="G1066" s="394">
        <f t="shared" ref="G1066:V1066" si="365">G208</f>
        <v>0</v>
      </c>
      <c r="H1066" s="395">
        <f t="shared" si="365"/>
        <v>0</v>
      </c>
      <c r="I1066" s="389">
        <f t="shared" si="365"/>
        <v>0</v>
      </c>
      <c r="J1066" s="389">
        <f t="shared" si="365"/>
        <v>0</v>
      </c>
      <c r="K1066" s="390">
        <f t="shared" si="365"/>
        <v>0</v>
      </c>
      <c r="L1066" s="388">
        <f t="shared" si="365"/>
        <v>0</v>
      </c>
      <c r="M1066" s="396">
        <f t="shared" si="365"/>
        <v>0</v>
      </c>
      <c r="N1066" s="392">
        <f t="shared" si="365"/>
        <v>0</v>
      </c>
      <c r="O1066" s="392">
        <f t="shared" si="365"/>
        <v>0</v>
      </c>
      <c r="P1066" s="392">
        <f t="shared" si="365"/>
        <v>0</v>
      </c>
      <c r="Q1066" s="392">
        <f t="shared" si="365"/>
        <v>0</v>
      </c>
      <c r="R1066" s="392">
        <f t="shared" si="365"/>
        <v>0</v>
      </c>
      <c r="S1066" s="392">
        <f t="shared" si="365"/>
        <v>0</v>
      </c>
      <c r="T1066" s="401">
        <f t="shared" si="365"/>
        <v>0</v>
      </c>
      <c r="U1066" s="392">
        <f t="shared" si="365"/>
        <v>0</v>
      </c>
      <c r="V1066" s="393">
        <f t="shared" si="365"/>
        <v>0</v>
      </c>
      <c r="W1066" s="37">
        <f t="shared" si="361"/>
        <v>0</v>
      </c>
      <c r="Y1066"/>
    </row>
    <row r="1067" spans="1:25" outlineLevel="1" x14ac:dyDescent="0.25">
      <c r="A1067" s="212"/>
      <c r="B1067" s="465"/>
      <c r="C1067" s="272"/>
      <c r="D1067" s="272"/>
      <c r="E1067" s="273"/>
      <c r="F1067" s="274" t="s">
        <v>93</v>
      </c>
      <c r="G1067" s="394">
        <f t="shared" ref="G1067:V1067" si="366">G209</f>
        <v>0</v>
      </c>
      <c r="H1067" s="395">
        <f t="shared" si="366"/>
        <v>0</v>
      </c>
      <c r="I1067" s="389">
        <f t="shared" si="366"/>
        <v>0</v>
      </c>
      <c r="J1067" s="389">
        <f t="shared" si="366"/>
        <v>0</v>
      </c>
      <c r="K1067" s="390">
        <f t="shared" si="366"/>
        <v>0</v>
      </c>
      <c r="L1067" s="388">
        <f t="shared" si="366"/>
        <v>0</v>
      </c>
      <c r="M1067" s="396">
        <f t="shared" si="366"/>
        <v>0</v>
      </c>
      <c r="N1067" s="392">
        <f t="shared" si="366"/>
        <v>0</v>
      </c>
      <c r="O1067" s="392">
        <f t="shared" si="366"/>
        <v>0</v>
      </c>
      <c r="P1067" s="392">
        <f t="shared" si="366"/>
        <v>0</v>
      </c>
      <c r="Q1067" s="392">
        <f t="shared" si="366"/>
        <v>0</v>
      </c>
      <c r="R1067" s="392">
        <f t="shared" si="366"/>
        <v>0</v>
      </c>
      <c r="S1067" s="392">
        <f t="shared" si="366"/>
        <v>0</v>
      </c>
      <c r="T1067" s="392">
        <f t="shared" si="366"/>
        <v>0</v>
      </c>
      <c r="U1067" s="388">
        <f t="shared" si="366"/>
        <v>0</v>
      </c>
      <c r="V1067" s="393">
        <f t="shared" si="366"/>
        <v>0</v>
      </c>
      <c r="W1067" s="37">
        <f t="shared" si="361"/>
        <v>0</v>
      </c>
      <c r="Y1067"/>
    </row>
    <row r="1068" spans="1:25" x14ac:dyDescent="0.25">
      <c r="A1068" s="212"/>
      <c r="B1068" s="465"/>
      <c r="C1068" s="275"/>
      <c r="D1068" s="272" t="s">
        <v>94</v>
      </c>
      <c r="E1068" s="273"/>
      <c r="F1068" s="273"/>
      <c r="G1068" s="367">
        <f t="shared" ref="G1068:W1068" si="367">SUBTOTAL(9,G1069:G1070)</f>
        <v>0</v>
      </c>
      <c r="H1068" s="368">
        <f t="shared" si="367"/>
        <v>0</v>
      </c>
      <c r="I1068" s="369">
        <f t="shared" si="367"/>
        <v>0</v>
      </c>
      <c r="J1068" s="369">
        <f t="shared" si="367"/>
        <v>0</v>
      </c>
      <c r="K1068" s="370">
        <f t="shared" si="367"/>
        <v>0</v>
      </c>
      <c r="L1068" s="364">
        <f t="shared" si="367"/>
        <v>0</v>
      </c>
      <c r="M1068" s="364">
        <f t="shared" si="367"/>
        <v>0</v>
      </c>
      <c r="N1068" s="364">
        <f t="shared" si="367"/>
        <v>0</v>
      </c>
      <c r="O1068" s="364">
        <f t="shared" si="367"/>
        <v>0</v>
      </c>
      <c r="P1068" s="364">
        <f t="shared" si="367"/>
        <v>0</v>
      </c>
      <c r="Q1068" s="364">
        <f t="shared" si="367"/>
        <v>0</v>
      </c>
      <c r="R1068" s="364">
        <f t="shared" si="367"/>
        <v>0</v>
      </c>
      <c r="S1068" s="364">
        <f t="shared" si="367"/>
        <v>0</v>
      </c>
      <c r="T1068" s="364">
        <f t="shared" si="367"/>
        <v>0</v>
      </c>
      <c r="U1068" s="364">
        <f t="shared" si="367"/>
        <v>0</v>
      </c>
      <c r="V1068" s="364">
        <f t="shared" si="367"/>
        <v>0</v>
      </c>
      <c r="W1068" s="366">
        <f t="shared" si="367"/>
        <v>0</v>
      </c>
      <c r="Y1068"/>
    </row>
    <row r="1069" spans="1:25" outlineLevel="1" x14ac:dyDescent="0.25">
      <c r="A1069" s="212"/>
      <c r="B1069" s="465"/>
      <c r="C1069" s="272"/>
      <c r="D1069" s="272"/>
      <c r="E1069" s="273"/>
      <c r="F1069" s="274" t="s">
        <v>95</v>
      </c>
      <c r="G1069" s="394">
        <f t="shared" ref="G1069:V1069" si="368">G211</f>
        <v>0</v>
      </c>
      <c r="H1069" s="395">
        <f t="shared" si="368"/>
        <v>0</v>
      </c>
      <c r="I1069" s="389">
        <f t="shared" si="368"/>
        <v>0</v>
      </c>
      <c r="J1069" s="389">
        <f t="shared" si="368"/>
        <v>0</v>
      </c>
      <c r="K1069" s="390">
        <f t="shared" si="368"/>
        <v>0</v>
      </c>
      <c r="L1069" s="388">
        <f t="shared" si="368"/>
        <v>0</v>
      </c>
      <c r="M1069" s="396">
        <f t="shared" si="368"/>
        <v>0</v>
      </c>
      <c r="N1069" s="392">
        <f t="shared" si="368"/>
        <v>0</v>
      </c>
      <c r="O1069" s="392">
        <f t="shared" si="368"/>
        <v>0</v>
      </c>
      <c r="P1069" s="392">
        <f t="shared" si="368"/>
        <v>0</v>
      </c>
      <c r="Q1069" s="392">
        <f t="shared" si="368"/>
        <v>0</v>
      </c>
      <c r="R1069" s="392">
        <f t="shared" si="368"/>
        <v>0</v>
      </c>
      <c r="S1069" s="392">
        <f t="shared" si="368"/>
        <v>0</v>
      </c>
      <c r="T1069" s="392">
        <f t="shared" si="368"/>
        <v>0</v>
      </c>
      <c r="U1069" s="388">
        <f t="shared" si="368"/>
        <v>0</v>
      </c>
      <c r="V1069" s="393">
        <f t="shared" si="368"/>
        <v>0</v>
      </c>
      <c r="W1069" s="37">
        <f t="shared" si="361"/>
        <v>0</v>
      </c>
      <c r="Y1069"/>
    </row>
    <row r="1070" spans="1:25" outlineLevel="1" x14ac:dyDescent="0.25">
      <c r="A1070" s="212"/>
      <c r="B1070" s="465"/>
      <c r="C1070" s="272"/>
      <c r="D1070" s="272"/>
      <c r="E1070" s="273"/>
      <c r="F1070" s="274" t="s">
        <v>96</v>
      </c>
      <c r="G1070" s="394">
        <f t="shared" ref="G1070:V1070" si="369">G212</f>
        <v>0</v>
      </c>
      <c r="H1070" s="395">
        <f t="shared" si="369"/>
        <v>0</v>
      </c>
      <c r="I1070" s="389">
        <f t="shared" si="369"/>
        <v>0</v>
      </c>
      <c r="J1070" s="389">
        <f t="shared" si="369"/>
        <v>0</v>
      </c>
      <c r="K1070" s="390">
        <f t="shared" si="369"/>
        <v>0</v>
      </c>
      <c r="L1070" s="388">
        <f t="shared" si="369"/>
        <v>0</v>
      </c>
      <c r="M1070" s="396">
        <f t="shared" si="369"/>
        <v>0</v>
      </c>
      <c r="N1070" s="392">
        <f t="shared" si="369"/>
        <v>0</v>
      </c>
      <c r="O1070" s="392">
        <f t="shared" si="369"/>
        <v>0</v>
      </c>
      <c r="P1070" s="392">
        <f t="shared" si="369"/>
        <v>0</v>
      </c>
      <c r="Q1070" s="392">
        <f t="shared" si="369"/>
        <v>0</v>
      </c>
      <c r="R1070" s="392">
        <f t="shared" si="369"/>
        <v>0</v>
      </c>
      <c r="S1070" s="392">
        <f t="shared" si="369"/>
        <v>0</v>
      </c>
      <c r="T1070" s="392">
        <f t="shared" si="369"/>
        <v>0</v>
      </c>
      <c r="U1070" s="388">
        <f t="shared" si="369"/>
        <v>0</v>
      </c>
      <c r="V1070" s="393">
        <f t="shared" si="369"/>
        <v>0</v>
      </c>
      <c r="W1070" s="37">
        <f t="shared" si="361"/>
        <v>0</v>
      </c>
      <c r="Y1070"/>
    </row>
    <row r="1071" spans="1:25" x14ac:dyDescent="0.25">
      <c r="A1071" s="212"/>
      <c r="B1071" s="465"/>
      <c r="C1071" s="272" t="s">
        <v>138</v>
      </c>
      <c r="D1071" s="272"/>
      <c r="E1071" s="273"/>
      <c r="F1071" s="275"/>
      <c r="G1071" s="367"/>
      <c r="H1071" s="369"/>
      <c r="I1071" s="369"/>
      <c r="J1071" s="369"/>
      <c r="K1071" s="370"/>
      <c r="L1071" s="364"/>
      <c r="M1071" s="364"/>
      <c r="N1071" s="364"/>
      <c r="O1071" s="364"/>
      <c r="P1071" s="364"/>
      <c r="Q1071" s="364"/>
      <c r="R1071" s="364"/>
      <c r="S1071" s="364"/>
      <c r="T1071" s="364"/>
      <c r="U1071" s="364"/>
      <c r="V1071" s="365"/>
      <c r="W1071" s="366"/>
      <c r="Y1071"/>
    </row>
    <row r="1072" spans="1:25" x14ac:dyDescent="0.25">
      <c r="A1072" s="212"/>
      <c r="B1072" s="465"/>
      <c r="C1072" s="272"/>
      <c r="D1072" s="272" t="s">
        <v>139</v>
      </c>
      <c r="E1072" s="273"/>
      <c r="F1072" s="275"/>
      <c r="G1072" s="367">
        <f t="shared" ref="G1072:W1072" si="370">SUBTOTAL(9,G1073:G1074)</f>
        <v>0</v>
      </c>
      <c r="H1072" s="368">
        <f t="shared" si="370"/>
        <v>0</v>
      </c>
      <c r="I1072" s="369">
        <f t="shared" si="370"/>
        <v>0</v>
      </c>
      <c r="J1072" s="369">
        <f t="shared" si="370"/>
        <v>0</v>
      </c>
      <c r="K1072" s="370">
        <f t="shared" si="370"/>
        <v>0</v>
      </c>
      <c r="L1072" s="364">
        <f t="shared" si="370"/>
        <v>0</v>
      </c>
      <c r="M1072" s="364">
        <f t="shared" si="370"/>
        <v>0</v>
      </c>
      <c r="N1072" s="364">
        <f t="shared" si="370"/>
        <v>0</v>
      </c>
      <c r="O1072" s="364">
        <f t="shared" si="370"/>
        <v>0</v>
      </c>
      <c r="P1072" s="364">
        <f t="shared" si="370"/>
        <v>0</v>
      </c>
      <c r="Q1072" s="364">
        <f t="shared" si="370"/>
        <v>0</v>
      </c>
      <c r="R1072" s="364">
        <f t="shared" si="370"/>
        <v>0</v>
      </c>
      <c r="S1072" s="364">
        <f t="shared" si="370"/>
        <v>0</v>
      </c>
      <c r="T1072" s="364">
        <f t="shared" si="370"/>
        <v>0</v>
      </c>
      <c r="U1072" s="364">
        <f t="shared" si="370"/>
        <v>0</v>
      </c>
      <c r="V1072" s="364">
        <f t="shared" si="370"/>
        <v>0</v>
      </c>
      <c r="W1072" s="366">
        <f t="shared" si="370"/>
        <v>0</v>
      </c>
      <c r="Y1072"/>
    </row>
    <row r="1073" spans="1:25" outlineLevel="1" x14ac:dyDescent="0.25">
      <c r="A1073" s="212"/>
      <c r="B1073" s="465"/>
      <c r="C1073" s="273"/>
      <c r="D1073" s="273"/>
      <c r="E1073" s="273"/>
      <c r="F1073" s="278" t="s">
        <v>140</v>
      </c>
      <c r="G1073" s="402">
        <f>G215</f>
        <v>0</v>
      </c>
      <c r="H1073" s="369"/>
      <c r="I1073" s="369"/>
      <c r="J1073" s="369"/>
      <c r="K1073" s="370"/>
      <c r="L1073" s="363"/>
      <c r="M1073" s="364"/>
      <c r="N1073" s="364"/>
      <c r="O1073" s="364"/>
      <c r="P1073" s="364"/>
      <c r="Q1073" s="364"/>
      <c r="R1073" s="364"/>
      <c r="S1073" s="364"/>
      <c r="T1073" s="364"/>
      <c r="U1073" s="364"/>
      <c r="V1073" s="365"/>
      <c r="W1073" s="37">
        <f>G1073-SUM(H1073:V1073)</f>
        <v>0</v>
      </c>
      <c r="Y1073"/>
    </row>
    <row r="1074" spans="1:25" outlineLevel="1" x14ac:dyDescent="0.25">
      <c r="A1074" s="212"/>
      <c r="B1074" s="479"/>
      <c r="C1074" s="273"/>
      <c r="D1074" s="273"/>
      <c r="E1074" s="273"/>
      <c r="F1074" s="274" t="s">
        <v>141</v>
      </c>
      <c r="G1074" s="394">
        <f>G216</f>
        <v>0</v>
      </c>
      <c r="H1074" s="395">
        <f t="shared" ref="H1074:V1074" si="371">H216</f>
        <v>0</v>
      </c>
      <c r="I1074" s="389">
        <f t="shared" si="371"/>
        <v>0</v>
      </c>
      <c r="J1074" s="389">
        <f t="shared" si="371"/>
        <v>0</v>
      </c>
      <c r="K1074" s="390">
        <f t="shared" si="371"/>
        <v>0</v>
      </c>
      <c r="L1074" s="391">
        <f t="shared" si="371"/>
        <v>0</v>
      </c>
      <c r="M1074" s="396">
        <f t="shared" si="371"/>
        <v>0</v>
      </c>
      <c r="N1074" s="392">
        <f t="shared" si="371"/>
        <v>0</v>
      </c>
      <c r="O1074" s="392">
        <f t="shared" si="371"/>
        <v>0</v>
      </c>
      <c r="P1074" s="392">
        <f t="shared" si="371"/>
        <v>0</v>
      </c>
      <c r="Q1074" s="392">
        <f t="shared" si="371"/>
        <v>0</v>
      </c>
      <c r="R1074" s="392">
        <f t="shared" si="371"/>
        <v>0</v>
      </c>
      <c r="S1074" s="392">
        <f t="shared" si="371"/>
        <v>0</v>
      </c>
      <c r="T1074" s="392">
        <f t="shared" si="371"/>
        <v>0</v>
      </c>
      <c r="U1074" s="388">
        <f t="shared" si="371"/>
        <v>0</v>
      </c>
      <c r="V1074" s="393">
        <f t="shared" si="371"/>
        <v>0</v>
      </c>
      <c r="W1074" s="37">
        <f>G1074-SUM(H1074:V1074)</f>
        <v>0</v>
      </c>
      <c r="Y1074"/>
    </row>
    <row r="1075" spans="1:25" x14ac:dyDescent="0.25">
      <c r="A1075" s="212"/>
      <c r="B1075" s="479"/>
      <c r="C1075" s="273"/>
      <c r="D1075" s="272" t="s">
        <v>142</v>
      </c>
      <c r="E1075" s="273"/>
      <c r="F1075" s="273"/>
      <c r="G1075" s="367">
        <f>SUBTOTAL(9,G1076:G1078)</f>
        <v>0</v>
      </c>
      <c r="H1075" s="368">
        <f t="shared" ref="H1075:W1075" si="372">SUBTOTAL(9,H1076:H1078)</f>
        <v>0</v>
      </c>
      <c r="I1075" s="369">
        <f t="shared" si="372"/>
        <v>0</v>
      </c>
      <c r="J1075" s="369">
        <f t="shared" si="372"/>
        <v>0</v>
      </c>
      <c r="K1075" s="370">
        <f t="shared" si="372"/>
        <v>0</v>
      </c>
      <c r="L1075" s="364">
        <f t="shared" si="372"/>
        <v>0</v>
      </c>
      <c r="M1075" s="364">
        <f t="shared" si="372"/>
        <v>0</v>
      </c>
      <c r="N1075" s="364">
        <f t="shared" si="372"/>
        <v>0</v>
      </c>
      <c r="O1075" s="364">
        <f t="shared" si="372"/>
        <v>0</v>
      </c>
      <c r="P1075" s="364">
        <f t="shared" si="372"/>
        <v>0</v>
      </c>
      <c r="Q1075" s="364">
        <f t="shared" si="372"/>
        <v>0</v>
      </c>
      <c r="R1075" s="364">
        <f t="shared" si="372"/>
        <v>0</v>
      </c>
      <c r="S1075" s="364">
        <f t="shared" si="372"/>
        <v>0</v>
      </c>
      <c r="T1075" s="364">
        <f t="shared" si="372"/>
        <v>0</v>
      </c>
      <c r="U1075" s="364">
        <f t="shared" si="372"/>
        <v>0</v>
      </c>
      <c r="V1075" s="364">
        <f t="shared" si="372"/>
        <v>0</v>
      </c>
      <c r="W1075" s="366">
        <f t="shared" si="372"/>
        <v>0</v>
      </c>
      <c r="Y1075"/>
    </row>
    <row r="1076" spans="1:25" outlineLevel="1" x14ac:dyDescent="0.25">
      <c r="A1076" s="212"/>
      <c r="B1076" s="465"/>
      <c r="C1076" s="273"/>
      <c r="D1076" s="273"/>
      <c r="E1076" s="275"/>
      <c r="F1076" s="274" t="s">
        <v>143</v>
      </c>
      <c r="G1076" s="394">
        <f t="shared" ref="G1076:V1076" si="373">G218</f>
        <v>0</v>
      </c>
      <c r="H1076" s="395">
        <f t="shared" si="373"/>
        <v>0</v>
      </c>
      <c r="I1076" s="389">
        <f t="shared" si="373"/>
        <v>0</v>
      </c>
      <c r="J1076" s="389">
        <f t="shared" si="373"/>
        <v>0</v>
      </c>
      <c r="K1076" s="390">
        <f t="shared" si="373"/>
        <v>0</v>
      </c>
      <c r="L1076" s="391">
        <f t="shared" si="373"/>
        <v>0</v>
      </c>
      <c r="M1076" s="396">
        <f t="shared" si="373"/>
        <v>0</v>
      </c>
      <c r="N1076" s="392">
        <f t="shared" si="373"/>
        <v>0</v>
      </c>
      <c r="O1076" s="392">
        <f t="shared" si="373"/>
        <v>0</v>
      </c>
      <c r="P1076" s="392">
        <f t="shared" si="373"/>
        <v>0</v>
      </c>
      <c r="Q1076" s="392">
        <f t="shared" si="373"/>
        <v>0</v>
      </c>
      <c r="R1076" s="392">
        <f t="shared" si="373"/>
        <v>0</v>
      </c>
      <c r="S1076" s="392">
        <f t="shared" si="373"/>
        <v>0</v>
      </c>
      <c r="T1076" s="388">
        <f t="shared" si="373"/>
        <v>0</v>
      </c>
      <c r="U1076" s="392">
        <f t="shared" si="373"/>
        <v>0</v>
      </c>
      <c r="V1076" s="393">
        <f t="shared" si="373"/>
        <v>0</v>
      </c>
      <c r="W1076" s="37">
        <f>G1076-SUM(H1076:V1076)</f>
        <v>0</v>
      </c>
      <c r="Y1076"/>
    </row>
    <row r="1077" spans="1:25" outlineLevel="1" x14ac:dyDescent="0.25">
      <c r="A1077" s="212"/>
      <c r="B1077" s="465"/>
      <c r="C1077" s="273"/>
      <c r="D1077" s="273"/>
      <c r="E1077" s="275"/>
      <c r="F1077" s="274" t="s">
        <v>144</v>
      </c>
      <c r="G1077" s="394">
        <f t="shared" ref="G1077:V1077" si="374">G219</f>
        <v>0</v>
      </c>
      <c r="H1077" s="395">
        <f t="shared" si="374"/>
        <v>0</v>
      </c>
      <c r="I1077" s="389">
        <f t="shared" si="374"/>
        <v>0</v>
      </c>
      <c r="J1077" s="389">
        <f t="shared" si="374"/>
        <v>0</v>
      </c>
      <c r="K1077" s="390">
        <f t="shared" si="374"/>
        <v>0</v>
      </c>
      <c r="L1077" s="391">
        <f t="shared" si="374"/>
        <v>0</v>
      </c>
      <c r="M1077" s="396">
        <f t="shared" si="374"/>
        <v>0</v>
      </c>
      <c r="N1077" s="392">
        <f t="shared" si="374"/>
        <v>0</v>
      </c>
      <c r="O1077" s="392">
        <f t="shared" si="374"/>
        <v>0</v>
      </c>
      <c r="P1077" s="392">
        <f t="shared" si="374"/>
        <v>0</v>
      </c>
      <c r="Q1077" s="392">
        <f t="shared" si="374"/>
        <v>0</v>
      </c>
      <c r="R1077" s="392">
        <f t="shared" si="374"/>
        <v>0</v>
      </c>
      <c r="S1077" s="392">
        <f t="shared" si="374"/>
        <v>0</v>
      </c>
      <c r="T1077" s="388">
        <f t="shared" si="374"/>
        <v>0</v>
      </c>
      <c r="U1077" s="392">
        <f t="shared" si="374"/>
        <v>0</v>
      </c>
      <c r="V1077" s="393">
        <f t="shared" si="374"/>
        <v>0</v>
      </c>
      <c r="W1077" s="37">
        <f>G1077-SUM(H1077:V1077)</f>
        <v>0</v>
      </c>
      <c r="Y1077"/>
    </row>
    <row r="1078" spans="1:25" outlineLevel="1" x14ac:dyDescent="0.25">
      <c r="A1078" s="212"/>
      <c r="B1078" s="465"/>
      <c r="C1078" s="273"/>
      <c r="D1078" s="273"/>
      <c r="E1078" s="275"/>
      <c r="F1078" s="274" t="s">
        <v>142</v>
      </c>
      <c r="G1078" s="394">
        <f>G220</f>
        <v>0</v>
      </c>
      <c r="H1078" s="369"/>
      <c r="I1078" s="369"/>
      <c r="J1078" s="369"/>
      <c r="K1078" s="370"/>
      <c r="L1078" s="363"/>
      <c r="M1078" s="364"/>
      <c r="N1078" s="364"/>
      <c r="O1078" s="364"/>
      <c r="P1078" s="364"/>
      <c r="Q1078" s="364"/>
      <c r="R1078" s="364"/>
      <c r="S1078" s="364"/>
      <c r="T1078" s="364"/>
      <c r="U1078" s="364"/>
      <c r="V1078" s="365"/>
      <c r="W1078" s="40"/>
      <c r="Y1078"/>
    </row>
    <row r="1079" spans="1:25" x14ac:dyDescent="0.25">
      <c r="A1079" s="212"/>
      <c r="B1079" s="465"/>
      <c r="C1079" s="273"/>
      <c r="D1079" s="272" t="s">
        <v>145</v>
      </c>
      <c r="E1079" s="275"/>
      <c r="F1079" s="273"/>
      <c r="G1079" s="367">
        <f>SUBTOTAL(9,G1080:G1082)</f>
        <v>0</v>
      </c>
      <c r="H1079" s="369"/>
      <c r="I1079" s="369"/>
      <c r="J1079" s="369"/>
      <c r="K1079" s="370"/>
      <c r="L1079" s="363"/>
      <c r="M1079" s="364"/>
      <c r="N1079" s="364"/>
      <c r="O1079" s="364"/>
      <c r="P1079" s="364"/>
      <c r="Q1079" s="364"/>
      <c r="R1079" s="364"/>
      <c r="S1079" s="364"/>
      <c r="T1079" s="364"/>
      <c r="U1079" s="364"/>
      <c r="V1079" s="365"/>
      <c r="W1079" s="366">
        <f>SUBTOTAL(9,W1080:W1082)</f>
        <v>0</v>
      </c>
      <c r="Y1079"/>
    </row>
    <row r="1080" spans="1:25" outlineLevel="1" x14ac:dyDescent="0.25">
      <c r="A1080" s="212"/>
      <c r="B1080" s="465"/>
      <c r="C1080" s="273"/>
      <c r="D1080" s="273"/>
      <c r="E1080" s="275"/>
      <c r="F1080" s="274" t="s">
        <v>146</v>
      </c>
      <c r="G1080" s="394">
        <f>G222</f>
        <v>0</v>
      </c>
      <c r="H1080" s="369"/>
      <c r="I1080" s="369"/>
      <c r="J1080" s="369"/>
      <c r="K1080" s="370"/>
      <c r="L1080" s="363"/>
      <c r="M1080" s="364"/>
      <c r="N1080" s="364"/>
      <c r="O1080" s="364"/>
      <c r="P1080" s="364"/>
      <c r="Q1080" s="364"/>
      <c r="R1080" s="364"/>
      <c r="S1080" s="364"/>
      <c r="T1080" s="364"/>
      <c r="U1080" s="364"/>
      <c r="V1080" s="365"/>
      <c r="W1080" s="37">
        <f>G1080-SUM(H1080:V1080)</f>
        <v>0</v>
      </c>
      <c r="Y1080"/>
    </row>
    <row r="1081" spans="1:25" outlineLevel="1" x14ac:dyDescent="0.25">
      <c r="A1081" s="212"/>
      <c r="B1081" s="465"/>
      <c r="C1081" s="273"/>
      <c r="D1081" s="273"/>
      <c r="E1081" s="275"/>
      <c r="F1081" s="274" t="s">
        <v>147</v>
      </c>
      <c r="G1081" s="394">
        <f>G223</f>
        <v>0</v>
      </c>
      <c r="H1081" s="369"/>
      <c r="I1081" s="369"/>
      <c r="J1081" s="369"/>
      <c r="K1081" s="370"/>
      <c r="L1081" s="363"/>
      <c r="M1081" s="364"/>
      <c r="N1081" s="364"/>
      <c r="O1081" s="364"/>
      <c r="P1081" s="364"/>
      <c r="Q1081" s="364"/>
      <c r="R1081" s="364"/>
      <c r="S1081" s="364"/>
      <c r="T1081" s="364"/>
      <c r="U1081" s="364"/>
      <c r="V1081" s="365"/>
      <c r="W1081" s="37">
        <f>G1081-SUM(H1081:V1081)</f>
        <v>0</v>
      </c>
      <c r="Y1081"/>
    </row>
    <row r="1082" spans="1:25" outlineLevel="1" x14ac:dyDescent="0.25">
      <c r="A1082" s="212"/>
      <c r="B1082" s="465"/>
      <c r="C1082" s="273"/>
      <c r="D1082" s="273"/>
      <c r="E1082" s="275"/>
      <c r="F1082" s="274" t="s">
        <v>148</v>
      </c>
      <c r="G1082" s="394">
        <f>G224</f>
        <v>0</v>
      </c>
      <c r="H1082" s="369"/>
      <c r="I1082" s="369"/>
      <c r="J1082" s="369"/>
      <c r="K1082" s="370"/>
      <c r="L1082" s="363"/>
      <c r="M1082" s="364"/>
      <c r="N1082" s="364"/>
      <c r="O1082" s="364"/>
      <c r="P1082" s="364"/>
      <c r="Q1082" s="364"/>
      <c r="R1082" s="364"/>
      <c r="S1082" s="364"/>
      <c r="T1082" s="364"/>
      <c r="U1082" s="364"/>
      <c r="V1082" s="365"/>
      <c r="W1082" s="37">
        <f>G1082-SUM(H1082:V1082)</f>
        <v>0</v>
      </c>
      <c r="Y1082"/>
    </row>
    <row r="1083" spans="1:25" x14ac:dyDescent="0.25">
      <c r="A1083" s="212"/>
      <c r="B1083" s="465"/>
      <c r="C1083" s="273"/>
      <c r="D1083" s="272" t="s">
        <v>138</v>
      </c>
      <c r="E1083" s="275"/>
      <c r="F1083" s="273"/>
      <c r="G1083" s="367">
        <f>SUBTOTAL(9,G1084)</f>
        <v>0</v>
      </c>
      <c r="H1083" s="369"/>
      <c r="I1083" s="369"/>
      <c r="J1083" s="369"/>
      <c r="K1083" s="370"/>
      <c r="L1083" s="363"/>
      <c r="M1083" s="364"/>
      <c r="N1083" s="364"/>
      <c r="O1083" s="364"/>
      <c r="P1083" s="364"/>
      <c r="Q1083" s="364"/>
      <c r="R1083" s="364"/>
      <c r="S1083" s="364"/>
      <c r="T1083" s="364"/>
      <c r="U1083" s="364"/>
      <c r="V1083" s="365"/>
      <c r="W1083" s="366">
        <f>SUBTOTAL(9,W1084)</f>
        <v>0</v>
      </c>
      <c r="Y1083"/>
    </row>
    <row r="1084" spans="1:25" outlineLevel="1" x14ac:dyDescent="0.25">
      <c r="A1084" s="212"/>
      <c r="B1084" s="465"/>
      <c r="C1084" s="273"/>
      <c r="D1084" s="272"/>
      <c r="E1084" s="275"/>
      <c r="F1084" s="274" t="s">
        <v>138</v>
      </c>
      <c r="G1084" s="394">
        <f>G226</f>
        <v>0</v>
      </c>
      <c r="H1084" s="369"/>
      <c r="I1084" s="369"/>
      <c r="J1084" s="369"/>
      <c r="K1084" s="370"/>
      <c r="L1084" s="363"/>
      <c r="M1084" s="364"/>
      <c r="N1084" s="364"/>
      <c r="O1084" s="364"/>
      <c r="P1084" s="364"/>
      <c r="Q1084" s="364"/>
      <c r="R1084" s="364"/>
      <c r="S1084" s="364"/>
      <c r="T1084" s="364"/>
      <c r="U1084" s="364"/>
      <c r="V1084" s="365"/>
      <c r="W1084" s="37">
        <f>G1084-SUM(H1084:V1084)</f>
        <v>0</v>
      </c>
      <c r="Y1084"/>
    </row>
    <row r="1085" spans="1:25" outlineLevel="1" x14ac:dyDescent="0.25">
      <c r="A1085" s="212"/>
      <c r="B1085" s="465"/>
      <c r="C1085" s="273"/>
      <c r="D1085" s="272"/>
      <c r="E1085" s="275"/>
      <c r="F1085" s="273"/>
      <c r="G1085" s="41"/>
      <c r="H1085" s="368"/>
      <c r="I1085" s="369"/>
      <c r="J1085" s="369"/>
      <c r="K1085" s="370"/>
      <c r="L1085" s="364"/>
      <c r="M1085" s="364"/>
      <c r="N1085" s="364"/>
      <c r="O1085" s="364"/>
      <c r="P1085" s="364"/>
      <c r="Q1085" s="364"/>
      <c r="R1085" s="364"/>
      <c r="S1085" s="364"/>
      <c r="T1085" s="364"/>
      <c r="U1085" s="364"/>
      <c r="V1085" s="364"/>
      <c r="W1085" s="366"/>
      <c r="Y1085"/>
    </row>
    <row r="1086" spans="1:25" outlineLevel="1" x14ac:dyDescent="0.25">
      <c r="A1086" s="212"/>
      <c r="B1086" s="465"/>
      <c r="C1086" s="272" t="s">
        <v>149</v>
      </c>
      <c r="D1086" s="272"/>
      <c r="E1086" s="275"/>
      <c r="F1086" s="273"/>
      <c r="G1086" s="41">
        <f>SUBTOTAL(9,G1087:G1089)</f>
        <v>0</v>
      </c>
      <c r="H1086" s="368">
        <f t="shared" ref="H1086:W1086" si="375">SUBTOTAL(9,H1087:H1089)</f>
        <v>0</v>
      </c>
      <c r="I1086" s="369">
        <f t="shared" si="375"/>
        <v>0</v>
      </c>
      <c r="J1086" s="369">
        <f t="shared" si="375"/>
        <v>0</v>
      </c>
      <c r="K1086" s="370">
        <f t="shared" si="375"/>
        <v>0</v>
      </c>
      <c r="L1086" s="364">
        <f t="shared" si="375"/>
        <v>0</v>
      </c>
      <c r="M1086" s="364">
        <f t="shared" si="375"/>
        <v>0</v>
      </c>
      <c r="N1086" s="364">
        <f t="shared" si="375"/>
        <v>0</v>
      </c>
      <c r="O1086" s="364">
        <f t="shared" si="375"/>
        <v>0</v>
      </c>
      <c r="P1086" s="364">
        <f t="shared" si="375"/>
        <v>0</v>
      </c>
      <c r="Q1086" s="364">
        <f t="shared" si="375"/>
        <v>0</v>
      </c>
      <c r="R1086" s="364">
        <f t="shared" si="375"/>
        <v>0</v>
      </c>
      <c r="S1086" s="364">
        <f t="shared" si="375"/>
        <v>0</v>
      </c>
      <c r="T1086" s="364">
        <f t="shared" si="375"/>
        <v>0</v>
      </c>
      <c r="U1086" s="364">
        <f t="shared" si="375"/>
        <v>0</v>
      </c>
      <c r="V1086" s="364">
        <f t="shared" si="375"/>
        <v>0</v>
      </c>
      <c r="W1086" s="366">
        <f t="shared" si="375"/>
        <v>0</v>
      </c>
      <c r="Y1086"/>
    </row>
    <row r="1087" spans="1:25" outlineLevel="1" x14ac:dyDescent="0.25">
      <c r="A1087" s="212"/>
      <c r="B1087" s="465"/>
      <c r="C1087" s="273"/>
      <c r="D1087" s="272"/>
      <c r="E1087" s="275"/>
      <c r="F1087" s="359" t="s">
        <v>150</v>
      </c>
      <c r="G1087" s="426">
        <f>G229</f>
        <v>0</v>
      </c>
      <c r="H1087" s="427">
        <f>G1087*(1-VLOOKUP($F1087,SHT,2,FALSE))+$H229*VLOOKUP($F1087,SHT,2,FALSE)</f>
        <v>0</v>
      </c>
      <c r="I1087" s="428">
        <f t="shared" ref="I1087:V1087" si="376">I229*VLOOKUP($F1087,SHT,2,FALSE)</f>
        <v>0</v>
      </c>
      <c r="J1087" s="428">
        <f t="shared" si="376"/>
        <v>0</v>
      </c>
      <c r="K1087" s="429">
        <f t="shared" si="376"/>
        <v>0</v>
      </c>
      <c r="L1087" s="430">
        <f t="shared" si="376"/>
        <v>0</v>
      </c>
      <c r="M1087" s="431">
        <f t="shared" si="376"/>
        <v>0</v>
      </c>
      <c r="N1087" s="428">
        <f t="shared" si="376"/>
        <v>0</v>
      </c>
      <c r="O1087" s="428">
        <f t="shared" si="376"/>
        <v>0</v>
      </c>
      <c r="P1087" s="428">
        <f t="shared" si="376"/>
        <v>0</v>
      </c>
      <c r="Q1087" s="428">
        <f t="shared" si="376"/>
        <v>0</v>
      </c>
      <c r="R1087" s="428">
        <f t="shared" si="376"/>
        <v>0</v>
      </c>
      <c r="S1087" s="428">
        <f t="shared" si="376"/>
        <v>0</v>
      </c>
      <c r="T1087" s="428">
        <f t="shared" si="376"/>
        <v>0</v>
      </c>
      <c r="U1087" s="428">
        <f t="shared" si="376"/>
        <v>0</v>
      </c>
      <c r="V1087" s="432">
        <f t="shared" si="376"/>
        <v>0</v>
      </c>
      <c r="W1087" s="426">
        <f t="shared" ref="W1087:W1089" si="377">G1087-SUM(H1087:V1087)</f>
        <v>0</v>
      </c>
      <c r="Y1087"/>
    </row>
    <row r="1088" spans="1:25" outlineLevel="1" x14ac:dyDescent="0.25">
      <c r="A1088" s="212"/>
      <c r="B1088" s="465"/>
      <c r="C1088" s="273"/>
      <c r="D1088" s="272"/>
      <c r="E1088" s="275"/>
      <c r="F1088" s="359" t="s">
        <v>151</v>
      </c>
      <c r="G1088" s="426">
        <f>G230</f>
        <v>0</v>
      </c>
      <c r="H1088" s="427">
        <f>G1088*(1-VLOOKUP($F1088,SHT,2,FALSE))+$H230*VLOOKUP($F1088,SHT,2,FALSE)</f>
        <v>0</v>
      </c>
      <c r="I1088" s="428">
        <f t="shared" ref="I1088:V1088" si="378">I230*VLOOKUP($F1088,SHT,2,FALSE)</f>
        <v>0</v>
      </c>
      <c r="J1088" s="428">
        <f t="shared" si="378"/>
        <v>0</v>
      </c>
      <c r="K1088" s="429">
        <f t="shared" si="378"/>
        <v>0</v>
      </c>
      <c r="L1088" s="430">
        <f t="shared" si="378"/>
        <v>0</v>
      </c>
      <c r="M1088" s="431">
        <f t="shared" si="378"/>
        <v>0</v>
      </c>
      <c r="N1088" s="428">
        <f t="shared" si="378"/>
        <v>0</v>
      </c>
      <c r="O1088" s="428">
        <f t="shared" si="378"/>
        <v>0</v>
      </c>
      <c r="P1088" s="428">
        <f t="shared" si="378"/>
        <v>0</v>
      </c>
      <c r="Q1088" s="428">
        <f t="shared" si="378"/>
        <v>0</v>
      </c>
      <c r="R1088" s="428">
        <f t="shared" si="378"/>
        <v>0</v>
      </c>
      <c r="S1088" s="428">
        <f t="shared" si="378"/>
        <v>0</v>
      </c>
      <c r="T1088" s="428">
        <f t="shared" si="378"/>
        <v>0</v>
      </c>
      <c r="U1088" s="428">
        <f t="shared" si="378"/>
        <v>0</v>
      </c>
      <c r="V1088" s="432">
        <f t="shared" si="378"/>
        <v>0</v>
      </c>
      <c r="W1088" s="426">
        <f t="shared" si="377"/>
        <v>0</v>
      </c>
      <c r="Y1088"/>
    </row>
    <row r="1089" spans="1:25" outlineLevel="1" x14ac:dyDescent="0.25">
      <c r="A1089" s="212"/>
      <c r="B1089" s="465"/>
      <c r="C1089" s="273"/>
      <c r="D1089" s="272"/>
      <c r="E1089" s="275"/>
      <c r="F1089" s="359" t="s">
        <v>152</v>
      </c>
      <c r="G1089" s="426">
        <f>G231</f>
        <v>0</v>
      </c>
      <c r="H1089" s="427">
        <f>G1089*(1-VLOOKUP($F1089,SHT,2,FALSE))+$H231*VLOOKUP($F1089,SHT,2,FALSE)</f>
        <v>0</v>
      </c>
      <c r="I1089" s="428">
        <f t="shared" ref="I1089:V1089" si="379">I231*VLOOKUP($F1089,SHT,2,FALSE)</f>
        <v>0</v>
      </c>
      <c r="J1089" s="428">
        <f t="shared" si="379"/>
        <v>0</v>
      </c>
      <c r="K1089" s="429">
        <f t="shared" si="379"/>
        <v>0</v>
      </c>
      <c r="L1089" s="430">
        <f t="shared" si="379"/>
        <v>0</v>
      </c>
      <c r="M1089" s="431">
        <f t="shared" si="379"/>
        <v>0</v>
      </c>
      <c r="N1089" s="428">
        <f t="shared" si="379"/>
        <v>0</v>
      </c>
      <c r="O1089" s="428">
        <f t="shared" si="379"/>
        <v>0</v>
      </c>
      <c r="P1089" s="428">
        <f t="shared" si="379"/>
        <v>0</v>
      </c>
      <c r="Q1089" s="428">
        <f t="shared" si="379"/>
        <v>0</v>
      </c>
      <c r="R1089" s="428">
        <f t="shared" si="379"/>
        <v>0</v>
      </c>
      <c r="S1089" s="428">
        <f t="shared" si="379"/>
        <v>0</v>
      </c>
      <c r="T1089" s="428">
        <f t="shared" si="379"/>
        <v>0</v>
      </c>
      <c r="U1089" s="428">
        <f t="shared" si="379"/>
        <v>0</v>
      </c>
      <c r="V1089" s="432">
        <f t="shared" si="379"/>
        <v>0</v>
      </c>
      <c r="W1089" s="426">
        <f t="shared" si="377"/>
        <v>0</v>
      </c>
      <c r="Y1089"/>
    </row>
    <row r="1090" spans="1:25" x14ac:dyDescent="0.25">
      <c r="A1090" s="212"/>
      <c r="B1090" s="465"/>
      <c r="C1090" s="273"/>
      <c r="D1090" s="272"/>
      <c r="E1090" s="275"/>
      <c r="F1090" s="273"/>
      <c r="G1090" s="367"/>
      <c r="H1090" s="369"/>
      <c r="I1090" s="369"/>
      <c r="J1090" s="369"/>
      <c r="K1090" s="370"/>
      <c r="L1090" s="363"/>
      <c r="M1090" s="364"/>
      <c r="N1090" s="364"/>
      <c r="O1090" s="364"/>
      <c r="P1090" s="364"/>
      <c r="Q1090" s="364"/>
      <c r="R1090" s="364"/>
      <c r="S1090" s="364"/>
      <c r="T1090" s="364"/>
      <c r="U1090" s="364"/>
      <c r="V1090" s="365"/>
      <c r="W1090" s="366"/>
      <c r="Y1090"/>
    </row>
    <row r="1091" spans="1:25" s="79" customFormat="1" ht="16.2" thickBot="1" x14ac:dyDescent="0.3">
      <c r="A1091" s="212"/>
      <c r="B1091" s="279" t="s">
        <v>153</v>
      </c>
      <c r="C1091" s="506"/>
      <c r="D1091" s="506"/>
      <c r="E1091" s="506"/>
      <c r="F1091" s="506"/>
      <c r="G1091" s="103">
        <f>SUBTOTAL(9,G866:G1090)</f>
        <v>0</v>
      </c>
      <c r="H1091" s="403">
        <f t="shared" ref="H1091:W1091" si="380">SUBTOTAL(9,H866:H1090)</f>
        <v>0</v>
      </c>
      <c r="I1091" s="404">
        <f t="shared" si="380"/>
        <v>0</v>
      </c>
      <c r="J1091" s="404">
        <f t="shared" si="380"/>
        <v>0</v>
      </c>
      <c r="K1091" s="405">
        <f t="shared" si="380"/>
        <v>0</v>
      </c>
      <c r="L1091" s="406">
        <f t="shared" si="380"/>
        <v>0</v>
      </c>
      <c r="M1091" s="407">
        <f t="shared" si="380"/>
        <v>0</v>
      </c>
      <c r="N1091" s="407">
        <f t="shared" si="380"/>
        <v>0</v>
      </c>
      <c r="O1091" s="407">
        <f t="shared" si="380"/>
        <v>0</v>
      </c>
      <c r="P1091" s="407">
        <f t="shared" si="380"/>
        <v>0</v>
      </c>
      <c r="Q1091" s="407">
        <f t="shared" si="380"/>
        <v>0</v>
      </c>
      <c r="R1091" s="407">
        <f t="shared" si="380"/>
        <v>0</v>
      </c>
      <c r="S1091" s="407">
        <f t="shared" si="380"/>
        <v>0</v>
      </c>
      <c r="T1091" s="407">
        <f t="shared" si="380"/>
        <v>0</v>
      </c>
      <c r="U1091" s="407">
        <f t="shared" si="380"/>
        <v>0</v>
      </c>
      <c r="V1091" s="408">
        <f t="shared" si="380"/>
        <v>0</v>
      </c>
      <c r="W1091" s="103">
        <f t="shared" si="380"/>
        <v>0</v>
      </c>
      <c r="X1091" s="51"/>
      <c r="Y1091"/>
    </row>
    <row r="1092" spans="1:25" ht="13.8" thickBot="1" x14ac:dyDescent="0.3">
      <c r="A1092" s="212"/>
      <c r="B1092" s="51"/>
      <c r="G1092" s="493"/>
      <c r="H1092" s="493"/>
      <c r="I1092" s="493"/>
      <c r="J1092" s="493"/>
      <c r="K1092" s="493"/>
      <c r="L1092" s="493"/>
      <c r="M1092" s="42"/>
      <c r="N1092" s="493"/>
      <c r="O1092" s="493"/>
      <c r="P1092" s="493"/>
      <c r="Q1092" s="493"/>
      <c r="R1092" s="493"/>
      <c r="S1092" s="493"/>
      <c r="T1092" s="493"/>
      <c r="U1092" s="493"/>
      <c r="V1092" s="493"/>
      <c r="W1092" s="493"/>
      <c r="Y1092"/>
    </row>
    <row r="1093" spans="1:25" s="79" customFormat="1" ht="16.2" thickBot="1" x14ac:dyDescent="0.3">
      <c r="A1093" s="212"/>
      <c r="B1093" s="433" t="s">
        <v>154</v>
      </c>
      <c r="C1093" s="484"/>
      <c r="D1093" s="484"/>
      <c r="E1093" s="484"/>
      <c r="F1093" s="484"/>
      <c r="G1093" s="480"/>
      <c r="H1093" s="480"/>
      <c r="I1093" s="480"/>
      <c r="J1093" s="480"/>
      <c r="K1093" s="480"/>
      <c r="L1093" s="480"/>
      <c r="M1093" s="481"/>
      <c r="N1093" s="480"/>
      <c r="O1093" s="480"/>
      <c r="P1093" s="480"/>
      <c r="Q1093" s="480"/>
      <c r="R1093" s="480"/>
      <c r="S1093" s="480"/>
      <c r="T1093" s="480"/>
      <c r="U1093" s="480"/>
      <c r="V1093" s="480"/>
      <c r="W1093" s="482"/>
      <c r="X1093" s="51"/>
      <c r="Y1093"/>
    </row>
    <row r="1094" spans="1:25" x14ac:dyDescent="0.25">
      <c r="A1094" s="212"/>
      <c r="B1094" s="479"/>
      <c r="C1094" s="272" t="s">
        <v>155</v>
      </c>
      <c r="D1094" s="272"/>
      <c r="E1094" s="275"/>
      <c r="F1094" s="275"/>
      <c r="G1094" s="366"/>
      <c r="H1094" s="364"/>
      <c r="I1094" s="364"/>
      <c r="J1094" s="364"/>
      <c r="K1094" s="365"/>
      <c r="L1094" s="30"/>
      <c r="M1094" s="31"/>
      <c r="N1094" s="364"/>
      <c r="O1094" s="364"/>
      <c r="P1094" s="364"/>
      <c r="Q1094" s="364"/>
      <c r="R1094" s="364"/>
      <c r="S1094" s="364"/>
      <c r="T1094" s="364"/>
      <c r="U1094" s="364"/>
      <c r="V1094" s="365"/>
      <c r="W1094" s="366"/>
      <c r="Y1094"/>
    </row>
    <row r="1095" spans="1:25" x14ac:dyDescent="0.25">
      <c r="A1095" s="212"/>
      <c r="B1095" s="479"/>
      <c r="C1095" s="275"/>
      <c r="D1095" s="272" t="s">
        <v>156</v>
      </c>
      <c r="E1095" s="275"/>
      <c r="F1095" s="275"/>
      <c r="G1095" s="367">
        <f>SUBTOTAL(9,G1096:G1102)</f>
        <v>0</v>
      </c>
      <c r="H1095" s="364">
        <f t="shared" ref="H1095:W1095" si="381">SUBTOTAL(9,H1096:H1102)</f>
        <v>0</v>
      </c>
      <c r="I1095" s="364">
        <f t="shared" si="381"/>
        <v>0</v>
      </c>
      <c r="J1095" s="364">
        <f t="shared" si="381"/>
        <v>0</v>
      </c>
      <c r="K1095" s="365">
        <f t="shared" si="381"/>
        <v>0</v>
      </c>
      <c r="L1095" s="30">
        <f t="shared" si="381"/>
        <v>0</v>
      </c>
      <c r="M1095" s="31">
        <f t="shared" si="381"/>
        <v>0</v>
      </c>
      <c r="N1095" s="31">
        <f t="shared" si="381"/>
        <v>0</v>
      </c>
      <c r="O1095" s="31">
        <f t="shared" si="381"/>
        <v>0</v>
      </c>
      <c r="P1095" s="31">
        <f t="shared" si="381"/>
        <v>0</v>
      </c>
      <c r="Q1095" s="31">
        <f t="shared" si="381"/>
        <v>0</v>
      </c>
      <c r="R1095" s="31">
        <f t="shared" si="381"/>
        <v>0</v>
      </c>
      <c r="S1095" s="31">
        <f t="shared" si="381"/>
        <v>0</v>
      </c>
      <c r="T1095" s="31">
        <f t="shared" si="381"/>
        <v>0</v>
      </c>
      <c r="U1095" s="31">
        <f t="shared" si="381"/>
        <v>0</v>
      </c>
      <c r="V1095" s="365">
        <f t="shared" si="381"/>
        <v>0</v>
      </c>
      <c r="W1095" s="365">
        <f t="shared" si="381"/>
        <v>0</v>
      </c>
      <c r="Y1095"/>
    </row>
    <row r="1096" spans="1:25" outlineLevel="1" x14ac:dyDescent="0.25">
      <c r="A1096" s="212"/>
      <c r="B1096" s="489"/>
      <c r="C1096" s="485"/>
      <c r="D1096" s="485"/>
      <c r="E1096" s="485"/>
      <c r="F1096" s="301" t="s">
        <v>157</v>
      </c>
      <c r="G1096" s="101">
        <f t="shared" ref="G1096:G1102" si="382">G238</f>
        <v>0</v>
      </c>
      <c r="H1096" s="102">
        <f t="shared" ref="H1096:H1102" si="383">G1096*VLOOKUP($F1096,DRT,2,FALSE)</f>
        <v>0</v>
      </c>
      <c r="I1096" s="98">
        <f>($G$1096-SUM($H$1096:H1096))*VLOOKUP($F1096,DRT,2,FALSE)</f>
        <v>0</v>
      </c>
      <c r="J1096" s="98">
        <f>($G$1096-SUM($H$1096:I1096))*VLOOKUP($F1096,DRT,2,FALSE)</f>
        <v>0</v>
      </c>
      <c r="K1096" s="106">
        <f>($G$1096-SUM($H$1096:J1096))*VLOOKUP($F1096,DRT,2,FALSE)</f>
        <v>0</v>
      </c>
      <c r="L1096" s="105">
        <f>($G1096-SUM($H1096:K1096))*VLOOKUP($F1096,DRT,4,FALSE)</f>
        <v>0</v>
      </c>
      <c r="M1096" s="98">
        <f>($G1096-SUM($H1096:L1096))*VLOOKUP($F1096,DRT,4,FALSE)</f>
        <v>0</v>
      </c>
      <c r="N1096" s="98">
        <f>($G1096-SUM($H1096:M1096))*VLOOKUP($F1096,DRT,4,FALSE)</f>
        <v>0</v>
      </c>
      <c r="O1096" s="98">
        <f>($G1096-SUM($H1096:N1096))*VLOOKUP($F1096,DRT,4,FALSE)</f>
        <v>0</v>
      </c>
      <c r="P1096" s="98">
        <f>($G1096-SUM($H1096:O1096))*VLOOKUP($F1096,DRT,4,FALSE)</f>
        <v>0</v>
      </c>
      <c r="Q1096" s="98">
        <f>($G1096-SUM($H1096:P1096))*VLOOKUP($F1096,DRT,4,FALSE)</f>
        <v>0</v>
      </c>
      <c r="R1096" s="98">
        <f>($G1096-SUM($H1096:Q1096))*VLOOKUP($F1096,DRT,4,FALSE)</f>
        <v>0</v>
      </c>
      <c r="S1096" s="98">
        <f>($G1096-SUM($H1096:R1096))*VLOOKUP($F1096,DRT,4,FALSE)</f>
        <v>0</v>
      </c>
      <c r="T1096" s="98">
        <f>($G1096-SUM($H1096:S1096))*VLOOKUP($F1096,DRT,4,FALSE)</f>
        <v>0</v>
      </c>
      <c r="U1096" s="98">
        <f>($G1096-SUM($H1096:T1096))*VLOOKUP($F1096,DRT,4,FALSE)</f>
        <v>0</v>
      </c>
      <c r="V1096" s="106">
        <f>($G1096-SUM($H1096:U1096))*VLOOKUP($F1096,DRT,4,FALSE)</f>
        <v>0</v>
      </c>
      <c r="W1096" s="37">
        <f t="shared" ref="W1096:W1102" si="384">G1096-SUM(H1096:V1096)</f>
        <v>0</v>
      </c>
      <c r="Y1096"/>
    </row>
    <row r="1097" spans="1:25" outlineLevel="1" x14ac:dyDescent="0.25">
      <c r="A1097" s="212"/>
      <c r="B1097" s="465"/>
      <c r="C1097" s="275"/>
      <c r="D1097" s="275"/>
      <c r="E1097" s="275"/>
      <c r="F1097" s="301" t="s">
        <v>158</v>
      </c>
      <c r="G1097" s="101">
        <f t="shared" si="382"/>
        <v>0</v>
      </c>
      <c r="H1097" s="102">
        <f t="shared" si="383"/>
        <v>0</v>
      </c>
      <c r="I1097" s="98">
        <f>($G$1097-SUM($H$1097:H1097))*VLOOKUP($F1097,DRT,2,FALSE)</f>
        <v>0</v>
      </c>
      <c r="J1097" s="98">
        <f>($G$1097-SUM($H$1097:I1097))*VLOOKUP($F1097,DRT,2,FALSE)</f>
        <v>0</v>
      </c>
      <c r="K1097" s="106">
        <f>($G$1097-SUM($H$1097:J1097))*VLOOKUP($F1097,DRT,2,FALSE)</f>
        <v>0</v>
      </c>
      <c r="L1097" s="105">
        <f>($G1097-SUM($H1097:K1097))*VLOOKUP($F1097,DRT,4,FALSE)</f>
        <v>0</v>
      </c>
      <c r="M1097" s="98">
        <f>($G1097-SUM($H1097:L1097))*VLOOKUP($F1097,DRT,4,FALSE)</f>
        <v>0</v>
      </c>
      <c r="N1097" s="98">
        <f>($G1097-SUM($H1097:M1097))*VLOOKUP($F1097,DRT,4,FALSE)</f>
        <v>0</v>
      </c>
      <c r="O1097" s="98">
        <f>($G1097-SUM($H1097:N1097))*VLOOKUP($F1097,DRT,4,FALSE)</f>
        <v>0</v>
      </c>
      <c r="P1097" s="98">
        <f>($G1097-SUM($H1097:O1097))*VLOOKUP($F1097,DRT,4,FALSE)</f>
        <v>0</v>
      </c>
      <c r="Q1097" s="98">
        <f>($G1097-SUM($H1097:P1097))*VLOOKUP($F1097,DRT,4,FALSE)</f>
        <v>0</v>
      </c>
      <c r="R1097" s="98">
        <f>($G1097-SUM($H1097:Q1097))*VLOOKUP($F1097,DRT,4,FALSE)</f>
        <v>0</v>
      </c>
      <c r="S1097" s="98">
        <f>($G1097-SUM($H1097:R1097))*VLOOKUP($F1097,DRT,4,FALSE)</f>
        <v>0</v>
      </c>
      <c r="T1097" s="98">
        <f>($G1097-SUM($H1097:S1097))*VLOOKUP($F1097,DRT,4,FALSE)</f>
        <v>0</v>
      </c>
      <c r="U1097" s="98">
        <f>($G1097-SUM($H1097:T1097))*VLOOKUP($F1097,DRT,4,FALSE)</f>
        <v>0</v>
      </c>
      <c r="V1097" s="106">
        <f>($G1097-SUM($H1097:U1097))*VLOOKUP($F1097,DRT,4,FALSE)</f>
        <v>0</v>
      </c>
      <c r="W1097" s="37">
        <f t="shared" si="384"/>
        <v>0</v>
      </c>
      <c r="Y1097"/>
    </row>
    <row r="1098" spans="1:25" outlineLevel="1" x14ac:dyDescent="0.25">
      <c r="A1098" s="212"/>
      <c r="B1098" s="465"/>
      <c r="C1098" s="275"/>
      <c r="D1098" s="275"/>
      <c r="E1098" s="275"/>
      <c r="F1098" s="277" t="s">
        <v>159</v>
      </c>
      <c r="G1098" s="101">
        <f t="shared" si="382"/>
        <v>0</v>
      </c>
      <c r="H1098" s="102">
        <f t="shared" si="383"/>
        <v>0</v>
      </c>
      <c r="I1098" s="98">
        <f>($G$1098-SUM($H$1098:H1098))*VLOOKUP($F1098,DRT,2,FALSE)</f>
        <v>0</v>
      </c>
      <c r="J1098" s="98">
        <f>($G$1098-SUM($H$1098:I1098))*VLOOKUP($F1098,DRT,2,FALSE)</f>
        <v>0</v>
      </c>
      <c r="K1098" s="106">
        <f>($G$1098-SUM($H$1098:J1098))*VLOOKUP($F1098,DRT,2,FALSE)</f>
        <v>0</v>
      </c>
      <c r="L1098" s="105">
        <f>($G1098-SUM($H1098:K1098))*VLOOKUP($F1098,DRT,4,FALSE)</f>
        <v>0</v>
      </c>
      <c r="M1098" s="98">
        <f>($G1098-SUM($H1098:L1098))*VLOOKUP($F1098,DRT,4,FALSE)</f>
        <v>0</v>
      </c>
      <c r="N1098" s="98">
        <f>($G1098-SUM($H1098:M1098))*VLOOKUP($F1098,DRT,4,FALSE)</f>
        <v>0</v>
      </c>
      <c r="O1098" s="98">
        <f>($G1098-SUM($H1098:N1098))*VLOOKUP($F1098,DRT,4,FALSE)</f>
        <v>0</v>
      </c>
      <c r="P1098" s="98">
        <f>($G1098-SUM($H1098:O1098))*VLOOKUP($F1098,DRT,4,FALSE)</f>
        <v>0</v>
      </c>
      <c r="Q1098" s="98">
        <f>($G1098-SUM($H1098:P1098))*VLOOKUP($F1098,DRT,4,FALSE)</f>
        <v>0</v>
      </c>
      <c r="R1098" s="98">
        <f>($G1098-SUM($H1098:Q1098))*VLOOKUP($F1098,DRT,4,FALSE)</f>
        <v>0</v>
      </c>
      <c r="S1098" s="98">
        <f>($G1098-SUM($H1098:R1098))*VLOOKUP($F1098,DRT,4,FALSE)</f>
        <v>0</v>
      </c>
      <c r="T1098" s="98">
        <f>($G1098-SUM($H1098:S1098))*VLOOKUP($F1098,DRT,4,FALSE)</f>
        <v>0</v>
      </c>
      <c r="U1098" s="98">
        <f>($G1098-SUM($H1098:T1098))*VLOOKUP($F1098,DRT,4,FALSE)</f>
        <v>0</v>
      </c>
      <c r="V1098" s="106">
        <f>($G1098-SUM($H1098:U1098))*VLOOKUP($F1098,DRT,4,FALSE)</f>
        <v>0</v>
      </c>
      <c r="W1098" s="37">
        <f t="shared" si="384"/>
        <v>0</v>
      </c>
      <c r="Y1098"/>
    </row>
    <row r="1099" spans="1:25" outlineLevel="1" x14ac:dyDescent="0.25">
      <c r="A1099" s="212"/>
      <c r="B1099" s="465"/>
      <c r="C1099" s="275"/>
      <c r="D1099" s="275"/>
      <c r="E1099" s="275"/>
      <c r="F1099" s="277" t="s">
        <v>359</v>
      </c>
      <c r="G1099" s="101">
        <f t="shared" si="382"/>
        <v>0</v>
      </c>
      <c r="H1099" s="102">
        <f t="shared" si="383"/>
        <v>0</v>
      </c>
      <c r="I1099" s="98">
        <f>($G$1099-SUM($H$1099:H1099))*VLOOKUP($F1099,DRT,2,FALSE)</f>
        <v>0</v>
      </c>
      <c r="J1099" s="98">
        <f>($G$1099-SUM($H$1099:I1099))*VLOOKUP($F1099,DRT,2,FALSE)</f>
        <v>0</v>
      </c>
      <c r="K1099" s="106">
        <f>($G$1099-SUM($H$1099:J1099))*VLOOKUP($F1099,DRT,2,FALSE)</f>
        <v>0</v>
      </c>
      <c r="L1099" s="105">
        <f>($G1099-SUM($H1099:K1099))*VLOOKUP($F1099,DRT,4,FALSE)</f>
        <v>0</v>
      </c>
      <c r="M1099" s="98">
        <f>($G1099-SUM($H1099:L1099))*VLOOKUP($F1099,DRT,4,FALSE)</f>
        <v>0</v>
      </c>
      <c r="N1099" s="98">
        <f>($G1099-SUM($H1099:M1099))*VLOOKUP($F1099,DRT,4,FALSE)</f>
        <v>0</v>
      </c>
      <c r="O1099" s="98">
        <f>($G1099-SUM($H1099:N1099))*VLOOKUP($F1099,DRT,4,FALSE)</f>
        <v>0</v>
      </c>
      <c r="P1099" s="98">
        <f>($G1099-SUM($H1099:O1099))*VLOOKUP($F1099,DRT,4,FALSE)</f>
        <v>0</v>
      </c>
      <c r="Q1099" s="98">
        <f>($G1099-SUM($H1099:P1099))*VLOOKUP($F1099,DRT,4,FALSE)</f>
        <v>0</v>
      </c>
      <c r="R1099" s="98">
        <f>($G1099-SUM($H1099:Q1099))*VLOOKUP($F1099,DRT,4,FALSE)</f>
        <v>0</v>
      </c>
      <c r="S1099" s="98">
        <f>($G1099-SUM($H1099:R1099))*VLOOKUP($F1099,DRT,4,FALSE)</f>
        <v>0</v>
      </c>
      <c r="T1099" s="98">
        <f>($G1099-SUM($H1099:S1099))*VLOOKUP($F1099,DRT,4,FALSE)</f>
        <v>0</v>
      </c>
      <c r="U1099" s="98">
        <f>($G1099-SUM($H1099:T1099))*VLOOKUP($F1099,DRT,4,FALSE)</f>
        <v>0</v>
      </c>
      <c r="V1099" s="106">
        <f>($G1099-SUM($H1099:U1099))*VLOOKUP($F1099,DRT,4,FALSE)</f>
        <v>0</v>
      </c>
      <c r="W1099" s="37">
        <f t="shared" si="384"/>
        <v>0</v>
      </c>
      <c r="Y1099"/>
    </row>
    <row r="1100" spans="1:25" outlineLevel="1" x14ac:dyDescent="0.25">
      <c r="A1100" s="212"/>
      <c r="B1100" s="465"/>
      <c r="C1100" s="275"/>
      <c r="D1100" s="275"/>
      <c r="E1100" s="275"/>
      <c r="F1100" s="277" t="s">
        <v>161</v>
      </c>
      <c r="G1100" s="101">
        <f t="shared" si="382"/>
        <v>0</v>
      </c>
      <c r="H1100" s="102">
        <f t="shared" si="383"/>
        <v>0</v>
      </c>
      <c r="I1100" s="98">
        <f>($G$1100-SUM($H$1100:H1100))*VLOOKUP($F1100,DRT,2,FALSE)</f>
        <v>0</v>
      </c>
      <c r="J1100" s="98">
        <f>($G$1100-SUM($H$1100:I1100))*VLOOKUP($F1100,DRT,2,FALSE)</f>
        <v>0</v>
      </c>
      <c r="K1100" s="106">
        <f>($G$1100-SUM($H$1100:J1100))*VLOOKUP($F1100,DRT,2,FALSE)</f>
        <v>0</v>
      </c>
      <c r="L1100" s="105">
        <f>($G1100-SUM($H1100:K1100))*VLOOKUP($F1100,DRT,4,FALSE)</f>
        <v>0</v>
      </c>
      <c r="M1100" s="98">
        <f>($G1100-SUM($H1100:L1100))*VLOOKUP($F1100,DRT,4,FALSE)</f>
        <v>0</v>
      </c>
      <c r="N1100" s="98">
        <f>($G1100-SUM($H1100:M1100))*VLOOKUP($F1100,DRT,4,FALSE)</f>
        <v>0</v>
      </c>
      <c r="O1100" s="98">
        <f>($G1100-SUM($H1100:N1100))*VLOOKUP($F1100,DRT,4,FALSE)</f>
        <v>0</v>
      </c>
      <c r="P1100" s="98">
        <f>($G1100-SUM($H1100:O1100))*VLOOKUP($F1100,DRT,4,FALSE)</f>
        <v>0</v>
      </c>
      <c r="Q1100" s="98">
        <f>($G1100-SUM($H1100:P1100))*VLOOKUP($F1100,DRT,4,FALSE)</f>
        <v>0</v>
      </c>
      <c r="R1100" s="98">
        <f>($G1100-SUM($H1100:Q1100))*VLOOKUP($F1100,DRT,4,FALSE)</f>
        <v>0</v>
      </c>
      <c r="S1100" s="98">
        <f>($G1100-SUM($H1100:R1100))*VLOOKUP($F1100,DRT,4,FALSE)</f>
        <v>0</v>
      </c>
      <c r="T1100" s="98">
        <f>($G1100-SUM($H1100:S1100))*VLOOKUP($F1100,DRT,4,FALSE)</f>
        <v>0</v>
      </c>
      <c r="U1100" s="98">
        <f>($G1100-SUM($H1100:T1100))*VLOOKUP($F1100,DRT,4,FALSE)</f>
        <v>0</v>
      </c>
      <c r="V1100" s="106">
        <f>($G1100-SUM($H1100:U1100))*VLOOKUP($F1100,DRT,4,FALSE)</f>
        <v>0</v>
      </c>
      <c r="W1100" s="37">
        <f t="shared" si="384"/>
        <v>0</v>
      </c>
      <c r="Y1100"/>
    </row>
    <row r="1101" spans="1:25" outlineLevel="1" x14ac:dyDescent="0.25">
      <c r="A1101" s="212"/>
      <c r="B1101" s="465"/>
      <c r="C1101" s="275"/>
      <c r="D1101" s="275"/>
      <c r="E1101" s="275"/>
      <c r="F1101" s="274" t="s">
        <v>360</v>
      </c>
      <c r="G1101" s="101">
        <f t="shared" si="382"/>
        <v>0</v>
      </c>
      <c r="H1101" s="102">
        <f t="shared" si="383"/>
        <v>0</v>
      </c>
      <c r="I1101" s="98">
        <f>($G1101-SUM($H1101:H1101))*VLOOKUP($F1101,DRT,2,FALSE)</f>
        <v>0</v>
      </c>
      <c r="J1101" s="98">
        <f>($G1101-SUM($H1101:I1101))*VLOOKUP($F1101,DRT,2,FALSE)</f>
        <v>0</v>
      </c>
      <c r="K1101" s="106">
        <f>($G1101-SUM($H1101:J1101))*VLOOKUP($F1101,DRT,2,FALSE)</f>
        <v>0</v>
      </c>
      <c r="L1101" s="105">
        <f>($G1101-SUM($H1101:K1101))*VLOOKUP($F1101,DRT,4,FALSE)</f>
        <v>0</v>
      </c>
      <c r="M1101" s="98">
        <f>($G1101-SUM($H1101:L1101))*VLOOKUP($F1101,DRT,4,FALSE)</f>
        <v>0</v>
      </c>
      <c r="N1101" s="98">
        <f>($G1101-SUM($H1101:M1101))*VLOOKUP($F1101,DRT,4,FALSE)</f>
        <v>0</v>
      </c>
      <c r="O1101" s="98">
        <f>($G1101-SUM($H1101:N1101))*VLOOKUP($F1101,DRT,4,FALSE)</f>
        <v>0</v>
      </c>
      <c r="P1101" s="98">
        <f>($G1101-SUM($H1101:O1101))*VLOOKUP($F1101,DRT,4,FALSE)</f>
        <v>0</v>
      </c>
      <c r="Q1101" s="98">
        <f>($G1101-SUM($H1101:P1101))*VLOOKUP($F1101,DRT,4,FALSE)</f>
        <v>0</v>
      </c>
      <c r="R1101" s="98">
        <f>($G1101-SUM($H1101:Q1101))*VLOOKUP($F1101,DRT,4,FALSE)</f>
        <v>0</v>
      </c>
      <c r="S1101" s="98">
        <f>($G1101-SUM($H1101:R1101))*VLOOKUP($F1101,DRT,4,FALSE)</f>
        <v>0</v>
      </c>
      <c r="T1101" s="98">
        <f>($G1101-SUM($H1101:S1101))*VLOOKUP($F1101,DRT,4,FALSE)</f>
        <v>0</v>
      </c>
      <c r="U1101" s="98">
        <f>($G1101-SUM($H1101:T1101))*VLOOKUP($F1101,DRT,4,FALSE)</f>
        <v>0</v>
      </c>
      <c r="V1101" s="98">
        <f>($G1101-SUM($H1101:U1101))*VLOOKUP($F1101,DRT,4,FALSE)</f>
        <v>0</v>
      </c>
      <c r="W1101" s="37">
        <f t="shared" si="384"/>
        <v>0</v>
      </c>
      <c r="Y1101"/>
    </row>
    <row r="1102" spans="1:25" outlineLevel="1" x14ac:dyDescent="0.25">
      <c r="A1102" s="212"/>
      <c r="B1102" s="465"/>
      <c r="C1102" s="275"/>
      <c r="D1102" s="275"/>
      <c r="E1102" s="275"/>
      <c r="F1102" s="274" t="s">
        <v>361</v>
      </c>
      <c r="G1102" s="101">
        <f t="shared" si="382"/>
        <v>0</v>
      </c>
      <c r="H1102" s="102">
        <f t="shared" si="383"/>
        <v>0</v>
      </c>
      <c r="I1102" s="98">
        <f>($G1102-SUM($H1102:H1102))*VLOOKUP($F1102,DRT,2,FALSE)</f>
        <v>0</v>
      </c>
      <c r="J1102" s="98">
        <f>($G1102-SUM($H1102:I1102))*VLOOKUP($F1102,DRT,2,FALSE)</f>
        <v>0</v>
      </c>
      <c r="K1102" s="106">
        <f>($G1102-SUM($H1102:J1102))*VLOOKUP($F1102,DRT,2,FALSE)</f>
        <v>0</v>
      </c>
      <c r="L1102" s="105">
        <f>($G1102-SUM($H1102:K1102))*VLOOKUP($F1102,DRT,4,FALSE)</f>
        <v>0</v>
      </c>
      <c r="M1102" s="98">
        <f>($G1102-SUM($H1102:L1102))*VLOOKUP($F1102,DRT,4,FALSE)</f>
        <v>0</v>
      </c>
      <c r="N1102" s="98">
        <f>($G1102-SUM($H1102:M1102))*VLOOKUP($F1102,DRT,4,FALSE)</f>
        <v>0</v>
      </c>
      <c r="O1102" s="98">
        <f>($G1102-SUM($H1102:N1102))*VLOOKUP($F1102,DRT,4,FALSE)</f>
        <v>0</v>
      </c>
      <c r="P1102" s="98">
        <f>($G1102-SUM($H1102:O1102))*VLOOKUP($F1102,DRT,4,FALSE)</f>
        <v>0</v>
      </c>
      <c r="Q1102" s="98">
        <f>($G1102-SUM($H1102:P1102))*VLOOKUP($F1102,DRT,4,FALSE)</f>
        <v>0</v>
      </c>
      <c r="R1102" s="98">
        <f>($G1102-SUM($H1102:Q1102))*VLOOKUP($F1102,DRT,4,FALSE)</f>
        <v>0</v>
      </c>
      <c r="S1102" s="98">
        <f>($G1102-SUM($H1102:R1102))*VLOOKUP($F1102,DRT,4,FALSE)</f>
        <v>0</v>
      </c>
      <c r="T1102" s="98">
        <f>($G1102-SUM($H1102:S1102))*VLOOKUP($F1102,DRT,4,FALSE)</f>
        <v>0</v>
      </c>
      <c r="U1102" s="98">
        <f>($G1102-SUM($H1102:T1102))*VLOOKUP($F1102,DRT,4,FALSE)</f>
        <v>0</v>
      </c>
      <c r="V1102" s="98">
        <f>($G1102-SUM($H1102:U1102))*VLOOKUP($F1102,DRT,4,FALSE)</f>
        <v>0</v>
      </c>
      <c r="W1102" s="37">
        <f t="shared" si="384"/>
        <v>0</v>
      </c>
      <c r="Y1102"/>
    </row>
    <row r="1103" spans="1:25" x14ac:dyDescent="0.25">
      <c r="A1103" s="212"/>
      <c r="B1103" s="479"/>
      <c r="C1103" s="275"/>
      <c r="D1103" s="276" t="s">
        <v>164</v>
      </c>
      <c r="E1103" s="275"/>
      <c r="F1103" s="275"/>
      <c r="G1103" s="52"/>
      <c r="H1103" s="364"/>
      <c r="I1103" s="364"/>
      <c r="J1103" s="364"/>
      <c r="K1103" s="365"/>
      <c r="L1103" s="30"/>
      <c r="M1103" s="31"/>
      <c r="N1103" s="364"/>
      <c r="O1103" s="364"/>
      <c r="P1103" s="364"/>
      <c r="Q1103" s="364"/>
      <c r="R1103" s="364"/>
      <c r="S1103" s="364"/>
      <c r="T1103" s="364"/>
      <c r="U1103" s="364"/>
      <c r="V1103" s="365"/>
      <c r="W1103" s="366"/>
      <c r="Y1103"/>
    </row>
    <row r="1104" spans="1:25" x14ac:dyDescent="0.25">
      <c r="A1104" s="212"/>
      <c r="B1104" s="479"/>
      <c r="C1104" s="275"/>
      <c r="D1104" s="276"/>
      <c r="E1104" s="275" t="s">
        <v>165</v>
      </c>
      <c r="F1104" s="275"/>
      <c r="G1104" s="367">
        <f t="shared" ref="G1104:W1104" si="385">SUBTOTAL(9,G1105:G1110)</f>
        <v>0</v>
      </c>
      <c r="H1104" s="364">
        <f t="shared" si="385"/>
        <v>0</v>
      </c>
      <c r="I1104" s="364">
        <f t="shared" si="385"/>
        <v>0</v>
      </c>
      <c r="J1104" s="364">
        <f t="shared" si="385"/>
        <v>0</v>
      </c>
      <c r="K1104" s="365">
        <f t="shared" si="385"/>
        <v>0</v>
      </c>
      <c r="L1104" s="30">
        <f t="shared" si="385"/>
        <v>0</v>
      </c>
      <c r="M1104" s="31">
        <f t="shared" si="385"/>
        <v>0</v>
      </c>
      <c r="N1104" s="31">
        <f t="shared" si="385"/>
        <v>0</v>
      </c>
      <c r="O1104" s="31">
        <f t="shared" si="385"/>
        <v>0</v>
      </c>
      <c r="P1104" s="31">
        <f t="shared" si="385"/>
        <v>0</v>
      </c>
      <c r="Q1104" s="31">
        <f t="shared" si="385"/>
        <v>0</v>
      </c>
      <c r="R1104" s="31">
        <f t="shared" si="385"/>
        <v>0</v>
      </c>
      <c r="S1104" s="31">
        <f t="shared" si="385"/>
        <v>0</v>
      </c>
      <c r="T1104" s="31">
        <f t="shared" si="385"/>
        <v>0</v>
      </c>
      <c r="U1104" s="31">
        <f t="shared" si="385"/>
        <v>0</v>
      </c>
      <c r="V1104" s="365">
        <f t="shared" si="385"/>
        <v>0</v>
      </c>
      <c r="W1104" s="365">
        <f t="shared" si="385"/>
        <v>0</v>
      </c>
      <c r="Y1104"/>
    </row>
    <row r="1105" spans="1:25" outlineLevel="1" x14ac:dyDescent="0.25">
      <c r="A1105" s="212"/>
      <c r="B1105" s="465"/>
      <c r="C1105" s="275"/>
      <c r="D1105" s="275"/>
      <c r="E1105" s="273"/>
      <c r="F1105" s="277" t="s">
        <v>166</v>
      </c>
      <c r="G1105" s="101">
        <f t="shared" ref="G1105:G1110" si="386">G247</f>
        <v>0</v>
      </c>
      <c r="H1105" s="388">
        <f>IF(SUM($H247:H247)="","",SUM($H247:H247)*VLOOKUP($F1105,DRT,2,FALSE))</f>
        <v>0</v>
      </c>
      <c r="I1105" s="392">
        <f>IF(SUM($H247:I247)="","",(SUM($H247:I247)-SUM($H1105:H1105))*VLOOKUP($F1105,DRT,2,FALSE))</f>
        <v>0</v>
      </c>
      <c r="J1105" s="392">
        <f>IF(SUM($H247:J247)="","",(SUM($H247:J247)-SUM($H1105:I1105))*VLOOKUP($F1105,DRT,2,FALSE))</f>
        <v>0</v>
      </c>
      <c r="K1105" s="393">
        <f>IF(SUM($H247:K247)="","",(SUM($H247:K247)-SUM($H1105:J1105))*VLOOKUP($F1105,DRT,2,FALSE))</f>
        <v>0</v>
      </c>
      <c r="L1105" s="107">
        <f>IF(SUM($H247:L247)="","",(SUM($H247:L247)-SUM($H1105:K1105))*VLOOKUP($F1105,DRT,4,FALSE))</f>
        <v>0</v>
      </c>
      <c r="M1105" s="108">
        <f>IF(SUM($H247:M247)="","",(SUM($H247:M247)-SUM($H1105:L1105))*VLOOKUP($F1105,DRT,4,FALSE))</f>
        <v>0</v>
      </c>
      <c r="N1105" s="392">
        <f>IF(SUM($H247:N247)="","",(SUM($H247:N247)-SUM($H1105:M1105))*VLOOKUP($F1105,DRT,4,FALSE))</f>
        <v>0</v>
      </c>
      <c r="O1105" s="392">
        <f>IF(SUM($H247:O247)="","",(SUM($H247:O247)-SUM($H1105:N1105))*VLOOKUP($F1105,DRT,4,FALSE))</f>
        <v>0</v>
      </c>
      <c r="P1105" s="392">
        <f>IF(SUM($H247:P247)="","",(SUM($H247:P247)-SUM($H1105:O1105))*VLOOKUP($F1105,DRT,4,FALSE))</f>
        <v>0</v>
      </c>
      <c r="Q1105" s="392">
        <f>IF(SUM($H247:Q247)="","",(SUM($H247:Q247)-SUM($H1105:P1105))*VLOOKUP($F1105,DRT,4,FALSE))</f>
        <v>0</v>
      </c>
      <c r="R1105" s="392">
        <f>IF(SUM($H247:R247)="","",(SUM($H247:R247)-SUM($H1105:Q1105))*VLOOKUP($F1105,DRT,4,FALSE))</f>
        <v>0</v>
      </c>
      <c r="S1105" s="392">
        <f>IF(SUM($H247:S247)="","",(SUM($H247:S247)-SUM($H1105:R1105))*VLOOKUP($F1105,DRT,4,FALSE))</f>
        <v>0</v>
      </c>
      <c r="T1105" s="392">
        <f>IF(SUM($H247:T247)="","",(SUM($H247:T247)-SUM($H1105:S1105))*VLOOKUP($F1105,DRT,4,FALSE))</f>
        <v>0</v>
      </c>
      <c r="U1105" s="392">
        <f>IF(SUM($H247:U247)="","",(SUM($H247:U247)-SUM($H1105:T1105))*VLOOKUP($F1105,DRT,4,FALSE))</f>
        <v>0</v>
      </c>
      <c r="V1105" s="393">
        <f>IF(SUM($H247:V247)="","",(SUM($H247:V247)-SUM($H1105:U1105))*VLOOKUP($F1105,DRT,4,FALSE))</f>
        <v>0</v>
      </c>
      <c r="W1105" s="409">
        <f>G1105-SUM(H1105:V1105)</f>
        <v>0</v>
      </c>
      <c r="Y1105"/>
    </row>
    <row r="1106" spans="1:25" outlineLevel="1" x14ac:dyDescent="0.25">
      <c r="A1106" s="212"/>
      <c r="B1106" s="465"/>
      <c r="C1106" s="275"/>
      <c r="D1106" s="275"/>
      <c r="E1106" s="273"/>
      <c r="F1106" s="277" t="s">
        <v>167</v>
      </c>
      <c r="G1106" s="101">
        <f t="shared" si="386"/>
        <v>0</v>
      </c>
      <c r="H1106" s="388">
        <f>IF(SUM($H248:H248)="","",SUM($H248:H248)*VLOOKUP($F1106,DRT,2,FALSE))</f>
        <v>0</v>
      </c>
      <c r="I1106" s="392">
        <f>IF(SUM($H248:I248)="","",(SUM($H248:I248)-SUM($H1106:H1106))*VLOOKUP($F1106,DRT,2,FALSE))</f>
        <v>0</v>
      </c>
      <c r="J1106" s="392">
        <f>IF(SUM($H248:J248)="","",(SUM($H248:J248)-SUM($H1106:I1106))*VLOOKUP($F1106,DRT,2,FALSE))</f>
        <v>0</v>
      </c>
      <c r="K1106" s="393">
        <f>IF(SUM($H248:K248)="","",(SUM($H248:K248)-SUM($H1106:J1106))*VLOOKUP($F1106,DRT,2,FALSE))</f>
        <v>0</v>
      </c>
      <c r="L1106" s="107">
        <f>IF(SUM($H248:L248)="","",(SUM($H248:L248)-SUM($H1106:K1106))*VLOOKUP($F1106,DRT,4,FALSE))</f>
        <v>0</v>
      </c>
      <c r="M1106" s="108">
        <f>IF(SUM($H248:M248)="","",(SUM($H248:M248)-SUM($H1106:L1106))*VLOOKUP($F1106,DRT,4,FALSE))</f>
        <v>0</v>
      </c>
      <c r="N1106" s="392">
        <f>IF(SUM($H248:N248)="","",(SUM($H248:N248)-SUM($H1106:M1106))*VLOOKUP($F1106,DRT,4,FALSE))</f>
        <v>0</v>
      </c>
      <c r="O1106" s="392">
        <f>IF(SUM($H248:O248)="","",(SUM($H248:O248)-SUM($H1106:N1106))*VLOOKUP($F1106,DRT,4,FALSE))</f>
        <v>0</v>
      </c>
      <c r="P1106" s="392">
        <f>IF(SUM($H248:P248)="","",(SUM($H248:P248)-SUM($H1106:O1106))*VLOOKUP($F1106,DRT,4,FALSE))</f>
        <v>0</v>
      </c>
      <c r="Q1106" s="392">
        <f>IF(SUM($H248:Q248)="","",(SUM($H248:Q248)-SUM($H1106:P1106))*VLOOKUP($F1106,DRT,4,FALSE))</f>
        <v>0</v>
      </c>
      <c r="R1106" s="392">
        <f>IF(SUM($H248:R248)="","",(SUM($H248:R248)-SUM($H1106:Q1106))*VLOOKUP($F1106,DRT,4,FALSE))</f>
        <v>0</v>
      </c>
      <c r="S1106" s="392">
        <f>IF(SUM($H248:S248)="","",(SUM($H248:S248)-SUM($H1106:R1106))*VLOOKUP($F1106,DRT,4,FALSE))</f>
        <v>0</v>
      </c>
      <c r="T1106" s="392">
        <f>IF(SUM($H248:T248)="","",(SUM($H248:T248)-SUM($H1106:S1106))*VLOOKUP($F1106,DRT,4,FALSE))</f>
        <v>0</v>
      </c>
      <c r="U1106" s="392">
        <f>IF(SUM($H248:U248)="","",(SUM($H248:U248)-SUM($H1106:T1106))*VLOOKUP($F1106,DRT,4,FALSE))</f>
        <v>0</v>
      </c>
      <c r="V1106" s="393">
        <f>IF(SUM($H248:V248)="","",(SUM($H248:V248)-SUM($H1106:U1106))*VLOOKUP($F1106,DRT,4,FALSE))</f>
        <v>0</v>
      </c>
      <c r="W1106" s="409">
        <f t="shared" ref="W1106:W1117" si="387">G1106-SUM(H1106:V1106)</f>
        <v>0</v>
      </c>
      <c r="Y1106"/>
    </row>
    <row r="1107" spans="1:25" outlineLevel="1" x14ac:dyDescent="0.25">
      <c r="A1107" s="212"/>
      <c r="B1107" s="465"/>
      <c r="C1107" s="275"/>
      <c r="D1107" s="275"/>
      <c r="E1107" s="273"/>
      <c r="F1107" s="277" t="s">
        <v>168</v>
      </c>
      <c r="G1107" s="101">
        <f t="shared" si="386"/>
        <v>0</v>
      </c>
      <c r="H1107" s="388">
        <f>IF(SUM($H249:H249)="","",SUM($H249:H249)*VLOOKUP($F1107,DRT,2,FALSE))</f>
        <v>0</v>
      </c>
      <c r="I1107" s="392">
        <f>IF(SUM($H249:I249)="","",(SUM($H249:I249)-SUM($H1107:H1107))*VLOOKUP($F1107,DRT,2,FALSE))</f>
        <v>0</v>
      </c>
      <c r="J1107" s="392">
        <f>IF(SUM($H249:J249)="","",(SUM($H249:J249)-SUM($H1107:I1107))*VLOOKUP($F1107,DRT,2,FALSE))</f>
        <v>0</v>
      </c>
      <c r="K1107" s="393">
        <f>IF(SUM($H249:K249)="","",(SUM($H249:K249)-SUM($H1107:J1107))*VLOOKUP($F1107,DRT,2,FALSE))</f>
        <v>0</v>
      </c>
      <c r="L1107" s="107">
        <f>IF(SUM($H249:L249)="","",(SUM($H249:L249)-SUM($H1107:K1107))*VLOOKUP($F1107,DRT,4,FALSE))</f>
        <v>0</v>
      </c>
      <c r="M1107" s="108">
        <f>IF(SUM($H249:M249)="","",(SUM($H249:M249)-SUM($H1107:L1107))*VLOOKUP($F1107,DRT,4,FALSE))</f>
        <v>0</v>
      </c>
      <c r="N1107" s="392">
        <f>IF(SUM($H249:N249)="","",(SUM($H249:N249)-SUM($H1107:M1107))*VLOOKUP($F1107,DRT,4,FALSE))</f>
        <v>0</v>
      </c>
      <c r="O1107" s="392">
        <f>IF(SUM($H249:O249)="","",(SUM($H249:O249)-SUM($H1107:N1107))*VLOOKUP($F1107,DRT,4,FALSE))</f>
        <v>0</v>
      </c>
      <c r="P1107" s="392">
        <f>IF(SUM($H249:P249)="","",(SUM($H249:P249)-SUM($H1107:O1107))*VLOOKUP($F1107,DRT,4,FALSE))</f>
        <v>0</v>
      </c>
      <c r="Q1107" s="392">
        <f>IF(SUM($H249:Q249)="","",(SUM($H249:Q249)-SUM($H1107:P1107))*VLOOKUP($F1107,DRT,4,FALSE))</f>
        <v>0</v>
      </c>
      <c r="R1107" s="392">
        <f>IF(SUM($H249:R249)="","",(SUM($H249:R249)-SUM($H1107:Q1107))*VLOOKUP($F1107,DRT,4,FALSE))</f>
        <v>0</v>
      </c>
      <c r="S1107" s="392">
        <f>IF(SUM($H249:S249)="","",(SUM($H249:S249)-SUM($H1107:R1107))*VLOOKUP($F1107,DRT,4,FALSE))</f>
        <v>0</v>
      </c>
      <c r="T1107" s="392">
        <f>IF(SUM($H249:T249)="","",(SUM($H249:T249)-SUM($H1107:S1107))*VLOOKUP($F1107,DRT,4,FALSE))</f>
        <v>0</v>
      </c>
      <c r="U1107" s="392">
        <f>IF(SUM($H249:U249)="","",(SUM($H249:U249)-SUM($H1107:T1107))*VLOOKUP($F1107,DRT,4,FALSE))</f>
        <v>0</v>
      </c>
      <c r="V1107" s="393">
        <f>IF(SUM($H249:V249)="","",(SUM($H249:V249)-SUM($H1107:U1107))*VLOOKUP($F1107,DRT,4,FALSE))</f>
        <v>0</v>
      </c>
      <c r="W1107" s="409">
        <f t="shared" si="387"/>
        <v>0</v>
      </c>
      <c r="Y1107"/>
    </row>
    <row r="1108" spans="1:25" outlineLevel="1" x14ac:dyDescent="0.25">
      <c r="A1108" s="212"/>
      <c r="B1108" s="465"/>
      <c r="C1108" s="273"/>
      <c r="D1108" s="273"/>
      <c r="E1108" s="273"/>
      <c r="F1108" s="277" t="s">
        <v>169</v>
      </c>
      <c r="G1108" s="101">
        <f t="shared" si="386"/>
        <v>0</v>
      </c>
      <c r="H1108" s="388">
        <f>IF(SUM($H250:H250)="","",SUM($H250:H250)*VLOOKUP($F1108,DRT,2,FALSE))</f>
        <v>0</v>
      </c>
      <c r="I1108" s="392">
        <f>IF(SUM($H250:I250)="","",(SUM($H250:I250)-SUM($H1108:H1108))*VLOOKUP($F1108,DRT,2,FALSE))</f>
        <v>0</v>
      </c>
      <c r="J1108" s="392">
        <f>IF(SUM($H250:J250)="","",(SUM($H250:J250)-SUM($H1108:I1108))*VLOOKUP($F1108,DRT,2,FALSE))</f>
        <v>0</v>
      </c>
      <c r="K1108" s="393">
        <f>IF(SUM($H250:K250)="","",(SUM($H250:K250)-SUM($H1108:J1108))*VLOOKUP($F1108,DRT,2,FALSE))</f>
        <v>0</v>
      </c>
      <c r="L1108" s="107">
        <f>IF(SUM($H250:L250)="","",(SUM($H250:L250)-SUM($H1108:K1108))*VLOOKUP($F1108,DRT,4,FALSE))</f>
        <v>0</v>
      </c>
      <c r="M1108" s="108">
        <f>IF(SUM($H250:M250)="","",(SUM($H250:M250)-SUM($H1108:L1108))*VLOOKUP($F1108,DRT,4,FALSE))</f>
        <v>0</v>
      </c>
      <c r="N1108" s="392">
        <f>IF(SUM($H250:N250)="","",(SUM($H250:N250)-SUM($H1108:M1108))*VLOOKUP($F1108,DRT,4,FALSE))</f>
        <v>0</v>
      </c>
      <c r="O1108" s="392">
        <f>IF(SUM($H250:O250)="","",(SUM($H250:O250)-SUM($H1108:N1108))*VLOOKUP($F1108,DRT,4,FALSE))</f>
        <v>0</v>
      </c>
      <c r="P1108" s="392">
        <f>IF(SUM($H250:P250)="","",(SUM($H250:P250)-SUM($H1108:O1108))*VLOOKUP($F1108,DRT,4,FALSE))</f>
        <v>0</v>
      </c>
      <c r="Q1108" s="392">
        <f>IF(SUM($H250:Q250)="","",(SUM($H250:Q250)-SUM($H1108:P1108))*VLOOKUP($F1108,DRT,4,FALSE))</f>
        <v>0</v>
      </c>
      <c r="R1108" s="392">
        <f>IF(SUM($H250:R250)="","",(SUM($H250:R250)-SUM($H1108:Q1108))*VLOOKUP($F1108,DRT,4,FALSE))</f>
        <v>0</v>
      </c>
      <c r="S1108" s="392">
        <f>IF(SUM($H250:S250)="","",(SUM($H250:S250)-SUM($H1108:R1108))*VLOOKUP($F1108,DRT,4,FALSE))</f>
        <v>0</v>
      </c>
      <c r="T1108" s="392">
        <f>IF(SUM($H250:T250)="","",(SUM($H250:T250)-SUM($H1108:S1108))*VLOOKUP($F1108,DRT,4,FALSE))</f>
        <v>0</v>
      </c>
      <c r="U1108" s="392">
        <f>IF(SUM($H250:U250)="","",(SUM($H250:U250)-SUM($H1108:T1108))*VLOOKUP($F1108,DRT,4,FALSE))</f>
        <v>0</v>
      </c>
      <c r="V1108" s="393">
        <f>IF(SUM($H250:V250)="","",(SUM($H250:V250)-SUM($H1108:U1108))*VLOOKUP($F1108,DRT,4,FALSE))</f>
        <v>0</v>
      </c>
      <c r="W1108" s="409">
        <f t="shared" si="387"/>
        <v>0</v>
      </c>
      <c r="Y1108"/>
    </row>
    <row r="1109" spans="1:25" outlineLevel="1" x14ac:dyDescent="0.25">
      <c r="A1109" s="212"/>
      <c r="B1109" s="465"/>
      <c r="C1109" s="273"/>
      <c r="D1109" s="273"/>
      <c r="E1109" s="273"/>
      <c r="F1109" s="274" t="s">
        <v>170</v>
      </c>
      <c r="G1109" s="101">
        <f t="shared" si="386"/>
        <v>0</v>
      </c>
      <c r="H1109" s="388">
        <f>IF(SUM($H251:H251)="","",SUM($H251:H251)*VLOOKUP($F1109,DRT,2,FALSE))</f>
        <v>0</v>
      </c>
      <c r="I1109" s="392">
        <f>IF(SUM($H251:I251)="","",(SUM($H251:I251)-SUM($H1109:H1109))*VLOOKUP($F1109,DRT,2,FALSE))</f>
        <v>0</v>
      </c>
      <c r="J1109" s="392">
        <f>IF(SUM($H251:J251)="","",(SUM($H251:J251)-SUM($H1109:I1109))*VLOOKUP($F1109,DRT,2,FALSE))</f>
        <v>0</v>
      </c>
      <c r="K1109" s="393">
        <f>IF(SUM($H251:K251)="","",(SUM($H251:K251)-SUM($H1109:J1109))*VLOOKUP($F1109,DRT,2,FALSE))</f>
        <v>0</v>
      </c>
      <c r="L1109" s="107">
        <f>IF(SUM($H251:L251)="","",(SUM($H251:L251)-SUM($H1109:K1109))*VLOOKUP($F1109,DRT,4,FALSE))</f>
        <v>0</v>
      </c>
      <c r="M1109" s="108">
        <f>IF(SUM($H251:M251)="","",(SUM($H251:M251)-SUM($H1109:L1109))*VLOOKUP($F1109,DRT,4,FALSE))</f>
        <v>0</v>
      </c>
      <c r="N1109" s="392">
        <f>IF(SUM($H251:N251)="","",(SUM($H251:N251)-SUM($H1109:M1109))*VLOOKUP($F1109,DRT,4,FALSE))</f>
        <v>0</v>
      </c>
      <c r="O1109" s="392">
        <f>IF(SUM($H251:O251)="","",(SUM($H251:O251)-SUM($H1109:N1109))*VLOOKUP($F1109,DRT,4,FALSE))</f>
        <v>0</v>
      </c>
      <c r="P1109" s="392">
        <f>IF(SUM($H251:P251)="","",(SUM($H251:P251)-SUM($H1109:O1109))*VLOOKUP($F1109,DRT,4,FALSE))</f>
        <v>0</v>
      </c>
      <c r="Q1109" s="392">
        <f>IF(SUM($H251:Q251)="","",(SUM($H251:Q251)-SUM($H1109:P1109))*VLOOKUP($F1109,DRT,4,FALSE))</f>
        <v>0</v>
      </c>
      <c r="R1109" s="392">
        <f>IF(SUM($H251:R251)="","",(SUM($H251:R251)-SUM($H1109:Q1109))*VLOOKUP($F1109,DRT,4,FALSE))</f>
        <v>0</v>
      </c>
      <c r="S1109" s="392">
        <f>IF(SUM($H251:S251)="","",(SUM($H251:S251)-SUM($H1109:R1109))*VLOOKUP($F1109,DRT,4,FALSE))</f>
        <v>0</v>
      </c>
      <c r="T1109" s="392">
        <f>IF(SUM($H251:T251)="","",(SUM($H251:T251)-SUM($H1109:S1109))*VLOOKUP($F1109,DRT,4,FALSE))</f>
        <v>0</v>
      </c>
      <c r="U1109" s="392">
        <f>IF(SUM($H251:U251)="","",(SUM($H251:U251)-SUM($H1109:T1109))*VLOOKUP($F1109,DRT,4,FALSE))</f>
        <v>0</v>
      </c>
      <c r="V1109" s="393">
        <f>IF(SUM($H251:V251)="","",(SUM($H251:V251)-SUM($H1109:U1109))*VLOOKUP($F1109,DRT,4,FALSE))</f>
        <v>0</v>
      </c>
      <c r="W1109" s="409">
        <f t="shared" si="387"/>
        <v>0</v>
      </c>
      <c r="Y1109"/>
    </row>
    <row r="1110" spans="1:25" outlineLevel="1" x14ac:dyDescent="0.25">
      <c r="A1110" s="212"/>
      <c r="B1110" s="465"/>
      <c r="C1110" s="273"/>
      <c r="D1110" s="273"/>
      <c r="E1110" s="273"/>
      <c r="F1110" s="274" t="s">
        <v>171</v>
      </c>
      <c r="G1110" s="101">
        <f t="shared" si="386"/>
        <v>0</v>
      </c>
      <c r="H1110" s="388">
        <f>IF(SUM($H252:H252)="","",SUM($H252:H252)*VLOOKUP($F1110,DRT,2,FALSE))</f>
        <v>0</v>
      </c>
      <c r="I1110" s="392">
        <f>IF(SUM($H252:I252)="","",(SUM($H252:I252)-SUM($H1110:H1110))*VLOOKUP($F1110,DRT,2,FALSE))</f>
        <v>0</v>
      </c>
      <c r="J1110" s="392">
        <f>IF(SUM($H252:J252)="","",(SUM($H252:J252)-SUM($H1110:I1110))*VLOOKUP($F1110,DRT,2,FALSE))</f>
        <v>0</v>
      </c>
      <c r="K1110" s="393">
        <f>IF(SUM($H252:K252)="","",(SUM($H252:K252)-SUM($H1110:J1110))*VLOOKUP($F1110,DRT,2,FALSE))</f>
        <v>0</v>
      </c>
      <c r="L1110" s="107">
        <f>IF(SUM($H252:L252)="","",(SUM($H252:L252)-SUM($H1110:K1110))*VLOOKUP($F1110,DRT,4,FALSE))</f>
        <v>0</v>
      </c>
      <c r="M1110" s="108">
        <f>IF(SUM($H252:M252)="","",(SUM($H252:M252)-SUM($H1110:L1110))*VLOOKUP($F1110,DRT,4,FALSE))</f>
        <v>0</v>
      </c>
      <c r="N1110" s="392">
        <f>IF(SUM($H252:N252)="","",(SUM($H252:N252)-SUM($H1110:M1110))*VLOOKUP($F1110,DRT,4,FALSE))</f>
        <v>0</v>
      </c>
      <c r="O1110" s="392">
        <f>IF(SUM($H252:O252)="","",(SUM($H252:O252)-SUM($H1110:N1110))*VLOOKUP($F1110,DRT,4,FALSE))</f>
        <v>0</v>
      </c>
      <c r="P1110" s="392">
        <f>IF(SUM($H252:P252)="","",(SUM($H252:P252)-SUM($H1110:O1110))*VLOOKUP($F1110,DRT,4,FALSE))</f>
        <v>0</v>
      </c>
      <c r="Q1110" s="392">
        <f>IF(SUM($H252:Q252)="","",(SUM($H252:Q252)-SUM($H1110:P1110))*VLOOKUP($F1110,DRT,4,FALSE))</f>
        <v>0</v>
      </c>
      <c r="R1110" s="392">
        <f>IF(SUM($H252:R252)="","",(SUM($H252:R252)-SUM($H1110:Q1110))*VLOOKUP($F1110,DRT,4,FALSE))</f>
        <v>0</v>
      </c>
      <c r="S1110" s="392">
        <f>IF(SUM($H252:S252)="","",(SUM($H252:S252)-SUM($H1110:R1110))*VLOOKUP($F1110,DRT,4,FALSE))</f>
        <v>0</v>
      </c>
      <c r="T1110" s="392">
        <f>IF(SUM($H252:T252)="","",(SUM($H252:T252)-SUM($H1110:S1110))*VLOOKUP($F1110,DRT,4,FALSE))</f>
        <v>0</v>
      </c>
      <c r="U1110" s="392">
        <f>IF(SUM($H252:U252)="","",(SUM($H252:U252)-SUM($H1110:T1110))*VLOOKUP($F1110,DRT,4,FALSE))</f>
        <v>0</v>
      </c>
      <c r="V1110" s="393">
        <f>IF(SUM($H252:V252)="","",(SUM($H252:V252)-SUM($H1110:U1110))*VLOOKUP($F1110,DRT,4,FALSE))</f>
        <v>0</v>
      </c>
      <c r="W1110" s="409">
        <f t="shared" si="387"/>
        <v>0</v>
      </c>
      <c r="Y1110"/>
    </row>
    <row r="1111" spans="1:25" x14ac:dyDescent="0.25">
      <c r="A1111" s="212"/>
      <c r="B1111" s="465"/>
      <c r="C1111" s="273"/>
      <c r="D1111" s="273"/>
      <c r="E1111" s="273" t="s">
        <v>172</v>
      </c>
      <c r="F1111" s="275"/>
      <c r="G1111" s="367">
        <f t="shared" ref="G1111:W1111" si="388">SUBTOTAL(9,G1112:G1117)</f>
        <v>0</v>
      </c>
      <c r="H1111" s="364">
        <f t="shared" si="388"/>
        <v>0</v>
      </c>
      <c r="I1111" s="364">
        <f t="shared" si="388"/>
        <v>0</v>
      </c>
      <c r="J1111" s="364">
        <f t="shared" si="388"/>
        <v>0</v>
      </c>
      <c r="K1111" s="365">
        <f t="shared" si="388"/>
        <v>0</v>
      </c>
      <c r="L1111" s="30">
        <f t="shared" si="388"/>
        <v>0</v>
      </c>
      <c r="M1111" s="31">
        <f t="shared" si="388"/>
        <v>0</v>
      </c>
      <c r="N1111" s="31">
        <f t="shared" si="388"/>
        <v>0</v>
      </c>
      <c r="O1111" s="31">
        <f t="shared" si="388"/>
        <v>0</v>
      </c>
      <c r="P1111" s="31">
        <f t="shared" si="388"/>
        <v>0</v>
      </c>
      <c r="Q1111" s="31">
        <f t="shared" si="388"/>
        <v>0</v>
      </c>
      <c r="R1111" s="31">
        <f t="shared" si="388"/>
        <v>0</v>
      </c>
      <c r="S1111" s="31">
        <f t="shared" si="388"/>
        <v>0</v>
      </c>
      <c r="T1111" s="31">
        <f t="shared" si="388"/>
        <v>0</v>
      </c>
      <c r="U1111" s="31">
        <f t="shared" si="388"/>
        <v>0</v>
      </c>
      <c r="V1111" s="365">
        <f t="shared" si="388"/>
        <v>0</v>
      </c>
      <c r="W1111" s="365">
        <f t="shared" si="388"/>
        <v>0</v>
      </c>
      <c r="Y1111"/>
    </row>
    <row r="1112" spans="1:25" outlineLevel="1" x14ac:dyDescent="0.25">
      <c r="A1112" s="212"/>
      <c r="B1112" s="465"/>
      <c r="C1112" s="273"/>
      <c r="D1112" s="273"/>
      <c r="E1112" s="273"/>
      <c r="F1112" s="274" t="s">
        <v>173</v>
      </c>
      <c r="G1112" s="101">
        <f t="shared" ref="G1112:G1117" si="389">G254</f>
        <v>0</v>
      </c>
      <c r="H1112" s="388">
        <f t="shared" ref="H1112:K1117" si="390">IF(H254="",0,H254*VLOOKUP($F1112,DRT,3,FALSE))</f>
        <v>0</v>
      </c>
      <c r="I1112" s="392">
        <f t="shared" si="390"/>
        <v>0</v>
      </c>
      <c r="J1112" s="392">
        <f t="shared" si="390"/>
        <v>0</v>
      </c>
      <c r="K1112" s="393">
        <f t="shared" si="390"/>
        <v>0</v>
      </c>
      <c r="L1112" s="105">
        <f>(SUM($H254:$L254)-SUM($H1112:K1112))*VLOOKUP($F1112,DRT,4,FALSE)</f>
        <v>0</v>
      </c>
      <c r="M1112" s="98">
        <f>(SUM($H254:$L254)-SUM($H1112:L1112))*VLOOKUP($F1112,DRT,4,FALSE)</f>
        <v>0</v>
      </c>
      <c r="N1112" s="98">
        <f>(SUM($H254:$L254)-SUM($H1112:M1112))*VLOOKUP($F1112,DRT,4,FALSE)</f>
        <v>0</v>
      </c>
      <c r="O1112" s="98">
        <f>(SUM($H254:$L254)-SUM($H1112:N1112))*VLOOKUP($F1112,DRT,4,FALSE)</f>
        <v>0</v>
      </c>
      <c r="P1112" s="98">
        <f>(SUM($H254:$L254)-SUM($H1112:O1112))*VLOOKUP($F1112,DRT,4,FALSE)</f>
        <v>0</v>
      </c>
      <c r="Q1112" s="98">
        <f>(SUM($H254:$L254)-SUM($H1112:P1112))*VLOOKUP($F1112,DRT,4,FALSE)</f>
        <v>0</v>
      </c>
      <c r="R1112" s="98">
        <f>(SUM($H254:$L254)-SUM($H1112:Q1112))*VLOOKUP($F1112,DRT,4,FALSE)</f>
        <v>0</v>
      </c>
      <c r="S1112" s="98">
        <f>(SUM($H254:$L254)-SUM($H1112:R1112))*VLOOKUP($F1112,DRT,4,FALSE)</f>
        <v>0</v>
      </c>
      <c r="T1112" s="98">
        <f>(SUM($H254:$L254)-SUM($H1112:S1112))*VLOOKUP($F1112,DRT,4,FALSE)</f>
        <v>0</v>
      </c>
      <c r="U1112" s="98">
        <f>(SUM($H254:$L254)-SUM($H1112:T1112))*VLOOKUP($F1112,DRT,4,FALSE)</f>
        <v>0</v>
      </c>
      <c r="V1112" s="106">
        <f>(SUM($H254:$L254)-SUM($H1112:U1112))*VLOOKUP($F1112,DRT,4,FALSE)</f>
        <v>0</v>
      </c>
      <c r="W1112" s="37">
        <f t="shared" si="387"/>
        <v>0</v>
      </c>
      <c r="Y1112"/>
    </row>
    <row r="1113" spans="1:25" outlineLevel="1" x14ac:dyDescent="0.25">
      <c r="A1113" s="212"/>
      <c r="B1113" s="465"/>
      <c r="C1113" s="273"/>
      <c r="D1113" s="273"/>
      <c r="E1113" s="273"/>
      <c r="F1113" s="274" t="s">
        <v>174</v>
      </c>
      <c r="G1113" s="101">
        <f t="shared" si="389"/>
        <v>0</v>
      </c>
      <c r="H1113" s="388">
        <f t="shared" si="390"/>
        <v>0</v>
      </c>
      <c r="I1113" s="392">
        <f t="shared" si="390"/>
        <v>0</v>
      </c>
      <c r="J1113" s="392">
        <f t="shared" si="390"/>
        <v>0</v>
      </c>
      <c r="K1113" s="393">
        <f t="shared" si="390"/>
        <v>0</v>
      </c>
      <c r="L1113" s="391">
        <f>IF(L255="",0,L255*VLOOKUP($F1113,DRT,4,FALSE))</f>
        <v>0</v>
      </c>
      <c r="M1113" s="98">
        <f>(SUM($H255:$K255,M255)-SUM($H1113:$K1113))*VLOOKUP($F1113,DRT,4,FALSE)</f>
        <v>0</v>
      </c>
      <c r="N1113" s="98">
        <f>($L255-$L1113)*VLOOKUP($F1113,DRT,4,FALSE)</f>
        <v>0</v>
      </c>
      <c r="O1113" s="98">
        <f>(SUM($H255:$K255,M255)-SUM($H1113:$K1113)-$M1113)*VLOOKUP($F1113,DRT,4,FALSE)</f>
        <v>0</v>
      </c>
      <c r="P1113" s="98">
        <f>($L255-$L1113-$N1113)*VLOOKUP($F1113,DRT,4,FALSE)</f>
        <v>0</v>
      </c>
      <c r="Q1113" s="98">
        <f>(SUM($H255:$K255,M255)-SUM($H1113:$K1113)-$M1113-$O1113)*VLOOKUP($F1113,DRT,4,FALSE)</f>
        <v>0</v>
      </c>
      <c r="R1113" s="98">
        <f>($L255-$L1113-$N1113-$P1113)*VLOOKUP($F1113,DRT,4,FALSE)</f>
        <v>0</v>
      </c>
      <c r="S1113" s="98">
        <f>(SUM($H255:$K255,M255)-SUM($H1113:$K1113)-$M1113-$O1113-$Q1113)*VLOOKUP($F1113,DRT,4,FALSE)</f>
        <v>0</v>
      </c>
      <c r="T1113" s="98">
        <f>($L255-$L1113-$N1113-$P1113-$R1113)*VLOOKUP($F1113,DRT,4,FALSE)</f>
        <v>0</v>
      </c>
      <c r="U1113" s="98">
        <f>(SUM($H255:$K255,M255)-SUM($H1113:$K1113)-$M1113-$O1113-$Q1113-$S1113)*VLOOKUP($F1113,DRT,4,FALSE)</f>
        <v>0</v>
      </c>
      <c r="V1113" s="106">
        <f>($L255-$L1113-$N1113-$P1113-$R1113-$T1113)*VLOOKUP($F1113,DRT,4,FALSE)</f>
        <v>0</v>
      </c>
      <c r="W1113" s="37">
        <f t="shared" si="387"/>
        <v>0</v>
      </c>
      <c r="Y1113"/>
    </row>
    <row r="1114" spans="1:25" outlineLevel="1" x14ac:dyDescent="0.25">
      <c r="A1114" s="212"/>
      <c r="B1114" s="465"/>
      <c r="C1114" s="273"/>
      <c r="D1114" s="273"/>
      <c r="E1114" s="273"/>
      <c r="F1114" s="274" t="s">
        <v>175</v>
      </c>
      <c r="G1114" s="101">
        <f t="shared" si="389"/>
        <v>0</v>
      </c>
      <c r="H1114" s="388">
        <f t="shared" si="390"/>
        <v>0</v>
      </c>
      <c r="I1114" s="392">
        <f t="shared" si="390"/>
        <v>0</v>
      </c>
      <c r="J1114" s="392">
        <f t="shared" si="390"/>
        <v>0</v>
      </c>
      <c r="K1114" s="393">
        <f t="shared" si="390"/>
        <v>0</v>
      </c>
      <c r="L1114" s="391">
        <f>IF(L256="",0,L256*VLOOKUP($F1114,DRT,4,FALSE))</f>
        <v>0</v>
      </c>
      <c r="M1114" s="98">
        <f>IF(M256="",0,M256*VLOOKUP($F1114,DRT,4,FALSE))</f>
        <v>0</v>
      </c>
      <c r="N1114" s="98">
        <f>(SUM($H256:$K256,N256)-SUM($H1114:$K1114))*VLOOKUP($F1114,DRT,4,FALSE)</f>
        <v>0</v>
      </c>
      <c r="O1114" s="98">
        <f>($L256+$O256-$L1114)*VLOOKUP($F1114,DRT,4,FALSE)</f>
        <v>0</v>
      </c>
      <c r="P1114" s="98">
        <f>($M256-$M1114)*VLOOKUP($F1114,DRT,4,FALSE)</f>
        <v>0</v>
      </c>
      <c r="Q1114" s="98">
        <f>(SUM($H256:$K256,N256)-SUM($H1114:$K1114)-N1114)*VLOOKUP($F1114,DRT,4,FALSE)</f>
        <v>0</v>
      </c>
      <c r="R1114" s="98">
        <f>($L256+$O256-$L1114-$O1114)*VLOOKUP($F1114,DRT,4,FALSE)</f>
        <v>0</v>
      </c>
      <c r="S1114" s="98">
        <f>($M256-$M1114-$P1114)*VLOOKUP($F1114,DRT,4,FALSE)</f>
        <v>0</v>
      </c>
      <c r="T1114" s="98">
        <f>(SUM($H256:$K256,N256)-SUM($H1114:$K1114)-$N1114-$Q1114)*VLOOKUP($F1114,DRT,4,FALSE)</f>
        <v>0</v>
      </c>
      <c r="U1114" s="98">
        <f>($L256+O256-$L1114-$O1114-$R1114)*VLOOKUP($F1114,DRT,4,FALSE)</f>
        <v>0</v>
      </c>
      <c r="V1114" s="106">
        <f>($M256-$M1114-$P1114-$S1114)*VLOOKUP($F1114,DRT,4,FALSE)</f>
        <v>0</v>
      </c>
      <c r="W1114" s="37">
        <f t="shared" si="387"/>
        <v>0</v>
      </c>
      <c r="Y1114"/>
    </row>
    <row r="1115" spans="1:25" outlineLevel="1" x14ac:dyDescent="0.25">
      <c r="A1115" s="212"/>
      <c r="B1115" s="465"/>
      <c r="C1115" s="273"/>
      <c r="D1115" s="273"/>
      <c r="E1115" s="273"/>
      <c r="F1115" s="274" t="s">
        <v>176</v>
      </c>
      <c r="G1115" s="101">
        <f t="shared" si="389"/>
        <v>0</v>
      </c>
      <c r="H1115" s="388">
        <f t="shared" si="390"/>
        <v>0</v>
      </c>
      <c r="I1115" s="392">
        <f t="shared" si="390"/>
        <v>0</v>
      </c>
      <c r="J1115" s="392">
        <f t="shared" si="390"/>
        <v>0</v>
      </c>
      <c r="K1115" s="393">
        <f t="shared" si="390"/>
        <v>0</v>
      </c>
      <c r="L1115" s="391">
        <f>IF(L257="",0,L257*VLOOKUP($F1115,DRT,4,FALSE))</f>
        <v>0</v>
      </c>
      <c r="M1115" s="98">
        <f>IF(M257="",0,M257*VLOOKUP($F1115,DRT,4,FALSE))</f>
        <v>0</v>
      </c>
      <c r="N1115" s="98">
        <f t="shared" ref="N1115:P1117" si="391">IF(N257="",0,N257*VLOOKUP($F1115,DRT,4,FALSE))</f>
        <v>0</v>
      </c>
      <c r="O1115" s="98">
        <f t="shared" si="391"/>
        <v>0</v>
      </c>
      <c r="P1115" s="98">
        <f t="shared" si="391"/>
        <v>0</v>
      </c>
      <c r="Q1115" s="98">
        <f>(SUM($H257:$K257,Q257)-SUM($H1115:$K1115))*VLOOKUP($F1115,DRT,4,FALSE)</f>
        <v>0</v>
      </c>
      <c r="R1115" s="98">
        <f>($L257+R257-$L1115)*VLOOKUP($F1115,DRT,4,FALSE)</f>
        <v>0</v>
      </c>
      <c r="S1115" s="98">
        <f>($M257+S257-$M1115)*VLOOKUP($F1115,DRT,4,FALSE)</f>
        <v>0</v>
      </c>
      <c r="T1115" s="98">
        <f>($N257-$N1115)*VLOOKUP($F1115,DRT,4,FALSE)</f>
        <v>0</v>
      </c>
      <c r="U1115" s="98">
        <f>($O257-$O1115)*VLOOKUP($F1115,DRT,4,FALSE)</f>
        <v>0</v>
      </c>
      <c r="V1115" s="106">
        <f>($P257-$P1115)*VLOOKUP($F1115,DRT,4,FALSE)</f>
        <v>0</v>
      </c>
      <c r="W1115" s="37">
        <f t="shared" si="387"/>
        <v>0</v>
      </c>
      <c r="Y1115"/>
    </row>
    <row r="1116" spans="1:25" outlineLevel="1" x14ac:dyDescent="0.25">
      <c r="A1116" s="212"/>
      <c r="B1116" s="465"/>
      <c r="C1116" s="273"/>
      <c r="D1116" s="273"/>
      <c r="E1116" s="273"/>
      <c r="F1116" s="274" t="s">
        <v>177</v>
      </c>
      <c r="G1116" s="101">
        <f t="shared" si="389"/>
        <v>0</v>
      </c>
      <c r="H1116" s="388">
        <f t="shared" si="390"/>
        <v>0</v>
      </c>
      <c r="I1116" s="392">
        <f t="shared" si="390"/>
        <v>0</v>
      </c>
      <c r="J1116" s="392">
        <f t="shared" si="390"/>
        <v>0</v>
      </c>
      <c r="K1116" s="393">
        <f t="shared" si="390"/>
        <v>0</v>
      </c>
      <c r="L1116" s="391">
        <f>IF(L258="",0,L258*VLOOKUP($F1116,DRT,4,FALSE))</f>
        <v>0</v>
      </c>
      <c r="M1116" s="98">
        <f>IF(M258="",0,M258*VLOOKUP($F1116,DRT,4,FALSE))</f>
        <v>0</v>
      </c>
      <c r="N1116" s="98">
        <f t="shared" si="391"/>
        <v>0</v>
      </c>
      <c r="O1116" s="98">
        <f t="shared" si="391"/>
        <v>0</v>
      </c>
      <c r="P1116" s="98">
        <f t="shared" si="391"/>
        <v>0</v>
      </c>
      <c r="Q1116" s="98">
        <f t="shared" ref="Q1116:V1117" si="392">IF(Q258="",0,Q258*VLOOKUP($F1116,DRT,4,FALSE))</f>
        <v>0</v>
      </c>
      <c r="R1116" s="98">
        <f t="shared" si="392"/>
        <v>0</v>
      </c>
      <c r="S1116" s="98">
        <f t="shared" si="392"/>
        <v>0</v>
      </c>
      <c r="T1116" s="98">
        <f t="shared" si="392"/>
        <v>0</v>
      </c>
      <c r="U1116" s="98">
        <f t="shared" si="392"/>
        <v>0</v>
      </c>
      <c r="V1116" s="106">
        <f t="shared" si="392"/>
        <v>0</v>
      </c>
      <c r="W1116" s="37">
        <f t="shared" si="387"/>
        <v>0</v>
      </c>
      <c r="Y1116"/>
    </row>
    <row r="1117" spans="1:25" outlineLevel="1" x14ac:dyDescent="0.25">
      <c r="A1117" s="212"/>
      <c r="B1117" s="465"/>
      <c r="C1117" s="273"/>
      <c r="D1117" s="273"/>
      <c r="E1117" s="273"/>
      <c r="F1117" s="274" t="s">
        <v>178</v>
      </c>
      <c r="G1117" s="101">
        <f t="shared" si="389"/>
        <v>0</v>
      </c>
      <c r="H1117" s="388">
        <f t="shared" si="390"/>
        <v>0</v>
      </c>
      <c r="I1117" s="392">
        <f t="shared" si="390"/>
        <v>0</v>
      </c>
      <c r="J1117" s="392">
        <f t="shared" si="390"/>
        <v>0</v>
      </c>
      <c r="K1117" s="393">
        <f t="shared" si="390"/>
        <v>0</v>
      </c>
      <c r="L1117" s="105">
        <f>IF(L259="",0,L259*VLOOKUP($F1117,DRT,4,FALSE))</f>
        <v>0</v>
      </c>
      <c r="M1117" s="392">
        <f>IF(M259="",0,M259*VLOOKUP($F1117,DRT,4,FALSE))</f>
        <v>0</v>
      </c>
      <c r="N1117" s="98">
        <f t="shared" si="391"/>
        <v>0</v>
      </c>
      <c r="O1117" s="98">
        <f t="shared" si="391"/>
        <v>0</v>
      </c>
      <c r="P1117" s="98">
        <f t="shared" si="391"/>
        <v>0</v>
      </c>
      <c r="Q1117" s="98">
        <f t="shared" si="392"/>
        <v>0</v>
      </c>
      <c r="R1117" s="98">
        <f t="shared" si="392"/>
        <v>0</v>
      </c>
      <c r="S1117" s="98">
        <f t="shared" si="392"/>
        <v>0</v>
      </c>
      <c r="T1117" s="98">
        <f t="shared" si="392"/>
        <v>0</v>
      </c>
      <c r="U1117" s="98">
        <f t="shared" si="392"/>
        <v>0</v>
      </c>
      <c r="V1117" s="106">
        <f t="shared" si="392"/>
        <v>0</v>
      </c>
      <c r="W1117" s="37">
        <f t="shared" si="387"/>
        <v>0</v>
      </c>
      <c r="Y1117"/>
    </row>
    <row r="1118" spans="1:25" x14ac:dyDescent="0.25">
      <c r="A1118" s="212"/>
      <c r="B1118" s="465"/>
      <c r="C1118" s="273"/>
      <c r="D1118" s="273"/>
      <c r="E1118" s="273" t="s">
        <v>179</v>
      </c>
      <c r="F1118" s="275"/>
      <c r="G1118" s="367">
        <f t="shared" ref="G1118:W1118" si="393">SUBTOTAL(9,G1119:G1124)</f>
        <v>0</v>
      </c>
      <c r="H1118" s="364">
        <f t="shared" si="393"/>
        <v>0</v>
      </c>
      <c r="I1118" s="364">
        <f t="shared" si="393"/>
        <v>0</v>
      </c>
      <c r="J1118" s="364">
        <f t="shared" si="393"/>
        <v>0</v>
      </c>
      <c r="K1118" s="365">
        <f t="shared" si="393"/>
        <v>0</v>
      </c>
      <c r="L1118" s="30">
        <f t="shared" si="393"/>
        <v>0</v>
      </c>
      <c r="M1118" s="31">
        <f t="shared" si="393"/>
        <v>0</v>
      </c>
      <c r="N1118" s="31">
        <f t="shared" si="393"/>
        <v>0</v>
      </c>
      <c r="O1118" s="31">
        <f t="shared" si="393"/>
        <v>0</v>
      </c>
      <c r="P1118" s="31">
        <f t="shared" si="393"/>
        <v>0</v>
      </c>
      <c r="Q1118" s="31">
        <f t="shared" si="393"/>
        <v>0</v>
      </c>
      <c r="R1118" s="31">
        <f t="shared" si="393"/>
        <v>0</v>
      </c>
      <c r="S1118" s="31">
        <f t="shared" si="393"/>
        <v>0</v>
      </c>
      <c r="T1118" s="31">
        <f t="shared" si="393"/>
        <v>0</v>
      </c>
      <c r="U1118" s="31">
        <f t="shared" si="393"/>
        <v>0</v>
      </c>
      <c r="V1118" s="365">
        <f t="shared" si="393"/>
        <v>0</v>
      </c>
      <c r="W1118" s="365">
        <f t="shared" si="393"/>
        <v>0</v>
      </c>
      <c r="Y1118"/>
    </row>
    <row r="1119" spans="1:25" outlineLevel="1" x14ac:dyDescent="0.25">
      <c r="A1119" s="212"/>
      <c r="B1119" s="465"/>
      <c r="C1119" s="273"/>
      <c r="D1119" s="273"/>
      <c r="E1119" s="273"/>
      <c r="F1119" s="274" t="s">
        <v>180</v>
      </c>
      <c r="G1119" s="101">
        <f t="shared" ref="G1119:G1124" si="394">G261</f>
        <v>0</v>
      </c>
      <c r="H1119" s="388">
        <f t="shared" ref="H1119:K1124" si="395">IF(H261="",0,H261*VLOOKUP($F1119,DRT,3,FALSE))</f>
        <v>0</v>
      </c>
      <c r="I1119" s="392">
        <f t="shared" si="395"/>
        <v>0</v>
      </c>
      <c r="J1119" s="392">
        <f t="shared" si="395"/>
        <v>0</v>
      </c>
      <c r="K1119" s="393">
        <f t="shared" si="395"/>
        <v>0</v>
      </c>
      <c r="L1119" s="105">
        <f>(SUM($H261:$L261)-SUM($H1119:K1119))*VLOOKUP($F1119,DRT,4,FALSE)</f>
        <v>0</v>
      </c>
      <c r="M1119" s="98">
        <f>(SUM($H261:$L261)-SUM($H1119:L1119))*VLOOKUP($F1119,DRT,4,FALSE)</f>
        <v>0</v>
      </c>
      <c r="N1119" s="98">
        <f>(SUM($H261:$L261)-SUM($H1119:M1119))*VLOOKUP($F1119,DRT,4,FALSE)</f>
        <v>0</v>
      </c>
      <c r="O1119" s="98">
        <f>(SUM($H261:$L261)-SUM($H1119:N1119))*VLOOKUP($F1119,DRT,4,FALSE)</f>
        <v>0</v>
      </c>
      <c r="P1119" s="98">
        <f>(SUM($H261:$L261)-SUM($H1119:O1119))*VLOOKUP($F1119,DRT,4,FALSE)</f>
        <v>0</v>
      </c>
      <c r="Q1119" s="98">
        <f>(SUM($H261:$L261)-SUM($H1119:P1119))*VLOOKUP($F1119,DRT,4,FALSE)</f>
        <v>0</v>
      </c>
      <c r="R1119" s="98">
        <f>(SUM($H261:$L261)-SUM($H1119:Q1119))*VLOOKUP($F1119,DRT,4,FALSE)</f>
        <v>0</v>
      </c>
      <c r="S1119" s="98">
        <f>(SUM($H261:$L261)-SUM($H1119:R1119))*VLOOKUP($F1119,DRT,4,FALSE)</f>
        <v>0</v>
      </c>
      <c r="T1119" s="98">
        <f>(SUM($H261:$L261)-SUM($H1119:S1119))*VLOOKUP($F1119,DRT,4,FALSE)</f>
        <v>0</v>
      </c>
      <c r="U1119" s="98">
        <f>(SUM($H261:$L261)-SUM($H1119:T1119))*VLOOKUP($F1119,DRT,4,FALSE)</f>
        <v>0</v>
      </c>
      <c r="V1119" s="106">
        <f>(SUM($H261:$L261)-SUM($H1119:U1119))*VLOOKUP($F1119,DRT,4,FALSE)</f>
        <v>0</v>
      </c>
      <c r="W1119" s="37">
        <f t="shared" ref="W1119:W1124" si="396">G1119-SUM(H1119:V1119)</f>
        <v>0</v>
      </c>
      <c r="Y1119"/>
    </row>
    <row r="1120" spans="1:25" outlineLevel="1" x14ac:dyDescent="0.25">
      <c r="A1120" s="212"/>
      <c r="B1120" s="465"/>
      <c r="C1120" s="273"/>
      <c r="D1120" s="273"/>
      <c r="E1120" s="273"/>
      <c r="F1120" s="274" t="s">
        <v>181</v>
      </c>
      <c r="G1120" s="101">
        <f t="shared" si="394"/>
        <v>0</v>
      </c>
      <c r="H1120" s="388">
        <f t="shared" si="395"/>
        <v>0</v>
      </c>
      <c r="I1120" s="392">
        <f t="shared" si="395"/>
        <v>0</v>
      </c>
      <c r="J1120" s="392">
        <f t="shared" si="395"/>
        <v>0</v>
      </c>
      <c r="K1120" s="393">
        <f t="shared" si="395"/>
        <v>0</v>
      </c>
      <c r="L1120" s="391">
        <f>IF(L262="",0,L262*VLOOKUP($F1120,DRT,4,FALSE))</f>
        <v>0</v>
      </c>
      <c r="M1120" s="98">
        <f>(SUM($H262:$K262,M262)-SUM($H1120:$K1120))*VLOOKUP($F1120,DRT,4,FALSE)</f>
        <v>0</v>
      </c>
      <c r="N1120" s="98">
        <f>($L262-$L1120)*VLOOKUP($F1120,DRT,4,FALSE)</f>
        <v>0</v>
      </c>
      <c r="O1120" s="98">
        <f>(SUM($H262:$K262,M262)-SUM($H1120:$K1120)-$M1120)*VLOOKUP($F1120,DRT,4,FALSE)</f>
        <v>0</v>
      </c>
      <c r="P1120" s="98">
        <f>($L262-$L1120-$N1120)*VLOOKUP($F1120,DRT,4,FALSE)</f>
        <v>0</v>
      </c>
      <c r="Q1120" s="98">
        <f>(SUM($H262:$K262,M262)-SUM($H1120:$K1120)-$M1120-$O1120)*VLOOKUP($F1120,DRT,4,FALSE)</f>
        <v>0</v>
      </c>
      <c r="R1120" s="98">
        <f>($L262-$L1120-$N1120-$P1120)*VLOOKUP($F1120,DRT,4,FALSE)</f>
        <v>0</v>
      </c>
      <c r="S1120" s="98">
        <f>(SUM($H262:$K262,M262)-SUM($H1120:$K1120)-$M1120-$O1120-$Q1120)*VLOOKUP($F1120,DRT,4,FALSE)</f>
        <v>0</v>
      </c>
      <c r="T1120" s="98">
        <f>($L262-$L1120-$N1120-$P1120-$R1120)*VLOOKUP($F1120,DRT,4,FALSE)</f>
        <v>0</v>
      </c>
      <c r="U1120" s="98">
        <f>(SUM($H262:$K262,M262)-SUM($H1120:$K1120)-$M1120-$O1120-$Q1120-$S1120)*VLOOKUP($F1120,DRT,4,FALSE)</f>
        <v>0</v>
      </c>
      <c r="V1120" s="106">
        <f>($L262-$L1120-$N1120-$P1120-$R1120-$T1120)*VLOOKUP($F1120,DRT,4,FALSE)</f>
        <v>0</v>
      </c>
      <c r="W1120" s="37">
        <f t="shared" si="396"/>
        <v>0</v>
      </c>
      <c r="Y1120"/>
    </row>
    <row r="1121" spans="1:25" outlineLevel="1" x14ac:dyDescent="0.25">
      <c r="A1121" s="212"/>
      <c r="B1121" s="465"/>
      <c r="C1121" s="273"/>
      <c r="D1121" s="273"/>
      <c r="E1121" s="273"/>
      <c r="F1121" s="274" t="s">
        <v>182</v>
      </c>
      <c r="G1121" s="101">
        <f t="shared" si="394"/>
        <v>0</v>
      </c>
      <c r="H1121" s="388">
        <f t="shared" si="395"/>
        <v>0</v>
      </c>
      <c r="I1121" s="392">
        <f t="shared" si="395"/>
        <v>0</v>
      </c>
      <c r="J1121" s="392">
        <f t="shared" si="395"/>
        <v>0</v>
      </c>
      <c r="K1121" s="393">
        <f t="shared" si="395"/>
        <v>0</v>
      </c>
      <c r="L1121" s="391">
        <f>IF(L263="",0,L263*VLOOKUP($F1121,DRT,4,FALSE))</f>
        <v>0</v>
      </c>
      <c r="M1121" s="98">
        <f>IF(M263="",0,M263*VLOOKUP($F1121,DRT,4,FALSE))</f>
        <v>0</v>
      </c>
      <c r="N1121" s="98">
        <f>(SUM($H263:$K263,N263)-SUM($H1121:$K1121))*VLOOKUP($F1121,DRT,4,FALSE)</f>
        <v>0</v>
      </c>
      <c r="O1121" s="98">
        <f>($L263+$O263-$L1121)*VLOOKUP($F1121,DRT,4,FALSE)</f>
        <v>0</v>
      </c>
      <c r="P1121" s="98">
        <f>($M263-$M1121)*VLOOKUP($F1121,DRT,4,FALSE)</f>
        <v>0</v>
      </c>
      <c r="Q1121" s="98">
        <f>(SUM($H263:$K263,N263)-SUM($H1121:$K1121)-N1121)*VLOOKUP($F1121,DRT,4,FALSE)</f>
        <v>0</v>
      </c>
      <c r="R1121" s="98">
        <f>($L263+$O263-$L1121-$O1121)*VLOOKUP($F1121,DRT,4,FALSE)</f>
        <v>0</v>
      </c>
      <c r="S1121" s="98">
        <f>($M263-$M1121-$P1121)*VLOOKUP($F1121,DRT,4,FALSE)</f>
        <v>0</v>
      </c>
      <c r="T1121" s="98">
        <f>(SUM($H263:$K263,N263)-SUM($H1121:$K1121)-$N1121-$Q1121)*VLOOKUP($F1121,DRT,4,FALSE)</f>
        <v>0</v>
      </c>
      <c r="U1121" s="98">
        <f>($L263+O263-$L1121-$O1121-$R1121)*VLOOKUP($F1121,DRT,4,FALSE)</f>
        <v>0</v>
      </c>
      <c r="V1121" s="106">
        <f>($M263-$M1121-$P1121-$S1121)*VLOOKUP($F1121,DRT,4,FALSE)</f>
        <v>0</v>
      </c>
      <c r="W1121" s="37">
        <f t="shared" si="396"/>
        <v>0</v>
      </c>
      <c r="Y1121"/>
    </row>
    <row r="1122" spans="1:25" outlineLevel="1" x14ac:dyDescent="0.25">
      <c r="A1122" s="212"/>
      <c r="B1122" s="465"/>
      <c r="C1122" s="273"/>
      <c r="D1122" s="273"/>
      <c r="E1122" s="273"/>
      <c r="F1122" s="274" t="s">
        <v>183</v>
      </c>
      <c r="G1122" s="101">
        <f t="shared" si="394"/>
        <v>0</v>
      </c>
      <c r="H1122" s="388">
        <f t="shared" si="395"/>
        <v>0</v>
      </c>
      <c r="I1122" s="392">
        <f t="shared" si="395"/>
        <v>0</v>
      </c>
      <c r="J1122" s="392">
        <f t="shared" si="395"/>
        <v>0</v>
      </c>
      <c r="K1122" s="393">
        <f t="shared" si="395"/>
        <v>0</v>
      </c>
      <c r="L1122" s="391">
        <f>IF(L264="",0,L264*VLOOKUP($F1122,DRT,4,FALSE))</f>
        <v>0</v>
      </c>
      <c r="M1122" s="98">
        <f>IF(M264="",0,M264*VLOOKUP($F1122,DRT,4,FALSE))</f>
        <v>0</v>
      </c>
      <c r="N1122" s="98">
        <f t="shared" ref="N1122:P1124" si="397">IF(N264="",0,N264*VLOOKUP($F1122,DRT,4,FALSE))</f>
        <v>0</v>
      </c>
      <c r="O1122" s="98">
        <f t="shared" si="397"/>
        <v>0</v>
      </c>
      <c r="P1122" s="98">
        <f t="shared" si="397"/>
        <v>0</v>
      </c>
      <c r="Q1122" s="98">
        <f>(SUM($H264:$K264,Q264)-SUM($H1122:$K1122))*VLOOKUP($F1122,DRT,4,FALSE)</f>
        <v>0</v>
      </c>
      <c r="R1122" s="98">
        <f>($L264+R264-$L1122)*VLOOKUP($F1122,DRT,4,FALSE)</f>
        <v>0</v>
      </c>
      <c r="S1122" s="98">
        <f>($M264+S264-$M1122)*VLOOKUP($F1122,DRT,4,FALSE)</f>
        <v>0</v>
      </c>
      <c r="T1122" s="98">
        <f>($N264-$N1122)*VLOOKUP($F1122,DRT,4,FALSE)</f>
        <v>0</v>
      </c>
      <c r="U1122" s="98">
        <f>($O264-$O1122)*VLOOKUP($F1122,DRT,4,FALSE)</f>
        <v>0</v>
      </c>
      <c r="V1122" s="106">
        <f>($P264-$P1122)*VLOOKUP($F1122,DRT,4,FALSE)</f>
        <v>0</v>
      </c>
      <c r="W1122" s="37">
        <f t="shared" si="396"/>
        <v>0</v>
      </c>
      <c r="Y1122"/>
    </row>
    <row r="1123" spans="1:25" outlineLevel="1" x14ac:dyDescent="0.25">
      <c r="A1123" s="212"/>
      <c r="B1123" s="465"/>
      <c r="C1123" s="273"/>
      <c r="D1123" s="273"/>
      <c r="E1123" s="273"/>
      <c r="F1123" s="274" t="s">
        <v>184</v>
      </c>
      <c r="G1123" s="101">
        <f t="shared" si="394"/>
        <v>0</v>
      </c>
      <c r="H1123" s="388">
        <f t="shared" si="395"/>
        <v>0</v>
      </c>
      <c r="I1123" s="392">
        <f t="shared" si="395"/>
        <v>0</v>
      </c>
      <c r="J1123" s="392">
        <f t="shared" si="395"/>
        <v>0</v>
      </c>
      <c r="K1123" s="393">
        <f t="shared" si="395"/>
        <v>0</v>
      </c>
      <c r="L1123" s="391">
        <f>IF(L265="",0,L265*VLOOKUP($F1123,DRT,4,FALSE))</f>
        <v>0</v>
      </c>
      <c r="M1123" s="98">
        <f>IF(M265="",0,M265*VLOOKUP($F1123,DRT,4,FALSE))</f>
        <v>0</v>
      </c>
      <c r="N1123" s="98">
        <f t="shared" si="397"/>
        <v>0</v>
      </c>
      <c r="O1123" s="98">
        <f t="shared" si="397"/>
        <v>0</v>
      </c>
      <c r="P1123" s="98">
        <f t="shared" si="397"/>
        <v>0</v>
      </c>
      <c r="Q1123" s="98">
        <f t="shared" ref="Q1123:V1124" si="398">IF(Q265="",0,Q265*VLOOKUP($F1123,DRT,4,FALSE))</f>
        <v>0</v>
      </c>
      <c r="R1123" s="98">
        <f t="shared" si="398"/>
        <v>0</v>
      </c>
      <c r="S1123" s="98">
        <f t="shared" si="398"/>
        <v>0</v>
      </c>
      <c r="T1123" s="98">
        <f t="shared" si="398"/>
        <v>0</v>
      </c>
      <c r="U1123" s="98">
        <f t="shared" si="398"/>
        <v>0</v>
      </c>
      <c r="V1123" s="106">
        <f t="shared" si="398"/>
        <v>0</v>
      </c>
      <c r="W1123" s="37">
        <f t="shared" si="396"/>
        <v>0</v>
      </c>
      <c r="Y1123"/>
    </row>
    <row r="1124" spans="1:25" outlineLevel="1" x14ac:dyDescent="0.25">
      <c r="A1124" s="212"/>
      <c r="B1124" s="465"/>
      <c r="C1124" s="273"/>
      <c r="D1124" s="273"/>
      <c r="E1124" s="273"/>
      <c r="F1124" s="274" t="s">
        <v>185</v>
      </c>
      <c r="G1124" s="101">
        <f t="shared" si="394"/>
        <v>0</v>
      </c>
      <c r="H1124" s="388">
        <f t="shared" si="395"/>
        <v>0</v>
      </c>
      <c r="I1124" s="392">
        <f t="shared" si="395"/>
        <v>0</v>
      </c>
      <c r="J1124" s="392">
        <f t="shared" si="395"/>
        <v>0</v>
      </c>
      <c r="K1124" s="393">
        <f t="shared" si="395"/>
        <v>0</v>
      </c>
      <c r="L1124" s="105">
        <f>IF(L266="",0,L266*VLOOKUP($F1124,DRT,4,FALSE))</f>
        <v>0</v>
      </c>
      <c r="M1124" s="392">
        <f>IF(M266="",0,M266*VLOOKUP($F1124,DRT,4,FALSE))</f>
        <v>0</v>
      </c>
      <c r="N1124" s="98">
        <f t="shared" si="397"/>
        <v>0</v>
      </c>
      <c r="O1124" s="98">
        <f t="shared" si="397"/>
        <v>0</v>
      </c>
      <c r="P1124" s="98">
        <f t="shared" si="397"/>
        <v>0</v>
      </c>
      <c r="Q1124" s="98">
        <f t="shared" si="398"/>
        <v>0</v>
      </c>
      <c r="R1124" s="98">
        <f t="shared" si="398"/>
        <v>0</v>
      </c>
      <c r="S1124" s="98">
        <f t="shared" si="398"/>
        <v>0</v>
      </c>
      <c r="T1124" s="98">
        <f t="shared" si="398"/>
        <v>0</v>
      </c>
      <c r="U1124" s="98">
        <f t="shared" si="398"/>
        <v>0</v>
      </c>
      <c r="V1124" s="106">
        <f t="shared" si="398"/>
        <v>0</v>
      </c>
      <c r="W1124" s="37">
        <f t="shared" si="396"/>
        <v>0</v>
      </c>
      <c r="Y1124"/>
    </row>
    <row r="1125" spans="1:25" x14ac:dyDescent="0.25">
      <c r="A1125" s="212"/>
      <c r="B1125" s="465"/>
      <c r="C1125" s="273"/>
      <c r="D1125" s="273"/>
      <c r="E1125" s="273" t="s">
        <v>186</v>
      </c>
      <c r="F1125" s="275"/>
      <c r="G1125" s="367">
        <f t="shared" ref="G1125:W1125" si="399">SUBTOTAL(9,G1126:G1131)</f>
        <v>0</v>
      </c>
      <c r="H1125" s="364">
        <f t="shared" si="399"/>
        <v>0</v>
      </c>
      <c r="I1125" s="364">
        <f t="shared" si="399"/>
        <v>0</v>
      </c>
      <c r="J1125" s="364">
        <f t="shared" si="399"/>
        <v>0</v>
      </c>
      <c r="K1125" s="365">
        <f t="shared" si="399"/>
        <v>0</v>
      </c>
      <c r="L1125" s="30">
        <f t="shared" si="399"/>
        <v>0</v>
      </c>
      <c r="M1125" s="31">
        <f t="shared" si="399"/>
        <v>0</v>
      </c>
      <c r="N1125" s="31">
        <f t="shared" si="399"/>
        <v>0</v>
      </c>
      <c r="O1125" s="31">
        <f t="shared" si="399"/>
        <v>0</v>
      </c>
      <c r="P1125" s="31">
        <f t="shared" si="399"/>
        <v>0</v>
      </c>
      <c r="Q1125" s="31">
        <f t="shared" si="399"/>
        <v>0</v>
      </c>
      <c r="R1125" s="31">
        <f t="shared" si="399"/>
        <v>0</v>
      </c>
      <c r="S1125" s="31">
        <f t="shared" si="399"/>
        <v>0</v>
      </c>
      <c r="T1125" s="31">
        <f t="shared" si="399"/>
        <v>0</v>
      </c>
      <c r="U1125" s="31">
        <f t="shared" si="399"/>
        <v>0</v>
      </c>
      <c r="V1125" s="365">
        <f t="shared" si="399"/>
        <v>0</v>
      </c>
      <c r="W1125" s="365">
        <f t="shared" si="399"/>
        <v>0</v>
      </c>
      <c r="Y1125"/>
    </row>
    <row r="1126" spans="1:25" outlineLevel="1" x14ac:dyDescent="0.25">
      <c r="A1126" s="212"/>
      <c r="B1126" s="465"/>
      <c r="C1126" s="273"/>
      <c r="D1126" s="273"/>
      <c r="E1126" s="273"/>
      <c r="F1126" s="274" t="s">
        <v>187</v>
      </c>
      <c r="G1126" s="101">
        <f t="shared" ref="G1126:G1131" si="400">G268</f>
        <v>0</v>
      </c>
      <c r="H1126" s="388">
        <f t="shared" ref="H1126:K1131" si="401">IF(H268="",0,H268*VLOOKUP($F1126,DRT,3,FALSE))</f>
        <v>0</v>
      </c>
      <c r="I1126" s="392">
        <f t="shared" si="401"/>
        <v>0</v>
      </c>
      <c r="J1126" s="392">
        <f t="shared" si="401"/>
        <v>0</v>
      </c>
      <c r="K1126" s="393">
        <f t="shared" si="401"/>
        <v>0</v>
      </c>
      <c r="L1126" s="105">
        <f>(SUM($H268:$L268)-SUM($H1126:K1126))*VLOOKUP($F1126,DRT,4,FALSE)</f>
        <v>0</v>
      </c>
      <c r="M1126" s="98">
        <f>(SUM($H268:$L268)-SUM($H1126:L1126))*VLOOKUP($F1126,DRT,4,FALSE)</f>
        <v>0</v>
      </c>
      <c r="N1126" s="98">
        <f>(SUM($H268:$L268)-SUM($H1126:M1126))*VLOOKUP($F1126,DRT,4,FALSE)</f>
        <v>0</v>
      </c>
      <c r="O1126" s="98">
        <f>(SUM($H268:$L268)-SUM($H1126:N1126))*VLOOKUP($F1126,DRT,4,FALSE)</f>
        <v>0</v>
      </c>
      <c r="P1126" s="98">
        <f>(SUM($H268:$L268)-SUM($H1126:O1126))*VLOOKUP($F1126,DRT,4,FALSE)</f>
        <v>0</v>
      </c>
      <c r="Q1126" s="98">
        <f>(SUM($H268:$L268)-SUM($H1126:P1126))*VLOOKUP($F1126,DRT,4,FALSE)</f>
        <v>0</v>
      </c>
      <c r="R1126" s="98">
        <f>(SUM($H268:$L268)-SUM($H1126:Q1126))*VLOOKUP($F1126,DRT,4,FALSE)</f>
        <v>0</v>
      </c>
      <c r="S1126" s="98">
        <f>(SUM($H268:$L268)-SUM($H1126:R1126))*VLOOKUP($F1126,DRT,4,FALSE)</f>
        <v>0</v>
      </c>
      <c r="T1126" s="98">
        <f>(SUM($H268:$L268)-SUM($H1126:S1126))*VLOOKUP($F1126,DRT,4,FALSE)</f>
        <v>0</v>
      </c>
      <c r="U1126" s="98">
        <f>(SUM($H268:$L268)-SUM($H1126:T1126))*VLOOKUP($F1126,DRT,4,FALSE)</f>
        <v>0</v>
      </c>
      <c r="V1126" s="106">
        <f>(SUM($H268:$L268)-SUM($H1126:U1126))*VLOOKUP($F1126,DRT,4,FALSE)</f>
        <v>0</v>
      </c>
      <c r="W1126" s="37">
        <f t="shared" ref="W1126:W1131" si="402">G1126-SUM(H1126:V1126)</f>
        <v>0</v>
      </c>
      <c r="Y1126"/>
    </row>
    <row r="1127" spans="1:25" outlineLevel="1" x14ac:dyDescent="0.25">
      <c r="A1127" s="212"/>
      <c r="B1127" s="465"/>
      <c r="C1127" s="273"/>
      <c r="D1127" s="273"/>
      <c r="E1127" s="273"/>
      <c r="F1127" s="274" t="s">
        <v>188</v>
      </c>
      <c r="G1127" s="101">
        <f t="shared" si="400"/>
        <v>0</v>
      </c>
      <c r="H1127" s="388">
        <f t="shared" si="401"/>
        <v>0</v>
      </c>
      <c r="I1127" s="392">
        <f t="shared" si="401"/>
        <v>0</v>
      </c>
      <c r="J1127" s="392">
        <f t="shared" si="401"/>
        <v>0</v>
      </c>
      <c r="K1127" s="393">
        <f t="shared" si="401"/>
        <v>0</v>
      </c>
      <c r="L1127" s="391">
        <f>IF(L269="",0,L269*VLOOKUP($F1127,DRT,4,FALSE))</f>
        <v>0</v>
      </c>
      <c r="M1127" s="98">
        <f>(SUM($H269:$K269,M269)-SUM($H1127:$K1127))*VLOOKUP($F1127,DRT,4,FALSE)</f>
        <v>0</v>
      </c>
      <c r="N1127" s="98">
        <f>($L269-$L1127)*VLOOKUP($F1127,DRT,4,FALSE)</f>
        <v>0</v>
      </c>
      <c r="O1127" s="98">
        <f>(SUM($H269:$K269,M269)-SUM($H1127:$K1127)-$M1127)*VLOOKUP($F1127,DRT,4,FALSE)</f>
        <v>0</v>
      </c>
      <c r="P1127" s="98">
        <f>($L269-$L1127-$N1127)*VLOOKUP($F1127,DRT,4,FALSE)</f>
        <v>0</v>
      </c>
      <c r="Q1127" s="98">
        <f>(SUM($H269:$K269,M269)-SUM($H1127:$K1127)-$M1127-$O1127)*VLOOKUP($F1127,DRT,4,FALSE)</f>
        <v>0</v>
      </c>
      <c r="R1127" s="98">
        <f>($L269-$L1127-$N1127-$P1127)*VLOOKUP($F1127,DRT,4,FALSE)</f>
        <v>0</v>
      </c>
      <c r="S1127" s="98">
        <f>(SUM($H269:$K269,M269)-SUM($H1127:$K1127)-$M1127-$O1127-$Q1127)*VLOOKUP($F1127,DRT,4,FALSE)</f>
        <v>0</v>
      </c>
      <c r="T1127" s="98">
        <f>($L269-$L1127-$N1127-$P1127-$R1127)*VLOOKUP($F1127,DRT,4,FALSE)</f>
        <v>0</v>
      </c>
      <c r="U1127" s="98">
        <f>(SUM($H269:$K269,M269)-SUM($H1127:$K1127)-$M1127-$O1127-$Q1127-$S1127)*VLOOKUP($F1127,DRT,4,FALSE)</f>
        <v>0</v>
      </c>
      <c r="V1127" s="106">
        <f>($L269-$L1127-$N1127-$P1127-$R1127-$T1127)*VLOOKUP($F1127,DRT,4,FALSE)</f>
        <v>0</v>
      </c>
      <c r="W1127" s="37">
        <f t="shared" si="402"/>
        <v>0</v>
      </c>
      <c r="Y1127"/>
    </row>
    <row r="1128" spans="1:25" outlineLevel="1" x14ac:dyDescent="0.25">
      <c r="A1128" s="212"/>
      <c r="B1128" s="465"/>
      <c r="C1128" s="273"/>
      <c r="D1128" s="273"/>
      <c r="E1128" s="273"/>
      <c r="F1128" s="274" t="s">
        <v>189</v>
      </c>
      <c r="G1128" s="101">
        <f t="shared" si="400"/>
        <v>0</v>
      </c>
      <c r="H1128" s="388">
        <f t="shared" si="401"/>
        <v>0</v>
      </c>
      <c r="I1128" s="392">
        <f t="shared" si="401"/>
        <v>0</v>
      </c>
      <c r="J1128" s="392">
        <f t="shared" si="401"/>
        <v>0</v>
      </c>
      <c r="K1128" s="393">
        <f t="shared" si="401"/>
        <v>0</v>
      </c>
      <c r="L1128" s="391">
        <f>IF(L270="",0,L270*VLOOKUP($F1128,DRT,4,FALSE))</f>
        <v>0</v>
      </c>
      <c r="M1128" s="98">
        <f>IF(M270="",0,M270*VLOOKUP($F1128,DRT,4,FALSE))</f>
        <v>0</v>
      </c>
      <c r="N1128" s="98">
        <f>(SUM($H270:$K270,N270)-SUM($H1128:$K1128))*VLOOKUP($F1128,DRT,4,FALSE)</f>
        <v>0</v>
      </c>
      <c r="O1128" s="98">
        <f>($L270+$O270-$L1128)*VLOOKUP($F1128,DRT,4,FALSE)</f>
        <v>0</v>
      </c>
      <c r="P1128" s="98">
        <f>($M270-$M1128)*VLOOKUP($F1128,DRT,4,FALSE)</f>
        <v>0</v>
      </c>
      <c r="Q1128" s="98">
        <f>(SUM($H270:$K270,N270)-SUM($H1128:$K1128)-N1128)*VLOOKUP($F1128,DRT,4,FALSE)</f>
        <v>0</v>
      </c>
      <c r="R1128" s="98">
        <f>($L270+$O270-$L1128-$O1128)*VLOOKUP($F1128,DRT,4,FALSE)</f>
        <v>0</v>
      </c>
      <c r="S1128" s="98">
        <f>($M270-$M1128-$P1128)*VLOOKUP($F1128,DRT,4,FALSE)</f>
        <v>0</v>
      </c>
      <c r="T1128" s="98">
        <f>(SUM($H270:$K270,N270)-SUM($H1128:$K1128)-$N1128-$Q1128)*VLOOKUP($F1128,DRT,4,FALSE)</f>
        <v>0</v>
      </c>
      <c r="U1128" s="98">
        <f>($L270+O270-$L1128-$O1128-$R1128)*VLOOKUP($F1128,DRT,4,FALSE)</f>
        <v>0</v>
      </c>
      <c r="V1128" s="106">
        <f>($M270-$M1128-$P1128-$S1128)*VLOOKUP($F1128,DRT,4,FALSE)</f>
        <v>0</v>
      </c>
      <c r="W1128" s="37">
        <f t="shared" si="402"/>
        <v>0</v>
      </c>
      <c r="Y1128"/>
    </row>
    <row r="1129" spans="1:25" outlineLevel="1" x14ac:dyDescent="0.25">
      <c r="A1129" s="212"/>
      <c r="B1129" s="465"/>
      <c r="C1129" s="273"/>
      <c r="D1129" s="273"/>
      <c r="E1129" s="273"/>
      <c r="F1129" s="274" t="s">
        <v>190</v>
      </c>
      <c r="G1129" s="101">
        <f t="shared" si="400"/>
        <v>0</v>
      </c>
      <c r="H1129" s="388">
        <f t="shared" si="401"/>
        <v>0</v>
      </c>
      <c r="I1129" s="392">
        <f t="shared" si="401"/>
        <v>0</v>
      </c>
      <c r="J1129" s="392">
        <f t="shared" si="401"/>
        <v>0</v>
      </c>
      <c r="K1129" s="393">
        <f t="shared" si="401"/>
        <v>0</v>
      </c>
      <c r="L1129" s="391">
        <f>IF(L271="",0,L271*VLOOKUP($F1129,DRT,4,FALSE))</f>
        <v>0</v>
      </c>
      <c r="M1129" s="98">
        <f>IF(M271="",0,M271*VLOOKUP($F1129,DRT,4,FALSE))</f>
        <v>0</v>
      </c>
      <c r="N1129" s="98">
        <f t="shared" ref="N1129:P1131" si="403">IF(N271="",0,N271*VLOOKUP($F1129,DRT,4,FALSE))</f>
        <v>0</v>
      </c>
      <c r="O1129" s="98">
        <f t="shared" si="403"/>
        <v>0</v>
      </c>
      <c r="P1129" s="98">
        <f t="shared" si="403"/>
        <v>0</v>
      </c>
      <c r="Q1129" s="98">
        <f>(SUM($H271:$K271,Q271)-SUM($H1129:$K1129))*VLOOKUP($F1129,DRT,4,FALSE)</f>
        <v>0</v>
      </c>
      <c r="R1129" s="98">
        <f>($L271+R271-$L1129)*VLOOKUP($F1129,DRT,4,FALSE)</f>
        <v>0</v>
      </c>
      <c r="S1129" s="98">
        <f>($M271+S271-$M1129)*VLOOKUP($F1129,DRT,4,FALSE)</f>
        <v>0</v>
      </c>
      <c r="T1129" s="98">
        <f>($N271-$N1129)*VLOOKUP($F1129,DRT,4,FALSE)</f>
        <v>0</v>
      </c>
      <c r="U1129" s="98">
        <f>($O271-$O1129)*VLOOKUP($F1129,DRT,4,FALSE)</f>
        <v>0</v>
      </c>
      <c r="V1129" s="106">
        <f>($P271-$P1129)*VLOOKUP($F1129,DRT,4,FALSE)</f>
        <v>0</v>
      </c>
      <c r="W1129" s="37">
        <f t="shared" si="402"/>
        <v>0</v>
      </c>
      <c r="Y1129"/>
    </row>
    <row r="1130" spans="1:25" outlineLevel="1" x14ac:dyDescent="0.25">
      <c r="A1130" s="212"/>
      <c r="B1130" s="465"/>
      <c r="C1130" s="273"/>
      <c r="D1130" s="273"/>
      <c r="E1130" s="273"/>
      <c r="F1130" s="274" t="s">
        <v>191</v>
      </c>
      <c r="G1130" s="101">
        <f t="shared" si="400"/>
        <v>0</v>
      </c>
      <c r="H1130" s="388">
        <f t="shared" si="401"/>
        <v>0</v>
      </c>
      <c r="I1130" s="392">
        <f t="shared" si="401"/>
        <v>0</v>
      </c>
      <c r="J1130" s="392">
        <f t="shared" si="401"/>
        <v>0</v>
      </c>
      <c r="K1130" s="393">
        <f t="shared" si="401"/>
        <v>0</v>
      </c>
      <c r="L1130" s="391">
        <f>IF(L272="",0,L272*VLOOKUP($F1130,DRT,4,FALSE))</f>
        <v>0</v>
      </c>
      <c r="M1130" s="98">
        <f>IF(M272="",0,M272*VLOOKUP($F1130,DRT,4,FALSE))</f>
        <v>0</v>
      </c>
      <c r="N1130" s="98">
        <f t="shared" si="403"/>
        <v>0</v>
      </c>
      <c r="O1130" s="98">
        <f t="shared" si="403"/>
        <v>0</v>
      </c>
      <c r="P1130" s="98">
        <f t="shared" si="403"/>
        <v>0</v>
      </c>
      <c r="Q1130" s="98">
        <f t="shared" ref="Q1130:V1131" si="404">IF(Q272="",0,Q272*VLOOKUP($F1130,DRT,4,FALSE))</f>
        <v>0</v>
      </c>
      <c r="R1130" s="98">
        <f t="shared" si="404"/>
        <v>0</v>
      </c>
      <c r="S1130" s="98">
        <f t="shared" si="404"/>
        <v>0</v>
      </c>
      <c r="T1130" s="98">
        <f t="shared" si="404"/>
        <v>0</v>
      </c>
      <c r="U1130" s="98">
        <f t="shared" si="404"/>
        <v>0</v>
      </c>
      <c r="V1130" s="106">
        <f t="shared" si="404"/>
        <v>0</v>
      </c>
      <c r="W1130" s="37">
        <f t="shared" si="402"/>
        <v>0</v>
      </c>
      <c r="Y1130"/>
    </row>
    <row r="1131" spans="1:25" outlineLevel="1" x14ac:dyDescent="0.25">
      <c r="A1131" s="212"/>
      <c r="B1131" s="465"/>
      <c r="C1131" s="273"/>
      <c r="D1131" s="273"/>
      <c r="E1131" s="273"/>
      <c r="F1131" s="274" t="s">
        <v>178</v>
      </c>
      <c r="G1131" s="101">
        <f t="shared" si="400"/>
        <v>0</v>
      </c>
      <c r="H1131" s="388">
        <f t="shared" si="401"/>
        <v>0</v>
      </c>
      <c r="I1131" s="392">
        <f t="shared" si="401"/>
        <v>0</v>
      </c>
      <c r="J1131" s="392">
        <f t="shared" si="401"/>
        <v>0</v>
      </c>
      <c r="K1131" s="393">
        <f t="shared" si="401"/>
        <v>0</v>
      </c>
      <c r="L1131" s="105">
        <f>IF(L273="",0,L273*VLOOKUP($F1131,DRT,4,FALSE))</f>
        <v>0</v>
      </c>
      <c r="M1131" s="392">
        <f>IF(M273="",0,M273*VLOOKUP($F1131,DRT,4,FALSE))</f>
        <v>0</v>
      </c>
      <c r="N1131" s="98">
        <f t="shared" si="403"/>
        <v>0</v>
      </c>
      <c r="O1131" s="98">
        <f t="shared" si="403"/>
        <v>0</v>
      </c>
      <c r="P1131" s="98">
        <f t="shared" si="403"/>
        <v>0</v>
      </c>
      <c r="Q1131" s="98">
        <f t="shared" si="404"/>
        <v>0</v>
      </c>
      <c r="R1131" s="98">
        <f t="shared" si="404"/>
        <v>0</v>
      </c>
      <c r="S1131" s="98">
        <f t="shared" si="404"/>
        <v>0</v>
      </c>
      <c r="T1131" s="98">
        <f t="shared" si="404"/>
        <v>0</v>
      </c>
      <c r="U1131" s="98">
        <f t="shared" si="404"/>
        <v>0</v>
      </c>
      <c r="V1131" s="106">
        <f t="shared" si="404"/>
        <v>0</v>
      </c>
      <c r="W1131" s="37">
        <f t="shared" si="402"/>
        <v>0</v>
      </c>
      <c r="Y1131"/>
    </row>
    <row r="1132" spans="1:25" x14ac:dyDescent="0.25">
      <c r="A1132" s="212"/>
      <c r="B1132" s="465"/>
      <c r="C1132" s="273"/>
      <c r="D1132" s="273"/>
      <c r="E1132" s="273" t="s">
        <v>192</v>
      </c>
      <c r="F1132" s="275"/>
      <c r="G1132" s="367">
        <f t="shared" ref="G1132:W1132" si="405">SUBTOTAL(9,G1133:G1138)</f>
        <v>0</v>
      </c>
      <c r="H1132" s="364">
        <f t="shared" si="405"/>
        <v>0</v>
      </c>
      <c r="I1132" s="364">
        <f t="shared" si="405"/>
        <v>0</v>
      </c>
      <c r="J1132" s="364">
        <f t="shared" si="405"/>
        <v>0</v>
      </c>
      <c r="K1132" s="365">
        <f t="shared" si="405"/>
        <v>0</v>
      </c>
      <c r="L1132" s="30">
        <f t="shared" si="405"/>
        <v>0</v>
      </c>
      <c r="M1132" s="31">
        <f t="shared" si="405"/>
        <v>0</v>
      </c>
      <c r="N1132" s="31">
        <f t="shared" si="405"/>
        <v>0</v>
      </c>
      <c r="O1132" s="31">
        <f t="shared" si="405"/>
        <v>0</v>
      </c>
      <c r="P1132" s="31">
        <f t="shared" si="405"/>
        <v>0</v>
      </c>
      <c r="Q1132" s="31">
        <f t="shared" si="405"/>
        <v>0</v>
      </c>
      <c r="R1132" s="31">
        <f t="shared" si="405"/>
        <v>0</v>
      </c>
      <c r="S1132" s="31">
        <f t="shared" si="405"/>
        <v>0</v>
      </c>
      <c r="T1132" s="31">
        <f t="shared" si="405"/>
        <v>0</v>
      </c>
      <c r="U1132" s="31">
        <f t="shared" si="405"/>
        <v>0</v>
      </c>
      <c r="V1132" s="365">
        <f t="shared" si="405"/>
        <v>0</v>
      </c>
      <c r="W1132" s="365">
        <f t="shared" si="405"/>
        <v>0</v>
      </c>
      <c r="Y1132"/>
    </row>
    <row r="1133" spans="1:25" outlineLevel="1" x14ac:dyDescent="0.25">
      <c r="A1133" s="212"/>
      <c r="B1133" s="465"/>
      <c r="C1133" s="273"/>
      <c r="D1133" s="273"/>
      <c r="E1133" s="273"/>
      <c r="F1133" s="274" t="s">
        <v>193</v>
      </c>
      <c r="G1133" s="101">
        <f t="shared" ref="G1133:G1138" si="406">G275</f>
        <v>0</v>
      </c>
      <c r="H1133" s="388">
        <f t="shared" ref="H1133:K1138" si="407">IF(H275="",0,H275*VLOOKUP($F1133,DRT,3,FALSE))</f>
        <v>0</v>
      </c>
      <c r="I1133" s="392">
        <f t="shared" si="407"/>
        <v>0</v>
      </c>
      <c r="J1133" s="392">
        <f t="shared" si="407"/>
        <v>0</v>
      </c>
      <c r="K1133" s="393">
        <f t="shared" si="407"/>
        <v>0</v>
      </c>
      <c r="L1133" s="105">
        <f>(SUM($H275:$L275)-SUM($H1133:K1133))*VLOOKUP($F1133,DRT,4,FALSE)</f>
        <v>0</v>
      </c>
      <c r="M1133" s="98">
        <f>(SUM($H275:$L275)-SUM($H1133:L1133))*VLOOKUP($F1133,DRT,4,FALSE)</f>
        <v>0</v>
      </c>
      <c r="N1133" s="98">
        <f>(SUM($H275:$L275)-SUM($H1133:M1133))*VLOOKUP($F1133,DRT,4,FALSE)</f>
        <v>0</v>
      </c>
      <c r="O1133" s="98">
        <f>(SUM($H275:$L275)-SUM($H1133:N1133))*VLOOKUP($F1133,DRT,4,FALSE)</f>
        <v>0</v>
      </c>
      <c r="P1133" s="98">
        <f>(SUM($H275:$L275)-SUM($H1133:O1133))*VLOOKUP($F1133,DRT,4,FALSE)</f>
        <v>0</v>
      </c>
      <c r="Q1133" s="98">
        <f>(SUM($H275:$L275)-SUM($H1133:P1133))*VLOOKUP($F1133,DRT,4,FALSE)</f>
        <v>0</v>
      </c>
      <c r="R1133" s="98">
        <f>(SUM($H275:$L275)-SUM($H1133:Q1133))*VLOOKUP($F1133,DRT,4,FALSE)</f>
        <v>0</v>
      </c>
      <c r="S1133" s="98">
        <f>(SUM($H275:$L275)-SUM($H1133:R1133))*VLOOKUP($F1133,DRT,4,FALSE)</f>
        <v>0</v>
      </c>
      <c r="T1133" s="98">
        <f>(SUM($H275:$L275)-SUM($H1133:S1133))*VLOOKUP($F1133,DRT,4,FALSE)</f>
        <v>0</v>
      </c>
      <c r="U1133" s="98">
        <f>(SUM($H275:$L275)-SUM($H1133:T1133))*VLOOKUP($F1133,DRT,4,FALSE)</f>
        <v>0</v>
      </c>
      <c r="V1133" s="106">
        <f>(SUM($H275:$L275)-SUM($H1133:U1133))*VLOOKUP($F1133,DRT,4,FALSE)</f>
        <v>0</v>
      </c>
      <c r="W1133" s="37">
        <f t="shared" ref="W1133:W1138" si="408">G1133-SUM(H1133:V1133)</f>
        <v>0</v>
      </c>
      <c r="Y1133"/>
    </row>
    <row r="1134" spans="1:25" outlineLevel="1" x14ac:dyDescent="0.25">
      <c r="A1134" s="212"/>
      <c r="B1134" s="465"/>
      <c r="C1134" s="273"/>
      <c r="D1134" s="273"/>
      <c r="E1134" s="273"/>
      <c r="F1134" s="274" t="s">
        <v>194</v>
      </c>
      <c r="G1134" s="101">
        <f t="shared" si="406"/>
        <v>0</v>
      </c>
      <c r="H1134" s="388">
        <f t="shared" si="407"/>
        <v>0</v>
      </c>
      <c r="I1134" s="392">
        <f t="shared" si="407"/>
        <v>0</v>
      </c>
      <c r="J1134" s="392">
        <f t="shared" si="407"/>
        <v>0</v>
      </c>
      <c r="K1134" s="393">
        <f t="shared" si="407"/>
        <v>0</v>
      </c>
      <c r="L1134" s="391">
        <f>IF(L276="",0,L276*VLOOKUP($F1134,DRT,4,FALSE))</f>
        <v>0</v>
      </c>
      <c r="M1134" s="98">
        <f>(SUM($H276:$K276,M276)-SUM($H1134:$K1134))*VLOOKUP($F1134,DRT,4,FALSE)</f>
        <v>0</v>
      </c>
      <c r="N1134" s="98">
        <f>($L276-$L1134)*VLOOKUP($F1134,DRT,4,FALSE)</f>
        <v>0</v>
      </c>
      <c r="O1134" s="98">
        <f>(SUM($H276:$K276,M276)-SUM($H1134:$K1134)-$M1134)*VLOOKUP($F1134,DRT,4,FALSE)</f>
        <v>0</v>
      </c>
      <c r="P1134" s="98">
        <f>($L276-$L1134-$N1134)*VLOOKUP($F1134,DRT,4,FALSE)</f>
        <v>0</v>
      </c>
      <c r="Q1134" s="98">
        <f>(SUM($H276:$K276,M276)-SUM($H1134:$K1134)-$M1134-$O1134)*VLOOKUP($F1134,DRT,4,FALSE)</f>
        <v>0</v>
      </c>
      <c r="R1134" s="98">
        <f>($L276-$L1134-$N1134-$P1134)*VLOOKUP($F1134,DRT,4,FALSE)</f>
        <v>0</v>
      </c>
      <c r="S1134" s="98">
        <f>(SUM($H276:$K276,M276)-SUM($H1134:$K1134)-$M1134-$O1134-$Q1134)*VLOOKUP($F1134,DRT,4,FALSE)</f>
        <v>0</v>
      </c>
      <c r="T1134" s="98">
        <f>($L276-$L1134-$N1134-$P1134-$R1134)*VLOOKUP($F1134,DRT,4,FALSE)</f>
        <v>0</v>
      </c>
      <c r="U1134" s="98">
        <f>(SUM($H276:$K276,M276)-SUM($H1134:$K1134)-$M1134-$O1134-$Q1134-$S1134)*VLOOKUP($F1134,DRT,4,FALSE)</f>
        <v>0</v>
      </c>
      <c r="V1134" s="106">
        <f>($L276-$L1134-$N1134-$P1134-$R1134-$T1134)*VLOOKUP($F1134,DRT,4,FALSE)</f>
        <v>0</v>
      </c>
      <c r="W1134" s="37">
        <f t="shared" si="408"/>
        <v>0</v>
      </c>
      <c r="Y1134"/>
    </row>
    <row r="1135" spans="1:25" outlineLevel="1" x14ac:dyDescent="0.25">
      <c r="A1135" s="212"/>
      <c r="B1135" s="465"/>
      <c r="C1135" s="273"/>
      <c r="D1135" s="273"/>
      <c r="E1135" s="273"/>
      <c r="F1135" s="274" t="s">
        <v>195</v>
      </c>
      <c r="G1135" s="101">
        <f t="shared" si="406"/>
        <v>0</v>
      </c>
      <c r="H1135" s="388">
        <f t="shared" si="407"/>
        <v>0</v>
      </c>
      <c r="I1135" s="392">
        <f t="shared" si="407"/>
        <v>0</v>
      </c>
      <c r="J1135" s="392">
        <f t="shared" si="407"/>
        <v>0</v>
      </c>
      <c r="K1135" s="393">
        <f t="shared" si="407"/>
        <v>0</v>
      </c>
      <c r="L1135" s="391">
        <f>IF(L277="",0,L277*VLOOKUP($F1135,DRT,4,FALSE))</f>
        <v>0</v>
      </c>
      <c r="M1135" s="98">
        <f>IF(M277="",0,M277*VLOOKUP($F1135,DRT,4,FALSE))</f>
        <v>0</v>
      </c>
      <c r="N1135" s="98">
        <f>(SUM($H277:$K277,N277)-SUM($H1135:$K1135))*VLOOKUP($F1135,DRT,4,FALSE)</f>
        <v>0</v>
      </c>
      <c r="O1135" s="98">
        <f>($L277+$O277-$L1135)*VLOOKUP($F1135,DRT,4,FALSE)</f>
        <v>0</v>
      </c>
      <c r="P1135" s="98">
        <f>($M277-$M1135)*VLOOKUP($F1135,DRT,4,FALSE)</f>
        <v>0</v>
      </c>
      <c r="Q1135" s="98">
        <f>(SUM($H277:$K277,N277)-SUM($H1135:$K1135)-N1135)*VLOOKUP($F1135,DRT,4,FALSE)</f>
        <v>0</v>
      </c>
      <c r="R1135" s="98">
        <f>($L277+$O277-$L1135-$O1135)*VLOOKUP($F1135,DRT,4,FALSE)</f>
        <v>0</v>
      </c>
      <c r="S1135" s="98">
        <f>($M277-$M1135-$P1135)*VLOOKUP($F1135,DRT,4,FALSE)</f>
        <v>0</v>
      </c>
      <c r="T1135" s="98">
        <f>(SUM($H277:$K277,N277)-SUM($H1135:$K1135)-$N1135-$Q1135)*VLOOKUP($F1135,DRT,4,FALSE)</f>
        <v>0</v>
      </c>
      <c r="U1135" s="98">
        <f>($L277+O277-$L1135-$O1135-$R1135)*VLOOKUP($F1135,DRT,4,FALSE)</f>
        <v>0</v>
      </c>
      <c r="V1135" s="106">
        <f>($M277-$M1135-$P1135-$S1135)*VLOOKUP($F1135,DRT,4,FALSE)</f>
        <v>0</v>
      </c>
      <c r="W1135" s="37">
        <f t="shared" si="408"/>
        <v>0</v>
      </c>
      <c r="Y1135"/>
    </row>
    <row r="1136" spans="1:25" outlineLevel="1" x14ac:dyDescent="0.25">
      <c r="A1136" s="212"/>
      <c r="B1136" s="465"/>
      <c r="C1136" s="273"/>
      <c r="D1136" s="273"/>
      <c r="E1136" s="273"/>
      <c r="F1136" s="274" t="s">
        <v>196</v>
      </c>
      <c r="G1136" s="101">
        <f t="shared" si="406"/>
        <v>0</v>
      </c>
      <c r="H1136" s="388">
        <f t="shared" si="407"/>
        <v>0</v>
      </c>
      <c r="I1136" s="392">
        <f t="shared" si="407"/>
        <v>0</v>
      </c>
      <c r="J1136" s="392">
        <f t="shared" si="407"/>
        <v>0</v>
      </c>
      <c r="K1136" s="393">
        <f t="shared" si="407"/>
        <v>0</v>
      </c>
      <c r="L1136" s="391">
        <f>IF(L278="",0,L278*VLOOKUP($F1136,DRT,4,FALSE))</f>
        <v>0</v>
      </c>
      <c r="M1136" s="98">
        <f>IF(M278="",0,M278*VLOOKUP($F1136,DRT,4,FALSE))</f>
        <v>0</v>
      </c>
      <c r="N1136" s="98">
        <f t="shared" ref="N1136:P1138" si="409">IF(N278="",0,N278*VLOOKUP($F1136,DRT,4,FALSE))</f>
        <v>0</v>
      </c>
      <c r="O1136" s="98">
        <f t="shared" si="409"/>
        <v>0</v>
      </c>
      <c r="P1136" s="98">
        <f t="shared" si="409"/>
        <v>0</v>
      </c>
      <c r="Q1136" s="98">
        <f>(SUM($H278:$K278,Q278)-SUM($H1136:$K1136))*VLOOKUP($F1136,DRT,4,FALSE)</f>
        <v>0</v>
      </c>
      <c r="R1136" s="98">
        <f>($L278+R278-$L1136)*VLOOKUP($F1136,DRT,4,FALSE)</f>
        <v>0</v>
      </c>
      <c r="S1136" s="98">
        <f>($M278+S278-$M1136)*VLOOKUP($F1136,DRT,4,FALSE)</f>
        <v>0</v>
      </c>
      <c r="T1136" s="98">
        <f>($N278-$N1136)*VLOOKUP($F1136,DRT,4,FALSE)</f>
        <v>0</v>
      </c>
      <c r="U1136" s="98">
        <f>($O278-$O1136)*VLOOKUP($F1136,DRT,4,FALSE)</f>
        <v>0</v>
      </c>
      <c r="V1136" s="106">
        <f>($P278-$P1136)*VLOOKUP($F1136,DRT,4,FALSE)</f>
        <v>0</v>
      </c>
      <c r="W1136" s="37">
        <f t="shared" si="408"/>
        <v>0</v>
      </c>
      <c r="Y1136"/>
    </row>
    <row r="1137" spans="1:25" outlineLevel="1" x14ac:dyDescent="0.25">
      <c r="A1137" s="212"/>
      <c r="B1137" s="465"/>
      <c r="C1137" s="273"/>
      <c r="D1137" s="273"/>
      <c r="E1137" s="273"/>
      <c r="F1137" s="274" t="s">
        <v>197</v>
      </c>
      <c r="G1137" s="101">
        <f t="shared" si="406"/>
        <v>0</v>
      </c>
      <c r="H1137" s="388">
        <f t="shared" si="407"/>
        <v>0</v>
      </c>
      <c r="I1137" s="392">
        <f t="shared" si="407"/>
        <v>0</v>
      </c>
      <c r="J1137" s="392">
        <f t="shared" si="407"/>
        <v>0</v>
      </c>
      <c r="K1137" s="393">
        <f t="shared" si="407"/>
        <v>0</v>
      </c>
      <c r="L1137" s="391">
        <f>IF(L279="",0,L279*VLOOKUP($F1137,DRT,4,FALSE))</f>
        <v>0</v>
      </c>
      <c r="M1137" s="98">
        <f>IF(M279="",0,M279*VLOOKUP($F1137,DRT,4,FALSE))</f>
        <v>0</v>
      </c>
      <c r="N1137" s="98">
        <f t="shared" si="409"/>
        <v>0</v>
      </c>
      <c r="O1137" s="98">
        <f t="shared" si="409"/>
        <v>0</v>
      </c>
      <c r="P1137" s="98">
        <f t="shared" si="409"/>
        <v>0</v>
      </c>
      <c r="Q1137" s="98">
        <f t="shared" ref="Q1137:V1138" si="410">IF(Q279="",0,Q279*VLOOKUP($F1137,DRT,4,FALSE))</f>
        <v>0</v>
      </c>
      <c r="R1137" s="98">
        <f t="shared" si="410"/>
        <v>0</v>
      </c>
      <c r="S1137" s="98">
        <f t="shared" si="410"/>
        <v>0</v>
      </c>
      <c r="T1137" s="98">
        <f t="shared" si="410"/>
        <v>0</v>
      </c>
      <c r="U1137" s="98">
        <f t="shared" si="410"/>
        <v>0</v>
      </c>
      <c r="V1137" s="106">
        <f t="shared" si="410"/>
        <v>0</v>
      </c>
      <c r="W1137" s="37">
        <f t="shared" si="408"/>
        <v>0</v>
      </c>
      <c r="Y1137"/>
    </row>
    <row r="1138" spans="1:25" outlineLevel="1" x14ac:dyDescent="0.25">
      <c r="A1138" s="212"/>
      <c r="B1138" s="465"/>
      <c r="C1138" s="273"/>
      <c r="D1138" s="273"/>
      <c r="E1138" s="273"/>
      <c r="F1138" s="274" t="s">
        <v>198</v>
      </c>
      <c r="G1138" s="101">
        <f t="shared" si="406"/>
        <v>0</v>
      </c>
      <c r="H1138" s="388">
        <f t="shared" si="407"/>
        <v>0</v>
      </c>
      <c r="I1138" s="392">
        <f t="shared" si="407"/>
        <v>0</v>
      </c>
      <c r="J1138" s="392">
        <f t="shared" si="407"/>
        <v>0</v>
      </c>
      <c r="K1138" s="393">
        <f t="shared" si="407"/>
        <v>0</v>
      </c>
      <c r="L1138" s="105">
        <f>IF(L280="",0,L280*VLOOKUP($F1138,DRT,4,FALSE))</f>
        <v>0</v>
      </c>
      <c r="M1138" s="392">
        <f>IF(M280="",0,M280*VLOOKUP($F1138,DRT,4,FALSE))</f>
        <v>0</v>
      </c>
      <c r="N1138" s="98">
        <f t="shared" si="409"/>
        <v>0</v>
      </c>
      <c r="O1138" s="98">
        <f t="shared" si="409"/>
        <v>0</v>
      </c>
      <c r="P1138" s="98">
        <f t="shared" si="409"/>
        <v>0</v>
      </c>
      <c r="Q1138" s="98">
        <f t="shared" si="410"/>
        <v>0</v>
      </c>
      <c r="R1138" s="98">
        <f t="shared" si="410"/>
        <v>0</v>
      </c>
      <c r="S1138" s="98">
        <f t="shared" si="410"/>
        <v>0</v>
      </c>
      <c r="T1138" s="98">
        <f t="shared" si="410"/>
        <v>0</v>
      </c>
      <c r="U1138" s="98">
        <f t="shared" si="410"/>
        <v>0</v>
      </c>
      <c r="V1138" s="106">
        <f t="shared" si="410"/>
        <v>0</v>
      </c>
      <c r="W1138" s="37">
        <f t="shared" si="408"/>
        <v>0</v>
      </c>
      <c r="Y1138"/>
    </row>
    <row r="1139" spans="1:25" x14ac:dyDescent="0.25">
      <c r="A1139" s="212"/>
      <c r="B1139" s="465"/>
      <c r="C1139" s="273"/>
      <c r="D1139" s="273"/>
      <c r="E1139" s="273" t="s">
        <v>199</v>
      </c>
      <c r="F1139" s="275"/>
      <c r="G1139" s="367">
        <f t="shared" ref="G1139:W1139" si="411">SUBTOTAL(9,G1140:G1145)</f>
        <v>0</v>
      </c>
      <c r="H1139" s="364">
        <f t="shared" si="411"/>
        <v>0</v>
      </c>
      <c r="I1139" s="364">
        <f t="shared" si="411"/>
        <v>0</v>
      </c>
      <c r="J1139" s="364">
        <f t="shared" si="411"/>
        <v>0</v>
      </c>
      <c r="K1139" s="365">
        <f t="shared" si="411"/>
        <v>0</v>
      </c>
      <c r="L1139" s="30">
        <f t="shared" si="411"/>
        <v>0</v>
      </c>
      <c r="M1139" s="31">
        <f t="shared" si="411"/>
        <v>0</v>
      </c>
      <c r="N1139" s="31">
        <f t="shared" si="411"/>
        <v>0</v>
      </c>
      <c r="O1139" s="31">
        <f t="shared" si="411"/>
        <v>0</v>
      </c>
      <c r="P1139" s="31">
        <f t="shared" si="411"/>
        <v>0</v>
      </c>
      <c r="Q1139" s="31">
        <f t="shared" si="411"/>
        <v>0</v>
      </c>
      <c r="R1139" s="31">
        <f t="shared" si="411"/>
        <v>0</v>
      </c>
      <c r="S1139" s="31">
        <f t="shared" si="411"/>
        <v>0</v>
      </c>
      <c r="T1139" s="31">
        <f t="shared" si="411"/>
        <v>0</v>
      </c>
      <c r="U1139" s="31">
        <f t="shared" si="411"/>
        <v>0</v>
      </c>
      <c r="V1139" s="365">
        <f t="shared" si="411"/>
        <v>0</v>
      </c>
      <c r="W1139" s="365">
        <f t="shared" si="411"/>
        <v>0</v>
      </c>
      <c r="Y1139"/>
    </row>
    <row r="1140" spans="1:25" outlineLevel="1" x14ac:dyDescent="0.25">
      <c r="A1140" s="212"/>
      <c r="B1140" s="465"/>
      <c r="C1140" s="273"/>
      <c r="D1140" s="273"/>
      <c r="E1140" s="273"/>
      <c r="F1140" s="274" t="s">
        <v>200</v>
      </c>
      <c r="G1140" s="101">
        <f t="shared" ref="G1140:G1145" si="412">G282</f>
        <v>0</v>
      </c>
      <c r="H1140" s="388">
        <f t="shared" ref="H1140:K1145" si="413">IF(H282="",0,H282*VLOOKUP($F1140,DRT,3,FALSE))</f>
        <v>0</v>
      </c>
      <c r="I1140" s="392">
        <f t="shared" si="413"/>
        <v>0</v>
      </c>
      <c r="J1140" s="392">
        <f t="shared" si="413"/>
        <v>0</v>
      </c>
      <c r="K1140" s="393">
        <f t="shared" si="413"/>
        <v>0</v>
      </c>
      <c r="L1140" s="105">
        <f>(SUM($H282:$L282)-SUM($H1140:K1140))*VLOOKUP($F1140,DRT,4,FALSE)</f>
        <v>0</v>
      </c>
      <c r="M1140" s="98">
        <f>(SUM($H282:$L282)-SUM($H1140:L1140))*VLOOKUP($F1140,DRT,4,FALSE)</f>
        <v>0</v>
      </c>
      <c r="N1140" s="98">
        <f>(SUM($H282:$L282)-SUM($H1140:M1140))*VLOOKUP($F1140,DRT,4,FALSE)</f>
        <v>0</v>
      </c>
      <c r="O1140" s="98">
        <f>(SUM($H282:$L282)-SUM($H1140:N1140))*VLOOKUP($F1140,DRT,4,FALSE)</f>
        <v>0</v>
      </c>
      <c r="P1140" s="98">
        <f>(SUM($H282:$L282)-SUM($H1140:O1140))*VLOOKUP($F1140,DRT,4,FALSE)</f>
        <v>0</v>
      </c>
      <c r="Q1140" s="98">
        <f>(SUM($H282:$L282)-SUM($H1140:P1140))*VLOOKUP($F1140,DRT,4,FALSE)</f>
        <v>0</v>
      </c>
      <c r="R1140" s="98">
        <f>(SUM($H282:$L282)-SUM($H1140:Q1140))*VLOOKUP($F1140,DRT,4,FALSE)</f>
        <v>0</v>
      </c>
      <c r="S1140" s="98">
        <f>(SUM($H282:$L282)-SUM($H1140:R1140))*VLOOKUP($F1140,DRT,4,FALSE)</f>
        <v>0</v>
      </c>
      <c r="T1140" s="98">
        <f>(SUM($H282:$L282)-SUM($H1140:S1140))*VLOOKUP($F1140,DRT,4,FALSE)</f>
        <v>0</v>
      </c>
      <c r="U1140" s="98">
        <f>(SUM($H282:$L282)-SUM($H1140:T1140))*VLOOKUP($F1140,DRT,4,FALSE)</f>
        <v>0</v>
      </c>
      <c r="V1140" s="106">
        <f>(SUM($H282:$L282)-SUM($H1140:U1140))*VLOOKUP($F1140,DRT,4,FALSE)</f>
        <v>0</v>
      </c>
      <c r="W1140" s="37">
        <f t="shared" ref="W1140:W1145" si="414">G1140-SUM(H1140:V1140)</f>
        <v>0</v>
      </c>
      <c r="Y1140"/>
    </row>
    <row r="1141" spans="1:25" outlineLevel="1" x14ac:dyDescent="0.25">
      <c r="A1141" s="212"/>
      <c r="B1141" s="465"/>
      <c r="C1141" s="273"/>
      <c r="D1141" s="273"/>
      <c r="E1141" s="273"/>
      <c r="F1141" s="274" t="s">
        <v>201</v>
      </c>
      <c r="G1141" s="101">
        <f t="shared" si="412"/>
        <v>0</v>
      </c>
      <c r="H1141" s="388">
        <f t="shared" si="413"/>
        <v>0</v>
      </c>
      <c r="I1141" s="392">
        <f t="shared" si="413"/>
        <v>0</v>
      </c>
      <c r="J1141" s="392">
        <f t="shared" si="413"/>
        <v>0</v>
      </c>
      <c r="K1141" s="393">
        <f t="shared" si="413"/>
        <v>0</v>
      </c>
      <c r="L1141" s="391">
        <f>IF(L283="",0,L283*VLOOKUP($F1141,DRT,4,FALSE))</f>
        <v>0</v>
      </c>
      <c r="M1141" s="98">
        <f>(SUM($H283:$K283,M283)-SUM($H1141:$K1141))*VLOOKUP($F1141,DRT,4,FALSE)</f>
        <v>0</v>
      </c>
      <c r="N1141" s="98">
        <f>($L283-$L1141)*VLOOKUP($F1141,DRT,4,FALSE)</f>
        <v>0</v>
      </c>
      <c r="O1141" s="98">
        <f>(SUM($H283:$K283,M283)-SUM($H1141:$K1141)-$M1141)*VLOOKUP($F1141,DRT,4,FALSE)</f>
        <v>0</v>
      </c>
      <c r="P1141" s="98">
        <f>($L283-$L1141-$N1141)*VLOOKUP($F1141,DRT,4,FALSE)</f>
        <v>0</v>
      </c>
      <c r="Q1141" s="98">
        <f>(SUM($H283:$K283,M283)-SUM($H1141:$K1141)-$M1141-$O1141)*VLOOKUP($F1141,DRT,4,FALSE)</f>
        <v>0</v>
      </c>
      <c r="R1141" s="98">
        <f>($L283-$L1141-$N1141-$P1141)*VLOOKUP($F1141,DRT,4,FALSE)</f>
        <v>0</v>
      </c>
      <c r="S1141" s="98">
        <f>(SUM($H283:$K283,M283)-SUM($H1141:$K1141)-$M1141-$O1141-$Q1141)*VLOOKUP($F1141,DRT,4,FALSE)</f>
        <v>0</v>
      </c>
      <c r="T1141" s="98">
        <f>($L283-$L1141-$N1141-$P1141-$R1141)*VLOOKUP($F1141,DRT,4,FALSE)</f>
        <v>0</v>
      </c>
      <c r="U1141" s="98">
        <f>(SUM($H283:$K283,M283)-SUM($H1141:$K1141)-$M1141-$O1141-$Q1141-$S1141)*VLOOKUP($F1141,DRT,4,FALSE)</f>
        <v>0</v>
      </c>
      <c r="V1141" s="106">
        <f>($L283-$L1141-$N1141-$P1141-$R1141-$T1141)*VLOOKUP($F1141,DRT,4,FALSE)</f>
        <v>0</v>
      </c>
      <c r="W1141" s="37">
        <f t="shared" si="414"/>
        <v>0</v>
      </c>
      <c r="Y1141"/>
    </row>
    <row r="1142" spans="1:25" outlineLevel="1" x14ac:dyDescent="0.25">
      <c r="A1142" s="212"/>
      <c r="B1142" s="465"/>
      <c r="C1142" s="273"/>
      <c r="D1142" s="273"/>
      <c r="E1142" s="273"/>
      <c r="F1142" s="274" t="s">
        <v>202</v>
      </c>
      <c r="G1142" s="101">
        <f t="shared" si="412"/>
        <v>0</v>
      </c>
      <c r="H1142" s="388">
        <f t="shared" si="413"/>
        <v>0</v>
      </c>
      <c r="I1142" s="392">
        <f t="shared" si="413"/>
        <v>0</v>
      </c>
      <c r="J1142" s="392">
        <f t="shared" si="413"/>
        <v>0</v>
      </c>
      <c r="K1142" s="393">
        <f t="shared" si="413"/>
        <v>0</v>
      </c>
      <c r="L1142" s="391">
        <f>IF(L284="",0,L284*VLOOKUP($F1142,DRT,4,FALSE))</f>
        <v>0</v>
      </c>
      <c r="M1142" s="98">
        <f>IF(M284="",0,M284*VLOOKUP($F1142,DRT,4,FALSE))</f>
        <v>0</v>
      </c>
      <c r="N1142" s="98">
        <f>(SUM($H284:$K284,N284)-SUM($H1142:$K1142))*VLOOKUP($F1142,DRT,4,FALSE)</f>
        <v>0</v>
      </c>
      <c r="O1142" s="98">
        <f>($L284+$O284-$L1142)*VLOOKUP($F1142,DRT,4,FALSE)</f>
        <v>0</v>
      </c>
      <c r="P1142" s="98">
        <f>($M284-$M1142)*VLOOKUP($F1142,DRT,4,FALSE)</f>
        <v>0</v>
      </c>
      <c r="Q1142" s="98">
        <f>(SUM($H284:$K284,N284)-SUM($H1142:$K1142)-N1142)*VLOOKUP($F1142,DRT,4,FALSE)</f>
        <v>0</v>
      </c>
      <c r="R1142" s="98">
        <f>($L284+$O284-$L1142-$O1142)*VLOOKUP($F1142,DRT,4,FALSE)</f>
        <v>0</v>
      </c>
      <c r="S1142" s="98">
        <f>($M284-$M1142-$P1142)*VLOOKUP($F1142,DRT,4,FALSE)</f>
        <v>0</v>
      </c>
      <c r="T1142" s="98">
        <f>(SUM($H284:$K284,N284)-SUM($H1142:$K1142)-$N1142-$Q1142)*VLOOKUP($F1142,DRT,4,FALSE)</f>
        <v>0</v>
      </c>
      <c r="U1142" s="98">
        <f>($L284+O284-$L1142-$O1142-$R1142)*VLOOKUP($F1142,DRT,4,FALSE)</f>
        <v>0</v>
      </c>
      <c r="V1142" s="106">
        <f>($M284-$M1142-$P1142-$S1142)*VLOOKUP($F1142,DRT,4,FALSE)</f>
        <v>0</v>
      </c>
      <c r="W1142" s="37">
        <f t="shared" si="414"/>
        <v>0</v>
      </c>
      <c r="Y1142"/>
    </row>
    <row r="1143" spans="1:25" outlineLevel="1" x14ac:dyDescent="0.25">
      <c r="A1143" s="212"/>
      <c r="B1143" s="465"/>
      <c r="C1143" s="273"/>
      <c r="D1143" s="273"/>
      <c r="E1143" s="273"/>
      <c r="F1143" s="274" t="s">
        <v>203</v>
      </c>
      <c r="G1143" s="101">
        <f t="shared" si="412"/>
        <v>0</v>
      </c>
      <c r="H1143" s="388">
        <f t="shared" si="413"/>
        <v>0</v>
      </c>
      <c r="I1143" s="392">
        <f t="shared" si="413"/>
        <v>0</v>
      </c>
      <c r="J1143" s="392">
        <f t="shared" si="413"/>
        <v>0</v>
      </c>
      <c r="K1143" s="393">
        <f t="shared" si="413"/>
        <v>0</v>
      </c>
      <c r="L1143" s="391">
        <f>IF(L285="",0,L285*VLOOKUP($F1143,DRT,4,FALSE))</f>
        <v>0</v>
      </c>
      <c r="M1143" s="98">
        <f>IF(M285="",0,M285*VLOOKUP($F1143,DRT,4,FALSE))</f>
        <v>0</v>
      </c>
      <c r="N1143" s="98">
        <f t="shared" ref="N1143:P1145" si="415">IF(N285="",0,N285*VLOOKUP($F1143,DRT,4,FALSE))</f>
        <v>0</v>
      </c>
      <c r="O1143" s="98">
        <f t="shared" si="415"/>
        <v>0</v>
      </c>
      <c r="P1143" s="98">
        <f t="shared" si="415"/>
        <v>0</v>
      </c>
      <c r="Q1143" s="98">
        <f>(SUM($H285:$K285,Q285)-SUM($H1143:$K1143))*VLOOKUP($F1143,DRT,4,FALSE)</f>
        <v>0</v>
      </c>
      <c r="R1143" s="98">
        <f>($L285+R285-$L1143)*VLOOKUP($F1143,DRT,4,FALSE)</f>
        <v>0</v>
      </c>
      <c r="S1143" s="98">
        <f>($M285+S285-$M1143)*VLOOKUP($F1143,DRT,4,FALSE)</f>
        <v>0</v>
      </c>
      <c r="T1143" s="98">
        <f>($N285-$N1143)*VLOOKUP($F1143,DRT,4,FALSE)</f>
        <v>0</v>
      </c>
      <c r="U1143" s="98">
        <f>($O285-$O1143)*VLOOKUP($F1143,DRT,4,FALSE)</f>
        <v>0</v>
      </c>
      <c r="V1143" s="106">
        <f>($P285-$P1143)*VLOOKUP($F1143,DRT,4,FALSE)</f>
        <v>0</v>
      </c>
      <c r="W1143" s="37">
        <f t="shared" si="414"/>
        <v>0</v>
      </c>
      <c r="Y1143"/>
    </row>
    <row r="1144" spans="1:25" outlineLevel="1" x14ac:dyDescent="0.25">
      <c r="A1144" s="212"/>
      <c r="B1144" s="465"/>
      <c r="C1144" s="273"/>
      <c r="D1144" s="273"/>
      <c r="E1144" s="273"/>
      <c r="F1144" s="274" t="s">
        <v>204</v>
      </c>
      <c r="G1144" s="101">
        <f t="shared" si="412"/>
        <v>0</v>
      </c>
      <c r="H1144" s="388">
        <f t="shared" si="413"/>
        <v>0</v>
      </c>
      <c r="I1144" s="392">
        <f t="shared" si="413"/>
        <v>0</v>
      </c>
      <c r="J1144" s="392">
        <f t="shared" si="413"/>
        <v>0</v>
      </c>
      <c r="K1144" s="393">
        <f t="shared" si="413"/>
        <v>0</v>
      </c>
      <c r="L1144" s="391">
        <f>IF(L286="",0,L286*VLOOKUP($F1144,DRT,4,FALSE))</f>
        <v>0</v>
      </c>
      <c r="M1144" s="98">
        <f>IF(M286="",0,M286*VLOOKUP($F1144,DRT,4,FALSE))</f>
        <v>0</v>
      </c>
      <c r="N1144" s="98">
        <f t="shared" si="415"/>
        <v>0</v>
      </c>
      <c r="O1144" s="98">
        <f t="shared" si="415"/>
        <v>0</v>
      </c>
      <c r="P1144" s="98">
        <f t="shared" si="415"/>
        <v>0</v>
      </c>
      <c r="Q1144" s="98">
        <f t="shared" ref="Q1144:V1145" si="416">IF(Q286="",0,Q286*VLOOKUP($F1144,DRT,4,FALSE))</f>
        <v>0</v>
      </c>
      <c r="R1144" s="98">
        <f t="shared" si="416"/>
        <v>0</v>
      </c>
      <c r="S1144" s="98">
        <f t="shared" si="416"/>
        <v>0</v>
      </c>
      <c r="T1144" s="98">
        <f t="shared" si="416"/>
        <v>0</v>
      </c>
      <c r="U1144" s="98">
        <f t="shared" si="416"/>
        <v>0</v>
      </c>
      <c r="V1144" s="106">
        <f t="shared" si="416"/>
        <v>0</v>
      </c>
      <c r="W1144" s="37">
        <f t="shared" si="414"/>
        <v>0</v>
      </c>
      <c r="Y1144"/>
    </row>
    <row r="1145" spans="1:25" outlineLevel="1" x14ac:dyDescent="0.25">
      <c r="A1145" s="212"/>
      <c r="B1145" s="465"/>
      <c r="C1145" s="273"/>
      <c r="D1145" s="273"/>
      <c r="E1145" s="273"/>
      <c r="F1145" s="274" t="s">
        <v>205</v>
      </c>
      <c r="G1145" s="101">
        <f t="shared" si="412"/>
        <v>0</v>
      </c>
      <c r="H1145" s="388">
        <f t="shared" si="413"/>
        <v>0</v>
      </c>
      <c r="I1145" s="392">
        <f t="shared" si="413"/>
        <v>0</v>
      </c>
      <c r="J1145" s="392">
        <f t="shared" si="413"/>
        <v>0</v>
      </c>
      <c r="K1145" s="393">
        <f t="shared" si="413"/>
        <v>0</v>
      </c>
      <c r="L1145" s="105">
        <f>IF(L287="",0,L287*VLOOKUP($F1145,DRT,4,FALSE))</f>
        <v>0</v>
      </c>
      <c r="M1145" s="392">
        <f>IF(M287="",0,M287*VLOOKUP($F1145,DRT,4,FALSE))</f>
        <v>0</v>
      </c>
      <c r="N1145" s="98">
        <f t="shared" si="415"/>
        <v>0</v>
      </c>
      <c r="O1145" s="98">
        <f t="shared" si="415"/>
        <v>0</v>
      </c>
      <c r="P1145" s="98">
        <f t="shared" si="415"/>
        <v>0</v>
      </c>
      <c r="Q1145" s="98">
        <f t="shared" si="416"/>
        <v>0</v>
      </c>
      <c r="R1145" s="98">
        <f t="shared" si="416"/>
        <v>0</v>
      </c>
      <c r="S1145" s="98">
        <f t="shared" si="416"/>
        <v>0</v>
      </c>
      <c r="T1145" s="98">
        <f t="shared" si="416"/>
        <v>0</v>
      </c>
      <c r="U1145" s="98">
        <f t="shared" si="416"/>
        <v>0</v>
      </c>
      <c r="V1145" s="106">
        <f t="shared" si="416"/>
        <v>0</v>
      </c>
      <c r="W1145" s="37">
        <f t="shared" si="414"/>
        <v>0</v>
      </c>
      <c r="Y1145"/>
    </row>
    <row r="1146" spans="1:25" x14ac:dyDescent="0.25">
      <c r="A1146" s="212"/>
      <c r="B1146" s="465"/>
      <c r="C1146" s="273"/>
      <c r="D1146" s="273"/>
      <c r="E1146" s="273" t="s">
        <v>206</v>
      </c>
      <c r="F1146" s="275"/>
      <c r="G1146" s="367">
        <f t="shared" ref="G1146:W1146" si="417">SUBTOTAL(9,G1147:G1152)</f>
        <v>0</v>
      </c>
      <c r="H1146" s="364">
        <f t="shared" si="417"/>
        <v>0</v>
      </c>
      <c r="I1146" s="364">
        <f t="shared" si="417"/>
        <v>0</v>
      </c>
      <c r="J1146" s="364">
        <f t="shared" si="417"/>
        <v>0</v>
      </c>
      <c r="K1146" s="365">
        <f t="shared" si="417"/>
        <v>0</v>
      </c>
      <c r="L1146" s="30">
        <f t="shared" si="417"/>
        <v>0</v>
      </c>
      <c r="M1146" s="31">
        <f t="shared" si="417"/>
        <v>0</v>
      </c>
      <c r="N1146" s="31">
        <f t="shared" si="417"/>
        <v>0</v>
      </c>
      <c r="O1146" s="31">
        <f t="shared" si="417"/>
        <v>0</v>
      </c>
      <c r="P1146" s="31">
        <f t="shared" si="417"/>
        <v>0</v>
      </c>
      <c r="Q1146" s="31">
        <f t="shared" si="417"/>
        <v>0</v>
      </c>
      <c r="R1146" s="31">
        <f t="shared" si="417"/>
        <v>0</v>
      </c>
      <c r="S1146" s="31">
        <f t="shared" si="417"/>
        <v>0</v>
      </c>
      <c r="T1146" s="31">
        <f t="shared" si="417"/>
        <v>0</v>
      </c>
      <c r="U1146" s="31">
        <f t="shared" si="417"/>
        <v>0</v>
      </c>
      <c r="V1146" s="365">
        <f t="shared" si="417"/>
        <v>0</v>
      </c>
      <c r="W1146" s="365">
        <f t="shared" si="417"/>
        <v>0</v>
      </c>
      <c r="Y1146"/>
    </row>
    <row r="1147" spans="1:25" outlineLevel="1" x14ac:dyDescent="0.25">
      <c r="A1147" s="212"/>
      <c r="B1147" s="465"/>
      <c r="C1147" s="273"/>
      <c r="D1147" s="273"/>
      <c r="E1147" s="272"/>
      <c r="F1147" s="274" t="s">
        <v>207</v>
      </c>
      <c r="G1147" s="101">
        <f t="shared" ref="G1147:G1152" si="418">G289</f>
        <v>0</v>
      </c>
      <c r="H1147" s="388">
        <f t="shared" ref="H1147:K1152" si="419">IF(H289="",0,H289*VLOOKUP($F1147,DRT,3,FALSE))</f>
        <v>0</v>
      </c>
      <c r="I1147" s="392">
        <f t="shared" si="419"/>
        <v>0</v>
      </c>
      <c r="J1147" s="392">
        <f t="shared" si="419"/>
        <v>0</v>
      </c>
      <c r="K1147" s="393">
        <f t="shared" si="419"/>
        <v>0</v>
      </c>
      <c r="L1147" s="105">
        <f>(SUM($H289:$L289)-SUM($H1147:K1147))*VLOOKUP($F1147,DRT,4,FALSE)</f>
        <v>0</v>
      </c>
      <c r="M1147" s="98">
        <f>(SUM($H289:$L289)-SUM($H1147:L1147))*VLOOKUP($F1147,DRT,4,FALSE)</f>
        <v>0</v>
      </c>
      <c r="N1147" s="98">
        <f>(SUM($H289:$L289)-SUM($H1147:M1147))*VLOOKUP($F1147,DRT,4,FALSE)</f>
        <v>0</v>
      </c>
      <c r="O1147" s="98">
        <f>(SUM($H289:$L289)-SUM($H1147:N1147))*VLOOKUP($F1147,DRT,4,FALSE)</f>
        <v>0</v>
      </c>
      <c r="P1147" s="98">
        <f>(SUM($H289:$L289)-SUM($H1147:O1147))*VLOOKUP($F1147,DRT,4,FALSE)</f>
        <v>0</v>
      </c>
      <c r="Q1147" s="98">
        <f>(SUM($H289:$L289)-SUM($H1147:P1147))*VLOOKUP($F1147,DRT,4,FALSE)</f>
        <v>0</v>
      </c>
      <c r="R1147" s="98">
        <f>(SUM($H289:$L289)-SUM($H1147:Q1147))*VLOOKUP($F1147,DRT,4,FALSE)</f>
        <v>0</v>
      </c>
      <c r="S1147" s="98">
        <f>(SUM($H289:$L289)-SUM($H1147:R1147))*VLOOKUP($F1147,DRT,4,FALSE)</f>
        <v>0</v>
      </c>
      <c r="T1147" s="98">
        <f>(SUM($H289:$L289)-SUM($H1147:S1147))*VLOOKUP($F1147,DRT,4,FALSE)</f>
        <v>0</v>
      </c>
      <c r="U1147" s="98">
        <f>(SUM($H289:$L289)-SUM($H1147:T1147))*VLOOKUP($F1147,DRT,4,FALSE)</f>
        <v>0</v>
      </c>
      <c r="V1147" s="106">
        <f>(SUM($H289:$L289)-SUM($H1147:U1147))*VLOOKUP($F1147,DRT,4,FALSE)</f>
        <v>0</v>
      </c>
      <c r="W1147" s="37">
        <f t="shared" ref="W1147:W1152" si="420">G1147-SUM(H1147:V1147)</f>
        <v>0</v>
      </c>
      <c r="Y1147"/>
    </row>
    <row r="1148" spans="1:25" outlineLevel="1" x14ac:dyDescent="0.25">
      <c r="A1148" s="212"/>
      <c r="B1148" s="465"/>
      <c r="C1148" s="273"/>
      <c r="D1148" s="273"/>
      <c r="E1148" s="272"/>
      <c r="F1148" s="274" t="s">
        <v>208</v>
      </c>
      <c r="G1148" s="101">
        <f t="shared" si="418"/>
        <v>0</v>
      </c>
      <c r="H1148" s="388">
        <f t="shared" si="419"/>
        <v>0</v>
      </c>
      <c r="I1148" s="392">
        <f t="shared" si="419"/>
        <v>0</v>
      </c>
      <c r="J1148" s="392">
        <f t="shared" si="419"/>
        <v>0</v>
      </c>
      <c r="K1148" s="393">
        <f t="shared" si="419"/>
        <v>0</v>
      </c>
      <c r="L1148" s="391">
        <f>IF(L290="",0,L290*VLOOKUP($F1148,DRT,4,FALSE))</f>
        <v>0</v>
      </c>
      <c r="M1148" s="98">
        <f>(SUM($H290:$K290,M290)-SUM($H1148:$K1148))*VLOOKUP($F1148,DRT,4,FALSE)</f>
        <v>0</v>
      </c>
      <c r="N1148" s="98">
        <f>($L290-$L1148)*VLOOKUP($F1148,DRT,4,FALSE)</f>
        <v>0</v>
      </c>
      <c r="O1148" s="98">
        <f>(SUM($H290:$K290,M290)-SUM($H1148:$K1148)-$M1148)*VLOOKUP($F1148,DRT,4,FALSE)</f>
        <v>0</v>
      </c>
      <c r="P1148" s="98">
        <f>($L290-$L1148-$N1148)*VLOOKUP($F1148,DRT,4,FALSE)</f>
        <v>0</v>
      </c>
      <c r="Q1148" s="98">
        <f>(SUM($H290:$K290,M290)-SUM($H1148:$K1148)-$M1148-$O1148)*VLOOKUP($F1148,DRT,4,FALSE)</f>
        <v>0</v>
      </c>
      <c r="R1148" s="98">
        <f>($L290-$L1148-$N1148-$P1148)*VLOOKUP($F1148,DRT,4,FALSE)</f>
        <v>0</v>
      </c>
      <c r="S1148" s="98">
        <f>(SUM($H290:$K290,M290)-SUM($H1148:$K1148)-$M1148-$O1148-$Q1148)*VLOOKUP($F1148,DRT,4,FALSE)</f>
        <v>0</v>
      </c>
      <c r="T1148" s="98">
        <f>($L290-$L1148-$N1148-$P1148-$R1148)*VLOOKUP($F1148,DRT,4,FALSE)</f>
        <v>0</v>
      </c>
      <c r="U1148" s="98">
        <f>(SUM($H290:$K290,M290)-SUM($H1148:$K1148)-$M1148-$O1148-$Q1148-$S1148)*VLOOKUP($F1148,DRT,4,FALSE)</f>
        <v>0</v>
      </c>
      <c r="V1148" s="106">
        <f>($L290-$L1148-$N1148-$P1148-$R1148-$T1148)*VLOOKUP($F1148,DRT,4,FALSE)</f>
        <v>0</v>
      </c>
      <c r="W1148" s="37">
        <f t="shared" si="420"/>
        <v>0</v>
      </c>
      <c r="Y1148"/>
    </row>
    <row r="1149" spans="1:25" outlineLevel="1" x14ac:dyDescent="0.25">
      <c r="A1149" s="212"/>
      <c r="B1149" s="465"/>
      <c r="C1149" s="273"/>
      <c r="D1149" s="273"/>
      <c r="E1149" s="272"/>
      <c r="F1149" s="274" t="s">
        <v>209</v>
      </c>
      <c r="G1149" s="101">
        <f t="shared" si="418"/>
        <v>0</v>
      </c>
      <c r="H1149" s="388">
        <f t="shared" si="419"/>
        <v>0</v>
      </c>
      <c r="I1149" s="392">
        <f t="shared" si="419"/>
        <v>0</v>
      </c>
      <c r="J1149" s="392">
        <f t="shared" si="419"/>
        <v>0</v>
      </c>
      <c r="K1149" s="393">
        <f t="shared" si="419"/>
        <v>0</v>
      </c>
      <c r="L1149" s="391">
        <f>IF(L291="",0,L291*VLOOKUP($F1149,DRT,4,FALSE))</f>
        <v>0</v>
      </c>
      <c r="M1149" s="98">
        <f>IF(M291="",0,M291*VLOOKUP($F1149,DRT,4,FALSE))</f>
        <v>0</v>
      </c>
      <c r="N1149" s="98">
        <f>(SUM($H291:$K291,N291)-SUM($H1149:$K1149))*VLOOKUP($F1149,DRT,4,FALSE)</f>
        <v>0</v>
      </c>
      <c r="O1149" s="98">
        <f>($L291+$O291-$L1149)*VLOOKUP($F1149,DRT,4,FALSE)</f>
        <v>0</v>
      </c>
      <c r="P1149" s="98">
        <f>($M291-$M1149)*VLOOKUP($F1149,DRT,4,FALSE)</f>
        <v>0</v>
      </c>
      <c r="Q1149" s="98">
        <f>(SUM($H291:$K291,N291)-SUM($H1149:$K1149)-N1149)*VLOOKUP($F1149,DRT,4,FALSE)</f>
        <v>0</v>
      </c>
      <c r="R1149" s="98">
        <f>($L291+$O291-$L1149-$O1149)*VLOOKUP($F1149,DRT,4,FALSE)</f>
        <v>0</v>
      </c>
      <c r="S1149" s="98">
        <f>($M291-$M1149-$P1149)*VLOOKUP($F1149,DRT,4,FALSE)</f>
        <v>0</v>
      </c>
      <c r="T1149" s="98">
        <f>(SUM($H291:$K291,N291)-SUM($H1149:$K1149)-$N1149-$Q1149)*VLOOKUP($F1149,DRT,4,FALSE)</f>
        <v>0</v>
      </c>
      <c r="U1149" s="98">
        <f>($L291+O291-$L1149-$O1149-$R1149)*VLOOKUP($F1149,DRT,4,FALSE)</f>
        <v>0</v>
      </c>
      <c r="V1149" s="106">
        <f>($M291-$M1149-$P1149-$S1149)*VLOOKUP($F1149,DRT,4,FALSE)</f>
        <v>0</v>
      </c>
      <c r="W1149" s="37">
        <f t="shared" si="420"/>
        <v>0</v>
      </c>
      <c r="Y1149"/>
    </row>
    <row r="1150" spans="1:25" outlineLevel="1" x14ac:dyDescent="0.25">
      <c r="A1150" s="212"/>
      <c r="B1150" s="465"/>
      <c r="C1150" s="273"/>
      <c r="D1150" s="273"/>
      <c r="E1150" s="272"/>
      <c r="F1150" s="274" t="s">
        <v>210</v>
      </c>
      <c r="G1150" s="101">
        <f t="shared" si="418"/>
        <v>0</v>
      </c>
      <c r="H1150" s="388">
        <f t="shared" si="419"/>
        <v>0</v>
      </c>
      <c r="I1150" s="392">
        <f t="shared" si="419"/>
        <v>0</v>
      </c>
      <c r="J1150" s="392">
        <f t="shared" si="419"/>
        <v>0</v>
      </c>
      <c r="K1150" s="393">
        <f t="shared" si="419"/>
        <v>0</v>
      </c>
      <c r="L1150" s="391">
        <f>IF(L292="",0,L292*VLOOKUP($F1150,DRT,4,FALSE))</f>
        <v>0</v>
      </c>
      <c r="M1150" s="98">
        <f>IF(M292="",0,M292*VLOOKUP($F1150,DRT,4,FALSE))</f>
        <v>0</v>
      </c>
      <c r="N1150" s="98">
        <f t="shared" ref="N1150:P1152" si="421">IF(N292="",0,N292*VLOOKUP($F1150,DRT,4,FALSE))</f>
        <v>0</v>
      </c>
      <c r="O1150" s="98">
        <f t="shared" si="421"/>
        <v>0</v>
      </c>
      <c r="P1150" s="98">
        <f t="shared" si="421"/>
        <v>0</v>
      </c>
      <c r="Q1150" s="98">
        <f>(SUM($H292:$K292,Q292)-SUM($H1150:$K1150))*VLOOKUP($F1150,DRT,4,FALSE)</f>
        <v>0</v>
      </c>
      <c r="R1150" s="98">
        <f>($L292+R292-$L1150)*VLOOKUP($F1150,DRT,4,FALSE)</f>
        <v>0</v>
      </c>
      <c r="S1150" s="98">
        <f>($M292+S292-$M1150)*VLOOKUP($F1150,DRT,4,FALSE)</f>
        <v>0</v>
      </c>
      <c r="T1150" s="98">
        <f>($N292-$N1150)*VLOOKUP($F1150,DRT,4,FALSE)</f>
        <v>0</v>
      </c>
      <c r="U1150" s="98">
        <f>($O292-$O1150)*VLOOKUP($F1150,DRT,4,FALSE)</f>
        <v>0</v>
      </c>
      <c r="V1150" s="106">
        <f>($P292-$P1150)*VLOOKUP($F1150,DRT,4,FALSE)</f>
        <v>0</v>
      </c>
      <c r="W1150" s="37">
        <f t="shared" si="420"/>
        <v>0</v>
      </c>
      <c r="Y1150"/>
    </row>
    <row r="1151" spans="1:25" outlineLevel="1" x14ac:dyDescent="0.25">
      <c r="A1151" s="212"/>
      <c r="B1151" s="465"/>
      <c r="C1151" s="273"/>
      <c r="D1151" s="273"/>
      <c r="E1151" s="272"/>
      <c r="F1151" s="274" t="s">
        <v>211</v>
      </c>
      <c r="G1151" s="101">
        <f t="shared" si="418"/>
        <v>0</v>
      </c>
      <c r="H1151" s="388">
        <f t="shared" si="419"/>
        <v>0</v>
      </c>
      <c r="I1151" s="392">
        <f t="shared" si="419"/>
        <v>0</v>
      </c>
      <c r="J1151" s="392">
        <f t="shared" si="419"/>
        <v>0</v>
      </c>
      <c r="K1151" s="393">
        <f t="shared" si="419"/>
        <v>0</v>
      </c>
      <c r="L1151" s="391">
        <f>IF(L293="",0,L293*VLOOKUP($F1151,DRT,4,FALSE))</f>
        <v>0</v>
      </c>
      <c r="M1151" s="98">
        <f>IF(M293="",0,M293*VLOOKUP($F1151,DRT,4,FALSE))</f>
        <v>0</v>
      </c>
      <c r="N1151" s="98">
        <f t="shared" si="421"/>
        <v>0</v>
      </c>
      <c r="O1151" s="98">
        <f t="shared" si="421"/>
        <v>0</v>
      </c>
      <c r="P1151" s="98">
        <f t="shared" si="421"/>
        <v>0</v>
      </c>
      <c r="Q1151" s="98">
        <f t="shared" ref="Q1151:V1152" si="422">IF(Q293="",0,Q293*VLOOKUP($F1151,DRT,4,FALSE))</f>
        <v>0</v>
      </c>
      <c r="R1151" s="98">
        <f t="shared" si="422"/>
        <v>0</v>
      </c>
      <c r="S1151" s="98">
        <f t="shared" si="422"/>
        <v>0</v>
      </c>
      <c r="T1151" s="98">
        <f t="shared" si="422"/>
        <v>0</v>
      </c>
      <c r="U1151" s="98">
        <f t="shared" si="422"/>
        <v>0</v>
      </c>
      <c r="V1151" s="106">
        <f t="shared" si="422"/>
        <v>0</v>
      </c>
      <c r="W1151" s="100">
        <f t="shared" si="420"/>
        <v>0</v>
      </c>
      <c r="Y1151"/>
    </row>
    <row r="1152" spans="1:25" outlineLevel="1" x14ac:dyDescent="0.25">
      <c r="A1152" s="212"/>
      <c r="B1152" s="465"/>
      <c r="C1152" s="273"/>
      <c r="D1152" s="273"/>
      <c r="E1152" s="272"/>
      <c r="F1152" s="274" t="s">
        <v>212</v>
      </c>
      <c r="G1152" s="101">
        <f t="shared" si="418"/>
        <v>0</v>
      </c>
      <c r="H1152" s="388">
        <f t="shared" si="419"/>
        <v>0</v>
      </c>
      <c r="I1152" s="392">
        <f t="shared" si="419"/>
        <v>0</v>
      </c>
      <c r="J1152" s="392">
        <f t="shared" si="419"/>
        <v>0</v>
      </c>
      <c r="K1152" s="393">
        <f t="shared" si="419"/>
        <v>0</v>
      </c>
      <c r="L1152" s="105">
        <f>IF(L294="",0,L294*VLOOKUP($F1152,DRT,4,FALSE))</f>
        <v>0</v>
      </c>
      <c r="M1152" s="392">
        <f>IF(M294="",0,M294*VLOOKUP($F1152,DRT,4,FALSE))</f>
        <v>0</v>
      </c>
      <c r="N1152" s="98">
        <f t="shared" si="421"/>
        <v>0</v>
      </c>
      <c r="O1152" s="98">
        <f t="shared" si="421"/>
        <v>0</v>
      </c>
      <c r="P1152" s="98">
        <f t="shared" si="421"/>
        <v>0</v>
      </c>
      <c r="Q1152" s="98">
        <f t="shared" si="422"/>
        <v>0</v>
      </c>
      <c r="R1152" s="98">
        <f t="shared" si="422"/>
        <v>0</v>
      </c>
      <c r="S1152" s="98">
        <f t="shared" si="422"/>
        <v>0</v>
      </c>
      <c r="T1152" s="98">
        <f t="shared" si="422"/>
        <v>0</v>
      </c>
      <c r="U1152" s="98">
        <f t="shared" si="422"/>
        <v>0</v>
      </c>
      <c r="V1152" s="106">
        <f t="shared" si="422"/>
        <v>0</v>
      </c>
      <c r="W1152" s="37">
        <f t="shared" si="420"/>
        <v>0</v>
      </c>
      <c r="Y1152"/>
    </row>
    <row r="1153" spans="1:25" x14ac:dyDescent="0.25">
      <c r="A1153" s="212"/>
      <c r="B1153" s="479"/>
      <c r="C1153" s="275"/>
      <c r="D1153" s="276" t="s">
        <v>213</v>
      </c>
      <c r="E1153" s="273"/>
      <c r="F1153" s="273"/>
      <c r="G1153" s="367">
        <f t="shared" ref="G1153:W1153" si="423">SUBTOTAL(9,G1154:G1155)</f>
        <v>0</v>
      </c>
      <c r="H1153" s="368">
        <f t="shared" si="423"/>
        <v>0</v>
      </c>
      <c r="I1153" s="369">
        <f t="shared" si="423"/>
        <v>0</v>
      </c>
      <c r="J1153" s="369">
        <f t="shared" si="423"/>
        <v>0</v>
      </c>
      <c r="K1153" s="370">
        <f t="shared" si="423"/>
        <v>0</v>
      </c>
      <c r="L1153" s="364">
        <f t="shared" si="423"/>
        <v>0</v>
      </c>
      <c r="M1153" s="364">
        <f t="shared" si="423"/>
        <v>0</v>
      </c>
      <c r="N1153" s="364">
        <f t="shared" si="423"/>
        <v>0</v>
      </c>
      <c r="O1153" s="364">
        <f t="shared" si="423"/>
        <v>0</v>
      </c>
      <c r="P1153" s="364">
        <f t="shared" si="423"/>
        <v>0</v>
      </c>
      <c r="Q1153" s="364">
        <f t="shared" si="423"/>
        <v>0</v>
      </c>
      <c r="R1153" s="364">
        <f t="shared" si="423"/>
        <v>0</v>
      </c>
      <c r="S1153" s="364">
        <f t="shared" si="423"/>
        <v>0</v>
      </c>
      <c r="T1153" s="364">
        <f t="shared" si="423"/>
        <v>0</v>
      </c>
      <c r="U1153" s="364">
        <f t="shared" si="423"/>
        <v>0</v>
      </c>
      <c r="V1153" s="364">
        <f t="shared" si="423"/>
        <v>0</v>
      </c>
      <c r="W1153" s="40">
        <f t="shared" si="423"/>
        <v>0</v>
      </c>
      <c r="Y1153"/>
    </row>
    <row r="1154" spans="1:25" outlineLevel="1" x14ac:dyDescent="0.25">
      <c r="A1154" s="212"/>
      <c r="B1154" s="479"/>
      <c r="C1154" s="275"/>
      <c r="D1154" s="276"/>
      <c r="E1154" s="273"/>
      <c r="F1154" s="274" t="s">
        <v>214</v>
      </c>
      <c r="G1154" s="101">
        <f t="shared" ref="G1154:V1154" si="424">G296</f>
        <v>0</v>
      </c>
      <c r="H1154" s="388">
        <f t="shared" si="424"/>
        <v>0</v>
      </c>
      <c r="I1154" s="392">
        <f t="shared" si="424"/>
        <v>0</v>
      </c>
      <c r="J1154" s="392">
        <f t="shared" si="424"/>
        <v>0</v>
      </c>
      <c r="K1154" s="393">
        <f t="shared" si="424"/>
        <v>0</v>
      </c>
      <c r="L1154" s="102">
        <f t="shared" si="424"/>
        <v>0</v>
      </c>
      <c r="M1154" s="104">
        <f t="shared" si="424"/>
        <v>0</v>
      </c>
      <c r="N1154" s="98">
        <f t="shared" si="424"/>
        <v>0</v>
      </c>
      <c r="O1154" s="98">
        <f t="shared" si="424"/>
        <v>0</v>
      </c>
      <c r="P1154" s="98">
        <f t="shared" si="424"/>
        <v>0</v>
      </c>
      <c r="Q1154" s="98">
        <f t="shared" si="424"/>
        <v>0</v>
      </c>
      <c r="R1154" s="98">
        <f t="shared" si="424"/>
        <v>0</v>
      </c>
      <c r="S1154" s="98">
        <f t="shared" si="424"/>
        <v>0</v>
      </c>
      <c r="T1154" s="98">
        <f t="shared" si="424"/>
        <v>0</v>
      </c>
      <c r="U1154" s="98">
        <f t="shared" si="424"/>
        <v>0</v>
      </c>
      <c r="V1154" s="104">
        <f t="shared" si="424"/>
        <v>0</v>
      </c>
      <c r="W1154" s="37">
        <f>G1154-SUM(H1154:V1154)</f>
        <v>0</v>
      </c>
      <c r="Y1154"/>
    </row>
    <row r="1155" spans="1:25" outlineLevel="1" x14ac:dyDescent="0.25">
      <c r="A1155" s="212"/>
      <c r="B1155" s="479"/>
      <c r="C1155" s="275"/>
      <c r="D1155" s="276"/>
      <c r="E1155" s="273"/>
      <c r="F1155" s="274" t="s">
        <v>215</v>
      </c>
      <c r="G1155" s="101">
        <f t="shared" ref="G1155:V1155" si="425">G297</f>
        <v>0</v>
      </c>
      <c r="H1155" s="109">
        <f t="shared" si="425"/>
        <v>0</v>
      </c>
      <c r="I1155" s="110">
        <f t="shared" si="425"/>
        <v>0</v>
      </c>
      <c r="J1155" s="110">
        <f t="shared" si="425"/>
        <v>0</v>
      </c>
      <c r="K1155" s="111">
        <f t="shared" si="425"/>
        <v>0</v>
      </c>
      <c r="L1155" s="102">
        <f t="shared" si="425"/>
        <v>0</v>
      </c>
      <c r="M1155" s="104">
        <f t="shared" si="425"/>
        <v>0</v>
      </c>
      <c r="N1155" s="98">
        <f t="shared" si="425"/>
        <v>0</v>
      </c>
      <c r="O1155" s="98">
        <f t="shared" si="425"/>
        <v>0</v>
      </c>
      <c r="P1155" s="98">
        <f t="shared" si="425"/>
        <v>0</v>
      </c>
      <c r="Q1155" s="98">
        <f t="shared" si="425"/>
        <v>0</v>
      </c>
      <c r="R1155" s="98">
        <f t="shared" si="425"/>
        <v>0</v>
      </c>
      <c r="S1155" s="98">
        <f t="shared" si="425"/>
        <v>0</v>
      </c>
      <c r="T1155" s="98">
        <f t="shared" si="425"/>
        <v>0</v>
      </c>
      <c r="U1155" s="98">
        <f t="shared" si="425"/>
        <v>0</v>
      </c>
      <c r="V1155" s="104">
        <f t="shared" si="425"/>
        <v>0</v>
      </c>
      <c r="W1155" s="112">
        <f>G1155-SUM(H1155:V1155)</f>
        <v>0</v>
      </c>
      <c r="Y1155"/>
    </row>
    <row r="1156" spans="1:25" x14ac:dyDescent="0.25">
      <c r="A1156" s="212"/>
      <c r="B1156" s="479"/>
      <c r="C1156" s="275"/>
      <c r="D1156" s="276" t="s">
        <v>216</v>
      </c>
      <c r="E1156" s="275"/>
      <c r="F1156" s="273"/>
      <c r="G1156" s="52"/>
      <c r="H1156" s="32"/>
      <c r="I1156" s="486"/>
      <c r="J1156" s="486"/>
      <c r="K1156" s="488"/>
      <c r="L1156" s="486"/>
      <c r="M1156" s="32"/>
      <c r="N1156" s="486"/>
      <c r="O1156" s="486"/>
      <c r="P1156" s="486"/>
      <c r="Q1156" s="486"/>
      <c r="R1156" s="486"/>
      <c r="S1156" s="486"/>
      <c r="T1156" s="486"/>
      <c r="U1156" s="486"/>
      <c r="V1156" s="486"/>
      <c r="W1156" s="40"/>
      <c r="Y1156"/>
    </row>
    <row r="1157" spans="1:25" x14ac:dyDescent="0.25">
      <c r="A1157" s="212"/>
      <c r="B1157" s="479"/>
      <c r="C1157" s="275"/>
      <c r="D1157" s="276"/>
      <c r="E1157" s="275" t="s">
        <v>217</v>
      </c>
      <c r="F1157" s="273"/>
      <c r="G1157" s="367">
        <f t="shared" ref="G1157:W1157" si="426">SUBTOTAL(9,G1158:G1160)</f>
        <v>0</v>
      </c>
      <c r="H1157" s="368">
        <f t="shared" si="426"/>
        <v>0</v>
      </c>
      <c r="I1157" s="369">
        <f t="shared" si="426"/>
        <v>0</v>
      </c>
      <c r="J1157" s="369">
        <f t="shared" si="426"/>
        <v>0</v>
      </c>
      <c r="K1157" s="370">
        <f t="shared" si="426"/>
        <v>0</v>
      </c>
      <c r="L1157" s="364">
        <f t="shared" si="426"/>
        <v>0</v>
      </c>
      <c r="M1157" s="364">
        <f t="shared" si="426"/>
        <v>0</v>
      </c>
      <c r="N1157" s="364">
        <f t="shared" si="426"/>
        <v>0</v>
      </c>
      <c r="O1157" s="364">
        <f t="shared" si="426"/>
        <v>0</v>
      </c>
      <c r="P1157" s="364">
        <f t="shared" si="426"/>
        <v>0</v>
      </c>
      <c r="Q1157" s="364">
        <f t="shared" si="426"/>
        <v>0</v>
      </c>
      <c r="R1157" s="364">
        <f t="shared" si="426"/>
        <v>0</v>
      </c>
      <c r="S1157" s="364">
        <f t="shared" si="426"/>
        <v>0</v>
      </c>
      <c r="T1157" s="364">
        <f t="shared" si="426"/>
        <v>0</v>
      </c>
      <c r="U1157" s="364">
        <f t="shared" si="426"/>
        <v>0</v>
      </c>
      <c r="V1157" s="364">
        <f t="shared" si="426"/>
        <v>0</v>
      </c>
      <c r="W1157" s="40">
        <f t="shared" si="426"/>
        <v>0</v>
      </c>
      <c r="Y1157"/>
    </row>
    <row r="1158" spans="1:25" outlineLevel="1" x14ac:dyDescent="0.25">
      <c r="A1158" s="212"/>
      <c r="B1158" s="479"/>
      <c r="C1158" s="275"/>
      <c r="D1158" s="275"/>
      <c r="E1158" s="275"/>
      <c r="F1158" s="274" t="s">
        <v>218</v>
      </c>
      <c r="G1158" s="101">
        <f>G300</f>
        <v>0</v>
      </c>
      <c r="H1158" s="102">
        <f>G1158*VLOOKUP($F1158,DRT,2,FALSE)</f>
        <v>0</v>
      </c>
      <c r="I1158" s="98">
        <f>($G1158-SUM($H1158:H1158))*VLOOKUP($F1158,DRT,2,FALSE)</f>
        <v>0</v>
      </c>
      <c r="J1158" s="104">
        <f>($G1158-SUM($H1158:I1158))*VLOOKUP($F1158,DRT,2,FALSE)</f>
        <v>0</v>
      </c>
      <c r="K1158" s="106">
        <f>($G1158-SUM($H1158:J1158))*VLOOKUP($F1158,DRT,2,FALSE)</f>
        <v>0</v>
      </c>
      <c r="L1158" s="105">
        <f>($G1158-SUM($H1158:K1158))*VLOOKUP($F1158,DRT,4,FALSE)</f>
        <v>0</v>
      </c>
      <c r="M1158" s="98">
        <f>($G1158-SUM($H1158:L1158))*VLOOKUP($F1158,DRT,4,FALSE)</f>
        <v>0</v>
      </c>
      <c r="N1158" s="98">
        <f>($G1158-SUM($H1158:M1158))*VLOOKUP($F1158,DRT,4,FALSE)</f>
        <v>0</v>
      </c>
      <c r="O1158" s="98">
        <f>($G1158-SUM($H1158:N1158))*VLOOKUP($F1158,DRT,4,FALSE)</f>
        <v>0</v>
      </c>
      <c r="P1158" s="98">
        <f>($G1158-SUM($H1158:O1158))*VLOOKUP($F1158,DRT,4,FALSE)</f>
        <v>0</v>
      </c>
      <c r="Q1158" s="98">
        <f>($G1158-SUM($H1158:P1158))*VLOOKUP($F1158,DRT,4,FALSE)</f>
        <v>0</v>
      </c>
      <c r="R1158" s="98">
        <f>($G1158-SUM($H1158:Q1158))*VLOOKUP($F1158,DRT,4,FALSE)</f>
        <v>0</v>
      </c>
      <c r="S1158" s="98">
        <f>($G1158-SUM($H1158:R1158))*VLOOKUP($F1158,DRT,4,FALSE)</f>
        <v>0</v>
      </c>
      <c r="T1158" s="98">
        <f>($G1158-SUM($H1158:S1158))*VLOOKUP($F1158,DRT,4,FALSE)</f>
        <v>0</v>
      </c>
      <c r="U1158" s="98">
        <f>($G1158-SUM($H1158:T1158))*VLOOKUP($F1158,DRT,4,FALSE)</f>
        <v>0</v>
      </c>
      <c r="V1158" s="104">
        <f>($G1158-SUM($H1158:U1158))*VLOOKUP($F1158,DRT,4,FALSE)</f>
        <v>0</v>
      </c>
      <c r="W1158" s="37">
        <f>G1158-SUM(H1158:V1158)</f>
        <v>0</v>
      </c>
      <c r="Y1158"/>
    </row>
    <row r="1159" spans="1:25" outlineLevel="1" x14ac:dyDescent="0.25">
      <c r="A1159" s="212"/>
      <c r="B1159" s="479"/>
      <c r="C1159" s="275"/>
      <c r="D1159" s="275"/>
      <c r="E1159" s="275"/>
      <c r="F1159" s="274" t="s">
        <v>219</v>
      </c>
      <c r="G1159" s="101">
        <f>G301</f>
        <v>0</v>
      </c>
      <c r="H1159" s="102">
        <f>G1159*VLOOKUP($F1159,DRT,2,FALSE)</f>
        <v>0</v>
      </c>
      <c r="I1159" s="98">
        <f>($G1159-SUM($H1159:H1159))*VLOOKUP($F1159,DRT,2,FALSE)</f>
        <v>0</v>
      </c>
      <c r="J1159" s="104">
        <f>($G1159-SUM($H1159:I1159))*VLOOKUP($F1159,DRT,2,FALSE)</f>
        <v>0</v>
      </c>
      <c r="K1159" s="106">
        <f>($G1159-SUM($H1159:J1159))*VLOOKUP($F1159,DRT,2,FALSE)</f>
        <v>0</v>
      </c>
      <c r="L1159" s="105">
        <f>($G1159-SUM($H1159:K1159))*VLOOKUP($F1159,DRT,4,FALSE)</f>
        <v>0</v>
      </c>
      <c r="M1159" s="98">
        <f>($G1159-SUM($H1159:L1159))*VLOOKUP($F1159,DRT,4,FALSE)</f>
        <v>0</v>
      </c>
      <c r="N1159" s="98">
        <f>($G1159-SUM($H1159:M1159))*VLOOKUP($F1159,DRT,4,FALSE)</f>
        <v>0</v>
      </c>
      <c r="O1159" s="98">
        <f>($G1159-SUM($H1159:N1159))*VLOOKUP($F1159,DRT,4,FALSE)</f>
        <v>0</v>
      </c>
      <c r="P1159" s="98">
        <f>($G1159-SUM($H1159:O1159))*VLOOKUP($F1159,DRT,4,FALSE)</f>
        <v>0</v>
      </c>
      <c r="Q1159" s="98">
        <f>($G1159-SUM($H1159:P1159))*VLOOKUP($F1159,DRT,4,FALSE)</f>
        <v>0</v>
      </c>
      <c r="R1159" s="98">
        <f>($G1159-SUM($H1159:Q1159))*VLOOKUP($F1159,DRT,4,FALSE)</f>
        <v>0</v>
      </c>
      <c r="S1159" s="98">
        <f>($G1159-SUM($H1159:R1159))*VLOOKUP($F1159,DRT,4,FALSE)</f>
        <v>0</v>
      </c>
      <c r="T1159" s="98">
        <f>($G1159-SUM($H1159:S1159))*VLOOKUP($F1159,DRT,4,FALSE)</f>
        <v>0</v>
      </c>
      <c r="U1159" s="98">
        <f>($G1159-SUM($H1159:T1159))*VLOOKUP($F1159,DRT,4,FALSE)</f>
        <v>0</v>
      </c>
      <c r="V1159" s="104">
        <f>($G1159-SUM($H1159:U1159))*VLOOKUP($F1159,DRT,4,FALSE)</f>
        <v>0</v>
      </c>
      <c r="W1159" s="37">
        <f t="shared" ref="W1159:W1160" si="427">G1159-SUM(H1159:V1159)</f>
        <v>0</v>
      </c>
      <c r="Y1159"/>
    </row>
    <row r="1160" spans="1:25" outlineLevel="1" x14ac:dyDescent="0.25">
      <c r="A1160" s="212"/>
      <c r="B1160" s="479"/>
      <c r="C1160" s="275"/>
      <c r="D1160" s="275"/>
      <c r="E1160" s="275"/>
      <c r="F1160" s="274" t="s">
        <v>220</v>
      </c>
      <c r="G1160" s="101">
        <f>G302</f>
        <v>0</v>
      </c>
      <c r="H1160" s="102">
        <f>G1160*VLOOKUP($F1160,DRT,2,FALSE)</f>
        <v>0</v>
      </c>
      <c r="I1160" s="98">
        <f>($G1160-SUM($H1160:H1160))*VLOOKUP($F1160,DRT,2,FALSE)</f>
        <v>0</v>
      </c>
      <c r="J1160" s="104">
        <f>($G1160-SUM($H1160:I1160))*VLOOKUP($F1160,DRT,2,FALSE)</f>
        <v>0</v>
      </c>
      <c r="K1160" s="106">
        <f>($G1160-SUM($H1160:J1160))*VLOOKUP($F1160,DRT,2,FALSE)</f>
        <v>0</v>
      </c>
      <c r="L1160" s="105">
        <f>($G1160-SUM($H1160:K1160))*VLOOKUP($F1160,DRT,4,FALSE)</f>
        <v>0</v>
      </c>
      <c r="M1160" s="98">
        <f>($G1160-SUM($H1160:L1160))*VLOOKUP($F1160,DRT,4,FALSE)</f>
        <v>0</v>
      </c>
      <c r="N1160" s="98">
        <f>($G1160-SUM($H1160:M1160))*VLOOKUP($F1160,DRT,4,FALSE)</f>
        <v>0</v>
      </c>
      <c r="O1160" s="98">
        <f>($G1160-SUM($H1160:N1160))*VLOOKUP($F1160,DRT,4,FALSE)</f>
        <v>0</v>
      </c>
      <c r="P1160" s="98">
        <f>($G1160-SUM($H1160:O1160))*VLOOKUP($F1160,DRT,4,FALSE)</f>
        <v>0</v>
      </c>
      <c r="Q1160" s="98">
        <f>($G1160-SUM($H1160:P1160))*VLOOKUP($F1160,DRT,4,FALSE)</f>
        <v>0</v>
      </c>
      <c r="R1160" s="98">
        <f>($G1160-SUM($H1160:Q1160))*VLOOKUP($F1160,DRT,4,FALSE)</f>
        <v>0</v>
      </c>
      <c r="S1160" s="98">
        <f>($G1160-SUM($H1160:R1160))*VLOOKUP($F1160,DRT,4,FALSE)</f>
        <v>0</v>
      </c>
      <c r="T1160" s="98">
        <f>($G1160-SUM($H1160:S1160))*VLOOKUP($F1160,DRT,4,FALSE)</f>
        <v>0</v>
      </c>
      <c r="U1160" s="98">
        <f>($G1160-SUM($H1160:T1160))*VLOOKUP($F1160,DRT,4,FALSE)</f>
        <v>0</v>
      </c>
      <c r="V1160" s="104">
        <f>($G1160-SUM($H1160:U1160))*VLOOKUP($F1160,DRT,4,FALSE)</f>
        <v>0</v>
      </c>
      <c r="W1160" s="37">
        <f t="shared" si="427"/>
        <v>0</v>
      </c>
      <c r="Y1160"/>
    </row>
    <row r="1161" spans="1:25" x14ac:dyDescent="0.25">
      <c r="A1161" s="212"/>
      <c r="B1161" s="479"/>
      <c r="C1161" s="275"/>
      <c r="D1161" s="276"/>
      <c r="E1161" s="275" t="s">
        <v>221</v>
      </c>
      <c r="F1161" s="273"/>
      <c r="G1161" s="367">
        <f t="shared" ref="G1161:W1161" si="428">SUBTOTAL(9,G1162:G1165)</f>
        <v>0</v>
      </c>
      <c r="H1161" s="368">
        <f t="shared" si="428"/>
        <v>0</v>
      </c>
      <c r="I1161" s="369">
        <f t="shared" si="428"/>
        <v>0</v>
      </c>
      <c r="J1161" s="369">
        <f t="shared" si="428"/>
        <v>0</v>
      </c>
      <c r="K1161" s="370">
        <f t="shared" si="428"/>
        <v>0</v>
      </c>
      <c r="L1161" s="364">
        <f t="shared" si="428"/>
        <v>0</v>
      </c>
      <c r="M1161" s="364">
        <f t="shared" si="428"/>
        <v>0</v>
      </c>
      <c r="N1161" s="364">
        <f t="shared" si="428"/>
        <v>0</v>
      </c>
      <c r="O1161" s="364">
        <f t="shared" si="428"/>
        <v>0</v>
      </c>
      <c r="P1161" s="364">
        <f t="shared" si="428"/>
        <v>0</v>
      </c>
      <c r="Q1161" s="364">
        <f t="shared" si="428"/>
        <v>0</v>
      </c>
      <c r="R1161" s="364">
        <f t="shared" si="428"/>
        <v>0</v>
      </c>
      <c r="S1161" s="364">
        <f t="shared" si="428"/>
        <v>0</v>
      </c>
      <c r="T1161" s="364">
        <f t="shared" si="428"/>
        <v>0</v>
      </c>
      <c r="U1161" s="364">
        <f t="shared" si="428"/>
        <v>0</v>
      </c>
      <c r="V1161" s="364">
        <f t="shared" si="428"/>
        <v>0</v>
      </c>
      <c r="W1161" s="40">
        <f t="shared" si="428"/>
        <v>0</v>
      </c>
      <c r="Y1161"/>
    </row>
    <row r="1162" spans="1:25" outlineLevel="1" x14ac:dyDescent="0.25">
      <c r="A1162" s="212"/>
      <c r="B1162" s="479"/>
      <c r="C1162" s="275"/>
      <c r="D1162" s="275"/>
      <c r="E1162" s="275"/>
      <c r="F1162" s="274" t="s">
        <v>222</v>
      </c>
      <c r="G1162" s="101">
        <f>G304</f>
        <v>0</v>
      </c>
      <c r="H1162" s="102">
        <f t="shared" ref="H1162:K1165" si="429">$G1162*VLOOKUP($F1162,DRT,2,FALSE)</f>
        <v>0</v>
      </c>
      <c r="I1162" s="98">
        <f t="shared" si="429"/>
        <v>0</v>
      </c>
      <c r="J1162" s="104">
        <f t="shared" si="429"/>
        <v>0</v>
      </c>
      <c r="K1162" s="106">
        <f t="shared" si="429"/>
        <v>0</v>
      </c>
      <c r="L1162" s="33"/>
      <c r="M1162" s="33"/>
      <c r="N1162" s="33"/>
      <c r="O1162" s="33"/>
      <c r="P1162" s="33"/>
      <c r="Q1162" s="33"/>
      <c r="R1162" s="33"/>
      <c r="S1162" s="33"/>
      <c r="T1162" s="33"/>
      <c r="U1162" s="33"/>
      <c r="V1162" s="33"/>
      <c r="W1162" s="37">
        <f>G1162-SUM(H1162:V1162)</f>
        <v>0</v>
      </c>
      <c r="Y1162"/>
    </row>
    <row r="1163" spans="1:25" outlineLevel="1" x14ac:dyDescent="0.25">
      <c r="A1163" s="212"/>
      <c r="B1163" s="465"/>
      <c r="C1163" s="273"/>
      <c r="D1163" s="273"/>
      <c r="E1163" s="275"/>
      <c r="F1163" s="274" t="s">
        <v>223</v>
      </c>
      <c r="G1163" s="101">
        <f>G305</f>
        <v>0</v>
      </c>
      <c r="H1163" s="102">
        <f t="shared" si="429"/>
        <v>0</v>
      </c>
      <c r="I1163" s="98">
        <f t="shared" si="429"/>
        <v>0</v>
      </c>
      <c r="J1163" s="98">
        <f t="shared" si="429"/>
        <v>0</v>
      </c>
      <c r="K1163" s="113">
        <f t="shared" si="429"/>
        <v>0</v>
      </c>
      <c r="L1163" s="33"/>
      <c r="M1163" s="33"/>
      <c r="N1163" s="33"/>
      <c r="O1163" s="33"/>
      <c r="P1163" s="33"/>
      <c r="Q1163" s="33"/>
      <c r="R1163" s="33"/>
      <c r="S1163" s="33"/>
      <c r="T1163" s="33"/>
      <c r="U1163" s="33"/>
      <c r="V1163" s="33"/>
      <c r="W1163" s="112">
        <f>G1163-SUM(H1163:V1163)</f>
        <v>0</v>
      </c>
      <c r="Y1163"/>
    </row>
    <row r="1164" spans="1:25" outlineLevel="1" x14ac:dyDescent="0.25">
      <c r="A1164" s="212"/>
      <c r="B1164" s="465"/>
      <c r="C1164" s="273"/>
      <c r="D1164" s="273"/>
      <c r="E1164" s="275"/>
      <c r="F1164" s="274" t="s">
        <v>224</v>
      </c>
      <c r="G1164" s="101">
        <f>G306</f>
        <v>0</v>
      </c>
      <c r="H1164" s="102">
        <f t="shared" si="429"/>
        <v>0</v>
      </c>
      <c r="I1164" s="98">
        <f>($G1164-SUM($H1164:H1164))*VLOOKUP($F1164,DRT,2,FALSE)</f>
        <v>0</v>
      </c>
      <c r="J1164" s="98">
        <f>($G1164-SUM($H1164:I1164))*VLOOKUP($F1164,DRT,2,FALSE)</f>
        <v>0</v>
      </c>
      <c r="K1164" s="106">
        <f>($G1164-SUM($H1164:J1164))*VLOOKUP($F1164,DRT,2,FALSE)</f>
        <v>0</v>
      </c>
      <c r="L1164" s="102">
        <f>($G1164-SUM($H1164:K1164))*VLOOKUP($F1164,DRT,4,FALSE)</f>
        <v>0</v>
      </c>
      <c r="M1164" s="98">
        <f>($G1164-SUM($H1164:L1164))*VLOOKUP($F1164,DRT,4,FALSE)</f>
        <v>0</v>
      </c>
      <c r="N1164" s="98">
        <f>($G1164-SUM($H1164:M1164))*VLOOKUP($F1164,DRT,4,FALSE)</f>
        <v>0</v>
      </c>
      <c r="O1164" s="98">
        <f>($G1164-SUM($H1164:N1164))*VLOOKUP($F1164,DRT,4,FALSE)</f>
        <v>0</v>
      </c>
      <c r="P1164" s="98">
        <f>($G1164-SUM($H1164:O1164))*VLOOKUP($F1164,DRT,4,FALSE)</f>
        <v>0</v>
      </c>
      <c r="Q1164" s="98">
        <f>($G1164-SUM($H1164:P1164))*VLOOKUP($F1164,DRT,4,FALSE)</f>
        <v>0</v>
      </c>
      <c r="R1164" s="98">
        <f>($G1164-SUM($H1164:Q1164))*VLOOKUP($F1164,DRT,4,FALSE)</f>
        <v>0</v>
      </c>
      <c r="S1164" s="98">
        <f>($G1164-SUM($H1164:R1164))*VLOOKUP($F1164,DRT,4,FALSE)</f>
        <v>0</v>
      </c>
      <c r="T1164" s="98">
        <f>($G1164-SUM($H1164:S1164))*VLOOKUP($F1164,DRT,4,FALSE)</f>
        <v>0</v>
      </c>
      <c r="U1164" s="98">
        <f>($G1164-SUM($H1164:T1164))*VLOOKUP($F1164,DRT,4,FALSE)</f>
        <v>0</v>
      </c>
      <c r="V1164" s="104">
        <f>($G1164-SUM($H1164:U1164))*VLOOKUP($F1164,DRT,4,FALSE)</f>
        <v>0</v>
      </c>
      <c r="W1164" s="100">
        <f>G1164-SUM(H1164:V1164)</f>
        <v>0</v>
      </c>
      <c r="Y1164"/>
    </row>
    <row r="1165" spans="1:25" outlineLevel="1" x14ac:dyDescent="0.25">
      <c r="A1165" s="212"/>
      <c r="B1165" s="465"/>
      <c r="C1165" s="273"/>
      <c r="D1165" s="273"/>
      <c r="E1165" s="275"/>
      <c r="F1165" s="274" t="s">
        <v>225</v>
      </c>
      <c r="G1165" s="101">
        <f>G307</f>
        <v>0</v>
      </c>
      <c r="H1165" s="102">
        <f t="shared" si="429"/>
        <v>0</v>
      </c>
      <c r="I1165" s="98">
        <f>($G1165-SUM($H1165:H1165))*VLOOKUP($F1165,DRT,2,FALSE)</f>
        <v>0</v>
      </c>
      <c r="J1165" s="98">
        <f>($G1165-SUM($H1165:I1165))*VLOOKUP($F1165,DRT,2,FALSE)</f>
        <v>0</v>
      </c>
      <c r="K1165" s="106">
        <f>($G1165-SUM($H1165:J1165))*VLOOKUP($F1165,DRT,2,FALSE)</f>
        <v>0</v>
      </c>
      <c r="L1165" s="102">
        <f>($G1165-SUM($H1165:K1165))*VLOOKUP($F1165,DRT,4,FALSE)</f>
        <v>0</v>
      </c>
      <c r="M1165" s="98">
        <f>($G1165-SUM($H1165:L1165))*VLOOKUP($F1165,DRT,4,FALSE)</f>
        <v>0</v>
      </c>
      <c r="N1165" s="98">
        <f>($G1165-SUM($H1165:M1165))*VLOOKUP($F1165,DRT,4,FALSE)</f>
        <v>0</v>
      </c>
      <c r="O1165" s="98">
        <f>($G1165-SUM($H1165:N1165))*VLOOKUP($F1165,DRT,4,FALSE)</f>
        <v>0</v>
      </c>
      <c r="P1165" s="98">
        <f>($G1165-SUM($H1165:O1165))*VLOOKUP($F1165,DRT,4,FALSE)</f>
        <v>0</v>
      </c>
      <c r="Q1165" s="98">
        <f>($G1165-SUM($H1165:P1165))*VLOOKUP($F1165,DRT,4,FALSE)</f>
        <v>0</v>
      </c>
      <c r="R1165" s="98">
        <f>($G1165-SUM($H1165:Q1165))*VLOOKUP($F1165,DRT,4,FALSE)</f>
        <v>0</v>
      </c>
      <c r="S1165" s="98">
        <f>($G1165-SUM($H1165:R1165))*VLOOKUP($F1165,DRT,4,FALSE)</f>
        <v>0</v>
      </c>
      <c r="T1165" s="98">
        <f>($G1165-SUM($H1165:S1165))*VLOOKUP($F1165,DRT,4,FALSE)</f>
        <v>0</v>
      </c>
      <c r="U1165" s="98">
        <f>($G1165-SUM($H1165:T1165))*VLOOKUP($F1165,DRT,4,FALSE)</f>
        <v>0</v>
      </c>
      <c r="V1165" s="104">
        <f>($G1165-SUM($H1165:U1165))*VLOOKUP($F1165,DRT,4,FALSE)</f>
        <v>0</v>
      </c>
      <c r="W1165" s="100">
        <f t="shared" ref="W1165" si="430">G1165-SUM(H1165:V1165)</f>
        <v>0</v>
      </c>
      <c r="Y1165"/>
    </row>
    <row r="1166" spans="1:25" x14ac:dyDescent="0.25">
      <c r="A1166" s="212"/>
      <c r="B1166" s="465"/>
      <c r="C1166" s="273"/>
      <c r="D1166" s="273"/>
      <c r="E1166" s="275" t="s">
        <v>226</v>
      </c>
      <c r="F1166" s="273"/>
      <c r="G1166" s="367">
        <f>SUBTOTAL(9,G1167)</f>
        <v>0</v>
      </c>
      <c r="H1166" s="369">
        <f t="shared" ref="H1166:W1166" si="431">SUBTOTAL(9,H1167)</f>
        <v>0</v>
      </c>
      <c r="I1166" s="369">
        <f t="shared" si="431"/>
        <v>0</v>
      </c>
      <c r="J1166" s="369">
        <f t="shared" si="431"/>
        <v>0</v>
      </c>
      <c r="K1166" s="370">
        <f t="shared" si="431"/>
        <v>0</v>
      </c>
      <c r="L1166" s="364">
        <f t="shared" si="431"/>
        <v>0</v>
      </c>
      <c r="M1166" s="364">
        <f t="shared" si="431"/>
        <v>0</v>
      </c>
      <c r="N1166" s="364">
        <f t="shared" si="431"/>
        <v>0</v>
      </c>
      <c r="O1166" s="364">
        <f t="shared" si="431"/>
        <v>0</v>
      </c>
      <c r="P1166" s="364">
        <f t="shared" si="431"/>
        <v>0</v>
      </c>
      <c r="Q1166" s="364">
        <f t="shared" si="431"/>
        <v>0</v>
      </c>
      <c r="R1166" s="364">
        <f t="shared" si="431"/>
        <v>0</v>
      </c>
      <c r="S1166" s="364">
        <f t="shared" si="431"/>
        <v>0</v>
      </c>
      <c r="T1166" s="364">
        <f t="shared" si="431"/>
        <v>0</v>
      </c>
      <c r="U1166" s="364">
        <f t="shared" si="431"/>
        <v>0</v>
      </c>
      <c r="V1166" s="364">
        <f t="shared" si="431"/>
        <v>0</v>
      </c>
      <c r="W1166" s="40">
        <f t="shared" si="431"/>
        <v>0</v>
      </c>
      <c r="Y1166"/>
    </row>
    <row r="1167" spans="1:25" ht="12.75" customHeight="1" outlineLevel="1" x14ac:dyDescent="0.25">
      <c r="A1167" s="212"/>
      <c r="B1167" s="295"/>
      <c r="C1167" s="273"/>
      <c r="D1167" s="273"/>
      <c r="E1167" s="273"/>
      <c r="F1167" s="274" t="s">
        <v>227</v>
      </c>
      <c r="G1167" s="101">
        <f t="shared" ref="G1167:V1167" si="432">G309</f>
        <v>0</v>
      </c>
      <c r="H1167" s="105">
        <f t="shared" si="432"/>
        <v>0</v>
      </c>
      <c r="I1167" s="98">
        <f t="shared" si="432"/>
        <v>0</v>
      </c>
      <c r="J1167" s="98">
        <f t="shared" si="432"/>
        <v>0</v>
      </c>
      <c r="K1167" s="106">
        <f t="shared" si="432"/>
        <v>0</v>
      </c>
      <c r="L1167" s="105">
        <f t="shared" si="432"/>
        <v>0</v>
      </c>
      <c r="M1167" s="98">
        <f t="shared" si="432"/>
        <v>0</v>
      </c>
      <c r="N1167" s="98">
        <f t="shared" si="432"/>
        <v>0</v>
      </c>
      <c r="O1167" s="98">
        <f t="shared" si="432"/>
        <v>0</v>
      </c>
      <c r="P1167" s="98">
        <f t="shared" si="432"/>
        <v>0</v>
      </c>
      <c r="Q1167" s="98">
        <f t="shared" si="432"/>
        <v>0</v>
      </c>
      <c r="R1167" s="98">
        <f t="shared" si="432"/>
        <v>0</v>
      </c>
      <c r="S1167" s="98">
        <f t="shared" si="432"/>
        <v>0</v>
      </c>
      <c r="T1167" s="98">
        <f t="shared" si="432"/>
        <v>0</v>
      </c>
      <c r="U1167" s="98">
        <f t="shared" si="432"/>
        <v>0</v>
      </c>
      <c r="V1167" s="106">
        <f t="shared" si="432"/>
        <v>0</v>
      </c>
      <c r="W1167" s="37">
        <f t="shared" ref="W1167" si="433">G1167-SUM(H1167:V1167)</f>
        <v>0</v>
      </c>
      <c r="Y1167"/>
    </row>
    <row r="1168" spans="1:25" outlineLevel="1" x14ac:dyDescent="0.25">
      <c r="A1168" s="212"/>
      <c r="B1168" s="465"/>
      <c r="C1168" s="273"/>
      <c r="D1168" s="273"/>
      <c r="E1168" s="275" t="s">
        <v>228</v>
      </c>
      <c r="F1168" s="273"/>
      <c r="G1168" s="52">
        <f t="shared" ref="G1168:W1168" si="434">SUBTOTAL(9,G1169:G1171)</f>
        <v>0</v>
      </c>
      <c r="H1168" s="33">
        <f t="shared" si="434"/>
        <v>0</v>
      </c>
      <c r="I1168" s="33">
        <f t="shared" si="434"/>
        <v>0</v>
      </c>
      <c r="J1168" s="33">
        <f t="shared" si="434"/>
        <v>0</v>
      </c>
      <c r="K1168" s="35">
        <f t="shared" si="434"/>
        <v>0</v>
      </c>
      <c r="L1168" s="33">
        <f t="shared" si="434"/>
        <v>0</v>
      </c>
      <c r="M1168" s="33">
        <f t="shared" si="434"/>
        <v>0</v>
      </c>
      <c r="N1168" s="33">
        <f t="shared" si="434"/>
        <v>0</v>
      </c>
      <c r="O1168" s="33">
        <f t="shared" si="434"/>
        <v>0</v>
      </c>
      <c r="P1168" s="33">
        <f t="shared" si="434"/>
        <v>0</v>
      </c>
      <c r="Q1168" s="33">
        <f t="shared" si="434"/>
        <v>0</v>
      </c>
      <c r="R1168" s="33">
        <f t="shared" si="434"/>
        <v>0</v>
      </c>
      <c r="S1168" s="33">
        <f t="shared" si="434"/>
        <v>0</v>
      </c>
      <c r="T1168" s="33">
        <f t="shared" si="434"/>
        <v>0</v>
      </c>
      <c r="U1168" s="33">
        <f t="shared" si="434"/>
        <v>0</v>
      </c>
      <c r="V1168" s="33">
        <f t="shared" si="434"/>
        <v>0</v>
      </c>
      <c r="W1168" s="40">
        <f t="shared" si="434"/>
        <v>0</v>
      </c>
      <c r="Y1168"/>
    </row>
    <row r="1169" spans="1:25" outlineLevel="1" x14ac:dyDescent="0.25">
      <c r="A1169" s="212"/>
      <c r="B1169" s="465"/>
      <c r="C1169" s="273"/>
      <c r="D1169" s="273"/>
      <c r="E1169" s="275"/>
      <c r="F1169" s="359" t="s">
        <v>229</v>
      </c>
      <c r="G1169" s="101">
        <f>G311</f>
        <v>0</v>
      </c>
      <c r="H1169" s="102">
        <f t="shared" ref="H1169:K1170" si="435">IF(H311="",0,H311*VLOOKUP($F1169,DRT,3,FALSE))</f>
        <v>0</v>
      </c>
      <c r="I1169" s="98">
        <f t="shared" si="435"/>
        <v>0</v>
      </c>
      <c r="J1169" s="98">
        <f t="shared" si="435"/>
        <v>0</v>
      </c>
      <c r="K1169" s="106">
        <f t="shared" si="435"/>
        <v>0</v>
      </c>
      <c r="L1169" s="102">
        <f>(SUM($H311:L311)-SUM($H1169:K1169))*VLOOKUP($F1169,DRT,4,FALSE)</f>
        <v>0</v>
      </c>
      <c r="M1169" s="98">
        <f>(SUM($H311:M311)-SUM($H1169:L1169))*VLOOKUP($F1169,DRT,4,FALSE)</f>
        <v>0</v>
      </c>
      <c r="N1169" s="98">
        <f>(SUM($H311:N311)-SUM($H1169:M1169))*VLOOKUP($F1169,DRT,4,FALSE)</f>
        <v>0</v>
      </c>
      <c r="O1169" s="98">
        <f>(SUM($H311:O311)-SUM($H1169:N1169))*VLOOKUP($F1169,DRT,4,FALSE)</f>
        <v>0</v>
      </c>
      <c r="P1169" s="98">
        <f>(SUM($H311:P311)-SUM($H1169:O1169))*VLOOKUP($F1169,DRT,4,FALSE)</f>
        <v>0</v>
      </c>
      <c r="Q1169" s="98">
        <f>(SUM($H311:Q311)-SUM($H1169:P1169))*VLOOKUP($F1169,DRT,4,FALSE)</f>
        <v>0</v>
      </c>
      <c r="R1169" s="98">
        <f>(SUM($H311:R311)-SUM($H1169:Q1169))*VLOOKUP($F1169,DRT,4,FALSE)</f>
        <v>0</v>
      </c>
      <c r="S1169" s="98">
        <f>(SUM($H311:S311)-SUM($H1169:R1169))*VLOOKUP($F1169,DRT,4,FALSE)</f>
        <v>0</v>
      </c>
      <c r="T1169" s="98">
        <f>(SUM($H311:T311)-SUM($H1169:S1169))*VLOOKUP($F1169,DRT,4,FALSE)</f>
        <v>0</v>
      </c>
      <c r="U1169" s="98">
        <f>(SUM($H311:U311)-SUM($H1169:T1169))*VLOOKUP($F1169,DRT,4,FALSE)</f>
        <v>0</v>
      </c>
      <c r="V1169" s="104">
        <f>(SUM($H311:V311)-SUM($H1169:U1169))*VLOOKUP($F1169,DRT,4,FALSE)</f>
        <v>0</v>
      </c>
      <c r="W1169" s="37">
        <f t="shared" ref="W1169:W1171" si="436">G1169-SUM(H1169:V1169)</f>
        <v>0</v>
      </c>
      <c r="Y1169"/>
    </row>
    <row r="1170" spans="1:25" outlineLevel="1" x14ac:dyDescent="0.25">
      <c r="A1170" s="212"/>
      <c r="B1170" s="465"/>
      <c r="C1170" s="273"/>
      <c r="D1170" s="273"/>
      <c r="E1170" s="275"/>
      <c r="F1170" s="359" t="s">
        <v>230</v>
      </c>
      <c r="G1170" s="101">
        <f>G312</f>
        <v>0</v>
      </c>
      <c r="H1170" s="102">
        <f t="shared" si="435"/>
        <v>0</v>
      </c>
      <c r="I1170" s="98">
        <f t="shared" si="435"/>
        <v>0</v>
      </c>
      <c r="J1170" s="98">
        <f t="shared" si="435"/>
        <v>0</v>
      </c>
      <c r="K1170" s="106">
        <f t="shared" si="435"/>
        <v>0</v>
      </c>
      <c r="L1170" s="102">
        <f>(SUM($H312:L312)-SUM($H1170:K1170))*VLOOKUP($F1170,DRT,4,FALSE)</f>
        <v>0</v>
      </c>
      <c r="M1170" s="98">
        <f>(SUM($H312:M312)-SUM($H1170:L1170))*VLOOKUP($F1170,DRT,4,FALSE)</f>
        <v>0</v>
      </c>
      <c r="N1170" s="98">
        <f>(SUM($H312:N312)-SUM($H1170:M1170))*VLOOKUP($F1170,DRT,4,FALSE)</f>
        <v>0</v>
      </c>
      <c r="O1170" s="98">
        <f>(SUM($H312:O312)-SUM($H1170:N1170))*VLOOKUP($F1170,DRT,4,FALSE)</f>
        <v>0</v>
      </c>
      <c r="P1170" s="98">
        <f>(SUM($H312:P312)-SUM($H1170:O1170))*VLOOKUP($F1170,DRT,4,FALSE)</f>
        <v>0</v>
      </c>
      <c r="Q1170" s="98">
        <f>(SUM($H312:Q312)-SUM($H1170:P1170))*VLOOKUP($F1170,DRT,4,FALSE)</f>
        <v>0</v>
      </c>
      <c r="R1170" s="98">
        <f>(SUM($H312:R312)-SUM($H1170:Q1170))*VLOOKUP($F1170,DRT,4,FALSE)</f>
        <v>0</v>
      </c>
      <c r="S1170" s="98">
        <f>(SUM($H312:S312)-SUM($H1170:R1170))*VLOOKUP($F1170,DRT,4,FALSE)</f>
        <v>0</v>
      </c>
      <c r="T1170" s="98">
        <f>(SUM($H312:T312)-SUM($H1170:S1170))*VLOOKUP($F1170,DRT,4,FALSE)</f>
        <v>0</v>
      </c>
      <c r="U1170" s="98">
        <f>(SUM($H312:U312)-SUM($H1170:T1170))*VLOOKUP($F1170,DRT,4,FALSE)</f>
        <v>0</v>
      </c>
      <c r="V1170" s="104">
        <f>(SUM($H312:V312)-SUM($H1170:U1170))*VLOOKUP($F1170,DRT,4,FALSE)</f>
        <v>0</v>
      </c>
      <c r="W1170" s="37">
        <f t="shared" si="436"/>
        <v>0</v>
      </c>
      <c r="Y1170"/>
    </row>
    <row r="1171" spans="1:25" outlineLevel="1" x14ac:dyDescent="0.25">
      <c r="A1171" s="212"/>
      <c r="B1171" s="465"/>
      <c r="C1171" s="273"/>
      <c r="D1171" s="273"/>
      <c r="E1171" s="275"/>
      <c r="F1171" s="359" t="s">
        <v>231</v>
      </c>
      <c r="G1171" s="101">
        <f>G313</f>
        <v>0</v>
      </c>
      <c r="H1171" s="388">
        <f t="shared" ref="H1171:V1171" si="437">H313</f>
        <v>0</v>
      </c>
      <c r="I1171" s="392">
        <f t="shared" si="437"/>
        <v>0</v>
      </c>
      <c r="J1171" s="392">
        <f t="shared" si="437"/>
        <v>0</v>
      </c>
      <c r="K1171" s="393">
        <f t="shared" si="437"/>
        <v>0</v>
      </c>
      <c r="L1171" s="102">
        <f t="shared" si="437"/>
        <v>0</v>
      </c>
      <c r="M1171" s="104">
        <f t="shared" si="437"/>
        <v>0</v>
      </c>
      <c r="N1171" s="98">
        <f t="shared" si="437"/>
        <v>0</v>
      </c>
      <c r="O1171" s="98">
        <f t="shared" si="437"/>
        <v>0</v>
      </c>
      <c r="P1171" s="98">
        <f t="shared" si="437"/>
        <v>0</v>
      </c>
      <c r="Q1171" s="98">
        <f t="shared" si="437"/>
        <v>0</v>
      </c>
      <c r="R1171" s="98">
        <f t="shared" si="437"/>
        <v>0</v>
      </c>
      <c r="S1171" s="98">
        <f t="shared" si="437"/>
        <v>0</v>
      </c>
      <c r="T1171" s="98">
        <f t="shared" si="437"/>
        <v>0</v>
      </c>
      <c r="U1171" s="98">
        <f t="shared" si="437"/>
        <v>0</v>
      </c>
      <c r="V1171" s="104">
        <f t="shared" si="437"/>
        <v>0</v>
      </c>
      <c r="W1171" s="37">
        <f t="shared" si="436"/>
        <v>0</v>
      </c>
      <c r="Y1171"/>
    </row>
    <row r="1172" spans="1:25" x14ac:dyDescent="0.25">
      <c r="A1172" s="212"/>
      <c r="B1172" s="465"/>
      <c r="C1172" s="273"/>
      <c r="D1172" s="273"/>
      <c r="E1172" s="275" t="s">
        <v>232</v>
      </c>
      <c r="F1172" s="273"/>
      <c r="G1172" s="367">
        <f t="shared" ref="G1172:W1172" si="438">SUBTOTAL(9,G1173:G1175)</f>
        <v>0</v>
      </c>
      <c r="H1172" s="369">
        <f t="shared" si="438"/>
        <v>0</v>
      </c>
      <c r="I1172" s="369">
        <f t="shared" si="438"/>
        <v>0</v>
      </c>
      <c r="J1172" s="369">
        <f t="shared" si="438"/>
        <v>0</v>
      </c>
      <c r="K1172" s="370">
        <f t="shared" si="438"/>
        <v>0</v>
      </c>
      <c r="L1172" s="364">
        <f t="shared" si="438"/>
        <v>0</v>
      </c>
      <c r="M1172" s="364">
        <f t="shared" si="438"/>
        <v>0</v>
      </c>
      <c r="N1172" s="364">
        <f t="shared" si="438"/>
        <v>0</v>
      </c>
      <c r="O1172" s="364">
        <f t="shared" si="438"/>
        <v>0</v>
      </c>
      <c r="P1172" s="364">
        <f t="shared" si="438"/>
        <v>0</v>
      </c>
      <c r="Q1172" s="364">
        <f t="shared" si="438"/>
        <v>0</v>
      </c>
      <c r="R1172" s="364">
        <f t="shared" si="438"/>
        <v>0</v>
      </c>
      <c r="S1172" s="364">
        <f t="shared" si="438"/>
        <v>0</v>
      </c>
      <c r="T1172" s="364">
        <f t="shared" si="438"/>
        <v>0</v>
      </c>
      <c r="U1172" s="364">
        <f t="shared" si="438"/>
        <v>0</v>
      </c>
      <c r="V1172" s="364">
        <f t="shared" si="438"/>
        <v>0</v>
      </c>
      <c r="W1172" s="40">
        <f t="shared" si="438"/>
        <v>0</v>
      </c>
      <c r="Y1172"/>
    </row>
    <row r="1173" spans="1:25" outlineLevel="1" x14ac:dyDescent="0.25">
      <c r="A1173" s="212"/>
      <c r="B1173" s="465"/>
      <c r="C1173" s="273"/>
      <c r="D1173" s="273"/>
      <c r="E1173" s="275"/>
      <c r="F1173" s="277" t="s">
        <v>233</v>
      </c>
      <c r="G1173" s="101">
        <f>G315</f>
        <v>0</v>
      </c>
      <c r="H1173" s="102">
        <f t="shared" ref="H1173:K1174" si="439">IF(H315="",0,H315*VLOOKUP($F1173,DRT,3,FALSE))</f>
        <v>0</v>
      </c>
      <c r="I1173" s="98">
        <f t="shared" si="439"/>
        <v>0</v>
      </c>
      <c r="J1173" s="98">
        <f t="shared" si="439"/>
        <v>0</v>
      </c>
      <c r="K1173" s="106">
        <f t="shared" si="439"/>
        <v>0</v>
      </c>
      <c r="L1173" s="102">
        <f>(SUM($H315:L315)-SUM($H1173:K1173))*VLOOKUP($F1173,DRT,4,FALSE)</f>
        <v>0</v>
      </c>
      <c r="M1173" s="98">
        <f>(SUM($H315:M315)-SUM($H1173:L1173))*VLOOKUP($F1173,DRT,4,FALSE)</f>
        <v>0</v>
      </c>
      <c r="N1173" s="98">
        <f>(SUM($H315:N315)-SUM($H1173:M1173))*VLOOKUP($F1173,DRT,4,FALSE)</f>
        <v>0</v>
      </c>
      <c r="O1173" s="98">
        <f>(SUM($H315:O315)-SUM($H1173:N1173))*VLOOKUP($F1173,DRT,4,FALSE)</f>
        <v>0</v>
      </c>
      <c r="P1173" s="98">
        <f>(SUM($H315:P315)-SUM($H1173:O1173))*VLOOKUP($F1173,DRT,4,FALSE)</f>
        <v>0</v>
      </c>
      <c r="Q1173" s="98">
        <f>(SUM($H315:Q315)-SUM($H1173:P1173))*VLOOKUP($F1173,DRT,4,FALSE)</f>
        <v>0</v>
      </c>
      <c r="R1173" s="98">
        <f>(SUM($H315:R315)-SUM($H1173:Q1173))*VLOOKUP($F1173,DRT,4,FALSE)</f>
        <v>0</v>
      </c>
      <c r="S1173" s="98">
        <f>(SUM($H315:S315)-SUM($H1173:R1173))*VLOOKUP($F1173,DRT,4,FALSE)</f>
        <v>0</v>
      </c>
      <c r="T1173" s="98">
        <f>(SUM($H315:T315)-SUM($H1173:S1173))*VLOOKUP($F1173,DRT,4,FALSE)</f>
        <v>0</v>
      </c>
      <c r="U1173" s="98">
        <f>(SUM($H315:U315)-SUM($H1173:T1173))*VLOOKUP($F1173,DRT,4,FALSE)</f>
        <v>0</v>
      </c>
      <c r="V1173" s="104">
        <f>(SUM($H315:V315)-SUM($H1173:U1173))*VLOOKUP($F1173,DRT,4,FALSE)</f>
        <v>0</v>
      </c>
      <c r="W1173" s="37">
        <f>G1173-SUM(H1173:V1173)</f>
        <v>0</v>
      </c>
      <c r="Y1173"/>
    </row>
    <row r="1174" spans="1:25" ht="12.75" customHeight="1" outlineLevel="1" x14ac:dyDescent="0.25">
      <c r="A1174" s="212"/>
      <c r="B1174" s="295"/>
      <c r="C1174" s="273"/>
      <c r="D1174" s="273"/>
      <c r="E1174" s="273"/>
      <c r="F1174" s="274" t="s">
        <v>234</v>
      </c>
      <c r="G1174" s="117">
        <f>G316</f>
        <v>0</v>
      </c>
      <c r="H1174" s="102">
        <f t="shared" si="439"/>
        <v>0</v>
      </c>
      <c r="I1174" s="102">
        <f t="shared" si="439"/>
        <v>0</v>
      </c>
      <c r="J1174" s="102">
        <f t="shared" si="439"/>
        <v>0</v>
      </c>
      <c r="K1174" s="106">
        <f t="shared" si="439"/>
        <v>0</v>
      </c>
      <c r="L1174" s="102">
        <f>(SUM($H316:L316)-SUM($H1174:K1174))*VLOOKUP($F1174,DRT,4,FALSE)</f>
        <v>0</v>
      </c>
      <c r="M1174" s="102">
        <f>(SUM($H316:M316)-SUM($H1174:L1174))*VLOOKUP($F1174,DRT,4,FALSE)</f>
        <v>0</v>
      </c>
      <c r="N1174" s="102">
        <f>(SUM($H316:N316)-SUM($H1174:M1174))*VLOOKUP($F1174,DRT,4,FALSE)</f>
        <v>0</v>
      </c>
      <c r="O1174" s="102">
        <f>(SUM($H316:O316)-SUM($H1174:N1174))*VLOOKUP($F1174,DRT,4,FALSE)</f>
        <v>0</v>
      </c>
      <c r="P1174" s="102">
        <f>(SUM($H316:P316)-SUM($H1174:O1174))*VLOOKUP($F1174,DRT,4,FALSE)</f>
        <v>0</v>
      </c>
      <c r="Q1174" s="102">
        <f>(SUM($H316:Q316)-SUM($H1174:P1174))*VLOOKUP($F1174,DRT,4,FALSE)</f>
        <v>0</v>
      </c>
      <c r="R1174" s="102">
        <f>(SUM($H316:R316)-SUM($H1174:Q1174))*VLOOKUP($F1174,DRT,4,FALSE)</f>
        <v>0</v>
      </c>
      <c r="S1174" s="102">
        <f>(SUM($H316:S316)-SUM($H1174:R1174))*VLOOKUP($F1174,DRT,4,FALSE)</f>
        <v>0</v>
      </c>
      <c r="T1174" s="102">
        <f>(SUM($H316:T316)-SUM($H1174:S1174))*VLOOKUP($F1174,DRT,4,FALSE)</f>
        <v>0</v>
      </c>
      <c r="U1174" s="102">
        <f>(SUM($H316:U316)-SUM($H1174:T1174))*VLOOKUP($F1174,DRT,4,FALSE)</f>
        <v>0</v>
      </c>
      <c r="V1174" s="102">
        <f>(SUM($H316:V316)-SUM($H1174:U1174))*VLOOKUP($F1174,DRT,4,FALSE)</f>
        <v>0</v>
      </c>
      <c r="W1174" s="37">
        <f>G1174-SUM(H1174:V1174)</f>
        <v>0</v>
      </c>
      <c r="Y1174"/>
    </row>
    <row r="1175" spans="1:25" ht="12.75" customHeight="1" outlineLevel="1" x14ac:dyDescent="0.25">
      <c r="A1175" s="212"/>
      <c r="B1175" s="295"/>
      <c r="C1175" s="273"/>
      <c r="D1175" s="273"/>
      <c r="E1175" s="273"/>
      <c r="F1175" s="274" t="s">
        <v>235</v>
      </c>
      <c r="G1175" s="117">
        <f>G317</f>
        <v>0</v>
      </c>
      <c r="H1175" s="114">
        <f t="shared" ref="H1175:V1175" si="440">H317</f>
        <v>0</v>
      </c>
      <c r="I1175" s="115">
        <f t="shared" si="440"/>
        <v>0</v>
      </c>
      <c r="J1175" s="115">
        <f t="shared" si="440"/>
        <v>0</v>
      </c>
      <c r="K1175" s="106">
        <f t="shared" si="440"/>
        <v>0</v>
      </c>
      <c r="L1175" s="114">
        <f t="shared" si="440"/>
        <v>0</v>
      </c>
      <c r="M1175" s="115">
        <f t="shared" si="440"/>
        <v>0</v>
      </c>
      <c r="N1175" s="98">
        <f t="shared" si="440"/>
        <v>0</v>
      </c>
      <c r="O1175" s="115">
        <f t="shared" si="440"/>
        <v>0</v>
      </c>
      <c r="P1175" s="115">
        <f t="shared" si="440"/>
        <v>0</v>
      </c>
      <c r="Q1175" s="115">
        <f t="shared" si="440"/>
        <v>0</v>
      </c>
      <c r="R1175" s="98">
        <f t="shared" si="440"/>
        <v>0</v>
      </c>
      <c r="S1175" s="115">
        <f t="shared" si="440"/>
        <v>0</v>
      </c>
      <c r="T1175" s="115">
        <f t="shared" si="440"/>
        <v>0</v>
      </c>
      <c r="U1175" s="115">
        <f t="shared" si="440"/>
        <v>0</v>
      </c>
      <c r="V1175" s="116">
        <f t="shared" si="440"/>
        <v>0</v>
      </c>
      <c r="W1175" s="37">
        <f t="shared" ref="W1175" si="441">G1175-SUM(H1175:V1175)</f>
        <v>0</v>
      </c>
      <c r="Y1175"/>
    </row>
    <row r="1176" spans="1:25" x14ac:dyDescent="0.25">
      <c r="A1176" s="212"/>
      <c r="B1176" s="465"/>
      <c r="C1176" s="273"/>
      <c r="D1176" s="272" t="s">
        <v>236</v>
      </c>
      <c r="E1176" s="275"/>
      <c r="F1176" s="275"/>
      <c r="G1176" s="367"/>
      <c r="H1176" s="368"/>
      <c r="I1176" s="369"/>
      <c r="J1176" s="369"/>
      <c r="K1176" s="370"/>
      <c r="L1176" s="364"/>
      <c r="M1176" s="364"/>
      <c r="N1176" s="364"/>
      <c r="O1176" s="364"/>
      <c r="P1176" s="364"/>
      <c r="Q1176" s="364"/>
      <c r="R1176" s="364"/>
      <c r="S1176" s="364"/>
      <c r="T1176" s="364"/>
      <c r="U1176" s="364"/>
      <c r="V1176" s="364"/>
      <c r="W1176" s="366"/>
      <c r="Y1176"/>
    </row>
    <row r="1177" spans="1:25" x14ac:dyDescent="0.25">
      <c r="A1177" s="212"/>
      <c r="B1177" s="479"/>
      <c r="C1177" s="272"/>
      <c r="D1177" s="272"/>
      <c r="E1177" s="273" t="s">
        <v>237</v>
      </c>
      <c r="F1177" s="273"/>
      <c r="G1177" s="367">
        <f>SUBTOTAL(9,G1178:G1180)</f>
        <v>0</v>
      </c>
      <c r="H1177" s="368">
        <f t="shared" ref="H1177:W1177" si="442">SUBTOTAL(9,H1178:H1180)</f>
        <v>0</v>
      </c>
      <c r="I1177" s="369">
        <f t="shared" si="442"/>
        <v>0</v>
      </c>
      <c r="J1177" s="369">
        <f t="shared" si="442"/>
        <v>0</v>
      </c>
      <c r="K1177" s="370">
        <f t="shared" si="442"/>
        <v>0</v>
      </c>
      <c r="L1177" s="364">
        <f t="shared" si="442"/>
        <v>0</v>
      </c>
      <c r="M1177" s="364">
        <f t="shared" si="442"/>
        <v>0</v>
      </c>
      <c r="N1177" s="364">
        <f t="shared" si="442"/>
        <v>0</v>
      </c>
      <c r="O1177" s="364">
        <f t="shared" si="442"/>
        <v>0</v>
      </c>
      <c r="P1177" s="364">
        <f t="shared" si="442"/>
        <v>0</v>
      </c>
      <c r="Q1177" s="364">
        <f t="shared" si="442"/>
        <v>0</v>
      </c>
      <c r="R1177" s="364">
        <f t="shared" si="442"/>
        <v>0</v>
      </c>
      <c r="S1177" s="364">
        <f t="shared" si="442"/>
        <v>0</v>
      </c>
      <c r="T1177" s="364">
        <f t="shared" si="442"/>
        <v>0</v>
      </c>
      <c r="U1177" s="364">
        <f t="shared" si="442"/>
        <v>0</v>
      </c>
      <c r="V1177" s="364">
        <f t="shared" si="442"/>
        <v>0</v>
      </c>
      <c r="W1177" s="366">
        <f t="shared" si="442"/>
        <v>0</v>
      </c>
      <c r="Y1177"/>
    </row>
    <row r="1178" spans="1:25" outlineLevel="1" x14ac:dyDescent="0.25">
      <c r="A1178" s="212"/>
      <c r="B1178" s="479"/>
      <c r="C1178" s="272"/>
      <c r="D1178" s="272"/>
      <c r="E1178" s="273"/>
      <c r="F1178" s="274" t="s">
        <v>238</v>
      </c>
      <c r="G1178" s="101">
        <f>G320</f>
        <v>0</v>
      </c>
      <c r="H1178" s="102">
        <f t="shared" ref="H1178:K1180" si="443">IF(H320="",0,H320*VLOOKUP($F1178,DRT,3,FALSE))</f>
        <v>0</v>
      </c>
      <c r="I1178" s="102">
        <f t="shared" si="443"/>
        <v>0</v>
      </c>
      <c r="J1178" s="102">
        <f t="shared" si="443"/>
        <v>0</v>
      </c>
      <c r="K1178" s="106">
        <f t="shared" si="443"/>
        <v>0</v>
      </c>
      <c r="L1178" s="102">
        <f>(SUM($H320:$K320)-SUM($H1178:K1178))*VLOOKUP($F1178,DRT,4,FALSE)</f>
        <v>0</v>
      </c>
      <c r="M1178" s="102">
        <f>(SUM($H320:$K320)-SUM($H1178:L1178))*VLOOKUP($F1178,DRT,4,FALSE)</f>
        <v>0</v>
      </c>
      <c r="N1178" s="102">
        <f>(SUM($H320:$K320)-SUM($H1178:M1178))*VLOOKUP($F1178,DRT,4,FALSE)</f>
        <v>0</v>
      </c>
      <c r="O1178" s="102">
        <f>(SUM($H320:$K320)-SUM($H1178:N1178))*VLOOKUP($F1178,DRT,4,FALSE)</f>
        <v>0</v>
      </c>
      <c r="P1178" s="102">
        <f>(SUM($H320:$K320)-SUM($H1178:O1178))*VLOOKUP($F1178,DRT,4,FALSE)</f>
        <v>0</v>
      </c>
      <c r="Q1178" s="102">
        <f>(SUM($H320:$K320)-SUM($H1178:P1178))*VLOOKUP($F1178,DRT,4,FALSE)</f>
        <v>0</v>
      </c>
      <c r="R1178" s="102">
        <f>(SUM($H320:$K320)-SUM($H1178:Q1178))*VLOOKUP($F1178,DRT,4,FALSE)</f>
        <v>0</v>
      </c>
      <c r="S1178" s="102">
        <f>(SUM($H320:$K320)-SUM($H1178:R1178))*VLOOKUP($F1178,DRT,4,FALSE)</f>
        <v>0</v>
      </c>
      <c r="T1178" s="102">
        <f>(SUM($H320:$K320)-SUM($H1178:S1178))*VLOOKUP($F1178,DRT,4,FALSE)</f>
        <v>0</v>
      </c>
      <c r="U1178" s="102">
        <f>(SUM($H320:$K320)-SUM($H1178:T1178))*VLOOKUP($F1178,DRT,4,FALSE)</f>
        <v>0</v>
      </c>
      <c r="V1178" s="106">
        <f>(SUM($H320:$K320)-SUM($H1178:U1178))*VLOOKUP($F1178,DRT,4,FALSE)</f>
        <v>0</v>
      </c>
      <c r="W1178" s="37">
        <f>G1178-SUM(H1178:V1178)</f>
        <v>0</v>
      </c>
      <c r="Y1178"/>
    </row>
    <row r="1179" spans="1:25" outlineLevel="1" x14ac:dyDescent="0.25">
      <c r="A1179" s="212"/>
      <c r="B1179" s="479"/>
      <c r="C1179" s="272"/>
      <c r="D1179" s="272"/>
      <c r="E1179" s="273"/>
      <c r="F1179" s="274" t="s">
        <v>239</v>
      </c>
      <c r="G1179" s="101">
        <f>G321</f>
        <v>0</v>
      </c>
      <c r="H1179" s="102">
        <f t="shared" si="443"/>
        <v>0</v>
      </c>
      <c r="I1179" s="98">
        <f t="shared" si="443"/>
        <v>0</v>
      </c>
      <c r="J1179" s="98">
        <f t="shared" si="443"/>
        <v>0</v>
      </c>
      <c r="K1179" s="106">
        <f t="shared" si="443"/>
        <v>0</v>
      </c>
      <c r="L1179" s="391">
        <f>IF(L321="",0,L321*VLOOKUP($F1179,DRT,4,FALSE))</f>
        <v>0</v>
      </c>
      <c r="M1179" s="104">
        <f>(SUM($H321:$K321)-SUM($H1179:$K1179))*VLOOKUP($F1179,DRT,4,FALSE)</f>
        <v>0</v>
      </c>
      <c r="N1179" s="98">
        <f>(N($L321)-$L1179)*VLOOKUP($F1179,DRT,4,FALSE)</f>
        <v>0</v>
      </c>
      <c r="O1179" s="102">
        <f>(SUM($H321:$K321)-SUM($H1179:$K1179)-$M1179)*VLOOKUP($F1179,DRT,4,FALSE)</f>
        <v>0</v>
      </c>
      <c r="P1179" s="98">
        <f>(N($L321)-$L1179-$N1179)*VLOOKUP($F1179,DRT,4,FALSE)</f>
        <v>0</v>
      </c>
      <c r="Q1179" s="104">
        <f>(SUM($H321:$K321)-SUM($H1179:$K1179)-$M1179-$O1179)*VLOOKUP($F1179,DRT,4,FALSE)</f>
        <v>0</v>
      </c>
      <c r="R1179" s="98">
        <f>(N($L321)-$L1179-$N1179-$P1179)*VLOOKUP($F1179,DRT,4,FALSE)</f>
        <v>0</v>
      </c>
      <c r="S1179" s="98">
        <f>(SUM($H321:$K321)-SUM($H1179:$K1179)-$M1179-$O1179-$Q1179)*VLOOKUP($F1179,DRT,4,FALSE)</f>
        <v>0</v>
      </c>
      <c r="T1179" s="102">
        <f>(N($L321)-$L1179-$N1179-$P1179-$R1179)*VLOOKUP($F1179,DRT,4,FALSE)</f>
        <v>0</v>
      </c>
      <c r="U1179" s="98">
        <f>(SUM($H321:$K321)-SUM($H1179:$K1179)-$M1179-$O1179-$Q1179-$S1179)*VLOOKUP($F1179,DRT,4,FALSE)</f>
        <v>0</v>
      </c>
      <c r="V1179" s="104">
        <f>(N($L321)-$L1179-$N1179-$P1179-$R1179-$T1179)*VLOOKUP($F1179,DRT,4,FALSE)</f>
        <v>0</v>
      </c>
      <c r="W1179" s="37">
        <f>G1179-SUM(H1179:V1179)</f>
        <v>0</v>
      </c>
      <c r="Y1179"/>
    </row>
    <row r="1180" spans="1:25" outlineLevel="1" x14ac:dyDescent="0.25">
      <c r="A1180" s="212"/>
      <c r="B1180" s="479"/>
      <c r="C1180" s="272"/>
      <c r="D1180" s="272"/>
      <c r="E1180" s="273"/>
      <c r="F1180" s="274" t="s">
        <v>240</v>
      </c>
      <c r="G1180" s="101">
        <f>G322</f>
        <v>0</v>
      </c>
      <c r="H1180" s="102">
        <f t="shared" si="443"/>
        <v>0</v>
      </c>
      <c r="I1180" s="98">
        <f t="shared" si="443"/>
        <v>0</v>
      </c>
      <c r="J1180" s="98">
        <f t="shared" si="443"/>
        <v>0</v>
      </c>
      <c r="K1180" s="106">
        <f t="shared" si="443"/>
        <v>0</v>
      </c>
      <c r="L1180" s="391">
        <f>IF(L322="",0,L322*VLOOKUP($F1180,DRT,4,FALSE))</f>
        <v>0</v>
      </c>
      <c r="M1180" s="396">
        <f>IF(M322="",0,M322*VLOOKUP($F1180,DRT,4,FALSE))</f>
        <v>0</v>
      </c>
      <c r="N1180" s="98">
        <f>(SUM($H322:$K322)-SUM($H1180:$K1180))*VLOOKUP($F1180,DRT,4,FALSE)</f>
        <v>0</v>
      </c>
      <c r="O1180" s="102">
        <f>($L322-$L1180)*VLOOKUP($F1180,DRT,4,FALSE)</f>
        <v>0</v>
      </c>
      <c r="P1180" s="98">
        <f>($M322-$M1180)*VLOOKUP($F1180,DRT,4,FALSE)</f>
        <v>0</v>
      </c>
      <c r="Q1180" s="104">
        <f>(SUM($H322:$K322)-SUM($H1180:$K1180)-N1180)*VLOOKUP($F1180,DRT,4,FALSE)</f>
        <v>0</v>
      </c>
      <c r="R1180" s="98">
        <f>($L322-$L1180-$O1180)*VLOOKUP($F1180,DRT,4,FALSE)</f>
        <v>0</v>
      </c>
      <c r="S1180" s="98">
        <f>($M322-$M1180-$P1180)*VLOOKUP($F1180,DRT,4,FALSE)</f>
        <v>0</v>
      </c>
      <c r="T1180" s="102">
        <f>(SUM($H322:$K322)-SUM($H1180:$K1180)-$N1180-$Q1180)*VLOOKUP($F1180,DRT,4,FALSE)</f>
        <v>0</v>
      </c>
      <c r="U1180" s="98">
        <f>($L322-$L1180-$O1180-$R1180)*VLOOKUP($F1180,DRT,4,FALSE)</f>
        <v>0</v>
      </c>
      <c r="V1180" s="104">
        <f>($M322-$M1180-$P1180-$S1180)*VLOOKUP($F1180,DRT,4,FALSE)</f>
        <v>0</v>
      </c>
      <c r="W1180" s="37">
        <f>G1180-SUM(H1180:V1180)</f>
        <v>0</v>
      </c>
      <c r="Y1180"/>
    </row>
    <row r="1181" spans="1:25" x14ac:dyDescent="0.25">
      <c r="A1181" s="212"/>
      <c r="B1181" s="479"/>
      <c r="C1181" s="272"/>
      <c r="D1181" s="272"/>
      <c r="E1181" s="273" t="s">
        <v>241</v>
      </c>
      <c r="F1181" s="273"/>
      <c r="G1181" s="367">
        <f>SUBTOTAL(9,G1182:G1183)</f>
        <v>0</v>
      </c>
      <c r="H1181" s="368">
        <f t="shared" ref="H1181:W1181" si="444">SUBTOTAL(9,H1182:H1183)</f>
        <v>0</v>
      </c>
      <c r="I1181" s="369">
        <f t="shared" si="444"/>
        <v>0</v>
      </c>
      <c r="J1181" s="369">
        <f t="shared" si="444"/>
        <v>0</v>
      </c>
      <c r="K1181" s="370">
        <f t="shared" si="444"/>
        <v>0</v>
      </c>
      <c r="L1181" s="364">
        <f t="shared" si="444"/>
        <v>0</v>
      </c>
      <c r="M1181" s="364">
        <f t="shared" si="444"/>
        <v>0</v>
      </c>
      <c r="N1181" s="364">
        <f t="shared" si="444"/>
        <v>0</v>
      </c>
      <c r="O1181" s="364">
        <f t="shared" si="444"/>
        <v>0</v>
      </c>
      <c r="P1181" s="364">
        <f t="shared" si="444"/>
        <v>0</v>
      </c>
      <c r="Q1181" s="364">
        <f t="shared" si="444"/>
        <v>0</v>
      </c>
      <c r="R1181" s="364">
        <f t="shared" si="444"/>
        <v>0</v>
      </c>
      <c r="S1181" s="364">
        <f t="shared" si="444"/>
        <v>0</v>
      </c>
      <c r="T1181" s="364">
        <f t="shared" si="444"/>
        <v>0</v>
      </c>
      <c r="U1181" s="364">
        <f t="shared" si="444"/>
        <v>0</v>
      </c>
      <c r="V1181" s="364">
        <f t="shared" si="444"/>
        <v>0</v>
      </c>
      <c r="W1181" s="366">
        <f t="shared" si="444"/>
        <v>0</v>
      </c>
      <c r="Y1181"/>
    </row>
    <row r="1182" spans="1:25" outlineLevel="1" x14ac:dyDescent="0.25">
      <c r="A1182" s="212"/>
      <c r="B1182" s="465"/>
      <c r="C1182" s="273"/>
      <c r="D1182" s="272"/>
      <c r="E1182" s="275"/>
      <c r="F1182" s="277" t="s">
        <v>242</v>
      </c>
      <c r="G1182" s="101">
        <f t="shared" ref="G1182:V1182" si="445">G324</f>
        <v>0</v>
      </c>
      <c r="H1182" s="102">
        <f t="shared" si="445"/>
        <v>0</v>
      </c>
      <c r="I1182" s="102">
        <f t="shared" si="445"/>
        <v>0</v>
      </c>
      <c r="J1182" s="36">
        <f t="shared" si="445"/>
        <v>0</v>
      </c>
      <c r="K1182" s="106">
        <f t="shared" si="445"/>
        <v>0</v>
      </c>
      <c r="L1182" s="102">
        <f t="shared" si="445"/>
        <v>0</v>
      </c>
      <c r="M1182" s="36">
        <f t="shared" si="445"/>
        <v>0</v>
      </c>
      <c r="N1182" s="98">
        <f t="shared" si="445"/>
        <v>0</v>
      </c>
      <c r="O1182" s="102">
        <f t="shared" si="445"/>
        <v>0</v>
      </c>
      <c r="P1182" s="102">
        <f t="shared" si="445"/>
        <v>0</v>
      </c>
      <c r="Q1182" s="36">
        <f t="shared" si="445"/>
        <v>0</v>
      </c>
      <c r="R1182" s="98">
        <f t="shared" si="445"/>
        <v>0</v>
      </c>
      <c r="S1182" s="102">
        <f t="shared" si="445"/>
        <v>0</v>
      </c>
      <c r="T1182" s="102">
        <f t="shared" si="445"/>
        <v>0</v>
      </c>
      <c r="U1182" s="102">
        <f t="shared" si="445"/>
        <v>0</v>
      </c>
      <c r="V1182" s="36">
        <f t="shared" si="445"/>
        <v>0</v>
      </c>
      <c r="W1182" s="37">
        <f>G1182-SUM(H1182:V1182)</f>
        <v>0</v>
      </c>
      <c r="Y1182"/>
    </row>
    <row r="1183" spans="1:25" outlineLevel="1" x14ac:dyDescent="0.25">
      <c r="A1183" s="212"/>
      <c r="B1183" s="465"/>
      <c r="C1183" s="273"/>
      <c r="D1183" s="272"/>
      <c r="E1183" s="275"/>
      <c r="F1183" s="277" t="s">
        <v>243</v>
      </c>
      <c r="G1183" s="101">
        <f t="shared" ref="G1183:V1183" si="446">G325</f>
        <v>0</v>
      </c>
      <c r="H1183" s="102">
        <f t="shared" si="446"/>
        <v>0</v>
      </c>
      <c r="I1183" s="102">
        <f t="shared" si="446"/>
        <v>0</v>
      </c>
      <c r="J1183" s="36">
        <f t="shared" si="446"/>
        <v>0</v>
      </c>
      <c r="K1183" s="106">
        <f t="shared" si="446"/>
        <v>0</v>
      </c>
      <c r="L1183" s="102">
        <f t="shared" si="446"/>
        <v>0</v>
      </c>
      <c r="M1183" s="36">
        <f t="shared" si="446"/>
        <v>0</v>
      </c>
      <c r="N1183" s="98">
        <f t="shared" si="446"/>
        <v>0</v>
      </c>
      <c r="O1183" s="102">
        <f t="shared" si="446"/>
        <v>0</v>
      </c>
      <c r="P1183" s="102">
        <f t="shared" si="446"/>
        <v>0</v>
      </c>
      <c r="Q1183" s="36">
        <f t="shared" si="446"/>
        <v>0</v>
      </c>
      <c r="R1183" s="98">
        <f t="shared" si="446"/>
        <v>0</v>
      </c>
      <c r="S1183" s="102">
        <f t="shared" si="446"/>
        <v>0</v>
      </c>
      <c r="T1183" s="102">
        <f t="shared" si="446"/>
        <v>0</v>
      </c>
      <c r="U1183" s="102">
        <f t="shared" si="446"/>
        <v>0</v>
      </c>
      <c r="V1183" s="36">
        <f t="shared" si="446"/>
        <v>0</v>
      </c>
      <c r="W1183" s="37">
        <f>G1183-SUM(H1183:V1183)</f>
        <v>0</v>
      </c>
      <c r="Y1183"/>
    </row>
    <row r="1184" spans="1:25" x14ac:dyDescent="0.25">
      <c r="A1184" s="212"/>
      <c r="B1184" s="479"/>
      <c r="C1184" s="272" t="s">
        <v>244</v>
      </c>
      <c r="D1184" s="275"/>
      <c r="E1184" s="273"/>
      <c r="F1184" s="273"/>
      <c r="G1184" s="52"/>
      <c r="H1184" s="33"/>
      <c r="I1184" s="33"/>
      <c r="J1184" s="33"/>
      <c r="K1184" s="35"/>
      <c r="L1184" s="33"/>
      <c r="M1184" s="33"/>
      <c r="N1184" s="33"/>
      <c r="O1184" s="33"/>
      <c r="P1184" s="33"/>
      <c r="Q1184" s="33"/>
      <c r="R1184" s="33"/>
      <c r="S1184" s="33"/>
      <c r="T1184" s="33"/>
      <c r="U1184" s="33"/>
      <c r="V1184" s="33"/>
      <c r="W1184" s="40"/>
      <c r="Y1184"/>
    </row>
    <row r="1185" spans="1:25" x14ac:dyDescent="0.25">
      <c r="A1185" s="212"/>
      <c r="B1185" s="479"/>
      <c r="C1185" s="272"/>
      <c r="D1185" s="272" t="s">
        <v>245</v>
      </c>
      <c r="E1185" s="273"/>
      <c r="F1185" s="273"/>
      <c r="G1185" s="52">
        <f>SUBTOTAL(9,G1186:G1191)</f>
        <v>0</v>
      </c>
      <c r="H1185" s="33">
        <f t="shared" ref="H1185:W1185" si="447">SUBTOTAL(9,H1186:H1191)</f>
        <v>0</v>
      </c>
      <c r="I1185" s="33">
        <f t="shared" si="447"/>
        <v>0</v>
      </c>
      <c r="J1185" s="33">
        <f t="shared" si="447"/>
        <v>0</v>
      </c>
      <c r="K1185" s="35">
        <f t="shared" si="447"/>
        <v>0</v>
      </c>
      <c r="L1185" s="33">
        <f t="shared" si="447"/>
        <v>0</v>
      </c>
      <c r="M1185" s="33">
        <f t="shared" si="447"/>
        <v>0</v>
      </c>
      <c r="N1185" s="33">
        <f t="shared" si="447"/>
        <v>0</v>
      </c>
      <c r="O1185" s="33">
        <f t="shared" si="447"/>
        <v>0</v>
      </c>
      <c r="P1185" s="33">
        <f t="shared" si="447"/>
        <v>0</v>
      </c>
      <c r="Q1185" s="33">
        <f t="shared" si="447"/>
        <v>0</v>
      </c>
      <c r="R1185" s="33">
        <f t="shared" si="447"/>
        <v>0</v>
      </c>
      <c r="S1185" s="33">
        <f t="shared" si="447"/>
        <v>0</v>
      </c>
      <c r="T1185" s="33">
        <f t="shared" si="447"/>
        <v>0</v>
      </c>
      <c r="U1185" s="33">
        <f t="shared" si="447"/>
        <v>0</v>
      </c>
      <c r="V1185" s="33">
        <f t="shared" si="447"/>
        <v>0</v>
      </c>
      <c r="W1185" s="40">
        <f t="shared" si="447"/>
        <v>0</v>
      </c>
      <c r="Y1185"/>
    </row>
    <row r="1186" spans="1:25" outlineLevel="1" x14ac:dyDescent="0.25">
      <c r="A1186" s="212"/>
      <c r="B1186" s="465"/>
      <c r="C1186" s="273"/>
      <c r="D1186" s="272"/>
      <c r="E1186" s="275"/>
      <c r="F1186" s="277" t="s">
        <v>246</v>
      </c>
      <c r="G1186" s="101">
        <f t="shared" ref="G1186:W1186" si="448">G328</f>
        <v>0</v>
      </c>
      <c r="H1186" s="102">
        <f t="shared" si="448"/>
        <v>0</v>
      </c>
      <c r="I1186" s="102">
        <f t="shared" si="448"/>
        <v>0</v>
      </c>
      <c r="J1186" s="36">
        <f t="shared" si="448"/>
        <v>0</v>
      </c>
      <c r="K1186" s="106">
        <f t="shared" si="448"/>
        <v>0</v>
      </c>
      <c r="L1186" s="102">
        <f t="shared" si="448"/>
        <v>0</v>
      </c>
      <c r="M1186" s="36">
        <f t="shared" si="448"/>
        <v>0</v>
      </c>
      <c r="N1186" s="98">
        <f t="shared" si="448"/>
        <v>0</v>
      </c>
      <c r="O1186" s="102">
        <f t="shared" si="448"/>
        <v>0</v>
      </c>
      <c r="P1186" s="102">
        <f t="shared" si="448"/>
        <v>0</v>
      </c>
      <c r="Q1186" s="36">
        <f t="shared" si="448"/>
        <v>0</v>
      </c>
      <c r="R1186" s="98">
        <f t="shared" si="448"/>
        <v>0</v>
      </c>
      <c r="S1186" s="102">
        <f t="shared" si="448"/>
        <v>0</v>
      </c>
      <c r="T1186" s="102">
        <f t="shared" si="448"/>
        <v>0</v>
      </c>
      <c r="U1186" s="102">
        <f t="shared" si="448"/>
        <v>0</v>
      </c>
      <c r="V1186" s="36">
        <f t="shared" si="448"/>
        <v>0</v>
      </c>
      <c r="W1186" s="37">
        <f t="shared" si="448"/>
        <v>0</v>
      </c>
      <c r="Y1186"/>
    </row>
    <row r="1187" spans="1:25" outlineLevel="1" x14ac:dyDescent="0.25">
      <c r="A1187" s="212"/>
      <c r="B1187" s="479"/>
      <c r="C1187" s="273"/>
      <c r="D1187" s="273"/>
      <c r="E1187" s="275"/>
      <c r="F1187" s="274" t="s">
        <v>247</v>
      </c>
      <c r="G1187" s="101">
        <f t="shared" ref="G1187:V1187" si="449">G329</f>
        <v>0</v>
      </c>
      <c r="H1187" s="102">
        <f t="shared" si="449"/>
        <v>0</v>
      </c>
      <c r="I1187" s="98">
        <f t="shared" si="449"/>
        <v>0</v>
      </c>
      <c r="J1187" s="98">
        <f t="shared" si="449"/>
        <v>0</v>
      </c>
      <c r="K1187" s="106">
        <f t="shared" si="449"/>
        <v>0</v>
      </c>
      <c r="L1187" s="105">
        <f t="shared" si="449"/>
        <v>0</v>
      </c>
      <c r="M1187" s="98">
        <f t="shared" si="449"/>
        <v>0</v>
      </c>
      <c r="N1187" s="98">
        <f t="shared" si="449"/>
        <v>0</v>
      </c>
      <c r="O1187" s="98">
        <f t="shared" si="449"/>
        <v>0</v>
      </c>
      <c r="P1187" s="98">
        <f t="shared" si="449"/>
        <v>0</v>
      </c>
      <c r="Q1187" s="104">
        <f t="shared" si="449"/>
        <v>0</v>
      </c>
      <c r="R1187" s="98">
        <f t="shared" si="449"/>
        <v>0</v>
      </c>
      <c r="S1187" s="98">
        <f t="shared" si="449"/>
        <v>0</v>
      </c>
      <c r="T1187" s="102">
        <f t="shared" si="449"/>
        <v>0</v>
      </c>
      <c r="U1187" s="98">
        <f t="shared" si="449"/>
        <v>0</v>
      </c>
      <c r="V1187" s="104">
        <f t="shared" si="449"/>
        <v>0</v>
      </c>
      <c r="W1187" s="37">
        <f>G1187-SUM(H1187:V1187)</f>
        <v>0</v>
      </c>
      <c r="Y1187"/>
    </row>
    <row r="1188" spans="1:25" outlineLevel="1" x14ac:dyDescent="0.25">
      <c r="A1188" s="212"/>
      <c r="B1188" s="479"/>
      <c r="C1188" s="273"/>
      <c r="D1188" s="273"/>
      <c r="E1188" s="275"/>
      <c r="F1188" s="274" t="s">
        <v>248</v>
      </c>
      <c r="G1188" s="101">
        <f t="shared" ref="G1188:V1188" si="450">G330</f>
        <v>0</v>
      </c>
      <c r="H1188" s="102">
        <f t="shared" si="450"/>
        <v>0</v>
      </c>
      <c r="I1188" s="98">
        <f t="shared" si="450"/>
        <v>0</v>
      </c>
      <c r="J1188" s="98">
        <f t="shared" si="450"/>
        <v>0</v>
      </c>
      <c r="K1188" s="106">
        <f t="shared" si="450"/>
        <v>0</v>
      </c>
      <c r="L1188" s="105">
        <f t="shared" si="450"/>
        <v>0</v>
      </c>
      <c r="M1188" s="98">
        <f t="shared" si="450"/>
        <v>0</v>
      </c>
      <c r="N1188" s="115">
        <f t="shared" si="450"/>
        <v>0</v>
      </c>
      <c r="O1188" s="98">
        <f t="shared" si="450"/>
        <v>0</v>
      </c>
      <c r="P1188" s="98">
        <f t="shared" si="450"/>
        <v>0</v>
      </c>
      <c r="Q1188" s="104">
        <f t="shared" si="450"/>
        <v>0</v>
      </c>
      <c r="R1188" s="98">
        <f t="shared" si="450"/>
        <v>0</v>
      </c>
      <c r="S1188" s="98">
        <f t="shared" si="450"/>
        <v>0</v>
      </c>
      <c r="T1188" s="102">
        <f t="shared" si="450"/>
        <v>0</v>
      </c>
      <c r="U1188" s="98">
        <f t="shared" si="450"/>
        <v>0</v>
      </c>
      <c r="V1188" s="106">
        <f t="shared" si="450"/>
        <v>0</v>
      </c>
      <c r="W1188" s="37">
        <f>G1188-SUM(H1188:V1188)</f>
        <v>0</v>
      </c>
      <c r="Y1188"/>
    </row>
    <row r="1189" spans="1:25" outlineLevel="1" x14ac:dyDescent="0.25">
      <c r="A1189" s="212"/>
      <c r="B1189" s="479"/>
      <c r="C1189" s="273"/>
      <c r="D1189" s="273"/>
      <c r="E1189" s="275"/>
      <c r="F1189" s="274" t="s">
        <v>249</v>
      </c>
      <c r="G1189" s="101">
        <f t="shared" ref="G1189:V1189" si="451">G331</f>
        <v>0</v>
      </c>
      <c r="H1189" s="102">
        <f t="shared" si="451"/>
        <v>0</v>
      </c>
      <c r="I1189" s="98">
        <f t="shared" si="451"/>
        <v>0</v>
      </c>
      <c r="J1189" s="98">
        <f t="shared" si="451"/>
        <v>0</v>
      </c>
      <c r="K1189" s="39">
        <f t="shared" si="451"/>
        <v>0</v>
      </c>
      <c r="L1189" s="102">
        <f t="shared" si="451"/>
        <v>0</v>
      </c>
      <c r="M1189" s="98">
        <f t="shared" si="451"/>
        <v>0</v>
      </c>
      <c r="N1189" s="98">
        <f t="shared" si="451"/>
        <v>0</v>
      </c>
      <c r="O1189" s="98">
        <f t="shared" si="451"/>
        <v>0</v>
      </c>
      <c r="P1189" s="98">
        <f t="shared" si="451"/>
        <v>0</v>
      </c>
      <c r="Q1189" s="104">
        <f t="shared" si="451"/>
        <v>0</v>
      </c>
      <c r="R1189" s="98">
        <f t="shared" si="451"/>
        <v>0</v>
      </c>
      <c r="S1189" s="98">
        <f t="shared" si="451"/>
        <v>0</v>
      </c>
      <c r="T1189" s="102">
        <f t="shared" si="451"/>
        <v>0</v>
      </c>
      <c r="U1189" s="98">
        <f t="shared" si="451"/>
        <v>0</v>
      </c>
      <c r="V1189" s="106">
        <f t="shared" si="451"/>
        <v>0</v>
      </c>
      <c r="W1189" s="37">
        <f>G1189-SUM(H1189:V1189)</f>
        <v>0</v>
      </c>
      <c r="Y1189"/>
    </row>
    <row r="1190" spans="1:25" outlineLevel="1" x14ac:dyDescent="0.25">
      <c r="A1190" s="212"/>
      <c r="B1190" s="479"/>
      <c r="C1190" s="273"/>
      <c r="D1190" s="273"/>
      <c r="E1190" s="275"/>
      <c r="F1190" s="274" t="s">
        <v>250</v>
      </c>
      <c r="G1190" s="101">
        <f t="shared" ref="G1190:V1190" si="452">G332</f>
        <v>0</v>
      </c>
      <c r="H1190" s="102">
        <f t="shared" si="452"/>
        <v>0</v>
      </c>
      <c r="I1190" s="98">
        <f t="shared" si="452"/>
        <v>0</v>
      </c>
      <c r="J1190" s="98">
        <f t="shared" si="452"/>
        <v>0</v>
      </c>
      <c r="K1190" s="106">
        <f t="shared" si="452"/>
        <v>0</v>
      </c>
      <c r="L1190" s="105">
        <f t="shared" si="452"/>
        <v>0</v>
      </c>
      <c r="M1190" s="98">
        <f t="shared" si="452"/>
        <v>0</v>
      </c>
      <c r="N1190" s="118">
        <f t="shared" si="452"/>
        <v>0</v>
      </c>
      <c r="O1190" s="98">
        <f t="shared" si="452"/>
        <v>0</v>
      </c>
      <c r="P1190" s="98">
        <f t="shared" si="452"/>
        <v>0</v>
      </c>
      <c r="Q1190" s="104">
        <f t="shared" si="452"/>
        <v>0</v>
      </c>
      <c r="R1190" s="98">
        <f t="shared" si="452"/>
        <v>0</v>
      </c>
      <c r="S1190" s="98">
        <f t="shared" si="452"/>
        <v>0</v>
      </c>
      <c r="T1190" s="102">
        <f t="shared" si="452"/>
        <v>0</v>
      </c>
      <c r="U1190" s="98">
        <f t="shared" si="452"/>
        <v>0</v>
      </c>
      <c r="V1190" s="106">
        <f t="shared" si="452"/>
        <v>0</v>
      </c>
      <c r="W1190" s="37">
        <f>G1190-SUM(H1190:V1190)</f>
        <v>0</v>
      </c>
      <c r="Y1190"/>
    </row>
    <row r="1191" spans="1:25" outlineLevel="1" x14ac:dyDescent="0.25">
      <c r="A1191" s="212"/>
      <c r="B1191" s="479"/>
      <c r="C1191" s="275"/>
      <c r="D1191" s="275"/>
      <c r="E1191" s="275"/>
      <c r="F1191" s="274" t="s">
        <v>251</v>
      </c>
      <c r="G1191" s="101">
        <f t="shared" ref="G1191:V1191" si="453">G333</f>
        <v>0</v>
      </c>
      <c r="H1191" s="102">
        <f t="shared" si="453"/>
        <v>0</v>
      </c>
      <c r="I1191" s="98">
        <f t="shared" si="453"/>
        <v>0</v>
      </c>
      <c r="J1191" s="98">
        <f t="shared" si="453"/>
        <v>0</v>
      </c>
      <c r="K1191" s="106">
        <f t="shared" si="453"/>
        <v>0</v>
      </c>
      <c r="L1191" s="105">
        <f t="shared" si="453"/>
        <v>0</v>
      </c>
      <c r="M1191" s="98">
        <f t="shared" si="453"/>
        <v>0</v>
      </c>
      <c r="N1191" s="98">
        <f t="shared" si="453"/>
        <v>0</v>
      </c>
      <c r="O1191" s="98">
        <f t="shared" si="453"/>
        <v>0</v>
      </c>
      <c r="P1191" s="98">
        <f t="shared" si="453"/>
        <v>0</v>
      </c>
      <c r="Q1191" s="104">
        <f t="shared" si="453"/>
        <v>0</v>
      </c>
      <c r="R1191" s="98">
        <f t="shared" si="453"/>
        <v>0</v>
      </c>
      <c r="S1191" s="98">
        <f t="shared" si="453"/>
        <v>0</v>
      </c>
      <c r="T1191" s="102">
        <f t="shared" si="453"/>
        <v>0</v>
      </c>
      <c r="U1191" s="98">
        <f t="shared" si="453"/>
        <v>0</v>
      </c>
      <c r="V1191" s="106">
        <f t="shared" si="453"/>
        <v>0</v>
      </c>
      <c r="W1191" s="37">
        <f>G1191-SUM(H1191:V1191)</f>
        <v>0</v>
      </c>
      <c r="Y1191"/>
    </row>
    <row r="1192" spans="1:25" x14ac:dyDescent="0.25">
      <c r="A1192" s="212"/>
      <c r="B1192" s="479"/>
      <c r="C1192" s="273"/>
      <c r="D1192" s="272" t="s">
        <v>252</v>
      </c>
      <c r="E1192" s="275"/>
      <c r="F1192" s="273"/>
      <c r="G1192" s="367">
        <f t="shared" ref="G1192:W1192" si="454">SUBTOTAL(9,G1193:G1197)</f>
        <v>0</v>
      </c>
      <c r="H1192" s="364">
        <f t="shared" si="454"/>
        <v>0</v>
      </c>
      <c r="I1192" s="364">
        <f t="shared" si="454"/>
        <v>0</v>
      </c>
      <c r="J1192" s="364">
        <f t="shared" si="454"/>
        <v>0</v>
      </c>
      <c r="K1192" s="365">
        <f t="shared" si="454"/>
        <v>0</v>
      </c>
      <c r="L1192" s="30">
        <f t="shared" si="454"/>
        <v>0</v>
      </c>
      <c r="M1192" s="31">
        <f t="shared" si="454"/>
        <v>0</v>
      </c>
      <c r="N1192" s="31">
        <f t="shared" si="454"/>
        <v>0</v>
      </c>
      <c r="O1192" s="31">
        <f t="shared" si="454"/>
        <v>0</v>
      </c>
      <c r="P1192" s="31">
        <f t="shared" si="454"/>
        <v>0</v>
      </c>
      <c r="Q1192" s="31">
        <f t="shared" si="454"/>
        <v>0</v>
      </c>
      <c r="R1192" s="31">
        <f t="shared" si="454"/>
        <v>0</v>
      </c>
      <c r="S1192" s="31">
        <f t="shared" si="454"/>
        <v>0</v>
      </c>
      <c r="T1192" s="31">
        <f t="shared" si="454"/>
        <v>0</v>
      </c>
      <c r="U1192" s="31">
        <f t="shared" si="454"/>
        <v>0</v>
      </c>
      <c r="V1192" s="365">
        <f t="shared" si="454"/>
        <v>0</v>
      </c>
      <c r="W1192" s="365">
        <f t="shared" si="454"/>
        <v>0</v>
      </c>
      <c r="Y1192"/>
    </row>
    <row r="1193" spans="1:25" outlineLevel="1" x14ac:dyDescent="0.25">
      <c r="A1193" s="212"/>
      <c r="B1193" s="479"/>
      <c r="C1193" s="273"/>
      <c r="D1193" s="273"/>
      <c r="E1193" s="272"/>
      <c r="F1193" s="274" t="s">
        <v>253</v>
      </c>
      <c r="G1193" s="101">
        <f t="shared" ref="G1193:V1193" si="455">G335</f>
        <v>0</v>
      </c>
      <c r="H1193" s="102">
        <f t="shared" si="455"/>
        <v>0</v>
      </c>
      <c r="I1193" s="98">
        <f t="shared" si="455"/>
        <v>0</v>
      </c>
      <c r="J1193" s="98">
        <f t="shared" si="455"/>
        <v>0</v>
      </c>
      <c r="K1193" s="106">
        <f t="shared" si="455"/>
        <v>0</v>
      </c>
      <c r="L1193" s="105">
        <f t="shared" si="455"/>
        <v>0</v>
      </c>
      <c r="M1193" s="104">
        <f t="shared" si="455"/>
        <v>0</v>
      </c>
      <c r="N1193" s="98">
        <f t="shared" si="455"/>
        <v>0</v>
      </c>
      <c r="O1193" s="102">
        <f t="shared" si="455"/>
        <v>0</v>
      </c>
      <c r="P1193" s="98">
        <f t="shared" si="455"/>
        <v>0</v>
      </c>
      <c r="Q1193" s="104">
        <f t="shared" si="455"/>
        <v>0</v>
      </c>
      <c r="R1193" s="98">
        <f t="shared" si="455"/>
        <v>0</v>
      </c>
      <c r="S1193" s="98">
        <f t="shared" si="455"/>
        <v>0</v>
      </c>
      <c r="T1193" s="102">
        <f t="shared" si="455"/>
        <v>0</v>
      </c>
      <c r="U1193" s="98">
        <f t="shared" si="455"/>
        <v>0</v>
      </c>
      <c r="V1193" s="106">
        <f t="shared" si="455"/>
        <v>0</v>
      </c>
      <c r="W1193" s="37">
        <f>G1193-SUM(H1193:V1193)</f>
        <v>0</v>
      </c>
      <c r="Y1193"/>
    </row>
    <row r="1194" spans="1:25" outlineLevel="1" x14ac:dyDescent="0.25">
      <c r="A1194" s="212"/>
      <c r="B1194" s="479"/>
      <c r="C1194" s="273"/>
      <c r="D1194" s="273"/>
      <c r="E1194" s="273"/>
      <c r="F1194" s="274" t="s">
        <v>254</v>
      </c>
      <c r="G1194" s="101">
        <f t="shared" ref="G1194:V1194" si="456">G336</f>
        <v>0</v>
      </c>
      <c r="H1194" s="102">
        <f t="shared" si="456"/>
        <v>0</v>
      </c>
      <c r="I1194" s="98">
        <f t="shared" si="456"/>
        <v>0</v>
      </c>
      <c r="J1194" s="98">
        <f t="shared" si="456"/>
        <v>0</v>
      </c>
      <c r="K1194" s="106">
        <f t="shared" si="456"/>
        <v>0</v>
      </c>
      <c r="L1194" s="105">
        <f t="shared" si="456"/>
        <v>0</v>
      </c>
      <c r="M1194" s="104">
        <f t="shared" si="456"/>
        <v>0</v>
      </c>
      <c r="N1194" s="98">
        <f t="shared" si="456"/>
        <v>0</v>
      </c>
      <c r="O1194" s="102">
        <f t="shared" si="456"/>
        <v>0</v>
      </c>
      <c r="P1194" s="98">
        <f t="shared" si="456"/>
        <v>0</v>
      </c>
      <c r="Q1194" s="104">
        <f t="shared" si="456"/>
        <v>0</v>
      </c>
      <c r="R1194" s="98">
        <f t="shared" si="456"/>
        <v>0</v>
      </c>
      <c r="S1194" s="98">
        <f t="shared" si="456"/>
        <v>0</v>
      </c>
      <c r="T1194" s="102">
        <f t="shared" si="456"/>
        <v>0</v>
      </c>
      <c r="U1194" s="98">
        <f t="shared" si="456"/>
        <v>0</v>
      </c>
      <c r="V1194" s="106">
        <f t="shared" si="456"/>
        <v>0</v>
      </c>
      <c r="W1194" s="37">
        <f>G1194-SUM(H1194:V1194)</f>
        <v>0</v>
      </c>
      <c r="Y1194"/>
    </row>
    <row r="1195" spans="1:25" outlineLevel="1" x14ac:dyDescent="0.25">
      <c r="A1195" s="212"/>
      <c r="B1195" s="479"/>
      <c r="C1195" s="273"/>
      <c r="D1195" s="273"/>
      <c r="E1195" s="273"/>
      <c r="F1195" s="274" t="s">
        <v>255</v>
      </c>
      <c r="G1195" s="101">
        <f t="shared" ref="G1195:V1195" si="457">G337</f>
        <v>0</v>
      </c>
      <c r="H1195" s="102">
        <f t="shared" si="457"/>
        <v>0</v>
      </c>
      <c r="I1195" s="98">
        <f t="shared" si="457"/>
        <v>0</v>
      </c>
      <c r="J1195" s="98">
        <f t="shared" si="457"/>
        <v>0</v>
      </c>
      <c r="K1195" s="106">
        <f t="shared" si="457"/>
        <v>0</v>
      </c>
      <c r="L1195" s="105">
        <f t="shared" si="457"/>
        <v>0</v>
      </c>
      <c r="M1195" s="104">
        <f t="shared" si="457"/>
        <v>0</v>
      </c>
      <c r="N1195" s="98">
        <f t="shared" si="457"/>
        <v>0</v>
      </c>
      <c r="O1195" s="102">
        <f t="shared" si="457"/>
        <v>0</v>
      </c>
      <c r="P1195" s="98">
        <f t="shared" si="457"/>
        <v>0</v>
      </c>
      <c r="Q1195" s="104">
        <f t="shared" si="457"/>
        <v>0</v>
      </c>
      <c r="R1195" s="98">
        <f t="shared" si="457"/>
        <v>0</v>
      </c>
      <c r="S1195" s="98">
        <f t="shared" si="457"/>
        <v>0</v>
      </c>
      <c r="T1195" s="102">
        <f t="shared" si="457"/>
        <v>0</v>
      </c>
      <c r="U1195" s="98">
        <f t="shared" si="457"/>
        <v>0</v>
      </c>
      <c r="V1195" s="106">
        <f t="shared" si="457"/>
        <v>0</v>
      </c>
      <c r="W1195" s="37">
        <f>G1195-SUM(H1195:V1195)</f>
        <v>0</v>
      </c>
      <c r="Y1195"/>
    </row>
    <row r="1196" spans="1:25" outlineLevel="1" x14ac:dyDescent="0.25">
      <c r="A1196" s="212"/>
      <c r="B1196" s="479"/>
      <c r="C1196" s="273"/>
      <c r="D1196" s="273"/>
      <c r="E1196" s="273"/>
      <c r="F1196" s="274" t="s">
        <v>256</v>
      </c>
      <c r="G1196" s="101">
        <f t="shared" ref="G1196:V1196" si="458">G338</f>
        <v>0</v>
      </c>
      <c r="H1196" s="102">
        <f t="shared" si="458"/>
        <v>0</v>
      </c>
      <c r="I1196" s="98">
        <f t="shared" si="458"/>
        <v>0</v>
      </c>
      <c r="J1196" s="98">
        <f t="shared" si="458"/>
        <v>0</v>
      </c>
      <c r="K1196" s="106">
        <f t="shared" si="458"/>
        <v>0</v>
      </c>
      <c r="L1196" s="105">
        <f t="shared" si="458"/>
        <v>0</v>
      </c>
      <c r="M1196" s="104">
        <f t="shared" si="458"/>
        <v>0</v>
      </c>
      <c r="N1196" s="98">
        <f t="shared" si="458"/>
        <v>0</v>
      </c>
      <c r="O1196" s="102">
        <f t="shared" si="458"/>
        <v>0</v>
      </c>
      <c r="P1196" s="98">
        <f t="shared" si="458"/>
        <v>0</v>
      </c>
      <c r="Q1196" s="104">
        <f t="shared" si="458"/>
        <v>0</v>
      </c>
      <c r="R1196" s="98">
        <f t="shared" si="458"/>
        <v>0</v>
      </c>
      <c r="S1196" s="98">
        <f t="shared" si="458"/>
        <v>0</v>
      </c>
      <c r="T1196" s="102">
        <f t="shared" si="458"/>
        <v>0</v>
      </c>
      <c r="U1196" s="98">
        <f t="shared" si="458"/>
        <v>0</v>
      </c>
      <c r="V1196" s="106">
        <f t="shared" si="458"/>
        <v>0</v>
      </c>
      <c r="W1196" s="37">
        <f>G1196-SUM(H1196:V1196)</f>
        <v>0</v>
      </c>
      <c r="Y1196"/>
    </row>
    <row r="1197" spans="1:25" outlineLevel="1" x14ac:dyDescent="0.25">
      <c r="A1197" s="212"/>
      <c r="B1197" s="479"/>
      <c r="C1197" s="273"/>
      <c r="D1197" s="273"/>
      <c r="E1197" s="273"/>
      <c r="F1197" s="274" t="s">
        <v>257</v>
      </c>
      <c r="G1197" s="101">
        <f t="shared" ref="G1197:V1197" si="459">G339</f>
        <v>0</v>
      </c>
      <c r="H1197" s="102">
        <f t="shared" si="459"/>
        <v>0</v>
      </c>
      <c r="I1197" s="98">
        <f t="shared" si="459"/>
        <v>0</v>
      </c>
      <c r="J1197" s="98">
        <f t="shared" si="459"/>
        <v>0</v>
      </c>
      <c r="K1197" s="106">
        <f t="shared" si="459"/>
        <v>0</v>
      </c>
      <c r="L1197" s="105">
        <f t="shared" si="459"/>
        <v>0</v>
      </c>
      <c r="M1197" s="104">
        <f t="shared" si="459"/>
        <v>0</v>
      </c>
      <c r="N1197" s="98">
        <f t="shared" si="459"/>
        <v>0</v>
      </c>
      <c r="O1197" s="102">
        <f t="shared" si="459"/>
        <v>0</v>
      </c>
      <c r="P1197" s="98">
        <f t="shared" si="459"/>
        <v>0</v>
      </c>
      <c r="Q1197" s="104">
        <f t="shared" si="459"/>
        <v>0</v>
      </c>
      <c r="R1197" s="98">
        <f t="shared" si="459"/>
        <v>0</v>
      </c>
      <c r="S1197" s="98">
        <f t="shared" si="459"/>
        <v>0</v>
      </c>
      <c r="T1197" s="102">
        <f t="shared" si="459"/>
        <v>0</v>
      </c>
      <c r="U1197" s="98">
        <f t="shared" si="459"/>
        <v>0</v>
      </c>
      <c r="V1197" s="106">
        <f t="shared" si="459"/>
        <v>0</v>
      </c>
      <c r="W1197" s="37">
        <f>G1197-SUM(H1197:V1197)</f>
        <v>0</v>
      </c>
      <c r="Y1197"/>
    </row>
    <row r="1198" spans="1:25" x14ac:dyDescent="0.25">
      <c r="A1198" s="212"/>
      <c r="B1198" s="465"/>
      <c r="C1198" s="272" t="s">
        <v>258</v>
      </c>
      <c r="D1198" s="275"/>
      <c r="E1198" s="275"/>
      <c r="F1198" s="273"/>
      <c r="G1198" s="52"/>
      <c r="H1198" s="33"/>
      <c r="I1198" s="33"/>
      <c r="J1198" s="33"/>
      <c r="K1198" s="35"/>
      <c r="L1198" s="34"/>
      <c r="M1198" s="33"/>
      <c r="N1198" s="33"/>
      <c r="O1198" s="33"/>
      <c r="P1198" s="33"/>
      <c r="Q1198" s="33"/>
      <c r="R1198" s="33"/>
      <c r="S1198" s="33"/>
      <c r="T1198" s="33"/>
      <c r="U1198" s="33"/>
      <c r="V1198" s="35"/>
      <c r="W1198" s="366"/>
      <c r="Y1198"/>
    </row>
    <row r="1199" spans="1:25" x14ac:dyDescent="0.25">
      <c r="A1199" s="212"/>
      <c r="B1199" s="465"/>
      <c r="C1199" s="272"/>
      <c r="D1199" s="276" t="s">
        <v>20</v>
      </c>
      <c r="E1199" s="273"/>
      <c r="F1199" s="273"/>
      <c r="G1199" s="367"/>
      <c r="H1199" s="369"/>
      <c r="I1199" s="369"/>
      <c r="J1199" s="369"/>
      <c r="K1199" s="370"/>
      <c r="L1199" s="363"/>
      <c r="M1199" s="364"/>
      <c r="N1199" s="364"/>
      <c r="O1199" s="364"/>
      <c r="P1199" s="364"/>
      <c r="Q1199" s="364"/>
      <c r="R1199" s="364"/>
      <c r="S1199" s="364"/>
      <c r="T1199" s="364"/>
      <c r="U1199" s="364"/>
      <c r="V1199" s="365"/>
      <c r="W1199" s="366"/>
      <c r="Y1199"/>
    </row>
    <row r="1200" spans="1:25" x14ac:dyDescent="0.25">
      <c r="A1200" s="212"/>
      <c r="B1200" s="465"/>
      <c r="C1200" s="272"/>
      <c r="D1200" s="272"/>
      <c r="E1200" s="273" t="s">
        <v>21</v>
      </c>
      <c r="F1200" s="273"/>
      <c r="G1200" s="367">
        <f>SUBTOTAL(9,G1201:G1204)</f>
        <v>0</v>
      </c>
      <c r="H1200" s="368">
        <f t="shared" ref="H1200:W1200" si="460">SUBTOTAL(9,H1201:H1204)</f>
        <v>0</v>
      </c>
      <c r="I1200" s="369">
        <f t="shared" si="460"/>
        <v>0</v>
      </c>
      <c r="J1200" s="369">
        <f t="shared" si="460"/>
        <v>0</v>
      </c>
      <c r="K1200" s="370">
        <f t="shared" si="460"/>
        <v>0</v>
      </c>
      <c r="L1200" s="364">
        <f t="shared" si="460"/>
        <v>0</v>
      </c>
      <c r="M1200" s="364">
        <f t="shared" si="460"/>
        <v>0</v>
      </c>
      <c r="N1200" s="364">
        <f t="shared" si="460"/>
        <v>0</v>
      </c>
      <c r="O1200" s="364">
        <f t="shared" si="460"/>
        <v>0</v>
      </c>
      <c r="P1200" s="364">
        <f t="shared" si="460"/>
        <v>0</v>
      </c>
      <c r="Q1200" s="364">
        <f t="shared" si="460"/>
        <v>0</v>
      </c>
      <c r="R1200" s="364">
        <f t="shared" si="460"/>
        <v>0</v>
      </c>
      <c r="S1200" s="364">
        <f t="shared" si="460"/>
        <v>0</v>
      </c>
      <c r="T1200" s="364">
        <f t="shared" si="460"/>
        <v>0</v>
      </c>
      <c r="U1200" s="364">
        <f t="shared" si="460"/>
        <v>0</v>
      </c>
      <c r="V1200" s="364">
        <f t="shared" si="460"/>
        <v>0</v>
      </c>
      <c r="W1200" s="366">
        <f t="shared" si="460"/>
        <v>0</v>
      </c>
      <c r="Y1200"/>
    </row>
    <row r="1201" spans="1:25" outlineLevel="1" x14ac:dyDescent="0.25">
      <c r="A1201" s="212"/>
      <c r="B1201" s="465"/>
      <c r="C1201" s="272"/>
      <c r="D1201" s="272"/>
      <c r="E1201" s="273"/>
      <c r="F1201" s="274" t="s">
        <v>22</v>
      </c>
      <c r="G1201" s="394">
        <f t="shared" ref="G1201:V1201" si="461">G343</f>
        <v>0</v>
      </c>
      <c r="H1201" s="395">
        <f t="shared" si="461"/>
        <v>0</v>
      </c>
      <c r="I1201" s="389">
        <f t="shared" si="461"/>
        <v>0</v>
      </c>
      <c r="J1201" s="389">
        <f t="shared" si="461"/>
        <v>0</v>
      </c>
      <c r="K1201" s="390">
        <f t="shared" si="461"/>
        <v>0</v>
      </c>
      <c r="L1201" s="391">
        <f t="shared" si="461"/>
        <v>0</v>
      </c>
      <c r="M1201" s="396">
        <f t="shared" si="461"/>
        <v>0</v>
      </c>
      <c r="N1201" s="392">
        <f t="shared" si="461"/>
        <v>0</v>
      </c>
      <c r="O1201" s="388">
        <f t="shared" si="461"/>
        <v>0</v>
      </c>
      <c r="P1201" s="392">
        <f t="shared" si="461"/>
        <v>0</v>
      </c>
      <c r="Q1201" s="396">
        <f t="shared" si="461"/>
        <v>0</v>
      </c>
      <c r="R1201" s="392">
        <f t="shared" si="461"/>
        <v>0</v>
      </c>
      <c r="S1201" s="392">
        <f t="shared" si="461"/>
        <v>0</v>
      </c>
      <c r="T1201" s="388">
        <f t="shared" si="461"/>
        <v>0</v>
      </c>
      <c r="U1201" s="392">
        <f t="shared" si="461"/>
        <v>0</v>
      </c>
      <c r="V1201" s="393">
        <f t="shared" si="461"/>
        <v>0</v>
      </c>
      <c r="W1201" s="37">
        <f>G1201-SUM(H1201:V1201)</f>
        <v>0</v>
      </c>
      <c r="Y1201"/>
    </row>
    <row r="1202" spans="1:25" outlineLevel="1" x14ac:dyDescent="0.25">
      <c r="A1202" s="212"/>
      <c r="B1202" s="465"/>
      <c r="C1202" s="272"/>
      <c r="D1202" s="272"/>
      <c r="E1202" s="273"/>
      <c r="F1202" s="274" t="s">
        <v>23</v>
      </c>
      <c r="G1202" s="394">
        <f t="shared" ref="G1202:V1202" si="462">G344</f>
        <v>0</v>
      </c>
      <c r="H1202" s="395">
        <f t="shared" si="462"/>
        <v>0</v>
      </c>
      <c r="I1202" s="389">
        <f t="shared" si="462"/>
        <v>0</v>
      </c>
      <c r="J1202" s="389">
        <f t="shared" si="462"/>
        <v>0</v>
      </c>
      <c r="K1202" s="390">
        <f t="shared" si="462"/>
        <v>0</v>
      </c>
      <c r="L1202" s="391">
        <f t="shared" si="462"/>
        <v>0</v>
      </c>
      <c r="M1202" s="396">
        <f t="shared" si="462"/>
        <v>0</v>
      </c>
      <c r="N1202" s="392">
        <f t="shared" si="462"/>
        <v>0</v>
      </c>
      <c r="O1202" s="388">
        <f t="shared" si="462"/>
        <v>0</v>
      </c>
      <c r="P1202" s="392">
        <f t="shared" si="462"/>
        <v>0</v>
      </c>
      <c r="Q1202" s="396">
        <f t="shared" si="462"/>
        <v>0</v>
      </c>
      <c r="R1202" s="392">
        <f t="shared" si="462"/>
        <v>0</v>
      </c>
      <c r="S1202" s="392">
        <f t="shared" si="462"/>
        <v>0</v>
      </c>
      <c r="T1202" s="388">
        <f t="shared" si="462"/>
        <v>0</v>
      </c>
      <c r="U1202" s="392">
        <f t="shared" si="462"/>
        <v>0</v>
      </c>
      <c r="V1202" s="393">
        <f t="shared" si="462"/>
        <v>0</v>
      </c>
      <c r="W1202" s="37">
        <f>G1202-SUM(H1202:V1202)</f>
        <v>0</v>
      </c>
      <c r="Y1202"/>
    </row>
    <row r="1203" spans="1:25" outlineLevel="1" x14ac:dyDescent="0.25">
      <c r="A1203" s="212"/>
      <c r="B1203" s="465"/>
      <c r="C1203" s="272"/>
      <c r="D1203" s="272"/>
      <c r="E1203" s="273"/>
      <c r="F1203" s="274" t="s">
        <v>24</v>
      </c>
      <c r="G1203" s="394">
        <f t="shared" ref="G1203:V1203" si="463">G345</f>
        <v>0</v>
      </c>
      <c r="H1203" s="395">
        <f t="shared" si="463"/>
        <v>0</v>
      </c>
      <c r="I1203" s="389">
        <f t="shared" si="463"/>
        <v>0</v>
      </c>
      <c r="J1203" s="389">
        <f t="shared" si="463"/>
        <v>0</v>
      </c>
      <c r="K1203" s="390">
        <f t="shared" si="463"/>
        <v>0</v>
      </c>
      <c r="L1203" s="391">
        <f t="shared" si="463"/>
        <v>0</v>
      </c>
      <c r="M1203" s="396">
        <f t="shared" si="463"/>
        <v>0</v>
      </c>
      <c r="N1203" s="392">
        <f t="shared" si="463"/>
        <v>0</v>
      </c>
      <c r="O1203" s="388">
        <f t="shared" si="463"/>
        <v>0</v>
      </c>
      <c r="P1203" s="392">
        <f t="shared" si="463"/>
        <v>0</v>
      </c>
      <c r="Q1203" s="396">
        <f t="shared" si="463"/>
        <v>0</v>
      </c>
      <c r="R1203" s="392">
        <f t="shared" si="463"/>
        <v>0</v>
      </c>
      <c r="S1203" s="392">
        <f t="shared" si="463"/>
        <v>0</v>
      </c>
      <c r="T1203" s="388">
        <f t="shared" si="463"/>
        <v>0</v>
      </c>
      <c r="U1203" s="392">
        <f t="shared" si="463"/>
        <v>0</v>
      </c>
      <c r="V1203" s="393">
        <f t="shared" si="463"/>
        <v>0</v>
      </c>
      <c r="W1203" s="37">
        <f>G1203-SUM(H1203:V1203)</f>
        <v>0</v>
      </c>
      <c r="Y1203"/>
    </row>
    <row r="1204" spans="1:25" outlineLevel="1" x14ac:dyDescent="0.25">
      <c r="A1204" s="212"/>
      <c r="B1204" s="465"/>
      <c r="C1204" s="272"/>
      <c r="D1204" s="272"/>
      <c r="E1204" s="273"/>
      <c r="F1204" s="274" t="s">
        <v>25</v>
      </c>
      <c r="G1204" s="394">
        <f t="shared" ref="G1204:V1204" si="464">G346</f>
        <v>0</v>
      </c>
      <c r="H1204" s="395">
        <f t="shared" si="464"/>
        <v>0</v>
      </c>
      <c r="I1204" s="389">
        <f t="shared" si="464"/>
        <v>0</v>
      </c>
      <c r="J1204" s="389">
        <f t="shared" si="464"/>
        <v>0</v>
      </c>
      <c r="K1204" s="390">
        <f t="shared" si="464"/>
        <v>0</v>
      </c>
      <c r="L1204" s="391">
        <f t="shared" si="464"/>
        <v>0</v>
      </c>
      <c r="M1204" s="396">
        <f t="shared" si="464"/>
        <v>0</v>
      </c>
      <c r="N1204" s="392">
        <f t="shared" si="464"/>
        <v>0</v>
      </c>
      <c r="O1204" s="388">
        <f t="shared" si="464"/>
        <v>0</v>
      </c>
      <c r="P1204" s="392">
        <f t="shared" si="464"/>
        <v>0</v>
      </c>
      <c r="Q1204" s="396">
        <f t="shared" si="464"/>
        <v>0</v>
      </c>
      <c r="R1204" s="392">
        <f t="shared" si="464"/>
        <v>0</v>
      </c>
      <c r="S1204" s="392">
        <f t="shared" si="464"/>
        <v>0</v>
      </c>
      <c r="T1204" s="388">
        <f t="shared" si="464"/>
        <v>0</v>
      </c>
      <c r="U1204" s="392">
        <f t="shared" si="464"/>
        <v>0</v>
      </c>
      <c r="V1204" s="393">
        <f t="shared" si="464"/>
        <v>0</v>
      </c>
      <c r="W1204" s="37">
        <f>G1204-SUM(H1204:V1204)</f>
        <v>0</v>
      </c>
      <c r="Y1204"/>
    </row>
    <row r="1205" spans="1:25" x14ac:dyDescent="0.25">
      <c r="A1205" s="212"/>
      <c r="B1205" s="465"/>
      <c r="C1205" s="272"/>
      <c r="D1205" s="272"/>
      <c r="E1205" s="273" t="s">
        <v>26</v>
      </c>
      <c r="F1205" s="273"/>
      <c r="G1205" s="367">
        <f>SUBTOTAL(9,G1206:G1209)</f>
        <v>0</v>
      </c>
      <c r="H1205" s="368">
        <f t="shared" ref="H1205:W1205" si="465">SUBTOTAL(9,H1206:H1209)</f>
        <v>0</v>
      </c>
      <c r="I1205" s="369">
        <f t="shared" si="465"/>
        <v>0</v>
      </c>
      <c r="J1205" s="369">
        <f t="shared" si="465"/>
        <v>0</v>
      </c>
      <c r="K1205" s="370">
        <f t="shared" si="465"/>
        <v>0</v>
      </c>
      <c r="L1205" s="364">
        <f t="shared" si="465"/>
        <v>0</v>
      </c>
      <c r="M1205" s="364">
        <f t="shared" si="465"/>
        <v>0</v>
      </c>
      <c r="N1205" s="364">
        <f t="shared" si="465"/>
        <v>0</v>
      </c>
      <c r="O1205" s="364">
        <f t="shared" si="465"/>
        <v>0</v>
      </c>
      <c r="P1205" s="364">
        <f t="shared" si="465"/>
        <v>0</v>
      </c>
      <c r="Q1205" s="364">
        <f t="shared" si="465"/>
        <v>0</v>
      </c>
      <c r="R1205" s="364">
        <f t="shared" si="465"/>
        <v>0</v>
      </c>
      <c r="S1205" s="364">
        <f t="shared" si="465"/>
        <v>0</v>
      </c>
      <c r="T1205" s="364">
        <f t="shared" si="465"/>
        <v>0</v>
      </c>
      <c r="U1205" s="364">
        <f t="shared" si="465"/>
        <v>0</v>
      </c>
      <c r="V1205" s="364">
        <f t="shared" si="465"/>
        <v>0</v>
      </c>
      <c r="W1205" s="366">
        <f t="shared" si="465"/>
        <v>0</v>
      </c>
      <c r="Y1205"/>
    </row>
    <row r="1206" spans="1:25" outlineLevel="1" x14ac:dyDescent="0.25">
      <c r="A1206" s="212"/>
      <c r="B1206" s="465"/>
      <c r="C1206" s="272"/>
      <c r="D1206" s="272"/>
      <c r="E1206" s="273"/>
      <c r="F1206" s="274" t="s">
        <v>27</v>
      </c>
      <c r="G1206" s="394">
        <f t="shared" ref="G1206:V1206" si="466">G348</f>
        <v>0</v>
      </c>
      <c r="H1206" s="395">
        <f t="shared" si="466"/>
        <v>0</v>
      </c>
      <c r="I1206" s="389">
        <f t="shared" si="466"/>
        <v>0</v>
      </c>
      <c r="J1206" s="389">
        <f t="shared" si="466"/>
        <v>0</v>
      </c>
      <c r="K1206" s="390">
        <f t="shared" si="466"/>
        <v>0</v>
      </c>
      <c r="L1206" s="391">
        <f t="shared" si="466"/>
        <v>0</v>
      </c>
      <c r="M1206" s="396">
        <f t="shared" si="466"/>
        <v>0</v>
      </c>
      <c r="N1206" s="392">
        <f t="shared" si="466"/>
        <v>0</v>
      </c>
      <c r="O1206" s="388">
        <f t="shared" si="466"/>
        <v>0</v>
      </c>
      <c r="P1206" s="392">
        <f t="shared" si="466"/>
        <v>0</v>
      </c>
      <c r="Q1206" s="392">
        <f t="shared" si="466"/>
        <v>0</v>
      </c>
      <c r="R1206" s="392">
        <f t="shared" si="466"/>
        <v>0</v>
      </c>
      <c r="S1206" s="392">
        <f t="shared" si="466"/>
        <v>0</v>
      </c>
      <c r="T1206" s="392">
        <f t="shared" si="466"/>
        <v>0</v>
      </c>
      <c r="U1206" s="392">
        <f t="shared" si="466"/>
        <v>0</v>
      </c>
      <c r="V1206" s="393">
        <f t="shared" si="466"/>
        <v>0</v>
      </c>
      <c r="W1206" s="37">
        <f>G1206-SUM(H1206:V1206)</f>
        <v>0</v>
      </c>
      <c r="Y1206"/>
    </row>
    <row r="1207" spans="1:25" outlineLevel="1" x14ac:dyDescent="0.25">
      <c r="A1207" s="212"/>
      <c r="B1207" s="465"/>
      <c r="C1207" s="272"/>
      <c r="D1207" s="272"/>
      <c r="E1207" s="273"/>
      <c r="F1207" s="274" t="s">
        <v>28</v>
      </c>
      <c r="G1207" s="394">
        <f t="shared" ref="G1207:V1207" si="467">G349</f>
        <v>0</v>
      </c>
      <c r="H1207" s="395">
        <f t="shared" si="467"/>
        <v>0</v>
      </c>
      <c r="I1207" s="389">
        <f t="shared" si="467"/>
        <v>0</v>
      </c>
      <c r="J1207" s="389">
        <f t="shared" si="467"/>
        <v>0</v>
      </c>
      <c r="K1207" s="390">
        <f t="shared" si="467"/>
        <v>0</v>
      </c>
      <c r="L1207" s="391">
        <f t="shared" si="467"/>
        <v>0</v>
      </c>
      <c r="M1207" s="396">
        <f t="shared" si="467"/>
        <v>0</v>
      </c>
      <c r="N1207" s="392">
        <f t="shared" si="467"/>
        <v>0</v>
      </c>
      <c r="O1207" s="388">
        <f t="shared" si="467"/>
        <v>0</v>
      </c>
      <c r="P1207" s="392">
        <f t="shared" si="467"/>
        <v>0</v>
      </c>
      <c r="Q1207" s="392">
        <f t="shared" si="467"/>
        <v>0</v>
      </c>
      <c r="R1207" s="392">
        <f t="shared" si="467"/>
        <v>0</v>
      </c>
      <c r="S1207" s="392">
        <f t="shared" si="467"/>
        <v>0</v>
      </c>
      <c r="T1207" s="392">
        <f t="shared" si="467"/>
        <v>0</v>
      </c>
      <c r="U1207" s="392">
        <f t="shared" si="467"/>
        <v>0</v>
      </c>
      <c r="V1207" s="393">
        <f t="shared" si="467"/>
        <v>0</v>
      </c>
      <c r="W1207" s="37">
        <f>G1207-SUM(H1207:V1207)</f>
        <v>0</v>
      </c>
      <c r="Y1207"/>
    </row>
    <row r="1208" spans="1:25" outlineLevel="1" x14ac:dyDescent="0.25">
      <c r="A1208" s="212"/>
      <c r="B1208" s="465"/>
      <c r="C1208" s="272"/>
      <c r="D1208" s="272"/>
      <c r="E1208" s="273"/>
      <c r="F1208" s="274" t="s">
        <v>29</v>
      </c>
      <c r="G1208" s="394">
        <f t="shared" ref="G1208:V1208" si="468">G350</f>
        <v>0</v>
      </c>
      <c r="H1208" s="395">
        <f t="shared" si="468"/>
        <v>0</v>
      </c>
      <c r="I1208" s="389">
        <f t="shared" si="468"/>
        <v>0</v>
      </c>
      <c r="J1208" s="389">
        <f t="shared" si="468"/>
        <v>0</v>
      </c>
      <c r="K1208" s="390">
        <f t="shared" si="468"/>
        <v>0</v>
      </c>
      <c r="L1208" s="391">
        <f t="shared" si="468"/>
        <v>0</v>
      </c>
      <c r="M1208" s="392">
        <f t="shared" si="468"/>
        <v>0</v>
      </c>
      <c r="N1208" s="392">
        <f t="shared" si="468"/>
        <v>0</v>
      </c>
      <c r="O1208" s="392">
        <f t="shared" si="468"/>
        <v>0</v>
      </c>
      <c r="P1208" s="392">
        <f t="shared" si="468"/>
        <v>0</v>
      </c>
      <c r="Q1208" s="392">
        <f t="shared" si="468"/>
        <v>0</v>
      </c>
      <c r="R1208" s="392">
        <f t="shared" si="468"/>
        <v>0</v>
      </c>
      <c r="S1208" s="392">
        <f t="shared" si="468"/>
        <v>0</v>
      </c>
      <c r="T1208" s="392">
        <f t="shared" si="468"/>
        <v>0</v>
      </c>
      <c r="U1208" s="392">
        <f t="shared" si="468"/>
        <v>0</v>
      </c>
      <c r="V1208" s="393">
        <f t="shared" si="468"/>
        <v>0</v>
      </c>
      <c r="W1208" s="37">
        <f>G1208-SUM(H1208:V1208)</f>
        <v>0</v>
      </c>
      <c r="Y1208"/>
    </row>
    <row r="1209" spans="1:25" outlineLevel="1" x14ac:dyDescent="0.25">
      <c r="A1209" s="212"/>
      <c r="B1209" s="465"/>
      <c r="C1209" s="272"/>
      <c r="D1209" s="272"/>
      <c r="E1209" s="273"/>
      <c r="F1209" s="274" t="s">
        <v>30</v>
      </c>
      <c r="G1209" s="394">
        <f t="shared" ref="G1209:V1209" si="469">G351</f>
        <v>0</v>
      </c>
      <c r="H1209" s="395">
        <f t="shared" si="469"/>
        <v>0</v>
      </c>
      <c r="I1209" s="389">
        <f t="shared" si="469"/>
        <v>0</v>
      </c>
      <c r="J1209" s="389">
        <f t="shared" si="469"/>
        <v>0</v>
      </c>
      <c r="K1209" s="390">
        <f t="shared" si="469"/>
        <v>0</v>
      </c>
      <c r="L1209" s="391">
        <f t="shared" si="469"/>
        <v>0</v>
      </c>
      <c r="M1209" s="392">
        <f t="shared" si="469"/>
        <v>0</v>
      </c>
      <c r="N1209" s="392">
        <f t="shared" si="469"/>
        <v>0</v>
      </c>
      <c r="O1209" s="392">
        <f t="shared" si="469"/>
        <v>0</v>
      </c>
      <c r="P1209" s="392">
        <f t="shared" si="469"/>
        <v>0</v>
      </c>
      <c r="Q1209" s="392">
        <f t="shared" si="469"/>
        <v>0</v>
      </c>
      <c r="R1209" s="392">
        <f t="shared" si="469"/>
        <v>0</v>
      </c>
      <c r="S1209" s="392">
        <f t="shared" si="469"/>
        <v>0</v>
      </c>
      <c r="T1209" s="392">
        <f t="shared" si="469"/>
        <v>0</v>
      </c>
      <c r="U1209" s="392">
        <f t="shared" si="469"/>
        <v>0</v>
      </c>
      <c r="V1209" s="393">
        <f t="shared" si="469"/>
        <v>0</v>
      </c>
      <c r="W1209" s="37">
        <f>G1209-SUM(H1209:V1209)</f>
        <v>0</v>
      </c>
      <c r="Y1209"/>
    </row>
    <row r="1210" spans="1:25" x14ac:dyDescent="0.25">
      <c r="A1210" s="212"/>
      <c r="B1210" s="465"/>
      <c r="C1210" s="272"/>
      <c r="D1210" s="272"/>
      <c r="E1210" s="273" t="s">
        <v>31</v>
      </c>
      <c r="F1210" s="273"/>
      <c r="G1210" s="367">
        <f>SUBTOTAL(9,G1211:G1214)</f>
        <v>0</v>
      </c>
      <c r="H1210" s="368">
        <f t="shared" ref="H1210:W1210" si="470">SUBTOTAL(9,H1211:H1214)</f>
        <v>0</v>
      </c>
      <c r="I1210" s="369">
        <f t="shared" si="470"/>
        <v>0</v>
      </c>
      <c r="J1210" s="369">
        <f t="shared" si="470"/>
        <v>0</v>
      </c>
      <c r="K1210" s="370">
        <f t="shared" si="470"/>
        <v>0</v>
      </c>
      <c r="L1210" s="364">
        <f t="shared" si="470"/>
        <v>0</v>
      </c>
      <c r="M1210" s="364">
        <f t="shared" si="470"/>
        <v>0</v>
      </c>
      <c r="N1210" s="364">
        <f t="shared" si="470"/>
        <v>0</v>
      </c>
      <c r="O1210" s="364">
        <f t="shared" si="470"/>
        <v>0</v>
      </c>
      <c r="P1210" s="364">
        <f t="shared" si="470"/>
        <v>0</v>
      </c>
      <c r="Q1210" s="364">
        <f t="shared" si="470"/>
        <v>0</v>
      </c>
      <c r="R1210" s="364">
        <f t="shared" si="470"/>
        <v>0</v>
      </c>
      <c r="S1210" s="364">
        <f t="shared" si="470"/>
        <v>0</v>
      </c>
      <c r="T1210" s="364">
        <f t="shared" si="470"/>
        <v>0</v>
      </c>
      <c r="U1210" s="364">
        <f t="shared" si="470"/>
        <v>0</v>
      </c>
      <c r="V1210" s="364">
        <f t="shared" si="470"/>
        <v>0</v>
      </c>
      <c r="W1210" s="366">
        <f t="shared" si="470"/>
        <v>0</v>
      </c>
      <c r="Y1210"/>
    </row>
    <row r="1211" spans="1:25" outlineLevel="1" x14ac:dyDescent="0.25">
      <c r="A1211" s="212"/>
      <c r="B1211" s="465"/>
      <c r="C1211" s="272"/>
      <c r="D1211" s="272"/>
      <c r="E1211" s="273"/>
      <c r="F1211" s="274" t="s">
        <v>32</v>
      </c>
      <c r="G1211" s="394">
        <f t="shared" ref="G1211:V1211" si="471">G353</f>
        <v>0</v>
      </c>
      <c r="H1211" s="395">
        <f t="shared" si="471"/>
        <v>0</v>
      </c>
      <c r="I1211" s="389">
        <f t="shared" si="471"/>
        <v>0</v>
      </c>
      <c r="J1211" s="389">
        <f t="shared" si="471"/>
        <v>0</v>
      </c>
      <c r="K1211" s="390">
        <f t="shared" si="471"/>
        <v>0</v>
      </c>
      <c r="L1211" s="391">
        <f t="shared" si="471"/>
        <v>0</v>
      </c>
      <c r="M1211" s="392">
        <f t="shared" si="471"/>
        <v>0</v>
      </c>
      <c r="N1211" s="392">
        <f t="shared" si="471"/>
        <v>0</v>
      </c>
      <c r="O1211" s="392">
        <f t="shared" si="471"/>
        <v>0</v>
      </c>
      <c r="P1211" s="392">
        <f t="shared" si="471"/>
        <v>0</v>
      </c>
      <c r="Q1211" s="392">
        <f t="shared" si="471"/>
        <v>0</v>
      </c>
      <c r="R1211" s="392">
        <f t="shared" si="471"/>
        <v>0</v>
      </c>
      <c r="S1211" s="392">
        <f t="shared" si="471"/>
        <v>0</v>
      </c>
      <c r="T1211" s="392">
        <f t="shared" si="471"/>
        <v>0</v>
      </c>
      <c r="U1211" s="392">
        <f t="shared" si="471"/>
        <v>0</v>
      </c>
      <c r="V1211" s="393">
        <f t="shared" si="471"/>
        <v>0</v>
      </c>
      <c r="W1211" s="37">
        <f>G1211-SUM(H1211:V1211)</f>
        <v>0</v>
      </c>
      <c r="Y1211"/>
    </row>
    <row r="1212" spans="1:25" outlineLevel="1" x14ac:dyDescent="0.25">
      <c r="A1212" s="212"/>
      <c r="B1212" s="465"/>
      <c r="C1212" s="272"/>
      <c r="D1212" s="272"/>
      <c r="E1212" s="273"/>
      <c r="F1212" s="274" t="s">
        <v>33</v>
      </c>
      <c r="G1212" s="394">
        <f t="shared" ref="G1212:V1212" si="472">G354</f>
        <v>0</v>
      </c>
      <c r="H1212" s="395">
        <f t="shared" si="472"/>
        <v>0</v>
      </c>
      <c r="I1212" s="389">
        <f t="shared" si="472"/>
        <v>0</v>
      </c>
      <c r="J1212" s="389">
        <f t="shared" si="472"/>
        <v>0</v>
      </c>
      <c r="K1212" s="390">
        <f t="shared" si="472"/>
        <v>0</v>
      </c>
      <c r="L1212" s="391">
        <f t="shared" si="472"/>
        <v>0</v>
      </c>
      <c r="M1212" s="410">
        <f t="shared" si="472"/>
        <v>0</v>
      </c>
      <c r="N1212" s="392">
        <f t="shared" si="472"/>
        <v>0</v>
      </c>
      <c r="O1212" s="411">
        <f t="shared" si="472"/>
        <v>0</v>
      </c>
      <c r="P1212" s="412">
        <f t="shared" si="472"/>
        <v>0</v>
      </c>
      <c r="Q1212" s="410">
        <f t="shared" si="472"/>
        <v>0</v>
      </c>
      <c r="R1212" s="412">
        <f t="shared" si="472"/>
        <v>0</v>
      </c>
      <c r="S1212" s="412">
        <f t="shared" si="472"/>
        <v>0</v>
      </c>
      <c r="T1212" s="411">
        <f t="shared" si="472"/>
        <v>0</v>
      </c>
      <c r="U1212" s="412">
        <f t="shared" si="472"/>
        <v>0</v>
      </c>
      <c r="V1212" s="393">
        <f t="shared" si="472"/>
        <v>0</v>
      </c>
      <c r="W1212" s="37">
        <f>G1212-SUM(H1212:V1212)</f>
        <v>0</v>
      </c>
      <c r="Y1212"/>
    </row>
    <row r="1213" spans="1:25" outlineLevel="1" x14ac:dyDescent="0.25">
      <c r="A1213" s="212"/>
      <c r="B1213" s="465"/>
      <c r="C1213" s="272"/>
      <c r="D1213" s="272"/>
      <c r="E1213" s="273"/>
      <c r="F1213" s="274" t="s">
        <v>34</v>
      </c>
      <c r="G1213" s="394">
        <f t="shared" ref="G1213:V1213" si="473">G355</f>
        <v>0</v>
      </c>
      <c r="H1213" s="395">
        <f t="shared" si="473"/>
        <v>0</v>
      </c>
      <c r="I1213" s="389">
        <f t="shared" si="473"/>
        <v>0</v>
      </c>
      <c r="J1213" s="389">
        <f t="shared" si="473"/>
        <v>0</v>
      </c>
      <c r="K1213" s="390">
        <f t="shared" si="473"/>
        <v>0</v>
      </c>
      <c r="L1213" s="391">
        <f t="shared" si="473"/>
        <v>0</v>
      </c>
      <c r="M1213" s="396">
        <f t="shared" si="473"/>
        <v>0</v>
      </c>
      <c r="N1213" s="392">
        <f t="shared" si="473"/>
        <v>0</v>
      </c>
      <c r="O1213" s="388">
        <f t="shared" si="473"/>
        <v>0</v>
      </c>
      <c r="P1213" s="392">
        <f t="shared" si="473"/>
        <v>0</v>
      </c>
      <c r="Q1213" s="396">
        <f t="shared" si="473"/>
        <v>0</v>
      </c>
      <c r="R1213" s="392">
        <f t="shared" si="473"/>
        <v>0</v>
      </c>
      <c r="S1213" s="392">
        <f t="shared" si="473"/>
        <v>0</v>
      </c>
      <c r="T1213" s="388">
        <f t="shared" si="473"/>
        <v>0</v>
      </c>
      <c r="U1213" s="392">
        <f t="shared" si="473"/>
        <v>0</v>
      </c>
      <c r="V1213" s="393">
        <f t="shared" si="473"/>
        <v>0</v>
      </c>
      <c r="W1213" s="37">
        <f>G1213-SUM(H1213:V1213)</f>
        <v>0</v>
      </c>
      <c r="Y1213"/>
    </row>
    <row r="1214" spans="1:25" outlineLevel="1" x14ac:dyDescent="0.25">
      <c r="A1214" s="212"/>
      <c r="B1214" s="465"/>
      <c r="C1214" s="272"/>
      <c r="D1214" s="272"/>
      <c r="E1214" s="273"/>
      <c r="F1214" s="274" t="s">
        <v>35</v>
      </c>
      <c r="G1214" s="394">
        <f t="shared" ref="G1214:V1214" si="474">G356</f>
        <v>0</v>
      </c>
      <c r="H1214" s="395">
        <f t="shared" si="474"/>
        <v>0</v>
      </c>
      <c r="I1214" s="389">
        <f t="shared" si="474"/>
        <v>0</v>
      </c>
      <c r="J1214" s="389">
        <f t="shared" si="474"/>
        <v>0</v>
      </c>
      <c r="K1214" s="390">
        <f t="shared" si="474"/>
        <v>0</v>
      </c>
      <c r="L1214" s="391">
        <f t="shared" si="474"/>
        <v>0</v>
      </c>
      <c r="M1214" s="396">
        <f t="shared" si="474"/>
        <v>0</v>
      </c>
      <c r="N1214" s="392">
        <f t="shared" si="474"/>
        <v>0</v>
      </c>
      <c r="O1214" s="388">
        <f t="shared" si="474"/>
        <v>0</v>
      </c>
      <c r="P1214" s="392">
        <f t="shared" si="474"/>
        <v>0</v>
      </c>
      <c r="Q1214" s="396">
        <f t="shared" si="474"/>
        <v>0</v>
      </c>
      <c r="R1214" s="392">
        <f t="shared" si="474"/>
        <v>0</v>
      </c>
      <c r="S1214" s="392">
        <f t="shared" si="474"/>
        <v>0</v>
      </c>
      <c r="T1214" s="388">
        <f t="shared" si="474"/>
        <v>0</v>
      </c>
      <c r="U1214" s="392">
        <f t="shared" si="474"/>
        <v>0</v>
      </c>
      <c r="V1214" s="393">
        <f t="shared" si="474"/>
        <v>0</v>
      </c>
      <c r="W1214" s="37">
        <f>G1214-SUM(H1214:V1214)</f>
        <v>0</v>
      </c>
      <c r="Y1214"/>
    </row>
    <row r="1215" spans="1:25" x14ac:dyDescent="0.25">
      <c r="A1215" s="212"/>
      <c r="B1215" s="465"/>
      <c r="C1215" s="272"/>
      <c r="D1215" s="272" t="s">
        <v>36</v>
      </c>
      <c r="E1215" s="273"/>
      <c r="F1215" s="273"/>
      <c r="G1215" s="367"/>
      <c r="H1215" s="369"/>
      <c r="I1215" s="369"/>
      <c r="J1215" s="369"/>
      <c r="K1215" s="370"/>
      <c r="L1215" s="363"/>
      <c r="M1215" s="364"/>
      <c r="N1215" s="364"/>
      <c r="O1215" s="364"/>
      <c r="P1215" s="364"/>
      <c r="Q1215" s="364"/>
      <c r="R1215" s="364"/>
      <c r="S1215" s="364"/>
      <c r="T1215" s="364"/>
      <c r="U1215" s="364"/>
      <c r="V1215" s="365"/>
      <c r="W1215" s="366"/>
      <c r="Y1215"/>
    </row>
    <row r="1216" spans="1:25" x14ac:dyDescent="0.25">
      <c r="A1216" s="212"/>
      <c r="B1216" s="465"/>
      <c r="C1216" s="272"/>
      <c r="D1216" s="272"/>
      <c r="E1216" s="275" t="s">
        <v>37</v>
      </c>
      <c r="F1216" s="273"/>
      <c r="G1216" s="367">
        <f t="shared" ref="G1216:W1216" si="475">SUBTOTAL(9,G1217:G1219)</f>
        <v>0</v>
      </c>
      <c r="H1216" s="368">
        <f t="shared" si="475"/>
        <v>0</v>
      </c>
      <c r="I1216" s="369">
        <f t="shared" si="475"/>
        <v>0</v>
      </c>
      <c r="J1216" s="369">
        <f t="shared" si="475"/>
        <v>0</v>
      </c>
      <c r="K1216" s="370">
        <f t="shared" si="475"/>
        <v>0</v>
      </c>
      <c r="L1216" s="364">
        <f t="shared" si="475"/>
        <v>0</v>
      </c>
      <c r="M1216" s="364">
        <f t="shared" si="475"/>
        <v>0</v>
      </c>
      <c r="N1216" s="364">
        <f t="shared" si="475"/>
        <v>0</v>
      </c>
      <c r="O1216" s="364">
        <f t="shared" si="475"/>
        <v>0</v>
      </c>
      <c r="P1216" s="364">
        <f t="shared" si="475"/>
        <v>0</v>
      </c>
      <c r="Q1216" s="364">
        <f t="shared" si="475"/>
        <v>0</v>
      </c>
      <c r="R1216" s="364">
        <f t="shared" si="475"/>
        <v>0</v>
      </c>
      <c r="S1216" s="364">
        <f t="shared" si="475"/>
        <v>0</v>
      </c>
      <c r="T1216" s="364">
        <f t="shared" si="475"/>
        <v>0</v>
      </c>
      <c r="U1216" s="364">
        <f t="shared" si="475"/>
        <v>0</v>
      </c>
      <c r="V1216" s="364">
        <f t="shared" si="475"/>
        <v>0</v>
      </c>
      <c r="W1216" s="366">
        <f t="shared" si="475"/>
        <v>0</v>
      </c>
      <c r="Y1216"/>
    </row>
    <row r="1217" spans="1:25" outlineLevel="1" x14ac:dyDescent="0.25">
      <c r="A1217" s="212"/>
      <c r="B1217" s="465"/>
      <c r="C1217" s="272"/>
      <c r="D1217" s="272"/>
      <c r="E1217" s="275"/>
      <c r="F1217" s="274" t="s">
        <v>38</v>
      </c>
      <c r="G1217" s="394">
        <f t="shared" ref="G1217:V1217" si="476">G359</f>
        <v>0</v>
      </c>
      <c r="H1217" s="395">
        <f t="shared" si="476"/>
        <v>0</v>
      </c>
      <c r="I1217" s="389">
        <f t="shared" si="476"/>
        <v>0</v>
      </c>
      <c r="J1217" s="389">
        <f t="shared" si="476"/>
        <v>0</v>
      </c>
      <c r="K1217" s="390">
        <f t="shared" si="476"/>
        <v>0</v>
      </c>
      <c r="L1217" s="391">
        <f t="shared" si="476"/>
        <v>0</v>
      </c>
      <c r="M1217" s="396">
        <f t="shared" si="476"/>
        <v>0</v>
      </c>
      <c r="N1217" s="392">
        <f t="shared" si="476"/>
        <v>0</v>
      </c>
      <c r="O1217" s="388">
        <f t="shared" si="476"/>
        <v>0</v>
      </c>
      <c r="P1217" s="392">
        <f t="shared" si="476"/>
        <v>0</v>
      </c>
      <c r="Q1217" s="396">
        <f t="shared" si="476"/>
        <v>0</v>
      </c>
      <c r="R1217" s="392">
        <f t="shared" si="476"/>
        <v>0</v>
      </c>
      <c r="S1217" s="392">
        <f t="shared" si="476"/>
        <v>0</v>
      </c>
      <c r="T1217" s="388">
        <f t="shared" si="476"/>
        <v>0</v>
      </c>
      <c r="U1217" s="392">
        <f t="shared" si="476"/>
        <v>0</v>
      </c>
      <c r="V1217" s="393">
        <f t="shared" si="476"/>
        <v>0</v>
      </c>
      <c r="W1217" s="37">
        <f>G1217-SUM(H1217:V1217)</f>
        <v>0</v>
      </c>
      <c r="Y1217"/>
    </row>
    <row r="1218" spans="1:25" outlineLevel="1" x14ac:dyDescent="0.25">
      <c r="A1218" s="212"/>
      <c r="B1218" s="465"/>
      <c r="C1218" s="272"/>
      <c r="D1218" s="272"/>
      <c r="E1218" s="273"/>
      <c r="F1218" s="274" t="s">
        <v>39</v>
      </c>
      <c r="G1218" s="394">
        <f t="shared" ref="G1218:V1218" si="477">G360</f>
        <v>0</v>
      </c>
      <c r="H1218" s="395">
        <f t="shared" si="477"/>
        <v>0</v>
      </c>
      <c r="I1218" s="389">
        <f t="shared" si="477"/>
        <v>0</v>
      </c>
      <c r="J1218" s="389">
        <f t="shared" si="477"/>
        <v>0</v>
      </c>
      <c r="K1218" s="390">
        <f t="shared" si="477"/>
        <v>0</v>
      </c>
      <c r="L1218" s="391">
        <f t="shared" si="477"/>
        <v>0</v>
      </c>
      <c r="M1218" s="396">
        <f t="shared" si="477"/>
        <v>0</v>
      </c>
      <c r="N1218" s="392">
        <f t="shared" si="477"/>
        <v>0</v>
      </c>
      <c r="O1218" s="388">
        <f t="shared" si="477"/>
        <v>0</v>
      </c>
      <c r="P1218" s="392">
        <f t="shared" si="477"/>
        <v>0</v>
      </c>
      <c r="Q1218" s="396">
        <f t="shared" si="477"/>
        <v>0</v>
      </c>
      <c r="R1218" s="392">
        <f t="shared" si="477"/>
        <v>0</v>
      </c>
      <c r="S1218" s="392">
        <f t="shared" si="477"/>
        <v>0</v>
      </c>
      <c r="T1218" s="388">
        <f t="shared" si="477"/>
        <v>0</v>
      </c>
      <c r="U1218" s="392">
        <f t="shared" si="477"/>
        <v>0</v>
      </c>
      <c r="V1218" s="393">
        <f t="shared" si="477"/>
        <v>0</v>
      </c>
      <c r="W1218" s="37">
        <f>G1218-SUM(H1218:V1218)</f>
        <v>0</v>
      </c>
      <c r="Y1218"/>
    </row>
    <row r="1219" spans="1:25" outlineLevel="1" x14ac:dyDescent="0.25">
      <c r="A1219" s="212"/>
      <c r="B1219" s="465"/>
      <c r="C1219" s="272"/>
      <c r="D1219" s="272"/>
      <c r="E1219" s="273"/>
      <c r="F1219" s="274" t="s">
        <v>40</v>
      </c>
      <c r="G1219" s="394">
        <f t="shared" ref="G1219:V1219" si="478">G361</f>
        <v>0</v>
      </c>
      <c r="H1219" s="395">
        <f t="shared" si="478"/>
        <v>0</v>
      </c>
      <c r="I1219" s="389">
        <f t="shared" si="478"/>
        <v>0</v>
      </c>
      <c r="J1219" s="389">
        <f t="shared" si="478"/>
        <v>0</v>
      </c>
      <c r="K1219" s="390">
        <f t="shared" si="478"/>
        <v>0</v>
      </c>
      <c r="L1219" s="391">
        <f t="shared" si="478"/>
        <v>0</v>
      </c>
      <c r="M1219" s="396">
        <f t="shared" si="478"/>
        <v>0</v>
      </c>
      <c r="N1219" s="392">
        <f t="shared" si="478"/>
        <v>0</v>
      </c>
      <c r="O1219" s="388">
        <f t="shared" si="478"/>
        <v>0</v>
      </c>
      <c r="P1219" s="392">
        <f t="shared" si="478"/>
        <v>0</v>
      </c>
      <c r="Q1219" s="396">
        <f t="shared" si="478"/>
        <v>0</v>
      </c>
      <c r="R1219" s="392">
        <f t="shared" si="478"/>
        <v>0</v>
      </c>
      <c r="S1219" s="392">
        <f t="shared" si="478"/>
        <v>0</v>
      </c>
      <c r="T1219" s="388">
        <f t="shared" si="478"/>
        <v>0</v>
      </c>
      <c r="U1219" s="392">
        <f t="shared" si="478"/>
        <v>0</v>
      </c>
      <c r="V1219" s="393">
        <f t="shared" si="478"/>
        <v>0</v>
      </c>
      <c r="W1219" s="37">
        <f>G1219-SUM(H1219:V1219)</f>
        <v>0</v>
      </c>
      <c r="Y1219"/>
    </row>
    <row r="1220" spans="1:25" x14ac:dyDescent="0.25">
      <c r="A1220" s="212"/>
      <c r="B1220" s="465"/>
      <c r="C1220" s="272"/>
      <c r="D1220" s="272"/>
      <c r="E1220" s="273" t="s">
        <v>41</v>
      </c>
      <c r="F1220" s="273"/>
      <c r="G1220" s="367">
        <f t="shared" ref="G1220:W1220" si="479">SUBTOTAL(9,G1221:G1223)</f>
        <v>0</v>
      </c>
      <c r="H1220" s="368">
        <f t="shared" si="479"/>
        <v>0</v>
      </c>
      <c r="I1220" s="369">
        <f t="shared" si="479"/>
        <v>0</v>
      </c>
      <c r="J1220" s="369">
        <f t="shared" si="479"/>
        <v>0</v>
      </c>
      <c r="K1220" s="370">
        <f t="shared" si="479"/>
        <v>0</v>
      </c>
      <c r="L1220" s="364">
        <f t="shared" si="479"/>
        <v>0</v>
      </c>
      <c r="M1220" s="364">
        <f t="shared" si="479"/>
        <v>0</v>
      </c>
      <c r="N1220" s="364">
        <f t="shared" si="479"/>
        <v>0</v>
      </c>
      <c r="O1220" s="364">
        <f t="shared" si="479"/>
        <v>0</v>
      </c>
      <c r="P1220" s="364">
        <f t="shared" si="479"/>
        <v>0</v>
      </c>
      <c r="Q1220" s="364">
        <f t="shared" si="479"/>
        <v>0</v>
      </c>
      <c r="R1220" s="364">
        <f t="shared" si="479"/>
        <v>0</v>
      </c>
      <c r="S1220" s="364">
        <f t="shared" si="479"/>
        <v>0</v>
      </c>
      <c r="T1220" s="364">
        <f t="shared" si="479"/>
        <v>0</v>
      </c>
      <c r="U1220" s="364">
        <f t="shared" si="479"/>
        <v>0</v>
      </c>
      <c r="V1220" s="364">
        <f t="shared" si="479"/>
        <v>0</v>
      </c>
      <c r="W1220" s="366">
        <f t="shared" si="479"/>
        <v>0</v>
      </c>
      <c r="Y1220"/>
    </row>
    <row r="1221" spans="1:25" outlineLevel="1" x14ac:dyDescent="0.25">
      <c r="A1221" s="212"/>
      <c r="B1221" s="465"/>
      <c r="C1221" s="272"/>
      <c r="D1221" s="272"/>
      <c r="E1221" s="273"/>
      <c r="F1221" s="274" t="s">
        <v>42</v>
      </c>
      <c r="G1221" s="394">
        <f t="shared" ref="G1221:V1221" si="480">G363</f>
        <v>0</v>
      </c>
      <c r="H1221" s="395">
        <f t="shared" si="480"/>
        <v>0</v>
      </c>
      <c r="I1221" s="389">
        <f t="shared" si="480"/>
        <v>0</v>
      </c>
      <c r="J1221" s="389">
        <f t="shared" si="480"/>
        <v>0</v>
      </c>
      <c r="K1221" s="390">
        <f t="shared" si="480"/>
        <v>0</v>
      </c>
      <c r="L1221" s="391">
        <f t="shared" si="480"/>
        <v>0</v>
      </c>
      <c r="M1221" s="396">
        <f t="shared" si="480"/>
        <v>0</v>
      </c>
      <c r="N1221" s="392">
        <f t="shared" si="480"/>
        <v>0</v>
      </c>
      <c r="O1221" s="388">
        <f t="shared" si="480"/>
        <v>0</v>
      </c>
      <c r="P1221" s="392">
        <f t="shared" si="480"/>
        <v>0</v>
      </c>
      <c r="Q1221" s="396">
        <f t="shared" si="480"/>
        <v>0</v>
      </c>
      <c r="R1221" s="392">
        <f t="shared" si="480"/>
        <v>0</v>
      </c>
      <c r="S1221" s="392">
        <f t="shared" si="480"/>
        <v>0</v>
      </c>
      <c r="T1221" s="388">
        <f t="shared" si="480"/>
        <v>0</v>
      </c>
      <c r="U1221" s="392">
        <f t="shared" si="480"/>
        <v>0</v>
      </c>
      <c r="V1221" s="393">
        <f t="shared" si="480"/>
        <v>0</v>
      </c>
      <c r="W1221" s="37">
        <f>G1221-SUM(H1221:V1221)</f>
        <v>0</v>
      </c>
      <c r="Y1221"/>
    </row>
    <row r="1222" spans="1:25" outlineLevel="1" x14ac:dyDescent="0.25">
      <c r="A1222" s="212"/>
      <c r="B1222" s="465"/>
      <c r="C1222" s="272"/>
      <c r="D1222" s="272"/>
      <c r="E1222" s="273"/>
      <c r="F1222" s="274" t="s">
        <v>43</v>
      </c>
      <c r="G1222" s="394">
        <f t="shared" ref="G1222:V1222" si="481">G364</f>
        <v>0</v>
      </c>
      <c r="H1222" s="395">
        <f t="shared" si="481"/>
        <v>0</v>
      </c>
      <c r="I1222" s="389">
        <f t="shared" si="481"/>
        <v>0</v>
      </c>
      <c r="J1222" s="389">
        <f t="shared" si="481"/>
        <v>0</v>
      </c>
      <c r="K1222" s="390">
        <f t="shared" si="481"/>
        <v>0</v>
      </c>
      <c r="L1222" s="391">
        <f t="shared" si="481"/>
        <v>0</v>
      </c>
      <c r="M1222" s="396">
        <f t="shared" si="481"/>
        <v>0</v>
      </c>
      <c r="N1222" s="392">
        <f t="shared" si="481"/>
        <v>0</v>
      </c>
      <c r="O1222" s="388">
        <f t="shared" si="481"/>
        <v>0</v>
      </c>
      <c r="P1222" s="392">
        <f t="shared" si="481"/>
        <v>0</v>
      </c>
      <c r="Q1222" s="396">
        <f t="shared" si="481"/>
        <v>0</v>
      </c>
      <c r="R1222" s="392">
        <f t="shared" si="481"/>
        <v>0</v>
      </c>
      <c r="S1222" s="392">
        <f t="shared" si="481"/>
        <v>0</v>
      </c>
      <c r="T1222" s="388">
        <f t="shared" si="481"/>
        <v>0</v>
      </c>
      <c r="U1222" s="392">
        <f t="shared" si="481"/>
        <v>0</v>
      </c>
      <c r="V1222" s="393">
        <f t="shared" si="481"/>
        <v>0</v>
      </c>
      <c r="W1222" s="37">
        <f>G1222-SUM(H1222:V1222)</f>
        <v>0</v>
      </c>
      <c r="Y1222"/>
    </row>
    <row r="1223" spans="1:25" outlineLevel="1" x14ac:dyDescent="0.25">
      <c r="A1223" s="212"/>
      <c r="B1223" s="465"/>
      <c r="C1223" s="272"/>
      <c r="D1223" s="272"/>
      <c r="E1223" s="273"/>
      <c r="F1223" s="274" t="s">
        <v>44</v>
      </c>
      <c r="G1223" s="394">
        <f t="shared" ref="G1223:V1223" si="482">G365</f>
        <v>0</v>
      </c>
      <c r="H1223" s="395">
        <f t="shared" si="482"/>
        <v>0</v>
      </c>
      <c r="I1223" s="389">
        <f t="shared" si="482"/>
        <v>0</v>
      </c>
      <c r="J1223" s="389">
        <f t="shared" si="482"/>
        <v>0</v>
      </c>
      <c r="K1223" s="390">
        <f t="shared" si="482"/>
        <v>0</v>
      </c>
      <c r="L1223" s="391">
        <f t="shared" si="482"/>
        <v>0</v>
      </c>
      <c r="M1223" s="396">
        <f t="shared" si="482"/>
        <v>0</v>
      </c>
      <c r="N1223" s="392">
        <f t="shared" si="482"/>
        <v>0</v>
      </c>
      <c r="O1223" s="388">
        <f t="shared" si="482"/>
        <v>0</v>
      </c>
      <c r="P1223" s="392">
        <f t="shared" si="482"/>
        <v>0</v>
      </c>
      <c r="Q1223" s="396">
        <f t="shared" si="482"/>
        <v>0</v>
      </c>
      <c r="R1223" s="392">
        <f t="shared" si="482"/>
        <v>0</v>
      </c>
      <c r="S1223" s="392">
        <f t="shared" si="482"/>
        <v>0</v>
      </c>
      <c r="T1223" s="388">
        <f t="shared" si="482"/>
        <v>0</v>
      </c>
      <c r="U1223" s="392">
        <f t="shared" si="482"/>
        <v>0</v>
      </c>
      <c r="V1223" s="393">
        <f t="shared" si="482"/>
        <v>0</v>
      </c>
      <c r="W1223" s="37">
        <f>G1223-SUM(H1223:V1223)</f>
        <v>0</v>
      </c>
      <c r="Y1223"/>
    </row>
    <row r="1224" spans="1:25" x14ac:dyDescent="0.25">
      <c r="A1224" s="212"/>
      <c r="B1224" s="465"/>
      <c r="C1224" s="272"/>
      <c r="D1224" s="272"/>
      <c r="E1224" s="273" t="s">
        <v>45</v>
      </c>
      <c r="F1224" s="273"/>
      <c r="G1224" s="367">
        <f t="shared" ref="G1224:W1224" si="483">SUBTOTAL(9,G1225:G1227)</f>
        <v>0</v>
      </c>
      <c r="H1224" s="368">
        <f t="shared" si="483"/>
        <v>0</v>
      </c>
      <c r="I1224" s="369">
        <f t="shared" si="483"/>
        <v>0</v>
      </c>
      <c r="J1224" s="369">
        <f t="shared" si="483"/>
        <v>0</v>
      </c>
      <c r="K1224" s="370">
        <f t="shared" si="483"/>
        <v>0</v>
      </c>
      <c r="L1224" s="364">
        <f t="shared" si="483"/>
        <v>0</v>
      </c>
      <c r="M1224" s="364">
        <f t="shared" si="483"/>
        <v>0</v>
      </c>
      <c r="N1224" s="364">
        <f t="shared" si="483"/>
        <v>0</v>
      </c>
      <c r="O1224" s="364">
        <f t="shared" si="483"/>
        <v>0</v>
      </c>
      <c r="P1224" s="364">
        <f t="shared" si="483"/>
        <v>0</v>
      </c>
      <c r="Q1224" s="364">
        <f t="shared" si="483"/>
        <v>0</v>
      </c>
      <c r="R1224" s="364">
        <f t="shared" si="483"/>
        <v>0</v>
      </c>
      <c r="S1224" s="364">
        <f t="shared" si="483"/>
        <v>0</v>
      </c>
      <c r="T1224" s="364">
        <f t="shared" si="483"/>
        <v>0</v>
      </c>
      <c r="U1224" s="364">
        <f t="shared" si="483"/>
        <v>0</v>
      </c>
      <c r="V1224" s="364">
        <f t="shared" si="483"/>
        <v>0</v>
      </c>
      <c r="W1224" s="366">
        <f t="shared" si="483"/>
        <v>0</v>
      </c>
      <c r="Y1224"/>
    </row>
    <row r="1225" spans="1:25" outlineLevel="1" x14ac:dyDescent="0.25">
      <c r="A1225" s="212"/>
      <c r="B1225" s="465"/>
      <c r="C1225" s="272"/>
      <c r="D1225" s="272"/>
      <c r="E1225" s="273"/>
      <c r="F1225" s="274" t="s">
        <v>46</v>
      </c>
      <c r="G1225" s="394">
        <f t="shared" ref="G1225:V1225" si="484">G367</f>
        <v>0</v>
      </c>
      <c r="H1225" s="395">
        <f t="shared" si="484"/>
        <v>0</v>
      </c>
      <c r="I1225" s="389">
        <f t="shared" si="484"/>
        <v>0</v>
      </c>
      <c r="J1225" s="389">
        <f t="shared" si="484"/>
        <v>0</v>
      </c>
      <c r="K1225" s="390">
        <f t="shared" si="484"/>
        <v>0</v>
      </c>
      <c r="L1225" s="391">
        <f t="shared" si="484"/>
        <v>0</v>
      </c>
      <c r="M1225" s="396">
        <f t="shared" si="484"/>
        <v>0</v>
      </c>
      <c r="N1225" s="392">
        <f t="shared" si="484"/>
        <v>0</v>
      </c>
      <c r="O1225" s="388">
        <f t="shared" si="484"/>
        <v>0</v>
      </c>
      <c r="P1225" s="392">
        <f t="shared" si="484"/>
        <v>0</v>
      </c>
      <c r="Q1225" s="396">
        <f t="shared" si="484"/>
        <v>0</v>
      </c>
      <c r="R1225" s="392">
        <f t="shared" si="484"/>
        <v>0</v>
      </c>
      <c r="S1225" s="392">
        <f t="shared" si="484"/>
        <v>0</v>
      </c>
      <c r="T1225" s="388">
        <f t="shared" si="484"/>
        <v>0</v>
      </c>
      <c r="U1225" s="392">
        <f t="shared" si="484"/>
        <v>0</v>
      </c>
      <c r="V1225" s="393">
        <f t="shared" si="484"/>
        <v>0</v>
      </c>
      <c r="W1225" s="37">
        <f>G1225-SUM(H1225:V1225)</f>
        <v>0</v>
      </c>
      <c r="Y1225"/>
    </row>
    <row r="1226" spans="1:25" outlineLevel="1" x14ac:dyDescent="0.25">
      <c r="A1226" s="212"/>
      <c r="B1226" s="465"/>
      <c r="C1226" s="272"/>
      <c r="D1226" s="272"/>
      <c r="E1226" s="273"/>
      <c r="F1226" s="274" t="s">
        <v>47</v>
      </c>
      <c r="G1226" s="394">
        <f t="shared" ref="G1226:V1226" si="485">G368</f>
        <v>0</v>
      </c>
      <c r="H1226" s="395">
        <f t="shared" si="485"/>
        <v>0</v>
      </c>
      <c r="I1226" s="389">
        <f t="shared" si="485"/>
        <v>0</v>
      </c>
      <c r="J1226" s="389">
        <f t="shared" si="485"/>
        <v>0</v>
      </c>
      <c r="K1226" s="390">
        <f t="shared" si="485"/>
        <v>0</v>
      </c>
      <c r="L1226" s="391">
        <f t="shared" si="485"/>
        <v>0</v>
      </c>
      <c r="M1226" s="396">
        <f t="shared" si="485"/>
        <v>0</v>
      </c>
      <c r="N1226" s="392">
        <f t="shared" si="485"/>
        <v>0</v>
      </c>
      <c r="O1226" s="388">
        <f t="shared" si="485"/>
        <v>0</v>
      </c>
      <c r="P1226" s="392">
        <f t="shared" si="485"/>
        <v>0</v>
      </c>
      <c r="Q1226" s="396">
        <f t="shared" si="485"/>
        <v>0</v>
      </c>
      <c r="R1226" s="392">
        <f t="shared" si="485"/>
        <v>0</v>
      </c>
      <c r="S1226" s="392">
        <f t="shared" si="485"/>
        <v>0</v>
      </c>
      <c r="T1226" s="388">
        <f t="shared" si="485"/>
        <v>0</v>
      </c>
      <c r="U1226" s="392">
        <f t="shared" si="485"/>
        <v>0</v>
      </c>
      <c r="V1226" s="393">
        <f t="shared" si="485"/>
        <v>0</v>
      </c>
      <c r="W1226" s="37">
        <f>G1226-SUM(H1226:V1226)</f>
        <v>0</v>
      </c>
      <c r="Y1226"/>
    </row>
    <row r="1227" spans="1:25" outlineLevel="1" x14ac:dyDescent="0.25">
      <c r="A1227" s="212"/>
      <c r="B1227" s="465"/>
      <c r="C1227" s="272"/>
      <c r="D1227" s="272"/>
      <c r="E1227" s="273"/>
      <c r="F1227" s="274" t="s">
        <v>48</v>
      </c>
      <c r="G1227" s="394">
        <f t="shared" ref="G1227:V1227" si="486">G369</f>
        <v>0</v>
      </c>
      <c r="H1227" s="395">
        <f t="shared" si="486"/>
        <v>0</v>
      </c>
      <c r="I1227" s="389">
        <f t="shared" si="486"/>
        <v>0</v>
      </c>
      <c r="J1227" s="389">
        <f t="shared" si="486"/>
        <v>0</v>
      </c>
      <c r="K1227" s="390">
        <f t="shared" si="486"/>
        <v>0</v>
      </c>
      <c r="L1227" s="391">
        <f t="shared" si="486"/>
        <v>0</v>
      </c>
      <c r="M1227" s="396">
        <f t="shared" si="486"/>
        <v>0</v>
      </c>
      <c r="N1227" s="392">
        <f t="shared" si="486"/>
        <v>0</v>
      </c>
      <c r="O1227" s="388">
        <f t="shared" si="486"/>
        <v>0</v>
      </c>
      <c r="P1227" s="392">
        <f t="shared" si="486"/>
        <v>0</v>
      </c>
      <c r="Q1227" s="396">
        <f t="shared" si="486"/>
        <v>0</v>
      </c>
      <c r="R1227" s="392">
        <f t="shared" si="486"/>
        <v>0</v>
      </c>
      <c r="S1227" s="392">
        <f t="shared" si="486"/>
        <v>0</v>
      </c>
      <c r="T1227" s="388">
        <f t="shared" si="486"/>
        <v>0</v>
      </c>
      <c r="U1227" s="392">
        <f t="shared" si="486"/>
        <v>0</v>
      </c>
      <c r="V1227" s="393">
        <f t="shared" si="486"/>
        <v>0</v>
      </c>
      <c r="W1227" s="37">
        <f>G1227-SUM(H1227:V1227)</f>
        <v>0</v>
      </c>
      <c r="Y1227"/>
    </row>
    <row r="1228" spans="1:25" x14ac:dyDescent="0.25">
      <c r="A1228" s="212"/>
      <c r="B1228" s="465"/>
      <c r="C1228" s="272"/>
      <c r="D1228" s="272" t="s">
        <v>49</v>
      </c>
      <c r="E1228" s="273"/>
      <c r="F1228" s="273"/>
      <c r="G1228" s="367"/>
      <c r="H1228" s="369"/>
      <c r="I1228" s="369"/>
      <c r="J1228" s="369"/>
      <c r="K1228" s="370"/>
      <c r="L1228" s="363"/>
      <c r="M1228" s="364"/>
      <c r="N1228" s="364"/>
      <c r="O1228" s="364"/>
      <c r="P1228" s="364"/>
      <c r="Q1228" s="364"/>
      <c r="R1228" s="364"/>
      <c r="S1228" s="364"/>
      <c r="T1228" s="364"/>
      <c r="U1228" s="364"/>
      <c r="V1228" s="365"/>
      <c r="W1228" s="366"/>
      <c r="Y1228"/>
    </row>
    <row r="1229" spans="1:25" x14ac:dyDescent="0.25">
      <c r="A1229" s="212"/>
      <c r="B1229" s="465"/>
      <c r="C1229" s="272"/>
      <c r="D1229" s="272"/>
      <c r="E1229" s="273" t="s">
        <v>50</v>
      </c>
      <c r="F1229" s="273"/>
      <c r="G1229" s="367">
        <f t="shared" ref="G1229:W1229" si="487">SUBTOTAL(9,G1230:G1231)</f>
        <v>0</v>
      </c>
      <c r="H1229" s="368">
        <f t="shared" si="487"/>
        <v>0</v>
      </c>
      <c r="I1229" s="369">
        <f t="shared" si="487"/>
        <v>0</v>
      </c>
      <c r="J1229" s="369">
        <f t="shared" si="487"/>
        <v>0</v>
      </c>
      <c r="K1229" s="370">
        <f t="shared" si="487"/>
        <v>0</v>
      </c>
      <c r="L1229" s="364">
        <f t="shared" si="487"/>
        <v>0</v>
      </c>
      <c r="M1229" s="364">
        <f t="shared" si="487"/>
        <v>0</v>
      </c>
      <c r="N1229" s="364">
        <f t="shared" si="487"/>
        <v>0</v>
      </c>
      <c r="O1229" s="364">
        <f t="shared" si="487"/>
        <v>0</v>
      </c>
      <c r="P1229" s="364">
        <f t="shared" si="487"/>
        <v>0</v>
      </c>
      <c r="Q1229" s="364">
        <f t="shared" si="487"/>
        <v>0</v>
      </c>
      <c r="R1229" s="364">
        <f t="shared" si="487"/>
        <v>0</v>
      </c>
      <c r="S1229" s="364">
        <f t="shared" si="487"/>
        <v>0</v>
      </c>
      <c r="T1229" s="364">
        <f t="shared" si="487"/>
        <v>0</v>
      </c>
      <c r="U1229" s="364">
        <f t="shared" si="487"/>
        <v>0</v>
      </c>
      <c r="V1229" s="364">
        <f t="shared" si="487"/>
        <v>0</v>
      </c>
      <c r="W1229" s="366">
        <f t="shared" si="487"/>
        <v>0</v>
      </c>
      <c r="Y1229"/>
    </row>
    <row r="1230" spans="1:25" outlineLevel="1" x14ac:dyDescent="0.25">
      <c r="A1230" s="212"/>
      <c r="B1230" s="465"/>
      <c r="C1230" s="272"/>
      <c r="D1230" s="272"/>
      <c r="E1230" s="273"/>
      <c r="F1230" s="274" t="s">
        <v>51</v>
      </c>
      <c r="G1230" s="394">
        <f t="shared" ref="G1230:V1230" si="488">G372</f>
        <v>0</v>
      </c>
      <c r="H1230" s="395">
        <f t="shared" si="488"/>
        <v>0</v>
      </c>
      <c r="I1230" s="389">
        <f t="shared" si="488"/>
        <v>0</v>
      </c>
      <c r="J1230" s="389">
        <f t="shared" si="488"/>
        <v>0</v>
      </c>
      <c r="K1230" s="390">
        <f t="shared" si="488"/>
        <v>0</v>
      </c>
      <c r="L1230" s="391">
        <f t="shared" si="488"/>
        <v>0</v>
      </c>
      <c r="M1230" s="392">
        <f t="shared" si="488"/>
        <v>0</v>
      </c>
      <c r="N1230" s="392">
        <f t="shared" si="488"/>
        <v>0</v>
      </c>
      <c r="O1230" s="392">
        <f t="shared" si="488"/>
        <v>0</v>
      </c>
      <c r="P1230" s="392">
        <f t="shared" si="488"/>
        <v>0</v>
      </c>
      <c r="Q1230" s="392">
        <f t="shared" si="488"/>
        <v>0</v>
      </c>
      <c r="R1230" s="413">
        <f t="shared" si="488"/>
        <v>0</v>
      </c>
      <c r="S1230" s="413">
        <f t="shared" si="488"/>
        <v>0</v>
      </c>
      <c r="T1230" s="392">
        <f t="shared" si="488"/>
        <v>0</v>
      </c>
      <c r="U1230" s="392">
        <f t="shared" si="488"/>
        <v>0</v>
      </c>
      <c r="V1230" s="393">
        <f t="shared" si="488"/>
        <v>0</v>
      </c>
      <c r="W1230" s="37">
        <f>G1230-SUM(H1230:V1230)</f>
        <v>0</v>
      </c>
      <c r="Y1230"/>
    </row>
    <row r="1231" spans="1:25" outlineLevel="1" x14ac:dyDescent="0.25">
      <c r="A1231" s="212"/>
      <c r="B1231" s="465"/>
      <c r="C1231" s="272"/>
      <c r="D1231" s="272"/>
      <c r="E1231" s="273"/>
      <c r="F1231" s="274" t="s">
        <v>52</v>
      </c>
      <c r="G1231" s="394">
        <f t="shared" ref="G1231:V1231" si="489">G373</f>
        <v>0</v>
      </c>
      <c r="H1231" s="395">
        <f t="shared" si="489"/>
        <v>0</v>
      </c>
      <c r="I1231" s="389">
        <f t="shared" si="489"/>
        <v>0</v>
      </c>
      <c r="J1231" s="389">
        <f t="shared" si="489"/>
        <v>0</v>
      </c>
      <c r="K1231" s="390">
        <f t="shared" si="489"/>
        <v>0</v>
      </c>
      <c r="L1231" s="391">
        <f t="shared" si="489"/>
        <v>0</v>
      </c>
      <c r="M1231" s="396">
        <f t="shared" si="489"/>
        <v>0</v>
      </c>
      <c r="N1231" s="392">
        <f t="shared" si="489"/>
        <v>0</v>
      </c>
      <c r="O1231" s="388">
        <f t="shared" si="489"/>
        <v>0</v>
      </c>
      <c r="P1231" s="392">
        <f t="shared" si="489"/>
        <v>0</v>
      </c>
      <c r="Q1231" s="396">
        <f t="shared" si="489"/>
        <v>0</v>
      </c>
      <c r="R1231" s="392">
        <f t="shared" si="489"/>
        <v>0</v>
      </c>
      <c r="S1231" s="388">
        <f t="shared" si="489"/>
        <v>0</v>
      </c>
      <c r="T1231" s="388">
        <f t="shared" si="489"/>
        <v>0</v>
      </c>
      <c r="U1231" s="392">
        <f t="shared" si="489"/>
        <v>0</v>
      </c>
      <c r="V1231" s="393">
        <f t="shared" si="489"/>
        <v>0</v>
      </c>
      <c r="W1231" s="37">
        <f>G1231-SUM(H1231:V1231)</f>
        <v>0</v>
      </c>
      <c r="Y1231"/>
    </row>
    <row r="1232" spans="1:25" x14ac:dyDescent="0.25">
      <c r="A1232" s="212"/>
      <c r="B1232" s="465"/>
      <c r="C1232" s="272"/>
      <c r="D1232" s="272"/>
      <c r="E1232" s="273" t="s">
        <v>53</v>
      </c>
      <c r="F1232" s="273"/>
      <c r="G1232" s="367">
        <f t="shared" ref="G1232:W1232" si="490">SUBTOTAL(9,G1233:G1235)</f>
        <v>0</v>
      </c>
      <c r="H1232" s="368">
        <f t="shared" si="490"/>
        <v>0</v>
      </c>
      <c r="I1232" s="369">
        <f t="shared" si="490"/>
        <v>0</v>
      </c>
      <c r="J1232" s="369">
        <f t="shared" si="490"/>
        <v>0</v>
      </c>
      <c r="K1232" s="370">
        <f t="shared" si="490"/>
        <v>0</v>
      </c>
      <c r="L1232" s="364">
        <f t="shared" si="490"/>
        <v>0</v>
      </c>
      <c r="M1232" s="364">
        <f t="shared" si="490"/>
        <v>0</v>
      </c>
      <c r="N1232" s="364">
        <f t="shared" si="490"/>
        <v>0</v>
      </c>
      <c r="O1232" s="364">
        <f t="shared" si="490"/>
        <v>0</v>
      </c>
      <c r="P1232" s="364">
        <f t="shared" si="490"/>
        <v>0</v>
      </c>
      <c r="Q1232" s="364">
        <f t="shared" si="490"/>
        <v>0</v>
      </c>
      <c r="R1232" s="364">
        <f t="shared" si="490"/>
        <v>0</v>
      </c>
      <c r="S1232" s="364">
        <f t="shared" si="490"/>
        <v>0</v>
      </c>
      <c r="T1232" s="364">
        <f t="shared" si="490"/>
        <v>0</v>
      </c>
      <c r="U1232" s="364">
        <f t="shared" si="490"/>
        <v>0</v>
      </c>
      <c r="V1232" s="364">
        <f t="shared" si="490"/>
        <v>0</v>
      </c>
      <c r="W1232" s="366">
        <f t="shared" si="490"/>
        <v>0</v>
      </c>
      <c r="Y1232"/>
    </row>
    <row r="1233" spans="1:25" outlineLevel="1" x14ac:dyDescent="0.25">
      <c r="A1233" s="212"/>
      <c r="B1233" s="465"/>
      <c r="C1233" s="272"/>
      <c r="D1233" s="272"/>
      <c r="E1233" s="273"/>
      <c r="F1233" s="274" t="s">
        <v>54</v>
      </c>
      <c r="G1233" s="394">
        <f t="shared" ref="G1233:V1233" si="491">G375</f>
        <v>0</v>
      </c>
      <c r="H1233" s="395">
        <f t="shared" si="491"/>
        <v>0</v>
      </c>
      <c r="I1233" s="389">
        <f t="shared" si="491"/>
        <v>0</v>
      </c>
      <c r="J1233" s="389">
        <f t="shared" si="491"/>
        <v>0</v>
      </c>
      <c r="K1233" s="390">
        <f t="shared" si="491"/>
        <v>0</v>
      </c>
      <c r="L1233" s="391">
        <f t="shared" si="491"/>
        <v>0</v>
      </c>
      <c r="M1233" s="396">
        <f t="shared" si="491"/>
        <v>0</v>
      </c>
      <c r="N1233" s="392">
        <f t="shared" si="491"/>
        <v>0</v>
      </c>
      <c r="O1233" s="388">
        <f t="shared" si="491"/>
        <v>0</v>
      </c>
      <c r="P1233" s="392">
        <f t="shared" si="491"/>
        <v>0</v>
      </c>
      <c r="Q1233" s="396">
        <f t="shared" si="491"/>
        <v>0</v>
      </c>
      <c r="R1233" s="392">
        <f t="shared" si="491"/>
        <v>0</v>
      </c>
      <c r="S1233" s="388">
        <f t="shared" si="491"/>
        <v>0</v>
      </c>
      <c r="T1233" s="388">
        <f t="shared" si="491"/>
        <v>0</v>
      </c>
      <c r="U1233" s="392">
        <f t="shared" si="491"/>
        <v>0</v>
      </c>
      <c r="V1233" s="393">
        <f t="shared" si="491"/>
        <v>0</v>
      </c>
      <c r="W1233" s="37">
        <f>G1233-SUM(H1233:V1233)</f>
        <v>0</v>
      </c>
      <c r="Y1233"/>
    </row>
    <row r="1234" spans="1:25" outlineLevel="1" x14ac:dyDescent="0.25">
      <c r="A1234" s="212"/>
      <c r="B1234" s="465"/>
      <c r="C1234" s="272"/>
      <c r="D1234" s="272"/>
      <c r="E1234" s="273"/>
      <c r="F1234" s="274" t="s">
        <v>55</v>
      </c>
      <c r="G1234" s="394">
        <f t="shared" ref="G1234:V1234" si="492">G376</f>
        <v>0</v>
      </c>
      <c r="H1234" s="395">
        <f t="shared" si="492"/>
        <v>0</v>
      </c>
      <c r="I1234" s="389">
        <f t="shared" si="492"/>
        <v>0</v>
      </c>
      <c r="J1234" s="389">
        <f t="shared" si="492"/>
        <v>0</v>
      </c>
      <c r="K1234" s="390">
        <f t="shared" si="492"/>
        <v>0</v>
      </c>
      <c r="L1234" s="391">
        <f t="shared" si="492"/>
        <v>0</v>
      </c>
      <c r="M1234" s="396">
        <f t="shared" si="492"/>
        <v>0</v>
      </c>
      <c r="N1234" s="392">
        <f t="shared" si="492"/>
        <v>0</v>
      </c>
      <c r="O1234" s="388">
        <f t="shared" si="492"/>
        <v>0</v>
      </c>
      <c r="P1234" s="392">
        <f t="shared" si="492"/>
        <v>0</v>
      </c>
      <c r="Q1234" s="396">
        <f t="shared" si="492"/>
        <v>0</v>
      </c>
      <c r="R1234" s="392">
        <f t="shared" si="492"/>
        <v>0</v>
      </c>
      <c r="S1234" s="388">
        <f t="shared" si="492"/>
        <v>0</v>
      </c>
      <c r="T1234" s="388">
        <f t="shared" si="492"/>
        <v>0</v>
      </c>
      <c r="U1234" s="392">
        <f t="shared" si="492"/>
        <v>0</v>
      </c>
      <c r="V1234" s="393">
        <f t="shared" si="492"/>
        <v>0</v>
      </c>
      <c r="W1234" s="37">
        <f>G1234-SUM(H1234:V1234)</f>
        <v>0</v>
      </c>
      <c r="Y1234"/>
    </row>
    <row r="1235" spans="1:25" outlineLevel="1" x14ac:dyDescent="0.25">
      <c r="A1235" s="212"/>
      <c r="B1235" s="465"/>
      <c r="C1235" s="272"/>
      <c r="D1235" s="272"/>
      <c r="E1235" s="273"/>
      <c r="F1235" s="274" t="s">
        <v>56</v>
      </c>
      <c r="G1235" s="394">
        <f t="shared" ref="G1235:V1235" si="493">G377</f>
        <v>0</v>
      </c>
      <c r="H1235" s="395">
        <f t="shared" si="493"/>
        <v>0</v>
      </c>
      <c r="I1235" s="389">
        <f t="shared" si="493"/>
        <v>0</v>
      </c>
      <c r="J1235" s="389">
        <f t="shared" si="493"/>
        <v>0</v>
      </c>
      <c r="K1235" s="390">
        <f t="shared" si="493"/>
        <v>0</v>
      </c>
      <c r="L1235" s="391">
        <f t="shared" si="493"/>
        <v>0</v>
      </c>
      <c r="M1235" s="396">
        <f t="shared" si="493"/>
        <v>0</v>
      </c>
      <c r="N1235" s="392">
        <f t="shared" si="493"/>
        <v>0</v>
      </c>
      <c r="O1235" s="388">
        <f t="shared" si="493"/>
        <v>0</v>
      </c>
      <c r="P1235" s="392">
        <f t="shared" si="493"/>
        <v>0</v>
      </c>
      <c r="Q1235" s="396">
        <f t="shared" si="493"/>
        <v>0</v>
      </c>
      <c r="R1235" s="392">
        <f t="shared" si="493"/>
        <v>0</v>
      </c>
      <c r="S1235" s="388">
        <f t="shared" si="493"/>
        <v>0</v>
      </c>
      <c r="T1235" s="388">
        <f t="shared" si="493"/>
        <v>0</v>
      </c>
      <c r="U1235" s="392">
        <f t="shared" si="493"/>
        <v>0</v>
      </c>
      <c r="V1235" s="393">
        <f t="shared" si="493"/>
        <v>0</v>
      </c>
      <c r="W1235" s="37">
        <f>G1235-SUM(H1235:V1235)</f>
        <v>0</v>
      </c>
      <c r="Y1235"/>
    </row>
    <row r="1236" spans="1:25" x14ac:dyDescent="0.25">
      <c r="A1236" s="212"/>
      <c r="B1236" s="465"/>
      <c r="C1236" s="272"/>
      <c r="D1236" s="272"/>
      <c r="E1236" s="273" t="s">
        <v>57</v>
      </c>
      <c r="F1236" s="273"/>
      <c r="G1236" s="367">
        <f t="shared" ref="G1236:W1236" si="494">SUBTOTAL(9,G1237:G1238)</f>
        <v>0</v>
      </c>
      <c r="H1236" s="368">
        <f t="shared" si="494"/>
        <v>0</v>
      </c>
      <c r="I1236" s="369">
        <f t="shared" si="494"/>
        <v>0</v>
      </c>
      <c r="J1236" s="369">
        <f t="shared" si="494"/>
        <v>0</v>
      </c>
      <c r="K1236" s="370">
        <f t="shared" si="494"/>
        <v>0</v>
      </c>
      <c r="L1236" s="364">
        <f t="shared" si="494"/>
        <v>0</v>
      </c>
      <c r="M1236" s="364">
        <f t="shared" si="494"/>
        <v>0</v>
      </c>
      <c r="N1236" s="364">
        <f t="shared" si="494"/>
        <v>0</v>
      </c>
      <c r="O1236" s="364">
        <f t="shared" si="494"/>
        <v>0</v>
      </c>
      <c r="P1236" s="364">
        <f t="shared" si="494"/>
        <v>0</v>
      </c>
      <c r="Q1236" s="364">
        <f t="shared" si="494"/>
        <v>0</v>
      </c>
      <c r="R1236" s="364">
        <f t="shared" si="494"/>
        <v>0</v>
      </c>
      <c r="S1236" s="364">
        <f t="shared" si="494"/>
        <v>0</v>
      </c>
      <c r="T1236" s="364">
        <f t="shared" si="494"/>
        <v>0</v>
      </c>
      <c r="U1236" s="364">
        <f t="shared" si="494"/>
        <v>0</v>
      </c>
      <c r="V1236" s="364">
        <f t="shared" si="494"/>
        <v>0</v>
      </c>
      <c r="W1236" s="366">
        <f t="shared" si="494"/>
        <v>0</v>
      </c>
      <c r="Y1236"/>
    </row>
    <row r="1237" spans="1:25" outlineLevel="1" x14ac:dyDescent="0.25">
      <c r="A1237" s="212"/>
      <c r="B1237" s="465"/>
      <c r="C1237" s="272"/>
      <c r="D1237" s="272"/>
      <c r="E1237" s="273"/>
      <c r="F1237" s="274" t="s">
        <v>58</v>
      </c>
      <c r="G1237" s="394">
        <f t="shared" ref="G1237:V1237" si="495">G379</f>
        <v>0</v>
      </c>
      <c r="H1237" s="395">
        <f t="shared" si="495"/>
        <v>0</v>
      </c>
      <c r="I1237" s="389">
        <f t="shared" si="495"/>
        <v>0</v>
      </c>
      <c r="J1237" s="389">
        <f t="shared" si="495"/>
        <v>0</v>
      </c>
      <c r="K1237" s="390">
        <f t="shared" si="495"/>
        <v>0</v>
      </c>
      <c r="L1237" s="391">
        <f t="shared" si="495"/>
        <v>0</v>
      </c>
      <c r="M1237" s="396">
        <f t="shared" si="495"/>
        <v>0</v>
      </c>
      <c r="N1237" s="392">
        <f t="shared" si="495"/>
        <v>0</v>
      </c>
      <c r="O1237" s="388">
        <f t="shared" si="495"/>
        <v>0</v>
      </c>
      <c r="P1237" s="392">
        <f t="shared" si="495"/>
        <v>0</v>
      </c>
      <c r="Q1237" s="396">
        <f t="shared" si="495"/>
        <v>0</v>
      </c>
      <c r="R1237" s="392">
        <f t="shared" si="495"/>
        <v>0</v>
      </c>
      <c r="S1237" s="388">
        <f t="shared" si="495"/>
        <v>0</v>
      </c>
      <c r="T1237" s="388">
        <f t="shared" si="495"/>
        <v>0</v>
      </c>
      <c r="U1237" s="392">
        <f t="shared" si="495"/>
        <v>0</v>
      </c>
      <c r="V1237" s="393">
        <f t="shared" si="495"/>
        <v>0</v>
      </c>
      <c r="W1237" s="37">
        <f>G1237-SUM(H1237:V1237)</f>
        <v>0</v>
      </c>
      <c r="Y1237"/>
    </row>
    <row r="1238" spans="1:25" outlineLevel="1" x14ac:dyDescent="0.25">
      <c r="A1238" s="212"/>
      <c r="B1238" s="465"/>
      <c r="C1238" s="272"/>
      <c r="D1238" s="272"/>
      <c r="E1238" s="273"/>
      <c r="F1238" s="274" t="s">
        <v>59</v>
      </c>
      <c r="G1238" s="394">
        <f t="shared" ref="G1238:V1238" si="496">G380</f>
        <v>0</v>
      </c>
      <c r="H1238" s="395">
        <f t="shared" si="496"/>
        <v>0</v>
      </c>
      <c r="I1238" s="389">
        <f t="shared" si="496"/>
        <v>0</v>
      </c>
      <c r="J1238" s="389">
        <f t="shared" si="496"/>
        <v>0</v>
      </c>
      <c r="K1238" s="390">
        <f t="shared" si="496"/>
        <v>0</v>
      </c>
      <c r="L1238" s="391">
        <f t="shared" si="496"/>
        <v>0</v>
      </c>
      <c r="M1238" s="396">
        <f t="shared" si="496"/>
        <v>0</v>
      </c>
      <c r="N1238" s="392">
        <f t="shared" si="496"/>
        <v>0</v>
      </c>
      <c r="O1238" s="388">
        <f t="shared" si="496"/>
        <v>0</v>
      </c>
      <c r="P1238" s="392">
        <f t="shared" si="496"/>
        <v>0</v>
      </c>
      <c r="Q1238" s="396">
        <f t="shared" si="496"/>
        <v>0</v>
      </c>
      <c r="R1238" s="412">
        <f t="shared" si="496"/>
        <v>0</v>
      </c>
      <c r="S1238" s="392">
        <f t="shared" si="496"/>
        <v>0</v>
      </c>
      <c r="T1238" s="388">
        <f t="shared" si="496"/>
        <v>0</v>
      </c>
      <c r="U1238" s="392">
        <f t="shared" si="496"/>
        <v>0</v>
      </c>
      <c r="V1238" s="393">
        <f t="shared" si="496"/>
        <v>0</v>
      </c>
      <c r="W1238" s="37">
        <f>G1238-SUM(H1238:V1238)</f>
        <v>0</v>
      </c>
      <c r="Y1238"/>
    </row>
    <row r="1239" spans="1:25" x14ac:dyDescent="0.25">
      <c r="A1239" s="212"/>
      <c r="B1239" s="465"/>
      <c r="C1239" s="272"/>
      <c r="D1239" s="272"/>
      <c r="E1239" s="273" t="s">
        <v>60</v>
      </c>
      <c r="F1239" s="273"/>
      <c r="G1239" s="367">
        <f t="shared" ref="G1239:W1239" si="497">SUBTOTAL(9,G1240:G1242)</f>
        <v>0</v>
      </c>
      <c r="H1239" s="368">
        <f t="shared" si="497"/>
        <v>0</v>
      </c>
      <c r="I1239" s="369">
        <f t="shared" si="497"/>
        <v>0</v>
      </c>
      <c r="J1239" s="369">
        <f t="shared" si="497"/>
        <v>0</v>
      </c>
      <c r="K1239" s="370">
        <f t="shared" si="497"/>
        <v>0</v>
      </c>
      <c r="L1239" s="364">
        <f t="shared" si="497"/>
        <v>0</v>
      </c>
      <c r="M1239" s="364">
        <f t="shared" si="497"/>
        <v>0</v>
      </c>
      <c r="N1239" s="364">
        <f t="shared" si="497"/>
        <v>0</v>
      </c>
      <c r="O1239" s="364">
        <f t="shared" si="497"/>
        <v>0</v>
      </c>
      <c r="P1239" s="364">
        <f t="shared" si="497"/>
        <v>0</v>
      </c>
      <c r="Q1239" s="364">
        <f t="shared" si="497"/>
        <v>0</v>
      </c>
      <c r="R1239" s="364">
        <f t="shared" si="497"/>
        <v>0</v>
      </c>
      <c r="S1239" s="364">
        <f t="shared" si="497"/>
        <v>0</v>
      </c>
      <c r="T1239" s="364">
        <f t="shared" si="497"/>
        <v>0</v>
      </c>
      <c r="U1239" s="364">
        <f t="shared" si="497"/>
        <v>0</v>
      </c>
      <c r="V1239" s="364">
        <f t="shared" si="497"/>
        <v>0</v>
      </c>
      <c r="W1239" s="366">
        <f t="shared" si="497"/>
        <v>0</v>
      </c>
      <c r="Y1239"/>
    </row>
    <row r="1240" spans="1:25" outlineLevel="1" x14ac:dyDescent="0.25">
      <c r="A1240" s="212"/>
      <c r="B1240" s="465"/>
      <c r="C1240" s="272"/>
      <c r="D1240" s="272"/>
      <c r="E1240" s="273"/>
      <c r="F1240" s="274" t="s">
        <v>61</v>
      </c>
      <c r="G1240" s="394">
        <f t="shared" ref="G1240:V1240" si="498">G382</f>
        <v>0</v>
      </c>
      <c r="H1240" s="395">
        <f t="shared" si="498"/>
        <v>0</v>
      </c>
      <c r="I1240" s="389">
        <f t="shared" si="498"/>
        <v>0</v>
      </c>
      <c r="J1240" s="389">
        <f t="shared" si="498"/>
        <v>0</v>
      </c>
      <c r="K1240" s="390">
        <f t="shared" si="498"/>
        <v>0</v>
      </c>
      <c r="L1240" s="391">
        <f t="shared" si="498"/>
        <v>0</v>
      </c>
      <c r="M1240" s="396">
        <f t="shared" si="498"/>
        <v>0</v>
      </c>
      <c r="N1240" s="392">
        <f t="shared" si="498"/>
        <v>0</v>
      </c>
      <c r="O1240" s="388">
        <f t="shared" si="498"/>
        <v>0</v>
      </c>
      <c r="P1240" s="392">
        <f t="shared" si="498"/>
        <v>0</v>
      </c>
      <c r="Q1240" s="396">
        <f t="shared" si="498"/>
        <v>0</v>
      </c>
      <c r="R1240" s="392">
        <f t="shared" si="498"/>
        <v>0</v>
      </c>
      <c r="S1240" s="392">
        <f t="shared" si="498"/>
        <v>0</v>
      </c>
      <c r="T1240" s="392">
        <f t="shared" si="498"/>
        <v>0</v>
      </c>
      <c r="U1240" s="388">
        <f t="shared" si="498"/>
        <v>0</v>
      </c>
      <c r="V1240" s="393">
        <f t="shared" si="498"/>
        <v>0</v>
      </c>
      <c r="W1240" s="37">
        <f>G1240-SUM(H1240:V1240)</f>
        <v>0</v>
      </c>
      <c r="Y1240"/>
    </row>
    <row r="1241" spans="1:25" outlineLevel="1" x14ac:dyDescent="0.25">
      <c r="A1241" s="212"/>
      <c r="B1241" s="465"/>
      <c r="C1241" s="272"/>
      <c r="D1241" s="272"/>
      <c r="E1241" s="273"/>
      <c r="F1241" s="274" t="s">
        <v>62</v>
      </c>
      <c r="G1241" s="394">
        <f t="shared" ref="G1241:V1241" si="499">G383</f>
        <v>0</v>
      </c>
      <c r="H1241" s="395">
        <f t="shared" si="499"/>
        <v>0</v>
      </c>
      <c r="I1241" s="389">
        <f t="shared" si="499"/>
        <v>0</v>
      </c>
      <c r="J1241" s="389">
        <f t="shared" si="499"/>
        <v>0</v>
      </c>
      <c r="K1241" s="390">
        <f t="shared" si="499"/>
        <v>0</v>
      </c>
      <c r="L1241" s="391">
        <f t="shared" si="499"/>
        <v>0</v>
      </c>
      <c r="M1241" s="396">
        <f t="shared" si="499"/>
        <v>0</v>
      </c>
      <c r="N1241" s="392">
        <f t="shared" si="499"/>
        <v>0</v>
      </c>
      <c r="O1241" s="388">
        <f t="shared" si="499"/>
        <v>0</v>
      </c>
      <c r="P1241" s="392">
        <f t="shared" si="499"/>
        <v>0</v>
      </c>
      <c r="Q1241" s="396">
        <f t="shared" si="499"/>
        <v>0</v>
      </c>
      <c r="R1241" s="392">
        <f t="shared" si="499"/>
        <v>0</v>
      </c>
      <c r="S1241" s="392">
        <f t="shared" si="499"/>
        <v>0</v>
      </c>
      <c r="T1241" s="392">
        <f t="shared" si="499"/>
        <v>0</v>
      </c>
      <c r="U1241" s="388">
        <f t="shared" si="499"/>
        <v>0</v>
      </c>
      <c r="V1241" s="393">
        <f t="shared" si="499"/>
        <v>0</v>
      </c>
      <c r="W1241" s="37">
        <f>G1241-SUM(H1241:V1241)</f>
        <v>0</v>
      </c>
      <c r="Y1241"/>
    </row>
    <row r="1242" spans="1:25" outlineLevel="1" x14ac:dyDescent="0.25">
      <c r="A1242" s="212"/>
      <c r="B1242" s="465"/>
      <c r="C1242" s="272"/>
      <c r="D1242" s="272"/>
      <c r="E1242" s="273"/>
      <c r="F1242" s="274" t="s">
        <v>63</v>
      </c>
      <c r="G1242" s="394">
        <f t="shared" ref="G1242:V1242" si="500">G384</f>
        <v>0</v>
      </c>
      <c r="H1242" s="395">
        <f t="shared" si="500"/>
        <v>0</v>
      </c>
      <c r="I1242" s="389">
        <f t="shared" si="500"/>
        <v>0</v>
      </c>
      <c r="J1242" s="389">
        <f t="shared" si="500"/>
        <v>0</v>
      </c>
      <c r="K1242" s="390">
        <f t="shared" si="500"/>
        <v>0</v>
      </c>
      <c r="L1242" s="391">
        <f t="shared" si="500"/>
        <v>0</v>
      </c>
      <c r="M1242" s="396">
        <f t="shared" si="500"/>
        <v>0</v>
      </c>
      <c r="N1242" s="392">
        <f t="shared" si="500"/>
        <v>0</v>
      </c>
      <c r="O1242" s="388">
        <f t="shared" si="500"/>
        <v>0</v>
      </c>
      <c r="P1242" s="392">
        <f t="shared" si="500"/>
        <v>0</v>
      </c>
      <c r="Q1242" s="396">
        <f t="shared" si="500"/>
        <v>0</v>
      </c>
      <c r="R1242" s="392">
        <f t="shared" si="500"/>
        <v>0</v>
      </c>
      <c r="S1242" s="392">
        <f t="shared" si="500"/>
        <v>0</v>
      </c>
      <c r="T1242" s="411">
        <f t="shared" si="500"/>
        <v>0</v>
      </c>
      <c r="U1242" s="392">
        <f t="shared" si="500"/>
        <v>0</v>
      </c>
      <c r="V1242" s="393">
        <f t="shared" si="500"/>
        <v>0</v>
      </c>
      <c r="W1242" s="37">
        <f>G1242-SUM(H1242:V1242)</f>
        <v>0</v>
      </c>
      <c r="Y1242"/>
    </row>
    <row r="1243" spans="1:25" x14ac:dyDescent="0.25">
      <c r="A1243" s="212"/>
      <c r="B1243" s="465"/>
      <c r="C1243" s="272"/>
      <c r="D1243" s="272"/>
      <c r="E1243" s="273" t="s">
        <v>64</v>
      </c>
      <c r="F1243" s="273"/>
      <c r="G1243" s="367">
        <f t="shared" ref="G1243:W1243" si="501">SUBTOTAL(9,G1244:G1245)</f>
        <v>0</v>
      </c>
      <c r="H1243" s="368">
        <f t="shared" si="501"/>
        <v>0</v>
      </c>
      <c r="I1243" s="369">
        <f t="shared" si="501"/>
        <v>0</v>
      </c>
      <c r="J1243" s="369">
        <f t="shared" si="501"/>
        <v>0</v>
      </c>
      <c r="K1243" s="370">
        <f t="shared" si="501"/>
        <v>0</v>
      </c>
      <c r="L1243" s="364">
        <f t="shared" si="501"/>
        <v>0</v>
      </c>
      <c r="M1243" s="364">
        <f t="shared" si="501"/>
        <v>0</v>
      </c>
      <c r="N1243" s="364">
        <f t="shared" si="501"/>
        <v>0</v>
      </c>
      <c r="O1243" s="364">
        <f t="shared" si="501"/>
        <v>0</v>
      </c>
      <c r="P1243" s="364">
        <f t="shared" si="501"/>
        <v>0</v>
      </c>
      <c r="Q1243" s="364">
        <f t="shared" si="501"/>
        <v>0</v>
      </c>
      <c r="R1243" s="364">
        <f t="shared" si="501"/>
        <v>0</v>
      </c>
      <c r="S1243" s="364">
        <f t="shared" si="501"/>
        <v>0</v>
      </c>
      <c r="T1243" s="364">
        <f t="shared" si="501"/>
        <v>0</v>
      </c>
      <c r="U1243" s="364">
        <f t="shared" si="501"/>
        <v>0</v>
      </c>
      <c r="V1243" s="364">
        <f t="shared" si="501"/>
        <v>0</v>
      </c>
      <c r="W1243" s="366">
        <f t="shared" si="501"/>
        <v>0</v>
      </c>
      <c r="Y1243"/>
    </row>
    <row r="1244" spans="1:25" outlineLevel="1" x14ac:dyDescent="0.25">
      <c r="A1244" s="212"/>
      <c r="B1244" s="465"/>
      <c r="C1244" s="272"/>
      <c r="D1244" s="272"/>
      <c r="E1244" s="273"/>
      <c r="F1244" s="274" t="s">
        <v>65</v>
      </c>
      <c r="G1244" s="394">
        <f t="shared" ref="G1244:V1244" si="502">G386</f>
        <v>0</v>
      </c>
      <c r="H1244" s="395">
        <f t="shared" si="502"/>
        <v>0</v>
      </c>
      <c r="I1244" s="389">
        <f t="shared" si="502"/>
        <v>0</v>
      </c>
      <c r="J1244" s="389">
        <f t="shared" si="502"/>
        <v>0</v>
      </c>
      <c r="K1244" s="390">
        <f t="shared" si="502"/>
        <v>0</v>
      </c>
      <c r="L1244" s="391">
        <f t="shared" si="502"/>
        <v>0</v>
      </c>
      <c r="M1244" s="396">
        <f t="shared" si="502"/>
        <v>0</v>
      </c>
      <c r="N1244" s="392">
        <f t="shared" si="502"/>
        <v>0</v>
      </c>
      <c r="O1244" s="388">
        <f t="shared" si="502"/>
        <v>0</v>
      </c>
      <c r="P1244" s="392">
        <f t="shared" si="502"/>
        <v>0</v>
      </c>
      <c r="Q1244" s="396">
        <f t="shared" si="502"/>
        <v>0</v>
      </c>
      <c r="R1244" s="392">
        <f t="shared" si="502"/>
        <v>0</v>
      </c>
      <c r="S1244" s="392">
        <f t="shared" si="502"/>
        <v>0</v>
      </c>
      <c r="T1244" s="388">
        <f t="shared" si="502"/>
        <v>0</v>
      </c>
      <c r="U1244" s="392">
        <f t="shared" si="502"/>
        <v>0</v>
      </c>
      <c r="V1244" s="393">
        <f t="shared" si="502"/>
        <v>0</v>
      </c>
      <c r="W1244" s="37">
        <f>G1244-SUM(H1244:V1244)</f>
        <v>0</v>
      </c>
      <c r="Y1244"/>
    </row>
    <row r="1245" spans="1:25" outlineLevel="1" x14ac:dyDescent="0.25">
      <c r="A1245" s="212"/>
      <c r="B1245" s="465"/>
      <c r="C1245" s="272"/>
      <c r="D1245" s="272"/>
      <c r="E1245" s="273"/>
      <c r="F1245" s="274" t="s">
        <v>66</v>
      </c>
      <c r="G1245" s="394">
        <f t="shared" ref="G1245:V1245" si="503">G387</f>
        <v>0</v>
      </c>
      <c r="H1245" s="395">
        <f t="shared" si="503"/>
        <v>0</v>
      </c>
      <c r="I1245" s="389">
        <f t="shared" si="503"/>
        <v>0</v>
      </c>
      <c r="J1245" s="389">
        <f t="shared" si="503"/>
        <v>0</v>
      </c>
      <c r="K1245" s="390">
        <f t="shared" si="503"/>
        <v>0</v>
      </c>
      <c r="L1245" s="391">
        <f t="shared" si="503"/>
        <v>0</v>
      </c>
      <c r="M1245" s="396">
        <f t="shared" si="503"/>
        <v>0</v>
      </c>
      <c r="N1245" s="392">
        <f t="shared" si="503"/>
        <v>0</v>
      </c>
      <c r="O1245" s="388">
        <f t="shared" si="503"/>
        <v>0</v>
      </c>
      <c r="P1245" s="392">
        <f t="shared" si="503"/>
        <v>0</v>
      </c>
      <c r="Q1245" s="396">
        <f t="shared" si="503"/>
        <v>0</v>
      </c>
      <c r="R1245" s="392">
        <f t="shared" si="503"/>
        <v>0</v>
      </c>
      <c r="S1245" s="392">
        <f t="shared" si="503"/>
        <v>0</v>
      </c>
      <c r="T1245" s="388">
        <f t="shared" si="503"/>
        <v>0</v>
      </c>
      <c r="U1245" s="392">
        <f t="shared" si="503"/>
        <v>0</v>
      </c>
      <c r="V1245" s="393">
        <f t="shared" si="503"/>
        <v>0</v>
      </c>
      <c r="W1245" s="37">
        <f>G1245-SUM(H1245:V1245)</f>
        <v>0</v>
      </c>
      <c r="Y1245"/>
    </row>
    <row r="1246" spans="1:25" x14ac:dyDescent="0.25">
      <c r="A1246" s="212"/>
      <c r="B1246" s="465"/>
      <c r="C1246" s="272"/>
      <c r="D1246" s="272"/>
      <c r="E1246" s="273" t="s">
        <v>67</v>
      </c>
      <c r="F1246" s="273"/>
      <c r="G1246" s="367">
        <f t="shared" ref="G1246:W1246" si="504">SUBTOTAL(9,G1247:G1249)</f>
        <v>0</v>
      </c>
      <c r="H1246" s="368">
        <f t="shared" si="504"/>
        <v>0</v>
      </c>
      <c r="I1246" s="369">
        <f t="shared" si="504"/>
        <v>0</v>
      </c>
      <c r="J1246" s="369">
        <f t="shared" si="504"/>
        <v>0</v>
      </c>
      <c r="K1246" s="370">
        <f t="shared" si="504"/>
        <v>0</v>
      </c>
      <c r="L1246" s="364">
        <f t="shared" si="504"/>
        <v>0</v>
      </c>
      <c r="M1246" s="364">
        <f t="shared" si="504"/>
        <v>0</v>
      </c>
      <c r="N1246" s="364">
        <f t="shared" si="504"/>
        <v>0</v>
      </c>
      <c r="O1246" s="364">
        <f t="shared" si="504"/>
        <v>0</v>
      </c>
      <c r="P1246" s="364">
        <f t="shared" si="504"/>
        <v>0</v>
      </c>
      <c r="Q1246" s="364">
        <f t="shared" si="504"/>
        <v>0</v>
      </c>
      <c r="R1246" s="364">
        <f t="shared" si="504"/>
        <v>0</v>
      </c>
      <c r="S1246" s="364">
        <f t="shared" si="504"/>
        <v>0</v>
      </c>
      <c r="T1246" s="364">
        <f t="shared" si="504"/>
        <v>0</v>
      </c>
      <c r="U1246" s="364">
        <f t="shared" si="504"/>
        <v>0</v>
      </c>
      <c r="V1246" s="364">
        <f t="shared" si="504"/>
        <v>0</v>
      </c>
      <c r="W1246" s="366">
        <f t="shared" si="504"/>
        <v>0</v>
      </c>
      <c r="Y1246"/>
    </row>
    <row r="1247" spans="1:25" outlineLevel="1" x14ac:dyDescent="0.25">
      <c r="A1247" s="212"/>
      <c r="B1247" s="465"/>
      <c r="C1247" s="272"/>
      <c r="D1247" s="272"/>
      <c r="E1247" s="273"/>
      <c r="F1247" s="274" t="s">
        <v>68</v>
      </c>
      <c r="G1247" s="394">
        <f t="shared" ref="G1247:V1247" si="505">G389</f>
        <v>0</v>
      </c>
      <c r="H1247" s="395">
        <f t="shared" si="505"/>
        <v>0</v>
      </c>
      <c r="I1247" s="389">
        <f t="shared" si="505"/>
        <v>0</v>
      </c>
      <c r="J1247" s="389">
        <f t="shared" si="505"/>
        <v>0</v>
      </c>
      <c r="K1247" s="390">
        <f t="shared" si="505"/>
        <v>0</v>
      </c>
      <c r="L1247" s="391">
        <f t="shared" si="505"/>
        <v>0</v>
      </c>
      <c r="M1247" s="396">
        <f t="shared" si="505"/>
        <v>0</v>
      </c>
      <c r="N1247" s="392">
        <f t="shared" si="505"/>
        <v>0</v>
      </c>
      <c r="O1247" s="388">
        <f t="shared" si="505"/>
        <v>0</v>
      </c>
      <c r="P1247" s="392">
        <f t="shared" si="505"/>
        <v>0</v>
      </c>
      <c r="Q1247" s="396">
        <f t="shared" si="505"/>
        <v>0</v>
      </c>
      <c r="R1247" s="392">
        <f t="shared" si="505"/>
        <v>0</v>
      </c>
      <c r="S1247" s="392">
        <f t="shared" si="505"/>
        <v>0</v>
      </c>
      <c r="T1247" s="388">
        <f t="shared" si="505"/>
        <v>0</v>
      </c>
      <c r="U1247" s="392">
        <f t="shared" si="505"/>
        <v>0</v>
      </c>
      <c r="V1247" s="393">
        <f t="shared" si="505"/>
        <v>0</v>
      </c>
      <c r="W1247" s="37">
        <f>G1247-SUM(H1247:V1247)</f>
        <v>0</v>
      </c>
      <c r="Y1247"/>
    </row>
    <row r="1248" spans="1:25" outlineLevel="1" x14ac:dyDescent="0.25">
      <c r="A1248" s="212"/>
      <c r="B1248" s="465"/>
      <c r="C1248" s="272"/>
      <c r="D1248" s="272"/>
      <c r="E1248" s="273"/>
      <c r="F1248" s="274" t="s">
        <v>69</v>
      </c>
      <c r="G1248" s="394">
        <f t="shared" ref="G1248:V1248" si="506">G390</f>
        <v>0</v>
      </c>
      <c r="H1248" s="395">
        <f t="shared" si="506"/>
        <v>0</v>
      </c>
      <c r="I1248" s="389">
        <f t="shared" si="506"/>
        <v>0</v>
      </c>
      <c r="J1248" s="389">
        <f t="shared" si="506"/>
        <v>0</v>
      </c>
      <c r="K1248" s="390">
        <f t="shared" si="506"/>
        <v>0</v>
      </c>
      <c r="L1248" s="391">
        <f t="shared" si="506"/>
        <v>0</v>
      </c>
      <c r="M1248" s="396">
        <f t="shared" si="506"/>
        <v>0</v>
      </c>
      <c r="N1248" s="392">
        <f t="shared" si="506"/>
        <v>0</v>
      </c>
      <c r="O1248" s="388">
        <f t="shared" si="506"/>
        <v>0</v>
      </c>
      <c r="P1248" s="392">
        <f t="shared" si="506"/>
        <v>0</v>
      </c>
      <c r="Q1248" s="396">
        <f t="shared" si="506"/>
        <v>0</v>
      </c>
      <c r="R1248" s="392">
        <f t="shared" si="506"/>
        <v>0</v>
      </c>
      <c r="S1248" s="392">
        <f t="shared" si="506"/>
        <v>0</v>
      </c>
      <c r="T1248" s="388">
        <f t="shared" si="506"/>
        <v>0</v>
      </c>
      <c r="U1248" s="392">
        <f t="shared" si="506"/>
        <v>0</v>
      </c>
      <c r="V1248" s="393">
        <f t="shared" si="506"/>
        <v>0</v>
      </c>
      <c r="W1248" s="37">
        <f>G1248-SUM(H1248:V1248)</f>
        <v>0</v>
      </c>
      <c r="Y1248"/>
    </row>
    <row r="1249" spans="1:25" outlineLevel="1" x14ac:dyDescent="0.25">
      <c r="A1249" s="212"/>
      <c r="B1249" s="465"/>
      <c r="C1249" s="272"/>
      <c r="D1249" s="272"/>
      <c r="E1249" s="273"/>
      <c r="F1249" s="274" t="s">
        <v>70</v>
      </c>
      <c r="G1249" s="394">
        <f t="shared" ref="G1249:V1249" si="507">G391</f>
        <v>0</v>
      </c>
      <c r="H1249" s="395">
        <f t="shared" si="507"/>
        <v>0</v>
      </c>
      <c r="I1249" s="389">
        <f t="shared" si="507"/>
        <v>0</v>
      </c>
      <c r="J1249" s="389">
        <f t="shared" si="507"/>
        <v>0</v>
      </c>
      <c r="K1249" s="390">
        <f t="shared" si="507"/>
        <v>0</v>
      </c>
      <c r="L1249" s="391">
        <f t="shared" si="507"/>
        <v>0</v>
      </c>
      <c r="M1249" s="396">
        <f t="shared" si="507"/>
        <v>0</v>
      </c>
      <c r="N1249" s="392">
        <f t="shared" si="507"/>
        <v>0</v>
      </c>
      <c r="O1249" s="388">
        <f t="shared" si="507"/>
        <v>0</v>
      </c>
      <c r="P1249" s="392">
        <f t="shared" si="507"/>
        <v>0</v>
      </c>
      <c r="Q1249" s="396">
        <f t="shared" si="507"/>
        <v>0</v>
      </c>
      <c r="R1249" s="392">
        <f t="shared" si="507"/>
        <v>0</v>
      </c>
      <c r="S1249" s="392">
        <f t="shared" si="507"/>
        <v>0</v>
      </c>
      <c r="T1249" s="388">
        <f t="shared" si="507"/>
        <v>0</v>
      </c>
      <c r="U1249" s="392">
        <f t="shared" si="507"/>
        <v>0</v>
      </c>
      <c r="V1249" s="393">
        <f t="shared" si="507"/>
        <v>0</v>
      </c>
      <c r="W1249" s="37">
        <f>G1249-SUM(H1249:V1249)</f>
        <v>0</v>
      </c>
      <c r="Y1249"/>
    </row>
    <row r="1250" spans="1:25" x14ac:dyDescent="0.25">
      <c r="A1250" s="212"/>
      <c r="B1250" s="465"/>
      <c r="C1250" s="272"/>
      <c r="D1250" s="272" t="s">
        <v>71</v>
      </c>
      <c r="E1250" s="273"/>
      <c r="F1250" s="273"/>
      <c r="G1250" s="367"/>
      <c r="H1250" s="369"/>
      <c r="I1250" s="369"/>
      <c r="J1250" s="369"/>
      <c r="K1250" s="370"/>
      <c r="L1250" s="363"/>
      <c r="M1250" s="364"/>
      <c r="N1250" s="364"/>
      <c r="O1250" s="364"/>
      <c r="P1250" s="364"/>
      <c r="Q1250" s="364"/>
      <c r="R1250" s="364"/>
      <c r="S1250" s="364"/>
      <c r="T1250" s="364"/>
      <c r="U1250" s="364"/>
      <c r="V1250" s="365"/>
      <c r="W1250" s="366"/>
      <c r="Y1250"/>
    </row>
    <row r="1251" spans="1:25" x14ac:dyDescent="0.25">
      <c r="A1251" s="212"/>
      <c r="B1251" s="465"/>
      <c r="C1251" s="272"/>
      <c r="D1251" s="272"/>
      <c r="E1251" s="273" t="s">
        <v>72</v>
      </c>
      <c r="F1251" s="273"/>
      <c r="G1251" s="367">
        <f t="shared" ref="G1251:W1251" si="508">SUBTOTAL(9,G1252:G1253)</f>
        <v>0</v>
      </c>
      <c r="H1251" s="368">
        <f t="shared" si="508"/>
        <v>0</v>
      </c>
      <c r="I1251" s="369">
        <f t="shared" si="508"/>
        <v>0</v>
      </c>
      <c r="J1251" s="369">
        <f t="shared" si="508"/>
        <v>0</v>
      </c>
      <c r="K1251" s="370">
        <f t="shared" si="508"/>
        <v>0</v>
      </c>
      <c r="L1251" s="364">
        <f t="shared" si="508"/>
        <v>0</v>
      </c>
      <c r="M1251" s="364">
        <f t="shared" si="508"/>
        <v>0</v>
      </c>
      <c r="N1251" s="364">
        <f t="shared" si="508"/>
        <v>0</v>
      </c>
      <c r="O1251" s="364">
        <f t="shared" si="508"/>
        <v>0</v>
      </c>
      <c r="P1251" s="364">
        <f t="shared" si="508"/>
        <v>0</v>
      </c>
      <c r="Q1251" s="364">
        <f t="shared" si="508"/>
        <v>0</v>
      </c>
      <c r="R1251" s="364">
        <f t="shared" si="508"/>
        <v>0</v>
      </c>
      <c r="S1251" s="364">
        <f t="shared" si="508"/>
        <v>0</v>
      </c>
      <c r="T1251" s="364">
        <f t="shared" si="508"/>
        <v>0</v>
      </c>
      <c r="U1251" s="364">
        <f t="shared" si="508"/>
        <v>0</v>
      </c>
      <c r="V1251" s="364">
        <f t="shared" si="508"/>
        <v>0</v>
      </c>
      <c r="W1251" s="366">
        <f t="shared" si="508"/>
        <v>0</v>
      </c>
      <c r="Y1251"/>
    </row>
    <row r="1252" spans="1:25" outlineLevel="1" x14ac:dyDescent="0.25">
      <c r="A1252" s="212"/>
      <c r="B1252" s="465"/>
      <c r="C1252" s="272"/>
      <c r="D1252" s="272"/>
      <c r="E1252" s="273"/>
      <c r="F1252" s="274" t="s">
        <v>73</v>
      </c>
      <c r="G1252" s="394">
        <f t="shared" ref="G1252:V1252" si="509">G394</f>
        <v>0</v>
      </c>
      <c r="H1252" s="395">
        <f t="shared" si="509"/>
        <v>0</v>
      </c>
      <c r="I1252" s="389">
        <f t="shared" si="509"/>
        <v>0</v>
      </c>
      <c r="J1252" s="389">
        <f t="shared" si="509"/>
        <v>0</v>
      </c>
      <c r="K1252" s="390">
        <f t="shared" si="509"/>
        <v>0</v>
      </c>
      <c r="L1252" s="391">
        <f t="shared" si="509"/>
        <v>0</v>
      </c>
      <c r="M1252" s="392">
        <f t="shared" si="509"/>
        <v>0</v>
      </c>
      <c r="N1252" s="392">
        <f t="shared" si="509"/>
        <v>0</v>
      </c>
      <c r="O1252" s="392">
        <f t="shared" si="509"/>
        <v>0</v>
      </c>
      <c r="P1252" s="392">
        <f t="shared" si="509"/>
        <v>0</v>
      </c>
      <c r="Q1252" s="392">
        <f t="shared" si="509"/>
        <v>0</v>
      </c>
      <c r="R1252" s="392">
        <f t="shared" si="509"/>
        <v>0</v>
      </c>
      <c r="S1252" s="392">
        <f t="shared" si="509"/>
        <v>0</v>
      </c>
      <c r="T1252" s="392">
        <f t="shared" si="509"/>
        <v>0</v>
      </c>
      <c r="U1252" s="392">
        <f t="shared" si="509"/>
        <v>0</v>
      </c>
      <c r="V1252" s="393">
        <f t="shared" si="509"/>
        <v>0</v>
      </c>
      <c r="W1252" s="37">
        <f>G1252-SUM(H1252:V1252)</f>
        <v>0</v>
      </c>
      <c r="Y1252"/>
    </row>
    <row r="1253" spans="1:25" outlineLevel="1" x14ac:dyDescent="0.25">
      <c r="A1253" s="212"/>
      <c r="B1253" s="465"/>
      <c r="C1253" s="272"/>
      <c r="D1253" s="272"/>
      <c r="E1253" s="273"/>
      <c r="F1253" s="274" t="s">
        <v>74</v>
      </c>
      <c r="G1253" s="394">
        <f t="shared" ref="G1253:V1253" si="510">G395</f>
        <v>0</v>
      </c>
      <c r="H1253" s="395">
        <f t="shared" si="510"/>
        <v>0</v>
      </c>
      <c r="I1253" s="389">
        <f t="shared" si="510"/>
        <v>0</v>
      </c>
      <c r="J1253" s="389">
        <f t="shared" si="510"/>
        <v>0</v>
      </c>
      <c r="K1253" s="390">
        <f t="shared" si="510"/>
        <v>0</v>
      </c>
      <c r="L1253" s="391">
        <f t="shared" si="510"/>
        <v>0</v>
      </c>
      <c r="M1253" s="392">
        <f t="shared" si="510"/>
        <v>0</v>
      </c>
      <c r="N1253" s="392">
        <f t="shared" si="510"/>
        <v>0</v>
      </c>
      <c r="O1253" s="392">
        <f t="shared" si="510"/>
        <v>0</v>
      </c>
      <c r="P1253" s="392">
        <f t="shared" si="510"/>
        <v>0</v>
      </c>
      <c r="Q1253" s="392">
        <f t="shared" si="510"/>
        <v>0</v>
      </c>
      <c r="R1253" s="392">
        <f t="shared" si="510"/>
        <v>0</v>
      </c>
      <c r="S1253" s="392">
        <f t="shared" si="510"/>
        <v>0</v>
      </c>
      <c r="T1253" s="392">
        <f t="shared" si="510"/>
        <v>0</v>
      </c>
      <c r="U1253" s="392">
        <f t="shared" si="510"/>
        <v>0</v>
      </c>
      <c r="V1253" s="393">
        <f t="shared" si="510"/>
        <v>0</v>
      </c>
      <c r="W1253" s="37">
        <f>G1253-SUM(H1253:V1253)</f>
        <v>0</v>
      </c>
      <c r="Y1253"/>
    </row>
    <row r="1254" spans="1:25" x14ac:dyDescent="0.25">
      <c r="A1254" s="212"/>
      <c r="B1254" s="465"/>
      <c r="C1254" s="272"/>
      <c r="D1254" s="272"/>
      <c r="E1254" s="273" t="s">
        <v>75</v>
      </c>
      <c r="F1254" s="273"/>
      <c r="G1254" s="367">
        <f t="shared" ref="G1254:W1254" si="511">SUBTOTAL(9,G1255:G1256)</f>
        <v>0</v>
      </c>
      <c r="H1254" s="368">
        <f t="shared" si="511"/>
        <v>0</v>
      </c>
      <c r="I1254" s="369">
        <f t="shared" si="511"/>
        <v>0</v>
      </c>
      <c r="J1254" s="369">
        <f t="shared" si="511"/>
        <v>0</v>
      </c>
      <c r="K1254" s="370">
        <f t="shared" si="511"/>
        <v>0</v>
      </c>
      <c r="L1254" s="364">
        <f t="shared" si="511"/>
        <v>0</v>
      </c>
      <c r="M1254" s="364">
        <f t="shared" si="511"/>
        <v>0</v>
      </c>
      <c r="N1254" s="364">
        <f t="shared" si="511"/>
        <v>0</v>
      </c>
      <c r="O1254" s="364">
        <f t="shared" si="511"/>
        <v>0</v>
      </c>
      <c r="P1254" s="364">
        <f t="shared" si="511"/>
        <v>0</v>
      </c>
      <c r="Q1254" s="364">
        <f t="shared" si="511"/>
        <v>0</v>
      </c>
      <c r="R1254" s="364">
        <f t="shared" si="511"/>
        <v>0</v>
      </c>
      <c r="S1254" s="364">
        <f t="shared" si="511"/>
        <v>0</v>
      </c>
      <c r="T1254" s="364">
        <f t="shared" si="511"/>
        <v>0</v>
      </c>
      <c r="U1254" s="364">
        <f t="shared" si="511"/>
        <v>0</v>
      </c>
      <c r="V1254" s="364">
        <f t="shared" si="511"/>
        <v>0</v>
      </c>
      <c r="W1254" s="366">
        <f t="shared" si="511"/>
        <v>0</v>
      </c>
      <c r="Y1254"/>
    </row>
    <row r="1255" spans="1:25" outlineLevel="1" x14ac:dyDescent="0.25">
      <c r="A1255" s="212"/>
      <c r="B1255" s="465"/>
      <c r="C1255" s="272"/>
      <c r="D1255" s="272"/>
      <c r="E1255" s="273"/>
      <c r="F1255" s="274" t="s">
        <v>76</v>
      </c>
      <c r="G1255" s="394">
        <f t="shared" ref="G1255:V1255" si="512">G397</f>
        <v>0</v>
      </c>
      <c r="H1255" s="395">
        <f t="shared" si="512"/>
        <v>0</v>
      </c>
      <c r="I1255" s="389">
        <f t="shared" si="512"/>
        <v>0</v>
      </c>
      <c r="J1255" s="389">
        <f t="shared" si="512"/>
        <v>0</v>
      </c>
      <c r="K1255" s="390">
        <f t="shared" si="512"/>
        <v>0</v>
      </c>
      <c r="L1255" s="391">
        <f t="shared" si="512"/>
        <v>0</v>
      </c>
      <c r="M1255" s="392">
        <f t="shared" si="512"/>
        <v>0</v>
      </c>
      <c r="N1255" s="392">
        <f t="shared" si="512"/>
        <v>0</v>
      </c>
      <c r="O1255" s="392">
        <f t="shared" si="512"/>
        <v>0</v>
      </c>
      <c r="P1255" s="392">
        <f t="shared" si="512"/>
        <v>0</v>
      </c>
      <c r="Q1255" s="392">
        <f t="shared" si="512"/>
        <v>0</v>
      </c>
      <c r="R1255" s="392">
        <f t="shared" si="512"/>
        <v>0</v>
      </c>
      <c r="S1255" s="392">
        <f t="shared" si="512"/>
        <v>0</v>
      </c>
      <c r="T1255" s="392">
        <f t="shared" si="512"/>
        <v>0</v>
      </c>
      <c r="U1255" s="392">
        <f t="shared" si="512"/>
        <v>0</v>
      </c>
      <c r="V1255" s="393">
        <f t="shared" si="512"/>
        <v>0</v>
      </c>
      <c r="W1255" s="37">
        <f>G1255-SUM(H1255:V1255)</f>
        <v>0</v>
      </c>
      <c r="Y1255"/>
    </row>
    <row r="1256" spans="1:25" outlineLevel="1" x14ac:dyDescent="0.25">
      <c r="A1256" s="212"/>
      <c r="B1256" s="465"/>
      <c r="C1256" s="272"/>
      <c r="D1256" s="272"/>
      <c r="E1256" s="273"/>
      <c r="F1256" s="274" t="s">
        <v>77</v>
      </c>
      <c r="G1256" s="394">
        <f t="shared" ref="G1256:V1256" si="513">G398</f>
        <v>0</v>
      </c>
      <c r="H1256" s="395">
        <f t="shared" si="513"/>
        <v>0</v>
      </c>
      <c r="I1256" s="389">
        <f t="shared" si="513"/>
        <v>0</v>
      </c>
      <c r="J1256" s="389">
        <f t="shared" si="513"/>
        <v>0</v>
      </c>
      <c r="K1256" s="390">
        <f t="shared" si="513"/>
        <v>0</v>
      </c>
      <c r="L1256" s="391">
        <f t="shared" si="513"/>
        <v>0</v>
      </c>
      <c r="M1256" s="392">
        <f t="shared" si="513"/>
        <v>0</v>
      </c>
      <c r="N1256" s="392">
        <f t="shared" si="513"/>
        <v>0</v>
      </c>
      <c r="O1256" s="392">
        <f t="shared" si="513"/>
        <v>0</v>
      </c>
      <c r="P1256" s="392">
        <f t="shared" si="513"/>
        <v>0</v>
      </c>
      <c r="Q1256" s="392">
        <f t="shared" si="513"/>
        <v>0</v>
      </c>
      <c r="R1256" s="392">
        <f t="shared" si="513"/>
        <v>0</v>
      </c>
      <c r="S1256" s="392">
        <f t="shared" si="513"/>
        <v>0</v>
      </c>
      <c r="T1256" s="392">
        <f t="shared" si="513"/>
        <v>0</v>
      </c>
      <c r="U1256" s="392">
        <f t="shared" si="513"/>
        <v>0</v>
      </c>
      <c r="V1256" s="393">
        <f t="shared" si="513"/>
        <v>0</v>
      </c>
      <c r="W1256" s="37">
        <f>G1256-SUM(H1256:V1256)</f>
        <v>0</v>
      </c>
      <c r="Y1256"/>
    </row>
    <row r="1257" spans="1:25" x14ac:dyDescent="0.25">
      <c r="A1257" s="212"/>
      <c r="B1257" s="465"/>
      <c r="C1257" s="272"/>
      <c r="D1257" s="272"/>
      <c r="E1257" s="273" t="s">
        <v>78</v>
      </c>
      <c r="F1257" s="273"/>
      <c r="G1257" s="367">
        <f t="shared" ref="G1257:W1257" si="514">SUBTOTAL(9,G1258:G1259)</f>
        <v>0</v>
      </c>
      <c r="H1257" s="368">
        <f t="shared" si="514"/>
        <v>0</v>
      </c>
      <c r="I1257" s="369">
        <f t="shared" si="514"/>
        <v>0</v>
      </c>
      <c r="J1257" s="369">
        <f t="shared" si="514"/>
        <v>0</v>
      </c>
      <c r="K1257" s="370">
        <f t="shared" si="514"/>
        <v>0</v>
      </c>
      <c r="L1257" s="364">
        <f t="shared" si="514"/>
        <v>0</v>
      </c>
      <c r="M1257" s="364">
        <f t="shared" si="514"/>
        <v>0</v>
      </c>
      <c r="N1257" s="364">
        <f t="shared" si="514"/>
        <v>0</v>
      </c>
      <c r="O1257" s="364">
        <f t="shared" si="514"/>
        <v>0</v>
      </c>
      <c r="P1257" s="364">
        <f t="shared" si="514"/>
        <v>0</v>
      </c>
      <c r="Q1257" s="364">
        <f t="shared" si="514"/>
        <v>0</v>
      </c>
      <c r="R1257" s="364">
        <f t="shared" si="514"/>
        <v>0</v>
      </c>
      <c r="S1257" s="364">
        <f t="shared" si="514"/>
        <v>0</v>
      </c>
      <c r="T1257" s="364">
        <f t="shared" si="514"/>
        <v>0</v>
      </c>
      <c r="U1257" s="364">
        <f t="shared" si="514"/>
        <v>0</v>
      </c>
      <c r="V1257" s="364">
        <f t="shared" si="514"/>
        <v>0</v>
      </c>
      <c r="W1257" s="366">
        <f t="shared" si="514"/>
        <v>0</v>
      </c>
      <c r="Y1257"/>
    </row>
    <row r="1258" spans="1:25" outlineLevel="1" x14ac:dyDescent="0.25">
      <c r="A1258" s="212"/>
      <c r="B1258" s="465"/>
      <c r="C1258" s="272"/>
      <c r="D1258" s="272"/>
      <c r="E1258" s="273"/>
      <c r="F1258" s="274" t="s">
        <v>79</v>
      </c>
      <c r="G1258" s="394">
        <f t="shared" ref="G1258:V1258" si="515">G400</f>
        <v>0</v>
      </c>
      <c r="H1258" s="395">
        <f t="shared" si="515"/>
        <v>0</v>
      </c>
      <c r="I1258" s="389">
        <f t="shared" si="515"/>
        <v>0</v>
      </c>
      <c r="J1258" s="389">
        <f t="shared" si="515"/>
        <v>0</v>
      </c>
      <c r="K1258" s="390">
        <f t="shared" si="515"/>
        <v>0</v>
      </c>
      <c r="L1258" s="391">
        <f t="shared" si="515"/>
        <v>0</v>
      </c>
      <c r="M1258" s="392">
        <f t="shared" si="515"/>
        <v>0</v>
      </c>
      <c r="N1258" s="392">
        <f t="shared" si="515"/>
        <v>0</v>
      </c>
      <c r="O1258" s="392">
        <f t="shared" si="515"/>
        <v>0</v>
      </c>
      <c r="P1258" s="392">
        <f t="shared" si="515"/>
        <v>0</v>
      </c>
      <c r="Q1258" s="392">
        <f t="shared" si="515"/>
        <v>0</v>
      </c>
      <c r="R1258" s="392">
        <f t="shared" si="515"/>
        <v>0</v>
      </c>
      <c r="S1258" s="392">
        <f t="shared" si="515"/>
        <v>0</v>
      </c>
      <c r="T1258" s="392">
        <f t="shared" si="515"/>
        <v>0</v>
      </c>
      <c r="U1258" s="392">
        <f t="shared" si="515"/>
        <v>0</v>
      </c>
      <c r="V1258" s="393">
        <f t="shared" si="515"/>
        <v>0</v>
      </c>
      <c r="W1258" s="37">
        <f>G1258-SUM(H1258:V1258)</f>
        <v>0</v>
      </c>
      <c r="Y1258"/>
    </row>
    <row r="1259" spans="1:25" outlineLevel="1" x14ac:dyDescent="0.25">
      <c r="A1259" s="212"/>
      <c r="B1259" s="465"/>
      <c r="C1259" s="272"/>
      <c r="D1259" s="272"/>
      <c r="E1259" s="273"/>
      <c r="F1259" s="274" t="s">
        <v>80</v>
      </c>
      <c r="G1259" s="394">
        <f t="shared" ref="G1259:V1259" si="516">G401</f>
        <v>0</v>
      </c>
      <c r="H1259" s="395">
        <f t="shared" si="516"/>
        <v>0</v>
      </c>
      <c r="I1259" s="389">
        <f t="shared" si="516"/>
        <v>0</v>
      </c>
      <c r="J1259" s="389">
        <f t="shared" si="516"/>
        <v>0</v>
      </c>
      <c r="K1259" s="390">
        <f t="shared" si="516"/>
        <v>0</v>
      </c>
      <c r="L1259" s="391">
        <f t="shared" si="516"/>
        <v>0</v>
      </c>
      <c r="M1259" s="392">
        <f t="shared" si="516"/>
        <v>0</v>
      </c>
      <c r="N1259" s="392">
        <f t="shared" si="516"/>
        <v>0</v>
      </c>
      <c r="O1259" s="392">
        <f t="shared" si="516"/>
        <v>0</v>
      </c>
      <c r="P1259" s="392">
        <f t="shared" si="516"/>
        <v>0</v>
      </c>
      <c r="Q1259" s="392">
        <f t="shared" si="516"/>
        <v>0</v>
      </c>
      <c r="R1259" s="392">
        <f t="shared" si="516"/>
        <v>0</v>
      </c>
      <c r="S1259" s="392">
        <f t="shared" si="516"/>
        <v>0</v>
      </c>
      <c r="T1259" s="392">
        <f t="shared" si="516"/>
        <v>0</v>
      </c>
      <c r="U1259" s="392">
        <f t="shared" si="516"/>
        <v>0</v>
      </c>
      <c r="V1259" s="393">
        <f t="shared" si="516"/>
        <v>0</v>
      </c>
      <c r="W1259" s="37">
        <f>G1259-SUM(H1259:V1259)</f>
        <v>0</v>
      </c>
      <c r="Y1259"/>
    </row>
    <row r="1260" spans="1:25" x14ac:dyDescent="0.25">
      <c r="A1260" s="212"/>
      <c r="B1260" s="465"/>
      <c r="C1260" s="272"/>
      <c r="D1260" s="272"/>
      <c r="E1260" s="273" t="s">
        <v>81</v>
      </c>
      <c r="F1260" s="273"/>
      <c r="G1260" s="367">
        <f t="shared" ref="G1260:W1260" si="517">SUBTOTAL(9,G1261:G1262)</f>
        <v>0</v>
      </c>
      <c r="H1260" s="368">
        <f t="shared" si="517"/>
        <v>0</v>
      </c>
      <c r="I1260" s="369">
        <f t="shared" si="517"/>
        <v>0</v>
      </c>
      <c r="J1260" s="369">
        <f t="shared" si="517"/>
        <v>0</v>
      </c>
      <c r="K1260" s="370">
        <f t="shared" si="517"/>
        <v>0</v>
      </c>
      <c r="L1260" s="364">
        <f t="shared" si="517"/>
        <v>0</v>
      </c>
      <c r="M1260" s="364">
        <f t="shared" si="517"/>
        <v>0</v>
      </c>
      <c r="N1260" s="364">
        <f t="shared" si="517"/>
        <v>0</v>
      </c>
      <c r="O1260" s="364">
        <f t="shared" si="517"/>
        <v>0</v>
      </c>
      <c r="P1260" s="364">
        <f t="shared" si="517"/>
        <v>0</v>
      </c>
      <c r="Q1260" s="364">
        <f t="shared" si="517"/>
        <v>0</v>
      </c>
      <c r="R1260" s="364">
        <f t="shared" si="517"/>
        <v>0</v>
      </c>
      <c r="S1260" s="364">
        <f t="shared" si="517"/>
        <v>0</v>
      </c>
      <c r="T1260" s="364">
        <f t="shared" si="517"/>
        <v>0</v>
      </c>
      <c r="U1260" s="364">
        <f t="shared" si="517"/>
        <v>0</v>
      </c>
      <c r="V1260" s="364">
        <f t="shared" si="517"/>
        <v>0</v>
      </c>
      <c r="W1260" s="366">
        <f t="shared" si="517"/>
        <v>0</v>
      </c>
      <c r="Y1260"/>
    </row>
    <row r="1261" spans="1:25" outlineLevel="1" x14ac:dyDescent="0.25">
      <c r="A1261" s="212"/>
      <c r="B1261" s="465"/>
      <c r="C1261" s="272"/>
      <c r="D1261" s="272"/>
      <c r="E1261" s="273"/>
      <c r="F1261" s="274" t="s">
        <v>82</v>
      </c>
      <c r="G1261" s="394">
        <f t="shared" ref="G1261:V1261" si="518">G403</f>
        <v>0</v>
      </c>
      <c r="H1261" s="395">
        <f t="shared" si="518"/>
        <v>0</v>
      </c>
      <c r="I1261" s="389">
        <f t="shared" si="518"/>
        <v>0</v>
      </c>
      <c r="J1261" s="389">
        <f t="shared" si="518"/>
        <v>0</v>
      </c>
      <c r="K1261" s="390">
        <f t="shared" si="518"/>
        <v>0</v>
      </c>
      <c r="L1261" s="391">
        <f t="shared" si="518"/>
        <v>0</v>
      </c>
      <c r="M1261" s="392">
        <f t="shared" si="518"/>
        <v>0</v>
      </c>
      <c r="N1261" s="392">
        <f t="shared" si="518"/>
        <v>0</v>
      </c>
      <c r="O1261" s="392">
        <f t="shared" si="518"/>
        <v>0</v>
      </c>
      <c r="P1261" s="392">
        <f t="shared" si="518"/>
        <v>0</v>
      </c>
      <c r="Q1261" s="392">
        <f t="shared" si="518"/>
        <v>0</v>
      </c>
      <c r="R1261" s="392">
        <f t="shared" si="518"/>
        <v>0</v>
      </c>
      <c r="S1261" s="392">
        <f t="shared" si="518"/>
        <v>0</v>
      </c>
      <c r="T1261" s="392">
        <f t="shared" si="518"/>
        <v>0</v>
      </c>
      <c r="U1261" s="392">
        <f t="shared" si="518"/>
        <v>0</v>
      </c>
      <c r="V1261" s="393">
        <f t="shared" si="518"/>
        <v>0</v>
      </c>
      <c r="W1261" s="37">
        <f>G1261-SUM(H1261:V1261)</f>
        <v>0</v>
      </c>
      <c r="Y1261"/>
    </row>
    <row r="1262" spans="1:25" outlineLevel="1" x14ac:dyDescent="0.25">
      <c r="A1262" s="212"/>
      <c r="B1262" s="465"/>
      <c r="C1262" s="272"/>
      <c r="D1262" s="272"/>
      <c r="E1262" s="273"/>
      <c r="F1262" s="274" t="s">
        <v>83</v>
      </c>
      <c r="G1262" s="394">
        <f t="shared" ref="G1262:V1262" si="519">G404</f>
        <v>0</v>
      </c>
      <c r="H1262" s="395">
        <f t="shared" si="519"/>
        <v>0</v>
      </c>
      <c r="I1262" s="389">
        <f t="shared" si="519"/>
        <v>0</v>
      </c>
      <c r="J1262" s="389">
        <f t="shared" si="519"/>
        <v>0</v>
      </c>
      <c r="K1262" s="390">
        <f t="shared" si="519"/>
        <v>0</v>
      </c>
      <c r="L1262" s="391">
        <f t="shared" si="519"/>
        <v>0</v>
      </c>
      <c r="M1262" s="392">
        <f t="shared" si="519"/>
        <v>0</v>
      </c>
      <c r="N1262" s="392">
        <f t="shared" si="519"/>
        <v>0</v>
      </c>
      <c r="O1262" s="392">
        <f t="shared" si="519"/>
        <v>0</v>
      </c>
      <c r="P1262" s="392">
        <f t="shared" si="519"/>
        <v>0</v>
      </c>
      <c r="Q1262" s="392">
        <f t="shared" si="519"/>
        <v>0</v>
      </c>
      <c r="R1262" s="392">
        <f t="shared" si="519"/>
        <v>0</v>
      </c>
      <c r="S1262" s="392">
        <f t="shared" si="519"/>
        <v>0</v>
      </c>
      <c r="T1262" s="392">
        <f t="shared" si="519"/>
        <v>0</v>
      </c>
      <c r="U1262" s="392">
        <f t="shared" si="519"/>
        <v>0</v>
      </c>
      <c r="V1262" s="393">
        <f t="shared" si="519"/>
        <v>0</v>
      </c>
      <c r="W1262" s="37">
        <f>G1262-SUM(H1262:V1262)</f>
        <v>0</v>
      </c>
      <c r="Y1262"/>
    </row>
    <row r="1263" spans="1:25" x14ac:dyDescent="0.25">
      <c r="A1263" s="212"/>
      <c r="B1263" s="465"/>
      <c r="C1263" s="272"/>
      <c r="D1263" s="272"/>
      <c r="E1263" s="273" t="s">
        <v>84</v>
      </c>
      <c r="F1263" s="273"/>
      <c r="G1263" s="367">
        <f t="shared" ref="G1263:W1263" si="520">SUBTOTAL(9,G1264:G1265)</f>
        <v>0</v>
      </c>
      <c r="H1263" s="368">
        <f t="shared" si="520"/>
        <v>0</v>
      </c>
      <c r="I1263" s="369">
        <f t="shared" si="520"/>
        <v>0</v>
      </c>
      <c r="J1263" s="369">
        <f t="shared" si="520"/>
        <v>0</v>
      </c>
      <c r="K1263" s="370">
        <f t="shared" si="520"/>
        <v>0</v>
      </c>
      <c r="L1263" s="364">
        <f t="shared" si="520"/>
        <v>0</v>
      </c>
      <c r="M1263" s="364">
        <f t="shared" si="520"/>
        <v>0</v>
      </c>
      <c r="N1263" s="364">
        <f t="shared" si="520"/>
        <v>0</v>
      </c>
      <c r="O1263" s="364">
        <f t="shared" si="520"/>
        <v>0</v>
      </c>
      <c r="P1263" s="364">
        <f t="shared" si="520"/>
        <v>0</v>
      </c>
      <c r="Q1263" s="364">
        <f t="shared" si="520"/>
        <v>0</v>
      </c>
      <c r="R1263" s="364">
        <f t="shared" si="520"/>
        <v>0</v>
      </c>
      <c r="S1263" s="364">
        <f t="shared" si="520"/>
        <v>0</v>
      </c>
      <c r="T1263" s="364">
        <f t="shared" si="520"/>
        <v>0</v>
      </c>
      <c r="U1263" s="364">
        <f t="shared" si="520"/>
        <v>0</v>
      </c>
      <c r="V1263" s="364">
        <f t="shared" si="520"/>
        <v>0</v>
      </c>
      <c r="W1263" s="366">
        <f t="shared" si="520"/>
        <v>0</v>
      </c>
      <c r="Y1263"/>
    </row>
    <row r="1264" spans="1:25" outlineLevel="1" x14ac:dyDescent="0.25">
      <c r="A1264" s="212"/>
      <c r="B1264" s="465"/>
      <c r="C1264" s="272"/>
      <c r="D1264" s="272"/>
      <c r="E1264" s="273"/>
      <c r="F1264" s="274" t="s">
        <v>85</v>
      </c>
      <c r="G1264" s="394">
        <f t="shared" ref="G1264:V1264" si="521">G406</f>
        <v>0</v>
      </c>
      <c r="H1264" s="395">
        <f t="shared" si="521"/>
        <v>0</v>
      </c>
      <c r="I1264" s="389">
        <f t="shared" si="521"/>
        <v>0</v>
      </c>
      <c r="J1264" s="389">
        <f t="shared" si="521"/>
        <v>0</v>
      </c>
      <c r="K1264" s="390">
        <f t="shared" si="521"/>
        <v>0</v>
      </c>
      <c r="L1264" s="391">
        <f t="shared" si="521"/>
        <v>0</v>
      </c>
      <c r="M1264" s="392">
        <f t="shared" si="521"/>
        <v>0</v>
      </c>
      <c r="N1264" s="392">
        <f t="shared" si="521"/>
        <v>0</v>
      </c>
      <c r="O1264" s="392">
        <f t="shared" si="521"/>
        <v>0</v>
      </c>
      <c r="P1264" s="392">
        <f t="shared" si="521"/>
        <v>0</v>
      </c>
      <c r="Q1264" s="392">
        <f t="shared" si="521"/>
        <v>0</v>
      </c>
      <c r="R1264" s="392">
        <f t="shared" si="521"/>
        <v>0</v>
      </c>
      <c r="S1264" s="392">
        <f t="shared" si="521"/>
        <v>0</v>
      </c>
      <c r="T1264" s="392">
        <f t="shared" si="521"/>
        <v>0</v>
      </c>
      <c r="U1264" s="392">
        <f t="shared" si="521"/>
        <v>0</v>
      </c>
      <c r="V1264" s="393">
        <f t="shared" si="521"/>
        <v>0</v>
      </c>
      <c r="W1264" s="37">
        <f>G1264-SUM(H1264:V1264)</f>
        <v>0</v>
      </c>
      <c r="Y1264"/>
    </row>
    <row r="1265" spans="1:25" outlineLevel="1" x14ac:dyDescent="0.25">
      <c r="A1265" s="212"/>
      <c r="B1265" s="465"/>
      <c r="C1265" s="272"/>
      <c r="D1265" s="272"/>
      <c r="E1265" s="273"/>
      <c r="F1265" s="274" t="s">
        <v>86</v>
      </c>
      <c r="G1265" s="394">
        <f t="shared" ref="G1265:V1265" si="522">G407</f>
        <v>0</v>
      </c>
      <c r="H1265" s="395">
        <f t="shared" si="522"/>
        <v>0</v>
      </c>
      <c r="I1265" s="389">
        <f t="shared" si="522"/>
        <v>0</v>
      </c>
      <c r="J1265" s="389">
        <f t="shared" si="522"/>
        <v>0</v>
      </c>
      <c r="K1265" s="390">
        <f t="shared" si="522"/>
        <v>0</v>
      </c>
      <c r="L1265" s="391">
        <f t="shared" si="522"/>
        <v>0</v>
      </c>
      <c r="M1265" s="392">
        <f t="shared" si="522"/>
        <v>0</v>
      </c>
      <c r="N1265" s="392">
        <f t="shared" si="522"/>
        <v>0</v>
      </c>
      <c r="O1265" s="392">
        <f t="shared" si="522"/>
        <v>0</v>
      </c>
      <c r="P1265" s="392">
        <f t="shared" si="522"/>
        <v>0</v>
      </c>
      <c r="Q1265" s="392">
        <f t="shared" si="522"/>
        <v>0</v>
      </c>
      <c r="R1265" s="392">
        <f t="shared" si="522"/>
        <v>0</v>
      </c>
      <c r="S1265" s="392">
        <f t="shared" si="522"/>
        <v>0</v>
      </c>
      <c r="T1265" s="392">
        <f t="shared" si="522"/>
        <v>0</v>
      </c>
      <c r="U1265" s="392">
        <f t="shared" si="522"/>
        <v>0</v>
      </c>
      <c r="V1265" s="393">
        <f t="shared" si="522"/>
        <v>0</v>
      </c>
      <c r="W1265" s="37">
        <f>G1265-SUM(H1265:V1265)</f>
        <v>0</v>
      </c>
      <c r="Y1265"/>
    </row>
    <row r="1266" spans="1:25" x14ac:dyDescent="0.25">
      <c r="A1266" s="212"/>
      <c r="B1266" s="465"/>
      <c r="C1266" s="272"/>
      <c r="D1266" s="272"/>
      <c r="E1266" s="273" t="s">
        <v>87</v>
      </c>
      <c r="F1266" s="273"/>
      <c r="G1266" s="367">
        <f t="shared" ref="G1266:W1266" si="523">SUBTOTAL(9,G1267:G1268)</f>
        <v>0</v>
      </c>
      <c r="H1266" s="368">
        <f t="shared" si="523"/>
        <v>0</v>
      </c>
      <c r="I1266" s="369">
        <f t="shared" si="523"/>
        <v>0</v>
      </c>
      <c r="J1266" s="369">
        <f t="shared" si="523"/>
        <v>0</v>
      </c>
      <c r="K1266" s="370">
        <f t="shared" si="523"/>
        <v>0</v>
      </c>
      <c r="L1266" s="364">
        <f t="shared" si="523"/>
        <v>0</v>
      </c>
      <c r="M1266" s="364">
        <f t="shared" si="523"/>
        <v>0</v>
      </c>
      <c r="N1266" s="364">
        <f t="shared" si="523"/>
        <v>0</v>
      </c>
      <c r="O1266" s="364">
        <f t="shared" si="523"/>
        <v>0</v>
      </c>
      <c r="P1266" s="364">
        <f t="shared" si="523"/>
        <v>0</v>
      </c>
      <c r="Q1266" s="364">
        <f t="shared" si="523"/>
        <v>0</v>
      </c>
      <c r="R1266" s="364">
        <f t="shared" si="523"/>
        <v>0</v>
      </c>
      <c r="S1266" s="364">
        <f t="shared" si="523"/>
        <v>0</v>
      </c>
      <c r="T1266" s="364">
        <f t="shared" si="523"/>
        <v>0</v>
      </c>
      <c r="U1266" s="364">
        <f t="shared" si="523"/>
        <v>0</v>
      </c>
      <c r="V1266" s="364">
        <f t="shared" si="523"/>
        <v>0</v>
      </c>
      <c r="W1266" s="366">
        <f t="shared" si="523"/>
        <v>0</v>
      </c>
      <c r="Y1266"/>
    </row>
    <row r="1267" spans="1:25" outlineLevel="1" x14ac:dyDescent="0.25">
      <c r="A1267" s="212"/>
      <c r="B1267" s="465"/>
      <c r="C1267" s="272"/>
      <c r="D1267" s="272"/>
      <c r="E1267" s="273"/>
      <c r="F1267" s="274" t="s">
        <v>88</v>
      </c>
      <c r="G1267" s="394">
        <f t="shared" ref="G1267:V1267" si="524">G409</f>
        <v>0</v>
      </c>
      <c r="H1267" s="395">
        <f t="shared" si="524"/>
        <v>0</v>
      </c>
      <c r="I1267" s="389">
        <f t="shared" si="524"/>
        <v>0</v>
      </c>
      <c r="J1267" s="389">
        <f t="shared" si="524"/>
        <v>0</v>
      </c>
      <c r="K1267" s="390">
        <f t="shared" si="524"/>
        <v>0</v>
      </c>
      <c r="L1267" s="391">
        <f t="shared" si="524"/>
        <v>0</v>
      </c>
      <c r="M1267" s="392">
        <f t="shared" si="524"/>
        <v>0</v>
      </c>
      <c r="N1267" s="413">
        <f t="shared" si="524"/>
        <v>0</v>
      </c>
      <c r="O1267" s="392">
        <f t="shared" si="524"/>
        <v>0</v>
      </c>
      <c r="P1267" s="392">
        <f t="shared" si="524"/>
        <v>0</v>
      </c>
      <c r="Q1267" s="392">
        <f t="shared" si="524"/>
        <v>0</v>
      </c>
      <c r="R1267" s="413">
        <f t="shared" si="524"/>
        <v>0</v>
      </c>
      <c r="S1267" s="413">
        <f t="shared" si="524"/>
        <v>0</v>
      </c>
      <c r="T1267" s="392">
        <f t="shared" si="524"/>
        <v>0</v>
      </c>
      <c r="U1267" s="392">
        <f t="shared" si="524"/>
        <v>0</v>
      </c>
      <c r="V1267" s="393">
        <f t="shared" si="524"/>
        <v>0</v>
      </c>
      <c r="W1267" s="37">
        <f>G1267-SUM(H1267:V1267)</f>
        <v>0</v>
      </c>
      <c r="Y1267"/>
    </row>
    <row r="1268" spans="1:25" outlineLevel="1" x14ac:dyDescent="0.25">
      <c r="A1268" s="212"/>
      <c r="B1268" s="465"/>
      <c r="C1268" s="272"/>
      <c r="D1268" s="272"/>
      <c r="E1268" s="273"/>
      <c r="F1268" s="274" t="s">
        <v>89</v>
      </c>
      <c r="G1268" s="394">
        <f t="shared" ref="G1268:V1268" si="525">G410</f>
        <v>0</v>
      </c>
      <c r="H1268" s="395">
        <f t="shared" si="525"/>
        <v>0</v>
      </c>
      <c r="I1268" s="389">
        <f t="shared" si="525"/>
        <v>0</v>
      </c>
      <c r="J1268" s="389">
        <f t="shared" si="525"/>
        <v>0</v>
      </c>
      <c r="K1268" s="390">
        <f t="shared" si="525"/>
        <v>0</v>
      </c>
      <c r="L1268" s="391">
        <f t="shared" si="525"/>
        <v>0</v>
      </c>
      <c r="M1268" s="396">
        <f t="shared" si="525"/>
        <v>0</v>
      </c>
      <c r="N1268" s="392">
        <f t="shared" si="525"/>
        <v>0</v>
      </c>
      <c r="O1268" s="388">
        <f t="shared" si="525"/>
        <v>0</v>
      </c>
      <c r="P1268" s="392">
        <f t="shared" si="525"/>
        <v>0</v>
      </c>
      <c r="Q1268" s="396">
        <f t="shared" si="525"/>
        <v>0</v>
      </c>
      <c r="R1268" s="392">
        <f t="shared" si="525"/>
        <v>0</v>
      </c>
      <c r="S1268" s="392">
        <f t="shared" si="525"/>
        <v>0</v>
      </c>
      <c r="T1268" s="388">
        <f t="shared" si="525"/>
        <v>0</v>
      </c>
      <c r="U1268" s="392">
        <f t="shared" si="525"/>
        <v>0</v>
      </c>
      <c r="V1268" s="393">
        <f t="shared" si="525"/>
        <v>0</v>
      </c>
      <c r="W1268" s="37">
        <f>G1268-SUM(H1268:V1268)</f>
        <v>0</v>
      </c>
      <c r="Y1268"/>
    </row>
    <row r="1269" spans="1:25" x14ac:dyDescent="0.25">
      <c r="A1269" s="212"/>
      <c r="B1269" s="465"/>
      <c r="C1269" s="272"/>
      <c r="D1269" s="272" t="s">
        <v>90</v>
      </c>
      <c r="E1269" s="273"/>
      <c r="F1269" s="273"/>
      <c r="G1269" s="367">
        <f t="shared" ref="G1269:W1269" si="526">SUBTOTAL(9,G1270:G1272)</f>
        <v>0</v>
      </c>
      <c r="H1269" s="368">
        <f t="shared" si="526"/>
        <v>0</v>
      </c>
      <c r="I1269" s="369">
        <f t="shared" si="526"/>
        <v>0</v>
      </c>
      <c r="J1269" s="369">
        <f t="shared" si="526"/>
        <v>0</v>
      </c>
      <c r="K1269" s="370">
        <f t="shared" si="526"/>
        <v>0</v>
      </c>
      <c r="L1269" s="364">
        <f t="shared" si="526"/>
        <v>0</v>
      </c>
      <c r="M1269" s="364">
        <f t="shared" si="526"/>
        <v>0</v>
      </c>
      <c r="N1269" s="364">
        <f t="shared" si="526"/>
        <v>0</v>
      </c>
      <c r="O1269" s="364">
        <f t="shared" si="526"/>
        <v>0</v>
      </c>
      <c r="P1269" s="364">
        <f t="shared" si="526"/>
        <v>0</v>
      </c>
      <c r="Q1269" s="364">
        <f t="shared" si="526"/>
        <v>0</v>
      </c>
      <c r="R1269" s="364">
        <f t="shared" si="526"/>
        <v>0</v>
      </c>
      <c r="S1269" s="364">
        <f t="shared" si="526"/>
        <v>0</v>
      </c>
      <c r="T1269" s="364">
        <f t="shared" si="526"/>
        <v>0</v>
      </c>
      <c r="U1269" s="364">
        <f t="shared" si="526"/>
        <v>0</v>
      </c>
      <c r="V1269" s="364">
        <f t="shared" si="526"/>
        <v>0</v>
      </c>
      <c r="W1269" s="366">
        <f t="shared" si="526"/>
        <v>0</v>
      </c>
      <c r="Y1269"/>
    </row>
    <row r="1270" spans="1:25" outlineLevel="1" x14ac:dyDescent="0.25">
      <c r="A1270" s="212"/>
      <c r="B1270" s="465"/>
      <c r="C1270" s="272"/>
      <c r="D1270" s="272"/>
      <c r="E1270" s="273"/>
      <c r="F1270" s="274" t="s">
        <v>91</v>
      </c>
      <c r="G1270" s="394">
        <f t="shared" ref="G1270:V1270" si="527">G412</f>
        <v>0</v>
      </c>
      <c r="H1270" s="395">
        <f t="shared" si="527"/>
        <v>0</v>
      </c>
      <c r="I1270" s="389">
        <f t="shared" si="527"/>
        <v>0</v>
      </c>
      <c r="J1270" s="389">
        <f t="shared" si="527"/>
        <v>0</v>
      </c>
      <c r="K1270" s="390">
        <f t="shared" si="527"/>
        <v>0</v>
      </c>
      <c r="L1270" s="391">
        <f t="shared" si="527"/>
        <v>0</v>
      </c>
      <c r="M1270" s="396">
        <f t="shared" si="527"/>
        <v>0</v>
      </c>
      <c r="N1270" s="392">
        <f t="shared" si="527"/>
        <v>0</v>
      </c>
      <c r="O1270" s="388">
        <f t="shared" si="527"/>
        <v>0</v>
      </c>
      <c r="P1270" s="392">
        <f t="shared" si="527"/>
        <v>0</v>
      </c>
      <c r="Q1270" s="396">
        <f t="shared" si="527"/>
        <v>0</v>
      </c>
      <c r="R1270" s="392">
        <f t="shared" si="527"/>
        <v>0</v>
      </c>
      <c r="S1270" s="392">
        <f t="shared" si="527"/>
        <v>0</v>
      </c>
      <c r="T1270" s="388">
        <f t="shared" si="527"/>
        <v>0</v>
      </c>
      <c r="U1270" s="392">
        <f t="shared" si="527"/>
        <v>0</v>
      </c>
      <c r="V1270" s="393">
        <f t="shared" si="527"/>
        <v>0</v>
      </c>
      <c r="W1270" s="37">
        <f>G1270-SUM(H1270:V1270)</f>
        <v>0</v>
      </c>
      <c r="Y1270"/>
    </row>
    <row r="1271" spans="1:25" outlineLevel="1" x14ac:dyDescent="0.25">
      <c r="A1271" s="212"/>
      <c r="B1271" s="465"/>
      <c r="C1271" s="272"/>
      <c r="D1271" s="272"/>
      <c r="E1271" s="273"/>
      <c r="F1271" s="274" t="s">
        <v>92</v>
      </c>
      <c r="G1271" s="394">
        <f t="shared" ref="G1271:V1271" si="528">G413</f>
        <v>0</v>
      </c>
      <c r="H1271" s="395">
        <f t="shared" si="528"/>
        <v>0</v>
      </c>
      <c r="I1271" s="389">
        <f t="shared" si="528"/>
        <v>0</v>
      </c>
      <c r="J1271" s="389">
        <f t="shared" si="528"/>
        <v>0</v>
      </c>
      <c r="K1271" s="390">
        <f t="shared" si="528"/>
        <v>0</v>
      </c>
      <c r="L1271" s="391">
        <f t="shared" si="528"/>
        <v>0</v>
      </c>
      <c r="M1271" s="396">
        <f t="shared" si="528"/>
        <v>0</v>
      </c>
      <c r="N1271" s="392">
        <f t="shared" si="528"/>
        <v>0</v>
      </c>
      <c r="O1271" s="388">
        <f t="shared" si="528"/>
        <v>0</v>
      </c>
      <c r="P1271" s="392">
        <f t="shared" si="528"/>
        <v>0</v>
      </c>
      <c r="Q1271" s="396">
        <f t="shared" si="528"/>
        <v>0</v>
      </c>
      <c r="R1271" s="392">
        <f t="shared" si="528"/>
        <v>0</v>
      </c>
      <c r="S1271" s="392">
        <f t="shared" si="528"/>
        <v>0</v>
      </c>
      <c r="T1271" s="388">
        <f t="shared" si="528"/>
        <v>0</v>
      </c>
      <c r="U1271" s="392">
        <f t="shared" si="528"/>
        <v>0</v>
      </c>
      <c r="V1271" s="393">
        <f t="shared" si="528"/>
        <v>0</v>
      </c>
      <c r="W1271" s="37">
        <f>G1271-SUM(H1271:V1271)</f>
        <v>0</v>
      </c>
      <c r="Y1271"/>
    </row>
    <row r="1272" spans="1:25" outlineLevel="1" x14ac:dyDescent="0.25">
      <c r="A1272" s="212"/>
      <c r="B1272" s="465"/>
      <c r="C1272" s="272"/>
      <c r="D1272" s="272"/>
      <c r="E1272" s="273"/>
      <c r="F1272" s="274" t="s">
        <v>93</v>
      </c>
      <c r="G1272" s="394">
        <f t="shared" ref="G1272:V1272" si="529">G414</f>
        <v>0</v>
      </c>
      <c r="H1272" s="395">
        <f t="shared" si="529"/>
        <v>0</v>
      </c>
      <c r="I1272" s="389">
        <f t="shared" si="529"/>
        <v>0</v>
      </c>
      <c r="J1272" s="389">
        <f t="shared" si="529"/>
        <v>0</v>
      </c>
      <c r="K1272" s="390">
        <f t="shared" si="529"/>
        <v>0</v>
      </c>
      <c r="L1272" s="391">
        <f t="shared" si="529"/>
        <v>0</v>
      </c>
      <c r="M1272" s="396">
        <f t="shared" si="529"/>
        <v>0</v>
      </c>
      <c r="N1272" s="392">
        <f t="shared" si="529"/>
        <v>0</v>
      </c>
      <c r="O1272" s="388">
        <f t="shared" si="529"/>
        <v>0</v>
      </c>
      <c r="P1272" s="392">
        <f t="shared" si="529"/>
        <v>0</v>
      </c>
      <c r="Q1272" s="396">
        <f t="shared" si="529"/>
        <v>0</v>
      </c>
      <c r="R1272" s="392">
        <f t="shared" si="529"/>
        <v>0</v>
      </c>
      <c r="S1272" s="392">
        <f t="shared" si="529"/>
        <v>0</v>
      </c>
      <c r="T1272" s="388">
        <f t="shared" si="529"/>
        <v>0</v>
      </c>
      <c r="U1272" s="392">
        <f t="shared" si="529"/>
        <v>0</v>
      </c>
      <c r="V1272" s="393">
        <f t="shared" si="529"/>
        <v>0</v>
      </c>
      <c r="W1272" s="37">
        <f>G1272-SUM(H1272:V1272)</f>
        <v>0</v>
      </c>
      <c r="Y1272"/>
    </row>
    <row r="1273" spans="1:25" x14ac:dyDescent="0.25">
      <c r="A1273" s="212"/>
      <c r="B1273" s="465"/>
      <c r="C1273" s="275"/>
      <c r="D1273" s="272" t="s">
        <v>94</v>
      </c>
      <c r="E1273" s="273"/>
      <c r="F1273" s="273"/>
      <c r="G1273" s="367">
        <f t="shared" ref="G1273:W1273" si="530">SUBTOTAL(9,G1274:G1275)</f>
        <v>0</v>
      </c>
      <c r="H1273" s="368">
        <f t="shared" si="530"/>
        <v>0</v>
      </c>
      <c r="I1273" s="369">
        <f t="shared" si="530"/>
        <v>0</v>
      </c>
      <c r="J1273" s="369">
        <f t="shared" si="530"/>
        <v>0</v>
      </c>
      <c r="K1273" s="370">
        <f t="shared" si="530"/>
        <v>0</v>
      </c>
      <c r="L1273" s="364">
        <f t="shared" si="530"/>
        <v>0</v>
      </c>
      <c r="M1273" s="364">
        <f t="shared" si="530"/>
        <v>0</v>
      </c>
      <c r="N1273" s="364">
        <f t="shared" si="530"/>
        <v>0</v>
      </c>
      <c r="O1273" s="364">
        <f t="shared" si="530"/>
        <v>0</v>
      </c>
      <c r="P1273" s="364">
        <f t="shared" si="530"/>
        <v>0</v>
      </c>
      <c r="Q1273" s="364">
        <f t="shared" si="530"/>
        <v>0</v>
      </c>
      <c r="R1273" s="364">
        <f t="shared" si="530"/>
        <v>0</v>
      </c>
      <c r="S1273" s="364">
        <f t="shared" si="530"/>
        <v>0</v>
      </c>
      <c r="T1273" s="364">
        <f t="shared" si="530"/>
        <v>0</v>
      </c>
      <c r="U1273" s="364">
        <f t="shared" si="530"/>
        <v>0</v>
      </c>
      <c r="V1273" s="364">
        <f t="shared" si="530"/>
        <v>0</v>
      </c>
      <c r="W1273" s="366">
        <f t="shared" si="530"/>
        <v>0</v>
      </c>
      <c r="Y1273"/>
    </row>
    <row r="1274" spans="1:25" outlineLevel="1" x14ac:dyDescent="0.25">
      <c r="A1274" s="212"/>
      <c r="B1274" s="465"/>
      <c r="C1274" s="272"/>
      <c r="D1274" s="272"/>
      <c r="E1274" s="273"/>
      <c r="F1274" s="274" t="s">
        <v>95</v>
      </c>
      <c r="G1274" s="394">
        <f t="shared" ref="G1274:V1274" si="531">G416</f>
        <v>0</v>
      </c>
      <c r="H1274" s="395">
        <f t="shared" si="531"/>
        <v>0</v>
      </c>
      <c r="I1274" s="389">
        <f t="shared" si="531"/>
        <v>0</v>
      </c>
      <c r="J1274" s="389">
        <f t="shared" si="531"/>
        <v>0</v>
      </c>
      <c r="K1274" s="390">
        <f t="shared" si="531"/>
        <v>0</v>
      </c>
      <c r="L1274" s="391">
        <f t="shared" si="531"/>
        <v>0</v>
      </c>
      <c r="M1274" s="396">
        <f t="shared" si="531"/>
        <v>0</v>
      </c>
      <c r="N1274" s="392">
        <f t="shared" si="531"/>
        <v>0</v>
      </c>
      <c r="O1274" s="388">
        <f t="shared" si="531"/>
        <v>0</v>
      </c>
      <c r="P1274" s="392">
        <f t="shared" si="531"/>
        <v>0</v>
      </c>
      <c r="Q1274" s="396">
        <f t="shared" si="531"/>
        <v>0</v>
      </c>
      <c r="R1274" s="392">
        <f t="shared" si="531"/>
        <v>0</v>
      </c>
      <c r="S1274" s="392">
        <f t="shared" si="531"/>
        <v>0</v>
      </c>
      <c r="T1274" s="388">
        <f t="shared" si="531"/>
        <v>0</v>
      </c>
      <c r="U1274" s="392">
        <f t="shared" si="531"/>
        <v>0</v>
      </c>
      <c r="V1274" s="393">
        <f t="shared" si="531"/>
        <v>0</v>
      </c>
      <c r="W1274" s="37">
        <f>G1274-SUM(H1274:V1274)</f>
        <v>0</v>
      </c>
      <c r="Y1274"/>
    </row>
    <row r="1275" spans="1:25" outlineLevel="1" x14ac:dyDescent="0.25">
      <c r="A1275" s="212"/>
      <c r="B1275" s="465"/>
      <c r="C1275" s="272"/>
      <c r="D1275" s="272"/>
      <c r="E1275" s="273"/>
      <c r="F1275" s="274" t="s">
        <v>96</v>
      </c>
      <c r="G1275" s="394">
        <f t="shared" ref="G1275:V1275" si="532">G417</f>
        <v>0</v>
      </c>
      <c r="H1275" s="395">
        <f t="shared" si="532"/>
        <v>0</v>
      </c>
      <c r="I1275" s="389">
        <f t="shared" si="532"/>
        <v>0</v>
      </c>
      <c r="J1275" s="389">
        <f t="shared" si="532"/>
        <v>0</v>
      </c>
      <c r="K1275" s="390">
        <f t="shared" si="532"/>
        <v>0</v>
      </c>
      <c r="L1275" s="391">
        <f t="shared" si="532"/>
        <v>0</v>
      </c>
      <c r="M1275" s="392">
        <f t="shared" si="532"/>
        <v>0</v>
      </c>
      <c r="N1275" s="412">
        <f t="shared" si="532"/>
        <v>0</v>
      </c>
      <c r="O1275" s="392">
        <f t="shared" si="532"/>
        <v>0</v>
      </c>
      <c r="P1275" s="392">
        <f t="shared" si="532"/>
        <v>0</v>
      </c>
      <c r="Q1275" s="392">
        <f t="shared" si="532"/>
        <v>0</v>
      </c>
      <c r="R1275" s="412">
        <f t="shared" si="532"/>
        <v>0</v>
      </c>
      <c r="S1275" s="412">
        <f t="shared" si="532"/>
        <v>0</v>
      </c>
      <c r="T1275" s="392">
        <f t="shared" si="532"/>
        <v>0</v>
      </c>
      <c r="U1275" s="392">
        <f t="shared" si="532"/>
        <v>0</v>
      </c>
      <c r="V1275" s="393">
        <f t="shared" si="532"/>
        <v>0</v>
      </c>
      <c r="W1275" s="37">
        <f>G1275-SUM(H1275:V1275)</f>
        <v>0</v>
      </c>
      <c r="Y1275"/>
    </row>
    <row r="1276" spans="1:25" x14ac:dyDescent="0.25">
      <c r="A1276" s="212"/>
      <c r="B1276" s="465"/>
      <c r="C1276" s="272" t="s">
        <v>259</v>
      </c>
      <c r="D1276" s="275"/>
      <c r="E1276" s="275"/>
      <c r="F1276" s="273"/>
      <c r="G1276" s="367"/>
      <c r="H1276" s="369"/>
      <c r="I1276" s="369"/>
      <c r="J1276" s="369"/>
      <c r="K1276" s="370"/>
      <c r="L1276" s="363"/>
      <c r="M1276" s="364"/>
      <c r="N1276" s="364"/>
      <c r="O1276" s="364"/>
      <c r="P1276" s="364"/>
      <c r="Q1276" s="364"/>
      <c r="R1276" s="364"/>
      <c r="S1276" s="364"/>
      <c r="T1276" s="364"/>
      <c r="U1276" s="364"/>
      <c r="V1276" s="365"/>
      <c r="W1276" s="366"/>
      <c r="Y1276"/>
    </row>
    <row r="1277" spans="1:25" x14ac:dyDescent="0.25">
      <c r="A1277" s="212"/>
      <c r="B1277" s="465"/>
      <c r="C1277" s="272"/>
      <c r="D1277" s="276" t="s">
        <v>20</v>
      </c>
      <c r="E1277" s="273"/>
      <c r="F1277" s="273"/>
      <c r="G1277" s="367"/>
      <c r="H1277" s="369"/>
      <c r="I1277" s="369"/>
      <c r="J1277" s="369"/>
      <c r="K1277" s="370"/>
      <c r="L1277" s="363"/>
      <c r="M1277" s="364"/>
      <c r="N1277" s="364"/>
      <c r="O1277" s="364"/>
      <c r="P1277" s="364"/>
      <c r="Q1277" s="364"/>
      <c r="R1277" s="364"/>
      <c r="S1277" s="364"/>
      <c r="T1277" s="364"/>
      <c r="U1277" s="364"/>
      <c r="V1277" s="365"/>
      <c r="W1277" s="366"/>
      <c r="Y1277"/>
    </row>
    <row r="1278" spans="1:25" x14ac:dyDescent="0.25">
      <c r="A1278" s="212"/>
      <c r="B1278" s="465"/>
      <c r="C1278" s="272"/>
      <c r="D1278" s="272"/>
      <c r="E1278" s="273" t="s">
        <v>21</v>
      </c>
      <c r="F1278" s="273"/>
      <c r="G1278" s="367">
        <f>SUBTOTAL(9,G1279:G1282)</f>
        <v>0</v>
      </c>
      <c r="H1278" s="368">
        <f>SUBTOTAL(9,H1279:H1282)</f>
        <v>0</v>
      </c>
      <c r="I1278" s="369"/>
      <c r="J1278" s="369"/>
      <c r="K1278" s="370"/>
      <c r="L1278" s="364"/>
      <c r="M1278" s="364"/>
      <c r="N1278" s="364"/>
      <c r="O1278" s="364"/>
      <c r="P1278" s="364"/>
      <c r="Q1278" s="364"/>
      <c r="R1278" s="364"/>
      <c r="S1278" s="364"/>
      <c r="T1278" s="364"/>
      <c r="U1278" s="364"/>
      <c r="V1278" s="365"/>
      <c r="W1278" s="366">
        <f>SUBTOTAL(9,W1279:W1282)</f>
        <v>0</v>
      </c>
      <c r="Y1278"/>
    </row>
    <row r="1279" spans="1:25" outlineLevel="1" x14ac:dyDescent="0.25">
      <c r="A1279" s="212"/>
      <c r="B1279" s="465"/>
      <c r="C1279" s="272"/>
      <c r="D1279" s="272"/>
      <c r="E1279" s="273"/>
      <c r="F1279" s="274" t="s">
        <v>22</v>
      </c>
      <c r="G1279" s="394">
        <f>G421</f>
        <v>0</v>
      </c>
      <c r="H1279" s="395">
        <f>G1279</f>
        <v>0</v>
      </c>
      <c r="I1279" s="369"/>
      <c r="J1279" s="369"/>
      <c r="K1279" s="370"/>
      <c r="L1279" s="364"/>
      <c r="M1279" s="364"/>
      <c r="N1279" s="364"/>
      <c r="O1279" s="364"/>
      <c r="P1279" s="364"/>
      <c r="Q1279" s="364"/>
      <c r="R1279" s="364"/>
      <c r="S1279" s="364"/>
      <c r="T1279" s="364"/>
      <c r="U1279" s="364"/>
      <c r="V1279" s="364"/>
      <c r="W1279" s="37">
        <f>G1279-SUM(H1279:V1279)</f>
        <v>0</v>
      </c>
      <c r="Y1279"/>
    </row>
    <row r="1280" spans="1:25" outlineLevel="1" x14ac:dyDescent="0.25">
      <c r="A1280" s="212"/>
      <c r="B1280" s="465"/>
      <c r="C1280" s="272"/>
      <c r="D1280" s="272"/>
      <c r="E1280" s="273"/>
      <c r="F1280" s="274" t="s">
        <v>23</v>
      </c>
      <c r="G1280" s="394">
        <f>G422</f>
        <v>0</v>
      </c>
      <c r="H1280" s="395">
        <f t="shared" ref="H1280:H1343" si="533">G1280</f>
        <v>0</v>
      </c>
      <c r="I1280" s="369"/>
      <c r="J1280" s="369"/>
      <c r="K1280" s="370"/>
      <c r="L1280" s="364"/>
      <c r="M1280" s="364"/>
      <c r="N1280" s="364"/>
      <c r="O1280" s="364"/>
      <c r="P1280" s="364"/>
      <c r="Q1280" s="364"/>
      <c r="R1280" s="364"/>
      <c r="S1280" s="364"/>
      <c r="T1280" s="364"/>
      <c r="U1280" s="364"/>
      <c r="V1280" s="364"/>
      <c r="W1280" s="37">
        <f>G1280-SUM(H1280:V1280)</f>
        <v>0</v>
      </c>
      <c r="Y1280"/>
    </row>
    <row r="1281" spans="1:25" outlineLevel="1" x14ac:dyDescent="0.25">
      <c r="A1281" s="212"/>
      <c r="B1281" s="465"/>
      <c r="C1281" s="272"/>
      <c r="D1281" s="272"/>
      <c r="E1281" s="273"/>
      <c r="F1281" s="274" t="s">
        <v>24</v>
      </c>
      <c r="G1281" s="394">
        <f>G423</f>
        <v>0</v>
      </c>
      <c r="H1281" s="395">
        <f t="shared" si="533"/>
        <v>0</v>
      </c>
      <c r="I1281" s="369"/>
      <c r="J1281" s="369"/>
      <c r="K1281" s="370"/>
      <c r="L1281" s="364"/>
      <c r="M1281" s="364"/>
      <c r="N1281" s="364"/>
      <c r="O1281" s="364"/>
      <c r="P1281" s="364"/>
      <c r="Q1281" s="364"/>
      <c r="R1281" s="364"/>
      <c r="S1281" s="364"/>
      <c r="T1281" s="364"/>
      <c r="U1281" s="364"/>
      <c r="V1281" s="364"/>
      <c r="W1281" s="37">
        <f>G1281-SUM(H1281:V1281)</f>
        <v>0</v>
      </c>
      <c r="Y1281"/>
    </row>
    <row r="1282" spans="1:25" outlineLevel="1" x14ac:dyDescent="0.25">
      <c r="A1282" s="212"/>
      <c r="B1282" s="465"/>
      <c r="C1282" s="272"/>
      <c r="D1282" s="272"/>
      <c r="E1282" s="273"/>
      <c r="F1282" s="274" t="s">
        <v>25</v>
      </c>
      <c r="G1282" s="394">
        <f>G424</f>
        <v>0</v>
      </c>
      <c r="H1282" s="395">
        <f t="shared" si="533"/>
        <v>0</v>
      </c>
      <c r="I1282" s="369"/>
      <c r="J1282" s="369"/>
      <c r="K1282" s="370"/>
      <c r="L1282" s="364"/>
      <c r="M1282" s="364"/>
      <c r="N1282" s="364"/>
      <c r="O1282" s="364"/>
      <c r="P1282" s="364"/>
      <c r="Q1282" s="364"/>
      <c r="R1282" s="364"/>
      <c r="S1282" s="364"/>
      <c r="T1282" s="364"/>
      <c r="U1282" s="364"/>
      <c r="V1282" s="364"/>
      <c r="W1282" s="37">
        <f>G1282-SUM(H1282:V1282)</f>
        <v>0</v>
      </c>
      <c r="Y1282"/>
    </row>
    <row r="1283" spans="1:25" x14ac:dyDescent="0.25">
      <c r="A1283" s="212"/>
      <c r="B1283" s="465"/>
      <c r="C1283" s="272"/>
      <c r="D1283" s="272"/>
      <c r="E1283" s="273" t="s">
        <v>26</v>
      </c>
      <c r="F1283" s="273"/>
      <c r="G1283" s="367">
        <f>SUBTOTAL(9,G1284:G1287)</f>
        <v>0</v>
      </c>
      <c r="H1283" s="368">
        <f>SUBTOTAL(9,H1284:H1287)</f>
        <v>0</v>
      </c>
      <c r="I1283" s="369"/>
      <c r="J1283" s="369"/>
      <c r="K1283" s="370"/>
      <c r="L1283" s="364"/>
      <c r="M1283" s="364"/>
      <c r="N1283" s="364"/>
      <c r="O1283" s="364"/>
      <c r="P1283" s="364"/>
      <c r="Q1283" s="364"/>
      <c r="R1283" s="364"/>
      <c r="S1283" s="364"/>
      <c r="T1283" s="364"/>
      <c r="U1283" s="364"/>
      <c r="V1283" s="364"/>
      <c r="W1283" s="366">
        <f>SUBTOTAL(9,W1284:W1287)</f>
        <v>0</v>
      </c>
      <c r="Y1283"/>
    </row>
    <row r="1284" spans="1:25" outlineLevel="1" x14ac:dyDescent="0.25">
      <c r="A1284" s="212"/>
      <c r="B1284" s="465"/>
      <c r="C1284" s="272"/>
      <c r="D1284" s="272"/>
      <c r="E1284" s="273"/>
      <c r="F1284" s="274" t="s">
        <v>27</v>
      </c>
      <c r="G1284" s="394">
        <f>G426</f>
        <v>0</v>
      </c>
      <c r="H1284" s="395">
        <f t="shared" si="533"/>
        <v>0</v>
      </c>
      <c r="I1284" s="369"/>
      <c r="J1284" s="369"/>
      <c r="K1284" s="370"/>
      <c r="L1284" s="364"/>
      <c r="M1284" s="364"/>
      <c r="N1284" s="364"/>
      <c r="O1284" s="364"/>
      <c r="P1284" s="364"/>
      <c r="Q1284" s="364"/>
      <c r="R1284" s="364"/>
      <c r="S1284" s="364"/>
      <c r="T1284" s="364"/>
      <c r="U1284" s="364"/>
      <c r="V1284" s="364"/>
      <c r="W1284" s="37">
        <f t="shared" ref="W1284:W1292" si="534">G1284-SUM(H1284:V1284)</f>
        <v>0</v>
      </c>
      <c r="Y1284"/>
    </row>
    <row r="1285" spans="1:25" outlineLevel="1" x14ac:dyDescent="0.25">
      <c r="A1285" s="212"/>
      <c r="B1285" s="465"/>
      <c r="C1285" s="272"/>
      <c r="D1285" s="272"/>
      <c r="E1285" s="273"/>
      <c r="F1285" s="274" t="s">
        <v>28</v>
      </c>
      <c r="G1285" s="394">
        <f>G427</f>
        <v>0</v>
      </c>
      <c r="H1285" s="395">
        <f t="shared" si="533"/>
        <v>0</v>
      </c>
      <c r="I1285" s="369"/>
      <c r="J1285" s="369"/>
      <c r="K1285" s="370"/>
      <c r="L1285" s="364"/>
      <c r="M1285" s="364"/>
      <c r="N1285" s="364"/>
      <c r="O1285" s="364"/>
      <c r="P1285" s="364"/>
      <c r="Q1285" s="364"/>
      <c r="R1285" s="364"/>
      <c r="S1285" s="364"/>
      <c r="T1285" s="364"/>
      <c r="U1285" s="364"/>
      <c r="V1285" s="364"/>
      <c r="W1285" s="37">
        <f t="shared" si="534"/>
        <v>0</v>
      </c>
      <c r="Y1285"/>
    </row>
    <row r="1286" spans="1:25" outlineLevel="1" x14ac:dyDescent="0.25">
      <c r="A1286" s="212"/>
      <c r="B1286" s="465"/>
      <c r="C1286" s="272"/>
      <c r="D1286" s="272"/>
      <c r="E1286" s="273"/>
      <c r="F1286" s="274" t="s">
        <v>29</v>
      </c>
      <c r="G1286" s="394">
        <f>G428</f>
        <v>0</v>
      </c>
      <c r="H1286" s="395">
        <f t="shared" si="533"/>
        <v>0</v>
      </c>
      <c r="I1286" s="369"/>
      <c r="J1286" s="369"/>
      <c r="K1286" s="370"/>
      <c r="L1286" s="364"/>
      <c r="M1286" s="364"/>
      <c r="N1286" s="364"/>
      <c r="O1286" s="364"/>
      <c r="P1286" s="364"/>
      <c r="Q1286" s="364"/>
      <c r="R1286" s="364"/>
      <c r="S1286" s="364"/>
      <c r="T1286" s="364"/>
      <c r="U1286" s="364"/>
      <c r="V1286" s="364"/>
      <c r="W1286" s="37">
        <f t="shared" si="534"/>
        <v>0</v>
      </c>
      <c r="Y1286"/>
    </row>
    <row r="1287" spans="1:25" outlineLevel="1" x14ac:dyDescent="0.25">
      <c r="A1287" s="212"/>
      <c r="B1287" s="465"/>
      <c r="C1287" s="272"/>
      <c r="D1287" s="272"/>
      <c r="E1287" s="273"/>
      <c r="F1287" s="274" t="s">
        <v>30</v>
      </c>
      <c r="G1287" s="394">
        <f>G429</f>
        <v>0</v>
      </c>
      <c r="H1287" s="395">
        <f t="shared" si="533"/>
        <v>0</v>
      </c>
      <c r="I1287" s="369"/>
      <c r="J1287" s="369"/>
      <c r="K1287" s="370"/>
      <c r="L1287" s="364"/>
      <c r="M1287" s="364"/>
      <c r="N1287" s="364"/>
      <c r="O1287" s="364"/>
      <c r="P1287" s="364"/>
      <c r="Q1287" s="364"/>
      <c r="R1287" s="364"/>
      <c r="S1287" s="364"/>
      <c r="T1287" s="364"/>
      <c r="U1287" s="364"/>
      <c r="V1287" s="364"/>
      <c r="W1287" s="37">
        <f t="shared" si="534"/>
        <v>0</v>
      </c>
      <c r="Y1287"/>
    </row>
    <row r="1288" spans="1:25" x14ac:dyDescent="0.25">
      <c r="A1288" s="212"/>
      <c r="B1288" s="465"/>
      <c r="C1288" s="272"/>
      <c r="D1288" s="272"/>
      <c r="E1288" s="273" t="s">
        <v>31</v>
      </c>
      <c r="F1288" s="273"/>
      <c r="G1288" s="367">
        <f>SUBTOTAL(9,G1289:G1292)</f>
        <v>0</v>
      </c>
      <c r="H1288" s="368">
        <f>SUBTOTAL(9,H1289:H1292)</f>
        <v>0</v>
      </c>
      <c r="I1288" s="369"/>
      <c r="J1288" s="369"/>
      <c r="K1288" s="370"/>
      <c r="L1288" s="364"/>
      <c r="M1288" s="364"/>
      <c r="N1288" s="364"/>
      <c r="O1288" s="364"/>
      <c r="P1288" s="364"/>
      <c r="Q1288" s="364"/>
      <c r="R1288" s="364"/>
      <c r="S1288" s="364"/>
      <c r="T1288" s="364"/>
      <c r="U1288" s="364"/>
      <c r="V1288" s="364"/>
      <c r="W1288" s="366">
        <f>SUBTOTAL(9,W1289:W1292)</f>
        <v>0</v>
      </c>
      <c r="Y1288"/>
    </row>
    <row r="1289" spans="1:25" outlineLevel="1" x14ac:dyDescent="0.25">
      <c r="A1289" s="212"/>
      <c r="B1289" s="465"/>
      <c r="C1289" s="272"/>
      <c r="D1289" s="272"/>
      <c r="E1289" s="273"/>
      <c r="F1289" s="274" t="s">
        <v>32</v>
      </c>
      <c r="G1289" s="394">
        <f>G431</f>
        <v>0</v>
      </c>
      <c r="H1289" s="395">
        <f t="shared" si="533"/>
        <v>0</v>
      </c>
      <c r="I1289" s="369"/>
      <c r="J1289" s="369"/>
      <c r="K1289" s="370"/>
      <c r="L1289" s="364"/>
      <c r="M1289" s="364"/>
      <c r="N1289" s="364"/>
      <c r="O1289" s="364"/>
      <c r="P1289" s="364"/>
      <c r="Q1289" s="364"/>
      <c r="R1289" s="364"/>
      <c r="S1289" s="364"/>
      <c r="T1289" s="364"/>
      <c r="U1289" s="364"/>
      <c r="V1289" s="364"/>
      <c r="W1289" s="37">
        <f t="shared" si="534"/>
        <v>0</v>
      </c>
      <c r="Y1289"/>
    </row>
    <row r="1290" spans="1:25" outlineLevel="1" x14ac:dyDescent="0.25">
      <c r="A1290" s="212"/>
      <c r="B1290" s="465"/>
      <c r="C1290" s="272"/>
      <c r="D1290" s="272"/>
      <c r="E1290" s="273"/>
      <c r="F1290" s="274" t="s">
        <v>33</v>
      </c>
      <c r="G1290" s="394">
        <f>G432</f>
        <v>0</v>
      </c>
      <c r="H1290" s="395">
        <f t="shared" si="533"/>
        <v>0</v>
      </c>
      <c r="I1290" s="369"/>
      <c r="J1290" s="369"/>
      <c r="K1290" s="370"/>
      <c r="L1290" s="364"/>
      <c r="M1290" s="364"/>
      <c r="N1290" s="364"/>
      <c r="O1290" s="364"/>
      <c r="P1290" s="364"/>
      <c r="Q1290" s="364"/>
      <c r="R1290" s="364"/>
      <c r="S1290" s="364"/>
      <c r="T1290" s="364"/>
      <c r="U1290" s="364"/>
      <c r="V1290" s="364"/>
      <c r="W1290" s="37">
        <f t="shared" si="534"/>
        <v>0</v>
      </c>
      <c r="Y1290"/>
    </row>
    <row r="1291" spans="1:25" outlineLevel="1" x14ac:dyDescent="0.25">
      <c r="A1291" s="212"/>
      <c r="B1291" s="465"/>
      <c r="C1291" s="272"/>
      <c r="D1291" s="272"/>
      <c r="E1291" s="273"/>
      <c r="F1291" s="274" t="s">
        <v>34</v>
      </c>
      <c r="G1291" s="394">
        <f>G433</f>
        <v>0</v>
      </c>
      <c r="H1291" s="395">
        <f t="shared" si="533"/>
        <v>0</v>
      </c>
      <c r="I1291" s="369"/>
      <c r="J1291" s="369"/>
      <c r="K1291" s="370"/>
      <c r="L1291" s="364"/>
      <c r="M1291" s="364"/>
      <c r="N1291" s="364"/>
      <c r="O1291" s="364"/>
      <c r="P1291" s="364"/>
      <c r="Q1291" s="364"/>
      <c r="R1291" s="364"/>
      <c r="S1291" s="364"/>
      <c r="T1291" s="364"/>
      <c r="U1291" s="364"/>
      <c r="V1291" s="364"/>
      <c r="W1291" s="37">
        <f t="shared" si="534"/>
        <v>0</v>
      </c>
      <c r="Y1291"/>
    </row>
    <row r="1292" spans="1:25" outlineLevel="1" x14ac:dyDescent="0.25">
      <c r="A1292" s="212"/>
      <c r="B1292" s="465"/>
      <c r="C1292" s="272"/>
      <c r="D1292" s="272"/>
      <c r="E1292" s="273"/>
      <c r="F1292" s="274" t="s">
        <v>35</v>
      </c>
      <c r="G1292" s="394">
        <f>G434</f>
        <v>0</v>
      </c>
      <c r="H1292" s="395">
        <f t="shared" si="533"/>
        <v>0</v>
      </c>
      <c r="I1292" s="369"/>
      <c r="J1292" s="369"/>
      <c r="K1292" s="370"/>
      <c r="L1292" s="364"/>
      <c r="M1292" s="364"/>
      <c r="N1292" s="364"/>
      <c r="O1292" s="364"/>
      <c r="P1292" s="364"/>
      <c r="Q1292" s="364"/>
      <c r="R1292" s="364"/>
      <c r="S1292" s="364"/>
      <c r="T1292" s="364"/>
      <c r="U1292" s="364"/>
      <c r="V1292" s="364"/>
      <c r="W1292" s="37">
        <f t="shared" si="534"/>
        <v>0</v>
      </c>
      <c r="Y1292"/>
    </row>
    <row r="1293" spans="1:25" x14ac:dyDescent="0.25">
      <c r="A1293" s="212"/>
      <c r="B1293" s="465"/>
      <c r="C1293" s="272"/>
      <c r="D1293" s="272" t="s">
        <v>36</v>
      </c>
      <c r="E1293" s="273"/>
      <c r="F1293" s="273"/>
      <c r="G1293" s="367"/>
      <c r="H1293" s="369"/>
      <c r="I1293" s="369"/>
      <c r="J1293" s="369"/>
      <c r="K1293" s="370"/>
      <c r="L1293" s="364"/>
      <c r="M1293" s="364"/>
      <c r="N1293" s="364"/>
      <c r="O1293" s="364"/>
      <c r="P1293" s="364"/>
      <c r="Q1293" s="364"/>
      <c r="R1293" s="364"/>
      <c r="S1293" s="364"/>
      <c r="T1293" s="364"/>
      <c r="U1293" s="364"/>
      <c r="V1293" s="364"/>
      <c r="W1293" s="366"/>
      <c r="Y1293"/>
    </row>
    <row r="1294" spans="1:25" x14ac:dyDescent="0.25">
      <c r="A1294" s="212"/>
      <c r="B1294" s="465"/>
      <c r="C1294" s="272"/>
      <c r="D1294" s="272"/>
      <c r="E1294" s="275" t="s">
        <v>37</v>
      </c>
      <c r="F1294" s="273"/>
      <c r="G1294" s="367">
        <f>SUBTOTAL(9,G1295:G1297)</f>
        <v>0</v>
      </c>
      <c r="H1294" s="368">
        <f>SUBTOTAL(9,H1295:H1297)</f>
        <v>0</v>
      </c>
      <c r="I1294" s="369"/>
      <c r="J1294" s="369"/>
      <c r="K1294" s="370"/>
      <c r="L1294" s="364"/>
      <c r="M1294" s="364"/>
      <c r="N1294" s="364"/>
      <c r="O1294" s="364"/>
      <c r="P1294" s="364"/>
      <c r="Q1294" s="364"/>
      <c r="R1294" s="364"/>
      <c r="S1294" s="364"/>
      <c r="T1294" s="364"/>
      <c r="U1294" s="364"/>
      <c r="V1294" s="364"/>
      <c r="W1294" s="366">
        <f>SUBTOTAL(9,W1295:W1297)</f>
        <v>0</v>
      </c>
      <c r="Y1294"/>
    </row>
    <row r="1295" spans="1:25" outlineLevel="1" x14ac:dyDescent="0.25">
      <c r="A1295" s="212"/>
      <c r="B1295" s="465"/>
      <c r="C1295" s="272"/>
      <c r="D1295" s="272"/>
      <c r="E1295" s="275"/>
      <c r="F1295" s="274" t="s">
        <v>38</v>
      </c>
      <c r="G1295" s="394">
        <f>G437</f>
        <v>0</v>
      </c>
      <c r="H1295" s="395">
        <f t="shared" si="533"/>
        <v>0</v>
      </c>
      <c r="I1295" s="369"/>
      <c r="J1295" s="369"/>
      <c r="K1295" s="370"/>
      <c r="L1295" s="364"/>
      <c r="M1295" s="364"/>
      <c r="N1295" s="364"/>
      <c r="O1295" s="364"/>
      <c r="P1295" s="364"/>
      <c r="Q1295" s="364"/>
      <c r="R1295" s="364"/>
      <c r="S1295" s="364"/>
      <c r="T1295" s="364"/>
      <c r="U1295" s="364"/>
      <c r="V1295" s="364"/>
      <c r="W1295" s="37">
        <f>G1295-SUM(H1295:V1295)</f>
        <v>0</v>
      </c>
      <c r="Y1295"/>
    </row>
    <row r="1296" spans="1:25" outlineLevel="1" x14ac:dyDescent="0.25">
      <c r="A1296" s="212"/>
      <c r="B1296" s="465"/>
      <c r="C1296" s="272"/>
      <c r="D1296" s="272"/>
      <c r="E1296" s="273"/>
      <c r="F1296" s="274" t="s">
        <v>39</v>
      </c>
      <c r="G1296" s="394">
        <f>G438</f>
        <v>0</v>
      </c>
      <c r="H1296" s="395">
        <f t="shared" si="533"/>
        <v>0</v>
      </c>
      <c r="I1296" s="369"/>
      <c r="J1296" s="369"/>
      <c r="K1296" s="370"/>
      <c r="L1296" s="364"/>
      <c r="M1296" s="364"/>
      <c r="N1296" s="364"/>
      <c r="O1296" s="364"/>
      <c r="P1296" s="364"/>
      <c r="Q1296" s="364"/>
      <c r="R1296" s="364"/>
      <c r="S1296" s="364"/>
      <c r="T1296" s="364"/>
      <c r="U1296" s="364"/>
      <c r="V1296" s="364"/>
      <c r="W1296" s="37">
        <f>G1296-SUM(H1296:V1296)</f>
        <v>0</v>
      </c>
      <c r="Y1296"/>
    </row>
    <row r="1297" spans="1:25" outlineLevel="1" x14ac:dyDescent="0.25">
      <c r="A1297" s="212"/>
      <c r="B1297" s="465"/>
      <c r="C1297" s="272"/>
      <c r="D1297" s="272"/>
      <c r="E1297" s="273"/>
      <c r="F1297" s="274" t="s">
        <v>40</v>
      </c>
      <c r="G1297" s="394">
        <f>G439</f>
        <v>0</v>
      </c>
      <c r="H1297" s="395">
        <f t="shared" si="533"/>
        <v>0</v>
      </c>
      <c r="I1297" s="369"/>
      <c r="J1297" s="369"/>
      <c r="K1297" s="370"/>
      <c r="L1297" s="364"/>
      <c r="M1297" s="364"/>
      <c r="N1297" s="364"/>
      <c r="O1297" s="364"/>
      <c r="P1297" s="364"/>
      <c r="Q1297" s="364"/>
      <c r="R1297" s="364"/>
      <c r="S1297" s="364"/>
      <c r="T1297" s="364"/>
      <c r="U1297" s="364"/>
      <c r="V1297" s="364"/>
      <c r="W1297" s="37">
        <f>G1297-SUM(H1297:V1297)</f>
        <v>0</v>
      </c>
      <c r="Y1297"/>
    </row>
    <row r="1298" spans="1:25" x14ac:dyDescent="0.25">
      <c r="A1298" s="212"/>
      <c r="B1298" s="465"/>
      <c r="C1298" s="272"/>
      <c r="D1298" s="272"/>
      <c r="E1298" s="273" t="s">
        <v>41</v>
      </c>
      <c r="F1298" s="273"/>
      <c r="G1298" s="367">
        <f>SUBTOTAL(9,G1299:G1301)</f>
        <v>0</v>
      </c>
      <c r="H1298" s="368">
        <f>SUBTOTAL(9,H1299:H1301)</f>
        <v>0</v>
      </c>
      <c r="I1298" s="369"/>
      <c r="J1298" s="369"/>
      <c r="K1298" s="370"/>
      <c r="L1298" s="364"/>
      <c r="M1298" s="364"/>
      <c r="N1298" s="364"/>
      <c r="O1298" s="364"/>
      <c r="P1298" s="364"/>
      <c r="Q1298" s="364"/>
      <c r="R1298" s="364"/>
      <c r="S1298" s="364"/>
      <c r="T1298" s="364"/>
      <c r="U1298" s="364"/>
      <c r="V1298" s="364"/>
      <c r="W1298" s="366">
        <f>SUBTOTAL(9,W1299:W1301)</f>
        <v>0</v>
      </c>
      <c r="Y1298"/>
    </row>
    <row r="1299" spans="1:25" outlineLevel="1" x14ac:dyDescent="0.25">
      <c r="A1299" s="212"/>
      <c r="B1299" s="465"/>
      <c r="C1299" s="272"/>
      <c r="D1299" s="272"/>
      <c r="E1299" s="273"/>
      <c r="F1299" s="274" t="s">
        <v>42</v>
      </c>
      <c r="G1299" s="394">
        <f>G441</f>
        <v>0</v>
      </c>
      <c r="H1299" s="395">
        <f t="shared" si="533"/>
        <v>0</v>
      </c>
      <c r="I1299" s="369"/>
      <c r="J1299" s="369"/>
      <c r="K1299" s="370"/>
      <c r="L1299" s="364"/>
      <c r="M1299" s="364"/>
      <c r="N1299" s="364"/>
      <c r="O1299" s="364"/>
      <c r="P1299" s="364"/>
      <c r="Q1299" s="364"/>
      <c r="R1299" s="364"/>
      <c r="S1299" s="364"/>
      <c r="T1299" s="364"/>
      <c r="U1299" s="364"/>
      <c r="V1299" s="364"/>
      <c r="W1299" s="37">
        <f>G1299-SUM(H1299:V1299)</f>
        <v>0</v>
      </c>
      <c r="Y1299"/>
    </row>
    <row r="1300" spans="1:25" outlineLevel="1" x14ac:dyDescent="0.25">
      <c r="A1300" s="212"/>
      <c r="B1300" s="465"/>
      <c r="C1300" s="272"/>
      <c r="D1300" s="272"/>
      <c r="E1300" s="273"/>
      <c r="F1300" s="274" t="s">
        <v>43</v>
      </c>
      <c r="G1300" s="394">
        <f>G442</f>
        <v>0</v>
      </c>
      <c r="H1300" s="395">
        <f t="shared" si="533"/>
        <v>0</v>
      </c>
      <c r="I1300" s="369"/>
      <c r="J1300" s="369"/>
      <c r="K1300" s="370"/>
      <c r="L1300" s="364"/>
      <c r="M1300" s="364"/>
      <c r="N1300" s="364"/>
      <c r="O1300" s="364"/>
      <c r="P1300" s="364"/>
      <c r="Q1300" s="364"/>
      <c r="R1300" s="364"/>
      <c r="S1300" s="364"/>
      <c r="T1300" s="364"/>
      <c r="U1300" s="364"/>
      <c r="V1300" s="364"/>
      <c r="W1300" s="37">
        <f>G1300-SUM(H1300:V1300)</f>
        <v>0</v>
      </c>
      <c r="Y1300"/>
    </row>
    <row r="1301" spans="1:25" outlineLevel="1" x14ac:dyDescent="0.25">
      <c r="A1301" s="212"/>
      <c r="B1301" s="465"/>
      <c r="C1301" s="272"/>
      <c r="D1301" s="272"/>
      <c r="E1301" s="273"/>
      <c r="F1301" s="274" t="s">
        <v>44</v>
      </c>
      <c r="G1301" s="394">
        <f>G443</f>
        <v>0</v>
      </c>
      <c r="H1301" s="395">
        <f t="shared" si="533"/>
        <v>0</v>
      </c>
      <c r="I1301" s="369"/>
      <c r="J1301" s="369"/>
      <c r="K1301" s="370"/>
      <c r="L1301" s="364"/>
      <c r="M1301" s="364"/>
      <c r="N1301" s="364"/>
      <c r="O1301" s="364"/>
      <c r="P1301" s="364"/>
      <c r="Q1301" s="364"/>
      <c r="R1301" s="364"/>
      <c r="S1301" s="364"/>
      <c r="T1301" s="364"/>
      <c r="U1301" s="364"/>
      <c r="V1301" s="364"/>
      <c r="W1301" s="37">
        <f>G1301-SUM(H1301:V1301)</f>
        <v>0</v>
      </c>
      <c r="Y1301"/>
    </row>
    <row r="1302" spans="1:25" x14ac:dyDescent="0.25">
      <c r="A1302" s="212"/>
      <c r="B1302" s="465"/>
      <c r="C1302" s="272"/>
      <c r="D1302" s="272"/>
      <c r="E1302" s="273" t="s">
        <v>45</v>
      </c>
      <c r="F1302" s="273"/>
      <c r="G1302" s="367">
        <f>SUBTOTAL(9,G1303:G1305)</f>
        <v>0</v>
      </c>
      <c r="H1302" s="368">
        <f>SUBTOTAL(9,H1303:H1305)</f>
        <v>0</v>
      </c>
      <c r="I1302" s="369"/>
      <c r="J1302" s="369"/>
      <c r="K1302" s="370"/>
      <c r="L1302" s="364"/>
      <c r="M1302" s="364"/>
      <c r="N1302" s="364"/>
      <c r="O1302" s="364"/>
      <c r="P1302" s="364"/>
      <c r="Q1302" s="364"/>
      <c r="R1302" s="364"/>
      <c r="S1302" s="364"/>
      <c r="T1302" s="364"/>
      <c r="U1302" s="364"/>
      <c r="V1302" s="364"/>
      <c r="W1302" s="366">
        <f>SUBTOTAL(9,W1303:W1305)</f>
        <v>0</v>
      </c>
      <c r="Y1302"/>
    </row>
    <row r="1303" spans="1:25" outlineLevel="1" x14ac:dyDescent="0.25">
      <c r="A1303" s="212"/>
      <c r="B1303" s="465"/>
      <c r="C1303" s="272"/>
      <c r="D1303" s="272"/>
      <c r="E1303" s="273"/>
      <c r="F1303" s="274" t="s">
        <v>46</v>
      </c>
      <c r="G1303" s="394">
        <f>G445</f>
        <v>0</v>
      </c>
      <c r="H1303" s="395">
        <f t="shared" si="533"/>
        <v>0</v>
      </c>
      <c r="I1303" s="369"/>
      <c r="J1303" s="369"/>
      <c r="K1303" s="370"/>
      <c r="L1303" s="364"/>
      <c r="M1303" s="364"/>
      <c r="N1303" s="364"/>
      <c r="O1303" s="364"/>
      <c r="P1303" s="364"/>
      <c r="Q1303" s="364"/>
      <c r="R1303" s="364"/>
      <c r="S1303" s="364"/>
      <c r="T1303" s="364"/>
      <c r="U1303" s="364"/>
      <c r="V1303" s="364"/>
      <c r="W1303" s="37">
        <f>G1303-SUM(H1303:V1303)</f>
        <v>0</v>
      </c>
      <c r="Y1303"/>
    </row>
    <row r="1304" spans="1:25" outlineLevel="1" x14ac:dyDescent="0.25">
      <c r="A1304" s="212"/>
      <c r="B1304" s="465"/>
      <c r="C1304" s="272"/>
      <c r="D1304" s="272"/>
      <c r="E1304" s="273"/>
      <c r="F1304" s="274" t="s">
        <v>47</v>
      </c>
      <c r="G1304" s="394">
        <f>G446</f>
        <v>0</v>
      </c>
      <c r="H1304" s="395">
        <f t="shared" si="533"/>
        <v>0</v>
      </c>
      <c r="I1304" s="369"/>
      <c r="J1304" s="369"/>
      <c r="K1304" s="370"/>
      <c r="L1304" s="364"/>
      <c r="M1304" s="364"/>
      <c r="N1304" s="364"/>
      <c r="O1304" s="364"/>
      <c r="P1304" s="364"/>
      <c r="Q1304" s="364"/>
      <c r="R1304" s="364"/>
      <c r="S1304" s="364"/>
      <c r="T1304" s="364"/>
      <c r="U1304" s="364"/>
      <c r="V1304" s="364"/>
      <c r="W1304" s="37">
        <f>G1304-SUM(H1304:V1304)</f>
        <v>0</v>
      </c>
      <c r="Y1304"/>
    </row>
    <row r="1305" spans="1:25" outlineLevel="1" x14ac:dyDescent="0.25">
      <c r="A1305" s="212"/>
      <c r="B1305" s="465"/>
      <c r="C1305" s="272"/>
      <c r="D1305" s="272"/>
      <c r="E1305" s="273"/>
      <c r="F1305" s="274" t="s">
        <v>48</v>
      </c>
      <c r="G1305" s="394">
        <f>G447</f>
        <v>0</v>
      </c>
      <c r="H1305" s="395">
        <f t="shared" si="533"/>
        <v>0</v>
      </c>
      <c r="I1305" s="369"/>
      <c r="J1305" s="369"/>
      <c r="K1305" s="370"/>
      <c r="L1305" s="364"/>
      <c r="M1305" s="364"/>
      <c r="N1305" s="364"/>
      <c r="O1305" s="364"/>
      <c r="P1305" s="364"/>
      <c r="Q1305" s="364"/>
      <c r="R1305" s="364"/>
      <c r="S1305" s="364"/>
      <c r="T1305" s="364"/>
      <c r="U1305" s="364"/>
      <c r="V1305" s="364"/>
      <c r="W1305" s="37">
        <f>G1305-SUM(H1305:V1305)</f>
        <v>0</v>
      </c>
      <c r="Y1305"/>
    </row>
    <row r="1306" spans="1:25" x14ac:dyDescent="0.25">
      <c r="A1306" s="212"/>
      <c r="B1306" s="465"/>
      <c r="C1306" s="272"/>
      <c r="D1306" s="272" t="s">
        <v>49</v>
      </c>
      <c r="E1306" s="273"/>
      <c r="F1306" s="273"/>
      <c r="G1306" s="367"/>
      <c r="H1306" s="369"/>
      <c r="I1306" s="369"/>
      <c r="J1306" s="369"/>
      <c r="K1306" s="370"/>
      <c r="L1306" s="364"/>
      <c r="M1306" s="364"/>
      <c r="N1306" s="364"/>
      <c r="O1306" s="364"/>
      <c r="P1306" s="364"/>
      <c r="Q1306" s="364"/>
      <c r="R1306" s="364"/>
      <c r="S1306" s="364"/>
      <c r="T1306" s="364"/>
      <c r="U1306" s="364"/>
      <c r="V1306" s="364"/>
      <c r="W1306" s="366"/>
      <c r="Y1306"/>
    </row>
    <row r="1307" spans="1:25" x14ac:dyDescent="0.25">
      <c r="A1307" s="212"/>
      <c r="B1307" s="465"/>
      <c r="C1307" s="272"/>
      <c r="D1307" s="272"/>
      <c r="E1307" s="273" t="s">
        <v>50</v>
      </c>
      <c r="F1307" s="273"/>
      <c r="G1307" s="367">
        <f>SUBTOTAL(9,G1308:G1309)</f>
        <v>0</v>
      </c>
      <c r="H1307" s="368">
        <f>SUBTOTAL(9,H1308:H1309)</f>
        <v>0</v>
      </c>
      <c r="I1307" s="369"/>
      <c r="J1307" s="369"/>
      <c r="K1307" s="370"/>
      <c r="L1307" s="364"/>
      <c r="M1307" s="364"/>
      <c r="N1307" s="364"/>
      <c r="O1307" s="364"/>
      <c r="P1307" s="364"/>
      <c r="Q1307" s="364"/>
      <c r="R1307" s="364"/>
      <c r="S1307" s="364"/>
      <c r="T1307" s="364"/>
      <c r="U1307" s="364"/>
      <c r="V1307" s="364"/>
      <c r="W1307" s="366">
        <f>SUBTOTAL(9,W1308:W1309)</f>
        <v>0</v>
      </c>
      <c r="Y1307"/>
    </row>
    <row r="1308" spans="1:25" outlineLevel="1" x14ac:dyDescent="0.25">
      <c r="A1308" s="212"/>
      <c r="B1308" s="465"/>
      <c r="C1308" s="272"/>
      <c r="D1308" s="272"/>
      <c r="E1308" s="273"/>
      <c r="F1308" s="274" t="s">
        <v>51</v>
      </c>
      <c r="G1308" s="394">
        <f>G450</f>
        <v>0</v>
      </c>
      <c r="H1308" s="395">
        <f t="shared" si="533"/>
        <v>0</v>
      </c>
      <c r="I1308" s="369"/>
      <c r="J1308" s="369"/>
      <c r="K1308" s="370"/>
      <c r="L1308" s="364"/>
      <c r="M1308" s="364"/>
      <c r="N1308" s="364"/>
      <c r="O1308" s="364"/>
      <c r="P1308" s="364"/>
      <c r="Q1308" s="364"/>
      <c r="R1308" s="364"/>
      <c r="S1308" s="364"/>
      <c r="T1308" s="364"/>
      <c r="U1308" s="364"/>
      <c r="V1308" s="364"/>
      <c r="W1308" s="37">
        <f>G1308-SUM(H1308:V1308)</f>
        <v>0</v>
      </c>
      <c r="Y1308"/>
    </row>
    <row r="1309" spans="1:25" outlineLevel="1" x14ac:dyDescent="0.25">
      <c r="A1309" s="212"/>
      <c r="B1309" s="465"/>
      <c r="C1309" s="272"/>
      <c r="D1309" s="272"/>
      <c r="E1309" s="273"/>
      <c r="F1309" s="274" t="s">
        <v>52</v>
      </c>
      <c r="G1309" s="394">
        <f>G451</f>
        <v>0</v>
      </c>
      <c r="H1309" s="395">
        <f t="shared" si="533"/>
        <v>0</v>
      </c>
      <c r="I1309" s="369"/>
      <c r="J1309" s="369"/>
      <c r="K1309" s="370"/>
      <c r="L1309" s="364"/>
      <c r="M1309" s="364"/>
      <c r="N1309" s="364"/>
      <c r="O1309" s="364"/>
      <c r="P1309" s="364"/>
      <c r="Q1309" s="364"/>
      <c r="R1309" s="364"/>
      <c r="S1309" s="364"/>
      <c r="T1309" s="364"/>
      <c r="U1309" s="364"/>
      <c r="V1309" s="364"/>
      <c r="W1309" s="37">
        <f>G1309-SUM(H1309:V1309)</f>
        <v>0</v>
      </c>
      <c r="Y1309"/>
    </row>
    <row r="1310" spans="1:25" x14ac:dyDescent="0.25">
      <c r="A1310" s="212"/>
      <c r="B1310" s="465"/>
      <c r="C1310" s="272"/>
      <c r="D1310" s="272"/>
      <c r="E1310" s="273" t="s">
        <v>53</v>
      </c>
      <c r="F1310" s="273"/>
      <c r="G1310" s="367">
        <f>SUBTOTAL(9,G1311:G1313)</f>
        <v>0</v>
      </c>
      <c r="H1310" s="368">
        <f>SUBTOTAL(9,H1311:H1313)</f>
        <v>0</v>
      </c>
      <c r="I1310" s="369"/>
      <c r="J1310" s="369"/>
      <c r="K1310" s="370"/>
      <c r="L1310" s="364"/>
      <c r="M1310" s="364"/>
      <c r="N1310" s="364"/>
      <c r="O1310" s="364"/>
      <c r="P1310" s="364"/>
      <c r="Q1310" s="364"/>
      <c r="R1310" s="364"/>
      <c r="S1310" s="364"/>
      <c r="T1310" s="364"/>
      <c r="U1310" s="364"/>
      <c r="V1310" s="364"/>
      <c r="W1310" s="366">
        <f>SUBTOTAL(9,W1311:W1313)</f>
        <v>0</v>
      </c>
      <c r="Y1310"/>
    </row>
    <row r="1311" spans="1:25" outlineLevel="1" x14ac:dyDescent="0.25">
      <c r="A1311" s="212"/>
      <c r="B1311" s="465"/>
      <c r="C1311" s="272"/>
      <c r="D1311" s="272"/>
      <c r="E1311" s="273"/>
      <c r="F1311" s="274" t="s">
        <v>54</v>
      </c>
      <c r="G1311" s="394">
        <f>G453</f>
        <v>0</v>
      </c>
      <c r="H1311" s="395">
        <f t="shared" si="533"/>
        <v>0</v>
      </c>
      <c r="I1311" s="369"/>
      <c r="J1311" s="369"/>
      <c r="K1311" s="370"/>
      <c r="L1311" s="364"/>
      <c r="M1311" s="364"/>
      <c r="N1311" s="364"/>
      <c r="O1311" s="364"/>
      <c r="P1311" s="364"/>
      <c r="Q1311" s="364"/>
      <c r="R1311" s="364"/>
      <c r="S1311" s="364"/>
      <c r="T1311" s="364"/>
      <c r="U1311" s="364"/>
      <c r="V1311" s="364"/>
      <c r="W1311" s="37">
        <f>G1311-SUM(H1311:V1311)</f>
        <v>0</v>
      </c>
      <c r="Y1311"/>
    </row>
    <row r="1312" spans="1:25" outlineLevel="1" x14ac:dyDescent="0.25">
      <c r="A1312" s="212"/>
      <c r="B1312" s="465"/>
      <c r="C1312" s="272"/>
      <c r="D1312" s="272"/>
      <c r="E1312" s="273"/>
      <c r="F1312" s="274" t="s">
        <v>55</v>
      </c>
      <c r="G1312" s="394">
        <f>G454</f>
        <v>0</v>
      </c>
      <c r="H1312" s="395">
        <f t="shared" si="533"/>
        <v>0</v>
      </c>
      <c r="I1312" s="369"/>
      <c r="J1312" s="369"/>
      <c r="K1312" s="370"/>
      <c r="L1312" s="364"/>
      <c r="M1312" s="364"/>
      <c r="N1312" s="364"/>
      <c r="O1312" s="364"/>
      <c r="P1312" s="364"/>
      <c r="Q1312" s="364"/>
      <c r="R1312" s="364"/>
      <c r="S1312" s="364"/>
      <c r="T1312" s="364"/>
      <c r="U1312" s="364"/>
      <c r="V1312" s="364"/>
      <c r="W1312" s="37">
        <f>G1312-SUM(H1312:V1312)</f>
        <v>0</v>
      </c>
      <c r="Y1312"/>
    </row>
    <row r="1313" spans="1:25" outlineLevel="1" x14ac:dyDescent="0.25">
      <c r="A1313" s="212"/>
      <c r="B1313" s="465"/>
      <c r="C1313" s="272"/>
      <c r="D1313" s="272"/>
      <c r="E1313" s="273"/>
      <c r="F1313" s="274" t="s">
        <v>56</v>
      </c>
      <c r="G1313" s="394">
        <f>G455</f>
        <v>0</v>
      </c>
      <c r="H1313" s="395">
        <f t="shared" si="533"/>
        <v>0</v>
      </c>
      <c r="I1313" s="369"/>
      <c r="J1313" s="369"/>
      <c r="K1313" s="370"/>
      <c r="L1313" s="364"/>
      <c r="M1313" s="364"/>
      <c r="N1313" s="364"/>
      <c r="O1313" s="364"/>
      <c r="P1313" s="364"/>
      <c r="Q1313" s="364"/>
      <c r="R1313" s="364"/>
      <c r="S1313" s="364"/>
      <c r="T1313" s="364"/>
      <c r="U1313" s="364"/>
      <c r="V1313" s="364"/>
      <c r="W1313" s="37">
        <f>G1313-SUM(H1313:V1313)</f>
        <v>0</v>
      </c>
      <c r="Y1313"/>
    </row>
    <row r="1314" spans="1:25" x14ac:dyDescent="0.25">
      <c r="A1314" s="212"/>
      <c r="B1314" s="465"/>
      <c r="C1314" s="272"/>
      <c r="D1314" s="272"/>
      <c r="E1314" s="273" t="s">
        <v>57</v>
      </c>
      <c r="F1314" s="273"/>
      <c r="G1314" s="367">
        <f>SUBTOTAL(9,G1315:G1316)</f>
        <v>0</v>
      </c>
      <c r="H1314" s="368">
        <f>SUBTOTAL(9,H1315:H1316)</f>
        <v>0</v>
      </c>
      <c r="I1314" s="369"/>
      <c r="J1314" s="369"/>
      <c r="K1314" s="370"/>
      <c r="L1314" s="364"/>
      <c r="M1314" s="364"/>
      <c r="N1314" s="364"/>
      <c r="O1314" s="364"/>
      <c r="P1314" s="364"/>
      <c r="Q1314" s="364"/>
      <c r="R1314" s="364"/>
      <c r="S1314" s="364"/>
      <c r="T1314" s="364"/>
      <c r="U1314" s="364"/>
      <c r="V1314" s="364"/>
      <c r="W1314" s="366">
        <f>SUBTOTAL(9,W1315:W1316)</f>
        <v>0</v>
      </c>
      <c r="Y1314"/>
    </row>
    <row r="1315" spans="1:25" outlineLevel="1" x14ac:dyDescent="0.25">
      <c r="A1315" s="212"/>
      <c r="B1315" s="465"/>
      <c r="C1315" s="272"/>
      <c r="D1315" s="272"/>
      <c r="E1315" s="273"/>
      <c r="F1315" s="274" t="s">
        <v>58</v>
      </c>
      <c r="G1315" s="394">
        <f>G457</f>
        <v>0</v>
      </c>
      <c r="H1315" s="395">
        <f t="shared" si="533"/>
        <v>0</v>
      </c>
      <c r="I1315" s="369"/>
      <c r="J1315" s="369"/>
      <c r="K1315" s="370"/>
      <c r="L1315" s="364"/>
      <c r="M1315" s="364"/>
      <c r="N1315" s="364"/>
      <c r="O1315" s="364"/>
      <c r="P1315" s="364"/>
      <c r="Q1315" s="364"/>
      <c r="R1315" s="364"/>
      <c r="S1315" s="364"/>
      <c r="T1315" s="364"/>
      <c r="U1315" s="364"/>
      <c r="V1315" s="364"/>
      <c r="W1315" s="37">
        <f>G1315-SUM(H1315:V1315)</f>
        <v>0</v>
      </c>
      <c r="Y1315"/>
    </row>
    <row r="1316" spans="1:25" outlineLevel="1" x14ac:dyDescent="0.25">
      <c r="A1316" s="212"/>
      <c r="B1316" s="465"/>
      <c r="C1316" s="272"/>
      <c r="D1316" s="272"/>
      <c r="E1316" s="273"/>
      <c r="F1316" s="274" t="s">
        <v>59</v>
      </c>
      <c r="G1316" s="394">
        <f>G458</f>
        <v>0</v>
      </c>
      <c r="H1316" s="395">
        <f t="shared" si="533"/>
        <v>0</v>
      </c>
      <c r="I1316" s="369"/>
      <c r="J1316" s="369"/>
      <c r="K1316" s="370"/>
      <c r="L1316" s="364"/>
      <c r="M1316" s="364"/>
      <c r="N1316" s="364"/>
      <c r="O1316" s="364"/>
      <c r="P1316" s="364"/>
      <c r="Q1316" s="364"/>
      <c r="R1316" s="364"/>
      <c r="S1316" s="364"/>
      <c r="T1316" s="364"/>
      <c r="U1316" s="364"/>
      <c r="V1316" s="364"/>
      <c r="W1316" s="37">
        <f>G1316-SUM(H1316:V1316)</f>
        <v>0</v>
      </c>
      <c r="Y1316"/>
    </row>
    <row r="1317" spans="1:25" x14ac:dyDescent="0.25">
      <c r="A1317" s="212"/>
      <c r="B1317" s="465"/>
      <c r="C1317" s="272"/>
      <c r="D1317" s="272"/>
      <c r="E1317" s="273" t="s">
        <v>60</v>
      </c>
      <c r="F1317" s="273"/>
      <c r="G1317" s="367">
        <f>SUBTOTAL(9,G1318:G1320)</f>
        <v>0</v>
      </c>
      <c r="H1317" s="368">
        <f>SUBTOTAL(9,H1318:H1320)</f>
        <v>0</v>
      </c>
      <c r="I1317" s="369"/>
      <c r="J1317" s="369"/>
      <c r="K1317" s="370"/>
      <c r="L1317" s="364"/>
      <c r="M1317" s="364"/>
      <c r="N1317" s="364"/>
      <c r="O1317" s="364"/>
      <c r="P1317" s="364"/>
      <c r="Q1317" s="364"/>
      <c r="R1317" s="364"/>
      <c r="S1317" s="364"/>
      <c r="T1317" s="364"/>
      <c r="U1317" s="364"/>
      <c r="V1317" s="364"/>
      <c r="W1317" s="366">
        <f>SUBTOTAL(9,W1318:W1320)</f>
        <v>0</v>
      </c>
      <c r="Y1317"/>
    </row>
    <row r="1318" spans="1:25" outlineLevel="1" x14ac:dyDescent="0.25">
      <c r="A1318" s="212"/>
      <c r="B1318" s="465"/>
      <c r="C1318" s="272"/>
      <c r="D1318" s="272"/>
      <c r="E1318" s="273"/>
      <c r="F1318" s="274" t="s">
        <v>61</v>
      </c>
      <c r="G1318" s="394">
        <f>G460</f>
        <v>0</v>
      </c>
      <c r="H1318" s="395">
        <f t="shared" si="533"/>
        <v>0</v>
      </c>
      <c r="I1318" s="369"/>
      <c r="J1318" s="369"/>
      <c r="K1318" s="370"/>
      <c r="L1318" s="364"/>
      <c r="M1318" s="364"/>
      <c r="N1318" s="364"/>
      <c r="O1318" s="364"/>
      <c r="P1318" s="364"/>
      <c r="Q1318" s="364"/>
      <c r="R1318" s="364"/>
      <c r="S1318" s="364"/>
      <c r="T1318" s="364"/>
      <c r="U1318" s="364"/>
      <c r="V1318" s="364"/>
      <c r="W1318" s="37">
        <f>G1318-SUM(H1318:V1318)</f>
        <v>0</v>
      </c>
      <c r="Y1318"/>
    </row>
    <row r="1319" spans="1:25" outlineLevel="1" x14ac:dyDescent="0.25">
      <c r="A1319" s="212"/>
      <c r="B1319" s="465"/>
      <c r="C1319" s="272"/>
      <c r="D1319" s="272"/>
      <c r="E1319" s="273"/>
      <c r="F1319" s="274" t="s">
        <v>62</v>
      </c>
      <c r="G1319" s="394">
        <f>G461</f>
        <v>0</v>
      </c>
      <c r="H1319" s="395">
        <f t="shared" si="533"/>
        <v>0</v>
      </c>
      <c r="I1319" s="369"/>
      <c r="J1319" s="369"/>
      <c r="K1319" s="370"/>
      <c r="L1319" s="364"/>
      <c r="M1319" s="364"/>
      <c r="N1319" s="364"/>
      <c r="O1319" s="364"/>
      <c r="P1319" s="364"/>
      <c r="Q1319" s="364"/>
      <c r="R1319" s="364"/>
      <c r="S1319" s="364"/>
      <c r="T1319" s="364"/>
      <c r="U1319" s="364"/>
      <c r="V1319" s="364"/>
      <c r="W1319" s="37">
        <f>G1319-SUM(H1319:V1319)</f>
        <v>0</v>
      </c>
      <c r="Y1319"/>
    </row>
    <row r="1320" spans="1:25" outlineLevel="1" x14ac:dyDescent="0.25">
      <c r="A1320" s="212"/>
      <c r="B1320" s="465"/>
      <c r="C1320" s="272"/>
      <c r="D1320" s="272"/>
      <c r="E1320" s="273"/>
      <c r="F1320" s="274" t="s">
        <v>63</v>
      </c>
      <c r="G1320" s="394">
        <f>G462</f>
        <v>0</v>
      </c>
      <c r="H1320" s="395">
        <f t="shared" si="533"/>
        <v>0</v>
      </c>
      <c r="I1320" s="369"/>
      <c r="J1320" s="369"/>
      <c r="K1320" s="370"/>
      <c r="L1320" s="364"/>
      <c r="M1320" s="364"/>
      <c r="N1320" s="364"/>
      <c r="O1320" s="364"/>
      <c r="P1320" s="364"/>
      <c r="Q1320" s="364"/>
      <c r="R1320" s="364"/>
      <c r="S1320" s="364"/>
      <c r="T1320" s="364"/>
      <c r="U1320" s="364"/>
      <c r="V1320" s="364"/>
      <c r="W1320" s="37">
        <f>G1320-SUM(H1320:V1320)</f>
        <v>0</v>
      </c>
      <c r="Y1320"/>
    </row>
    <row r="1321" spans="1:25" x14ac:dyDescent="0.25">
      <c r="A1321" s="212"/>
      <c r="B1321" s="465"/>
      <c r="C1321" s="272"/>
      <c r="D1321" s="272"/>
      <c r="E1321" s="273" t="s">
        <v>64</v>
      </c>
      <c r="F1321" s="273"/>
      <c r="G1321" s="367">
        <f>SUBTOTAL(9,G1322:G1323)</f>
        <v>0</v>
      </c>
      <c r="H1321" s="368">
        <f>SUBTOTAL(9,H1322:H1323)</f>
        <v>0</v>
      </c>
      <c r="I1321" s="369"/>
      <c r="J1321" s="369"/>
      <c r="K1321" s="370"/>
      <c r="L1321" s="364"/>
      <c r="M1321" s="364"/>
      <c r="N1321" s="364"/>
      <c r="O1321" s="364"/>
      <c r="P1321" s="364"/>
      <c r="Q1321" s="364"/>
      <c r="R1321" s="364"/>
      <c r="S1321" s="364"/>
      <c r="T1321" s="364"/>
      <c r="U1321" s="364"/>
      <c r="V1321" s="364"/>
      <c r="W1321" s="366">
        <f>SUBTOTAL(9,W1322:W1323)</f>
        <v>0</v>
      </c>
      <c r="Y1321"/>
    </row>
    <row r="1322" spans="1:25" outlineLevel="1" x14ac:dyDescent="0.25">
      <c r="A1322" s="212"/>
      <c r="B1322" s="465"/>
      <c r="C1322" s="272"/>
      <c r="D1322" s="272"/>
      <c r="E1322" s="273"/>
      <c r="F1322" s="274" t="s">
        <v>65</v>
      </c>
      <c r="G1322" s="394">
        <f>G464</f>
        <v>0</v>
      </c>
      <c r="H1322" s="395">
        <f t="shared" si="533"/>
        <v>0</v>
      </c>
      <c r="I1322" s="369"/>
      <c r="J1322" s="369"/>
      <c r="K1322" s="370"/>
      <c r="L1322" s="364"/>
      <c r="M1322" s="364"/>
      <c r="N1322" s="364"/>
      <c r="O1322" s="364"/>
      <c r="P1322" s="364"/>
      <c r="Q1322" s="364"/>
      <c r="R1322" s="364"/>
      <c r="S1322" s="364"/>
      <c r="T1322" s="364"/>
      <c r="U1322" s="364"/>
      <c r="V1322" s="364"/>
      <c r="W1322" s="37">
        <f>G1322-SUM(H1322:V1322)</f>
        <v>0</v>
      </c>
      <c r="Y1322"/>
    </row>
    <row r="1323" spans="1:25" outlineLevel="1" x14ac:dyDescent="0.25">
      <c r="A1323" s="212"/>
      <c r="B1323" s="465"/>
      <c r="C1323" s="272"/>
      <c r="D1323" s="272"/>
      <c r="E1323" s="273"/>
      <c r="F1323" s="274" t="s">
        <v>66</v>
      </c>
      <c r="G1323" s="394">
        <f>G465</f>
        <v>0</v>
      </c>
      <c r="H1323" s="395">
        <f t="shared" si="533"/>
        <v>0</v>
      </c>
      <c r="I1323" s="369"/>
      <c r="J1323" s="369"/>
      <c r="K1323" s="370"/>
      <c r="L1323" s="364"/>
      <c r="M1323" s="364"/>
      <c r="N1323" s="364"/>
      <c r="O1323" s="364"/>
      <c r="P1323" s="364"/>
      <c r="Q1323" s="364"/>
      <c r="R1323" s="364"/>
      <c r="S1323" s="364"/>
      <c r="T1323" s="364"/>
      <c r="U1323" s="364"/>
      <c r="V1323" s="364"/>
      <c r="W1323" s="37">
        <f>G1323-SUM(H1323:V1323)</f>
        <v>0</v>
      </c>
      <c r="Y1323"/>
    </row>
    <row r="1324" spans="1:25" x14ac:dyDescent="0.25">
      <c r="A1324" s="212"/>
      <c r="B1324" s="465"/>
      <c r="C1324" s="272"/>
      <c r="D1324" s="272"/>
      <c r="E1324" s="273" t="s">
        <v>67</v>
      </c>
      <c r="F1324" s="273"/>
      <c r="G1324" s="367">
        <f>SUBTOTAL(9,G1325:G1327)</f>
        <v>0</v>
      </c>
      <c r="H1324" s="368">
        <f>SUBTOTAL(9,H1325:H1327)</f>
        <v>0</v>
      </c>
      <c r="I1324" s="369"/>
      <c r="J1324" s="369"/>
      <c r="K1324" s="370"/>
      <c r="L1324" s="364"/>
      <c r="M1324" s="364"/>
      <c r="N1324" s="364"/>
      <c r="O1324" s="364"/>
      <c r="P1324" s="364"/>
      <c r="Q1324" s="364"/>
      <c r="R1324" s="364"/>
      <c r="S1324" s="364"/>
      <c r="T1324" s="364"/>
      <c r="U1324" s="364"/>
      <c r="V1324" s="364"/>
      <c r="W1324" s="366">
        <f>SUBTOTAL(9,W1325:W1327)</f>
        <v>0</v>
      </c>
      <c r="Y1324"/>
    </row>
    <row r="1325" spans="1:25" outlineLevel="1" x14ac:dyDescent="0.25">
      <c r="A1325" s="212"/>
      <c r="B1325" s="465"/>
      <c r="C1325" s="272"/>
      <c r="D1325" s="272"/>
      <c r="E1325" s="273"/>
      <c r="F1325" s="274" t="s">
        <v>68</v>
      </c>
      <c r="G1325" s="394">
        <f>G467</f>
        <v>0</v>
      </c>
      <c r="H1325" s="395">
        <f t="shared" si="533"/>
        <v>0</v>
      </c>
      <c r="I1325" s="369"/>
      <c r="J1325" s="369"/>
      <c r="K1325" s="370"/>
      <c r="L1325" s="364"/>
      <c r="M1325" s="364"/>
      <c r="N1325" s="364"/>
      <c r="O1325" s="364"/>
      <c r="P1325" s="364"/>
      <c r="Q1325" s="364"/>
      <c r="R1325" s="364"/>
      <c r="S1325" s="364"/>
      <c r="T1325" s="364"/>
      <c r="U1325" s="364"/>
      <c r="V1325" s="364"/>
      <c r="W1325" s="37">
        <f>G1325-SUM(H1325:V1325)</f>
        <v>0</v>
      </c>
      <c r="Y1325"/>
    </row>
    <row r="1326" spans="1:25" outlineLevel="1" x14ac:dyDescent="0.25">
      <c r="A1326" s="212"/>
      <c r="B1326" s="465"/>
      <c r="C1326" s="272"/>
      <c r="D1326" s="272"/>
      <c r="E1326" s="273"/>
      <c r="F1326" s="274" t="s">
        <v>69</v>
      </c>
      <c r="G1326" s="394">
        <f>G468</f>
        <v>0</v>
      </c>
      <c r="H1326" s="395">
        <f t="shared" si="533"/>
        <v>0</v>
      </c>
      <c r="I1326" s="369"/>
      <c r="J1326" s="369"/>
      <c r="K1326" s="370"/>
      <c r="L1326" s="364"/>
      <c r="M1326" s="364"/>
      <c r="N1326" s="364"/>
      <c r="O1326" s="364"/>
      <c r="P1326" s="364"/>
      <c r="Q1326" s="364"/>
      <c r="R1326" s="364"/>
      <c r="S1326" s="364"/>
      <c r="T1326" s="364"/>
      <c r="U1326" s="364"/>
      <c r="V1326" s="364"/>
      <c r="W1326" s="37">
        <f>G1326-SUM(H1326:V1326)</f>
        <v>0</v>
      </c>
      <c r="Y1326"/>
    </row>
    <row r="1327" spans="1:25" outlineLevel="1" x14ac:dyDescent="0.25">
      <c r="A1327" s="212"/>
      <c r="B1327" s="465"/>
      <c r="C1327" s="272"/>
      <c r="D1327" s="272"/>
      <c r="E1327" s="273"/>
      <c r="F1327" s="274" t="s">
        <v>70</v>
      </c>
      <c r="G1327" s="394">
        <f>G469</f>
        <v>0</v>
      </c>
      <c r="H1327" s="395">
        <f t="shared" si="533"/>
        <v>0</v>
      </c>
      <c r="I1327" s="369"/>
      <c r="J1327" s="369"/>
      <c r="K1327" s="370"/>
      <c r="L1327" s="364"/>
      <c r="M1327" s="364"/>
      <c r="N1327" s="364"/>
      <c r="O1327" s="364"/>
      <c r="P1327" s="364"/>
      <c r="Q1327" s="364"/>
      <c r="R1327" s="364"/>
      <c r="S1327" s="364"/>
      <c r="T1327" s="364"/>
      <c r="U1327" s="364"/>
      <c r="V1327" s="364"/>
      <c r="W1327" s="37">
        <f>G1327-SUM(H1327:V1327)</f>
        <v>0</v>
      </c>
      <c r="Y1327"/>
    </row>
    <row r="1328" spans="1:25" x14ac:dyDescent="0.25">
      <c r="A1328" s="212"/>
      <c r="B1328" s="465"/>
      <c r="C1328" s="272"/>
      <c r="D1328" s="272" t="s">
        <v>71</v>
      </c>
      <c r="E1328" s="273"/>
      <c r="F1328" s="273"/>
      <c r="G1328" s="367"/>
      <c r="H1328" s="369"/>
      <c r="I1328" s="369"/>
      <c r="J1328" s="369"/>
      <c r="K1328" s="370"/>
      <c r="L1328" s="364"/>
      <c r="M1328" s="364"/>
      <c r="N1328" s="364"/>
      <c r="O1328" s="364"/>
      <c r="P1328" s="364"/>
      <c r="Q1328" s="364"/>
      <c r="R1328" s="364"/>
      <c r="S1328" s="364"/>
      <c r="T1328" s="364"/>
      <c r="U1328" s="364"/>
      <c r="V1328" s="364"/>
      <c r="W1328" s="366"/>
      <c r="Y1328"/>
    </row>
    <row r="1329" spans="1:25" x14ac:dyDescent="0.25">
      <c r="A1329" s="212"/>
      <c r="B1329" s="465"/>
      <c r="C1329" s="272"/>
      <c r="D1329" s="272"/>
      <c r="E1329" s="273" t="s">
        <v>72</v>
      </c>
      <c r="F1329" s="273"/>
      <c r="G1329" s="367">
        <f>SUBTOTAL(9,G1330:G1331)</f>
        <v>0</v>
      </c>
      <c r="H1329" s="368">
        <f>SUBTOTAL(9,H1330:H1331)</f>
        <v>0</v>
      </c>
      <c r="I1329" s="369"/>
      <c r="J1329" s="369"/>
      <c r="K1329" s="370"/>
      <c r="L1329" s="364"/>
      <c r="M1329" s="364"/>
      <c r="N1329" s="364"/>
      <c r="O1329" s="364"/>
      <c r="P1329" s="364"/>
      <c r="Q1329" s="364"/>
      <c r="R1329" s="364"/>
      <c r="S1329" s="364"/>
      <c r="T1329" s="364"/>
      <c r="U1329" s="364"/>
      <c r="V1329" s="364"/>
      <c r="W1329" s="366">
        <f>SUBTOTAL(9,W1330:W1331)</f>
        <v>0</v>
      </c>
      <c r="Y1329"/>
    </row>
    <row r="1330" spans="1:25" outlineLevel="1" x14ac:dyDescent="0.25">
      <c r="A1330" s="212"/>
      <c r="B1330" s="465"/>
      <c r="C1330" s="272"/>
      <c r="D1330" s="272"/>
      <c r="E1330" s="273"/>
      <c r="F1330" s="274" t="s">
        <v>73</v>
      </c>
      <c r="G1330" s="394">
        <f>G472</f>
        <v>0</v>
      </c>
      <c r="H1330" s="395">
        <f t="shared" si="533"/>
        <v>0</v>
      </c>
      <c r="I1330" s="369"/>
      <c r="J1330" s="369"/>
      <c r="K1330" s="370"/>
      <c r="L1330" s="364"/>
      <c r="M1330" s="364"/>
      <c r="N1330" s="364"/>
      <c r="O1330" s="364"/>
      <c r="P1330" s="364"/>
      <c r="Q1330" s="364"/>
      <c r="R1330" s="364"/>
      <c r="S1330" s="364"/>
      <c r="T1330" s="364"/>
      <c r="U1330" s="364"/>
      <c r="V1330" s="364"/>
      <c r="W1330" s="37">
        <f>G1330-SUM(H1330:V1330)</f>
        <v>0</v>
      </c>
      <c r="Y1330"/>
    </row>
    <row r="1331" spans="1:25" outlineLevel="1" x14ac:dyDescent="0.25">
      <c r="A1331" s="212"/>
      <c r="B1331" s="465"/>
      <c r="C1331" s="272"/>
      <c r="D1331" s="272"/>
      <c r="E1331" s="273"/>
      <c r="F1331" s="274" t="s">
        <v>74</v>
      </c>
      <c r="G1331" s="394">
        <f>G473</f>
        <v>0</v>
      </c>
      <c r="H1331" s="395">
        <f t="shared" si="533"/>
        <v>0</v>
      </c>
      <c r="I1331" s="369"/>
      <c r="J1331" s="369"/>
      <c r="K1331" s="370"/>
      <c r="L1331" s="364"/>
      <c r="M1331" s="364"/>
      <c r="N1331" s="364"/>
      <c r="O1331" s="364"/>
      <c r="P1331" s="364"/>
      <c r="Q1331" s="364"/>
      <c r="R1331" s="364"/>
      <c r="S1331" s="364"/>
      <c r="T1331" s="364"/>
      <c r="U1331" s="364"/>
      <c r="V1331" s="364"/>
      <c r="W1331" s="37">
        <f>G1331-SUM(H1331:V1331)</f>
        <v>0</v>
      </c>
      <c r="Y1331"/>
    </row>
    <row r="1332" spans="1:25" x14ac:dyDescent="0.25">
      <c r="A1332" s="212"/>
      <c r="B1332" s="465"/>
      <c r="C1332" s="272"/>
      <c r="D1332" s="272"/>
      <c r="E1332" s="273" t="s">
        <v>75</v>
      </c>
      <c r="F1332" s="273"/>
      <c r="G1332" s="367">
        <f>SUBTOTAL(9,G1333:G1334)</f>
        <v>0</v>
      </c>
      <c r="H1332" s="368">
        <f>SUBTOTAL(9,H1333:H1334)</f>
        <v>0</v>
      </c>
      <c r="I1332" s="369"/>
      <c r="J1332" s="369"/>
      <c r="K1332" s="370"/>
      <c r="L1332" s="364"/>
      <c r="M1332" s="364"/>
      <c r="N1332" s="364"/>
      <c r="O1332" s="364"/>
      <c r="P1332" s="364"/>
      <c r="Q1332" s="364"/>
      <c r="R1332" s="364"/>
      <c r="S1332" s="364"/>
      <c r="T1332" s="364"/>
      <c r="U1332" s="364"/>
      <c r="V1332" s="364"/>
      <c r="W1332" s="366">
        <f>SUBTOTAL(9,W1333:W1334)</f>
        <v>0</v>
      </c>
      <c r="Y1332"/>
    </row>
    <row r="1333" spans="1:25" outlineLevel="1" x14ac:dyDescent="0.25">
      <c r="A1333" s="212"/>
      <c r="B1333" s="465"/>
      <c r="C1333" s="272"/>
      <c r="D1333" s="272"/>
      <c r="E1333" s="273"/>
      <c r="F1333" s="274" t="s">
        <v>76</v>
      </c>
      <c r="G1333" s="394">
        <f>G475</f>
        <v>0</v>
      </c>
      <c r="H1333" s="395">
        <f t="shared" si="533"/>
        <v>0</v>
      </c>
      <c r="I1333" s="369"/>
      <c r="J1333" s="369"/>
      <c r="K1333" s="370"/>
      <c r="L1333" s="364"/>
      <c r="M1333" s="364"/>
      <c r="N1333" s="364"/>
      <c r="O1333" s="364"/>
      <c r="P1333" s="364"/>
      <c r="Q1333" s="364"/>
      <c r="R1333" s="364"/>
      <c r="S1333" s="364"/>
      <c r="T1333" s="364"/>
      <c r="U1333" s="364"/>
      <c r="V1333" s="364"/>
      <c r="W1333" s="37">
        <f>G1333-SUM(H1333:V1333)</f>
        <v>0</v>
      </c>
      <c r="Y1333"/>
    </row>
    <row r="1334" spans="1:25" outlineLevel="1" x14ac:dyDescent="0.25">
      <c r="A1334" s="212"/>
      <c r="B1334" s="465"/>
      <c r="C1334" s="272"/>
      <c r="D1334" s="272"/>
      <c r="E1334" s="273"/>
      <c r="F1334" s="274" t="s">
        <v>77</v>
      </c>
      <c r="G1334" s="394">
        <f>G476</f>
        <v>0</v>
      </c>
      <c r="H1334" s="395">
        <f t="shared" si="533"/>
        <v>0</v>
      </c>
      <c r="I1334" s="369"/>
      <c r="J1334" s="369"/>
      <c r="K1334" s="370"/>
      <c r="L1334" s="364"/>
      <c r="M1334" s="364"/>
      <c r="N1334" s="364"/>
      <c r="O1334" s="364"/>
      <c r="P1334" s="364"/>
      <c r="Q1334" s="364"/>
      <c r="R1334" s="364"/>
      <c r="S1334" s="364"/>
      <c r="T1334" s="364"/>
      <c r="U1334" s="364"/>
      <c r="V1334" s="364"/>
      <c r="W1334" s="37">
        <f>G1334-SUM(H1334:V1334)</f>
        <v>0</v>
      </c>
      <c r="Y1334"/>
    </row>
    <row r="1335" spans="1:25" x14ac:dyDescent="0.25">
      <c r="A1335" s="212"/>
      <c r="B1335" s="465"/>
      <c r="C1335" s="272"/>
      <c r="D1335" s="272"/>
      <c r="E1335" s="273" t="s">
        <v>78</v>
      </c>
      <c r="F1335" s="273"/>
      <c r="G1335" s="367">
        <f>SUBTOTAL(9,G1336:G1337)</f>
        <v>0</v>
      </c>
      <c r="H1335" s="368">
        <f>SUBTOTAL(9,H1336:H1337)</f>
        <v>0</v>
      </c>
      <c r="I1335" s="369"/>
      <c r="J1335" s="369"/>
      <c r="K1335" s="370"/>
      <c r="L1335" s="364"/>
      <c r="M1335" s="364"/>
      <c r="N1335" s="364"/>
      <c r="O1335" s="364"/>
      <c r="P1335" s="364"/>
      <c r="Q1335" s="364"/>
      <c r="R1335" s="364"/>
      <c r="S1335" s="364"/>
      <c r="T1335" s="364"/>
      <c r="U1335" s="364"/>
      <c r="V1335" s="364"/>
      <c r="W1335" s="366">
        <f>SUBTOTAL(9,W1336:W1337)</f>
        <v>0</v>
      </c>
      <c r="Y1335"/>
    </row>
    <row r="1336" spans="1:25" outlineLevel="1" x14ac:dyDescent="0.25">
      <c r="A1336" s="212"/>
      <c r="B1336" s="465"/>
      <c r="C1336" s="272"/>
      <c r="D1336" s="272"/>
      <c r="E1336" s="273"/>
      <c r="F1336" s="274" t="s">
        <v>79</v>
      </c>
      <c r="G1336" s="394">
        <f>G478</f>
        <v>0</v>
      </c>
      <c r="H1336" s="395">
        <f t="shared" si="533"/>
        <v>0</v>
      </c>
      <c r="I1336" s="369"/>
      <c r="J1336" s="369"/>
      <c r="K1336" s="370"/>
      <c r="L1336" s="364"/>
      <c r="M1336" s="364"/>
      <c r="N1336" s="364"/>
      <c r="O1336" s="364"/>
      <c r="P1336" s="364"/>
      <c r="Q1336" s="364"/>
      <c r="R1336" s="364"/>
      <c r="S1336" s="364"/>
      <c r="T1336" s="364"/>
      <c r="U1336" s="364"/>
      <c r="V1336" s="364"/>
      <c r="W1336" s="37">
        <f>G1336-SUM(H1336:V1336)</f>
        <v>0</v>
      </c>
      <c r="Y1336"/>
    </row>
    <row r="1337" spans="1:25" outlineLevel="1" x14ac:dyDescent="0.25">
      <c r="A1337" s="212"/>
      <c r="B1337" s="465"/>
      <c r="C1337" s="272"/>
      <c r="D1337" s="272"/>
      <c r="E1337" s="273"/>
      <c r="F1337" s="274" t="s">
        <v>80</v>
      </c>
      <c r="G1337" s="394">
        <f>G479</f>
        <v>0</v>
      </c>
      <c r="H1337" s="395">
        <f t="shared" si="533"/>
        <v>0</v>
      </c>
      <c r="I1337" s="369"/>
      <c r="J1337" s="369"/>
      <c r="K1337" s="370"/>
      <c r="L1337" s="364"/>
      <c r="M1337" s="364"/>
      <c r="N1337" s="364"/>
      <c r="O1337" s="364"/>
      <c r="P1337" s="364"/>
      <c r="Q1337" s="364"/>
      <c r="R1337" s="364"/>
      <c r="S1337" s="364"/>
      <c r="T1337" s="364"/>
      <c r="U1337" s="364"/>
      <c r="V1337" s="364"/>
      <c r="W1337" s="37">
        <f>G1337-SUM(H1337:V1337)</f>
        <v>0</v>
      </c>
      <c r="Y1337"/>
    </row>
    <row r="1338" spans="1:25" x14ac:dyDescent="0.25">
      <c r="A1338" s="212"/>
      <c r="B1338" s="465"/>
      <c r="C1338" s="272"/>
      <c r="D1338" s="272"/>
      <c r="E1338" s="273" t="s">
        <v>81</v>
      </c>
      <c r="F1338" s="273"/>
      <c r="G1338" s="367">
        <f>SUBTOTAL(9,G1339:G1340)</f>
        <v>0</v>
      </c>
      <c r="H1338" s="368">
        <f>SUBTOTAL(9,H1339:H1340)</f>
        <v>0</v>
      </c>
      <c r="I1338" s="369"/>
      <c r="J1338" s="369"/>
      <c r="K1338" s="370"/>
      <c r="L1338" s="364"/>
      <c r="M1338" s="364"/>
      <c r="N1338" s="364"/>
      <c r="O1338" s="364"/>
      <c r="P1338" s="364"/>
      <c r="Q1338" s="364"/>
      <c r="R1338" s="364"/>
      <c r="S1338" s="364"/>
      <c r="T1338" s="364"/>
      <c r="U1338" s="364"/>
      <c r="V1338" s="364"/>
      <c r="W1338" s="366">
        <f>SUBTOTAL(9,W1339:W1340)</f>
        <v>0</v>
      </c>
      <c r="Y1338"/>
    </row>
    <row r="1339" spans="1:25" outlineLevel="1" x14ac:dyDescent="0.25">
      <c r="A1339" s="212"/>
      <c r="B1339" s="465"/>
      <c r="C1339" s="272"/>
      <c r="D1339" s="272"/>
      <c r="E1339" s="273"/>
      <c r="F1339" s="274" t="s">
        <v>82</v>
      </c>
      <c r="G1339" s="394">
        <f>G481</f>
        <v>0</v>
      </c>
      <c r="H1339" s="395">
        <f t="shared" si="533"/>
        <v>0</v>
      </c>
      <c r="I1339" s="369"/>
      <c r="J1339" s="369"/>
      <c r="K1339" s="370"/>
      <c r="L1339" s="364"/>
      <c r="M1339" s="364"/>
      <c r="N1339" s="364"/>
      <c r="O1339" s="364"/>
      <c r="P1339" s="364"/>
      <c r="Q1339" s="364"/>
      <c r="R1339" s="364"/>
      <c r="S1339" s="364"/>
      <c r="T1339" s="364"/>
      <c r="U1339" s="364"/>
      <c r="V1339" s="364"/>
      <c r="W1339" s="37">
        <f>G1339-SUM(H1339:V1339)</f>
        <v>0</v>
      </c>
      <c r="Y1339"/>
    </row>
    <row r="1340" spans="1:25" outlineLevel="1" x14ac:dyDescent="0.25">
      <c r="A1340" s="212"/>
      <c r="B1340" s="465"/>
      <c r="C1340" s="272"/>
      <c r="D1340" s="272"/>
      <c r="E1340" s="273"/>
      <c r="F1340" s="274" t="s">
        <v>83</v>
      </c>
      <c r="G1340" s="394">
        <f>G482</f>
        <v>0</v>
      </c>
      <c r="H1340" s="395">
        <f t="shared" si="533"/>
        <v>0</v>
      </c>
      <c r="I1340" s="369"/>
      <c r="J1340" s="369"/>
      <c r="K1340" s="370"/>
      <c r="L1340" s="364"/>
      <c r="M1340" s="364"/>
      <c r="N1340" s="364"/>
      <c r="O1340" s="364"/>
      <c r="P1340" s="364"/>
      <c r="Q1340" s="364"/>
      <c r="R1340" s="364"/>
      <c r="S1340" s="364"/>
      <c r="T1340" s="364"/>
      <c r="U1340" s="364"/>
      <c r="V1340" s="364"/>
      <c r="W1340" s="37">
        <f>G1340-SUM(H1340:V1340)</f>
        <v>0</v>
      </c>
      <c r="Y1340"/>
    </row>
    <row r="1341" spans="1:25" x14ac:dyDescent="0.25">
      <c r="A1341" s="212"/>
      <c r="B1341" s="465"/>
      <c r="C1341" s="272"/>
      <c r="D1341" s="272"/>
      <c r="E1341" s="273" t="s">
        <v>84</v>
      </c>
      <c r="F1341" s="273"/>
      <c r="G1341" s="367">
        <f>SUBTOTAL(9,G1342:G1343)</f>
        <v>0</v>
      </c>
      <c r="H1341" s="368">
        <f>SUBTOTAL(9,H1342:H1343)</f>
        <v>0</v>
      </c>
      <c r="I1341" s="369"/>
      <c r="J1341" s="369"/>
      <c r="K1341" s="370"/>
      <c r="L1341" s="364"/>
      <c r="M1341" s="364"/>
      <c r="N1341" s="364"/>
      <c r="O1341" s="364"/>
      <c r="P1341" s="364"/>
      <c r="Q1341" s="364"/>
      <c r="R1341" s="364"/>
      <c r="S1341" s="364"/>
      <c r="T1341" s="364"/>
      <c r="U1341" s="364"/>
      <c r="V1341" s="364"/>
      <c r="W1341" s="366">
        <f>SUBTOTAL(9,W1342:W1343)</f>
        <v>0</v>
      </c>
      <c r="Y1341"/>
    </row>
    <row r="1342" spans="1:25" outlineLevel="1" x14ac:dyDescent="0.25">
      <c r="A1342" s="212"/>
      <c r="B1342" s="465"/>
      <c r="C1342" s="272"/>
      <c r="D1342" s="272"/>
      <c r="E1342" s="273"/>
      <c r="F1342" s="274" t="s">
        <v>85</v>
      </c>
      <c r="G1342" s="394">
        <f>G484</f>
        <v>0</v>
      </c>
      <c r="H1342" s="395">
        <f t="shared" si="533"/>
        <v>0</v>
      </c>
      <c r="I1342" s="369"/>
      <c r="J1342" s="369"/>
      <c r="K1342" s="370"/>
      <c r="L1342" s="364"/>
      <c r="M1342" s="364"/>
      <c r="N1342" s="364"/>
      <c r="O1342" s="364"/>
      <c r="P1342" s="364"/>
      <c r="Q1342" s="364"/>
      <c r="R1342" s="364"/>
      <c r="S1342" s="364"/>
      <c r="T1342" s="364"/>
      <c r="U1342" s="364"/>
      <c r="V1342" s="364"/>
      <c r="W1342" s="37">
        <f>G1342-SUM(H1342:V1342)</f>
        <v>0</v>
      </c>
      <c r="Y1342"/>
    </row>
    <row r="1343" spans="1:25" outlineLevel="1" x14ac:dyDescent="0.25">
      <c r="A1343" s="212"/>
      <c r="B1343" s="465"/>
      <c r="C1343" s="272"/>
      <c r="D1343" s="272"/>
      <c r="E1343" s="273"/>
      <c r="F1343" s="274" t="s">
        <v>86</v>
      </c>
      <c r="G1343" s="394">
        <f>G485</f>
        <v>0</v>
      </c>
      <c r="H1343" s="395">
        <f t="shared" si="533"/>
        <v>0</v>
      </c>
      <c r="I1343" s="369"/>
      <c r="J1343" s="369"/>
      <c r="K1343" s="370"/>
      <c r="L1343" s="364"/>
      <c r="M1343" s="364"/>
      <c r="N1343" s="364"/>
      <c r="O1343" s="364"/>
      <c r="P1343" s="364"/>
      <c r="Q1343" s="364"/>
      <c r="R1343" s="364"/>
      <c r="S1343" s="364"/>
      <c r="T1343" s="364"/>
      <c r="U1343" s="364"/>
      <c r="V1343" s="364"/>
      <c r="W1343" s="37">
        <f>G1343-SUM(H1343:V1343)</f>
        <v>0</v>
      </c>
      <c r="Y1343"/>
    </row>
    <row r="1344" spans="1:25" x14ac:dyDescent="0.25">
      <c r="A1344" s="212"/>
      <c r="B1344" s="465"/>
      <c r="C1344" s="272"/>
      <c r="D1344" s="272"/>
      <c r="E1344" s="273" t="s">
        <v>87</v>
      </c>
      <c r="F1344" s="273"/>
      <c r="G1344" s="367">
        <f>SUBTOTAL(9,G1345:G1346)</f>
        <v>0</v>
      </c>
      <c r="H1344" s="368">
        <f>SUBTOTAL(9,H1345:H1346)</f>
        <v>0</v>
      </c>
      <c r="I1344" s="369"/>
      <c r="J1344" s="369"/>
      <c r="K1344" s="370"/>
      <c r="L1344" s="364"/>
      <c r="M1344" s="364"/>
      <c r="N1344" s="364"/>
      <c r="O1344" s="364"/>
      <c r="P1344" s="364"/>
      <c r="Q1344" s="364"/>
      <c r="R1344" s="364"/>
      <c r="S1344" s="364"/>
      <c r="T1344" s="364"/>
      <c r="U1344" s="364"/>
      <c r="V1344" s="364"/>
      <c r="W1344" s="366">
        <f>SUBTOTAL(9,W1345:W1346)</f>
        <v>0</v>
      </c>
      <c r="Y1344"/>
    </row>
    <row r="1345" spans="1:25" outlineLevel="1" x14ac:dyDescent="0.25">
      <c r="A1345" s="212"/>
      <c r="B1345" s="465"/>
      <c r="C1345" s="272"/>
      <c r="D1345" s="272"/>
      <c r="E1345" s="273"/>
      <c r="F1345" s="274" t="s">
        <v>88</v>
      </c>
      <c r="G1345" s="394">
        <f>G487</f>
        <v>0</v>
      </c>
      <c r="H1345" s="395">
        <f t="shared" ref="H1345:H1353" si="535">G1345</f>
        <v>0</v>
      </c>
      <c r="I1345" s="369"/>
      <c r="J1345" s="369"/>
      <c r="K1345" s="370"/>
      <c r="L1345" s="364"/>
      <c r="M1345" s="364"/>
      <c r="N1345" s="364"/>
      <c r="O1345" s="364"/>
      <c r="P1345" s="364"/>
      <c r="Q1345" s="364"/>
      <c r="R1345" s="364"/>
      <c r="S1345" s="364"/>
      <c r="T1345" s="364"/>
      <c r="U1345" s="364"/>
      <c r="V1345" s="364"/>
      <c r="W1345" s="37">
        <f>G1345-SUM(H1345:V1345)</f>
        <v>0</v>
      </c>
      <c r="Y1345"/>
    </row>
    <row r="1346" spans="1:25" outlineLevel="1" x14ac:dyDescent="0.25">
      <c r="A1346" s="212"/>
      <c r="B1346" s="465"/>
      <c r="C1346" s="272"/>
      <c r="D1346" s="272"/>
      <c r="E1346" s="273"/>
      <c r="F1346" s="274" t="s">
        <v>89</v>
      </c>
      <c r="G1346" s="394">
        <f>G488</f>
        <v>0</v>
      </c>
      <c r="H1346" s="395">
        <f t="shared" si="535"/>
        <v>0</v>
      </c>
      <c r="I1346" s="369"/>
      <c r="J1346" s="369"/>
      <c r="K1346" s="370"/>
      <c r="L1346" s="364"/>
      <c r="M1346" s="364"/>
      <c r="N1346" s="364"/>
      <c r="O1346" s="364"/>
      <c r="P1346" s="364"/>
      <c r="Q1346" s="364"/>
      <c r="R1346" s="364"/>
      <c r="S1346" s="364"/>
      <c r="T1346" s="364"/>
      <c r="U1346" s="364"/>
      <c r="V1346" s="364"/>
      <c r="W1346" s="37">
        <f>G1346-SUM(H1346:V1346)</f>
        <v>0</v>
      </c>
      <c r="Y1346"/>
    </row>
    <row r="1347" spans="1:25" x14ac:dyDescent="0.25">
      <c r="A1347" s="212"/>
      <c r="B1347" s="465"/>
      <c r="C1347" s="272"/>
      <c r="D1347" s="272" t="s">
        <v>90</v>
      </c>
      <c r="E1347" s="273"/>
      <c r="F1347" s="273"/>
      <c r="G1347" s="367">
        <f>SUBTOTAL(9,G1348:G1350)</f>
        <v>0</v>
      </c>
      <c r="H1347" s="368">
        <f>SUBTOTAL(9,H1348:H1350)</f>
        <v>0</v>
      </c>
      <c r="I1347" s="369"/>
      <c r="J1347" s="369"/>
      <c r="K1347" s="370"/>
      <c r="L1347" s="364"/>
      <c r="M1347" s="364"/>
      <c r="N1347" s="364"/>
      <c r="O1347" s="364"/>
      <c r="P1347" s="364"/>
      <c r="Q1347" s="364"/>
      <c r="R1347" s="364"/>
      <c r="S1347" s="364"/>
      <c r="T1347" s="364"/>
      <c r="U1347" s="364"/>
      <c r="V1347" s="364"/>
      <c r="W1347" s="366">
        <f>SUBTOTAL(9,W1348:W1350)</f>
        <v>0</v>
      </c>
      <c r="Y1347"/>
    </row>
    <row r="1348" spans="1:25" outlineLevel="1" x14ac:dyDescent="0.25">
      <c r="A1348" s="212"/>
      <c r="B1348" s="465"/>
      <c r="C1348" s="272"/>
      <c r="D1348" s="272"/>
      <c r="E1348" s="273"/>
      <c r="F1348" s="274" t="s">
        <v>91</v>
      </c>
      <c r="G1348" s="394">
        <f>G490</f>
        <v>0</v>
      </c>
      <c r="H1348" s="395">
        <f t="shared" si="535"/>
        <v>0</v>
      </c>
      <c r="I1348" s="369"/>
      <c r="J1348" s="369"/>
      <c r="K1348" s="370"/>
      <c r="L1348" s="364"/>
      <c r="M1348" s="364"/>
      <c r="N1348" s="364"/>
      <c r="O1348" s="364"/>
      <c r="P1348" s="364"/>
      <c r="Q1348" s="364"/>
      <c r="R1348" s="364"/>
      <c r="S1348" s="364"/>
      <c r="T1348" s="364"/>
      <c r="U1348" s="364"/>
      <c r="V1348" s="365"/>
      <c r="W1348" s="37">
        <f>G1348-SUM(H1348:V1348)</f>
        <v>0</v>
      </c>
      <c r="Y1348"/>
    </row>
    <row r="1349" spans="1:25" outlineLevel="1" x14ac:dyDescent="0.25">
      <c r="A1349" s="212"/>
      <c r="B1349" s="465"/>
      <c r="C1349" s="272"/>
      <c r="D1349" s="272"/>
      <c r="E1349" s="273"/>
      <c r="F1349" s="274" t="s">
        <v>92</v>
      </c>
      <c r="G1349" s="394">
        <f>G491</f>
        <v>0</v>
      </c>
      <c r="H1349" s="395">
        <f t="shared" si="535"/>
        <v>0</v>
      </c>
      <c r="I1349" s="369"/>
      <c r="J1349" s="369"/>
      <c r="K1349" s="370"/>
      <c r="L1349" s="364"/>
      <c r="M1349" s="364"/>
      <c r="N1349" s="364"/>
      <c r="O1349" s="364"/>
      <c r="P1349" s="364"/>
      <c r="Q1349" s="364"/>
      <c r="R1349" s="364"/>
      <c r="S1349" s="364"/>
      <c r="T1349" s="364"/>
      <c r="U1349" s="364"/>
      <c r="V1349" s="365"/>
      <c r="W1349" s="37">
        <f>G1349-SUM(H1349:V1349)</f>
        <v>0</v>
      </c>
      <c r="Y1349"/>
    </row>
    <row r="1350" spans="1:25" outlineLevel="1" x14ac:dyDescent="0.25">
      <c r="A1350" s="212"/>
      <c r="B1350" s="465"/>
      <c r="C1350" s="272"/>
      <c r="D1350" s="272"/>
      <c r="E1350" s="273"/>
      <c r="F1350" s="274" t="s">
        <v>93</v>
      </c>
      <c r="G1350" s="394">
        <f>G492</f>
        <v>0</v>
      </c>
      <c r="H1350" s="395">
        <f t="shared" si="535"/>
        <v>0</v>
      </c>
      <c r="I1350" s="369"/>
      <c r="J1350" s="369"/>
      <c r="K1350" s="370"/>
      <c r="L1350" s="364"/>
      <c r="M1350" s="364"/>
      <c r="N1350" s="364"/>
      <c r="O1350" s="364"/>
      <c r="P1350" s="364"/>
      <c r="Q1350" s="364"/>
      <c r="R1350" s="364"/>
      <c r="S1350" s="364"/>
      <c r="T1350" s="364"/>
      <c r="U1350" s="364"/>
      <c r="V1350" s="365"/>
      <c r="W1350" s="37">
        <f>G1350-SUM(H1350:V1350)</f>
        <v>0</v>
      </c>
      <c r="Y1350"/>
    </row>
    <row r="1351" spans="1:25" x14ac:dyDescent="0.25">
      <c r="A1351" s="212"/>
      <c r="B1351" s="465"/>
      <c r="C1351" s="275"/>
      <c r="D1351" s="272" t="s">
        <v>94</v>
      </c>
      <c r="E1351" s="273"/>
      <c r="F1351" s="273"/>
      <c r="G1351" s="367">
        <f>SUBTOTAL(9,G1352:G1353)</f>
        <v>0</v>
      </c>
      <c r="H1351" s="368">
        <f>SUBTOTAL(9,H1352:H1353)</f>
        <v>0</v>
      </c>
      <c r="I1351" s="369"/>
      <c r="J1351" s="369"/>
      <c r="K1351" s="370"/>
      <c r="L1351" s="364"/>
      <c r="M1351" s="364"/>
      <c r="N1351" s="364"/>
      <c r="O1351" s="364"/>
      <c r="P1351" s="364"/>
      <c r="Q1351" s="364"/>
      <c r="R1351" s="364"/>
      <c r="S1351" s="364"/>
      <c r="T1351" s="364"/>
      <c r="U1351" s="364"/>
      <c r="V1351" s="365"/>
      <c r="W1351" s="366">
        <f>SUBTOTAL(9,W1352:W1353)</f>
        <v>0</v>
      </c>
      <c r="Y1351"/>
    </row>
    <row r="1352" spans="1:25" outlineLevel="1" x14ac:dyDescent="0.25">
      <c r="A1352" s="212"/>
      <c r="B1352" s="465"/>
      <c r="C1352" s="272"/>
      <c r="D1352" s="272"/>
      <c r="E1352" s="273"/>
      <c r="F1352" s="274" t="s">
        <v>95</v>
      </c>
      <c r="G1352" s="394">
        <f>G494</f>
        <v>0</v>
      </c>
      <c r="H1352" s="395">
        <f t="shared" si="535"/>
        <v>0</v>
      </c>
      <c r="I1352" s="369"/>
      <c r="J1352" s="369"/>
      <c r="K1352" s="370"/>
      <c r="L1352" s="364"/>
      <c r="M1352" s="364"/>
      <c r="N1352" s="364"/>
      <c r="O1352" s="364"/>
      <c r="P1352" s="364"/>
      <c r="Q1352" s="364"/>
      <c r="R1352" s="364"/>
      <c r="S1352" s="364"/>
      <c r="T1352" s="364"/>
      <c r="U1352" s="364"/>
      <c r="V1352" s="365"/>
      <c r="W1352" s="37">
        <f>G1352-SUM(H1352:V1352)</f>
        <v>0</v>
      </c>
      <c r="Y1352"/>
    </row>
    <row r="1353" spans="1:25" outlineLevel="1" x14ac:dyDescent="0.25">
      <c r="A1353" s="212"/>
      <c r="B1353" s="465"/>
      <c r="C1353" s="272"/>
      <c r="D1353" s="272"/>
      <c r="E1353" s="273"/>
      <c r="F1353" s="274" t="s">
        <v>96</v>
      </c>
      <c r="G1353" s="394">
        <f>G495</f>
        <v>0</v>
      </c>
      <c r="H1353" s="395">
        <f t="shared" si="535"/>
        <v>0</v>
      </c>
      <c r="I1353" s="369"/>
      <c r="J1353" s="369"/>
      <c r="K1353" s="370"/>
      <c r="L1353" s="364"/>
      <c r="M1353" s="364"/>
      <c r="N1353" s="364"/>
      <c r="O1353" s="364"/>
      <c r="P1353" s="364"/>
      <c r="Q1353" s="364"/>
      <c r="R1353" s="364"/>
      <c r="S1353" s="364"/>
      <c r="T1353" s="364"/>
      <c r="U1353" s="364"/>
      <c r="V1353" s="365"/>
      <c r="W1353" s="37">
        <f>G1353-SUM(H1353:V1353)</f>
        <v>0</v>
      </c>
      <c r="Y1353"/>
    </row>
    <row r="1354" spans="1:25" x14ac:dyDescent="0.25">
      <c r="A1354" s="212"/>
      <c r="B1354" s="465"/>
      <c r="C1354" s="272" t="s">
        <v>260</v>
      </c>
      <c r="D1354" s="272"/>
      <c r="E1354" s="273"/>
      <c r="F1354" s="275"/>
      <c r="G1354" s="367"/>
      <c r="H1354" s="369"/>
      <c r="I1354" s="369"/>
      <c r="J1354" s="369"/>
      <c r="K1354" s="370"/>
      <c r="L1354" s="364"/>
      <c r="M1354" s="364"/>
      <c r="N1354" s="364"/>
      <c r="O1354" s="364"/>
      <c r="P1354" s="364"/>
      <c r="Q1354" s="364"/>
      <c r="R1354" s="364"/>
      <c r="S1354" s="364"/>
      <c r="T1354" s="364"/>
      <c r="U1354" s="364"/>
      <c r="V1354" s="365"/>
      <c r="W1354" s="366"/>
      <c r="Y1354"/>
    </row>
    <row r="1355" spans="1:25" x14ac:dyDescent="0.25">
      <c r="A1355" s="212"/>
      <c r="B1355" s="465"/>
      <c r="C1355" s="272"/>
      <c r="D1355" s="272" t="s">
        <v>261</v>
      </c>
      <c r="E1355" s="273"/>
      <c r="F1355" s="275"/>
      <c r="G1355" s="367">
        <f t="shared" ref="G1355:W1355" si="536">SUBTOTAL(9,G1356:G1357)</f>
        <v>0</v>
      </c>
      <c r="H1355" s="368">
        <f t="shared" si="536"/>
        <v>0</v>
      </c>
      <c r="I1355" s="369">
        <f t="shared" si="536"/>
        <v>0</v>
      </c>
      <c r="J1355" s="369">
        <f t="shared" si="536"/>
        <v>0</v>
      </c>
      <c r="K1355" s="370">
        <f t="shared" si="536"/>
        <v>0</v>
      </c>
      <c r="L1355" s="364">
        <f t="shared" si="536"/>
        <v>0</v>
      </c>
      <c r="M1355" s="364">
        <f t="shared" si="536"/>
        <v>0</v>
      </c>
      <c r="N1355" s="364">
        <f t="shared" si="536"/>
        <v>0</v>
      </c>
      <c r="O1355" s="364">
        <f t="shared" si="536"/>
        <v>0</v>
      </c>
      <c r="P1355" s="364">
        <f t="shared" si="536"/>
        <v>0</v>
      </c>
      <c r="Q1355" s="364">
        <f t="shared" si="536"/>
        <v>0</v>
      </c>
      <c r="R1355" s="364">
        <f t="shared" si="536"/>
        <v>0</v>
      </c>
      <c r="S1355" s="364">
        <f t="shared" si="536"/>
        <v>0</v>
      </c>
      <c r="T1355" s="364">
        <f t="shared" si="536"/>
        <v>0</v>
      </c>
      <c r="U1355" s="364">
        <f t="shared" si="536"/>
        <v>0</v>
      </c>
      <c r="V1355" s="365">
        <f t="shared" si="536"/>
        <v>0</v>
      </c>
      <c r="W1355" s="366">
        <f t="shared" si="536"/>
        <v>0</v>
      </c>
      <c r="Y1355"/>
    </row>
    <row r="1356" spans="1:25" outlineLevel="1" x14ac:dyDescent="0.25">
      <c r="A1356" s="212"/>
      <c r="B1356" s="465"/>
      <c r="C1356" s="273"/>
      <c r="D1356" s="273"/>
      <c r="E1356" s="273"/>
      <c r="F1356" s="278" t="s">
        <v>262</v>
      </c>
      <c r="G1356" s="394">
        <f>G498</f>
        <v>0</v>
      </c>
      <c r="H1356" s="369"/>
      <c r="I1356" s="369"/>
      <c r="J1356" s="369"/>
      <c r="K1356" s="379"/>
      <c r="L1356" s="364"/>
      <c r="M1356" s="364"/>
      <c r="N1356" s="364"/>
      <c r="O1356" s="364"/>
      <c r="P1356" s="364"/>
      <c r="Q1356" s="364"/>
      <c r="R1356" s="364"/>
      <c r="S1356" s="364"/>
      <c r="T1356" s="364"/>
      <c r="U1356" s="364"/>
      <c r="V1356" s="365"/>
      <c r="W1356" s="37">
        <f>G1356-SUM(H1356:V1356)</f>
        <v>0</v>
      </c>
      <c r="Y1356"/>
    </row>
    <row r="1357" spans="1:25" outlineLevel="1" x14ac:dyDescent="0.25">
      <c r="A1357" s="212"/>
      <c r="B1357" s="465"/>
      <c r="C1357" s="273"/>
      <c r="D1357" s="273"/>
      <c r="E1357" s="273"/>
      <c r="F1357" s="274" t="s">
        <v>263</v>
      </c>
      <c r="G1357" s="394">
        <f>G499</f>
        <v>0</v>
      </c>
      <c r="H1357" s="395">
        <f t="shared" ref="H1357:V1357" si="537">H499</f>
        <v>0</v>
      </c>
      <c r="I1357" s="389">
        <f t="shared" si="537"/>
        <v>0</v>
      </c>
      <c r="J1357" s="389">
        <f t="shared" si="537"/>
        <v>0</v>
      </c>
      <c r="K1357" s="390">
        <f t="shared" si="537"/>
        <v>0</v>
      </c>
      <c r="L1357" s="391">
        <f t="shared" si="537"/>
        <v>0</v>
      </c>
      <c r="M1357" s="396">
        <f t="shared" si="537"/>
        <v>0</v>
      </c>
      <c r="N1357" s="392">
        <f t="shared" si="537"/>
        <v>0</v>
      </c>
      <c r="O1357" s="388">
        <f t="shared" si="537"/>
        <v>0</v>
      </c>
      <c r="P1357" s="392">
        <f t="shared" si="537"/>
        <v>0</v>
      </c>
      <c r="Q1357" s="396">
        <f t="shared" si="537"/>
        <v>0</v>
      </c>
      <c r="R1357" s="392">
        <f t="shared" si="537"/>
        <v>0</v>
      </c>
      <c r="S1357" s="388">
        <f t="shared" si="537"/>
        <v>0</v>
      </c>
      <c r="T1357" s="392">
        <f t="shared" si="537"/>
        <v>0</v>
      </c>
      <c r="U1357" s="392">
        <f t="shared" si="537"/>
        <v>0</v>
      </c>
      <c r="V1357" s="393">
        <f t="shared" si="537"/>
        <v>0</v>
      </c>
      <c r="W1357" s="37">
        <f>G1357-SUM(H1357:V1357)</f>
        <v>0</v>
      </c>
      <c r="Y1357"/>
    </row>
    <row r="1358" spans="1:25" x14ac:dyDescent="0.25">
      <c r="A1358" s="212"/>
      <c r="B1358" s="465"/>
      <c r="C1358" s="273"/>
      <c r="D1358" s="272" t="s">
        <v>264</v>
      </c>
      <c r="E1358" s="273"/>
      <c r="F1358" s="273"/>
      <c r="G1358" s="367">
        <f>SUBTOTAL(9,G1359:G1361)</f>
        <v>0</v>
      </c>
      <c r="H1358" s="368">
        <f t="shared" ref="H1358:W1358" si="538">SUBTOTAL(9,H1359:H1361)</f>
        <v>0</v>
      </c>
      <c r="I1358" s="369">
        <f t="shared" si="538"/>
        <v>0</v>
      </c>
      <c r="J1358" s="369">
        <f t="shared" si="538"/>
        <v>0</v>
      </c>
      <c r="K1358" s="370">
        <f t="shared" si="538"/>
        <v>0</v>
      </c>
      <c r="L1358" s="364">
        <f t="shared" si="538"/>
        <v>0</v>
      </c>
      <c r="M1358" s="364">
        <f t="shared" si="538"/>
        <v>0</v>
      </c>
      <c r="N1358" s="364">
        <f t="shared" si="538"/>
        <v>0</v>
      </c>
      <c r="O1358" s="364">
        <f t="shared" si="538"/>
        <v>0</v>
      </c>
      <c r="P1358" s="364">
        <f t="shared" si="538"/>
        <v>0</v>
      </c>
      <c r="Q1358" s="364">
        <f t="shared" si="538"/>
        <v>0</v>
      </c>
      <c r="R1358" s="364">
        <f t="shared" si="538"/>
        <v>0</v>
      </c>
      <c r="S1358" s="364">
        <f t="shared" si="538"/>
        <v>0</v>
      </c>
      <c r="T1358" s="364">
        <f t="shared" si="538"/>
        <v>0</v>
      </c>
      <c r="U1358" s="364">
        <f t="shared" si="538"/>
        <v>0</v>
      </c>
      <c r="V1358" s="365">
        <f t="shared" si="538"/>
        <v>0</v>
      </c>
      <c r="W1358" s="366">
        <f t="shared" si="538"/>
        <v>0</v>
      </c>
      <c r="Y1358"/>
    </row>
    <row r="1359" spans="1:25" outlineLevel="1" x14ac:dyDescent="0.25">
      <c r="A1359" s="212"/>
      <c r="B1359" s="465"/>
      <c r="C1359" s="273"/>
      <c r="D1359" s="273"/>
      <c r="E1359" s="275"/>
      <c r="F1359" s="274" t="s">
        <v>265</v>
      </c>
      <c r="G1359" s="394">
        <f t="shared" ref="G1359:V1359" si="539">G501</f>
        <v>0</v>
      </c>
      <c r="H1359" s="395">
        <f t="shared" si="539"/>
        <v>0</v>
      </c>
      <c r="I1359" s="389">
        <f t="shared" si="539"/>
        <v>0</v>
      </c>
      <c r="J1359" s="389">
        <f t="shared" si="539"/>
        <v>0</v>
      </c>
      <c r="K1359" s="390">
        <f t="shared" si="539"/>
        <v>0</v>
      </c>
      <c r="L1359" s="391">
        <f t="shared" si="539"/>
        <v>0</v>
      </c>
      <c r="M1359" s="396">
        <f t="shared" si="539"/>
        <v>0</v>
      </c>
      <c r="N1359" s="392">
        <f t="shared" si="539"/>
        <v>0</v>
      </c>
      <c r="O1359" s="388">
        <f t="shared" si="539"/>
        <v>0</v>
      </c>
      <c r="P1359" s="392">
        <f t="shared" si="539"/>
        <v>0</v>
      </c>
      <c r="Q1359" s="396">
        <f t="shared" si="539"/>
        <v>0</v>
      </c>
      <c r="R1359" s="392">
        <f t="shared" si="539"/>
        <v>0</v>
      </c>
      <c r="S1359" s="388">
        <f t="shared" si="539"/>
        <v>0</v>
      </c>
      <c r="T1359" s="392">
        <f t="shared" si="539"/>
        <v>0</v>
      </c>
      <c r="U1359" s="392">
        <f t="shared" si="539"/>
        <v>0</v>
      </c>
      <c r="V1359" s="393">
        <f t="shared" si="539"/>
        <v>0</v>
      </c>
      <c r="W1359" s="37">
        <f t="shared" ref="W1359:W1376" si="540">G1359-SUM(H1359:V1359)</f>
        <v>0</v>
      </c>
      <c r="Y1359"/>
    </row>
    <row r="1360" spans="1:25" outlineLevel="1" x14ac:dyDescent="0.25">
      <c r="A1360" s="212"/>
      <c r="B1360" s="465"/>
      <c r="C1360" s="273"/>
      <c r="D1360" s="273"/>
      <c r="E1360" s="275"/>
      <c r="F1360" s="274" t="s">
        <v>266</v>
      </c>
      <c r="G1360" s="394">
        <f t="shared" ref="G1360:V1360" si="541">G502</f>
        <v>0</v>
      </c>
      <c r="H1360" s="395">
        <f t="shared" si="541"/>
        <v>0</v>
      </c>
      <c r="I1360" s="389">
        <f t="shared" si="541"/>
        <v>0</v>
      </c>
      <c r="J1360" s="389">
        <f t="shared" si="541"/>
        <v>0</v>
      </c>
      <c r="K1360" s="390">
        <f t="shared" si="541"/>
        <v>0</v>
      </c>
      <c r="L1360" s="391">
        <f t="shared" si="541"/>
        <v>0</v>
      </c>
      <c r="M1360" s="396">
        <f t="shared" si="541"/>
        <v>0</v>
      </c>
      <c r="N1360" s="412">
        <f t="shared" si="541"/>
        <v>0</v>
      </c>
      <c r="O1360" s="388">
        <f t="shared" si="541"/>
        <v>0</v>
      </c>
      <c r="P1360" s="392">
        <f t="shared" si="541"/>
        <v>0</v>
      </c>
      <c r="Q1360" s="396">
        <f t="shared" si="541"/>
        <v>0</v>
      </c>
      <c r="R1360" s="392">
        <f t="shared" si="541"/>
        <v>0</v>
      </c>
      <c r="S1360" s="388">
        <f t="shared" si="541"/>
        <v>0</v>
      </c>
      <c r="T1360" s="392">
        <f t="shared" si="541"/>
        <v>0</v>
      </c>
      <c r="U1360" s="392">
        <f t="shared" si="541"/>
        <v>0</v>
      </c>
      <c r="V1360" s="393">
        <f t="shared" si="541"/>
        <v>0</v>
      </c>
      <c r="W1360" s="37">
        <f t="shared" si="540"/>
        <v>0</v>
      </c>
      <c r="Y1360"/>
    </row>
    <row r="1361" spans="1:25" outlineLevel="1" x14ac:dyDescent="0.25">
      <c r="A1361" s="212"/>
      <c r="B1361" s="465"/>
      <c r="C1361" s="273"/>
      <c r="D1361" s="273"/>
      <c r="E1361" s="275"/>
      <c r="F1361" s="274" t="s">
        <v>264</v>
      </c>
      <c r="G1361" s="394">
        <f>G503</f>
        <v>0</v>
      </c>
      <c r="H1361" s="369"/>
      <c r="I1361" s="369"/>
      <c r="J1361" s="369"/>
      <c r="K1361" s="370"/>
      <c r="L1361" s="363"/>
      <c r="M1361" s="364"/>
      <c r="N1361" s="364"/>
      <c r="O1361" s="364"/>
      <c r="P1361" s="364"/>
      <c r="Q1361" s="364"/>
      <c r="R1361" s="364"/>
      <c r="S1361" s="364"/>
      <c r="T1361" s="364"/>
      <c r="U1361" s="364"/>
      <c r="V1361" s="365"/>
      <c r="W1361" s="37">
        <f t="shared" si="540"/>
        <v>0</v>
      </c>
      <c r="Y1361"/>
    </row>
    <row r="1362" spans="1:25" x14ac:dyDescent="0.25">
      <c r="A1362" s="212"/>
      <c r="B1362" s="465"/>
      <c r="C1362" s="273"/>
      <c r="D1362" s="272" t="s">
        <v>267</v>
      </c>
      <c r="E1362" s="275"/>
      <c r="F1362" s="273"/>
      <c r="G1362" s="367">
        <f>SUBTOTAL(9,G1363:G1365)</f>
        <v>0</v>
      </c>
      <c r="H1362" s="369"/>
      <c r="I1362" s="369"/>
      <c r="J1362" s="369"/>
      <c r="K1362" s="370"/>
      <c r="L1362" s="363"/>
      <c r="M1362" s="364"/>
      <c r="N1362" s="364"/>
      <c r="O1362" s="364"/>
      <c r="P1362" s="364"/>
      <c r="Q1362" s="364"/>
      <c r="R1362" s="364"/>
      <c r="S1362" s="364"/>
      <c r="T1362" s="364"/>
      <c r="U1362" s="364"/>
      <c r="V1362" s="365"/>
      <c r="W1362" s="366">
        <f>SUBTOTAL(9,W1363:W1365)</f>
        <v>0</v>
      </c>
      <c r="Y1362"/>
    </row>
    <row r="1363" spans="1:25" outlineLevel="1" x14ac:dyDescent="0.25">
      <c r="A1363" s="212"/>
      <c r="B1363" s="465"/>
      <c r="C1363" s="273"/>
      <c r="D1363" s="272"/>
      <c r="E1363" s="275"/>
      <c r="F1363" s="274" t="s">
        <v>268</v>
      </c>
      <c r="G1363" s="394">
        <f>G505</f>
        <v>0</v>
      </c>
      <c r="H1363" s="369"/>
      <c r="I1363" s="369"/>
      <c r="J1363" s="369"/>
      <c r="K1363" s="370"/>
      <c r="L1363" s="363"/>
      <c r="M1363" s="364"/>
      <c r="N1363" s="364"/>
      <c r="O1363" s="364"/>
      <c r="P1363" s="364"/>
      <c r="Q1363" s="364"/>
      <c r="R1363" s="364"/>
      <c r="S1363" s="364"/>
      <c r="T1363" s="364"/>
      <c r="U1363" s="364"/>
      <c r="V1363" s="365"/>
      <c r="W1363" s="37">
        <f t="shared" si="540"/>
        <v>0</v>
      </c>
      <c r="Y1363"/>
    </row>
    <row r="1364" spans="1:25" outlineLevel="1" x14ac:dyDescent="0.25">
      <c r="A1364" s="212"/>
      <c r="B1364" s="465"/>
      <c r="C1364" s="273"/>
      <c r="D1364" s="273"/>
      <c r="E1364" s="275"/>
      <c r="F1364" s="274" t="s">
        <v>269</v>
      </c>
      <c r="G1364" s="394">
        <f>G506</f>
        <v>0</v>
      </c>
      <c r="H1364" s="369"/>
      <c r="I1364" s="369"/>
      <c r="J1364" s="369"/>
      <c r="K1364" s="370"/>
      <c r="L1364" s="363"/>
      <c r="M1364" s="364"/>
      <c r="N1364" s="364"/>
      <c r="O1364" s="364"/>
      <c r="P1364" s="364"/>
      <c r="Q1364" s="364"/>
      <c r="R1364" s="364"/>
      <c r="S1364" s="364"/>
      <c r="T1364" s="364"/>
      <c r="U1364" s="364"/>
      <c r="V1364" s="365"/>
      <c r="W1364" s="37">
        <f t="shared" si="540"/>
        <v>0</v>
      </c>
      <c r="Y1364"/>
    </row>
    <row r="1365" spans="1:25" outlineLevel="1" x14ac:dyDescent="0.25">
      <c r="A1365" s="212"/>
      <c r="B1365" s="465"/>
      <c r="C1365" s="273"/>
      <c r="D1365" s="273"/>
      <c r="E1365" s="275"/>
      <c r="F1365" s="274" t="s">
        <v>270</v>
      </c>
      <c r="G1365" s="394">
        <f>G507</f>
        <v>0</v>
      </c>
      <c r="H1365" s="369"/>
      <c r="I1365" s="369"/>
      <c r="J1365" s="369"/>
      <c r="K1365" s="370"/>
      <c r="L1365" s="363"/>
      <c r="M1365" s="364"/>
      <c r="N1365" s="364"/>
      <c r="O1365" s="364"/>
      <c r="P1365" s="364"/>
      <c r="Q1365" s="364"/>
      <c r="R1365" s="364"/>
      <c r="S1365" s="364"/>
      <c r="T1365" s="364"/>
      <c r="U1365" s="364"/>
      <c r="V1365" s="365"/>
      <c r="W1365" s="37">
        <f t="shared" si="540"/>
        <v>0</v>
      </c>
      <c r="Y1365"/>
    </row>
    <row r="1366" spans="1:25" x14ac:dyDescent="0.25">
      <c r="A1366" s="212"/>
      <c r="B1366" s="465"/>
      <c r="C1366" s="273"/>
      <c r="D1366" s="272" t="s">
        <v>260</v>
      </c>
      <c r="E1366" s="275"/>
      <c r="F1366" s="273"/>
      <c r="G1366" s="367">
        <f>SUBTOTAL(9,G1367)</f>
        <v>0</v>
      </c>
      <c r="H1366" s="369"/>
      <c r="I1366" s="369"/>
      <c r="J1366" s="369"/>
      <c r="K1366" s="370"/>
      <c r="L1366" s="363"/>
      <c r="M1366" s="364"/>
      <c r="N1366" s="364"/>
      <c r="O1366" s="364"/>
      <c r="P1366" s="364"/>
      <c r="Q1366" s="364"/>
      <c r="R1366" s="364"/>
      <c r="S1366" s="364"/>
      <c r="T1366" s="364"/>
      <c r="U1366" s="364"/>
      <c r="V1366" s="365"/>
      <c r="W1366" s="366">
        <f>SUBTOTAL(9,W1367)</f>
        <v>0</v>
      </c>
      <c r="Y1366"/>
    </row>
    <row r="1367" spans="1:25" outlineLevel="1" x14ac:dyDescent="0.25">
      <c r="A1367" s="212"/>
      <c r="B1367" s="465"/>
      <c r="C1367" s="273"/>
      <c r="D1367" s="272"/>
      <c r="E1367" s="275"/>
      <c r="F1367" s="274" t="s">
        <v>260</v>
      </c>
      <c r="G1367" s="394">
        <f>G509</f>
        <v>0</v>
      </c>
      <c r="H1367" s="369"/>
      <c r="I1367" s="369"/>
      <c r="J1367" s="369"/>
      <c r="K1367" s="370"/>
      <c r="L1367" s="363"/>
      <c r="M1367" s="364"/>
      <c r="N1367" s="364"/>
      <c r="O1367" s="364"/>
      <c r="P1367" s="364"/>
      <c r="Q1367" s="364"/>
      <c r="R1367" s="364"/>
      <c r="S1367" s="364"/>
      <c r="T1367" s="364"/>
      <c r="U1367" s="364"/>
      <c r="V1367" s="365"/>
      <c r="W1367" s="37">
        <f t="shared" si="540"/>
        <v>0</v>
      </c>
      <c r="Y1367"/>
    </row>
    <row r="1368" spans="1:25" outlineLevel="1" x14ac:dyDescent="0.25">
      <c r="A1368" s="212"/>
      <c r="B1368" s="465"/>
      <c r="C1368" s="273"/>
      <c r="D1368" s="272"/>
      <c r="E1368" s="275"/>
      <c r="F1368" s="273"/>
      <c r="G1368" s="41"/>
      <c r="H1368" s="368"/>
      <c r="I1368" s="369"/>
      <c r="J1368" s="369"/>
      <c r="K1368" s="370"/>
      <c r="L1368" s="364"/>
      <c r="M1368" s="364"/>
      <c r="N1368" s="364"/>
      <c r="O1368" s="364"/>
      <c r="P1368" s="364"/>
      <c r="Q1368" s="364"/>
      <c r="R1368" s="364"/>
      <c r="S1368" s="364"/>
      <c r="T1368" s="364"/>
      <c r="U1368" s="364"/>
      <c r="V1368" s="364"/>
      <c r="W1368" s="366"/>
      <c r="Y1368"/>
    </row>
    <row r="1369" spans="1:25" outlineLevel="1" x14ac:dyDescent="0.25">
      <c r="A1369" s="212"/>
      <c r="B1369" s="465"/>
      <c r="C1369" s="272" t="s">
        <v>362</v>
      </c>
      <c r="D1369" s="272"/>
      <c r="E1369" s="275"/>
      <c r="F1369" s="273"/>
      <c r="G1369" s="41">
        <f>SUBTOTAL(9,G1370:G1372)</f>
        <v>0</v>
      </c>
      <c r="H1369" s="368">
        <f t="shared" ref="H1369:W1369" si="542">SUBTOTAL(9,H1370:H1372)</f>
        <v>0</v>
      </c>
      <c r="I1369" s="369">
        <f t="shared" si="542"/>
        <v>0</v>
      </c>
      <c r="J1369" s="369">
        <f t="shared" si="542"/>
        <v>0</v>
      </c>
      <c r="K1369" s="370">
        <f t="shared" si="542"/>
        <v>0</v>
      </c>
      <c r="L1369" s="364">
        <f t="shared" si="542"/>
        <v>0</v>
      </c>
      <c r="M1369" s="364">
        <f t="shared" si="542"/>
        <v>0</v>
      </c>
      <c r="N1369" s="364">
        <f t="shared" si="542"/>
        <v>0</v>
      </c>
      <c r="O1369" s="364">
        <f t="shared" si="542"/>
        <v>0</v>
      </c>
      <c r="P1369" s="364">
        <f t="shared" si="542"/>
        <v>0</v>
      </c>
      <c r="Q1369" s="364">
        <f t="shared" si="542"/>
        <v>0</v>
      </c>
      <c r="R1369" s="364">
        <f t="shared" si="542"/>
        <v>0</v>
      </c>
      <c r="S1369" s="364">
        <f t="shared" si="542"/>
        <v>0</v>
      </c>
      <c r="T1369" s="364">
        <f t="shared" si="542"/>
        <v>0</v>
      </c>
      <c r="U1369" s="364">
        <f t="shared" si="542"/>
        <v>0</v>
      </c>
      <c r="V1369" s="364">
        <f t="shared" si="542"/>
        <v>0</v>
      </c>
      <c r="W1369" s="366">
        <f t="shared" si="542"/>
        <v>0</v>
      </c>
      <c r="Y1369"/>
    </row>
    <row r="1370" spans="1:25" outlineLevel="1" x14ac:dyDescent="0.25">
      <c r="A1370" s="212"/>
      <c r="B1370" s="465"/>
      <c r="C1370" s="273"/>
      <c r="D1370" s="272"/>
      <c r="E1370" s="275"/>
      <c r="F1370" s="274" t="s">
        <v>591</v>
      </c>
      <c r="G1370" s="426">
        <f>G512</f>
        <v>0</v>
      </c>
      <c r="H1370" s="427">
        <f>$G1370*VLOOKUP($F1370,DRT,2,FALSE)</f>
        <v>0</v>
      </c>
      <c r="I1370" s="428">
        <f>($G1370-SUM($H1370:H1370))*VLOOKUP($F1370,DRT,2,FALSE)</f>
        <v>0</v>
      </c>
      <c r="J1370" s="428">
        <f>($G1370-SUM($H1370:I1370))*VLOOKUP($F1370,DRT,2,FALSE)</f>
        <v>0</v>
      </c>
      <c r="K1370" s="429">
        <f>($G1370-SUM($H1370:J1370))*VLOOKUP($F1370,DRT,2,FALSE)</f>
        <v>0</v>
      </c>
      <c r="L1370" s="430">
        <f>($G1370-SUM($H1370:K1370))*VLOOKUP($F1370,DRT,4,FALSE)</f>
        <v>0</v>
      </c>
      <c r="M1370" s="431">
        <f>($G1370-SUM($H1370:L1370))*VLOOKUP($F1370,DRT,4,FALSE)</f>
        <v>0</v>
      </c>
      <c r="N1370" s="428">
        <f>($G1370-SUM($H1370:M1370))*VLOOKUP($F1370,DRT,4,FALSE)</f>
        <v>0</v>
      </c>
      <c r="O1370" s="428">
        <f>($G1370-SUM($H1370:N1370))*VLOOKUP($F1370,DRT,4,FALSE)</f>
        <v>0</v>
      </c>
      <c r="P1370" s="428">
        <f>($G1370-SUM($H1370:O1370))*VLOOKUP($F1370,DRT,4,FALSE)</f>
        <v>0</v>
      </c>
      <c r="Q1370" s="428">
        <f>($G1370-SUM($H1370:P1370))*VLOOKUP($F1370,DRT,4,FALSE)</f>
        <v>0</v>
      </c>
      <c r="R1370" s="428">
        <f>($G1370-SUM($H1370:Q1370))*VLOOKUP($F1370,DRT,4,FALSE)</f>
        <v>0</v>
      </c>
      <c r="S1370" s="428">
        <f>($G1370-SUM($H1370:R1370))*VLOOKUP($F1370,DRT,4,FALSE)</f>
        <v>0</v>
      </c>
      <c r="T1370" s="428">
        <f>($G1370-SUM($H1370:S1370))*VLOOKUP($F1370,DRT,4,FALSE)</f>
        <v>0</v>
      </c>
      <c r="U1370" s="428">
        <f>($G1370-SUM($H1370:T1370))*VLOOKUP($F1370,DRT,4,FALSE)</f>
        <v>0</v>
      </c>
      <c r="V1370" s="432">
        <f>($G1370-SUM($H1370:U1370))*VLOOKUP($F1370,DRT,4,FALSE)</f>
        <v>0</v>
      </c>
      <c r="W1370" s="426">
        <f>G1370-SUM(H1370:V1370)</f>
        <v>0</v>
      </c>
      <c r="Y1370"/>
    </row>
    <row r="1371" spans="1:25" outlineLevel="1" x14ac:dyDescent="0.25">
      <c r="A1371" s="212"/>
      <c r="B1371" s="465"/>
      <c r="C1371" s="273"/>
      <c r="D1371" s="272"/>
      <c r="E1371" s="275"/>
      <c r="F1371" s="274" t="s">
        <v>592</v>
      </c>
      <c r="G1371" s="426">
        <f>G513</f>
        <v>0</v>
      </c>
      <c r="H1371" s="427">
        <f t="shared" ref="H1371:K1371" si="543">IF(H513="",0,H513*VLOOKUP($F1371,DRT,3,FALSE))</f>
        <v>0</v>
      </c>
      <c r="I1371" s="428">
        <f t="shared" si="543"/>
        <v>0</v>
      </c>
      <c r="J1371" s="428">
        <f t="shared" si="543"/>
        <v>0</v>
      </c>
      <c r="K1371" s="429">
        <f t="shared" si="543"/>
        <v>0</v>
      </c>
      <c r="L1371" s="430">
        <f t="shared" ref="L1371:V1371" si="544">IF(L513="",0,L513*VLOOKUP($F1371,DRT,4,FALSE))</f>
        <v>0</v>
      </c>
      <c r="M1371" s="431">
        <f t="shared" si="544"/>
        <v>0</v>
      </c>
      <c r="N1371" s="428">
        <f t="shared" si="544"/>
        <v>0</v>
      </c>
      <c r="O1371" s="428">
        <f t="shared" si="544"/>
        <v>0</v>
      </c>
      <c r="P1371" s="428">
        <f t="shared" si="544"/>
        <v>0</v>
      </c>
      <c r="Q1371" s="428">
        <f t="shared" si="544"/>
        <v>0</v>
      </c>
      <c r="R1371" s="428">
        <f t="shared" si="544"/>
        <v>0</v>
      </c>
      <c r="S1371" s="428">
        <f t="shared" si="544"/>
        <v>0</v>
      </c>
      <c r="T1371" s="428">
        <f t="shared" si="544"/>
        <v>0</v>
      </c>
      <c r="U1371" s="428">
        <f t="shared" si="544"/>
        <v>0</v>
      </c>
      <c r="V1371" s="432">
        <f t="shared" si="544"/>
        <v>0</v>
      </c>
      <c r="W1371" s="426">
        <f t="shared" ref="W1371:W1372" si="545">G1371-SUM(H1371:V1371)</f>
        <v>0</v>
      </c>
      <c r="Y1371"/>
    </row>
    <row r="1372" spans="1:25" outlineLevel="1" x14ac:dyDescent="0.25">
      <c r="A1372" s="212"/>
      <c r="B1372" s="465"/>
      <c r="C1372" s="273"/>
      <c r="D1372" s="272"/>
      <c r="E1372" s="275"/>
      <c r="F1372" s="274" t="s">
        <v>593</v>
      </c>
      <c r="G1372" s="426">
        <f>G514</f>
        <v>0</v>
      </c>
      <c r="H1372" s="427">
        <f>$G1372*VLOOKUP($F1372,DRT,2,FALSE)</f>
        <v>0</v>
      </c>
      <c r="I1372" s="428">
        <f>($G1372-SUM($H1372:H1372))*VLOOKUP($F1372,DRT,2,FALSE)</f>
        <v>0</v>
      </c>
      <c r="J1372" s="428">
        <f>($G1372-SUM($H1372:I1372))*VLOOKUP($F1372,DRT,2,FALSE)</f>
        <v>0</v>
      </c>
      <c r="K1372" s="429">
        <f>($G1372-SUM($H1372:J1372))*VLOOKUP($F1372,DRT,2,FALSE)</f>
        <v>0</v>
      </c>
      <c r="L1372" s="430">
        <f>($G1372-SUM($H1372:K1372))*VLOOKUP($F1372,DRT,4,FALSE)</f>
        <v>0</v>
      </c>
      <c r="M1372" s="431">
        <f>($G1372-SUM($H1372:L1372))*VLOOKUP($F1372,DRT,4,FALSE)</f>
        <v>0</v>
      </c>
      <c r="N1372" s="428">
        <f>($G1372-SUM($H1372:M1372))*VLOOKUP($F1372,DRT,4,FALSE)</f>
        <v>0</v>
      </c>
      <c r="O1372" s="428">
        <f>($G1372-SUM($H1372:N1372))*VLOOKUP($F1372,DRT,4,FALSE)</f>
        <v>0</v>
      </c>
      <c r="P1372" s="428">
        <f>($G1372-SUM($H1372:O1372))*VLOOKUP($F1372,DRT,4,FALSE)</f>
        <v>0</v>
      </c>
      <c r="Q1372" s="428">
        <f>($G1372-SUM($H1372:P1372))*VLOOKUP($F1372,DRT,4,FALSE)</f>
        <v>0</v>
      </c>
      <c r="R1372" s="428">
        <f>($G1372-SUM($H1372:Q1372))*VLOOKUP($F1372,DRT,4,FALSE)</f>
        <v>0</v>
      </c>
      <c r="S1372" s="428">
        <f>($G1372-SUM($H1372:R1372))*VLOOKUP($F1372,DRT,4,FALSE)</f>
        <v>0</v>
      </c>
      <c r="T1372" s="428">
        <f>($G1372-SUM($H1372:S1372))*VLOOKUP($F1372,DRT,4,FALSE)</f>
        <v>0</v>
      </c>
      <c r="U1372" s="428">
        <f>($G1372-SUM($H1372:T1372))*VLOOKUP($F1372,DRT,4,FALSE)</f>
        <v>0</v>
      </c>
      <c r="V1372" s="432">
        <f>($G1372-SUM($H1372:U1372))*VLOOKUP($F1372,DRT,4,FALSE)</f>
        <v>0</v>
      </c>
      <c r="W1372" s="426">
        <f t="shared" si="545"/>
        <v>0</v>
      </c>
      <c r="Y1372"/>
    </row>
    <row r="1373" spans="1:25" x14ac:dyDescent="0.25">
      <c r="A1373" s="212"/>
      <c r="B1373" s="295"/>
      <c r="C1373" s="273"/>
      <c r="D1373" s="273"/>
      <c r="E1373" s="273"/>
      <c r="F1373" s="273"/>
      <c r="G1373" s="52"/>
      <c r="H1373" s="53"/>
      <c r="I1373" s="53"/>
      <c r="J1373" s="53"/>
      <c r="K1373" s="82"/>
      <c r="L1373" s="34"/>
      <c r="M1373" s="33"/>
      <c r="N1373" s="33"/>
      <c r="O1373" s="33"/>
      <c r="P1373" s="33"/>
      <c r="Q1373" s="33"/>
      <c r="R1373" s="33"/>
      <c r="S1373" s="33"/>
      <c r="T1373" s="33"/>
      <c r="U1373" s="33"/>
      <c r="V1373" s="35"/>
      <c r="W1373" s="40"/>
      <c r="Y1373"/>
    </row>
    <row r="1374" spans="1:25" x14ac:dyDescent="0.25">
      <c r="A1374" s="212"/>
      <c r="B1374" s="300" t="s">
        <v>272</v>
      </c>
      <c r="C1374" s="453"/>
      <c r="D1374" s="453"/>
      <c r="E1374" s="453"/>
      <c r="F1374" s="453"/>
      <c r="G1374" s="119">
        <f t="shared" ref="G1374:W1374" si="546">SUBTOTAL(9,G1094:G1373)</f>
        <v>0</v>
      </c>
      <c r="H1374" s="414">
        <f t="shared" si="546"/>
        <v>0</v>
      </c>
      <c r="I1374" s="415">
        <f t="shared" si="546"/>
        <v>0</v>
      </c>
      <c r="J1374" s="415">
        <f t="shared" si="546"/>
        <v>0</v>
      </c>
      <c r="K1374" s="416">
        <f t="shared" si="546"/>
        <v>0</v>
      </c>
      <c r="L1374" s="417">
        <f t="shared" si="546"/>
        <v>0</v>
      </c>
      <c r="M1374" s="418">
        <f t="shared" si="546"/>
        <v>0</v>
      </c>
      <c r="N1374" s="418">
        <f t="shared" si="546"/>
        <v>0</v>
      </c>
      <c r="O1374" s="418">
        <f t="shared" si="546"/>
        <v>0</v>
      </c>
      <c r="P1374" s="418">
        <f t="shared" si="546"/>
        <v>0</v>
      </c>
      <c r="Q1374" s="418">
        <f t="shared" si="546"/>
        <v>0</v>
      </c>
      <c r="R1374" s="418">
        <f t="shared" si="546"/>
        <v>0</v>
      </c>
      <c r="S1374" s="418">
        <f t="shared" si="546"/>
        <v>0</v>
      </c>
      <c r="T1374" s="418">
        <f t="shared" si="546"/>
        <v>0</v>
      </c>
      <c r="U1374" s="418">
        <f t="shared" si="546"/>
        <v>0</v>
      </c>
      <c r="V1374" s="419">
        <f t="shared" si="546"/>
        <v>0</v>
      </c>
      <c r="W1374" s="119">
        <f t="shared" si="546"/>
        <v>0</v>
      </c>
      <c r="Y1374"/>
    </row>
    <row r="1375" spans="1:25" x14ac:dyDescent="0.25">
      <c r="A1375" s="212"/>
      <c r="B1375" s="295"/>
      <c r="C1375" s="273"/>
      <c r="D1375" s="273"/>
      <c r="E1375" s="273"/>
      <c r="F1375" s="273"/>
      <c r="G1375" s="40"/>
      <c r="H1375" s="33"/>
      <c r="I1375" s="33"/>
      <c r="J1375" s="33"/>
      <c r="K1375" s="35"/>
      <c r="L1375" s="34"/>
      <c r="M1375" s="33"/>
      <c r="N1375" s="33"/>
      <c r="O1375" s="33"/>
      <c r="P1375" s="33"/>
      <c r="Q1375" s="33"/>
      <c r="R1375" s="33"/>
      <c r="S1375" s="33"/>
      <c r="T1375" s="33"/>
      <c r="U1375" s="33"/>
      <c r="V1375" s="35"/>
      <c r="W1375" s="40"/>
      <c r="Y1375"/>
    </row>
    <row r="1376" spans="1:25" x14ac:dyDescent="0.25">
      <c r="A1376" s="212"/>
      <c r="B1376" s="300" t="s">
        <v>273</v>
      </c>
      <c r="C1376" s="491"/>
      <c r="D1376" s="491"/>
      <c r="E1376" s="491"/>
      <c r="F1376" s="491"/>
      <c r="G1376" s="101">
        <f>G518</f>
        <v>0</v>
      </c>
      <c r="H1376" s="53"/>
      <c r="I1376" s="53"/>
      <c r="J1376" s="53"/>
      <c r="K1376" s="82"/>
      <c r="L1376" s="34"/>
      <c r="M1376" s="33"/>
      <c r="N1376" s="33"/>
      <c r="O1376" s="33"/>
      <c r="P1376" s="33"/>
      <c r="Q1376" s="33"/>
      <c r="R1376" s="33"/>
      <c r="S1376" s="33"/>
      <c r="T1376" s="33"/>
      <c r="U1376" s="33"/>
      <c r="V1376" s="35"/>
      <c r="W1376" s="37">
        <f t="shared" si="540"/>
        <v>0</v>
      </c>
      <c r="Y1376"/>
    </row>
    <row r="1377" spans="1:25" x14ac:dyDescent="0.25">
      <c r="A1377" s="212"/>
      <c r="B1377" s="465"/>
      <c r="C1377" s="273"/>
      <c r="D1377" s="273"/>
      <c r="E1377" s="273"/>
      <c r="F1377" s="273"/>
      <c r="G1377" s="52"/>
      <c r="H1377" s="53"/>
      <c r="I1377" s="53"/>
      <c r="J1377" s="53"/>
      <c r="K1377" s="82"/>
      <c r="L1377" s="34"/>
      <c r="M1377" s="33"/>
      <c r="N1377" s="33"/>
      <c r="O1377" s="33"/>
      <c r="P1377" s="33"/>
      <c r="Q1377" s="33"/>
      <c r="R1377" s="33"/>
      <c r="S1377" s="33"/>
      <c r="T1377" s="33"/>
      <c r="U1377" s="33"/>
      <c r="V1377" s="35"/>
      <c r="W1377" s="40"/>
      <c r="Y1377"/>
    </row>
    <row r="1378" spans="1:25" s="79" customFormat="1" ht="16.2" thickBot="1" x14ac:dyDescent="0.3">
      <c r="A1378" s="212"/>
      <c r="B1378" s="279" t="s">
        <v>274</v>
      </c>
      <c r="C1378" s="506"/>
      <c r="D1378" s="506"/>
      <c r="E1378" s="506"/>
      <c r="F1378" s="506"/>
      <c r="G1378" s="103">
        <f>SUM(G1374:G1377)</f>
        <v>0</v>
      </c>
      <c r="H1378" s="403">
        <f>SUM(H1374:H1377)</f>
        <v>0</v>
      </c>
      <c r="I1378" s="404">
        <f t="shared" ref="I1378:W1378" si="547">SUM(I1374:I1377)</f>
        <v>0</v>
      </c>
      <c r="J1378" s="404">
        <f t="shared" si="547"/>
        <v>0</v>
      </c>
      <c r="K1378" s="405">
        <f t="shared" si="547"/>
        <v>0</v>
      </c>
      <c r="L1378" s="406">
        <f t="shared" si="547"/>
        <v>0</v>
      </c>
      <c r="M1378" s="407">
        <f t="shared" si="547"/>
        <v>0</v>
      </c>
      <c r="N1378" s="407">
        <f t="shared" si="547"/>
        <v>0</v>
      </c>
      <c r="O1378" s="407">
        <f t="shared" si="547"/>
        <v>0</v>
      </c>
      <c r="P1378" s="407">
        <f t="shared" si="547"/>
        <v>0</v>
      </c>
      <c r="Q1378" s="407">
        <f t="shared" si="547"/>
        <v>0</v>
      </c>
      <c r="R1378" s="407">
        <f t="shared" si="547"/>
        <v>0</v>
      </c>
      <c r="S1378" s="407">
        <f t="shared" si="547"/>
        <v>0</v>
      </c>
      <c r="T1378" s="407">
        <f t="shared" si="547"/>
        <v>0</v>
      </c>
      <c r="U1378" s="407">
        <f t="shared" si="547"/>
        <v>0</v>
      </c>
      <c r="V1378" s="408">
        <f t="shared" si="547"/>
        <v>0</v>
      </c>
      <c r="W1378" s="103">
        <f t="shared" si="547"/>
        <v>0</v>
      </c>
      <c r="X1378" s="51"/>
      <c r="Y1378"/>
    </row>
    <row r="1379" spans="1:25" ht="13.8" thickBot="1" x14ac:dyDescent="0.3">
      <c r="A1379" s="212"/>
      <c r="G1379" s="78"/>
      <c r="H1379" s="78"/>
      <c r="I1379" s="78"/>
      <c r="J1379" s="78"/>
      <c r="K1379" s="78"/>
      <c r="L1379" s="78"/>
      <c r="M1379" s="78"/>
      <c r="N1379" s="78"/>
      <c r="O1379" s="78"/>
      <c r="P1379" s="78"/>
      <c r="Q1379" s="78"/>
      <c r="R1379" s="78"/>
      <c r="S1379" s="78"/>
      <c r="T1379" s="78"/>
      <c r="U1379" s="78"/>
      <c r="V1379" s="78"/>
      <c r="W1379" s="78"/>
      <c r="Y1379"/>
    </row>
    <row r="1380" spans="1:25" s="79" customFormat="1" ht="15.6" x14ac:dyDescent="0.25">
      <c r="A1380" s="212"/>
      <c r="B1380" s="271" t="s">
        <v>275</v>
      </c>
      <c r="C1380" s="512"/>
      <c r="D1380" s="512"/>
      <c r="E1380" s="512"/>
      <c r="F1380" s="512"/>
      <c r="G1380" s="507"/>
      <c r="H1380" s="508"/>
      <c r="I1380" s="509"/>
      <c r="J1380" s="509"/>
      <c r="K1380" s="563"/>
      <c r="L1380" s="508"/>
      <c r="M1380" s="510"/>
      <c r="N1380" s="509"/>
      <c r="O1380" s="509"/>
      <c r="P1380" s="509"/>
      <c r="Q1380" s="509"/>
      <c r="R1380" s="509"/>
      <c r="S1380" s="509"/>
      <c r="T1380" s="509"/>
      <c r="U1380" s="509"/>
      <c r="V1380" s="509"/>
      <c r="W1380" s="511"/>
      <c r="X1380" s="51"/>
      <c r="Y1380"/>
    </row>
    <row r="1381" spans="1:25" s="79" customFormat="1" ht="12.75" customHeight="1" x14ac:dyDescent="0.25">
      <c r="A1381" s="212"/>
      <c r="B1381" s="361"/>
      <c r="C1381" s="599" t="s">
        <v>276</v>
      </c>
      <c r="D1381" s="272"/>
      <c r="E1381" s="275"/>
      <c r="F1381" s="492"/>
      <c r="G1381" s="369"/>
      <c r="H1381" s="363"/>
      <c r="I1381" s="364"/>
      <c r="J1381" s="364"/>
      <c r="K1381" s="365"/>
      <c r="L1381" s="363"/>
      <c r="M1381" s="31"/>
      <c r="N1381" s="364"/>
      <c r="O1381" s="364"/>
      <c r="P1381" s="364"/>
      <c r="Q1381" s="364"/>
      <c r="R1381" s="364"/>
      <c r="S1381" s="364"/>
      <c r="T1381" s="364"/>
      <c r="U1381" s="364"/>
      <c r="V1381" s="364"/>
      <c r="W1381" s="366"/>
      <c r="X1381" s="51"/>
      <c r="Y1381"/>
    </row>
    <row r="1382" spans="1:25" s="79" customFormat="1" ht="12.75" customHeight="1" x14ac:dyDescent="0.25">
      <c r="A1382" s="212"/>
      <c r="B1382" s="295"/>
      <c r="C1382" s="273"/>
      <c r="D1382" s="272" t="s">
        <v>277</v>
      </c>
      <c r="E1382" s="272"/>
      <c r="F1382" s="360"/>
      <c r="G1382" s="369">
        <f t="shared" ref="G1382:W1382" si="548">SUBTOTAL(9,G1383:G1390)</f>
        <v>0</v>
      </c>
      <c r="H1382" s="368">
        <f t="shared" si="548"/>
        <v>0</v>
      </c>
      <c r="I1382" s="369">
        <f t="shared" si="548"/>
        <v>0</v>
      </c>
      <c r="J1382" s="369">
        <f t="shared" si="548"/>
        <v>0</v>
      </c>
      <c r="K1382" s="370">
        <f t="shared" si="548"/>
        <v>0</v>
      </c>
      <c r="L1382" s="364">
        <f t="shared" si="548"/>
        <v>0</v>
      </c>
      <c r="M1382" s="364">
        <f t="shared" si="548"/>
        <v>0</v>
      </c>
      <c r="N1382" s="364">
        <f t="shared" si="548"/>
        <v>0</v>
      </c>
      <c r="O1382" s="364">
        <f t="shared" si="548"/>
        <v>0</v>
      </c>
      <c r="P1382" s="364">
        <f t="shared" si="548"/>
        <v>0</v>
      </c>
      <c r="Q1382" s="364">
        <f t="shared" si="548"/>
        <v>0</v>
      </c>
      <c r="R1382" s="364">
        <f t="shared" si="548"/>
        <v>0</v>
      </c>
      <c r="S1382" s="364">
        <f t="shared" si="548"/>
        <v>0</v>
      </c>
      <c r="T1382" s="364">
        <f t="shared" si="548"/>
        <v>0</v>
      </c>
      <c r="U1382" s="364">
        <f t="shared" si="548"/>
        <v>0</v>
      </c>
      <c r="V1382" s="364">
        <f t="shared" si="548"/>
        <v>0</v>
      </c>
      <c r="W1382" s="366">
        <f t="shared" si="548"/>
        <v>0</v>
      </c>
      <c r="X1382" s="51"/>
      <c r="Y1382"/>
    </row>
    <row r="1383" spans="1:25" s="79" customFormat="1" ht="12.75" customHeight="1" x14ac:dyDescent="0.25">
      <c r="A1383" s="212"/>
      <c r="B1383" s="295"/>
      <c r="C1383" s="273"/>
      <c r="D1383" s="273"/>
      <c r="E1383" s="273"/>
      <c r="F1383" s="359" t="s">
        <v>278</v>
      </c>
      <c r="G1383" s="394">
        <f t="shared" ref="G1383:G1390" si="549">G525</f>
        <v>0</v>
      </c>
      <c r="H1383" s="395">
        <f t="shared" ref="H1383:V1383" si="550">H525*VLOOKUP($F1383,DCT,2,FALSE)</f>
        <v>0</v>
      </c>
      <c r="I1383" s="389">
        <f t="shared" si="550"/>
        <v>0</v>
      </c>
      <c r="J1383" s="389">
        <f t="shared" si="550"/>
        <v>0</v>
      </c>
      <c r="K1383" s="390">
        <f t="shared" si="550"/>
        <v>0</v>
      </c>
      <c r="L1383" s="391">
        <f t="shared" si="550"/>
        <v>0</v>
      </c>
      <c r="M1383" s="396">
        <f t="shared" si="550"/>
        <v>0</v>
      </c>
      <c r="N1383" s="392">
        <f t="shared" si="550"/>
        <v>0</v>
      </c>
      <c r="O1383" s="392">
        <f t="shared" si="550"/>
        <v>0</v>
      </c>
      <c r="P1383" s="392">
        <f t="shared" si="550"/>
        <v>0</v>
      </c>
      <c r="Q1383" s="392">
        <f t="shared" si="550"/>
        <v>0</v>
      </c>
      <c r="R1383" s="392">
        <f t="shared" si="550"/>
        <v>0</v>
      </c>
      <c r="S1383" s="392">
        <f t="shared" si="550"/>
        <v>0</v>
      </c>
      <c r="T1383" s="392">
        <f t="shared" si="550"/>
        <v>0</v>
      </c>
      <c r="U1383" s="392">
        <f t="shared" si="550"/>
        <v>0</v>
      </c>
      <c r="V1383" s="399">
        <f t="shared" si="550"/>
        <v>0</v>
      </c>
      <c r="W1383" s="37">
        <f>G1383-SUM(H1383:V1383)</f>
        <v>0</v>
      </c>
      <c r="X1383" s="51"/>
      <c r="Y1383"/>
    </row>
    <row r="1384" spans="1:25" s="79" customFormat="1" ht="12.75" customHeight="1" x14ac:dyDescent="0.25">
      <c r="A1384" s="212"/>
      <c r="B1384" s="295"/>
      <c r="C1384" s="273"/>
      <c r="D1384" s="273"/>
      <c r="E1384" s="273"/>
      <c r="F1384" s="359" t="s">
        <v>279</v>
      </c>
      <c r="G1384" s="394">
        <f t="shared" si="549"/>
        <v>0</v>
      </c>
      <c r="H1384" s="364"/>
      <c r="I1384" s="564"/>
      <c r="J1384" s="564"/>
      <c r="K1384" s="565"/>
      <c r="L1384" s="566"/>
      <c r="M1384" s="564"/>
      <c r="N1384" s="564"/>
      <c r="O1384" s="564"/>
      <c r="P1384" s="564"/>
      <c r="Q1384" s="564"/>
      <c r="R1384" s="564"/>
      <c r="S1384" s="564"/>
      <c r="T1384" s="564"/>
      <c r="U1384" s="564"/>
      <c r="V1384" s="564"/>
      <c r="W1384" s="366"/>
      <c r="X1384" s="51"/>
      <c r="Y1384"/>
    </row>
    <row r="1385" spans="1:25" s="79" customFormat="1" ht="12.75" customHeight="1" x14ac:dyDescent="0.25">
      <c r="A1385" s="212"/>
      <c r="B1385" s="295"/>
      <c r="C1385" s="273"/>
      <c r="D1385" s="273"/>
      <c r="E1385" s="273"/>
      <c r="F1385" s="359" t="s">
        <v>280</v>
      </c>
      <c r="G1385" s="394">
        <f t="shared" si="549"/>
        <v>0</v>
      </c>
      <c r="H1385" s="395">
        <f t="shared" ref="H1385:V1385" si="551">H527*VLOOKUP($F1385,DCT,2,FALSE)</f>
        <v>0</v>
      </c>
      <c r="I1385" s="389">
        <f t="shared" si="551"/>
        <v>0</v>
      </c>
      <c r="J1385" s="389">
        <f t="shared" si="551"/>
        <v>0</v>
      </c>
      <c r="K1385" s="390">
        <f t="shared" si="551"/>
        <v>0</v>
      </c>
      <c r="L1385" s="391">
        <f t="shared" si="551"/>
        <v>0</v>
      </c>
      <c r="M1385" s="396">
        <f t="shared" si="551"/>
        <v>0</v>
      </c>
      <c r="N1385" s="392">
        <f t="shared" si="551"/>
        <v>0</v>
      </c>
      <c r="O1385" s="392">
        <f t="shared" si="551"/>
        <v>0</v>
      </c>
      <c r="P1385" s="392">
        <f t="shared" si="551"/>
        <v>0</v>
      </c>
      <c r="Q1385" s="392">
        <f t="shared" si="551"/>
        <v>0</v>
      </c>
      <c r="R1385" s="392">
        <f t="shared" si="551"/>
        <v>0</v>
      </c>
      <c r="S1385" s="392">
        <f t="shared" si="551"/>
        <v>0</v>
      </c>
      <c r="T1385" s="392">
        <f t="shared" si="551"/>
        <v>0</v>
      </c>
      <c r="U1385" s="392">
        <f t="shared" si="551"/>
        <v>0</v>
      </c>
      <c r="V1385" s="399">
        <f t="shared" si="551"/>
        <v>0</v>
      </c>
      <c r="W1385" s="37">
        <f>G1385-SUM(H1385:V1385)</f>
        <v>0</v>
      </c>
      <c r="X1385" s="51"/>
      <c r="Y1385"/>
    </row>
    <row r="1386" spans="1:25" s="79" customFormat="1" ht="12.75" customHeight="1" x14ac:dyDescent="0.25">
      <c r="A1386" s="212"/>
      <c r="B1386" s="295"/>
      <c r="C1386" s="273"/>
      <c r="D1386" s="273"/>
      <c r="E1386" s="273"/>
      <c r="F1386" s="359" t="s">
        <v>281</v>
      </c>
      <c r="G1386" s="394">
        <f t="shared" si="549"/>
        <v>0</v>
      </c>
      <c r="H1386" s="364"/>
      <c r="I1386" s="564"/>
      <c r="J1386" s="564"/>
      <c r="K1386" s="565"/>
      <c r="L1386" s="566"/>
      <c r="M1386" s="564"/>
      <c r="N1386" s="564"/>
      <c r="O1386" s="564"/>
      <c r="P1386" s="564"/>
      <c r="Q1386" s="564"/>
      <c r="R1386" s="564"/>
      <c r="S1386" s="564"/>
      <c r="T1386" s="564"/>
      <c r="U1386" s="564"/>
      <c r="V1386" s="564"/>
      <c r="W1386" s="366"/>
      <c r="X1386" s="51"/>
      <c r="Y1386"/>
    </row>
    <row r="1387" spans="1:25" s="79" customFormat="1" ht="12.75" customHeight="1" x14ac:dyDescent="0.25">
      <c r="A1387" s="212"/>
      <c r="B1387" s="295"/>
      <c r="C1387" s="273"/>
      <c r="D1387" s="273"/>
      <c r="E1387" s="273"/>
      <c r="F1387" s="359" t="s">
        <v>282</v>
      </c>
      <c r="G1387" s="394">
        <f t="shared" si="549"/>
        <v>0</v>
      </c>
      <c r="H1387" s="395">
        <f t="shared" ref="H1387:V1387" si="552">H529*VLOOKUP($F1387,DCT,2,FALSE)</f>
        <v>0</v>
      </c>
      <c r="I1387" s="389">
        <f t="shared" si="552"/>
        <v>0</v>
      </c>
      <c r="J1387" s="389">
        <f t="shared" si="552"/>
        <v>0</v>
      </c>
      <c r="K1387" s="390">
        <f t="shared" si="552"/>
        <v>0</v>
      </c>
      <c r="L1387" s="391">
        <f t="shared" si="552"/>
        <v>0</v>
      </c>
      <c r="M1387" s="396">
        <f t="shared" si="552"/>
        <v>0</v>
      </c>
      <c r="N1387" s="392">
        <f t="shared" si="552"/>
        <v>0</v>
      </c>
      <c r="O1387" s="392">
        <f t="shared" si="552"/>
        <v>0</v>
      </c>
      <c r="P1387" s="392">
        <f t="shared" si="552"/>
        <v>0</v>
      </c>
      <c r="Q1387" s="392">
        <f t="shared" si="552"/>
        <v>0</v>
      </c>
      <c r="R1387" s="392">
        <f t="shared" si="552"/>
        <v>0</v>
      </c>
      <c r="S1387" s="392">
        <f t="shared" si="552"/>
        <v>0</v>
      </c>
      <c r="T1387" s="392">
        <f t="shared" si="552"/>
        <v>0</v>
      </c>
      <c r="U1387" s="392">
        <f t="shared" si="552"/>
        <v>0</v>
      </c>
      <c r="V1387" s="399">
        <f t="shared" si="552"/>
        <v>0</v>
      </c>
      <c r="W1387" s="37">
        <f>G1387-SUM(H1387:V1387)</f>
        <v>0</v>
      </c>
      <c r="X1387" s="51"/>
      <c r="Y1387"/>
    </row>
    <row r="1388" spans="1:25" s="79" customFormat="1" ht="12.75" customHeight="1" x14ac:dyDescent="0.25">
      <c r="A1388" s="212"/>
      <c r="B1388" s="295"/>
      <c r="C1388" s="273"/>
      <c r="D1388" s="273"/>
      <c r="E1388" s="273"/>
      <c r="F1388" s="359" t="s">
        <v>283</v>
      </c>
      <c r="G1388" s="394">
        <f t="shared" si="549"/>
        <v>0</v>
      </c>
      <c r="H1388" s="395">
        <f t="shared" ref="H1388:V1388" si="553">H530*VLOOKUP($F1388,DCT,2,FALSE)</f>
        <v>0</v>
      </c>
      <c r="I1388" s="389">
        <f t="shared" si="553"/>
        <v>0</v>
      </c>
      <c r="J1388" s="389">
        <f t="shared" si="553"/>
        <v>0</v>
      </c>
      <c r="K1388" s="390">
        <f t="shared" si="553"/>
        <v>0</v>
      </c>
      <c r="L1388" s="391">
        <f t="shared" si="553"/>
        <v>0</v>
      </c>
      <c r="M1388" s="396">
        <f t="shared" si="553"/>
        <v>0</v>
      </c>
      <c r="N1388" s="392">
        <f t="shared" si="553"/>
        <v>0</v>
      </c>
      <c r="O1388" s="392">
        <f t="shared" si="553"/>
        <v>0</v>
      </c>
      <c r="P1388" s="392">
        <f t="shared" si="553"/>
        <v>0</v>
      </c>
      <c r="Q1388" s="392">
        <f t="shared" si="553"/>
        <v>0</v>
      </c>
      <c r="R1388" s="392">
        <f t="shared" si="553"/>
        <v>0</v>
      </c>
      <c r="S1388" s="392">
        <f t="shared" si="553"/>
        <v>0</v>
      </c>
      <c r="T1388" s="392">
        <f t="shared" si="553"/>
        <v>0</v>
      </c>
      <c r="U1388" s="392">
        <f t="shared" si="553"/>
        <v>0</v>
      </c>
      <c r="V1388" s="399">
        <f t="shared" si="553"/>
        <v>0</v>
      </c>
      <c r="W1388" s="37">
        <f>G1388-SUM(H1388:V1388)</f>
        <v>0</v>
      </c>
      <c r="X1388" s="51"/>
      <c r="Y1388"/>
    </row>
    <row r="1389" spans="1:25" s="79" customFormat="1" ht="12.75" customHeight="1" x14ac:dyDescent="0.25">
      <c r="A1389" s="212"/>
      <c r="B1389" s="295"/>
      <c r="C1389" s="273"/>
      <c r="D1389" s="273"/>
      <c r="E1389" s="273"/>
      <c r="F1389" s="359" t="s">
        <v>284</v>
      </c>
      <c r="G1389" s="394">
        <f t="shared" si="549"/>
        <v>0</v>
      </c>
      <c r="H1389" s="395">
        <f t="shared" ref="H1389:V1389" si="554">H531*VLOOKUP($F1389,DCT,2,FALSE)</f>
        <v>0</v>
      </c>
      <c r="I1389" s="389">
        <f t="shared" si="554"/>
        <v>0</v>
      </c>
      <c r="J1389" s="389">
        <f t="shared" si="554"/>
        <v>0</v>
      </c>
      <c r="K1389" s="390">
        <f t="shared" si="554"/>
        <v>0</v>
      </c>
      <c r="L1389" s="391">
        <f t="shared" si="554"/>
        <v>0</v>
      </c>
      <c r="M1389" s="396">
        <f t="shared" si="554"/>
        <v>0</v>
      </c>
      <c r="N1389" s="392">
        <f t="shared" si="554"/>
        <v>0</v>
      </c>
      <c r="O1389" s="392">
        <f t="shared" si="554"/>
        <v>0</v>
      </c>
      <c r="P1389" s="392">
        <f t="shared" si="554"/>
        <v>0</v>
      </c>
      <c r="Q1389" s="392">
        <f t="shared" si="554"/>
        <v>0</v>
      </c>
      <c r="R1389" s="392">
        <f t="shared" si="554"/>
        <v>0</v>
      </c>
      <c r="S1389" s="392">
        <f t="shared" si="554"/>
        <v>0</v>
      </c>
      <c r="T1389" s="392">
        <f t="shared" si="554"/>
        <v>0</v>
      </c>
      <c r="U1389" s="392">
        <f t="shared" si="554"/>
        <v>0</v>
      </c>
      <c r="V1389" s="399">
        <f t="shared" si="554"/>
        <v>0</v>
      </c>
      <c r="W1389" s="37">
        <f>G1389-SUM(H1389:V1389)</f>
        <v>0</v>
      </c>
      <c r="X1389" s="51"/>
      <c r="Y1389"/>
    </row>
    <row r="1390" spans="1:25" s="79" customFormat="1" ht="12.75" customHeight="1" x14ac:dyDescent="0.25">
      <c r="A1390" s="212"/>
      <c r="B1390" s="295"/>
      <c r="C1390" s="273"/>
      <c r="D1390" s="273"/>
      <c r="E1390" s="273"/>
      <c r="F1390" s="359" t="s">
        <v>285</v>
      </c>
      <c r="G1390" s="394">
        <f t="shared" si="549"/>
        <v>0</v>
      </c>
      <c r="H1390" s="395">
        <f t="shared" ref="H1390:V1390" si="555">H532*VLOOKUP($F1390,DCT,2,FALSE)</f>
        <v>0</v>
      </c>
      <c r="I1390" s="389">
        <f t="shared" si="555"/>
        <v>0</v>
      </c>
      <c r="J1390" s="389">
        <f t="shared" si="555"/>
        <v>0</v>
      </c>
      <c r="K1390" s="390">
        <f t="shared" si="555"/>
        <v>0</v>
      </c>
      <c r="L1390" s="391">
        <f t="shared" si="555"/>
        <v>0</v>
      </c>
      <c r="M1390" s="396">
        <f t="shared" si="555"/>
        <v>0</v>
      </c>
      <c r="N1390" s="392">
        <f t="shared" si="555"/>
        <v>0</v>
      </c>
      <c r="O1390" s="392">
        <f t="shared" si="555"/>
        <v>0</v>
      </c>
      <c r="P1390" s="392">
        <f t="shared" si="555"/>
        <v>0</v>
      </c>
      <c r="Q1390" s="392">
        <f t="shared" si="555"/>
        <v>0</v>
      </c>
      <c r="R1390" s="392">
        <f t="shared" si="555"/>
        <v>0</v>
      </c>
      <c r="S1390" s="392">
        <f t="shared" si="555"/>
        <v>0</v>
      </c>
      <c r="T1390" s="392">
        <f t="shared" si="555"/>
        <v>0</v>
      </c>
      <c r="U1390" s="392">
        <f t="shared" si="555"/>
        <v>0</v>
      </c>
      <c r="V1390" s="399">
        <f t="shared" si="555"/>
        <v>0</v>
      </c>
      <c r="W1390" s="37">
        <f>G1390-SUM(H1390:V1390)</f>
        <v>0</v>
      </c>
      <c r="X1390" s="51"/>
      <c r="Y1390"/>
    </row>
    <row r="1391" spans="1:25" s="79" customFormat="1" ht="12.75" customHeight="1" x14ac:dyDescent="0.25">
      <c r="A1391" s="212"/>
      <c r="B1391" s="295"/>
      <c r="C1391" s="273"/>
      <c r="D1391" s="272" t="s">
        <v>286</v>
      </c>
      <c r="E1391" s="272"/>
      <c r="F1391" s="360"/>
      <c r="G1391" s="367">
        <f t="shared" ref="G1391:W1391" si="556">SUBTOTAL(9,G1392:G1397)</f>
        <v>0</v>
      </c>
      <c r="H1391" s="364">
        <f t="shared" si="556"/>
        <v>0</v>
      </c>
      <c r="I1391" s="369">
        <f t="shared" si="556"/>
        <v>0</v>
      </c>
      <c r="J1391" s="369">
        <f t="shared" si="556"/>
        <v>0</v>
      </c>
      <c r="K1391" s="370">
        <f t="shared" si="556"/>
        <v>0</v>
      </c>
      <c r="L1391" s="364">
        <f t="shared" si="556"/>
        <v>0</v>
      </c>
      <c r="M1391" s="364">
        <f t="shared" si="556"/>
        <v>0</v>
      </c>
      <c r="N1391" s="364">
        <f t="shared" si="556"/>
        <v>0</v>
      </c>
      <c r="O1391" s="364">
        <f t="shared" si="556"/>
        <v>0</v>
      </c>
      <c r="P1391" s="364">
        <f t="shared" si="556"/>
        <v>0</v>
      </c>
      <c r="Q1391" s="364">
        <f t="shared" si="556"/>
        <v>0</v>
      </c>
      <c r="R1391" s="364">
        <f t="shared" si="556"/>
        <v>0</v>
      </c>
      <c r="S1391" s="364">
        <f t="shared" si="556"/>
        <v>0</v>
      </c>
      <c r="T1391" s="364">
        <f t="shared" si="556"/>
        <v>0</v>
      </c>
      <c r="U1391" s="364">
        <f t="shared" si="556"/>
        <v>0</v>
      </c>
      <c r="V1391" s="364">
        <f t="shared" si="556"/>
        <v>0</v>
      </c>
      <c r="W1391" s="366">
        <f t="shared" si="556"/>
        <v>0</v>
      </c>
      <c r="X1391" s="51"/>
      <c r="Y1391"/>
    </row>
    <row r="1392" spans="1:25" s="79" customFormat="1" ht="12.75" customHeight="1" x14ac:dyDescent="0.25">
      <c r="A1392" s="212"/>
      <c r="B1392" s="295"/>
      <c r="C1392" s="273"/>
      <c r="D1392" s="273"/>
      <c r="E1392" s="273"/>
      <c r="F1392" s="359" t="s">
        <v>287</v>
      </c>
      <c r="G1392" s="394">
        <f t="shared" ref="G1392:G1397" si="557">G534</f>
        <v>0</v>
      </c>
      <c r="H1392" s="395">
        <f t="shared" ref="H1392:V1392" si="558">H534*VLOOKUP($F1392,DCT,2,FALSE)</f>
        <v>0</v>
      </c>
      <c r="I1392" s="389">
        <f t="shared" si="558"/>
        <v>0</v>
      </c>
      <c r="J1392" s="389">
        <f t="shared" si="558"/>
        <v>0</v>
      </c>
      <c r="K1392" s="390">
        <f t="shared" si="558"/>
        <v>0</v>
      </c>
      <c r="L1392" s="391">
        <f t="shared" si="558"/>
        <v>0</v>
      </c>
      <c r="M1392" s="396">
        <f t="shared" si="558"/>
        <v>0</v>
      </c>
      <c r="N1392" s="392">
        <f t="shared" si="558"/>
        <v>0</v>
      </c>
      <c r="O1392" s="392">
        <f t="shared" si="558"/>
        <v>0</v>
      </c>
      <c r="P1392" s="392">
        <f t="shared" si="558"/>
        <v>0</v>
      </c>
      <c r="Q1392" s="392">
        <f t="shared" si="558"/>
        <v>0</v>
      </c>
      <c r="R1392" s="392">
        <f t="shared" si="558"/>
        <v>0</v>
      </c>
      <c r="S1392" s="392">
        <f t="shared" si="558"/>
        <v>0</v>
      </c>
      <c r="T1392" s="392">
        <f t="shared" si="558"/>
        <v>0</v>
      </c>
      <c r="U1392" s="392">
        <f t="shared" si="558"/>
        <v>0</v>
      </c>
      <c r="V1392" s="399">
        <f t="shared" si="558"/>
        <v>0</v>
      </c>
      <c r="W1392" s="37">
        <f t="shared" ref="W1392:W1397" si="559">G1392-SUM(H1392:V1392)</f>
        <v>0</v>
      </c>
      <c r="X1392" s="51"/>
      <c r="Y1392"/>
    </row>
    <row r="1393" spans="1:25" s="79" customFormat="1" ht="12.75" customHeight="1" x14ac:dyDescent="0.25">
      <c r="A1393" s="212"/>
      <c r="B1393" s="295"/>
      <c r="C1393" s="273"/>
      <c r="D1393" s="273"/>
      <c r="E1393" s="273"/>
      <c r="F1393" s="359" t="s">
        <v>288</v>
      </c>
      <c r="G1393" s="394">
        <f t="shared" si="557"/>
        <v>0</v>
      </c>
      <c r="H1393" s="395">
        <f t="shared" ref="H1393:V1393" si="560">H535*VLOOKUP($F1393,DCT,2,FALSE)</f>
        <v>0</v>
      </c>
      <c r="I1393" s="389">
        <f t="shared" si="560"/>
        <v>0</v>
      </c>
      <c r="J1393" s="389">
        <f t="shared" si="560"/>
        <v>0</v>
      </c>
      <c r="K1393" s="390">
        <f t="shared" si="560"/>
        <v>0</v>
      </c>
      <c r="L1393" s="391">
        <f t="shared" si="560"/>
        <v>0</v>
      </c>
      <c r="M1393" s="396">
        <f t="shared" si="560"/>
        <v>0</v>
      </c>
      <c r="N1393" s="392">
        <f t="shared" si="560"/>
        <v>0</v>
      </c>
      <c r="O1393" s="392">
        <f t="shared" si="560"/>
        <v>0</v>
      </c>
      <c r="P1393" s="392">
        <f t="shared" si="560"/>
        <v>0</v>
      </c>
      <c r="Q1393" s="392">
        <f t="shared" si="560"/>
        <v>0</v>
      </c>
      <c r="R1393" s="392">
        <f t="shared" si="560"/>
        <v>0</v>
      </c>
      <c r="S1393" s="392">
        <f t="shared" si="560"/>
        <v>0</v>
      </c>
      <c r="T1393" s="392">
        <f t="shared" si="560"/>
        <v>0</v>
      </c>
      <c r="U1393" s="392">
        <f t="shared" si="560"/>
        <v>0</v>
      </c>
      <c r="V1393" s="399">
        <f t="shared" si="560"/>
        <v>0</v>
      </c>
      <c r="W1393" s="37">
        <f t="shared" si="559"/>
        <v>0</v>
      </c>
      <c r="X1393" s="51"/>
      <c r="Y1393"/>
    </row>
    <row r="1394" spans="1:25" s="79" customFormat="1" ht="12.75" customHeight="1" x14ac:dyDescent="0.25">
      <c r="A1394" s="212"/>
      <c r="B1394" s="295"/>
      <c r="C1394" s="273"/>
      <c r="D1394" s="273"/>
      <c r="E1394" s="273"/>
      <c r="F1394" s="359" t="s">
        <v>289</v>
      </c>
      <c r="G1394" s="394">
        <f t="shared" si="557"/>
        <v>0</v>
      </c>
      <c r="H1394" s="395">
        <f t="shared" ref="H1394:V1394" si="561">H536*VLOOKUP($F1394,DCT,2,FALSE)</f>
        <v>0</v>
      </c>
      <c r="I1394" s="389">
        <f t="shared" si="561"/>
        <v>0</v>
      </c>
      <c r="J1394" s="389">
        <f t="shared" si="561"/>
        <v>0</v>
      </c>
      <c r="K1394" s="390">
        <f t="shared" si="561"/>
        <v>0</v>
      </c>
      <c r="L1394" s="391">
        <f t="shared" si="561"/>
        <v>0</v>
      </c>
      <c r="M1394" s="396">
        <f t="shared" si="561"/>
        <v>0</v>
      </c>
      <c r="N1394" s="392">
        <f t="shared" si="561"/>
        <v>0</v>
      </c>
      <c r="O1394" s="392">
        <f t="shared" si="561"/>
        <v>0</v>
      </c>
      <c r="P1394" s="392">
        <f t="shared" si="561"/>
        <v>0</v>
      </c>
      <c r="Q1394" s="392">
        <f t="shared" si="561"/>
        <v>0</v>
      </c>
      <c r="R1394" s="392">
        <f t="shared" si="561"/>
        <v>0</v>
      </c>
      <c r="S1394" s="392">
        <f t="shared" si="561"/>
        <v>0</v>
      </c>
      <c r="T1394" s="392">
        <f t="shared" si="561"/>
        <v>0</v>
      </c>
      <c r="U1394" s="392">
        <f t="shared" si="561"/>
        <v>0</v>
      </c>
      <c r="V1394" s="399">
        <f t="shared" si="561"/>
        <v>0</v>
      </c>
      <c r="W1394" s="37">
        <f t="shared" si="559"/>
        <v>0</v>
      </c>
      <c r="X1394" s="51"/>
      <c r="Y1394"/>
    </row>
    <row r="1395" spans="1:25" s="79" customFormat="1" ht="12.75" customHeight="1" x14ac:dyDescent="0.25">
      <c r="A1395" s="212"/>
      <c r="B1395" s="295"/>
      <c r="C1395" s="273"/>
      <c r="D1395" s="273"/>
      <c r="E1395" s="273"/>
      <c r="F1395" s="359" t="s">
        <v>290</v>
      </c>
      <c r="G1395" s="394">
        <f t="shared" si="557"/>
        <v>0</v>
      </c>
      <c r="H1395" s="395">
        <f t="shared" ref="H1395:V1395" si="562">H537*VLOOKUP($F1395,DCT,2,FALSE)</f>
        <v>0</v>
      </c>
      <c r="I1395" s="389">
        <f t="shared" si="562"/>
        <v>0</v>
      </c>
      <c r="J1395" s="389">
        <f t="shared" si="562"/>
        <v>0</v>
      </c>
      <c r="K1395" s="390">
        <f t="shared" si="562"/>
        <v>0</v>
      </c>
      <c r="L1395" s="391">
        <f t="shared" si="562"/>
        <v>0</v>
      </c>
      <c r="M1395" s="396">
        <f t="shared" si="562"/>
        <v>0</v>
      </c>
      <c r="N1395" s="392">
        <f t="shared" si="562"/>
        <v>0</v>
      </c>
      <c r="O1395" s="392">
        <f t="shared" si="562"/>
        <v>0</v>
      </c>
      <c r="P1395" s="392">
        <f t="shared" si="562"/>
        <v>0</v>
      </c>
      <c r="Q1395" s="392">
        <f t="shared" si="562"/>
        <v>0</v>
      </c>
      <c r="R1395" s="392">
        <f t="shared" si="562"/>
        <v>0</v>
      </c>
      <c r="S1395" s="392">
        <f t="shared" si="562"/>
        <v>0</v>
      </c>
      <c r="T1395" s="392">
        <f t="shared" si="562"/>
        <v>0</v>
      </c>
      <c r="U1395" s="392">
        <f t="shared" si="562"/>
        <v>0</v>
      </c>
      <c r="V1395" s="399">
        <f t="shared" si="562"/>
        <v>0</v>
      </c>
      <c r="W1395" s="37">
        <f t="shared" si="559"/>
        <v>0</v>
      </c>
      <c r="X1395" s="51"/>
      <c r="Y1395"/>
    </row>
    <row r="1396" spans="1:25" s="79" customFormat="1" ht="12.75" customHeight="1" x14ac:dyDescent="0.25">
      <c r="A1396" s="212"/>
      <c r="B1396" s="295"/>
      <c r="C1396" s="273"/>
      <c r="D1396" s="273"/>
      <c r="E1396" s="273"/>
      <c r="F1396" s="359" t="s">
        <v>291</v>
      </c>
      <c r="G1396" s="394">
        <f t="shared" si="557"/>
        <v>0</v>
      </c>
      <c r="H1396" s="395">
        <f t="shared" ref="H1396:V1396" si="563">H538*VLOOKUP($F1396,DCT,2,FALSE)</f>
        <v>0</v>
      </c>
      <c r="I1396" s="389">
        <f t="shared" si="563"/>
        <v>0</v>
      </c>
      <c r="J1396" s="389">
        <f t="shared" si="563"/>
        <v>0</v>
      </c>
      <c r="K1396" s="390">
        <f t="shared" si="563"/>
        <v>0</v>
      </c>
      <c r="L1396" s="391">
        <f t="shared" si="563"/>
        <v>0</v>
      </c>
      <c r="M1396" s="396">
        <f t="shared" si="563"/>
        <v>0</v>
      </c>
      <c r="N1396" s="392">
        <f t="shared" si="563"/>
        <v>0</v>
      </c>
      <c r="O1396" s="392">
        <f t="shared" si="563"/>
        <v>0</v>
      </c>
      <c r="P1396" s="392">
        <f t="shared" si="563"/>
        <v>0</v>
      </c>
      <c r="Q1396" s="392">
        <f t="shared" si="563"/>
        <v>0</v>
      </c>
      <c r="R1396" s="392">
        <f t="shared" si="563"/>
        <v>0</v>
      </c>
      <c r="S1396" s="392">
        <f t="shared" si="563"/>
        <v>0</v>
      </c>
      <c r="T1396" s="392">
        <f t="shared" si="563"/>
        <v>0</v>
      </c>
      <c r="U1396" s="392">
        <f t="shared" si="563"/>
        <v>0</v>
      </c>
      <c r="V1396" s="399">
        <f t="shared" si="563"/>
        <v>0</v>
      </c>
      <c r="W1396" s="37">
        <f t="shared" si="559"/>
        <v>0</v>
      </c>
      <c r="X1396" s="51"/>
      <c r="Y1396"/>
    </row>
    <row r="1397" spans="1:25" s="79" customFormat="1" ht="12.75" customHeight="1" x14ac:dyDescent="0.25">
      <c r="A1397" s="212"/>
      <c r="B1397" s="295"/>
      <c r="C1397" s="273"/>
      <c r="D1397" s="273"/>
      <c r="E1397" s="273"/>
      <c r="F1397" s="359" t="s">
        <v>292</v>
      </c>
      <c r="G1397" s="394">
        <f t="shared" si="557"/>
        <v>0</v>
      </c>
      <c r="H1397" s="395">
        <f t="shared" ref="H1397:V1397" si="564">H539*VLOOKUP($F1397,DCT,2,FALSE)</f>
        <v>0</v>
      </c>
      <c r="I1397" s="389">
        <f t="shared" si="564"/>
        <v>0</v>
      </c>
      <c r="J1397" s="389">
        <f t="shared" si="564"/>
        <v>0</v>
      </c>
      <c r="K1397" s="390">
        <f t="shared" si="564"/>
        <v>0</v>
      </c>
      <c r="L1397" s="391">
        <f t="shared" si="564"/>
        <v>0</v>
      </c>
      <c r="M1397" s="396">
        <f t="shared" si="564"/>
        <v>0</v>
      </c>
      <c r="N1397" s="392">
        <f t="shared" si="564"/>
        <v>0</v>
      </c>
      <c r="O1397" s="392">
        <f t="shared" si="564"/>
        <v>0</v>
      </c>
      <c r="P1397" s="392">
        <f t="shared" si="564"/>
        <v>0</v>
      </c>
      <c r="Q1397" s="392">
        <f t="shared" si="564"/>
        <v>0</v>
      </c>
      <c r="R1397" s="392">
        <f t="shared" si="564"/>
        <v>0</v>
      </c>
      <c r="S1397" s="392">
        <f t="shared" si="564"/>
        <v>0</v>
      </c>
      <c r="T1397" s="392">
        <f t="shared" si="564"/>
        <v>0</v>
      </c>
      <c r="U1397" s="392">
        <f t="shared" si="564"/>
        <v>0</v>
      </c>
      <c r="V1397" s="399">
        <f t="shared" si="564"/>
        <v>0</v>
      </c>
      <c r="W1397" s="37">
        <f t="shared" si="559"/>
        <v>0</v>
      </c>
      <c r="X1397" s="51"/>
      <c r="Y1397"/>
    </row>
    <row r="1398" spans="1:25" s="79" customFormat="1" ht="12.75" customHeight="1" x14ac:dyDescent="0.25">
      <c r="A1398" s="212"/>
      <c r="B1398" s="295"/>
      <c r="C1398" s="273"/>
      <c r="D1398" s="272" t="s">
        <v>293</v>
      </c>
      <c r="E1398" s="272"/>
      <c r="F1398" s="360"/>
      <c r="G1398" s="367">
        <f>SUBTOTAL(9,G1399:G1400)</f>
        <v>0</v>
      </c>
      <c r="H1398" s="364">
        <f>SUBTOTAL(9,H1399:H1400)</f>
        <v>0</v>
      </c>
      <c r="I1398" s="369">
        <f t="shared" ref="I1398:V1398" si="565">SUBTOTAL(9,I1399:I1400)</f>
        <v>0</v>
      </c>
      <c r="J1398" s="369">
        <f t="shared" si="565"/>
        <v>0</v>
      </c>
      <c r="K1398" s="370">
        <f t="shared" si="565"/>
        <v>0</v>
      </c>
      <c r="L1398" s="364">
        <f t="shared" si="565"/>
        <v>0</v>
      </c>
      <c r="M1398" s="364">
        <f t="shared" si="565"/>
        <v>0</v>
      </c>
      <c r="N1398" s="364">
        <f t="shared" si="565"/>
        <v>0</v>
      </c>
      <c r="O1398" s="364">
        <f t="shared" si="565"/>
        <v>0</v>
      </c>
      <c r="P1398" s="364">
        <f t="shared" si="565"/>
        <v>0</v>
      </c>
      <c r="Q1398" s="364">
        <f t="shared" si="565"/>
        <v>0</v>
      </c>
      <c r="R1398" s="364">
        <f t="shared" si="565"/>
        <v>0</v>
      </c>
      <c r="S1398" s="364">
        <f t="shared" si="565"/>
        <v>0</v>
      </c>
      <c r="T1398" s="364">
        <f t="shared" si="565"/>
        <v>0</v>
      </c>
      <c r="U1398" s="364">
        <f t="shared" si="565"/>
        <v>0</v>
      </c>
      <c r="V1398" s="364">
        <f t="shared" si="565"/>
        <v>0</v>
      </c>
      <c r="W1398" s="366">
        <f>SUBTOTAL(9,W1399:W1400)</f>
        <v>0</v>
      </c>
      <c r="X1398" s="51"/>
      <c r="Y1398"/>
    </row>
    <row r="1399" spans="1:25" s="79" customFormat="1" ht="12.75" customHeight="1" x14ac:dyDescent="0.25">
      <c r="A1399" s="212"/>
      <c r="B1399" s="295"/>
      <c r="C1399" s="273"/>
      <c r="D1399" s="273"/>
      <c r="E1399" s="273"/>
      <c r="F1399" s="359" t="s">
        <v>294</v>
      </c>
      <c r="G1399" s="394">
        <f>G541</f>
        <v>0</v>
      </c>
      <c r="H1399" s="395">
        <f t="shared" ref="H1399:V1399" si="566">H541*VLOOKUP($F1399,DCT,2,FALSE)</f>
        <v>0</v>
      </c>
      <c r="I1399" s="389">
        <f t="shared" si="566"/>
        <v>0</v>
      </c>
      <c r="J1399" s="389">
        <f t="shared" si="566"/>
        <v>0</v>
      </c>
      <c r="K1399" s="390">
        <f t="shared" si="566"/>
        <v>0</v>
      </c>
      <c r="L1399" s="391">
        <f t="shared" si="566"/>
        <v>0</v>
      </c>
      <c r="M1399" s="396">
        <f t="shared" si="566"/>
        <v>0</v>
      </c>
      <c r="N1399" s="392">
        <f t="shared" si="566"/>
        <v>0</v>
      </c>
      <c r="O1399" s="392">
        <f t="shared" si="566"/>
        <v>0</v>
      </c>
      <c r="P1399" s="392">
        <f t="shared" si="566"/>
        <v>0</v>
      </c>
      <c r="Q1399" s="392">
        <f t="shared" si="566"/>
        <v>0</v>
      </c>
      <c r="R1399" s="392">
        <f t="shared" si="566"/>
        <v>0</v>
      </c>
      <c r="S1399" s="392">
        <f t="shared" si="566"/>
        <v>0</v>
      </c>
      <c r="T1399" s="392">
        <f t="shared" si="566"/>
        <v>0</v>
      </c>
      <c r="U1399" s="392">
        <f t="shared" si="566"/>
        <v>0</v>
      </c>
      <c r="V1399" s="399">
        <f t="shared" si="566"/>
        <v>0</v>
      </c>
      <c r="W1399" s="37">
        <f>G1399-SUM(H1399:V1399)</f>
        <v>0</v>
      </c>
      <c r="X1399" s="51"/>
      <c r="Y1399"/>
    </row>
    <row r="1400" spans="1:25" s="79" customFormat="1" ht="12.75" customHeight="1" x14ac:dyDescent="0.25">
      <c r="A1400" s="212"/>
      <c r="B1400" s="295"/>
      <c r="C1400" s="273"/>
      <c r="D1400" s="273"/>
      <c r="E1400" s="273"/>
      <c r="F1400" s="359" t="s">
        <v>295</v>
      </c>
      <c r="G1400" s="394">
        <f>G542</f>
        <v>0</v>
      </c>
      <c r="H1400" s="395">
        <f t="shared" ref="H1400:V1400" si="567">H542*VLOOKUP($F1400,DCT,2,FALSE)</f>
        <v>0</v>
      </c>
      <c r="I1400" s="389">
        <f t="shared" si="567"/>
        <v>0</v>
      </c>
      <c r="J1400" s="389">
        <f t="shared" si="567"/>
        <v>0</v>
      </c>
      <c r="K1400" s="390">
        <f t="shared" si="567"/>
        <v>0</v>
      </c>
      <c r="L1400" s="391">
        <f t="shared" si="567"/>
        <v>0</v>
      </c>
      <c r="M1400" s="396">
        <f t="shared" si="567"/>
        <v>0</v>
      </c>
      <c r="N1400" s="392">
        <f t="shared" si="567"/>
        <v>0</v>
      </c>
      <c r="O1400" s="392">
        <f t="shared" si="567"/>
        <v>0</v>
      </c>
      <c r="P1400" s="392">
        <f t="shared" si="567"/>
        <v>0</v>
      </c>
      <c r="Q1400" s="392">
        <f t="shared" si="567"/>
        <v>0</v>
      </c>
      <c r="R1400" s="392">
        <f t="shared" si="567"/>
        <v>0</v>
      </c>
      <c r="S1400" s="392">
        <f t="shared" si="567"/>
        <v>0</v>
      </c>
      <c r="T1400" s="392">
        <f t="shared" si="567"/>
        <v>0</v>
      </c>
      <c r="U1400" s="392">
        <f t="shared" si="567"/>
        <v>0</v>
      </c>
      <c r="V1400" s="399">
        <f t="shared" si="567"/>
        <v>0</v>
      </c>
      <c r="W1400" s="37">
        <f>G1400-SUM(H1400:V1400)</f>
        <v>0</v>
      </c>
      <c r="X1400" s="51"/>
      <c r="Y1400"/>
    </row>
    <row r="1401" spans="1:25" s="79" customFormat="1" ht="12.75" customHeight="1" x14ac:dyDescent="0.25">
      <c r="A1401" s="212"/>
      <c r="B1401" s="295"/>
      <c r="C1401" s="273"/>
      <c r="D1401" s="272" t="s">
        <v>296</v>
      </c>
      <c r="E1401" s="272"/>
      <c r="F1401" s="272"/>
      <c r="G1401" s="367">
        <f t="shared" ref="G1401:W1401" si="568">SUBTOTAL(9,G1402:G1406)</f>
        <v>0</v>
      </c>
      <c r="H1401" s="364">
        <f t="shared" si="568"/>
        <v>0</v>
      </c>
      <c r="I1401" s="369">
        <f t="shared" si="568"/>
        <v>0</v>
      </c>
      <c r="J1401" s="369">
        <f t="shared" si="568"/>
        <v>0</v>
      </c>
      <c r="K1401" s="370">
        <f t="shared" si="568"/>
        <v>0</v>
      </c>
      <c r="L1401" s="364">
        <f t="shared" si="568"/>
        <v>0</v>
      </c>
      <c r="M1401" s="364">
        <f t="shared" si="568"/>
        <v>0</v>
      </c>
      <c r="N1401" s="364">
        <f t="shared" si="568"/>
        <v>0</v>
      </c>
      <c r="O1401" s="364">
        <f t="shared" si="568"/>
        <v>0</v>
      </c>
      <c r="P1401" s="364">
        <f t="shared" si="568"/>
        <v>0</v>
      </c>
      <c r="Q1401" s="364">
        <f t="shared" si="568"/>
        <v>0</v>
      </c>
      <c r="R1401" s="364">
        <f t="shared" si="568"/>
        <v>0</v>
      </c>
      <c r="S1401" s="364">
        <f t="shared" si="568"/>
        <v>0</v>
      </c>
      <c r="T1401" s="364">
        <f t="shared" si="568"/>
        <v>0</v>
      </c>
      <c r="U1401" s="364">
        <f t="shared" si="568"/>
        <v>0</v>
      </c>
      <c r="V1401" s="364">
        <f t="shared" si="568"/>
        <v>0</v>
      </c>
      <c r="W1401" s="366">
        <f t="shared" si="568"/>
        <v>0</v>
      </c>
      <c r="X1401" s="51"/>
      <c r="Y1401"/>
    </row>
    <row r="1402" spans="1:25" s="79" customFormat="1" ht="12.75" customHeight="1" x14ac:dyDescent="0.25">
      <c r="A1402" s="212"/>
      <c r="B1402" s="295"/>
      <c r="C1402" s="273"/>
      <c r="D1402" s="273"/>
      <c r="E1402" s="273"/>
      <c r="F1402" s="359" t="s">
        <v>297</v>
      </c>
      <c r="G1402" s="394">
        <f>G544</f>
        <v>0</v>
      </c>
      <c r="H1402" s="395">
        <f t="shared" ref="H1402:V1402" si="569">H544*VLOOKUP($F1402,DCT,2,FALSE)</f>
        <v>0</v>
      </c>
      <c r="I1402" s="389">
        <f t="shared" si="569"/>
        <v>0</v>
      </c>
      <c r="J1402" s="389">
        <f t="shared" si="569"/>
        <v>0</v>
      </c>
      <c r="K1402" s="390">
        <f t="shared" si="569"/>
        <v>0</v>
      </c>
      <c r="L1402" s="391">
        <f t="shared" si="569"/>
        <v>0</v>
      </c>
      <c r="M1402" s="396">
        <f t="shared" si="569"/>
        <v>0</v>
      </c>
      <c r="N1402" s="392">
        <f t="shared" si="569"/>
        <v>0</v>
      </c>
      <c r="O1402" s="392">
        <f t="shared" si="569"/>
        <v>0</v>
      </c>
      <c r="P1402" s="392">
        <f t="shared" si="569"/>
        <v>0</v>
      </c>
      <c r="Q1402" s="392">
        <f t="shared" si="569"/>
        <v>0</v>
      </c>
      <c r="R1402" s="392">
        <f t="shared" si="569"/>
        <v>0</v>
      </c>
      <c r="S1402" s="392">
        <f t="shared" si="569"/>
        <v>0</v>
      </c>
      <c r="T1402" s="392">
        <f t="shared" si="569"/>
        <v>0</v>
      </c>
      <c r="U1402" s="392">
        <f t="shared" si="569"/>
        <v>0</v>
      </c>
      <c r="V1402" s="399">
        <f t="shared" si="569"/>
        <v>0</v>
      </c>
      <c r="W1402" s="37">
        <f>G1402-SUM(H1402:V1402)</f>
        <v>0</v>
      </c>
      <c r="X1402" s="51"/>
      <c r="Y1402"/>
    </row>
    <row r="1403" spans="1:25" s="79" customFormat="1" ht="12.75" customHeight="1" x14ac:dyDescent="0.25">
      <c r="A1403" s="212"/>
      <c r="B1403" s="295"/>
      <c r="C1403" s="273"/>
      <c r="D1403" s="273"/>
      <c r="E1403" s="273"/>
      <c r="F1403" s="359" t="s">
        <v>298</v>
      </c>
      <c r="G1403" s="394">
        <f>G545</f>
        <v>0</v>
      </c>
      <c r="H1403" s="395">
        <f t="shared" ref="H1403:V1403" si="570">H545*VLOOKUP($F1403,DCT,2,FALSE)</f>
        <v>0</v>
      </c>
      <c r="I1403" s="389">
        <f t="shared" si="570"/>
        <v>0</v>
      </c>
      <c r="J1403" s="389">
        <f t="shared" si="570"/>
        <v>0</v>
      </c>
      <c r="K1403" s="390">
        <f t="shared" si="570"/>
        <v>0</v>
      </c>
      <c r="L1403" s="391">
        <f t="shared" si="570"/>
        <v>0</v>
      </c>
      <c r="M1403" s="396">
        <f t="shared" si="570"/>
        <v>0</v>
      </c>
      <c r="N1403" s="392">
        <f t="shared" si="570"/>
        <v>0</v>
      </c>
      <c r="O1403" s="392">
        <f t="shared" si="570"/>
        <v>0</v>
      </c>
      <c r="P1403" s="392">
        <f t="shared" si="570"/>
        <v>0</v>
      </c>
      <c r="Q1403" s="392">
        <f t="shared" si="570"/>
        <v>0</v>
      </c>
      <c r="R1403" s="392">
        <f t="shared" si="570"/>
        <v>0</v>
      </c>
      <c r="S1403" s="392">
        <f t="shared" si="570"/>
        <v>0</v>
      </c>
      <c r="T1403" s="392">
        <f t="shared" si="570"/>
        <v>0</v>
      </c>
      <c r="U1403" s="392">
        <f t="shared" si="570"/>
        <v>0</v>
      </c>
      <c r="V1403" s="399">
        <f t="shared" si="570"/>
        <v>0</v>
      </c>
      <c r="W1403" s="37">
        <f>G1403-SUM(H1403:V1403)</f>
        <v>0</v>
      </c>
      <c r="X1403" s="51"/>
      <c r="Y1403"/>
    </row>
    <row r="1404" spans="1:25" s="79" customFormat="1" ht="12.75" customHeight="1" x14ac:dyDescent="0.25">
      <c r="A1404" s="212"/>
      <c r="B1404" s="295"/>
      <c r="C1404" s="273"/>
      <c r="D1404" s="273"/>
      <c r="E1404" s="273"/>
      <c r="F1404" s="359" t="s">
        <v>299</v>
      </c>
      <c r="G1404" s="394">
        <f>G546</f>
        <v>0</v>
      </c>
      <c r="H1404" s="395">
        <f t="shared" ref="H1404:V1404" si="571">H546*VLOOKUP($F1404,DCT,2,FALSE)</f>
        <v>0</v>
      </c>
      <c r="I1404" s="389">
        <f t="shared" si="571"/>
        <v>0</v>
      </c>
      <c r="J1404" s="389">
        <f t="shared" si="571"/>
        <v>0</v>
      </c>
      <c r="K1404" s="390">
        <f t="shared" si="571"/>
        <v>0</v>
      </c>
      <c r="L1404" s="391">
        <f t="shared" si="571"/>
        <v>0</v>
      </c>
      <c r="M1404" s="396">
        <f t="shared" si="571"/>
        <v>0</v>
      </c>
      <c r="N1404" s="392">
        <f t="shared" si="571"/>
        <v>0</v>
      </c>
      <c r="O1404" s="392">
        <f t="shared" si="571"/>
        <v>0</v>
      </c>
      <c r="P1404" s="392">
        <f t="shared" si="571"/>
        <v>0</v>
      </c>
      <c r="Q1404" s="392">
        <f t="shared" si="571"/>
        <v>0</v>
      </c>
      <c r="R1404" s="392">
        <f t="shared" si="571"/>
        <v>0</v>
      </c>
      <c r="S1404" s="392">
        <f t="shared" si="571"/>
        <v>0</v>
      </c>
      <c r="T1404" s="392">
        <f t="shared" si="571"/>
        <v>0</v>
      </c>
      <c r="U1404" s="392">
        <f t="shared" si="571"/>
        <v>0</v>
      </c>
      <c r="V1404" s="399">
        <f t="shared" si="571"/>
        <v>0</v>
      </c>
      <c r="W1404" s="37">
        <f>G1404-SUM(H1404:V1404)</f>
        <v>0</v>
      </c>
      <c r="X1404" s="51"/>
      <c r="Y1404"/>
    </row>
    <row r="1405" spans="1:25" s="79" customFormat="1" ht="12.75" customHeight="1" x14ac:dyDescent="0.25">
      <c r="A1405" s="212"/>
      <c r="B1405" s="295"/>
      <c r="C1405" s="273"/>
      <c r="D1405" s="273"/>
      <c r="E1405" s="273"/>
      <c r="F1405" s="359" t="s">
        <v>300</v>
      </c>
      <c r="G1405" s="394">
        <f>G547</f>
        <v>0</v>
      </c>
      <c r="H1405" s="395">
        <f t="shared" ref="H1405:V1405" si="572">H547*VLOOKUP($F1405,DCT,2,FALSE)</f>
        <v>0</v>
      </c>
      <c r="I1405" s="389">
        <f t="shared" si="572"/>
        <v>0</v>
      </c>
      <c r="J1405" s="389">
        <f t="shared" si="572"/>
        <v>0</v>
      </c>
      <c r="K1405" s="390">
        <f t="shared" si="572"/>
        <v>0</v>
      </c>
      <c r="L1405" s="391">
        <f t="shared" si="572"/>
        <v>0</v>
      </c>
      <c r="M1405" s="396">
        <f t="shared" si="572"/>
        <v>0</v>
      </c>
      <c r="N1405" s="392">
        <f t="shared" si="572"/>
        <v>0</v>
      </c>
      <c r="O1405" s="392">
        <f t="shared" si="572"/>
        <v>0</v>
      </c>
      <c r="P1405" s="392">
        <f t="shared" si="572"/>
        <v>0</v>
      </c>
      <c r="Q1405" s="392">
        <f t="shared" si="572"/>
        <v>0</v>
      </c>
      <c r="R1405" s="392">
        <f t="shared" si="572"/>
        <v>0</v>
      </c>
      <c r="S1405" s="392">
        <f t="shared" si="572"/>
        <v>0</v>
      </c>
      <c r="T1405" s="392">
        <f t="shared" si="572"/>
        <v>0</v>
      </c>
      <c r="U1405" s="392">
        <f t="shared" si="572"/>
        <v>0</v>
      </c>
      <c r="V1405" s="399">
        <f t="shared" si="572"/>
        <v>0</v>
      </c>
      <c r="W1405" s="37">
        <f>G1405-SUM(H1405:V1405)</f>
        <v>0</v>
      </c>
      <c r="X1405" s="51"/>
      <c r="Y1405"/>
    </row>
    <row r="1406" spans="1:25" s="79" customFormat="1" ht="12.75" customHeight="1" x14ac:dyDescent="0.25">
      <c r="A1406" s="212"/>
      <c r="B1406" s="295"/>
      <c r="C1406" s="273"/>
      <c r="D1406" s="273"/>
      <c r="E1406" s="273"/>
      <c r="F1406" s="359" t="s">
        <v>301</v>
      </c>
      <c r="G1406" s="394">
        <f>G548</f>
        <v>0</v>
      </c>
      <c r="H1406" s="395">
        <f t="shared" ref="H1406:V1406" si="573">H548*VLOOKUP($F1406,DCT,2,FALSE)</f>
        <v>0</v>
      </c>
      <c r="I1406" s="389">
        <f t="shared" si="573"/>
        <v>0</v>
      </c>
      <c r="J1406" s="389">
        <f t="shared" si="573"/>
        <v>0</v>
      </c>
      <c r="K1406" s="390">
        <f t="shared" si="573"/>
        <v>0</v>
      </c>
      <c r="L1406" s="391">
        <f t="shared" si="573"/>
        <v>0</v>
      </c>
      <c r="M1406" s="396">
        <f t="shared" si="573"/>
        <v>0</v>
      </c>
      <c r="N1406" s="392">
        <f t="shared" si="573"/>
        <v>0</v>
      </c>
      <c r="O1406" s="392">
        <f t="shared" si="573"/>
        <v>0</v>
      </c>
      <c r="P1406" s="392">
        <f t="shared" si="573"/>
        <v>0</v>
      </c>
      <c r="Q1406" s="392">
        <f t="shared" si="573"/>
        <v>0</v>
      </c>
      <c r="R1406" s="392">
        <f t="shared" si="573"/>
        <v>0</v>
      </c>
      <c r="S1406" s="392">
        <f t="shared" si="573"/>
        <v>0</v>
      </c>
      <c r="T1406" s="392">
        <f t="shared" si="573"/>
        <v>0</v>
      </c>
      <c r="U1406" s="392">
        <f t="shared" si="573"/>
        <v>0</v>
      </c>
      <c r="V1406" s="399">
        <f t="shared" si="573"/>
        <v>0</v>
      </c>
      <c r="W1406" s="37">
        <f>G1406-SUM(H1406:V1406)</f>
        <v>0</v>
      </c>
      <c r="X1406" s="51"/>
      <c r="Y1406"/>
    </row>
    <row r="1407" spans="1:25" s="79" customFormat="1" ht="12.75" customHeight="1" x14ac:dyDescent="0.25">
      <c r="A1407" s="212"/>
      <c r="B1407" s="295"/>
      <c r="C1407" s="273"/>
      <c r="D1407" s="272" t="s">
        <v>302</v>
      </c>
      <c r="E1407" s="272"/>
      <c r="F1407" s="272"/>
      <c r="G1407" s="367">
        <f>SUBTOTAL(9,G1408:G1409)</f>
        <v>0</v>
      </c>
      <c r="H1407" s="400">
        <f>SUBTOTAL(9,H1408:H1409)</f>
        <v>0</v>
      </c>
      <c r="I1407" s="399">
        <f t="shared" ref="I1407:K1407" si="574">SUBTOTAL(9,I1408:I1409)</f>
        <v>0</v>
      </c>
      <c r="J1407" s="399">
        <f t="shared" si="574"/>
        <v>0</v>
      </c>
      <c r="K1407" s="420">
        <f t="shared" si="574"/>
        <v>0</v>
      </c>
      <c r="L1407" s="497"/>
      <c r="M1407" s="256"/>
      <c r="N1407" s="514"/>
      <c r="O1407" s="514"/>
      <c r="P1407" s="514"/>
      <c r="Q1407" s="514"/>
      <c r="R1407" s="514"/>
      <c r="S1407" s="514"/>
      <c r="T1407" s="514"/>
      <c r="U1407" s="514"/>
      <c r="V1407" s="514"/>
      <c r="W1407" s="515"/>
      <c r="X1407" s="51"/>
      <c r="Y1407"/>
    </row>
    <row r="1408" spans="1:25" s="79" customFormat="1" ht="12.75" customHeight="1" outlineLevel="1" x14ac:dyDescent="0.25">
      <c r="A1408" s="212"/>
      <c r="B1408" s="295"/>
      <c r="C1408" s="273"/>
      <c r="D1408" s="273"/>
      <c r="E1408" s="273"/>
      <c r="F1408" s="274" t="s">
        <v>303</v>
      </c>
      <c r="G1408" s="394">
        <f>G550</f>
        <v>0</v>
      </c>
      <c r="H1408" s="421">
        <f t="shared" ref="H1408:K1409" si="575">H550*VLOOKUP($F1408,DCT,2,FALSE)</f>
        <v>0</v>
      </c>
      <c r="I1408" s="389">
        <f t="shared" si="575"/>
        <v>0</v>
      </c>
      <c r="J1408" s="389">
        <f t="shared" si="575"/>
        <v>0</v>
      </c>
      <c r="K1408" s="390">
        <f t="shared" si="575"/>
        <v>0</v>
      </c>
      <c r="L1408" s="363"/>
      <c r="M1408" s="364"/>
      <c r="N1408" s="364"/>
      <c r="O1408" s="364"/>
      <c r="P1408" s="364"/>
      <c r="Q1408" s="364"/>
      <c r="R1408" s="364"/>
      <c r="S1408" s="364"/>
      <c r="T1408" s="364"/>
      <c r="U1408" s="364"/>
      <c r="V1408" s="365"/>
      <c r="W1408" s="112"/>
      <c r="X1408" s="51"/>
      <c r="Y1408"/>
    </row>
    <row r="1409" spans="1:25" s="79" customFormat="1" ht="12.75" customHeight="1" outlineLevel="1" x14ac:dyDescent="0.25">
      <c r="A1409" s="212"/>
      <c r="B1409" s="295"/>
      <c r="C1409" s="273"/>
      <c r="D1409" s="273"/>
      <c r="E1409" s="273"/>
      <c r="F1409" s="274" t="s">
        <v>304</v>
      </c>
      <c r="G1409" s="394">
        <f>G551</f>
        <v>0</v>
      </c>
      <c r="H1409" s="421">
        <f t="shared" si="575"/>
        <v>0</v>
      </c>
      <c r="I1409" s="389">
        <f t="shared" si="575"/>
        <v>0</v>
      </c>
      <c r="J1409" s="389">
        <f t="shared" si="575"/>
        <v>0</v>
      </c>
      <c r="K1409" s="390">
        <f t="shared" si="575"/>
        <v>0</v>
      </c>
      <c r="L1409" s="513"/>
      <c r="M1409" s="380"/>
      <c r="N1409" s="380"/>
      <c r="O1409" s="380"/>
      <c r="P1409" s="380"/>
      <c r="Q1409" s="380"/>
      <c r="R1409" s="380"/>
      <c r="S1409" s="380"/>
      <c r="T1409" s="380"/>
      <c r="U1409" s="380"/>
      <c r="V1409" s="381"/>
      <c r="W1409" s="37"/>
      <c r="X1409" s="51"/>
      <c r="Y1409"/>
    </row>
    <row r="1410" spans="1:25" s="79" customFormat="1" ht="12.75" customHeight="1" x14ac:dyDescent="0.25">
      <c r="A1410" s="212"/>
      <c r="B1410" s="295"/>
      <c r="C1410" s="273"/>
      <c r="D1410" s="272" t="s">
        <v>305</v>
      </c>
      <c r="E1410" s="272"/>
      <c r="F1410" s="360"/>
      <c r="G1410" s="367">
        <f>SUBTOTAL(9,G1411:G1417)</f>
        <v>0</v>
      </c>
      <c r="H1410" s="422">
        <f>SUBTOTAL(9,H1411:H1417)</f>
        <v>0</v>
      </c>
      <c r="I1410" s="423">
        <f t="shared" ref="I1410:V1410" si="576">SUBTOTAL(9,I1411:I1417)</f>
        <v>0</v>
      </c>
      <c r="J1410" s="423">
        <f t="shared" si="576"/>
        <v>0</v>
      </c>
      <c r="K1410" s="424">
        <f t="shared" si="576"/>
        <v>0</v>
      </c>
      <c r="L1410" s="364">
        <f t="shared" si="576"/>
        <v>0</v>
      </c>
      <c r="M1410" s="364">
        <f t="shared" si="576"/>
        <v>0</v>
      </c>
      <c r="N1410" s="364">
        <f t="shared" si="576"/>
        <v>0</v>
      </c>
      <c r="O1410" s="364">
        <f t="shared" si="576"/>
        <v>0</v>
      </c>
      <c r="P1410" s="364">
        <f t="shared" si="576"/>
        <v>0</v>
      </c>
      <c r="Q1410" s="364">
        <f t="shared" si="576"/>
        <v>0</v>
      </c>
      <c r="R1410" s="364">
        <f t="shared" si="576"/>
        <v>0</v>
      </c>
      <c r="S1410" s="364">
        <f t="shared" si="576"/>
        <v>0</v>
      </c>
      <c r="T1410" s="364">
        <f t="shared" si="576"/>
        <v>0</v>
      </c>
      <c r="U1410" s="364">
        <f t="shared" si="576"/>
        <v>0</v>
      </c>
      <c r="V1410" s="364">
        <f t="shared" si="576"/>
        <v>0</v>
      </c>
      <c r="W1410" s="366">
        <f>SUBTOTAL(9,W1411:W1417)</f>
        <v>0</v>
      </c>
      <c r="X1410" s="51"/>
      <c r="Y1410"/>
    </row>
    <row r="1411" spans="1:25" s="79" customFormat="1" ht="12.75" customHeight="1" x14ac:dyDescent="0.25">
      <c r="A1411" s="212"/>
      <c r="B1411" s="295"/>
      <c r="C1411" s="273"/>
      <c r="D1411" s="273"/>
      <c r="E1411" s="273"/>
      <c r="F1411" s="359" t="s">
        <v>306</v>
      </c>
      <c r="G1411" s="394">
        <f t="shared" ref="G1411:G1417" si="577">G553</f>
        <v>0</v>
      </c>
      <c r="H1411" s="395">
        <f t="shared" ref="H1411:V1411" si="578">H553*VLOOKUP($F1411,DCT,2,FALSE)</f>
        <v>0</v>
      </c>
      <c r="I1411" s="389">
        <f t="shared" si="578"/>
        <v>0</v>
      </c>
      <c r="J1411" s="389">
        <f t="shared" si="578"/>
        <v>0</v>
      </c>
      <c r="K1411" s="390">
        <f t="shared" si="578"/>
        <v>0</v>
      </c>
      <c r="L1411" s="391">
        <f t="shared" si="578"/>
        <v>0</v>
      </c>
      <c r="M1411" s="396">
        <f t="shared" si="578"/>
        <v>0</v>
      </c>
      <c r="N1411" s="392">
        <f t="shared" si="578"/>
        <v>0</v>
      </c>
      <c r="O1411" s="392">
        <f t="shared" si="578"/>
        <v>0</v>
      </c>
      <c r="P1411" s="392">
        <f t="shared" si="578"/>
        <v>0</v>
      </c>
      <c r="Q1411" s="392">
        <f t="shared" si="578"/>
        <v>0</v>
      </c>
      <c r="R1411" s="392">
        <f t="shared" si="578"/>
        <v>0</v>
      </c>
      <c r="S1411" s="392">
        <f t="shared" si="578"/>
        <v>0</v>
      </c>
      <c r="T1411" s="392">
        <f t="shared" si="578"/>
        <v>0</v>
      </c>
      <c r="U1411" s="392">
        <f t="shared" si="578"/>
        <v>0</v>
      </c>
      <c r="V1411" s="399">
        <f t="shared" si="578"/>
        <v>0</v>
      </c>
      <c r="W1411" s="37">
        <f t="shared" ref="W1411:W1417" si="579">G1411-SUM(H1411:V1411)</f>
        <v>0</v>
      </c>
      <c r="X1411" s="51"/>
      <c r="Y1411"/>
    </row>
    <row r="1412" spans="1:25" s="79" customFormat="1" ht="12.75" customHeight="1" x14ac:dyDescent="0.25">
      <c r="A1412" s="212"/>
      <c r="B1412" s="295"/>
      <c r="C1412" s="273"/>
      <c r="D1412" s="273"/>
      <c r="E1412" s="273"/>
      <c r="F1412" s="359" t="s">
        <v>307</v>
      </c>
      <c r="G1412" s="394">
        <f t="shared" si="577"/>
        <v>0</v>
      </c>
      <c r="H1412" s="395">
        <f t="shared" ref="H1412:V1412" si="580">H554*VLOOKUP($F1412,DCT,2,FALSE)</f>
        <v>0</v>
      </c>
      <c r="I1412" s="389">
        <f t="shared" si="580"/>
        <v>0</v>
      </c>
      <c r="J1412" s="389">
        <f t="shared" si="580"/>
        <v>0</v>
      </c>
      <c r="K1412" s="390">
        <f t="shared" si="580"/>
        <v>0</v>
      </c>
      <c r="L1412" s="391">
        <f t="shared" si="580"/>
        <v>0</v>
      </c>
      <c r="M1412" s="396">
        <f t="shared" si="580"/>
        <v>0</v>
      </c>
      <c r="N1412" s="392">
        <f t="shared" si="580"/>
        <v>0</v>
      </c>
      <c r="O1412" s="392">
        <f t="shared" si="580"/>
        <v>0</v>
      </c>
      <c r="P1412" s="392">
        <f t="shared" si="580"/>
        <v>0</v>
      </c>
      <c r="Q1412" s="392">
        <f t="shared" si="580"/>
        <v>0</v>
      </c>
      <c r="R1412" s="392">
        <f t="shared" si="580"/>
        <v>0</v>
      </c>
      <c r="S1412" s="392">
        <f t="shared" si="580"/>
        <v>0</v>
      </c>
      <c r="T1412" s="392">
        <f t="shared" si="580"/>
        <v>0</v>
      </c>
      <c r="U1412" s="392">
        <f t="shared" si="580"/>
        <v>0</v>
      </c>
      <c r="V1412" s="399">
        <f t="shared" si="580"/>
        <v>0</v>
      </c>
      <c r="W1412" s="37">
        <f t="shared" si="579"/>
        <v>0</v>
      </c>
      <c r="X1412" s="51"/>
      <c r="Y1412"/>
    </row>
    <row r="1413" spans="1:25" s="79" customFormat="1" ht="12.75" customHeight="1" x14ac:dyDescent="0.25">
      <c r="A1413" s="212"/>
      <c r="B1413" s="295"/>
      <c r="C1413" s="273"/>
      <c r="D1413" s="273"/>
      <c r="E1413" s="273"/>
      <c r="F1413" s="359" t="s">
        <v>308</v>
      </c>
      <c r="G1413" s="394">
        <f t="shared" si="577"/>
        <v>0</v>
      </c>
      <c r="H1413" s="395">
        <f t="shared" ref="H1413:V1413" si="581">H555*VLOOKUP($F1413,DCT,2,FALSE)</f>
        <v>0</v>
      </c>
      <c r="I1413" s="389">
        <f t="shared" si="581"/>
        <v>0</v>
      </c>
      <c r="J1413" s="389">
        <f t="shared" si="581"/>
        <v>0</v>
      </c>
      <c r="K1413" s="390">
        <f t="shared" si="581"/>
        <v>0</v>
      </c>
      <c r="L1413" s="391">
        <f t="shared" si="581"/>
        <v>0</v>
      </c>
      <c r="M1413" s="396">
        <f t="shared" si="581"/>
        <v>0</v>
      </c>
      <c r="N1413" s="392">
        <f t="shared" si="581"/>
        <v>0</v>
      </c>
      <c r="O1413" s="392">
        <f t="shared" si="581"/>
        <v>0</v>
      </c>
      <c r="P1413" s="392">
        <f t="shared" si="581"/>
        <v>0</v>
      </c>
      <c r="Q1413" s="392">
        <f t="shared" si="581"/>
        <v>0</v>
      </c>
      <c r="R1413" s="392">
        <f t="shared" si="581"/>
        <v>0</v>
      </c>
      <c r="S1413" s="392">
        <f t="shared" si="581"/>
        <v>0</v>
      </c>
      <c r="T1413" s="392">
        <f t="shared" si="581"/>
        <v>0</v>
      </c>
      <c r="U1413" s="392">
        <f t="shared" si="581"/>
        <v>0</v>
      </c>
      <c r="V1413" s="399">
        <f t="shared" si="581"/>
        <v>0</v>
      </c>
      <c r="W1413" s="37">
        <f t="shared" si="579"/>
        <v>0</v>
      </c>
      <c r="X1413" s="51"/>
      <c r="Y1413"/>
    </row>
    <row r="1414" spans="1:25" s="79" customFormat="1" ht="12.75" customHeight="1" x14ac:dyDescent="0.25">
      <c r="A1414" s="212"/>
      <c r="B1414" s="295"/>
      <c r="C1414" s="273"/>
      <c r="D1414" s="273"/>
      <c r="E1414" s="273"/>
      <c r="F1414" s="359" t="s">
        <v>309</v>
      </c>
      <c r="G1414" s="394">
        <f t="shared" si="577"/>
        <v>0</v>
      </c>
      <c r="H1414" s="395">
        <f t="shared" ref="H1414:V1414" si="582">H556*VLOOKUP($F1414,DCT,2,FALSE)</f>
        <v>0</v>
      </c>
      <c r="I1414" s="389">
        <f t="shared" si="582"/>
        <v>0</v>
      </c>
      <c r="J1414" s="389">
        <f t="shared" si="582"/>
        <v>0</v>
      </c>
      <c r="K1414" s="390">
        <f t="shared" si="582"/>
        <v>0</v>
      </c>
      <c r="L1414" s="391">
        <f t="shared" si="582"/>
        <v>0</v>
      </c>
      <c r="M1414" s="396">
        <f t="shared" si="582"/>
        <v>0</v>
      </c>
      <c r="N1414" s="392">
        <f t="shared" si="582"/>
        <v>0</v>
      </c>
      <c r="O1414" s="392">
        <f t="shared" si="582"/>
        <v>0</v>
      </c>
      <c r="P1414" s="392">
        <f t="shared" si="582"/>
        <v>0</v>
      </c>
      <c r="Q1414" s="392">
        <f t="shared" si="582"/>
        <v>0</v>
      </c>
      <c r="R1414" s="392">
        <f t="shared" si="582"/>
        <v>0</v>
      </c>
      <c r="S1414" s="392">
        <f t="shared" si="582"/>
        <v>0</v>
      </c>
      <c r="T1414" s="392">
        <f t="shared" si="582"/>
        <v>0</v>
      </c>
      <c r="U1414" s="392">
        <f t="shared" si="582"/>
        <v>0</v>
      </c>
      <c r="V1414" s="399">
        <f t="shared" si="582"/>
        <v>0</v>
      </c>
      <c r="W1414" s="37">
        <f t="shared" si="579"/>
        <v>0</v>
      </c>
      <c r="X1414" s="51"/>
      <c r="Y1414"/>
    </row>
    <row r="1415" spans="1:25" s="79" customFormat="1" ht="12.75" customHeight="1" x14ac:dyDescent="0.25">
      <c r="A1415" s="212"/>
      <c r="B1415" s="295"/>
      <c r="C1415" s="273"/>
      <c r="D1415" s="273"/>
      <c r="E1415" s="273"/>
      <c r="F1415" s="359" t="s">
        <v>310</v>
      </c>
      <c r="G1415" s="394">
        <f t="shared" si="577"/>
        <v>0</v>
      </c>
      <c r="H1415" s="395">
        <f t="shared" ref="H1415:K1417" si="583">H557*VLOOKUP($F1415,DCT,2,FALSE)</f>
        <v>0</v>
      </c>
      <c r="I1415" s="389">
        <f t="shared" si="583"/>
        <v>0</v>
      </c>
      <c r="J1415" s="389">
        <f t="shared" si="583"/>
        <v>0</v>
      </c>
      <c r="K1415" s="390">
        <f t="shared" si="583"/>
        <v>0</v>
      </c>
      <c r="L1415" s="400"/>
      <c r="M1415" s="399"/>
      <c r="N1415" s="399"/>
      <c r="O1415" s="399"/>
      <c r="P1415" s="399"/>
      <c r="Q1415" s="399"/>
      <c r="R1415" s="399"/>
      <c r="S1415" s="399"/>
      <c r="T1415" s="399"/>
      <c r="U1415" s="399"/>
      <c r="V1415" s="420"/>
      <c r="W1415" s="37"/>
      <c r="X1415" s="51"/>
      <c r="Y1415"/>
    </row>
    <row r="1416" spans="1:25" s="79" customFormat="1" ht="12.75" customHeight="1" x14ac:dyDescent="0.25">
      <c r="A1416" s="212"/>
      <c r="B1416" s="295"/>
      <c r="C1416" s="273"/>
      <c r="D1416" s="273"/>
      <c r="E1416" s="273"/>
      <c r="F1416" s="359" t="s">
        <v>311</v>
      </c>
      <c r="G1416" s="394">
        <f t="shared" si="577"/>
        <v>0</v>
      </c>
      <c r="H1416" s="395">
        <f t="shared" si="583"/>
        <v>0</v>
      </c>
      <c r="I1416" s="389">
        <f t="shared" si="583"/>
        <v>0</v>
      </c>
      <c r="J1416" s="389">
        <f t="shared" si="583"/>
        <v>0</v>
      </c>
      <c r="K1416" s="390">
        <f t="shared" si="583"/>
        <v>0</v>
      </c>
      <c r="L1416" s="391">
        <f t="shared" ref="L1416:V1416" si="584">L558*VLOOKUP($F1416,DCT,2,FALSE)</f>
        <v>0</v>
      </c>
      <c r="M1416" s="396">
        <f t="shared" si="584"/>
        <v>0</v>
      </c>
      <c r="N1416" s="392">
        <f t="shared" si="584"/>
        <v>0</v>
      </c>
      <c r="O1416" s="392">
        <f t="shared" si="584"/>
        <v>0</v>
      </c>
      <c r="P1416" s="392">
        <f t="shared" si="584"/>
        <v>0</v>
      </c>
      <c r="Q1416" s="392">
        <f t="shared" si="584"/>
        <v>0</v>
      </c>
      <c r="R1416" s="392">
        <f t="shared" si="584"/>
        <v>0</v>
      </c>
      <c r="S1416" s="392">
        <f t="shared" si="584"/>
        <v>0</v>
      </c>
      <c r="T1416" s="392">
        <f t="shared" si="584"/>
        <v>0</v>
      </c>
      <c r="U1416" s="392">
        <f t="shared" si="584"/>
        <v>0</v>
      </c>
      <c r="V1416" s="399">
        <f t="shared" si="584"/>
        <v>0</v>
      </c>
      <c r="W1416" s="37">
        <f t="shared" si="579"/>
        <v>0</v>
      </c>
      <c r="X1416" s="51"/>
      <c r="Y1416"/>
    </row>
    <row r="1417" spans="1:25" s="79" customFormat="1" ht="12.75" customHeight="1" x14ac:dyDescent="0.25">
      <c r="A1417" s="212"/>
      <c r="B1417" s="295"/>
      <c r="C1417" s="273"/>
      <c r="D1417" s="273"/>
      <c r="E1417" s="273"/>
      <c r="F1417" s="359" t="s">
        <v>312</v>
      </c>
      <c r="G1417" s="394">
        <f t="shared" si="577"/>
        <v>0</v>
      </c>
      <c r="H1417" s="395">
        <f t="shared" si="583"/>
        <v>0</v>
      </c>
      <c r="I1417" s="389">
        <f t="shared" si="583"/>
        <v>0</v>
      </c>
      <c r="J1417" s="389">
        <f t="shared" si="583"/>
        <v>0</v>
      </c>
      <c r="K1417" s="390">
        <f t="shared" si="583"/>
        <v>0</v>
      </c>
      <c r="L1417" s="391">
        <f t="shared" ref="L1417:V1417" si="585">L559*VLOOKUP($F1417,DCT,2,FALSE)</f>
        <v>0</v>
      </c>
      <c r="M1417" s="396">
        <f t="shared" si="585"/>
        <v>0</v>
      </c>
      <c r="N1417" s="392">
        <f t="shared" si="585"/>
        <v>0</v>
      </c>
      <c r="O1417" s="392">
        <f t="shared" si="585"/>
        <v>0</v>
      </c>
      <c r="P1417" s="392">
        <f t="shared" si="585"/>
        <v>0</v>
      </c>
      <c r="Q1417" s="392">
        <f t="shared" si="585"/>
        <v>0</v>
      </c>
      <c r="R1417" s="392">
        <f t="shared" si="585"/>
        <v>0</v>
      </c>
      <c r="S1417" s="392">
        <f t="shared" si="585"/>
        <v>0</v>
      </c>
      <c r="T1417" s="392">
        <f t="shared" si="585"/>
        <v>0</v>
      </c>
      <c r="U1417" s="392">
        <f t="shared" si="585"/>
        <v>0</v>
      </c>
      <c r="V1417" s="399">
        <f t="shared" si="585"/>
        <v>0</v>
      </c>
      <c r="W1417" s="37">
        <f t="shared" si="579"/>
        <v>0</v>
      </c>
      <c r="X1417" s="51"/>
      <c r="Y1417"/>
    </row>
    <row r="1418" spans="1:25" s="79" customFormat="1" ht="12.75" customHeight="1" x14ac:dyDescent="0.25">
      <c r="A1418" s="212"/>
      <c r="B1418" s="295"/>
      <c r="C1418" s="273"/>
      <c r="D1418" s="272" t="s">
        <v>313</v>
      </c>
      <c r="E1418" s="272"/>
      <c r="F1418" s="360"/>
      <c r="G1418" s="367">
        <f>SUBTOTAL(9,G1419:G1420)</f>
        <v>0</v>
      </c>
      <c r="H1418" s="364">
        <f>SUBTOTAL(9,H1419:H1420)</f>
        <v>0</v>
      </c>
      <c r="I1418" s="369">
        <f t="shared" ref="I1418:V1418" si="586">SUBTOTAL(9,I1419:I1420)</f>
        <v>0</v>
      </c>
      <c r="J1418" s="369">
        <f t="shared" si="586"/>
        <v>0</v>
      </c>
      <c r="K1418" s="370">
        <f t="shared" si="586"/>
        <v>0</v>
      </c>
      <c r="L1418" s="364">
        <f t="shared" si="586"/>
        <v>0</v>
      </c>
      <c r="M1418" s="364">
        <f t="shared" si="586"/>
        <v>0</v>
      </c>
      <c r="N1418" s="364">
        <f t="shared" si="586"/>
        <v>0</v>
      </c>
      <c r="O1418" s="364">
        <f t="shared" si="586"/>
        <v>0</v>
      </c>
      <c r="P1418" s="364">
        <f t="shared" si="586"/>
        <v>0</v>
      </c>
      <c r="Q1418" s="364">
        <f t="shared" si="586"/>
        <v>0</v>
      </c>
      <c r="R1418" s="364">
        <f t="shared" si="586"/>
        <v>0</v>
      </c>
      <c r="S1418" s="364">
        <f t="shared" si="586"/>
        <v>0</v>
      </c>
      <c r="T1418" s="364">
        <f t="shared" si="586"/>
        <v>0</v>
      </c>
      <c r="U1418" s="364">
        <f t="shared" si="586"/>
        <v>0</v>
      </c>
      <c r="V1418" s="364">
        <f t="shared" si="586"/>
        <v>0</v>
      </c>
      <c r="W1418" s="366">
        <f>SUBTOTAL(9,W1419:W1420)</f>
        <v>0</v>
      </c>
      <c r="X1418" s="51"/>
      <c r="Y1418"/>
    </row>
    <row r="1419" spans="1:25" s="79" customFormat="1" ht="12.75" customHeight="1" x14ac:dyDescent="0.25">
      <c r="A1419" s="212"/>
      <c r="B1419" s="295"/>
      <c r="C1419" s="273"/>
      <c r="D1419" s="273"/>
      <c r="E1419" s="273"/>
      <c r="F1419" s="359" t="s">
        <v>314</v>
      </c>
      <c r="G1419" s="394">
        <f>G561</f>
        <v>0</v>
      </c>
      <c r="H1419" s="395">
        <f t="shared" ref="H1419:V1419" si="587">H561*VLOOKUP($F1419,DCT,2,FALSE)</f>
        <v>0</v>
      </c>
      <c r="I1419" s="389">
        <f t="shared" si="587"/>
        <v>0</v>
      </c>
      <c r="J1419" s="389">
        <f t="shared" si="587"/>
        <v>0</v>
      </c>
      <c r="K1419" s="390">
        <f t="shared" si="587"/>
        <v>0</v>
      </c>
      <c r="L1419" s="391">
        <f t="shared" si="587"/>
        <v>0</v>
      </c>
      <c r="M1419" s="396">
        <f t="shared" si="587"/>
        <v>0</v>
      </c>
      <c r="N1419" s="392">
        <f t="shared" si="587"/>
        <v>0</v>
      </c>
      <c r="O1419" s="392">
        <f t="shared" si="587"/>
        <v>0</v>
      </c>
      <c r="P1419" s="392">
        <f t="shared" si="587"/>
        <v>0</v>
      </c>
      <c r="Q1419" s="392">
        <f t="shared" si="587"/>
        <v>0</v>
      </c>
      <c r="R1419" s="392">
        <f t="shared" si="587"/>
        <v>0</v>
      </c>
      <c r="S1419" s="392">
        <f t="shared" si="587"/>
        <v>0</v>
      </c>
      <c r="T1419" s="392">
        <f t="shared" si="587"/>
        <v>0</v>
      </c>
      <c r="U1419" s="392">
        <f t="shared" si="587"/>
        <v>0</v>
      </c>
      <c r="V1419" s="399">
        <f t="shared" si="587"/>
        <v>0</v>
      </c>
      <c r="W1419" s="37">
        <f>G1419-SUM(H1419:V1419)</f>
        <v>0</v>
      </c>
      <c r="X1419" s="51"/>
      <c r="Y1419"/>
    </row>
    <row r="1420" spans="1:25" s="79" customFormat="1" ht="12.75" customHeight="1" x14ac:dyDescent="0.25">
      <c r="A1420" s="212"/>
      <c r="B1420" s="295"/>
      <c r="C1420" s="273"/>
      <c r="D1420" s="273"/>
      <c r="E1420" s="273"/>
      <c r="F1420" s="359" t="s">
        <v>315</v>
      </c>
      <c r="G1420" s="394">
        <f>G562</f>
        <v>0</v>
      </c>
      <c r="H1420" s="395">
        <f t="shared" ref="H1420:V1420" si="588">H562*VLOOKUP($F1420,DCT,2,FALSE)</f>
        <v>0</v>
      </c>
      <c r="I1420" s="389">
        <f t="shared" si="588"/>
        <v>0</v>
      </c>
      <c r="J1420" s="389">
        <f t="shared" si="588"/>
        <v>0</v>
      </c>
      <c r="K1420" s="390">
        <f t="shared" si="588"/>
        <v>0</v>
      </c>
      <c r="L1420" s="391">
        <f t="shared" si="588"/>
        <v>0</v>
      </c>
      <c r="M1420" s="396">
        <f t="shared" si="588"/>
        <v>0</v>
      </c>
      <c r="N1420" s="392">
        <f t="shared" si="588"/>
        <v>0</v>
      </c>
      <c r="O1420" s="392">
        <f t="shared" si="588"/>
        <v>0</v>
      </c>
      <c r="P1420" s="392">
        <f t="shared" si="588"/>
        <v>0</v>
      </c>
      <c r="Q1420" s="392">
        <f t="shared" si="588"/>
        <v>0</v>
      </c>
      <c r="R1420" s="392">
        <f t="shared" si="588"/>
        <v>0</v>
      </c>
      <c r="S1420" s="392">
        <f t="shared" si="588"/>
        <v>0</v>
      </c>
      <c r="T1420" s="392">
        <f t="shared" si="588"/>
        <v>0</v>
      </c>
      <c r="U1420" s="392">
        <f t="shared" si="588"/>
        <v>0</v>
      </c>
      <c r="V1420" s="399">
        <f t="shared" si="588"/>
        <v>0</v>
      </c>
      <c r="W1420" s="37">
        <f>G1420-SUM(H1420:V1420)</f>
        <v>0</v>
      </c>
      <c r="X1420" s="51"/>
      <c r="Y1420"/>
    </row>
    <row r="1421" spans="1:25" s="79" customFormat="1" ht="12.75" customHeight="1" x14ac:dyDescent="0.25">
      <c r="A1421" s="212"/>
      <c r="B1421" s="295"/>
      <c r="C1421" s="273"/>
      <c r="D1421" s="272" t="s">
        <v>316</v>
      </c>
      <c r="E1421" s="273"/>
      <c r="F1421" s="273"/>
      <c r="G1421" s="367">
        <f>SUBTOTAL(9,G1422)</f>
        <v>0</v>
      </c>
      <c r="H1421" s="364">
        <f>SUBTOTAL(9,H1422)</f>
        <v>0</v>
      </c>
      <c r="I1421" s="369">
        <f t="shared" ref="I1421:V1421" si="589">SUBTOTAL(9,I1422)</f>
        <v>0</v>
      </c>
      <c r="J1421" s="369">
        <f t="shared" si="589"/>
        <v>0</v>
      </c>
      <c r="K1421" s="370">
        <f t="shared" si="589"/>
        <v>0</v>
      </c>
      <c r="L1421" s="364">
        <f t="shared" si="589"/>
        <v>0</v>
      </c>
      <c r="M1421" s="364">
        <f t="shared" si="589"/>
        <v>0</v>
      </c>
      <c r="N1421" s="364">
        <f t="shared" si="589"/>
        <v>0</v>
      </c>
      <c r="O1421" s="364">
        <f t="shared" si="589"/>
        <v>0</v>
      </c>
      <c r="P1421" s="364">
        <f t="shared" si="589"/>
        <v>0</v>
      </c>
      <c r="Q1421" s="364">
        <f t="shared" si="589"/>
        <v>0</v>
      </c>
      <c r="R1421" s="364">
        <f t="shared" si="589"/>
        <v>0</v>
      </c>
      <c r="S1421" s="364">
        <f t="shared" si="589"/>
        <v>0</v>
      </c>
      <c r="T1421" s="364">
        <f t="shared" si="589"/>
        <v>0</v>
      </c>
      <c r="U1421" s="364">
        <f t="shared" si="589"/>
        <v>0</v>
      </c>
      <c r="V1421" s="364">
        <f t="shared" si="589"/>
        <v>0</v>
      </c>
      <c r="W1421" s="37">
        <f>SUBTOTAL(9,W1422)</f>
        <v>0</v>
      </c>
      <c r="X1421" s="51"/>
      <c r="Y1421"/>
    </row>
    <row r="1422" spans="1:25" s="79" customFormat="1" ht="12.75" customHeight="1" x14ac:dyDescent="0.25">
      <c r="A1422" s="212"/>
      <c r="B1422" s="295"/>
      <c r="C1422" s="273"/>
      <c r="D1422" s="273"/>
      <c r="E1422" s="273"/>
      <c r="F1422" s="359" t="s">
        <v>317</v>
      </c>
      <c r="G1422" s="394">
        <f>G564</f>
        <v>0</v>
      </c>
      <c r="H1422" s="395">
        <f t="shared" ref="H1422:V1422" si="590">H564*VLOOKUP($F1422,DCT,2,FALSE)</f>
        <v>0</v>
      </c>
      <c r="I1422" s="389">
        <f t="shared" si="590"/>
        <v>0</v>
      </c>
      <c r="J1422" s="389">
        <f t="shared" si="590"/>
        <v>0</v>
      </c>
      <c r="K1422" s="390">
        <f t="shared" si="590"/>
        <v>0</v>
      </c>
      <c r="L1422" s="391">
        <f t="shared" si="590"/>
        <v>0</v>
      </c>
      <c r="M1422" s="396">
        <f t="shared" si="590"/>
        <v>0</v>
      </c>
      <c r="N1422" s="392">
        <f t="shared" si="590"/>
        <v>0</v>
      </c>
      <c r="O1422" s="392">
        <f t="shared" si="590"/>
        <v>0</v>
      </c>
      <c r="P1422" s="392">
        <f t="shared" si="590"/>
        <v>0</v>
      </c>
      <c r="Q1422" s="392">
        <f t="shared" si="590"/>
        <v>0</v>
      </c>
      <c r="R1422" s="392">
        <f t="shared" si="590"/>
        <v>0</v>
      </c>
      <c r="S1422" s="392">
        <f t="shared" si="590"/>
        <v>0</v>
      </c>
      <c r="T1422" s="392">
        <f t="shared" si="590"/>
        <v>0</v>
      </c>
      <c r="U1422" s="392">
        <f t="shared" si="590"/>
        <v>0</v>
      </c>
      <c r="V1422" s="399">
        <f t="shared" si="590"/>
        <v>0</v>
      </c>
      <c r="W1422" s="37">
        <f>G1422-SUM(H1422:V1422)</f>
        <v>0</v>
      </c>
      <c r="X1422" s="51"/>
      <c r="Y1422"/>
    </row>
    <row r="1423" spans="1:25" outlineLevel="1" x14ac:dyDescent="0.25">
      <c r="A1423" s="212"/>
      <c r="B1423" s="465"/>
      <c r="C1423" s="273"/>
      <c r="D1423" s="272"/>
      <c r="E1423" s="275"/>
      <c r="F1423" s="273"/>
      <c r="G1423" s="41"/>
      <c r="H1423" s="368"/>
      <c r="I1423" s="369"/>
      <c r="J1423" s="369"/>
      <c r="K1423" s="370"/>
      <c r="L1423" s="364"/>
      <c r="M1423" s="364"/>
      <c r="N1423" s="364"/>
      <c r="O1423" s="364"/>
      <c r="P1423" s="364"/>
      <c r="Q1423" s="364"/>
      <c r="R1423" s="364"/>
      <c r="S1423" s="364"/>
      <c r="T1423" s="364"/>
      <c r="U1423" s="364"/>
      <c r="V1423" s="364"/>
      <c r="W1423" s="366"/>
      <c r="Y1423"/>
    </row>
    <row r="1424" spans="1:25" outlineLevel="1" x14ac:dyDescent="0.25">
      <c r="A1424" s="212"/>
      <c r="B1424" s="465"/>
      <c r="C1424" s="272" t="s">
        <v>318</v>
      </c>
      <c r="D1424" s="272"/>
      <c r="E1424" s="275"/>
      <c r="F1424" s="273"/>
      <c r="G1424" s="41">
        <f>SUBTOTAL(9,G1425:G1427)</f>
        <v>0</v>
      </c>
      <c r="H1424" s="368">
        <f t="shared" ref="H1424:W1424" si="591">SUBTOTAL(9,H1425:H1427)</f>
        <v>0</v>
      </c>
      <c r="I1424" s="369">
        <f t="shared" si="591"/>
        <v>0</v>
      </c>
      <c r="J1424" s="369">
        <f t="shared" si="591"/>
        <v>0</v>
      </c>
      <c r="K1424" s="370">
        <f t="shared" si="591"/>
        <v>0</v>
      </c>
      <c r="L1424" s="364">
        <f t="shared" si="591"/>
        <v>0</v>
      </c>
      <c r="M1424" s="364">
        <f t="shared" si="591"/>
        <v>0</v>
      </c>
      <c r="N1424" s="364">
        <f t="shared" si="591"/>
        <v>0</v>
      </c>
      <c r="O1424" s="364">
        <f t="shared" si="591"/>
        <v>0</v>
      </c>
      <c r="P1424" s="364">
        <f t="shared" si="591"/>
        <v>0</v>
      </c>
      <c r="Q1424" s="364">
        <f t="shared" si="591"/>
        <v>0</v>
      </c>
      <c r="R1424" s="364">
        <f t="shared" si="591"/>
        <v>0</v>
      </c>
      <c r="S1424" s="364">
        <f t="shared" si="591"/>
        <v>0</v>
      </c>
      <c r="T1424" s="364">
        <f t="shared" si="591"/>
        <v>0</v>
      </c>
      <c r="U1424" s="364">
        <f t="shared" si="591"/>
        <v>0</v>
      </c>
      <c r="V1424" s="364">
        <f t="shared" si="591"/>
        <v>0</v>
      </c>
      <c r="W1424" s="366">
        <f t="shared" si="591"/>
        <v>0</v>
      </c>
      <c r="Y1424"/>
    </row>
    <row r="1425" spans="1:25" outlineLevel="1" x14ac:dyDescent="0.25">
      <c r="A1425" s="212"/>
      <c r="B1425" s="465"/>
      <c r="C1425" s="273"/>
      <c r="D1425" s="272"/>
      <c r="E1425" s="275"/>
      <c r="F1425" s="359" t="s">
        <v>150</v>
      </c>
      <c r="G1425" s="426">
        <f>G567</f>
        <v>0</v>
      </c>
      <c r="H1425" s="427">
        <f t="shared" ref="H1425:V1425" si="592">H567*VLOOKUP($F1425,DCT,2,FALSE)</f>
        <v>0</v>
      </c>
      <c r="I1425" s="428">
        <f t="shared" si="592"/>
        <v>0</v>
      </c>
      <c r="J1425" s="428">
        <f t="shared" si="592"/>
        <v>0</v>
      </c>
      <c r="K1425" s="429">
        <f t="shared" si="592"/>
        <v>0</v>
      </c>
      <c r="L1425" s="430">
        <f t="shared" si="592"/>
        <v>0</v>
      </c>
      <c r="M1425" s="431">
        <f t="shared" si="592"/>
        <v>0</v>
      </c>
      <c r="N1425" s="428">
        <f t="shared" si="592"/>
        <v>0</v>
      </c>
      <c r="O1425" s="428">
        <f t="shared" si="592"/>
        <v>0</v>
      </c>
      <c r="P1425" s="428">
        <f t="shared" si="592"/>
        <v>0</v>
      </c>
      <c r="Q1425" s="428">
        <f t="shared" si="592"/>
        <v>0</v>
      </c>
      <c r="R1425" s="428">
        <f t="shared" si="592"/>
        <v>0</v>
      </c>
      <c r="S1425" s="428">
        <f t="shared" si="592"/>
        <v>0</v>
      </c>
      <c r="T1425" s="428">
        <f t="shared" si="592"/>
        <v>0</v>
      </c>
      <c r="U1425" s="428">
        <f t="shared" si="592"/>
        <v>0</v>
      </c>
      <c r="V1425" s="432">
        <f t="shared" si="592"/>
        <v>0</v>
      </c>
      <c r="W1425" s="426">
        <f t="shared" ref="W1425:W1427" si="593">G1425-SUM(H1425:V1425)</f>
        <v>0</v>
      </c>
      <c r="Y1425"/>
    </row>
    <row r="1426" spans="1:25" outlineLevel="1" x14ac:dyDescent="0.25">
      <c r="A1426" s="212"/>
      <c r="B1426" s="465"/>
      <c r="C1426" s="273"/>
      <c r="D1426" s="272"/>
      <c r="E1426" s="275"/>
      <c r="F1426" s="359" t="s">
        <v>151</v>
      </c>
      <c r="G1426" s="426">
        <f>G568</f>
        <v>0</v>
      </c>
      <c r="H1426" s="427">
        <f t="shared" ref="H1426:V1426" si="594">H568*VLOOKUP($F1426,DCT,2,FALSE)</f>
        <v>0</v>
      </c>
      <c r="I1426" s="428">
        <f t="shared" si="594"/>
        <v>0</v>
      </c>
      <c r="J1426" s="428">
        <f t="shared" si="594"/>
        <v>0</v>
      </c>
      <c r="K1426" s="429">
        <f t="shared" si="594"/>
        <v>0</v>
      </c>
      <c r="L1426" s="430">
        <f t="shared" si="594"/>
        <v>0</v>
      </c>
      <c r="M1426" s="431">
        <f t="shared" si="594"/>
        <v>0</v>
      </c>
      <c r="N1426" s="428">
        <f t="shared" si="594"/>
        <v>0</v>
      </c>
      <c r="O1426" s="428">
        <f t="shared" si="594"/>
        <v>0</v>
      </c>
      <c r="P1426" s="428">
        <f t="shared" si="594"/>
        <v>0</v>
      </c>
      <c r="Q1426" s="428">
        <f t="shared" si="594"/>
        <v>0</v>
      </c>
      <c r="R1426" s="428">
        <f t="shared" si="594"/>
        <v>0</v>
      </c>
      <c r="S1426" s="428">
        <f t="shared" si="594"/>
        <v>0</v>
      </c>
      <c r="T1426" s="428">
        <f t="shared" si="594"/>
        <v>0</v>
      </c>
      <c r="U1426" s="428">
        <f t="shared" si="594"/>
        <v>0</v>
      </c>
      <c r="V1426" s="432">
        <f t="shared" si="594"/>
        <v>0</v>
      </c>
      <c r="W1426" s="426">
        <f t="shared" si="593"/>
        <v>0</v>
      </c>
      <c r="Y1426"/>
    </row>
    <row r="1427" spans="1:25" outlineLevel="1" x14ac:dyDescent="0.25">
      <c r="A1427" s="212"/>
      <c r="B1427" s="465"/>
      <c r="C1427" s="273"/>
      <c r="D1427" s="272"/>
      <c r="E1427" s="275"/>
      <c r="F1427" s="359" t="s">
        <v>152</v>
      </c>
      <c r="G1427" s="426">
        <f>G569</f>
        <v>0</v>
      </c>
      <c r="H1427" s="427">
        <f t="shared" ref="H1427:V1427" si="595">H569*VLOOKUP($F1427,DCT,2,FALSE)</f>
        <v>0</v>
      </c>
      <c r="I1427" s="428">
        <f t="shared" si="595"/>
        <v>0</v>
      </c>
      <c r="J1427" s="428">
        <f t="shared" si="595"/>
        <v>0</v>
      </c>
      <c r="K1427" s="429">
        <f t="shared" si="595"/>
        <v>0</v>
      </c>
      <c r="L1427" s="430">
        <f t="shared" si="595"/>
        <v>0</v>
      </c>
      <c r="M1427" s="431">
        <f t="shared" si="595"/>
        <v>0</v>
      </c>
      <c r="N1427" s="428">
        <f t="shared" si="595"/>
        <v>0</v>
      </c>
      <c r="O1427" s="428">
        <f t="shared" si="595"/>
        <v>0</v>
      </c>
      <c r="P1427" s="428">
        <f t="shared" si="595"/>
        <v>0</v>
      </c>
      <c r="Q1427" s="428">
        <f t="shared" si="595"/>
        <v>0</v>
      </c>
      <c r="R1427" s="428">
        <f t="shared" si="595"/>
        <v>0</v>
      </c>
      <c r="S1427" s="428">
        <f t="shared" si="595"/>
        <v>0</v>
      </c>
      <c r="T1427" s="428">
        <f t="shared" si="595"/>
        <v>0</v>
      </c>
      <c r="U1427" s="428">
        <f t="shared" si="595"/>
        <v>0</v>
      </c>
      <c r="V1427" s="432">
        <f t="shared" si="595"/>
        <v>0</v>
      </c>
      <c r="W1427" s="426">
        <f t="shared" si="593"/>
        <v>0</v>
      </c>
      <c r="Y1427"/>
    </row>
    <row r="1428" spans="1:25" s="79" customFormat="1" ht="12.75" customHeight="1" x14ac:dyDescent="0.25">
      <c r="A1428" s="212"/>
      <c r="B1428" s="295"/>
      <c r="C1428" s="273"/>
      <c r="D1428" s="273"/>
      <c r="E1428" s="273"/>
      <c r="F1428" s="273"/>
      <c r="G1428" s="394"/>
      <c r="H1428" s="364"/>
      <c r="I1428" s="364"/>
      <c r="J1428" s="364"/>
      <c r="K1428" s="381"/>
      <c r="L1428" s="364"/>
      <c r="M1428" s="31"/>
      <c r="N1428" s="364"/>
      <c r="O1428" s="364"/>
      <c r="P1428" s="364"/>
      <c r="Q1428" s="364"/>
      <c r="R1428" s="364"/>
      <c r="S1428" s="364"/>
      <c r="T1428" s="364"/>
      <c r="U1428" s="364"/>
      <c r="V1428" s="380"/>
      <c r="W1428" s="366"/>
      <c r="X1428" s="51"/>
      <c r="Y1428"/>
    </row>
    <row r="1429" spans="1:25" s="79" customFormat="1" ht="16.2" thickBot="1" x14ac:dyDescent="0.3">
      <c r="A1429" s="212"/>
      <c r="B1429" s="279" t="s">
        <v>319</v>
      </c>
      <c r="C1429" s="483"/>
      <c r="D1429" s="483"/>
      <c r="E1429" s="483"/>
      <c r="F1429" s="483"/>
      <c r="G1429" s="372">
        <f t="shared" ref="G1429:W1429" si="596">SUBTOTAL(9,G1381:G1428)</f>
        <v>0</v>
      </c>
      <c r="H1429" s="382">
        <f t="shared" si="596"/>
        <v>0</v>
      </c>
      <c r="I1429" s="383">
        <f t="shared" si="596"/>
        <v>0</v>
      </c>
      <c r="J1429" s="383">
        <f t="shared" si="596"/>
        <v>0</v>
      </c>
      <c r="K1429" s="384">
        <f t="shared" si="596"/>
        <v>0</v>
      </c>
      <c r="L1429" s="385">
        <f t="shared" si="596"/>
        <v>0</v>
      </c>
      <c r="M1429" s="386">
        <f t="shared" si="596"/>
        <v>0</v>
      </c>
      <c r="N1429" s="387">
        <f t="shared" si="596"/>
        <v>0</v>
      </c>
      <c r="O1429" s="387">
        <f t="shared" si="596"/>
        <v>0</v>
      </c>
      <c r="P1429" s="387">
        <f t="shared" si="596"/>
        <v>0</v>
      </c>
      <c r="Q1429" s="387">
        <f t="shared" si="596"/>
        <v>0</v>
      </c>
      <c r="R1429" s="387">
        <f t="shared" si="596"/>
        <v>0</v>
      </c>
      <c r="S1429" s="387">
        <f t="shared" si="596"/>
        <v>0</v>
      </c>
      <c r="T1429" s="387">
        <f t="shared" si="596"/>
        <v>0</v>
      </c>
      <c r="U1429" s="387">
        <f t="shared" si="596"/>
        <v>0</v>
      </c>
      <c r="V1429" s="374">
        <f t="shared" si="596"/>
        <v>0</v>
      </c>
      <c r="W1429" s="376">
        <f t="shared" si="596"/>
        <v>0</v>
      </c>
      <c r="X1429" s="51"/>
      <c r="Y1429"/>
    </row>
    <row r="1430" spans="1:25" ht="13.8" thickBot="1" x14ac:dyDescent="0.3">
      <c r="A1430" s="212"/>
      <c r="B1430" s="51"/>
      <c r="G1430" s="493"/>
      <c r="H1430" s="493"/>
      <c r="I1430" s="493"/>
      <c r="J1430" s="493"/>
      <c r="K1430" s="493"/>
      <c r="L1430" s="493"/>
      <c r="M1430" s="42"/>
      <c r="N1430" s="493"/>
      <c r="O1430" s="493"/>
      <c r="P1430" s="493"/>
      <c r="Q1430" s="493"/>
      <c r="R1430" s="493"/>
      <c r="S1430" s="493"/>
      <c r="T1430" s="493"/>
      <c r="U1430" s="493"/>
      <c r="V1430" s="493"/>
      <c r="W1430" s="493"/>
      <c r="Y1430"/>
    </row>
    <row r="1431" spans="1:25" s="79" customFormat="1" ht="16.2" thickBot="1" x14ac:dyDescent="0.3">
      <c r="A1431" s="212"/>
      <c r="B1431" s="433" t="s">
        <v>320</v>
      </c>
      <c r="C1431" s="475"/>
      <c r="D1431" s="475"/>
      <c r="E1431" s="475"/>
      <c r="F1431" s="475"/>
      <c r="G1431" s="494"/>
      <c r="H1431" s="494"/>
      <c r="I1431" s="494"/>
      <c r="J1431" s="494"/>
      <c r="K1431" s="494"/>
      <c r="L1431" s="494"/>
      <c r="M1431" s="494"/>
      <c r="N1431" s="494"/>
      <c r="O1431" s="494"/>
      <c r="P1431" s="494"/>
      <c r="Q1431" s="494"/>
      <c r="R1431" s="494"/>
      <c r="S1431" s="494"/>
      <c r="T1431" s="494"/>
      <c r="U1431" s="494"/>
      <c r="V1431" s="494"/>
      <c r="W1431" s="495"/>
      <c r="X1431" s="51"/>
      <c r="Y1431"/>
    </row>
    <row r="1432" spans="1:25" x14ac:dyDescent="0.25">
      <c r="A1432" s="212"/>
      <c r="B1432" s="295"/>
      <c r="C1432" s="272" t="s">
        <v>321</v>
      </c>
      <c r="D1432" s="273"/>
      <c r="E1432" s="273"/>
      <c r="F1432" s="273"/>
      <c r="G1432" s="40"/>
      <c r="H1432" s="33"/>
      <c r="I1432" s="33"/>
      <c r="J1432" s="33"/>
      <c r="K1432" s="35"/>
      <c r="L1432" s="34"/>
      <c r="M1432" s="33"/>
      <c r="N1432" s="33"/>
      <c r="O1432" s="33"/>
      <c r="P1432" s="33"/>
      <c r="Q1432" s="33"/>
      <c r="R1432" s="33"/>
      <c r="S1432" s="33"/>
      <c r="T1432" s="33"/>
      <c r="U1432" s="33"/>
      <c r="V1432" s="35"/>
      <c r="W1432" s="35"/>
      <c r="Y1432"/>
    </row>
    <row r="1433" spans="1:25" x14ac:dyDescent="0.25">
      <c r="A1433" s="212"/>
      <c r="B1433" s="465"/>
      <c r="C1433" s="272"/>
      <c r="D1433" s="276" t="s">
        <v>20</v>
      </c>
      <c r="E1433" s="273"/>
      <c r="F1433" s="273"/>
      <c r="G1433" s="367"/>
      <c r="H1433" s="368"/>
      <c r="I1433" s="369"/>
      <c r="J1433" s="369"/>
      <c r="K1433" s="370"/>
      <c r="L1433" s="363"/>
      <c r="M1433" s="364"/>
      <c r="N1433" s="364"/>
      <c r="O1433" s="364"/>
      <c r="P1433" s="364"/>
      <c r="Q1433" s="364"/>
      <c r="R1433" s="364"/>
      <c r="S1433" s="364"/>
      <c r="T1433" s="364"/>
      <c r="U1433" s="364"/>
      <c r="V1433" s="365"/>
      <c r="W1433" s="365"/>
      <c r="Y1433"/>
    </row>
    <row r="1434" spans="1:25" x14ac:dyDescent="0.25">
      <c r="A1434" s="212"/>
      <c r="B1434" s="465"/>
      <c r="C1434" s="272"/>
      <c r="D1434" s="272"/>
      <c r="E1434" s="273" t="s">
        <v>21</v>
      </c>
      <c r="F1434" s="273"/>
      <c r="G1434" s="367">
        <f>SUBTOTAL(9,G1435:G1438)</f>
        <v>0</v>
      </c>
      <c r="H1434" s="368">
        <f t="shared" ref="H1434:W1434" si="597">SUBTOTAL(9,H1435:H1438)</f>
        <v>0</v>
      </c>
      <c r="I1434" s="369">
        <f t="shared" si="597"/>
        <v>0</v>
      </c>
      <c r="J1434" s="369">
        <f t="shared" si="597"/>
        <v>0</v>
      </c>
      <c r="K1434" s="370">
        <f t="shared" si="597"/>
        <v>0</v>
      </c>
      <c r="L1434" s="364">
        <f t="shared" si="597"/>
        <v>0</v>
      </c>
      <c r="M1434" s="364">
        <f t="shared" si="597"/>
        <v>0</v>
      </c>
      <c r="N1434" s="364">
        <f t="shared" si="597"/>
        <v>0</v>
      </c>
      <c r="O1434" s="364">
        <f t="shared" si="597"/>
        <v>0</v>
      </c>
      <c r="P1434" s="364">
        <f t="shared" si="597"/>
        <v>0</v>
      </c>
      <c r="Q1434" s="364">
        <f t="shared" si="597"/>
        <v>0</v>
      </c>
      <c r="R1434" s="364">
        <f t="shared" si="597"/>
        <v>0</v>
      </c>
      <c r="S1434" s="364">
        <f t="shared" si="597"/>
        <v>0</v>
      </c>
      <c r="T1434" s="364">
        <f t="shared" si="597"/>
        <v>0</v>
      </c>
      <c r="U1434" s="364">
        <f t="shared" si="597"/>
        <v>0</v>
      </c>
      <c r="V1434" s="364">
        <f t="shared" si="597"/>
        <v>0</v>
      </c>
      <c r="W1434" s="366">
        <f t="shared" si="597"/>
        <v>0</v>
      </c>
      <c r="Y1434"/>
    </row>
    <row r="1435" spans="1:25" outlineLevel="1" x14ac:dyDescent="0.25">
      <c r="A1435" s="212"/>
      <c r="B1435" s="465"/>
      <c r="C1435" s="272"/>
      <c r="D1435" s="272"/>
      <c r="E1435" s="273"/>
      <c r="F1435" s="274" t="s">
        <v>22</v>
      </c>
      <c r="G1435" s="394">
        <f>G577</f>
        <v>0</v>
      </c>
      <c r="H1435" s="421">
        <f>G1435*(1-VLOOKUP($F1435,SHT,2,FALSE))+H577*(1-VLOOKUP($F1435,SHT,2,FALSE))</f>
        <v>0</v>
      </c>
      <c r="I1435" s="389">
        <f t="shared" ref="I1435:V1435" si="598">I577*(1-VLOOKUP($F1435,SHT,2,FALSE))</f>
        <v>0</v>
      </c>
      <c r="J1435" s="389">
        <f t="shared" si="598"/>
        <v>0</v>
      </c>
      <c r="K1435" s="390">
        <f t="shared" si="598"/>
        <v>0</v>
      </c>
      <c r="L1435" s="391">
        <f t="shared" si="598"/>
        <v>0</v>
      </c>
      <c r="M1435" s="396">
        <f t="shared" si="598"/>
        <v>0</v>
      </c>
      <c r="N1435" s="392">
        <f t="shared" si="598"/>
        <v>0</v>
      </c>
      <c r="O1435" s="392">
        <f t="shared" si="598"/>
        <v>0</v>
      </c>
      <c r="P1435" s="392">
        <f t="shared" si="598"/>
        <v>0</v>
      </c>
      <c r="Q1435" s="392">
        <f t="shared" si="598"/>
        <v>0</v>
      </c>
      <c r="R1435" s="392">
        <f t="shared" si="598"/>
        <v>0</v>
      </c>
      <c r="S1435" s="392">
        <f t="shared" si="598"/>
        <v>0</v>
      </c>
      <c r="T1435" s="388">
        <f t="shared" si="598"/>
        <v>0</v>
      </c>
      <c r="U1435" s="392">
        <f t="shared" si="598"/>
        <v>0</v>
      </c>
      <c r="V1435" s="393">
        <f t="shared" si="598"/>
        <v>0</v>
      </c>
      <c r="W1435" s="37">
        <f>W577</f>
        <v>0</v>
      </c>
      <c r="Y1435"/>
    </row>
    <row r="1436" spans="1:25" outlineLevel="1" x14ac:dyDescent="0.25">
      <c r="A1436" s="212"/>
      <c r="B1436" s="465"/>
      <c r="C1436" s="272"/>
      <c r="D1436" s="272"/>
      <c r="E1436" s="273"/>
      <c r="F1436" s="274" t="s">
        <v>23</v>
      </c>
      <c r="G1436" s="394">
        <f>G578</f>
        <v>0</v>
      </c>
      <c r="H1436" s="421">
        <f>G1436*(1-VLOOKUP($F1436,SHT,2,FALSE))+H578*(1-VLOOKUP($F1436,SHT,2,FALSE))</f>
        <v>0</v>
      </c>
      <c r="I1436" s="389">
        <f t="shared" ref="I1436:V1436" si="599">I578*(1-VLOOKUP($F1436,SHT,2,FALSE))</f>
        <v>0</v>
      </c>
      <c r="J1436" s="389">
        <f t="shared" si="599"/>
        <v>0</v>
      </c>
      <c r="K1436" s="390">
        <f t="shared" si="599"/>
        <v>0</v>
      </c>
      <c r="L1436" s="391">
        <f t="shared" si="599"/>
        <v>0</v>
      </c>
      <c r="M1436" s="396">
        <f t="shared" si="599"/>
        <v>0</v>
      </c>
      <c r="N1436" s="392">
        <f t="shared" si="599"/>
        <v>0</v>
      </c>
      <c r="O1436" s="392">
        <f t="shared" si="599"/>
        <v>0</v>
      </c>
      <c r="P1436" s="392">
        <f t="shared" si="599"/>
        <v>0</v>
      </c>
      <c r="Q1436" s="392">
        <f t="shared" si="599"/>
        <v>0</v>
      </c>
      <c r="R1436" s="392">
        <f t="shared" si="599"/>
        <v>0</v>
      </c>
      <c r="S1436" s="392">
        <f t="shared" si="599"/>
        <v>0</v>
      </c>
      <c r="T1436" s="388">
        <f t="shared" si="599"/>
        <v>0</v>
      </c>
      <c r="U1436" s="392">
        <f t="shared" si="599"/>
        <v>0</v>
      </c>
      <c r="V1436" s="393">
        <f t="shared" si="599"/>
        <v>0</v>
      </c>
      <c r="W1436" s="37">
        <f>W578</f>
        <v>0</v>
      </c>
      <c r="Y1436"/>
    </row>
    <row r="1437" spans="1:25" outlineLevel="1" x14ac:dyDescent="0.25">
      <c r="A1437" s="212"/>
      <c r="B1437" s="465"/>
      <c r="C1437" s="272"/>
      <c r="D1437" s="272"/>
      <c r="E1437" s="273"/>
      <c r="F1437" s="274" t="s">
        <v>24</v>
      </c>
      <c r="G1437" s="394">
        <f>G579</f>
        <v>0</v>
      </c>
      <c r="H1437" s="421">
        <f>G1437*(1-VLOOKUP($F1437,SHT,2,FALSE))+H579*(1-VLOOKUP($F1437,SHT,2,FALSE))</f>
        <v>0</v>
      </c>
      <c r="I1437" s="389">
        <f t="shared" ref="I1437:V1437" si="600">I579*(1-VLOOKUP($F1437,SHT,2,FALSE))</f>
        <v>0</v>
      </c>
      <c r="J1437" s="389">
        <f t="shared" si="600"/>
        <v>0</v>
      </c>
      <c r="K1437" s="390">
        <f t="shared" si="600"/>
        <v>0</v>
      </c>
      <c r="L1437" s="391">
        <f t="shared" si="600"/>
        <v>0</v>
      </c>
      <c r="M1437" s="396">
        <f t="shared" si="600"/>
        <v>0</v>
      </c>
      <c r="N1437" s="392">
        <f t="shared" si="600"/>
        <v>0</v>
      </c>
      <c r="O1437" s="392">
        <f t="shared" si="600"/>
        <v>0</v>
      </c>
      <c r="P1437" s="392">
        <f t="shared" si="600"/>
        <v>0</v>
      </c>
      <c r="Q1437" s="392">
        <f t="shared" si="600"/>
        <v>0</v>
      </c>
      <c r="R1437" s="392">
        <f t="shared" si="600"/>
        <v>0</v>
      </c>
      <c r="S1437" s="392">
        <f t="shared" si="600"/>
        <v>0</v>
      </c>
      <c r="T1437" s="388">
        <f t="shared" si="600"/>
        <v>0</v>
      </c>
      <c r="U1437" s="392">
        <f t="shared" si="600"/>
        <v>0</v>
      </c>
      <c r="V1437" s="393">
        <f t="shared" si="600"/>
        <v>0</v>
      </c>
      <c r="W1437" s="37">
        <f>W579</f>
        <v>0</v>
      </c>
      <c r="Y1437"/>
    </row>
    <row r="1438" spans="1:25" outlineLevel="1" x14ac:dyDescent="0.25">
      <c r="A1438" s="212"/>
      <c r="B1438" s="465"/>
      <c r="C1438" s="272"/>
      <c r="D1438" s="272"/>
      <c r="E1438" s="273"/>
      <c r="F1438" s="274" t="s">
        <v>25</v>
      </c>
      <c r="G1438" s="394">
        <f>G580</f>
        <v>0</v>
      </c>
      <c r="H1438" s="421">
        <f>G1438*(1-VLOOKUP($F1438,SHT,2,FALSE))+H580*(1-VLOOKUP($F1438,SHT,2,FALSE))</f>
        <v>0</v>
      </c>
      <c r="I1438" s="389">
        <f t="shared" ref="I1438:V1438" si="601">I580*(1-VLOOKUP($F1438,SHT,2,FALSE))</f>
        <v>0</v>
      </c>
      <c r="J1438" s="389">
        <f t="shared" si="601"/>
        <v>0</v>
      </c>
      <c r="K1438" s="390">
        <f t="shared" si="601"/>
        <v>0</v>
      </c>
      <c r="L1438" s="391">
        <f t="shared" si="601"/>
        <v>0</v>
      </c>
      <c r="M1438" s="396">
        <f t="shared" si="601"/>
        <v>0</v>
      </c>
      <c r="N1438" s="392">
        <f t="shared" si="601"/>
        <v>0</v>
      </c>
      <c r="O1438" s="392">
        <f t="shared" si="601"/>
        <v>0</v>
      </c>
      <c r="P1438" s="392">
        <f t="shared" si="601"/>
        <v>0</v>
      </c>
      <c r="Q1438" s="392">
        <f t="shared" si="601"/>
        <v>0</v>
      </c>
      <c r="R1438" s="392">
        <f t="shared" si="601"/>
        <v>0</v>
      </c>
      <c r="S1438" s="392">
        <f t="shared" si="601"/>
        <v>0</v>
      </c>
      <c r="T1438" s="388">
        <f t="shared" si="601"/>
        <v>0</v>
      </c>
      <c r="U1438" s="392">
        <f t="shared" si="601"/>
        <v>0</v>
      </c>
      <c r="V1438" s="393">
        <f t="shared" si="601"/>
        <v>0</v>
      </c>
      <c r="W1438" s="37">
        <f>W580</f>
        <v>0</v>
      </c>
      <c r="Y1438"/>
    </row>
    <row r="1439" spans="1:25" x14ac:dyDescent="0.25">
      <c r="A1439" s="212"/>
      <c r="B1439" s="465"/>
      <c r="C1439" s="272"/>
      <c r="D1439" s="272"/>
      <c r="E1439" s="273" t="s">
        <v>26</v>
      </c>
      <c r="F1439" s="273"/>
      <c r="G1439" s="367">
        <f t="shared" ref="G1439:W1439" si="602">SUBTOTAL(9,G1440:G1443)</f>
        <v>0</v>
      </c>
      <c r="H1439" s="368">
        <f t="shared" si="602"/>
        <v>0</v>
      </c>
      <c r="I1439" s="369">
        <f t="shared" si="602"/>
        <v>0</v>
      </c>
      <c r="J1439" s="369">
        <f t="shared" si="602"/>
        <v>0</v>
      </c>
      <c r="K1439" s="370">
        <f t="shared" si="602"/>
        <v>0</v>
      </c>
      <c r="L1439" s="364">
        <f t="shared" si="602"/>
        <v>0</v>
      </c>
      <c r="M1439" s="364">
        <f t="shared" si="602"/>
        <v>0</v>
      </c>
      <c r="N1439" s="364">
        <f t="shared" si="602"/>
        <v>0</v>
      </c>
      <c r="O1439" s="364">
        <f t="shared" si="602"/>
        <v>0</v>
      </c>
      <c r="P1439" s="364">
        <f t="shared" si="602"/>
        <v>0</v>
      </c>
      <c r="Q1439" s="364">
        <f t="shared" si="602"/>
        <v>0</v>
      </c>
      <c r="R1439" s="364">
        <f t="shared" si="602"/>
        <v>0</v>
      </c>
      <c r="S1439" s="364">
        <f t="shared" si="602"/>
        <v>0</v>
      </c>
      <c r="T1439" s="364">
        <f t="shared" si="602"/>
        <v>0</v>
      </c>
      <c r="U1439" s="364">
        <f t="shared" si="602"/>
        <v>0</v>
      </c>
      <c r="V1439" s="364">
        <f t="shared" si="602"/>
        <v>0</v>
      </c>
      <c r="W1439" s="366">
        <f t="shared" si="602"/>
        <v>0</v>
      </c>
      <c r="Y1439"/>
    </row>
    <row r="1440" spans="1:25" outlineLevel="1" x14ac:dyDescent="0.25">
      <c r="A1440" s="212"/>
      <c r="B1440" s="465"/>
      <c r="C1440" s="272"/>
      <c r="D1440" s="272"/>
      <c r="E1440" s="273"/>
      <c r="F1440" s="274" t="s">
        <v>27</v>
      </c>
      <c r="G1440" s="394">
        <f>G582</f>
        <v>0</v>
      </c>
      <c r="H1440" s="421">
        <f>G1440*(1-VLOOKUP($F1440,SHT,2,FALSE))+H582*(1-VLOOKUP($F1440,SHT,2,FALSE))</f>
        <v>0</v>
      </c>
      <c r="I1440" s="389">
        <f t="shared" ref="I1440:V1440" si="603">I582*(1-VLOOKUP($F1440,SHT,2,FALSE))</f>
        <v>0</v>
      </c>
      <c r="J1440" s="389">
        <f t="shared" si="603"/>
        <v>0</v>
      </c>
      <c r="K1440" s="390">
        <f t="shared" si="603"/>
        <v>0</v>
      </c>
      <c r="L1440" s="391">
        <f t="shared" si="603"/>
        <v>0</v>
      </c>
      <c r="M1440" s="396">
        <f t="shared" si="603"/>
        <v>0</v>
      </c>
      <c r="N1440" s="392">
        <f t="shared" si="603"/>
        <v>0</v>
      </c>
      <c r="O1440" s="392">
        <f t="shared" si="603"/>
        <v>0</v>
      </c>
      <c r="P1440" s="392">
        <f t="shared" si="603"/>
        <v>0</v>
      </c>
      <c r="Q1440" s="392">
        <f t="shared" si="603"/>
        <v>0</v>
      </c>
      <c r="R1440" s="392">
        <f t="shared" si="603"/>
        <v>0</v>
      </c>
      <c r="S1440" s="392">
        <f t="shared" si="603"/>
        <v>0</v>
      </c>
      <c r="T1440" s="388">
        <f t="shared" si="603"/>
        <v>0</v>
      </c>
      <c r="U1440" s="392">
        <f t="shared" si="603"/>
        <v>0</v>
      </c>
      <c r="V1440" s="393">
        <f t="shared" si="603"/>
        <v>0</v>
      </c>
      <c r="W1440" s="37">
        <f>W582</f>
        <v>0</v>
      </c>
      <c r="Y1440"/>
    </row>
    <row r="1441" spans="1:25" outlineLevel="1" x14ac:dyDescent="0.25">
      <c r="A1441" s="212"/>
      <c r="B1441" s="465"/>
      <c r="C1441" s="272"/>
      <c r="D1441" s="272"/>
      <c r="E1441" s="273"/>
      <c r="F1441" s="274" t="s">
        <v>28</v>
      </c>
      <c r="G1441" s="394">
        <f>G583</f>
        <v>0</v>
      </c>
      <c r="H1441" s="421">
        <f>G1441*(1-VLOOKUP($F1441,SHT,2,FALSE))+H583*(1-VLOOKUP($F1441,SHT,2,FALSE))</f>
        <v>0</v>
      </c>
      <c r="I1441" s="389">
        <f t="shared" ref="I1441:V1441" si="604">I583*(1-VLOOKUP($F1441,SHT,2,FALSE))</f>
        <v>0</v>
      </c>
      <c r="J1441" s="389">
        <f t="shared" si="604"/>
        <v>0</v>
      </c>
      <c r="K1441" s="390">
        <f t="shared" si="604"/>
        <v>0</v>
      </c>
      <c r="L1441" s="391">
        <f t="shared" si="604"/>
        <v>0</v>
      </c>
      <c r="M1441" s="396">
        <f t="shared" si="604"/>
        <v>0</v>
      </c>
      <c r="N1441" s="392">
        <f t="shared" si="604"/>
        <v>0</v>
      </c>
      <c r="O1441" s="392">
        <f t="shared" si="604"/>
        <v>0</v>
      </c>
      <c r="P1441" s="392">
        <f t="shared" si="604"/>
        <v>0</v>
      </c>
      <c r="Q1441" s="392">
        <f t="shared" si="604"/>
        <v>0</v>
      </c>
      <c r="R1441" s="392">
        <f t="shared" si="604"/>
        <v>0</v>
      </c>
      <c r="S1441" s="392">
        <f t="shared" si="604"/>
        <v>0</v>
      </c>
      <c r="T1441" s="388">
        <f t="shared" si="604"/>
        <v>0</v>
      </c>
      <c r="U1441" s="392">
        <f t="shared" si="604"/>
        <v>0</v>
      </c>
      <c r="V1441" s="393">
        <f t="shared" si="604"/>
        <v>0</v>
      </c>
      <c r="W1441" s="37">
        <f>W583</f>
        <v>0</v>
      </c>
      <c r="Y1441"/>
    </row>
    <row r="1442" spans="1:25" outlineLevel="1" x14ac:dyDescent="0.25">
      <c r="A1442" s="212"/>
      <c r="B1442" s="465"/>
      <c r="C1442" s="272"/>
      <c r="D1442" s="272"/>
      <c r="E1442" s="273"/>
      <c r="F1442" s="274" t="s">
        <v>29</v>
      </c>
      <c r="G1442" s="394">
        <f>G584</f>
        <v>0</v>
      </c>
      <c r="H1442" s="421">
        <f>G1442*(1-VLOOKUP($F1442,SHT,2,FALSE))+H584*(1-VLOOKUP($F1442,SHT,2,FALSE))</f>
        <v>0</v>
      </c>
      <c r="I1442" s="389">
        <f t="shared" ref="I1442:V1442" si="605">I584*(1-VLOOKUP($F1442,SHT,2,FALSE))</f>
        <v>0</v>
      </c>
      <c r="J1442" s="389">
        <f t="shared" si="605"/>
        <v>0</v>
      </c>
      <c r="K1442" s="390">
        <f t="shared" si="605"/>
        <v>0</v>
      </c>
      <c r="L1442" s="391">
        <f t="shared" si="605"/>
        <v>0</v>
      </c>
      <c r="M1442" s="396">
        <f t="shared" si="605"/>
        <v>0</v>
      </c>
      <c r="N1442" s="392">
        <f t="shared" si="605"/>
        <v>0</v>
      </c>
      <c r="O1442" s="392">
        <f t="shared" si="605"/>
        <v>0</v>
      </c>
      <c r="P1442" s="392">
        <f t="shared" si="605"/>
        <v>0</v>
      </c>
      <c r="Q1442" s="392">
        <f t="shared" si="605"/>
        <v>0</v>
      </c>
      <c r="R1442" s="392">
        <f t="shared" si="605"/>
        <v>0</v>
      </c>
      <c r="S1442" s="392">
        <f t="shared" si="605"/>
        <v>0</v>
      </c>
      <c r="T1442" s="388">
        <f t="shared" si="605"/>
        <v>0</v>
      </c>
      <c r="U1442" s="392">
        <f t="shared" si="605"/>
        <v>0</v>
      </c>
      <c r="V1442" s="393">
        <f t="shared" si="605"/>
        <v>0</v>
      </c>
      <c r="W1442" s="37">
        <f>W584</f>
        <v>0</v>
      </c>
      <c r="Y1442"/>
    </row>
    <row r="1443" spans="1:25" outlineLevel="1" x14ac:dyDescent="0.25">
      <c r="A1443" s="212"/>
      <c r="B1443" s="465"/>
      <c r="C1443" s="272"/>
      <c r="D1443" s="272"/>
      <c r="E1443" s="273"/>
      <c r="F1443" s="274" t="s">
        <v>30</v>
      </c>
      <c r="G1443" s="394">
        <f>G585</f>
        <v>0</v>
      </c>
      <c r="H1443" s="421">
        <f>G1443*(1-VLOOKUP($F1443,SHT,2,FALSE))+H585*(1-VLOOKUP($F1443,SHT,2,FALSE))</f>
        <v>0</v>
      </c>
      <c r="I1443" s="389">
        <f t="shared" ref="I1443:V1443" si="606">I585*(1-VLOOKUP($F1443,SHT,2,FALSE))</f>
        <v>0</v>
      </c>
      <c r="J1443" s="389">
        <f t="shared" si="606"/>
        <v>0</v>
      </c>
      <c r="K1443" s="390">
        <f t="shared" si="606"/>
        <v>0</v>
      </c>
      <c r="L1443" s="391">
        <f t="shared" si="606"/>
        <v>0</v>
      </c>
      <c r="M1443" s="396">
        <f t="shared" si="606"/>
        <v>0</v>
      </c>
      <c r="N1443" s="392">
        <f t="shared" si="606"/>
        <v>0</v>
      </c>
      <c r="O1443" s="392">
        <f t="shared" si="606"/>
        <v>0</v>
      </c>
      <c r="P1443" s="392">
        <f t="shared" si="606"/>
        <v>0</v>
      </c>
      <c r="Q1443" s="392">
        <f t="shared" si="606"/>
        <v>0</v>
      </c>
      <c r="R1443" s="392">
        <f t="shared" si="606"/>
        <v>0</v>
      </c>
      <c r="S1443" s="392">
        <f t="shared" si="606"/>
        <v>0</v>
      </c>
      <c r="T1443" s="388">
        <f t="shared" si="606"/>
        <v>0</v>
      </c>
      <c r="U1443" s="392">
        <f t="shared" si="606"/>
        <v>0</v>
      </c>
      <c r="V1443" s="393">
        <f t="shared" si="606"/>
        <v>0</v>
      </c>
      <c r="W1443" s="37">
        <f>W585</f>
        <v>0</v>
      </c>
      <c r="Y1443"/>
    </row>
    <row r="1444" spans="1:25" x14ac:dyDescent="0.25">
      <c r="A1444" s="212"/>
      <c r="B1444" s="465"/>
      <c r="C1444" s="272"/>
      <c r="D1444" s="272"/>
      <c r="E1444" s="273" t="s">
        <v>31</v>
      </c>
      <c r="F1444" s="273"/>
      <c r="G1444" s="367">
        <f t="shared" ref="G1444:W1444" si="607">SUBTOTAL(9,G1445:G1448)</f>
        <v>0</v>
      </c>
      <c r="H1444" s="368">
        <f t="shared" si="607"/>
        <v>0</v>
      </c>
      <c r="I1444" s="369">
        <f t="shared" si="607"/>
        <v>0</v>
      </c>
      <c r="J1444" s="369">
        <f t="shared" si="607"/>
        <v>0</v>
      </c>
      <c r="K1444" s="370">
        <f t="shared" si="607"/>
        <v>0</v>
      </c>
      <c r="L1444" s="364">
        <f t="shared" si="607"/>
        <v>0</v>
      </c>
      <c r="M1444" s="364">
        <f t="shared" si="607"/>
        <v>0</v>
      </c>
      <c r="N1444" s="364">
        <f t="shared" si="607"/>
        <v>0</v>
      </c>
      <c r="O1444" s="364">
        <f t="shared" si="607"/>
        <v>0</v>
      </c>
      <c r="P1444" s="364">
        <f t="shared" si="607"/>
        <v>0</v>
      </c>
      <c r="Q1444" s="364">
        <f t="shared" si="607"/>
        <v>0</v>
      </c>
      <c r="R1444" s="364">
        <f t="shared" si="607"/>
        <v>0</v>
      </c>
      <c r="S1444" s="364">
        <f t="shared" si="607"/>
        <v>0</v>
      </c>
      <c r="T1444" s="364">
        <f t="shared" si="607"/>
        <v>0</v>
      </c>
      <c r="U1444" s="364">
        <f t="shared" si="607"/>
        <v>0</v>
      </c>
      <c r="V1444" s="364">
        <f t="shared" si="607"/>
        <v>0</v>
      </c>
      <c r="W1444" s="366">
        <f t="shared" si="607"/>
        <v>0</v>
      </c>
      <c r="Y1444"/>
    </row>
    <row r="1445" spans="1:25" outlineLevel="1" x14ac:dyDescent="0.25">
      <c r="A1445" s="212"/>
      <c r="B1445" s="465"/>
      <c r="C1445" s="272"/>
      <c r="D1445" s="272"/>
      <c r="E1445" s="273"/>
      <c r="F1445" s="274" t="s">
        <v>32</v>
      </c>
      <c r="G1445" s="394">
        <f>G587</f>
        <v>0</v>
      </c>
      <c r="H1445" s="421">
        <f>G1445*(1-VLOOKUP($F1445,SHT,2,FALSE))+H587*(1-VLOOKUP($F1445,SHT,2,FALSE))</f>
        <v>0</v>
      </c>
      <c r="I1445" s="389">
        <f t="shared" ref="I1445:V1445" si="608">I587*(1-VLOOKUP($F1445,SHT,2,FALSE))</f>
        <v>0</v>
      </c>
      <c r="J1445" s="389">
        <f t="shared" si="608"/>
        <v>0</v>
      </c>
      <c r="K1445" s="390">
        <f t="shared" si="608"/>
        <v>0</v>
      </c>
      <c r="L1445" s="391">
        <f t="shared" si="608"/>
        <v>0</v>
      </c>
      <c r="M1445" s="396">
        <f t="shared" si="608"/>
        <v>0</v>
      </c>
      <c r="N1445" s="392">
        <f t="shared" si="608"/>
        <v>0</v>
      </c>
      <c r="O1445" s="392">
        <f t="shared" si="608"/>
        <v>0</v>
      </c>
      <c r="P1445" s="392">
        <f t="shared" si="608"/>
        <v>0</v>
      </c>
      <c r="Q1445" s="392">
        <f t="shared" si="608"/>
        <v>0</v>
      </c>
      <c r="R1445" s="392">
        <f t="shared" si="608"/>
        <v>0</v>
      </c>
      <c r="S1445" s="392">
        <f t="shared" si="608"/>
        <v>0</v>
      </c>
      <c r="T1445" s="388">
        <f t="shared" si="608"/>
        <v>0</v>
      </c>
      <c r="U1445" s="392">
        <f t="shared" si="608"/>
        <v>0</v>
      </c>
      <c r="V1445" s="393">
        <f t="shared" si="608"/>
        <v>0</v>
      </c>
      <c r="W1445" s="37">
        <f>W587</f>
        <v>0</v>
      </c>
      <c r="Y1445"/>
    </row>
    <row r="1446" spans="1:25" outlineLevel="1" x14ac:dyDescent="0.25">
      <c r="A1446" s="212"/>
      <c r="B1446" s="465"/>
      <c r="C1446" s="272"/>
      <c r="D1446" s="272"/>
      <c r="E1446" s="273"/>
      <c r="F1446" s="274" t="s">
        <v>33</v>
      </c>
      <c r="G1446" s="394">
        <f>G588</f>
        <v>0</v>
      </c>
      <c r="H1446" s="421">
        <f>G1446*(1-VLOOKUP($F1446,SHT,2,FALSE))+H588*(1-VLOOKUP($F1446,SHT,2,FALSE))</f>
        <v>0</v>
      </c>
      <c r="I1446" s="389">
        <f t="shared" ref="I1446:V1446" si="609">I588*(1-VLOOKUP($F1446,SHT,2,FALSE))</f>
        <v>0</v>
      </c>
      <c r="J1446" s="389">
        <f t="shared" si="609"/>
        <v>0</v>
      </c>
      <c r="K1446" s="390">
        <f t="shared" si="609"/>
        <v>0</v>
      </c>
      <c r="L1446" s="391">
        <f t="shared" si="609"/>
        <v>0</v>
      </c>
      <c r="M1446" s="396">
        <f t="shared" si="609"/>
        <v>0</v>
      </c>
      <c r="N1446" s="392">
        <f t="shared" si="609"/>
        <v>0</v>
      </c>
      <c r="O1446" s="392">
        <f t="shared" si="609"/>
        <v>0</v>
      </c>
      <c r="P1446" s="392">
        <f t="shared" si="609"/>
        <v>0</v>
      </c>
      <c r="Q1446" s="392">
        <f t="shared" si="609"/>
        <v>0</v>
      </c>
      <c r="R1446" s="392">
        <f t="shared" si="609"/>
        <v>0</v>
      </c>
      <c r="S1446" s="392">
        <f t="shared" si="609"/>
        <v>0</v>
      </c>
      <c r="T1446" s="388">
        <f t="shared" si="609"/>
        <v>0</v>
      </c>
      <c r="U1446" s="392">
        <f t="shared" si="609"/>
        <v>0</v>
      </c>
      <c r="V1446" s="393">
        <f t="shared" si="609"/>
        <v>0</v>
      </c>
      <c r="W1446" s="37">
        <f>W588</f>
        <v>0</v>
      </c>
      <c r="Y1446"/>
    </row>
    <row r="1447" spans="1:25" outlineLevel="1" x14ac:dyDescent="0.25">
      <c r="A1447" s="212"/>
      <c r="B1447" s="465"/>
      <c r="C1447" s="272"/>
      <c r="D1447" s="272"/>
      <c r="E1447" s="273"/>
      <c r="F1447" s="274" t="s">
        <v>34</v>
      </c>
      <c r="G1447" s="394">
        <f>G589</f>
        <v>0</v>
      </c>
      <c r="H1447" s="421">
        <f>G1447*(1-VLOOKUP($F1447,SHT,2,FALSE))+H589*(1-VLOOKUP($F1447,SHT,2,FALSE))</f>
        <v>0</v>
      </c>
      <c r="I1447" s="389">
        <f t="shared" ref="I1447:V1447" si="610">I589*(1-VLOOKUP($F1447,SHT,2,FALSE))</f>
        <v>0</v>
      </c>
      <c r="J1447" s="389">
        <f t="shared" si="610"/>
        <v>0</v>
      </c>
      <c r="K1447" s="390">
        <f t="shared" si="610"/>
        <v>0</v>
      </c>
      <c r="L1447" s="391">
        <f t="shared" si="610"/>
        <v>0</v>
      </c>
      <c r="M1447" s="396">
        <f t="shared" si="610"/>
        <v>0</v>
      </c>
      <c r="N1447" s="392">
        <f t="shared" si="610"/>
        <v>0</v>
      </c>
      <c r="O1447" s="392">
        <f t="shared" si="610"/>
        <v>0</v>
      </c>
      <c r="P1447" s="392">
        <f t="shared" si="610"/>
        <v>0</v>
      </c>
      <c r="Q1447" s="392">
        <f t="shared" si="610"/>
        <v>0</v>
      </c>
      <c r="R1447" s="392">
        <f t="shared" si="610"/>
        <v>0</v>
      </c>
      <c r="S1447" s="392">
        <f t="shared" si="610"/>
        <v>0</v>
      </c>
      <c r="T1447" s="388">
        <f t="shared" si="610"/>
        <v>0</v>
      </c>
      <c r="U1447" s="392">
        <f t="shared" si="610"/>
        <v>0</v>
      </c>
      <c r="V1447" s="393">
        <f t="shared" si="610"/>
        <v>0</v>
      </c>
      <c r="W1447" s="37">
        <f>W589</f>
        <v>0</v>
      </c>
      <c r="Y1447"/>
    </row>
    <row r="1448" spans="1:25" outlineLevel="1" x14ac:dyDescent="0.25">
      <c r="A1448" s="212"/>
      <c r="B1448" s="465"/>
      <c r="C1448" s="272"/>
      <c r="D1448" s="272"/>
      <c r="E1448" s="273"/>
      <c r="F1448" s="274" t="s">
        <v>35</v>
      </c>
      <c r="G1448" s="394">
        <f>G590</f>
        <v>0</v>
      </c>
      <c r="H1448" s="421">
        <f>G1448*(1-VLOOKUP($F1448,SHT,2,FALSE))+H590*(1-VLOOKUP($F1448,SHT,2,FALSE))</f>
        <v>0</v>
      </c>
      <c r="I1448" s="389">
        <f t="shared" ref="I1448:V1448" si="611">I590*(1-VLOOKUP($F1448,SHT,2,FALSE))</f>
        <v>0</v>
      </c>
      <c r="J1448" s="389">
        <f t="shared" si="611"/>
        <v>0</v>
      </c>
      <c r="K1448" s="390">
        <f t="shared" si="611"/>
        <v>0</v>
      </c>
      <c r="L1448" s="391">
        <f t="shared" si="611"/>
        <v>0</v>
      </c>
      <c r="M1448" s="396">
        <f t="shared" si="611"/>
        <v>0</v>
      </c>
      <c r="N1448" s="392">
        <f t="shared" si="611"/>
        <v>0</v>
      </c>
      <c r="O1448" s="392">
        <f t="shared" si="611"/>
        <v>0</v>
      </c>
      <c r="P1448" s="392">
        <f t="shared" si="611"/>
        <v>0</v>
      </c>
      <c r="Q1448" s="392">
        <f t="shared" si="611"/>
        <v>0</v>
      </c>
      <c r="R1448" s="392">
        <f t="shared" si="611"/>
        <v>0</v>
      </c>
      <c r="S1448" s="392">
        <f t="shared" si="611"/>
        <v>0</v>
      </c>
      <c r="T1448" s="388">
        <f t="shared" si="611"/>
        <v>0</v>
      </c>
      <c r="U1448" s="392">
        <f t="shared" si="611"/>
        <v>0</v>
      </c>
      <c r="V1448" s="393">
        <f t="shared" si="611"/>
        <v>0</v>
      </c>
      <c r="W1448" s="37">
        <f>W590</f>
        <v>0</v>
      </c>
      <c r="Y1448"/>
    </row>
    <row r="1449" spans="1:25" x14ac:dyDescent="0.25">
      <c r="A1449" s="212"/>
      <c r="B1449" s="465"/>
      <c r="C1449" s="272"/>
      <c r="D1449" s="272" t="s">
        <v>36</v>
      </c>
      <c r="E1449" s="273"/>
      <c r="F1449" s="273"/>
      <c r="G1449" s="367"/>
      <c r="H1449" s="368"/>
      <c r="I1449" s="369"/>
      <c r="J1449" s="369"/>
      <c r="K1449" s="370"/>
      <c r="L1449" s="363"/>
      <c r="M1449" s="364"/>
      <c r="N1449" s="364"/>
      <c r="O1449" s="364"/>
      <c r="P1449" s="364"/>
      <c r="Q1449" s="364"/>
      <c r="R1449" s="364"/>
      <c r="S1449" s="364"/>
      <c r="T1449" s="364"/>
      <c r="U1449" s="364"/>
      <c r="V1449" s="365"/>
      <c r="W1449" s="366"/>
      <c r="Y1449"/>
    </row>
    <row r="1450" spans="1:25" x14ac:dyDescent="0.25">
      <c r="A1450" s="212"/>
      <c r="B1450" s="465"/>
      <c r="C1450" s="272"/>
      <c r="D1450" s="272"/>
      <c r="E1450" s="275" t="s">
        <v>37</v>
      </c>
      <c r="F1450" s="273"/>
      <c r="G1450" s="367">
        <f t="shared" ref="G1450:W1450" si="612">SUBTOTAL(9,G1451:G1453)</f>
        <v>0</v>
      </c>
      <c r="H1450" s="368">
        <f t="shared" si="612"/>
        <v>0</v>
      </c>
      <c r="I1450" s="369">
        <f t="shared" si="612"/>
        <v>0</v>
      </c>
      <c r="J1450" s="369">
        <f t="shared" si="612"/>
        <v>0</v>
      </c>
      <c r="K1450" s="370">
        <f t="shared" si="612"/>
        <v>0</v>
      </c>
      <c r="L1450" s="364">
        <f t="shared" si="612"/>
        <v>0</v>
      </c>
      <c r="M1450" s="364">
        <f t="shared" si="612"/>
        <v>0</v>
      </c>
      <c r="N1450" s="364">
        <f t="shared" si="612"/>
        <v>0</v>
      </c>
      <c r="O1450" s="364">
        <f t="shared" si="612"/>
        <v>0</v>
      </c>
      <c r="P1450" s="364">
        <f t="shared" si="612"/>
        <v>0</v>
      </c>
      <c r="Q1450" s="364">
        <f t="shared" si="612"/>
        <v>0</v>
      </c>
      <c r="R1450" s="364">
        <f t="shared" si="612"/>
        <v>0</v>
      </c>
      <c r="S1450" s="364">
        <f t="shared" si="612"/>
        <v>0</v>
      </c>
      <c r="T1450" s="364">
        <f t="shared" si="612"/>
        <v>0</v>
      </c>
      <c r="U1450" s="364">
        <f t="shared" si="612"/>
        <v>0</v>
      </c>
      <c r="V1450" s="364">
        <f t="shared" si="612"/>
        <v>0</v>
      </c>
      <c r="W1450" s="366">
        <f t="shared" si="612"/>
        <v>0</v>
      </c>
      <c r="Y1450"/>
    </row>
    <row r="1451" spans="1:25" outlineLevel="1" x14ac:dyDescent="0.25">
      <c r="A1451" s="212"/>
      <c r="B1451" s="465"/>
      <c r="C1451" s="272"/>
      <c r="D1451" s="272"/>
      <c r="E1451" s="275"/>
      <c r="F1451" s="274" t="s">
        <v>38</v>
      </c>
      <c r="G1451" s="394">
        <f>G593</f>
        <v>0</v>
      </c>
      <c r="H1451" s="421">
        <f>G1451*(1-VLOOKUP($F1451,SHT,2,FALSE))+H593*(1-VLOOKUP($F1451,SHT,2,FALSE))</f>
        <v>0</v>
      </c>
      <c r="I1451" s="389">
        <f t="shared" ref="I1451:V1451" si="613">I593*(1-VLOOKUP($F1451,SHT,2,FALSE))</f>
        <v>0</v>
      </c>
      <c r="J1451" s="389">
        <f t="shared" si="613"/>
        <v>0</v>
      </c>
      <c r="K1451" s="390">
        <f t="shared" si="613"/>
        <v>0</v>
      </c>
      <c r="L1451" s="391">
        <f t="shared" si="613"/>
        <v>0</v>
      </c>
      <c r="M1451" s="396">
        <f t="shared" si="613"/>
        <v>0</v>
      </c>
      <c r="N1451" s="392">
        <f t="shared" si="613"/>
        <v>0</v>
      </c>
      <c r="O1451" s="392">
        <f t="shared" si="613"/>
        <v>0</v>
      </c>
      <c r="P1451" s="392">
        <f t="shared" si="613"/>
        <v>0</v>
      </c>
      <c r="Q1451" s="392">
        <f t="shared" si="613"/>
        <v>0</v>
      </c>
      <c r="R1451" s="392">
        <f t="shared" si="613"/>
        <v>0</v>
      </c>
      <c r="S1451" s="392">
        <f t="shared" si="613"/>
        <v>0</v>
      </c>
      <c r="T1451" s="388">
        <f t="shared" si="613"/>
        <v>0</v>
      </c>
      <c r="U1451" s="392">
        <f t="shared" si="613"/>
        <v>0</v>
      </c>
      <c r="V1451" s="393">
        <f t="shared" si="613"/>
        <v>0</v>
      </c>
      <c r="W1451" s="37">
        <f>W593</f>
        <v>0</v>
      </c>
      <c r="Y1451"/>
    </row>
    <row r="1452" spans="1:25" outlineLevel="1" x14ac:dyDescent="0.25">
      <c r="A1452" s="212"/>
      <c r="B1452" s="465"/>
      <c r="C1452" s="272"/>
      <c r="D1452" s="272"/>
      <c r="E1452" s="273"/>
      <c r="F1452" s="274" t="s">
        <v>39</v>
      </c>
      <c r="G1452" s="394">
        <f>G594</f>
        <v>0</v>
      </c>
      <c r="H1452" s="421">
        <f>G1452*(1-VLOOKUP($F1452,SHT,2,FALSE))+H594*(1-VLOOKUP($F1452,SHT,2,FALSE))</f>
        <v>0</v>
      </c>
      <c r="I1452" s="389">
        <f t="shared" ref="I1452:V1452" si="614">I594*(1-VLOOKUP($F1452,SHT,2,FALSE))</f>
        <v>0</v>
      </c>
      <c r="J1452" s="389">
        <f t="shared" si="614"/>
        <v>0</v>
      </c>
      <c r="K1452" s="390">
        <f t="shared" si="614"/>
        <v>0</v>
      </c>
      <c r="L1452" s="391">
        <f t="shared" si="614"/>
        <v>0</v>
      </c>
      <c r="M1452" s="396">
        <f t="shared" si="614"/>
        <v>0</v>
      </c>
      <c r="N1452" s="392">
        <f t="shared" si="614"/>
        <v>0</v>
      </c>
      <c r="O1452" s="392">
        <f t="shared" si="614"/>
        <v>0</v>
      </c>
      <c r="P1452" s="392">
        <f t="shared" si="614"/>
        <v>0</v>
      </c>
      <c r="Q1452" s="392">
        <f t="shared" si="614"/>
        <v>0</v>
      </c>
      <c r="R1452" s="392">
        <f t="shared" si="614"/>
        <v>0</v>
      </c>
      <c r="S1452" s="392">
        <f t="shared" si="614"/>
        <v>0</v>
      </c>
      <c r="T1452" s="388">
        <f t="shared" si="614"/>
        <v>0</v>
      </c>
      <c r="U1452" s="392">
        <f t="shared" si="614"/>
        <v>0</v>
      </c>
      <c r="V1452" s="393">
        <f t="shared" si="614"/>
        <v>0</v>
      </c>
      <c r="W1452" s="37">
        <f>W594</f>
        <v>0</v>
      </c>
      <c r="Y1452"/>
    </row>
    <row r="1453" spans="1:25" outlineLevel="1" x14ac:dyDescent="0.25">
      <c r="A1453" s="212"/>
      <c r="B1453" s="465"/>
      <c r="C1453" s="272"/>
      <c r="D1453" s="272"/>
      <c r="E1453" s="273"/>
      <c r="F1453" s="274" t="s">
        <v>40</v>
      </c>
      <c r="G1453" s="394">
        <f>G595</f>
        <v>0</v>
      </c>
      <c r="H1453" s="421">
        <f>G1453*(1-VLOOKUP($F1453,SHT,2,FALSE))+H595*(1-VLOOKUP($F1453,SHT,2,FALSE))</f>
        <v>0</v>
      </c>
      <c r="I1453" s="389">
        <f t="shared" ref="I1453:V1453" si="615">I595*(1-VLOOKUP($F1453,SHT,2,FALSE))</f>
        <v>0</v>
      </c>
      <c r="J1453" s="389">
        <f t="shared" si="615"/>
        <v>0</v>
      </c>
      <c r="K1453" s="390">
        <f t="shared" si="615"/>
        <v>0</v>
      </c>
      <c r="L1453" s="391">
        <f t="shared" si="615"/>
        <v>0</v>
      </c>
      <c r="M1453" s="396">
        <f t="shared" si="615"/>
        <v>0</v>
      </c>
      <c r="N1453" s="392">
        <f t="shared" si="615"/>
        <v>0</v>
      </c>
      <c r="O1453" s="392">
        <f t="shared" si="615"/>
        <v>0</v>
      </c>
      <c r="P1453" s="392">
        <f t="shared" si="615"/>
        <v>0</v>
      </c>
      <c r="Q1453" s="392">
        <f t="shared" si="615"/>
        <v>0</v>
      </c>
      <c r="R1453" s="392">
        <f t="shared" si="615"/>
        <v>0</v>
      </c>
      <c r="S1453" s="392">
        <f t="shared" si="615"/>
        <v>0</v>
      </c>
      <c r="T1453" s="388">
        <f t="shared" si="615"/>
        <v>0</v>
      </c>
      <c r="U1453" s="392">
        <f t="shared" si="615"/>
        <v>0</v>
      </c>
      <c r="V1453" s="393">
        <f t="shared" si="615"/>
        <v>0</v>
      </c>
      <c r="W1453" s="37">
        <f>W595</f>
        <v>0</v>
      </c>
      <c r="Y1453"/>
    </row>
    <row r="1454" spans="1:25" x14ac:dyDescent="0.25">
      <c r="A1454" s="212"/>
      <c r="B1454" s="465"/>
      <c r="C1454" s="272"/>
      <c r="D1454" s="272"/>
      <c r="E1454" s="273" t="s">
        <v>41</v>
      </c>
      <c r="F1454" s="273"/>
      <c r="G1454" s="367">
        <f t="shared" ref="G1454:W1454" si="616">SUBTOTAL(9,G1455:G1457)</f>
        <v>0</v>
      </c>
      <c r="H1454" s="368">
        <f t="shared" si="616"/>
        <v>0</v>
      </c>
      <c r="I1454" s="369">
        <f t="shared" si="616"/>
        <v>0</v>
      </c>
      <c r="J1454" s="369">
        <f t="shared" si="616"/>
        <v>0</v>
      </c>
      <c r="K1454" s="370">
        <f t="shared" si="616"/>
        <v>0</v>
      </c>
      <c r="L1454" s="364">
        <f t="shared" si="616"/>
        <v>0</v>
      </c>
      <c r="M1454" s="364">
        <f t="shared" si="616"/>
        <v>0</v>
      </c>
      <c r="N1454" s="364">
        <f t="shared" si="616"/>
        <v>0</v>
      </c>
      <c r="O1454" s="364">
        <f t="shared" si="616"/>
        <v>0</v>
      </c>
      <c r="P1454" s="364">
        <f t="shared" si="616"/>
        <v>0</v>
      </c>
      <c r="Q1454" s="364">
        <f t="shared" si="616"/>
        <v>0</v>
      </c>
      <c r="R1454" s="364">
        <f t="shared" si="616"/>
        <v>0</v>
      </c>
      <c r="S1454" s="364">
        <f t="shared" si="616"/>
        <v>0</v>
      </c>
      <c r="T1454" s="364">
        <f t="shared" si="616"/>
        <v>0</v>
      </c>
      <c r="U1454" s="364">
        <f t="shared" si="616"/>
        <v>0</v>
      </c>
      <c r="V1454" s="364">
        <f t="shared" si="616"/>
        <v>0</v>
      </c>
      <c r="W1454" s="366">
        <f t="shared" si="616"/>
        <v>0</v>
      </c>
      <c r="Y1454"/>
    </row>
    <row r="1455" spans="1:25" outlineLevel="1" x14ac:dyDescent="0.25">
      <c r="A1455" s="212"/>
      <c r="B1455" s="465"/>
      <c r="C1455" s="272"/>
      <c r="D1455" s="272"/>
      <c r="E1455" s="273"/>
      <c r="F1455" s="274" t="s">
        <v>42</v>
      </c>
      <c r="G1455" s="394">
        <f>G597</f>
        <v>0</v>
      </c>
      <c r="H1455" s="421">
        <f>G1455*(1-VLOOKUP($F1455,SHT,2,FALSE))+H597*(1-VLOOKUP($F1455,SHT,2,FALSE))</f>
        <v>0</v>
      </c>
      <c r="I1455" s="389">
        <f t="shared" ref="I1455:V1455" si="617">I597*(1-VLOOKUP($F1455,SHT,2,FALSE))</f>
        <v>0</v>
      </c>
      <c r="J1455" s="389">
        <f t="shared" si="617"/>
        <v>0</v>
      </c>
      <c r="K1455" s="390">
        <f t="shared" si="617"/>
        <v>0</v>
      </c>
      <c r="L1455" s="391">
        <f t="shared" si="617"/>
        <v>0</v>
      </c>
      <c r="M1455" s="396">
        <f t="shared" si="617"/>
        <v>0</v>
      </c>
      <c r="N1455" s="392">
        <f t="shared" si="617"/>
        <v>0</v>
      </c>
      <c r="O1455" s="392">
        <f t="shared" si="617"/>
        <v>0</v>
      </c>
      <c r="P1455" s="392">
        <f t="shared" si="617"/>
        <v>0</v>
      </c>
      <c r="Q1455" s="392">
        <f t="shared" si="617"/>
        <v>0</v>
      </c>
      <c r="R1455" s="392">
        <f t="shared" si="617"/>
        <v>0</v>
      </c>
      <c r="S1455" s="392">
        <f t="shared" si="617"/>
        <v>0</v>
      </c>
      <c r="T1455" s="388">
        <f t="shared" si="617"/>
        <v>0</v>
      </c>
      <c r="U1455" s="392">
        <f t="shared" si="617"/>
        <v>0</v>
      </c>
      <c r="V1455" s="393">
        <f t="shared" si="617"/>
        <v>0</v>
      </c>
      <c r="W1455" s="37">
        <f>W597</f>
        <v>0</v>
      </c>
      <c r="Y1455"/>
    </row>
    <row r="1456" spans="1:25" outlineLevel="1" x14ac:dyDescent="0.25">
      <c r="A1456" s="212"/>
      <c r="B1456" s="465"/>
      <c r="C1456" s="272"/>
      <c r="D1456" s="272"/>
      <c r="E1456" s="273"/>
      <c r="F1456" s="274" t="s">
        <v>43</v>
      </c>
      <c r="G1456" s="394">
        <f>G598</f>
        <v>0</v>
      </c>
      <c r="H1456" s="421">
        <f>G1456*(1-VLOOKUP($F1456,SHT,2,FALSE))+H598*(1-VLOOKUP($F1456,SHT,2,FALSE))</f>
        <v>0</v>
      </c>
      <c r="I1456" s="389">
        <f t="shared" ref="I1456:V1456" si="618">I598*(1-VLOOKUP($F1456,SHT,2,FALSE))</f>
        <v>0</v>
      </c>
      <c r="J1456" s="389">
        <f t="shared" si="618"/>
        <v>0</v>
      </c>
      <c r="K1456" s="390">
        <f t="shared" si="618"/>
        <v>0</v>
      </c>
      <c r="L1456" s="391">
        <f t="shared" si="618"/>
        <v>0</v>
      </c>
      <c r="M1456" s="396">
        <f t="shared" si="618"/>
        <v>0</v>
      </c>
      <c r="N1456" s="392">
        <f t="shared" si="618"/>
        <v>0</v>
      </c>
      <c r="O1456" s="392">
        <f t="shared" si="618"/>
        <v>0</v>
      </c>
      <c r="P1456" s="392">
        <f t="shared" si="618"/>
        <v>0</v>
      </c>
      <c r="Q1456" s="392">
        <f t="shared" si="618"/>
        <v>0</v>
      </c>
      <c r="R1456" s="392">
        <f t="shared" si="618"/>
        <v>0</v>
      </c>
      <c r="S1456" s="392">
        <f t="shared" si="618"/>
        <v>0</v>
      </c>
      <c r="T1456" s="388">
        <f t="shared" si="618"/>
        <v>0</v>
      </c>
      <c r="U1456" s="392">
        <f t="shared" si="618"/>
        <v>0</v>
      </c>
      <c r="V1456" s="393">
        <f t="shared" si="618"/>
        <v>0</v>
      </c>
      <c r="W1456" s="37">
        <f>W598</f>
        <v>0</v>
      </c>
      <c r="Y1456"/>
    </row>
    <row r="1457" spans="1:25" outlineLevel="1" x14ac:dyDescent="0.25">
      <c r="A1457" s="212"/>
      <c r="B1457" s="465"/>
      <c r="C1457" s="272"/>
      <c r="D1457" s="272"/>
      <c r="E1457" s="273"/>
      <c r="F1457" s="274" t="s">
        <v>44</v>
      </c>
      <c r="G1457" s="394">
        <f>G599</f>
        <v>0</v>
      </c>
      <c r="H1457" s="421">
        <f>G1457*(1-VLOOKUP($F1457,SHT,2,FALSE))+H599*(1-VLOOKUP($F1457,SHT,2,FALSE))</f>
        <v>0</v>
      </c>
      <c r="I1457" s="389">
        <f t="shared" ref="I1457:V1457" si="619">I599*(1-VLOOKUP($F1457,SHT,2,FALSE))</f>
        <v>0</v>
      </c>
      <c r="J1457" s="389">
        <f t="shared" si="619"/>
        <v>0</v>
      </c>
      <c r="K1457" s="390">
        <f t="shared" si="619"/>
        <v>0</v>
      </c>
      <c r="L1457" s="391">
        <f t="shared" si="619"/>
        <v>0</v>
      </c>
      <c r="M1457" s="396">
        <f t="shared" si="619"/>
        <v>0</v>
      </c>
      <c r="N1457" s="392">
        <f t="shared" si="619"/>
        <v>0</v>
      </c>
      <c r="O1457" s="392">
        <f t="shared" si="619"/>
        <v>0</v>
      </c>
      <c r="P1457" s="392">
        <f t="shared" si="619"/>
        <v>0</v>
      </c>
      <c r="Q1457" s="392">
        <f t="shared" si="619"/>
        <v>0</v>
      </c>
      <c r="R1457" s="392">
        <f t="shared" si="619"/>
        <v>0</v>
      </c>
      <c r="S1457" s="392">
        <f t="shared" si="619"/>
        <v>0</v>
      </c>
      <c r="T1457" s="388">
        <f t="shared" si="619"/>
        <v>0</v>
      </c>
      <c r="U1457" s="392">
        <f t="shared" si="619"/>
        <v>0</v>
      </c>
      <c r="V1457" s="393">
        <f t="shared" si="619"/>
        <v>0</v>
      </c>
      <c r="W1457" s="37">
        <f>W599</f>
        <v>0</v>
      </c>
      <c r="Y1457"/>
    </row>
    <row r="1458" spans="1:25" x14ac:dyDescent="0.25">
      <c r="A1458" s="212"/>
      <c r="B1458" s="465"/>
      <c r="C1458" s="272"/>
      <c r="D1458" s="272"/>
      <c r="E1458" s="273" t="s">
        <v>45</v>
      </c>
      <c r="F1458" s="273"/>
      <c r="G1458" s="367">
        <f t="shared" ref="G1458:W1458" si="620">SUBTOTAL(9,G1459:G1461)</f>
        <v>0</v>
      </c>
      <c r="H1458" s="368">
        <f t="shared" si="620"/>
        <v>0</v>
      </c>
      <c r="I1458" s="369">
        <f t="shared" si="620"/>
        <v>0</v>
      </c>
      <c r="J1458" s="369">
        <f t="shared" si="620"/>
        <v>0</v>
      </c>
      <c r="K1458" s="370">
        <f t="shared" si="620"/>
        <v>0</v>
      </c>
      <c r="L1458" s="364">
        <f t="shared" si="620"/>
        <v>0</v>
      </c>
      <c r="M1458" s="364">
        <f t="shared" si="620"/>
        <v>0</v>
      </c>
      <c r="N1458" s="364">
        <f t="shared" si="620"/>
        <v>0</v>
      </c>
      <c r="O1458" s="364">
        <f t="shared" si="620"/>
        <v>0</v>
      </c>
      <c r="P1458" s="364">
        <f t="shared" si="620"/>
        <v>0</v>
      </c>
      <c r="Q1458" s="364">
        <f t="shared" si="620"/>
        <v>0</v>
      </c>
      <c r="R1458" s="364">
        <f t="shared" si="620"/>
        <v>0</v>
      </c>
      <c r="S1458" s="364">
        <f t="shared" si="620"/>
        <v>0</v>
      </c>
      <c r="T1458" s="364">
        <f t="shared" si="620"/>
        <v>0</v>
      </c>
      <c r="U1458" s="364">
        <f t="shared" si="620"/>
        <v>0</v>
      </c>
      <c r="V1458" s="364">
        <f t="shared" si="620"/>
        <v>0</v>
      </c>
      <c r="W1458" s="366">
        <f t="shared" si="620"/>
        <v>0</v>
      </c>
      <c r="Y1458"/>
    </row>
    <row r="1459" spans="1:25" outlineLevel="1" x14ac:dyDescent="0.25">
      <c r="A1459" s="212"/>
      <c r="B1459" s="465"/>
      <c r="C1459" s="272"/>
      <c r="D1459" s="272"/>
      <c r="E1459" s="273"/>
      <c r="F1459" s="274" t="s">
        <v>46</v>
      </c>
      <c r="G1459" s="394">
        <f>G601</f>
        <v>0</v>
      </c>
      <c r="H1459" s="421">
        <f>G1459*(1-VLOOKUP($F1459,SHT,2,FALSE))+H601*(1-VLOOKUP($F1459,SHT,2,FALSE))</f>
        <v>0</v>
      </c>
      <c r="I1459" s="389">
        <f t="shared" ref="I1459:V1459" si="621">I601*(1-VLOOKUP($F1459,SHT,2,FALSE))</f>
        <v>0</v>
      </c>
      <c r="J1459" s="389">
        <f t="shared" si="621"/>
        <v>0</v>
      </c>
      <c r="K1459" s="390">
        <f t="shared" si="621"/>
        <v>0</v>
      </c>
      <c r="L1459" s="391">
        <f t="shared" si="621"/>
        <v>0</v>
      </c>
      <c r="M1459" s="396">
        <f t="shared" si="621"/>
        <v>0</v>
      </c>
      <c r="N1459" s="392">
        <f t="shared" si="621"/>
        <v>0</v>
      </c>
      <c r="O1459" s="392">
        <f t="shared" si="621"/>
        <v>0</v>
      </c>
      <c r="P1459" s="392">
        <f t="shared" si="621"/>
        <v>0</v>
      </c>
      <c r="Q1459" s="392">
        <f t="shared" si="621"/>
        <v>0</v>
      </c>
      <c r="R1459" s="392">
        <f t="shared" si="621"/>
        <v>0</v>
      </c>
      <c r="S1459" s="392">
        <f t="shared" si="621"/>
        <v>0</v>
      </c>
      <c r="T1459" s="388">
        <f t="shared" si="621"/>
        <v>0</v>
      </c>
      <c r="U1459" s="392">
        <f t="shared" si="621"/>
        <v>0</v>
      </c>
      <c r="V1459" s="393">
        <f t="shared" si="621"/>
        <v>0</v>
      </c>
      <c r="W1459" s="37">
        <f>W601</f>
        <v>0</v>
      </c>
      <c r="Y1459"/>
    </row>
    <row r="1460" spans="1:25" outlineLevel="1" x14ac:dyDescent="0.25">
      <c r="A1460" s="212"/>
      <c r="B1460" s="465"/>
      <c r="C1460" s="272"/>
      <c r="D1460" s="272"/>
      <c r="E1460" s="273"/>
      <c r="F1460" s="274" t="s">
        <v>47</v>
      </c>
      <c r="G1460" s="394">
        <f>G602</f>
        <v>0</v>
      </c>
      <c r="H1460" s="421">
        <f>G1460*(1-VLOOKUP($F1460,SHT,2,FALSE))+H602*(1-VLOOKUP($F1460,SHT,2,FALSE))</f>
        <v>0</v>
      </c>
      <c r="I1460" s="389">
        <f t="shared" ref="I1460:V1460" si="622">I602*(1-VLOOKUP($F1460,SHT,2,FALSE))</f>
        <v>0</v>
      </c>
      <c r="J1460" s="389">
        <f t="shared" si="622"/>
        <v>0</v>
      </c>
      <c r="K1460" s="390">
        <f t="shared" si="622"/>
        <v>0</v>
      </c>
      <c r="L1460" s="391">
        <f t="shared" si="622"/>
        <v>0</v>
      </c>
      <c r="M1460" s="396">
        <f t="shared" si="622"/>
        <v>0</v>
      </c>
      <c r="N1460" s="392">
        <f t="shared" si="622"/>
        <v>0</v>
      </c>
      <c r="O1460" s="392">
        <f t="shared" si="622"/>
        <v>0</v>
      </c>
      <c r="P1460" s="392">
        <f t="shared" si="622"/>
        <v>0</v>
      </c>
      <c r="Q1460" s="392">
        <f t="shared" si="622"/>
        <v>0</v>
      </c>
      <c r="R1460" s="392">
        <f t="shared" si="622"/>
        <v>0</v>
      </c>
      <c r="S1460" s="392">
        <f t="shared" si="622"/>
        <v>0</v>
      </c>
      <c r="T1460" s="388">
        <f t="shared" si="622"/>
        <v>0</v>
      </c>
      <c r="U1460" s="392">
        <f t="shared" si="622"/>
        <v>0</v>
      </c>
      <c r="V1460" s="393">
        <f t="shared" si="622"/>
        <v>0</v>
      </c>
      <c r="W1460" s="37">
        <f>W602</f>
        <v>0</v>
      </c>
      <c r="Y1460"/>
    </row>
    <row r="1461" spans="1:25" outlineLevel="1" x14ac:dyDescent="0.25">
      <c r="A1461" s="212"/>
      <c r="B1461" s="465"/>
      <c r="C1461" s="272"/>
      <c r="D1461" s="272"/>
      <c r="E1461" s="273"/>
      <c r="F1461" s="274" t="s">
        <v>48</v>
      </c>
      <c r="G1461" s="394">
        <f>G603</f>
        <v>0</v>
      </c>
      <c r="H1461" s="421">
        <f>G1461*(1-VLOOKUP($F1461,SHT,2,FALSE))+H603*(1-VLOOKUP($F1461,SHT,2,FALSE))</f>
        <v>0</v>
      </c>
      <c r="I1461" s="389">
        <f t="shared" ref="I1461:V1461" si="623">I603*(1-VLOOKUP($F1461,SHT,2,FALSE))</f>
        <v>0</v>
      </c>
      <c r="J1461" s="389">
        <f t="shared" si="623"/>
        <v>0</v>
      </c>
      <c r="K1461" s="390">
        <f t="shared" si="623"/>
        <v>0</v>
      </c>
      <c r="L1461" s="391">
        <f t="shared" si="623"/>
        <v>0</v>
      </c>
      <c r="M1461" s="396">
        <f t="shared" si="623"/>
        <v>0</v>
      </c>
      <c r="N1461" s="392">
        <f t="shared" si="623"/>
        <v>0</v>
      </c>
      <c r="O1461" s="392">
        <f t="shared" si="623"/>
        <v>0</v>
      </c>
      <c r="P1461" s="392">
        <f t="shared" si="623"/>
        <v>0</v>
      </c>
      <c r="Q1461" s="392">
        <f t="shared" si="623"/>
        <v>0</v>
      </c>
      <c r="R1461" s="392">
        <f t="shared" si="623"/>
        <v>0</v>
      </c>
      <c r="S1461" s="392">
        <f t="shared" si="623"/>
        <v>0</v>
      </c>
      <c r="T1461" s="388">
        <f t="shared" si="623"/>
        <v>0</v>
      </c>
      <c r="U1461" s="392">
        <f t="shared" si="623"/>
        <v>0</v>
      </c>
      <c r="V1461" s="393">
        <f t="shared" si="623"/>
        <v>0</v>
      </c>
      <c r="W1461" s="37">
        <f>W603</f>
        <v>0</v>
      </c>
      <c r="Y1461"/>
    </row>
    <row r="1462" spans="1:25" x14ac:dyDescent="0.25">
      <c r="A1462" s="212"/>
      <c r="B1462" s="465"/>
      <c r="C1462" s="272"/>
      <c r="D1462" s="272" t="s">
        <v>49</v>
      </c>
      <c r="E1462" s="273"/>
      <c r="F1462" s="273"/>
      <c r="G1462" s="367"/>
      <c r="H1462" s="368"/>
      <c r="I1462" s="369"/>
      <c r="J1462" s="369"/>
      <c r="K1462" s="370"/>
      <c r="L1462" s="363"/>
      <c r="M1462" s="364"/>
      <c r="N1462" s="364"/>
      <c r="O1462" s="364"/>
      <c r="P1462" s="364"/>
      <c r="Q1462" s="364"/>
      <c r="R1462" s="364"/>
      <c r="S1462" s="364"/>
      <c r="T1462" s="364"/>
      <c r="U1462" s="364"/>
      <c r="V1462" s="365"/>
      <c r="W1462" s="366"/>
      <c r="Y1462"/>
    </row>
    <row r="1463" spans="1:25" x14ac:dyDescent="0.25">
      <c r="A1463" s="212"/>
      <c r="B1463" s="465"/>
      <c r="C1463" s="272"/>
      <c r="D1463" s="272"/>
      <c r="E1463" s="273" t="s">
        <v>50</v>
      </c>
      <c r="F1463" s="273"/>
      <c r="G1463" s="367">
        <f t="shared" ref="G1463:W1463" si="624">SUBTOTAL(9,G1464:G1465)</f>
        <v>0</v>
      </c>
      <c r="H1463" s="368">
        <f t="shared" si="624"/>
        <v>0</v>
      </c>
      <c r="I1463" s="369">
        <f t="shared" si="624"/>
        <v>0</v>
      </c>
      <c r="J1463" s="369">
        <f t="shared" si="624"/>
        <v>0</v>
      </c>
      <c r="K1463" s="370">
        <f t="shared" si="624"/>
        <v>0</v>
      </c>
      <c r="L1463" s="364">
        <f t="shared" si="624"/>
        <v>0</v>
      </c>
      <c r="M1463" s="364">
        <f t="shared" si="624"/>
        <v>0</v>
      </c>
      <c r="N1463" s="364">
        <f t="shared" si="624"/>
        <v>0</v>
      </c>
      <c r="O1463" s="364">
        <f t="shared" si="624"/>
        <v>0</v>
      </c>
      <c r="P1463" s="364">
        <f t="shared" si="624"/>
        <v>0</v>
      </c>
      <c r="Q1463" s="364">
        <f t="shared" si="624"/>
        <v>0</v>
      </c>
      <c r="R1463" s="364">
        <f t="shared" si="624"/>
        <v>0</v>
      </c>
      <c r="S1463" s="364">
        <f t="shared" si="624"/>
        <v>0</v>
      </c>
      <c r="T1463" s="364">
        <f t="shared" si="624"/>
        <v>0</v>
      </c>
      <c r="U1463" s="364">
        <f t="shared" si="624"/>
        <v>0</v>
      </c>
      <c r="V1463" s="365">
        <f t="shared" si="624"/>
        <v>0</v>
      </c>
      <c r="W1463" s="366">
        <f t="shared" si="624"/>
        <v>0</v>
      </c>
      <c r="Y1463"/>
    </row>
    <row r="1464" spans="1:25" outlineLevel="1" x14ac:dyDescent="0.25">
      <c r="A1464" s="212"/>
      <c r="B1464" s="465"/>
      <c r="C1464" s="272"/>
      <c r="D1464" s="272"/>
      <c r="E1464" s="273"/>
      <c r="F1464" s="274" t="s">
        <v>51</v>
      </c>
      <c r="G1464" s="394">
        <f>G606</f>
        <v>0</v>
      </c>
      <c r="H1464" s="421">
        <f>G1464*(1-VLOOKUP($F1464,SHT,2,FALSE))+H606*(1-VLOOKUP($F1464,SHT,2,FALSE))</f>
        <v>0</v>
      </c>
      <c r="I1464" s="389">
        <f t="shared" ref="I1464:V1464" si="625">I606*(1-VLOOKUP($F1464,SHT,2,FALSE))</f>
        <v>0</v>
      </c>
      <c r="J1464" s="389">
        <f t="shared" si="625"/>
        <v>0</v>
      </c>
      <c r="K1464" s="390">
        <f t="shared" si="625"/>
        <v>0</v>
      </c>
      <c r="L1464" s="391">
        <f t="shared" si="625"/>
        <v>0</v>
      </c>
      <c r="M1464" s="396">
        <f t="shared" si="625"/>
        <v>0</v>
      </c>
      <c r="N1464" s="392">
        <f t="shared" si="625"/>
        <v>0</v>
      </c>
      <c r="O1464" s="392">
        <f t="shared" si="625"/>
        <v>0</v>
      </c>
      <c r="P1464" s="392">
        <f t="shared" si="625"/>
        <v>0</v>
      </c>
      <c r="Q1464" s="392">
        <f t="shared" si="625"/>
        <v>0</v>
      </c>
      <c r="R1464" s="392">
        <f t="shared" si="625"/>
        <v>0</v>
      </c>
      <c r="S1464" s="392">
        <f t="shared" si="625"/>
        <v>0</v>
      </c>
      <c r="T1464" s="388">
        <f t="shared" si="625"/>
        <v>0</v>
      </c>
      <c r="U1464" s="392">
        <f t="shared" si="625"/>
        <v>0</v>
      </c>
      <c r="V1464" s="393">
        <f t="shared" si="625"/>
        <v>0</v>
      </c>
      <c r="W1464" s="37">
        <f>W606</f>
        <v>0</v>
      </c>
      <c r="Y1464"/>
    </row>
    <row r="1465" spans="1:25" outlineLevel="1" x14ac:dyDescent="0.25">
      <c r="A1465" s="212"/>
      <c r="B1465" s="465"/>
      <c r="C1465" s="272"/>
      <c r="D1465" s="272"/>
      <c r="E1465" s="273"/>
      <c r="F1465" s="274" t="s">
        <v>52</v>
      </c>
      <c r="G1465" s="394">
        <f>G607</f>
        <v>0</v>
      </c>
      <c r="H1465" s="421">
        <f>G1465*(1-VLOOKUP($F1465,SHT,2,FALSE))+H607*(1-VLOOKUP($F1465,SHT,2,FALSE))</f>
        <v>0</v>
      </c>
      <c r="I1465" s="389">
        <f t="shared" ref="I1465:V1465" si="626">I607*(1-VLOOKUP($F1465,SHT,2,FALSE))</f>
        <v>0</v>
      </c>
      <c r="J1465" s="389">
        <f t="shared" si="626"/>
        <v>0</v>
      </c>
      <c r="K1465" s="390">
        <f t="shared" si="626"/>
        <v>0</v>
      </c>
      <c r="L1465" s="391">
        <f t="shared" si="626"/>
        <v>0</v>
      </c>
      <c r="M1465" s="396">
        <f t="shared" si="626"/>
        <v>0</v>
      </c>
      <c r="N1465" s="392">
        <f t="shared" si="626"/>
        <v>0</v>
      </c>
      <c r="O1465" s="392">
        <f t="shared" si="626"/>
        <v>0</v>
      </c>
      <c r="P1465" s="392">
        <f t="shared" si="626"/>
        <v>0</v>
      </c>
      <c r="Q1465" s="392">
        <f t="shared" si="626"/>
        <v>0</v>
      </c>
      <c r="R1465" s="392">
        <f t="shared" si="626"/>
        <v>0</v>
      </c>
      <c r="S1465" s="392">
        <f t="shared" si="626"/>
        <v>0</v>
      </c>
      <c r="T1465" s="388">
        <f t="shared" si="626"/>
        <v>0</v>
      </c>
      <c r="U1465" s="392">
        <f t="shared" si="626"/>
        <v>0</v>
      </c>
      <c r="V1465" s="393">
        <f t="shared" si="626"/>
        <v>0</v>
      </c>
      <c r="W1465" s="37">
        <f>W607</f>
        <v>0</v>
      </c>
      <c r="Y1465"/>
    </row>
    <row r="1466" spans="1:25" x14ac:dyDescent="0.25">
      <c r="A1466" s="212"/>
      <c r="B1466" s="465"/>
      <c r="C1466" s="272"/>
      <c r="D1466" s="272"/>
      <c r="E1466" s="273" t="s">
        <v>53</v>
      </c>
      <c r="F1466" s="273"/>
      <c r="G1466" s="367">
        <f t="shared" ref="G1466:W1466" si="627">SUBTOTAL(9,G1467:G1469)</f>
        <v>0</v>
      </c>
      <c r="H1466" s="368">
        <f t="shared" si="627"/>
        <v>0</v>
      </c>
      <c r="I1466" s="369">
        <f t="shared" si="627"/>
        <v>0</v>
      </c>
      <c r="J1466" s="369">
        <f t="shared" si="627"/>
        <v>0</v>
      </c>
      <c r="K1466" s="370">
        <f t="shared" si="627"/>
        <v>0</v>
      </c>
      <c r="L1466" s="364">
        <f t="shared" si="627"/>
        <v>0</v>
      </c>
      <c r="M1466" s="364">
        <f t="shared" si="627"/>
        <v>0</v>
      </c>
      <c r="N1466" s="364">
        <f t="shared" si="627"/>
        <v>0</v>
      </c>
      <c r="O1466" s="364">
        <f t="shared" si="627"/>
        <v>0</v>
      </c>
      <c r="P1466" s="364">
        <f t="shared" si="627"/>
        <v>0</v>
      </c>
      <c r="Q1466" s="364">
        <f t="shared" si="627"/>
        <v>0</v>
      </c>
      <c r="R1466" s="364">
        <f t="shared" si="627"/>
        <v>0</v>
      </c>
      <c r="S1466" s="364">
        <f t="shared" si="627"/>
        <v>0</v>
      </c>
      <c r="T1466" s="364">
        <f t="shared" si="627"/>
        <v>0</v>
      </c>
      <c r="U1466" s="364">
        <f t="shared" si="627"/>
        <v>0</v>
      </c>
      <c r="V1466" s="364">
        <f t="shared" si="627"/>
        <v>0</v>
      </c>
      <c r="W1466" s="366">
        <f t="shared" si="627"/>
        <v>0</v>
      </c>
      <c r="Y1466"/>
    </row>
    <row r="1467" spans="1:25" outlineLevel="1" x14ac:dyDescent="0.25">
      <c r="A1467" s="212"/>
      <c r="B1467" s="465"/>
      <c r="C1467" s="272"/>
      <c r="D1467" s="272"/>
      <c r="E1467" s="273"/>
      <c r="F1467" s="274" t="s">
        <v>54</v>
      </c>
      <c r="G1467" s="394">
        <f>G609</f>
        <v>0</v>
      </c>
      <c r="H1467" s="421">
        <f>G1467*(1-VLOOKUP($F1467,SHT,2,FALSE))+H609*(1-VLOOKUP($F1467,SHT,2,FALSE))</f>
        <v>0</v>
      </c>
      <c r="I1467" s="389">
        <f t="shared" ref="I1467:V1467" si="628">I609*(1-VLOOKUP($F1467,SHT,2,FALSE))</f>
        <v>0</v>
      </c>
      <c r="J1467" s="389">
        <f t="shared" si="628"/>
        <v>0</v>
      </c>
      <c r="K1467" s="390">
        <f t="shared" si="628"/>
        <v>0</v>
      </c>
      <c r="L1467" s="391">
        <f t="shared" si="628"/>
        <v>0</v>
      </c>
      <c r="M1467" s="396">
        <f t="shared" si="628"/>
        <v>0</v>
      </c>
      <c r="N1467" s="392">
        <f t="shared" si="628"/>
        <v>0</v>
      </c>
      <c r="O1467" s="392">
        <f t="shared" si="628"/>
        <v>0</v>
      </c>
      <c r="P1467" s="392">
        <f t="shared" si="628"/>
        <v>0</v>
      </c>
      <c r="Q1467" s="392">
        <f t="shared" si="628"/>
        <v>0</v>
      </c>
      <c r="R1467" s="392">
        <f t="shared" si="628"/>
        <v>0</v>
      </c>
      <c r="S1467" s="392">
        <f t="shared" si="628"/>
        <v>0</v>
      </c>
      <c r="T1467" s="388">
        <f t="shared" si="628"/>
        <v>0</v>
      </c>
      <c r="U1467" s="392">
        <f t="shared" si="628"/>
        <v>0</v>
      </c>
      <c r="V1467" s="393">
        <f t="shared" si="628"/>
        <v>0</v>
      </c>
      <c r="W1467" s="37">
        <f>W609</f>
        <v>0</v>
      </c>
      <c r="Y1467"/>
    </row>
    <row r="1468" spans="1:25" outlineLevel="1" x14ac:dyDescent="0.25">
      <c r="A1468" s="212"/>
      <c r="B1468" s="465"/>
      <c r="C1468" s="272"/>
      <c r="D1468" s="272"/>
      <c r="E1468" s="273"/>
      <c r="F1468" s="274" t="s">
        <v>55</v>
      </c>
      <c r="G1468" s="394">
        <f>G610</f>
        <v>0</v>
      </c>
      <c r="H1468" s="421">
        <f>G1468*(1-VLOOKUP($F1468,SHT,2,FALSE))+H610*(1-VLOOKUP($F1468,SHT,2,FALSE))</f>
        <v>0</v>
      </c>
      <c r="I1468" s="389">
        <f t="shared" ref="I1468:V1468" si="629">I610*(1-VLOOKUP($F1468,SHT,2,FALSE))</f>
        <v>0</v>
      </c>
      <c r="J1468" s="389">
        <f t="shared" si="629"/>
        <v>0</v>
      </c>
      <c r="K1468" s="390">
        <f t="shared" si="629"/>
        <v>0</v>
      </c>
      <c r="L1468" s="391">
        <f t="shared" si="629"/>
        <v>0</v>
      </c>
      <c r="M1468" s="396">
        <f t="shared" si="629"/>
        <v>0</v>
      </c>
      <c r="N1468" s="392">
        <f t="shared" si="629"/>
        <v>0</v>
      </c>
      <c r="O1468" s="392">
        <f t="shared" si="629"/>
        <v>0</v>
      </c>
      <c r="P1468" s="392">
        <f t="shared" si="629"/>
        <v>0</v>
      </c>
      <c r="Q1468" s="392">
        <f t="shared" si="629"/>
        <v>0</v>
      </c>
      <c r="R1468" s="392">
        <f t="shared" si="629"/>
        <v>0</v>
      </c>
      <c r="S1468" s="392">
        <f t="shared" si="629"/>
        <v>0</v>
      </c>
      <c r="T1468" s="388">
        <f t="shared" si="629"/>
        <v>0</v>
      </c>
      <c r="U1468" s="392">
        <f t="shared" si="629"/>
        <v>0</v>
      </c>
      <c r="V1468" s="393">
        <f t="shared" si="629"/>
        <v>0</v>
      </c>
      <c r="W1468" s="37">
        <f>W610</f>
        <v>0</v>
      </c>
      <c r="Y1468"/>
    </row>
    <row r="1469" spans="1:25" outlineLevel="1" x14ac:dyDescent="0.25">
      <c r="A1469" s="212"/>
      <c r="B1469" s="465"/>
      <c r="C1469" s="272"/>
      <c r="D1469" s="272"/>
      <c r="E1469" s="273"/>
      <c r="F1469" s="274" t="s">
        <v>56</v>
      </c>
      <c r="G1469" s="394">
        <f>G611</f>
        <v>0</v>
      </c>
      <c r="H1469" s="421">
        <f>G1469*(1-VLOOKUP($F1469,SHT,2,FALSE))+H611*(1-VLOOKUP($F1469,SHT,2,FALSE))</f>
        <v>0</v>
      </c>
      <c r="I1469" s="389">
        <f t="shared" ref="I1469:V1469" si="630">I611*(1-VLOOKUP($F1469,SHT,2,FALSE))</f>
        <v>0</v>
      </c>
      <c r="J1469" s="389">
        <f t="shared" si="630"/>
        <v>0</v>
      </c>
      <c r="K1469" s="390">
        <f t="shared" si="630"/>
        <v>0</v>
      </c>
      <c r="L1469" s="391">
        <f t="shared" si="630"/>
        <v>0</v>
      </c>
      <c r="M1469" s="396">
        <f t="shared" si="630"/>
        <v>0</v>
      </c>
      <c r="N1469" s="392">
        <f t="shared" si="630"/>
        <v>0</v>
      </c>
      <c r="O1469" s="392">
        <f t="shared" si="630"/>
        <v>0</v>
      </c>
      <c r="P1469" s="392">
        <f t="shared" si="630"/>
        <v>0</v>
      </c>
      <c r="Q1469" s="392">
        <f t="shared" si="630"/>
        <v>0</v>
      </c>
      <c r="R1469" s="392">
        <f t="shared" si="630"/>
        <v>0</v>
      </c>
      <c r="S1469" s="392">
        <f t="shared" si="630"/>
        <v>0</v>
      </c>
      <c r="T1469" s="388">
        <f t="shared" si="630"/>
        <v>0</v>
      </c>
      <c r="U1469" s="392">
        <f t="shared" si="630"/>
        <v>0</v>
      </c>
      <c r="V1469" s="393">
        <f t="shared" si="630"/>
        <v>0</v>
      </c>
      <c r="W1469" s="37">
        <f>W611</f>
        <v>0</v>
      </c>
      <c r="Y1469"/>
    </row>
    <row r="1470" spans="1:25" x14ac:dyDescent="0.25">
      <c r="A1470" s="212"/>
      <c r="B1470" s="465"/>
      <c r="C1470" s="272"/>
      <c r="D1470" s="272"/>
      <c r="E1470" s="273" t="s">
        <v>57</v>
      </c>
      <c r="F1470" s="273"/>
      <c r="G1470" s="367">
        <f t="shared" ref="G1470:W1470" si="631">SUBTOTAL(9,G1471:G1472)</f>
        <v>0</v>
      </c>
      <c r="H1470" s="368">
        <f t="shared" si="631"/>
        <v>0</v>
      </c>
      <c r="I1470" s="369">
        <f t="shared" si="631"/>
        <v>0</v>
      </c>
      <c r="J1470" s="369">
        <f t="shared" si="631"/>
        <v>0</v>
      </c>
      <c r="K1470" s="370">
        <f t="shared" si="631"/>
        <v>0</v>
      </c>
      <c r="L1470" s="364">
        <f t="shared" si="631"/>
        <v>0</v>
      </c>
      <c r="M1470" s="364">
        <f t="shared" si="631"/>
        <v>0</v>
      </c>
      <c r="N1470" s="364">
        <f t="shared" si="631"/>
        <v>0</v>
      </c>
      <c r="O1470" s="364">
        <f t="shared" si="631"/>
        <v>0</v>
      </c>
      <c r="P1470" s="364">
        <f t="shared" si="631"/>
        <v>0</v>
      </c>
      <c r="Q1470" s="364">
        <f t="shared" si="631"/>
        <v>0</v>
      </c>
      <c r="R1470" s="364">
        <f t="shared" si="631"/>
        <v>0</v>
      </c>
      <c r="S1470" s="364">
        <f t="shared" si="631"/>
        <v>0</v>
      </c>
      <c r="T1470" s="364">
        <f t="shared" si="631"/>
        <v>0</v>
      </c>
      <c r="U1470" s="364">
        <f t="shared" si="631"/>
        <v>0</v>
      </c>
      <c r="V1470" s="365">
        <f t="shared" si="631"/>
        <v>0</v>
      </c>
      <c r="W1470" s="366">
        <f t="shared" si="631"/>
        <v>0</v>
      </c>
      <c r="Y1470"/>
    </row>
    <row r="1471" spans="1:25" outlineLevel="1" x14ac:dyDescent="0.25">
      <c r="A1471" s="212"/>
      <c r="B1471" s="465"/>
      <c r="C1471" s="272"/>
      <c r="D1471" s="272"/>
      <c r="E1471" s="273"/>
      <c r="F1471" s="274" t="s">
        <v>58</v>
      </c>
      <c r="G1471" s="394">
        <f>G613</f>
        <v>0</v>
      </c>
      <c r="H1471" s="421">
        <f>G1471*(1-VLOOKUP($F1471,SHT,2,FALSE))+H613*(1-VLOOKUP($F1471,SHT,2,FALSE))</f>
        <v>0</v>
      </c>
      <c r="I1471" s="389">
        <f t="shared" ref="I1471:V1471" si="632">I613*(1-VLOOKUP($F1471,SHT,2,FALSE))</f>
        <v>0</v>
      </c>
      <c r="J1471" s="389">
        <f t="shared" si="632"/>
        <v>0</v>
      </c>
      <c r="K1471" s="390">
        <f t="shared" si="632"/>
        <v>0</v>
      </c>
      <c r="L1471" s="391">
        <f t="shared" si="632"/>
        <v>0</v>
      </c>
      <c r="M1471" s="396">
        <f t="shared" si="632"/>
        <v>0</v>
      </c>
      <c r="N1471" s="392">
        <f t="shared" si="632"/>
        <v>0</v>
      </c>
      <c r="O1471" s="392">
        <f t="shared" si="632"/>
        <v>0</v>
      </c>
      <c r="P1471" s="392">
        <f t="shared" si="632"/>
        <v>0</v>
      </c>
      <c r="Q1471" s="392">
        <f t="shared" si="632"/>
        <v>0</v>
      </c>
      <c r="R1471" s="392">
        <f t="shared" si="632"/>
        <v>0</v>
      </c>
      <c r="S1471" s="392">
        <f t="shared" si="632"/>
        <v>0</v>
      </c>
      <c r="T1471" s="388">
        <f t="shared" si="632"/>
        <v>0</v>
      </c>
      <c r="U1471" s="392">
        <f t="shared" si="632"/>
        <v>0</v>
      </c>
      <c r="V1471" s="393">
        <f t="shared" si="632"/>
        <v>0</v>
      </c>
      <c r="W1471" s="37">
        <f>W613</f>
        <v>0</v>
      </c>
      <c r="Y1471"/>
    </row>
    <row r="1472" spans="1:25" outlineLevel="1" x14ac:dyDescent="0.25">
      <c r="A1472" s="212"/>
      <c r="B1472" s="465"/>
      <c r="C1472" s="272"/>
      <c r="D1472" s="272"/>
      <c r="E1472" s="273"/>
      <c r="F1472" s="274" t="s">
        <v>59</v>
      </c>
      <c r="G1472" s="394">
        <f>G614</f>
        <v>0</v>
      </c>
      <c r="H1472" s="421">
        <f>G1472*(1-VLOOKUP($F1472,SHT,2,FALSE))+H614*(1-VLOOKUP($F1472,SHT,2,FALSE))</f>
        <v>0</v>
      </c>
      <c r="I1472" s="389">
        <f t="shared" ref="I1472:V1472" si="633">I614*(1-VLOOKUP($F1472,SHT,2,FALSE))</f>
        <v>0</v>
      </c>
      <c r="J1472" s="389">
        <f t="shared" si="633"/>
        <v>0</v>
      </c>
      <c r="K1472" s="390">
        <f t="shared" si="633"/>
        <v>0</v>
      </c>
      <c r="L1472" s="391">
        <f t="shared" si="633"/>
        <v>0</v>
      </c>
      <c r="M1472" s="396">
        <f t="shared" si="633"/>
        <v>0</v>
      </c>
      <c r="N1472" s="392">
        <f t="shared" si="633"/>
        <v>0</v>
      </c>
      <c r="O1472" s="392">
        <f t="shared" si="633"/>
        <v>0</v>
      </c>
      <c r="P1472" s="392">
        <f t="shared" si="633"/>
        <v>0</v>
      </c>
      <c r="Q1472" s="392">
        <f t="shared" si="633"/>
        <v>0</v>
      </c>
      <c r="R1472" s="392">
        <f t="shared" si="633"/>
        <v>0</v>
      </c>
      <c r="S1472" s="392">
        <f t="shared" si="633"/>
        <v>0</v>
      </c>
      <c r="T1472" s="388">
        <f t="shared" si="633"/>
        <v>0</v>
      </c>
      <c r="U1472" s="392">
        <f t="shared" si="633"/>
        <v>0</v>
      </c>
      <c r="V1472" s="393">
        <f t="shared" si="633"/>
        <v>0</v>
      </c>
      <c r="W1472" s="37">
        <f>W614</f>
        <v>0</v>
      </c>
      <c r="Y1472"/>
    </row>
    <row r="1473" spans="1:25" x14ac:dyDescent="0.25">
      <c r="A1473" s="212"/>
      <c r="B1473" s="465"/>
      <c r="C1473" s="272"/>
      <c r="D1473" s="272"/>
      <c r="E1473" s="273" t="s">
        <v>60</v>
      </c>
      <c r="F1473" s="273"/>
      <c r="G1473" s="367">
        <f t="shared" ref="G1473:W1473" si="634">SUBTOTAL(9,G1474:G1476)</f>
        <v>0</v>
      </c>
      <c r="H1473" s="368">
        <f t="shared" si="634"/>
        <v>0</v>
      </c>
      <c r="I1473" s="369">
        <f t="shared" si="634"/>
        <v>0</v>
      </c>
      <c r="J1473" s="369">
        <f t="shared" si="634"/>
        <v>0</v>
      </c>
      <c r="K1473" s="370">
        <f t="shared" si="634"/>
        <v>0</v>
      </c>
      <c r="L1473" s="364">
        <f t="shared" si="634"/>
        <v>0</v>
      </c>
      <c r="M1473" s="364">
        <f t="shared" si="634"/>
        <v>0</v>
      </c>
      <c r="N1473" s="364">
        <f t="shared" si="634"/>
        <v>0</v>
      </c>
      <c r="O1473" s="364">
        <f t="shared" si="634"/>
        <v>0</v>
      </c>
      <c r="P1473" s="364">
        <f t="shared" si="634"/>
        <v>0</v>
      </c>
      <c r="Q1473" s="364">
        <f t="shared" si="634"/>
        <v>0</v>
      </c>
      <c r="R1473" s="364">
        <f t="shared" si="634"/>
        <v>0</v>
      </c>
      <c r="S1473" s="364">
        <f t="shared" si="634"/>
        <v>0</v>
      </c>
      <c r="T1473" s="364">
        <f t="shared" si="634"/>
        <v>0</v>
      </c>
      <c r="U1473" s="364">
        <f t="shared" si="634"/>
        <v>0</v>
      </c>
      <c r="V1473" s="364">
        <f t="shared" si="634"/>
        <v>0</v>
      </c>
      <c r="W1473" s="366">
        <f t="shared" si="634"/>
        <v>0</v>
      </c>
      <c r="Y1473"/>
    </row>
    <row r="1474" spans="1:25" outlineLevel="1" x14ac:dyDescent="0.25">
      <c r="A1474" s="212"/>
      <c r="B1474" s="465"/>
      <c r="C1474" s="272"/>
      <c r="D1474" s="272"/>
      <c r="E1474" s="273"/>
      <c r="F1474" s="274" t="s">
        <v>61</v>
      </c>
      <c r="G1474" s="394">
        <f>G616</f>
        <v>0</v>
      </c>
      <c r="H1474" s="421">
        <f>G1474*(1-VLOOKUP($F1474,SHT,2,FALSE))+H616*(1-VLOOKUP($F1474,SHT,2,FALSE))</f>
        <v>0</v>
      </c>
      <c r="I1474" s="389">
        <f t="shared" ref="I1474:V1474" si="635">I616*(1-VLOOKUP($F1474,SHT,2,FALSE))</f>
        <v>0</v>
      </c>
      <c r="J1474" s="389">
        <f t="shared" si="635"/>
        <v>0</v>
      </c>
      <c r="K1474" s="390">
        <f t="shared" si="635"/>
        <v>0</v>
      </c>
      <c r="L1474" s="391">
        <f t="shared" si="635"/>
        <v>0</v>
      </c>
      <c r="M1474" s="396">
        <f t="shared" si="635"/>
        <v>0</v>
      </c>
      <c r="N1474" s="392">
        <f t="shared" si="635"/>
        <v>0</v>
      </c>
      <c r="O1474" s="392">
        <f t="shared" si="635"/>
        <v>0</v>
      </c>
      <c r="P1474" s="392">
        <f t="shared" si="635"/>
        <v>0</v>
      </c>
      <c r="Q1474" s="392">
        <f t="shared" si="635"/>
        <v>0</v>
      </c>
      <c r="R1474" s="392">
        <f t="shared" si="635"/>
        <v>0</v>
      </c>
      <c r="S1474" s="392">
        <f t="shared" si="635"/>
        <v>0</v>
      </c>
      <c r="T1474" s="388">
        <f t="shared" si="635"/>
        <v>0</v>
      </c>
      <c r="U1474" s="392">
        <f t="shared" si="635"/>
        <v>0</v>
      </c>
      <c r="V1474" s="393">
        <f t="shared" si="635"/>
        <v>0</v>
      </c>
      <c r="W1474" s="37">
        <f>W616</f>
        <v>0</v>
      </c>
      <c r="Y1474"/>
    </row>
    <row r="1475" spans="1:25" outlineLevel="1" x14ac:dyDescent="0.25">
      <c r="A1475" s="212"/>
      <c r="B1475" s="465"/>
      <c r="C1475" s="272"/>
      <c r="D1475" s="272"/>
      <c r="E1475" s="273"/>
      <c r="F1475" s="274" t="s">
        <v>62</v>
      </c>
      <c r="G1475" s="394">
        <f>G617</f>
        <v>0</v>
      </c>
      <c r="H1475" s="421">
        <f>G1475*(1-VLOOKUP($F1475,SHT,2,FALSE))+H617*(1-VLOOKUP($F1475,SHT,2,FALSE))</f>
        <v>0</v>
      </c>
      <c r="I1475" s="389">
        <f t="shared" ref="I1475:V1475" si="636">I617*(1-VLOOKUP($F1475,SHT,2,FALSE))</f>
        <v>0</v>
      </c>
      <c r="J1475" s="389">
        <f t="shared" si="636"/>
        <v>0</v>
      </c>
      <c r="K1475" s="390">
        <f t="shared" si="636"/>
        <v>0</v>
      </c>
      <c r="L1475" s="391">
        <f t="shared" si="636"/>
        <v>0</v>
      </c>
      <c r="M1475" s="396">
        <f t="shared" si="636"/>
        <v>0</v>
      </c>
      <c r="N1475" s="392">
        <f t="shared" si="636"/>
        <v>0</v>
      </c>
      <c r="O1475" s="392">
        <f t="shared" si="636"/>
        <v>0</v>
      </c>
      <c r="P1475" s="392">
        <f t="shared" si="636"/>
        <v>0</v>
      </c>
      <c r="Q1475" s="392">
        <f t="shared" si="636"/>
        <v>0</v>
      </c>
      <c r="R1475" s="392">
        <f t="shared" si="636"/>
        <v>0</v>
      </c>
      <c r="S1475" s="392">
        <f t="shared" si="636"/>
        <v>0</v>
      </c>
      <c r="T1475" s="388">
        <f t="shared" si="636"/>
        <v>0</v>
      </c>
      <c r="U1475" s="392">
        <f t="shared" si="636"/>
        <v>0</v>
      </c>
      <c r="V1475" s="393">
        <f t="shared" si="636"/>
        <v>0</v>
      </c>
      <c r="W1475" s="37">
        <f>W617</f>
        <v>0</v>
      </c>
      <c r="Y1475"/>
    </row>
    <row r="1476" spans="1:25" outlineLevel="1" x14ac:dyDescent="0.25">
      <c r="A1476" s="212"/>
      <c r="B1476" s="465"/>
      <c r="C1476" s="272"/>
      <c r="D1476" s="272"/>
      <c r="E1476" s="273"/>
      <c r="F1476" s="274" t="s">
        <v>63</v>
      </c>
      <c r="G1476" s="394">
        <f>G618</f>
        <v>0</v>
      </c>
      <c r="H1476" s="421">
        <f>G1476*(1-VLOOKUP($F1476,SHT,2,FALSE))+H618*(1-VLOOKUP($F1476,SHT,2,FALSE))</f>
        <v>0</v>
      </c>
      <c r="I1476" s="389">
        <f t="shared" ref="I1476:V1476" si="637">I618*(1-VLOOKUP($F1476,SHT,2,FALSE))</f>
        <v>0</v>
      </c>
      <c r="J1476" s="389">
        <f t="shared" si="637"/>
        <v>0</v>
      </c>
      <c r="K1476" s="390">
        <f t="shared" si="637"/>
        <v>0</v>
      </c>
      <c r="L1476" s="391">
        <f t="shared" si="637"/>
        <v>0</v>
      </c>
      <c r="M1476" s="396">
        <f t="shared" si="637"/>
        <v>0</v>
      </c>
      <c r="N1476" s="392">
        <f t="shared" si="637"/>
        <v>0</v>
      </c>
      <c r="O1476" s="392">
        <f t="shared" si="637"/>
        <v>0</v>
      </c>
      <c r="P1476" s="392">
        <f t="shared" si="637"/>
        <v>0</v>
      </c>
      <c r="Q1476" s="392">
        <f t="shared" si="637"/>
        <v>0</v>
      </c>
      <c r="R1476" s="392">
        <f t="shared" si="637"/>
        <v>0</v>
      </c>
      <c r="S1476" s="392">
        <f t="shared" si="637"/>
        <v>0</v>
      </c>
      <c r="T1476" s="388">
        <f t="shared" si="637"/>
        <v>0</v>
      </c>
      <c r="U1476" s="392">
        <f t="shared" si="637"/>
        <v>0</v>
      </c>
      <c r="V1476" s="393">
        <f t="shared" si="637"/>
        <v>0</v>
      </c>
      <c r="W1476" s="37">
        <f>W618</f>
        <v>0</v>
      </c>
      <c r="Y1476"/>
    </row>
    <row r="1477" spans="1:25" x14ac:dyDescent="0.25">
      <c r="A1477" s="212"/>
      <c r="B1477" s="465"/>
      <c r="C1477" s="272"/>
      <c r="D1477" s="272"/>
      <c r="E1477" s="273" t="s">
        <v>64</v>
      </c>
      <c r="F1477" s="273"/>
      <c r="G1477" s="367">
        <f t="shared" ref="G1477:W1477" si="638">SUBTOTAL(9,G1478:G1479)</f>
        <v>0</v>
      </c>
      <c r="H1477" s="368">
        <f t="shared" si="638"/>
        <v>0</v>
      </c>
      <c r="I1477" s="369">
        <f t="shared" si="638"/>
        <v>0</v>
      </c>
      <c r="J1477" s="369">
        <f t="shared" si="638"/>
        <v>0</v>
      </c>
      <c r="K1477" s="370">
        <f t="shared" si="638"/>
        <v>0</v>
      </c>
      <c r="L1477" s="364">
        <f t="shared" si="638"/>
        <v>0</v>
      </c>
      <c r="M1477" s="364">
        <f t="shared" si="638"/>
        <v>0</v>
      </c>
      <c r="N1477" s="364">
        <f t="shared" si="638"/>
        <v>0</v>
      </c>
      <c r="O1477" s="364">
        <f t="shared" si="638"/>
        <v>0</v>
      </c>
      <c r="P1477" s="364">
        <f t="shared" si="638"/>
        <v>0</v>
      </c>
      <c r="Q1477" s="364">
        <f t="shared" si="638"/>
        <v>0</v>
      </c>
      <c r="R1477" s="364">
        <f t="shared" si="638"/>
        <v>0</v>
      </c>
      <c r="S1477" s="364">
        <f t="shared" si="638"/>
        <v>0</v>
      </c>
      <c r="T1477" s="364">
        <f t="shared" si="638"/>
        <v>0</v>
      </c>
      <c r="U1477" s="364">
        <f t="shared" si="638"/>
        <v>0</v>
      </c>
      <c r="V1477" s="365">
        <f t="shared" si="638"/>
        <v>0</v>
      </c>
      <c r="W1477" s="366">
        <f t="shared" si="638"/>
        <v>0</v>
      </c>
      <c r="Y1477"/>
    </row>
    <row r="1478" spans="1:25" outlineLevel="1" x14ac:dyDescent="0.25">
      <c r="A1478" s="212"/>
      <c r="B1478" s="465"/>
      <c r="C1478" s="272"/>
      <c r="D1478" s="272"/>
      <c r="E1478" s="273"/>
      <c r="F1478" s="274" t="s">
        <v>65</v>
      </c>
      <c r="G1478" s="394">
        <f>G620</f>
        <v>0</v>
      </c>
      <c r="H1478" s="421">
        <f>G1478*(1-VLOOKUP($F1478,SHT,2,FALSE))+H620*(1-VLOOKUP($F1478,SHT,2,FALSE))</f>
        <v>0</v>
      </c>
      <c r="I1478" s="389">
        <f t="shared" ref="I1478:V1478" si="639">I620*(1-VLOOKUP($F1478,SHT,2,FALSE))</f>
        <v>0</v>
      </c>
      <c r="J1478" s="389">
        <f t="shared" si="639"/>
        <v>0</v>
      </c>
      <c r="K1478" s="390">
        <f t="shared" si="639"/>
        <v>0</v>
      </c>
      <c r="L1478" s="391">
        <f t="shared" si="639"/>
        <v>0</v>
      </c>
      <c r="M1478" s="396">
        <f t="shared" si="639"/>
        <v>0</v>
      </c>
      <c r="N1478" s="392">
        <f t="shared" si="639"/>
        <v>0</v>
      </c>
      <c r="O1478" s="392">
        <f t="shared" si="639"/>
        <v>0</v>
      </c>
      <c r="P1478" s="392">
        <f t="shared" si="639"/>
        <v>0</v>
      </c>
      <c r="Q1478" s="392">
        <f t="shared" si="639"/>
        <v>0</v>
      </c>
      <c r="R1478" s="392">
        <f t="shared" si="639"/>
        <v>0</v>
      </c>
      <c r="S1478" s="392">
        <f t="shared" si="639"/>
        <v>0</v>
      </c>
      <c r="T1478" s="388">
        <f t="shared" si="639"/>
        <v>0</v>
      </c>
      <c r="U1478" s="392">
        <f t="shared" si="639"/>
        <v>0</v>
      </c>
      <c r="V1478" s="393">
        <f t="shared" si="639"/>
        <v>0</v>
      </c>
      <c r="W1478" s="37">
        <f>W620</f>
        <v>0</v>
      </c>
      <c r="Y1478"/>
    </row>
    <row r="1479" spans="1:25" outlineLevel="1" x14ac:dyDescent="0.25">
      <c r="A1479" s="212"/>
      <c r="B1479" s="465"/>
      <c r="C1479" s="272"/>
      <c r="D1479" s="272"/>
      <c r="E1479" s="273"/>
      <c r="F1479" s="274" t="s">
        <v>66</v>
      </c>
      <c r="G1479" s="394">
        <f>G621</f>
        <v>0</v>
      </c>
      <c r="H1479" s="421">
        <f>G1479*(1-VLOOKUP($F1479,SHT,2,FALSE))+H621*(1-VLOOKUP($F1479,SHT,2,FALSE))</f>
        <v>0</v>
      </c>
      <c r="I1479" s="389">
        <f t="shared" ref="I1479:V1479" si="640">I621*(1-VLOOKUP($F1479,SHT,2,FALSE))</f>
        <v>0</v>
      </c>
      <c r="J1479" s="389">
        <f t="shared" si="640"/>
        <v>0</v>
      </c>
      <c r="K1479" s="390">
        <f t="shared" si="640"/>
        <v>0</v>
      </c>
      <c r="L1479" s="391">
        <f t="shared" si="640"/>
        <v>0</v>
      </c>
      <c r="M1479" s="396">
        <f t="shared" si="640"/>
        <v>0</v>
      </c>
      <c r="N1479" s="392">
        <f t="shared" si="640"/>
        <v>0</v>
      </c>
      <c r="O1479" s="392">
        <f t="shared" si="640"/>
        <v>0</v>
      </c>
      <c r="P1479" s="392">
        <f t="shared" si="640"/>
        <v>0</v>
      </c>
      <c r="Q1479" s="392">
        <f t="shared" si="640"/>
        <v>0</v>
      </c>
      <c r="R1479" s="392">
        <f t="shared" si="640"/>
        <v>0</v>
      </c>
      <c r="S1479" s="392">
        <f t="shared" si="640"/>
        <v>0</v>
      </c>
      <c r="T1479" s="388">
        <f t="shared" si="640"/>
        <v>0</v>
      </c>
      <c r="U1479" s="392">
        <f t="shared" si="640"/>
        <v>0</v>
      </c>
      <c r="V1479" s="393">
        <f t="shared" si="640"/>
        <v>0</v>
      </c>
      <c r="W1479" s="37">
        <f>W621</f>
        <v>0</v>
      </c>
      <c r="Y1479"/>
    </row>
    <row r="1480" spans="1:25" x14ac:dyDescent="0.25">
      <c r="A1480" s="212"/>
      <c r="B1480" s="465"/>
      <c r="C1480" s="272"/>
      <c r="D1480" s="272"/>
      <c r="E1480" s="273" t="s">
        <v>67</v>
      </c>
      <c r="F1480" s="273"/>
      <c r="G1480" s="367">
        <f t="shared" ref="G1480:W1480" si="641">SUBTOTAL(9,G1481:G1483)</f>
        <v>0</v>
      </c>
      <c r="H1480" s="368">
        <f t="shared" si="641"/>
        <v>0</v>
      </c>
      <c r="I1480" s="369">
        <f t="shared" si="641"/>
        <v>0</v>
      </c>
      <c r="J1480" s="369">
        <f t="shared" si="641"/>
        <v>0</v>
      </c>
      <c r="K1480" s="370">
        <f t="shared" si="641"/>
        <v>0</v>
      </c>
      <c r="L1480" s="364">
        <f t="shared" si="641"/>
        <v>0</v>
      </c>
      <c r="M1480" s="364">
        <f t="shared" si="641"/>
        <v>0</v>
      </c>
      <c r="N1480" s="364">
        <f t="shared" si="641"/>
        <v>0</v>
      </c>
      <c r="O1480" s="364">
        <f t="shared" si="641"/>
        <v>0</v>
      </c>
      <c r="P1480" s="364">
        <f t="shared" si="641"/>
        <v>0</v>
      </c>
      <c r="Q1480" s="364">
        <f t="shared" si="641"/>
        <v>0</v>
      </c>
      <c r="R1480" s="364">
        <f t="shared" si="641"/>
        <v>0</v>
      </c>
      <c r="S1480" s="364">
        <f t="shared" si="641"/>
        <v>0</v>
      </c>
      <c r="T1480" s="364">
        <f t="shared" si="641"/>
        <v>0</v>
      </c>
      <c r="U1480" s="364">
        <f t="shared" si="641"/>
        <v>0</v>
      </c>
      <c r="V1480" s="364">
        <f t="shared" si="641"/>
        <v>0</v>
      </c>
      <c r="W1480" s="366">
        <f t="shared" si="641"/>
        <v>0</v>
      </c>
      <c r="Y1480"/>
    </row>
    <row r="1481" spans="1:25" outlineLevel="1" x14ac:dyDescent="0.25">
      <c r="A1481" s="212"/>
      <c r="B1481" s="465"/>
      <c r="C1481" s="272"/>
      <c r="D1481" s="272"/>
      <c r="E1481" s="273"/>
      <c r="F1481" s="274" t="s">
        <v>68</v>
      </c>
      <c r="G1481" s="394">
        <f>G623</f>
        <v>0</v>
      </c>
      <c r="H1481" s="421">
        <f>G1481*(1-VLOOKUP($F1481,SHT,2,FALSE))+H623*(1-VLOOKUP($F1481,SHT,2,FALSE))</f>
        <v>0</v>
      </c>
      <c r="I1481" s="389">
        <f t="shared" ref="I1481:V1481" si="642">I623*(1-VLOOKUP($F1481,SHT,2,FALSE))</f>
        <v>0</v>
      </c>
      <c r="J1481" s="389">
        <f t="shared" si="642"/>
        <v>0</v>
      </c>
      <c r="K1481" s="390">
        <f t="shared" si="642"/>
        <v>0</v>
      </c>
      <c r="L1481" s="391">
        <f t="shared" si="642"/>
        <v>0</v>
      </c>
      <c r="M1481" s="396">
        <f t="shared" si="642"/>
        <v>0</v>
      </c>
      <c r="N1481" s="392">
        <f t="shared" si="642"/>
        <v>0</v>
      </c>
      <c r="O1481" s="392">
        <f t="shared" si="642"/>
        <v>0</v>
      </c>
      <c r="P1481" s="392">
        <f t="shared" si="642"/>
        <v>0</v>
      </c>
      <c r="Q1481" s="392">
        <f t="shared" si="642"/>
        <v>0</v>
      </c>
      <c r="R1481" s="392">
        <f t="shared" si="642"/>
        <v>0</v>
      </c>
      <c r="S1481" s="392">
        <f t="shared" si="642"/>
        <v>0</v>
      </c>
      <c r="T1481" s="388">
        <f t="shared" si="642"/>
        <v>0</v>
      </c>
      <c r="U1481" s="392">
        <f t="shared" si="642"/>
        <v>0</v>
      </c>
      <c r="V1481" s="393">
        <f t="shared" si="642"/>
        <v>0</v>
      </c>
      <c r="W1481" s="37">
        <f>W623</f>
        <v>0</v>
      </c>
      <c r="Y1481"/>
    </row>
    <row r="1482" spans="1:25" outlineLevel="1" x14ac:dyDescent="0.25">
      <c r="A1482" s="212"/>
      <c r="B1482" s="465"/>
      <c r="C1482" s="272"/>
      <c r="D1482" s="272"/>
      <c r="E1482" s="273"/>
      <c r="F1482" s="274" t="s">
        <v>69</v>
      </c>
      <c r="G1482" s="394">
        <f>G624</f>
        <v>0</v>
      </c>
      <c r="H1482" s="421">
        <f>G1482*(1-VLOOKUP($F1482,SHT,2,FALSE))+H624*(1-VLOOKUP($F1482,SHT,2,FALSE))</f>
        <v>0</v>
      </c>
      <c r="I1482" s="389">
        <f t="shared" ref="I1482:V1482" si="643">I624*(1-VLOOKUP($F1482,SHT,2,FALSE))</f>
        <v>0</v>
      </c>
      <c r="J1482" s="389">
        <f t="shared" si="643"/>
        <v>0</v>
      </c>
      <c r="K1482" s="390">
        <f t="shared" si="643"/>
        <v>0</v>
      </c>
      <c r="L1482" s="391">
        <f t="shared" si="643"/>
        <v>0</v>
      </c>
      <c r="M1482" s="396">
        <f t="shared" si="643"/>
        <v>0</v>
      </c>
      <c r="N1482" s="392">
        <f t="shared" si="643"/>
        <v>0</v>
      </c>
      <c r="O1482" s="392">
        <f t="shared" si="643"/>
        <v>0</v>
      </c>
      <c r="P1482" s="392">
        <f t="shared" si="643"/>
        <v>0</v>
      </c>
      <c r="Q1482" s="392">
        <f t="shared" si="643"/>
        <v>0</v>
      </c>
      <c r="R1482" s="392">
        <f t="shared" si="643"/>
        <v>0</v>
      </c>
      <c r="S1482" s="392">
        <f t="shared" si="643"/>
        <v>0</v>
      </c>
      <c r="T1482" s="388">
        <f t="shared" si="643"/>
        <v>0</v>
      </c>
      <c r="U1482" s="392">
        <f t="shared" si="643"/>
        <v>0</v>
      </c>
      <c r="V1482" s="393">
        <f t="shared" si="643"/>
        <v>0</v>
      </c>
      <c r="W1482" s="37">
        <f>W624</f>
        <v>0</v>
      </c>
      <c r="Y1482"/>
    </row>
    <row r="1483" spans="1:25" outlineLevel="1" x14ac:dyDescent="0.25">
      <c r="A1483" s="212"/>
      <c r="B1483" s="465"/>
      <c r="C1483" s="272"/>
      <c r="D1483" s="272"/>
      <c r="E1483" s="273"/>
      <c r="F1483" s="274" t="s">
        <v>70</v>
      </c>
      <c r="G1483" s="394">
        <f>G625</f>
        <v>0</v>
      </c>
      <c r="H1483" s="421">
        <f>G1483*(1-VLOOKUP($F1483,SHT,2,FALSE))+H625*(1-VLOOKUP($F1483,SHT,2,FALSE))</f>
        <v>0</v>
      </c>
      <c r="I1483" s="389">
        <f t="shared" ref="I1483:V1483" si="644">I625*(1-VLOOKUP($F1483,SHT,2,FALSE))</f>
        <v>0</v>
      </c>
      <c r="J1483" s="389">
        <f t="shared" si="644"/>
        <v>0</v>
      </c>
      <c r="K1483" s="390">
        <f t="shared" si="644"/>
        <v>0</v>
      </c>
      <c r="L1483" s="391">
        <f t="shared" si="644"/>
        <v>0</v>
      </c>
      <c r="M1483" s="396">
        <f t="shared" si="644"/>
        <v>0</v>
      </c>
      <c r="N1483" s="392">
        <f t="shared" si="644"/>
        <v>0</v>
      </c>
      <c r="O1483" s="392">
        <f t="shared" si="644"/>
        <v>0</v>
      </c>
      <c r="P1483" s="392">
        <f t="shared" si="644"/>
        <v>0</v>
      </c>
      <c r="Q1483" s="392">
        <f t="shared" si="644"/>
        <v>0</v>
      </c>
      <c r="R1483" s="392">
        <f t="shared" si="644"/>
        <v>0</v>
      </c>
      <c r="S1483" s="392">
        <f t="shared" si="644"/>
        <v>0</v>
      </c>
      <c r="T1483" s="388">
        <f t="shared" si="644"/>
        <v>0</v>
      </c>
      <c r="U1483" s="392">
        <f t="shared" si="644"/>
        <v>0</v>
      </c>
      <c r="V1483" s="393">
        <f t="shared" si="644"/>
        <v>0</v>
      </c>
      <c r="W1483" s="37">
        <f>W625</f>
        <v>0</v>
      </c>
      <c r="Y1483"/>
    </row>
    <row r="1484" spans="1:25" x14ac:dyDescent="0.25">
      <c r="A1484" s="212"/>
      <c r="B1484" s="465"/>
      <c r="C1484" s="272"/>
      <c r="D1484" s="272" t="s">
        <v>71</v>
      </c>
      <c r="E1484" s="273"/>
      <c r="F1484" s="273"/>
      <c r="G1484" s="367"/>
      <c r="H1484" s="368"/>
      <c r="I1484" s="369"/>
      <c r="J1484" s="369"/>
      <c r="K1484" s="370"/>
      <c r="L1484" s="363"/>
      <c r="M1484" s="364"/>
      <c r="N1484" s="364"/>
      <c r="O1484" s="364"/>
      <c r="P1484" s="364"/>
      <c r="Q1484" s="364"/>
      <c r="R1484" s="364"/>
      <c r="S1484" s="364"/>
      <c r="T1484" s="364"/>
      <c r="U1484" s="364"/>
      <c r="V1484" s="365"/>
      <c r="W1484" s="366"/>
      <c r="Y1484"/>
    </row>
    <row r="1485" spans="1:25" x14ac:dyDescent="0.25">
      <c r="A1485" s="212"/>
      <c r="B1485" s="465"/>
      <c r="C1485" s="272"/>
      <c r="D1485" s="272"/>
      <c r="E1485" s="273" t="s">
        <v>72</v>
      </c>
      <c r="F1485" s="273"/>
      <c r="G1485" s="367">
        <f t="shared" ref="G1485:W1485" si="645">SUBTOTAL(9,G1486:G1487)</f>
        <v>0</v>
      </c>
      <c r="H1485" s="368">
        <f t="shared" si="645"/>
        <v>0</v>
      </c>
      <c r="I1485" s="369">
        <f t="shared" si="645"/>
        <v>0</v>
      </c>
      <c r="J1485" s="369">
        <f t="shared" si="645"/>
        <v>0</v>
      </c>
      <c r="K1485" s="370">
        <f t="shared" si="645"/>
        <v>0</v>
      </c>
      <c r="L1485" s="364">
        <f t="shared" si="645"/>
        <v>0</v>
      </c>
      <c r="M1485" s="364">
        <f t="shared" si="645"/>
        <v>0</v>
      </c>
      <c r="N1485" s="364">
        <f t="shared" si="645"/>
        <v>0</v>
      </c>
      <c r="O1485" s="364">
        <f t="shared" si="645"/>
        <v>0</v>
      </c>
      <c r="P1485" s="364">
        <f t="shared" si="645"/>
        <v>0</v>
      </c>
      <c r="Q1485" s="364">
        <f t="shared" si="645"/>
        <v>0</v>
      </c>
      <c r="R1485" s="364">
        <f t="shared" si="645"/>
        <v>0</v>
      </c>
      <c r="S1485" s="364">
        <f t="shared" si="645"/>
        <v>0</v>
      </c>
      <c r="T1485" s="364">
        <f t="shared" si="645"/>
        <v>0</v>
      </c>
      <c r="U1485" s="364">
        <f t="shared" si="645"/>
        <v>0</v>
      </c>
      <c r="V1485" s="365">
        <f t="shared" si="645"/>
        <v>0</v>
      </c>
      <c r="W1485" s="366">
        <f t="shared" si="645"/>
        <v>0</v>
      </c>
      <c r="Y1485"/>
    </row>
    <row r="1486" spans="1:25" outlineLevel="1" x14ac:dyDescent="0.25">
      <c r="A1486" s="212"/>
      <c r="B1486" s="465"/>
      <c r="C1486" s="272"/>
      <c r="D1486" s="272"/>
      <c r="E1486" s="273"/>
      <c r="F1486" s="274" t="s">
        <v>73</v>
      </c>
      <c r="G1486" s="394">
        <f>G628</f>
        <v>0</v>
      </c>
      <c r="H1486" s="421">
        <f>G1486*(1-VLOOKUP($F1486,SHT,2,FALSE))+H628*(1-VLOOKUP($F1486,SHT,2,FALSE))</f>
        <v>0</v>
      </c>
      <c r="I1486" s="389">
        <f t="shared" ref="I1486:V1486" si="646">I628*(1-VLOOKUP($F1486,SHT,2,FALSE))</f>
        <v>0</v>
      </c>
      <c r="J1486" s="389">
        <f t="shared" si="646"/>
        <v>0</v>
      </c>
      <c r="K1486" s="390">
        <f t="shared" si="646"/>
        <v>0</v>
      </c>
      <c r="L1486" s="391">
        <f t="shared" si="646"/>
        <v>0</v>
      </c>
      <c r="M1486" s="396">
        <f t="shared" si="646"/>
        <v>0</v>
      </c>
      <c r="N1486" s="392">
        <f t="shared" si="646"/>
        <v>0</v>
      </c>
      <c r="O1486" s="392">
        <f t="shared" si="646"/>
        <v>0</v>
      </c>
      <c r="P1486" s="392">
        <f t="shared" si="646"/>
        <v>0</v>
      </c>
      <c r="Q1486" s="392">
        <f t="shared" si="646"/>
        <v>0</v>
      </c>
      <c r="R1486" s="392">
        <f t="shared" si="646"/>
        <v>0</v>
      </c>
      <c r="S1486" s="392">
        <f t="shared" si="646"/>
        <v>0</v>
      </c>
      <c r="T1486" s="388">
        <f t="shared" si="646"/>
        <v>0</v>
      </c>
      <c r="U1486" s="392">
        <f t="shared" si="646"/>
        <v>0</v>
      </c>
      <c r="V1486" s="393">
        <f t="shared" si="646"/>
        <v>0</v>
      </c>
      <c r="W1486" s="37">
        <f>W628</f>
        <v>0</v>
      </c>
      <c r="Y1486"/>
    </row>
    <row r="1487" spans="1:25" outlineLevel="1" x14ac:dyDescent="0.25">
      <c r="A1487" s="212"/>
      <c r="B1487" s="465"/>
      <c r="C1487" s="272"/>
      <c r="D1487" s="272"/>
      <c r="E1487" s="273"/>
      <c r="F1487" s="274" t="s">
        <v>74</v>
      </c>
      <c r="G1487" s="394">
        <f>G629</f>
        <v>0</v>
      </c>
      <c r="H1487" s="421">
        <f>G1487*(1-VLOOKUP($F1487,SHT,2,FALSE))+H629*(1-VLOOKUP($F1487,SHT,2,FALSE))</f>
        <v>0</v>
      </c>
      <c r="I1487" s="389">
        <f t="shared" ref="I1487:V1487" si="647">I629*(1-VLOOKUP($F1487,SHT,2,FALSE))</f>
        <v>0</v>
      </c>
      <c r="J1487" s="389">
        <f t="shared" si="647"/>
        <v>0</v>
      </c>
      <c r="K1487" s="390">
        <f t="shared" si="647"/>
        <v>0</v>
      </c>
      <c r="L1487" s="391">
        <f t="shared" si="647"/>
        <v>0</v>
      </c>
      <c r="M1487" s="396">
        <f t="shared" si="647"/>
        <v>0</v>
      </c>
      <c r="N1487" s="392">
        <f t="shared" si="647"/>
        <v>0</v>
      </c>
      <c r="O1487" s="392">
        <f t="shared" si="647"/>
        <v>0</v>
      </c>
      <c r="P1487" s="392">
        <f t="shared" si="647"/>
        <v>0</v>
      </c>
      <c r="Q1487" s="392">
        <f t="shared" si="647"/>
        <v>0</v>
      </c>
      <c r="R1487" s="392">
        <f t="shared" si="647"/>
        <v>0</v>
      </c>
      <c r="S1487" s="392">
        <f t="shared" si="647"/>
        <v>0</v>
      </c>
      <c r="T1487" s="388">
        <f t="shared" si="647"/>
        <v>0</v>
      </c>
      <c r="U1487" s="392">
        <f t="shared" si="647"/>
        <v>0</v>
      </c>
      <c r="V1487" s="393">
        <f t="shared" si="647"/>
        <v>0</v>
      </c>
      <c r="W1487" s="37">
        <f>W629</f>
        <v>0</v>
      </c>
      <c r="Y1487"/>
    </row>
    <row r="1488" spans="1:25" x14ac:dyDescent="0.25">
      <c r="A1488" s="212"/>
      <c r="B1488" s="465"/>
      <c r="C1488" s="272"/>
      <c r="D1488" s="272"/>
      <c r="E1488" s="273" t="s">
        <v>75</v>
      </c>
      <c r="F1488" s="273"/>
      <c r="G1488" s="367">
        <f t="shared" ref="G1488:W1488" si="648">SUBTOTAL(9,G1489:G1490)</f>
        <v>0</v>
      </c>
      <c r="H1488" s="368">
        <f t="shared" si="648"/>
        <v>0</v>
      </c>
      <c r="I1488" s="369">
        <f t="shared" si="648"/>
        <v>0</v>
      </c>
      <c r="J1488" s="369">
        <f t="shared" si="648"/>
        <v>0</v>
      </c>
      <c r="K1488" s="370">
        <f t="shared" si="648"/>
        <v>0</v>
      </c>
      <c r="L1488" s="364">
        <f t="shared" si="648"/>
        <v>0</v>
      </c>
      <c r="M1488" s="364">
        <f t="shared" si="648"/>
        <v>0</v>
      </c>
      <c r="N1488" s="364">
        <f t="shared" si="648"/>
        <v>0</v>
      </c>
      <c r="O1488" s="364">
        <f t="shared" si="648"/>
        <v>0</v>
      </c>
      <c r="P1488" s="364">
        <f t="shared" si="648"/>
        <v>0</v>
      </c>
      <c r="Q1488" s="364">
        <f t="shared" si="648"/>
        <v>0</v>
      </c>
      <c r="R1488" s="364">
        <f t="shared" si="648"/>
        <v>0</v>
      </c>
      <c r="S1488" s="364">
        <f t="shared" si="648"/>
        <v>0</v>
      </c>
      <c r="T1488" s="364">
        <f t="shared" si="648"/>
        <v>0</v>
      </c>
      <c r="U1488" s="364">
        <f t="shared" si="648"/>
        <v>0</v>
      </c>
      <c r="V1488" s="365">
        <f t="shared" si="648"/>
        <v>0</v>
      </c>
      <c r="W1488" s="366">
        <f t="shared" si="648"/>
        <v>0</v>
      </c>
      <c r="Y1488"/>
    </row>
    <row r="1489" spans="1:25" outlineLevel="1" x14ac:dyDescent="0.25">
      <c r="A1489" s="212"/>
      <c r="B1489" s="465"/>
      <c r="C1489" s="272"/>
      <c r="D1489" s="272"/>
      <c r="E1489" s="273"/>
      <c r="F1489" s="274" t="s">
        <v>76</v>
      </c>
      <c r="G1489" s="394">
        <f>G631</f>
        <v>0</v>
      </c>
      <c r="H1489" s="421">
        <f>G1489*(1-VLOOKUP($F1489,SHT,2,FALSE))+H631*(1-VLOOKUP($F1489,SHT,2,FALSE))</f>
        <v>0</v>
      </c>
      <c r="I1489" s="389">
        <f t="shared" ref="I1489:V1489" si="649">I631*(1-VLOOKUP($F1489,SHT,2,FALSE))</f>
        <v>0</v>
      </c>
      <c r="J1489" s="389">
        <f t="shared" si="649"/>
        <v>0</v>
      </c>
      <c r="K1489" s="390">
        <f t="shared" si="649"/>
        <v>0</v>
      </c>
      <c r="L1489" s="391">
        <f t="shared" si="649"/>
        <v>0</v>
      </c>
      <c r="M1489" s="396">
        <f t="shared" si="649"/>
        <v>0</v>
      </c>
      <c r="N1489" s="392">
        <f t="shared" si="649"/>
        <v>0</v>
      </c>
      <c r="O1489" s="392">
        <f t="shared" si="649"/>
        <v>0</v>
      </c>
      <c r="P1489" s="392">
        <f t="shared" si="649"/>
        <v>0</v>
      </c>
      <c r="Q1489" s="392">
        <f t="shared" si="649"/>
        <v>0</v>
      </c>
      <c r="R1489" s="392">
        <f t="shared" si="649"/>
        <v>0</v>
      </c>
      <c r="S1489" s="392">
        <f t="shared" si="649"/>
        <v>0</v>
      </c>
      <c r="T1489" s="388">
        <f t="shared" si="649"/>
        <v>0</v>
      </c>
      <c r="U1489" s="392">
        <f t="shared" si="649"/>
        <v>0</v>
      </c>
      <c r="V1489" s="393">
        <f t="shared" si="649"/>
        <v>0</v>
      </c>
      <c r="W1489" s="37">
        <f>W631</f>
        <v>0</v>
      </c>
      <c r="Y1489"/>
    </row>
    <row r="1490" spans="1:25" outlineLevel="1" x14ac:dyDescent="0.25">
      <c r="A1490" s="212"/>
      <c r="B1490" s="465"/>
      <c r="C1490" s="272"/>
      <c r="D1490" s="272"/>
      <c r="E1490" s="273"/>
      <c r="F1490" s="274" t="s">
        <v>77</v>
      </c>
      <c r="G1490" s="394">
        <f>G632</f>
        <v>0</v>
      </c>
      <c r="H1490" s="421">
        <f>G1490*(1-VLOOKUP($F1490,SHT,2,FALSE))+H632*(1-VLOOKUP($F1490,SHT,2,FALSE))</f>
        <v>0</v>
      </c>
      <c r="I1490" s="389">
        <f t="shared" ref="I1490:V1490" si="650">I632*(1-VLOOKUP($F1490,SHT,2,FALSE))</f>
        <v>0</v>
      </c>
      <c r="J1490" s="389">
        <f t="shared" si="650"/>
        <v>0</v>
      </c>
      <c r="K1490" s="390">
        <f t="shared" si="650"/>
        <v>0</v>
      </c>
      <c r="L1490" s="391">
        <f t="shared" si="650"/>
        <v>0</v>
      </c>
      <c r="M1490" s="396">
        <f t="shared" si="650"/>
        <v>0</v>
      </c>
      <c r="N1490" s="392">
        <f t="shared" si="650"/>
        <v>0</v>
      </c>
      <c r="O1490" s="392">
        <f t="shared" si="650"/>
        <v>0</v>
      </c>
      <c r="P1490" s="392">
        <f t="shared" si="650"/>
        <v>0</v>
      </c>
      <c r="Q1490" s="392">
        <f t="shared" si="650"/>
        <v>0</v>
      </c>
      <c r="R1490" s="392">
        <f t="shared" si="650"/>
        <v>0</v>
      </c>
      <c r="S1490" s="392">
        <f t="shared" si="650"/>
        <v>0</v>
      </c>
      <c r="T1490" s="388">
        <f t="shared" si="650"/>
        <v>0</v>
      </c>
      <c r="U1490" s="392">
        <f t="shared" si="650"/>
        <v>0</v>
      </c>
      <c r="V1490" s="393">
        <f t="shared" si="650"/>
        <v>0</v>
      </c>
      <c r="W1490" s="37">
        <f>W632</f>
        <v>0</v>
      </c>
      <c r="Y1490"/>
    </row>
    <row r="1491" spans="1:25" x14ac:dyDescent="0.25">
      <c r="A1491" s="212"/>
      <c r="B1491" s="465"/>
      <c r="C1491" s="272"/>
      <c r="D1491" s="272"/>
      <c r="E1491" s="273" t="s">
        <v>78</v>
      </c>
      <c r="F1491" s="273"/>
      <c r="G1491" s="367">
        <f t="shared" ref="G1491:W1491" si="651">SUBTOTAL(9,G1492:G1493)</f>
        <v>0</v>
      </c>
      <c r="H1491" s="368">
        <f t="shared" si="651"/>
        <v>0</v>
      </c>
      <c r="I1491" s="369">
        <f t="shared" si="651"/>
        <v>0</v>
      </c>
      <c r="J1491" s="369">
        <f t="shared" si="651"/>
        <v>0</v>
      </c>
      <c r="K1491" s="370">
        <f t="shared" si="651"/>
        <v>0</v>
      </c>
      <c r="L1491" s="364">
        <f t="shared" si="651"/>
        <v>0</v>
      </c>
      <c r="M1491" s="364">
        <f t="shared" si="651"/>
        <v>0</v>
      </c>
      <c r="N1491" s="364">
        <f t="shared" si="651"/>
        <v>0</v>
      </c>
      <c r="O1491" s="364">
        <f t="shared" si="651"/>
        <v>0</v>
      </c>
      <c r="P1491" s="364">
        <f t="shared" si="651"/>
        <v>0</v>
      </c>
      <c r="Q1491" s="364">
        <f t="shared" si="651"/>
        <v>0</v>
      </c>
      <c r="R1491" s="364">
        <f t="shared" si="651"/>
        <v>0</v>
      </c>
      <c r="S1491" s="364">
        <f t="shared" si="651"/>
        <v>0</v>
      </c>
      <c r="T1491" s="364">
        <f t="shared" si="651"/>
        <v>0</v>
      </c>
      <c r="U1491" s="364">
        <f t="shared" si="651"/>
        <v>0</v>
      </c>
      <c r="V1491" s="365">
        <f t="shared" si="651"/>
        <v>0</v>
      </c>
      <c r="W1491" s="366">
        <f t="shared" si="651"/>
        <v>0</v>
      </c>
      <c r="Y1491"/>
    </row>
    <row r="1492" spans="1:25" outlineLevel="1" x14ac:dyDescent="0.25">
      <c r="A1492" s="212"/>
      <c r="B1492" s="465"/>
      <c r="C1492" s="272"/>
      <c r="D1492" s="272"/>
      <c r="E1492" s="273"/>
      <c r="F1492" s="274" t="s">
        <v>79</v>
      </c>
      <c r="G1492" s="394">
        <f>G634</f>
        <v>0</v>
      </c>
      <c r="H1492" s="421">
        <f>G1492*(1-VLOOKUP($F1492,SHT,2,FALSE))+H634*(1-VLOOKUP($F1492,SHT,2,FALSE))</f>
        <v>0</v>
      </c>
      <c r="I1492" s="389">
        <f t="shared" ref="I1492:V1492" si="652">I634*(1-VLOOKUP($F1492,SHT,2,FALSE))</f>
        <v>0</v>
      </c>
      <c r="J1492" s="389">
        <f t="shared" si="652"/>
        <v>0</v>
      </c>
      <c r="K1492" s="390">
        <f t="shared" si="652"/>
        <v>0</v>
      </c>
      <c r="L1492" s="391">
        <f t="shared" si="652"/>
        <v>0</v>
      </c>
      <c r="M1492" s="396">
        <f t="shared" si="652"/>
        <v>0</v>
      </c>
      <c r="N1492" s="392">
        <f t="shared" si="652"/>
        <v>0</v>
      </c>
      <c r="O1492" s="392">
        <f t="shared" si="652"/>
        <v>0</v>
      </c>
      <c r="P1492" s="392">
        <f t="shared" si="652"/>
        <v>0</v>
      </c>
      <c r="Q1492" s="392">
        <f t="shared" si="652"/>
        <v>0</v>
      </c>
      <c r="R1492" s="392">
        <f t="shared" si="652"/>
        <v>0</v>
      </c>
      <c r="S1492" s="392">
        <f t="shared" si="652"/>
        <v>0</v>
      </c>
      <c r="T1492" s="388">
        <f t="shared" si="652"/>
        <v>0</v>
      </c>
      <c r="U1492" s="392">
        <f t="shared" si="652"/>
        <v>0</v>
      </c>
      <c r="V1492" s="393">
        <f t="shared" si="652"/>
        <v>0</v>
      </c>
      <c r="W1492" s="37">
        <f>W634</f>
        <v>0</v>
      </c>
      <c r="Y1492"/>
    </row>
    <row r="1493" spans="1:25" outlineLevel="1" x14ac:dyDescent="0.25">
      <c r="A1493" s="212"/>
      <c r="B1493" s="465"/>
      <c r="C1493" s="272"/>
      <c r="D1493" s="272"/>
      <c r="E1493" s="273"/>
      <c r="F1493" s="274" t="s">
        <v>80</v>
      </c>
      <c r="G1493" s="394">
        <f>G635</f>
        <v>0</v>
      </c>
      <c r="H1493" s="421">
        <f>G1493*(1-VLOOKUP($F1493,SHT,2,FALSE))+H635*(1-VLOOKUP($F1493,SHT,2,FALSE))</f>
        <v>0</v>
      </c>
      <c r="I1493" s="389">
        <f t="shared" ref="I1493:V1493" si="653">I635*(1-VLOOKUP($F1493,SHT,2,FALSE))</f>
        <v>0</v>
      </c>
      <c r="J1493" s="389">
        <f t="shared" si="653"/>
        <v>0</v>
      </c>
      <c r="K1493" s="390">
        <f t="shared" si="653"/>
        <v>0</v>
      </c>
      <c r="L1493" s="391">
        <f t="shared" si="653"/>
        <v>0</v>
      </c>
      <c r="M1493" s="396">
        <f t="shared" si="653"/>
        <v>0</v>
      </c>
      <c r="N1493" s="392">
        <f t="shared" si="653"/>
        <v>0</v>
      </c>
      <c r="O1493" s="392">
        <f t="shared" si="653"/>
        <v>0</v>
      </c>
      <c r="P1493" s="392">
        <f t="shared" si="653"/>
        <v>0</v>
      </c>
      <c r="Q1493" s="392">
        <f t="shared" si="653"/>
        <v>0</v>
      </c>
      <c r="R1493" s="392">
        <f t="shared" si="653"/>
        <v>0</v>
      </c>
      <c r="S1493" s="392">
        <f t="shared" si="653"/>
        <v>0</v>
      </c>
      <c r="T1493" s="388">
        <f t="shared" si="653"/>
        <v>0</v>
      </c>
      <c r="U1493" s="392">
        <f t="shared" si="653"/>
        <v>0</v>
      </c>
      <c r="V1493" s="393">
        <f t="shared" si="653"/>
        <v>0</v>
      </c>
      <c r="W1493" s="37">
        <f>W635</f>
        <v>0</v>
      </c>
      <c r="Y1493"/>
    </row>
    <row r="1494" spans="1:25" x14ac:dyDescent="0.25">
      <c r="A1494" s="212"/>
      <c r="B1494" s="465"/>
      <c r="C1494" s="272"/>
      <c r="D1494" s="272"/>
      <c r="E1494" s="273" t="s">
        <v>81</v>
      </c>
      <c r="F1494" s="273"/>
      <c r="G1494" s="367">
        <f t="shared" ref="G1494:W1494" si="654">SUBTOTAL(9,G1495:G1496)</f>
        <v>0</v>
      </c>
      <c r="H1494" s="368">
        <f t="shared" si="654"/>
        <v>0</v>
      </c>
      <c r="I1494" s="369">
        <f t="shared" si="654"/>
        <v>0</v>
      </c>
      <c r="J1494" s="369">
        <f t="shared" si="654"/>
        <v>0</v>
      </c>
      <c r="K1494" s="370">
        <f t="shared" si="654"/>
        <v>0</v>
      </c>
      <c r="L1494" s="364">
        <f t="shared" si="654"/>
        <v>0</v>
      </c>
      <c r="M1494" s="364">
        <f t="shared" si="654"/>
        <v>0</v>
      </c>
      <c r="N1494" s="364">
        <f t="shared" si="654"/>
        <v>0</v>
      </c>
      <c r="O1494" s="364">
        <f t="shared" si="654"/>
        <v>0</v>
      </c>
      <c r="P1494" s="364">
        <f t="shared" si="654"/>
        <v>0</v>
      </c>
      <c r="Q1494" s="364">
        <f t="shared" si="654"/>
        <v>0</v>
      </c>
      <c r="R1494" s="364">
        <f t="shared" si="654"/>
        <v>0</v>
      </c>
      <c r="S1494" s="364">
        <f t="shared" si="654"/>
        <v>0</v>
      </c>
      <c r="T1494" s="364">
        <f t="shared" si="654"/>
        <v>0</v>
      </c>
      <c r="U1494" s="364">
        <f t="shared" si="654"/>
        <v>0</v>
      </c>
      <c r="V1494" s="365">
        <f t="shared" si="654"/>
        <v>0</v>
      </c>
      <c r="W1494" s="366">
        <f t="shared" si="654"/>
        <v>0</v>
      </c>
      <c r="Y1494"/>
    </row>
    <row r="1495" spans="1:25" outlineLevel="1" x14ac:dyDescent="0.25">
      <c r="A1495" s="212"/>
      <c r="B1495" s="465"/>
      <c r="C1495" s="272"/>
      <c r="D1495" s="272"/>
      <c r="E1495" s="273"/>
      <c r="F1495" s="274" t="s">
        <v>82</v>
      </c>
      <c r="G1495" s="394">
        <f>G637</f>
        <v>0</v>
      </c>
      <c r="H1495" s="421">
        <f>G1495*(1-VLOOKUP($F1495,SHT,2,FALSE))+H637*(1-VLOOKUP($F1495,SHT,2,FALSE))</f>
        <v>0</v>
      </c>
      <c r="I1495" s="389">
        <f t="shared" ref="I1495:V1495" si="655">I637*(1-VLOOKUP($F1495,SHT,2,FALSE))</f>
        <v>0</v>
      </c>
      <c r="J1495" s="389">
        <f t="shared" si="655"/>
        <v>0</v>
      </c>
      <c r="K1495" s="390">
        <f t="shared" si="655"/>
        <v>0</v>
      </c>
      <c r="L1495" s="391">
        <f t="shared" si="655"/>
        <v>0</v>
      </c>
      <c r="M1495" s="396">
        <f t="shared" si="655"/>
        <v>0</v>
      </c>
      <c r="N1495" s="392">
        <f t="shared" si="655"/>
        <v>0</v>
      </c>
      <c r="O1495" s="392">
        <f t="shared" si="655"/>
        <v>0</v>
      </c>
      <c r="P1495" s="392">
        <f t="shared" si="655"/>
        <v>0</v>
      </c>
      <c r="Q1495" s="392">
        <f t="shared" si="655"/>
        <v>0</v>
      </c>
      <c r="R1495" s="392">
        <f t="shared" si="655"/>
        <v>0</v>
      </c>
      <c r="S1495" s="392">
        <f t="shared" si="655"/>
        <v>0</v>
      </c>
      <c r="T1495" s="388">
        <f t="shared" si="655"/>
        <v>0</v>
      </c>
      <c r="U1495" s="392">
        <f t="shared" si="655"/>
        <v>0</v>
      </c>
      <c r="V1495" s="393">
        <f t="shared" si="655"/>
        <v>0</v>
      </c>
      <c r="W1495" s="37">
        <f>W637</f>
        <v>0</v>
      </c>
      <c r="Y1495"/>
    </row>
    <row r="1496" spans="1:25" outlineLevel="1" x14ac:dyDescent="0.25">
      <c r="A1496" s="212"/>
      <c r="B1496" s="465"/>
      <c r="C1496" s="272"/>
      <c r="D1496" s="272"/>
      <c r="E1496" s="273"/>
      <c r="F1496" s="274" t="s">
        <v>83</v>
      </c>
      <c r="G1496" s="394">
        <f>G638</f>
        <v>0</v>
      </c>
      <c r="H1496" s="421">
        <f>G1496*(1-VLOOKUP($F1496,SHT,2,FALSE))+H638*(1-VLOOKUP($F1496,SHT,2,FALSE))</f>
        <v>0</v>
      </c>
      <c r="I1496" s="389">
        <f t="shared" ref="I1496:V1496" si="656">I638*(1-VLOOKUP($F1496,SHT,2,FALSE))</f>
        <v>0</v>
      </c>
      <c r="J1496" s="389">
        <f t="shared" si="656"/>
        <v>0</v>
      </c>
      <c r="K1496" s="390">
        <f t="shared" si="656"/>
        <v>0</v>
      </c>
      <c r="L1496" s="391">
        <f t="shared" si="656"/>
        <v>0</v>
      </c>
      <c r="M1496" s="396">
        <f t="shared" si="656"/>
        <v>0</v>
      </c>
      <c r="N1496" s="392">
        <f t="shared" si="656"/>
        <v>0</v>
      </c>
      <c r="O1496" s="392">
        <f t="shared" si="656"/>
        <v>0</v>
      </c>
      <c r="P1496" s="392">
        <f t="shared" si="656"/>
        <v>0</v>
      </c>
      <c r="Q1496" s="392">
        <f t="shared" si="656"/>
        <v>0</v>
      </c>
      <c r="R1496" s="392">
        <f t="shared" si="656"/>
        <v>0</v>
      </c>
      <c r="S1496" s="392">
        <f t="shared" si="656"/>
        <v>0</v>
      </c>
      <c r="T1496" s="388">
        <f t="shared" si="656"/>
        <v>0</v>
      </c>
      <c r="U1496" s="392">
        <f t="shared" si="656"/>
        <v>0</v>
      </c>
      <c r="V1496" s="393">
        <f t="shared" si="656"/>
        <v>0</v>
      </c>
      <c r="W1496" s="37">
        <f>W638</f>
        <v>0</v>
      </c>
      <c r="Y1496"/>
    </row>
    <row r="1497" spans="1:25" x14ac:dyDescent="0.25">
      <c r="A1497" s="212"/>
      <c r="B1497" s="465"/>
      <c r="C1497" s="272"/>
      <c r="D1497" s="272"/>
      <c r="E1497" s="273" t="s">
        <v>84</v>
      </c>
      <c r="F1497" s="273"/>
      <c r="G1497" s="367">
        <f t="shared" ref="G1497:W1497" si="657">SUBTOTAL(9,G1498:G1499)</f>
        <v>0</v>
      </c>
      <c r="H1497" s="368">
        <f t="shared" si="657"/>
        <v>0</v>
      </c>
      <c r="I1497" s="369">
        <f t="shared" si="657"/>
        <v>0</v>
      </c>
      <c r="J1497" s="369">
        <f t="shared" si="657"/>
        <v>0</v>
      </c>
      <c r="K1497" s="370">
        <f t="shared" si="657"/>
        <v>0</v>
      </c>
      <c r="L1497" s="364">
        <f t="shared" si="657"/>
        <v>0</v>
      </c>
      <c r="M1497" s="364">
        <f t="shared" si="657"/>
        <v>0</v>
      </c>
      <c r="N1497" s="364">
        <f t="shared" si="657"/>
        <v>0</v>
      </c>
      <c r="O1497" s="364">
        <f t="shared" si="657"/>
        <v>0</v>
      </c>
      <c r="P1497" s="364">
        <f t="shared" si="657"/>
        <v>0</v>
      </c>
      <c r="Q1497" s="364">
        <f t="shared" si="657"/>
        <v>0</v>
      </c>
      <c r="R1497" s="364">
        <f t="shared" si="657"/>
        <v>0</v>
      </c>
      <c r="S1497" s="364">
        <f t="shared" si="657"/>
        <v>0</v>
      </c>
      <c r="T1497" s="364">
        <f t="shared" si="657"/>
        <v>0</v>
      </c>
      <c r="U1497" s="364">
        <f t="shared" si="657"/>
        <v>0</v>
      </c>
      <c r="V1497" s="365">
        <f t="shared" si="657"/>
        <v>0</v>
      </c>
      <c r="W1497" s="366">
        <f t="shared" si="657"/>
        <v>0</v>
      </c>
      <c r="Y1497"/>
    </row>
    <row r="1498" spans="1:25" outlineLevel="1" x14ac:dyDescent="0.25">
      <c r="A1498" s="212"/>
      <c r="B1498" s="465"/>
      <c r="C1498" s="272"/>
      <c r="D1498" s="272"/>
      <c r="E1498" s="273"/>
      <c r="F1498" s="274" t="s">
        <v>85</v>
      </c>
      <c r="G1498" s="394">
        <f>G640</f>
        <v>0</v>
      </c>
      <c r="H1498" s="421">
        <f>G1498*(1-VLOOKUP($F1498,SHT,2,FALSE))+H640*(1-VLOOKUP($F1498,SHT,2,FALSE))</f>
        <v>0</v>
      </c>
      <c r="I1498" s="389">
        <f t="shared" ref="I1498:V1498" si="658">I640*(1-VLOOKUP($F1498,SHT,2,FALSE))</f>
        <v>0</v>
      </c>
      <c r="J1498" s="389">
        <f t="shared" si="658"/>
        <v>0</v>
      </c>
      <c r="K1498" s="390">
        <f t="shared" si="658"/>
        <v>0</v>
      </c>
      <c r="L1498" s="391">
        <f t="shared" si="658"/>
        <v>0</v>
      </c>
      <c r="M1498" s="396">
        <f t="shared" si="658"/>
        <v>0</v>
      </c>
      <c r="N1498" s="392">
        <f t="shared" si="658"/>
        <v>0</v>
      </c>
      <c r="O1498" s="392">
        <f t="shared" si="658"/>
        <v>0</v>
      </c>
      <c r="P1498" s="392">
        <f t="shared" si="658"/>
        <v>0</v>
      </c>
      <c r="Q1498" s="392">
        <f t="shared" si="658"/>
        <v>0</v>
      </c>
      <c r="R1498" s="392">
        <f t="shared" si="658"/>
        <v>0</v>
      </c>
      <c r="S1498" s="392">
        <f t="shared" si="658"/>
        <v>0</v>
      </c>
      <c r="T1498" s="388">
        <f t="shared" si="658"/>
        <v>0</v>
      </c>
      <c r="U1498" s="392">
        <f t="shared" si="658"/>
        <v>0</v>
      </c>
      <c r="V1498" s="393">
        <f t="shared" si="658"/>
        <v>0</v>
      </c>
      <c r="W1498" s="37">
        <f>W640</f>
        <v>0</v>
      </c>
      <c r="Y1498"/>
    </row>
    <row r="1499" spans="1:25" outlineLevel="1" x14ac:dyDescent="0.25">
      <c r="A1499" s="212"/>
      <c r="B1499" s="465"/>
      <c r="C1499" s="272"/>
      <c r="D1499" s="272"/>
      <c r="E1499" s="273"/>
      <c r="F1499" s="274" t="s">
        <v>86</v>
      </c>
      <c r="G1499" s="394">
        <f>G641</f>
        <v>0</v>
      </c>
      <c r="H1499" s="421">
        <f>G1499*(1-VLOOKUP($F1499,SHT,2,FALSE))+H641*(1-VLOOKUP($F1499,SHT,2,FALSE))</f>
        <v>0</v>
      </c>
      <c r="I1499" s="389">
        <f t="shared" ref="I1499:V1499" si="659">I641*(1-VLOOKUP($F1499,SHT,2,FALSE))</f>
        <v>0</v>
      </c>
      <c r="J1499" s="389">
        <f t="shared" si="659"/>
        <v>0</v>
      </c>
      <c r="K1499" s="390">
        <f t="shared" si="659"/>
        <v>0</v>
      </c>
      <c r="L1499" s="391">
        <f t="shared" si="659"/>
        <v>0</v>
      </c>
      <c r="M1499" s="396">
        <f t="shared" si="659"/>
        <v>0</v>
      </c>
      <c r="N1499" s="392">
        <f t="shared" si="659"/>
        <v>0</v>
      </c>
      <c r="O1499" s="392">
        <f t="shared" si="659"/>
        <v>0</v>
      </c>
      <c r="P1499" s="392">
        <f t="shared" si="659"/>
        <v>0</v>
      </c>
      <c r="Q1499" s="392">
        <f t="shared" si="659"/>
        <v>0</v>
      </c>
      <c r="R1499" s="392">
        <f t="shared" si="659"/>
        <v>0</v>
      </c>
      <c r="S1499" s="392">
        <f t="shared" si="659"/>
        <v>0</v>
      </c>
      <c r="T1499" s="388">
        <f t="shared" si="659"/>
        <v>0</v>
      </c>
      <c r="U1499" s="392">
        <f t="shared" si="659"/>
        <v>0</v>
      </c>
      <c r="V1499" s="393">
        <f t="shared" si="659"/>
        <v>0</v>
      </c>
      <c r="W1499" s="37">
        <f>W641</f>
        <v>0</v>
      </c>
      <c r="Y1499"/>
    </row>
    <row r="1500" spans="1:25" x14ac:dyDescent="0.25">
      <c r="A1500" s="212"/>
      <c r="B1500" s="465"/>
      <c r="C1500" s="272"/>
      <c r="D1500" s="272"/>
      <c r="E1500" s="273" t="s">
        <v>87</v>
      </c>
      <c r="F1500" s="273"/>
      <c r="G1500" s="367">
        <f t="shared" ref="G1500:W1500" si="660">SUBTOTAL(9,G1501:G1502)</f>
        <v>0</v>
      </c>
      <c r="H1500" s="368">
        <f t="shared" si="660"/>
        <v>0</v>
      </c>
      <c r="I1500" s="369">
        <f t="shared" si="660"/>
        <v>0</v>
      </c>
      <c r="J1500" s="369">
        <f t="shared" si="660"/>
        <v>0</v>
      </c>
      <c r="K1500" s="370">
        <f t="shared" si="660"/>
        <v>0</v>
      </c>
      <c r="L1500" s="364">
        <f t="shared" si="660"/>
        <v>0</v>
      </c>
      <c r="M1500" s="364">
        <f t="shared" si="660"/>
        <v>0</v>
      </c>
      <c r="N1500" s="364">
        <f t="shared" si="660"/>
        <v>0</v>
      </c>
      <c r="O1500" s="364">
        <f t="shared" si="660"/>
        <v>0</v>
      </c>
      <c r="P1500" s="364">
        <f t="shared" si="660"/>
        <v>0</v>
      </c>
      <c r="Q1500" s="364">
        <f t="shared" si="660"/>
        <v>0</v>
      </c>
      <c r="R1500" s="364">
        <f t="shared" si="660"/>
        <v>0</v>
      </c>
      <c r="S1500" s="364">
        <f t="shared" si="660"/>
        <v>0</v>
      </c>
      <c r="T1500" s="364">
        <f t="shared" si="660"/>
        <v>0</v>
      </c>
      <c r="U1500" s="364">
        <f t="shared" si="660"/>
        <v>0</v>
      </c>
      <c r="V1500" s="365">
        <f t="shared" si="660"/>
        <v>0</v>
      </c>
      <c r="W1500" s="366">
        <f t="shared" si="660"/>
        <v>0</v>
      </c>
      <c r="Y1500"/>
    </row>
    <row r="1501" spans="1:25" outlineLevel="1" x14ac:dyDescent="0.25">
      <c r="A1501" s="212"/>
      <c r="B1501" s="465"/>
      <c r="C1501" s="272"/>
      <c r="D1501" s="272"/>
      <c r="E1501" s="273"/>
      <c r="F1501" s="274" t="s">
        <v>88</v>
      </c>
      <c r="G1501" s="394">
        <f>G643</f>
        <v>0</v>
      </c>
      <c r="H1501" s="421">
        <f>G1501*(1-VLOOKUP($F1501,SHT,2,FALSE))+H643*(1-VLOOKUP($F1501,SHT,2,FALSE))</f>
        <v>0</v>
      </c>
      <c r="I1501" s="389">
        <f t="shared" ref="I1501:V1501" si="661">I643*(1-VLOOKUP($F1501,SHT,2,FALSE))</f>
        <v>0</v>
      </c>
      <c r="J1501" s="389">
        <f t="shared" si="661"/>
        <v>0</v>
      </c>
      <c r="K1501" s="390">
        <f t="shared" si="661"/>
        <v>0</v>
      </c>
      <c r="L1501" s="391">
        <f t="shared" si="661"/>
        <v>0</v>
      </c>
      <c r="M1501" s="396">
        <f t="shared" si="661"/>
        <v>0</v>
      </c>
      <c r="N1501" s="392">
        <f t="shared" si="661"/>
        <v>0</v>
      </c>
      <c r="O1501" s="392">
        <f t="shared" si="661"/>
        <v>0</v>
      </c>
      <c r="P1501" s="392">
        <f t="shared" si="661"/>
        <v>0</v>
      </c>
      <c r="Q1501" s="392">
        <f t="shared" si="661"/>
        <v>0</v>
      </c>
      <c r="R1501" s="392">
        <f t="shared" si="661"/>
        <v>0</v>
      </c>
      <c r="S1501" s="392">
        <f t="shared" si="661"/>
        <v>0</v>
      </c>
      <c r="T1501" s="388">
        <f t="shared" si="661"/>
        <v>0</v>
      </c>
      <c r="U1501" s="392">
        <f t="shared" si="661"/>
        <v>0</v>
      </c>
      <c r="V1501" s="393">
        <f t="shared" si="661"/>
        <v>0</v>
      </c>
      <c r="W1501" s="37">
        <f>W643</f>
        <v>0</v>
      </c>
      <c r="Y1501"/>
    </row>
    <row r="1502" spans="1:25" outlineLevel="1" x14ac:dyDescent="0.25">
      <c r="A1502" s="212"/>
      <c r="B1502" s="465"/>
      <c r="C1502" s="272"/>
      <c r="D1502" s="272"/>
      <c r="E1502" s="273"/>
      <c r="F1502" s="274" t="s">
        <v>89</v>
      </c>
      <c r="G1502" s="394">
        <f>G644</f>
        <v>0</v>
      </c>
      <c r="H1502" s="421">
        <f>G1502*(1-VLOOKUP($F1502,SHT,2,FALSE))+H644*(1-VLOOKUP($F1502,SHT,2,FALSE))</f>
        <v>0</v>
      </c>
      <c r="I1502" s="389">
        <f t="shared" ref="I1502:V1502" si="662">I644*(1-VLOOKUP($F1502,SHT,2,FALSE))</f>
        <v>0</v>
      </c>
      <c r="J1502" s="389">
        <f t="shared" si="662"/>
        <v>0</v>
      </c>
      <c r="K1502" s="390">
        <f t="shared" si="662"/>
        <v>0</v>
      </c>
      <c r="L1502" s="391">
        <f t="shared" si="662"/>
        <v>0</v>
      </c>
      <c r="M1502" s="396">
        <f t="shared" si="662"/>
        <v>0</v>
      </c>
      <c r="N1502" s="392">
        <f t="shared" si="662"/>
        <v>0</v>
      </c>
      <c r="O1502" s="392">
        <f t="shared" si="662"/>
        <v>0</v>
      </c>
      <c r="P1502" s="392">
        <f t="shared" si="662"/>
        <v>0</v>
      </c>
      <c r="Q1502" s="392">
        <f t="shared" si="662"/>
        <v>0</v>
      </c>
      <c r="R1502" s="392">
        <f t="shared" si="662"/>
        <v>0</v>
      </c>
      <c r="S1502" s="392">
        <f t="shared" si="662"/>
        <v>0</v>
      </c>
      <c r="T1502" s="388">
        <f t="shared" si="662"/>
        <v>0</v>
      </c>
      <c r="U1502" s="392">
        <f t="shared" si="662"/>
        <v>0</v>
      </c>
      <c r="V1502" s="393">
        <f t="shared" si="662"/>
        <v>0</v>
      </c>
      <c r="W1502" s="37">
        <f>W644</f>
        <v>0</v>
      </c>
      <c r="Y1502"/>
    </row>
    <row r="1503" spans="1:25" x14ac:dyDescent="0.25">
      <c r="A1503" s="212"/>
      <c r="B1503" s="465"/>
      <c r="C1503" s="272"/>
      <c r="D1503" s="272" t="s">
        <v>90</v>
      </c>
      <c r="E1503" s="273"/>
      <c r="F1503" s="273"/>
      <c r="G1503" s="367">
        <f>SUBTOTAL(9,G1504:G1506)</f>
        <v>0</v>
      </c>
      <c r="H1503" s="368"/>
      <c r="I1503" s="369"/>
      <c r="J1503" s="369"/>
      <c r="K1503" s="370">
        <f t="shared" ref="K1503:W1503" si="663">SUBTOTAL(9,K1504:K1506)</f>
        <v>0</v>
      </c>
      <c r="L1503" s="364">
        <f t="shared" si="663"/>
        <v>0</v>
      </c>
      <c r="M1503" s="364">
        <f t="shared" si="663"/>
        <v>0</v>
      </c>
      <c r="N1503" s="364">
        <f t="shared" si="663"/>
        <v>0</v>
      </c>
      <c r="O1503" s="364">
        <f t="shared" si="663"/>
        <v>0</v>
      </c>
      <c r="P1503" s="364">
        <f t="shared" si="663"/>
        <v>0</v>
      </c>
      <c r="Q1503" s="364">
        <f t="shared" si="663"/>
        <v>0</v>
      </c>
      <c r="R1503" s="364">
        <f t="shared" si="663"/>
        <v>0</v>
      </c>
      <c r="S1503" s="364">
        <f t="shared" si="663"/>
        <v>0</v>
      </c>
      <c r="T1503" s="364">
        <f t="shared" si="663"/>
        <v>0</v>
      </c>
      <c r="U1503" s="364">
        <f t="shared" si="663"/>
        <v>0</v>
      </c>
      <c r="V1503" s="364">
        <f t="shared" si="663"/>
        <v>0</v>
      </c>
      <c r="W1503" s="366">
        <f t="shared" si="663"/>
        <v>0</v>
      </c>
      <c r="Y1503"/>
    </row>
    <row r="1504" spans="1:25" outlineLevel="1" x14ac:dyDescent="0.25">
      <c r="A1504" s="212"/>
      <c r="B1504" s="465"/>
      <c r="C1504" s="272"/>
      <c r="D1504" s="272"/>
      <c r="E1504" s="273"/>
      <c r="F1504" s="274" t="s">
        <v>91</v>
      </c>
      <c r="G1504" s="394">
        <f>G646</f>
        <v>0</v>
      </c>
      <c r="H1504" s="368"/>
      <c r="I1504" s="369"/>
      <c r="J1504" s="369"/>
      <c r="K1504" s="390">
        <f>($G1504+SUM($H646:K646))*VLOOKUP($F1504,EIT,2,FALSE)</f>
        <v>0</v>
      </c>
      <c r="L1504" s="391">
        <f t="shared" ref="L1504:V1504" si="664">L646*VLOOKUP($F1504,EIT,2,FALSE)</f>
        <v>0</v>
      </c>
      <c r="M1504" s="396">
        <f t="shared" si="664"/>
        <v>0</v>
      </c>
      <c r="N1504" s="392">
        <f t="shared" si="664"/>
        <v>0</v>
      </c>
      <c r="O1504" s="388">
        <f t="shared" si="664"/>
        <v>0</v>
      </c>
      <c r="P1504" s="396">
        <f t="shared" si="664"/>
        <v>0</v>
      </c>
      <c r="Q1504" s="392">
        <f t="shared" si="664"/>
        <v>0</v>
      </c>
      <c r="R1504" s="392">
        <f t="shared" si="664"/>
        <v>0</v>
      </c>
      <c r="S1504" s="392">
        <f t="shared" si="664"/>
        <v>0</v>
      </c>
      <c r="T1504" s="388">
        <f t="shared" si="664"/>
        <v>0</v>
      </c>
      <c r="U1504" s="392">
        <f t="shared" si="664"/>
        <v>0</v>
      </c>
      <c r="V1504" s="393">
        <f t="shared" si="664"/>
        <v>0</v>
      </c>
      <c r="W1504" s="37">
        <f>W646</f>
        <v>0</v>
      </c>
      <c r="Y1504"/>
    </row>
    <row r="1505" spans="1:25" outlineLevel="1" x14ac:dyDescent="0.25">
      <c r="A1505" s="212"/>
      <c r="B1505" s="465"/>
      <c r="C1505" s="272"/>
      <c r="D1505" s="272"/>
      <c r="E1505" s="273"/>
      <c r="F1505" s="274" t="s">
        <v>92</v>
      </c>
      <c r="G1505" s="394">
        <f>G647</f>
        <v>0</v>
      </c>
      <c r="H1505" s="368"/>
      <c r="I1505" s="369"/>
      <c r="J1505" s="369"/>
      <c r="K1505" s="370"/>
      <c r="L1505" s="391">
        <f>($G1505+SUM($H647:L647))*VLOOKUP($F1505,EIT,3,FALSE)</f>
        <v>0</v>
      </c>
      <c r="M1505" s="396">
        <f>($G1505+SUM($H647:$L647))*VLOOKUP($F1505,EIT,4,FALSE)+$M647*(VLOOKUP($F1505,EIT,3,FALSE)+VLOOKUP($F1505,EIT,4,FALSE))</f>
        <v>0</v>
      </c>
      <c r="N1505" s="392">
        <f>($G1505+SUM($H647:$M647))*VLOOKUP($F1505,EIT,5,FALSE)+$N647*(VLOOKUP($F1505,EIT,3,FALSE)+VLOOKUP($F1505,EIT,4,FALSE)+VLOOKUP($F1505,EIT,5,FALSE))</f>
        <v>0</v>
      </c>
      <c r="O1505" s="388">
        <f t="shared" ref="O1505:V1505" si="665">O647*(VLOOKUP($F1505,EIT,3,FALSE)+VLOOKUP($F1505,EIT,4,FALSE)+VLOOKUP($F1505,EIT,5,FALSE))</f>
        <v>0</v>
      </c>
      <c r="P1505" s="396">
        <f t="shared" si="665"/>
        <v>0</v>
      </c>
      <c r="Q1505" s="392">
        <f t="shared" si="665"/>
        <v>0</v>
      </c>
      <c r="R1505" s="392">
        <f t="shared" si="665"/>
        <v>0</v>
      </c>
      <c r="S1505" s="392">
        <f t="shared" si="665"/>
        <v>0</v>
      </c>
      <c r="T1505" s="388">
        <f t="shared" si="665"/>
        <v>0</v>
      </c>
      <c r="U1505" s="392">
        <f t="shared" si="665"/>
        <v>0</v>
      </c>
      <c r="V1505" s="393">
        <f t="shared" si="665"/>
        <v>0</v>
      </c>
      <c r="W1505" s="37">
        <f>W647</f>
        <v>0</v>
      </c>
      <c r="Y1505"/>
    </row>
    <row r="1506" spans="1:25" outlineLevel="1" x14ac:dyDescent="0.25">
      <c r="A1506" s="212"/>
      <c r="B1506" s="465"/>
      <c r="C1506" s="272"/>
      <c r="D1506" s="272"/>
      <c r="E1506" s="273"/>
      <c r="F1506" s="274" t="s">
        <v>93</v>
      </c>
      <c r="G1506" s="394">
        <f>G648</f>
        <v>0</v>
      </c>
      <c r="H1506" s="368"/>
      <c r="I1506" s="369"/>
      <c r="J1506" s="369"/>
      <c r="K1506" s="370"/>
      <c r="L1506" s="363"/>
      <c r="M1506" s="364"/>
      <c r="N1506" s="364"/>
      <c r="O1506" s="364"/>
      <c r="P1506" s="364"/>
      <c r="Q1506" s="364"/>
      <c r="R1506" s="364"/>
      <c r="S1506" s="364"/>
      <c r="T1506" s="364"/>
      <c r="U1506" s="364"/>
      <c r="V1506" s="365"/>
      <c r="W1506" s="37">
        <f>W648</f>
        <v>0</v>
      </c>
      <c r="Y1506"/>
    </row>
    <row r="1507" spans="1:25" x14ac:dyDescent="0.25">
      <c r="A1507" s="212"/>
      <c r="B1507" s="465"/>
      <c r="C1507" s="275"/>
      <c r="D1507" s="272" t="s">
        <v>94</v>
      </c>
      <c r="E1507" s="273"/>
      <c r="F1507" s="273"/>
      <c r="G1507" s="367">
        <f>SUBTOTAL(9,G1508:G1509)</f>
        <v>0</v>
      </c>
      <c r="H1507" s="368"/>
      <c r="I1507" s="369"/>
      <c r="J1507" s="369"/>
      <c r="K1507" s="370"/>
      <c r="L1507" s="363"/>
      <c r="M1507" s="364"/>
      <c r="N1507" s="364"/>
      <c r="O1507" s="364"/>
      <c r="P1507" s="364"/>
      <c r="Q1507" s="364"/>
      <c r="R1507" s="364"/>
      <c r="S1507" s="364"/>
      <c r="T1507" s="364"/>
      <c r="U1507" s="364"/>
      <c r="V1507" s="365"/>
      <c r="W1507" s="515"/>
      <c r="Y1507"/>
    </row>
    <row r="1508" spans="1:25" outlineLevel="1" x14ac:dyDescent="0.25">
      <c r="A1508" s="212"/>
      <c r="B1508" s="465"/>
      <c r="C1508" s="272"/>
      <c r="D1508" s="272"/>
      <c r="E1508" s="273"/>
      <c r="F1508" s="274" t="s">
        <v>95</v>
      </c>
      <c r="G1508" s="394">
        <f>G650</f>
        <v>0</v>
      </c>
      <c r="H1508" s="368"/>
      <c r="I1508" s="369"/>
      <c r="J1508" s="369"/>
      <c r="K1508" s="370"/>
      <c r="L1508" s="363"/>
      <c r="M1508" s="364"/>
      <c r="N1508" s="364"/>
      <c r="O1508" s="364"/>
      <c r="P1508" s="364"/>
      <c r="Q1508" s="364"/>
      <c r="R1508" s="364"/>
      <c r="S1508" s="364"/>
      <c r="T1508" s="364"/>
      <c r="U1508" s="364"/>
      <c r="V1508" s="365"/>
      <c r="W1508" s="40"/>
      <c r="Y1508"/>
    </row>
    <row r="1509" spans="1:25" outlineLevel="1" x14ac:dyDescent="0.25">
      <c r="A1509" s="212"/>
      <c r="B1509" s="465"/>
      <c r="C1509" s="272"/>
      <c r="D1509" s="272"/>
      <c r="E1509" s="273"/>
      <c r="F1509" s="274" t="s">
        <v>96</v>
      </c>
      <c r="G1509" s="394">
        <f>G651</f>
        <v>0</v>
      </c>
      <c r="H1509" s="368"/>
      <c r="I1509" s="369"/>
      <c r="J1509" s="369"/>
      <c r="K1509" s="370"/>
      <c r="L1509" s="363"/>
      <c r="M1509" s="364"/>
      <c r="N1509" s="364"/>
      <c r="O1509" s="364"/>
      <c r="P1509" s="364"/>
      <c r="Q1509" s="364"/>
      <c r="R1509" s="364"/>
      <c r="S1509" s="364"/>
      <c r="T1509" s="364"/>
      <c r="U1509" s="364"/>
      <c r="V1509" s="365"/>
      <c r="W1509" s="40"/>
      <c r="Y1509"/>
    </row>
    <row r="1510" spans="1:25" x14ac:dyDescent="0.25">
      <c r="A1510" s="212"/>
      <c r="B1510" s="295"/>
      <c r="C1510" s="272" t="s">
        <v>322</v>
      </c>
      <c r="D1510" s="273"/>
      <c r="E1510" s="273"/>
      <c r="F1510" s="273"/>
      <c r="G1510" s="40"/>
      <c r="H1510" s="33"/>
      <c r="I1510" s="33"/>
      <c r="J1510" s="33"/>
      <c r="K1510" s="35"/>
      <c r="L1510" s="34"/>
      <c r="M1510" s="33"/>
      <c r="N1510" s="33"/>
      <c r="O1510" s="33"/>
      <c r="P1510" s="33"/>
      <c r="Q1510" s="33"/>
      <c r="R1510" s="33"/>
      <c r="S1510" s="33"/>
      <c r="T1510" s="33"/>
      <c r="U1510" s="33"/>
      <c r="V1510" s="35"/>
      <c r="W1510" s="35"/>
      <c r="Y1510"/>
    </row>
    <row r="1511" spans="1:25" x14ac:dyDescent="0.25">
      <c r="A1511" s="212"/>
      <c r="B1511" s="465"/>
      <c r="C1511" s="272"/>
      <c r="D1511" s="276" t="s">
        <v>20</v>
      </c>
      <c r="E1511" s="273"/>
      <c r="F1511" s="273"/>
      <c r="G1511" s="367"/>
      <c r="H1511" s="368"/>
      <c r="I1511" s="369"/>
      <c r="J1511" s="369"/>
      <c r="K1511" s="370"/>
      <c r="L1511" s="363"/>
      <c r="M1511" s="364"/>
      <c r="N1511" s="364"/>
      <c r="O1511" s="364"/>
      <c r="P1511" s="364"/>
      <c r="Q1511" s="364"/>
      <c r="R1511" s="364"/>
      <c r="S1511" s="364"/>
      <c r="T1511" s="364"/>
      <c r="U1511" s="364"/>
      <c r="V1511" s="365"/>
      <c r="W1511" s="365"/>
      <c r="Y1511"/>
    </row>
    <row r="1512" spans="1:25" x14ac:dyDescent="0.25">
      <c r="A1512" s="212"/>
      <c r="B1512" s="465"/>
      <c r="C1512" s="272"/>
      <c r="D1512" s="272"/>
      <c r="E1512" s="273" t="s">
        <v>21</v>
      </c>
      <c r="F1512" s="273"/>
      <c r="G1512" s="367">
        <f t="shared" ref="G1512:W1512" si="666">SUBTOTAL(9,G1513:G1516)</f>
        <v>0</v>
      </c>
      <c r="H1512" s="368">
        <f t="shared" si="666"/>
        <v>0</v>
      </c>
      <c r="I1512" s="369">
        <f t="shared" si="666"/>
        <v>0</v>
      </c>
      <c r="J1512" s="369">
        <f t="shared" si="666"/>
        <v>0</v>
      </c>
      <c r="K1512" s="370">
        <f t="shared" si="666"/>
        <v>0</v>
      </c>
      <c r="L1512" s="364">
        <f t="shared" si="666"/>
        <v>0</v>
      </c>
      <c r="M1512" s="364">
        <f t="shared" si="666"/>
        <v>0</v>
      </c>
      <c r="N1512" s="364">
        <f t="shared" si="666"/>
        <v>0</v>
      </c>
      <c r="O1512" s="364">
        <f t="shared" si="666"/>
        <v>0</v>
      </c>
      <c r="P1512" s="364">
        <f t="shared" si="666"/>
        <v>0</v>
      </c>
      <c r="Q1512" s="364">
        <f t="shared" si="666"/>
        <v>0</v>
      </c>
      <c r="R1512" s="364">
        <f t="shared" si="666"/>
        <v>0</v>
      </c>
      <c r="S1512" s="364">
        <f t="shared" si="666"/>
        <v>0</v>
      </c>
      <c r="T1512" s="364">
        <f t="shared" si="666"/>
        <v>0</v>
      </c>
      <c r="U1512" s="364">
        <f t="shared" si="666"/>
        <v>0</v>
      </c>
      <c r="V1512" s="364">
        <f t="shared" si="666"/>
        <v>0</v>
      </c>
      <c r="W1512" s="366">
        <f t="shared" si="666"/>
        <v>0</v>
      </c>
      <c r="Y1512"/>
    </row>
    <row r="1513" spans="1:25" outlineLevel="1" x14ac:dyDescent="0.25">
      <c r="A1513" s="212"/>
      <c r="B1513" s="465"/>
      <c r="C1513" s="272"/>
      <c r="D1513" s="272"/>
      <c r="E1513" s="273"/>
      <c r="F1513" s="274" t="s">
        <v>22</v>
      </c>
      <c r="G1513" s="394">
        <f>G655</f>
        <v>0</v>
      </c>
      <c r="H1513" s="421">
        <f>G1513*(1-VLOOKUP($F1513,SHT,2,FALSE))+H655*(1-VLOOKUP($F1513,SHT,2,FALSE))</f>
        <v>0</v>
      </c>
      <c r="I1513" s="389">
        <f t="shared" ref="I1513:V1513" si="667">I655*(1-VLOOKUP($F1513,SHT,2,FALSE))</f>
        <v>0</v>
      </c>
      <c r="J1513" s="389">
        <f t="shared" si="667"/>
        <v>0</v>
      </c>
      <c r="K1513" s="390">
        <f t="shared" si="667"/>
        <v>0</v>
      </c>
      <c r="L1513" s="391">
        <f t="shared" si="667"/>
        <v>0</v>
      </c>
      <c r="M1513" s="396">
        <f t="shared" si="667"/>
        <v>0</v>
      </c>
      <c r="N1513" s="392">
        <f t="shared" si="667"/>
        <v>0</v>
      </c>
      <c r="O1513" s="392">
        <f t="shared" si="667"/>
        <v>0</v>
      </c>
      <c r="P1513" s="392">
        <f t="shared" si="667"/>
        <v>0</v>
      </c>
      <c r="Q1513" s="392">
        <f t="shared" si="667"/>
        <v>0</v>
      </c>
      <c r="R1513" s="392">
        <f t="shared" si="667"/>
        <v>0</v>
      </c>
      <c r="S1513" s="392">
        <f t="shared" si="667"/>
        <v>0</v>
      </c>
      <c r="T1513" s="388">
        <f t="shared" si="667"/>
        <v>0</v>
      </c>
      <c r="U1513" s="392">
        <f t="shared" si="667"/>
        <v>0</v>
      </c>
      <c r="V1513" s="393">
        <f t="shared" si="667"/>
        <v>0</v>
      </c>
      <c r="W1513" s="37">
        <f>W655</f>
        <v>0</v>
      </c>
      <c r="Y1513"/>
    </row>
    <row r="1514" spans="1:25" outlineLevel="1" x14ac:dyDescent="0.25">
      <c r="A1514" s="212"/>
      <c r="B1514" s="465"/>
      <c r="C1514" s="272"/>
      <c r="D1514" s="272"/>
      <c r="E1514" s="273"/>
      <c r="F1514" s="274" t="s">
        <v>23</v>
      </c>
      <c r="G1514" s="394">
        <f>G656</f>
        <v>0</v>
      </c>
      <c r="H1514" s="421">
        <f>G1514*(1-VLOOKUP($F1514,SHT,2,FALSE))+H656*(1-VLOOKUP($F1514,SHT,2,FALSE))</f>
        <v>0</v>
      </c>
      <c r="I1514" s="389">
        <f t="shared" ref="I1514:V1514" si="668">I656*(1-VLOOKUP($F1514,SHT,2,FALSE))</f>
        <v>0</v>
      </c>
      <c r="J1514" s="389">
        <f t="shared" si="668"/>
        <v>0</v>
      </c>
      <c r="K1514" s="390">
        <f t="shared" si="668"/>
        <v>0</v>
      </c>
      <c r="L1514" s="391">
        <f t="shared" si="668"/>
        <v>0</v>
      </c>
      <c r="M1514" s="396">
        <f t="shared" si="668"/>
        <v>0</v>
      </c>
      <c r="N1514" s="392">
        <f t="shared" si="668"/>
        <v>0</v>
      </c>
      <c r="O1514" s="392">
        <f t="shared" si="668"/>
        <v>0</v>
      </c>
      <c r="P1514" s="392">
        <f t="shared" si="668"/>
        <v>0</v>
      </c>
      <c r="Q1514" s="392">
        <f t="shared" si="668"/>
        <v>0</v>
      </c>
      <c r="R1514" s="392">
        <f t="shared" si="668"/>
        <v>0</v>
      </c>
      <c r="S1514" s="392">
        <f t="shared" si="668"/>
        <v>0</v>
      </c>
      <c r="T1514" s="388">
        <f t="shared" si="668"/>
        <v>0</v>
      </c>
      <c r="U1514" s="392">
        <f t="shared" si="668"/>
        <v>0</v>
      </c>
      <c r="V1514" s="393">
        <f t="shared" si="668"/>
        <v>0</v>
      </c>
      <c r="W1514" s="37">
        <f>W656</f>
        <v>0</v>
      </c>
      <c r="Y1514"/>
    </row>
    <row r="1515" spans="1:25" outlineLevel="1" x14ac:dyDescent="0.25">
      <c r="A1515" s="212"/>
      <c r="B1515" s="465"/>
      <c r="C1515" s="272"/>
      <c r="D1515" s="272"/>
      <c r="E1515" s="273"/>
      <c r="F1515" s="274" t="s">
        <v>24</v>
      </c>
      <c r="G1515" s="394">
        <f>G657</f>
        <v>0</v>
      </c>
      <c r="H1515" s="421">
        <f>G1515*(1-VLOOKUP($F1515,SHT,2,FALSE))+H657*(1-VLOOKUP($F1515,SHT,2,FALSE))</f>
        <v>0</v>
      </c>
      <c r="I1515" s="389">
        <f t="shared" ref="I1515:V1515" si="669">I657*(1-VLOOKUP($F1515,SHT,2,FALSE))</f>
        <v>0</v>
      </c>
      <c r="J1515" s="389">
        <f t="shared" si="669"/>
        <v>0</v>
      </c>
      <c r="K1515" s="390">
        <f t="shared" si="669"/>
        <v>0</v>
      </c>
      <c r="L1515" s="391">
        <f t="shared" si="669"/>
        <v>0</v>
      </c>
      <c r="M1515" s="396">
        <f t="shared" si="669"/>
        <v>0</v>
      </c>
      <c r="N1515" s="392">
        <f t="shared" si="669"/>
        <v>0</v>
      </c>
      <c r="O1515" s="392">
        <f t="shared" si="669"/>
        <v>0</v>
      </c>
      <c r="P1515" s="392">
        <f t="shared" si="669"/>
        <v>0</v>
      </c>
      <c r="Q1515" s="392">
        <f t="shared" si="669"/>
        <v>0</v>
      </c>
      <c r="R1515" s="392">
        <f t="shared" si="669"/>
        <v>0</v>
      </c>
      <c r="S1515" s="392">
        <f t="shared" si="669"/>
        <v>0</v>
      </c>
      <c r="T1515" s="388">
        <f t="shared" si="669"/>
        <v>0</v>
      </c>
      <c r="U1515" s="392">
        <f t="shared" si="669"/>
        <v>0</v>
      </c>
      <c r="V1515" s="393">
        <f t="shared" si="669"/>
        <v>0</v>
      </c>
      <c r="W1515" s="37">
        <f>W657</f>
        <v>0</v>
      </c>
      <c r="Y1515"/>
    </row>
    <row r="1516" spans="1:25" outlineLevel="1" x14ac:dyDescent="0.25">
      <c r="A1516" s="212"/>
      <c r="B1516" s="465"/>
      <c r="C1516" s="272"/>
      <c r="D1516" s="272"/>
      <c r="E1516" s="273"/>
      <c r="F1516" s="274" t="s">
        <v>25</v>
      </c>
      <c r="G1516" s="394">
        <f>G658</f>
        <v>0</v>
      </c>
      <c r="H1516" s="421">
        <f>G1516*(1-VLOOKUP($F1516,SHT,2,FALSE))+H658*(1-VLOOKUP($F1516,SHT,2,FALSE))</f>
        <v>0</v>
      </c>
      <c r="I1516" s="389">
        <f t="shared" ref="I1516:V1516" si="670">I658*(1-VLOOKUP($F1516,SHT,2,FALSE))</f>
        <v>0</v>
      </c>
      <c r="J1516" s="389">
        <f t="shared" si="670"/>
        <v>0</v>
      </c>
      <c r="K1516" s="390">
        <f t="shared" si="670"/>
        <v>0</v>
      </c>
      <c r="L1516" s="391">
        <f t="shared" si="670"/>
        <v>0</v>
      </c>
      <c r="M1516" s="396">
        <f t="shared" si="670"/>
        <v>0</v>
      </c>
      <c r="N1516" s="392">
        <f t="shared" si="670"/>
        <v>0</v>
      </c>
      <c r="O1516" s="392">
        <f t="shared" si="670"/>
        <v>0</v>
      </c>
      <c r="P1516" s="392">
        <f t="shared" si="670"/>
        <v>0</v>
      </c>
      <c r="Q1516" s="392">
        <f t="shared" si="670"/>
        <v>0</v>
      </c>
      <c r="R1516" s="392">
        <f t="shared" si="670"/>
        <v>0</v>
      </c>
      <c r="S1516" s="392">
        <f t="shared" si="670"/>
        <v>0</v>
      </c>
      <c r="T1516" s="388">
        <f t="shared" si="670"/>
        <v>0</v>
      </c>
      <c r="U1516" s="392">
        <f t="shared" si="670"/>
        <v>0</v>
      </c>
      <c r="V1516" s="393">
        <f t="shared" si="670"/>
        <v>0</v>
      </c>
      <c r="W1516" s="37">
        <f>W658</f>
        <v>0</v>
      </c>
      <c r="Y1516"/>
    </row>
    <row r="1517" spans="1:25" x14ac:dyDescent="0.25">
      <c r="A1517" s="212"/>
      <c r="B1517" s="465"/>
      <c r="C1517" s="272"/>
      <c r="D1517" s="272"/>
      <c r="E1517" s="273" t="s">
        <v>26</v>
      </c>
      <c r="F1517" s="273"/>
      <c r="G1517" s="367">
        <f t="shared" ref="G1517:W1517" si="671">SUBTOTAL(9,G1518:G1521)</f>
        <v>0</v>
      </c>
      <c r="H1517" s="368">
        <f t="shared" si="671"/>
        <v>0</v>
      </c>
      <c r="I1517" s="369">
        <f t="shared" si="671"/>
        <v>0</v>
      </c>
      <c r="J1517" s="369">
        <f t="shared" si="671"/>
        <v>0</v>
      </c>
      <c r="K1517" s="370">
        <f t="shared" si="671"/>
        <v>0</v>
      </c>
      <c r="L1517" s="364">
        <f t="shared" si="671"/>
        <v>0</v>
      </c>
      <c r="M1517" s="364">
        <f t="shared" si="671"/>
        <v>0</v>
      </c>
      <c r="N1517" s="364">
        <f t="shared" si="671"/>
        <v>0</v>
      </c>
      <c r="O1517" s="364">
        <f t="shared" si="671"/>
        <v>0</v>
      </c>
      <c r="P1517" s="364">
        <f t="shared" si="671"/>
        <v>0</v>
      </c>
      <c r="Q1517" s="364">
        <f t="shared" si="671"/>
        <v>0</v>
      </c>
      <c r="R1517" s="364">
        <f t="shared" si="671"/>
        <v>0</v>
      </c>
      <c r="S1517" s="364">
        <f t="shared" si="671"/>
        <v>0</v>
      </c>
      <c r="T1517" s="364">
        <f t="shared" si="671"/>
        <v>0</v>
      </c>
      <c r="U1517" s="364">
        <f t="shared" si="671"/>
        <v>0</v>
      </c>
      <c r="V1517" s="364">
        <f t="shared" si="671"/>
        <v>0</v>
      </c>
      <c r="W1517" s="366">
        <f t="shared" si="671"/>
        <v>0</v>
      </c>
      <c r="Y1517"/>
    </row>
    <row r="1518" spans="1:25" outlineLevel="1" x14ac:dyDescent="0.25">
      <c r="A1518" s="212"/>
      <c r="B1518" s="465"/>
      <c r="C1518" s="272"/>
      <c r="D1518" s="272"/>
      <c r="E1518" s="273"/>
      <c r="F1518" s="274" t="s">
        <v>27</v>
      </c>
      <c r="G1518" s="394">
        <f>G660</f>
        <v>0</v>
      </c>
      <c r="H1518" s="421">
        <f>G1518*(1-VLOOKUP($F1518,SHT,2,FALSE))+H660*(1-VLOOKUP($F1518,SHT,2,FALSE))</f>
        <v>0</v>
      </c>
      <c r="I1518" s="389">
        <f t="shared" ref="I1518:V1518" si="672">I660*(1-VLOOKUP($F1518,SHT,2,FALSE))</f>
        <v>0</v>
      </c>
      <c r="J1518" s="389">
        <f t="shared" si="672"/>
        <v>0</v>
      </c>
      <c r="K1518" s="390">
        <f t="shared" si="672"/>
        <v>0</v>
      </c>
      <c r="L1518" s="391">
        <f t="shared" si="672"/>
        <v>0</v>
      </c>
      <c r="M1518" s="396">
        <f t="shared" si="672"/>
        <v>0</v>
      </c>
      <c r="N1518" s="392">
        <f t="shared" si="672"/>
        <v>0</v>
      </c>
      <c r="O1518" s="392">
        <f t="shared" si="672"/>
        <v>0</v>
      </c>
      <c r="P1518" s="392">
        <f t="shared" si="672"/>
        <v>0</v>
      </c>
      <c r="Q1518" s="392">
        <f t="shared" si="672"/>
        <v>0</v>
      </c>
      <c r="R1518" s="392">
        <f t="shared" si="672"/>
        <v>0</v>
      </c>
      <c r="S1518" s="392">
        <f t="shared" si="672"/>
        <v>0</v>
      </c>
      <c r="T1518" s="388">
        <f t="shared" si="672"/>
        <v>0</v>
      </c>
      <c r="U1518" s="392">
        <f t="shared" si="672"/>
        <v>0</v>
      </c>
      <c r="V1518" s="393">
        <f t="shared" si="672"/>
        <v>0</v>
      </c>
      <c r="W1518" s="37">
        <f>W660</f>
        <v>0</v>
      </c>
      <c r="Y1518"/>
    </row>
    <row r="1519" spans="1:25" outlineLevel="1" x14ac:dyDescent="0.25">
      <c r="A1519" s="212"/>
      <c r="B1519" s="465"/>
      <c r="C1519" s="272"/>
      <c r="D1519" s="272"/>
      <c r="E1519" s="273"/>
      <c r="F1519" s="274" t="s">
        <v>28</v>
      </c>
      <c r="G1519" s="394">
        <f>G661</f>
        <v>0</v>
      </c>
      <c r="H1519" s="421">
        <f>G1519*(1-VLOOKUP($F1519,SHT,2,FALSE))+H661*(1-VLOOKUP($F1519,SHT,2,FALSE))</f>
        <v>0</v>
      </c>
      <c r="I1519" s="389">
        <f t="shared" ref="I1519:V1519" si="673">I661*(1-VLOOKUP($F1519,SHT,2,FALSE))</f>
        <v>0</v>
      </c>
      <c r="J1519" s="389">
        <f t="shared" si="673"/>
        <v>0</v>
      </c>
      <c r="K1519" s="390">
        <f t="shared" si="673"/>
        <v>0</v>
      </c>
      <c r="L1519" s="391">
        <f t="shared" si="673"/>
        <v>0</v>
      </c>
      <c r="M1519" s="396">
        <f t="shared" si="673"/>
        <v>0</v>
      </c>
      <c r="N1519" s="392">
        <f t="shared" si="673"/>
        <v>0</v>
      </c>
      <c r="O1519" s="392">
        <f t="shared" si="673"/>
        <v>0</v>
      </c>
      <c r="P1519" s="392">
        <f t="shared" si="673"/>
        <v>0</v>
      </c>
      <c r="Q1519" s="392">
        <f t="shared" si="673"/>
        <v>0</v>
      </c>
      <c r="R1519" s="392">
        <f t="shared" si="673"/>
        <v>0</v>
      </c>
      <c r="S1519" s="392">
        <f t="shared" si="673"/>
        <v>0</v>
      </c>
      <c r="T1519" s="388">
        <f t="shared" si="673"/>
        <v>0</v>
      </c>
      <c r="U1519" s="392">
        <f t="shared" si="673"/>
        <v>0</v>
      </c>
      <c r="V1519" s="393">
        <f t="shared" si="673"/>
        <v>0</v>
      </c>
      <c r="W1519" s="37">
        <f>W661</f>
        <v>0</v>
      </c>
      <c r="Y1519"/>
    </row>
    <row r="1520" spans="1:25" outlineLevel="1" x14ac:dyDescent="0.25">
      <c r="A1520" s="212"/>
      <c r="B1520" s="465"/>
      <c r="C1520" s="272"/>
      <c r="D1520" s="272"/>
      <c r="E1520" s="273"/>
      <c r="F1520" s="274" t="s">
        <v>29</v>
      </c>
      <c r="G1520" s="394">
        <f>G662</f>
        <v>0</v>
      </c>
      <c r="H1520" s="421">
        <f>G1520*(1-VLOOKUP($F1520,SHT,2,FALSE))+H662*(1-VLOOKUP($F1520,SHT,2,FALSE))</f>
        <v>0</v>
      </c>
      <c r="I1520" s="389">
        <f t="shared" ref="I1520:V1520" si="674">I662*(1-VLOOKUP($F1520,SHT,2,FALSE))</f>
        <v>0</v>
      </c>
      <c r="J1520" s="389">
        <f t="shared" si="674"/>
        <v>0</v>
      </c>
      <c r="K1520" s="390">
        <f t="shared" si="674"/>
        <v>0</v>
      </c>
      <c r="L1520" s="391">
        <f t="shared" si="674"/>
        <v>0</v>
      </c>
      <c r="M1520" s="396">
        <f t="shared" si="674"/>
        <v>0</v>
      </c>
      <c r="N1520" s="392">
        <f t="shared" si="674"/>
        <v>0</v>
      </c>
      <c r="O1520" s="392">
        <f t="shared" si="674"/>
        <v>0</v>
      </c>
      <c r="P1520" s="392">
        <f t="shared" si="674"/>
        <v>0</v>
      </c>
      <c r="Q1520" s="392">
        <f t="shared" si="674"/>
        <v>0</v>
      </c>
      <c r="R1520" s="392">
        <f t="shared" si="674"/>
        <v>0</v>
      </c>
      <c r="S1520" s="392">
        <f t="shared" si="674"/>
        <v>0</v>
      </c>
      <c r="T1520" s="388">
        <f t="shared" si="674"/>
        <v>0</v>
      </c>
      <c r="U1520" s="392">
        <f t="shared" si="674"/>
        <v>0</v>
      </c>
      <c r="V1520" s="393">
        <f t="shared" si="674"/>
        <v>0</v>
      </c>
      <c r="W1520" s="37">
        <f>W662</f>
        <v>0</v>
      </c>
      <c r="Y1520"/>
    </row>
    <row r="1521" spans="1:25" outlineLevel="1" x14ac:dyDescent="0.25">
      <c r="A1521" s="212"/>
      <c r="B1521" s="465"/>
      <c r="C1521" s="272"/>
      <c r="D1521" s="272"/>
      <c r="E1521" s="273"/>
      <c r="F1521" s="274" t="s">
        <v>30</v>
      </c>
      <c r="G1521" s="394">
        <f>G663</f>
        <v>0</v>
      </c>
      <c r="H1521" s="421">
        <f>G1521*(1-VLOOKUP($F1521,SHT,2,FALSE))+H663*(1-VLOOKUP($F1521,SHT,2,FALSE))</f>
        <v>0</v>
      </c>
      <c r="I1521" s="389">
        <f t="shared" ref="I1521:V1521" si="675">I663*(1-VLOOKUP($F1521,SHT,2,FALSE))</f>
        <v>0</v>
      </c>
      <c r="J1521" s="389">
        <f t="shared" si="675"/>
        <v>0</v>
      </c>
      <c r="K1521" s="390">
        <f t="shared" si="675"/>
        <v>0</v>
      </c>
      <c r="L1521" s="391">
        <f t="shared" si="675"/>
        <v>0</v>
      </c>
      <c r="M1521" s="396">
        <f t="shared" si="675"/>
        <v>0</v>
      </c>
      <c r="N1521" s="392">
        <f t="shared" si="675"/>
        <v>0</v>
      </c>
      <c r="O1521" s="392">
        <f t="shared" si="675"/>
        <v>0</v>
      </c>
      <c r="P1521" s="392">
        <f t="shared" si="675"/>
        <v>0</v>
      </c>
      <c r="Q1521" s="392">
        <f t="shared" si="675"/>
        <v>0</v>
      </c>
      <c r="R1521" s="392">
        <f t="shared" si="675"/>
        <v>0</v>
      </c>
      <c r="S1521" s="392">
        <f t="shared" si="675"/>
        <v>0</v>
      </c>
      <c r="T1521" s="388">
        <f t="shared" si="675"/>
        <v>0</v>
      </c>
      <c r="U1521" s="392">
        <f t="shared" si="675"/>
        <v>0</v>
      </c>
      <c r="V1521" s="393">
        <f t="shared" si="675"/>
        <v>0</v>
      </c>
      <c r="W1521" s="37">
        <f>W663</f>
        <v>0</v>
      </c>
      <c r="Y1521"/>
    </row>
    <row r="1522" spans="1:25" x14ac:dyDescent="0.25">
      <c r="A1522" s="212"/>
      <c r="B1522" s="465"/>
      <c r="C1522" s="272"/>
      <c r="D1522" s="272"/>
      <c r="E1522" s="273" t="s">
        <v>31</v>
      </c>
      <c r="F1522" s="273"/>
      <c r="G1522" s="367">
        <f t="shared" ref="G1522:W1522" si="676">SUBTOTAL(9,G1523:G1526)</f>
        <v>0</v>
      </c>
      <c r="H1522" s="368">
        <f t="shared" si="676"/>
        <v>0</v>
      </c>
      <c r="I1522" s="369">
        <f t="shared" si="676"/>
        <v>0</v>
      </c>
      <c r="J1522" s="369">
        <f t="shared" si="676"/>
        <v>0</v>
      </c>
      <c r="K1522" s="370">
        <f t="shared" si="676"/>
        <v>0</v>
      </c>
      <c r="L1522" s="364">
        <f t="shared" si="676"/>
        <v>0</v>
      </c>
      <c r="M1522" s="364">
        <f t="shared" si="676"/>
        <v>0</v>
      </c>
      <c r="N1522" s="364">
        <f t="shared" si="676"/>
        <v>0</v>
      </c>
      <c r="O1522" s="364">
        <f t="shared" si="676"/>
        <v>0</v>
      </c>
      <c r="P1522" s="364">
        <f t="shared" si="676"/>
        <v>0</v>
      </c>
      <c r="Q1522" s="364">
        <f t="shared" si="676"/>
        <v>0</v>
      </c>
      <c r="R1522" s="364">
        <f t="shared" si="676"/>
        <v>0</v>
      </c>
      <c r="S1522" s="364">
        <f t="shared" si="676"/>
        <v>0</v>
      </c>
      <c r="T1522" s="364">
        <f t="shared" si="676"/>
        <v>0</v>
      </c>
      <c r="U1522" s="364">
        <f t="shared" si="676"/>
        <v>0</v>
      </c>
      <c r="V1522" s="364">
        <f t="shared" si="676"/>
        <v>0</v>
      </c>
      <c r="W1522" s="366">
        <f t="shared" si="676"/>
        <v>0</v>
      </c>
      <c r="Y1522"/>
    </row>
    <row r="1523" spans="1:25" outlineLevel="1" x14ac:dyDescent="0.25">
      <c r="A1523" s="212"/>
      <c r="B1523" s="465"/>
      <c r="C1523" s="272"/>
      <c r="D1523" s="272"/>
      <c r="E1523" s="273"/>
      <c r="F1523" s="274" t="s">
        <v>32</v>
      </c>
      <c r="G1523" s="394">
        <f>G665</f>
        <v>0</v>
      </c>
      <c r="H1523" s="421">
        <f>G1523*(1-VLOOKUP($F1523,SHT,2,FALSE))+H665*(1-VLOOKUP($F1523,SHT,2,FALSE))</f>
        <v>0</v>
      </c>
      <c r="I1523" s="389">
        <f t="shared" ref="I1523:V1523" si="677">I665*(1-VLOOKUP($F1523,SHT,2,FALSE))</f>
        <v>0</v>
      </c>
      <c r="J1523" s="389">
        <f t="shared" si="677"/>
        <v>0</v>
      </c>
      <c r="K1523" s="390">
        <f t="shared" si="677"/>
        <v>0</v>
      </c>
      <c r="L1523" s="391">
        <f t="shared" si="677"/>
        <v>0</v>
      </c>
      <c r="M1523" s="396">
        <f t="shared" si="677"/>
        <v>0</v>
      </c>
      <c r="N1523" s="392">
        <f t="shared" si="677"/>
        <v>0</v>
      </c>
      <c r="O1523" s="392">
        <f t="shared" si="677"/>
        <v>0</v>
      </c>
      <c r="P1523" s="392">
        <f t="shared" si="677"/>
        <v>0</v>
      </c>
      <c r="Q1523" s="392">
        <f t="shared" si="677"/>
        <v>0</v>
      </c>
      <c r="R1523" s="392">
        <f t="shared" si="677"/>
        <v>0</v>
      </c>
      <c r="S1523" s="392">
        <f t="shared" si="677"/>
        <v>0</v>
      </c>
      <c r="T1523" s="388">
        <f t="shared" si="677"/>
        <v>0</v>
      </c>
      <c r="U1523" s="392">
        <f t="shared" si="677"/>
        <v>0</v>
      </c>
      <c r="V1523" s="393">
        <f t="shared" si="677"/>
        <v>0</v>
      </c>
      <c r="W1523" s="37">
        <f>W665</f>
        <v>0</v>
      </c>
      <c r="Y1523"/>
    </row>
    <row r="1524" spans="1:25" outlineLevel="1" x14ac:dyDescent="0.25">
      <c r="A1524" s="212"/>
      <c r="B1524" s="465"/>
      <c r="C1524" s="272"/>
      <c r="D1524" s="272"/>
      <c r="E1524" s="273"/>
      <c r="F1524" s="274" t="s">
        <v>33</v>
      </c>
      <c r="G1524" s="394">
        <f>G666</f>
        <v>0</v>
      </c>
      <c r="H1524" s="421">
        <f>G1524*(1-VLOOKUP($F1524,SHT,2,FALSE))+H666*(1-VLOOKUP($F1524,SHT,2,FALSE))</f>
        <v>0</v>
      </c>
      <c r="I1524" s="389">
        <f t="shared" ref="I1524:V1524" si="678">I666*(1-VLOOKUP($F1524,SHT,2,FALSE))</f>
        <v>0</v>
      </c>
      <c r="J1524" s="389">
        <f t="shared" si="678"/>
        <v>0</v>
      </c>
      <c r="K1524" s="390">
        <f t="shared" si="678"/>
        <v>0</v>
      </c>
      <c r="L1524" s="391">
        <f t="shared" si="678"/>
        <v>0</v>
      </c>
      <c r="M1524" s="396">
        <f t="shared" si="678"/>
        <v>0</v>
      </c>
      <c r="N1524" s="392">
        <f t="shared" si="678"/>
        <v>0</v>
      </c>
      <c r="O1524" s="392">
        <f t="shared" si="678"/>
        <v>0</v>
      </c>
      <c r="P1524" s="392">
        <f t="shared" si="678"/>
        <v>0</v>
      </c>
      <c r="Q1524" s="392">
        <f t="shared" si="678"/>
        <v>0</v>
      </c>
      <c r="R1524" s="392">
        <f t="shared" si="678"/>
        <v>0</v>
      </c>
      <c r="S1524" s="392">
        <f t="shared" si="678"/>
        <v>0</v>
      </c>
      <c r="T1524" s="388">
        <f t="shared" si="678"/>
        <v>0</v>
      </c>
      <c r="U1524" s="392">
        <f t="shared" si="678"/>
        <v>0</v>
      </c>
      <c r="V1524" s="393">
        <f t="shared" si="678"/>
        <v>0</v>
      </c>
      <c r="W1524" s="37">
        <f>W666</f>
        <v>0</v>
      </c>
      <c r="Y1524"/>
    </row>
    <row r="1525" spans="1:25" outlineLevel="1" x14ac:dyDescent="0.25">
      <c r="A1525" s="212"/>
      <c r="B1525" s="465"/>
      <c r="C1525" s="272"/>
      <c r="D1525" s="272"/>
      <c r="E1525" s="273"/>
      <c r="F1525" s="274" t="s">
        <v>34</v>
      </c>
      <c r="G1525" s="394">
        <f>G667</f>
        <v>0</v>
      </c>
      <c r="H1525" s="421">
        <f>G1525*(1-VLOOKUP($F1525,SHT,2,FALSE))+H667*(1-VLOOKUP($F1525,SHT,2,FALSE))</f>
        <v>0</v>
      </c>
      <c r="I1525" s="389">
        <f t="shared" ref="I1525:V1525" si="679">I667*(1-VLOOKUP($F1525,SHT,2,FALSE))</f>
        <v>0</v>
      </c>
      <c r="J1525" s="389">
        <f t="shared" si="679"/>
        <v>0</v>
      </c>
      <c r="K1525" s="390">
        <f t="shared" si="679"/>
        <v>0</v>
      </c>
      <c r="L1525" s="391">
        <f t="shared" si="679"/>
        <v>0</v>
      </c>
      <c r="M1525" s="396">
        <f t="shared" si="679"/>
        <v>0</v>
      </c>
      <c r="N1525" s="392">
        <f t="shared" si="679"/>
        <v>0</v>
      </c>
      <c r="O1525" s="392">
        <f t="shared" si="679"/>
        <v>0</v>
      </c>
      <c r="P1525" s="392">
        <f t="shared" si="679"/>
        <v>0</v>
      </c>
      <c r="Q1525" s="392">
        <f t="shared" si="679"/>
        <v>0</v>
      </c>
      <c r="R1525" s="392">
        <f t="shared" si="679"/>
        <v>0</v>
      </c>
      <c r="S1525" s="392">
        <f t="shared" si="679"/>
        <v>0</v>
      </c>
      <c r="T1525" s="388">
        <f t="shared" si="679"/>
        <v>0</v>
      </c>
      <c r="U1525" s="392">
        <f t="shared" si="679"/>
        <v>0</v>
      </c>
      <c r="V1525" s="393">
        <f t="shared" si="679"/>
        <v>0</v>
      </c>
      <c r="W1525" s="37">
        <f>W667</f>
        <v>0</v>
      </c>
      <c r="Y1525"/>
    </row>
    <row r="1526" spans="1:25" outlineLevel="1" x14ac:dyDescent="0.25">
      <c r="A1526" s="212"/>
      <c r="B1526" s="465"/>
      <c r="C1526" s="272"/>
      <c r="D1526" s="272"/>
      <c r="E1526" s="273"/>
      <c r="F1526" s="274" t="s">
        <v>35</v>
      </c>
      <c r="G1526" s="394">
        <f>G668</f>
        <v>0</v>
      </c>
      <c r="H1526" s="421">
        <f>G1526*(1-VLOOKUP($F1526,SHT,2,FALSE))+H668*(1-VLOOKUP($F1526,SHT,2,FALSE))</f>
        <v>0</v>
      </c>
      <c r="I1526" s="389">
        <f t="shared" ref="I1526:V1526" si="680">I668*(1-VLOOKUP($F1526,SHT,2,FALSE))</f>
        <v>0</v>
      </c>
      <c r="J1526" s="389">
        <f t="shared" si="680"/>
        <v>0</v>
      </c>
      <c r="K1526" s="390">
        <f t="shared" si="680"/>
        <v>0</v>
      </c>
      <c r="L1526" s="391">
        <f t="shared" si="680"/>
        <v>0</v>
      </c>
      <c r="M1526" s="396">
        <f t="shared" si="680"/>
        <v>0</v>
      </c>
      <c r="N1526" s="392">
        <f t="shared" si="680"/>
        <v>0</v>
      </c>
      <c r="O1526" s="392">
        <f t="shared" si="680"/>
        <v>0</v>
      </c>
      <c r="P1526" s="392">
        <f t="shared" si="680"/>
        <v>0</v>
      </c>
      <c r="Q1526" s="392">
        <f t="shared" si="680"/>
        <v>0</v>
      </c>
      <c r="R1526" s="392">
        <f t="shared" si="680"/>
        <v>0</v>
      </c>
      <c r="S1526" s="392">
        <f t="shared" si="680"/>
        <v>0</v>
      </c>
      <c r="T1526" s="388">
        <f t="shared" si="680"/>
        <v>0</v>
      </c>
      <c r="U1526" s="392">
        <f t="shared" si="680"/>
        <v>0</v>
      </c>
      <c r="V1526" s="393">
        <f t="shared" si="680"/>
        <v>0</v>
      </c>
      <c r="W1526" s="37">
        <f>W668</f>
        <v>0</v>
      </c>
      <c r="Y1526"/>
    </row>
    <row r="1527" spans="1:25" x14ac:dyDescent="0.25">
      <c r="A1527" s="212"/>
      <c r="B1527" s="465"/>
      <c r="C1527" s="272"/>
      <c r="D1527" s="272" t="s">
        <v>36</v>
      </c>
      <c r="E1527" s="273"/>
      <c r="F1527" s="273"/>
      <c r="G1527" s="367"/>
      <c r="H1527" s="368"/>
      <c r="I1527" s="369"/>
      <c r="J1527" s="369"/>
      <c r="K1527" s="370"/>
      <c r="L1527" s="363"/>
      <c r="M1527" s="364"/>
      <c r="N1527" s="364"/>
      <c r="O1527" s="364"/>
      <c r="P1527" s="364"/>
      <c r="Q1527" s="364"/>
      <c r="R1527" s="364"/>
      <c r="S1527" s="364"/>
      <c r="T1527" s="364"/>
      <c r="U1527" s="364"/>
      <c r="V1527" s="365"/>
      <c r="W1527" s="366"/>
      <c r="Y1527"/>
    </row>
    <row r="1528" spans="1:25" x14ac:dyDescent="0.25">
      <c r="A1528" s="212"/>
      <c r="B1528" s="465"/>
      <c r="C1528" s="272"/>
      <c r="D1528" s="272"/>
      <c r="E1528" s="275" t="s">
        <v>37</v>
      </c>
      <c r="F1528" s="273"/>
      <c r="G1528" s="367">
        <f t="shared" ref="G1528:W1528" si="681">SUBTOTAL(9,G1529:G1531)</f>
        <v>0</v>
      </c>
      <c r="H1528" s="368">
        <f t="shared" si="681"/>
        <v>0</v>
      </c>
      <c r="I1528" s="369">
        <f t="shared" si="681"/>
        <v>0</v>
      </c>
      <c r="J1528" s="369">
        <f t="shared" si="681"/>
        <v>0</v>
      </c>
      <c r="K1528" s="370">
        <f t="shared" si="681"/>
        <v>0</v>
      </c>
      <c r="L1528" s="364">
        <f t="shared" si="681"/>
        <v>0</v>
      </c>
      <c r="M1528" s="364">
        <f t="shared" si="681"/>
        <v>0</v>
      </c>
      <c r="N1528" s="364">
        <f t="shared" si="681"/>
        <v>0</v>
      </c>
      <c r="O1528" s="364">
        <f t="shared" si="681"/>
        <v>0</v>
      </c>
      <c r="P1528" s="364">
        <f t="shared" si="681"/>
        <v>0</v>
      </c>
      <c r="Q1528" s="364">
        <f t="shared" si="681"/>
        <v>0</v>
      </c>
      <c r="R1528" s="364">
        <f t="shared" si="681"/>
        <v>0</v>
      </c>
      <c r="S1528" s="364">
        <f t="shared" si="681"/>
        <v>0</v>
      </c>
      <c r="T1528" s="364">
        <f t="shared" si="681"/>
        <v>0</v>
      </c>
      <c r="U1528" s="364">
        <f t="shared" si="681"/>
        <v>0</v>
      </c>
      <c r="V1528" s="364">
        <f t="shared" si="681"/>
        <v>0</v>
      </c>
      <c r="W1528" s="366">
        <f t="shared" si="681"/>
        <v>0</v>
      </c>
      <c r="Y1528"/>
    </row>
    <row r="1529" spans="1:25" outlineLevel="1" x14ac:dyDescent="0.25">
      <c r="A1529" s="212"/>
      <c r="B1529" s="465"/>
      <c r="C1529" s="272"/>
      <c r="D1529" s="272"/>
      <c r="E1529" s="275"/>
      <c r="F1529" s="274" t="s">
        <v>38</v>
      </c>
      <c r="G1529" s="394">
        <f>G671</f>
        <v>0</v>
      </c>
      <c r="H1529" s="421">
        <f>G1529*(1-VLOOKUP($F1529,SHT,2,FALSE))+H671*(1-VLOOKUP($F1529,SHT,2,FALSE))</f>
        <v>0</v>
      </c>
      <c r="I1529" s="389">
        <f t="shared" ref="I1529:V1529" si="682">I671*(1-VLOOKUP($F1529,SHT,2,FALSE))</f>
        <v>0</v>
      </c>
      <c r="J1529" s="389">
        <f t="shared" si="682"/>
        <v>0</v>
      </c>
      <c r="K1529" s="390">
        <f t="shared" si="682"/>
        <v>0</v>
      </c>
      <c r="L1529" s="391">
        <f t="shared" si="682"/>
        <v>0</v>
      </c>
      <c r="M1529" s="396">
        <f t="shared" si="682"/>
        <v>0</v>
      </c>
      <c r="N1529" s="392">
        <f t="shared" si="682"/>
        <v>0</v>
      </c>
      <c r="O1529" s="392">
        <f t="shared" si="682"/>
        <v>0</v>
      </c>
      <c r="P1529" s="392">
        <f t="shared" si="682"/>
        <v>0</v>
      </c>
      <c r="Q1529" s="392">
        <f t="shared" si="682"/>
        <v>0</v>
      </c>
      <c r="R1529" s="392">
        <f t="shared" si="682"/>
        <v>0</v>
      </c>
      <c r="S1529" s="392">
        <f t="shared" si="682"/>
        <v>0</v>
      </c>
      <c r="T1529" s="388">
        <f t="shared" si="682"/>
        <v>0</v>
      </c>
      <c r="U1529" s="392">
        <f t="shared" si="682"/>
        <v>0</v>
      </c>
      <c r="V1529" s="393">
        <f t="shared" si="682"/>
        <v>0</v>
      </c>
      <c r="W1529" s="37">
        <f>W671</f>
        <v>0</v>
      </c>
      <c r="Y1529"/>
    </row>
    <row r="1530" spans="1:25" outlineLevel="1" x14ac:dyDescent="0.25">
      <c r="A1530" s="212"/>
      <c r="B1530" s="465"/>
      <c r="C1530" s="272"/>
      <c r="D1530" s="272"/>
      <c r="E1530" s="273"/>
      <c r="F1530" s="274" t="s">
        <v>39</v>
      </c>
      <c r="G1530" s="394">
        <f>G672</f>
        <v>0</v>
      </c>
      <c r="H1530" s="421">
        <f>G1530*(1-VLOOKUP($F1530,SHT,2,FALSE))+H672*(1-VLOOKUP($F1530,SHT,2,FALSE))</f>
        <v>0</v>
      </c>
      <c r="I1530" s="389">
        <f t="shared" ref="I1530:V1530" si="683">I672*(1-VLOOKUP($F1530,SHT,2,FALSE))</f>
        <v>0</v>
      </c>
      <c r="J1530" s="389">
        <f t="shared" si="683"/>
        <v>0</v>
      </c>
      <c r="K1530" s="390">
        <f t="shared" si="683"/>
        <v>0</v>
      </c>
      <c r="L1530" s="391">
        <f t="shared" si="683"/>
        <v>0</v>
      </c>
      <c r="M1530" s="396">
        <f t="shared" si="683"/>
        <v>0</v>
      </c>
      <c r="N1530" s="392">
        <f t="shared" si="683"/>
        <v>0</v>
      </c>
      <c r="O1530" s="392">
        <f t="shared" si="683"/>
        <v>0</v>
      </c>
      <c r="P1530" s="392">
        <f t="shared" si="683"/>
        <v>0</v>
      </c>
      <c r="Q1530" s="392">
        <f t="shared" si="683"/>
        <v>0</v>
      </c>
      <c r="R1530" s="392">
        <f t="shared" si="683"/>
        <v>0</v>
      </c>
      <c r="S1530" s="392">
        <f t="shared" si="683"/>
        <v>0</v>
      </c>
      <c r="T1530" s="388">
        <f t="shared" si="683"/>
        <v>0</v>
      </c>
      <c r="U1530" s="392">
        <f t="shared" si="683"/>
        <v>0</v>
      </c>
      <c r="V1530" s="393">
        <f t="shared" si="683"/>
        <v>0</v>
      </c>
      <c r="W1530" s="37">
        <f>W672</f>
        <v>0</v>
      </c>
      <c r="Y1530"/>
    </row>
    <row r="1531" spans="1:25" outlineLevel="1" x14ac:dyDescent="0.25">
      <c r="A1531" s="212"/>
      <c r="B1531" s="465"/>
      <c r="C1531" s="272"/>
      <c r="D1531" s="272"/>
      <c r="E1531" s="273"/>
      <c r="F1531" s="274" t="s">
        <v>40</v>
      </c>
      <c r="G1531" s="394">
        <f>G673</f>
        <v>0</v>
      </c>
      <c r="H1531" s="421">
        <f>G1531*(1-VLOOKUP($F1531,SHT,2,FALSE))+H673*(1-VLOOKUP($F1531,SHT,2,FALSE))</f>
        <v>0</v>
      </c>
      <c r="I1531" s="389">
        <f t="shared" ref="I1531:V1531" si="684">I673*(1-VLOOKUP($F1531,SHT,2,FALSE))</f>
        <v>0</v>
      </c>
      <c r="J1531" s="389">
        <f t="shared" si="684"/>
        <v>0</v>
      </c>
      <c r="K1531" s="390">
        <f t="shared" si="684"/>
        <v>0</v>
      </c>
      <c r="L1531" s="391">
        <f t="shared" si="684"/>
        <v>0</v>
      </c>
      <c r="M1531" s="396">
        <f t="shared" si="684"/>
        <v>0</v>
      </c>
      <c r="N1531" s="392">
        <f t="shared" si="684"/>
        <v>0</v>
      </c>
      <c r="O1531" s="392">
        <f t="shared" si="684"/>
        <v>0</v>
      </c>
      <c r="P1531" s="392">
        <f t="shared" si="684"/>
        <v>0</v>
      </c>
      <c r="Q1531" s="392">
        <f t="shared" si="684"/>
        <v>0</v>
      </c>
      <c r="R1531" s="392">
        <f t="shared" si="684"/>
        <v>0</v>
      </c>
      <c r="S1531" s="392">
        <f t="shared" si="684"/>
        <v>0</v>
      </c>
      <c r="T1531" s="388">
        <f t="shared" si="684"/>
        <v>0</v>
      </c>
      <c r="U1531" s="392">
        <f t="shared" si="684"/>
        <v>0</v>
      </c>
      <c r="V1531" s="393">
        <f t="shared" si="684"/>
        <v>0</v>
      </c>
      <c r="W1531" s="37">
        <f>W673</f>
        <v>0</v>
      </c>
      <c r="Y1531"/>
    </row>
    <row r="1532" spans="1:25" x14ac:dyDescent="0.25">
      <c r="A1532" s="212"/>
      <c r="B1532" s="465"/>
      <c r="C1532" s="272"/>
      <c r="D1532" s="272"/>
      <c r="E1532" s="273" t="s">
        <v>41</v>
      </c>
      <c r="F1532" s="273"/>
      <c r="G1532" s="367">
        <f t="shared" ref="G1532:W1532" si="685">SUBTOTAL(9,G1533:G1535)</f>
        <v>0</v>
      </c>
      <c r="H1532" s="368">
        <f t="shared" si="685"/>
        <v>0</v>
      </c>
      <c r="I1532" s="369">
        <f t="shared" si="685"/>
        <v>0</v>
      </c>
      <c r="J1532" s="369">
        <f t="shared" si="685"/>
        <v>0</v>
      </c>
      <c r="K1532" s="370">
        <f t="shared" si="685"/>
        <v>0</v>
      </c>
      <c r="L1532" s="364">
        <f t="shared" si="685"/>
        <v>0</v>
      </c>
      <c r="M1532" s="364">
        <f t="shared" si="685"/>
        <v>0</v>
      </c>
      <c r="N1532" s="364">
        <f t="shared" si="685"/>
        <v>0</v>
      </c>
      <c r="O1532" s="364">
        <f t="shared" si="685"/>
        <v>0</v>
      </c>
      <c r="P1532" s="364">
        <f t="shared" si="685"/>
        <v>0</v>
      </c>
      <c r="Q1532" s="364">
        <f t="shared" si="685"/>
        <v>0</v>
      </c>
      <c r="R1532" s="364">
        <f t="shared" si="685"/>
        <v>0</v>
      </c>
      <c r="S1532" s="364">
        <f t="shared" si="685"/>
        <v>0</v>
      </c>
      <c r="T1532" s="364">
        <f t="shared" si="685"/>
        <v>0</v>
      </c>
      <c r="U1532" s="364">
        <f t="shared" si="685"/>
        <v>0</v>
      </c>
      <c r="V1532" s="364">
        <f t="shared" si="685"/>
        <v>0</v>
      </c>
      <c r="W1532" s="366">
        <f t="shared" si="685"/>
        <v>0</v>
      </c>
      <c r="Y1532"/>
    </row>
    <row r="1533" spans="1:25" outlineLevel="1" x14ac:dyDescent="0.25">
      <c r="A1533" s="212"/>
      <c r="B1533" s="465"/>
      <c r="C1533" s="272"/>
      <c r="D1533" s="272"/>
      <c r="E1533" s="273"/>
      <c r="F1533" s="274" t="s">
        <v>42</v>
      </c>
      <c r="G1533" s="394">
        <f>G675</f>
        <v>0</v>
      </c>
      <c r="H1533" s="421">
        <f>G1533*(1-VLOOKUP($F1533,SHT,2,FALSE))+H675*(1-VLOOKUP($F1533,SHT,2,FALSE))</f>
        <v>0</v>
      </c>
      <c r="I1533" s="389">
        <f t="shared" ref="I1533:V1533" si="686">I675*(1-VLOOKUP($F1533,SHT,2,FALSE))</f>
        <v>0</v>
      </c>
      <c r="J1533" s="389">
        <f t="shared" si="686"/>
        <v>0</v>
      </c>
      <c r="K1533" s="390">
        <f t="shared" si="686"/>
        <v>0</v>
      </c>
      <c r="L1533" s="391">
        <f t="shared" si="686"/>
        <v>0</v>
      </c>
      <c r="M1533" s="396">
        <f t="shared" si="686"/>
        <v>0</v>
      </c>
      <c r="N1533" s="392">
        <f t="shared" si="686"/>
        <v>0</v>
      </c>
      <c r="O1533" s="392">
        <f t="shared" si="686"/>
        <v>0</v>
      </c>
      <c r="P1533" s="392">
        <f t="shared" si="686"/>
        <v>0</v>
      </c>
      <c r="Q1533" s="392">
        <f t="shared" si="686"/>
        <v>0</v>
      </c>
      <c r="R1533" s="392">
        <f t="shared" si="686"/>
        <v>0</v>
      </c>
      <c r="S1533" s="392">
        <f t="shared" si="686"/>
        <v>0</v>
      </c>
      <c r="T1533" s="388">
        <f t="shared" si="686"/>
        <v>0</v>
      </c>
      <c r="U1533" s="392">
        <f t="shared" si="686"/>
        <v>0</v>
      </c>
      <c r="V1533" s="393">
        <f t="shared" si="686"/>
        <v>0</v>
      </c>
      <c r="W1533" s="37">
        <f>W675</f>
        <v>0</v>
      </c>
      <c r="Y1533"/>
    </row>
    <row r="1534" spans="1:25" outlineLevel="1" x14ac:dyDescent="0.25">
      <c r="A1534" s="212"/>
      <c r="B1534" s="465"/>
      <c r="C1534" s="272"/>
      <c r="D1534" s="272"/>
      <c r="E1534" s="273"/>
      <c r="F1534" s="274" t="s">
        <v>43</v>
      </c>
      <c r="G1534" s="394">
        <f>G676</f>
        <v>0</v>
      </c>
      <c r="H1534" s="421">
        <f>G1534*(1-VLOOKUP($F1534,SHT,2,FALSE))+H676*(1-VLOOKUP($F1534,SHT,2,FALSE))</f>
        <v>0</v>
      </c>
      <c r="I1534" s="389">
        <f t="shared" ref="I1534:V1534" si="687">I676*(1-VLOOKUP($F1534,SHT,2,FALSE))</f>
        <v>0</v>
      </c>
      <c r="J1534" s="389">
        <f t="shared" si="687"/>
        <v>0</v>
      </c>
      <c r="K1534" s="390">
        <f t="shared" si="687"/>
        <v>0</v>
      </c>
      <c r="L1534" s="391">
        <f t="shared" si="687"/>
        <v>0</v>
      </c>
      <c r="M1534" s="396">
        <f t="shared" si="687"/>
        <v>0</v>
      </c>
      <c r="N1534" s="392">
        <f t="shared" si="687"/>
        <v>0</v>
      </c>
      <c r="O1534" s="392">
        <f t="shared" si="687"/>
        <v>0</v>
      </c>
      <c r="P1534" s="392">
        <f t="shared" si="687"/>
        <v>0</v>
      </c>
      <c r="Q1534" s="392">
        <f t="shared" si="687"/>
        <v>0</v>
      </c>
      <c r="R1534" s="392">
        <f t="shared" si="687"/>
        <v>0</v>
      </c>
      <c r="S1534" s="392">
        <f t="shared" si="687"/>
        <v>0</v>
      </c>
      <c r="T1534" s="388">
        <f t="shared" si="687"/>
        <v>0</v>
      </c>
      <c r="U1534" s="392">
        <f t="shared" si="687"/>
        <v>0</v>
      </c>
      <c r="V1534" s="393">
        <f t="shared" si="687"/>
        <v>0</v>
      </c>
      <c r="W1534" s="37">
        <f>W676</f>
        <v>0</v>
      </c>
      <c r="Y1534"/>
    </row>
    <row r="1535" spans="1:25" outlineLevel="1" x14ac:dyDescent="0.25">
      <c r="A1535" s="212"/>
      <c r="B1535" s="465"/>
      <c r="C1535" s="272"/>
      <c r="D1535" s="272"/>
      <c r="E1535" s="273"/>
      <c r="F1535" s="274" t="s">
        <v>44</v>
      </c>
      <c r="G1535" s="394">
        <f>G677</f>
        <v>0</v>
      </c>
      <c r="H1535" s="421">
        <f>G1535*(1-VLOOKUP($F1535,SHT,2,FALSE))+H677*(1-VLOOKUP($F1535,SHT,2,FALSE))</f>
        <v>0</v>
      </c>
      <c r="I1535" s="389">
        <f t="shared" ref="I1535:V1535" si="688">I677*(1-VLOOKUP($F1535,SHT,2,FALSE))</f>
        <v>0</v>
      </c>
      <c r="J1535" s="389">
        <f t="shared" si="688"/>
        <v>0</v>
      </c>
      <c r="K1535" s="390">
        <f t="shared" si="688"/>
        <v>0</v>
      </c>
      <c r="L1535" s="391">
        <f t="shared" si="688"/>
        <v>0</v>
      </c>
      <c r="M1535" s="396">
        <f t="shared" si="688"/>
        <v>0</v>
      </c>
      <c r="N1535" s="392">
        <f t="shared" si="688"/>
        <v>0</v>
      </c>
      <c r="O1535" s="392">
        <f t="shared" si="688"/>
        <v>0</v>
      </c>
      <c r="P1535" s="392">
        <f t="shared" si="688"/>
        <v>0</v>
      </c>
      <c r="Q1535" s="392">
        <f t="shared" si="688"/>
        <v>0</v>
      </c>
      <c r="R1535" s="392">
        <f t="shared" si="688"/>
        <v>0</v>
      </c>
      <c r="S1535" s="392">
        <f t="shared" si="688"/>
        <v>0</v>
      </c>
      <c r="T1535" s="388">
        <f t="shared" si="688"/>
        <v>0</v>
      </c>
      <c r="U1535" s="392">
        <f t="shared" si="688"/>
        <v>0</v>
      </c>
      <c r="V1535" s="393">
        <f t="shared" si="688"/>
        <v>0</v>
      </c>
      <c r="W1535" s="37">
        <f>W677</f>
        <v>0</v>
      </c>
      <c r="Y1535"/>
    </row>
    <row r="1536" spans="1:25" x14ac:dyDescent="0.25">
      <c r="A1536" s="212"/>
      <c r="B1536" s="465"/>
      <c r="C1536" s="272"/>
      <c r="D1536" s="272"/>
      <c r="E1536" s="273" t="s">
        <v>45</v>
      </c>
      <c r="F1536" s="273"/>
      <c r="G1536" s="367">
        <f t="shared" ref="G1536:W1536" si="689">SUBTOTAL(9,G1537:G1539)</f>
        <v>0</v>
      </c>
      <c r="H1536" s="368">
        <f t="shared" si="689"/>
        <v>0</v>
      </c>
      <c r="I1536" s="369">
        <f t="shared" si="689"/>
        <v>0</v>
      </c>
      <c r="J1536" s="369">
        <f t="shared" si="689"/>
        <v>0</v>
      </c>
      <c r="K1536" s="370">
        <f t="shared" si="689"/>
        <v>0</v>
      </c>
      <c r="L1536" s="364">
        <f t="shared" si="689"/>
        <v>0</v>
      </c>
      <c r="M1536" s="364">
        <f t="shared" si="689"/>
        <v>0</v>
      </c>
      <c r="N1536" s="364">
        <f t="shared" si="689"/>
        <v>0</v>
      </c>
      <c r="O1536" s="364">
        <f t="shared" si="689"/>
        <v>0</v>
      </c>
      <c r="P1536" s="364">
        <f t="shared" si="689"/>
        <v>0</v>
      </c>
      <c r="Q1536" s="364">
        <f t="shared" si="689"/>
        <v>0</v>
      </c>
      <c r="R1536" s="364">
        <f t="shared" si="689"/>
        <v>0</v>
      </c>
      <c r="S1536" s="364">
        <f t="shared" si="689"/>
        <v>0</v>
      </c>
      <c r="T1536" s="364">
        <f t="shared" si="689"/>
        <v>0</v>
      </c>
      <c r="U1536" s="364">
        <f t="shared" si="689"/>
        <v>0</v>
      </c>
      <c r="V1536" s="364">
        <f t="shared" si="689"/>
        <v>0</v>
      </c>
      <c r="W1536" s="366">
        <f t="shared" si="689"/>
        <v>0</v>
      </c>
      <c r="Y1536"/>
    </row>
    <row r="1537" spans="1:25" outlineLevel="1" x14ac:dyDescent="0.25">
      <c r="A1537" s="212"/>
      <c r="B1537" s="465"/>
      <c r="C1537" s="272"/>
      <c r="D1537" s="272"/>
      <c r="E1537" s="273"/>
      <c r="F1537" s="274" t="s">
        <v>46</v>
      </c>
      <c r="G1537" s="394">
        <f>G679</f>
        <v>0</v>
      </c>
      <c r="H1537" s="421">
        <f>G1537*(1-VLOOKUP($F1537,SHT,2,FALSE))+H679*(1-VLOOKUP($F1537,SHT,2,FALSE))</f>
        <v>0</v>
      </c>
      <c r="I1537" s="389">
        <f t="shared" ref="I1537:V1537" si="690">I679*(1-VLOOKUP($F1537,SHT,2,FALSE))</f>
        <v>0</v>
      </c>
      <c r="J1537" s="389">
        <f t="shared" si="690"/>
        <v>0</v>
      </c>
      <c r="K1537" s="390">
        <f t="shared" si="690"/>
        <v>0</v>
      </c>
      <c r="L1537" s="391">
        <f t="shared" si="690"/>
        <v>0</v>
      </c>
      <c r="M1537" s="396">
        <f t="shared" si="690"/>
        <v>0</v>
      </c>
      <c r="N1537" s="392">
        <f t="shared" si="690"/>
        <v>0</v>
      </c>
      <c r="O1537" s="392">
        <f t="shared" si="690"/>
        <v>0</v>
      </c>
      <c r="P1537" s="392">
        <f t="shared" si="690"/>
        <v>0</v>
      </c>
      <c r="Q1537" s="392">
        <f t="shared" si="690"/>
        <v>0</v>
      </c>
      <c r="R1537" s="392">
        <f t="shared" si="690"/>
        <v>0</v>
      </c>
      <c r="S1537" s="392">
        <f t="shared" si="690"/>
        <v>0</v>
      </c>
      <c r="T1537" s="388">
        <f t="shared" si="690"/>
        <v>0</v>
      </c>
      <c r="U1537" s="392">
        <f t="shared" si="690"/>
        <v>0</v>
      </c>
      <c r="V1537" s="393">
        <f t="shared" si="690"/>
        <v>0</v>
      </c>
      <c r="W1537" s="37">
        <f>W679</f>
        <v>0</v>
      </c>
      <c r="Y1537"/>
    </row>
    <row r="1538" spans="1:25" outlineLevel="1" x14ac:dyDescent="0.25">
      <c r="A1538" s="212"/>
      <c r="B1538" s="465"/>
      <c r="C1538" s="272"/>
      <c r="D1538" s="272"/>
      <c r="E1538" s="273"/>
      <c r="F1538" s="274" t="s">
        <v>47</v>
      </c>
      <c r="G1538" s="394">
        <f>G680</f>
        <v>0</v>
      </c>
      <c r="H1538" s="421">
        <f>G1538*(1-VLOOKUP($F1538,SHT,2,FALSE))+H680*(1-VLOOKUP($F1538,SHT,2,FALSE))</f>
        <v>0</v>
      </c>
      <c r="I1538" s="389">
        <f t="shared" ref="I1538:V1538" si="691">I680*(1-VLOOKUP($F1538,SHT,2,FALSE))</f>
        <v>0</v>
      </c>
      <c r="J1538" s="389">
        <f t="shared" si="691"/>
        <v>0</v>
      </c>
      <c r="K1538" s="390">
        <f t="shared" si="691"/>
        <v>0</v>
      </c>
      <c r="L1538" s="391">
        <f t="shared" si="691"/>
        <v>0</v>
      </c>
      <c r="M1538" s="396">
        <f t="shared" si="691"/>
        <v>0</v>
      </c>
      <c r="N1538" s="392">
        <f t="shared" si="691"/>
        <v>0</v>
      </c>
      <c r="O1538" s="392">
        <f t="shared" si="691"/>
        <v>0</v>
      </c>
      <c r="P1538" s="392">
        <f t="shared" si="691"/>
        <v>0</v>
      </c>
      <c r="Q1538" s="392">
        <f t="shared" si="691"/>
        <v>0</v>
      </c>
      <c r="R1538" s="392">
        <f t="shared" si="691"/>
        <v>0</v>
      </c>
      <c r="S1538" s="392">
        <f t="shared" si="691"/>
        <v>0</v>
      </c>
      <c r="T1538" s="388">
        <f t="shared" si="691"/>
        <v>0</v>
      </c>
      <c r="U1538" s="392">
        <f t="shared" si="691"/>
        <v>0</v>
      </c>
      <c r="V1538" s="393">
        <f t="shared" si="691"/>
        <v>0</v>
      </c>
      <c r="W1538" s="37">
        <f>W680</f>
        <v>0</v>
      </c>
      <c r="Y1538"/>
    </row>
    <row r="1539" spans="1:25" outlineLevel="1" x14ac:dyDescent="0.25">
      <c r="A1539" s="212"/>
      <c r="B1539" s="465"/>
      <c r="C1539" s="272"/>
      <c r="D1539" s="272"/>
      <c r="E1539" s="273"/>
      <c r="F1539" s="274" t="s">
        <v>48</v>
      </c>
      <c r="G1539" s="394">
        <f>G681</f>
        <v>0</v>
      </c>
      <c r="H1539" s="421">
        <f>G1539*(1-VLOOKUP($F1539,SHT,2,FALSE))+H681*(1-VLOOKUP($F1539,SHT,2,FALSE))</f>
        <v>0</v>
      </c>
      <c r="I1539" s="389">
        <f t="shared" ref="I1539:V1539" si="692">I681*(1-VLOOKUP($F1539,SHT,2,FALSE))</f>
        <v>0</v>
      </c>
      <c r="J1539" s="389">
        <f t="shared" si="692"/>
        <v>0</v>
      </c>
      <c r="K1539" s="390">
        <f t="shared" si="692"/>
        <v>0</v>
      </c>
      <c r="L1539" s="391">
        <f t="shared" si="692"/>
        <v>0</v>
      </c>
      <c r="M1539" s="396">
        <f t="shared" si="692"/>
        <v>0</v>
      </c>
      <c r="N1539" s="392">
        <f t="shared" si="692"/>
        <v>0</v>
      </c>
      <c r="O1539" s="392">
        <f t="shared" si="692"/>
        <v>0</v>
      </c>
      <c r="P1539" s="392">
        <f t="shared" si="692"/>
        <v>0</v>
      </c>
      <c r="Q1539" s="392">
        <f t="shared" si="692"/>
        <v>0</v>
      </c>
      <c r="R1539" s="392">
        <f t="shared" si="692"/>
        <v>0</v>
      </c>
      <c r="S1539" s="392">
        <f t="shared" si="692"/>
        <v>0</v>
      </c>
      <c r="T1539" s="388">
        <f t="shared" si="692"/>
        <v>0</v>
      </c>
      <c r="U1539" s="392">
        <f t="shared" si="692"/>
        <v>0</v>
      </c>
      <c r="V1539" s="393">
        <f t="shared" si="692"/>
        <v>0</v>
      </c>
      <c r="W1539" s="37">
        <f>W681</f>
        <v>0</v>
      </c>
      <c r="Y1539"/>
    </row>
    <row r="1540" spans="1:25" x14ac:dyDescent="0.25">
      <c r="A1540" s="212"/>
      <c r="B1540" s="465"/>
      <c r="C1540" s="272"/>
      <c r="D1540" s="272" t="s">
        <v>49</v>
      </c>
      <c r="E1540" s="273"/>
      <c r="F1540" s="273"/>
      <c r="G1540" s="367"/>
      <c r="H1540" s="368"/>
      <c r="I1540" s="369"/>
      <c r="J1540" s="369"/>
      <c r="K1540" s="370"/>
      <c r="L1540" s="363"/>
      <c r="M1540" s="364"/>
      <c r="N1540" s="364"/>
      <c r="O1540" s="364"/>
      <c r="P1540" s="364"/>
      <c r="Q1540" s="364"/>
      <c r="R1540" s="364"/>
      <c r="S1540" s="364"/>
      <c r="T1540" s="364"/>
      <c r="U1540" s="364"/>
      <c r="V1540" s="365"/>
      <c r="W1540" s="366"/>
      <c r="Y1540"/>
    </row>
    <row r="1541" spans="1:25" x14ac:dyDescent="0.25">
      <c r="A1541" s="212"/>
      <c r="B1541" s="465"/>
      <c r="C1541" s="272"/>
      <c r="D1541" s="272"/>
      <c r="E1541" s="273" t="s">
        <v>50</v>
      </c>
      <c r="F1541" s="273"/>
      <c r="G1541" s="367">
        <f t="shared" ref="G1541:W1541" si="693">SUBTOTAL(9,G1542:G1543)</f>
        <v>0</v>
      </c>
      <c r="H1541" s="368">
        <f t="shared" si="693"/>
        <v>0</v>
      </c>
      <c r="I1541" s="369">
        <f t="shared" si="693"/>
        <v>0</v>
      </c>
      <c r="J1541" s="369">
        <f t="shared" si="693"/>
        <v>0</v>
      </c>
      <c r="K1541" s="370">
        <f t="shared" si="693"/>
        <v>0</v>
      </c>
      <c r="L1541" s="364">
        <f t="shared" si="693"/>
        <v>0</v>
      </c>
      <c r="M1541" s="364">
        <f t="shared" si="693"/>
        <v>0</v>
      </c>
      <c r="N1541" s="364">
        <f t="shared" si="693"/>
        <v>0</v>
      </c>
      <c r="O1541" s="364">
        <f t="shared" si="693"/>
        <v>0</v>
      </c>
      <c r="P1541" s="364">
        <f t="shared" si="693"/>
        <v>0</v>
      </c>
      <c r="Q1541" s="364">
        <f t="shared" si="693"/>
        <v>0</v>
      </c>
      <c r="R1541" s="364">
        <f t="shared" si="693"/>
        <v>0</v>
      </c>
      <c r="S1541" s="364">
        <f t="shared" si="693"/>
        <v>0</v>
      </c>
      <c r="T1541" s="364">
        <f t="shared" si="693"/>
        <v>0</v>
      </c>
      <c r="U1541" s="364">
        <f t="shared" si="693"/>
        <v>0</v>
      </c>
      <c r="V1541" s="365">
        <f t="shared" si="693"/>
        <v>0</v>
      </c>
      <c r="W1541" s="366">
        <f t="shared" si="693"/>
        <v>0</v>
      </c>
      <c r="Y1541"/>
    </row>
    <row r="1542" spans="1:25" outlineLevel="1" x14ac:dyDescent="0.25">
      <c r="A1542" s="212"/>
      <c r="B1542" s="465"/>
      <c r="C1542" s="272"/>
      <c r="D1542" s="272"/>
      <c r="E1542" s="273"/>
      <c r="F1542" s="274" t="s">
        <v>51</v>
      </c>
      <c r="G1542" s="394">
        <f>G684</f>
        <v>0</v>
      </c>
      <c r="H1542" s="421">
        <f>G1542*(1-VLOOKUP($F1542,SHT,2,FALSE))+H684*(1-VLOOKUP($F1542,SHT,2,FALSE))</f>
        <v>0</v>
      </c>
      <c r="I1542" s="389">
        <f t="shared" ref="I1542:V1542" si="694">I684*(1-VLOOKUP($F1542,SHT,2,FALSE))</f>
        <v>0</v>
      </c>
      <c r="J1542" s="389">
        <f t="shared" si="694"/>
        <v>0</v>
      </c>
      <c r="K1542" s="390">
        <f t="shared" si="694"/>
        <v>0</v>
      </c>
      <c r="L1542" s="391">
        <f t="shared" si="694"/>
        <v>0</v>
      </c>
      <c r="M1542" s="396">
        <f t="shared" si="694"/>
        <v>0</v>
      </c>
      <c r="N1542" s="392">
        <f t="shared" si="694"/>
        <v>0</v>
      </c>
      <c r="O1542" s="392">
        <f t="shared" si="694"/>
        <v>0</v>
      </c>
      <c r="P1542" s="392">
        <f t="shared" si="694"/>
        <v>0</v>
      </c>
      <c r="Q1542" s="392">
        <f t="shared" si="694"/>
        <v>0</v>
      </c>
      <c r="R1542" s="392">
        <f t="shared" si="694"/>
        <v>0</v>
      </c>
      <c r="S1542" s="392">
        <f t="shared" si="694"/>
        <v>0</v>
      </c>
      <c r="T1542" s="388">
        <f t="shared" si="694"/>
        <v>0</v>
      </c>
      <c r="U1542" s="392">
        <f t="shared" si="694"/>
        <v>0</v>
      </c>
      <c r="V1542" s="393">
        <f t="shared" si="694"/>
        <v>0</v>
      </c>
      <c r="W1542" s="37">
        <f>W684</f>
        <v>0</v>
      </c>
      <c r="Y1542"/>
    </row>
    <row r="1543" spans="1:25" outlineLevel="1" x14ac:dyDescent="0.25">
      <c r="A1543" s="212"/>
      <c r="B1543" s="465"/>
      <c r="C1543" s="272"/>
      <c r="D1543" s="272"/>
      <c r="E1543" s="273"/>
      <c r="F1543" s="274" t="s">
        <v>52</v>
      </c>
      <c r="G1543" s="394">
        <f>G685</f>
        <v>0</v>
      </c>
      <c r="H1543" s="421">
        <f>G1543*(1-VLOOKUP($F1543,SHT,2,FALSE))+H685*(1-VLOOKUP($F1543,SHT,2,FALSE))</f>
        <v>0</v>
      </c>
      <c r="I1543" s="389">
        <f t="shared" ref="I1543:V1543" si="695">I685*(1-VLOOKUP($F1543,SHT,2,FALSE))</f>
        <v>0</v>
      </c>
      <c r="J1543" s="389">
        <f t="shared" si="695"/>
        <v>0</v>
      </c>
      <c r="K1543" s="390">
        <f t="shared" si="695"/>
        <v>0</v>
      </c>
      <c r="L1543" s="391">
        <f t="shared" si="695"/>
        <v>0</v>
      </c>
      <c r="M1543" s="396">
        <f t="shared" si="695"/>
        <v>0</v>
      </c>
      <c r="N1543" s="392">
        <f t="shared" si="695"/>
        <v>0</v>
      </c>
      <c r="O1543" s="392">
        <f t="shared" si="695"/>
        <v>0</v>
      </c>
      <c r="P1543" s="392">
        <f t="shared" si="695"/>
        <v>0</v>
      </c>
      <c r="Q1543" s="392">
        <f t="shared" si="695"/>
        <v>0</v>
      </c>
      <c r="R1543" s="392">
        <f t="shared" si="695"/>
        <v>0</v>
      </c>
      <c r="S1543" s="392">
        <f t="shared" si="695"/>
        <v>0</v>
      </c>
      <c r="T1543" s="388">
        <f t="shared" si="695"/>
        <v>0</v>
      </c>
      <c r="U1543" s="392">
        <f t="shared" si="695"/>
        <v>0</v>
      </c>
      <c r="V1543" s="393">
        <f t="shared" si="695"/>
        <v>0</v>
      </c>
      <c r="W1543" s="37">
        <f>W685</f>
        <v>0</v>
      </c>
      <c r="Y1543"/>
    </row>
    <row r="1544" spans="1:25" x14ac:dyDescent="0.25">
      <c r="A1544" s="212"/>
      <c r="B1544" s="465"/>
      <c r="C1544" s="272"/>
      <c r="D1544" s="272"/>
      <c r="E1544" s="273" t="s">
        <v>53</v>
      </c>
      <c r="F1544" s="273"/>
      <c r="G1544" s="367">
        <f t="shared" ref="G1544:W1544" si="696">SUBTOTAL(9,G1545:G1547)</f>
        <v>0</v>
      </c>
      <c r="H1544" s="368">
        <f t="shared" si="696"/>
        <v>0</v>
      </c>
      <c r="I1544" s="369">
        <f t="shared" si="696"/>
        <v>0</v>
      </c>
      <c r="J1544" s="369">
        <f t="shared" si="696"/>
        <v>0</v>
      </c>
      <c r="K1544" s="370">
        <f t="shared" si="696"/>
        <v>0</v>
      </c>
      <c r="L1544" s="364">
        <f t="shared" si="696"/>
        <v>0</v>
      </c>
      <c r="M1544" s="364">
        <f t="shared" si="696"/>
        <v>0</v>
      </c>
      <c r="N1544" s="364">
        <f t="shared" si="696"/>
        <v>0</v>
      </c>
      <c r="O1544" s="364">
        <f t="shared" si="696"/>
        <v>0</v>
      </c>
      <c r="P1544" s="364">
        <f t="shared" si="696"/>
        <v>0</v>
      </c>
      <c r="Q1544" s="364">
        <f t="shared" si="696"/>
        <v>0</v>
      </c>
      <c r="R1544" s="364">
        <f t="shared" si="696"/>
        <v>0</v>
      </c>
      <c r="S1544" s="364">
        <f t="shared" si="696"/>
        <v>0</v>
      </c>
      <c r="T1544" s="364">
        <f t="shared" si="696"/>
        <v>0</v>
      </c>
      <c r="U1544" s="364">
        <f t="shared" si="696"/>
        <v>0</v>
      </c>
      <c r="V1544" s="364">
        <f t="shared" si="696"/>
        <v>0</v>
      </c>
      <c r="W1544" s="366">
        <f t="shared" si="696"/>
        <v>0</v>
      </c>
      <c r="Y1544"/>
    </row>
    <row r="1545" spans="1:25" outlineLevel="1" x14ac:dyDescent="0.25">
      <c r="A1545" s="212"/>
      <c r="B1545" s="465"/>
      <c r="C1545" s="272"/>
      <c r="D1545" s="272"/>
      <c r="E1545" s="273"/>
      <c r="F1545" s="274" t="s">
        <v>54</v>
      </c>
      <c r="G1545" s="394">
        <f>G687</f>
        <v>0</v>
      </c>
      <c r="H1545" s="421">
        <f>G1545*(1-VLOOKUP($F1545,SHT,2,FALSE))+H687*(1-VLOOKUP($F1545,SHT,2,FALSE))</f>
        <v>0</v>
      </c>
      <c r="I1545" s="389">
        <f t="shared" ref="I1545:V1545" si="697">I687*(1-VLOOKUP($F1545,SHT,2,FALSE))</f>
        <v>0</v>
      </c>
      <c r="J1545" s="389">
        <f t="shared" si="697"/>
        <v>0</v>
      </c>
      <c r="K1545" s="390">
        <f t="shared" si="697"/>
        <v>0</v>
      </c>
      <c r="L1545" s="391">
        <f t="shared" si="697"/>
        <v>0</v>
      </c>
      <c r="M1545" s="396">
        <f t="shared" si="697"/>
        <v>0</v>
      </c>
      <c r="N1545" s="392">
        <f t="shared" si="697"/>
        <v>0</v>
      </c>
      <c r="O1545" s="392">
        <f t="shared" si="697"/>
        <v>0</v>
      </c>
      <c r="P1545" s="392">
        <f t="shared" si="697"/>
        <v>0</v>
      </c>
      <c r="Q1545" s="392">
        <f t="shared" si="697"/>
        <v>0</v>
      </c>
      <c r="R1545" s="392">
        <f t="shared" si="697"/>
        <v>0</v>
      </c>
      <c r="S1545" s="392">
        <f t="shared" si="697"/>
        <v>0</v>
      </c>
      <c r="T1545" s="388">
        <f t="shared" si="697"/>
        <v>0</v>
      </c>
      <c r="U1545" s="392">
        <f t="shared" si="697"/>
        <v>0</v>
      </c>
      <c r="V1545" s="393">
        <f t="shared" si="697"/>
        <v>0</v>
      </c>
      <c r="W1545" s="37">
        <f>W687</f>
        <v>0</v>
      </c>
      <c r="Y1545"/>
    </row>
    <row r="1546" spans="1:25" outlineLevel="1" x14ac:dyDescent="0.25">
      <c r="A1546" s="212"/>
      <c r="B1546" s="465"/>
      <c r="C1546" s="272"/>
      <c r="D1546" s="272"/>
      <c r="E1546" s="273"/>
      <c r="F1546" s="274" t="s">
        <v>55</v>
      </c>
      <c r="G1546" s="394">
        <f>G688</f>
        <v>0</v>
      </c>
      <c r="H1546" s="421">
        <f>G1546*(1-VLOOKUP($F1546,SHT,2,FALSE))+H688*(1-VLOOKUP($F1546,SHT,2,FALSE))</f>
        <v>0</v>
      </c>
      <c r="I1546" s="389">
        <f t="shared" ref="I1546:V1546" si="698">I688*(1-VLOOKUP($F1546,SHT,2,FALSE))</f>
        <v>0</v>
      </c>
      <c r="J1546" s="389">
        <f t="shared" si="698"/>
        <v>0</v>
      </c>
      <c r="K1546" s="390">
        <f t="shared" si="698"/>
        <v>0</v>
      </c>
      <c r="L1546" s="391">
        <f t="shared" si="698"/>
        <v>0</v>
      </c>
      <c r="M1546" s="396">
        <f t="shared" si="698"/>
        <v>0</v>
      </c>
      <c r="N1546" s="392">
        <f t="shared" si="698"/>
        <v>0</v>
      </c>
      <c r="O1546" s="392">
        <f t="shared" si="698"/>
        <v>0</v>
      </c>
      <c r="P1546" s="392">
        <f t="shared" si="698"/>
        <v>0</v>
      </c>
      <c r="Q1546" s="392">
        <f t="shared" si="698"/>
        <v>0</v>
      </c>
      <c r="R1546" s="392">
        <f t="shared" si="698"/>
        <v>0</v>
      </c>
      <c r="S1546" s="392">
        <f t="shared" si="698"/>
        <v>0</v>
      </c>
      <c r="T1546" s="388">
        <f t="shared" si="698"/>
        <v>0</v>
      </c>
      <c r="U1546" s="392">
        <f t="shared" si="698"/>
        <v>0</v>
      </c>
      <c r="V1546" s="393">
        <f t="shared" si="698"/>
        <v>0</v>
      </c>
      <c r="W1546" s="37">
        <f>W688</f>
        <v>0</v>
      </c>
      <c r="Y1546"/>
    </row>
    <row r="1547" spans="1:25" outlineLevel="1" x14ac:dyDescent="0.25">
      <c r="A1547" s="212"/>
      <c r="B1547" s="465"/>
      <c r="C1547" s="272"/>
      <c r="D1547" s="272"/>
      <c r="E1547" s="273"/>
      <c r="F1547" s="274" t="s">
        <v>56</v>
      </c>
      <c r="G1547" s="394">
        <f>G689</f>
        <v>0</v>
      </c>
      <c r="H1547" s="421">
        <f>G1547*(1-VLOOKUP($F1547,SHT,2,FALSE))+H689*(1-VLOOKUP($F1547,SHT,2,FALSE))</f>
        <v>0</v>
      </c>
      <c r="I1547" s="389">
        <f t="shared" ref="I1547:V1547" si="699">I689*(1-VLOOKUP($F1547,SHT,2,FALSE))</f>
        <v>0</v>
      </c>
      <c r="J1547" s="389">
        <f t="shared" si="699"/>
        <v>0</v>
      </c>
      <c r="K1547" s="390">
        <f t="shared" si="699"/>
        <v>0</v>
      </c>
      <c r="L1547" s="391">
        <f t="shared" si="699"/>
        <v>0</v>
      </c>
      <c r="M1547" s="396">
        <f t="shared" si="699"/>
        <v>0</v>
      </c>
      <c r="N1547" s="392">
        <f t="shared" si="699"/>
        <v>0</v>
      </c>
      <c r="O1547" s="392">
        <f t="shared" si="699"/>
        <v>0</v>
      </c>
      <c r="P1547" s="392">
        <f t="shared" si="699"/>
        <v>0</v>
      </c>
      <c r="Q1547" s="392">
        <f t="shared" si="699"/>
        <v>0</v>
      </c>
      <c r="R1547" s="392">
        <f t="shared" si="699"/>
        <v>0</v>
      </c>
      <c r="S1547" s="392">
        <f t="shared" si="699"/>
        <v>0</v>
      </c>
      <c r="T1547" s="388">
        <f t="shared" si="699"/>
        <v>0</v>
      </c>
      <c r="U1547" s="392">
        <f t="shared" si="699"/>
        <v>0</v>
      </c>
      <c r="V1547" s="393">
        <f t="shared" si="699"/>
        <v>0</v>
      </c>
      <c r="W1547" s="37">
        <f>W689</f>
        <v>0</v>
      </c>
      <c r="Y1547"/>
    </row>
    <row r="1548" spans="1:25" x14ac:dyDescent="0.25">
      <c r="A1548" s="212"/>
      <c r="B1548" s="465"/>
      <c r="C1548" s="272"/>
      <c r="D1548" s="272"/>
      <c r="E1548" s="273" t="s">
        <v>57</v>
      </c>
      <c r="F1548" s="273"/>
      <c r="G1548" s="367">
        <f t="shared" ref="G1548:W1548" si="700">SUBTOTAL(9,G1549:G1550)</f>
        <v>0</v>
      </c>
      <c r="H1548" s="368">
        <f t="shared" si="700"/>
        <v>0</v>
      </c>
      <c r="I1548" s="369">
        <f t="shared" si="700"/>
        <v>0</v>
      </c>
      <c r="J1548" s="369">
        <f t="shared" si="700"/>
        <v>0</v>
      </c>
      <c r="K1548" s="370">
        <f t="shared" si="700"/>
        <v>0</v>
      </c>
      <c r="L1548" s="364">
        <f t="shared" si="700"/>
        <v>0</v>
      </c>
      <c r="M1548" s="364">
        <f t="shared" si="700"/>
        <v>0</v>
      </c>
      <c r="N1548" s="364">
        <f t="shared" si="700"/>
        <v>0</v>
      </c>
      <c r="O1548" s="364">
        <f t="shared" si="700"/>
        <v>0</v>
      </c>
      <c r="P1548" s="364">
        <f t="shared" si="700"/>
        <v>0</v>
      </c>
      <c r="Q1548" s="364">
        <f t="shared" si="700"/>
        <v>0</v>
      </c>
      <c r="R1548" s="364">
        <f t="shared" si="700"/>
        <v>0</v>
      </c>
      <c r="S1548" s="364">
        <f t="shared" si="700"/>
        <v>0</v>
      </c>
      <c r="T1548" s="364">
        <f t="shared" si="700"/>
        <v>0</v>
      </c>
      <c r="U1548" s="364">
        <f t="shared" si="700"/>
        <v>0</v>
      </c>
      <c r="V1548" s="365">
        <f t="shared" si="700"/>
        <v>0</v>
      </c>
      <c r="W1548" s="366">
        <f t="shared" si="700"/>
        <v>0</v>
      </c>
      <c r="Y1548"/>
    </row>
    <row r="1549" spans="1:25" outlineLevel="1" x14ac:dyDescent="0.25">
      <c r="A1549" s="212"/>
      <c r="B1549" s="465"/>
      <c r="C1549" s="272"/>
      <c r="D1549" s="272"/>
      <c r="E1549" s="273"/>
      <c r="F1549" s="274" t="s">
        <v>58</v>
      </c>
      <c r="G1549" s="394">
        <f>G691</f>
        <v>0</v>
      </c>
      <c r="H1549" s="421">
        <f>G1549*(1-VLOOKUP($F1549,SHT,2,FALSE))+H691*(1-VLOOKUP($F1549,SHT,2,FALSE))</f>
        <v>0</v>
      </c>
      <c r="I1549" s="389">
        <f t="shared" ref="I1549:V1549" si="701">I691*(1-VLOOKUP($F1549,SHT,2,FALSE))</f>
        <v>0</v>
      </c>
      <c r="J1549" s="389">
        <f t="shared" si="701"/>
        <v>0</v>
      </c>
      <c r="K1549" s="390">
        <f t="shared" si="701"/>
        <v>0</v>
      </c>
      <c r="L1549" s="391">
        <f t="shared" si="701"/>
        <v>0</v>
      </c>
      <c r="M1549" s="396">
        <f t="shared" si="701"/>
        <v>0</v>
      </c>
      <c r="N1549" s="392">
        <f t="shared" si="701"/>
        <v>0</v>
      </c>
      <c r="O1549" s="392">
        <f t="shared" si="701"/>
        <v>0</v>
      </c>
      <c r="P1549" s="392">
        <f t="shared" si="701"/>
        <v>0</v>
      </c>
      <c r="Q1549" s="392">
        <f t="shared" si="701"/>
        <v>0</v>
      </c>
      <c r="R1549" s="392">
        <f t="shared" si="701"/>
        <v>0</v>
      </c>
      <c r="S1549" s="392">
        <f t="shared" si="701"/>
        <v>0</v>
      </c>
      <c r="T1549" s="388">
        <f t="shared" si="701"/>
        <v>0</v>
      </c>
      <c r="U1549" s="392">
        <f t="shared" si="701"/>
        <v>0</v>
      </c>
      <c r="V1549" s="393">
        <f t="shared" si="701"/>
        <v>0</v>
      </c>
      <c r="W1549" s="37">
        <f>W691</f>
        <v>0</v>
      </c>
      <c r="Y1549"/>
    </row>
    <row r="1550" spans="1:25" outlineLevel="1" x14ac:dyDescent="0.25">
      <c r="A1550" s="212"/>
      <c r="B1550" s="465"/>
      <c r="C1550" s="272"/>
      <c r="D1550" s="272"/>
      <c r="E1550" s="273"/>
      <c r="F1550" s="274" t="s">
        <v>59</v>
      </c>
      <c r="G1550" s="394">
        <f>G692</f>
        <v>0</v>
      </c>
      <c r="H1550" s="421">
        <f>G1550*(1-VLOOKUP($F1550,SHT,2,FALSE))+H692*(1-VLOOKUP($F1550,SHT,2,FALSE))</f>
        <v>0</v>
      </c>
      <c r="I1550" s="389">
        <f t="shared" ref="I1550:V1550" si="702">I692*(1-VLOOKUP($F1550,SHT,2,FALSE))</f>
        <v>0</v>
      </c>
      <c r="J1550" s="389">
        <f t="shared" si="702"/>
        <v>0</v>
      </c>
      <c r="K1550" s="390">
        <f t="shared" si="702"/>
        <v>0</v>
      </c>
      <c r="L1550" s="391">
        <f t="shared" si="702"/>
        <v>0</v>
      </c>
      <c r="M1550" s="396">
        <f t="shared" si="702"/>
        <v>0</v>
      </c>
      <c r="N1550" s="392">
        <f t="shared" si="702"/>
        <v>0</v>
      </c>
      <c r="O1550" s="392">
        <f t="shared" si="702"/>
        <v>0</v>
      </c>
      <c r="P1550" s="392">
        <f t="shared" si="702"/>
        <v>0</v>
      </c>
      <c r="Q1550" s="392">
        <f t="shared" si="702"/>
        <v>0</v>
      </c>
      <c r="R1550" s="392">
        <f t="shared" si="702"/>
        <v>0</v>
      </c>
      <c r="S1550" s="392">
        <f t="shared" si="702"/>
        <v>0</v>
      </c>
      <c r="T1550" s="388">
        <f t="shared" si="702"/>
        <v>0</v>
      </c>
      <c r="U1550" s="392">
        <f t="shared" si="702"/>
        <v>0</v>
      </c>
      <c r="V1550" s="393">
        <f t="shared" si="702"/>
        <v>0</v>
      </c>
      <c r="W1550" s="37">
        <f>W692</f>
        <v>0</v>
      </c>
      <c r="Y1550"/>
    </row>
    <row r="1551" spans="1:25" x14ac:dyDescent="0.25">
      <c r="A1551" s="212"/>
      <c r="B1551" s="465"/>
      <c r="C1551" s="272"/>
      <c r="D1551" s="272"/>
      <c r="E1551" s="273" t="s">
        <v>60</v>
      </c>
      <c r="F1551" s="273"/>
      <c r="G1551" s="367">
        <f t="shared" ref="G1551:W1551" si="703">SUBTOTAL(9,G1552:G1554)</f>
        <v>0</v>
      </c>
      <c r="H1551" s="368">
        <f t="shared" si="703"/>
        <v>0</v>
      </c>
      <c r="I1551" s="369">
        <f t="shared" si="703"/>
        <v>0</v>
      </c>
      <c r="J1551" s="369">
        <f t="shared" si="703"/>
        <v>0</v>
      </c>
      <c r="K1551" s="370">
        <f t="shared" si="703"/>
        <v>0</v>
      </c>
      <c r="L1551" s="364">
        <f t="shared" si="703"/>
        <v>0</v>
      </c>
      <c r="M1551" s="364">
        <f t="shared" si="703"/>
        <v>0</v>
      </c>
      <c r="N1551" s="364">
        <f t="shared" si="703"/>
        <v>0</v>
      </c>
      <c r="O1551" s="364">
        <f t="shared" si="703"/>
        <v>0</v>
      </c>
      <c r="P1551" s="364">
        <f t="shared" si="703"/>
        <v>0</v>
      </c>
      <c r="Q1551" s="364">
        <f t="shared" si="703"/>
        <v>0</v>
      </c>
      <c r="R1551" s="364">
        <f t="shared" si="703"/>
        <v>0</v>
      </c>
      <c r="S1551" s="364">
        <f t="shared" si="703"/>
        <v>0</v>
      </c>
      <c r="T1551" s="364">
        <f t="shared" si="703"/>
        <v>0</v>
      </c>
      <c r="U1551" s="364">
        <f t="shared" si="703"/>
        <v>0</v>
      </c>
      <c r="V1551" s="364">
        <f t="shared" si="703"/>
        <v>0</v>
      </c>
      <c r="W1551" s="366">
        <f t="shared" si="703"/>
        <v>0</v>
      </c>
      <c r="Y1551"/>
    </row>
    <row r="1552" spans="1:25" outlineLevel="1" x14ac:dyDescent="0.25">
      <c r="A1552" s="212"/>
      <c r="B1552" s="465"/>
      <c r="C1552" s="272"/>
      <c r="D1552" s="272"/>
      <c r="E1552" s="273"/>
      <c r="F1552" s="274" t="s">
        <v>61</v>
      </c>
      <c r="G1552" s="394">
        <f>G694</f>
        <v>0</v>
      </c>
      <c r="H1552" s="421">
        <f>G1552*(1-VLOOKUP($F1552,SHT,2,FALSE))+H694*(1-VLOOKUP($F1552,SHT,2,FALSE))</f>
        <v>0</v>
      </c>
      <c r="I1552" s="389">
        <f t="shared" ref="I1552:V1552" si="704">I694*(1-VLOOKUP($F1552,SHT,2,FALSE))</f>
        <v>0</v>
      </c>
      <c r="J1552" s="389">
        <f t="shared" si="704"/>
        <v>0</v>
      </c>
      <c r="K1552" s="390">
        <f t="shared" si="704"/>
        <v>0</v>
      </c>
      <c r="L1552" s="391">
        <f t="shared" si="704"/>
        <v>0</v>
      </c>
      <c r="M1552" s="396">
        <f t="shared" si="704"/>
        <v>0</v>
      </c>
      <c r="N1552" s="392">
        <f t="shared" si="704"/>
        <v>0</v>
      </c>
      <c r="O1552" s="392">
        <f t="shared" si="704"/>
        <v>0</v>
      </c>
      <c r="P1552" s="392">
        <f t="shared" si="704"/>
        <v>0</v>
      </c>
      <c r="Q1552" s="392">
        <f t="shared" si="704"/>
        <v>0</v>
      </c>
      <c r="R1552" s="392">
        <f t="shared" si="704"/>
        <v>0</v>
      </c>
      <c r="S1552" s="392">
        <f t="shared" si="704"/>
        <v>0</v>
      </c>
      <c r="T1552" s="388">
        <f t="shared" si="704"/>
        <v>0</v>
      </c>
      <c r="U1552" s="392">
        <f t="shared" si="704"/>
        <v>0</v>
      </c>
      <c r="V1552" s="393">
        <f t="shared" si="704"/>
        <v>0</v>
      </c>
      <c r="W1552" s="37">
        <f>W694</f>
        <v>0</v>
      </c>
      <c r="Y1552"/>
    </row>
    <row r="1553" spans="1:25" outlineLevel="1" x14ac:dyDescent="0.25">
      <c r="A1553" s="212"/>
      <c r="B1553" s="465"/>
      <c r="C1553" s="272"/>
      <c r="D1553" s="272"/>
      <c r="E1553" s="273"/>
      <c r="F1553" s="274" t="s">
        <v>62</v>
      </c>
      <c r="G1553" s="394">
        <f>G695</f>
        <v>0</v>
      </c>
      <c r="H1553" s="421">
        <f>G1553*(1-VLOOKUP($F1553,SHT,2,FALSE))+H695*(1-VLOOKUP($F1553,SHT,2,FALSE))</f>
        <v>0</v>
      </c>
      <c r="I1553" s="389">
        <f t="shared" ref="I1553:V1553" si="705">I695*(1-VLOOKUP($F1553,SHT,2,FALSE))</f>
        <v>0</v>
      </c>
      <c r="J1553" s="389">
        <f t="shared" si="705"/>
        <v>0</v>
      </c>
      <c r="K1553" s="390">
        <f t="shared" si="705"/>
        <v>0</v>
      </c>
      <c r="L1553" s="391">
        <f t="shared" si="705"/>
        <v>0</v>
      </c>
      <c r="M1553" s="396">
        <f t="shared" si="705"/>
        <v>0</v>
      </c>
      <c r="N1553" s="392">
        <f t="shared" si="705"/>
        <v>0</v>
      </c>
      <c r="O1553" s="392">
        <f t="shared" si="705"/>
        <v>0</v>
      </c>
      <c r="P1553" s="392">
        <f t="shared" si="705"/>
        <v>0</v>
      </c>
      <c r="Q1553" s="392">
        <f t="shared" si="705"/>
        <v>0</v>
      </c>
      <c r="R1553" s="392">
        <f t="shared" si="705"/>
        <v>0</v>
      </c>
      <c r="S1553" s="392">
        <f t="shared" si="705"/>
        <v>0</v>
      </c>
      <c r="T1553" s="388">
        <f t="shared" si="705"/>
        <v>0</v>
      </c>
      <c r="U1553" s="392">
        <f t="shared" si="705"/>
        <v>0</v>
      </c>
      <c r="V1553" s="393">
        <f t="shared" si="705"/>
        <v>0</v>
      </c>
      <c r="W1553" s="37">
        <f>W695</f>
        <v>0</v>
      </c>
      <c r="Y1553"/>
    </row>
    <row r="1554" spans="1:25" outlineLevel="1" x14ac:dyDescent="0.25">
      <c r="A1554" s="212"/>
      <c r="B1554" s="465"/>
      <c r="C1554" s="272"/>
      <c r="D1554" s="272"/>
      <c r="E1554" s="273"/>
      <c r="F1554" s="274" t="s">
        <v>63</v>
      </c>
      <c r="G1554" s="394">
        <f>G696</f>
        <v>0</v>
      </c>
      <c r="H1554" s="421">
        <f>G1554*(1-VLOOKUP($F1554,SHT,2,FALSE))+H696*(1-VLOOKUP($F1554,SHT,2,FALSE))</f>
        <v>0</v>
      </c>
      <c r="I1554" s="389">
        <f t="shared" ref="I1554:V1554" si="706">I696*(1-VLOOKUP($F1554,SHT,2,FALSE))</f>
        <v>0</v>
      </c>
      <c r="J1554" s="389">
        <f t="shared" si="706"/>
        <v>0</v>
      </c>
      <c r="K1554" s="390">
        <f t="shared" si="706"/>
        <v>0</v>
      </c>
      <c r="L1554" s="391">
        <f t="shared" si="706"/>
        <v>0</v>
      </c>
      <c r="M1554" s="396">
        <f t="shared" si="706"/>
        <v>0</v>
      </c>
      <c r="N1554" s="392">
        <f t="shared" si="706"/>
        <v>0</v>
      </c>
      <c r="O1554" s="392">
        <f t="shared" si="706"/>
        <v>0</v>
      </c>
      <c r="P1554" s="392">
        <f t="shared" si="706"/>
        <v>0</v>
      </c>
      <c r="Q1554" s="392">
        <f t="shared" si="706"/>
        <v>0</v>
      </c>
      <c r="R1554" s="392">
        <f t="shared" si="706"/>
        <v>0</v>
      </c>
      <c r="S1554" s="392">
        <f t="shared" si="706"/>
        <v>0</v>
      </c>
      <c r="T1554" s="388">
        <f t="shared" si="706"/>
        <v>0</v>
      </c>
      <c r="U1554" s="392">
        <f t="shared" si="706"/>
        <v>0</v>
      </c>
      <c r="V1554" s="393">
        <f t="shared" si="706"/>
        <v>0</v>
      </c>
      <c r="W1554" s="37">
        <f>W696</f>
        <v>0</v>
      </c>
      <c r="Y1554"/>
    </row>
    <row r="1555" spans="1:25" x14ac:dyDescent="0.25">
      <c r="A1555" s="212"/>
      <c r="B1555" s="465"/>
      <c r="C1555" s="272"/>
      <c r="D1555" s="272"/>
      <c r="E1555" s="273" t="s">
        <v>64</v>
      </c>
      <c r="F1555" s="273"/>
      <c r="G1555" s="367">
        <f t="shared" ref="G1555:W1555" si="707">SUBTOTAL(9,G1556:G1557)</f>
        <v>0</v>
      </c>
      <c r="H1555" s="368">
        <f t="shared" si="707"/>
        <v>0</v>
      </c>
      <c r="I1555" s="369">
        <f t="shared" si="707"/>
        <v>0</v>
      </c>
      <c r="J1555" s="369">
        <f t="shared" si="707"/>
        <v>0</v>
      </c>
      <c r="K1555" s="370">
        <f t="shared" si="707"/>
        <v>0</v>
      </c>
      <c r="L1555" s="364">
        <f t="shared" si="707"/>
        <v>0</v>
      </c>
      <c r="M1555" s="364">
        <f t="shared" si="707"/>
        <v>0</v>
      </c>
      <c r="N1555" s="364">
        <f t="shared" si="707"/>
        <v>0</v>
      </c>
      <c r="O1555" s="364">
        <f t="shared" si="707"/>
        <v>0</v>
      </c>
      <c r="P1555" s="364">
        <f t="shared" si="707"/>
        <v>0</v>
      </c>
      <c r="Q1555" s="364">
        <f t="shared" si="707"/>
        <v>0</v>
      </c>
      <c r="R1555" s="364">
        <f t="shared" si="707"/>
        <v>0</v>
      </c>
      <c r="S1555" s="364">
        <f t="shared" si="707"/>
        <v>0</v>
      </c>
      <c r="T1555" s="364">
        <f t="shared" si="707"/>
        <v>0</v>
      </c>
      <c r="U1555" s="364">
        <f t="shared" si="707"/>
        <v>0</v>
      </c>
      <c r="V1555" s="365">
        <f t="shared" si="707"/>
        <v>0</v>
      </c>
      <c r="W1555" s="366">
        <f t="shared" si="707"/>
        <v>0</v>
      </c>
      <c r="Y1555"/>
    </row>
    <row r="1556" spans="1:25" outlineLevel="1" x14ac:dyDescent="0.25">
      <c r="A1556" s="212"/>
      <c r="B1556" s="465"/>
      <c r="C1556" s="272"/>
      <c r="D1556" s="272"/>
      <c r="E1556" s="273"/>
      <c r="F1556" s="274" t="s">
        <v>65</v>
      </c>
      <c r="G1556" s="394">
        <f>G698</f>
        <v>0</v>
      </c>
      <c r="H1556" s="421">
        <f>G1556*(1-VLOOKUP($F1556,SHT,2,FALSE))+H698*(1-VLOOKUP($F1556,SHT,2,FALSE))</f>
        <v>0</v>
      </c>
      <c r="I1556" s="389">
        <f t="shared" ref="I1556:V1556" si="708">I698*(1-VLOOKUP($F1556,SHT,2,FALSE))</f>
        <v>0</v>
      </c>
      <c r="J1556" s="389">
        <f t="shared" si="708"/>
        <v>0</v>
      </c>
      <c r="K1556" s="390">
        <f t="shared" si="708"/>
        <v>0</v>
      </c>
      <c r="L1556" s="391">
        <f t="shared" si="708"/>
        <v>0</v>
      </c>
      <c r="M1556" s="396">
        <f t="shared" si="708"/>
        <v>0</v>
      </c>
      <c r="N1556" s="392">
        <f t="shared" si="708"/>
        <v>0</v>
      </c>
      <c r="O1556" s="392">
        <f t="shared" si="708"/>
        <v>0</v>
      </c>
      <c r="P1556" s="392">
        <f t="shared" si="708"/>
        <v>0</v>
      </c>
      <c r="Q1556" s="392">
        <f t="shared" si="708"/>
        <v>0</v>
      </c>
      <c r="R1556" s="392">
        <f t="shared" si="708"/>
        <v>0</v>
      </c>
      <c r="S1556" s="392">
        <f t="shared" si="708"/>
        <v>0</v>
      </c>
      <c r="T1556" s="388">
        <f t="shared" si="708"/>
        <v>0</v>
      </c>
      <c r="U1556" s="392">
        <f t="shared" si="708"/>
        <v>0</v>
      </c>
      <c r="V1556" s="393">
        <f t="shared" si="708"/>
        <v>0</v>
      </c>
      <c r="W1556" s="37">
        <f>W698</f>
        <v>0</v>
      </c>
      <c r="Y1556"/>
    </row>
    <row r="1557" spans="1:25" outlineLevel="1" x14ac:dyDescent="0.25">
      <c r="A1557" s="212"/>
      <c r="B1557" s="465"/>
      <c r="C1557" s="272"/>
      <c r="D1557" s="272"/>
      <c r="E1557" s="273"/>
      <c r="F1557" s="274" t="s">
        <v>66</v>
      </c>
      <c r="G1557" s="394">
        <f>G699</f>
        <v>0</v>
      </c>
      <c r="H1557" s="421">
        <f>G1557*(1-VLOOKUP($F1557,SHT,2,FALSE))+H699*(1-VLOOKUP($F1557,SHT,2,FALSE))</f>
        <v>0</v>
      </c>
      <c r="I1557" s="389">
        <f t="shared" ref="I1557:V1557" si="709">I699*(1-VLOOKUP($F1557,SHT,2,FALSE))</f>
        <v>0</v>
      </c>
      <c r="J1557" s="389">
        <f t="shared" si="709"/>
        <v>0</v>
      </c>
      <c r="K1557" s="390">
        <f t="shared" si="709"/>
        <v>0</v>
      </c>
      <c r="L1557" s="391">
        <f t="shared" si="709"/>
        <v>0</v>
      </c>
      <c r="M1557" s="396">
        <f t="shared" si="709"/>
        <v>0</v>
      </c>
      <c r="N1557" s="392">
        <f t="shared" si="709"/>
        <v>0</v>
      </c>
      <c r="O1557" s="392">
        <f t="shared" si="709"/>
        <v>0</v>
      </c>
      <c r="P1557" s="392">
        <f t="shared" si="709"/>
        <v>0</v>
      </c>
      <c r="Q1557" s="392">
        <f t="shared" si="709"/>
        <v>0</v>
      </c>
      <c r="R1557" s="392">
        <f t="shared" si="709"/>
        <v>0</v>
      </c>
      <c r="S1557" s="392">
        <f t="shared" si="709"/>
        <v>0</v>
      </c>
      <c r="T1557" s="388">
        <f t="shared" si="709"/>
        <v>0</v>
      </c>
      <c r="U1557" s="392">
        <f t="shared" si="709"/>
        <v>0</v>
      </c>
      <c r="V1557" s="393">
        <f t="shared" si="709"/>
        <v>0</v>
      </c>
      <c r="W1557" s="37">
        <f>W699</f>
        <v>0</v>
      </c>
      <c r="Y1557"/>
    </row>
    <row r="1558" spans="1:25" x14ac:dyDescent="0.25">
      <c r="A1558" s="212"/>
      <c r="B1558" s="465"/>
      <c r="C1558" s="272"/>
      <c r="D1558" s="272"/>
      <c r="E1558" s="273" t="s">
        <v>67</v>
      </c>
      <c r="F1558" s="273"/>
      <c r="G1558" s="367">
        <f t="shared" ref="G1558:W1558" si="710">SUBTOTAL(9,G1559:G1561)</f>
        <v>0</v>
      </c>
      <c r="H1558" s="368">
        <f t="shared" si="710"/>
        <v>0</v>
      </c>
      <c r="I1558" s="369">
        <f t="shared" si="710"/>
        <v>0</v>
      </c>
      <c r="J1558" s="369">
        <f t="shared" si="710"/>
        <v>0</v>
      </c>
      <c r="K1558" s="370">
        <f t="shared" si="710"/>
        <v>0</v>
      </c>
      <c r="L1558" s="364">
        <f t="shared" si="710"/>
        <v>0</v>
      </c>
      <c r="M1558" s="364">
        <f t="shared" si="710"/>
        <v>0</v>
      </c>
      <c r="N1558" s="364">
        <f t="shared" si="710"/>
        <v>0</v>
      </c>
      <c r="O1558" s="364">
        <f t="shared" si="710"/>
        <v>0</v>
      </c>
      <c r="P1558" s="364">
        <f t="shared" si="710"/>
        <v>0</v>
      </c>
      <c r="Q1558" s="364">
        <f t="shared" si="710"/>
        <v>0</v>
      </c>
      <c r="R1558" s="364">
        <f t="shared" si="710"/>
        <v>0</v>
      </c>
      <c r="S1558" s="364">
        <f t="shared" si="710"/>
        <v>0</v>
      </c>
      <c r="T1558" s="364">
        <f t="shared" si="710"/>
        <v>0</v>
      </c>
      <c r="U1558" s="364">
        <f t="shared" si="710"/>
        <v>0</v>
      </c>
      <c r="V1558" s="364">
        <f t="shared" si="710"/>
        <v>0</v>
      </c>
      <c r="W1558" s="366">
        <f t="shared" si="710"/>
        <v>0</v>
      </c>
      <c r="Y1558"/>
    </row>
    <row r="1559" spans="1:25" outlineLevel="1" x14ac:dyDescent="0.25">
      <c r="A1559" s="212"/>
      <c r="B1559" s="465"/>
      <c r="C1559" s="272"/>
      <c r="D1559" s="272"/>
      <c r="E1559" s="273"/>
      <c r="F1559" s="274" t="s">
        <v>68</v>
      </c>
      <c r="G1559" s="394">
        <f>G701</f>
        <v>0</v>
      </c>
      <c r="H1559" s="421">
        <f>G1559*(1-VLOOKUP($F1559,SHT,2,FALSE))+H701*(1-VLOOKUP($F1559,SHT,2,FALSE))</f>
        <v>0</v>
      </c>
      <c r="I1559" s="389">
        <f t="shared" ref="I1559:V1559" si="711">I701*(1-VLOOKUP($F1559,SHT,2,FALSE))</f>
        <v>0</v>
      </c>
      <c r="J1559" s="389">
        <f t="shared" si="711"/>
        <v>0</v>
      </c>
      <c r="K1559" s="390">
        <f t="shared" si="711"/>
        <v>0</v>
      </c>
      <c r="L1559" s="391">
        <f t="shared" si="711"/>
        <v>0</v>
      </c>
      <c r="M1559" s="396">
        <f t="shared" si="711"/>
        <v>0</v>
      </c>
      <c r="N1559" s="392">
        <f t="shared" si="711"/>
        <v>0</v>
      </c>
      <c r="O1559" s="392">
        <f t="shared" si="711"/>
        <v>0</v>
      </c>
      <c r="P1559" s="392">
        <f t="shared" si="711"/>
        <v>0</v>
      </c>
      <c r="Q1559" s="392">
        <f t="shared" si="711"/>
        <v>0</v>
      </c>
      <c r="R1559" s="392">
        <f t="shared" si="711"/>
        <v>0</v>
      </c>
      <c r="S1559" s="392">
        <f t="shared" si="711"/>
        <v>0</v>
      </c>
      <c r="T1559" s="388">
        <f t="shared" si="711"/>
        <v>0</v>
      </c>
      <c r="U1559" s="392">
        <f t="shared" si="711"/>
        <v>0</v>
      </c>
      <c r="V1559" s="393">
        <f t="shared" si="711"/>
        <v>0</v>
      </c>
      <c r="W1559" s="37">
        <f>W701</f>
        <v>0</v>
      </c>
      <c r="Y1559"/>
    </row>
    <row r="1560" spans="1:25" outlineLevel="1" x14ac:dyDescent="0.25">
      <c r="A1560" s="212"/>
      <c r="B1560" s="465"/>
      <c r="C1560" s="272"/>
      <c r="D1560" s="272"/>
      <c r="E1560" s="273"/>
      <c r="F1560" s="274" t="s">
        <v>69</v>
      </c>
      <c r="G1560" s="394">
        <f>G702</f>
        <v>0</v>
      </c>
      <c r="H1560" s="421">
        <f>G1560*(1-VLOOKUP($F1560,SHT,2,FALSE))+H702*(1-VLOOKUP($F1560,SHT,2,FALSE))</f>
        <v>0</v>
      </c>
      <c r="I1560" s="389">
        <f t="shared" ref="I1560:V1560" si="712">I702*(1-VLOOKUP($F1560,SHT,2,FALSE))</f>
        <v>0</v>
      </c>
      <c r="J1560" s="389">
        <f t="shared" si="712"/>
        <v>0</v>
      </c>
      <c r="K1560" s="390">
        <f t="shared" si="712"/>
        <v>0</v>
      </c>
      <c r="L1560" s="391">
        <f t="shared" si="712"/>
        <v>0</v>
      </c>
      <c r="M1560" s="396">
        <f t="shared" si="712"/>
        <v>0</v>
      </c>
      <c r="N1560" s="392">
        <f t="shared" si="712"/>
        <v>0</v>
      </c>
      <c r="O1560" s="392">
        <f t="shared" si="712"/>
        <v>0</v>
      </c>
      <c r="P1560" s="392">
        <f t="shared" si="712"/>
        <v>0</v>
      </c>
      <c r="Q1560" s="392">
        <f t="shared" si="712"/>
        <v>0</v>
      </c>
      <c r="R1560" s="392">
        <f t="shared" si="712"/>
        <v>0</v>
      </c>
      <c r="S1560" s="392">
        <f t="shared" si="712"/>
        <v>0</v>
      </c>
      <c r="T1560" s="388">
        <f t="shared" si="712"/>
        <v>0</v>
      </c>
      <c r="U1560" s="392">
        <f t="shared" si="712"/>
        <v>0</v>
      </c>
      <c r="V1560" s="393">
        <f t="shared" si="712"/>
        <v>0</v>
      </c>
      <c r="W1560" s="37">
        <f>W702</f>
        <v>0</v>
      </c>
      <c r="Y1560"/>
    </row>
    <row r="1561" spans="1:25" outlineLevel="1" x14ac:dyDescent="0.25">
      <c r="A1561" s="212"/>
      <c r="B1561" s="465"/>
      <c r="C1561" s="272"/>
      <c r="D1561" s="272"/>
      <c r="E1561" s="273"/>
      <c r="F1561" s="274" t="s">
        <v>70</v>
      </c>
      <c r="G1561" s="394">
        <f>G703</f>
        <v>0</v>
      </c>
      <c r="H1561" s="421">
        <f>G1561*(1-VLOOKUP($F1561,SHT,2,FALSE))+H703*(1-VLOOKUP($F1561,SHT,2,FALSE))</f>
        <v>0</v>
      </c>
      <c r="I1561" s="389">
        <f t="shared" ref="I1561:V1561" si="713">I703*(1-VLOOKUP($F1561,SHT,2,FALSE))</f>
        <v>0</v>
      </c>
      <c r="J1561" s="389">
        <f t="shared" si="713"/>
        <v>0</v>
      </c>
      <c r="K1561" s="390">
        <f t="shared" si="713"/>
        <v>0</v>
      </c>
      <c r="L1561" s="391">
        <f t="shared" si="713"/>
        <v>0</v>
      </c>
      <c r="M1561" s="396">
        <f t="shared" si="713"/>
        <v>0</v>
      </c>
      <c r="N1561" s="392">
        <f t="shared" si="713"/>
        <v>0</v>
      </c>
      <c r="O1561" s="392">
        <f t="shared" si="713"/>
        <v>0</v>
      </c>
      <c r="P1561" s="392">
        <f t="shared" si="713"/>
        <v>0</v>
      </c>
      <c r="Q1561" s="392">
        <f t="shared" si="713"/>
        <v>0</v>
      </c>
      <c r="R1561" s="392">
        <f t="shared" si="713"/>
        <v>0</v>
      </c>
      <c r="S1561" s="392">
        <f t="shared" si="713"/>
        <v>0</v>
      </c>
      <c r="T1561" s="388">
        <f t="shared" si="713"/>
        <v>0</v>
      </c>
      <c r="U1561" s="392">
        <f t="shared" si="713"/>
        <v>0</v>
      </c>
      <c r="V1561" s="393">
        <f t="shared" si="713"/>
        <v>0</v>
      </c>
      <c r="W1561" s="37">
        <f>W703</f>
        <v>0</v>
      </c>
      <c r="Y1561"/>
    </row>
    <row r="1562" spans="1:25" x14ac:dyDescent="0.25">
      <c r="A1562" s="212"/>
      <c r="B1562" s="465"/>
      <c r="C1562" s="272"/>
      <c r="D1562" s="272" t="s">
        <v>71</v>
      </c>
      <c r="E1562" s="273"/>
      <c r="F1562" s="273"/>
      <c r="G1562" s="367"/>
      <c r="H1562" s="368"/>
      <c r="I1562" s="369"/>
      <c r="J1562" s="369"/>
      <c r="K1562" s="370"/>
      <c r="L1562" s="363"/>
      <c r="M1562" s="364"/>
      <c r="N1562" s="364"/>
      <c r="O1562" s="364"/>
      <c r="P1562" s="364"/>
      <c r="Q1562" s="364"/>
      <c r="R1562" s="364"/>
      <c r="S1562" s="364"/>
      <c r="T1562" s="364"/>
      <c r="U1562" s="364"/>
      <c r="V1562" s="365"/>
      <c r="W1562" s="366"/>
      <c r="Y1562"/>
    </row>
    <row r="1563" spans="1:25" x14ac:dyDescent="0.25">
      <c r="A1563" s="212"/>
      <c r="B1563" s="465"/>
      <c r="C1563" s="272"/>
      <c r="D1563" s="272"/>
      <c r="E1563" s="273" t="s">
        <v>72</v>
      </c>
      <c r="F1563" s="273"/>
      <c r="G1563" s="367">
        <f t="shared" ref="G1563:W1563" si="714">SUBTOTAL(9,G1564:G1565)</f>
        <v>0</v>
      </c>
      <c r="H1563" s="368">
        <f t="shared" si="714"/>
        <v>0</v>
      </c>
      <c r="I1563" s="369">
        <f t="shared" si="714"/>
        <v>0</v>
      </c>
      <c r="J1563" s="369">
        <f t="shared" si="714"/>
        <v>0</v>
      </c>
      <c r="K1563" s="370">
        <f t="shared" si="714"/>
        <v>0</v>
      </c>
      <c r="L1563" s="364">
        <f t="shared" si="714"/>
        <v>0</v>
      </c>
      <c r="M1563" s="364">
        <f t="shared" si="714"/>
        <v>0</v>
      </c>
      <c r="N1563" s="364">
        <f t="shared" si="714"/>
        <v>0</v>
      </c>
      <c r="O1563" s="364">
        <f t="shared" si="714"/>
        <v>0</v>
      </c>
      <c r="P1563" s="364">
        <f t="shared" si="714"/>
        <v>0</v>
      </c>
      <c r="Q1563" s="364">
        <f t="shared" si="714"/>
        <v>0</v>
      </c>
      <c r="R1563" s="364">
        <f t="shared" si="714"/>
        <v>0</v>
      </c>
      <c r="S1563" s="364">
        <f t="shared" si="714"/>
        <v>0</v>
      </c>
      <c r="T1563" s="364">
        <f t="shared" si="714"/>
        <v>0</v>
      </c>
      <c r="U1563" s="364">
        <f t="shared" si="714"/>
        <v>0</v>
      </c>
      <c r="V1563" s="365">
        <f t="shared" si="714"/>
        <v>0</v>
      </c>
      <c r="W1563" s="366">
        <f t="shared" si="714"/>
        <v>0</v>
      </c>
      <c r="Y1563"/>
    </row>
    <row r="1564" spans="1:25" outlineLevel="1" x14ac:dyDescent="0.25">
      <c r="A1564" s="212"/>
      <c r="B1564" s="465"/>
      <c r="C1564" s="272"/>
      <c r="D1564" s="272"/>
      <c r="E1564" s="273"/>
      <c r="F1564" s="274" t="s">
        <v>73</v>
      </c>
      <c r="G1564" s="394">
        <f>G706</f>
        <v>0</v>
      </c>
      <c r="H1564" s="421">
        <f>G1564*(1-VLOOKUP($F1564,SHT,2,FALSE))+H706*(1-VLOOKUP($F1564,SHT,2,FALSE))</f>
        <v>0</v>
      </c>
      <c r="I1564" s="389">
        <f t="shared" ref="I1564:V1564" si="715">I706*(1-VLOOKUP($F1564,SHT,2,FALSE))</f>
        <v>0</v>
      </c>
      <c r="J1564" s="389">
        <f t="shared" si="715"/>
        <v>0</v>
      </c>
      <c r="K1564" s="390">
        <f t="shared" si="715"/>
        <v>0</v>
      </c>
      <c r="L1564" s="391">
        <f t="shared" si="715"/>
        <v>0</v>
      </c>
      <c r="M1564" s="396">
        <f t="shared" si="715"/>
        <v>0</v>
      </c>
      <c r="N1564" s="392">
        <f t="shared" si="715"/>
        <v>0</v>
      </c>
      <c r="O1564" s="392">
        <f t="shared" si="715"/>
        <v>0</v>
      </c>
      <c r="P1564" s="392">
        <f t="shared" si="715"/>
        <v>0</v>
      </c>
      <c r="Q1564" s="392">
        <f t="shared" si="715"/>
        <v>0</v>
      </c>
      <c r="R1564" s="392">
        <f t="shared" si="715"/>
        <v>0</v>
      </c>
      <c r="S1564" s="392">
        <f t="shared" si="715"/>
        <v>0</v>
      </c>
      <c r="T1564" s="388">
        <f t="shared" si="715"/>
        <v>0</v>
      </c>
      <c r="U1564" s="392">
        <f t="shared" si="715"/>
        <v>0</v>
      </c>
      <c r="V1564" s="393">
        <f t="shared" si="715"/>
        <v>0</v>
      </c>
      <c r="W1564" s="37">
        <f>W706</f>
        <v>0</v>
      </c>
      <c r="Y1564"/>
    </row>
    <row r="1565" spans="1:25" outlineLevel="1" x14ac:dyDescent="0.25">
      <c r="A1565" s="212"/>
      <c r="B1565" s="465"/>
      <c r="C1565" s="272"/>
      <c r="D1565" s="272"/>
      <c r="E1565" s="273"/>
      <c r="F1565" s="274" t="s">
        <v>74</v>
      </c>
      <c r="G1565" s="394">
        <f>G707</f>
        <v>0</v>
      </c>
      <c r="H1565" s="421">
        <f>G1565*(1-VLOOKUP($F1565,SHT,2,FALSE))+H707*(1-VLOOKUP($F1565,SHT,2,FALSE))</f>
        <v>0</v>
      </c>
      <c r="I1565" s="389">
        <f t="shared" ref="I1565:V1565" si="716">I707*(1-VLOOKUP($F1565,SHT,2,FALSE))</f>
        <v>0</v>
      </c>
      <c r="J1565" s="389">
        <f t="shared" si="716"/>
        <v>0</v>
      </c>
      <c r="K1565" s="390">
        <f t="shared" si="716"/>
        <v>0</v>
      </c>
      <c r="L1565" s="391">
        <f t="shared" si="716"/>
        <v>0</v>
      </c>
      <c r="M1565" s="396">
        <f t="shared" si="716"/>
        <v>0</v>
      </c>
      <c r="N1565" s="392">
        <f t="shared" si="716"/>
        <v>0</v>
      </c>
      <c r="O1565" s="392">
        <f t="shared" si="716"/>
        <v>0</v>
      </c>
      <c r="P1565" s="392">
        <f t="shared" si="716"/>
        <v>0</v>
      </c>
      <c r="Q1565" s="392">
        <f t="shared" si="716"/>
        <v>0</v>
      </c>
      <c r="R1565" s="392">
        <f t="shared" si="716"/>
        <v>0</v>
      </c>
      <c r="S1565" s="392">
        <f t="shared" si="716"/>
        <v>0</v>
      </c>
      <c r="T1565" s="388">
        <f t="shared" si="716"/>
        <v>0</v>
      </c>
      <c r="U1565" s="392">
        <f t="shared" si="716"/>
        <v>0</v>
      </c>
      <c r="V1565" s="393">
        <f t="shared" si="716"/>
        <v>0</v>
      </c>
      <c r="W1565" s="37">
        <f>W707</f>
        <v>0</v>
      </c>
      <c r="Y1565"/>
    </row>
    <row r="1566" spans="1:25" x14ac:dyDescent="0.25">
      <c r="A1566" s="212"/>
      <c r="B1566" s="465"/>
      <c r="C1566" s="272"/>
      <c r="D1566" s="272"/>
      <c r="E1566" s="273" t="s">
        <v>75</v>
      </c>
      <c r="F1566" s="273"/>
      <c r="G1566" s="367">
        <f t="shared" ref="G1566:W1566" si="717">SUBTOTAL(9,G1567:G1568)</f>
        <v>0</v>
      </c>
      <c r="H1566" s="368">
        <f t="shared" si="717"/>
        <v>0</v>
      </c>
      <c r="I1566" s="369">
        <f t="shared" si="717"/>
        <v>0</v>
      </c>
      <c r="J1566" s="369">
        <f t="shared" si="717"/>
        <v>0</v>
      </c>
      <c r="K1566" s="370">
        <f t="shared" si="717"/>
        <v>0</v>
      </c>
      <c r="L1566" s="364">
        <f t="shared" si="717"/>
        <v>0</v>
      </c>
      <c r="M1566" s="364">
        <f t="shared" si="717"/>
        <v>0</v>
      </c>
      <c r="N1566" s="364">
        <f t="shared" si="717"/>
        <v>0</v>
      </c>
      <c r="O1566" s="364">
        <f t="shared" si="717"/>
        <v>0</v>
      </c>
      <c r="P1566" s="364">
        <f t="shared" si="717"/>
        <v>0</v>
      </c>
      <c r="Q1566" s="364">
        <f t="shared" si="717"/>
        <v>0</v>
      </c>
      <c r="R1566" s="364">
        <f t="shared" si="717"/>
        <v>0</v>
      </c>
      <c r="S1566" s="364">
        <f t="shared" si="717"/>
        <v>0</v>
      </c>
      <c r="T1566" s="364">
        <f t="shared" si="717"/>
        <v>0</v>
      </c>
      <c r="U1566" s="364">
        <f t="shared" si="717"/>
        <v>0</v>
      </c>
      <c r="V1566" s="365">
        <f t="shared" si="717"/>
        <v>0</v>
      </c>
      <c r="W1566" s="366">
        <f t="shared" si="717"/>
        <v>0</v>
      </c>
      <c r="Y1566"/>
    </row>
    <row r="1567" spans="1:25" outlineLevel="1" x14ac:dyDescent="0.25">
      <c r="A1567" s="212"/>
      <c r="B1567" s="465"/>
      <c r="C1567" s="272"/>
      <c r="D1567" s="272"/>
      <c r="E1567" s="273"/>
      <c r="F1567" s="274" t="s">
        <v>76</v>
      </c>
      <c r="G1567" s="394">
        <f>G709</f>
        <v>0</v>
      </c>
      <c r="H1567" s="421">
        <f>G1567*(1-VLOOKUP($F1567,SHT,2,FALSE))+H709*(1-VLOOKUP($F1567,SHT,2,FALSE))</f>
        <v>0</v>
      </c>
      <c r="I1567" s="389">
        <f t="shared" ref="I1567:V1567" si="718">I709*(1-VLOOKUP($F1567,SHT,2,FALSE))</f>
        <v>0</v>
      </c>
      <c r="J1567" s="389">
        <f t="shared" si="718"/>
        <v>0</v>
      </c>
      <c r="K1567" s="390">
        <f t="shared" si="718"/>
        <v>0</v>
      </c>
      <c r="L1567" s="391">
        <f t="shared" si="718"/>
        <v>0</v>
      </c>
      <c r="M1567" s="396">
        <f t="shared" si="718"/>
        <v>0</v>
      </c>
      <c r="N1567" s="392">
        <f t="shared" si="718"/>
        <v>0</v>
      </c>
      <c r="O1567" s="392">
        <f t="shared" si="718"/>
        <v>0</v>
      </c>
      <c r="P1567" s="392">
        <f t="shared" si="718"/>
        <v>0</v>
      </c>
      <c r="Q1567" s="392">
        <f t="shared" si="718"/>
        <v>0</v>
      </c>
      <c r="R1567" s="392">
        <f t="shared" si="718"/>
        <v>0</v>
      </c>
      <c r="S1567" s="392">
        <f t="shared" si="718"/>
        <v>0</v>
      </c>
      <c r="T1567" s="388">
        <f t="shared" si="718"/>
        <v>0</v>
      </c>
      <c r="U1567" s="392">
        <f t="shared" si="718"/>
        <v>0</v>
      </c>
      <c r="V1567" s="393">
        <f t="shared" si="718"/>
        <v>0</v>
      </c>
      <c r="W1567" s="37">
        <f>W709</f>
        <v>0</v>
      </c>
      <c r="Y1567"/>
    </row>
    <row r="1568" spans="1:25" outlineLevel="1" x14ac:dyDescent="0.25">
      <c r="A1568" s="212"/>
      <c r="B1568" s="465"/>
      <c r="C1568" s="272"/>
      <c r="D1568" s="272"/>
      <c r="E1568" s="273"/>
      <c r="F1568" s="274" t="s">
        <v>77</v>
      </c>
      <c r="G1568" s="394">
        <f>G710</f>
        <v>0</v>
      </c>
      <c r="H1568" s="421">
        <f>G1568*(1-VLOOKUP($F1568,SHT,2,FALSE))+H710*(1-VLOOKUP($F1568,SHT,2,FALSE))</f>
        <v>0</v>
      </c>
      <c r="I1568" s="389">
        <f t="shared" ref="I1568:V1568" si="719">I710*(1-VLOOKUP($F1568,SHT,2,FALSE))</f>
        <v>0</v>
      </c>
      <c r="J1568" s="389">
        <f t="shared" si="719"/>
        <v>0</v>
      </c>
      <c r="K1568" s="390">
        <f t="shared" si="719"/>
        <v>0</v>
      </c>
      <c r="L1568" s="391">
        <f t="shared" si="719"/>
        <v>0</v>
      </c>
      <c r="M1568" s="396">
        <f t="shared" si="719"/>
        <v>0</v>
      </c>
      <c r="N1568" s="392">
        <f t="shared" si="719"/>
        <v>0</v>
      </c>
      <c r="O1568" s="392">
        <f t="shared" si="719"/>
        <v>0</v>
      </c>
      <c r="P1568" s="392">
        <f t="shared" si="719"/>
        <v>0</v>
      </c>
      <c r="Q1568" s="392">
        <f t="shared" si="719"/>
        <v>0</v>
      </c>
      <c r="R1568" s="392">
        <f t="shared" si="719"/>
        <v>0</v>
      </c>
      <c r="S1568" s="392">
        <f t="shared" si="719"/>
        <v>0</v>
      </c>
      <c r="T1568" s="388">
        <f t="shared" si="719"/>
        <v>0</v>
      </c>
      <c r="U1568" s="392">
        <f t="shared" si="719"/>
        <v>0</v>
      </c>
      <c r="V1568" s="393">
        <f t="shared" si="719"/>
        <v>0</v>
      </c>
      <c r="W1568" s="37">
        <f>W710</f>
        <v>0</v>
      </c>
      <c r="Y1568"/>
    </row>
    <row r="1569" spans="1:25" x14ac:dyDescent="0.25">
      <c r="A1569" s="212"/>
      <c r="B1569" s="465"/>
      <c r="C1569" s="272"/>
      <c r="D1569" s="272"/>
      <c r="E1569" s="273" t="s">
        <v>78</v>
      </c>
      <c r="F1569" s="273"/>
      <c r="G1569" s="367">
        <f t="shared" ref="G1569:W1569" si="720">SUBTOTAL(9,G1570:G1571)</f>
        <v>0</v>
      </c>
      <c r="H1569" s="368">
        <f t="shared" si="720"/>
        <v>0</v>
      </c>
      <c r="I1569" s="369">
        <f t="shared" si="720"/>
        <v>0</v>
      </c>
      <c r="J1569" s="369">
        <f t="shared" si="720"/>
        <v>0</v>
      </c>
      <c r="K1569" s="370">
        <f t="shared" si="720"/>
        <v>0</v>
      </c>
      <c r="L1569" s="364">
        <f t="shared" si="720"/>
        <v>0</v>
      </c>
      <c r="M1569" s="364">
        <f t="shared" si="720"/>
        <v>0</v>
      </c>
      <c r="N1569" s="364">
        <f t="shared" si="720"/>
        <v>0</v>
      </c>
      <c r="O1569" s="364">
        <f t="shared" si="720"/>
        <v>0</v>
      </c>
      <c r="P1569" s="364">
        <f t="shared" si="720"/>
        <v>0</v>
      </c>
      <c r="Q1569" s="364">
        <f t="shared" si="720"/>
        <v>0</v>
      </c>
      <c r="R1569" s="364">
        <f t="shared" si="720"/>
        <v>0</v>
      </c>
      <c r="S1569" s="364">
        <f t="shared" si="720"/>
        <v>0</v>
      </c>
      <c r="T1569" s="364">
        <f t="shared" si="720"/>
        <v>0</v>
      </c>
      <c r="U1569" s="364">
        <f t="shared" si="720"/>
        <v>0</v>
      </c>
      <c r="V1569" s="365">
        <f t="shared" si="720"/>
        <v>0</v>
      </c>
      <c r="W1569" s="366">
        <f t="shared" si="720"/>
        <v>0</v>
      </c>
      <c r="Y1569"/>
    </row>
    <row r="1570" spans="1:25" outlineLevel="1" x14ac:dyDescent="0.25">
      <c r="A1570" s="212"/>
      <c r="B1570" s="465"/>
      <c r="C1570" s="272"/>
      <c r="D1570" s="272"/>
      <c r="E1570" s="273"/>
      <c r="F1570" s="274" t="s">
        <v>79</v>
      </c>
      <c r="G1570" s="394">
        <f>G712</f>
        <v>0</v>
      </c>
      <c r="H1570" s="421">
        <f>G1570*(1-VLOOKUP($F1570,SHT,2,FALSE))+H712*(1-VLOOKUP($F1570,SHT,2,FALSE))</f>
        <v>0</v>
      </c>
      <c r="I1570" s="389">
        <f t="shared" ref="I1570:V1570" si="721">I712*(1-VLOOKUP($F1570,SHT,2,FALSE))</f>
        <v>0</v>
      </c>
      <c r="J1570" s="389">
        <f t="shared" si="721"/>
        <v>0</v>
      </c>
      <c r="K1570" s="390">
        <f t="shared" si="721"/>
        <v>0</v>
      </c>
      <c r="L1570" s="391">
        <f t="shared" si="721"/>
        <v>0</v>
      </c>
      <c r="M1570" s="396">
        <f t="shared" si="721"/>
        <v>0</v>
      </c>
      <c r="N1570" s="392">
        <f t="shared" si="721"/>
        <v>0</v>
      </c>
      <c r="O1570" s="392">
        <f t="shared" si="721"/>
        <v>0</v>
      </c>
      <c r="P1570" s="392">
        <f t="shared" si="721"/>
        <v>0</v>
      </c>
      <c r="Q1570" s="392">
        <f t="shared" si="721"/>
        <v>0</v>
      </c>
      <c r="R1570" s="392">
        <f t="shared" si="721"/>
        <v>0</v>
      </c>
      <c r="S1570" s="392">
        <f t="shared" si="721"/>
        <v>0</v>
      </c>
      <c r="T1570" s="388">
        <f t="shared" si="721"/>
        <v>0</v>
      </c>
      <c r="U1570" s="392">
        <f t="shared" si="721"/>
        <v>0</v>
      </c>
      <c r="V1570" s="393">
        <f t="shared" si="721"/>
        <v>0</v>
      </c>
      <c r="W1570" s="37">
        <f>W712</f>
        <v>0</v>
      </c>
      <c r="Y1570"/>
    </row>
    <row r="1571" spans="1:25" outlineLevel="1" x14ac:dyDescent="0.25">
      <c r="A1571" s="212"/>
      <c r="B1571" s="465"/>
      <c r="C1571" s="272"/>
      <c r="D1571" s="272"/>
      <c r="E1571" s="273"/>
      <c r="F1571" s="274" t="s">
        <v>80</v>
      </c>
      <c r="G1571" s="394">
        <f>G713</f>
        <v>0</v>
      </c>
      <c r="H1571" s="421">
        <f>G1571*(1-VLOOKUP($F1571,SHT,2,FALSE))+H713*(1-VLOOKUP($F1571,SHT,2,FALSE))</f>
        <v>0</v>
      </c>
      <c r="I1571" s="389">
        <f t="shared" ref="I1571:V1571" si="722">I713*(1-VLOOKUP($F1571,SHT,2,FALSE))</f>
        <v>0</v>
      </c>
      <c r="J1571" s="389">
        <f t="shared" si="722"/>
        <v>0</v>
      </c>
      <c r="K1571" s="390">
        <f t="shared" si="722"/>
        <v>0</v>
      </c>
      <c r="L1571" s="391">
        <f t="shared" si="722"/>
        <v>0</v>
      </c>
      <c r="M1571" s="396">
        <f t="shared" si="722"/>
        <v>0</v>
      </c>
      <c r="N1571" s="392">
        <f t="shared" si="722"/>
        <v>0</v>
      </c>
      <c r="O1571" s="392">
        <f t="shared" si="722"/>
        <v>0</v>
      </c>
      <c r="P1571" s="392">
        <f t="shared" si="722"/>
        <v>0</v>
      </c>
      <c r="Q1571" s="392">
        <f t="shared" si="722"/>
        <v>0</v>
      </c>
      <c r="R1571" s="392">
        <f t="shared" si="722"/>
        <v>0</v>
      </c>
      <c r="S1571" s="392">
        <f t="shared" si="722"/>
        <v>0</v>
      </c>
      <c r="T1571" s="388">
        <f t="shared" si="722"/>
        <v>0</v>
      </c>
      <c r="U1571" s="392">
        <f t="shared" si="722"/>
        <v>0</v>
      </c>
      <c r="V1571" s="393">
        <f t="shared" si="722"/>
        <v>0</v>
      </c>
      <c r="W1571" s="37">
        <f>W713</f>
        <v>0</v>
      </c>
      <c r="Y1571"/>
    </row>
    <row r="1572" spans="1:25" x14ac:dyDescent="0.25">
      <c r="A1572" s="212"/>
      <c r="B1572" s="465"/>
      <c r="C1572" s="272"/>
      <c r="D1572" s="272"/>
      <c r="E1572" s="273" t="s">
        <v>81</v>
      </c>
      <c r="F1572" s="273"/>
      <c r="G1572" s="367">
        <f t="shared" ref="G1572:W1572" si="723">SUBTOTAL(9,G1573:G1574)</f>
        <v>0</v>
      </c>
      <c r="H1572" s="368">
        <f t="shared" si="723"/>
        <v>0</v>
      </c>
      <c r="I1572" s="369">
        <f t="shared" si="723"/>
        <v>0</v>
      </c>
      <c r="J1572" s="369">
        <f t="shared" si="723"/>
        <v>0</v>
      </c>
      <c r="K1572" s="370">
        <f t="shared" si="723"/>
        <v>0</v>
      </c>
      <c r="L1572" s="364">
        <f t="shared" si="723"/>
        <v>0</v>
      </c>
      <c r="M1572" s="364">
        <f t="shared" si="723"/>
        <v>0</v>
      </c>
      <c r="N1572" s="364">
        <f t="shared" si="723"/>
        <v>0</v>
      </c>
      <c r="O1572" s="364">
        <f t="shared" si="723"/>
        <v>0</v>
      </c>
      <c r="P1572" s="364">
        <f t="shared" si="723"/>
        <v>0</v>
      </c>
      <c r="Q1572" s="364">
        <f t="shared" si="723"/>
        <v>0</v>
      </c>
      <c r="R1572" s="364">
        <f t="shared" si="723"/>
        <v>0</v>
      </c>
      <c r="S1572" s="364">
        <f t="shared" si="723"/>
        <v>0</v>
      </c>
      <c r="T1572" s="364">
        <f t="shared" si="723"/>
        <v>0</v>
      </c>
      <c r="U1572" s="364">
        <f t="shared" si="723"/>
        <v>0</v>
      </c>
      <c r="V1572" s="365">
        <f t="shared" si="723"/>
        <v>0</v>
      </c>
      <c r="W1572" s="366">
        <f t="shared" si="723"/>
        <v>0</v>
      </c>
      <c r="Y1572"/>
    </row>
    <row r="1573" spans="1:25" outlineLevel="1" x14ac:dyDescent="0.25">
      <c r="A1573" s="212"/>
      <c r="B1573" s="465"/>
      <c r="C1573" s="272"/>
      <c r="D1573" s="272"/>
      <c r="E1573" s="273"/>
      <c r="F1573" s="274" t="s">
        <v>82</v>
      </c>
      <c r="G1573" s="394">
        <f>G715</f>
        <v>0</v>
      </c>
      <c r="H1573" s="421">
        <f>G1573*(1-VLOOKUP($F1573,SHT,2,FALSE))+H715*(1-VLOOKUP($F1573,SHT,2,FALSE))</f>
        <v>0</v>
      </c>
      <c r="I1573" s="389">
        <f t="shared" ref="I1573:V1573" si="724">I715*(1-VLOOKUP($F1573,SHT,2,FALSE))</f>
        <v>0</v>
      </c>
      <c r="J1573" s="389">
        <f t="shared" si="724"/>
        <v>0</v>
      </c>
      <c r="K1573" s="390">
        <f t="shared" si="724"/>
        <v>0</v>
      </c>
      <c r="L1573" s="391">
        <f t="shared" si="724"/>
        <v>0</v>
      </c>
      <c r="M1573" s="396">
        <f t="shared" si="724"/>
        <v>0</v>
      </c>
      <c r="N1573" s="392">
        <f t="shared" si="724"/>
        <v>0</v>
      </c>
      <c r="O1573" s="392">
        <f t="shared" si="724"/>
        <v>0</v>
      </c>
      <c r="P1573" s="392">
        <f t="shared" si="724"/>
        <v>0</v>
      </c>
      <c r="Q1573" s="392">
        <f t="shared" si="724"/>
        <v>0</v>
      </c>
      <c r="R1573" s="392">
        <f t="shared" si="724"/>
        <v>0</v>
      </c>
      <c r="S1573" s="392">
        <f t="shared" si="724"/>
        <v>0</v>
      </c>
      <c r="T1573" s="388">
        <f t="shared" si="724"/>
        <v>0</v>
      </c>
      <c r="U1573" s="392">
        <f t="shared" si="724"/>
        <v>0</v>
      </c>
      <c r="V1573" s="393">
        <f t="shared" si="724"/>
        <v>0</v>
      </c>
      <c r="W1573" s="37">
        <f>W715</f>
        <v>0</v>
      </c>
      <c r="Y1573"/>
    </row>
    <row r="1574" spans="1:25" outlineLevel="1" x14ac:dyDescent="0.25">
      <c r="A1574" s="212"/>
      <c r="B1574" s="465"/>
      <c r="C1574" s="272"/>
      <c r="D1574" s="272"/>
      <c r="E1574" s="273"/>
      <c r="F1574" s="274" t="s">
        <v>83</v>
      </c>
      <c r="G1574" s="394">
        <f>G716</f>
        <v>0</v>
      </c>
      <c r="H1574" s="421">
        <f>G1574*(1-VLOOKUP($F1574,SHT,2,FALSE))+H716*(1-VLOOKUP($F1574,SHT,2,FALSE))</f>
        <v>0</v>
      </c>
      <c r="I1574" s="389">
        <f t="shared" ref="I1574:V1574" si="725">I716*(1-VLOOKUP($F1574,SHT,2,FALSE))</f>
        <v>0</v>
      </c>
      <c r="J1574" s="389">
        <f t="shared" si="725"/>
        <v>0</v>
      </c>
      <c r="K1574" s="390">
        <f t="shared" si="725"/>
        <v>0</v>
      </c>
      <c r="L1574" s="391">
        <f t="shared" si="725"/>
        <v>0</v>
      </c>
      <c r="M1574" s="396">
        <f t="shared" si="725"/>
        <v>0</v>
      </c>
      <c r="N1574" s="392">
        <f t="shared" si="725"/>
        <v>0</v>
      </c>
      <c r="O1574" s="392">
        <f t="shared" si="725"/>
        <v>0</v>
      </c>
      <c r="P1574" s="392">
        <f t="shared" si="725"/>
        <v>0</v>
      </c>
      <c r="Q1574" s="392">
        <f t="shared" si="725"/>
        <v>0</v>
      </c>
      <c r="R1574" s="392">
        <f t="shared" si="725"/>
        <v>0</v>
      </c>
      <c r="S1574" s="392">
        <f t="shared" si="725"/>
        <v>0</v>
      </c>
      <c r="T1574" s="388">
        <f t="shared" si="725"/>
        <v>0</v>
      </c>
      <c r="U1574" s="392">
        <f t="shared" si="725"/>
        <v>0</v>
      </c>
      <c r="V1574" s="393">
        <f t="shared" si="725"/>
        <v>0</v>
      </c>
      <c r="W1574" s="37">
        <f>W716</f>
        <v>0</v>
      </c>
      <c r="Y1574"/>
    </row>
    <row r="1575" spans="1:25" x14ac:dyDescent="0.25">
      <c r="A1575" s="212"/>
      <c r="B1575" s="465"/>
      <c r="C1575" s="272"/>
      <c r="D1575" s="272"/>
      <c r="E1575" s="273" t="s">
        <v>84</v>
      </c>
      <c r="F1575" s="273"/>
      <c r="G1575" s="367">
        <f t="shared" ref="G1575:W1575" si="726">SUBTOTAL(9,G1576:G1577)</f>
        <v>0</v>
      </c>
      <c r="H1575" s="368">
        <f t="shared" si="726"/>
        <v>0</v>
      </c>
      <c r="I1575" s="369">
        <f t="shared" si="726"/>
        <v>0</v>
      </c>
      <c r="J1575" s="369">
        <f t="shared" si="726"/>
        <v>0</v>
      </c>
      <c r="K1575" s="370">
        <f t="shared" si="726"/>
        <v>0</v>
      </c>
      <c r="L1575" s="364">
        <f t="shared" si="726"/>
        <v>0</v>
      </c>
      <c r="M1575" s="364">
        <f t="shared" si="726"/>
        <v>0</v>
      </c>
      <c r="N1575" s="364">
        <f t="shared" si="726"/>
        <v>0</v>
      </c>
      <c r="O1575" s="364">
        <f t="shared" si="726"/>
        <v>0</v>
      </c>
      <c r="P1575" s="364">
        <f t="shared" si="726"/>
        <v>0</v>
      </c>
      <c r="Q1575" s="364">
        <f t="shared" si="726"/>
        <v>0</v>
      </c>
      <c r="R1575" s="364">
        <f t="shared" si="726"/>
        <v>0</v>
      </c>
      <c r="S1575" s="364">
        <f t="shared" si="726"/>
        <v>0</v>
      </c>
      <c r="T1575" s="364">
        <f t="shared" si="726"/>
        <v>0</v>
      </c>
      <c r="U1575" s="364">
        <f t="shared" si="726"/>
        <v>0</v>
      </c>
      <c r="V1575" s="365">
        <f t="shared" si="726"/>
        <v>0</v>
      </c>
      <c r="W1575" s="366">
        <f t="shared" si="726"/>
        <v>0</v>
      </c>
      <c r="Y1575"/>
    </row>
    <row r="1576" spans="1:25" outlineLevel="1" x14ac:dyDescent="0.25">
      <c r="A1576" s="212"/>
      <c r="B1576" s="465"/>
      <c r="C1576" s="272"/>
      <c r="D1576" s="272"/>
      <c r="E1576" s="273"/>
      <c r="F1576" s="274" t="s">
        <v>85</v>
      </c>
      <c r="G1576" s="394">
        <f>G718</f>
        <v>0</v>
      </c>
      <c r="H1576" s="421">
        <f>G1576*(1-VLOOKUP($F1576,SHT,2,FALSE))+H718*(1-VLOOKUP($F1576,SHT,2,FALSE))</f>
        <v>0</v>
      </c>
      <c r="I1576" s="389">
        <f t="shared" ref="I1576:V1576" si="727">I718*(1-VLOOKUP($F1576,SHT,2,FALSE))</f>
        <v>0</v>
      </c>
      <c r="J1576" s="389">
        <f t="shared" si="727"/>
        <v>0</v>
      </c>
      <c r="K1576" s="390">
        <f t="shared" si="727"/>
        <v>0</v>
      </c>
      <c r="L1576" s="391">
        <f t="shared" si="727"/>
        <v>0</v>
      </c>
      <c r="M1576" s="396">
        <f t="shared" si="727"/>
        <v>0</v>
      </c>
      <c r="N1576" s="392">
        <f t="shared" si="727"/>
        <v>0</v>
      </c>
      <c r="O1576" s="392">
        <f t="shared" si="727"/>
        <v>0</v>
      </c>
      <c r="P1576" s="392">
        <f t="shared" si="727"/>
        <v>0</v>
      </c>
      <c r="Q1576" s="392">
        <f t="shared" si="727"/>
        <v>0</v>
      </c>
      <c r="R1576" s="392">
        <f t="shared" si="727"/>
        <v>0</v>
      </c>
      <c r="S1576" s="392">
        <f t="shared" si="727"/>
        <v>0</v>
      </c>
      <c r="T1576" s="388">
        <f t="shared" si="727"/>
        <v>0</v>
      </c>
      <c r="U1576" s="392">
        <f t="shared" si="727"/>
        <v>0</v>
      </c>
      <c r="V1576" s="393">
        <f t="shared" si="727"/>
        <v>0</v>
      </c>
      <c r="W1576" s="37">
        <f>W718</f>
        <v>0</v>
      </c>
      <c r="Y1576"/>
    </row>
    <row r="1577" spans="1:25" outlineLevel="1" x14ac:dyDescent="0.25">
      <c r="A1577" s="212"/>
      <c r="B1577" s="465"/>
      <c r="C1577" s="272"/>
      <c r="D1577" s="272"/>
      <c r="E1577" s="273"/>
      <c r="F1577" s="274" t="s">
        <v>86</v>
      </c>
      <c r="G1577" s="394">
        <f>G719</f>
        <v>0</v>
      </c>
      <c r="H1577" s="421">
        <f>G1577*(1-VLOOKUP($F1577,SHT,2,FALSE))+H719*(1-VLOOKUP($F1577,SHT,2,FALSE))</f>
        <v>0</v>
      </c>
      <c r="I1577" s="389">
        <f t="shared" ref="I1577:V1577" si="728">I719*(1-VLOOKUP($F1577,SHT,2,FALSE))</f>
        <v>0</v>
      </c>
      <c r="J1577" s="389">
        <f t="shared" si="728"/>
        <v>0</v>
      </c>
      <c r="K1577" s="390">
        <f t="shared" si="728"/>
        <v>0</v>
      </c>
      <c r="L1577" s="391">
        <f t="shared" si="728"/>
        <v>0</v>
      </c>
      <c r="M1577" s="396">
        <f t="shared" si="728"/>
        <v>0</v>
      </c>
      <c r="N1577" s="392">
        <f t="shared" si="728"/>
        <v>0</v>
      </c>
      <c r="O1577" s="392">
        <f t="shared" si="728"/>
        <v>0</v>
      </c>
      <c r="P1577" s="392">
        <f t="shared" si="728"/>
        <v>0</v>
      </c>
      <c r="Q1577" s="392">
        <f t="shared" si="728"/>
        <v>0</v>
      </c>
      <c r="R1577" s="392">
        <f t="shared" si="728"/>
        <v>0</v>
      </c>
      <c r="S1577" s="392">
        <f t="shared" si="728"/>
        <v>0</v>
      </c>
      <c r="T1577" s="388">
        <f t="shared" si="728"/>
        <v>0</v>
      </c>
      <c r="U1577" s="392">
        <f t="shared" si="728"/>
        <v>0</v>
      </c>
      <c r="V1577" s="393">
        <f t="shared" si="728"/>
        <v>0</v>
      </c>
      <c r="W1577" s="37">
        <f>W719</f>
        <v>0</v>
      </c>
      <c r="Y1577"/>
    </row>
    <row r="1578" spans="1:25" x14ac:dyDescent="0.25">
      <c r="A1578" s="212"/>
      <c r="B1578" s="465"/>
      <c r="C1578" s="272"/>
      <c r="D1578" s="272"/>
      <c r="E1578" s="273" t="s">
        <v>87</v>
      </c>
      <c r="F1578" s="273"/>
      <c r="G1578" s="367">
        <f t="shared" ref="G1578:W1578" si="729">SUBTOTAL(9,G1579:G1580)</f>
        <v>0</v>
      </c>
      <c r="H1578" s="368">
        <f t="shared" si="729"/>
        <v>0</v>
      </c>
      <c r="I1578" s="369">
        <f t="shared" si="729"/>
        <v>0</v>
      </c>
      <c r="J1578" s="369">
        <f t="shared" si="729"/>
        <v>0</v>
      </c>
      <c r="K1578" s="370">
        <f t="shared" si="729"/>
        <v>0</v>
      </c>
      <c r="L1578" s="364">
        <f t="shared" si="729"/>
        <v>0</v>
      </c>
      <c r="M1578" s="364">
        <f t="shared" si="729"/>
        <v>0</v>
      </c>
      <c r="N1578" s="364">
        <f t="shared" si="729"/>
        <v>0</v>
      </c>
      <c r="O1578" s="364">
        <f t="shared" si="729"/>
        <v>0</v>
      </c>
      <c r="P1578" s="364">
        <f t="shared" si="729"/>
        <v>0</v>
      </c>
      <c r="Q1578" s="364">
        <f t="shared" si="729"/>
        <v>0</v>
      </c>
      <c r="R1578" s="364">
        <f t="shared" si="729"/>
        <v>0</v>
      </c>
      <c r="S1578" s="364">
        <f t="shared" si="729"/>
        <v>0</v>
      </c>
      <c r="T1578" s="364">
        <f t="shared" si="729"/>
        <v>0</v>
      </c>
      <c r="U1578" s="364">
        <f t="shared" si="729"/>
        <v>0</v>
      </c>
      <c r="V1578" s="365">
        <f t="shared" si="729"/>
        <v>0</v>
      </c>
      <c r="W1578" s="366">
        <f t="shared" si="729"/>
        <v>0</v>
      </c>
      <c r="Y1578"/>
    </row>
    <row r="1579" spans="1:25" outlineLevel="1" x14ac:dyDescent="0.25">
      <c r="A1579" s="212"/>
      <c r="B1579" s="465"/>
      <c r="C1579" s="272"/>
      <c r="D1579" s="272"/>
      <c r="E1579" s="273"/>
      <c r="F1579" s="274" t="s">
        <v>88</v>
      </c>
      <c r="G1579" s="394">
        <f>G721</f>
        <v>0</v>
      </c>
      <c r="H1579" s="421">
        <f>G1579*(1-VLOOKUP($F1579,SHT,2,FALSE))+H721*(1-VLOOKUP($F1579,SHT,2,FALSE))</f>
        <v>0</v>
      </c>
      <c r="I1579" s="389">
        <f t="shared" ref="I1579:V1579" si="730">I721*(1-VLOOKUP($F1579,SHT,2,FALSE))</f>
        <v>0</v>
      </c>
      <c r="J1579" s="389">
        <f t="shared" si="730"/>
        <v>0</v>
      </c>
      <c r="K1579" s="390">
        <f t="shared" si="730"/>
        <v>0</v>
      </c>
      <c r="L1579" s="391">
        <f t="shared" si="730"/>
        <v>0</v>
      </c>
      <c r="M1579" s="396">
        <f t="shared" si="730"/>
        <v>0</v>
      </c>
      <c r="N1579" s="392">
        <f t="shared" si="730"/>
        <v>0</v>
      </c>
      <c r="O1579" s="392">
        <f t="shared" si="730"/>
        <v>0</v>
      </c>
      <c r="P1579" s="392">
        <f t="shared" si="730"/>
        <v>0</v>
      </c>
      <c r="Q1579" s="392">
        <f t="shared" si="730"/>
        <v>0</v>
      </c>
      <c r="R1579" s="392">
        <f t="shared" si="730"/>
        <v>0</v>
      </c>
      <c r="S1579" s="392">
        <f t="shared" si="730"/>
        <v>0</v>
      </c>
      <c r="T1579" s="388">
        <f t="shared" si="730"/>
        <v>0</v>
      </c>
      <c r="U1579" s="392">
        <f t="shared" si="730"/>
        <v>0</v>
      </c>
      <c r="V1579" s="393">
        <f t="shared" si="730"/>
        <v>0</v>
      </c>
      <c r="W1579" s="37">
        <f>W721</f>
        <v>0</v>
      </c>
      <c r="Y1579"/>
    </row>
    <row r="1580" spans="1:25" outlineLevel="1" x14ac:dyDescent="0.25">
      <c r="A1580" s="212"/>
      <c r="B1580" s="465"/>
      <c r="C1580" s="272"/>
      <c r="D1580" s="272"/>
      <c r="E1580" s="273"/>
      <c r="F1580" s="274" t="s">
        <v>89</v>
      </c>
      <c r="G1580" s="394">
        <f>G722</f>
        <v>0</v>
      </c>
      <c r="H1580" s="421">
        <f>G1580*(1-VLOOKUP($F1580,SHT,2,FALSE))+H722*(1-VLOOKUP($F1580,SHT,2,FALSE))</f>
        <v>0</v>
      </c>
      <c r="I1580" s="389">
        <f t="shared" ref="I1580:V1580" si="731">I722*(1-VLOOKUP($F1580,SHT,2,FALSE))</f>
        <v>0</v>
      </c>
      <c r="J1580" s="389">
        <f t="shared" si="731"/>
        <v>0</v>
      </c>
      <c r="K1580" s="390">
        <f t="shared" si="731"/>
        <v>0</v>
      </c>
      <c r="L1580" s="391">
        <f t="shared" si="731"/>
        <v>0</v>
      </c>
      <c r="M1580" s="396">
        <f t="shared" si="731"/>
        <v>0</v>
      </c>
      <c r="N1580" s="392">
        <f t="shared" si="731"/>
        <v>0</v>
      </c>
      <c r="O1580" s="392">
        <f t="shared" si="731"/>
        <v>0</v>
      </c>
      <c r="P1580" s="392">
        <f t="shared" si="731"/>
        <v>0</v>
      </c>
      <c r="Q1580" s="392">
        <f t="shared" si="731"/>
        <v>0</v>
      </c>
      <c r="R1580" s="392">
        <f t="shared" si="731"/>
        <v>0</v>
      </c>
      <c r="S1580" s="392">
        <f t="shared" si="731"/>
        <v>0</v>
      </c>
      <c r="T1580" s="388">
        <f t="shared" si="731"/>
        <v>0</v>
      </c>
      <c r="U1580" s="392">
        <f t="shared" si="731"/>
        <v>0</v>
      </c>
      <c r="V1580" s="393">
        <f t="shared" si="731"/>
        <v>0</v>
      </c>
      <c r="W1580" s="37">
        <f>W722</f>
        <v>0</v>
      </c>
      <c r="Y1580"/>
    </row>
    <row r="1581" spans="1:25" x14ac:dyDescent="0.25">
      <c r="A1581" s="212"/>
      <c r="B1581" s="465"/>
      <c r="C1581" s="272"/>
      <c r="D1581" s="272" t="s">
        <v>90</v>
      </c>
      <c r="E1581" s="273"/>
      <c r="F1581" s="273"/>
      <c r="G1581" s="367">
        <f t="shared" ref="G1581:W1581" si="732">SUBTOTAL(9,G1582:G1584)</f>
        <v>0</v>
      </c>
      <c r="H1581" s="368"/>
      <c r="I1581" s="369"/>
      <c r="J1581" s="369"/>
      <c r="K1581" s="370">
        <f t="shared" si="732"/>
        <v>0</v>
      </c>
      <c r="L1581" s="363">
        <f t="shared" si="732"/>
        <v>0</v>
      </c>
      <c r="M1581" s="364">
        <f t="shared" si="732"/>
        <v>0</v>
      </c>
      <c r="N1581" s="364">
        <f t="shared" si="732"/>
        <v>0</v>
      </c>
      <c r="O1581" s="364">
        <f t="shared" si="732"/>
        <v>0</v>
      </c>
      <c r="P1581" s="364">
        <f t="shared" si="732"/>
        <v>0</v>
      </c>
      <c r="Q1581" s="364">
        <f t="shared" si="732"/>
        <v>0</v>
      </c>
      <c r="R1581" s="364">
        <f t="shared" si="732"/>
        <v>0</v>
      </c>
      <c r="S1581" s="364">
        <f t="shared" si="732"/>
        <v>0</v>
      </c>
      <c r="T1581" s="364">
        <f t="shared" si="732"/>
        <v>0</v>
      </c>
      <c r="U1581" s="364">
        <f t="shared" si="732"/>
        <v>0</v>
      </c>
      <c r="V1581" s="365">
        <f t="shared" si="732"/>
        <v>0</v>
      </c>
      <c r="W1581" s="366">
        <f t="shared" si="732"/>
        <v>0</v>
      </c>
      <c r="Y1581"/>
    </row>
    <row r="1582" spans="1:25" outlineLevel="1" x14ac:dyDescent="0.25">
      <c r="A1582" s="212"/>
      <c r="B1582" s="465"/>
      <c r="C1582" s="272"/>
      <c r="D1582" s="272"/>
      <c r="E1582" s="273"/>
      <c r="F1582" s="274" t="s">
        <v>91</v>
      </c>
      <c r="G1582" s="394">
        <f>G724</f>
        <v>0</v>
      </c>
      <c r="H1582" s="369"/>
      <c r="I1582" s="369"/>
      <c r="J1582" s="369"/>
      <c r="K1582" s="390">
        <f>($G1582+SUM($H724:K724))*VLOOKUP($F1582,EIT,2,FALSE)</f>
        <v>0</v>
      </c>
      <c r="L1582" s="391">
        <f t="shared" ref="L1582:V1582" si="733">L724*VLOOKUP($F1582,EIT,2,FALSE)</f>
        <v>0</v>
      </c>
      <c r="M1582" s="396">
        <f t="shared" si="733"/>
        <v>0</v>
      </c>
      <c r="N1582" s="392">
        <f t="shared" si="733"/>
        <v>0</v>
      </c>
      <c r="O1582" s="388">
        <f t="shared" si="733"/>
        <v>0</v>
      </c>
      <c r="P1582" s="392">
        <f t="shared" si="733"/>
        <v>0</v>
      </c>
      <c r="Q1582" s="396">
        <f t="shared" si="733"/>
        <v>0</v>
      </c>
      <c r="R1582" s="392">
        <f t="shared" si="733"/>
        <v>0</v>
      </c>
      <c r="S1582" s="392">
        <f t="shared" si="733"/>
        <v>0</v>
      </c>
      <c r="T1582" s="388">
        <f t="shared" si="733"/>
        <v>0</v>
      </c>
      <c r="U1582" s="392">
        <f t="shared" si="733"/>
        <v>0</v>
      </c>
      <c r="V1582" s="393">
        <f t="shared" si="733"/>
        <v>0</v>
      </c>
      <c r="W1582" s="37">
        <f>W724</f>
        <v>0</v>
      </c>
      <c r="Y1582"/>
    </row>
    <row r="1583" spans="1:25" outlineLevel="1" x14ac:dyDescent="0.25">
      <c r="A1583" s="212"/>
      <c r="B1583" s="465"/>
      <c r="C1583" s="272"/>
      <c r="D1583" s="272"/>
      <c r="E1583" s="273"/>
      <c r="F1583" s="274" t="s">
        <v>92</v>
      </c>
      <c r="G1583" s="394">
        <f>G725</f>
        <v>0</v>
      </c>
      <c r="H1583" s="369"/>
      <c r="I1583" s="369"/>
      <c r="J1583" s="369"/>
      <c r="K1583" s="370"/>
      <c r="L1583" s="391">
        <f>($G1583+SUM($H725:L725))*VLOOKUP($F1583,EIT,3,FALSE)</f>
        <v>0</v>
      </c>
      <c r="M1583" s="392">
        <f>($G1583+SUM($H725:$L725))*VLOOKUP($F1583,EIT,4,FALSE)+$M725*(VLOOKUP($F1583,EIT,3,FALSE)+VLOOKUP($F1583,EIT,4,FALSE))</f>
        <v>0</v>
      </c>
      <c r="N1583" s="392">
        <f>($G1583+SUM($H725:$M725))*VLOOKUP($F1583,EIT,5,FALSE)+$N725*(VLOOKUP($F1583,EIT,3,FALSE)+VLOOKUP($F1583,EIT,4,FALSE)+VLOOKUP($F1583,EIT,5,FALSE))</f>
        <v>0</v>
      </c>
      <c r="O1583" s="392">
        <f t="shared" ref="O1583:V1583" si="734">O725*(VLOOKUP($F1583,EIT,3,FALSE)+VLOOKUP($F1583,EIT,4,FALSE)+VLOOKUP($F1583,EIT,5,FALSE))</f>
        <v>0</v>
      </c>
      <c r="P1583" s="392">
        <f t="shared" si="734"/>
        <v>0</v>
      </c>
      <c r="Q1583" s="392">
        <f t="shared" si="734"/>
        <v>0</v>
      </c>
      <c r="R1583" s="392">
        <f t="shared" si="734"/>
        <v>0</v>
      </c>
      <c r="S1583" s="392">
        <f t="shared" si="734"/>
        <v>0</v>
      </c>
      <c r="T1583" s="392">
        <f t="shared" si="734"/>
        <v>0</v>
      </c>
      <c r="U1583" s="392">
        <f t="shared" si="734"/>
        <v>0</v>
      </c>
      <c r="V1583" s="393">
        <f t="shared" si="734"/>
        <v>0</v>
      </c>
      <c r="W1583" s="37">
        <f>W725</f>
        <v>0</v>
      </c>
      <c r="Y1583"/>
    </row>
    <row r="1584" spans="1:25" outlineLevel="1" x14ac:dyDescent="0.25">
      <c r="A1584" s="212"/>
      <c r="B1584" s="465"/>
      <c r="C1584" s="272"/>
      <c r="D1584" s="272"/>
      <c r="E1584" s="273"/>
      <c r="F1584" s="274" t="s">
        <v>93</v>
      </c>
      <c r="G1584" s="394">
        <f>G726</f>
        <v>0</v>
      </c>
      <c r="H1584" s="369"/>
      <c r="I1584" s="369"/>
      <c r="J1584" s="369"/>
      <c r="K1584" s="370"/>
      <c r="L1584" s="364"/>
      <c r="M1584" s="364"/>
      <c r="N1584" s="364"/>
      <c r="O1584" s="364"/>
      <c r="P1584" s="364"/>
      <c r="Q1584" s="364"/>
      <c r="R1584" s="364"/>
      <c r="S1584" s="364"/>
      <c r="T1584" s="364"/>
      <c r="U1584" s="364"/>
      <c r="V1584" s="524"/>
      <c r="W1584" s="37">
        <f>W726</f>
        <v>0</v>
      </c>
      <c r="Y1584"/>
    </row>
    <row r="1585" spans="1:25" x14ac:dyDescent="0.25">
      <c r="A1585" s="212"/>
      <c r="B1585" s="465"/>
      <c r="C1585" s="275"/>
      <c r="D1585" s="272" t="s">
        <v>94</v>
      </c>
      <c r="E1585" s="273"/>
      <c r="F1585" s="273"/>
      <c r="G1585" s="367">
        <f>SUBTOTAL(9,G1586:G1587)</f>
        <v>0</v>
      </c>
      <c r="H1585" s="368"/>
      <c r="I1585" s="369"/>
      <c r="J1585" s="369"/>
      <c r="K1585" s="370"/>
      <c r="L1585" s="363"/>
      <c r="M1585" s="364"/>
      <c r="N1585" s="364"/>
      <c r="O1585" s="364"/>
      <c r="P1585" s="364"/>
      <c r="Q1585" s="364"/>
      <c r="R1585" s="364"/>
      <c r="S1585" s="364"/>
      <c r="T1585" s="364"/>
      <c r="U1585" s="364"/>
      <c r="V1585" s="365"/>
      <c r="W1585" s="515"/>
      <c r="Y1585"/>
    </row>
    <row r="1586" spans="1:25" outlineLevel="1" x14ac:dyDescent="0.25">
      <c r="A1586" s="212"/>
      <c r="B1586" s="465"/>
      <c r="C1586" s="272"/>
      <c r="D1586" s="272"/>
      <c r="E1586" s="273"/>
      <c r="F1586" s="274" t="s">
        <v>95</v>
      </c>
      <c r="G1586" s="394">
        <f>G728</f>
        <v>0</v>
      </c>
      <c r="H1586" s="368"/>
      <c r="I1586" s="369"/>
      <c r="J1586" s="369"/>
      <c r="K1586" s="370"/>
      <c r="L1586" s="363"/>
      <c r="M1586" s="364"/>
      <c r="N1586" s="364"/>
      <c r="O1586" s="364"/>
      <c r="P1586" s="364"/>
      <c r="Q1586" s="364"/>
      <c r="R1586" s="364"/>
      <c r="S1586" s="364"/>
      <c r="T1586" s="364"/>
      <c r="U1586" s="364"/>
      <c r="V1586" s="365"/>
      <c r="W1586" s="40"/>
      <c r="Y1586"/>
    </row>
    <row r="1587" spans="1:25" outlineLevel="1" x14ac:dyDescent="0.25">
      <c r="A1587" s="212"/>
      <c r="B1587" s="465"/>
      <c r="C1587" s="272"/>
      <c r="D1587" s="272"/>
      <c r="E1587" s="273"/>
      <c r="F1587" s="274" t="s">
        <v>96</v>
      </c>
      <c r="G1587" s="394">
        <f>G729</f>
        <v>0</v>
      </c>
      <c r="H1587" s="368"/>
      <c r="I1587" s="369"/>
      <c r="J1587" s="369"/>
      <c r="K1587" s="370"/>
      <c r="L1587" s="363"/>
      <c r="M1587" s="364"/>
      <c r="N1587" s="364"/>
      <c r="O1587" s="364"/>
      <c r="P1587" s="364"/>
      <c r="Q1587" s="364"/>
      <c r="R1587" s="364"/>
      <c r="S1587" s="364"/>
      <c r="T1587" s="364"/>
      <c r="U1587" s="364"/>
      <c r="V1587" s="365"/>
      <c r="W1587" s="40"/>
      <c r="Y1587"/>
    </row>
    <row r="1588" spans="1:25" x14ac:dyDescent="0.25">
      <c r="A1588" s="212"/>
      <c r="B1588" s="295"/>
      <c r="C1588" s="272" t="s">
        <v>323</v>
      </c>
      <c r="D1588" s="273"/>
      <c r="E1588" s="273"/>
      <c r="F1588" s="273"/>
      <c r="G1588" s="52"/>
      <c r="H1588" s="34"/>
      <c r="I1588" s="33"/>
      <c r="J1588" s="33"/>
      <c r="K1588" s="35"/>
      <c r="L1588" s="34"/>
      <c r="M1588" s="33"/>
      <c r="N1588" s="33"/>
      <c r="O1588" s="33"/>
      <c r="P1588" s="33"/>
      <c r="Q1588" s="33"/>
      <c r="R1588" s="33"/>
      <c r="S1588" s="33"/>
      <c r="T1588" s="33"/>
      <c r="U1588" s="33"/>
      <c r="V1588" s="35"/>
      <c r="W1588" s="35"/>
      <c r="Y1588"/>
    </row>
    <row r="1589" spans="1:25" x14ac:dyDescent="0.25">
      <c r="A1589" s="212"/>
      <c r="B1589" s="465"/>
      <c r="C1589" s="272"/>
      <c r="D1589" s="276" t="s">
        <v>20</v>
      </c>
      <c r="E1589" s="273"/>
      <c r="F1589" s="273"/>
      <c r="G1589" s="367"/>
      <c r="H1589" s="368"/>
      <c r="I1589" s="369"/>
      <c r="J1589" s="369"/>
      <c r="K1589" s="370"/>
      <c r="L1589" s="363"/>
      <c r="M1589" s="364"/>
      <c r="N1589" s="364"/>
      <c r="O1589" s="364"/>
      <c r="P1589" s="364"/>
      <c r="Q1589" s="364"/>
      <c r="R1589" s="364"/>
      <c r="S1589" s="364"/>
      <c r="T1589" s="364"/>
      <c r="U1589" s="364"/>
      <c r="V1589" s="365"/>
      <c r="W1589" s="365"/>
      <c r="Y1589"/>
    </row>
    <row r="1590" spans="1:25" x14ac:dyDescent="0.25">
      <c r="A1590" s="212"/>
      <c r="B1590" s="465"/>
      <c r="C1590" s="272"/>
      <c r="D1590" s="272"/>
      <c r="E1590" s="273" t="s">
        <v>21</v>
      </c>
      <c r="F1590" s="273"/>
      <c r="G1590" s="367">
        <f t="shared" ref="G1590:W1590" si="735">SUBTOTAL(9,G1591:G1594)</f>
        <v>0</v>
      </c>
      <c r="H1590" s="368">
        <f t="shared" si="735"/>
        <v>0</v>
      </c>
      <c r="I1590" s="369">
        <f t="shared" si="735"/>
        <v>0</v>
      </c>
      <c r="J1590" s="369">
        <f t="shared" si="735"/>
        <v>0</v>
      </c>
      <c r="K1590" s="370">
        <f t="shared" si="735"/>
        <v>0</v>
      </c>
      <c r="L1590" s="364">
        <f t="shared" si="735"/>
        <v>0</v>
      </c>
      <c r="M1590" s="364">
        <f t="shared" si="735"/>
        <v>0</v>
      </c>
      <c r="N1590" s="364">
        <f t="shared" si="735"/>
        <v>0</v>
      </c>
      <c r="O1590" s="364">
        <f t="shared" si="735"/>
        <v>0</v>
      </c>
      <c r="P1590" s="364">
        <f t="shared" si="735"/>
        <v>0</v>
      </c>
      <c r="Q1590" s="364">
        <f t="shared" si="735"/>
        <v>0</v>
      </c>
      <c r="R1590" s="364">
        <f t="shared" si="735"/>
        <v>0</v>
      </c>
      <c r="S1590" s="364">
        <f t="shared" si="735"/>
        <v>0</v>
      </c>
      <c r="T1590" s="364">
        <f t="shared" si="735"/>
        <v>0</v>
      </c>
      <c r="U1590" s="364">
        <f t="shared" si="735"/>
        <v>0</v>
      </c>
      <c r="V1590" s="364">
        <f t="shared" si="735"/>
        <v>0</v>
      </c>
      <c r="W1590" s="366">
        <f t="shared" si="735"/>
        <v>0</v>
      </c>
      <c r="Y1590"/>
    </row>
    <row r="1591" spans="1:25" outlineLevel="1" x14ac:dyDescent="0.25">
      <c r="A1591" s="212"/>
      <c r="B1591" s="465"/>
      <c r="C1591" s="272"/>
      <c r="D1591" s="272"/>
      <c r="E1591" s="273"/>
      <c r="F1591" s="274" t="s">
        <v>22</v>
      </c>
      <c r="G1591" s="394">
        <f>G733</f>
        <v>0</v>
      </c>
      <c r="H1591" s="421">
        <f>G1591*(1-VLOOKUP($F1591,SHT,2,FALSE))+H733*(1-VLOOKUP($F1591,SHT,2,FALSE))</f>
        <v>0</v>
      </c>
      <c r="I1591" s="389">
        <f t="shared" ref="I1591:V1591" si="736">I733*(1-VLOOKUP($F1591,SHT,2,FALSE))</f>
        <v>0</v>
      </c>
      <c r="J1591" s="389">
        <f t="shared" si="736"/>
        <v>0</v>
      </c>
      <c r="K1591" s="390">
        <f t="shared" si="736"/>
        <v>0</v>
      </c>
      <c r="L1591" s="391">
        <f t="shared" si="736"/>
        <v>0</v>
      </c>
      <c r="M1591" s="396">
        <f t="shared" si="736"/>
        <v>0</v>
      </c>
      <c r="N1591" s="392">
        <f t="shared" si="736"/>
        <v>0</v>
      </c>
      <c r="O1591" s="392">
        <f t="shared" si="736"/>
        <v>0</v>
      </c>
      <c r="P1591" s="392">
        <f t="shared" si="736"/>
        <v>0</v>
      </c>
      <c r="Q1591" s="392">
        <f t="shared" si="736"/>
        <v>0</v>
      </c>
      <c r="R1591" s="392">
        <f t="shared" si="736"/>
        <v>0</v>
      </c>
      <c r="S1591" s="392">
        <f t="shared" si="736"/>
        <v>0</v>
      </c>
      <c r="T1591" s="388">
        <f t="shared" si="736"/>
        <v>0</v>
      </c>
      <c r="U1591" s="392">
        <f t="shared" si="736"/>
        <v>0</v>
      </c>
      <c r="V1591" s="393">
        <f t="shared" si="736"/>
        <v>0</v>
      </c>
      <c r="W1591" s="37">
        <f>W733</f>
        <v>0</v>
      </c>
      <c r="Y1591"/>
    </row>
    <row r="1592" spans="1:25" outlineLevel="1" x14ac:dyDescent="0.25">
      <c r="A1592" s="212"/>
      <c r="B1592" s="465"/>
      <c r="C1592" s="272"/>
      <c r="D1592" s="272"/>
      <c r="E1592" s="273"/>
      <c r="F1592" s="274" t="s">
        <v>23</v>
      </c>
      <c r="G1592" s="394">
        <f>G734</f>
        <v>0</v>
      </c>
      <c r="H1592" s="421">
        <f>G1592*(1-VLOOKUP($F1592,SHT,2,FALSE))+H734*(1-VLOOKUP($F1592,SHT,2,FALSE))</f>
        <v>0</v>
      </c>
      <c r="I1592" s="389">
        <f t="shared" ref="I1592:V1592" si="737">I734*(1-VLOOKUP($F1592,SHT,2,FALSE))</f>
        <v>0</v>
      </c>
      <c r="J1592" s="389">
        <f t="shared" si="737"/>
        <v>0</v>
      </c>
      <c r="K1592" s="390">
        <f t="shared" si="737"/>
        <v>0</v>
      </c>
      <c r="L1592" s="391">
        <f t="shared" si="737"/>
        <v>0</v>
      </c>
      <c r="M1592" s="396">
        <f t="shared" si="737"/>
        <v>0</v>
      </c>
      <c r="N1592" s="392">
        <f t="shared" si="737"/>
        <v>0</v>
      </c>
      <c r="O1592" s="392">
        <f t="shared" si="737"/>
        <v>0</v>
      </c>
      <c r="P1592" s="392">
        <f t="shared" si="737"/>
        <v>0</v>
      </c>
      <c r="Q1592" s="392">
        <f t="shared" si="737"/>
        <v>0</v>
      </c>
      <c r="R1592" s="392">
        <f t="shared" si="737"/>
        <v>0</v>
      </c>
      <c r="S1592" s="392">
        <f t="shared" si="737"/>
        <v>0</v>
      </c>
      <c r="T1592" s="388">
        <f t="shared" si="737"/>
        <v>0</v>
      </c>
      <c r="U1592" s="392">
        <f t="shared" si="737"/>
        <v>0</v>
      </c>
      <c r="V1592" s="393">
        <f t="shared" si="737"/>
        <v>0</v>
      </c>
      <c r="W1592" s="37">
        <f>W734</f>
        <v>0</v>
      </c>
      <c r="Y1592"/>
    </row>
    <row r="1593" spans="1:25" outlineLevel="1" x14ac:dyDescent="0.25">
      <c r="A1593" s="212"/>
      <c r="B1593" s="465"/>
      <c r="C1593" s="272"/>
      <c r="D1593" s="272"/>
      <c r="E1593" s="273"/>
      <c r="F1593" s="274" t="s">
        <v>24</v>
      </c>
      <c r="G1593" s="394">
        <f>G735</f>
        <v>0</v>
      </c>
      <c r="H1593" s="421">
        <f>G1593*(1-VLOOKUP($F1593,SHT,2,FALSE))+H735*(1-VLOOKUP($F1593,SHT,2,FALSE))</f>
        <v>0</v>
      </c>
      <c r="I1593" s="389">
        <f t="shared" ref="I1593:V1593" si="738">I735*(1-VLOOKUP($F1593,SHT,2,FALSE))</f>
        <v>0</v>
      </c>
      <c r="J1593" s="389">
        <f t="shared" si="738"/>
        <v>0</v>
      </c>
      <c r="K1593" s="390">
        <f t="shared" si="738"/>
        <v>0</v>
      </c>
      <c r="L1593" s="391">
        <f t="shared" si="738"/>
        <v>0</v>
      </c>
      <c r="M1593" s="396">
        <f t="shared" si="738"/>
        <v>0</v>
      </c>
      <c r="N1593" s="392">
        <f t="shared" si="738"/>
        <v>0</v>
      </c>
      <c r="O1593" s="392">
        <f t="shared" si="738"/>
        <v>0</v>
      </c>
      <c r="P1593" s="392">
        <f t="shared" si="738"/>
        <v>0</v>
      </c>
      <c r="Q1593" s="392">
        <f t="shared" si="738"/>
        <v>0</v>
      </c>
      <c r="R1593" s="392">
        <f t="shared" si="738"/>
        <v>0</v>
      </c>
      <c r="S1593" s="392">
        <f t="shared" si="738"/>
        <v>0</v>
      </c>
      <c r="T1593" s="388">
        <f t="shared" si="738"/>
        <v>0</v>
      </c>
      <c r="U1593" s="392">
        <f t="shared" si="738"/>
        <v>0</v>
      </c>
      <c r="V1593" s="393">
        <f t="shared" si="738"/>
        <v>0</v>
      </c>
      <c r="W1593" s="37">
        <f>W735</f>
        <v>0</v>
      </c>
      <c r="Y1593"/>
    </row>
    <row r="1594" spans="1:25" outlineLevel="1" x14ac:dyDescent="0.25">
      <c r="A1594" s="212"/>
      <c r="B1594" s="465"/>
      <c r="C1594" s="272"/>
      <c r="D1594" s="272"/>
      <c r="E1594" s="273"/>
      <c r="F1594" s="274" t="s">
        <v>25</v>
      </c>
      <c r="G1594" s="394">
        <f>G736</f>
        <v>0</v>
      </c>
      <c r="H1594" s="421">
        <f>G1594*(1-VLOOKUP($F1594,SHT,2,FALSE))+H736*(1-VLOOKUP($F1594,SHT,2,FALSE))</f>
        <v>0</v>
      </c>
      <c r="I1594" s="389">
        <f t="shared" ref="I1594:V1594" si="739">I736*(1-VLOOKUP($F1594,SHT,2,FALSE))</f>
        <v>0</v>
      </c>
      <c r="J1594" s="389">
        <f t="shared" si="739"/>
        <v>0</v>
      </c>
      <c r="K1594" s="390">
        <f t="shared" si="739"/>
        <v>0</v>
      </c>
      <c r="L1594" s="391">
        <f t="shared" si="739"/>
        <v>0</v>
      </c>
      <c r="M1594" s="396">
        <f t="shared" si="739"/>
        <v>0</v>
      </c>
      <c r="N1594" s="392">
        <f t="shared" si="739"/>
        <v>0</v>
      </c>
      <c r="O1594" s="392">
        <f t="shared" si="739"/>
        <v>0</v>
      </c>
      <c r="P1594" s="392">
        <f t="shared" si="739"/>
        <v>0</v>
      </c>
      <c r="Q1594" s="392">
        <f t="shared" si="739"/>
        <v>0</v>
      </c>
      <c r="R1594" s="392">
        <f t="shared" si="739"/>
        <v>0</v>
      </c>
      <c r="S1594" s="392">
        <f t="shared" si="739"/>
        <v>0</v>
      </c>
      <c r="T1594" s="388">
        <f t="shared" si="739"/>
        <v>0</v>
      </c>
      <c r="U1594" s="392">
        <f t="shared" si="739"/>
        <v>0</v>
      </c>
      <c r="V1594" s="393">
        <f t="shared" si="739"/>
        <v>0</v>
      </c>
      <c r="W1594" s="37">
        <f>W736</f>
        <v>0</v>
      </c>
      <c r="Y1594"/>
    </row>
    <row r="1595" spans="1:25" x14ac:dyDescent="0.25">
      <c r="A1595" s="212"/>
      <c r="B1595" s="465"/>
      <c r="C1595" s="272"/>
      <c r="D1595" s="272"/>
      <c r="E1595" s="273" t="s">
        <v>26</v>
      </c>
      <c r="F1595" s="273"/>
      <c r="G1595" s="367">
        <f t="shared" ref="G1595:W1595" si="740">SUBTOTAL(9,G1596:G1599)</f>
        <v>0</v>
      </c>
      <c r="H1595" s="368">
        <f t="shared" si="740"/>
        <v>0</v>
      </c>
      <c r="I1595" s="369">
        <f t="shared" si="740"/>
        <v>0</v>
      </c>
      <c r="J1595" s="369">
        <f t="shared" si="740"/>
        <v>0</v>
      </c>
      <c r="K1595" s="370">
        <f t="shared" si="740"/>
        <v>0</v>
      </c>
      <c r="L1595" s="364">
        <f t="shared" si="740"/>
        <v>0</v>
      </c>
      <c r="M1595" s="364">
        <f t="shared" si="740"/>
        <v>0</v>
      </c>
      <c r="N1595" s="364">
        <f t="shared" si="740"/>
        <v>0</v>
      </c>
      <c r="O1595" s="364">
        <f t="shared" si="740"/>
        <v>0</v>
      </c>
      <c r="P1595" s="364">
        <f t="shared" si="740"/>
        <v>0</v>
      </c>
      <c r="Q1595" s="364">
        <f t="shared" si="740"/>
        <v>0</v>
      </c>
      <c r="R1595" s="364">
        <f t="shared" si="740"/>
        <v>0</v>
      </c>
      <c r="S1595" s="364">
        <f t="shared" si="740"/>
        <v>0</v>
      </c>
      <c r="T1595" s="364">
        <f t="shared" si="740"/>
        <v>0</v>
      </c>
      <c r="U1595" s="364">
        <f t="shared" si="740"/>
        <v>0</v>
      </c>
      <c r="V1595" s="364">
        <f t="shared" si="740"/>
        <v>0</v>
      </c>
      <c r="W1595" s="366">
        <f t="shared" si="740"/>
        <v>0</v>
      </c>
      <c r="Y1595"/>
    </row>
    <row r="1596" spans="1:25" outlineLevel="1" x14ac:dyDescent="0.25">
      <c r="A1596" s="212"/>
      <c r="B1596" s="465"/>
      <c r="C1596" s="272"/>
      <c r="D1596" s="272"/>
      <c r="E1596" s="273"/>
      <c r="F1596" s="274" t="s">
        <v>27</v>
      </c>
      <c r="G1596" s="394">
        <f>G738</f>
        <v>0</v>
      </c>
      <c r="H1596" s="421">
        <f>G1596*(1-VLOOKUP($F1596,SHT,2,FALSE))+H738*(1-VLOOKUP($F1596,SHT,2,FALSE))</f>
        <v>0</v>
      </c>
      <c r="I1596" s="389">
        <f t="shared" ref="I1596:V1596" si="741">I738*(1-VLOOKUP($F1596,SHT,2,FALSE))</f>
        <v>0</v>
      </c>
      <c r="J1596" s="389">
        <f t="shared" si="741"/>
        <v>0</v>
      </c>
      <c r="K1596" s="390">
        <f t="shared" si="741"/>
        <v>0</v>
      </c>
      <c r="L1596" s="391">
        <f t="shared" si="741"/>
        <v>0</v>
      </c>
      <c r="M1596" s="396">
        <f t="shared" si="741"/>
        <v>0</v>
      </c>
      <c r="N1596" s="392">
        <f t="shared" si="741"/>
        <v>0</v>
      </c>
      <c r="O1596" s="392">
        <f t="shared" si="741"/>
        <v>0</v>
      </c>
      <c r="P1596" s="392">
        <f t="shared" si="741"/>
        <v>0</v>
      </c>
      <c r="Q1596" s="392">
        <f t="shared" si="741"/>
        <v>0</v>
      </c>
      <c r="R1596" s="392">
        <f t="shared" si="741"/>
        <v>0</v>
      </c>
      <c r="S1596" s="392">
        <f t="shared" si="741"/>
        <v>0</v>
      </c>
      <c r="T1596" s="388">
        <f t="shared" si="741"/>
        <v>0</v>
      </c>
      <c r="U1596" s="392">
        <f t="shared" si="741"/>
        <v>0</v>
      </c>
      <c r="V1596" s="393">
        <f t="shared" si="741"/>
        <v>0</v>
      </c>
      <c r="W1596" s="37">
        <f>W738</f>
        <v>0</v>
      </c>
      <c r="Y1596"/>
    </row>
    <row r="1597" spans="1:25" outlineLevel="1" x14ac:dyDescent="0.25">
      <c r="A1597" s="212"/>
      <c r="B1597" s="465"/>
      <c r="C1597" s="272"/>
      <c r="D1597" s="272"/>
      <c r="E1597" s="273"/>
      <c r="F1597" s="274" t="s">
        <v>28</v>
      </c>
      <c r="G1597" s="394">
        <f>G739</f>
        <v>0</v>
      </c>
      <c r="H1597" s="421">
        <f>G1597*(1-VLOOKUP($F1597,SHT,2,FALSE))+H739*(1-VLOOKUP($F1597,SHT,2,FALSE))</f>
        <v>0</v>
      </c>
      <c r="I1597" s="389">
        <f t="shared" ref="I1597:V1597" si="742">I739*(1-VLOOKUP($F1597,SHT,2,FALSE))</f>
        <v>0</v>
      </c>
      <c r="J1597" s="389">
        <f t="shared" si="742"/>
        <v>0</v>
      </c>
      <c r="K1597" s="390">
        <f t="shared" si="742"/>
        <v>0</v>
      </c>
      <c r="L1597" s="391">
        <f t="shared" si="742"/>
        <v>0</v>
      </c>
      <c r="M1597" s="396">
        <f t="shared" si="742"/>
        <v>0</v>
      </c>
      <c r="N1597" s="392">
        <f t="shared" si="742"/>
        <v>0</v>
      </c>
      <c r="O1597" s="392">
        <f t="shared" si="742"/>
        <v>0</v>
      </c>
      <c r="P1597" s="392">
        <f t="shared" si="742"/>
        <v>0</v>
      </c>
      <c r="Q1597" s="392">
        <f t="shared" si="742"/>
        <v>0</v>
      </c>
      <c r="R1597" s="392">
        <f t="shared" si="742"/>
        <v>0</v>
      </c>
      <c r="S1597" s="392">
        <f t="shared" si="742"/>
        <v>0</v>
      </c>
      <c r="T1597" s="388">
        <f t="shared" si="742"/>
        <v>0</v>
      </c>
      <c r="U1597" s="392">
        <f t="shared" si="742"/>
        <v>0</v>
      </c>
      <c r="V1597" s="393">
        <f t="shared" si="742"/>
        <v>0</v>
      </c>
      <c r="W1597" s="37">
        <f>W739</f>
        <v>0</v>
      </c>
      <c r="Y1597"/>
    </row>
    <row r="1598" spans="1:25" outlineLevel="1" x14ac:dyDescent="0.25">
      <c r="A1598" s="212"/>
      <c r="B1598" s="465"/>
      <c r="C1598" s="272"/>
      <c r="D1598" s="272"/>
      <c r="E1598" s="273"/>
      <c r="F1598" s="274" t="s">
        <v>29</v>
      </c>
      <c r="G1598" s="394">
        <f>G740</f>
        <v>0</v>
      </c>
      <c r="H1598" s="421">
        <f>G1598*(1-VLOOKUP($F1598,SHT,2,FALSE))+H740*(1-VLOOKUP($F1598,SHT,2,FALSE))</f>
        <v>0</v>
      </c>
      <c r="I1598" s="389">
        <f t="shared" ref="I1598:V1598" si="743">I740*(1-VLOOKUP($F1598,SHT,2,FALSE))</f>
        <v>0</v>
      </c>
      <c r="J1598" s="389">
        <f t="shared" si="743"/>
        <v>0</v>
      </c>
      <c r="K1598" s="390">
        <f t="shared" si="743"/>
        <v>0</v>
      </c>
      <c r="L1598" s="391">
        <f t="shared" si="743"/>
        <v>0</v>
      </c>
      <c r="M1598" s="396">
        <f t="shared" si="743"/>
        <v>0</v>
      </c>
      <c r="N1598" s="392">
        <f t="shared" si="743"/>
        <v>0</v>
      </c>
      <c r="O1598" s="392">
        <f t="shared" si="743"/>
        <v>0</v>
      </c>
      <c r="P1598" s="392">
        <f t="shared" si="743"/>
        <v>0</v>
      </c>
      <c r="Q1598" s="392">
        <f t="shared" si="743"/>
        <v>0</v>
      </c>
      <c r="R1598" s="392">
        <f t="shared" si="743"/>
        <v>0</v>
      </c>
      <c r="S1598" s="392">
        <f t="shared" si="743"/>
        <v>0</v>
      </c>
      <c r="T1598" s="388">
        <f t="shared" si="743"/>
        <v>0</v>
      </c>
      <c r="U1598" s="392">
        <f t="shared" si="743"/>
        <v>0</v>
      </c>
      <c r="V1598" s="393">
        <f t="shared" si="743"/>
        <v>0</v>
      </c>
      <c r="W1598" s="37">
        <f>W740</f>
        <v>0</v>
      </c>
      <c r="Y1598"/>
    </row>
    <row r="1599" spans="1:25" outlineLevel="1" x14ac:dyDescent="0.25">
      <c r="A1599" s="212"/>
      <c r="B1599" s="465"/>
      <c r="C1599" s="272"/>
      <c r="D1599" s="272"/>
      <c r="E1599" s="273"/>
      <c r="F1599" s="274" t="s">
        <v>30</v>
      </c>
      <c r="G1599" s="394">
        <f>G741</f>
        <v>0</v>
      </c>
      <c r="H1599" s="421">
        <f>G1599*(1-VLOOKUP($F1599,SHT,2,FALSE))+H741*(1-VLOOKUP($F1599,SHT,2,FALSE))</f>
        <v>0</v>
      </c>
      <c r="I1599" s="389">
        <f t="shared" ref="I1599:V1599" si="744">I741*(1-VLOOKUP($F1599,SHT,2,FALSE))</f>
        <v>0</v>
      </c>
      <c r="J1599" s="389">
        <f t="shared" si="744"/>
        <v>0</v>
      </c>
      <c r="K1599" s="390">
        <f t="shared" si="744"/>
        <v>0</v>
      </c>
      <c r="L1599" s="391">
        <f t="shared" si="744"/>
        <v>0</v>
      </c>
      <c r="M1599" s="396">
        <f t="shared" si="744"/>
        <v>0</v>
      </c>
      <c r="N1599" s="392">
        <f t="shared" si="744"/>
        <v>0</v>
      </c>
      <c r="O1599" s="392">
        <f t="shared" si="744"/>
        <v>0</v>
      </c>
      <c r="P1599" s="392">
        <f t="shared" si="744"/>
        <v>0</v>
      </c>
      <c r="Q1599" s="392">
        <f t="shared" si="744"/>
        <v>0</v>
      </c>
      <c r="R1599" s="392">
        <f t="shared" si="744"/>
        <v>0</v>
      </c>
      <c r="S1599" s="392">
        <f t="shared" si="744"/>
        <v>0</v>
      </c>
      <c r="T1599" s="388">
        <f t="shared" si="744"/>
        <v>0</v>
      </c>
      <c r="U1599" s="392">
        <f t="shared" si="744"/>
        <v>0</v>
      </c>
      <c r="V1599" s="393">
        <f t="shared" si="744"/>
        <v>0</v>
      </c>
      <c r="W1599" s="37">
        <f>W741</f>
        <v>0</v>
      </c>
      <c r="Y1599"/>
    </row>
    <row r="1600" spans="1:25" x14ac:dyDescent="0.25">
      <c r="A1600" s="212"/>
      <c r="B1600" s="465"/>
      <c r="C1600" s="272"/>
      <c r="D1600" s="272"/>
      <c r="E1600" s="273" t="s">
        <v>31</v>
      </c>
      <c r="F1600" s="273"/>
      <c r="G1600" s="367">
        <f t="shared" ref="G1600:W1600" si="745">SUBTOTAL(9,G1601:G1604)</f>
        <v>0</v>
      </c>
      <c r="H1600" s="368">
        <f t="shared" si="745"/>
        <v>0</v>
      </c>
      <c r="I1600" s="369">
        <f t="shared" si="745"/>
        <v>0</v>
      </c>
      <c r="J1600" s="369">
        <f t="shared" si="745"/>
        <v>0</v>
      </c>
      <c r="K1600" s="370">
        <f t="shared" si="745"/>
        <v>0</v>
      </c>
      <c r="L1600" s="364">
        <f t="shared" si="745"/>
        <v>0</v>
      </c>
      <c r="M1600" s="364">
        <f t="shared" si="745"/>
        <v>0</v>
      </c>
      <c r="N1600" s="364">
        <f t="shared" si="745"/>
        <v>0</v>
      </c>
      <c r="O1600" s="364">
        <f t="shared" si="745"/>
        <v>0</v>
      </c>
      <c r="P1600" s="364">
        <f t="shared" si="745"/>
        <v>0</v>
      </c>
      <c r="Q1600" s="364">
        <f t="shared" si="745"/>
        <v>0</v>
      </c>
      <c r="R1600" s="364">
        <f t="shared" si="745"/>
        <v>0</v>
      </c>
      <c r="S1600" s="364">
        <f t="shared" si="745"/>
        <v>0</v>
      </c>
      <c r="T1600" s="364">
        <f t="shared" si="745"/>
        <v>0</v>
      </c>
      <c r="U1600" s="364">
        <f t="shared" si="745"/>
        <v>0</v>
      </c>
      <c r="V1600" s="364">
        <f t="shared" si="745"/>
        <v>0</v>
      </c>
      <c r="W1600" s="366">
        <f t="shared" si="745"/>
        <v>0</v>
      </c>
      <c r="Y1600"/>
    </row>
    <row r="1601" spans="1:25" outlineLevel="1" x14ac:dyDescent="0.25">
      <c r="A1601" s="212"/>
      <c r="B1601" s="465"/>
      <c r="C1601" s="272"/>
      <c r="D1601" s="272"/>
      <c r="E1601" s="273"/>
      <c r="F1601" s="274" t="s">
        <v>32</v>
      </c>
      <c r="G1601" s="394">
        <f>G743</f>
        <v>0</v>
      </c>
      <c r="H1601" s="421">
        <f>G1601*(1-VLOOKUP($F1601,SHT,2,FALSE))+H743*(1-VLOOKUP($F1601,SHT,2,FALSE))</f>
        <v>0</v>
      </c>
      <c r="I1601" s="389">
        <f t="shared" ref="I1601:V1601" si="746">I743*(1-VLOOKUP($F1601,SHT,2,FALSE))</f>
        <v>0</v>
      </c>
      <c r="J1601" s="389">
        <f t="shared" si="746"/>
        <v>0</v>
      </c>
      <c r="K1601" s="390">
        <f t="shared" si="746"/>
        <v>0</v>
      </c>
      <c r="L1601" s="391">
        <f t="shared" si="746"/>
        <v>0</v>
      </c>
      <c r="M1601" s="396">
        <f t="shared" si="746"/>
        <v>0</v>
      </c>
      <c r="N1601" s="392">
        <f t="shared" si="746"/>
        <v>0</v>
      </c>
      <c r="O1601" s="392">
        <f t="shared" si="746"/>
        <v>0</v>
      </c>
      <c r="P1601" s="392">
        <f t="shared" si="746"/>
        <v>0</v>
      </c>
      <c r="Q1601" s="392">
        <f t="shared" si="746"/>
        <v>0</v>
      </c>
      <c r="R1601" s="392">
        <f t="shared" si="746"/>
        <v>0</v>
      </c>
      <c r="S1601" s="392">
        <f t="shared" si="746"/>
        <v>0</v>
      </c>
      <c r="T1601" s="388">
        <f t="shared" si="746"/>
        <v>0</v>
      </c>
      <c r="U1601" s="392">
        <f t="shared" si="746"/>
        <v>0</v>
      </c>
      <c r="V1601" s="393">
        <f t="shared" si="746"/>
        <v>0</v>
      </c>
      <c r="W1601" s="37">
        <f>W743</f>
        <v>0</v>
      </c>
      <c r="Y1601"/>
    </row>
    <row r="1602" spans="1:25" outlineLevel="1" x14ac:dyDescent="0.25">
      <c r="A1602" s="212"/>
      <c r="B1602" s="465"/>
      <c r="C1602" s="272"/>
      <c r="D1602" s="272"/>
      <c r="E1602" s="273"/>
      <c r="F1602" s="274" t="s">
        <v>33</v>
      </c>
      <c r="G1602" s="394">
        <f>G744</f>
        <v>0</v>
      </c>
      <c r="H1602" s="421">
        <f>G1602*(1-VLOOKUP($F1602,SHT,2,FALSE))+H744*(1-VLOOKUP($F1602,SHT,2,FALSE))</f>
        <v>0</v>
      </c>
      <c r="I1602" s="389">
        <f t="shared" ref="I1602:V1602" si="747">I744*(1-VLOOKUP($F1602,SHT,2,FALSE))</f>
        <v>0</v>
      </c>
      <c r="J1602" s="389">
        <f t="shared" si="747"/>
        <v>0</v>
      </c>
      <c r="K1602" s="390">
        <f t="shared" si="747"/>
        <v>0</v>
      </c>
      <c r="L1602" s="391">
        <f t="shared" si="747"/>
        <v>0</v>
      </c>
      <c r="M1602" s="396">
        <f t="shared" si="747"/>
        <v>0</v>
      </c>
      <c r="N1602" s="392">
        <f t="shared" si="747"/>
        <v>0</v>
      </c>
      <c r="O1602" s="392">
        <f t="shared" si="747"/>
        <v>0</v>
      </c>
      <c r="P1602" s="392">
        <f t="shared" si="747"/>
        <v>0</v>
      </c>
      <c r="Q1602" s="392">
        <f t="shared" si="747"/>
        <v>0</v>
      </c>
      <c r="R1602" s="392">
        <f t="shared" si="747"/>
        <v>0</v>
      </c>
      <c r="S1602" s="392">
        <f t="shared" si="747"/>
        <v>0</v>
      </c>
      <c r="T1602" s="388">
        <f t="shared" si="747"/>
        <v>0</v>
      </c>
      <c r="U1602" s="392">
        <f t="shared" si="747"/>
        <v>0</v>
      </c>
      <c r="V1602" s="393">
        <f t="shared" si="747"/>
        <v>0</v>
      </c>
      <c r="W1602" s="37">
        <f>W744</f>
        <v>0</v>
      </c>
      <c r="Y1602"/>
    </row>
    <row r="1603" spans="1:25" outlineLevel="1" x14ac:dyDescent="0.25">
      <c r="A1603" s="212"/>
      <c r="B1603" s="465"/>
      <c r="C1603" s="272"/>
      <c r="D1603" s="272"/>
      <c r="E1603" s="273"/>
      <c r="F1603" s="274" t="s">
        <v>34</v>
      </c>
      <c r="G1603" s="394">
        <f>G745</f>
        <v>0</v>
      </c>
      <c r="H1603" s="421">
        <f>G1603*(1-VLOOKUP($F1603,SHT,2,FALSE))+H745*(1-VLOOKUP($F1603,SHT,2,FALSE))</f>
        <v>0</v>
      </c>
      <c r="I1603" s="389">
        <f t="shared" ref="I1603:V1603" si="748">I745*(1-VLOOKUP($F1603,SHT,2,FALSE))</f>
        <v>0</v>
      </c>
      <c r="J1603" s="389">
        <f t="shared" si="748"/>
        <v>0</v>
      </c>
      <c r="K1603" s="390">
        <f t="shared" si="748"/>
        <v>0</v>
      </c>
      <c r="L1603" s="391">
        <f t="shared" si="748"/>
        <v>0</v>
      </c>
      <c r="M1603" s="396">
        <f t="shared" si="748"/>
        <v>0</v>
      </c>
      <c r="N1603" s="392">
        <f t="shared" si="748"/>
        <v>0</v>
      </c>
      <c r="O1603" s="392">
        <f t="shared" si="748"/>
        <v>0</v>
      </c>
      <c r="P1603" s="392">
        <f t="shared" si="748"/>
        <v>0</v>
      </c>
      <c r="Q1603" s="392">
        <f t="shared" si="748"/>
        <v>0</v>
      </c>
      <c r="R1603" s="392">
        <f t="shared" si="748"/>
        <v>0</v>
      </c>
      <c r="S1603" s="392">
        <f t="shared" si="748"/>
        <v>0</v>
      </c>
      <c r="T1603" s="388">
        <f t="shared" si="748"/>
        <v>0</v>
      </c>
      <c r="U1603" s="392">
        <f t="shared" si="748"/>
        <v>0</v>
      </c>
      <c r="V1603" s="393">
        <f t="shared" si="748"/>
        <v>0</v>
      </c>
      <c r="W1603" s="37">
        <f>W745</f>
        <v>0</v>
      </c>
      <c r="Y1603"/>
    </row>
    <row r="1604" spans="1:25" outlineLevel="1" x14ac:dyDescent="0.25">
      <c r="A1604" s="212"/>
      <c r="B1604" s="465"/>
      <c r="C1604" s="272"/>
      <c r="D1604" s="272"/>
      <c r="E1604" s="273"/>
      <c r="F1604" s="274" t="s">
        <v>35</v>
      </c>
      <c r="G1604" s="394">
        <f>G746</f>
        <v>0</v>
      </c>
      <c r="H1604" s="421">
        <f>G1604*(1-VLOOKUP($F1604,SHT,2,FALSE))+H746*(1-VLOOKUP($F1604,SHT,2,FALSE))</f>
        <v>0</v>
      </c>
      <c r="I1604" s="389">
        <f t="shared" ref="I1604:V1604" si="749">I746*(1-VLOOKUP($F1604,SHT,2,FALSE))</f>
        <v>0</v>
      </c>
      <c r="J1604" s="389">
        <f t="shared" si="749"/>
        <v>0</v>
      </c>
      <c r="K1604" s="390">
        <f t="shared" si="749"/>
        <v>0</v>
      </c>
      <c r="L1604" s="391">
        <f t="shared" si="749"/>
        <v>0</v>
      </c>
      <c r="M1604" s="396">
        <f t="shared" si="749"/>
        <v>0</v>
      </c>
      <c r="N1604" s="392">
        <f t="shared" si="749"/>
        <v>0</v>
      </c>
      <c r="O1604" s="392">
        <f t="shared" si="749"/>
        <v>0</v>
      </c>
      <c r="P1604" s="392">
        <f t="shared" si="749"/>
        <v>0</v>
      </c>
      <c r="Q1604" s="392">
        <f t="shared" si="749"/>
        <v>0</v>
      </c>
      <c r="R1604" s="392">
        <f t="shared" si="749"/>
        <v>0</v>
      </c>
      <c r="S1604" s="392">
        <f t="shared" si="749"/>
        <v>0</v>
      </c>
      <c r="T1604" s="388">
        <f t="shared" si="749"/>
        <v>0</v>
      </c>
      <c r="U1604" s="392">
        <f t="shared" si="749"/>
        <v>0</v>
      </c>
      <c r="V1604" s="393">
        <f t="shared" si="749"/>
        <v>0</v>
      </c>
      <c r="W1604" s="37">
        <f>W746</f>
        <v>0</v>
      </c>
      <c r="Y1604"/>
    </row>
    <row r="1605" spans="1:25" x14ac:dyDescent="0.25">
      <c r="A1605" s="212"/>
      <c r="B1605" s="465"/>
      <c r="C1605" s="272"/>
      <c r="D1605" s="272" t="s">
        <v>36</v>
      </c>
      <c r="E1605" s="273"/>
      <c r="F1605" s="273"/>
      <c r="G1605" s="367"/>
      <c r="H1605" s="368"/>
      <c r="I1605" s="369"/>
      <c r="J1605" s="369"/>
      <c r="K1605" s="370"/>
      <c r="L1605" s="363"/>
      <c r="M1605" s="364"/>
      <c r="N1605" s="364"/>
      <c r="O1605" s="364"/>
      <c r="P1605" s="364"/>
      <c r="Q1605" s="364"/>
      <c r="R1605" s="364"/>
      <c r="S1605" s="364"/>
      <c r="T1605" s="364"/>
      <c r="U1605" s="364"/>
      <c r="V1605" s="365"/>
      <c r="W1605" s="366"/>
      <c r="Y1605"/>
    </row>
    <row r="1606" spans="1:25" x14ac:dyDescent="0.25">
      <c r="A1606" s="212"/>
      <c r="B1606" s="465"/>
      <c r="C1606" s="272"/>
      <c r="D1606" s="272"/>
      <c r="E1606" s="275" t="s">
        <v>37</v>
      </c>
      <c r="F1606" s="273"/>
      <c r="G1606" s="367">
        <f t="shared" ref="G1606:W1606" si="750">SUBTOTAL(9,G1607:G1609)</f>
        <v>0</v>
      </c>
      <c r="H1606" s="368">
        <f t="shared" si="750"/>
        <v>0</v>
      </c>
      <c r="I1606" s="369">
        <f t="shared" si="750"/>
        <v>0</v>
      </c>
      <c r="J1606" s="369">
        <f t="shared" si="750"/>
        <v>0</v>
      </c>
      <c r="K1606" s="370">
        <f t="shared" si="750"/>
        <v>0</v>
      </c>
      <c r="L1606" s="364">
        <f t="shared" si="750"/>
        <v>0</v>
      </c>
      <c r="M1606" s="364">
        <f t="shared" si="750"/>
        <v>0</v>
      </c>
      <c r="N1606" s="364">
        <f t="shared" si="750"/>
        <v>0</v>
      </c>
      <c r="O1606" s="364">
        <f t="shared" si="750"/>
        <v>0</v>
      </c>
      <c r="P1606" s="364">
        <f t="shared" si="750"/>
        <v>0</v>
      </c>
      <c r="Q1606" s="364">
        <f t="shared" si="750"/>
        <v>0</v>
      </c>
      <c r="R1606" s="364">
        <f t="shared" si="750"/>
        <v>0</v>
      </c>
      <c r="S1606" s="364">
        <f t="shared" si="750"/>
        <v>0</v>
      </c>
      <c r="T1606" s="364">
        <f t="shared" si="750"/>
        <v>0</v>
      </c>
      <c r="U1606" s="364">
        <f t="shared" si="750"/>
        <v>0</v>
      </c>
      <c r="V1606" s="364">
        <f t="shared" si="750"/>
        <v>0</v>
      </c>
      <c r="W1606" s="366">
        <f t="shared" si="750"/>
        <v>0</v>
      </c>
      <c r="Y1606"/>
    </row>
    <row r="1607" spans="1:25" outlineLevel="1" x14ac:dyDescent="0.25">
      <c r="A1607" s="212"/>
      <c r="B1607" s="465"/>
      <c r="C1607" s="272"/>
      <c r="D1607" s="272"/>
      <c r="E1607" s="275"/>
      <c r="F1607" s="274" t="s">
        <v>38</v>
      </c>
      <c r="G1607" s="394">
        <f>G749</f>
        <v>0</v>
      </c>
      <c r="H1607" s="421">
        <f>G1607*(1-VLOOKUP($F1607,SHT,2,FALSE))+H749*(1-VLOOKUP($F1607,SHT,2,FALSE))</f>
        <v>0</v>
      </c>
      <c r="I1607" s="389">
        <f t="shared" ref="I1607:V1607" si="751">I749*(1-VLOOKUP($F1607,SHT,2,FALSE))</f>
        <v>0</v>
      </c>
      <c r="J1607" s="389">
        <f t="shared" si="751"/>
        <v>0</v>
      </c>
      <c r="K1607" s="390">
        <f t="shared" si="751"/>
        <v>0</v>
      </c>
      <c r="L1607" s="391">
        <f t="shared" si="751"/>
        <v>0</v>
      </c>
      <c r="M1607" s="396">
        <f t="shared" si="751"/>
        <v>0</v>
      </c>
      <c r="N1607" s="392">
        <f t="shared" si="751"/>
        <v>0</v>
      </c>
      <c r="O1607" s="392">
        <f t="shared" si="751"/>
        <v>0</v>
      </c>
      <c r="P1607" s="392">
        <f t="shared" si="751"/>
        <v>0</v>
      </c>
      <c r="Q1607" s="392">
        <f t="shared" si="751"/>
        <v>0</v>
      </c>
      <c r="R1607" s="392">
        <f t="shared" si="751"/>
        <v>0</v>
      </c>
      <c r="S1607" s="392">
        <f t="shared" si="751"/>
        <v>0</v>
      </c>
      <c r="T1607" s="388">
        <f t="shared" si="751"/>
        <v>0</v>
      </c>
      <c r="U1607" s="392">
        <f t="shared" si="751"/>
        <v>0</v>
      </c>
      <c r="V1607" s="393">
        <f t="shared" si="751"/>
        <v>0</v>
      </c>
      <c r="W1607" s="37">
        <f>W749</f>
        <v>0</v>
      </c>
      <c r="Y1607"/>
    </row>
    <row r="1608" spans="1:25" outlineLevel="1" x14ac:dyDescent="0.25">
      <c r="A1608" s="212"/>
      <c r="B1608" s="465"/>
      <c r="C1608" s="272"/>
      <c r="D1608" s="272"/>
      <c r="E1608" s="273"/>
      <c r="F1608" s="274" t="s">
        <v>39</v>
      </c>
      <c r="G1608" s="394">
        <f>G750</f>
        <v>0</v>
      </c>
      <c r="H1608" s="421">
        <f>G1608*(1-VLOOKUP($F1608,SHT,2,FALSE))+H750*(1-VLOOKUP($F1608,SHT,2,FALSE))</f>
        <v>0</v>
      </c>
      <c r="I1608" s="389">
        <f t="shared" ref="I1608:V1608" si="752">I750*(1-VLOOKUP($F1608,SHT,2,FALSE))</f>
        <v>0</v>
      </c>
      <c r="J1608" s="389">
        <f t="shared" si="752"/>
        <v>0</v>
      </c>
      <c r="K1608" s="390">
        <f t="shared" si="752"/>
        <v>0</v>
      </c>
      <c r="L1608" s="391">
        <f t="shared" si="752"/>
        <v>0</v>
      </c>
      <c r="M1608" s="396">
        <f t="shared" si="752"/>
        <v>0</v>
      </c>
      <c r="N1608" s="392">
        <f t="shared" si="752"/>
        <v>0</v>
      </c>
      <c r="O1608" s="392">
        <f t="shared" si="752"/>
        <v>0</v>
      </c>
      <c r="P1608" s="392">
        <f t="shared" si="752"/>
        <v>0</v>
      </c>
      <c r="Q1608" s="392">
        <f t="shared" si="752"/>
        <v>0</v>
      </c>
      <c r="R1608" s="392">
        <f t="shared" si="752"/>
        <v>0</v>
      </c>
      <c r="S1608" s="392">
        <f t="shared" si="752"/>
        <v>0</v>
      </c>
      <c r="T1608" s="388">
        <f t="shared" si="752"/>
        <v>0</v>
      </c>
      <c r="U1608" s="392">
        <f t="shared" si="752"/>
        <v>0</v>
      </c>
      <c r="V1608" s="393">
        <f t="shared" si="752"/>
        <v>0</v>
      </c>
      <c r="W1608" s="37">
        <f>W750</f>
        <v>0</v>
      </c>
      <c r="Y1608"/>
    </row>
    <row r="1609" spans="1:25" outlineLevel="1" x14ac:dyDescent="0.25">
      <c r="A1609" s="212"/>
      <c r="B1609" s="465"/>
      <c r="C1609" s="272"/>
      <c r="D1609" s="272"/>
      <c r="E1609" s="273"/>
      <c r="F1609" s="274" t="s">
        <v>40</v>
      </c>
      <c r="G1609" s="394">
        <f>G751</f>
        <v>0</v>
      </c>
      <c r="H1609" s="421">
        <f>G1609*(1-VLOOKUP($F1609,SHT,2,FALSE))+H751*(1-VLOOKUP($F1609,SHT,2,FALSE))</f>
        <v>0</v>
      </c>
      <c r="I1609" s="389">
        <f t="shared" ref="I1609:V1609" si="753">I751*(1-VLOOKUP($F1609,SHT,2,FALSE))</f>
        <v>0</v>
      </c>
      <c r="J1609" s="389">
        <f t="shared" si="753"/>
        <v>0</v>
      </c>
      <c r="K1609" s="390">
        <f t="shared" si="753"/>
        <v>0</v>
      </c>
      <c r="L1609" s="391">
        <f t="shared" si="753"/>
        <v>0</v>
      </c>
      <c r="M1609" s="396">
        <f t="shared" si="753"/>
        <v>0</v>
      </c>
      <c r="N1609" s="392">
        <f t="shared" si="753"/>
        <v>0</v>
      </c>
      <c r="O1609" s="392">
        <f t="shared" si="753"/>
        <v>0</v>
      </c>
      <c r="P1609" s="392">
        <f t="shared" si="753"/>
        <v>0</v>
      </c>
      <c r="Q1609" s="392">
        <f t="shared" si="753"/>
        <v>0</v>
      </c>
      <c r="R1609" s="392">
        <f t="shared" si="753"/>
        <v>0</v>
      </c>
      <c r="S1609" s="392">
        <f t="shared" si="753"/>
        <v>0</v>
      </c>
      <c r="T1609" s="388">
        <f t="shared" si="753"/>
        <v>0</v>
      </c>
      <c r="U1609" s="392">
        <f t="shared" si="753"/>
        <v>0</v>
      </c>
      <c r="V1609" s="393">
        <f t="shared" si="753"/>
        <v>0</v>
      </c>
      <c r="W1609" s="37">
        <f>W751</f>
        <v>0</v>
      </c>
      <c r="Y1609"/>
    </row>
    <row r="1610" spans="1:25" x14ac:dyDescent="0.25">
      <c r="A1610" s="212"/>
      <c r="B1610" s="465"/>
      <c r="C1610" s="272"/>
      <c r="D1610" s="272"/>
      <c r="E1610" s="273" t="s">
        <v>41</v>
      </c>
      <c r="F1610" s="273"/>
      <c r="G1610" s="367">
        <f t="shared" ref="G1610:W1610" si="754">SUBTOTAL(9,G1611:G1613)</f>
        <v>0</v>
      </c>
      <c r="H1610" s="368">
        <f t="shared" si="754"/>
        <v>0</v>
      </c>
      <c r="I1610" s="369">
        <f t="shared" si="754"/>
        <v>0</v>
      </c>
      <c r="J1610" s="369">
        <f t="shared" si="754"/>
        <v>0</v>
      </c>
      <c r="K1610" s="370">
        <f t="shared" si="754"/>
        <v>0</v>
      </c>
      <c r="L1610" s="364">
        <f t="shared" si="754"/>
        <v>0</v>
      </c>
      <c r="M1610" s="364">
        <f t="shared" si="754"/>
        <v>0</v>
      </c>
      <c r="N1610" s="364">
        <f t="shared" si="754"/>
        <v>0</v>
      </c>
      <c r="O1610" s="364">
        <f t="shared" si="754"/>
        <v>0</v>
      </c>
      <c r="P1610" s="364">
        <f t="shared" si="754"/>
        <v>0</v>
      </c>
      <c r="Q1610" s="364">
        <f t="shared" si="754"/>
        <v>0</v>
      </c>
      <c r="R1610" s="364">
        <f t="shared" si="754"/>
        <v>0</v>
      </c>
      <c r="S1610" s="364">
        <f t="shared" si="754"/>
        <v>0</v>
      </c>
      <c r="T1610" s="364">
        <f t="shared" si="754"/>
        <v>0</v>
      </c>
      <c r="U1610" s="364">
        <f t="shared" si="754"/>
        <v>0</v>
      </c>
      <c r="V1610" s="364">
        <f t="shared" si="754"/>
        <v>0</v>
      </c>
      <c r="W1610" s="366">
        <f t="shared" si="754"/>
        <v>0</v>
      </c>
      <c r="Y1610"/>
    </row>
    <row r="1611" spans="1:25" outlineLevel="1" x14ac:dyDescent="0.25">
      <c r="A1611" s="212"/>
      <c r="B1611" s="465"/>
      <c r="C1611" s="272"/>
      <c r="D1611" s="272"/>
      <c r="E1611" s="273"/>
      <c r="F1611" s="274" t="s">
        <v>42</v>
      </c>
      <c r="G1611" s="394">
        <f>G753</f>
        <v>0</v>
      </c>
      <c r="H1611" s="421">
        <f>G1611*(1-VLOOKUP($F1611,SHT,2,FALSE))+H753*(1-VLOOKUP($F1611,SHT,2,FALSE))</f>
        <v>0</v>
      </c>
      <c r="I1611" s="389">
        <f t="shared" ref="I1611:V1611" si="755">I753*(1-VLOOKUP($F1611,SHT,2,FALSE))</f>
        <v>0</v>
      </c>
      <c r="J1611" s="389">
        <f t="shared" si="755"/>
        <v>0</v>
      </c>
      <c r="K1611" s="390">
        <f t="shared" si="755"/>
        <v>0</v>
      </c>
      <c r="L1611" s="391">
        <f t="shared" si="755"/>
        <v>0</v>
      </c>
      <c r="M1611" s="396">
        <f t="shared" si="755"/>
        <v>0</v>
      </c>
      <c r="N1611" s="392">
        <f t="shared" si="755"/>
        <v>0</v>
      </c>
      <c r="O1611" s="392">
        <f t="shared" si="755"/>
        <v>0</v>
      </c>
      <c r="P1611" s="392">
        <f t="shared" si="755"/>
        <v>0</v>
      </c>
      <c r="Q1611" s="392">
        <f t="shared" si="755"/>
        <v>0</v>
      </c>
      <c r="R1611" s="392">
        <f t="shared" si="755"/>
        <v>0</v>
      </c>
      <c r="S1611" s="392">
        <f t="shared" si="755"/>
        <v>0</v>
      </c>
      <c r="T1611" s="388">
        <f t="shared" si="755"/>
        <v>0</v>
      </c>
      <c r="U1611" s="392">
        <f t="shared" si="755"/>
        <v>0</v>
      </c>
      <c r="V1611" s="393">
        <f t="shared" si="755"/>
        <v>0</v>
      </c>
      <c r="W1611" s="37">
        <f>W753</f>
        <v>0</v>
      </c>
      <c r="Y1611"/>
    </row>
    <row r="1612" spans="1:25" outlineLevel="1" x14ac:dyDescent="0.25">
      <c r="A1612" s="212"/>
      <c r="B1612" s="465"/>
      <c r="C1612" s="272"/>
      <c r="D1612" s="272"/>
      <c r="E1612" s="273"/>
      <c r="F1612" s="274" t="s">
        <v>43</v>
      </c>
      <c r="G1612" s="394">
        <f>G754</f>
        <v>0</v>
      </c>
      <c r="H1612" s="421">
        <f>G1612*(1-VLOOKUP($F1612,SHT,2,FALSE))+H754*(1-VLOOKUP($F1612,SHT,2,FALSE))</f>
        <v>0</v>
      </c>
      <c r="I1612" s="389">
        <f t="shared" ref="I1612:V1612" si="756">I754*(1-VLOOKUP($F1612,SHT,2,FALSE))</f>
        <v>0</v>
      </c>
      <c r="J1612" s="389">
        <f t="shared" si="756"/>
        <v>0</v>
      </c>
      <c r="K1612" s="390">
        <f t="shared" si="756"/>
        <v>0</v>
      </c>
      <c r="L1612" s="391">
        <f t="shared" si="756"/>
        <v>0</v>
      </c>
      <c r="M1612" s="396">
        <f t="shared" si="756"/>
        <v>0</v>
      </c>
      <c r="N1612" s="392">
        <f t="shared" si="756"/>
        <v>0</v>
      </c>
      <c r="O1612" s="392">
        <f t="shared" si="756"/>
        <v>0</v>
      </c>
      <c r="P1612" s="392">
        <f t="shared" si="756"/>
        <v>0</v>
      </c>
      <c r="Q1612" s="392">
        <f t="shared" si="756"/>
        <v>0</v>
      </c>
      <c r="R1612" s="392">
        <f t="shared" si="756"/>
        <v>0</v>
      </c>
      <c r="S1612" s="392">
        <f t="shared" si="756"/>
        <v>0</v>
      </c>
      <c r="T1612" s="388">
        <f t="shared" si="756"/>
        <v>0</v>
      </c>
      <c r="U1612" s="392">
        <f t="shared" si="756"/>
        <v>0</v>
      </c>
      <c r="V1612" s="393">
        <f t="shared" si="756"/>
        <v>0</v>
      </c>
      <c r="W1612" s="37">
        <f>W754</f>
        <v>0</v>
      </c>
      <c r="Y1612"/>
    </row>
    <row r="1613" spans="1:25" outlineLevel="1" x14ac:dyDescent="0.25">
      <c r="A1613" s="212"/>
      <c r="B1613" s="465"/>
      <c r="C1613" s="272"/>
      <c r="D1613" s="272"/>
      <c r="E1613" s="273"/>
      <c r="F1613" s="274" t="s">
        <v>44</v>
      </c>
      <c r="G1613" s="394">
        <f>G755</f>
        <v>0</v>
      </c>
      <c r="H1613" s="421">
        <f>G1613*(1-VLOOKUP($F1613,SHT,2,FALSE))+H755*(1-VLOOKUP($F1613,SHT,2,FALSE))</f>
        <v>0</v>
      </c>
      <c r="I1613" s="389">
        <f t="shared" ref="I1613:V1613" si="757">I755*(1-VLOOKUP($F1613,SHT,2,FALSE))</f>
        <v>0</v>
      </c>
      <c r="J1613" s="389">
        <f t="shared" si="757"/>
        <v>0</v>
      </c>
      <c r="K1613" s="390">
        <f t="shared" si="757"/>
        <v>0</v>
      </c>
      <c r="L1613" s="391">
        <f t="shared" si="757"/>
        <v>0</v>
      </c>
      <c r="M1613" s="396">
        <f t="shared" si="757"/>
        <v>0</v>
      </c>
      <c r="N1613" s="392">
        <f t="shared" si="757"/>
        <v>0</v>
      </c>
      <c r="O1613" s="392">
        <f t="shared" si="757"/>
        <v>0</v>
      </c>
      <c r="P1613" s="392">
        <f t="shared" si="757"/>
        <v>0</v>
      </c>
      <c r="Q1613" s="392">
        <f t="shared" si="757"/>
        <v>0</v>
      </c>
      <c r="R1613" s="392">
        <f t="shared" si="757"/>
        <v>0</v>
      </c>
      <c r="S1613" s="392">
        <f t="shared" si="757"/>
        <v>0</v>
      </c>
      <c r="T1613" s="388">
        <f t="shared" si="757"/>
        <v>0</v>
      </c>
      <c r="U1613" s="392">
        <f t="shared" si="757"/>
        <v>0</v>
      </c>
      <c r="V1613" s="393">
        <f t="shared" si="757"/>
        <v>0</v>
      </c>
      <c r="W1613" s="37">
        <f>W755</f>
        <v>0</v>
      </c>
      <c r="Y1613"/>
    </row>
    <row r="1614" spans="1:25" x14ac:dyDescent="0.25">
      <c r="A1614" s="212"/>
      <c r="B1614" s="465"/>
      <c r="C1614" s="272"/>
      <c r="D1614" s="272"/>
      <c r="E1614" s="273" t="s">
        <v>45</v>
      </c>
      <c r="F1614" s="273"/>
      <c r="G1614" s="367">
        <f t="shared" ref="G1614:W1614" si="758">SUBTOTAL(9,G1615:G1617)</f>
        <v>0</v>
      </c>
      <c r="H1614" s="368">
        <f t="shared" si="758"/>
        <v>0</v>
      </c>
      <c r="I1614" s="369">
        <f t="shared" si="758"/>
        <v>0</v>
      </c>
      <c r="J1614" s="369">
        <f t="shared" si="758"/>
        <v>0</v>
      </c>
      <c r="K1614" s="370">
        <f t="shared" si="758"/>
        <v>0</v>
      </c>
      <c r="L1614" s="364">
        <f t="shared" si="758"/>
        <v>0</v>
      </c>
      <c r="M1614" s="364">
        <f t="shared" si="758"/>
        <v>0</v>
      </c>
      <c r="N1614" s="364">
        <f t="shared" si="758"/>
        <v>0</v>
      </c>
      <c r="O1614" s="364">
        <f t="shared" si="758"/>
        <v>0</v>
      </c>
      <c r="P1614" s="364">
        <f t="shared" si="758"/>
        <v>0</v>
      </c>
      <c r="Q1614" s="364">
        <f t="shared" si="758"/>
        <v>0</v>
      </c>
      <c r="R1614" s="364">
        <f t="shared" si="758"/>
        <v>0</v>
      </c>
      <c r="S1614" s="364">
        <f t="shared" si="758"/>
        <v>0</v>
      </c>
      <c r="T1614" s="364">
        <f t="shared" si="758"/>
        <v>0</v>
      </c>
      <c r="U1614" s="364">
        <f t="shared" si="758"/>
        <v>0</v>
      </c>
      <c r="V1614" s="364">
        <f t="shared" si="758"/>
        <v>0</v>
      </c>
      <c r="W1614" s="366">
        <f t="shared" si="758"/>
        <v>0</v>
      </c>
      <c r="Y1614"/>
    </row>
    <row r="1615" spans="1:25" outlineLevel="1" x14ac:dyDescent="0.25">
      <c r="A1615" s="212"/>
      <c r="B1615" s="465"/>
      <c r="C1615" s="272"/>
      <c r="D1615" s="272"/>
      <c r="E1615" s="273"/>
      <c r="F1615" s="274" t="s">
        <v>46</v>
      </c>
      <c r="G1615" s="394">
        <f>G757</f>
        <v>0</v>
      </c>
      <c r="H1615" s="421">
        <f>G1615*(1-VLOOKUP($F1615,SHT,2,FALSE))+H757*(1-VLOOKUP($F1615,SHT,2,FALSE))</f>
        <v>0</v>
      </c>
      <c r="I1615" s="389">
        <f t="shared" ref="I1615:V1615" si="759">I757*(1-VLOOKUP($F1615,SHT,2,FALSE))</f>
        <v>0</v>
      </c>
      <c r="J1615" s="389">
        <f t="shared" si="759"/>
        <v>0</v>
      </c>
      <c r="K1615" s="390">
        <f t="shared" si="759"/>
        <v>0</v>
      </c>
      <c r="L1615" s="391">
        <f t="shared" si="759"/>
        <v>0</v>
      </c>
      <c r="M1615" s="396">
        <f t="shared" si="759"/>
        <v>0</v>
      </c>
      <c r="N1615" s="392">
        <f t="shared" si="759"/>
        <v>0</v>
      </c>
      <c r="O1615" s="392">
        <f t="shared" si="759"/>
        <v>0</v>
      </c>
      <c r="P1615" s="392">
        <f t="shared" si="759"/>
        <v>0</v>
      </c>
      <c r="Q1615" s="392">
        <f t="shared" si="759"/>
        <v>0</v>
      </c>
      <c r="R1615" s="392">
        <f t="shared" si="759"/>
        <v>0</v>
      </c>
      <c r="S1615" s="392">
        <f t="shared" si="759"/>
        <v>0</v>
      </c>
      <c r="T1615" s="388">
        <f t="shared" si="759"/>
        <v>0</v>
      </c>
      <c r="U1615" s="392">
        <f t="shared" si="759"/>
        <v>0</v>
      </c>
      <c r="V1615" s="393">
        <f t="shared" si="759"/>
        <v>0</v>
      </c>
      <c r="W1615" s="37">
        <f>W757</f>
        <v>0</v>
      </c>
      <c r="Y1615"/>
    </row>
    <row r="1616" spans="1:25" outlineLevel="1" x14ac:dyDescent="0.25">
      <c r="A1616" s="212"/>
      <c r="B1616" s="465"/>
      <c r="C1616" s="272"/>
      <c r="D1616" s="272"/>
      <c r="E1616" s="273"/>
      <c r="F1616" s="274" t="s">
        <v>47</v>
      </c>
      <c r="G1616" s="394">
        <f>G758</f>
        <v>0</v>
      </c>
      <c r="H1616" s="421">
        <f>G1616*(1-VLOOKUP($F1616,SHT,2,FALSE))+H758*(1-VLOOKUP($F1616,SHT,2,FALSE))</f>
        <v>0</v>
      </c>
      <c r="I1616" s="389">
        <f t="shared" ref="I1616:V1616" si="760">I758*(1-VLOOKUP($F1616,SHT,2,FALSE))</f>
        <v>0</v>
      </c>
      <c r="J1616" s="389">
        <f t="shared" si="760"/>
        <v>0</v>
      </c>
      <c r="K1616" s="390">
        <f t="shared" si="760"/>
        <v>0</v>
      </c>
      <c r="L1616" s="391">
        <f t="shared" si="760"/>
        <v>0</v>
      </c>
      <c r="M1616" s="396">
        <f t="shared" si="760"/>
        <v>0</v>
      </c>
      <c r="N1616" s="392">
        <f t="shared" si="760"/>
        <v>0</v>
      </c>
      <c r="O1616" s="392">
        <f t="shared" si="760"/>
        <v>0</v>
      </c>
      <c r="P1616" s="392">
        <f t="shared" si="760"/>
        <v>0</v>
      </c>
      <c r="Q1616" s="392">
        <f t="shared" si="760"/>
        <v>0</v>
      </c>
      <c r="R1616" s="392">
        <f t="shared" si="760"/>
        <v>0</v>
      </c>
      <c r="S1616" s="392">
        <f t="shared" si="760"/>
        <v>0</v>
      </c>
      <c r="T1616" s="388">
        <f t="shared" si="760"/>
        <v>0</v>
      </c>
      <c r="U1616" s="392">
        <f t="shared" si="760"/>
        <v>0</v>
      </c>
      <c r="V1616" s="393">
        <f t="shared" si="760"/>
        <v>0</v>
      </c>
      <c r="W1616" s="37">
        <f>W758</f>
        <v>0</v>
      </c>
      <c r="Y1616"/>
    </row>
    <row r="1617" spans="1:25" outlineLevel="1" x14ac:dyDescent="0.25">
      <c r="A1617" s="212"/>
      <c r="B1617" s="465"/>
      <c r="C1617" s="272"/>
      <c r="D1617" s="272"/>
      <c r="E1617" s="273"/>
      <c r="F1617" s="274" t="s">
        <v>48</v>
      </c>
      <c r="G1617" s="394">
        <f>G759</f>
        <v>0</v>
      </c>
      <c r="H1617" s="421">
        <f>G1617*(1-VLOOKUP($F1617,SHT,2,FALSE))+H759*(1-VLOOKUP($F1617,SHT,2,FALSE))</f>
        <v>0</v>
      </c>
      <c r="I1617" s="389">
        <f t="shared" ref="I1617:V1617" si="761">I759*(1-VLOOKUP($F1617,SHT,2,FALSE))</f>
        <v>0</v>
      </c>
      <c r="J1617" s="389">
        <f t="shared" si="761"/>
        <v>0</v>
      </c>
      <c r="K1617" s="390">
        <f t="shared" si="761"/>
        <v>0</v>
      </c>
      <c r="L1617" s="391">
        <f t="shared" si="761"/>
        <v>0</v>
      </c>
      <c r="M1617" s="396">
        <f t="shared" si="761"/>
        <v>0</v>
      </c>
      <c r="N1617" s="392">
        <f t="shared" si="761"/>
        <v>0</v>
      </c>
      <c r="O1617" s="392">
        <f t="shared" si="761"/>
        <v>0</v>
      </c>
      <c r="P1617" s="392">
        <f t="shared" si="761"/>
        <v>0</v>
      </c>
      <c r="Q1617" s="392">
        <f t="shared" si="761"/>
        <v>0</v>
      </c>
      <c r="R1617" s="392">
        <f t="shared" si="761"/>
        <v>0</v>
      </c>
      <c r="S1617" s="392">
        <f t="shared" si="761"/>
        <v>0</v>
      </c>
      <c r="T1617" s="388">
        <f t="shared" si="761"/>
        <v>0</v>
      </c>
      <c r="U1617" s="392">
        <f t="shared" si="761"/>
        <v>0</v>
      </c>
      <c r="V1617" s="393">
        <f t="shared" si="761"/>
        <v>0</v>
      </c>
      <c r="W1617" s="37">
        <f>W759</f>
        <v>0</v>
      </c>
      <c r="Y1617"/>
    </row>
    <row r="1618" spans="1:25" x14ac:dyDescent="0.25">
      <c r="A1618" s="212"/>
      <c r="B1618" s="465"/>
      <c r="C1618" s="272"/>
      <c r="D1618" s="272" t="s">
        <v>49</v>
      </c>
      <c r="E1618" s="273"/>
      <c r="F1618" s="273"/>
      <c r="G1618" s="367"/>
      <c r="H1618" s="368"/>
      <c r="I1618" s="369"/>
      <c r="J1618" s="369"/>
      <c r="K1618" s="370"/>
      <c r="L1618" s="363"/>
      <c r="M1618" s="364"/>
      <c r="N1618" s="364"/>
      <c r="O1618" s="364"/>
      <c r="P1618" s="364"/>
      <c r="Q1618" s="364"/>
      <c r="R1618" s="364"/>
      <c r="S1618" s="364"/>
      <c r="T1618" s="364"/>
      <c r="U1618" s="364"/>
      <c r="V1618" s="365"/>
      <c r="W1618" s="366"/>
      <c r="Y1618"/>
    </row>
    <row r="1619" spans="1:25" x14ac:dyDescent="0.25">
      <c r="A1619" s="212"/>
      <c r="B1619" s="465"/>
      <c r="C1619" s="272"/>
      <c r="D1619" s="272"/>
      <c r="E1619" s="273" t="s">
        <v>50</v>
      </c>
      <c r="F1619" s="273"/>
      <c r="G1619" s="367">
        <f t="shared" ref="G1619:W1619" si="762">SUBTOTAL(9,G1620:G1621)</f>
        <v>0</v>
      </c>
      <c r="H1619" s="368">
        <f t="shared" si="762"/>
        <v>0</v>
      </c>
      <c r="I1619" s="369">
        <f t="shared" si="762"/>
        <v>0</v>
      </c>
      <c r="J1619" s="369">
        <f t="shared" si="762"/>
        <v>0</v>
      </c>
      <c r="K1619" s="370">
        <f t="shared" si="762"/>
        <v>0</v>
      </c>
      <c r="L1619" s="364">
        <f t="shared" si="762"/>
        <v>0</v>
      </c>
      <c r="M1619" s="364">
        <f t="shared" si="762"/>
        <v>0</v>
      </c>
      <c r="N1619" s="364">
        <f t="shared" si="762"/>
        <v>0</v>
      </c>
      <c r="O1619" s="364">
        <f t="shared" si="762"/>
        <v>0</v>
      </c>
      <c r="P1619" s="364">
        <f t="shared" si="762"/>
        <v>0</v>
      </c>
      <c r="Q1619" s="364">
        <f t="shared" si="762"/>
        <v>0</v>
      </c>
      <c r="R1619" s="364">
        <f t="shared" si="762"/>
        <v>0</v>
      </c>
      <c r="S1619" s="364">
        <f t="shared" si="762"/>
        <v>0</v>
      </c>
      <c r="T1619" s="364">
        <f t="shared" si="762"/>
        <v>0</v>
      </c>
      <c r="U1619" s="364">
        <f t="shared" si="762"/>
        <v>0</v>
      </c>
      <c r="V1619" s="365">
        <f t="shared" si="762"/>
        <v>0</v>
      </c>
      <c r="W1619" s="366">
        <f t="shared" si="762"/>
        <v>0</v>
      </c>
      <c r="Y1619"/>
    </row>
    <row r="1620" spans="1:25" outlineLevel="1" x14ac:dyDescent="0.25">
      <c r="A1620" s="212"/>
      <c r="B1620" s="465"/>
      <c r="C1620" s="272"/>
      <c r="D1620" s="272"/>
      <c r="E1620" s="273"/>
      <c r="F1620" s="274" t="s">
        <v>51</v>
      </c>
      <c r="G1620" s="394">
        <f>G762</f>
        <v>0</v>
      </c>
      <c r="H1620" s="421">
        <f>G1620*(1-VLOOKUP($F1620,SHT,2,FALSE))+H762*(1-VLOOKUP($F1620,SHT,2,FALSE))</f>
        <v>0</v>
      </c>
      <c r="I1620" s="389">
        <f t="shared" ref="I1620:V1620" si="763">I762*(1-VLOOKUP($F1620,SHT,2,FALSE))</f>
        <v>0</v>
      </c>
      <c r="J1620" s="389">
        <f t="shared" si="763"/>
        <v>0</v>
      </c>
      <c r="K1620" s="390">
        <f t="shared" si="763"/>
        <v>0</v>
      </c>
      <c r="L1620" s="391">
        <f t="shared" si="763"/>
        <v>0</v>
      </c>
      <c r="M1620" s="396">
        <f t="shared" si="763"/>
        <v>0</v>
      </c>
      <c r="N1620" s="392">
        <f t="shared" si="763"/>
        <v>0</v>
      </c>
      <c r="O1620" s="392">
        <f t="shared" si="763"/>
        <v>0</v>
      </c>
      <c r="P1620" s="392">
        <f t="shared" si="763"/>
        <v>0</v>
      </c>
      <c r="Q1620" s="392">
        <f t="shared" si="763"/>
        <v>0</v>
      </c>
      <c r="R1620" s="392">
        <f t="shared" si="763"/>
        <v>0</v>
      </c>
      <c r="S1620" s="392">
        <f t="shared" si="763"/>
        <v>0</v>
      </c>
      <c r="T1620" s="388">
        <f t="shared" si="763"/>
        <v>0</v>
      </c>
      <c r="U1620" s="392">
        <f t="shared" si="763"/>
        <v>0</v>
      </c>
      <c r="V1620" s="393">
        <f t="shared" si="763"/>
        <v>0</v>
      </c>
      <c r="W1620" s="37">
        <f>W762</f>
        <v>0</v>
      </c>
      <c r="Y1620"/>
    </row>
    <row r="1621" spans="1:25" outlineLevel="1" x14ac:dyDescent="0.25">
      <c r="A1621" s="212"/>
      <c r="B1621" s="465"/>
      <c r="C1621" s="272"/>
      <c r="D1621" s="272"/>
      <c r="E1621" s="273"/>
      <c r="F1621" s="274" t="s">
        <v>52</v>
      </c>
      <c r="G1621" s="394">
        <f>G763</f>
        <v>0</v>
      </c>
      <c r="H1621" s="421">
        <f>G1621*(1-VLOOKUP($F1621,SHT,2,FALSE))+H763*(1-VLOOKUP($F1621,SHT,2,FALSE))</f>
        <v>0</v>
      </c>
      <c r="I1621" s="389">
        <f t="shared" ref="I1621:V1621" si="764">I763*(1-VLOOKUP($F1621,SHT,2,FALSE))</f>
        <v>0</v>
      </c>
      <c r="J1621" s="389">
        <f t="shared" si="764"/>
        <v>0</v>
      </c>
      <c r="K1621" s="390">
        <f t="shared" si="764"/>
        <v>0</v>
      </c>
      <c r="L1621" s="391">
        <f t="shared" si="764"/>
        <v>0</v>
      </c>
      <c r="M1621" s="396">
        <f t="shared" si="764"/>
        <v>0</v>
      </c>
      <c r="N1621" s="392">
        <f t="shared" si="764"/>
        <v>0</v>
      </c>
      <c r="O1621" s="392">
        <f t="shared" si="764"/>
        <v>0</v>
      </c>
      <c r="P1621" s="392">
        <f t="shared" si="764"/>
        <v>0</v>
      </c>
      <c r="Q1621" s="392">
        <f t="shared" si="764"/>
        <v>0</v>
      </c>
      <c r="R1621" s="392">
        <f t="shared" si="764"/>
        <v>0</v>
      </c>
      <c r="S1621" s="392">
        <f t="shared" si="764"/>
        <v>0</v>
      </c>
      <c r="T1621" s="388">
        <f t="shared" si="764"/>
        <v>0</v>
      </c>
      <c r="U1621" s="392">
        <f t="shared" si="764"/>
        <v>0</v>
      </c>
      <c r="V1621" s="393">
        <f t="shared" si="764"/>
        <v>0</v>
      </c>
      <c r="W1621" s="37">
        <f>W763</f>
        <v>0</v>
      </c>
      <c r="Y1621"/>
    </row>
    <row r="1622" spans="1:25" x14ac:dyDescent="0.25">
      <c r="A1622" s="212"/>
      <c r="B1622" s="465"/>
      <c r="C1622" s="272"/>
      <c r="D1622" s="272"/>
      <c r="E1622" s="273" t="s">
        <v>53</v>
      </c>
      <c r="F1622" s="273"/>
      <c r="G1622" s="367">
        <f t="shared" ref="G1622:W1622" si="765">SUBTOTAL(9,G1623:G1625)</f>
        <v>0</v>
      </c>
      <c r="H1622" s="368">
        <f t="shared" si="765"/>
        <v>0</v>
      </c>
      <c r="I1622" s="369">
        <f t="shared" si="765"/>
        <v>0</v>
      </c>
      <c r="J1622" s="369">
        <f t="shared" si="765"/>
        <v>0</v>
      </c>
      <c r="K1622" s="370">
        <f t="shared" si="765"/>
        <v>0</v>
      </c>
      <c r="L1622" s="364">
        <f t="shared" si="765"/>
        <v>0</v>
      </c>
      <c r="M1622" s="364">
        <f t="shared" si="765"/>
        <v>0</v>
      </c>
      <c r="N1622" s="364">
        <f t="shared" si="765"/>
        <v>0</v>
      </c>
      <c r="O1622" s="364">
        <f t="shared" si="765"/>
        <v>0</v>
      </c>
      <c r="P1622" s="364">
        <f t="shared" si="765"/>
        <v>0</v>
      </c>
      <c r="Q1622" s="364">
        <f t="shared" si="765"/>
        <v>0</v>
      </c>
      <c r="R1622" s="364">
        <f t="shared" si="765"/>
        <v>0</v>
      </c>
      <c r="S1622" s="364">
        <f t="shared" si="765"/>
        <v>0</v>
      </c>
      <c r="T1622" s="364">
        <f t="shared" si="765"/>
        <v>0</v>
      </c>
      <c r="U1622" s="364">
        <f t="shared" si="765"/>
        <v>0</v>
      </c>
      <c r="V1622" s="364">
        <f t="shared" si="765"/>
        <v>0</v>
      </c>
      <c r="W1622" s="366">
        <f t="shared" si="765"/>
        <v>0</v>
      </c>
      <c r="Y1622"/>
    </row>
    <row r="1623" spans="1:25" outlineLevel="1" x14ac:dyDescent="0.25">
      <c r="A1623" s="212"/>
      <c r="B1623" s="465"/>
      <c r="C1623" s="272"/>
      <c r="D1623" s="272"/>
      <c r="E1623" s="273"/>
      <c r="F1623" s="274" t="s">
        <v>54</v>
      </c>
      <c r="G1623" s="394">
        <f>G765</f>
        <v>0</v>
      </c>
      <c r="H1623" s="421">
        <f>G1623*(1-VLOOKUP($F1623,SHT,2,FALSE))+H765*(1-VLOOKUP($F1623,SHT,2,FALSE))</f>
        <v>0</v>
      </c>
      <c r="I1623" s="389">
        <f t="shared" ref="I1623:V1623" si="766">I765*(1-VLOOKUP($F1623,SHT,2,FALSE))</f>
        <v>0</v>
      </c>
      <c r="J1623" s="389">
        <f t="shared" si="766"/>
        <v>0</v>
      </c>
      <c r="K1623" s="390">
        <f t="shared" si="766"/>
        <v>0</v>
      </c>
      <c r="L1623" s="391">
        <f t="shared" si="766"/>
        <v>0</v>
      </c>
      <c r="M1623" s="396">
        <f t="shared" si="766"/>
        <v>0</v>
      </c>
      <c r="N1623" s="392">
        <f t="shared" si="766"/>
        <v>0</v>
      </c>
      <c r="O1623" s="392">
        <f t="shared" si="766"/>
        <v>0</v>
      </c>
      <c r="P1623" s="392">
        <f t="shared" si="766"/>
        <v>0</v>
      </c>
      <c r="Q1623" s="392">
        <f t="shared" si="766"/>
        <v>0</v>
      </c>
      <c r="R1623" s="392">
        <f t="shared" si="766"/>
        <v>0</v>
      </c>
      <c r="S1623" s="392">
        <f t="shared" si="766"/>
        <v>0</v>
      </c>
      <c r="T1623" s="388">
        <f t="shared" si="766"/>
        <v>0</v>
      </c>
      <c r="U1623" s="392">
        <f t="shared" si="766"/>
        <v>0</v>
      </c>
      <c r="V1623" s="393">
        <f t="shared" si="766"/>
        <v>0</v>
      </c>
      <c r="W1623" s="37">
        <f>W765</f>
        <v>0</v>
      </c>
      <c r="Y1623"/>
    </row>
    <row r="1624" spans="1:25" outlineLevel="1" x14ac:dyDescent="0.25">
      <c r="A1624" s="212"/>
      <c r="B1624" s="465"/>
      <c r="C1624" s="272"/>
      <c r="D1624" s="272"/>
      <c r="E1624" s="273"/>
      <c r="F1624" s="274" t="s">
        <v>55</v>
      </c>
      <c r="G1624" s="394">
        <f>G766</f>
        <v>0</v>
      </c>
      <c r="H1624" s="421">
        <f>G1624*(1-VLOOKUP($F1624,SHT,2,FALSE))+H766*(1-VLOOKUP($F1624,SHT,2,FALSE))</f>
        <v>0</v>
      </c>
      <c r="I1624" s="389">
        <f t="shared" ref="I1624:V1624" si="767">I766*(1-VLOOKUP($F1624,SHT,2,FALSE))</f>
        <v>0</v>
      </c>
      <c r="J1624" s="389">
        <f t="shared" si="767"/>
        <v>0</v>
      </c>
      <c r="K1624" s="390">
        <f t="shared" si="767"/>
        <v>0</v>
      </c>
      <c r="L1624" s="391">
        <f t="shared" si="767"/>
        <v>0</v>
      </c>
      <c r="M1624" s="396">
        <f t="shared" si="767"/>
        <v>0</v>
      </c>
      <c r="N1624" s="392">
        <f t="shared" si="767"/>
        <v>0</v>
      </c>
      <c r="O1624" s="392">
        <f t="shared" si="767"/>
        <v>0</v>
      </c>
      <c r="P1624" s="392">
        <f t="shared" si="767"/>
        <v>0</v>
      </c>
      <c r="Q1624" s="392">
        <f t="shared" si="767"/>
        <v>0</v>
      </c>
      <c r="R1624" s="392">
        <f t="shared" si="767"/>
        <v>0</v>
      </c>
      <c r="S1624" s="392">
        <f t="shared" si="767"/>
        <v>0</v>
      </c>
      <c r="T1624" s="388">
        <f t="shared" si="767"/>
        <v>0</v>
      </c>
      <c r="U1624" s="392">
        <f t="shared" si="767"/>
        <v>0</v>
      </c>
      <c r="V1624" s="393">
        <f t="shared" si="767"/>
        <v>0</v>
      </c>
      <c r="W1624" s="37">
        <f>W766</f>
        <v>0</v>
      </c>
      <c r="Y1624"/>
    </row>
    <row r="1625" spans="1:25" outlineLevel="1" x14ac:dyDescent="0.25">
      <c r="A1625" s="212"/>
      <c r="B1625" s="465"/>
      <c r="C1625" s="272"/>
      <c r="D1625" s="272"/>
      <c r="E1625" s="273"/>
      <c r="F1625" s="274" t="s">
        <v>56</v>
      </c>
      <c r="G1625" s="394">
        <f>G767</f>
        <v>0</v>
      </c>
      <c r="H1625" s="421">
        <f>G1625*(1-VLOOKUP($F1625,SHT,2,FALSE))+H767*(1-VLOOKUP($F1625,SHT,2,FALSE))</f>
        <v>0</v>
      </c>
      <c r="I1625" s="389">
        <f t="shared" ref="I1625:V1625" si="768">I767*(1-VLOOKUP($F1625,SHT,2,FALSE))</f>
        <v>0</v>
      </c>
      <c r="J1625" s="389">
        <f t="shared" si="768"/>
        <v>0</v>
      </c>
      <c r="K1625" s="390">
        <f t="shared" si="768"/>
        <v>0</v>
      </c>
      <c r="L1625" s="391">
        <f t="shared" si="768"/>
        <v>0</v>
      </c>
      <c r="M1625" s="396">
        <f t="shared" si="768"/>
        <v>0</v>
      </c>
      <c r="N1625" s="392">
        <f t="shared" si="768"/>
        <v>0</v>
      </c>
      <c r="O1625" s="392">
        <f t="shared" si="768"/>
        <v>0</v>
      </c>
      <c r="P1625" s="392">
        <f t="shared" si="768"/>
        <v>0</v>
      </c>
      <c r="Q1625" s="392">
        <f t="shared" si="768"/>
        <v>0</v>
      </c>
      <c r="R1625" s="392">
        <f t="shared" si="768"/>
        <v>0</v>
      </c>
      <c r="S1625" s="392">
        <f t="shared" si="768"/>
        <v>0</v>
      </c>
      <c r="T1625" s="388">
        <f t="shared" si="768"/>
        <v>0</v>
      </c>
      <c r="U1625" s="392">
        <f t="shared" si="768"/>
        <v>0</v>
      </c>
      <c r="V1625" s="393">
        <f t="shared" si="768"/>
        <v>0</v>
      </c>
      <c r="W1625" s="37">
        <f>W767</f>
        <v>0</v>
      </c>
      <c r="Y1625"/>
    </row>
    <row r="1626" spans="1:25" x14ac:dyDescent="0.25">
      <c r="A1626" s="212"/>
      <c r="B1626" s="465"/>
      <c r="C1626" s="272"/>
      <c r="D1626" s="272"/>
      <c r="E1626" s="273" t="s">
        <v>57</v>
      </c>
      <c r="F1626" s="273"/>
      <c r="G1626" s="367">
        <f t="shared" ref="G1626:W1626" si="769">SUBTOTAL(9,G1627:G1628)</f>
        <v>0</v>
      </c>
      <c r="H1626" s="368">
        <f t="shared" si="769"/>
        <v>0</v>
      </c>
      <c r="I1626" s="369">
        <f t="shared" si="769"/>
        <v>0</v>
      </c>
      <c r="J1626" s="369">
        <f t="shared" si="769"/>
        <v>0</v>
      </c>
      <c r="K1626" s="370">
        <f t="shared" si="769"/>
        <v>0</v>
      </c>
      <c r="L1626" s="364">
        <f t="shared" si="769"/>
        <v>0</v>
      </c>
      <c r="M1626" s="364">
        <f t="shared" si="769"/>
        <v>0</v>
      </c>
      <c r="N1626" s="364">
        <f t="shared" si="769"/>
        <v>0</v>
      </c>
      <c r="O1626" s="364">
        <f t="shared" si="769"/>
        <v>0</v>
      </c>
      <c r="P1626" s="364">
        <f t="shared" si="769"/>
        <v>0</v>
      </c>
      <c r="Q1626" s="364">
        <f t="shared" si="769"/>
        <v>0</v>
      </c>
      <c r="R1626" s="364">
        <f t="shared" si="769"/>
        <v>0</v>
      </c>
      <c r="S1626" s="364">
        <f t="shared" si="769"/>
        <v>0</v>
      </c>
      <c r="T1626" s="364">
        <f t="shared" si="769"/>
        <v>0</v>
      </c>
      <c r="U1626" s="364">
        <f t="shared" si="769"/>
        <v>0</v>
      </c>
      <c r="V1626" s="365">
        <f t="shared" si="769"/>
        <v>0</v>
      </c>
      <c r="W1626" s="366">
        <f t="shared" si="769"/>
        <v>0</v>
      </c>
      <c r="Y1626"/>
    </row>
    <row r="1627" spans="1:25" outlineLevel="1" x14ac:dyDescent="0.25">
      <c r="A1627" s="212"/>
      <c r="B1627" s="465"/>
      <c r="C1627" s="272"/>
      <c r="D1627" s="272"/>
      <c r="E1627" s="273"/>
      <c r="F1627" s="274" t="s">
        <v>58</v>
      </c>
      <c r="G1627" s="394">
        <f>G769</f>
        <v>0</v>
      </c>
      <c r="H1627" s="421">
        <f>G1627*(1-VLOOKUP($F1627,SHT,2,FALSE))+H769*(1-VLOOKUP($F1627,SHT,2,FALSE))</f>
        <v>0</v>
      </c>
      <c r="I1627" s="389">
        <f t="shared" ref="I1627:V1627" si="770">I769*(1-VLOOKUP($F1627,SHT,2,FALSE))</f>
        <v>0</v>
      </c>
      <c r="J1627" s="389">
        <f t="shared" si="770"/>
        <v>0</v>
      </c>
      <c r="K1627" s="390">
        <f t="shared" si="770"/>
        <v>0</v>
      </c>
      <c r="L1627" s="391">
        <f t="shared" si="770"/>
        <v>0</v>
      </c>
      <c r="M1627" s="396">
        <f t="shared" si="770"/>
        <v>0</v>
      </c>
      <c r="N1627" s="392">
        <f t="shared" si="770"/>
        <v>0</v>
      </c>
      <c r="O1627" s="392">
        <f t="shared" si="770"/>
        <v>0</v>
      </c>
      <c r="P1627" s="392">
        <f t="shared" si="770"/>
        <v>0</v>
      </c>
      <c r="Q1627" s="392">
        <f t="shared" si="770"/>
        <v>0</v>
      </c>
      <c r="R1627" s="392">
        <f t="shared" si="770"/>
        <v>0</v>
      </c>
      <c r="S1627" s="392">
        <f t="shared" si="770"/>
        <v>0</v>
      </c>
      <c r="T1627" s="388">
        <f t="shared" si="770"/>
        <v>0</v>
      </c>
      <c r="U1627" s="392">
        <f t="shared" si="770"/>
        <v>0</v>
      </c>
      <c r="V1627" s="393">
        <f t="shared" si="770"/>
        <v>0</v>
      </c>
      <c r="W1627" s="37">
        <f>W769</f>
        <v>0</v>
      </c>
      <c r="Y1627"/>
    </row>
    <row r="1628" spans="1:25" outlineLevel="1" x14ac:dyDescent="0.25">
      <c r="A1628" s="212"/>
      <c r="B1628" s="465"/>
      <c r="C1628" s="272"/>
      <c r="D1628" s="272"/>
      <c r="E1628" s="273"/>
      <c r="F1628" s="274" t="s">
        <v>59</v>
      </c>
      <c r="G1628" s="394">
        <f>G770</f>
        <v>0</v>
      </c>
      <c r="H1628" s="421">
        <f>G1628*(1-VLOOKUP($F1628,SHT,2,FALSE))+H770*(1-VLOOKUP($F1628,SHT,2,FALSE))</f>
        <v>0</v>
      </c>
      <c r="I1628" s="389">
        <f t="shared" ref="I1628:V1628" si="771">I770*(1-VLOOKUP($F1628,SHT,2,FALSE))</f>
        <v>0</v>
      </c>
      <c r="J1628" s="389">
        <f t="shared" si="771"/>
        <v>0</v>
      </c>
      <c r="K1628" s="390">
        <f t="shared" si="771"/>
        <v>0</v>
      </c>
      <c r="L1628" s="391">
        <f t="shared" si="771"/>
        <v>0</v>
      </c>
      <c r="M1628" s="396">
        <f t="shared" si="771"/>
        <v>0</v>
      </c>
      <c r="N1628" s="392">
        <f t="shared" si="771"/>
        <v>0</v>
      </c>
      <c r="O1628" s="392">
        <f t="shared" si="771"/>
        <v>0</v>
      </c>
      <c r="P1628" s="392">
        <f t="shared" si="771"/>
        <v>0</v>
      </c>
      <c r="Q1628" s="392">
        <f t="shared" si="771"/>
        <v>0</v>
      </c>
      <c r="R1628" s="392">
        <f t="shared" si="771"/>
        <v>0</v>
      </c>
      <c r="S1628" s="392">
        <f t="shared" si="771"/>
        <v>0</v>
      </c>
      <c r="T1628" s="388">
        <f t="shared" si="771"/>
        <v>0</v>
      </c>
      <c r="U1628" s="392">
        <f t="shared" si="771"/>
        <v>0</v>
      </c>
      <c r="V1628" s="393">
        <f t="shared" si="771"/>
        <v>0</v>
      </c>
      <c r="W1628" s="37">
        <f>W770</f>
        <v>0</v>
      </c>
      <c r="Y1628"/>
    </row>
    <row r="1629" spans="1:25" x14ac:dyDescent="0.25">
      <c r="A1629" s="212"/>
      <c r="B1629" s="465"/>
      <c r="C1629" s="272"/>
      <c r="D1629" s="272"/>
      <c r="E1629" s="273" t="s">
        <v>60</v>
      </c>
      <c r="F1629" s="273"/>
      <c r="G1629" s="367">
        <f t="shared" ref="G1629:W1629" si="772">SUBTOTAL(9,G1630:G1632)</f>
        <v>0</v>
      </c>
      <c r="H1629" s="368">
        <f t="shared" si="772"/>
        <v>0</v>
      </c>
      <c r="I1629" s="369">
        <f t="shared" si="772"/>
        <v>0</v>
      </c>
      <c r="J1629" s="369">
        <f t="shared" si="772"/>
        <v>0</v>
      </c>
      <c r="K1629" s="370">
        <f t="shared" si="772"/>
        <v>0</v>
      </c>
      <c r="L1629" s="364">
        <f t="shared" si="772"/>
        <v>0</v>
      </c>
      <c r="M1629" s="364">
        <f t="shared" si="772"/>
        <v>0</v>
      </c>
      <c r="N1629" s="364">
        <f t="shared" si="772"/>
        <v>0</v>
      </c>
      <c r="O1629" s="364">
        <f t="shared" si="772"/>
        <v>0</v>
      </c>
      <c r="P1629" s="364">
        <f t="shared" si="772"/>
        <v>0</v>
      </c>
      <c r="Q1629" s="364">
        <f t="shared" si="772"/>
        <v>0</v>
      </c>
      <c r="R1629" s="364">
        <f t="shared" si="772"/>
        <v>0</v>
      </c>
      <c r="S1629" s="364">
        <f t="shared" si="772"/>
        <v>0</v>
      </c>
      <c r="T1629" s="364">
        <f t="shared" si="772"/>
        <v>0</v>
      </c>
      <c r="U1629" s="364">
        <f t="shared" si="772"/>
        <v>0</v>
      </c>
      <c r="V1629" s="364">
        <f t="shared" si="772"/>
        <v>0</v>
      </c>
      <c r="W1629" s="366">
        <f t="shared" si="772"/>
        <v>0</v>
      </c>
      <c r="Y1629"/>
    </row>
    <row r="1630" spans="1:25" outlineLevel="1" x14ac:dyDescent="0.25">
      <c r="A1630" s="212"/>
      <c r="B1630" s="465"/>
      <c r="C1630" s="272"/>
      <c r="D1630" s="272"/>
      <c r="E1630" s="273"/>
      <c r="F1630" s="274" t="s">
        <v>61</v>
      </c>
      <c r="G1630" s="394">
        <f>G772</f>
        <v>0</v>
      </c>
      <c r="H1630" s="421">
        <f>G1630*(1-VLOOKUP($F1630,SHT,2,FALSE))+H772*(1-VLOOKUP($F1630,SHT,2,FALSE))</f>
        <v>0</v>
      </c>
      <c r="I1630" s="389">
        <f t="shared" ref="I1630:V1630" si="773">I772*(1-VLOOKUP($F1630,SHT,2,FALSE))</f>
        <v>0</v>
      </c>
      <c r="J1630" s="389">
        <f t="shared" si="773"/>
        <v>0</v>
      </c>
      <c r="K1630" s="390">
        <f t="shared" si="773"/>
        <v>0</v>
      </c>
      <c r="L1630" s="391">
        <f t="shared" si="773"/>
        <v>0</v>
      </c>
      <c r="M1630" s="396">
        <f t="shared" si="773"/>
        <v>0</v>
      </c>
      <c r="N1630" s="392">
        <f t="shared" si="773"/>
        <v>0</v>
      </c>
      <c r="O1630" s="392">
        <f t="shared" si="773"/>
        <v>0</v>
      </c>
      <c r="P1630" s="392">
        <f t="shared" si="773"/>
        <v>0</v>
      </c>
      <c r="Q1630" s="392">
        <f t="shared" si="773"/>
        <v>0</v>
      </c>
      <c r="R1630" s="392">
        <f t="shared" si="773"/>
        <v>0</v>
      </c>
      <c r="S1630" s="392">
        <f t="shared" si="773"/>
        <v>0</v>
      </c>
      <c r="T1630" s="388">
        <f t="shared" si="773"/>
        <v>0</v>
      </c>
      <c r="U1630" s="392">
        <f t="shared" si="773"/>
        <v>0</v>
      </c>
      <c r="V1630" s="393">
        <f t="shared" si="773"/>
        <v>0</v>
      </c>
      <c r="W1630" s="37">
        <f>W772</f>
        <v>0</v>
      </c>
      <c r="Y1630"/>
    </row>
    <row r="1631" spans="1:25" outlineLevel="1" x14ac:dyDescent="0.25">
      <c r="A1631" s="212"/>
      <c r="B1631" s="465"/>
      <c r="C1631" s="272"/>
      <c r="D1631" s="272"/>
      <c r="E1631" s="273"/>
      <c r="F1631" s="274" t="s">
        <v>62</v>
      </c>
      <c r="G1631" s="394">
        <f>G773</f>
        <v>0</v>
      </c>
      <c r="H1631" s="421">
        <f>G1631*(1-VLOOKUP($F1631,SHT,2,FALSE))+H773*(1-VLOOKUP($F1631,SHT,2,FALSE))</f>
        <v>0</v>
      </c>
      <c r="I1631" s="389">
        <f t="shared" ref="I1631:V1631" si="774">I773*(1-VLOOKUP($F1631,SHT,2,FALSE))</f>
        <v>0</v>
      </c>
      <c r="J1631" s="389">
        <f t="shared" si="774"/>
        <v>0</v>
      </c>
      <c r="K1631" s="390">
        <f t="shared" si="774"/>
        <v>0</v>
      </c>
      <c r="L1631" s="391">
        <f t="shared" si="774"/>
        <v>0</v>
      </c>
      <c r="M1631" s="396">
        <f t="shared" si="774"/>
        <v>0</v>
      </c>
      <c r="N1631" s="392">
        <f t="shared" si="774"/>
        <v>0</v>
      </c>
      <c r="O1631" s="392">
        <f t="shared" si="774"/>
        <v>0</v>
      </c>
      <c r="P1631" s="392">
        <f t="shared" si="774"/>
        <v>0</v>
      </c>
      <c r="Q1631" s="392">
        <f t="shared" si="774"/>
        <v>0</v>
      </c>
      <c r="R1631" s="392">
        <f t="shared" si="774"/>
        <v>0</v>
      </c>
      <c r="S1631" s="392">
        <f t="shared" si="774"/>
        <v>0</v>
      </c>
      <c r="T1631" s="388">
        <f t="shared" si="774"/>
        <v>0</v>
      </c>
      <c r="U1631" s="392">
        <f t="shared" si="774"/>
        <v>0</v>
      </c>
      <c r="V1631" s="393">
        <f t="shared" si="774"/>
        <v>0</v>
      </c>
      <c r="W1631" s="37">
        <f>W773</f>
        <v>0</v>
      </c>
      <c r="Y1631"/>
    </row>
    <row r="1632" spans="1:25" outlineLevel="1" x14ac:dyDescent="0.25">
      <c r="A1632" s="212"/>
      <c r="B1632" s="465"/>
      <c r="C1632" s="272"/>
      <c r="D1632" s="272"/>
      <c r="E1632" s="273"/>
      <c r="F1632" s="274" t="s">
        <v>63</v>
      </c>
      <c r="G1632" s="394">
        <f>G774</f>
        <v>0</v>
      </c>
      <c r="H1632" s="421">
        <f>G1632*(1-VLOOKUP($F1632,SHT,2,FALSE))+H774*(1-VLOOKUP($F1632,SHT,2,FALSE))</f>
        <v>0</v>
      </c>
      <c r="I1632" s="389">
        <f t="shared" ref="I1632:V1632" si="775">I774*(1-VLOOKUP($F1632,SHT,2,FALSE))</f>
        <v>0</v>
      </c>
      <c r="J1632" s="389">
        <f t="shared" si="775"/>
        <v>0</v>
      </c>
      <c r="K1632" s="390">
        <f t="shared" si="775"/>
        <v>0</v>
      </c>
      <c r="L1632" s="391">
        <f t="shared" si="775"/>
        <v>0</v>
      </c>
      <c r="M1632" s="396">
        <f t="shared" si="775"/>
        <v>0</v>
      </c>
      <c r="N1632" s="392">
        <f t="shared" si="775"/>
        <v>0</v>
      </c>
      <c r="O1632" s="392">
        <f t="shared" si="775"/>
        <v>0</v>
      </c>
      <c r="P1632" s="392">
        <f t="shared" si="775"/>
        <v>0</v>
      </c>
      <c r="Q1632" s="392">
        <f t="shared" si="775"/>
        <v>0</v>
      </c>
      <c r="R1632" s="392">
        <f t="shared" si="775"/>
        <v>0</v>
      </c>
      <c r="S1632" s="392">
        <f t="shared" si="775"/>
        <v>0</v>
      </c>
      <c r="T1632" s="388">
        <f t="shared" si="775"/>
        <v>0</v>
      </c>
      <c r="U1632" s="392">
        <f t="shared" si="775"/>
        <v>0</v>
      </c>
      <c r="V1632" s="393">
        <f t="shared" si="775"/>
        <v>0</v>
      </c>
      <c r="W1632" s="37">
        <f>W774</f>
        <v>0</v>
      </c>
      <c r="Y1632"/>
    </row>
    <row r="1633" spans="1:25" x14ac:dyDescent="0.25">
      <c r="A1633" s="212"/>
      <c r="B1633" s="465"/>
      <c r="C1633" s="272"/>
      <c r="D1633" s="272"/>
      <c r="E1633" s="273" t="s">
        <v>64</v>
      </c>
      <c r="F1633" s="273"/>
      <c r="G1633" s="367">
        <f t="shared" ref="G1633:W1633" si="776">SUBTOTAL(9,G1634:G1635)</f>
        <v>0</v>
      </c>
      <c r="H1633" s="368">
        <f t="shared" si="776"/>
        <v>0</v>
      </c>
      <c r="I1633" s="369">
        <f t="shared" si="776"/>
        <v>0</v>
      </c>
      <c r="J1633" s="369">
        <f t="shared" si="776"/>
        <v>0</v>
      </c>
      <c r="K1633" s="370">
        <f t="shared" si="776"/>
        <v>0</v>
      </c>
      <c r="L1633" s="364">
        <f t="shared" si="776"/>
        <v>0</v>
      </c>
      <c r="M1633" s="364">
        <f t="shared" si="776"/>
        <v>0</v>
      </c>
      <c r="N1633" s="364">
        <f t="shared" si="776"/>
        <v>0</v>
      </c>
      <c r="O1633" s="364">
        <f t="shared" si="776"/>
        <v>0</v>
      </c>
      <c r="P1633" s="364">
        <f t="shared" si="776"/>
        <v>0</v>
      </c>
      <c r="Q1633" s="364">
        <f t="shared" si="776"/>
        <v>0</v>
      </c>
      <c r="R1633" s="364">
        <f t="shared" si="776"/>
        <v>0</v>
      </c>
      <c r="S1633" s="364">
        <f t="shared" si="776"/>
        <v>0</v>
      </c>
      <c r="T1633" s="364">
        <f t="shared" si="776"/>
        <v>0</v>
      </c>
      <c r="U1633" s="364">
        <f t="shared" si="776"/>
        <v>0</v>
      </c>
      <c r="V1633" s="365">
        <f t="shared" si="776"/>
        <v>0</v>
      </c>
      <c r="W1633" s="366">
        <f t="shared" si="776"/>
        <v>0</v>
      </c>
      <c r="Y1633"/>
    </row>
    <row r="1634" spans="1:25" outlineLevel="1" x14ac:dyDescent="0.25">
      <c r="A1634" s="212"/>
      <c r="B1634" s="465"/>
      <c r="C1634" s="272"/>
      <c r="D1634" s="272"/>
      <c r="E1634" s="273"/>
      <c r="F1634" s="274" t="s">
        <v>65</v>
      </c>
      <c r="G1634" s="394">
        <f>G776</f>
        <v>0</v>
      </c>
      <c r="H1634" s="421">
        <f>G1634*(1-VLOOKUP($F1634,SHT,2,FALSE))+H776*(1-VLOOKUP($F1634,SHT,2,FALSE))</f>
        <v>0</v>
      </c>
      <c r="I1634" s="389">
        <f t="shared" ref="I1634:V1634" si="777">I776*(1-VLOOKUP($F1634,SHT,2,FALSE))</f>
        <v>0</v>
      </c>
      <c r="J1634" s="389">
        <f t="shared" si="777"/>
        <v>0</v>
      </c>
      <c r="K1634" s="390">
        <f t="shared" si="777"/>
        <v>0</v>
      </c>
      <c r="L1634" s="391">
        <f t="shared" si="777"/>
        <v>0</v>
      </c>
      <c r="M1634" s="396">
        <f t="shared" si="777"/>
        <v>0</v>
      </c>
      <c r="N1634" s="392">
        <f t="shared" si="777"/>
        <v>0</v>
      </c>
      <c r="O1634" s="392">
        <f t="shared" si="777"/>
        <v>0</v>
      </c>
      <c r="P1634" s="392">
        <f t="shared" si="777"/>
        <v>0</v>
      </c>
      <c r="Q1634" s="392">
        <f t="shared" si="777"/>
        <v>0</v>
      </c>
      <c r="R1634" s="392">
        <f t="shared" si="777"/>
        <v>0</v>
      </c>
      <c r="S1634" s="392">
        <f t="shared" si="777"/>
        <v>0</v>
      </c>
      <c r="T1634" s="388">
        <f t="shared" si="777"/>
        <v>0</v>
      </c>
      <c r="U1634" s="392">
        <f t="shared" si="777"/>
        <v>0</v>
      </c>
      <c r="V1634" s="393">
        <f t="shared" si="777"/>
        <v>0</v>
      </c>
      <c r="W1634" s="37">
        <f>W776</f>
        <v>0</v>
      </c>
      <c r="Y1634"/>
    </row>
    <row r="1635" spans="1:25" outlineLevel="1" x14ac:dyDescent="0.25">
      <c r="A1635" s="212"/>
      <c r="B1635" s="465"/>
      <c r="C1635" s="272"/>
      <c r="D1635" s="272"/>
      <c r="E1635" s="273"/>
      <c r="F1635" s="274" t="s">
        <v>66</v>
      </c>
      <c r="G1635" s="394">
        <f>G777</f>
        <v>0</v>
      </c>
      <c r="H1635" s="421">
        <f>G1635*(1-VLOOKUP($F1635,SHT,2,FALSE))+H777*(1-VLOOKUP($F1635,SHT,2,FALSE))</f>
        <v>0</v>
      </c>
      <c r="I1635" s="389">
        <f t="shared" ref="I1635:V1635" si="778">I777*(1-VLOOKUP($F1635,SHT,2,FALSE))</f>
        <v>0</v>
      </c>
      <c r="J1635" s="389">
        <f t="shared" si="778"/>
        <v>0</v>
      </c>
      <c r="K1635" s="390">
        <f t="shared" si="778"/>
        <v>0</v>
      </c>
      <c r="L1635" s="391">
        <f t="shared" si="778"/>
        <v>0</v>
      </c>
      <c r="M1635" s="396">
        <f t="shared" si="778"/>
        <v>0</v>
      </c>
      <c r="N1635" s="392">
        <f t="shared" si="778"/>
        <v>0</v>
      </c>
      <c r="O1635" s="392">
        <f t="shared" si="778"/>
        <v>0</v>
      </c>
      <c r="P1635" s="392">
        <f t="shared" si="778"/>
        <v>0</v>
      </c>
      <c r="Q1635" s="392">
        <f t="shared" si="778"/>
        <v>0</v>
      </c>
      <c r="R1635" s="392">
        <f t="shared" si="778"/>
        <v>0</v>
      </c>
      <c r="S1635" s="392">
        <f t="shared" si="778"/>
        <v>0</v>
      </c>
      <c r="T1635" s="388">
        <f t="shared" si="778"/>
        <v>0</v>
      </c>
      <c r="U1635" s="392">
        <f t="shared" si="778"/>
        <v>0</v>
      </c>
      <c r="V1635" s="393">
        <f t="shared" si="778"/>
        <v>0</v>
      </c>
      <c r="W1635" s="37">
        <f>W777</f>
        <v>0</v>
      </c>
      <c r="Y1635"/>
    </row>
    <row r="1636" spans="1:25" x14ac:dyDescent="0.25">
      <c r="A1636" s="212"/>
      <c r="B1636" s="465"/>
      <c r="C1636" s="272"/>
      <c r="D1636" s="272"/>
      <c r="E1636" s="273" t="s">
        <v>67</v>
      </c>
      <c r="F1636" s="273"/>
      <c r="G1636" s="367">
        <f t="shared" ref="G1636:W1636" si="779">SUBTOTAL(9,G1637:G1639)</f>
        <v>0</v>
      </c>
      <c r="H1636" s="368">
        <f t="shared" si="779"/>
        <v>0</v>
      </c>
      <c r="I1636" s="369">
        <f t="shared" si="779"/>
        <v>0</v>
      </c>
      <c r="J1636" s="369">
        <f t="shared" si="779"/>
        <v>0</v>
      </c>
      <c r="K1636" s="370">
        <f t="shared" si="779"/>
        <v>0</v>
      </c>
      <c r="L1636" s="363">
        <f t="shared" si="779"/>
        <v>0</v>
      </c>
      <c r="M1636" s="364">
        <f t="shared" si="779"/>
        <v>0</v>
      </c>
      <c r="N1636" s="364">
        <f t="shared" si="779"/>
        <v>0</v>
      </c>
      <c r="O1636" s="364">
        <f t="shared" si="779"/>
        <v>0</v>
      </c>
      <c r="P1636" s="364">
        <f t="shared" si="779"/>
        <v>0</v>
      </c>
      <c r="Q1636" s="364">
        <f t="shared" si="779"/>
        <v>0</v>
      </c>
      <c r="R1636" s="364">
        <f t="shared" si="779"/>
        <v>0</v>
      </c>
      <c r="S1636" s="364">
        <f t="shared" si="779"/>
        <v>0</v>
      </c>
      <c r="T1636" s="364">
        <f t="shared" si="779"/>
        <v>0</v>
      </c>
      <c r="U1636" s="364">
        <f t="shared" si="779"/>
        <v>0</v>
      </c>
      <c r="V1636" s="365">
        <f t="shared" si="779"/>
        <v>0</v>
      </c>
      <c r="W1636" s="366">
        <f t="shared" si="779"/>
        <v>0</v>
      </c>
      <c r="Y1636"/>
    </row>
    <row r="1637" spans="1:25" outlineLevel="1" x14ac:dyDescent="0.25">
      <c r="A1637" s="212"/>
      <c r="B1637" s="465"/>
      <c r="C1637" s="272"/>
      <c r="D1637" s="272"/>
      <c r="E1637" s="273"/>
      <c r="F1637" s="274" t="s">
        <v>68</v>
      </c>
      <c r="G1637" s="394">
        <f>G779</f>
        <v>0</v>
      </c>
      <c r="H1637" s="421">
        <f>G1637*(1-VLOOKUP($F1637,SHT,2,FALSE))+H779*(1-VLOOKUP($F1637,SHT,2,FALSE))</f>
        <v>0</v>
      </c>
      <c r="I1637" s="389">
        <f t="shared" ref="I1637:V1637" si="780">I779*(1-VLOOKUP($F1637,SHT,2,FALSE))</f>
        <v>0</v>
      </c>
      <c r="J1637" s="389">
        <f t="shared" si="780"/>
        <v>0</v>
      </c>
      <c r="K1637" s="390">
        <f t="shared" si="780"/>
        <v>0</v>
      </c>
      <c r="L1637" s="400">
        <f t="shared" si="780"/>
        <v>0</v>
      </c>
      <c r="M1637" s="392">
        <f t="shared" si="780"/>
        <v>0</v>
      </c>
      <c r="N1637" s="392">
        <f t="shared" si="780"/>
        <v>0</v>
      </c>
      <c r="O1637" s="392">
        <f t="shared" si="780"/>
        <v>0</v>
      </c>
      <c r="P1637" s="392">
        <f t="shared" si="780"/>
        <v>0</v>
      </c>
      <c r="Q1637" s="392">
        <f t="shared" si="780"/>
        <v>0</v>
      </c>
      <c r="R1637" s="392">
        <f t="shared" si="780"/>
        <v>0</v>
      </c>
      <c r="S1637" s="392">
        <f t="shared" si="780"/>
        <v>0</v>
      </c>
      <c r="T1637" s="392">
        <f t="shared" si="780"/>
        <v>0</v>
      </c>
      <c r="U1637" s="392">
        <f t="shared" si="780"/>
        <v>0</v>
      </c>
      <c r="V1637" s="393">
        <f t="shared" si="780"/>
        <v>0</v>
      </c>
      <c r="W1637" s="37">
        <f>W779</f>
        <v>0</v>
      </c>
      <c r="Y1637"/>
    </row>
    <row r="1638" spans="1:25" outlineLevel="1" x14ac:dyDescent="0.25">
      <c r="A1638" s="212"/>
      <c r="B1638" s="465"/>
      <c r="C1638" s="272"/>
      <c r="D1638" s="272"/>
      <c r="E1638" s="273"/>
      <c r="F1638" s="274" t="s">
        <v>69</v>
      </c>
      <c r="G1638" s="394">
        <f>G780</f>
        <v>0</v>
      </c>
      <c r="H1638" s="421">
        <f>G1638*(1-VLOOKUP($F1638,SHT,2,FALSE))+H780*(1-VLOOKUP($F1638,SHT,2,FALSE))</f>
        <v>0</v>
      </c>
      <c r="I1638" s="389">
        <f t="shared" ref="I1638:V1638" si="781">I780*(1-VLOOKUP($F1638,SHT,2,FALSE))</f>
        <v>0</v>
      </c>
      <c r="J1638" s="389">
        <f t="shared" si="781"/>
        <v>0</v>
      </c>
      <c r="K1638" s="390">
        <f t="shared" si="781"/>
        <v>0</v>
      </c>
      <c r="L1638" s="400">
        <f t="shared" si="781"/>
        <v>0</v>
      </c>
      <c r="M1638" s="392">
        <f t="shared" si="781"/>
        <v>0</v>
      </c>
      <c r="N1638" s="392">
        <f t="shared" si="781"/>
        <v>0</v>
      </c>
      <c r="O1638" s="392">
        <f t="shared" si="781"/>
        <v>0</v>
      </c>
      <c r="P1638" s="392">
        <f t="shared" si="781"/>
        <v>0</v>
      </c>
      <c r="Q1638" s="392">
        <f t="shared" si="781"/>
        <v>0</v>
      </c>
      <c r="R1638" s="392">
        <f t="shared" si="781"/>
        <v>0</v>
      </c>
      <c r="S1638" s="392">
        <f t="shared" si="781"/>
        <v>0</v>
      </c>
      <c r="T1638" s="392">
        <f t="shared" si="781"/>
        <v>0</v>
      </c>
      <c r="U1638" s="392">
        <f t="shared" si="781"/>
        <v>0</v>
      </c>
      <c r="V1638" s="393">
        <f t="shared" si="781"/>
        <v>0</v>
      </c>
      <c r="W1638" s="37">
        <f>W780</f>
        <v>0</v>
      </c>
      <c r="Y1638"/>
    </row>
    <row r="1639" spans="1:25" outlineLevel="1" x14ac:dyDescent="0.25">
      <c r="A1639" s="212"/>
      <c r="B1639" s="465"/>
      <c r="C1639" s="272"/>
      <c r="D1639" s="272"/>
      <c r="E1639" s="273"/>
      <c r="F1639" s="274" t="s">
        <v>70</v>
      </c>
      <c r="G1639" s="394">
        <f>G781</f>
        <v>0</v>
      </c>
      <c r="H1639" s="421">
        <f>G1639*(1-VLOOKUP($F1639,SHT,2,FALSE))+H781*(1-VLOOKUP($F1639,SHT,2,FALSE))</f>
        <v>0</v>
      </c>
      <c r="I1639" s="389">
        <f t="shared" ref="I1639:V1639" si="782">I781*(1-VLOOKUP($F1639,SHT,2,FALSE))</f>
        <v>0</v>
      </c>
      <c r="J1639" s="389">
        <f t="shared" si="782"/>
        <v>0</v>
      </c>
      <c r="K1639" s="390">
        <f t="shared" si="782"/>
        <v>0</v>
      </c>
      <c r="L1639" s="400">
        <f t="shared" si="782"/>
        <v>0</v>
      </c>
      <c r="M1639" s="392">
        <f t="shared" si="782"/>
        <v>0</v>
      </c>
      <c r="N1639" s="392">
        <f t="shared" si="782"/>
        <v>0</v>
      </c>
      <c r="O1639" s="392">
        <f t="shared" si="782"/>
        <v>0</v>
      </c>
      <c r="P1639" s="392">
        <f t="shared" si="782"/>
        <v>0</v>
      </c>
      <c r="Q1639" s="392">
        <f t="shared" si="782"/>
        <v>0</v>
      </c>
      <c r="R1639" s="392">
        <f t="shared" si="782"/>
        <v>0</v>
      </c>
      <c r="S1639" s="392">
        <f t="shared" si="782"/>
        <v>0</v>
      </c>
      <c r="T1639" s="392">
        <f t="shared" si="782"/>
        <v>0</v>
      </c>
      <c r="U1639" s="392">
        <f t="shared" si="782"/>
        <v>0</v>
      </c>
      <c r="V1639" s="393">
        <f t="shared" si="782"/>
        <v>0</v>
      </c>
      <c r="W1639" s="37">
        <f>W781</f>
        <v>0</v>
      </c>
      <c r="Y1639"/>
    </row>
    <row r="1640" spans="1:25" x14ac:dyDescent="0.25">
      <c r="A1640" s="212"/>
      <c r="B1640" s="465"/>
      <c r="C1640" s="272"/>
      <c r="D1640" s="272" t="s">
        <v>71</v>
      </c>
      <c r="E1640" s="273"/>
      <c r="F1640" s="273"/>
      <c r="G1640" s="367"/>
      <c r="H1640" s="368"/>
      <c r="I1640" s="369"/>
      <c r="J1640" s="369"/>
      <c r="K1640" s="370"/>
      <c r="L1640" s="363"/>
      <c r="M1640" s="364"/>
      <c r="N1640" s="364"/>
      <c r="O1640" s="364"/>
      <c r="P1640" s="364"/>
      <c r="Q1640" s="364"/>
      <c r="R1640" s="364"/>
      <c r="S1640" s="364"/>
      <c r="T1640" s="364"/>
      <c r="U1640" s="364"/>
      <c r="V1640" s="365"/>
      <c r="W1640" s="366"/>
      <c r="Y1640"/>
    </row>
    <row r="1641" spans="1:25" x14ac:dyDescent="0.25">
      <c r="A1641" s="212"/>
      <c r="B1641" s="465"/>
      <c r="C1641" s="272"/>
      <c r="D1641" s="272"/>
      <c r="E1641" s="273" t="s">
        <v>72</v>
      </c>
      <c r="F1641" s="273"/>
      <c r="G1641" s="367">
        <f t="shared" ref="G1641:W1641" si="783">SUBTOTAL(9,G1642:G1643)</f>
        <v>0</v>
      </c>
      <c r="H1641" s="368">
        <f t="shared" si="783"/>
        <v>0</v>
      </c>
      <c r="I1641" s="369">
        <f t="shared" si="783"/>
        <v>0</v>
      </c>
      <c r="J1641" s="369">
        <f t="shared" si="783"/>
        <v>0</v>
      </c>
      <c r="K1641" s="370">
        <f t="shared" si="783"/>
        <v>0</v>
      </c>
      <c r="L1641" s="364">
        <f t="shared" si="783"/>
        <v>0</v>
      </c>
      <c r="M1641" s="364">
        <f t="shared" si="783"/>
        <v>0</v>
      </c>
      <c r="N1641" s="364">
        <f t="shared" si="783"/>
        <v>0</v>
      </c>
      <c r="O1641" s="364">
        <f t="shared" si="783"/>
        <v>0</v>
      </c>
      <c r="P1641" s="364">
        <f t="shared" si="783"/>
        <v>0</v>
      </c>
      <c r="Q1641" s="364">
        <f t="shared" si="783"/>
        <v>0</v>
      </c>
      <c r="R1641" s="364">
        <f t="shared" si="783"/>
        <v>0</v>
      </c>
      <c r="S1641" s="364">
        <f t="shared" si="783"/>
        <v>0</v>
      </c>
      <c r="T1641" s="364">
        <f t="shared" si="783"/>
        <v>0</v>
      </c>
      <c r="U1641" s="364">
        <f t="shared" si="783"/>
        <v>0</v>
      </c>
      <c r="V1641" s="365">
        <f t="shared" si="783"/>
        <v>0</v>
      </c>
      <c r="W1641" s="366">
        <f t="shared" si="783"/>
        <v>0</v>
      </c>
      <c r="Y1641"/>
    </row>
    <row r="1642" spans="1:25" outlineLevel="1" x14ac:dyDescent="0.25">
      <c r="A1642" s="212"/>
      <c r="B1642" s="465"/>
      <c r="C1642" s="272"/>
      <c r="D1642" s="272"/>
      <c r="E1642" s="273"/>
      <c r="F1642" s="274" t="s">
        <v>73</v>
      </c>
      <c r="G1642" s="394">
        <f>G784</f>
        <v>0</v>
      </c>
      <c r="H1642" s="421">
        <f>G1642*(1-VLOOKUP($F1642,SHT,2,FALSE))+H784*(1-VLOOKUP($F1642,SHT,2,FALSE))</f>
        <v>0</v>
      </c>
      <c r="I1642" s="389">
        <f t="shared" ref="I1642:V1642" si="784">I784*(1-VLOOKUP($F1642,SHT,2,FALSE))</f>
        <v>0</v>
      </c>
      <c r="J1642" s="389">
        <f t="shared" si="784"/>
        <v>0</v>
      </c>
      <c r="K1642" s="390">
        <f t="shared" si="784"/>
        <v>0</v>
      </c>
      <c r="L1642" s="391">
        <f t="shared" si="784"/>
        <v>0</v>
      </c>
      <c r="M1642" s="396">
        <f t="shared" si="784"/>
        <v>0</v>
      </c>
      <c r="N1642" s="392">
        <f t="shared" si="784"/>
        <v>0</v>
      </c>
      <c r="O1642" s="392">
        <f t="shared" si="784"/>
        <v>0</v>
      </c>
      <c r="P1642" s="392">
        <f t="shared" si="784"/>
        <v>0</v>
      </c>
      <c r="Q1642" s="392">
        <f t="shared" si="784"/>
        <v>0</v>
      </c>
      <c r="R1642" s="392">
        <f t="shared" si="784"/>
        <v>0</v>
      </c>
      <c r="S1642" s="392">
        <f t="shared" si="784"/>
        <v>0</v>
      </c>
      <c r="T1642" s="388">
        <f t="shared" si="784"/>
        <v>0</v>
      </c>
      <c r="U1642" s="392">
        <f t="shared" si="784"/>
        <v>0</v>
      </c>
      <c r="V1642" s="393">
        <f t="shared" si="784"/>
        <v>0</v>
      </c>
      <c r="W1642" s="37">
        <f>W784</f>
        <v>0</v>
      </c>
      <c r="Y1642"/>
    </row>
    <row r="1643" spans="1:25" outlineLevel="1" x14ac:dyDescent="0.25">
      <c r="A1643" s="212"/>
      <c r="B1643" s="465"/>
      <c r="C1643" s="272"/>
      <c r="D1643" s="272"/>
      <c r="E1643" s="273"/>
      <c r="F1643" s="274" t="s">
        <v>74</v>
      </c>
      <c r="G1643" s="394">
        <f>G785</f>
        <v>0</v>
      </c>
      <c r="H1643" s="421">
        <f>G1643*(1-VLOOKUP($F1643,SHT,2,FALSE))+H785*(1-VLOOKUP($F1643,SHT,2,FALSE))</f>
        <v>0</v>
      </c>
      <c r="I1643" s="389">
        <f t="shared" ref="I1643:V1643" si="785">I785*(1-VLOOKUP($F1643,SHT,2,FALSE))</f>
        <v>0</v>
      </c>
      <c r="J1643" s="389">
        <f t="shared" si="785"/>
        <v>0</v>
      </c>
      <c r="K1643" s="390">
        <f t="shared" si="785"/>
        <v>0</v>
      </c>
      <c r="L1643" s="391">
        <f t="shared" si="785"/>
        <v>0</v>
      </c>
      <c r="M1643" s="396">
        <f t="shared" si="785"/>
        <v>0</v>
      </c>
      <c r="N1643" s="392">
        <f t="shared" si="785"/>
        <v>0</v>
      </c>
      <c r="O1643" s="392">
        <f t="shared" si="785"/>
        <v>0</v>
      </c>
      <c r="P1643" s="392">
        <f t="shared" si="785"/>
        <v>0</v>
      </c>
      <c r="Q1643" s="392">
        <f t="shared" si="785"/>
        <v>0</v>
      </c>
      <c r="R1643" s="392">
        <f t="shared" si="785"/>
        <v>0</v>
      </c>
      <c r="S1643" s="392">
        <f t="shared" si="785"/>
        <v>0</v>
      </c>
      <c r="T1643" s="388">
        <f t="shared" si="785"/>
        <v>0</v>
      </c>
      <c r="U1643" s="392">
        <f t="shared" si="785"/>
        <v>0</v>
      </c>
      <c r="V1643" s="393">
        <f t="shared" si="785"/>
        <v>0</v>
      </c>
      <c r="W1643" s="37">
        <f>W785</f>
        <v>0</v>
      </c>
      <c r="Y1643"/>
    </row>
    <row r="1644" spans="1:25" x14ac:dyDescent="0.25">
      <c r="A1644" s="212"/>
      <c r="B1644" s="465"/>
      <c r="C1644" s="272"/>
      <c r="D1644" s="272"/>
      <c r="E1644" s="273" t="s">
        <v>75</v>
      </c>
      <c r="F1644" s="273"/>
      <c r="G1644" s="367">
        <f t="shared" ref="G1644:W1644" si="786">SUBTOTAL(9,G1645:G1646)</f>
        <v>0</v>
      </c>
      <c r="H1644" s="368">
        <f t="shared" si="786"/>
        <v>0</v>
      </c>
      <c r="I1644" s="369">
        <f t="shared" si="786"/>
        <v>0</v>
      </c>
      <c r="J1644" s="369">
        <f t="shared" si="786"/>
        <v>0</v>
      </c>
      <c r="K1644" s="370">
        <f t="shared" si="786"/>
        <v>0</v>
      </c>
      <c r="L1644" s="364">
        <f t="shared" si="786"/>
        <v>0</v>
      </c>
      <c r="M1644" s="364">
        <f t="shared" si="786"/>
        <v>0</v>
      </c>
      <c r="N1644" s="364">
        <f t="shared" si="786"/>
        <v>0</v>
      </c>
      <c r="O1644" s="364">
        <f t="shared" si="786"/>
        <v>0</v>
      </c>
      <c r="P1644" s="364">
        <f t="shared" si="786"/>
        <v>0</v>
      </c>
      <c r="Q1644" s="364">
        <f t="shared" si="786"/>
        <v>0</v>
      </c>
      <c r="R1644" s="364">
        <f t="shared" si="786"/>
        <v>0</v>
      </c>
      <c r="S1644" s="364">
        <f t="shared" si="786"/>
        <v>0</v>
      </c>
      <c r="T1644" s="364">
        <f t="shared" si="786"/>
        <v>0</v>
      </c>
      <c r="U1644" s="364">
        <f t="shared" si="786"/>
        <v>0</v>
      </c>
      <c r="V1644" s="365">
        <f t="shared" si="786"/>
        <v>0</v>
      </c>
      <c r="W1644" s="366">
        <f t="shared" si="786"/>
        <v>0</v>
      </c>
      <c r="Y1644"/>
    </row>
    <row r="1645" spans="1:25" outlineLevel="1" x14ac:dyDescent="0.25">
      <c r="A1645" s="212"/>
      <c r="B1645" s="465"/>
      <c r="C1645" s="272"/>
      <c r="D1645" s="272"/>
      <c r="E1645" s="273"/>
      <c r="F1645" s="274" t="s">
        <v>76</v>
      </c>
      <c r="G1645" s="394">
        <f>G787</f>
        <v>0</v>
      </c>
      <c r="H1645" s="421">
        <f>G1645*(1-VLOOKUP($F1645,SHT,2,FALSE))+H787*(1-VLOOKUP($F1645,SHT,2,FALSE))</f>
        <v>0</v>
      </c>
      <c r="I1645" s="389">
        <f t="shared" ref="I1645:V1645" si="787">I787*(1-VLOOKUP($F1645,SHT,2,FALSE))</f>
        <v>0</v>
      </c>
      <c r="J1645" s="389">
        <f t="shared" si="787"/>
        <v>0</v>
      </c>
      <c r="K1645" s="390">
        <f t="shared" si="787"/>
        <v>0</v>
      </c>
      <c r="L1645" s="391">
        <f t="shared" si="787"/>
        <v>0</v>
      </c>
      <c r="M1645" s="396">
        <f t="shared" si="787"/>
        <v>0</v>
      </c>
      <c r="N1645" s="392">
        <f t="shared" si="787"/>
        <v>0</v>
      </c>
      <c r="O1645" s="392">
        <f t="shared" si="787"/>
        <v>0</v>
      </c>
      <c r="P1645" s="392">
        <f t="shared" si="787"/>
        <v>0</v>
      </c>
      <c r="Q1645" s="392">
        <f t="shared" si="787"/>
        <v>0</v>
      </c>
      <c r="R1645" s="392">
        <f t="shared" si="787"/>
        <v>0</v>
      </c>
      <c r="S1645" s="392">
        <f t="shared" si="787"/>
        <v>0</v>
      </c>
      <c r="T1645" s="388">
        <f t="shared" si="787"/>
        <v>0</v>
      </c>
      <c r="U1645" s="392">
        <f t="shared" si="787"/>
        <v>0</v>
      </c>
      <c r="V1645" s="393">
        <f t="shared" si="787"/>
        <v>0</v>
      </c>
      <c r="W1645" s="37">
        <f>W787</f>
        <v>0</v>
      </c>
      <c r="Y1645"/>
    </row>
    <row r="1646" spans="1:25" outlineLevel="1" x14ac:dyDescent="0.25">
      <c r="A1646" s="212"/>
      <c r="B1646" s="465"/>
      <c r="C1646" s="272"/>
      <c r="D1646" s="272"/>
      <c r="E1646" s="273"/>
      <c r="F1646" s="274" t="s">
        <v>77</v>
      </c>
      <c r="G1646" s="394">
        <f>G788</f>
        <v>0</v>
      </c>
      <c r="H1646" s="421">
        <f>G1646*(1-VLOOKUP($F1646,SHT,2,FALSE))+H788*(1-VLOOKUP($F1646,SHT,2,FALSE))</f>
        <v>0</v>
      </c>
      <c r="I1646" s="389">
        <f t="shared" ref="I1646:V1646" si="788">I788*(1-VLOOKUP($F1646,SHT,2,FALSE))</f>
        <v>0</v>
      </c>
      <c r="J1646" s="389">
        <f t="shared" si="788"/>
        <v>0</v>
      </c>
      <c r="K1646" s="390">
        <f t="shared" si="788"/>
        <v>0</v>
      </c>
      <c r="L1646" s="391">
        <f t="shared" si="788"/>
        <v>0</v>
      </c>
      <c r="M1646" s="396">
        <f t="shared" si="788"/>
        <v>0</v>
      </c>
      <c r="N1646" s="392">
        <f t="shared" si="788"/>
        <v>0</v>
      </c>
      <c r="O1646" s="392">
        <f t="shared" si="788"/>
        <v>0</v>
      </c>
      <c r="P1646" s="392">
        <f t="shared" si="788"/>
        <v>0</v>
      </c>
      <c r="Q1646" s="392">
        <f t="shared" si="788"/>
        <v>0</v>
      </c>
      <c r="R1646" s="392">
        <f t="shared" si="788"/>
        <v>0</v>
      </c>
      <c r="S1646" s="392">
        <f t="shared" si="788"/>
        <v>0</v>
      </c>
      <c r="T1646" s="388">
        <f t="shared" si="788"/>
        <v>0</v>
      </c>
      <c r="U1646" s="392">
        <f t="shared" si="788"/>
        <v>0</v>
      </c>
      <c r="V1646" s="393">
        <f t="shared" si="788"/>
        <v>0</v>
      </c>
      <c r="W1646" s="37">
        <f>W788</f>
        <v>0</v>
      </c>
      <c r="Y1646"/>
    </row>
    <row r="1647" spans="1:25" x14ac:dyDescent="0.25">
      <c r="A1647" s="212"/>
      <c r="B1647" s="465"/>
      <c r="C1647" s="272"/>
      <c r="D1647" s="272"/>
      <c r="E1647" s="273" t="s">
        <v>78</v>
      </c>
      <c r="F1647" s="273"/>
      <c r="G1647" s="367">
        <f t="shared" ref="G1647:W1647" si="789">SUBTOTAL(9,G1648:G1649)</f>
        <v>0</v>
      </c>
      <c r="H1647" s="368">
        <f t="shared" si="789"/>
        <v>0</v>
      </c>
      <c r="I1647" s="369">
        <f t="shared" si="789"/>
        <v>0</v>
      </c>
      <c r="J1647" s="369">
        <f t="shared" si="789"/>
        <v>0</v>
      </c>
      <c r="K1647" s="370">
        <f t="shared" si="789"/>
        <v>0</v>
      </c>
      <c r="L1647" s="364">
        <f t="shared" si="789"/>
        <v>0</v>
      </c>
      <c r="M1647" s="364">
        <f t="shared" si="789"/>
        <v>0</v>
      </c>
      <c r="N1647" s="364">
        <f t="shared" si="789"/>
        <v>0</v>
      </c>
      <c r="O1647" s="364">
        <f t="shared" si="789"/>
        <v>0</v>
      </c>
      <c r="P1647" s="364">
        <f t="shared" si="789"/>
        <v>0</v>
      </c>
      <c r="Q1647" s="364">
        <f t="shared" si="789"/>
        <v>0</v>
      </c>
      <c r="R1647" s="364">
        <f t="shared" si="789"/>
        <v>0</v>
      </c>
      <c r="S1647" s="364">
        <f t="shared" si="789"/>
        <v>0</v>
      </c>
      <c r="T1647" s="364">
        <f t="shared" si="789"/>
        <v>0</v>
      </c>
      <c r="U1647" s="364">
        <f t="shared" si="789"/>
        <v>0</v>
      </c>
      <c r="V1647" s="365">
        <f t="shared" si="789"/>
        <v>0</v>
      </c>
      <c r="W1647" s="366">
        <f t="shared" si="789"/>
        <v>0</v>
      </c>
      <c r="Y1647"/>
    </row>
    <row r="1648" spans="1:25" outlineLevel="1" x14ac:dyDescent="0.25">
      <c r="A1648" s="212"/>
      <c r="B1648" s="465"/>
      <c r="C1648" s="272"/>
      <c r="D1648" s="272"/>
      <c r="E1648" s="273"/>
      <c r="F1648" s="274" t="s">
        <v>79</v>
      </c>
      <c r="G1648" s="394">
        <f>G790</f>
        <v>0</v>
      </c>
      <c r="H1648" s="421">
        <f>G1648*(1-VLOOKUP($F1648,SHT,2,FALSE))+H790*(1-VLOOKUP($F1648,SHT,2,FALSE))</f>
        <v>0</v>
      </c>
      <c r="I1648" s="389">
        <f t="shared" ref="I1648:V1648" si="790">I790*(1-VLOOKUP($F1648,SHT,2,FALSE))</f>
        <v>0</v>
      </c>
      <c r="J1648" s="389">
        <f t="shared" si="790"/>
        <v>0</v>
      </c>
      <c r="K1648" s="390">
        <f t="shared" si="790"/>
        <v>0</v>
      </c>
      <c r="L1648" s="391">
        <f t="shared" si="790"/>
        <v>0</v>
      </c>
      <c r="M1648" s="396">
        <f t="shared" si="790"/>
        <v>0</v>
      </c>
      <c r="N1648" s="392">
        <f t="shared" si="790"/>
        <v>0</v>
      </c>
      <c r="O1648" s="392">
        <f t="shared" si="790"/>
        <v>0</v>
      </c>
      <c r="P1648" s="392">
        <f t="shared" si="790"/>
        <v>0</v>
      </c>
      <c r="Q1648" s="392">
        <f t="shared" si="790"/>
        <v>0</v>
      </c>
      <c r="R1648" s="392">
        <f t="shared" si="790"/>
        <v>0</v>
      </c>
      <c r="S1648" s="392">
        <f t="shared" si="790"/>
        <v>0</v>
      </c>
      <c r="T1648" s="388">
        <f t="shared" si="790"/>
        <v>0</v>
      </c>
      <c r="U1648" s="392">
        <f t="shared" si="790"/>
        <v>0</v>
      </c>
      <c r="V1648" s="393">
        <f t="shared" si="790"/>
        <v>0</v>
      </c>
      <c r="W1648" s="37">
        <f>W790</f>
        <v>0</v>
      </c>
      <c r="Y1648"/>
    </row>
    <row r="1649" spans="1:25" outlineLevel="1" x14ac:dyDescent="0.25">
      <c r="A1649" s="212"/>
      <c r="B1649" s="465"/>
      <c r="C1649" s="272"/>
      <c r="D1649" s="272"/>
      <c r="E1649" s="273"/>
      <c r="F1649" s="274" t="s">
        <v>80</v>
      </c>
      <c r="G1649" s="394">
        <f>G791</f>
        <v>0</v>
      </c>
      <c r="H1649" s="421">
        <f>G1649*(1-VLOOKUP($F1649,SHT,2,FALSE))+H791*(1-VLOOKUP($F1649,SHT,2,FALSE))</f>
        <v>0</v>
      </c>
      <c r="I1649" s="389">
        <f t="shared" ref="I1649:V1649" si="791">I791*(1-VLOOKUP($F1649,SHT,2,FALSE))</f>
        <v>0</v>
      </c>
      <c r="J1649" s="389">
        <f t="shared" si="791"/>
        <v>0</v>
      </c>
      <c r="K1649" s="390">
        <f t="shared" si="791"/>
        <v>0</v>
      </c>
      <c r="L1649" s="391">
        <f t="shared" si="791"/>
        <v>0</v>
      </c>
      <c r="M1649" s="396">
        <f t="shared" si="791"/>
        <v>0</v>
      </c>
      <c r="N1649" s="392">
        <f t="shared" si="791"/>
        <v>0</v>
      </c>
      <c r="O1649" s="392">
        <f t="shared" si="791"/>
        <v>0</v>
      </c>
      <c r="P1649" s="392">
        <f t="shared" si="791"/>
        <v>0</v>
      </c>
      <c r="Q1649" s="392">
        <f t="shared" si="791"/>
        <v>0</v>
      </c>
      <c r="R1649" s="392">
        <f t="shared" si="791"/>
        <v>0</v>
      </c>
      <c r="S1649" s="392">
        <f t="shared" si="791"/>
        <v>0</v>
      </c>
      <c r="T1649" s="388">
        <f t="shared" si="791"/>
        <v>0</v>
      </c>
      <c r="U1649" s="392">
        <f t="shared" si="791"/>
        <v>0</v>
      </c>
      <c r="V1649" s="393">
        <f t="shared" si="791"/>
        <v>0</v>
      </c>
      <c r="W1649" s="37">
        <f>W791</f>
        <v>0</v>
      </c>
      <c r="Y1649"/>
    </row>
    <row r="1650" spans="1:25" x14ac:dyDescent="0.25">
      <c r="A1650" s="212"/>
      <c r="B1650" s="465"/>
      <c r="C1650" s="272"/>
      <c r="D1650" s="272"/>
      <c r="E1650" s="273" t="s">
        <v>81</v>
      </c>
      <c r="F1650" s="273"/>
      <c r="G1650" s="367">
        <f t="shared" ref="G1650:W1650" si="792">SUBTOTAL(9,G1651:G1652)</f>
        <v>0</v>
      </c>
      <c r="H1650" s="368">
        <f t="shared" si="792"/>
        <v>0</v>
      </c>
      <c r="I1650" s="369">
        <f t="shared" si="792"/>
        <v>0</v>
      </c>
      <c r="J1650" s="369">
        <f t="shared" si="792"/>
        <v>0</v>
      </c>
      <c r="K1650" s="370">
        <f t="shared" si="792"/>
        <v>0</v>
      </c>
      <c r="L1650" s="364">
        <f t="shared" si="792"/>
        <v>0</v>
      </c>
      <c r="M1650" s="364">
        <f t="shared" si="792"/>
        <v>0</v>
      </c>
      <c r="N1650" s="364">
        <f t="shared" si="792"/>
        <v>0</v>
      </c>
      <c r="O1650" s="364">
        <f t="shared" si="792"/>
        <v>0</v>
      </c>
      <c r="P1650" s="364">
        <f t="shared" si="792"/>
        <v>0</v>
      </c>
      <c r="Q1650" s="364">
        <f t="shared" si="792"/>
        <v>0</v>
      </c>
      <c r="R1650" s="364">
        <f t="shared" si="792"/>
        <v>0</v>
      </c>
      <c r="S1650" s="364">
        <f t="shared" si="792"/>
        <v>0</v>
      </c>
      <c r="T1650" s="364">
        <f t="shared" si="792"/>
        <v>0</v>
      </c>
      <c r="U1650" s="364">
        <f t="shared" si="792"/>
        <v>0</v>
      </c>
      <c r="V1650" s="365">
        <f t="shared" si="792"/>
        <v>0</v>
      </c>
      <c r="W1650" s="366">
        <f t="shared" si="792"/>
        <v>0</v>
      </c>
      <c r="Y1650"/>
    </row>
    <row r="1651" spans="1:25" outlineLevel="1" x14ac:dyDescent="0.25">
      <c r="A1651" s="212"/>
      <c r="B1651" s="465"/>
      <c r="C1651" s="272"/>
      <c r="D1651" s="272"/>
      <c r="E1651" s="273"/>
      <c r="F1651" s="274" t="s">
        <v>82</v>
      </c>
      <c r="G1651" s="394">
        <f>G793</f>
        <v>0</v>
      </c>
      <c r="H1651" s="421">
        <f>G1651*(1-VLOOKUP($F1651,SHT,2,FALSE))+H793*(1-VLOOKUP($F1651,SHT,2,FALSE))</f>
        <v>0</v>
      </c>
      <c r="I1651" s="389">
        <f t="shared" ref="I1651:V1651" si="793">I793*(1-VLOOKUP($F1651,SHT,2,FALSE))</f>
        <v>0</v>
      </c>
      <c r="J1651" s="389">
        <f t="shared" si="793"/>
        <v>0</v>
      </c>
      <c r="K1651" s="390">
        <f t="shared" si="793"/>
        <v>0</v>
      </c>
      <c r="L1651" s="391">
        <f t="shared" si="793"/>
        <v>0</v>
      </c>
      <c r="M1651" s="396">
        <f t="shared" si="793"/>
        <v>0</v>
      </c>
      <c r="N1651" s="392">
        <f t="shared" si="793"/>
        <v>0</v>
      </c>
      <c r="O1651" s="392">
        <f t="shared" si="793"/>
        <v>0</v>
      </c>
      <c r="P1651" s="392">
        <f t="shared" si="793"/>
        <v>0</v>
      </c>
      <c r="Q1651" s="392">
        <f t="shared" si="793"/>
        <v>0</v>
      </c>
      <c r="R1651" s="392">
        <f t="shared" si="793"/>
        <v>0</v>
      </c>
      <c r="S1651" s="392">
        <f t="shared" si="793"/>
        <v>0</v>
      </c>
      <c r="T1651" s="388">
        <f t="shared" si="793"/>
        <v>0</v>
      </c>
      <c r="U1651" s="392">
        <f t="shared" si="793"/>
        <v>0</v>
      </c>
      <c r="V1651" s="393">
        <f t="shared" si="793"/>
        <v>0</v>
      </c>
      <c r="W1651" s="37">
        <f>W793</f>
        <v>0</v>
      </c>
      <c r="Y1651"/>
    </row>
    <row r="1652" spans="1:25" outlineLevel="1" x14ac:dyDescent="0.25">
      <c r="A1652" s="212"/>
      <c r="B1652" s="465"/>
      <c r="C1652" s="272"/>
      <c r="D1652" s="272"/>
      <c r="E1652" s="273"/>
      <c r="F1652" s="274" t="s">
        <v>83</v>
      </c>
      <c r="G1652" s="394">
        <f>G794</f>
        <v>0</v>
      </c>
      <c r="H1652" s="421">
        <f>G1652*(1-VLOOKUP($F1652,SHT,2,FALSE))+H794*(1-VLOOKUP($F1652,SHT,2,FALSE))</f>
        <v>0</v>
      </c>
      <c r="I1652" s="389">
        <f t="shared" ref="I1652:V1652" si="794">I794*(1-VLOOKUP($F1652,SHT,2,FALSE))</f>
        <v>0</v>
      </c>
      <c r="J1652" s="389">
        <f t="shared" si="794"/>
        <v>0</v>
      </c>
      <c r="K1652" s="390">
        <f t="shared" si="794"/>
        <v>0</v>
      </c>
      <c r="L1652" s="391">
        <f t="shared" si="794"/>
        <v>0</v>
      </c>
      <c r="M1652" s="396">
        <f t="shared" si="794"/>
        <v>0</v>
      </c>
      <c r="N1652" s="392">
        <f t="shared" si="794"/>
        <v>0</v>
      </c>
      <c r="O1652" s="392">
        <f t="shared" si="794"/>
        <v>0</v>
      </c>
      <c r="P1652" s="392">
        <f t="shared" si="794"/>
        <v>0</v>
      </c>
      <c r="Q1652" s="392">
        <f t="shared" si="794"/>
        <v>0</v>
      </c>
      <c r="R1652" s="392">
        <f t="shared" si="794"/>
        <v>0</v>
      </c>
      <c r="S1652" s="392">
        <f t="shared" si="794"/>
        <v>0</v>
      </c>
      <c r="T1652" s="388">
        <f t="shared" si="794"/>
        <v>0</v>
      </c>
      <c r="U1652" s="392">
        <f t="shared" si="794"/>
        <v>0</v>
      </c>
      <c r="V1652" s="393">
        <f t="shared" si="794"/>
        <v>0</v>
      </c>
      <c r="W1652" s="37">
        <f>W794</f>
        <v>0</v>
      </c>
      <c r="Y1652"/>
    </row>
    <row r="1653" spans="1:25" x14ac:dyDescent="0.25">
      <c r="A1653" s="212"/>
      <c r="B1653" s="465"/>
      <c r="C1653" s="272"/>
      <c r="D1653" s="272"/>
      <c r="E1653" s="273" t="s">
        <v>84</v>
      </c>
      <c r="F1653" s="273"/>
      <c r="G1653" s="367">
        <f t="shared" ref="G1653:W1653" si="795">SUBTOTAL(9,G1654:G1655)</f>
        <v>0</v>
      </c>
      <c r="H1653" s="368">
        <f t="shared" si="795"/>
        <v>0</v>
      </c>
      <c r="I1653" s="369">
        <f t="shared" si="795"/>
        <v>0</v>
      </c>
      <c r="J1653" s="369">
        <f t="shared" si="795"/>
        <v>0</v>
      </c>
      <c r="K1653" s="370">
        <f t="shared" si="795"/>
        <v>0</v>
      </c>
      <c r="L1653" s="364">
        <f t="shared" si="795"/>
        <v>0</v>
      </c>
      <c r="M1653" s="364">
        <f t="shared" si="795"/>
        <v>0</v>
      </c>
      <c r="N1653" s="364">
        <f t="shared" si="795"/>
        <v>0</v>
      </c>
      <c r="O1653" s="364">
        <f t="shared" si="795"/>
        <v>0</v>
      </c>
      <c r="P1653" s="364">
        <f t="shared" si="795"/>
        <v>0</v>
      </c>
      <c r="Q1653" s="364">
        <f t="shared" si="795"/>
        <v>0</v>
      </c>
      <c r="R1653" s="364">
        <f t="shared" si="795"/>
        <v>0</v>
      </c>
      <c r="S1653" s="364">
        <f t="shared" si="795"/>
        <v>0</v>
      </c>
      <c r="T1653" s="364">
        <f t="shared" si="795"/>
        <v>0</v>
      </c>
      <c r="U1653" s="364">
        <f t="shared" si="795"/>
        <v>0</v>
      </c>
      <c r="V1653" s="365">
        <f t="shared" si="795"/>
        <v>0</v>
      </c>
      <c r="W1653" s="366">
        <f t="shared" si="795"/>
        <v>0</v>
      </c>
      <c r="Y1653"/>
    </row>
    <row r="1654" spans="1:25" outlineLevel="1" x14ac:dyDescent="0.25">
      <c r="A1654" s="212"/>
      <c r="B1654" s="465"/>
      <c r="C1654" s="272"/>
      <c r="D1654" s="272"/>
      <c r="E1654" s="273"/>
      <c r="F1654" s="274" t="s">
        <v>85</v>
      </c>
      <c r="G1654" s="394">
        <f>G796</f>
        <v>0</v>
      </c>
      <c r="H1654" s="421">
        <f>G1654*(1-VLOOKUP($F1654,SHT,2,FALSE))+H796*(1-VLOOKUP($F1654,SHT,2,FALSE))</f>
        <v>0</v>
      </c>
      <c r="I1654" s="389">
        <f t="shared" ref="I1654:V1654" si="796">I796*(1-VLOOKUP($F1654,SHT,2,FALSE))</f>
        <v>0</v>
      </c>
      <c r="J1654" s="389">
        <f t="shared" si="796"/>
        <v>0</v>
      </c>
      <c r="K1654" s="390">
        <f t="shared" si="796"/>
        <v>0</v>
      </c>
      <c r="L1654" s="391">
        <f t="shared" si="796"/>
        <v>0</v>
      </c>
      <c r="M1654" s="396">
        <f t="shared" si="796"/>
        <v>0</v>
      </c>
      <c r="N1654" s="392">
        <f t="shared" si="796"/>
        <v>0</v>
      </c>
      <c r="O1654" s="392">
        <f t="shared" si="796"/>
        <v>0</v>
      </c>
      <c r="P1654" s="392">
        <f t="shared" si="796"/>
        <v>0</v>
      </c>
      <c r="Q1654" s="392">
        <f t="shared" si="796"/>
        <v>0</v>
      </c>
      <c r="R1654" s="392">
        <f t="shared" si="796"/>
        <v>0</v>
      </c>
      <c r="S1654" s="392">
        <f t="shared" si="796"/>
        <v>0</v>
      </c>
      <c r="T1654" s="388">
        <f t="shared" si="796"/>
        <v>0</v>
      </c>
      <c r="U1654" s="392">
        <f t="shared" si="796"/>
        <v>0</v>
      </c>
      <c r="V1654" s="393">
        <f t="shared" si="796"/>
        <v>0</v>
      </c>
      <c r="W1654" s="37">
        <f>W796</f>
        <v>0</v>
      </c>
      <c r="Y1654"/>
    </row>
    <row r="1655" spans="1:25" outlineLevel="1" x14ac:dyDescent="0.25">
      <c r="A1655" s="212"/>
      <c r="B1655" s="465"/>
      <c r="C1655" s="272"/>
      <c r="D1655" s="272"/>
      <c r="E1655" s="273"/>
      <c r="F1655" s="274" t="s">
        <v>86</v>
      </c>
      <c r="G1655" s="394">
        <f>G797</f>
        <v>0</v>
      </c>
      <c r="H1655" s="421">
        <f>G1655*(1-VLOOKUP($F1655,SHT,2,FALSE))+H797*(1-VLOOKUP($F1655,SHT,2,FALSE))</f>
        <v>0</v>
      </c>
      <c r="I1655" s="389">
        <f t="shared" ref="I1655:V1655" si="797">I797*(1-VLOOKUP($F1655,SHT,2,FALSE))</f>
        <v>0</v>
      </c>
      <c r="J1655" s="389">
        <f t="shared" si="797"/>
        <v>0</v>
      </c>
      <c r="K1655" s="390">
        <f t="shared" si="797"/>
        <v>0</v>
      </c>
      <c r="L1655" s="391">
        <f t="shared" si="797"/>
        <v>0</v>
      </c>
      <c r="M1655" s="396">
        <f t="shared" si="797"/>
        <v>0</v>
      </c>
      <c r="N1655" s="392">
        <f t="shared" si="797"/>
        <v>0</v>
      </c>
      <c r="O1655" s="392">
        <f t="shared" si="797"/>
        <v>0</v>
      </c>
      <c r="P1655" s="392">
        <f t="shared" si="797"/>
        <v>0</v>
      </c>
      <c r="Q1655" s="392">
        <f t="shared" si="797"/>
        <v>0</v>
      </c>
      <c r="R1655" s="392">
        <f t="shared" si="797"/>
        <v>0</v>
      </c>
      <c r="S1655" s="392">
        <f t="shared" si="797"/>
        <v>0</v>
      </c>
      <c r="T1655" s="388">
        <f t="shared" si="797"/>
        <v>0</v>
      </c>
      <c r="U1655" s="392">
        <f t="shared" si="797"/>
        <v>0</v>
      </c>
      <c r="V1655" s="393">
        <f t="shared" si="797"/>
        <v>0</v>
      </c>
      <c r="W1655" s="37">
        <f>W797</f>
        <v>0</v>
      </c>
      <c r="Y1655"/>
    </row>
    <row r="1656" spans="1:25" x14ac:dyDescent="0.25">
      <c r="A1656" s="212"/>
      <c r="B1656" s="465"/>
      <c r="C1656" s="272"/>
      <c r="D1656" s="272"/>
      <c r="E1656" s="273" t="s">
        <v>87</v>
      </c>
      <c r="F1656" s="273"/>
      <c r="G1656" s="367">
        <f t="shared" ref="G1656:W1656" si="798">SUBTOTAL(9,G1657:G1658)</f>
        <v>0</v>
      </c>
      <c r="H1656" s="368">
        <f t="shared" si="798"/>
        <v>0</v>
      </c>
      <c r="I1656" s="369">
        <f t="shared" si="798"/>
        <v>0</v>
      </c>
      <c r="J1656" s="369">
        <f t="shared" si="798"/>
        <v>0</v>
      </c>
      <c r="K1656" s="370">
        <f t="shared" si="798"/>
        <v>0</v>
      </c>
      <c r="L1656" s="364">
        <f t="shared" si="798"/>
        <v>0</v>
      </c>
      <c r="M1656" s="364">
        <f t="shared" si="798"/>
        <v>0</v>
      </c>
      <c r="N1656" s="364">
        <f t="shared" si="798"/>
        <v>0</v>
      </c>
      <c r="O1656" s="364">
        <f t="shared" si="798"/>
        <v>0</v>
      </c>
      <c r="P1656" s="364">
        <f t="shared" si="798"/>
        <v>0</v>
      </c>
      <c r="Q1656" s="364">
        <f t="shared" si="798"/>
        <v>0</v>
      </c>
      <c r="R1656" s="364">
        <f t="shared" si="798"/>
        <v>0</v>
      </c>
      <c r="S1656" s="364">
        <f t="shared" si="798"/>
        <v>0</v>
      </c>
      <c r="T1656" s="364">
        <f t="shared" si="798"/>
        <v>0</v>
      </c>
      <c r="U1656" s="364">
        <f t="shared" si="798"/>
        <v>0</v>
      </c>
      <c r="V1656" s="365">
        <f t="shared" si="798"/>
        <v>0</v>
      </c>
      <c r="W1656" s="366">
        <f t="shared" si="798"/>
        <v>0</v>
      </c>
      <c r="Y1656"/>
    </row>
    <row r="1657" spans="1:25" outlineLevel="1" x14ac:dyDescent="0.25">
      <c r="A1657" s="212"/>
      <c r="B1657" s="465"/>
      <c r="C1657" s="272"/>
      <c r="D1657" s="272"/>
      <c r="E1657" s="273"/>
      <c r="F1657" s="274" t="s">
        <v>88</v>
      </c>
      <c r="G1657" s="394">
        <f>G799</f>
        <v>0</v>
      </c>
      <c r="H1657" s="421">
        <f>G1657*(1-VLOOKUP($F1657,SHT,2,FALSE))+H799*(1-VLOOKUP($F1657,SHT,2,FALSE))</f>
        <v>0</v>
      </c>
      <c r="I1657" s="389">
        <f t="shared" ref="I1657:V1657" si="799">I799*(1-VLOOKUP($F1657,SHT,2,FALSE))</f>
        <v>0</v>
      </c>
      <c r="J1657" s="389">
        <f t="shared" si="799"/>
        <v>0</v>
      </c>
      <c r="K1657" s="390">
        <f t="shared" si="799"/>
        <v>0</v>
      </c>
      <c r="L1657" s="391">
        <f t="shared" si="799"/>
        <v>0</v>
      </c>
      <c r="M1657" s="396">
        <f t="shared" si="799"/>
        <v>0</v>
      </c>
      <c r="N1657" s="392">
        <f t="shared" si="799"/>
        <v>0</v>
      </c>
      <c r="O1657" s="392">
        <f t="shared" si="799"/>
        <v>0</v>
      </c>
      <c r="P1657" s="392">
        <f t="shared" si="799"/>
        <v>0</v>
      </c>
      <c r="Q1657" s="392">
        <f t="shared" si="799"/>
        <v>0</v>
      </c>
      <c r="R1657" s="392">
        <f t="shared" si="799"/>
        <v>0</v>
      </c>
      <c r="S1657" s="392">
        <f t="shared" si="799"/>
        <v>0</v>
      </c>
      <c r="T1657" s="388">
        <f t="shared" si="799"/>
        <v>0</v>
      </c>
      <c r="U1657" s="392">
        <f t="shared" si="799"/>
        <v>0</v>
      </c>
      <c r="V1657" s="393">
        <f t="shared" si="799"/>
        <v>0</v>
      </c>
      <c r="W1657" s="37">
        <f>W799</f>
        <v>0</v>
      </c>
      <c r="Y1657"/>
    </row>
    <row r="1658" spans="1:25" outlineLevel="1" x14ac:dyDescent="0.25">
      <c r="A1658" s="212"/>
      <c r="B1658" s="465"/>
      <c r="C1658" s="272"/>
      <c r="D1658" s="272"/>
      <c r="E1658" s="273"/>
      <c r="F1658" s="274" t="s">
        <v>89</v>
      </c>
      <c r="G1658" s="394">
        <f>G800</f>
        <v>0</v>
      </c>
      <c r="H1658" s="421">
        <f>G1658*(1-VLOOKUP($F1658,SHT,2,FALSE))+H800*(1-VLOOKUP($F1658,SHT,2,FALSE))</f>
        <v>0</v>
      </c>
      <c r="I1658" s="389">
        <f t="shared" ref="I1658:V1658" si="800">I800*(1-VLOOKUP($F1658,SHT,2,FALSE))</f>
        <v>0</v>
      </c>
      <c r="J1658" s="389">
        <f t="shared" si="800"/>
        <v>0</v>
      </c>
      <c r="K1658" s="390">
        <f t="shared" si="800"/>
        <v>0</v>
      </c>
      <c r="L1658" s="391">
        <f t="shared" si="800"/>
        <v>0</v>
      </c>
      <c r="M1658" s="396">
        <f t="shared" si="800"/>
        <v>0</v>
      </c>
      <c r="N1658" s="392">
        <f t="shared" si="800"/>
        <v>0</v>
      </c>
      <c r="O1658" s="392">
        <f t="shared" si="800"/>
        <v>0</v>
      </c>
      <c r="P1658" s="392">
        <f t="shared" si="800"/>
        <v>0</v>
      </c>
      <c r="Q1658" s="392">
        <f t="shared" si="800"/>
        <v>0</v>
      </c>
      <c r="R1658" s="392">
        <f t="shared" si="800"/>
        <v>0</v>
      </c>
      <c r="S1658" s="392">
        <f t="shared" si="800"/>
        <v>0</v>
      </c>
      <c r="T1658" s="388">
        <f t="shared" si="800"/>
        <v>0</v>
      </c>
      <c r="U1658" s="392">
        <f t="shared" si="800"/>
        <v>0</v>
      </c>
      <c r="V1658" s="393">
        <f t="shared" si="800"/>
        <v>0</v>
      </c>
      <c r="W1658" s="37">
        <f>W800</f>
        <v>0</v>
      </c>
      <c r="Y1658"/>
    </row>
    <row r="1659" spans="1:25" x14ac:dyDescent="0.25">
      <c r="A1659" s="212"/>
      <c r="B1659" s="465"/>
      <c r="C1659" s="272"/>
      <c r="D1659" s="272" t="s">
        <v>90</v>
      </c>
      <c r="E1659" s="273"/>
      <c r="F1659" s="273"/>
      <c r="G1659" s="367">
        <f>SUBTOTAL(9,G1660:G1662)</f>
        <v>0</v>
      </c>
      <c r="H1659" s="368"/>
      <c r="I1659" s="369"/>
      <c r="J1659" s="369"/>
      <c r="K1659" s="370">
        <f t="shared" ref="K1659:W1659" si="801">SUBTOTAL(9,K1660:K1662)</f>
        <v>0</v>
      </c>
      <c r="L1659" s="364">
        <f t="shared" si="801"/>
        <v>0</v>
      </c>
      <c r="M1659" s="364">
        <f t="shared" si="801"/>
        <v>0</v>
      </c>
      <c r="N1659" s="364">
        <f t="shared" si="801"/>
        <v>0</v>
      </c>
      <c r="O1659" s="364">
        <f t="shared" si="801"/>
        <v>0</v>
      </c>
      <c r="P1659" s="364">
        <f t="shared" si="801"/>
        <v>0</v>
      </c>
      <c r="Q1659" s="364">
        <f t="shared" si="801"/>
        <v>0</v>
      </c>
      <c r="R1659" s="364">
        <f t="shared" si="801"/>
        <v>0</v>
      </c>
      <c r="S1659" s="364">
        <f t="shared" si="801"/>
        <v>0</v>
      </c>
      <c r="T1659" s="364">
        <f t="shared" si="801"/>
        <v>0</v>
      </c>
      <c r="U1659" s="364">
        <f t="shared" si="801"/>
        <v>0</v>
      </c>
      <c r="V1659" s="364">
        <f t="shared" si="801"/>
        <v>0</v>
      </c>
      <c r="W1659" s="366">
        <f t="shared" si="801"/>
        <v>0</v>
      </c>
      <c r="Y1659"/>
    </row>
    <row r="1660" spans="1:25" outlineLevel="1" x14ac:dyDescent="0.25">
      <c r="A1660" s="212"/>
      <c r="B1660" s="465"/>
      <c r="C1660" s="272"/>
      <c r="D1660" s="272"/>
      <c r="E1660" s="273"/>
      <c r="F1660" s="274" t="s">
        <v>91</v>
      </c>
      <c r="G1660" s="394">
        <f>G802</f>
        <v>0</v>
      </c>
      <c r="H1660" s="368"/>
      <c r="I1660" s="369"/>
      <c r="J1660" s="369"/>
      <c r="K1660" s="390">
        <f>($G1660+SUM($H802:K802))*VLOOKUP($F1660,EIT,2,FALSE)</f>
        <v>0</v>
      </c>
      <c r="L1660" s="391">
        <f t="shared" ref="L1660:V1660" si="802">L802*VLOOKUP($F1660,EIT,2,FALSE)</f>
        <v>0</v>
      </c>
      <c r="M1660" s="396">
        <f t="shared" si="802"/>
        <v>0</v>
      </c>
      <c r="N1660" s="392">
        <f t="shared" si="802"/>
        <v>0</v>
      </c>
      <c r="O1660" s="392">
        <f t="shared" si="802"/>
        <v>0</v>
      </c>
      <c r="P1660" s="392">
        <f t="shared" si="802"/>
        <v>0</v>
      </c>
      <c r="Q1660" s="392">
        <f t="shared" si="802"/>
        <v>0</v>
      </c>
      <c r="R1660" s="392">
        <f t="shared" si="802"/>
        <v>0</v>
      </c>
      <c r="S1660" s="392">
        <f t="shared" si="802"/>
        <v>0</v>
      </c>
      <c r="T1660" s="392">
        <f t="shared" si="802"/>
        <v>0</v>
      </c>
      <c r="U1660" s="392">
        <f t="shared" si="802"/>
        <v>0</v>
      </c>
      <c r="V1660" s="393">
        <f t="shared" si="802"/>
        <v>0</v>
      </c>
      <c r="W1660" s="37">
        <f>W802</f>
        <v>0</v>
      </c>
      <c r="Y1660"/>
    </row>
    <row r="1661" spans="1:25" outlineLevel="1" x14ac:dyDescent="0.25">
      <c r="A1661" s="212"/>
      <c r="B1661" s="465"/>
      <c r="C1661" s="272"/>
      <c r="D1661" s="272"/>
      <c r="E1661" s="273"/>
      <c r="F1661" s="274" t="s">
        <v>92</v>
      </c>
      <c r="G1661" s="394">
        <f>G803</f>
        <v>0</v>
      </c>
      <c r="H1661" s="368"/>
      <c r="I1661" s="369"/>
      <c r="J1661" s="369"/>
      <c r="K1661" s="370"/>
      <c r="L1661" s="391">
        <f>($G1661+SUM($H803:L803))*VLOOKUP($F1661,EIT,3,FALSE)</f>
        <v>0</v>
      </c>
      <c r="M1661" s="396">
        <f>($G1661+SUM($H803:$L803))*VLOOKUP($F1661,EIT,4,FALSE)+$M803*(VLOOKUP($F1661,EIT,3,FALSE)+VLOOKUP($F1661,EIT,4,FALSE))</f>
        <v>0</v>
      </c>
      <c r="N1661" s="392">
        <f>($G1661+SUM($H803:$M803))*VLOOKUP($F1661,EIT,5,FALSE)+$N803*(VLOOKUP($F1661,EIT,3,FALSE)+VLOOKUP($F1661,EIT,4,FALSE)+VLOOKUP($F1661,EIT,5,FALSE))</f>
        <v>0</v>
      </c>
      <c r="O1661" s="392">
        <f t="shared" ref="O1661:V1661" si="803">O803*(VLOOKUP($F1661,EIT,3,FALSE)+VLOOKUP($F1661,EIT,4,FALSE)+VLOOKUP($F1661,EIT,5,FALSE))</f>
        <v>0</v>
      </c>
      <c r="P1661" s="392">
        <f t="shared" si="803"/>
        <v>0</v>
      </c>
      <c r="Q1661" s="392">
        <f t="shared" si="803"/>
        <v>0</v>
      </c>
      <c r="R1661" s="392">
        <f t="shared" si="803"/>
        <v>0</v>
      </c>
      <c r="S1661" s="392">
        <f t="shared" si="803"/>
        <v>0</v>
      </c>
      <c r="T1661" s="392">
        <f t="shared" si="803"/>
        <v>0</v>
      </c>
      <c r="U1661" s="392">
        <f t="shared" si="803"/>
        <v>0</v>
      </c>
      <c r="V1661" s="393">
        <f t="shared" si="803"/>
        <v>0</v>
      </c>
      <c r="W1661" s="37">
        <f>W803</f>
        <v>0</v>
      </c>
      <c r="Y1661"/>
    </row>
    <row r="1662" spans="1:25" outlineLevel="1" x14ac:dyDescent="0.25">
      <c r="A1662" s="212"/>
      <c r="B1662" s="465"/>
      <c r="C1662" s="272"/>
      <c r="D1662" s="272"/>
      <c r="E1662" s="273"/>
      <c r="F1662" s="274" t="s">
        <v>93</v>
      </c>
      <c r="G1662" s="394">
        <f>G804</f>
        <v>0</v>
      </c>
      <c r="H1662" s="368"/>
      <c r="I1662" s="369"/>
      <c r="J1662" s="369"/>
      <c r="K1662" s="370"/>
      <c r="L1662" s="363"/>
      <c r="M1662" s="364"/>
      <c r="N1662" s="364"/>
      <c r="O1662" s="364"/>
      <c r="P1662" s="364"/>
      <c r="Q1662" s="364"/>
      <c r="R1662" s="364"/>
      <c r="S1662" s="364"/>
      <c r="T1662" s="364"/>
      <c r="U1662" s="364"/>
      <c r="V1662" s="365"/>
      <c r="W1662" s="37">
        <f>W804</f>
        <v>0</v>
      </c>
      <c r="Y1662"/>
    </row>
    <row r="1663" spans="1:25" x14ac:dyDescent="0.25">
      <c r="A1663" s="212"/>
      <c r="B1663" s="465"/>
      <c r="C1663" s="275"/>
      <c r="D1663" s="272" t="s">
        <v>94</v>
      </c>
      <c r="E1663" s="273"/>
      <c r="F1663" s="273"/>
      <c r="G1663" s="367">
        <f>SUBTOTAL(9,G1664:G1665)</f>
        <v>0</v>
      </c>
      <c r="H1663" s="368"/>
      <c r="I1663" s="369"/>
      <c r="J1663" s="369"/>
      <c r="K1663" s="370"/>
      <c r="L1663" s="363"/>
      <c r="M1663" s="364"/>
      <c r="N1663" s="364"/>
      <c r="O1663" s="364"/>
      <c r="P1663" s="364"/>
      <c r="Q1663" s="364"/>
      <c r="R1663" s="364"/>
      <c r="S1663" s="364"/>
      <c r="T1663" s="364"/>
      <c r="U1663" s="364"/>
      <c r="V1663" s="365"/>
      <c r="W1663" s="515"/>
      <c r="Y1663"/>
    </row>
    <row r="1664" spans="1:25" outlineLevel="1" x14ac:dyDescent="0.25">
      <c r="A1664" s="212"/>
      <c r="B1664" s="465"/>
      <c r="C1664" s="272"/>
      <c r="D1664" s="272"/>
      <c r="E1664" s="273"/>
      <c r="F1664" s="274" t="s">
        <v>95</v>
      </c>
      <c r="G1664" s="394">
        <f>G806</f>
        <v>0</v>
      </c>
      <c r="H1664" s="368"/>
      <c r="I1664" s="369"/>
      <c r="J1664" s="369"/>
      <c r="K1664" s="370"/>
      <c r="L1664" s="363"/>
      <c r="M1664" s="364"/>
      <c r="N1664" s="364"/>
      <c r="O1664" s="364"/>
      <c r="P1664" s="364"/>
      <c r="Q1664" s="364"/>
      <c r="R1664" s="364"/>
      <c r="S1664" s="364"/>
      <c r="T1664" s="364"/>
      <c r="U1664" s="364"/>
      <c r="V1664" s="365"/>
      <c r="W1664" s="40"/>
      <c r="Y1664"/>
    </row>
    <row r="1665" spans="1:25" outlineLevel="1" x14ac:dyDescent="0.25">
      <c r="A1665" s="212"/>
      <c r="B1665" s="465"/>
      <c r="C1665" s="272"/>
      <c r="D1665" s="272"/>
      <c r="E1665" s="273"/>
      <c r="F1665" s="274" t="s">
        <v>96</v>
      </c>
      <c r="G1665" s="394">
        <f>G807</f>
        <v>0</v>
      </c>
      <c r="H1665" s="368"/>
      <c r="I1665" s="369"/>
      <c r="J1665" s="369"/>
      <c r="K1665" s="370"/>
      <c r="L1665" s="363"/>
      <c r="M1665" s="364"/>
      <c r="N1665" s="364"/>
      <c r="O1665" s="364"/>
      <c r="P1665" s="364"/>
      <c r="Q1665" s="364"/>
      <c r="R1665" s="364"/>
      <c r="S1665" s="364"/>
      <c r="T1665" s="364"/>
      <c r="U1665" s="364"/>
      <c r="V1665" s="365"/>
      <c r="W1665" s="40"/>
      <c r="Y1665"/>
    </row>
    <row r="1666" spans="1:25" outlineLevel="1" x14ac:dyDescent="0.25">
      <c r="A1666" s="212"/>
      <c r="B1666" s="465"/>
      <c r="C1666" s="273"/>
      <c r="D1666" s="272"/>
      <c r="E1666" s="275"/>
      <c r="F1666" s="273"/>
      <c r="G1666" s="41"/>
      <c r="H1666" s="368"/>
      <c r="I1666" s="369"/>
      <c r="J1666" s="369"/>
      <c r="K1666" s="370"/>
      <c r="L1666" s="364"/>
      <c r="M1666" s="364"/>
      <c r="N1666" s="364"/>
      <c r="O1666" s="364"/>
      <c r="P1666" s="364"/>
      <c r="Q1666" s="364"/>
      <c r="R1666" s="364"/>
      <c r="S1666" s="364"/>
      <c r="T1666" s="364"/>
      <c r="U1666" s="364"/>
      <c r="V1666" s="364"/>
      <c r="W1666" s="366"/>
      <c r="Y1666"/>
    </row>
    <row r="1667" spans="1:25" outlineLevel="1" x14ac:dyDescent="0.25">
      <c r="A1667" s="212"/>
      <c r="B1667" s="465"/>
      <c r="C1667" s="272" t="s">
        <v>324</v>
      </c>
      <c r="D1667" s="272"/>
      <c r="E1667" s="275"/>
      <c r="F1667" s="273"/>
      <c r="G1667" s="41">
        <f>SUBTOTAL(9,G1668:G1670)</f>
        <v>0</v>
      </c>
      <c r="H1667" s="368">
        <f t="shared" ref="H1667:W1667" si="804">SUBTOTAL(9,H1668:H1670)</f>
        <v>0</v>
      </c>
      <c r="I1667" s="369">
        <f t="shared" si="804"/>
        <v>0</v>
      </c>
      <c r="J1667" s="369">
        <f t="shared" si="804"/>
        <v>0</v>
      </c>
      <c r="K1667" s="370">
        <f t="shared" si="804"/>
        <v>0</v>
      </c>
      <c r="L1667" s="364">
        <f t="shared" si="804"/>
        <v>0</v>
      </c>
      <c r="M1667" s="364">
        <f t="shared" si="804"/>
        <v>0</v>
      </c>
      <c r="N1667" s="364">
        <f t="shared" si="804"/>
        <v>0</v>
      </c>
      <c r="O1667" s="364">
        <f t="shared" si="804"/>
        <v>0</v>
      </c>
      <c r="P1667" s="364">
        <f t="shared" si="804"/>
        <v>0</v>
      </c>
      <c r="Q1667" s="364">
        <f t="shared" si="804"/>
        <v>0</v>
      </c>
      <c r="R1667" s="364">
        <f t="shared" si="804"/>
        <v>0</v>
      </c>
      <c r="S1667" s="364">
        <f t="shared" si="804"/>
        <v>0</v>
      </c>
      <c r="T1667" s="364">
        <f t="shared" si="804"/>
        <v>0</v>
      </c>
      <c r="U1667" s="364">
        <f t="shared" si="804"/>
        <v>0</v>
      </c>
      <c r="V1667" s="364">
        <f t="shared" si="804"/>
        <v>0</v>
      </c>
      <c r="W1667" s="366">
        <f t="shared" si="804"/>
        <v>0</v>
      </c>
      <c r="Y1667"/>
    </row>
    <row r="1668" spans="1:25" outlineLevel="1" x14ac:dyDescent="0.25">
      <c r="A1668" s="212"/>
      <c r="B1668" s="465"/>
      <c r="C1668" s="273"/>
      <c r="D1668" s="272"/>
      <c r="E1668" s="275"/>
      <c r="F1668" s="359" t="s">
        <v>150</v>
      </c>
      <c r="G1668" s="426">
        <f>G810</f>
        <v>0</v>
      </c>
      <c r="H1668" s="427">
        <f>G1668*(1-VLOOKUP($F1668,SHT,2,FALSE))+H810*(1-VLOOKUP($F1668,SHT,2,FALSE))</f>
        <v>0</v>
      </c>
      <c r="I1668" s="428">
        <f t="shared" ref="I1668:V1668" si="805">I810*(1-VLOOKUP($F1668,SHT,2,FALSE))</f>
        <v>0</v>
      </c>
      <c r="J1668" s="428">
        <f t="shared" si="805"/>
        <v>0</v>
      </c>
      <c r="K1668" s="429">
        <f t="shared" si="805"/>
        <v>0</v>
      </c>
      <c r="L1668" s="430">
        <f t="shared" si="805"/>
        <v>0</v>
      </c>
      <c r="M1668" s="431">
        <f t="shared" si="805"/>
        <v>0</v>
      </c>
      <c r="N1668" s="428">
        <f t="shared" si="805"/>
        <v>0</v>
      </c>
      <c r="O1668" s="428">
        <f t="shared" si="805"/>
        <v>0</v>
      </c>
      <c r="P1668" s="428">
        <f t="shared" si="805"/>
        <v>0</v>
      </c>
      <c r="Q1668" s="428">
        <f t="shared" si="805"/>
        <v>0</v>
      </c>
      <c r="R1668" s="428">
        <f t="shared" si="805"/>
        <v>0</v>
      </c>
      <c r="S1668" s="428">
        <f t="shared" si="805"/>
        <v>0</v>
      </c>
      <c r="T1668" s="428">
        <f t="shared" si="805"/>
        <v>0</v>
      </c>
      <c r="U1668" s="428">
        <f t="shared" si="805"/>
        <v>0</v>
      </c>
      <c r="V1668" s="432">
        <f t="shared" si="805"/>
        <v>0</v>
      </c>
      <c r="W1668" s="426">
        <f>W810</f>
        <v>0</v>
      </c>
      <c r="Y1668"/>
    </row>
    <row r="1669" spans="1:25" outlineLevel="1" x14ac:dyDescent="0.25">
      <c r="A1669" s="212"/>
      <c r="B1669" s="465"/>
      <c r="C1669" s="273"/>
      <c r="D1669" s="272"/>
      <c r="E1669" s="275"/>
      <c r="F1669" s="359" t="s">
        <v>151</v>
      </c>
      <c r="G1669" s="426">
        <f>G811</f>
        <v>0</v>
      </c>
      <c r="H1669" s="427">
        <f>G1669*(1-VLOOKUP($F1669,SHT,2,FALSE))+H811*(1-VLOOKUP($F1669,SHT,2,FALSE))</f>
        <v>0</v>
      </c>
      <c r="I1669" s="428">
        <f t="shared" ref="I1669:V1669" si="806">I811*(1-VLOOKUP($F1669,SHT,2,FALSE))</f>
        <v>0</v>
      </c>
      <c r="J1669" s="428">
        <f t="shared" si="806"/>
        <v>0</v>
      </c>
      <c r="K1669" s="429">
        <f t="shared" si="806"/>
        <v>0</v>
      </c>
      <c r="L1669" s="430">
        <f t="shared" si="806"/>
        <v>0</v>
      </c>
      <c r="M1669" s="431">
        <f t="shared" si="806"/>
        <v>0</v>
      </c>
      <c r="N1669" s="428">
        <f t="shared" si="806"/>
        <v>0</v>
      </c>
      <c r="O1669" s="428">
        <f t="shared" si="806"/>
        <v>0</v>
      </c>
      <c r="P1669" s="428">
        <f t="shared" si="806"/>
        <v>0</v>
      </c>
      <c r="Q1669" s="428">
        <f t="shared" si="806"/>
        <v>0</v>
      </c>
      <c r="R1669" s="428">
        <f t="shared" si="806"/>
        <v>0</v>
      </c>
      <c r="S1669" s="428">
        <f t="shared" si="806"/>
        <v>0</v>
      </c>
      <c r="T1669" s="428">
        <f t="shared" si="806"/>
        <v>0</v>
      </c>
      <c r="U1669" s="428">
        <f t="shared" si="806"/>
        <v>0</v>
      </c>
      <c r="V1669" s="432">
        <f t="shared" si="806"/>
        <v>0</v>
      </c>
      <c r="W1669" s="426">
        <f>W811</f>
        <v>0</v>
      </c>
      <c r="Y1669"/>
    </row>
    <row r="1670" spans="1:25" outlineLevel="1" x14ac:dyDescent="0.25">
      <c r="A1670" s="212"/>
      <c r="B1670" s="465"/>
      <c r="C1670" s="273"/>
      <c r="D1670" s="272"/>
      <c r="E1670" s="275"/>
      <c r="F1670" s="359" t="s">
        <v>152</v>
      </c>
      <c r="G1670" s="426">
        <f>G812</f>
        <v>0</v>
      </c>
      <c r="H1670" s="427">
        <f>G1670*(1-VLOOKUP($F1670,SHT,2,FALSE))+H812*(1-VLOOKUP($F1670,SHT,2,FALSE))</f>
        <v>0</v>
      </c>
      <c r="I1670" s="428">
        <f t="shared" ref="I1670:V1670" si="807">I812*(1-VLOOKUP($F1670,SHT,2,FALSE))</f>
        <v>0</v>
      </c>
      <c r="J1670" s="428">
        <f t="shared" si="807"/>
        <v>0</v>
      </c>
      <c r="K1670" s="429">
        <f t="shared" si="807"/>
        <v>0</v>
      </c>
      <c r="L1670" s="430">
        <f t="shared" si="807"/>
        <v>0</v>
      </c>
      <c r="M1670" s="431">
        <f t="shared" si="807"/>
        <v>0</v>
      </c>
      <c r="N1670" s="428">
        <f t="shared" si="807"/>
        <v>0</v>
      </c>
      <c r="O1670" s="428">
        <f t="shared" si="807"/>
        <v>0</v>
      </c>
      <c r="P1670" s="428">
        <f t="shared" si="807"/>
        <v>0</v>
      </c>
      <c r="Q1670" s="428">
        <f t="shared" si="807"/>
        <v>0</v>
      </c>
      <c r="R1670" s="428">
        <f t="shared" si="807"/>
        <v>0</v>
      </c>
      <c r="S1670" s="428">
        <f t="shared" si="807"/>
        <v>0</v>
      </c>
      <c r="T1670" s="428">
        <f t="shared" si="807"/>
        <v>0</v>
      </c>
      <c r="U1670" s="428">
        <f t="shared" si="807"/>
        <v>0</v>
      </c>
      <c r="V1670" s="432">
        <f t="shared" si="807"/>
        <v>0</v>
      </c>
      <c r="W1670" s="426">
        <f>W812</f>
        <v>0</v>
      </c>
      <c r="Y1670"/>
    </row>
    <row r="1671" spans="1:25" x14ac:dyDescent="0.25">
      <c r="A1671" s="212"/>
      <c r="B1671" s="465"/>
      <c r="C1671" s="272"/>
      <c r="D1671" s="272"/>
      <c r="E1671" s="273"/>
      <c r="F1671" s="273"/>
      <c r="G1671" s="367"/>
      <c r="H1671" s="369"/>
      <c r="I1671" s="369"/>
      <c r="J1671" s="369"/>
      <c r="K1671" s="370"/>
      <c r="L1671" s="363"/>
      <c r="M1671" s="364"/>
      <c r="N1671" s="364"/>
      <c r="O1671" s="364"/>
      <c r="P1671" s="364"/>
      <c r="Q1671" s="364"/>
      <c r="R1671" s="364"/>
      <c r="S1671" s="364"/>
      <c r="T1671" s="364"/>
      <c r="U1671" s="364"/>
      <c r="V1671" s="365"/>
      <c r="W1671" s="365"/>
      <c r="Y1671"/>
    </row>
    <row r="1672" spans="1:25" s="79" customFormat="1" ht="16.2" thickBot="1" x14ac:dyDescent="0.3">
      <c r="A1672" s="212"/>
      <c r="B1672" s="279" t="s">
        <v>325</v>
      </c>
      <c r="C1672" s="506"/>
      <c r="D1672" s="506"/>
      <c r="E1672" s="506"/>
      <c r="F1672" s="506"/>
      <c r="G1672" s="103">
        <f>SUBTOTAL(9,G1432:G1671)</f>
        <v>0</v>
      </c>
      <c r="H1672" s="403">
        <f t="shared" ref="H1672:W1672" si="808">SUBTOTAL(9,H1432:H1671)</f>
        <v>0</v>
      </c>
      <c r="I1672" s="404">
        <f t="shared" si="808"/>
        <v>0</v>
      </c>
      <c r="J1672" s="404">
        <f t="shared" si="808"/>
        <v>0</v>
      </c>
      <c r="K1672" s="405">
        <f t="shared" si="808"/>
        <v>0</v>
      </c>
      <c r="L1672" s="406">
        <f t="shared" si="808"/>
        <v>0</v>
      </c>
      <c r="M1672" s="407">
        <f t="shared" si="808"/>
        <v>0</v>
      </c>
      <c r="N1672" s="407">
        <f t="shared" si="808"/>
        <v>0</v>
      </c>
      <c r="O1672" s="407">
        <f t="shared" si="808"/>
        <v>0</v>
      </c>
      <c r="P1672" s="407">
        <f t="shared" si="808"/>
        <v>0</v>
      </c>
      <c r="Q1672" s="407">
        <f t="shared" si="808"/>
        <v>0</v>
      </c>
      <c r="R1672" s="407">
        <f t="shared" si="808"/>
        <v>0</v>
      </c>
      <c r="S1672" s="407">
        <f t="shared" si="808"/>
        <v>0</v>
      </c>
      <c r="T1672" s="407">
        <f t="shared" si="808"/>
        <v>0</v>
      </c>
      <c r="U1672" s="407">
        <f t="shared" si="808"/>
        <v>0</v>
      </c>
      <c r="V1672" s="408">
        <f t="shared" si="808"/>
        <v>0</v>
      </c>
      <c r="W1672" s="103">
        <f t="shared" si="808"/>
        <v>0</v>
      </c>
      <c r="X1672" s="51"/>
      <c r="Y1672"/>
    </row>
    <row r="1673" spans="1:25" ht="13.8" thickBot="1" x14ac:dyDescent="0.3">
      <c r="A1673" s="212"/>
      <c r="G1673" s="89"/>
      <c r="H1673" s="89"/>
      <c r="I1673" s="89"/>
      <c r="J1673" s="89"/>
      <c r="K1673" s="89"/>
      <c r="L1673" s="89"/>
      <c r="M1673" s="89"/>
      <c r="N1673" s="89"/>
      <c r="O1673" s="89"/>
      <c r="P1673" s="89"/>
      <c r="Q1673" s="89"/>
      <c r="R1673" s="89"/>
      <c r="S1673" s="89"/>
      <c r="T1673" s="89"/>
      <c r="U1673" s="89"/>
      <c r="V1673" s="89"/>
      <c r="W1673" s="89"/>
      <c r="Y1673"/>
    </row>
    <row r="1674" spans="1:25" s="79" customFormat="1" ht="16.2" thickBot="1" x14ac:dyDescent="0.3">
      <c r="A1674" s="212"/>
      <c r="B1674" s="433" t="s">
        <v>326</v>
      </c>
      <c r="C1674" s="475"/>
      <c r="D1674" s="475"/>
      <c r="E1674" s="475"/>
      <c r="F1674" s="475"/>
      <c r="G1674" s="475"/>
      <c r="H1674" s="480"/>
      <c r="I1674" s="480"/>
      <c r="J1674" s="480"/>
      <c r="K1674" s="480"/>
      <c r="L1674" s="480"/>
      <c r="M1674" s="481"/>
      <c r="N1674" s="480"/>
      <c r="O1674" s="480"/>
      <c r="P1674" s="480"/>
      <c r="Q1674" s="480"/>
      <c r="R1674" s="480"/>
      <c r="S1674" s="480"/>
      <c r="T1674" s="480"/>
      <c r="U1674" s="480"/>
      <c r="V1674" s="480"/>
      <c r="W1674" s="482"/>
      <c r="X1674" s="51"/>
      <c r="Y1674"/>
    </row>
    <row r="1675" spans="1:25" s="79" customFormat="1" ht="15" x14ac:dyDescent="0.25">
      <c r="A1675" s="212"/>
      <c r="B1675" s="464"/>
      <c r="C1675" s="439" t="s">
        <v>327</v>
      </c>
      <c r="D1675" s="273"/>
      <c r="E1675" s="273"/>
      <c r="F1675" s="273"/>
      <c r="G1675" s="585"/>
      <c r="H1675" s="364">
        <f>SUBTOTAL(9,H1676:H1677)</f>
        <v>0</v>
      </c>
      <c r="I1675" s="364">
        <f t="shared" ref="I1675:V1675" si="809">SUBTOTAL(9,I1676:I1677)</f>
        <v>0</v>
      </c>
      <c r="J1675" s="364">
        <f t="shared" si="809"/>
        <v>0</v>
      </c>
      <c r="K1675" s="365">
        <f t="shared" si="809"/>
        <v>0</v>
      </c>
      <c r="L1675" s="364">
        <f t="shared" si="809"/>
        <v>0</v>
      </c>
      <c r="M1675" s="31">
        <f t="shared" si="809"/>
        <v>0</v>
      </c>
      <c r="N1675" s="364">
        <f t="shared" si="809"/>
        <v>0</v>
      </c>
      <c r="O1675" s="364">
        <f t="shared" si="809"/>
        <v>0</v>
      </c>
      <c r="P1675" s="364">
        <f t="shared" si="809"/>
        <v>0</v>
      </c>
      <c r="Q1675" s="364">
        <f t="shared" si="809"/>
        <v>0</v>
      </c>
      <c r="R1675" s="364">
        <f t="shared" si="809"/>
        <v>0</v>
      </c>
      <c r="S1675" s="364">
        <f t="shared" si="809"/>
        <v>0</v>
      </c>
      <c r="T1675" s="364">
        <f t="shared" si="809"/>
        <v>0</v>
      </c>
      <c r="U1675" s="364">
        <f t="shared" si="809"/>
        <v>0</v>
      </c>
      <c r="V1675" s="364">
        <f t="shared" si="809"/>
        <v>0</v>
      </c>
      <c r="W1675" s="585"/>
      <c r="X1675" s="51"/>
      <c r="Y1675"/>
    </row>
    <row r="1676" spans="1:25" s="79" customFormat="1" ht="12.75" customHeight="1" x14ac:dyDescent="0.25">
      <c r="A1676" s="212"/>
      <c r="B1676" s="295"/>
      <c r="C1676" s="273"/>
      <c r="D1676" s="273"/>
      <c r="E1676" s="273"/>
      <c r="F1676" s="274" t="s">
        <v>328</v>
      </c>
      <c r="G1676" s="41"/>
      <c r="H1676" s="395">
        <f t="shared" ref="H1676:V1676" si="810">H818</f>
        <v>0</v>
      </c>
      <c r="I1676" s="389">
        <f t="shared" si="810"/>
        <v>0</v>
      </c>
      <c r="J1676" s="389">
        <f t="shared" si="810"/>
        <v>0</v>
      </c>
      <c r="K1676" s="390">
        <f t="shared" si="810"/>
        <v>0</v>
      </c>
      <c r="L1676" s="388">
        <f t="shared" si="810"/>
        <v>0</v>
      </c>
      <c r="M1676" s="396">
        <f t="shared" si="810"/>
        <v>0</v>
      </c>
      <c r="N1676" s="392">
        <f t="shared" si="810"/>
        <v>0</v>
      </c>
      <c r="O1676" s="392">
        <f t="shared" si="810"/>
        <v>0</v>
      </c>
      <c r="P1676" s="392">
        <f t="shared" si="810"/>
        <v>0</v>
      </c>
      <c r="Q1676" s="392">
        <f t="shared" si="810"/>
        <v>0</v>
      </c>
      <c r="R1676" s="392">
        <f t="shared" si="810"/>
        <v>0</v>
      </c>
      <c r="S1676" s="392">
        <f t="shared" si="810"/>
        <v>0</v>
      </c>
      <c r="T1676" s="392">
        <f t="shared" si="810"/>
        <v>0</v>
      </c>
      <c r="U1676" s="392">
        <f t="shared" si="810"/>
        <v>0</v>
      </c>
      <c r="V1676" s="399">
        <f t="shared" si="810"/>
        <v>0</v>
      </c>
      <c r="W1676" s="41"/>
      <c r="X1676" s="51"/>
      <c r="Y1676"/>
    </row>
    <row r="1677" spans="1:25" s="79" customFormat="1" ht="12.75" customHeight="1" x14ac:dyDescent="0.25">
      <c r="A1677" s="212"/>
      <c r="B1677" s="295"/>
      <c r="C1677" s="273"/>
      <c r="D1677" s="273"/>
      <c r="E1677" s="273"/>
      <c r="F1677" s="274" t="s">
        <v>329</v>
      </c>
      <c r="G1677" s="41"/>
      <c r="H1677" s="395">
        <f t="shared" ref="H1677:V1677" si="811">H819</f>
        <v>0</v>
      </c>
      <c r="I1677" s="389">
        <f t="shared" si="811"/>
        <v>0</v>
      </c>
      <c r="J1677" s="389">
        <f t="shared" si="811"/>
        <v>0</v>
      </c>
      <c r="K1677" s="390">
        <f t="shared" si="811"/>
        <v>0</v>
      </c>
      <c r="L1677" s="388">
        <f t="shared" si="811"/>
        <v>0</v>
      </c>
      <c r="M1677" s="396">
        <f t="shared" si="811"/>
        <v>0</v>
      </c>
      <c r="N1677" s="392">
        <f t="shared" si="811"/>
        <v>0</v>
      </c>
      <c r="O1677" s="392">
        <f t="shared" si="811"/>
        <v>0</v>
      </c>
      <c r="P1677" s="392">
        <f t="shared" si="811"/>
        <v>0</v>
      </c>
      <c r="Q1677" s="392">
        <f t="shared" si="811"/>
        <v>0</v>
      </c>
      <c r="R1677" s="392">
        <f t="shared" si="811"/>
        <v>0</v>
      </c>
      <c r="S1677" s="392">
        <f t="shared" si="811"/>
        <v>0</v>
      </c>
      <c r="T1677" s="392">
        <f t="shared" si="811"/>
        <v>0</v>
      </c>
      <c r="U1677" s="392">
        <f t="shared" si="811"/>
        <v>0</v>
      </c>
      <c r="V1677" s="399">
        <f t="shared" si="811"/>
        <v>0</v>
      </c>
      <c r="W1677" s="41"/>
      <c r="X1677" s="51"/>
      <c r="Y1677"/>
    </row>
    <row r="1678" spans="1:25" s="79" customFormat="1" ht="12.75" customHeight="1" x14ac:dyDescent="0.25">
      <c r="A1678" s="212"/>
      <c r="B1678" s="295"/>
      <c r="C1678" s="273"/>
      <c r="D1678" s="273"/>
      <c r="E1678" s="273"/>
      <c r="F1678" s="273"/>
      <c r="G1678" s="41"/>
      <c r="H1678" s="369"/>
      <c r="I1678" s="369"/>
      <c r="J1678" s="369"/>
      <c r="K1678" s="370"/>
      <c r="L1678" s="364"/>
      <c r="M1678" s="364"/>
      <c r="N1678" s="364"/>
      <c r="O1678" s="364"/>
      <c r="P1678" s="364"/>
      <c r="Q1678" s="364"/>
      <c r="R1678" s="364"/>
      <c r="S1678" s="364"/>
      <c r="T1678" s="364"/>
      <c r="U1678" s="364"/>
      <c r="V1678" s="364"/>
      <c r="W1678" s="41"/>
      <c r="X1678" s="51"/>
      <c r="Y1678"/>
    </row>
    <row r="1679" spans="1:25" s="79" customFormat="1" ht="15" x14ac:dyDescent="0.25">
      <c r="A1679" s="212"/>
      <c r="B1679" s="295"/>
      <c r="C1679" s="439" t="s">
        <v>330</v>
      </c>
      <c r="D1679" s="272"/>
      <c r="E1679" s="275"/>
      <c r="F1679" s="273"/>
      <c r="G1679" s="41"/>
      <c r="H1679" s="364"/>
      <c r="I1679" s="364"/>
      <c r="J1679" s="364"/>
      <c r="K1679" s="365"/>
      <c r="L1679" s="363"/>
      <c r="M1679" s="31"/>
      <c r="N1679" s="364"/>
      <c r="O1679" s="364"/>
      <c r="P1679" s="364"/>
      <c r="Q1679" s="364"/>
      <c r="R1679" s="364"/>
      <c r="S1679" s="364"/>
      <c r="T1679" s="364"/>
      <c r="U1679" s="364"/>
      <c r="V1679" s="364"/>
      <c r="W1679" s="41"/>
      <c r="X1679" s="51"/>
      <c r="Y1679"/>
    </row>
    <row r="1680" spans="1:25" s="79" customFormat="1" ht="12.75" customHeight="1" x14ac:dyDescent="0.25">
      <c r="A1680" s="212"/>
      <c r="B1680" s="295"/>
      <c r="C1680" s="273"/>
      <c r="D1680" s="272" t="s">
        <v>98</v>
      </c>
      <c r="E1680" s="275"/>
      <c r="F1680" s="273"/>
      <c r="G1680" s="41"/>
      <c r="H1680" s="364">
        <f t="shared" ref="H1680:V1680" si="812">SUBTOTAL(9,H1681:H1684)</f>
        <v>0</v>
      </c>
      <c r="I1680" s="364">
        <f t="shared" si="812"/>
        <v>0</v>
      </c>
      <c r="J1680" s="364">
        <f t="shared" si="812"/>
        <v>0</v>
      </c>
      <c r="K1680" s="365">
        <f t="shared" si="812"/>
        <v>0</v>
      </c>
      <c r="L1680" s="363">
        <f t="shared" si="812"/>
        <v>0</v>
      </c>
      <c r="M1680" s="31">
        <f t="shared" si="812"/>
        <v>0</v>
      </c>
      <c r="N1680" s="364">
        <f t="shared" si="812"/>
        <v>0</v>
      </c>
      <c r="O1680" s="364">
        <f t="shared" si="812"/>
        <v>0</v>
      </c>
      <c r="P1680" s="364">
        <f t="shared" si="812"/>
        <v>0</v>
      </c>
      <c r="Q1680" s="364">
        <f t="shared" si="812"/>
        <v>0</v>
      </c>
      <c r="R1680" s="364">
        <f t="shared" si="812"/>
        <v>0</v>
      </c>
      <c r="S1680" s="364">
        <f t="shared" si="812"/>
        <v>0</v>
      </c>
      <c r="T1680" s="364">
        <f t="shared" si="812"/>
        <v>0</v>
      </c>
      <c r="U1680" s="364">
        <f t="shared" si="812"/>
        <v>0</v>
      </c>
      <c r="V1680" s="364">
        <f t="shared" si="812"/>
        <v>0</v>
      </c>
      <c r="W1680" s="41"/>
      <c r="X1680" s="51"/>
      <c r="Y1680"/>
    </row>
    <row r="1681" spans="1:25" s="79" customFormat="1" ht="12.75" customHeight="1" x14ac:dyDescent="0.25">
      <c r="A1681" s="212"/>
      <c r="B1681" s="295"/>
      <c r="C1681" s="273"/>
      <c r="D1681" s="272"/>
      <c r="E1681" s="273"/>
      <c r="F1681" s="274" t="s">
        <v>331</v>
      </c>
      <c r="G1681" s="41"/>
      <c r="H1681" s="395">
        <f t="shared" ref="H1681:V1681" si="813">H823</f>
        <v>0</v>
      </c>
      <c r="I1681" s="389">
        <f t="shared" si="813"/>
        <v>0</v>
      </c>
      <c r="J1681" s="389">
        <f t="shared" si="813"/>
        <v>0</v>
      </c>
      <c r="K1681" s="390">
        <f t="shared" si="813"/>
        <v>0</v>
      </c>
      <c r="L1681" s="388">
        <f t="shared" si="813"/>
        <v>0</v>
      </c>
      <c r="M1681" s="396">
        <f t="shared" si="813"/>
        <v>0</v>
      </c>
      <c r="N1681" s="392">
        <f t="shared" si="813"/>
        <v>0</v>
      </c>
      <c r="O1681" s="392">
        <f t="shared" si="813"/>
        <v>0</v>
      </c>
      <c r="P1681" s="392">
        <f t="shared" si="813"/>
        <v>0</v>
      </c>
      <c r="Q1681" s="392">
        <f t="shared" si="813"/>
        <v>0</v>
      </c>
      <c r="R1681" s="392">
        <f t="shared" si="813"/>
        <v>0</v>
      </c>
      <c r="S1681" s="392">
        <f t="shared" si="813"/>
        <v>0</v>
      </c>
      <c r="T1681" s="392">
        <f t="shared" si="813"/>
        <v>0</v>
      </c>
      <c r="U1681" s="392">
        <f t="shared" si="813"/>
        <v>0</v>
      </c>
      <c r="V1681" s="399">
        <f t="shared" si="813"/>
        <v>0</v>
      </c>
      <c r="W1681" s="41"/>
      <c r="X1681" s="51"/>
      <c r="Y1681"/>
    </row>
    <row r="1682" spans="1:25" s="79" customFormat="1" ht="12.75" customHeight="1" x14ac:dyDescent="0.25">
      <c r="A1682" s="212"/>
      <c r="B1682" s="295"/>
      <c r="C1682" s="273"/>
      <c r="D1682" s="272"/>
      <c r="E1682" s="273"/>
      <c r="F1682" s="274" t="s">
        <v>332</v>
      </c>
      <c r="G1682" s="41"/>
      <c r="H1682" s="395">
        <f t="shared" ref="H1682:V1682" si="814">H824</f>
        <v>0</v>
      </c>
      <c r="I1682" s="389">
        <f t="shared" si="814"/>
        <v>0</v>
      </c>
      <c r="J1682" s="389">
        <f t="shared" si="814"/>
        <v>0</v>
      </c>
      <c r="K1682" s="390">
        <f t="shared" si="814"/>
        <v>0</v>
      </c>
      <c r="L1682" s="388">
        <f t="shared" si="814"/>
        <v>0</v>
      </c>
      <c r="M1682" s="396">
        <f t="shared" si="814"/>
        <v>0</v>
      </c>
      <c r="N1682" s="392">
        <f t="shared" si="814"/>
        <v>0</v>
      </c>
      <c r="O1682" s="392">
        <f t="shared" si="814"/>
        <v>0</v>
      </c>
      <c r="P1682" s="392">
        <f t="shared" si="814"/>
        <v>0</v>
      </c>
      <c r="Q1682" s="392">
        <f t="shared" si="814"/>
        <v>0</v>
      </c>
      <c r="R1682" s="392">
        <f t="shared" si="814"/>
        <v>0</v>
      </c>
      <c r="S1682" s="392">
        <f t="shared" si="814"/>
        <v>0</v>
      </c>
      <c r="T1682" s="392">
        <f t="shared" si="814"/>
        <v>0</v>
      </c>
      <c r="U1682" s="392">
        <f t="shared" si="814"/>
        <v>0</v>
      </c>
      <c r="V1682" s="399">
        <f t="shared" si="814"/>
        <v>0</v>
      </c>
      <c r="W1682" s="41"/>
      <c r="X1682" s="51"/>
      <c r="Y1682"/>
    </row>
    <row r="1683" spans="1:25" s="79" customFormat="1" ht="12.75" customHeight="1" x14ac:dyDescent="0.25">
      <c r="A1683" s="212"/>
      <c r="B1683" s="295"/>
      <c r="C1683" s="273"/>
      <c r="D1683" s="272"/>
      <c r="E1683" s="273"/>
      <c r="F1683" s="274" t="s">
        <v>333</v>
      </c>
      <c r="G1683" s="41"/>
      <c r="H1683" s="395">
        <f t="shared" ref="H1683:V1683" si="815">H825</f>
        <v>0</v>
      </c>
      <c r="I1683" s="389">
        <f t="shared" si="815"/>
        <v>0</v>
      </c>
      <c r="J1683" s="389">
        <f t="shared" si="815"/>
        <v>0</v>
      </c>
      <c r="K1683" s="390">
        <f t="shared" si="815"/>
        <v>0</v>
      </c>
      <c r="L1683" s="388">
        <f t="shared" si="815"/>
        <v>0</v>
      </c>
      <c r="M1683" s="396">
        <f t="shared" si="815"/>
        <v>0</v>
      </c>
      <c r="N1683" s="392">
        <f t="shared" si="815"/>
        <v>0</v>
      </c>
      <c r="O1683" s="392">
        <f t="shared" si="815"/>
        <v>0</v>
      </c>
      <c r="P1683" s="392">
        <f t="shared" si="815"/>
        <v>0</v>
      </c>
      <c r="Q1683" s="392">
        <f t="shared" si="815"/>
        <v>0</v>
      </c>
      <c r="R1683" s="392">
        <f t="shared" si="815"/>
        <v>0</v>
      </c>
      <c r="S1683" s="392">
        <f t="shared" si="815"/>
        <v>0</v>
      </c>
      <c r="T1683" s="392">
        <f t="shared" si="815"/>
        <v>0</v>
      </c>
      <c r="U1683" s="392">
        <f t="shared" si="815"/>
        <v>0</v>
      </c>
      <c r="V1683" s="399">
        <f t="shared" si="815"/>
        <v>0</v>
      </c>
      <c r="W1683" s="41"/>
      <c r="X1683" s="51"/>
      <c r="Y1683"/>
    </row>
    <row r="1684" spans="1:25" s="79" customFormat="1" ht="12.75" customHeight="1" x14ac:dyDescent="0.25">
      <c r="A1684" s="212"/>
      <c r="B1684" s="295"/>
      <c r="C1684" s="273"/>
      <c r="D1684" s="272"/>
      <c r="E1684" s="273"/>
      <c r="F1684" s="274" t="s">
        <v>334</v>
      </c>
      <c r="G1684" s="41"/>
      <c r="H1684" s="395">
        <f t="shared" ref="H1684:V1684" si="816">H826</f>
        <v>0</v>
      </c>
      <c r="I1684" s="389">
        <f t="shared" si="816"/>
        <v>0</v>
      </c>
      <c r="J1684" s="389">
        <f t="shared" si="816"/>
        <v>0</v>
      </c>
      <c r="K1684" s="390">
        <f t="shared" si="816"/>
        <v>0</v>
      </c>
      <c r="L1684" s="388">
        <f t="shared" si="816"/>
        <v>0</v>
      </c>
      <c r="M1684" s="396">
        <f t="shared" si="816"/>
        <v>0</v>
      </c>
      <c r="N1684" s="392">
        <f t="shared" si="816"/>
        <v>0</v>
      </c>
      <c r="O1684" s="392">
        <f t="shared" si="816"/>
        <v>0</v>
      </c>
      <c r="P1684" s="392">
        <f t="shared" si="816"/>
        <v>0</v>
      </c>
      <c r="Q1684" s="392">
        <f t="shared" si="816"/>
        <v>0</v>
      </c>
      <c r="R1684" s="392">
        <f t="shared" si="816"/>
        <v>0</v>
      </c>
      <c r="S1684" s="392">
        <f t="shared" si="816"/>
        <v>0</v>
      </c>
      <c r="T1684" s="392">
        <f t="shared" si="816"/>
        <v>0</v>
      </c>
      <c r="U1684" s="392">
        <f t="shared" si="816"/>
        <v>0</v>
      </c>
      <c r="V1684" s="399">
        <f t="shared" si="816"/>
        <v>0</v>
      </c>
      <c r="W1684" s="41"/>
      <c r="X1684" s="51"/>
      <c r="Y1684"/>
    </row>
    <row r="1685" spans="1:25" s="79" customFormat="1" ht="12.75" customHeight="1" x14ac:dyDescent="0.25">
      <c r="A1685" s="212"/>
      <c r="B1685" s="295"/>
      <c r="C1685" s="273"/>
      <c r="D1685" s="272" t="s">
        <v>109</v>
      </c>
      <c r="E1685" s="275"/>
      <c r="F1685" s="273"/>
      <c r="G1685" s="41"/>
      <c r="H1685" s="364">
        <f t="shared" ref="H1685:V1685" si="817">SUBTOTAL(9,H1686:H1689)</f>
        <v>0</v>
      </c>
      <c r="I1685" s="364">
        <f t="shared" si="817"/>
        <v>0</v>
      </c>
      <c r="J1685" s="364">
        <f t="shared" si="817"/>
        <v>0</v>
      </c>
      <c r="K1685" s="365">
        <f t="shared" si="817"/>
        <v>0</v>
      </c>
      <c r="L1685" s="363">
        <f t="shared" si="817"/>
        <v>0</v>
      </c>
      <c r="M1685" s="31">
        <f t="shared" si="817"/>
        <v>0</v>
      </c>
      <c r="N1685" s="364">
        <f t="shared" si="817"/>
        <v>0</v>
      </c>
      <c r="O1685" s="364">
        <f t="shared" si="817"/>
        <v>0</v>
      </c>
      <c r="P1685" s="364">
        <f t="shared" si="817"/>
        <v>0</v>
      </c>
      <c r="Q1685" s="364">
        <f t="shared" si="817"/>
        <v>0</v>
      </c>
      <c r="R1685" s="364">
        <f t="shared" si="817"/>
        <v>0</v>
      </c>
      <c r="S1685" s="364">
        <f t="shared" si="817"/>
        <v>0</v>
      </c>
      <c r="T1685" s="364">
        <f t="shared" si="817"/>
        <v>0</v>
      </c>
      <c r="U1685" s="364">
        <f t="shared" si="817"/>
        <v>0</v>
      </c>
      <c r="V1685" s="364">
        <f t="shared" si="817"/>
        <v>0</v>
      </c>
      <c r="W1685" s="41"/>
      <c r="X1685" s="51"/>
      <c r="Y1685"/>
    </row>
    <row r="1686" spans="1:25" s="79" customFormat="1" ht="12.75" customHeight="1" x14ac:dyDescent="0.25">
      <c r="A1686" s="212"/>
      <c r="B1686" s="295"/>
      <c r="C1686" s="273"/>
      <c r="D1686" s="272"/>
      <c r="E1686" s="275"/>
      <c r="F1686" s="274" t="s">
        <v>331</v>
      </c>
      <c r="G1686" s="41"/>
      <c r="H1686" s="395">
        <f t="shared" ref="H1686:V1686" si="818">H828</f>
        <v>0</v>
      </c>
      <c r="I1686" s="389">
        <f t="shared" si="818"/>
        <v>0</v>
      </c>
      <c r="J1686" s="389">
        <f t="shared" si="818"/>
        <v>0</v>
      </c>
      <c r="K1686" s="390">
        <f t="shared" si="818"/>
        <v>0</v>
      </c>
      <c r="L1686" s="388">
        <f t="shared" si="818"/>
        <v>0</v>
      </c>
      <c r="M1686" s="396">
        <f t="shared" si="818"/>
        <v>0</v>
      </c>
      <c r="N1686" s="392">
        <f t="shared" si="818"/>
        <v>0</v>
      </c>
      <c r="O1686" s="392">
        <f t="shared" si="818"/>
        <v>0</v>
      </c>
      <c r="P1686" s="392">
        <f t="shared" si="818"/>
        <v>0</v>
      </c>
      <c r="Q1686" s="392">
        <f t="shared" si="818"/>
        <v>0</v>
      </c>
      <c r="R1686" s="392">
        <f t="shared" si="818"/>
        <v>0</v>
      </c>
      <c r="S1686" s="392">
        <f t="shared" si="818"/>
        <v>0</v>
      </c>
      <c r="T1686" s="392">
        <f t="shared" si="818"/>
        <v>0</v>
      </c>
      <c r="U1686" s="392">
        <f t="shared" si="818"/>
        <v>0</v>
      </c>
      <c r="V1686" s="399">
        <f t="shared" si="818"/>
        <v>0</v>
      </c>
      <c r="W1686" s="41"/>
      <c r="X1686" s="51"/>
      <c r="Y1686"/>
    </row>
    <row r="1687" spans="1:25" s="79" customFormat="1" ht="12.75" customHeight="1" x14ac:dyDescent="0.25">
      <c r="A1687" s="212"/>
      <c r="B1687" s="295"/>
      <c r="C1687" s="273"/>
      <c r="D1687" s="272"/>
      <c r="E1687" s="275"/>
      <c r="F1687" s="274" t="s">
        <v>332</v>
      </c>
      <c r="G1687" s="41"/>
      <c r="H1687" s="395">
        <f t="shared" ref="H1687:V1687" si="819">H829</f>
        <v>0</v>
      </c>
      <c r="I1687" s="389">
        <f t="shared" si="819"/>
        <v>0</v>
      </c>
      <c r="J1687" s="389">
        <f t="shared" si="819"/>
        <v>0</v>
      </c>
      <c r="K1687" s="390">
        <f t="shared" si="819"/>
        <v>0</v>
      </c>
      <c r="L1687" s="388">
        <f t="shared" si="819"/>
        <v>0</v>
      </c>
      <c r="M1687" s="396">
        <f t="shared" si="819"/>
        <v>0</v>
      </c>
      <c r="N1687" s="392">
        <f t="shared" si="819"/>
        <v>0</v>
      </c>
      <c r="O1687" s="392">
        <f t="shared" si="819"/>
        <v>0</v>
      </c>
      <c r="P1687" s="392">
        <f t="shared" si="819"/>
        <v>0</v>
      </c>
      <c r="Q1687" s="392">
        <f t="shared" si="819"/>
        <v>0</v>
      </c>
      <c r="R1687" s="392">
        <f t="shared" si="819"/>
        <v>0</v>
      </c>
      <c r="S1687" s="392">
        <f t="shared" si="819"/>
        <v>0</v>
      </c>
      <c r="T1687" s="392">
        <f t="shared" si="819"/>
        <v>0</v>
      </c>
      <c r="U1687" s="392">
        <f t="shared" si="819"/>
        <v>0</v>
      </c>
      <c r="V1687" s="399">
        <f t="shared" si="819"/>
        <v>0</v>
      </c>
      <c r="W1687" s="41"/>
      <c r="X1687" s="51"/>
      <c r="Y1687"/>
    </row>
    <row r="1688" spans="1:25" s="79" customFormat="1" ht="12.75" customHeight="1" x14ac:dyDescent="0.25">
      <c r="A1688" s="212"/>
      <c r="B1688" s="295"/>
      <c r="C1688" s="273"/>
      <c r="D1688" s="272"/>
      <c r="E1688" s="275"/>
      <c r="F1688" s="274" t="s">
        <v>333</v>
      </c>
      <c r="G1688" s="41"/>
      <c r="H1688" s="395">
        <f t="shared" ref="H1688:V1688" si="820">H830</f>
        <v>0</v>
      </c>
      <c r="I1688" s="389">
        <f t="shared" si="820"/>
        <v>0</v>
      </c>
      <c r="J1688" s="389">
        <f t="shared" si="820"/>
        <v>0</v>
      </c>
      <c r="K1688" s="390">
        <f t="shared" si="820"/>
        <v>0</v>
      </c>
      <c r="L1688" s="388">
        <f t="shared" si="820"/>
        <v>0</v>
      </c>
      <c r="M1688" s="396">
        <f t="shared" si="820"/>
        <v>0</v>
      </c>
      <c r="N1688" s="392">
        <f t="shared" si="820"/>
        <v>0</v>
      </c>
      <c r="O1688" s="392">
        <f t="shared" si="820"/>
        <v>0</v>
      </c>
      <c r="P1688" s="392">
        <f t="shared" si="820"/>
        <v>0</v>
      </c>
      <c r="Q1688" s="392">
        <f t="shared" si="820"/>
        <v>0</v>
      </c>
      <c r="R1688" s="392">
        <f t="shared" si="820"/>
        <v>0</v>
      </c>
      <c r="S1688" s="392">
        <f t="shared" si="820"/>
        <v>0</v>
      </c>
      <c r="T1688" s="392">
        <f t="shared" si="820"/>
        <v>0</v>
      </c>
      <c r="U1688" s="392">
        <f t="shared" si="820"/>
        <v>0</v>
      </c>
      <c r="V1688" s="399">
        <f t="shared" si="820"/>
        <v>0</v>
      </c>
      <c r="W1688" s="41"/>
      <c r="X1688" s="51"/>
      <c r="Y1688"/>
    </row>
    <row r="1689" spans="1:25" s="79" customFormat="1" ht="12.75" customHeight="1" x14ac:dyDescent="0.25">
      <c r="A1689" s="212"/>
      <c r="B1689" s="295"/>
      <c r="C1689" s="273"/>
      <c r="D1689" s="272"/>
      <c r="E1689" s="275"/>
      <c r="F1689" s="274" t="s">
        <v>335</v>
      </c>
      <c r="G1689" s="41"/>
      <c r="H1689" s="395">
        <f t="shared" ref="H1689:V1689" si="821">H831</f>
        <v>0</v>
      </c>
      <c r="I1689" s="389">
        <f t="shared" si="821"/>
        <v>0</v>
      </c>
      <c r="J1689" s="389">
        <f t="shared" si="821"/>
        <v>0</v>
      </c>
      <c r="K1689" s="390">
        <f t="shared" si="821"/>
        <v>0</v>
      </c>
      <c r="L1689" s="388">
        <f t="shared" si="821"/>
        <v>0</v>
      </c>
      <c r="M1689" s="396">
        <f t="shared" si="821"/>
        <v>0</v>
      </c>
      <c r="N1689" s="392">
        <f t="shared" si="821"/>
        <v>0</v>
      </c>
      <c r="O1689" s="392">
        <f t="shared" si="821"/>
        <v>0</v>
      </c>
      <c r="P1689" s="392">
        <f t="shared" si="821"/>
        <v>0</v>
      </c>
      <c r="Q1689" s="392">
        <f t="shared" si="821"/>
        <v>0</v>
      </c>
      <c r="R1689" s="392">
        <f t="shared" si="821"/>
        <v>0</v>
      </c>
      <c r="S1689" s="392">
        <f t="shared" si="821"/>
        <v>0</v>
      </c>
      <c r="T1689" s="392">
        <f t="shared" si="821"/>
        <v>0</v>
      </c>
      <c r="U1689" s="392">
        <f t="shared" si="821"/>
        <v>0</v>
      </c>
      <c r="V1689" s="399">
        <f t="shared" si="821"/>
        <v>0</v>
      </c>
      <c r="W1689" s="41"/>
      <c r="X1689" s="51"/>
      <c r="Y1689"/>
    </row>
    <row r="1690" spans="1:25" s="79" customFormat="1" ht="12.75" customHeight="1" x14ac:dyDescent="0.25">
      <c r="A1690" s="212"/>
      <c r="B1690" s="295"/>
      <c r="C1690" s="273"/>
      <c r="D1690" s="272" t="s">
        <v>336</v>
      </c>
      <c r="E1690" s="275"/>
      <c r="F1690" s="273"/>
      <c r="G1690" s="41"/>
      <c r="H1690" s="364">
        <f t="shared" ref="H1690:V1690" si="822">SUBTOTAL(9,H1691:H1692)</f>
        <v>0</v>
      </c>
      <c r="I1690" s="364">
        <f t="shared" si="822"/>
        <v>0</v>
      </c>
      <c r="J1690" s="364">
        <f t="shared" si="822"/>
        <v>0</v>
      </c>
      <c r="K1690" s="365">
        <f t="shared" si="822"/>
        <v>0</v>
      </c>
      <c r="L1690" s="363">
        <f t="shared" si="822"/>
        <v>0</v>
      </c>
      <c r="M1690" s="31">
        <f t="shared" si="822"/>
        <v>0</v>
      </c>
      <c r="N1690" s="364">
        <f t="shared" si="822"/>
        <v>0</v>
      </c>
      <c r="O1690" s="364">
        <f t="shared" si="822"/>
        <v>0</v>
      </c>
      <c r="P1690" s="364">
        <f t="shared" si="822"/>
        <v>0</v>
      </c>
      <c r="Q1690" s="364">
        <f t="shared" si="822"/>
        <v>0</v>
      </c>
      <c r="R1690" s="364">
        <f t="shared" si="822"/>
        <v>0</v>
      </c>
      <c r="S1690" s="364">
        <f t="shared" si="822"/>
        <v>0</v>
      </c>
      <c r="T1690" s="364">
        <f t="shared" si="822"/>
        <v>0</v>
      </c>
      <c r="U1690" s="364">
        <f t="shared" si="822"/>
        <v>0</v>
      </c>
      <c r="V1690" s="364">
        <f t="shared" si="822"/>
        <v>0</v>
      </c>
      <c r="W1690" s="41"/>
      <c r="X1690" s="51"/>
      <c r="Y1690"/>
    </row>
    <row r="1691" spans="1:25" s="79" customFormat="1" ht="12.75" customHeight="1" x14ac:dyDescent="0.25">
      <c r="A1691" s="212"/>
      <c r="B1691" s="295"/>
      <c r="C1691" s="273"/>
      <c r="D1691" s="272"/>
      <c r="E1691" s="275"/>
      <c r="F1691" s="274" t="s">
        <v>337</v>
      </c>
      <c r="G1691" s="41"/>
      <c r="H1691" s="395">
        <f t="shared" ref="H1691:V1691" si="823">H833</f>
        <v>0</v>
      </c>
      <c r="I1691" s="389">
        <f t="shared" si="823"/>
        <v>0</v>
      </c>
      <c r="J1691" s="389">
        <f t="shared" si="823"/>
        <v>0</v>
      </c>
      <c r="K1691" s="390">
        <f t="shared" si="823"/>
        <v>0</v>
      </c>
      <c r="L1691" s="388">
        <f t="shared" si="823"/>
        <v>0</v>
      </c>
      <c r="M1691" s="396">
        <f t="shared" si="823"/>
        <v>0</v>
      </c>
      <c r="N1691" s="392">
        <f t="shared" si="823"/>
        <v>0</v>
      </c>
      <c r="O1691" s="392">
        <f t="shared" si="823"/>
        <v>0</v>
      </c>
      <c r="P1691" s="392">
        <f t="shared" si="823"/>
        <v>0</v>
      </c>
      <c r="Q1691" s="392">
        <f t="shared" si="823"/>
        <v>0</v>
      </c>
      <c r="R1691" s="392">
        <f t="shared" si="823"/>
        <v>0</v>
      </c>
      <c r="S1691" s="392">
        <f t="shared" si="823"/>
        <v>0</v>
      </c>
      <c r="T1691" s="392">
        <f t="shared" si="823"/>
        <v>0</v>
      </c>
      <c r="U1691" s="392">
        <f t="shared" si="823"/>
        <v>0</v>
      </c>
      <c r="V1691" s="399">
        <f t="shared" si="823"/>
        <v>0</v>
      </c>
      <c r="W1691" s="41"/>
      <c r="X1691" s="51"/>
      <c r="Y1691"/>
    </row>
    <row r="1692" spans="1:25" s="79" customFormat="1" ht="12.75" customHeight="1" x14ac:dyDescent="0.25">
      <c r="A1692" s="212"/>
      <c r="B1692" s="295"/>
      <c r="C1692" s="273"/>
      <c r="D1692" s="272"/>
      <c r="E1692" s="275"/>
      <c r="F1692" s="274" t="s">
        <v>338</v>
      </c>
      <c r="G1692" s="41"/>
      <c r="H1692" s="395">
        <f t="shared" ref="H1692:V1692" si="824">H834</f>
        <v>0</v>
      </c>
      <c r="I1692" s="389">
        <f t="shared" si="824"/>
        <v>0</v>
      </c>
      <c r="J1692" s="389">
        <f t="shared" si="824"/>
        <v>0</v>
      </c>
      <c r="K1692" s="390">
        <f t="shared" si="824"/>
        <v>0</v>
      </c>
      <c r="L1692" s="388">
        <f t="shared" si="824"/>
        <v>0</v>
      </c>
      <c r="M1692" s="396">
        <f t="shared" si="824"/>
        <v>0</v>
      </c>
      <c r="N1692" s="392">
        <f t="shared" si="824"/>
        <v>0</v>
      </c>
      <c r="O1692" s="392">
        <f t="shared" si="824"/>
        <v>0</v>
      </c>
      <c r="P1692" s="392">
        <f t="shared" si="824"/>
        <v>0</v>
      </c>
      <c r="Q1692" s="392">
        <f t="shared" si="824"/>
        <v>0</v>
      </c>
      <c r="R1692" s="392">
        <f t="shared" si="824"/>
        <v>0</v>
      </c>
      <c r="S1692" s="392">
        <f t="shared" si="824"/>
        <v>0</v>
      </c>
      <c r="T1692" s="392">
        <f t="shared" si="824"/>
        <v>0</v>
      </c>
      <c r="U1692" s="392">
        <f t="shared" si="824"/>
        <v>0</v>
      </c>
      <c r="V1692" s="399">
        <f t="shared" si="824"/>
        <v>0</v>
      </c>
      <c r="W1692" s="41"/>
      <c r="X1692" s="51"/>
      <c r="Y1692"/>
    </row>
    <row r="1693" spans="1:25" s="79" customFormat="1" ht="12.75" customHeight="1" x14ac:dyDescent="0.25">
      <c r="A1693" s="212"/>
      <c r="B1693" s="295"/>
      <c r="C1693" s="273"/>
      <c r="D1693" s="272" t="s">
        <v>339</v>
      </c>
      <c r="E1693" s="273"/>
      <c r="F1693" s="275"/>
      <c r="G1693" s="41"/>
      <c r="H1693" s="364">
        <f t="shared" ref="H1693:V1693" si="825">SUBTOTAL(9,H1694:H1698)</f>
        <v>0</v>
      </c>
      <c r="I1693" s="364">
        <f t="shared" si="825"/>
        <v>0</v>
      </c>
      <c r="J1693" s="364">
        <f t="shared" si="825"/>
        <v>0</v>
      </c>
      <c r="K1693" s="365">
        <f t="shared" si="825"/>
        <v>0</v>
      </c>
      <c r="L1693" s="363">
        <f t="shared" si="825"/>
        <v>0</v>
      </c>
      <c r="M1693" s="31">
        <f t="shared" si="825"/>
        <v>0</v>
      </c>
      <c r="N1693" s="364">
        <f t="shared" si="825"/>
        <v>0</v>
      </c>
      <c r="O1693" s="364">
        <f t="shared" si="825"/>
        <v>0</v>
      </c>
      <c r="P1693" s="364">
        <f t="shared" si="825"/>
        <v>0</v>
      </c>
      <c r="Q1693" s="364">
        <f t="shared" si="825"/>
        <v>0</v>
      </c>
      <c r="R1693" s="364">
        <f t="shared" si="825"/>
        <v>0</v>
      </c>
      <c r="S1693" s="364">
        <f t="shared" si="825"/>
        <v>0</v>
      </c>
      <c r="T1693" s="364">
        <f t="shared" si="825"/>
        <v>0</v>
      </c>
      <c r="U1693" s="364">
        <f t="shared" si="825"/>
        <v>0</v>
      </c>
      <c r="V1693" s="364">
        <f t="shared" si="825"/>
        <v>0</v>
      </c>
      <c r="W1693" s="41"/>
      <c r="X1693" s="51"/>
      <c r="Y1693"/>
    </row>
    <row r="1694" spans="1:25" s="79" customFormat="1" ht="12.75" customHeight="1" x14ac:dyDescent="0.25">
      <c r="A1694" s="212"/>
      <c r="B1694" s="295"/>
      <c r="C1694" s="273"/>
      <c r="D1694" s="272"/>
      <c r="E1694" s="275"/>
      <c r="F1694" s="274" t="s">
        <v>340</v>
      </c>
      <c r="G1694" s="41"/>
      <c r="H1694" s="395">
        <f t="shared" ref="H1694:V1694" si="826">H836</f>
        <v>0</v>
      </c>
      <c r="I1694" s="389">
        <f t="shared" si="826"/>
        <v>0</v>
      </c>
      <c r="J1694" s="389">
        <f t="shared" si="826"/>
        <v>0</v>
      </c>
      <c r="K1694" s="390">
        <f t="shared" si="826"/>
        <v>0</v>
      </c>
      <c r="L1694" s="388">
        <f t="shared" si="826"/>
        <v>0</v>
      </c>
      <c r="M1694" s="396">
        <f t="shared" si="826"/>
        <v>0</v>
      </c>
      <c r="N1694" s="392">
        <f t="shared" si="826"/>
        <v>0</v>
      </c>
      <c r="O1694" s="392">
        <f t="shared" si="826"/>
        <v>0</v>
      </c>
      <c r="P1694" s="392">
        <f t="shared" si="826"/>
        <v>0</v>
      </c>
      <c r="Q1694" s="392">
        <f t="shared" si="826"/>
        <v>0</v>
      </c>
      <c r="R1694" s="392">
        <f t="shared" si="826"/>
        <v>0</v>
      </c>
      <c r="S1694" s="392">
        <f t="shared" si="826"/>
        <v>0</v>
      </c>
      <c r="T1694" s="392">
        <f t="shared" si="826"/>
        <v>0</v>
      </c>
      <c r="U1694" s="392">
        <f t="shared" si="826"/>
        <v>0</v>
      </c>
      <c r="V1694" s="399">
        <f t="shared" si="826"/>
        <v>0</v>
      </c>
      <c r="W1694" s="41"/>
      <c r="X1694" s="51"/>
      <c r="Y1694"/>
    </row>
    <row r="1695" spans="1:25" s="79" customFormat="1" ht="12.75" customHeight="1" x14ac:dyDescent="0.25">
      <c r="A1695" s="212"/>
      <c r="B1695" s="295"/>
      <c r="C1695" s="273"/>
      <c r="D1695" s="272"/>
      <c r="E1695" s="275"/>
      <c r="F1695" s="274" t="s">
        <v>341</v>
      </c>
      <c r="G1695" s="41"/>
      <c r="H1695" s="395">
        <f t="shared" ref="H1695:V1695" si="827">H837</f>
        <v>0</v>
      </c>
      <c r="I1695" s="389">
        <f t="shared" si="827"/>
        <v>0</v>
      </c>
      <c r="J1695" s="389">
        <f t="shared" si="827"/>
        <v>0</v>
      </c>
      <c r="K1695" s="390">
        <f t="shared" si="827"/>
        <v>0</v>
      </c>
      <c r="L1695" s="388">
        <f t="shared" si="827"/>
        <v>0</v>
      </c>
      <c r="M1695" s="396">
        <f t="shared" si="827"/>
        <v>0</v>
      </c>
      <c r="N1695" s="392">
        <f t="shared" si="827"/>
        <v>0</v>
      </c>
      <c r="O1695" s="392">
        <f t="shared" si="827"/>
        <v>0</v>
      </c>
      <c r="P1695" s="392">
        <f t="shared" si="827"/>
        <v>0</v>
      </c>
      <c r="Q1695" s="392">
        <f t="shared" si="827"/>
        <v>0</v>
      </c>
      <c r="R1695" s="392">
        <f t="shared" si="827"/>
        <v>0</v>
      </c>
      <c r="S1695" s="392">
        <f t="shared" si="827"/>
        <v>0</v>
      </c>
      <c r="T1695" s="392">
        <f t="shared" si="827"/>
        <v>0</v>
      </c>
      <c r="U1695" s="392">
        <f t="shared" si="827"/>
        <v>0</v>
      </c>
      <c r="V1695" s="399">
        <f t="shared" si="827"/>
        <v>0</v>
      </c>
      <c r="W1695" s="41"/>
      <c r="X1695" s="51"/>
      <c r="Y1695"/>
    </row>
    <row r="1696" spans="1:25" s="79" customFormat="1" ht="12.75" customHeight="1" x14ac:dyDescent="0.25">
      <c r="A1696" s="212"/>
      <c r="B1696" s="295"/>
      <c r="C1696" s="273"/>
      <c r="D1696" s="272"/>
      <c r="E1696" s="275"/>
      <c r="F1696" s="274" t="s">
        <v>342</v>
      </c>
      <c r="G1696" s="41"/>
      <c r="H1696" s="395">
        <f t="shared" ref="H1696:V1696" si="828">H838</f>
        <v>0</v>
      </c>
      <c r="I1696" s="389">
        <f t="shared" si="828"/>
        <v>0</v>
      </c>
      <c r="J1696" s="389">
        <f t="shared" si="828"/>
        <v>0</v>
      </c>
      <c r="K1696" s="390">
        <f t="shared" si="828"/>
        <v>0</v>
      </c>
      <c r="L1696" s="388">
        <f t="shared" si="828"/>
        <v>0</v>
      </c>
      <c r="M1696" s="396">
        <f t="shared" si="828"/>
        <v>0</v>
      </c>
      <c r="N1696" s="392">
        <f t="shared" si="828"/>
        <v>0</v>
      </c>
      <c r="O1696" s="392">
        <f t="shared" si="828"/>
        <v>0</v>
      </c>
      <c r="P1696" s="392">
        <f t="shared" si="828"/>
        <v>0</v>
      </c>
      <c r="Q1696" s="392">
        <f t="shared" si="828"/>
        <v>0</v>
      </c>
      <c r="R1696" s="392">
        <f t="shared" si="828"/>
        <v>0</v>
      </c>
      <c r="S1696" s="392">
        <f t="shared" si="828"/>
        <v>0</v>
      </c>
      <c r="T1696" s="392">
        <f t="shared" si="828"/>
        <v>0</v>
      </c>
      <c r="U1696" s="392">
        <f t="shared" si="828"/>
        <v>0</v>
      </c>
      <c r="V1696" s="399">
        <f t="shared" si="828"/>
        <v>0</v>
      </c>
      <c r="W1696" s="41"/>
      <c r="X1696" s="51"/>
      <c r="Y1696"/>
    </row>
    <row r="1697" spans="1:25" s="79" customFormat="1" ht="12.75" customHeight="1" x14ac:dyDescent="0.25">
      <c r="A1697" s="212"/>
      <c r="B1697" s="295"/>
      <c r="C1697" s="273"/>
      <c r="D1697" s="272"/>
      <c r="E1697" s="275"/>
      <c r="F1697" s="274" t="s">
        <v>343</v>
      </c>
      <c r="G1697" s="41"/>
      <c r="H1697" s="395">
        <f t="shared" ref="H1697:V1697" si="829">H839</f>
        <v>0</v>
      </c>
      <c r="I1697" s="389">
        <f t="shared" si="829"/>
        <v>0</v>
      </c>
      <c r="J1697" s="389">
        <f t="shared" si="829"/>
        <v>0</v>
      </c>
      <c r="K1697" s="390">
        <f t="shared" si="829"/>
        <v>0</v>
      </c>
      <c r="L1697" s="388">
        <f t="shared" si="829"/>
        <v>0</v>
      </c>
      <c r="M1697" s="396">
        <f t="shared" si="829"/>
        <v>0</v>
      </c>
      <c r="N1697" s="392">
        <f t="shared" si="829"/>
        <v>0</v>
      </c>
      <c r="O1697" s="392">
        <f t="shared" si="829"/>
        <v>0</v>
      </c>
      <c r="P1697" s="392">
        <f t="shared" si="829"/>
        <v>0</v>
      </c>
      <c r="Q1697" s="392">
        <f t="shared" si="829"/>
        <v>0</v>
      </c>
      <c r="R1697" s="392">
        <f t="shared" si="829"/>
        <v>0</v>
      </c>
      <c r="S1697" s="392">
        <f t="shared" si="829"/>
        <v>0</v>
      </c>
      <c r="T1697" s="392">
        <f t="shared" si="829"/>
        <v>0</v>
      </c>
      <c r="U1697" s="392">
        <f t="shared" si="829"/>
        <v>0</v>
      </c>
      <c r="V1697" s="399">
        <f t="shared" si="829"/>
        <v>0</v>
      </c>
      <c r="W1697" s="41"/>
      <c r="X1697" s="51"/>
      <c r="Y1697"/>
    </row>
    <row r="1698" spans="1:25" s="79" customFormat="1" ht="12.75" customHeight="1" x14ac:dyDescent="0.25">
      <c r="A1698" s="212"/>
      <c r="B1698" s="295"/>
      <c r="C1698" s="273"/>
      <c r="D1698" s="272"/>
      <c r="E1698" s="275"/>
      <c r="F1698" s="274" t="s">
        <v>344</v>
      </c>
      <c r="G1698" s="41"/>
      <c r="H1698" s="395">
        <f t="shared" ref="H1698:V1698" si="830">H840</f>
        <v>0</v>
      </c>
      <c r="I1698" s="389">
        <f t="shared" si="830"/>
        <v>0</v>
      </c>
      <c r="J1698" s="389">
        <f t="shared" si="830"/>
        <v>0</v>
      </c>
      <c r="K1698" s="390">
        <f t="shared" si="830"/>
        <v>0</v>
      </c>
      <c r="L1698" s="388">
        <f t="shared" si="830"/>
        <v>0</v>
      </c>
      <c r="M1698" s="396">
        <f t="shared" si="830"/>
        <v>0</v>
      </c>
      <c r="N1698" s="392">
        <f t="shared" si="830"/>
        <v>0</v>
      </c>
      <c r="O1698" s="392">
        <f t="shared" si="830"/>
        <v>0</v>
      </c>
      <c r="P1698" s="392">
        <f t="shared" si="830"/>
        <v>0</v>
      </c>
      <c r="Q1698" s="392">
        <f t="shared" si="830"/>
        <v>0</v>
      </c>
      <c r="R1698" s="392">
        <f t="shared" si="830"/>
        <v>0</v>
      </c>
      <c r="S1698" s="392">
        <f t="shared" si="830"/>
        <v>0</v>
      </c>
      <c r="T1698" s="392">
        <f t="shared" si="830"/>
        <v>0</v>
      </c>
      <c r="U1698" s="392">
        <f t="shared" si="830"/>
        <v>0</v>
      </c>
      <c r="V1698" s="399">
        <f t="shared" si="830"/>
        <v>0</v>
      </c>
      <c r="W1698" s="41"/>
      <c r="X1698" s="51"/>
      <c r="Y1698"/>
    </row>
    <row r="1699" spans="1:25" s="79" customFormat="1" ht="12.75" customHeight="1" x14ac:dyDescent="0.25">
      <c r="A1699" s="212"/>
      <c r="B1699" s="295"/>
      <c r="C1699" s="273"/>
      <c r="D1699" s="272" t="s">
        <v>345</v>
      </c>
      <c r="E1699" s="272"/>
      <c r="F1699" s="272"/>
      <c r="G1699" s="41"/>
      <c r="H1699" s="364">
        <f t="shared" ref="H1699:V1699" si="831">SUBTOTAL(9,H1700:H1704)</f>
        <v>0</v>
      </c>
      <c r="I1699" s="364">
        <f t="shared" si="831"/>
        <v>0</v>
      </c>
      <c r="J1699" s="364">
        <f t="shared" si="831"/>
        <v>0</v>
      </c>
      <c r="K1699" s="365">
        <f t="shared" si="831"/>
        <v>0</v>
      </c>
      <c r="L1699" s="363">
        <f t="shared" si="831"/>
        <v>0</v>
      </c>
      <c r="M1699" s="31">
        <f t="shared" si="831"/>
        <v>0</v>
      </c>
      <c r="N1699" s="364">
        <f t="shared" si="831"/>
        <v>0</v>
      </c>
      <c r="O1699" s="364">
        <f t="shared" si="831"/>
        <v>0</v>
      </c>
      <c r="P1699" s="364">
        <f t="shared" si="831"/>
        <v>0</v>
      </c>
      <c r="Q1699" s="364">
        <f t="shared" si="831"/>
        <v>0</v>
      </c>
      <c r="R1699" s="364">
        <f t="shared" si="831"/>
        <v>0</v>
      </c>
      <c r="S1699" s="364">
        <f t="shared" si="831"/>
        <v>0</v>
      </c>
      <c r="T1699" s="364">
        <f t="shared" si="831"/>
        <v>0</v>
      </c>
      <c r="U1699" s="364">
        <f t="shared" si="831"/>
        <v>0</v>
      </c>
      <c r="V1699" s="364">
        <f t="shared" si="831"/>
        <v>0</v>
      </c>
      <c r="W1699" s="41"/>
      <c r="X1699" s="51"/>
      <c r="Y1699"/>
    </row>
    <row r="1700" spans="1:25" s="79" customFormat="1" ht="12.75" customHeight="1" x14ac:dyDescent="0.25">
      <c r="A1700" s="212"/>
      <c r="B1700" s="295"/>
      <c r="C1700" s="273"/>
      <c r="D1700" s="272"/>
      <c r="E1700" s="275"/>
      <c r="F1700" s="274" t="s">
        <v>346</v>
      </c>
      <c r="G1700" s="41"/>
      <c r="H1700" s="395">
        <f t="shared" ref="H1700:V1700" si="832">H842</f>
        <v>0</v>
      </c>
      <c r="I1700" s="389">
        <f t="shared" si="832"/>
        <v>0</v>
      </c>
      <c r="J1700" s="389">
        <f t="shared" si="832"/>
        <v>0</v>
      </c>
      <c r="K1700" s="390">
        <f t="shared" si="832"/>
        <v>0</v>
      </c>
      <c r="L1700" s="388">
        <f t="shared" si="832"/>
        <v>0</v>
      </c>
      <c r="M1700" s="396">
        <f t="shared" si="832"/>
        <v>0</v>
      </c>
      <c r="N1700" s="392">
        <f t="shared" si="832"/>
        <v>0</v>
      </c>
      <c r="O1700" s="392">
        <f t="shared" si="832"/>
        <v>0</v>
      </c>
      <c r="P1700" s="392">
        <f t="shared" si="832"/>
        <v>0</v>
      </c>
      <c r="Q1700" s="392">
        <f t="shared" si="832"/>
        <v>0</v>
      </c>
      <c r="R1700" s="392">
        <f t="shared" si="832"/>
        <v>0</v>
      </c>
      <c r="S1700" s="392">
        <f t="shared" si="832"/>
        <v>0</v>
      </c>
      <c r="T1700" s="392">
        <f t="shared" si="832"/>
        <v>0</v>
      </c>
      <c r="U1700" s="392">
        <f t="shared" si="832"/>
        <v>0</v>
      </c>
      <c r="V1700" s="399">
        <f t="shared" si="832"/>
        <v>0</v>
      </c>
      <c r="W1700" s="41"/>
      <c r="X1700" s="51"/>
      <c r="Y1700"/>
    </row>
    <row r="1701" spans="1:25" s="79" customFormat="1" ht="12.75" customHeight="1" x14ac:dyDescent="0.25">
      <c r="A1701" s="212"/>
      <c r="B1701" s="295"/>
      <c r="C1701" s="273"/>
      <c r="D1701" s="272"/>
      <c r="E1701" s="275"/>
      <c r="F1701" s="274" t="s">
        <v>347</v>
      </c>
      <c r="G1701" s="41"/>
      <c r="H1701" s="395">
        <f t="shared" ref="H1701:V1701" si="833">H843</f>
        <v>0</v>
      </c>
      <c r="I1701" s="389">
        <f t="shared" si="833"/>
        <v>0</v>
      </c>
      <c r="J1701" s="389">
        <f t="shared" si="833"/>
        <v>0</v>
      </c>
      <c r="K1701" s="390">
        <f t="shared" si="833"/>
        <v>0</v>
      </c>
      <c r="L1701" s="388">
        <f t="shared" si="833"/>
        <v>0</v>
      </c>
      <c r="M1701" s="396">
        <f t="shared" si="833"/>
        <v>0</v>
      </c>
      <c r="N1701" s="392">
        <f t="shared" si="833"/>
        <v>0</v>
      </c>
      <c r="O1701" s="392">
        <f t="shared" si="833"/>
        <v>0</v>
      </c>
      <c r="P1701" s="392">
        <f t="shared" si="833"/>
        <v>0</v>
      </c>
      <c r="Q1701" s="392">
        <f t="shared" si="833"/>
        <v>0</v>
      </c>
      <c r="R1701" s="392">
        <f t="shared" si="833"/>
        <v>0</v>
      </c>
      <c r="S1701" s="392">
        <f t="shared" si="833"/>
        <v>0</v>
      </c>
      <c r="T1701" s="392">
        <f t="shared" si="833"/>
        <v>0</v>
      </c>
      <c r="U1701" s="392">
        <f t="shared" si="833"/>
        <v>0</v>
      </c>
      <c r="V1701" s="399">
        <f t="shared" si="833"/>
        <v>0</v>
      </c>
      <c r="W1701" s="41"/>
      <c r="X1701" s="51"/>
      <c r="Y1701"/>
    </row>
    <row r="1702" spans="1:25" s="79" customFormat="1" ht="12.75" customHeight="1" x14ac:dyDescent="0.25">
      <c r="A1702" s="212"/>
      <c r="B1702" s="295"/>
      <c r="C1702" s="273"/>
      <c r="D1702" s="272"/>
      <c r="E1702" s="275"/>
      <c r="F1702" s="274" t="s">
        <v>348</v>
      </c>
      <c r="G1702" s="41"/>
      <c r="H1702" s="369"/>
      <c r="I1702" s="369"/>
      <c r="J1702" s="369"/>
      <c r="K1702" s="370"/>
      <c r="L1702" s="364"/>
      <c r="M1702" s="364"/>
      <c r="N1702" s="364"/>
      <c r="O1702" s="364"/>
      <c r="P1702" s="364"/>
      <c r="Q1702" s="364"/>
      <c r="R1702" s="364"/>
      <c r="S1702" s="364"/>
      <c r="T1702" s="364"/>
      <c r="U1702" s="364"/>
      <c r="V1702" s="364"/>
      <c r="W1702" s="41"/>
      <c r="X1702" s="51"/>
      <c r="Y1702"/>
    </row>
    <row r="1703" spans="1:25" s="79" customFormat="1" ht="12.75" customHeight="1" x14ac:dyDescent="0.25">
      <c r="A1703" s="212"/>
      <c r="B1703" s="295"/>
      <c r="C1703" s="273"/>
      <c r="D1703" s="272"/>
      <c r="E1703" s="275"/>
      <c r="F1703" s="274" t="s">
        <v>349</v>
      </c>
      <c r="G1703" s="41"/>
      <c r="H1703" s="442"/>
      <c r="I1703" s="442"/>
      <c r="J1703" s="442"/>
      <c r="K1703" s="442"/>
      <c r="L1703" s="443"/>
      <c r="M1703" s="442"/>
      <c r="N1703" s="442"/>
      <c r="O1703" s="442"/>
      <c r="P1703" s="442"/>
      <c r="Q1703" s="442"/>
      <c r="R1703" s="442"/>
      <c r="S1703" s="442"/>
      <c r="T1703" s="442"/>
      <c r="U1703" s="442"/>
      <c r="V1703" s="442"/>
      <c r="W1703" s="41"/>
      <c r="X1703" s="51"/>
      <c r="Y1703"/>
    </row>
    <row r="1704" spans="1:25" s="79" customFormat="1" ht="12.75" customHeight="1" x14ac:dyDescent="0.25">
      <c r="A1704" s="212"/>
      <c r="B1704" s="295"/>
      <c r="C1704" s="273"/>
      <c r="D1704" s="272"/>
      <c r="E1704" s="275"/>
      <c r="F1704" s="274" t="s">
        <v>350</v>
      </c>
      <c r="G1704" s="41"/>
      <c r="H1704" s="395">
        <f t="shared" ref="H1704:V1704" si="834">H846</f>
        <v>0</v>
      </c>
      <c r="I1704" s="389">
        <f t="shared" si="834"/>
        <v>0</v>
      </c>
      <c r="J1704" s="389">
        <f t="shared" si="834"/>
        <v>0</v>
      </c>
      <c r="K1704" s="390">
        <f t="shared" si="834"/>
        <v>0</v>
      </c>
      <c r="L1704" s="388">
        <f t="shared" si="834"/>
        <v>0</v>
      </c>
      <c r="M1704" s="396">
        <f t="shared" si="834"/>
        <v>0</v>
      </c>
      <c r="N1704" s="392">
        <f t="shared" si="834"/>
        <v>0</v>
      </c>
      <c r="O1704" s="392">
        <f t="shared" si="834"/>
        <v>0</v>
      </c>
      <c r="P1704" s="392">
        <f t="shared" si="834"/>
        <v>0</v>
      </c>
      <c r="Q1704" s="392">
        <f t="shared" si="834"/>
        <v>0</v>
      </c>
      <c r="R1704" s="392">
        <f t="shared" si="834"/>
        <v>0</v>
      </c>
      <c r="S1704" s="392">
        <f t="shared" si="834"/>
        <v>0</v>
      </c>
      <c r="T1704" s="392">
        <f t="shared" si="834"/>
        <v>0</v>
      </c>
      <c r="U1704" s="392">
        <f t="shared" si="834"/>
        <v>0</v>
      </c>
      <c r="V1704" s="399">
        <f t="shared" si="834"/>
        <v>0</v>
      </c>
      <c r="W1704" s="41"/>
      <c r="X1704" s="51"/>
      <c r="Y1704"/>
    </row>
    <row r="1705" spans="1:25" ht="12.75" customHeight="1" outlineLevel="1" x14ac:dyDescent="0.25">
      <c r="A1705" s="212"/>
      <c r="B1705" s="465"/>
      <c r="C1705" s="273"/>
      <c r="D1705" s="272"/>
      <c r="E1705" s="275"/>
      <c r="F1705" s="273"/>
      <c r="G1705" s="41"/>
      <c r="H1705" s="369"/>
      <c r="I1705" s="369"/>
      <c r="J1705" s="369"/>
      <c r="K1705" s="370"/>
      <c r="L1705" s="364"/>
      <c r="M1705" s="364"/>
      <c r="N1705" s="364"/>
      <c r="O1705" s="364"/>
      <c r="P1705" s="364"/>
      <c r="Q1705" s="364"/>
      <c r="R1705" s="364"/>
      <c r="S1705" s="364"/>
      <c r="T1705" s="364"/>
      <c r="U1705" s="364"/>
      <c r="V1705" s="364"/>
      <c r="W1705" s="41"/>
      <c r="Y1705"/>
    </row>
    <row r="1706" spans="1:25" outlineLevel="1" x14ac:dyDescent="0.25">
      <c r="A1706" s="212"/>
      <c r="B1706" s="465"/>
      <c r="C1706" s="272" t="s">
        <v>351</v>
      </c>
      <c r="D1706" s="272"/>
      <c r="E1706" s="275"/>
      <c r="F1706" s="273"/>
      <c r="G1706" s="41">
        <f>SUBTOTAL(9,G1707:G1709)</f>
        <v>0</v>
      </c>
      <c r="H1706" s="369">
        <f t="shared" ref="H1706:W1706" si="835">SUBTOTAL(9,H1707:H1709)</f>
        <v>0</v>
      </c>
      <c r="I1706" s="369">
        <f t="shared" si="835"/>
        <v>0</v>
      </c>
      <c r="J1706" s="369">
        <f t="shared" si="835"/>
        <v>0</v>
      </c>
      <c r="K1706" s="370">
        <f t="shared" si="835"/>
        <v>0</v>
      </c>
      <c r="L1706" s="364">
        <f t="shared" si="835"/>
        <v>0</v>
      </c>
      <c r="M1706" s="364">
        <f t="shared" si="835"/>
        <v>0</v>
      </c>
      <c r="N1706" s="364">
        <f t="shared" si="835"/>
        <v>0</v>
      </c>
      <c r="O1706" s="364">
        <f t="shared" si="835"/>
        <v>0</v>
      </c>
      <c r="P1706" s="364">
        <f t="shared" si="835"/>
        <v>0</v>
      </c>
      <c r="Q1706" s="364">
        <f t="shared" si="835"/>
        <v>0</v>
      </c>
      <c r="R1706" s="364">
        <f t="shared" si="835"/>
        <v>0</v>
      </c>
      <c r="S1706" s="364">
        <f t="shared" si="835"/>
        <v>0</v>
      </c>
      <c r="T1706" s="364">
        <f t="shared" si="835"/>
        <v>0</v>
      </c>
      <c r="U1706" s="364">
        <f t="shared" si="835"/>
        <v>0</v>
      </c>
      <c r="V1706" s="364">
        <f t="shared" si="835"/>
        <v>0</v>
      </c>
      <c r="W1706" s="41">
        <f t="shared" si="835"/>
        <v>0</v>
      </c>
      <c r="Y1706"/>
    </row>
    <row r="1707" spans="1:25" outlineLevel="1" x14ac:dyDescent="0.25">
      <c r="A1707" s="212"/>
      <c r="B1707" s="465"/>
      <c r="C1707" s="273"/>
      <c r="D1707" s="272"/>
      <c r="E1707" s="275"/>
      <c r="F1707" s="274" t="s">
        <v>150</v>
      </c>
      <c r="G1707" s="426">
        <f t="shared" ref="G1707:W1707" si="836">G849</f>
        <v>0</v>
      </c>
      <c r="H1707" s="430">
        <f t="shared" si="836"/>
        <v>0</v>
      </c>
      <c r="I1707" s="428">
        <f t="shared" si="836"/>
        <v>0</v>
      </c>
      <c r="J1707" s="428">
        <f t="shared" si="836"/>
        <v>0</v>
      </c>
      <c r="K1707" s="429">
        <f t="shared" si="836"/>
        <v>0</v>
      </c>
      <c r="L1707" s="430">
        <f t="shared" si="836"/>
        <v>0</v>
      </c>
      <c r="M1707" s="431">
        <f t="shared" si="836"/>
        <v>0</v>
      </c>
      <c r="N1707" s="428">
        <f t="shared" si="836"/>
        <v>0</v>
      </c>
      <c r="O1707" s="428">
        <f t="shared" si="836"/>
        <v>0</v>
      </c>
      <c r="P1707" s="428">
        <f t="shared" si="836"/>
        <v>0</v>
      </c>
      <c r="Q1707" s="428">
        <f t="shared" si="836"/>
        <v>0</v>
      </c>
      <c r="R1707" s="428">
        <f t="shared" si="836"/>
        <v>0</v>
      </c>
      <c r="S1707" s="428">
        <f t="shared" si="836"/>
        <v>0</v>
      </c>
      <c r="T1707" s="428">
        <f t="shared" si="836"/>
        <v>0</v>
      </c>
      <c r="U1707" s="428">
        <f t="shared" si="836"/>
        <v>0</v>
      </c>
      <c r="V1707" s="432">
        <f t="shared" si="836"/>
        <v>0</v>
      </c>
      <c r="W1707" s="426">
        <f t="shared" si="836"/>
        <v>0</v>
      </c>
      <c r="Y1707"/>
    </row>
    <row r="1708" spans="1:25" outlineLevel="1" x14ac:dyDescent="0.25">
      <c r="A1708" s="212"/>
      <c r="B1708" s="465"/>
      <c r="C1708" s="273"/>
      <c r="D1708" s="272"/>
      <c r="E1708" s="275"/>
      <c r="F1708" s="274" t="s">
        <v>151</v>
      </c>
      <c r="G1708" s="426">
        <f t="shared" ref="G1708:W1708" si="837">G850</f>
        <v>0</v>
      </c>
      <c r="H1708" s="430">
        <f t="shared" si="837"/>
        <v>0</v>
      </c>
      <c r="I1708" s="428">
        <f t="shared" si="837"/>
        <v>0</v>
      </c>
      <c r="J1708" s="428">
        <f t="shared" si="837"/>
        <v>0</v>
      </c>
      <c r="K1708" s="429">
        <f t="shared" si="837"/>
        <v>0</v>
      </c>
      <c r="L1708" s="430">
        <f t="shared" si="837"/>
        <v>0</v>
      </c>
      <c r="M1708" s="431">
        <f t="shared" si="837"/>
        <v>0</v>
      </c>
      <c r="N1708" s="428">
        <f t="shared" si="837"/>
        <v>0</v>
      </c>
      <c r="O1708" s="428">
        <f t="shared" si="837"/>
        <v>0</v>
      </c>
      <c r="P1708" s="428">
        <f t="shared" si="837"/>
        <v>0</v>
      </c>
      <c r="Q1708" s="428">
        <f t="shared" si="837"/>
        <v>0</v>
      </c>
      <c r="R1708" s="428">
        <f t="shared" si="837"/>
        <v>0</v>
      </c>
      <c r="S1708" s="428">
        <f t="shared" si="837"/>
        <v>0</v>
      </c>
      <c r="T1708" s="428">
        <f t="shared" si="837"/>
        <v>0</v>
      </c>
      <c r="U1708" s="428">
        <f t="shared" si="837"/>
        <v>0</v>
      </c>
      <c r="V1708" s="432">
        <f t="shared" si="837"/>
        <v>0</v>
      </c>
      <c r="W1708" s="426">
        <f t="shared" si="837"/>
        <v>0</v>
      </c>
      <c r="Y1708"/>
    </row>
    <row r="1709" spans="1:25" outlineLevel="1" x14ac:dyDescent="0.25">
      <c r="A1709" s="212"/>
      <c r="B1709" s="465"/>
      <c r="C1709" s="273"/>
      <c r="D1709" s="272"/>
      <c r="E1709" s="275"/>
      <c r="F1709" s="274" t="s">
        <v>152</v>
      </c>
      <c r="G1709" s="426">
        <f t="shared" ref="G1709:W1709" si="838">G851</f>
        <v>0</v>
      </c>
      <c r="H1709" s="430">
        <f t="shared" si="838"/>
        <v>0</v>
      </c>
      <c r="I1709" s="428">
        <f t="shared" si="838"/>
        <v>0</v>
      </c>
      <c r="J1709" s="428">
        <f t="shared" si="838"/>
        <v>0</v>
      </c>
      <c r="K1709" s="429">
        <f t="shared" si="838"/>
        <v>0</v>
      </c>
      <c r="L1709" s="430">
        <f t="shared" si="838"/>
        <v>0</v>
      </c>
      <c r="M1709" s="431">
        <f t="shared" si="838"/>
        <v>0</v>
      </c>
      <c r="N1709" s="428">
        <f t="shared" si="838"/>
        <v>0</v>
      </c>
      <c r="O1709" s="428">
        <f t="shared" si="838"/>
        <v>0</v>
      </c>
      <c r="P1709" s="428">
        <f t="shared" si="838"/>
        <v>0</v>
      </c>
      <c r="Q1709" s="428">
        <f t="shared" si="838"/>
        <v>0</v>
      </c>
      <c r="R1709" s="428">
        <f t="shared" si="838"/>
        <v>0</v>
      </c>
      <c r="S1709" s="428">
        <f t="shared" si="838"/>
        <v>0</v>
      </c>
      <c r="T1709" s="428">
        <f t="shared" si="838"/>
        <v>0</v>
      </c>
      <c r="U1709" s="428">
        <f t="shared" si="838"/>
        <v>0</v>
      </c>
      <c r="V1709" s="432">
        <f t="shared" si="838"/>
        <v>0</v>
      </c>
      <c r="W1709" s="426">
        <f t="shared" si="838"/>
        <v>0</v>
      </c>
      <c r="Y1709"/>
    </row>
    <row r="1710" spans="1:25" outlineLevel="1" x14ac:dyDescent="0.25">
      <c r="A1710" s="212"/>
      <c r="B1710" s="465"/>
      <c r="C1710" s="273"/>
      <c r="D1710" s="272"/>
      <c r="E1710" s="275"/>
      <c r="F1710" s="273"/>
      <c r="G1710" s="41"/>
      <c r="H1710" s="369"/>
      <c r="I1710" s="369"/>
      <c r="J1710" s="369"/>
      <c r="K1710" s="525"/>
      <c r="L1710" s="514"/>
      <c r="M1710" s="364"/>
      <c r="N1710" s="364"/>
      <c r="O1710" s="364"/>
      <c r="P1710" s="364"/>
      <c r="Q1710" s="364"/>
      <c r="R1710" s="364"/>
      <c r="S1710" s="364"/>
      <c r="T1710" s="364"/>
      <c r="U1710" s="364"/>
      <c r="V1710" s="364"/>
      <c r="W1710" s="41"/>
      <c r="Y1710"/>
    </row>
    <row r="1711" spans="1:25" ht="13.8" outlineLevel="1" x14ac:dyDescent="0.25">
      <c r="A1711" s="212"/>
      <c r="B1711" s="465"/>
      <c r="C1711" s="439" t="s">
        <v>352</v>
      </c>
      <c r="D1711" s="272"/>
      <c r="E1711" s="275"/>
      <c r="F1711" s="273"/>
      <c r="G1711" s="366">
        <f>SUBTOTAL(9,G1712:G1713)</f>
        <v>0</v>
      </c>
      <c r="H1711" s="364">
        <f>SUBTOTAL(9,H1712:H1713)</f>
        <v>0</v>
      </c>
      <c r="I1711" s="364">
        <f t="shared" ref="I1711:U1711" si="839">SUBTOTAL(9,I1712:I1713)</f>
        <v>0</v>
      </c>
      <c r="J1711" s="364">
        <f t="shared" si="839"/>
        <v>0</v>
      </c>
      <c r="K1711" s="365">
        <f t="shared" si="839"/>
        <v>0</v>
      </c>
      <c r="L1711" s="363">
        <f t="shared" si="839"/>
        <v>0</v>
      </c>
      <c r="M1711" s="31">
        <f t="shared" si="839"/>
        <v>0</v>
      </c>
      <c r="N1711" s="364">
        <f t="shared" si="839"/>
        <v>0</v>
      </c>
      <c r="O1711" s="364">
        <f t="shared" si="839"/>
        <v>0</v>
      </c>
      <c r="P1711" s="364">
        <f t="shared" si="839"/>
        <v>0</v>
      </c>
      <c r="Q1711" s="364">
        <f t="shared" si="839"/>
        <v>0</v>
      </c>
      <c r="R1711" s="364">
        <f t="shared" si="839"/>
        <v>0</v>
      </c>
      <c r="S1711" s="364">
        <f t="shared" si="839"/>
        <v>0</v>
      </c>
      <c r="T1711" s="364">
        <f t="shared" si="839"/>
        <v>0</v>
      </c>
      <c r="U1711" s="364">
        <f t="shared" si="839"/>
        <v>0</v>
      </c>
      <c r="V1711" s="364">
        <f t="shared" ref="V1711" si="840">SUBTOTAL(9,V1712:V1713)</f>
        <v>0</v>
      </c>
      <c r="W1711" s="366">
        <f t="shared" ref="W1711" si="841">SUBTOTAL(9,W1712:W1713)</f>
        <v>0</v>
      </c>
      <c r="Y1711"/>
    </row>
    <row r="1712" spans="1:25" outlineLevel="1" x14ac:dyDescent="0.25">
      <c r="A1712" s="212"/>
      <c r="B1712" s="465"/>
      <c r="C1712" s="444"/>
      <c r="D1712" s="272"/>
      <c r="E1712" s="273"/>
      <c r="F1712" s="274" t="s">
        <v>353</v>
      </c>
      <c r="G1712" s="426">
        <f t="shared" ref="G1712" si="842">G854</f>
        <v>0</v>
      </c>
      <c r="H1712" s="430">
        <f t="shared" ref="H1712:U1713" si="843">H854</f>
        <v>0</v>
      </c>
      <c r="I1712" s="427">
        <f t="shared" si="843"/>
        <v>0</v>
      </c>
      <c r="J1712" s="427">
        <f t="shared" si="843"/>
        <v>0</v>
      </c>
      <c r="K1712" s="427">
        <f t="shared" si="843"/>
        <v>0</v>
      </c>
      <c r="L1712" s="427">
        <f t="shared" si="843"/>
        <v>0</v>
      </c>
      <c r="M1712" s="427">
        <f t="shared" si="843"/>
        <v>0</v>
      </c>
      <c r="N1712" s="427">
        <f t="shared" si="843"/>
        <v>0</v>
      </c>
      <c r="O1712" s="427">
        <f t="shared" si="843"/>
        <v>0</v>
      </c>
      <c r="P1712" s="427">
        <f t="shared" si="843"/>
        <v>0</v>
      </c>
      <c r="Q1712" s="427">
        <f t="shared" si="843"/>
        <v>0</v>
      </c>
      <c r="R1712" s="427">
        <f t="shared" si="843"/>
        <v>0</v>
      </c>
      <c r="S1712" s="427">
        <f t="shared" si="843"/>
        <v>0</v>
      </c>
      <c r="T1712" s="427">
        <f t="shared" si="843"/>
        <v>0</v>
      </c>
      <c r="U1712" s="427">
        <f t="shared" si="843"/>
        <v>0</v>
      </c>
      <c r="V1712" s="584">
        <f t="shared" ref="V1712" si="844">V854</f>
        <v>0</v>
      </c>
      <c r="W1712" s="426">
        <f t="shared" ref="W1712" si="845">W854</f>
        <v>0</v>
      </c>
      <c r="Y1712"/>
    </row>
    <row r="1713" spans="1:25" outlineLevel="1" x14ac:dyDescent="0.25">
      <c r="A1713" s="212"/>
      <c r="B1713" s="465"/>
      <c r="C1713" s="444"/>
      <c r="D1713" s="272"/>
      <c r="E1713" s="273"/>
      <c r="F1713" s="274" t="s">
        <v>354</v>
      </c>
      <c r="G1713" s="426">
        <f t="shared" ref="G1713" si="846">G855</f>
        <v>0</v>
      </c>
      <c r="H1713" s="430">
        <f t="shared" si="843"/>
        <v>0</v>
      </c>
      <c r="I1713" s="427">
        <f t="shared" si="843"/>
        <v>0</v>
      </c>
      <c r="J1713" s="427">
        <f t="shared" si="843"/>
        <v>0</v>
      </c>
      <c r="K1713" s="427">
        <f t="shared" si="843"/>
        <v>0</v>
      </c>
      <c r="L1713" s="427">
        <f t="shared" si="843"/>
        <v>0</v>
      </c>
      <c r="M1713" s="427">
        <f t="shared" si="843"/>
        <v>0</v>
      </c>
      <c r="N1713" s="427">
        <f t="shared" si="843"/>
        <v>0</v>
      </c>
      <c r="O1713" s="427">
        <f t="shared" si="843"/>
        <v>0</v>
      </c>
      <c r="P1713" s="427">
        <f t="shared" si="843"/>
        <v>0</v>
      </c>
      <c r="Q1713" s="427">
        <f t="shared" si="843"/>
        <v>0</v>
      </c>
      <c r="R1713" s="427">
        <f t="shared" si="843"/>
        <v>0</v>
      </c>
      <c r="S1713" s="427">
        <f t="shared" si="843"/>
        <v>0</v>
      </c>
      <c r="T1713" s="427">
        <f t="shared" si="843"/>
        <v>0</v>
      </c>
      <c r="U1713" s="427">
        <f t="shared" si="843"/>
        <v>0</v>
      </c>
      <c r="V1713" s="584">
        <f t="shared" ref="V1713" si="847">V855</f>
        <v>0</v>
      </c>
      <c r="W1713" s="426">
        <f t="shared" ref="W1713" si="848">W855</f>
        <v>0</v>
      </c>
      <c r="Y1713"/>
    </row>
    <row r="1714" spans="1:25" s="79" customFormat="1" ht="12.75" customHeight="1" thickBot="1" x14ac:dyDescent="0.3">
      <c r="A1714" s="212"/>
      <c r="B1714" s="502"/>
      <c r="C1714" s="503"/>
      <c r="D1714" s="445"/>
      <c r="E1714" s="505"/>
      <c r="F1714" s="503"/>
      <c r="G1714" s="463"/>
      <c r="H1714" s="498"/>
      <c r="I1714" s="498"/>
      <c r="J1714" s="498"/>
      <c r="K1714" s="499"/>
      <c r="L1714" s="500"/>
      <c r="M1714" s="253"/>
      <c r="N1714" s="498"/>
      <c r="O1714" s="498"/>
      <c r="P1714" s="498"/>
      <c r="Q1714" s="498"/>
      <c r="R1714" s="498"/>
      <c r="S1714" s="498"/>
      <c r="T1714" s="498"/>
      <c r="U1714" s="498"/>
      <c r="V1714" s="498"/>
      <c r="W1714" s="463"/>
      <c r="X1714" s="51"/>
      <c r="Y1714"/>
    </row>
    <row r="1715" spans="1:25" ht="13.8" thickBot="1" x14ac:dyDescent="0.3">
      <c r="A1715" s="212"/>
      <c r="C1715" s="51"/>
      <c r="D1715" s="51"/>
      <c r="G1715" s="78"/>
      <c r="H1715" s="120"/>
      <c r="I1715" s="120"/>
      <c r="J1715" s="120"/>
      <c r="K1715" s="120"/>
      <c r="L1715" s="78"/>
      <c r="M1715" s="78"/>
      <c r="N1715" s="78"/>
      <c r="O1715" s="78"/>
      <c r="P1715" s="78"/>
      <c r="Q1715" s="78"/>
      <c r="R1715" s="78"/>
      <c r="S1715" s="78"/>
      <c r="T1715" s="78"/>
      <c r="U1715" s="78"/>
      <c r="V1715" s="78"/>
      <c r="W1715" s="78"/>
      <c r="Y1715"/>
    </row>
    <row r="1716" spans="1:25" ht="15.6" x14ac:dyDescent="0.25">
      <c r="A1716" s="212"/>
      <c r="B1716" s="296" t="s">
        <v>363</v>
      </c>
      <c r="C1716" s="526"/>
      <c r="D1716" s="526"/>
      <c r="E1716" s="527"/>
      <c r="F1716" s="527"/>
      <c r="G1716" s="528"/>
      <c r="H1716" s="121">
        <f t="shared" ref="H1716:W1716" si="849">SUM(SUBTOTAL(9,H867:H873),SUBTOTAL(9,H877:H884,H893,H906:H910,H913:H917,H929,H932),H955:H956,H967:H968,SUBTOTAL(9,H1435:H1442,H1451,H1464:H1468,H1471:H1475,H1487,H1490),SUBTOTAL(9,H1513:H1520,H1529,H1542:H1546,H1549:H1553,H1565,H1568),SUBTOTAL(9,H1591:H1598,H1607,H1620:H1624,H1627:H1631,H1643,H1646))</f>
        <v>0</v>
      </c>
      <c r="I1716" s="122">
        <f t="shared" si="849"/>
        <v>0</v>
      </c>
      <c r="J1716" s="122">
        <f t="shared" si="849"/>
        <v>0</v>
      </c>
      <c r="K1716" s="123">
        <f t="shared" si="849"/>
        <v>0</v>
      </c>
      <c r="L1716" s="124">
        <f t="shared" si="849"/>
        <v>0</v>
      </c>
      <c r="M1716" s="125">
        <f t="shared" si="849"/>
        <v>0</v>
      </c>
      <c r="N1716" s="125">
        <f t="shared" si="849"/>
        <v>0</v>
      </c>
      <c r="O1716" s="125">
        <f t="shared" si="849"/>
        <v>0</v>
      </c>
      <c r="P1716" s="125">
        <f t="shared" si="849"/>
        <v>0</v>
      </c>
      <c r="Q1716" s="125">
        <f t="shared" si="849"/>
        <v>0</v>
      </c>
      <c r="R1716" s="125">
        <f t="shared" si="849"/>
        <v>0</v>
      </c>
      <c r="S1716" s="125">
        <f t="shared" si="849"/>
        <v>0</v>
      </c>
      <c r="T1716" s="125">
        <f t="shared" si="849"/>
        <v>0</v>
      </c>
      <c r="U1716" s="125">
        <f t="shared" si="849"/>
        <v>0</v>
      </c>
      <c r="V1716" s="126">
        <f t="shared" si="849"/>
        <v>0</v>
      </c>
      <c r="W1716" s="127">
        <f t="shared" si="849"/>
        <v>0</v>
      </c>
      <c r="Y1716"/>
    </row>
    <row r="1717" spans="1:25" ht="15.6" x14ac:dyDescent="0.25">
      <c r="A1717" s="212"/>
      <c r="B1717" s="297" t="s">
        <v>364</v>
      </c>
      <c r="C1717" s="491"/>
      <c r="D1717" s="491"/>
      <c r="E1717" s="491"/>
      <c r="F1717" s="491"/>
      <c r="G1717" s="39"/>
      <c r="H1717" s="129">
        <f t="shared" ref="H1717:W1717" si="850">SUM(H1091,H1429,H1378,H1672)-H1716</f>
        <v>0</v>
      </c>
      <c r="I1717" s="129">
        <f t="shared" si="850"/>
        <v>0</v>
      </c>
      <c r="J1717" s="129">
        <f t="shared" si="850"/>
        <v>0</v>
      </c>
      <c r="K1717" s="130">
        <f t="shared" si="850"/>
        <v>0</v>
      </c>
      <c r="L1717" s="131">
        <f t="shared" si="850"/>
        <v>0</v>
      </c>
      <c r="M1717" s="132">
        <f t="shared" si="850"/>
        <v>0</v>
      </c>
      <c r="N1717" s="132">
        <f t="shared" si="850"/>
        <v>0</v>
      </c>
      <c r="O1717" s="132">
        <f t="shared" si="850"/>
        <v>0</v>
      </c>
      <c r="P1717" s="132">
        <f t="shared" si="850"/>
        <v>0</v>
      </c>
      <c r="Q1717" s="132">
        <f t="shared" si="850"/>
        <v>0</v>
      </c>
      <c r="R1717" s="132">
        <f t="shared" si="850"/>
        <v>0</v>
      </c>
      <c r="S1717" s="132">
        <f t="shared" si="850"/>
        <v>0</v>
      </c>
      <c r="T1717" s="132">
        <f t="shared" si="850"/>
        <v>0</v>
      </c>
      <c r="U1717" s="132">
        <f t="shared" si="850"/>
        <v>0</v>
      </c>
      <c r="V1717" s="133">
        <f t="shared" si="850"/>
        <v>0</v>
      </c>
      <c r="W1717" s="134">
        <f t="shared" si="850"/>
        <v>0</v>
      </c>
      <c r="Y1717"/>
    </row>
    <row r="1718" spans="1:25" ht="15.6" x14ac:dyDescent="0.25">
      <c r="A1718" s="212"/>
      <c r="B1718" s="297" t="s">
        <v>365</v>
      </c>
      <c r="C1718" s="491"/>
      <c r="D1718" s="491"/>
      <c r="E1718" s="491"/>
      <c r="F1718" s="491"/>
      <c r="G1718" s="39"/>
      <c r="H1718" s="128">
        <f t="shared" ref="H1718:W1718" si="851">SUM(H1716:H1717)</f>
        <v>0</v>
      </c>
      <c r="I1718" s="129">
        <f t="shared" si="851"/>
        <v>0</v>
      </c>
      <c r="J1718" s="129">
        <f t="shared" si="851"/>
        <v>0</v>
      </c>
      <c r="K1718" s="130">
        <f t="shared" si="851"/>
        <v>0</v>
      </c>
      <c r="L1718" s="131">
        <f t="shared" si="851"/>
        <v>0</v>
      </c>
      <c r="M1718" s="132">
        <f t="shared" si="851"/>
        <v>0</v>
      </c>
      <c r="N1718" s="132">
        <f t="shared" si="851"/>
        <v>0</v>
      </c>
      <c r="O1718" s="132">
        <f t="shared" si="851"/>
        <v>0</v>
      </c>
      <c r="P1718" s="132">
        <f t="shared" si="851"/>
        <v>0</v>
      </c>
      <c r="Q1718" s="132">
        <f t="shared" si="851"/>
        <v>0</v>
      </c>
      <c r="R1718" s="132">
        <f t="shared" si="851"/>
        <v>0</v>
      </c>
      <c r="S1718" s="132">
        <f t="shared" si="851"/>
        <v>0</v>
      </c>
      <c r="T1718" s="132">
        <f t="shared" si="851"/>
        <v>0</v>
      </c>
      <c r="U1718" s="132">
        <f t="shared" si="851"/>
        <v>0</v>
      </c>
      <c r="V1718" s="133">
        <f t="shared" si="851"/>
        <v>0</v>
      </c>
      <c r="W1718" s="134">
        <f t="shared" si="851"/>
        <v>0</v>
      </c>
      <c r="Y1718"/>
    </row>
    <row r="1719" spans="1:25" x14ac:dyDescent="0.25">
      <c r="A1719" s="215"/>
      <c r="B1719" s="295"/>
      <c r="C1719" s="273"/>
      <c r="D1719" s="273"/>
      <c r="E1719" s="273"/>
      <c r="F1719" s="529"/>
      <c r="G1719" s="530"/>
      <c r="H1719" s="531"/>
      <c r="I1719" s="532"/>
      <c r="J1719" s="532"/>
      <c r="K1719" s="533"/>
      <c r="L1719" s="532"/>
      <c r="M1719" s="532"/>
      <c r="N1719" s="532"/>
      <c r="O1719" s="532"/>
      <c r="P1719" s="532"/>
      <c r="Q1719" s="532"/>
      <c r="R1719" s="532"/>
      <c r="S1719" s="532"/>
      <c r="T1719" s="532"/>
      <c r="U1719" s="532"/>
      <c r="V1719" s="534"/>
      <c r="W1719" s="535"/>
      <c r="Y1719"/>
    </row>
    <row r="1720" spans="1:25" ht="16.2" thickBot="1" x14ac:dyDescent="0.35">
      <c r="A1720" s="212"/>
      <c r="B1720" s="298" t="s">
        <v>366</v>
      </c>
      <c r="C1720" s="536"/>
      <c r="D1720" s="536"/>
      <c r="E1720" s="536"/>
      <c r="F1720" s="536"/>
      <c r="G1720" s="537"/>
      <c r="H1720" s="135">
        <f>SUM($H1718:H1718)</f>
        <v>0</v>
      </c>
      <c r="I1720" s="136">
        <f>SUM($H1718:I1718)</f>
        <v>0</v>
      </c>
      <c r="J1720" s="136">
        <f>SUM($H1718:J1718)</f>
        <v>0</v>
      </c>
      <c r="K1720" s="137">
        <f>SUM($H1718:K1718)</f>
        <v>0</v>
      </c>
      <c r="L1720" s="138">
        <f>SUM($H1718:L1718)</f>
        <v>0</v>
      </c>
      <c r="M1720" s="139">
        <f>SUM($H1718:M1718)</f>
        <v>0</v>
      </c>
      <c r="N1720" s="139">
        <f>SUM($H1718:N1718)</f>
        <v>0</v>
      </c>
      <c r="O1720" s="139">
        <f>SUM($H1718:O1718)</f>
        <v>0</v>
      </c>
      <c r="P1720" s="139">
        <f>SUM($H1718:P1718)</f>
        <v>0</v>
      </c>
      <c r="Q1720" s="139">
        <f>SUM($H1718:Q1718)</f>
        <v>0</v>
      </c>
      <c r="R1720" s="139">
        <f>SUM($H1718:R1718)</f>
        <v>0</v>
      </c>
      <c r="S1720" s="139">
        <f>SUM($H1718:S1718)</f>
        <v>0</v>
      </c>
      <c r="T1720" s="139">
        <f>SUM($H1718:T1718)</f>
        <v>0</v>
      </c>
      <c r="U1720" s="139">
        <f>SUM($H1718:U1718)</f>
        <v>0</v>
      </c>
      <c r="V1720" s="140">
        <f>SUM($H1718:V1718)</f>
        <v>0</v>
      </c>
      <c r="W1720" s="59">
        <f>SUM($G1718:W1718)</f>
        <v>0</v>
      </c>
      <c r="Y1720"/>
    </row>
    <row r="1721" spans="1:25" ht="13.8" thickBot="1" x14ac:dyDescent="0.3"/>
    <row r="1722" spans="1:25" s="79" customFormat="1" ht="16.2" thickBot="1" x14ac:dyDescent="0.3">
      <c r="A1722" s="51"/>
      <c r="B1722" s="433" t="s">
        <v>381</v>
      </c>
      <c r="C1722" s="475"/>
      <c r="D1722" s="475"/>
      <c r="E1722" s="475"/>
      <c r="F1722" s="475"/>
      <c r="G1722" s="538"/>
      <c r="H1722" s="538"/>
      <c r="I1722" s="538"/>
      <c r="J1722" s="538"/>
      <c r="K1722" s="538"/>
      <c r="L1722" s="538"/>
      <c r="M1722" s="538"/>
      <c r="N1722" s="538"/>
      <c r="O1722" s="538"/>
      <c r="P1722" s="538"/>
      <c r="Q1722" s="538"/>
      <c r="R1722" s="538"/>
      <c r="S1722" s="538"/>
      <c r="T1722" s="538"/>
      <c r="U1722" s="538"/>
      <c r="V1722" s="538"/>
      <c r="W1722" s="539"/>
      <c r="X1722" s="51"/>
      <c r="Y1722" s="567"/>
    </row>
    <row r="1723" spans="1:25" x14ac:dyDescent="0.25">
      <c r="B1723" s="465"/>
      <c r="C1723" s="273"/>
      <c r="D1723" s="272" t="s">
        <v>368</v>
      </c>
      <c r="E1723" s="273"/>
      <c r="F1723" s="273"/>
      <c r="G1723" s="367">
        <f>SUBTOTAL(9,G1724:G1730)</f>
        <v>0</v>
      </c>
      <c r="H1723" s="53">
        <f t="shared" ref="H1723:W1723" si="852">SUBTOTAL(9,H1724:H1730)</f>
        <v>0</v>
      </c>
      <c r="I1723" s="53">
        <f t="shared" si="852"/>
        <v>0</v>
      </c>
      <c r="J1723" s="53">
        <f t="shared" si="852"/>
        <v>0</v>
      </c>
      <c r="K1723" s="53">
        <f t="shared" si="852"/>
        <v>0</v>
      </c>
      <c r="L1723" s="34">
        <f t="shared" si="852"/>
        <v>0</v>
      </c>
      <c r="M1723" s="33">
        <f t="shared" si="852"/>
        <v>0</v>
      </c>
      <c r="N1723" s="33">
        <f t="shared" si="852"/>
        <v>0</v>
      </c>
      <c r="O1723" s="33">
        <f t="shared" si="852"/>
        <v>0</v>
      </c>
      <c r="P1723" s="33">
        <f t="shared" si="852"/>
        <v>0</v>
      </c>
      <c r="Q1723" s="33">
        <f t="shared" si="852"/>
        <v>0</v>
      </c>
      <c r="R1723" s="33">
        <f t="shared" si="852"/>
        <v>0</v>
      </c>
      <c r="S1723" s="33">
        <f t="shared" si="852"/>
        <v>0</v>
      </c>
      <c r="T1723" s="33">
        <f t="shared" si="852"/>
        <v>0</v>
      </c>
      <c r="U1723" s="33">
        <f t="shared" si="852"/>
        <v>0</v>
      </c>
      <c r="V1723" s="33">
        <f t="shared" si="852"/>
        <v>0</v>
      </c>
      <c r="W1723" s="367">
        <f t="shared" si="852"/>
        <v>0</v>
      </c>
      <c r="Y1723" s="40"/>
    </row>
    <row r="1724" spans="1:25" outlineLevel="1" x14ac:dyDescent="0.25">
      <c r="B1724" s="465"/>
      <c r="C1724" s="273"/>
      <c r="D1724" s="273"/>
      <c r="E1724" s="273"/>
      <c r="F1724" s="299" t="s">
        <v>369</v>
      </c>
      <c r="G1724" s="220"/>
      <c r="H1724" s="554"/>
      <c r="I1724" s="555"/>
      <c r="J1724" s="555"/>
      <c r="K1724" s="569"/>
      <c r="L1724" s="570"/>
      <c r="M1724" s="571"/>
      <c r="N1724" s="571"/>
      <c r="O1724" s="571"/>
      <c r="P1724" s="571"/>
      <c r="Q1724" s="571"/>
      <c r="R1724" s="571"/>
      <c r="S1724" s="571"/>
      <c r="T1724" s="571"/>
      <c r="U1724" s="572"/>
      <c r="V1724" s="573"/>
      <c r="W1724" s="574"/>
      <c r="Y1724" s="523"/>
    </row>
    <row r="1725" spans="1:25" outlineLevel="1" x14ac:dyDescent="0.25">
      <c r="B1725" s="465"/>
      <c r="C1725" s="273"/>
      <c r="D1725" s="273"/>
      <c r="E1725" s="273"/>
      <c r="F1725" s="299" t="s">
        <v>370</v>
      </c>
      <c r="G1725" s="220"/>
      <c r="H1725" s="554"/>
      <c r="I1725" s="555"/>
      <c r="J1725" s="555"/>
      <c r="K1725" s="569"/>
      <c r="L1725" s="570"/>
      <c r="M1725" s="571"/>
      <c r="N1725" s="571"/>
      <c r="O1725" s="571"/>
      <c r="P1725" s="571"/>
      <c r="Q1725" s="571"/>
      <c r="R1725" s="571"/>
      <c r="S1725" s="571"/>
      <c r="T1725" s="571"/>
      <c r="U1725" s="572"/>
      <c r="V1725" s="573"/>
      <c r="W1725" s="574"/>
      <c r="Y1725" s="523"/>
    </row>
    <row r="1726" spans="1:25" outlineLevel="1" x14ac:dyDescent="0.25">
      <c r="B1726" s="465"/>
      <c r="C1726" s="273"/>
      <c r="D1726" s="273"/>
      <c r="E1726" s="273"/>
      <c r="F1726" s="299" t="s">
        <v>371</v>
      </c>
      <c r="G1726" s="220"/>
      <c r="H1726" s="554"/>
      <c r="I1726" s="555"/>
      <c r="J1726" s="555"/>
      <c r="K1726" s="569"/>
      <c r="L1726" s="570"/>
      <c r="M1726" s="571"/>
      <c r="N1726" s="571"/>
      <c r="O1726" s="571"/>
      <c r="P1726" s="571"/>
      <c r="Q1726" s="571"/>
      <c r="R1726" s="571"/>
      <c r="S1726" s="571"/>
      <c r="T1726" s="571"/>
      <c r="U1726" s="572"/>
      <c r="V1726" s="573"/>
      <c r="W1726" s="574"/>
      <c r="Y1726" s="523"/>
    </row>
    <row r="1727" spans="1:25" outlineLevel="1" x14ac:dyDescent="0.25">
      <c r="B1727" s="479"/>
      <c r="C1727" s="275"/>
      <c r="D1727" s="275"/>
      <c r="E1727" s="273"/>
      <c r="F1727" s="299" t="s">
        <v>372</v>
      </c>
      <c r="G1727" s="220"/>
      <c r="H1727" s="554"/>
      <c r="I1727" s="555"/>
      <c r="J1727" s="555"/>
      <c r="K1727" s="569"/>
      <c r="L1727" s="570"/>
      <c r="M1727" s="571"/>
      <c r="N1727" s="571"/>
      <c r="O1727" s="571"/>
      <c r="P1727" s="571"/>
      <c r="Q1727" s="571"/>
      <c r="R1727" s="571"/>
      <c r="S1727" s="571"/>
      <c r="T1727" s="571"/>
      <c r="U1727" s="572"/>
      <c r="V1727" s="573"/>
      <c r="W1727" s="574"/>
      <c r="Y1727" s="523"/>
    </row>
    <row r="1728" spans="1:25" outlineLevel="1" x14ac:dyDescent="0.25">
      <c r="B1728" s="479"/>
      <c r="C1728" s="275"/>
      <c r="D1728" s="275"/>
      <c r="E1728" s="273"/>
      <c r="F1728" s="299" t="s">
        <v>373</v>
      </c>
      <c r="G1728" s="220"/>
      <c r="H1728" s="554"/>
      <c r="I1728" s="555"/>
      <c r="J1728" s="555"/>
      <c r="K1728" s="569"/>
      <c r="L1728" s="570"/>
      <c r="M1728" s="571"/>
      <c r="N1728" s="571"/>
      <c r="O1728" s="571"/>
      <c r="P1728" s="571"/>
      <c r="Q1728" s="571"/>
      <c r="R1728" s="571"/>
      <c r="S1728" s="571"/>
      <c r="T1728" s="571"/>
      <c r="U1728" s="572"/>
      <c r="V1728" s="573"/>
      <c r="W1728" s="574"/>
      <c r="Y1728" s="523"/>
    </row>
    <row r="1729" spans="1:25" outlineLevel="1" x14ac:dyDescent="0.25">
      <c r="B1729" s="479"/>
      <c r="C1729" s="275"/>
      <c r="D1729" s="275"/>
      <c r="E1729" s="273"/>
      <c r="F1729" s="299" t="s">
        <v>374</v>
      </c>
      <c r="G1729" s="220"/>
      <c r="H1729" s="554"/>
      <c r="I1729" s="555"/>
      <c r="J1729" s="555"/>
      <c r="K1729" s="569"/>
      <c r="L1729" s="570"/>
      <c r="M1729" s="571"/>
      <c r="N1729" s="571"/>
      <c r="O1729" s="571"/>
      <c r="P1729" s="571"/>
      <c r="Q1729" s="571"/>
      <c r="R1729" s="571"/>
      <c r="S1729" s="571"/>
      <c r="T1729" s="571"/>
      <c r="U1729" s="572"/>
      <c r="V1729" s="573"/>
      <c r="W1729" s="574"/>
      <c r="Y1729" s="523"/>
    </row>
    <row r="1730" spans="1:25" outlineLevel="1" x14ac:dyDescent="0.25">
      <c r="B1730" s="479"/>
      <c r="C1730" s="275"/>
      <c r="D1730" s="275"/>
      <c r="E1730" s="273"/>
      <c r="F1730" s="299" t="s">
        <v>375</v>
      </c>
      <c r="G1730" s="220"/>
      <c r="H1730" s="554"/>
      <c r="I1730" s="555"/>
      <c r="J1730" s="555"/>
      <c r="K1730" s="569"/>
      <c r="L1730" s="570"/>
      <c r="M1730" s="571"/>
      <c r="N1730" s="571"/>
      <c r="O1730" s="571"/>
      <c r="P1730" s="571"/>
      <c r="Q1730" s="571"/>
      <c r="R1730" s="571"/>
      <c r="S1730" s="571"/>
      <c r="T1730" s="571"/>
      <c r="U1730" s="572"/>
      <c r="V1730" s="573"/>
      <c r="W1730" s="574"/>
      <c r="Y1730" s="523"/>
    </row>
    <row r="1731" spans="1:25" x14ac:dyDescent="0.25">
      <c r="B1731" s="465"/>
      <c r="C1731" s="273"/>
      <c r="D1731" s="273"/>
      <c r="E1731" s="273"/>
      <c r="F1731" s="273"/>
      <c r="G1731" s="52"/>
      <c r="H1731" s="53"/>
      <c r="I1731" s="53"/>
      <c r="J1731" s="53"/>
      <c r="K1731" s="53"/>
      <c r="L1731" s="34"/>
      <c r="M1731" s="33"/>
      <c r="N1731" s="33"/>
      <c r="O1731" s="33"/>
      <c r="P1731" s="33"/>
      <c r="Q1731" s="33"/>
      <c r="R1731" s="33"/>
      <c r="S1731" s="33"/>
      <c r="T1731" s="33"/>
      <c r="U1731" s="33"/>
      <c r="V1731" s="33"/>
      <c r="W1731" s="40"/>
      <c r="Y1731" s="40"/>
    </row>
    <row r="1732" spans="1:25" x14ac:dyDescent="0.25">
      <c r="B1732" s="465"/>
      <c r="C1732" s="273"/>
      <c r="D1732" s="272" t="s">
        <v>376</v>
      </c>
      <c r="E1732" s="273"/>
      <c r="F1732" s="273"/>
      <c r="G1732" s="367">
        <f>SUBTOTAL(9,G1733:G1739)</f>
        <v>0</v>
      </c>
      <c r="H1732" s="53">
        <f t="shared" ref="H1732:W1732" si="853">SUBTOTAL(9,H1733:H1739)</f>
        <v>0</v>
      </c>
      <c r="I1732" s="53">
        <f t="shared" si="853"/>
        <v>0</v>
      </c>
      <c r="J1732" s="53">
        <f t="shared" si="853"/>
        <v>0</v>
      </c>
      <c r="K1732" s="53">
        <f t="shared" si="853"/>
        <v>0</v>
      </c>
      <c r="L1732" s="34">
        <f t="shared" si="853"/>
        <v>0</v>
      </c>
      <c r="M1732" s="33">
        <f t="shared" si="853"/>
        <v>0</v>
      </c>
      <c r="N1732" s="33">
        <f t="shared" si="853"/>
        <v>0</v>
      </c>
      <c r="O1732" s="33">
        <f t="shared" si="853"/>
        <v>0</v>
      </c>
      <c r="P1732" s="33">
        <f t="shared" si="853"/>
        <v>0</v>
      </c>
      <c r="Q1732" s="33">
        <f t="shared" si="853"/>
        <v>0</v>
      </c>
      <c r="R1732" s="33">
        <f t="shared" si="853"/>
        <v>0</v>
      </c>
      <c r="S1732" s="33">
        <f t="shared" si="853"/>
        <v>0</v>
      </c>
      <c r="T1732" s="33">
        <f t="shared" si="853"/>
        <v>0</v>
      </c>
      <c r="U1732" s="33">
        <f t="shared" si="853"/>
        <v>0</v>
      </c>
      <c r="V1732" s="33">
        <f t="shared" si="853"/>
        <v>0</v>
      </c>
      <c r="W1732" s="367">
        <f t="shared" si="853"/>
        <v>0</v>
      </c>
      <c r="Y1732" s="40"/>
    </row>
    <row r="1733" spans="1:25" outlineLevel="1" x14ac:dyDescent="0.25">
      <c r="B1733" s="465"/>
      <c r="C1733" s="273"/>
      <c r="D1733" s="273"/>
      <c r="E1733" s="273"/>
      <c r="F1733" s="299" t="s">
        <v>369</v>
      </c>
      <c r="G1733" s="220"/>
      <c r="H1733" s="554"/>
      <c r="I1733" s="555"/>
      <c r="J1733" s="555"/>
      <c r="K1733" s="569"/>
      <c r="L1733" s="570"/>
      <c r="M1733" s="571"/>
      <c r="N1733" s="571"/>
      <c r="O1733" s="571"/>
      <c r="P1733" s="571"/>
      <c r="Q1733" s="571"/>
      <c r="R1733" s="571"/>
      <c r="S1733" s="571"/>
      <c r="T1733" s="571"/>
      <c r="U1733" s="572"/>
      <c r="V1733" s="573"/>
      <c r="W1733" s="574"/>
      <c r="Y1733" s="523"/>
    </row>
    <row r="1734" spans="1:25" outlineLevel="1" x14ac:dyDescent="0.25">
      <c r="B1734" s="465"/>
      <c r="C1734" s="273"/>
      <c r="D1734" s="273"/>
      <c r="E1734" s="273"/>
      <c r="F1734" s="299" t="s">
        <v>370</v>
      </c>
      <c r="G1734" s="220"/>
      <c r="H1734" s="554"/>
      <c r="I1734" s="555"/>
      <c r="J1734" s="555"/>
      <c r="K1734" s="569"/>
      <c r="L1734" s="570"/>
      <c r="M1734" s="571"/>
      <c r="N1734" s="571"/>
      <c r="O1734" s="571"/>
      <c r="P1734" s="571"/>
      <c r="Q1734" s="571"/>
      <c r="R1734" s="571"/>
      <c r="S1734" s="571"/>
      <c r="T1734" s="571"/>
      <c r="U1734" s="572"/>
      <c r="V1734" s="573"/>
      <c r="W1734" s="574"/>
      <c r="Y1734" s="523"/>
    </row>
    <row r="1735" spans="1:25" outlineLevel="1" x14ac:dyDescent="0.25">
      <c r="B1735" s="465"/>
      <c r="C1735" s="273"/>
      <c r="D1735" s="273"/>
      <c r="E1735" s="273"/>
      <c r="F1735" s="299" t="s">
        <v>371</v>
      </c>
      <c r="G1735" s="220"/>
      <c r="H1735" s="554"/>
      <c r="I1735" s="555"/>
      <c r="J1735" s="555"/>
      <c r="K1735" s="569"/>
      <c r="L1735" s="570"/>
      <c r="M1735" s="571"/>
      <c r="N1735" s="571"/>
      <c r="O1735" s="571"/>
      <c r="P1735" s="571"/>
      <c r="Q1735" s="571"/>
      <c r="R1735" s="571"/>
      <c r="S1735" s="571"/>
      <c r="T1735" s="571"/>
      <c r="U1735" s="572"/>
      <c r="V1735" s="573"/>
      <c r="W1735" s="574"/>
      <c r="Y1735" s="523"/>
    </row>
    <row r="1736" spans="1:25" outlineLevel="1" x14ac:dyDescent="0.25">
      <c r="B1736" s="479"/>
      <c r="C1736" s="275"/>
      <c r="D1736" s="275"/>
      <c r="E1736" s="273"/>
      <c r="F1736" s="299" t="s">
        <v>372</v>
      </c>
      <c r="G1736" s="220"/>
      <c r="H1736" s="554"/>
      <c r="I1736" s="555"/>
      <c r="J1736" s="555"/>
      <c r="K1736" s="569"/>
      <c r="L1736" s="570"/>
      <c r="M1736" s="571"/>
      <c r="N1736" s="571"/>
      <c r="O1736" s="571"/>
      <c r="P1736" s="571"/>
      <c r="Q1736" s="571"/>
      <c r="R1736" s="571"/>
      <c r="S1736" s="571"/>
      <c r="T1736" s="571"/>
      <c r="U1736" s="572"/>
      <c r="V1736" s="573"/>
      <c r="W1736" s="574"/>
      <c r="Y1736" s="523"/>
    </row>
    <row r="1737" spans="1:25" outlineLevel="1" x14ac:dyDescent="0.25">
      <c r="B1737" s="479"/>
      <c r="C1737" s="275"/>
      <c r="D1737" s="275"/>
      <c r="E1737" s="273"/>
      <c r="F1737" s="299" t="s">
        <v>373</v>
      </c>
      <c r="G1737" s="220"/>
      <c r="H1737" s="554"/>
      <c r="I1737" s="555"/>
      <c r="J1737" s="555"/>
      <c r="K1737" s="569"/>
      <c r="L1737" s="570"/>
      <c r="M1737" s="571"/>
      <c r="N1737" s="571"/>
      <c r="O1737" s="571"/>
      <c r="P1737" s="571"/>
      <c r="Q1737" s="571"/>
      <c r="R1737" s="571"/>
      <c r="S1737" s="571"/>
      <c r="T1737" s="571"/>
      <c r="U1737" s="572"/>
      <c r="V1737" s="573"/>
      <c r="W1737" s="574"/>
      <c r="Y1737" s="523"/>
    </row>
    <row r="1738" spans="1:25" outlineLevel="1" x14ac:dyDescent="0.25">
      <c r="B1738" s="479"/>
      <c r="C1738" s="275"/>
      <c r="D1738" s="275"/>
      <c r="E1738" s="273"/>
      <c r="F1738" s="299" t="s">
        <v>374</v>
      </c>
      <c r="G1738" s="220"/>
      <c r="H1738" s="554"/>
      <c r="I1738" s="555"/>
      <c r="J1738" s="555"/>
      <c r="K1738" s="569"/>
      <c r="L1738" s="570"/>
      <c r="M1738" s="571"/>
      <c r="N1738" s="571"/>
      <c r="O1738" s="571"/>
      <c r="P1738" s="571"/>
      <c r="Q1738" s="571"/>
      <c r="R1738" s="571"/>
      <c r="S1738" s="571"/>
      <c r="T1738" s="571"/>
      <c r="U1738" s="572"/>
      <c r="V1738" s="573"/>
      <c r="W1738" s="574"/>
      <c r="Y1738" s="523"/>
    </row>
    <row r="1739" spans="1:25" outlineLevel="1" x14ac:dyDescent="0.25">
      <c r="B1739" s="479"/>
      <c r="C1739" s="275"/>
      <c r="D1739" s="275"/>
      <c r="E1739" s="273"/>
      <c r="F1739" s="299" t="s">
        <v>375</v>
      </c>
      <c r="G1739" s="220"/>
      <c r="H1739" s="554"/>
      <c r="I1739" s="555"/>
      <c r="J1739" s="555"/>
      <c r="K1739" s="569"/>
      <c r="L1739" s="570"/>
      <c r="M1739" s="571"/>
      <c r="N1739" s="571"/>
      <c r="O1739" s="571"/>
      <c r="P1739" s="571"/>
      <c r="Q1739" s="571"/>
      <c r="R1739" s="571"/>
      <c r="S1739" s="571"/>
      <c r="T1739" s="571"/>
      <c r="U1739" s="572"/>
      <c r="V1739" s="573"/>
      <c r="W1739" s="574"/>
      <c r="Y1739" s="523"/>
    </row>
    <row r="1740" spans="1:25" x14ac:dyDescent="0.25">
      <c r="B1740" s="465"/>
      <c r="C1740" s="275"/>
      <c r="D1740" s="275"/>
      <c r="E1740" s="273"/>
      <c r="F1740" s="273"/>
      <c r="G1740" s="40"/>
      <c r="H1740" s="53"/>
      <c r="I1740" s="53"/>
      <c r="J1740" s="53"/>
      <c r="K1740" s="53"/>
      <c r="L1740" s="34"/>
      <c r="M1740" s="33"/>
      <c r="N1740" s="33"/>
      <c r="O1740" s="33"/>
      <c r="P1740" s="33"/>
      <c r="Q1740" s="33"/>
      <c r="R1740" s="33"/>
      <c r="S1740" s="33"/>
      <c r="T1740" s="33"/>
      <c r="U1740" s="33"/>
      <c r="V1740" s="90"/>
      <c r="W1740" s="35"/>
      <c r="Y1740" s="366"/>
    </row>
    <row r="1741" spans="1:25" s="79" customFormat="1" ht="16.2" thickBot="1" x14ac:dyDescent="0.3">
      <c r="A1741" s="51"/>
      <c r="B1741" s="279" t="s">
        <v>377</v>
      </c>
      <c r="C1741" s="483"/>
      <c r="D1741" s="483"/>
      <c r="E1741" s="483"/>
      <c r="F1741" s="483"/>
      <c r="G1741" s="54">
        <f>SUBTOTAL(9,G1724:G1739)</f>
        <v>0</v>
      </c>
      <c r="H1741" s="135">
        <f t="shared" ref="H1741:W1741" si="854">SUBTOTAL(9,H1724:H1739)</f>
        <v>0</v>
      </c>
      <c r="I1741" s="136">
        <f t="shared" si="854"/>
        <v>0</v>
      </c>
      <c r="J1741" s="136">
        <f t="shared" si="854"/>
        <v>0</v>
      </c>
      <c r="K1741" s="137">
        <f t="shared" si="854"/>
        <v>0</v>
      </c>
      <c r="L1741" s="138">
        <f t="shared" si="854"/>
        <v>0</v>
      </c>
      <c r="M1741" s="139">
        <f t="shared" si="854"/>
        <v>0</v>
      </c>
      <c r="N1741" s="139">
        <f t="shared" si="854"/>
        <v>0</v>
      </c>
      <c r="O1741" s="139">
        <f t="shared" si="854"/>
        <v>0</v>
      </c>
      <c r="P1741" s="139">
        <f t="shared" si="854"/>
        <v>0</v>
      </c>
      <c r="Q1741" s="139">
        <f t="shared" si="854"/>
        <v>0</v>
      </c>
      <c r="R1741" s="139">
        <f t="shared" si="854"/>
        <v>0</v>
      </c>
      <c r="S1741" s="139">
        <f t="shared" si="854"/>
        <v>0</v>
      </c>
      <c r="T1741" s="139">
        <f t="shared" si="854"/>
        <v>0</v>
      </c>
      <c r="U1741" s="139">
        <f t="shared" si="854"/>
        <v>0</v>
      </c>
      <c r="V1741" s="140">
        <f t="shared" si="854"/>
        <v>0</v>
      </c>
      <c r="W1741" s="59">
        <f t="shared" si="854"/>
        <v>0</v>
      </c>
      <c r="X1741" s="51"/>
      <c r="Y1741" s="568"/>
    </row>
    <row r="1742" spans="1:25" x14ac:dyDescent="0.25">
      <c r="B1742" s="51"/>
      <c r="C1742" s="51"/>
      <c r="D1742" s="51"/>
      <c r="E1742" s="51"/>
      <c r="F1742" s="51"/>
    </row>
  </sheetData>
  <dataConsolidate/>
  <conditionalFormatting sqref="H1156:V1156">
    <cfRule type="cellIs" dxfId="15" priority="1" stopIfTrue="1" operator="lessThan">
      <formula>0</formula>
    </cfRule>
    <cfRule type="cellIs" dxfId="14" priority="2" stopIfTrue="1" operator="notEqual">
      <formula>IF(ISNUMBER(H1156),H1156,"")</formula>
    </cfRule>
  </conditionalFormatting>
  <conditionalFormatting sqref="H298:W298">
    <cfRule type="cellIs" dxfId="13" priority="3" stopIfTrue="1" operator="lessThan">
      <formula>0</formula>
    </cfRule>
    <cfRule type="cellIs" dxfId="12" priority="4" stopIfTrue="1" operator="notEqual">
      <formula>IF(ISNUMBER(H298),H298,"")</formula>
    </cfRule>
  </conditionalFormatting>
  <dataValidations count="1">
    <dataValidation type="custom" allowBlank="1" showInputMessage="1" showErrorMessage="1" sqref="G1712:W1713 G854:W855" xr:uid="{4B5DE157-81A5-4935-B0FD-97B8EC32AC86}">
      <formula1>OR(G854&gt;0,G854=0)</formula1>
    </dataValidation>
  </dataValidations>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Header>&amp;R&amp;"Calibri"&amp;10&amp;K000000 Unclassified / Non classifié&amp;1#_x000D_</oddHeader>
  </headerFooter>
  <rowBreaks count="7" manualBreakCount="7">
    <brk id="964" min="1" max="22" man="1"/>
    <brk id="1067" min="1" max="22" man="1"/>
    <brk id="1183" min="1" max="22" man="1"/>
    <brk id="1275" min="1" max="22" man="1"/>
    <brk id="1430" min="1" max="22" man="1"/>
    <brk id="1526" min="1" max="22" man="1"/>
    <brk id="1617" min="1" max="22" man="1"/>
  </rowBreaks>
  <drawing r:id="rId2"/>
  <legacyDrawing r:id="rId3"/>
  <oleObjects>
    <mc:AlternateContent xmlns:mc="http://schemas.openxmlformats.org/markup-compatibility/2006">
      <mc:Choice Requires="x14">
        <oleObject progId="MSPhotoEd.3" shapeId="7169" r:id="rId4">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7169"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autoPageBreaks="0" fitToPage="1"/>
  </sheetPr>
  <dimension ref="A2:Y1720"/>
  <sheetViews>
    <sheetView showGridLines="0" zoomScale="70" zoomScaleNormal="70" workbookViewId="0">
      <selection activeCell="F31" sqref="F31"/>
    </sheetView>
  </sheetViews>
  <sheetFormatPr defaultColWidth="9.21875" defaultRowHeight="13.2" outlineLevelRow="2" x14ac:dyDescent="0.25"/>
  <cols>
    <col min="1" max="1" width="3.21875" style="51" customWidth="1"/>
    <col min="2" max="2" width="3.21875" style="2" customWidth="1"/>
    <col min="3" max="4" width="9" style="2" customWidth="1"/>
    <col min="5" max="5" width="9.44140625" style="2" customWidth="1"/>
    <col min="6" max="6" width="107.44140625" style="2" bestFit="1" customWidth="1"/>
    <col min="7" max="7" width="15.44140625" style="91" bestFit="1" customWidth="1"/>
    <col min="8" max="9" width="19.21875" style="51" customWidth="1"/>
    <col min="10" max="10" width="19.21875" style="92" customWidth="1"/>
    <col min="11" max="12" width="19.21875" style="51" customWidth="1"/>
    <col min="13" max="13" width="19.21875" style="93" customWidth="1"/>
    <col min="14" max="19" width="19.21875" style="51" customWidth="1"/>
    <col min="20" max="20" width="21.21875" style="51" customWidth="1"/>
    <col min="21" max="21" width="21.44140625" style="51" customWidth="1"/>
    <col min="22" max="22" width="21" style="51" customWidth="1"/>
    <col min="23" max="23" width="19.21875" style="51" customWidth="1"/>
    <col min="24" max="24" width="3.44140625" style="51" customWidth="1"/>
    <col min="25" max="25" width="78.21875" style="51" customWidth="1"/>
    <col min="26" max="16384" width="9.21875" style="51"/>
  </cols>
  <sheetData>
    <row r="2" spans="1:25" x14ac:dyDescent="0.25">
      <c r="K2" s="242"/>
      <c r="L2" s="242"/>
    </row>
    <row r="3" spans="1:25" s="79" customFormat="1" ht="16.2" thickBot="1" x14ac:dyDescent="0.3">
      <c r="A3" s="51"/>
      <c r="B3" s="61" t="s">
        <v>0</v>
      </c>
      <c r="C3" s="2"/>
      <c r="D3" s="2"/>
      <c r="E3" s="2"/>
      <c r="F3" s="61" t="s">
        <v>382</v>
      </c>
      <c r="G3" s="91"/>
      <c r="H3" s="17"/>
      <c r="I3" s="17"/>
      <c r="J3" s="92"/>
      <c r="K3" s="17"/>
      <c r="L3" s="17"/>
      <c r="M3" s="94"/>
      <c r="N3" s="17"/>
      <c r="O3" s="17"/>
      <c r="P3" s="17"/>
      <c r="Q3" s="17"/>
      <c r="R3" s="17"/>
      <c r="S3" s="17"/>
      <c r="T3" s="17"/>
      <c r="U3" s="17"/>
      <c r="V3" s="17"/>
      <c r="W3" s="17"/>
      <c r="X3" s="51"/>
      <c r="Y3" s="17"/>
    </row>
    <row r="4" spans="1:25" s="79" customFormat="1" ht="15.75" customHeight="1" x14ac:dyDescent="0.3">
      <c r="A4" s="51"/>
      <c r="B4" s="61" t="s">
        <v>2</v>
      </c>
      <c r="C4" s="2"/>
      <c r="D4" s="2"/>
      <c r="E4" s="2"/>
      <c r="F4" s="61" t="str">
        <f>'1. NCCF bilan combiné'!F4</f>
        <v>Nom de la banque</v>
      </c>
      <c r="G4" s="468"/>
      <c r="H4" s="280" t="s">
        <v>4</v>
      </c>
      <c r="I4" s="466"/>
      <c r="J4" s="466"/>
      <c r="K4" s="467"/>
      <c r="L4" s="466"/>
      <c r="M4" s="466"/>
      <c r="N4" s="466"/>
      <c r="O4" s="466"/>
      <c r="P4" s="466"/>
      <c r="Q4" s="466"/>
      <c r="R4" s="466"/>
      <c r="S4" s="466"/>
      <c r="T4" s="466"/>
      <c r="U4" s="466"/>
      <c r="V4" s="466"/>
      <c r="W4" s="470"/>
      <c r="X4" s="51"/>
      <c r="Y4" s="470"/>
    </row>
    <row r="5" spans="1:25" s="79" customFormat="1" ht="16.2" thickBot="1" x14ac:dyDescent="0.3">
      <c r="A5" s="51"/>
      <c r="B5" s="61" t="s">
        <v>5</v>
      </c>
      <c r="C5" s="2"/>
      <c r="D5" s="2"/>
      <c r="E5" s="2"/>
      <c r="F5" s="425">
        <f>'1. NCCF bilan combiné'!F5</f>
        <v>45046</v>
      </c>
      <c r="G5" s="469"/>
      <c r="H5" s="283">
        <f>'1. NCCF bilan combiné'!H5</f>
        <v>45053</v>
      </c>
      <c r="I5" s="283">
        <f>'1. NCCF bilan combiné'!I5</f>
        <v>45060</v>
      </c>
      <c r="J5" s="283">
        <f>'1. NCCF bilan combiné'!J5</f>
        <v>45067</v>
      </c>
      <c r="K5" s="284">
        <f>'1. NCCF bilan combiné'!K5</f>
        <v>45077</v>
      </c>
      <c r="L5" s="283">
        <f>'1. NCCF bilan combiné'!L5</f>
        <v>45107</v>
      </c>
      <c r="M5" s="283">
        <f>'1. NCCF bilan combiné'!M5</f>
        <v>45138</v>
      </c>
      <c r="N5" s="283">
        <f>'1. NCCF bilan combiné'!N5</f>
        <v>45169</v>
      </c>
      <c r="O5" s="283">
        <f>'1. NCCF bilan combiné'!O5</f>
        <v>45199</v>
      </c>
      <c r="P5" s="283">
        <f>'1. NCCF bilan combiné'!P5</f>
        <v>45230</v>
      </c>
      <c r="Q5" s="283">
        <f>'1. NCCF bilan combiné'!Q5</f>
        <v>45260</v>
      </c>
      <c r="R5" s="283">
        <f>'1. NCCF bilan combiné'!R5</f>
        <v>45291</v>
      </c>
      <c r="S5" s="283">
        <f>'1. NCCF bilan combiné'!S5</f>
        <v>45322</v>
      </c>
      <c r="T5" s="283">
        <f>'1. NCCF bilan combiné'!T5</f>
        <v>45351</v>
      </c>
      <c r="U5" s="283">
        <f>'1. NCCF bilan combiné'!U5</f>
        <v>45382</v>
      </c>
      <c r="V5" s="283">
        <f>'1. NCCF bilan combiné'!V5</f>
        <v>45412</v>
      </c>
      <c r="W5" s="471"/>
      <c r="X5" s="51"/>
      <c r="Y5" s="471"/>
    </row>
    <row r="6" spans="1:25" s="80" customFormat="1" ht="16.2" thickBot="1" x14ac:dyDescent="0.3">
      <c r="A6" s="87"/>
      <c r="B6" s="270" t="s">
        <v>6</v>
      </c>
      <c r="C6" s="474"/>
      <c r="D6" s="474"/>
      <c r="E6" s="474"/>
      <c r="F6" s="474"/>
      <c r="G6" s="75" t="s">
        <v>7</v>
      </c>
      <c r="H6" s="71" t="str">
        <f>(H5-$F$5)&amp;" (Semaine 1)"</f>
        <v>7 (Semaine 1)</v>
      </c>
      <c r="I6" s="72" t="str">
        <f>I5-$F$5&amp;" (Semaine 2)"</f>
        <v>14 (Semaine 2)</v>
      </c>
      <c r="J6" s="72" t="str">
        <f>J5-$F$5&amp;" (Semaine 3)"</f>
        <v>21 (Semaine 3)</v>
      </c>
      <c r="K6" s="73" t="str">
        <f>K5-$F$5&amp;" (Semaine 4)"</f>
        <v>31 (Semaine 4)</v>
      </c>
      <c r="L6" s="72" t="str">
        <f>L5-$F$5&amp;" (Mois 2)"</f>
        <v>61 (Mois 2)</v>
      </c>
      <c r="M6" s="72" t="str">
        <f>M5-$F$5&amp;" (Mois 3)"</f>
        <v>92 (Mois 3)</v>
      </c>
      <c r="N6" s="72" t="str">
        <f>N5-$F$5&amp;" (Mois 4)"</f>
        <v>123 (Mois 4)</v>
      </c>
      <c r="O6" s="72" t="str">
        <f>O5-$F$5&amp;" (Mois 5)"</f>
        <v>153 (Mois 5)</v>
      </c>
      <c r="P6" s="72" t="str">
        <f>P5-$F$5&amp;" (Mois 6)"</f>
        <v>184 (Mois 6)</v>
      </c>
      <c r="Q6" s="72" t="str">
        <f>Q5-$F$5&amp;" (Mois 7)"</f>
        <v>214 (Mois 7)</v>
      </c>
      <c r="R6" s="72" t="str">
        <f>R5-$F$5&amp;" (Mois 8)"</f>
        <v>245 (Mois 8)</v>
      </c>
      <c r="S6" s="72" t="str">
        <f>S5-$F$5&amp;" (Mois 9)"</f>
        <v>276 (Mois 9)</v>
      </c>
      <c r="T6" s="72" t="str">
        <f>T5-$F$5&amp;" (Mois 10)"</f>
        <v>305 (Mois 10)</v>
      </c>
      <c r="U6" s="72" t="str">
        <f>U5-$F$5&amp;" (Mois 11)"</f>
        <v>336 (Mois 11)</v>
      </c>
      <c r="V6" s="72" t="str">
        <f>V5-$F$5&amp;" (Mois 12)"</f>
        <v>366 (Mois 12)</v>
      </c>
      <c r="W6" s="74" t="s">
        <v>8</v>
      </c>
      <c r="X6" s="87"/>
      <c r="Y6" s="74" t="s">
        <v>9</v>
      </c>
    </row>
    <row r="7" spans="1:25" s="79" customFormat="1" ht="16.2" thickBot="1" x14ac:dyDescent="0.3">
      <c r="A7" s="51"/>
      <c r="B7" s="433" t="s">
        <v>10</v>
      </c>
      <c r="C7" s="475"/>
      <c r="D7" s="475"/>
      <c r="E7" s="475"/>
      <c r="F7" s="475"/>
      <c r="G7" s="476"/>
      <c r="H7" s="476"/>
      <c r="I7" s="476"/>
      <c r="J7" s="476"/>
      <c r="K7" s="476"/>
      <c r="L7" s="476"/>
      <c r="M7" s="477"/>
      <c r="N7" s="476"/>
      <c r="O7" s="476"/>
      <c r="P7" s="476"/>
      <c r="Q7" s="476"/>
      <c r="R7" s="476"/>
      <c r="S7" s="476"/>
      <c r="T7" s="476"/>
      <c r="U7" s="476"/>
      <c r="V7" s="476"/>
      <c r="W7" s="478"/>
      <c r="X7" s="51"/>
      <c r="Y7" s="518"/>
    </row>
    <row r="8" spans="1:25" x14ac:dyDescent="0.25">
      <c r="B8" s="465"/>
      <c r="C8" s="272" t="s">
        <v>11</v>
      </c>
      <c r="D8" s="272"/>
      <c r="E8" s="273"/>
      <c r="F8" s="273"/>
      <c r="G8" s="41"/>
      <c r="H8" s="363"/>
      <c r="I8" s="364"/>
      <c r="J8" s="364"/>
      <c r="K8" s="365"/>
      <c r="L8" s="364"/>
      <c r="M8" s="31"/>
      <c r="N8" s="364"/>
      <c r="O8" s="364"/>
      <c r="P8" s="364"/>
      <c r="Q8" s="364"/>
      <c r="R8" s="364"/>
      <c r="S8" s="364"/>
      <c r="T8" s="364"/>
      <c r="U8" s="364"/>
      <c r="V8" s="364"/>
      <c r="W8" s="366"/>
      <c r="Y8" s="235"/>
    </row>
    <row r="9" spans="1:25" x14ac:dyDescent="0.25">
      <c r="B9" s="465"/>
      <c r="C9" s="272"/>
      <c r="D9" s="272"/>
      <c r="E9" s="273"/>
      <c r="F9" s="299" t="s">
        <v>12</v>
      </c>
      <c r="G9" s="218"/>
      <c r="H9" s="363"/>
      <c r="I9" s="364"/>
      <c r="J9" s="364"/>
      <c r="K9" s="365"/>
      <c r="L9" s="364"/>
      <c r="M9" s="31"/>
      <c r="N9" s="364"/>
      <c r="O9" s="364"/>
      <c r="P9" s="364"/>
      <c r="Q9" s="364"/>
      <c r="R9" s="364"/>
      <c r="S9" s="364"/>
      <c r="T9" s="364"/>
      <c r="U9" s="364"/>
      <c r="V9" s="364"/>
      <c r="W9" s="366"/>
      <c r="Y9" s="236"/>
    </row>
    <row r="10" spans="1:25" x14ac:dyDescent="0.25">
      <c r="B10" s="465"/>
      <c r="C10" s="272"/>
      <c r="D10" s="272" t="s">
        <v>13</v>
      </c>
      <c r="E10" s="273"/>
      <c r="F10" s="273"/>
      <c r="G10" s="41">
        <f>SUBTOTAL(9,G11:G12)</f>
        <v>0</v>
      </c>
      <c r="H10" s="363">
        <f t="shared" ref="H10:W10" si="0">SUBTOTAL(9,H11)</f>
        <v>0</v>
      </c>
      <c r="I10" s="364">
        <f t="shared" si="0"/>
        <v>0</v>
      </c>
      <c r="J10" s="364">
        <f t="shared" si="0"/>
        <v>0</v>
      </c>
      <c r="K10" s="365">
        <f t="shared" si="0"/>
        <v>0</v>
      </c>
      <c r="L10" s="364">
        <f t="shared" si="0"/>
        <v>0</v>
      </c>
      <c r="M10" s="31">
        <f t="shared" si="0"/>
        <v>0</v>
      </c>
      <c r="N10" s="31">
        <f t="shared" si="0"/>
        <v>0</v>
      </c>
      <c r="O10" s="31">
        <f t="shared" si="0"/>
        <v>0</v>
      </c>
      <c r="P10" s="31">
        <f t="shared" si="0"/>
        <v>0</v>
      </c>
      <c r="Q10" s="31">
        <f t="shared" si="0"/>
        <v>0</v>
      </c>
      <c r="R10" s="31">
        <f t="shared" si="0"/>
        <v>0</v>
      </c>
      <c r="S10" s="31">
        <f t="shared" si="0"/>
        <v>0</v>
      </c>
      <c r="T10" s="31">
        <f t="shared" si="0"/>
        <v>0</v>
      </c>
      <c r="U10" s="31">
        <f t="shared" si="0"/>
        <v>0</v>
      </c>
      <c r="V10" s="364">
        <f t="shared" si="0"/>
        <v>0</v>
      </c>
      <c r="W10" s="366">
        <f t="shared" si="0"/>
        <v>0</v>
      </c>
      <c r="Y10" s="235"/>
    </row>
    <row r="11" spans="1:25" outlineLevel="1" x14ac:dyDescent="0.25">
      <c r="B11" s="465"/>
      <c r="C11" s="273"/>
      <c r="D11" s="275"/>
      <c r="E11" s="276"/>
      <c r="F11" s="456" t="s">
        <v>14</v>
      </c>
      <c r="G11" s="219"/>
      <c r="H11" s="222"/>
      <c r="I11" s="223"/>
      <c r="J11" s="223"/>
      <c r="K11" s="224"/>
      <c r="L11" s="225"/>
      <c r="M11" s="223"/>
      <c r="N11" s="223"/>
      <c r="O11" s="223"/>
      <c r="P11" s="223"/>
      <c r="Q11" s="223"/>
      <c r="R11" s="223"/>
      <c r="S11" s="223"/>
      <c r="T11" s="223"/>
      <c r="U11" s="223"/>
      <c r="V11" s="226"/>
      <c r="W11" s="218"/>
      <c r="Y11" s="236"/>
    </row>
    <row r="12" spans="1:25" outlineLevel="1" x14ac:dyDescent="0.25">
      <c r="B12" s="465"/>
      <c r="C12" s="275"/>
      <c r="D12" s="275"/>
      <c r="E12" s="275"/>
      <c r="F12" s="456" t="s">
        <v>15</v>
      </c>
      <c r="G12" s="218"/>
      <c r="H12" s="34"/>
      <c r="I12" s="33"/>
      <c r="J12" s="33"/>
      <c r="K12" s="35"/>
      <c r="L12" s="33"/>
      <c r="M12" s="33"/>
      <c r="N12" s="33"/>
      <c r="O12" s="33"/>
      <c r="P12" s="33"/>
      <c r="Q12" s="33"/>
      <c r="R12" s="33"/>
      <c r="S12" s="33"/>
      <c r="T12" s="33"/>
      <c r="U12" s="33"/>
      <c r="V12" s="33"/>
      <c r="W12" s="40"/>
      <c r="Y12" s="236"/>
    </row>
    <row r="13" spans="1:25" x14ac:dyDescent="0.25">
      <c r="B13" s="465"/>
      <c r="C13" s="275"/>
      <c r="D13" s="276" t="s">
        <v>16</v>
      </c>
      <c r="E13" s="275"/>
      <c r="F13" s="273"/>
      <c r="G13" s="52">
        <f>SUBTOTAL(9,G14:G15)</f>
        <v>0</v>
      </c>
      <c r="H13" s="34">
        <f t="shared" ref="H13:W13" si="1">SUBTOTAL(9,H14:H15)</f>
        <v>0</v>
      </c>
      <c r="I13" s="33">
        <f t="shared" si="1"/>
        <v>0</v>
      </c>
      <c r="J13" s="33">
        <f t="shared" si="1"/>
        <v>0</v>
      </c>
      <c r="K13" s="35">
        <f t="shared" si="1"/>
        <v>0</v>
      </c>
      <c r="L13" s="33">
        <f t="shared" si="1"/>
        <v>0</v>
      </c>
      <c r="M13" s="33">
        <f t="shared" si="1"/>
        <v>0</v>
      </c>
      <c r="N13" s="33">
        <f t="shared" si="1"/>
        <v>0</v>
      </c>
      <c r="O13" s="33">
        <f t="shared" si="1"/>
        <v>0</v>
      </c>
      <c r="P13" s="33">
        <f t="shared" si="1"/>
        <v>0</v>
      </c>
      <c r="Q13" s="33">
        <f t="shared" si="1"/>
        <v>0</v>
      </c>
      <c r="R13" s="33">
        <f t="shared" si="1"/>
        <v>0</v>
      </c>
      <c r="S13" s="33">
        <f t="shared" si="1"/>
        <v>0</v>
      </c>
      <c r="T13" s="33">
        <f t="shared" si="1"/>
        <v>0</v>
      </c>
      <c r="U13" s="33">
        <f t="shared" si="1"/>
        <v>0</v>
      </c>
      <c r="V13" s="33">
        <f t="shared" si="1"/>
        <v>0</v>
      </c>
      <c r="W13" s="40">
        <f t="shared" si="1"/>
        <v>0</v>
      </c>
      <c r="Y13" s="237"/>
    </row>
    <row r="14" spans="1:25" outlineLevel="1" x14ac:dyDescent="0.25">
      <c r="B14" s="465"/>
      <c r="C14" s="275"/>
      <c r="D14" s="275"/>
      <c r="E14" s="275"/>
      <c r="F14" s="299" t="s">
        <v>17</v>
      </c>
      <c r="G14" s="218"/>
      <c r="H14" s="34"/>
      <c r="I14" s="33"/>
      <c r="J14" s="33"/>
      <c r="K14" s="35"/>
      <c r="L14" s="33"/>
      <c r="M14" s="33"/>
      <c r="N14" s="33"/>
      <c r="O14" s="33"/>
      <c r="P14" s="33"/>
      <c r="Q14" s="33"/>
      <c r="R14" s="33"/>
      <c r="S14" s="33"/>
      <c r="T14" s="33"/>
      <c r="U14" s="33"/>
      <c r="V14" s="33"/>
      <c r="W14" s="40"/>
      <c r="Y14" s="236"/>
    </row>
    <row r="15" spans="1:25" outlineLevel="1" x14ac:dyDescent="0.25">
      <c r="B15" s="465"/>
      <c r="C15" s="275"/>
      <c r="D15" s="275"/>
      <c r="E15" s="275"/>
      <c r="F15" s="457" t="s">
        <v>18</v>
      </c>
      <c r="G15" s="218"/>
      <c r="H15" s="222"/>
      <c r="I15" s="223"/>
      <c r="J15" s="223"/>
      <c r="K15" s="224"/>
      <c r="L15" s="225"/>
      <c r="M15" s="223"/>
      <c r="N15" s="223"/>
      <c r="O15" s="223"/>
      <c r="P15" s="223"/>
      <c r="Q15" s="223"/>
      <c r="R15" s="223"/>
      <c r="S15" s="223"/>
      <c r="T15" s="223"/>
      <c r="U15" s="223"/>
      <c r="V15" s="226"/>
      <c r="W15" s="218"/>
      <c r="Y15" s="236"/>
    </row>
    <row r="16" spans="1:25" x14ac:dyDescent="0.25">
      <c r="B16" s="465"/>
      <c r="C16" s="272" t="s">
        <v>19</v>
      </c>
      <c r="D16" s="272"/>
      <c r="E16" s="273"/>
      <c r="F16" s="273"/>
      <c r="G16" s="367"/>
      <c r="H16" s="368"/>
      <c r="I16" s="369"/>
      <c r="J16" s="369"/>
      <c r="K16" s="370"/>
      <c r="L16" s="364"/>
      <c r="M16" s="364"/>
      <c r="N16" s="364"/>
      <c r="O16" s="364"/>
      <c r="P16" s="364"/>
      <c r="Q16" s="364"/>
      <c r="R16" s="364"/>
      <c r="S16" s="364"/>
      <c r="T16" s="364"/>
      <c r="U16" s="364"/>
      <c r="V16" s="364"/>
      <c r="W16" s="366"/>
      <c r="Y16" s="235"/>
    </row>
    <row r="17" spans="2:25" x14ac:dyDescent="0.25">
      <c r="B17" s="465"/>
      <c r="C17" s="272"/>
      <c r="D17" s="276" t="s">
        <v>20</v>
      </c>
      <c r="E17" s="273"/>
      <c r="F17" s="273"/>
      <c r="G17" s="367"/>
      <c r="H17" s="368"/>
      <c r="I17" s="369"/>
      <c r="J17" s="369"/>
      <c r="K17" s="370"/>
      <c r="L17" s="364"/>
      <c r="M17" s="364"/>
      <c r="N17" s="364"/>
      <c r="O17" s="364"/>
      <c r="P17" s="364"/>
      <c r="Q17" s="364"/>
      <c r="R17" s="364"/>
      <c r="S17" s="364"/>
      <c r="T17" s="364"/>
      <c r="U17" s="364"/>
      <c r="V17" s="364"/>
      <c r="W17" s="366"/>
      <c r="Y17" s="235"/>
    </row>
    <row r="18" spans="2:25" x14ac:dyDescent="0.25">
      <c r="B18" s="465"/>
      <c r="C18" s="272"/>
      <c r="D18" s="272"/>
      <c r="E18" s="273" t="s">
        <v>21</v>
      </c>
      <c r="F18" s="273"/>
      <c r="G18" s="367">
        <f t="shared" ref="G18:W18" si="2">SUBTOTAL(9,G19:G22)</f>
        <v>0</v>
      </c>
      <c r="H18" s="368">
        <f t="shared" si="2"/>
        <v>0</v>
      </c>
      <c r="I18" s="369">
        <f t="shared" si="2"/>
        <v>0</v>
      </c>
      <c r="J18" s="369">
        <f t="shared" si="2"/>
        <v>0</v>
      </c>
      <c r="K18" s="370">
        <f t="shared" si="2"/>
        <v>0</v>
      </c>
      <c r="L18" s="364">
        <f t="shared" si="2"/>
        <v>0</v>
      </c>
      <c r="M18" s="364">
        <f t="shared" si="2"/>
        <v>0</v>
      </c>
      <c r="N18" s="364">
        <f t="shared" si="2"/>
        <v>0</v>
      </c>
      <c r="O18" s="364">
        <f t="shared" si="2"/>
        <v>0</v>
      </c>
      <c r="P18" s="364">
        <f t="shared" si="2"/>
        <v>0</v>
      </c>
      <c r="Q18" s="364">
        <f t="shared" si="2"/>
        <v>0</v>
      </c>
      <c r="R18" s="364">
        <f t="shared" si="2"/>
        <v>0</v>
      </c>
      <c r="S18" s="364">
        <f t="shared" si="2"/>
        <v>0</v>
      </c>
      <c r="T18" s="364">
        <f t="shared" si="2"/>
        <v>0</v>
      </c>
      <c r="U18" s="364">
        <f t="shared" si="2"/>
        <v>0</v>
      </c>
      <c r="V18" s="364">
        <f t="shared" si="2"/>
        <v>0</v>
      </c>
      <c r="W18" s="366">
        <f t="shared" si="2"/>
        <v>0</v>
      </c>
      <c r="Y18" s="235"/>
    </row>
    <row r="19" spans="2:25" outlineLevel="1" x14ac:dyDescent="0.25">
      <c r="B19" s="465"/>
      <c r="C19" s="272"/>
      <c r="D19" s="272"/>
      <c r="E19" s="273"/>
      <c r="F19" s="299" t="s">
        <v>22</v>
      </c>
      <c r="G19" s="218"/>
      <c r="H19" s="222"/>
      <c r="I19" s="223"/>
      <c r="J19" s="223"/>
      <c r="K19" s="224"/>
      <c r="L19" s="225"/>
      <c r="M19" s="223"/>
      <c r="N19" s="223"/>
      <c r="O19" s="223"/>
      <c r="P19" s="226"/>
      <c r="Q19" s="223"/>
      <c r="R19" s="223"/>
      <c r="S19" s="223"/>
      <c r="T19" s="223"/>
      <c r="U19" s="225"/>
      <c r="V19" s="226"/>
      <c r="W19" s="218"/>
      <c r="Y19" s="236"/>
    </row>
    <row r="20" spans="2:25" outlineLevel="1" x14ac:dyDescent="0.25">
      <c r="B20" s="465"/>
      <c r="C20" s="272"/>
      <c r="D20" s="272"/>
      <c r="E20" s="273"/>
      <c r="F20" s="299" t="s">
        <v>23</v>
      </c>
      <c r="G20" s="218"/>
      <c r="H20" s="222"/>
      <c r="I20" s="223"/>
      <c r="J20" s="223"/>
      <c r="K20" s="224"/>
      <c r="L20" s="225"/>
      <c r="M20" s="223"/>
      <c r="N20" s="223"/>
      <c r="O20" s="223"/>
      <c r="P20" s="226"/>
      <c r="Q20" s="223"/>
      <c r="R20" s="223"/>
      <c r="S20" s="223"/>
      <c r="T20" s="223"/>
      <c r="U20" s="225"/>
      <c r="V20" s="226"/>
      <c r="W20" s="218"/>
      <c r="Y20" s="236"/>
    </row>
    <row r="21" spans="2:25" outlineLevel="1" x14ac:dyDescent="0.25">
      <c r="B21" s="465"/>
      <c r="C21" s="272"/>
      <c r="D21" s="272"/>
      <c r="E21" s="273"/>
      <c r="F21" s="299" t="s">
        <v>24</v>
      </c>
      <c r="G21" s="218"/>
      <c r="H21" s="222"/>
      <c r="I21" s="223"/>
      <c r="J21" s="223"/>
      <c r="K21" s="224"/>
      <c r="L21" s="225"/>
      <c r="M21" s="223"/>
      <c r="N21" s="223"/>
      <c r="O21" s="223"/>
      <c r="P21" s="226"/>
      <c r="Q21" s="223"/>
      <c r="R21" s="223"/>
      <c r="S21" s="223"/>
      <c r="T21" s="223"/>
      <c r="U21" s="225"/>
      <c r="V21" s="226"/>
      <c r="W21" s="218"/>
      <c r="Y21" s="236"/>
    </row>
    <row r="22" spans="2:25" outlineLevel="1" x14ac:dyDescent="0.25">
      <c r="B22" s="465"/>
      <c r="C22" s="272"/>
      <c r="D22" s="272"/>
      <c r="E22" s="273"/>
      <c r="F22" s="299" t="s">
        <v>25</v>
      </c>
      <c r="G22" s="218"/>
      <c r="H22" s="222"/>
      <c r="I22" s="223"/>
      <c r="J22" s="223"/>
      <c r="K22" s="224"/>
      <c r="L22" s="225"/>
      <c r="M22" s="223"/>
      <c r="N22" s="223"/>
      <c r="O22" s="223"/>
      <c r="P22" s="226"/>
      <c r="Q22" s="223"/>
      <c r="R22" s="223"/>
      <c r="S22" s="223"/>
      <c r="T22" s="223"/>
      <c r="U22" s="225"/>
      <c r="V22" s="226"/>
      <c r="W22" s="218"/>
      <c r="Y22" s="236"/>
    </row>
    <row r="23" spans="2:25" x14ac:dyDescent="0.25">
      <c r="B23" s="465"/>
      <c r="C23" s="272"/>
      <c r="D23" s="272"/>
      <c r="E23" s="273" t="s">
        <v>26</v>
      </c>
      <c r="F23" s="273"/>
      <c r="G23" s="367">
        <f t="shared" ref="G23:W23" si="3">SUBTOTAL(9,G24:G27)</f>
        <v>0</v>
      </c>
      <c r="H23" s="368">
        <f t="shared" si="3"/>
        <v>0</v>
      </c>
      <c r="I23" s="369">
        <f t="shared" si="3"/>
        <v>0</v>
      </c>
      <c r="J23" s="369">
        <f t="shared" si="3"/>
        <v>0</v>
      </c>
      <c r="K23" s="370">
        <f t="shared" si="3"/>
        <v>0</v>
      </c>
      <c r="L23" s="364">
        <f t="shared" si="3"/>
        <v>0</v>
      </c>
      <c r="M23" s="364">
        <f t="shared" si="3"/>
        <v>0</v>
      </c>
      <c r="N23" s="364">
        <f t="shared" si="3"/>
        <v>0</v>
      </c>
      <c r="O23" s="364">
        <f t="shared" si="3"/>
        <v>0</v>
      </c>
      <c r="P23" s="364">
        <f t="shared" si="3"/>
        <v>0</v>
      </c>
      <c r="Q23" s="364">
        <f t="shared" si="3"/>
        <v>0</v>
      </c>
      <c r="R23" s="364">
        <f t="shared" si="3"/>
        <v>0</v>
      </c>
      <c r="S23" s="364">
        <f t="shared" si="3"/>
        <v>0</v>
      </c>
      <c r="T23" s="364">
        <f t="shared" si="3"/>
        <v>0</v>
      </c>
      <c r="U23" s="364">
        <f t="shared" si="3"/>
        <v>0</v>
      </c>
      <c r="V23" s="364">
        <f t="shared" si="3"/>
        <v>0</v>
      </c>
      <c r="W23" s="366">
        <f t="shared" si="3"/>
        <v>0</v>
      </c>
      <c r="Y23" s="238"/>
    </row>
    <row r="24" spans="2:25" outlineLevel="1" x14ac:dyDescent="0.25">
      <c r="B24" s="465"/>
      <c r="C24" s="272"/>
      <c r="D24" s="272"/>
      <c r="E24" s="273"/>
      <c r="F24" s="299" t="s">
        <v>27</v>
      </c>
      <c r="G24" s="218"/>
      <c r="H24" s="222"/>
      <c r="I24" s="223"/>
      <c r="J24" s="223"/>
      <c r="K24" s="224"/>
      <c r="L24" s="225"/>
      <c r="M24" s="223"/>
      <c r="N24" s="223"/>
      <c r="O24" s="223"/>
      <c r="P24" s="223"/>
      <c r="Q24" s="223"/>
      <c r="R24" s="223"/>
      <c r="S24" s="223"/>
      <c r="T24" s="223"/>
      <c r="U24" s="225"/>
      <c r="V24" s="226"/>
      <c r="W24" s="218"/>
      <c r="Y24" s="236"/>
    </row>
    <row r="25" spans="2:25" outlineLevel="1" x14ac:dyDescent="0.25">
      <c r="B25" s="465"/>
      <c r="C25" s="272"/>
      <c r="D25" s="272"/>
      <c r="E25" s="273"/>
      <c r="F25" s="299" t="s">
        <v>28</v>
      </c>
      <c r="G25" s="218"/>
      <c r="H25" s="222"/>
      <c r="I25" s="223"/>
      <c r="J25" s="223"/>
      <c r="K25" s="224"/>
      <c r="L25" s="225"/>
      <c r="M25" s="223"/>
      <c r="N25" s="223"/>
      <c r="O25" s="223"/>
      <c r="P25" s="223"/>
      <c r="Q25" s="223"/>
      <c r="R25" s="223"/>
      <c r="S25" s="223"/>
      <c r="T25" s="223"/>
      <c r="U25" s="225"/>
      <c r="V25" s="226"/>
      <c r="W25" s="218"/>
      <c r="Y25" s="236"/>
    </row>
    <row r="26" spans="2:25" outlineLevel="1" x14ac:dyDescent="0.25">
      <c r="B26" s="465"/>
      <c r="C26" s="272"/>
      <c r="D26" s="272"/>
      <c r="E26" s="273"/>
      <c r="F26" s="299" t="s">
        <v>29</v>
      </c>
      <c r="G26" s="218"/>
      <c r="H26" s="222"/>
      <c r="I26" s="223"/>
      <c r="J26" s="223"/>
      <c r="K26" s="224"/>
      <c r="L26" s="225"/>
      <c r="M26" s="223"/>
      <c r="N26" s="223"/>
      <c r="O26" s="223"/>
      <c r="P26" s="223"/>
      <c r="Q26" s="223"/>
      <c r="R26" s="223"/>
      <c r="S26" s="223"/>
      <c r="T26" s="223"/>
      <c r="U26" s="225"/>
      <c r="V26" s="226"/>
      <c r="W26" s="218"/>
      <c r="Y26" s="236"/>
    </row>
    <row r="27" spans="2:25" outlineLevel="1" x14ac:dyDescent="0.25">
      <c r="B27" s="465"/>
      <c r="C27" s="272"/>
      <c r="D27" s="272"/>
      <c r="E27" s="273"/>
      <c r="F27" s="299" t="s">
        <v>30</v>
      </c>
      <c r="G27" s="218"/>
      <c r="H27" s="222"/>
      <c r="I27" s="223"/>
      <c r="J27" s="223"/>
      <c r="K27" s="224"/>
      <c r="L27" s="225"/>
      <c r="M27" s="223"/>
      <c r="N27" s="223"/>
      <c r="O27" s="223"/>
      <c r="P27" s="223"/>
      <c r="Q27" s="223"/>
      <c r="R27" s="223"/>
      <c r="S27" s="223"/>
      <c r="T27" s="223"/>
      <c r="U27" s="225"/>
      <c r="V27" s="226"/>
      <c r="W27" s="218"/>
      <c r="Y27" s="236"/>
    </row>
    <row r="28" spans="2:25" x14ac:dyDescent="0.25">
      <c r="B28" s="465"/>
      <c r="C28" s="272"/>
      <c r="D28" s="272"/>
      <c r="E28" s="273" t="s">
        <v>31</v>
      </c>
      <c r="F28" s="273"/>
      <c r="G28" s="367">
        <f t="shared" ref="G28:W28" si="4">SUBTOTAL(9,G29:G32)</f>
        <v>0</v>
      </c>
      <c r="H28" s="368">
        <f t="shared" si="4"/>
        <v>0</v>
      </c>
      <c r="I28" s="369">
        <f t="shared" si="4"/>
        <v>0</v>
      </c>
      <c r="J28" s="369">
        <f t="shared" si="4"/>
        <v>0</v>
      </c>
      <c r="K28" s="370">
        <f t="shared" si="4"/>
        <v>0</v>
      </c>
      <c r="L28" s="364">
        <f t="shared" si="4"/>
        <v>0</v>
      </c>
      <c r="M28" s="364">
        <f t="shared" si="4"/>
        <v>0</v>
      </c>
      <c r="N28" s="364">
        <f t="shared" si="4"/>
        <v>0</v>
      </c>
      <c r="O28" s="364">
        <f t="shared" si="4"/>
        <v>0</v>
      </c>
      <c r="P28" s="364">
        <f t="shared" si="4"/>
        <v>0</v>
      </c>
      <c r="Q28" s="364">
        <f t="shared" si="4"/>
        <v>0</v>
      </c>
      <c r="R28" s="364">
        <f t="shared" si="4"/>
        <v>0</v>
      </c>
      <c r="S28" s="364">
        <f t="shared" si="4"/>
        <v>0</v>
      </c>
      <c r="T28" s="364">
        <f t="shared" si="4"/>
        <v>0</v>
      </c>
      <c r="U28" s="364">
        <f t="shared" si="4"/>
        <v>0</v>
      </c>
      <c r="V28" s="364">
        <f t="shared" si="4"/>
        <v>0</v>
      </c>
      <c r="W28" s="366">
        <f t="shared" si="4"/>
        <v>0</v>
      </c>
      <c r="Y28" s="238"/>
    </row>
    <row r="29" spans="2:25" outlineLevel="1" x14ac:dyDescent="0.25">
      <c r="B29" s="465"/>
      <c r="C29" s="272"/>
      <c r="D29" s="272"/>
      <c r="E29" s="273"/>
      <c r="F29" s="299" t="s">
        <v>32</v>
      </c>
      <c r="G29" s="218"/>
      <c r="H29" s="222"/>
      <c r="I29" s="223"/>
      <c r="J29" s="223"/>
      <c r="K29" s="224"/>
      <c r="L29" s="225"/>
      <c r="M29" s="223"/>
      <c r="N29" s="223"/>
      <c r="O29" s="223"/>
      <c r="P29" s="226"/>
      <c r="Q29" s="223"/>
      <c r="R29" s="223"/>
      <c r="S29" s="223"/>
      <c r="T29" s="223"/>
      <c r="U29" s="225"/>
      <c r="V29" s="226"/>
      <c r="W29" s="218"/>
      <c r="Y29" s="236"/>
    </row>
    <row r="30" spans="2:25" outlineLevel="1" x14ac:dyDescent="0.25">
      <c r="B30" s="465"/>
      <c r="C30" s="272"/>
      <c r="D30" s="272"/>
      <c r="E30" s="273"/>
      <c r="F30" s="299" t="s">
        <v>33</v>
      </c>
      <c r="G30" s="218"/>
      <c r="H30" s="222"/>
      <c r="I30" s="223"/>
      <c r="J30" s="223"/>
      <c r="K30" s="224"/>
      <c r="L30" s="225"/>
      <c r="M30" s="223"/>
      <c r="N30" s="223"/>
      <c r="O30" s="223"/>
      <c r="P30" s="226"/>
      <c r="Q30" s="223"/>
      <c r="R30" s="223"/>
      <c r="S30" s="223"/>
      <c r="T30" s="223"/>
      <c r="U30" s="225"/>
      <c r="V30" s="226"/>
      <c r="W30" s="218"/>
      <c r="Y30" s="236"/>
    </row>
    <row r="31" spans="2:25" outlineLevel="1" x14ac:dyDescent="0.25">
      <c r="B31" s="465"/>
      <c r="C31" s="272"/>
      <c r="D31" s="272"/>
      <c r="E31" s="273"/>
      <c r="F31" s="299" t="s">
        <v>34</v>
      </c>
      <c r="G31" s="218"/>
      <c r="H31" s="222"/>
      <c r="I31" s="223"/>
      <c r="J31" s="223"/>
      <c r="K31" s="224"/>
      <c r="L31" s="225"/>
      <c r="M31" s="223"/>
      <c r="N31" s="223"/>
      <c r="O31" s="223"/>
      <c r="P31" s="226"/>
      <c r="Q31" s="223"/>
      <c r="R31" s="223"/>
      <c r="S31" s="223"/>
      <c r="T31" s="223"/>
      <c r="U31" s="225"/>
      <c r="V31" s="226"/>
      <c r="W31" s="218"/>
      <c r="Y31" s="236"/>
    </row>
    <row r="32" spans="2:25" outlineLevel="1" x14ac:dyDescent="0.25">
      <c r="B32" s="465"/>
      <c r="C32" s="272"/>
      <c r="D32" s="272"/>
      <c r="E32" s="273"/>
      <c r="F32" s="299" t="s">
        <v>35</v>
      </c>
      <c r="G32" s="218"/>
      <c r="H32" s="222"/>
      <c r="I32" s="223"/>
      <c r="J32" s="223"/>
      <c r="K32" s="224"/>
      <c r="L32" s="225"/>
      <c r="M32" s="223"/>
      <c r="N32" s="223"/>
      <c r="O32" s="223"/>
      <c r="P32" s="226"/>
      <c r="Q32" s="223"/>
      <c r="R32" s="223"/>
      <c r="S32" s="223"/>
      <c r="T32" s="223"/>
      <c r="U32" s="225"/>
      <c r="V32" s="226"/>
      <c r="W32" s="218"/>
      <c r="Y32" s="236"/>
    </row>
    <row r="33" spans="2:25" x14ac:dyDescent="0.25">
      <c r="B33" s="465"/>
      <c r="C33" s="272"/>
      <c r="D33" s="272" t="s">
        <v>36</v>
      </c>
      <c r="E33" s="273"/>
      <c r="F33" s="273"/>
      <c r="G33" s="367"/>
      <c r="H33" s="368"/>
      <c r="I33" s="369"/>
      <c r="J33" s="369"/>
      <c r="K33" s="370"/>
      <c r="L33" s="364"/>
      <c r="M33" s="364"/>
      <c r="N33" s="364"/>
      <c r="O33" s="364"/>
      <c r="P33" s="364"/>
      <c r="Q33" s="364"/>
      <c r="R33" s="364"/>
      <c r="S33" s="364"/>
      <c r="T33" s="364"/>
      <c r="U33" s="364"/>
      <c r="V33" s="364"/>
      <c r="W33" s="366"/>
      <c r="Y33" s="353"/>
    </row>
    <row r="34" spans="2:25" x14ac:dyDescent="0.25">
      <c r="B34" s="465"/>
      <c r="C34" s="272"/>
      <c r="D34" s="272"/>
      <c r="E34" s="275" t="s">
        <v>37</v>
      </c>
      <c r="F34" s="273"/>
      <c r="G34" s="367">
        <f t="shared" ref="G34:W34" si="5">SUBTOTAL(9,G35:G37)</f>
        <v>0</v>
      </c>
      <c r="H34" s="368">
        <f t="shared" si="5"/>
        <v>0</v>
      </c>
      <c r="I34" s="369">
        <f t="shared" si="5"/>
        <v>0</v>
      </c>
      <c r="J34" s="369">
        <f t="shared" si="5"/>
        <v>0</v>
      </c>
      <c r="K34" s="370">
        <f t="shared" si="5"/>
        <v>0</v>
      </c>
      <c r="L34" s="364">
        <f t="shared" si="5"/>
        <v>0</v>
      </c>
      <c r="M34" s="364">
        <f t="shared" si="5"/>
        <v>0</v>
      </c>
      <c r="N34" s="364">
        <f t="shared" si="5"/>
        <v>0</v>
      </c>
      <c r="O34" s="364">
        <f t="shared" si="5"/>
        <v>0</v>
      </c>
      <c r="P34" s="364">
        <f t="shared" si="5"/>
        <v>0</v>
      </c>
      <c r="Q34" s="364">
        <f t="shared" si="5"/>
        <v>0</v>
      </c>
      <c r="R34" s="364">
        <f t="shared" si="5"/>
        <v>0</v>
      </c>
      <c r="S34" s="364">
        <f t="shared" si="5"/>
        <v>0</v>
      </c>
      <c r="T34" s="364">
        <f t="shared" si="5"/>
        <v>0</v>
      </c>
      <c r="U34" s="364">
        <f t="shared" si="5"/>
        <v>0</v>
      </c>
      <c r="V34" s="364">
        <f t="shared" si="5"/>
        <v>0</v>
      </c>
      <c r="W34" s="366">
        <f t="shared" si="5"/>
        <v>0</v>
      </c>
      <c r="Y34" s="354"/>
    </row>
    <row r="35" spans="2:25" outlineLevel="1" x14ac:dyDescent="0.25">
      <c r="B35" s="465"/>
      <c r="C35" s="272"/>
      <c r="D35" s="272"/>
      <c r="E35" s="275"/>
      <c r="F35" s="299" t="s">
        <v>38</v>
      </c>
      <c r="G35" s="218"/>
      <c r="H35" s="222"/>
      <c r="I35" s="223"/>
      <c r="J35" s="223"/>
      <c r="K35" s="224"/>
      <c r="L35" s="225"/>
      <c r="M35" s="223"/>
      <c r="N35" s="223"/>
      <c r="O35" s="223"/>
      <c r="P35" s="226"/>
      <c r="Q35" s="223"/>
      <c r="R35" s="223"/>
      <c r="S35" s="223"/>
      <c r="T35" s="223"/>
      <c r="U35" s="225"/>
      <c r="V35" s="226"/>
      <c r="W35" s="218"/>
      <c r="Y35" s="236"/>
    </row>
    <row r="36" spans="2:25" outlineLevel="1" x14ac:dyDescent="0.25">
      <c r="B36" s="465"/>
      <c r="C36" s="272"/>
      <c r="D36" s="272"/>
      <c r="E36" s="273"/>
      <c r="F36" s="299" t="s">
        <v>39</v>
      </c>
      <c r="G36" s="218"/>
      <c r="H36" s="222"/>
      <c r="I36" s="223"/>
      <c r="J36" s="223"/>
      <c r="K36" s="224"/>
      <c r="L36" s="225"/>
      <c r="M36" s="223"/>
      <c r="N36" s="223"/>
      <c r="O36" s="223"/>
      <c r="P36" s="226"/>
      <c r="Q36" s="223"/>
      <c r="R36" s="223"/>
      <c r="S36" s="223"/>
      <c r="T36" s="223"/>
      <c r="U36" s="225"/>
      <c r="V36" s="226"/>
      <c r="W36" s="218"/>
      <c r="Y36" s="236"/>
    </row>
    <row r="37" spans="2:25" outlineLevel="1" x14ac:dyDescent="0.25">
      <c r="B37" s="465"/>
      <c r="C37" s="272"/>
      <c r="D37" s="272"/>
      <c r="E37" s="273"/>
      <c r="F37" s="299" t="s">
        <v>40</v>
      </c>
      <c r="G37" s="218"/>
      <c r="H37" s="222"/>
      <c r="I37" s="223"/>
      <c r="J37" s="223"/>
      <c r="K37" s="224"/>
      <c r="L37" s="225"/>
      <c r="M37" s="223"/>
      <c r="N37" s="223"/>
      <c r="O37" s="223"/>
      <c r="P37" s="226"/>
      <c r="Q37" s="223"/>
      <c r="R37" s="223"/>
      <c r="S37" s="223"/>
      <c r="T37" s="223"/>
      <c r="U37" s="225"/>
      <c r="V37" s="226"/>
      <c r="W37" s="218"/>
      <c r="Y37" s="236"/>
    </row>
    <row r="38" spans="2:25" x14ac:dyDescent="0.25">
      <c r="B38" s="465"/>
      <c r="C38" s="272"/>
      <c r="D38" s="272"/>
      <c r="E38" s="273" t="s">
        <v>41</v>
      </c>
      <c r="F38" s="273"/>
      <c r="G38" s="367">
        <f t="shared" ref="G38:W38" si="6">SUBTOTAL(9,G39:G41)</f>
        <v>0</v>
      </c>
      <c r="H38" s="368">
        <f t="shared" si="6"/>
        <v>0</v>
      </c>
      <c r="I38" s="369">
        <f t="shared" si="6"/>
        <v>0</v>
      </c>
      <c r="J38" s="369">
        <f t="shared" si="6"/>
        <v>0</v>
      </c>
      <c r="K38" s="370">
        <f t="shared" si="6"/>
        <v>0</v>
      </c>
      <c r="L38" s="364">
        <f t="shared" si="6"/>
        <v>0</v>
      </c>
      <c r="M38" s="364">
        <f t="shared" si="6"/>
        <v>0</v>
      </c>
      <c r="N38" s="364">
        <f t="shared" si="6"/>
        <v>0</v>
      </c>
      <c r="O38" s="364">
        <f t="shared" si="6"/>
        <v>0</v>
      </c>
      <c r="P38" s="364">
        <f t="shared" si="6"/>
        <v>0</v>
      </c>
      <c r="Q38" s="364">
        <f t="shared" si="6"/>
        <v>0</v>
      </c>
      <c r="R38" s="364">
        <f t="shared" si="6"/>
        <v>0</v>
      </c>
      <c r="S38" s="364">
        <f t="shared" si="6"/>
        <v>0</v>
      </c>
      <c r="T38" s="364">
        <f t="shared" si="6"/>
        <v>0</v>
      </c>
      <c r="U38" s="364">
        <f t="shared" si="6"/>
        <v>0</v>
      </c>
      <c r="V38" s="364">
        <f t="shared" si="6"/>
        <v>0</v>
      </c>
      <c r="W38" s="366">
        <f t="shared" si="6"/>
        <v>0</v>
      </c>
      <c r="Y38" s="238"/>
    </row>
    <row r="39" spans="2:25" outlineLevel="1" x14ac:dyDescent="0.25">
      <c r="B39" s="465"/>
      <c r="C39" s="272"/>
      <c r="D39" s="272"/>
      <c r="E39" s="273"/>
      <c r="F39" s="299" t="s">
        <v>42</v>
      </c>
      <c r="G39" s="218"/>
      <c r="H39" s="222"/>
      <c r="I39" s="223"/>
      <c r="J39" s="223"/>
      <c r="K39" s="224"/>
      <c r="L39" s="225"/>
      <c r="M39" s="223"/>
      <c r="N39" s="223"/>
      <c r="O39" s="223"/>
      <c r="P39" s="226"/>
      <c r="Q39" s="223"/>
      <c r="R39" s="223"/>
      <c r="S39" s="223"/>
      <c r="T39" s="223"/>
      <c r="U39" s="225"/>
      <c r="V39" s="226"/>
      <c r="W39" s="218"/>
      <c r="Y39" s="236"/>
    </row>
    <row r="40" spans="2:25" outlineLevel="1" x14ac:dyDescent="0.25">
      <c r="B40" s="465"/>
      <c r="C40" s="272"/>
      <c r="D40" s="272"/>
      <c r="E40" s="273"/>
      <c r="F40" s="299" t="s">
        <v>43</v>
      </c>
      <c r="G40" s="218"/>
      <c r="H40" s="222"/>
      <c r="I40" s="223"/>
      <c r="J40" s="223"/>
      <c r="K40" s="224"/>
      <c r="L40" s="225"/>
      <c r="M40" s="223"/>
      <c r="N40" s="223"/>
      <c r="O40" s="223"/>
      <c r="P40" s="226"/>
      <c r="Q40" s="223"/>
      <c r="R40" s="223"/>
      <c r="S40" s="223"/>
      <c r="T40" s="223"/>
      <c r="U40" s="225"/>
      <c r="V40" s="226"/>
      <c r="W40" s="218"/>
      <c r="Y40" s="236"/>
    </row>
    <row r="41" spans="2:25" outlineLevel="1" x14ac:dyDescent="0.25">
      <c r="B41" s="465"/>
      <c r="C41" s="272"/>
      <c r="D41" s="272"/>
      <c r="E41" s="273"/>
      <c r="F41" s="299" t="s">
        <v>44</v>
      </c>
      <c r="G41" s="218"/>
      <c r="H41" s="222"/>
      <c r="I41" s="223"/>
      <c r="J41" s="223"/>
      <c r="K41" s="224"/>
      <c r="L41" s="225"/>
      <c r="M41" s="223"/>
      <c r="N41" s="223"/>
      <c r="O41" s="223"/>
      <c r="P41" s="226"/>
      <c r="Q41" s="223"/>
      <c r="R41" s="223"/>
      <c r="S41" s="223"/>
      <c r="T41" s="223"/>
      <c r="U41" s="225"/>
      <c r="V41" s="226"/>
      <c r="W41" s="218"/>
      <c r="Y41" s="236"/>
    </row>
    <row r="42" spans="2:25" x14ac:dyDescent="0.25">
      <c r="B42" s="465"/>
      <c r="C42" s="272"/>
      <c r="D42" s="272"/>
      <c r="E42" s="273" t="s">
        <v>45</v>
      </c>
      <c r="F42" s="273"/>
      <c r="G42" s="367">
        <f t="shared" ref="G42:W42" si="7">SUBTOTAL(9,G43:G45)</f>
        <v>0</v>
      </c>
      <c r="H42" s="368">
        <f t="shared" si="7"/>
        <v>0</v>
      </c>
      <c r="I42" s="369">
        <f t="shared" si="7"/>
        <v>0</v>
      </c>
      <c r="J42" s="369">
        <f t="shared" si="7"/>
        <v>0</v>
      </c>
      <c r="K42" s="370">
        <f t="shared" si="7"/>
        <v>0</v>
      </c>
      <c r="L42" s="364">
        <f t="shared" si="7"/>
        <v>0</v>
      </c>
      <c r="M42" s="364">
        <f t="shared" si="7"/>
        <v>0</v>
      </c>
      <c r="N42" s="364">
        <f t="shared" si="7"/>
        <v>0</v>
      </c>
      <c r="O42" s="364">
        <f t="shared" si="7"/>
        <v>0</v>
      </c>
      <c r="P42" s="364">
        <f t="shared" si="7"/>
        <v>0</v>
      </c>
      <c r="Q42" s="364">
        <f t="shared" si="7"/>
        <v>0</v>
      </c>
      <c r="R42" s="364">
        <f t="shared" si="7"/>
        <v>0</v>
      </c>
      <c r="S42" s="364">
        <f t="shared" si="7"/>
        <v>0</v>
      </c>
      <c r="T42" s="364">
        <f t="shared" si="7"/>
        <v>0</v>
      </c>
      <c r="U42" s="364">
        <f t="shared" si="7"/>
        <v>0</v>
      </c>
      <c r="V42" s="364">
        <f t="shared" si="7"/>
        <v>0</v>
      </c>
      <c r="W42" s="366">
        <f t="shared" si="7"/>
        <v>0</v>
      </c>
      <c r="Y42" s="238"/>
    </row>
    <row r="43" spans="2:25" outlineLevel="1" x14ac:dyDescent="0.25">
      <c r="B43" s="465"/>
      <c r="C43" s="272"/>
      <c r="D43" s="272"/>
      <c r="E43" s="273"/>
      <c r="F43" s="299" t="s">
        <v>46</v>
      </c>
      <c r="G43" s="218"/>
      <c r="H43" s="222"/>
      <c r="I43" s="223"/>
      <c r="J43" s="223"/>
      <c r="K43" s="224"/>
      <c r="L43" s="225"/>
      <c r="M43" s="223"/>
      <c r="N43" s="223"/>
      <c r="O43" s="223"/>
      <c r="P43" s="226"/>
      <c r="Q43" s="223"/>
      <c r="R43" s="223"/>
      <c r="S43" s="223"/>
      <c r="T43" s="223"/>
      <c r="U43" s="225"/>
      <c r="V43" s="226"/>
      <c r="W43" s="218"/>
      <c r="Y43" s="236"/>
    </row>
    <row r="44" spans="2:25" outlineLevel="1" x14ac:dyDescent="0.25">
      <c r="B44" s="465"/>
      <c r="C44" s="272"/>
      <c r="D44" s="272"/>
      <c r="E44" s="273"/>
      <c r="F44" s="299" t="s">
        <v>47</v>
      </c>
      <c r="G44" s="218"/>
      <c r="H44" s="222"/>
      <c r="I44" s="223"/>
      <c r="J44" s="223"/>
      <c r="K44" s="224"/>
      <c r="L44" s="225"/>
      <c r="M44" s="223"/>
      <c r="N44" s="223"/>
      <c r="O44" s="223"/>
      <c r="P44" s="226"/>
      <c r="Q44" s="223"/>
      <c r="R44" s="223"/>
      <c r="S44" s="223"/>
      <c r="T44" s="223"/>
      <c r="U44" s="225"/>
      <c r="V44" s="226"/>
      <c r="W44" s="218"/>
      <c r="Y44" s="236"/>
    </row>
    <row r="45" spans="2:25" outlineLevel="1" x14ac:dyDescent="0.25">
      <c r="B45" s="465"/>
      <c r="C45" s="272"/>
      <c r="D45" s="272"/>
      <c r="E45" s="273"/>
      <c r="F45" s="299" t="s">
        <v>48</v>
      </c>
      <c r="G45" s="218"/>
      <c r="H45" s="222"/>
      <c r="I45" s="223"/>
      <c r="J45" s="223"/>
      <c r="K45" s="224"/>
      <c r="L45" s="225"/>
      <c r="M45" s="223"/>
      <c r="N45" s="223"/>
      <c r="O45" s="223"/>
      <c r="P45" s="226"/>
      <c r="Q45" s="223"/>
      <c r="R45" s="223"/>
      <c r="S45" s="223"/>
      <c r="T45" s="223"/>
      <c r="U45" s="225"/>
      <c r="V45" s="226"/>
      <c r="W45" s="218"/>
      <c r="Y45" s="236"/>
    </row>
    <row r="46" spans="2:25" x14ac:dyDescent="0.25">
      <c r="B46" s="465"/>
      <c r="C46" s="272"/>
      <c r="D46" s="272" t="s">
        <v>49</v>
      </c>
      <c r="E46" s="273"/>
      <c r="F46" s="273"/>
      <c r="G46" s="367"/>
      <c r="H46" s="368"/>
      <c r="I46" s="369"/>
      <c r="J46" s="369"/>
      <c r="K46" s="370"/>
      <c r="L46" s="364"/>
      <c r="M46" s="364"/>
      <c r="N46" s="364"/>
      <c r="O46" s="364"/>
      <c r="P46" s="364"/>
      <c r="Q46" s="364"/>
      <c r="R46" s="364"/>
      <c r="S46" s="364"/>
      <c r="T46" s="364"/>
      <c r="U46" s="364"/>
      <c r="V46" s="364"/>
      <c r="W46" s="366"/>
      <c r="Y46" s="353"/>
    </row>
    <row r="47" spans="2:25" ht="12.75" customHeight="1" x14ac:dyDescent="0.25">
      <c r="B47" s="465"/>
      <c r="C47" s="272"/>
      <c r="D47" s="272"/>
      <c r="E47" s="273" t="s">
        <v>50</v>
      </c>
      <c r="F47" s="273"/>
      <c r="G47" s="367">
        <f t="shared" ref="G47:W47" si="8">SUBTOTAL(9,G48:G49)</f>
        <v>0</v>
      </c>
      <c r="H47" s="368">
        <f t="shared" si="8"/>
        <v>0</v>
      </c>
      <c r="I47" s="369">
        <f t="shared" si="8"/>
        <v>0</v>
      </c>
      <c r="J47" s="369">
        <f t="shared" si="8"/>
        <v>0</v>
      </c>
      <c r="K47" s="370">
        <f t="shared" si="8"/>
        <v>0</v>
      </c>
      <c r="L47" s="364">
        <f t="shared" si="8"/>
        <v>0</v>
      </c>
      <c r="M47" s="364">
        <f t="shared" si="8"/>
        <v>0</v>
      </c>
      <c r="N47" s="364">
        <f t="shared" si="8"/>
        <v>0</v>
      </c>
      <c r="O47" s="364">
        <f t="shared" si="8"/>
        <v>0</v>
      </c>
      <c r="P47" s="364">
        <f t="shared" si="8"/>
        <v>0</v>
      </c>
      <c r="Q47" s="364">
        <f t="shared" si="8"/>
        <v>0</v>
      </c>
      <c r="R47" s="364">
        <f t="shared" si="8"/>
        <v>0</v>
      </c>
      <c r="S47" s="364">
        <f t="shared" si="8"/>
        <v>0</v>
      </c>
      <c r="T47" s="364">
        <f t="shared" si="8"/>
        <v>0</v>
      </c>
      <c r="U47" s="364">
        <f t="shared" si="8"/>
        <v>0</v>
      </c>
      <c r="V47" s="364">
        <f t="shared" si="8"/>
        <v>0</v>
      </c>
      <c r="W47" s="366">
        <f t="shared" si="8"/>
        <v>0</v>
      </c>
      <c r="Y47" s="354"/>
    </row>
    <row r="48" spans="2:25" outlineLevel="1" x14ac:dyDescent="0.25">
      <c r="B48" s="465"/>
      <c r="C48" s="272"/>
      <c r="D48" s="272"/>
      <c r="E48" s="273"/>
      <c r="F48" s="299" t="s">
        <v>51</v>
      </c>
      <c r="G48" s="218"/>
      <c r="H48" s="222"/>
      <c r="I48" s="223"/>
      <c r="J48" s="223"/>
      <c r="K48" s="224"/>
      <c r="L48" s="225"/>
      <c r="M48" s="223"/>
      <c r="N48" s="223"/>
      <c r="O48" s="223"/>
      <c r="P48" s="226"/>
      <c r="Q48" s="223"/>
      <c r="R48" s="223"/>
      <c r="S48" s="223"/>
      <c r="T48" s="223"/>
      <c r="U48" s="225"/>
      <c r="V48" s="226"/>
      <c r="W48" s="218"/>
      <c r="Y48" s="236"/>
    </row>
    <row r="49" spans="2:25" outlineLevel="1" x14ac:dyDescent="0.25">
      <c r="B49" s="465"/>
      <c r="C49" s="272"/>
      <c r="D49" s="272"/>
      <c r="E49" s="273"/>
      <c r="F49" s="299" t="s">
        <v>52</v>
      </c>
      <c r="G49" s="218"/>
      <c r="H49" s="222"/>
      <c r="I49" s="223"/>
      <c r="J49" s="223"/>
      <c r="K49" s="224"/>
      <c r="L49" s="225"/>
      <c r="M49" s="223"/>
      <c r="N49" s="223"/>
      <c r="O49" s="223"/>
      <c r="P49" s="226"/>
      <c r="Q49" s="223"/>
      <c r="R49" s="223"/>
      <c r="S49" s="223"/>
      <c r="T49" s="223"/>
      <c r="U49" s="225"/>
      <c r="V49" s="226"/>
      <c r="W49" s="218"/>
      <c r="Y49" s="236"/>
    </row>
    <row r="50" spans="2:25" x14ac:dyDescent="0.25">
      <c r="B50" s="465"/>
      <c r="C50" s="272"/>
      <c r="D50" s="272"/>
      <c r="E50" s="273" t="s">
        <v>53</v>
      </c>
      <c r="F50" s="273"/>
      <c r="G50" s="367">
        <f t="shared" ref="G50:W50" si="9">SUBTOTAL(9,G51:G53)</f>
        <v>0</v>
      </c>
      <c r="H50" s="368">
        <f t="shared" si="9"/>
        <v>0</v>
      </c>
      <c r="I50" s="369">
        <f t="shared" si="9"/>
        <v>0</v>
      </c>
      <c r="J50" s="369">
        <f t="shared" si="9"/>
        <v>0</v>
      </c>
      <c r="K50" s="370">
        <f t="shared" si="9"/>
        <v>0</v>
      </c>
      <c r="L50" s="364">
        <f t="shared" si="9"/>
        <v>0</v>
      </c>
      <c r="M50" s="364">
        <f t="shared" si="9"/>
        <v>0</v>
      </c>
      <c r="N50" s="364">
        <f t="shared" si="9"/>
        <v>0</v>
      </c>
      <c r="O50" s="364">
        <f t="shared" si="9"/>
        <v>0</v>
      </c>
      <c r="P50" s="364">
        <f t="shared" si="9"/>
        <v>0</v>
      </c>
      <c r="Q50" s="364">
        <f t="shared" si="9"/>
        <v>0</v>
      </c>
      <c r="R50" s="364">
        <f t="shared" si="9"/>
        <v>0</v>
      </c>
      <c r="S50" s="364">
        <f t="shared" si="9"/>
        <v>0</v>
      </c>
      <c r="T50" s="364">
        <f t="shared" si="9"/>
        <v>0</v>
      </c>
      <c r="U50" s="364">
        <f t="shared" si="9"/>
        <v>0</v>
      </c>
      <c r="V50" s="364">
        <f t="shared" si="9"/>
        <v>0</v>
      </c>
      <c r="W50" s="366">
        <f t="shared" si="9"/>
        <v>0</v>
      </c>
      <c r="Y50" s="238"/>
    </row>
    <row r="51" spans="2:25" outlineLevel="1" x14ac:dyDescent="0.25">
      <c r="B51" s="465"/>
      <c r="C51" s="272"/>
      <c r="D51" s="272"/>
      <c r="E51" s="273"/>
      <c r="F51" s="299" t="s">
        <v>54</v>
      </c>
      <c r="G51" s="218"/>
      <c r="H51" s="222"/>
      <c r="I51" s="223"/>
      <c r="J51" s="223"/>
      <c r="K51" s="224"/>
      <c r="L51" s="225"/>
      <c r="M51" s="223"/>
      <c r="N51" s="223"/>
      <c r="O51" s="223"/>
      <c r="P51" s="226"/>
      <c r="Q51" s="223"/>
      <c r="R51" s="223"/>
      <c r="S51" s="223"/>
      <c r="T51" s="223"/>
      <c r="U51" s="225"/>
      <c r="V51" s="226"/>
      <c r="W51" s="218"/>
      <c r="Y51" s="236"/>
    </row>
    <row r="52" spans="2:25" outlineLevel="1" x14ac:dyDescent="0.25">
      <c r="B52" s="465"/>
      <c r="C52" s="272"/>
      <c r="D52" s="272"/>
      <c r="E52" s="273"/>
      <c r="F52" s="299" t="s">
        <v>55</v>
      </c>
      <c r="G52" s="218"/>
      <c r="H52" s="222"/>
      <c r="I52" s="223"/>
      <c r="J52" s="223"/>
      <c r="K52" s="224"/>
      <c r="L52" s="225"/>
      <c r="M52" s="223"/>
      <c r="N52" s="223"/>
      <c r="O52" s="223"/>
      <c r="P52" s="226"/>
      <c r="Q52" s="223"/>
      <c r="R52" s="223"/>
      <c r="S52" s="223"/>
      <c r="T52" s="223"/>
      <c r="U52" s="225"/>
      <c r="V52" s="226"/>
      <c r="W52" s="218"/>
      <c r="Y52" s="236"/>
    </row>
    <row r="53" spans="2:25" outlineLevel="1" x14ac:dyDescent="0.25">
      <c r="B53" s="465"/>
      <c r="C53" s="272"/>
      <c r="D53" s="272"/>
      <c r="E53" s="273"/>
      <c r="F53" s="299" t="s">
        <v>56</v>
      </c>
      <c r="G53" s="218"/>
      <c r="H53" s="222"/>
      <c r="I53" s="223"/>
      <c r="J53" s="223"/>
      <c r="K53" s="224"/>
      <c r="L53" s="225"/>
      <c r="M53" s="223"/>
      <c r="N53" s="223"/>
      <c r="O53" s="223"/>
      <c r="P53" s="226"/>
      <c r="Q53" s="223"/>
      <c r="R53" s="223"/>
      <c r="S53" s="223"/>
      <c r="T53" s="223"/>
      <c r="U53" s="225"/>
      <c r="V53" s="226"/>
      <c r="W53" s="218"/>
      <c r="Y53" s="236"/>
    </row>
    <row r="54" spans="2:25" x14ac:dyDescent="0.25">
      <c r="B54" s="465"/>
      <c r="C54" s="272"/>
      <c r="D54" s="272"/>
      <c r="E54" s="273" t="s">
        <v>57</v>
      </c>
      <c r="F54" s="273"/>
      <c r="G54" s="367">
        <f t="shared" ref="G54:W54" si="10">SUBTOTAL(9,G55:G56)</f>
        <v>0</v>
      </c>
      <c r="H54" s="368">
        <f t="shared" si="10"/>
        <v>0</v>
      </c>
      <c r="I54" s="369">
        <f t="shared" si="10"/>
        <v>0</v>
      </c>
      <c r="J54" s="369">
        <f t="shared" si="10"/>
        <v>0</v>
      </c>
      <c r="K54" s="370">
        <f t="shared" si="10"/>
        <v>0</v>
      </c>
      <c r="L54" s="364">
        <f t="shared" si="10"/>
        <v>0</v>
      </c>
      <c r="M54" s="364">
        <f t="shared" si="10"/>
        <v>0</v>
      </c>
      <c r="N54" s="364">
        <f t="shared" si="10"/>
        <v>0</v>
      </c>
      <c r="O54" s="364">
        <f t="shared" si="10"/>
        <v>0</v>
      </c>
      <c r="P54" s="364">
        <f t="shared" si="10"/>
        <v>0</v>
      </c>
      <c r="Q54" s="364">
        <f t="shared" si="10"/>
        <v>0</v>
      </c>
      <c r="R54" s="364">
        <f t="shared" si="10"/>
        <v>0</v>
      </c>
      <c r="S54" s="364">
        <f t="shared" si="10"/>
        <v>0</v>
      </c>
      <c r="T54" s="364">
        <f t="shared" si="10"/>
        <v>0</v>
      </c>
      <c r="U54" s="364">
        <f t="shared" si="10"/>
        <v>0</v>
      </c>
      <c r="V54" s="364">
        <f t="shared" si="10"/>
        <v>0</v>
      </c>
      <c r="W54" s="366">
        <f t="shared" si="10"/>
        <v>0</v>
      </c>
      <c r="Y54" s="238"/>
    </row>
    <row r="55" spans="2:25" outlineLevel="1" x14ac:dyDescent="0.25">
      <c r="B55" s="465"/>
      <c r="C55" s="272"/>
      <c r="D55" s="272"/>
      <c r="E55" s="273"/>
      <c r="F55" s="299" t="s">
        <v>58</v>
      </c>
      <c r="G55" s="218"/>
      <c r="H55" s="222"/>
      <c r="I55" s="223"/>
      <c r="J55" s="223"/>
      <c r="K55" s="224"/>
      <c r="L55" s="225"/>
      <c r="M55" s="223"/>
      <c r="N55" s="223"/>
      <c r="O55" s="223"/>
      <c r="P55" s="226"/>
      <c r="Q55" s="223"/>
      <c r="R55" s="223"/>
      <c r="S55" s="223"/>
      <c r="T55" s="223"/>
      <c r="U55" s="225"/>
      <c r="V55" s="226"/>
      <c r="W55" s="218"/>
      <c r="Y55" s="236"/>
    </row>
    <row r="56" spans="2:25" outlineLevel="1" x14ac:dyDescent="0.25">
      <c r="B56" s="465"/>
      <c r="C56" s="272"/>
      <c r="D56" s="272"/>
      <c r="E56" s="273"/>
      <c r="F56" s="299" t="s">
        <v>59</v>
      </c>
      <c r="G56" s="218"/>
      <c r="H56" s="222"/>
      <c r="I56" s="223"/>
      <c r="J56" s="223"/>
      <c r="K56" s="224"/>
      <c r="L56" s="225"/>
      <c r="M56" s="223"/>
      <c r="N56" s="223"/>
      <c r="O56" s="223"/>
      <c r="P56" s="226"/>
      <c r="Q56" s="223"/>
      <c r="R56" s="223"/>
      <c r="S56" s="223"/>
      <c r="T56" s="223"/>
      <c r="U56" s="225"/>
      <c r="V56" s="226"/>
      <c r="W56" s="218"/>
      <c r="Y56" s="236"/>
    </row>
    <row r="57" spans="2:25" x14ac:dyDescent="0.25">
      <c r="B57" s="465"/>
      <c r="C57" s="272"/>
      <c r="D57" s="272"/>
      <c r="E57" s="273" t="s">
        <v>60</v>
      </c>
      <c r="F57" s="273"/>
      <c r="G57" s="367">
        <f t="shared" ref="G57:W57" si="11">SUBTOTAL(9,G58:G60)</f>
        <v>0</v>
      </c>
      <c r="H57" s="368">
        <f t="shared" si="11"/>
        <v>0</v>
      </c>
      <c r="I57" s="369">
        <f t="shared" si="11"/>
        <v>0</v>
      </c>
      <c r="J57" s="369">
        <f t="shared" si="11"/>
        <v>0</v>
      </c>
      <c r="K57" s="370">
        <f t="shared" si="11"/>
        <v>0</v>
      </c>
      <c r="L57" s="364">
        <f t="shared" si="11"/>
        <v>0</v>
      </c>
      <c r="M57" s="364">
        <f t="shared" si="11"/>
        <v>0</v>
      </c>
      <c r="N57" s="364">
        <f t="shared" si="11"/>
        <v>0</v>
      </c>
      <c r="O57" s="364">
        <f t="shared" si="11"/>
        <v>0</v>
      </c>
      <c r="P57" s="364">
        <f t="shared" si="11"/>
        <v>0</v>
      </c>
      <c r="Q57" s="364">
        <f t="shared" si="11"/>
        <v>0</v>
      </c>
      <c r="R57" s="364">
        <f t="shared" si="11"/>
        <v>0</v>
      </c>
      <c r="S57" s="364">
        <f t="shared" si="11"/>
        <v>0</v>
      </c>
      <c r="T57" s="364">
        <f t="shared" si="11"/>
        <v>0</v>
      </c>
      <c r="U57" s="364">
        <f t="shared" si="11"/>
        <v>0</v>
      </c>
      <c r="V57" s="364">
        <f t="shared" si="11"/>
        <v>0</v>
      </c>
      <c r="W57" s="366">
        <f t="shared" si="11"/>
        <v>0</v>
      </c>
      <c r="Y57" s="238"/>
    </row>
    <row r="58" spans="2:25" outlineLevel="1" x14ac:dyDescent="0.25">
      <c r="B58" s="465"/>
      <c r="C58" s="272"/>
      <c r="D58" s="272"/>
      <c r="E58" s="273"/>
      <c r="F58" s="299" t="s">
        <v>61</v>
      </c>
      <c r="G58" s="218"/>
      <c r="H58" s="222"/>
      <c r="I58" s="223"/>
      <c r="J58" s="223"/>
      <c r="K58" s="224"/>
      <c r="L58" s="225"/>
      <c r="M58" s="223"/>
      <c r="N58" s="223"/>
      <c r="O58" s="223"/>
      <c r="P58" s="226"/>
      <c r="Q58" s="223"/>
      <c r="R58" s="223"/>
      <c r="S58" s="223"/>
      <c r="T58" s="223"/>
      <c r="U58" s="225"/>
      <c r="V58" s="226"/>
      <c r="W58" s="218"/>
      <c r="Y58" s="236"/>
    </row>
    <row r="59" spans="2:25" outlineLevel="1" x14ac:dyDescent="0.25">
      <c r="B59" s="465"/>
      <c r="C59" s="272"/>
      <c r="D59" s="272"/>
      <c r="E59" s="273"/>
      <c r="F59" s="299" t="s">
        <v>62</v>
      </c>
      <c r="G59" s="218"/>
      <c r="H59" s="222"/>
      <c r="I59" s="223"/>
      <c r="J59" s="223"/>
      <c r="K59" s="224"/>
      <c r="L59" s="225"/>
      <c r="M59" s="223"/>
      <c r="N59" s="223"/>
      <c r="O59" s="223"/>
      <c r="P59" s="226"/>
      <c r="Q59" s="223"/>
      <c r="R59" s="223"/>
      <c r="S59" s="223"/>
      <c r="T59" s="223"/>
      <c r="U59" s="225"/>
      <c r="V59" s="226"/>
      <c r="W59" s="218"/>
      <c r="Y59" s="236"/>
    </row>
    <row r="60" spans="2:25" outlineLevel="1" x14ac:dyDescent="0.25">
      <c r="B60" s="465"/>
      <c r="C60" s="272"/>
      <c r="D60" s="272"/>
      <c r="E60" s="273"/>
      <c r="F60" s="299" t="s">
        <v>63</v>
      </c>
      <c r="G60" s="218"/>
      <c r="H60" s="222"/>
      <c r="I60" s="223"/>
      <c r="J60" s="223"/>
      <c r="K60" s="224"/>
      <c r="L60" s="225"/>
      <c r="M60" s="223"/>
      <c r="N60" s="223"/>
      <c r="O60" s="223"/>
      <c r="P60" s="226"/>
      <c r="Q60" s="223"/>
      <c r="R60" s="223"/>
      <c r="S60" s="223"/>
      <c r="T60" s="223"/>
      <c r="U60" s="225"/>
      <c r="V60" s="226"/>
      <c r="W60" s="218"/>
      <c r="Y60" s="236"/>
    </row>
    <row r="61" spans="2:25" x14ac:dyDescent="0.25">
      <c r="B61" s="465"/>
      <c r="C61" s="272"/>
      <c r="D61" s="272"/>
      <c r="E61" s="273" t="s">
        <v>64</v>
      </c>
      <c r="F61" s="273"/>
      <c r="G61" s="367">
        <f t="shared" ref="G61:W61" si="12">SUBTOTAL(9,G62:G63)</f>
        <v>0</v>
      </c>
      <c r="H61" s="368">
        <f t="shared" si="12"/>
        <v>0</v>
      </c>
      <c r="I61" s="369">
        <f t="shared" si="12"/>
        <v>0</v>
      </c>
      <c r="J61" s="369">
        <f t="shared" si="12"/>
        <v>0</v>
      </c>
      <c r="K61" s="370">
        <f t="shared" si="12"/>
        <v>0</v>
      </c>
      <c r="L61" s="364">
        <f t="shared" si="12"/>
        <v>0</v>
      </c>
      <c r="M61" s="364">
        <f t="shared" si="12"/>
        <v>0</v>
      </c>
      <c r="N61" s="364">
        <f t="shared" si="12"/>
        <v>0</v>
      </c>
      <c r="O61" s="364">
        <f t="shared" si="12"/>
        <v>0</v>
      </c>
      <c r="P61" s="364">
        <f t="shared" si="12"/>
        <v>0</v>
      </c>
      <c r="Q61" s="364">
        <f t="shared" si="12"/>
        <v>0</v>
      </c>
      <c r="R61" s="364">
        <f t="shared" si="12"/>
        <v>0</v>
      </c>
      <c r="S61" s="364">
        <f t="shared" si="12"/>
        <v>0</v>
      </c>
      <c r="T61" s="364">
        <f t="shared" si="12"/>
        <v>0</v>
      </c>
      <c r="U61" s="364">
        <f t="shared" si="12"/>
        <v>0</v>
      </c>
      <c r="V61" s="364">
        <f t="shared" si="12"/>
        <v>0</v>
      </c>
      <c r="W61" s="366">
        <f t="shared" si="12"/>
        <v>0</v>
      </c>
      <c r="Y61" s="238"/>
    </row>
    <row r="62" spans="2:25" outlineLevel="1" x14ac:dyDescent="0.25">
      <c r="B62" s="465"/>
      <c r="C62" s="272"/>
      <c r="D62" s="272"/>
      <c r="E62" s="273"/>
      <c r="F62" s="299" t="s">
        <v>65</v>
      </c>
      <c r="G62" s="218"/>
      <c r="H62" s="222"/>
      <c r="I62" s="223"/>
      <c r="J62" s="223"/>
      <c r="K62" s="224"/>
      <c r="L62" s="225"/>
      <c r="M62" s="223"/>
      <c r="N62" s="223"/>
      <c r="O62" s="223"/>
      <c r="P62" s="223"/>
      <c r="Q62" s="223"/>
      <c r="R62" s="223"/>
      <c r="S62" s="223"/>
      <c r="T62" s="223"/>
      <c r="U62" s="225"/>
      <c r="V62" s="226"/>
      <c r="W62" s="218"/>
      <c r="Y62" s="236"/>
    </row>
    <row r="63" spans="2:25" outlineLevel="1" x14ac:dyDescent="0.25">
      <c r="B63" s="465"/>
      <c r="C63" s="272"/>
      <c r="D63" s="272"/>
      <c r="E63" s="273"/>
      <c r="F63" s="299" t="s">
        <v>66</v>
      </c>
      <c r="G63" s="218"/>
      <c r="H63" s="222"/>
      <c r="I63" s="223"/>
      <c r="J63" s="223"/>
      <c r="K63" s="224"/>
      <c r="L63" s="225"/>
      <c r="M63" s="223"/>
      <c r="N63" s="223"/>
      <c r="O63" s="223"/>
      <c r="P63" s="223"/>
      <c r="Q63" s="223"/>
      <c r="R63" s="223"/>
      <c r="S63" s="223"/>
      <c r="T63" s="223"/>
      <c r="U63" s="225"/>
      <c r="V63" s="226"/>
      <c r="W63" s="218"/>
      <c r="Y63" s="236"/>
    </row>
    <row r="64" spans="2:25" x14ac:dyDescent="0.25">
      <c r="B64" s="465"/>
      <c r="C64" s="272"/>
      <c r="D64" s="272"/>
      <c r="E64" s="273" t="s">
        <v>67</v>
      </c>
      <c r="F64" s="273"/>
      <c r="G64" s="367">
        <f t="shared" ref="G64:W64" si="13">SUBTOTAL(9,G65:G67)</f>
        <v>0</v>
      </c>
      <c r="H64" s="368">
        <f t="shared" si="13"/>
        <v>0</v>
      </c>
      <c r="I64" s="369">
        <f t="shared" si="13"/>
        <v>0</v>
      </c>
      <c r="J64" s="369">
        <f t="shared" si="13"/>
        <v>0</v>
      </c>
      <c r="K64" s="370">
        <f t="shared" si="13"/>
        <v>0</v>
      </c>
      <c r="L64" s="364">
        <f t="shared" si="13"/>
        <v>0</v>
      </c>
      <c r="M64" s="364">
        <f t="shared" si="13"/>
        <v>0</v>
      </c>
      <c r="N64" s="364">
        <f t="shared" si="13"/>
        <v>0</v>
      </c>
      <c r="O64" s="364">
        <f t="shared" si="13"/>
        <v>0</v>
      </c>
      <c r="P64" s="364">
        <f t="shared" si="13"/>
        <v>0</v>
      </c>
      <c r="Q64" s="364">
        <f t="shared" si="13"/>
        <v>0</v>
      </c>
      <c r="R64" s="364">
        <f t="shared" si="13"/>
        <v>0</v>
      </c>
      <c r="S64" s="364">
        <f t="shared" si="13"/>
        <v>0</v>
      </c>
      <c r="T64" s="364">
        <f t="shared" si="13"/>
        <v>0</v>
      </c>
      <c r="U64" s="364">
        <f t="shared" si="13"/>
        <v>0</v>
      </c>
      <c r="V64" s="364">
        <f t="shared" si="13"/>
        <v>0</v>
      </c>
      <c r="W64" s="366">
        <f t="shared" si="13"/>
        <v>0</v>
      </c>
      <c r="Y64" s="238"/>
    </row>
    <row r="65" spans="2:25" outlineLevel="1" x14ac:dyDescent="0.25">
      <c r="B65" s="465"/>
      <c r="C65" s="272"/>
      <c r="D65" s="272"/>
      <c r="E65" s="273"/>
      <c r="F65" s="299" t="s">
        <v>68</v>
      </c>
      <c r="G65" s="218"/>
      <c r="H65" s="222"/>
      <c r="I65" s="223"/>
      <c r="J65" s="223"/>
      <c r="K65" s="224"/>
      <c r="L65" s="225"/>
      <c r="M65" s="223"/>
      <c r="N65" s="223"/>
      <c r="O65" s="223"/>
      <c r="P65" s="226"/>
      <c r="Q65" s="223"/>
      <c r="R65" s="223"/>
      <c r="S65" s="223"/>
      <c r="T65" s="223"/>
      <c r="U65" s="225"/>
      <c r="V65" s="226"/>
      <c r="W65" s="218"/>
      <c r="Y65" s="236"/>
    </row>
    <row r="66" spans="2:25" outlineLevel="1" x14ac:dyDescent="0.25">
      <c r="B66" s="465"/>
      <c r="C66" s="272"/>
      <c r="D66" s="272"/>
      <c r="E66" s="273"/>
      <c r="F66" s="299" t="s">
        <v>69</v>
      </c>
      <c r="G66" s="218"/>
      <c r="H66" s="222"/>
      <c r="I66" s="223"/>
      <c r="J66" s="223"/>
      <c r="K66" s="224"/>
      <c r="L66" s="225"/>
      <c r="M66" s="223"/>
      <c r="N66" s="223"/>
      <c r="O66" s="223"/>
      <c r="P66" s="226"/>
      <c r="Q66" s="223"/>
      <c r="R66" s="223"/>
      <c r="S66" s="223"/>
      <c r="T66" s="223"/>
      <c r="U66" s="225"/>
      <c r="V66" s="226"/>
      <c r="W66" s="218"/>
      <c r="Y66" s="236"/>
    </row>
    <row r="67" spans="2:25" outlineLevel="1" x14ac:dyDescent="0.25">
      <c r="B67" s="465"/>
      <c r="C67" s="272"/>
      <c r="D67" s="272"/>
      <c r="E67" s="273"/>
      <c r="F67" s="299" t="s">
        <v>70</v>
      </c>
      <c r="G67" s="218"/>
      <c r="H67" s="222"/>
      <c r="I67" s="223"/>
      <c r="J67" s="223"/>
      <c r="K67" s="224"/>
      <c r="L67" s="225"/>
      <c r="M67" s="223"/>
      <c r="N67" s="223"/>
      <c r="O67" s="223"/>
      <c r="P67" s="226"/>
      <c r="Q67" s="223"/>
      <c r="R67" s="223"/>
      <c r="S67" s="223"/>
      <c r="T67" s="223"/>
      <c r="U67" s="225"/>
      <c r="V67" s="226"/>
      <c r="W67" s="218"/>
      <c r="Y67" s="236"/>
    </row>
    <row r="68" spans="2:25" x14ac:dyDescent="0.25">
      <c r="B68" s="465"/>
      <c r="C68" s="272"/>
      <c r="D68" s="272" t="s">
        <v>71</v>
      </c>
      <c r="E68" s="273"/>
      <c r="F68" s="273"/>
      <c r="G68" s="367"/>
      <c r="H68" s="368"/>
      <c r="I68" s="369"/>
      <c r="J68" s="369"/>
      <c r="K68" s="370"/>
      <c r="L68" s="364"/>
      <c r="M68" s="364"/>
      <c r="N68" s="364"/>
      <c r="O68" s="364"/>
      <c r="P68" s="364"/>
      <c r="Q68" s="364"/>
      <c r="R68" s="364"/>
      <c r="S68" s="364"/>
      <c r="T68" s="364"/>
      <c r="U68" s="364"/>
      <c r="V68" s="364"/>
      <c r="W68" s="366"/>
      <c r="Y68" s="353"/>
    </row>
    <row r="69" spans="2:25" x14ac:dyDescent="0.25">
      <c r="B69" s="465"/>
      <c r="C69" s="272"/>
      <c r="D69" s="272"/>
      <c r="E69" s="273" t="s">
        <v>72</v>
      </c>
      <c r="F69" s="273"/>
      <c r="G69" s="367">
        <f t="shared" ref="G69:W69" si="14">SUBTOTAL(9,G70:G71)</f>
        <v>0</v>
      </c>
      <c r="H69" s="368">
        <f t="shared" si="14"/>
        <v>0</v>
      </c>
      <c r="I69" s="369">
        <f t="shared" si="14"/>
        <v>0</v>
      </c>
      <c r="J69" s="369">
        <f t="shared" si="14"/>
        <v>0</v>
      </c>
      <c r="K69" s="370">
        <f t="shared" si="14"/>
        <v>0</v>
      </c>
      <c r="L69" s="364">
        <f t="shared" si="14"/>
        <v>0</v>
      </c>
      <c r="M69" s="364">
        <f t="shared" si="14"/>
        <v>0</v>
      </c>
      <c r="N69" s="364">
        <f t="shared" si="14"/>
        <v>0</v>
      </c>
      <c r="O69" s="364">
        <f t="shared" si="14"/>
        <v>0</v>
      </c>
      <c r="P69" s="364">
        <f t="shared" si="14"/>
        <v>0</v>
      </c>
      <c r="Q69" s="364">
        <f t="shared" si="14"/>
        <v>0</v>
      </c>
      <c r="R69" s="364">
        <f t="shared" si="14"/>
        <v>0</v>
      </c>
      <c r="S69" s="364">
        <f t="shared" si="14"/>
        <v>0</v>
      </c>
      <c r="T69" s="364">
        <f t="shared" si="14"/>
        <v>0</v>
      </c>
      <c r="U69" s="364">
        <f t="shared" si="14"/>
        <v>0</v>
      </c>
      <c r="V69" s="364">
        <f t="shared" si="14"/>
        <v>0</v>
      </c>
      <c r="W69" s="366">
        <f t="shared" si="14"/>
        <v>0</v>
      </c>
      <c r="Y69" s="354"/>
    </row>
    <row r="70" spans="2:25" outlineLevel="1" x14ac:dyDescent="0.25">
      <c r="B70" s="465"/>
      <c r="C70" s="272"/>
      <c r="D70" s="272"/>
      <c r="E70" s="273"/>
      <c r="F70" s="299" t="s">
        <v>73</v>
      </c>
      <c r="G70" s="218"/>
      <c r="H70" s="222"/>
      <c r="I70" s="223"/>
      <c r="J70" s="223"/>
      <c r="K70" s="224"/>
      <c r="L70" s="225"/>
      <c r="M70" s="223"/>
      <c r="N70" s="223"/>
      <c r="O70" s="223"/>
      <c r="P70" s="226"/>
      <c r="Q70" s="223"/>
      <c r="R70" s="223"/>
      <c r="S70" s="223"/>
      <c r="T70" s="223"/>
      <c r="U70" s="225"/>
      <c r="V70" s="226"/>
      <c r="W70" s="218"/>
      <c r="Y70" s="236"/>
    </row>
    <row r="71" spans="2:25" outlineLevel="1" x14ac:dyDescent="0.25">
      <c r="B71" s="465"/>
      <c r="C71" s="272"/>
      <c r="D71" s="272"/>
      <c r="E71" s="273"/>
      <c r="F71" s="299" t="s">
        <v>74</v>
      </c>
      <c r="G71" s="218"/>
      <c r="H71" s="222"/>
      <c r="I71" s="223"/>
      <c r="J71" s="223"/>
      <c r="K71" s="224"/>
      <c r="L71" s="225"/>
      <c r="M71" s="223"/>
      <c r="N71" s="223"/>
      <c r="O71" s="223"/>
      <c r="P71" s="226"/>
      <c r="Q71" s="223"/>
      <c r="R71" s="223"/>
      <c r="S71" s="223"/>
      <c r="T71" s="223"/>
      <c r="U71" s="225"/>
      <c r="V71" s="226"/>
      <c r="W71" s="218"/>
      <c r="Y71" s="236"/>
    </row>
    <row r="72" spans="2:25" x14ac:dyDescent="0.25">
      <c r="B72" s="465"/>
      <c r="C72" s="272"/>
      <c r="D72" s="272"/>
      <c r="E72" s="273" t="s">
        <v>75</v>
      </c>
      <c r="F72" s="273"/>
      <c r="G72" s="367">
        <f t="shared" ref="G72:W72" si="15">SUBTOTAL(9,G73:G74)</f>
        <v>0</v>
      </c>
      <c r="H72" s="368">
        <f t="shared" si="15"/>
        <v>0</v>
      </c>
      <c r="I72" s="369">
        <f t="shared" si="15"/>
        <v>0</v>
      </c>
      <c r="J72" s="369">
        <f t="shared" si="15"/>
        <v>0</v>
      </c>
      <c r="K72" s="370">
        <f t="shared" si="15"/>
        <v>0</v>
      </c>
      <c r="L72" s="364">
        <f t="shared" si="15"/>
        <v>0</v>
      </c>
      <c r="M72" s="364">
        <f t="shared" si="15"/>
        <v>0</v>
      </c>
      <c r="N72" s="364">
        <f t="shared" si="15"/>
        <v>0</v>
      </c>
      <c r="O72" s="364">
        <f t="shared" si="15"/>
        <v>0</v>
      </c>
      <c r="P72" s="364">
        <f t="shared" si="15"/>
        <v>0</v>
      </c>
      <c r="Q72" s="364">
        <f t="shared" si="15"/>
        <v>0</v>
      </c>
      <c r="R72" s="364">
        <f t="shared" si="15"/>
        <v>0</v>
      </c>
      <c r="S72" s="364">
        <f t="shared" si="15"/>
        <v>0</v>
      </c>
      <c r="T72" s="364">
        <f t="shared" si="15"/>
        <v>0</v>
      </c>
      <c r="U72" s="364">
        <f t="shared" si="15"/>
        <v>0</v>
      </c>
      <c r="V72" s="364">
        <f t="shared" si="15"/>
        <v>0</v>
      </c>
      <c r="W72" s="366">
        <f t="shared" si="15"/>
        <v>0</v>
      </c>
      <c r="Y72" s="238"/>
    </row>
    <row r="73" spans="2:25" outlineLevel="1" x14ac:dyDescent="0.25">
      <c r="B73" s="465"/>
      <c r="C73" s="272"/>
      <c r="D73" s="272"/>
      <c r="E73" s="273"/>
      <c r="F73" s="299" t="s">
        <v>76</v>
      </c>
      <c r="G73" s="218"/>
      <c r="H73" s="222"/>
      <c r="I73" s="223"/>
      <c r="J73" s="223"/>
      <c r="K73" s="224"/>
      <c r="L73" s="225"/>
      <c r="M73" s="223"/>
      <c r="N73" s="223"/>
      <c r="O73" s="223"/>
      <c r="P73" s="226"/>
      <c r="Q73" s="223"/>
      <c r="R73" s="223"/>
      <c r="S73" s="223"/>
      <c r="T73" s="223"/>
      <c r="U73" s="225"/>
      <c r="V73" s="226"/>
      <c r="W73" s="218"/>
      <c r="Y73" s="236"/>
    </row>
    <row r="74" spans="2:25" outlineLevel="1" x14ac:dyDescent="0.25">
      <c r="B74" s="465"/>
      <c r="C74" s="272"/>
      <c r="D74" s="272"/>
      <c r="E74" s="273"/>
      <c r="F74" s="299" t="s">
        <v>77</v>
      </c>
      <c r="G74" s="218"/>
      <c r="H74" s="222"/>
      <c r="I74" s="223"/>
      <c r="J74" s="223"/>
      <c r="K74" s="224"/>
      <c r="L74" s="225"/>
      <c r="M74" s="223"/>
      <c r="N74" s="223"/>
      <c r="O74" s="223"/>
      <c r="P74" s="226"/>
      <c r="Q74" s="223"/>
      <c r="R74" s="223"/>
      <c r="S74" s="223"/>
      <c r="T74" s="223"/>
      <c r="U74" s="225"/>
      <c r="V74" s="226"/>
      <c r="W74" s="218"/>
      <c r="Y74" s="236"/>
    </row>
    <row r="75" spans="2:25" x14ac:dyDescent="0.25">
      <c r="B75" s="465"/>
      <c r="C75" s="272"/>
      <c r="D75" s="272"/>
      <c r="E75" s="273" t="s">
        <v>78</v>
      </c>
      <c r="F75" s="273"/>
      <c r="G75" s="367">
        <f t="shared" ref="G75:W75" si="16">SUBTOTAL(9,G76:G77)</f>
        <v>0</v>
      </c>
      <c r="H75" s="368">
        <f t="shared" si="16"/>
        <v>0</v>
      </c>
      <c r="I75" s="369">
        <f t="shared" si="16"/>
        <v>0</v>
      </c>
      <c r="J75" s="369">
        <f t="shared" si="16"/>
        <v>0</v>
      </c>
      <c r="K75" s="370">
        <f t="shared" si="16"/>
        <v>0</v>
      </c>
      <c r="L75" s="364">
        <f t="shared" si="16"/>
        <v>0</v>
      </c>
      <c r="M75" s="364">
        <f t="shared" si="16"/>
        <v>0</v>
      </c>
      <c r="N75" s="364">
        <f t="shared" si="16"/>
        <v>0</v>
      </c>
      <c r="O75" s="364">
        <f t="shared" si="16"/>
        <v>0</v>
      </c>
      <c r="P75" s="364">
        <f t="shared" si="16"/>
        <v>0</v>
      </c>
      <c r="Q75" s="364">
        <f t="shared" si="16"/>
        <v>0</v>
      </c>
      <c r="R75" s="364">
        <f t="shared" si="16"/>
        <v>0</v>
      </c>
      <c r="S75" s="364">
        <f t="shared" si="16"/>
        <v>0</v>
      </c>
      <c r="T75" s="364">
        <f t="shared" si="16"/>
        <v>0</v>
      </c>
      <c r="U75" s="364">
        <f t="shared" si="16"/>
        <v>0</v>
      </c>
      <c r="V75" s="364">
        <f t="shared" si="16"/>
        <v>0</v>
      </c>
      <c r="W75" s="366">
        <f t="shared" si="16"/>
        <v>0</v>
      </c>
      <c r="Y75" s="238"/>
    </row>
    <row r="76" spans="2:25" outlineLevel="1" x14ac:dyDescent="0.25">
      <c r="B76" s="465"/>
      <c r="C76" s="272"/>
      <c r="D76" s="272"/>
      <c r="E76" s="273"/>
      <c r="F76" s="299" t="s">
        <v>79</v>
      </c>
      <c r="G76" s="218"/>
      <c r="H76" s="222"/>
      <c r="I76" s="223"/>
      <c r="J76" s="223"/>
      <c r="K76" s="224"/>
      <c r="L76" s="225"/>
      <c r="M76" s="223"/>
      <c r="N76" s="223"/>
      <c r="O76" s="223"/>
      <c r="P76" s="226"/>
      <c r="Q76" s="223"/>
      <c r="R76" s="223"/>
      <c r="S76" s="223"/>
      <c r="T76" s="223"/>
      <c r="U76" s="225"/>
      <c r="V76" s="226"/>
      <c r="W76" s="218"/>
      <c r="Y76" s="236"/>
    </row>
    <row r="77" spans="2:25" outlineLevel="1" x14ac:dyDescent="0.25">
      <c r="B77" s="465"/>
      <c r="C77" s="272"/>
      <c r="D77" s="272"/>
      <c r="E77" s="273"/>
      <c r="F77" s="299" t="s">
        <v>80</v>
      </c>
      <c r="G77" s="218"/>
      <c r="H77" s="222"/>
      <c r="I77" s="223"/>
      <c r="J77" s="223"/>
      <c r="K77" s="224"/>
      <c r="L77" s="225"/>
      <c r="M77" s="223"/>
      <c r="N77" s="223"/>
      <c r="O77" s="223"/>
      <c r="P77" s="226"/>
      <c r="Q77" s="223"/>
      <c r="R77" s="223"/>
      <c r="S77" s="223"/>
      <c r="T77" s="223"/>
      <c r="U77" s="225"/>
      <c r="V77" s="226"/>
      <c r="W77" s="218"/>
      <c r="Y77" s="236"/>
    </row>
    <row r="78" spans="2:25" x14ac:dyDescent="0.25">
      <c r="B78" s="465"/>
      <c r="C78" s="272"/>
      <c r="D78" s="272"/>
      <c r="E78" s="273" t="s">
        <v>81</v>
      </c>
      <c r="F78" s="273"/>
      <c r="G78" s="367">
        <f t="shared" ref="G78:W78" si="17">SUBTOTAL(9,G79:G80)</f>
        <v>0</v>
      </c>
      <c r="H78" s="368">
        <f t="shared" si="17"/>
        <v>0</v>
      </c>
      <c r="I78" s="369">
        <f t="shared" si="17"/>
        <v>0</v>
      </c>
      <c r="J78" s="369">
        <f t="shared" si="17"/>
        <v>0</v>
      </c>
      <c r="K78" s="370">
        <f t="shared" si="17"/>
        <v>0</v>
      </c>
      <c r="L78" s="364">
        <f t="shared" si="17"/>
        <v>0</v>
      </c>
      <c r="M78" s="364">
        <f t="shared" si="17"/>
        <v>0</v>
      </c>
      <c r="N78" s="364">
        <f t="shared" si="17"/>
        <v>0</v>
      </c>
      <c r="O78" s="364">
        <f t="shared" si="17"/>
        <v>0</v>
      </c>
      <c r="P78" s="364">
        <f t="shared" si="17"/>
        <v>0</v>
      </c>
      <c r="Q78" s="364">
        <f t="shared" si="17"/>
        <v>0</v>
      </c>
      <c r="R78" s="364">
        <f t="shared" si="17"/>
        <v>0</v>
      </c>
      <c r="S78" s="364">
        <f t="shared" si="17"/>
        <v>0</v>
      </c>
      <c r="T78" s="364">
        <f t="shared" si="17"/>
        <v>0</v>
      </c>
      <c r="U78" s="364">
        <f t="shared" si="17"/>
        <v>0</v>
      </c>
      <c r="V78" s="364">
        <f t="shared" si="17"/>
        <v>0</v>
      </c>
      <c r="W78" s="366">
        <f t="shared" si="17"/>
        <v>0</v>
      </c>
      <c r="Y78" s="238"/>
    </row>
    <row r="79" spans="2:25" outlineLevel="1" x14ac:dyDescent="0.25">
      <c r="B79" s="465"/>
      <c r="C79" s="272"/>
      <c r="D79" s="272"/>
      <c r="E79" s="273"/>
      <c r="F79" s="299" t="s">
        <v>82</v>
      </c>
      <c r="G79" s="218"/>
      <c r="H79" s="222"/>
      <c r="I79" s="223"/>
      <c r="J79" s="223"/>
      <c r="K79" s="224"/>
      <c r="L79" s="225"/>
      <c r="M79" s="223"/>
      <c r="N79" s="223"/>
      <c r="O79" s="223"/>
      <c r="P79" s="226"/>
      <c r="Q79" s="223"/>
      <c r="R79" s="223"/>
      <c r="S79" s="223"/>
      <c r="T79" s="223"/>
      <c r="U79" s="225"/>
      <c r="V79" s="226"/>
      <c r="W79" s="218"/>
      <c r="Y79" s="236"/>
    </row>
    <row r="80" spans="2:25" outlineLevel="1" x14ac:dyDescent="0.25">
      <c r="B80" s="465"/>
      <c r="C80" s="272"/>
      <c r="D80" s="272"/>
      <c r="E80" s="273"/>
      <c r="F80" s="299" t="s">
        <v>83</v>
      </c>
      <c r="G80" s="218"/>
      <c r="H80" s="222"/>
      <c r="I80" s="223"/>
      <c r="J80" s="223"/>
      <c r="K80" s="224"/>
      <c r="L80" s="225"/>
      <c r="M80" s="223"/>
      <c r="N80" s="223"/>
      <c r="O80" s="223"/>
      <c r="P80" s="226"/>
      <c r="Q80" s="223"/>
      <c r="R80" s="223"/>
      <c r="S80" s="223"/>
      <c r="T80" s="223"/>
      <c r="U80" s="225"/>
      <c r="V80" s="226"/>
      <c r="W80" s="218"/>
      <c r="Y80" s="236"/>
    </row>
    <row r="81" spans="2:25" x14ac:dyDescent="0.25">
      <c r="B81" s="465"/>
      <c r="C81" s="272"/>
      <c r="D81" s="272"/>
      <c r="E81" s="273" t="s">
        <v>84</v>
      </c>
      <c r="F81" s="273"/>
      <c r="G81" s="367">
        <f t="shared" ref="G81:W81" si="18">SUBTOTAL(9,G82:G83)</f>
        <v>0</v>
      </c>
      <c r="H81" s="368">
        <f t="shared" si="18"/>
        <v>0</v>
      </c>
      <c r="I81" s="369">
        <f t="shared" si="18"/>
        <v>0</v>
      </c>
      <c r="J81" s="369">
        <f t="shared" si="18"/>
        <v>0</v>
      </c>
      <c r="K81" s="370">
        <f t="shared" si="18"/>
        <v>0</v>
      </c>
      <c r="L81" s="364">
        <f t="shared" si="18"/>
        <v>0</v>
      </c>
      <c r="M81" s="364">
        <f t="shared" si="18"/>
        <v>0</v>
      </c>
      <c r="N81" s="364">
        <f t="shared" si="18"/>
        <v>0</v>
      </c>
      <c r="O81" s="364">
        <f t="shared" si="18"/>
        <v>0</v>
      </c>
      <c r="P81" s="364">
        <f t="shared" si="18"/>
        <v>0</v>
      </c>
      <c r="Q81" s="364">
        <f t="shared" si="18"/>
        <v>0</v>
      </c>
      <c r="R81" s="364">
        <f t="shared" si="18"/>
        <v>0</v>
      </c>
      <c r="S81" s="364">
        <f t="shared" si="18"/>
        <v>0</v>
      </c>
      <c r="T81" s="364">
        <f t="shared" si="18"/>
        <v>0</v>
      </c>
      <c r="U81" s="364">
        <f t="shared" si="18"/>
        <v>0</v>
      </c>
      <c r="V81" s="364">
        <f t="shared" si="18"/>
        <v>0</v>
      </c>
      <c r="W81" s="366">
        <f t="shared" si="18"/>
        <v>0</v>
      </c>
      <c r="Y81" s="238"/>
    </row>
    <row r="82" spans="2:25" outlineLevel="1" x14ac:dyDescent="0.25">
      <c r="B82" s="465"/>
      <c r="C82" s="272"/>
      <c r="D82" s="272"/>
      <c r="E82" s="273"/>
      <c r="F82" s="299" t="s">
        <v>85</v>
      </c>
      <c r="G82" s="218"/>
      <c r="H82" s="222"/>
      <c r="I82" s="223"/>
      <c r="J82" s="223"/>
      <c r="K82" s="224"/>
      <c r="L82" s="225"/>
      <c r="M82" s="223"/>
      <c r="N82" s="223"/>
      <c r="O82" s="223"/>
      <c r="P82" s="226"/>
      <c r="Q82" s="223"/>
      <c r="R82" s="223"/>
      <c r="S82" s="223"/>
      <c r="T82" s="223"/>
      <c r="U82" s="225"/>
      <c r="V82" s="226"/>
      <c r="W82" s="218"/>
      <c r="Y82" s="236"/>
    </row>
    <row r="83" spans="2:25" outlineLevel="1" x14ac:dyDescent="0.25">
      <c r="B83" s="465"/>
      <c r="C83" s="272"/>
      <c r="D83" s="272"/>
      <c r="E83" s="273"/>
      <c r="F83" s="299" t="s">
        <v>86</v>
      </c>
      <c r="G83" s="218"/>
      <c r="H83" s="222"/>
      <c r="I83" s="223"/>
      <c r="J83" s="223"/>
      <c r="K83" s="224"/>
      <c r="L83" s="225"/>
      <c r="M83" s="223"/>
      <c r="N83" s="223"/>
      <c r="O83" s="223"/>
      <c r="P83" s="226"/>
      <c r="Q83" s="223"/>
      <c r="R83" s="223"/>
      <c r="S83" s="223"/>
      <c r="T83" s="223"/>
      <c r="U83" s="225"/>
      <c r="V83" s="226"/>
      <c r="W83" s="218"/>
      <c r="Y83" s="236"/>
    </row>
    <row r="84" spans="2:25" x14ac:dyDescent="0.25">
      <c r="B84" s="465"/>
      <c r="C84" s="272"/>
      <c r="D84" s="272"/>
      <c r="E84" s="273" t="s">
        <v>87</v>
      </c>
      <c r="F84" s="273"/>
      <c r="G84" s="367">
        <f t="shared" ref="G84:W84" si="19">SUBTOTAL(9,G85:G86)</f>
        <v>0</v>
      </c>
      <c r="H84" s="368">
        <f t="shared" si="19"/>
        <v>0</v>
      </c>
      <c r="I84" s="369">
        <f t="shared" si="19"/>
        <v>0</v>
      </c>
      <c r="J84" s="369">
        <f t="shared" si="19"/>
        <v>0</v>
      </c>
      <c r="K84" s="370">
        <f t="shared" si="19"/>
        <v>0</v>
      </c>
      <c r="L84" s="364">
        <f t="shared" si="19"/>
        <v>0</v>
      </c>
      <c r="M84" s="364">
        <f t="shared" si="19"/>
        <v>0</v>
      </c>
      <c r="N84" s="364">
        <f t="shared" si="19"/>
        <v>0</v>
      </c>
      <c r="O84" s="364">
        <f t="shared" si="19"/>
        <v>0</v>
      </c>
      <c r="P84" s="364">
        <f t="shared" si="19"/>
        <v>0</v>
      </c>
      <c r="Q84" s="364">
        <f t="shared" si="19"/>
        <v>0</v>
      </c>
      <c r="R84" s="364">
        <f t="shared" si="19"/>
        <v>0</v>
      </c>
      <c r="S84" s="364">
        <f t="shared" si="19"/>
        <v>0</v>
      </c>
      <c r="T84" s="364">
        <f t="shared" si="19"/>
        <v>0</v>
      </c>
      <c r="U84" s="364">
        <f t="shared" si="19"/>
        <v>0</v>
      </c>
      <c r="V84" s="364">
        <f t="shared" si="19"/>
        <v>0</v>
      </c>
      <c r="W84" s="366">
        <f t="shared" si="19"/>
        <v>0</v>
      </c>
      <c r="Y84" s="238"/>
    </row>
    <row r="85" spans="2:25" outlineLevel="1" x14ac:dyDescent="0.25">
      <c r="B85" s="465"/>
      <c r="C85" s="272"/>
      <c r="D85" s="272"/>
      <c r="E85" s="273"/>
      <c r="F85" s="299" t="s">
        <v>88</v>
      </c>
      <c r="G85" s="218"/>
      <c r="H85" s="222"/>
      <c r="I85" s="223"/>
      <c r="J85" s="223"/>
      <c r="K85" s="224"/>
      <c r="L85" s="225"/>
      <c r="M85" s="223"/>
      <c r="N85" s="223"/>
      <c r="O85" s="223"/>
      <c r="P85" s="226"/>
      <c r="Q85" s="223"/>
      <c r="R85" s="223"/>
      <c r="S85" s="223"/>
      <c r="T85" s="223"/>
      <c r="U85" s="225"/>
      <c r="V85" s="226"/>
      <c r="W85" s="218"/>
      <c r="Y85" s="236"/>
    </row>
    <row r="86" spans="2:25" outlineLevel="1" x14ac:dyDescent="0.25">
      <c r="B86" s="465"/>
      <c r="C86" s="272"/>
      <c r="D86" s="272"/>
      <c r="E86" s="273"/>
      <c r="F86" s="299" t="s">
        <v>89</v>
      </c>
      <c r="G86" s="218"/>
      <c r="H86" s="222"/>
      <c r="I86" s="223"/>
      <c r="J86" s="223"/>
      <c r="K86" s="224"/>
      <c r="L86" s="225"/>
      <c r="M86" s="223"/>
      <c r="N86" s="223"/>
      <c r="O86" s="223"/>
      <c r="P86" s="226"/>
      <c r="Q86" s="223"/>
      <c r="R86" s="223"/>
      <c r="S86" s="223"/>
      <c r="T86" s="223"/>
      <c r="U86" s="225"/>
      <c r="V86" s="226"/>
      <c r="W86" s="218"/>
      <c r="Y86" s="236"/>
    </row>
    <row r="87" spans="2:25" x14ac:dyDescent="0.25">
      <c r="B87" s="465"/>
      <c r="C87" s="272"/>
      <c r="D87" s="272" t="s">
        <v>90</v>
      </c>
      <c r="E87" s="273"/>
      <c r="F87" s="273"/>
      <c r="G87" s="367">
        <f>SUBTOTAL(9,G88:G90)</f>
        <v>0</v>
      </c>
      <c r="H87" s="368"/>
      <c r="I87" s="369"/>
      <c r="J87" s="369"/>
      <c r="K87" s="370"/>
      <c r="L87" s="364"/>
      <c r="M87" s="364"/>
      <c r="N87" s="364"/>
      <c r="O87" s="364"/>
      <c r="P87" s="364"/>
      <c r="Q87" s="364"/>
      <c r="R87" s="364"/>
      <c r="S87" s="364"/>
      <c r="T87" s="364"/>
      <c r="U87" s="364"/>
      <c r="V87" s="364"/>
      <c r="W87" s="366"/>
      <c r="Y87" s="238"/>
    </row>
    <row r="88" spans="2:25" outlineLevel="1" x14ac:dyDescent="0.25">
      <c r="B88" s="465"/>
      <c r="C88" s="272"/>
      <c r="D88" s="272"/>
      <c r="E88" s="273"/>
      <c r="F88" s="299" t="s">
        <v>91</v>
      </c>
      <c r="G88" s="218"/>
      <c r="H88" s="368"/>
      <c r="I88" s="369"/>
      <c r="J88" s="369"/>
      <c r="K88" s="370"/>
      <c r="L88" s="364"/>
      <c r="M88" s="364"/>
      <c r="N88" s="364"/>
      <c r="O88" s="364"/>
      <c r="P88" s="364"/>
      <c r="Q88" s="364"/>
      <c r="R88" s="364"/>
      <c r="S88" s="364"/>
      <c r="T88" s="364"/>
      <c r="U88" s="364"/>
      <c r="V88" s="364"/>
      <c r="W88" s="366"/>
      <c r="Y88" s="236"/>
    </row>
    <row r="89" spans="2:25" outlineLevel="1" x14ac:dyDescent="0.25">
      <c r="B89" s="465"/>
      <c r="C89" s="272"/>
      <c r="D89" s="272"/>
      <c r="E89" s="273"/>
      <c r="F89" s="299" t="s">
        <v>92</v>
      </c>
      <c r="G89" s="218"/>
      <c r="H89" s="368"/>
      <c r="I89" s="369"/>
      <c r="J89" s="369"/>
      <c r="K89" s="370"/>
      <c r="L89" s="364"/>
      <c r="M89" s="364"/>
      <c r="N89" s="364"/>
      <c r="O89" s="364"/>
      <c r="P89" s="364"/>
      <c r="Q89" s="364"/>
      <c r="R89" s="364"/>
      <c r="S89" s="364"/>
      <c r="T89" s="364"/>
      <c r="U89" s="364"/>
      <c r="V89" s="364"/>
      <c r="W89" s="366"/>
      <c r="Y89" s="236"/>
    </row>
    <row r="90" spans="2:25" outlineLevel="1" x14ac:dyDescent="0.25">
      <c r="B90" s="465"/>
      <c r="C90" s="272"/>
      <c r="D90" s="272"/>
      <c r="E90" s="273"/>
      <c r="F90" s="299" t="s">
        <v>93</v>
      </c>
      <c r="G90" s="218"/>
      <c r="H90" s="368"/>
      <c r="I90" s="369"/>
      <c r="J90" s="369"/>
      <c r="K90" s="370"/>
      <c r="L90" s="364"/>
      <c r="M90" s="364"/>
      <c r="N90" s="364"/>
      <c r="O90" s="364"/>
      <c r="P90" s="364"/>
      <c r="Q90" s="364"/>
      <c r="R90" s="364"/>
      <c r="S90" s="364"/>
      <c r="T90" s="364"/>
      <c r="U90" s="364"/>
      <c r="V90" s="364"/>
      <c r="W90" s="366"/>
      <c r="Y90" s="236"/>
    </row>
    <row r="91" spans="2:25" x14ac:dyDescent="0.25">
      <c r="B91" s="465"/>
      <c r="C91" s="275"/>
      <c r="D91" s="272" t="s">
        <v>94</v>
      </c>
      <c r="E91" s="273"/>
      <c r="F91" s="273"/>
      <c r="G91" s="367">
        <f>SUBTOTAL(9,G92:G93)</f>
        <v>0</v>
      </c>
      <c r="H91" s="368">
        <f t="shared" ref="H91:W91" si="20">SUBTOTAL(9,H92:H93)</f>
        <v>0</v>
      </c>
      <c r="I91" s="369">
        <f t="shared" si="20"/>
        <v>0</v>
      </c>
      <c r="J91" s="369">
        <f t="shared" si="20"/>
        <v>0</v>
      </c>
      <c r="K91" s="370">
        <f t="shared" si="20"/>
        <v>0</v>
      </c>
      <c r="L91" s="364">
        <f t="shared" si="20"/>
        <v>0</v>
      </c>
      <c r="M91" s="364">
        <f t="shared" si="20"/>
        <v>0</v>
      </c>
      <c r="N91" s="364">
        <f t="shared" si="20"/>
        <v>0</v>
      </c>
      <c r="O91" s="364">
        <f t="shared" si="20"/>
        <v>0</v>
      </c>
      <c r="P91" s="364">
        <f t="shared" si="20"/>
        <v>0</v>
      </c>
      <c r="Q91" s="364">
        <f t="shared" si="20"/>
        <v>0</v>
      </c>
      <c r="R91" s="364">
        <f t="shared" si="20"/>
        <v>0</v>
      </c>
      <c r="S91" s="364">
        <f t="shared" si="20"/>
        <v>0</v>
      </c>
      <c r="T91" s="364">
        <f t="shared" si="20"/>
        <v>0</v>
      </c>
      <c r="U91" s="364">
        <f t="shared" si="20"/>
        <v>0</v>
      </c>
      <c r="V91" s="364">
        <f t="shared" si="20"/>
        <v>0</v>
      </c>
      <c r="W91" s="366">
        <f t="shared" si="20"/>
        <v>0</v>
      </c>
      <c r="Y91" s="238"/>
    </row>
    <row r="92" spans="2:25" outlineLevel="1" x14ac:dyDescent="0.25">
      <c r="B92" s="465"/>
      <c r="C92" s="272"/>
      <c r="D92" s="272"/>
      <c r="E92" s="273"/>
      <c r="F92" s="299" t="s">
        <v>95</v>
      </c>
      <c r="G92" s="218"/>
      <c r="H92" s="222"/>
      <c r="I92" s="223"/>
      <c r="J92" s="223"/>
      <c r="K92" s="224"/>
      <c r="L92" s="225"/>
      <c r="M92" s="223"/>
      <c r="N92" s="223"/>
      <c r="O92" s="223"/>
      <c r="P92" s="226"/>
      <c r="Q92" s="223"/>
      <c r="R92" s="223"/>
      <c r="S92" s="223"/>
      <c r="T92" s="223"/>
      <c r="U92" s="225"/>
      <c r="V92" s="226"/>
      <c r="W92" s="218"/>
      <c r="Y92" s="236"/>
    </row>
    <row r="93" spans="2:25" outlineLevel="1" x14ac:dyDescent="0.25">
      <c r="B93" s="465"/>
      <c r="C93" s="272"/>
      <c r="D93" s="272"/>
      <c r="E93" s="273"/>
      <c r="F93" s="299" t="s">
        <v>96</v>
      </c>
      <c r="G93" s="218"/>
      <c r="H93" s="222"/>
      <c r="I93" s="223"/>
      <c r="J93" s="223"/>
      <c r="K93" s="224"/>
      <c r="L93" s="225"/>
      <c r="M93" s="223"/>
      <c r="N93" s="223"/>
      <c r="O93" s="223"/>
      <c r="P93" s="226"/>
      <c r="Q93" s="223"/>
      <c r="R93" s="223"/>
      <c r="S93" s="223"/>
      <c r="T93" s="223"/>
      <c r="U93" s="225"/>
      <c r="V93" s="226"/>
      <c r="W93" s="218"/>
      <c r="Y93" s="236"/>
    </row>
    <row r="94" spans="2:25" x14ac:dyDescent="0.25">
      <c r="B94" s="465"/>
      <c r="C94" s="272" t="s">
        <v>97</v>
      </c>
      <c r="D94" s="272"/>
      <c r="E94" s="273"/>
      <c r="F94" s="273"/>
      <c r="G94" s="367"/>
      <c r="H94" s="368"/>
      <c r="I94" s="369"/>
      <c r="J94" s="369"/>
      <c r="K94" s="370"/>
      <c r="L94" s="364"/>
      <c r="M94" s="364"/>
      <c r="N94" s="364"/>
      <c r="O94" s="364"/>
      <c r="P94" s="364"/>
      <c r="Q94" s="364"/>
      <c r="R94" s="364"/>
      <c r="S94" s="364"/>
      <c r="T94" s="364"/>
      <c r="U94" s="364"/>
      <c r="V94" s="364"/>
      <c r="W94" s="366"/>
      <c r="Y94" s="353"/>
    </row>
    <row r="95" spans="2:25" x14ac:dyDescent="0.25">
      <c r="B95" s="465"/>
      <c r="C95" s="272"/>
      <c r="D95" s="272" t="s">
        <v>98</v>
      </c>
      <c r="E95" s="275"/>
      <c r="F95" s="273"/>
      <c r="G95" s="367"/>
      <c r="H95" s="368"/>
      <c r="I95" s="369"/>
      <c r="J95" s="369"/>
      <c r="K95" s="370"/>
      <c r="L95" s="364"/>
      <c r="M95" s="364"/>
      <c r="N95" s="364"/>
      <c r="O95" s="364"/>
      <c r="P95" s="364"/>
      <c r="Q95" s="364"/>
      <c r="R95" s="364"/>
      <c r="S95" s="364"/>
      <c r="T95" s="364"/>
      <c r="U95" s="364"/>
      <c r="V95" s="364"/>
      <c r="W95" s="366"/>
      <c r="Y95" s="237"/>
    </row>
    <row r="96" spans="2:25" x14ac:dyDescent="0.25">
      <c r="B96" s="465"/>
      <c r="C96" s="272"/>
      <c r="D96" s="272"/>
      <c r="E96" s="273" t="s">
        <v>99</v>
      </c>
      <c r="F96" s="273"/>
      <c r="G96" s="367">
        <f t="shared" ref="G96:W96" si="21">SUBTOTAL(9,G97:G100)</f>
        <v>0</v>
      </c>
      <c r="H96" s="368">
        <f t="shared" si="21"/>
        <v>0</v>
      </c>
      <c r="I96" s="369">
        <f t="shared" si="21"/>
        <v>0</v>
      </c>
      <c r="J96" s="369">
        <f t="shared" si="21"/>
        <v>0</v>
      </c>
      <c r="K96" s="370">
        <f t="shared" si="21"/>
        <v>0</v>
      </c>
      <c r="L96" s="364">
        <f t="shared" si="21"/>
        <v>0</v>
      </c>
      <c r="M96" s="364">
        <f t="shared" si="21"/>
        <v>0</v>
      </c>
      <c r="N96" s="364">
        <f t="shared" si="21"/>
        <v>0</v>
      </c>
      <c r="O96" s="364">
        <f t="shared" si="21"/>
        <v>0</v>
      </c>
      <c r="P96" s="364">
        <f t="shared" si="21"/>
        <v>0</v>
      </c>
      <c r="Q96" s="364">
        <f t="shared" si="21"/>
        <v>0</v>
      </c>
      <c r="R96" s="364">
        <f t="shared" si="21"/>
        <v>0</v>
      </c>
      <c r="S96" s="364">
        <f t="shared" si="21"/>
        <v>0</v>
      </c>
      <c r="T96" s="364">
        <f t="shared" si="21"/>
        <v>0</v>
      </c>
      <c r="U96" s="364">
        <f t="shared" si="21"/>
        <v>0</v>
      </c>
      <c r="V96" s="364">
        <f t="shared" si="21"/>
        <v>0</v>
      </c>
      <c r="W96" s="366">
        <f t="shared" si="21"/>
        <v>0</v>
      </c>
      <c r="Y96" s="354"/>
    </row>
    <row r="97" spans="2:25" outlineLevel="1" x14ac:dyDescent="0.25">
      <c r="B97" s="465"/>
      <c r="C97" s="273"/>
      <c r="D97" s="275"/>
      <c r="E97" s="275"/>
      <c r="F97" s="299" t="s">
        <v>100</v>
      </c>
      <c r="G97" s="540"/>
      <c r="H97" s="222"/>
      <c r="I97" s="223"/>
      <c r="J97" s="223"/>
      <c r="K97" s="224"/>
      <c r="L97" s="225"/>
      <c r="M97" s="223"/>
      <c r="N97" s="223"/>
      <c r="O97" s="223"/>
      <c r="P97" s="226"/>
      <c r="Q97" s="223"/>
      <c r="R97" s="223"/>
      <c r="S97" s="223"/>
      <c r="T97" s="223"/>
      <c r="U97" s="225"/>
      <c r="V97" s="226"/>
      <c r="W97" s="218"/>
      <c r="Y97" s="236"/>
    </row>
    <row r="98" spans="2:25" outlineLevel="1" x14ac:dyDescent="0.25">
      <c r="B98" s="465"/>
      <c r="C98" s="273"/>
      <c r="D98" s="275"/>
      <c r="E98" s="275"/>
      <c r="F98" s="299" t="s">
        <v>101</v>
      </c>
      <c r="G98" s="540"/>
      <c r="H98" s="222"/>
      <c r="I98" s="223"/>
      <c r="J98" s="223"/>
      <c r="K98" s="224"/>
      <c r="L98" s="225"/>
      <c r="M98" s="226"/>
      <c r="N98" s="223"/>
      <c r="O98" s="223"/>
      <c r="P98" s="223"/>
      <c r="Q98" s="223"/>
      <c r="R98" s="223"/>
      <c r="S98" s="223"/>
      <c r="T98" s="223"/>
      <c r="U98" s="223"/>
      <c r="V98" s="226"/>
      <c r="W98" s="218"/>
      <c r="Y98" s="236"/>
    </row>
    <row r="99" spans="2:25" outlineLevel="1" x14ac:dyDescent="0.25">
      <c r="B99" s="465"/>
      <c r="C99" s="273"/>
      <c r="D99" s="275"/>
      <c r="E99" s="275"/>
      <c r="F99" s="299" t="s">
        <v>102</v>
      </c>
      <c r="G99" s="540"/>
      <c r="H99" s="222"/>
      <c r="I99" s="223"/>
      <c r="J99" s="223"/>
      <c r="K99" s="224"/>
      <c r="L99" s="225"/>
      <c r="M99" s="226"/>
      <c r="N99" s="223"/>
      <c r="O99" s="223"/>
      <c r="P99" s="223"/>
      <c r="Q99" s="223"/>
      <c r="R99" s="223"/>
      <c r="S99" s="223"/>
      <c r="T99" s="223"/>
      <c r="U99" s="223"/>
      <c r="V99" s="226"/>
      <c r="W99" s="218"/>
      <c r="Y99" s="236"/>
    </row>
    <row r="100" spans="2:25" outlineLevel="1" x14ac:dyDescent="0.25">
      <c r="B100" s="465"/>
      <c r="C100" s="273"/>
      <c r="D100" s="275"/>
      <c r="E100" s="275"/>
      <c r="F100" s="299" t="s">
        <v>103</v>
      </c>
      <c r="G100" s="540"/>
      <c r="H100" s="222"/>
      <c r="I100" s="223"/>
      <c r="J100" s="223"/>
      <c r="K100" s="224"/>
      <c r="L100" s="225"/>
      <c r="M100" s="226"/>
      <c r="N100" s="223"/>
      <c r="O100" s="223"/>
      <c r="P100" s="223"/>
      <c r="Q100" s="223"/>
      <c r="R100" s="223"/>
      <c r="S100" s="223"/>
      <c r="T100" s="223"/>
      <c r="U100" s="223"/>
      <c r="V100" s="226"/>
      <c r="W100" s="218"/>
      <c r="Y100" s="236"/>
    </row>
    <row r="101" spans="2:25" x14ac:dyDescent="0.25">
      <c r="B101" s="465"/>
      <c r="C101" s="273"/>
      <c r="D101" s="275"/>
      <c r="E101" s="273" t="s">
        <v>104</v>
      </c>
      <c r="F101" s="273"/>
      <c r="G101" s="367">
        <f t="shared" ref="G101:W101" si="22">SUBTOTAL(9,G102:G103)</f>
        <v>0</v>
      </c>
      <c r="H101" s="368">
        <f t="shared" si="22"/>
        <v>0</v>
      </c>
      <c r="I101" s="369">
        <f t="shared" si="22"/>
        <v>0</v>
      </c>
      <c r="J101" s="369">
        <f t="shared" si="22"/>
        <v>0</v>
      </c>
      <c r="K101" s="370">
        <f t="shared" si="22"/>
        <v>0</v>
      </c>
      <c r="L101" s="364">
        <f t="shared" si="22"/>
        <v>0</v>
      </c>
      <c r="M101" s="364">
        <f t="shared" si="22"/>
        <v>0</v>
      </c>
      <c r="N101" s="364">
        <f t="shared" si="22"/>
        <v>0</v>
      </c>
      <c r="O101" s="364">
        <f t="shared" si="22"/>
        <v>0</v>
      </c>
      <c r="P101" s="364">
        <f t="shared" si="22"/>
        <v>0</v>
      </c>
      <c r="Q101" s="364">
        <f t="shared" si="22"/>
        <v>0</v>
      </c>
      <c r="R101" s="364">
        <f t="shared" si="22"/>
        <v>0</v>
      </c>
      <c r="S101" s="364">
        <f t="shared" si="22"/>
        <v>0</v>
      </c>
      <c r="T101" s="364">
        <f t="shared" si="22"/>
        <v>0</v>
      </c>
      <c r="U101" s="364">
        <f t="shared" si="22"/>
        <v>0</v>
      </c>
      <c r="V101" s="364">
        <f t="shared" si="22"/>
        <v>0</v>
      </c>
      <c r="W101" s="366">
        <f t="shared" si="22"/>
        <v>0</v>
      </c>
      <c r="Y101" s="238"/>
    </row>
    <row r="102" spans="2:25" outlineLevel="1" x14ac:dyDescent="0.25">
      <c r="B102" s="465"/>
      <c r="C102" s="273"/>
      <c r="D102" s="275"/>
      <c r="E102" s="275"/>
      <c r="F102" s="299" t="s">
        <v>105</v>
      </c>
      <c r="G102" s="540"/>
      <c r="H102" s="222"/>
      <c r="I102" s="223"/>
      <c r="J102" s="223"/>
      <c r="K102" s="224"/>
      <c r="L102" s="225"/>
      <c r="M102" s="226"/>
      <c r="N102" s="223"/>
      <c r="O102" s="223"/>
      <c r="P102" s="223"/>
      <c r="Q102" s="223"/>
      <c r="R102" s="223"/>
      <c r="S102" s="223"/>
      <c r="T102" s="223"/>
      <c r="U102" s="223"/>
      <c r="V102" s="226"/>
      <c r="W102" s="218"/>
      <c r="Y102" s="236"/>
    </row>
    <row r="103" spans="2:25" outlineLevel="1" x14ac:dyDescent="0.25">
      <c r="B103" s="465"/>
      <c r="C103" s="273"/>
      <c r="D103" s="275"/>
      <c r="E103" s="275"/>
      <c r="F103" s="299" t="s">
        <v>106</v>
      </c>
      <c r="G103" s="540"/>
      <c r="H103" s="222"/>
      <c r="I103" s="223"/>
      <c r="J103" s="223"/>
      <c r="K103" s="224"/>
      <c r="L103" s="225"/>
      <c r="M103" s="226"/>
      <c r="N103" s="223"/>
      <c r="O103" s="223"/>
      <c r="P103" s="223"/>
      <c r="Q103" s="223"/>
      <c r="R103" s="223"/>
      <c r="S103" s="223"/>
      <c r="T103" s="223"/>
      <c r="U103" s="223"/>
      <c r="V103" s="226"/>
      <c r="W103" s="218"/>
      <c r="Y103" s="236"/>
    </row>
    <row r="104" spans="2:25" x14ac:dyDescent="0.25">
      <c r="B104" s="465"/>
      <c r="C104" s="273"/>
      <c r="D104" s="275"/>
      <c r="E104" s="273" t="s">
        <v>107</v>
      </c>
      <c r="F104" s="273"/>
      <c r="G104" s="367">
        <f t="shared" ref="G104:W104" si="23">SUBTOTAL(9,G105:G106)</f>
        <v>0</v>
      </c>
      <c r="H104" s="368">
        <f t="shared" si="23"/>
        <v>0</v>
      </c>
      <c r="I104" s="369">
        <f t="shared" si="23"/>
        <v>0</v>
      </c>
      <c r="J104" s="369">
        <f t="shared" si="23"/>
        <v>0</v>
      </c>
      <c r="K104" s="370">
        <f t="shared" si="23"/>
        <v>0</v>
      </c>
      <c r="L104" s="364">
        <f t="shared" si="23"/>
        <v>0</v>
      </c>
      <c r="M104" s="364">
        <f t="shared" si="23"/>
        <v>0</v>
      </c>
      <c r="N104" s="364">
        <f t="shared" si="23"/>
        <v>0</v>
      </c>
      <c r="O104" s="364">
        <f t="shared" si="23"/>
        <v>0</v>
      </c>
      <c r="P104" s="364">
        <f t="shared" si="23"/>
        <v>0</v>
      </c>
      <c r="Q104" s="364">
        <f t="shared" si="23"/>
        <v>0</v>
      </c>
      <c r="R104" s="364">
        <f t="shared" si="23"/>
        <v>0</v>
      </c>
      <c r="S104" s="364">
        <f t="shared" si="23"/>
        <v>0</v>
      </c>
      <c r="T104" s="364">
        <f t="shared" si="23"/>
        <v>0</v>
      </c>
      <c r="U104" s="364">
        <f t="shared" si="23"/>
        <v>0</v>
      </c>
      <c r="V104" s="364">
        <f t="shared" si="23"/>
        <v>0</v>
      </c>
      <c r="W104" s="366">
        <f t="shared" si="23"/>
        <v>0</v>
      </c>
      <c r="Y104" s="238"/>
    </row>
    <row r="105" spans="2:25" outlineLevel="1" x14ac:dyDescent="0.25">
      <c r="B105" s="465"/>
      <c r="C105" s="273"/>
      <c r="D105" s="275"/>
      <c r="E105" s="275"/>
      <c r="F105" s="299" t="s">
        <v>108</v>
      </c>
      <c r="G105" s="540"/>
      <c r="H105" s="222"/>
      <c r="I105" s="223"/>
      <c r="J105" s="223"/>
      <c r="K105" s="224"/>
      <c r="L105" s="225"/>
      <c r="M105" s="226"/>
      <c r="N105" s="223"/>
      <c r="O105" s="223"/>
      <c r="P105" s="223"/>
      <c r="Q105" s="223"/>
      <c r="R105" s="223"/>
      <c r="S105" s="223"/>
      <c r="T105" s="223"/>
      <c r="U105" s="223"/>
      <c r="V105" s="226"/>
      <c r="W105" s="218"/>
      <c r="Y105" s="236"/>
    </row>
    <row r="106" spans="2:25" outlineLevel="1" x14ac:dyDescent="0.25">
      <c r="B106" s="465"/>
      <c r="C106" s="273"/>
      <c r="D106" s="275"/>
      <c r="E106" s="275"/>
      <c r="F106" s="299" t="s">
        <v>106</v>
      </c>
      <c r="G106" s="540"/>
      <c r="H106" s="222"/>
      <c r="I106" s="223"/>
      <c r="J106" s="223"/>
      <c r="K106" s="224"/>
      <c r="L106" s="225"/>
      <c r="M106" s="226"/>
      <c r="N106" s="223"/>
      <c r="O106" s="223"/>
      <c r="P106" s="223"/>
      <c r="Q106" s="223"/>
      <c r="R106" s="223"/>
      <c r="S106" s="223"/>
      <c r="T106" s="223"/>
      <c r="U106" s="223"/>
      <c r="V106" s="226"/>
      <c r="W106" s="218"/>
      <c r="Y106" s="236"/>
    </row>
    <row r="107" spans="2:25" x14ac:dyDescent="0.25">
      <c r="B107" s="465"/>
      <c r="C107" s="272"/>
      <c r="D107" s="272" t="s">
        <v>109</v>
      </c>
      <c r="E107" s="275"/>
      <c r="F107" s="273"/>
      <c r="G107" s="367"/>
      <c r="H107" s="368"/>
      <c r="I107" s="369"/>
      <c r="J107" s="369"/>
      <c r="K107" s="370"/>
      <c r="L107" s="364"/>
      <c r="M107" s="364"/>
      <c r="N107" s="364"/>
      <c r="O107" s="364"/>
      <c r="P107" s="364"/>
      <c r="Q107" s="364"/>
      <c r="R107" s="364"/>
      <c r="S107" s="364"/>
      <c r="T107" s="364"/>
      <c r="U107" s="364"/>
      <c r="V107" s="364"/>
      <c r="W107" s="366"/>
      <c r="Y107" s="353"/>
    </row>
    <row r="108" spans="2:25" x14ac:dyDescent="0.25">
      <c r="B108" s="465"/>
      <c r="C108" s="272"/>
      <c r="D108" s="272"/>
      <c r="E108" s="273" t="s">
        <v>110</v>
      </c>
      <c r="F108" s="273"/>
      <c r="G108" s="367">
        <f t="shared" ref="G108:W108" si="24">SUBTOTAL(9,G109:G112)</f>
        <v>0</v>
      </c>
      <c r="H108" s="368">
        <f t="shared" si="24"/>
        <v>0</v>
      </c>
      <c r="I108" s="369">
        <f t="shared" si="24"/>
        <v>0</v>
      </c>
      <c r="J108" s="369">
        <f t="shared" si="24"/>
        <v>0</v>
      </c>
      <c r="K108" s="370">
        <f t="shared" si="24"/>
        <v>0</v>
      </c>
      <c r="L108" s="364">
        <f t="shared" si="24"/>
        <v>0</v>
      </c>
      <c r="M108" s="364">
        <f t="shared" si="24"/>
        <v>0</v>
      </c>
      <c r="N108" s="364">
        <f t="shared" si="24"/>
        <v>0</v>
      </c>
      <c r="O108" s="364">
        <f t="shared" si="24"/>
        <v>0</v>
      </c>
      <c r="P108" s="364">
        <f t="shared" si="24"/>
        <v>0</v>
      </c>
      <c r="Q108" s="364">
        <f t="shared" si="24"/>
        <v>0</v>
      </c>
      <c r="R108" s="364">
        <f t="shared" si="24"/>
        <v>0</v>
      </c>
      <c r="S108" s="364">
        <f t="shared" si="24"/>
        <v>0</v>
      </c>
      <c r="T108" s="364">
        <f t="shared" si="24"/>
        <v>0</v>
      </c>
      <c r="U108" s="364">
        <f t="shared" si="24"/>
        <v>0</v>
      </c>
      <c r="V108" s="364">
        <f t="shared" si="24"/>
        <v>0</v>
      </c>
      <c r="W108" s="366">
        <f t="shared" si="24"/>
        <v>0</v>
      </c>
      <c r="Y108" s="354"/>
    </row>
    <row r="109" spans="2:25" outlineLevel="1" x14ac:dyDescent="0.25">
      <c r="B109" s="465"/>
      <c r="C109" s="273"/>
      <c r="D109" s="275"/>
      <c r="E109" s="275"/>
      <c r="F109" s="299" t="s">
        <v>111</v>
      </c>
      <c r="G109" s="540"/>
      <c r="H109" s="222"/>
      <c r="I109" s="223"/>
      <c r="J109" s="223"/>
      <c r="K109" s="224"/>
      <c r="L109" s="225"/>
      <c r="M109" s="226"/>
      <c r="N109" s="223"/>
      <c r="O109" s="223"/>
      <c r="P109" s="223"/>
      <c r="Q109" s="223"/>
      <c r="R109" s="223"/>
      <c r="S109" s="223"/>
      <c r="T109" s="223"/>
      <c r="U109" s="223"/>
      <c r="V109" s="226"/>
      <c r="W109" s="218"/>
      <c r="Y109" s="236"/>
    </row>
    <row r="110" spans="2:25" outlineLevel="1" x14ac:dyDescent="0.25">
      <c r="B110" s="465"/>
      <c r="C110" s="273"/>
      <c r="D110" s="275"/>
      <c r="E110" s="275"/>
      <c r="F110" s="299" t="s">
        <v>112</v>
      </c>
      <c r="G110" s="540"/>
      <c r="H110" s="222"/>
      <c r="I110" s="223"/>
      <c r="J110" s="223"/>
      <c r="K110" s="224"/>
      <c r="L110" s="225"/>
      <c r="M110" s="226"/>
      <c r="N110" s="223"/>
      <c r="O110" s="223"/>
      <c r="P110" s="223"/>
      <c r="Q110" s="223"/>
      <c r="R110" s="223"/>
      <c r="S110" s="223"/>
      <c r="T110" s="223"/>
      <c r="U110" s="223"/>
      <c r="V110" s="226"/>
      <c r="W110" s="218"/>
      <c r="Y110" s="236"/>
    </row>
    <row r="111" spans="2:25" outlineLevel="1" x14ac:dyDescent="0.25">
      <c r="B111" s="465"/>
      <c r="C111" s="273"/>
      <c r="D111" s="275"/>
      <c r="E111" s="275"/>
      <c r="F111" s="299" t="s">
        <v>113</v>
      </c>
      <c r="G111" s="540"/>
      <c r="H111" s="222"/>
      <c r="I111" s="223"/>
      <c r="J111" s="223"/>
      <c r="K111" s="224"/>
      <c r="L111" s="225"/>
      <c r="M111" s="226"/>
      <c r="N111" s="223"/>
      <c r="O111" s="223"/>
      <c r="P111" s="223"/>
      <c r="Q111" s="223"/>
      <c r="R111" s="223"/>
      <c r="S111" s="223"/>
      <c r="T111" s="223"/>
      <c r="U111" s="223"/>
      <c r="V111" s="226"/>
      <c r="W111" s="218"/>
      <c r="Y111" s="236"/>
    </row>
    <row r="112" spans="2:25" outlineLevel="1" x14ac:dyDescent="0.25">
      <c r="B112" s="465"/>
      <c r="C112" s="273"/>
      <c r="D112" s="275"/>
      <c r="E112" s="275"/>
      <c r="F112" s="299" t="s">
        <v>114</v>
      </c>
      <c r="G112" s="540"/>
      <c r="H112" s="222"/>
      <c r="I112" s="223"/>
      <c r="J112" s="223"/>
      <c r="K112" s="224"/>
      <c r="L112" s="225"/>
      <c r="M112" s="226"/>
      <c r="N112" s="223"/>
      <c r="O112" s="223"/>
      <c r="P112" s="223"/>
      <c r="Q112" s="223"/>
      <c r="R112" s="223"/>
      <c r="S112" s="223"/>
      <c r="T112" s="223"/>
      <c r="U112" s="223"/>
      <c r="V112" s="226"/>
      <c r="W112" s="218"/>
      <c r="Y112" s="236"/>
    </row>
    <row r="113" spans="2:25" x14ac:dyDescent="0.25">
      <c r="B113" s="465"/>
      <c r="C113" s="273"/>
      <c r="D113" s="275"/>
      <c r="E113" s="273" t="s">
        <v>115</v>
      </c>
      <c r="F113" s="273"/>
      <c r="G113" s="367">
        <f t="shared" ref="G113:W113" si="25">SUBTOTAL(9,G114:G115)</f>
        <v>0</v>
      </c>
      <c r="H113" s="368">
        <f t="shared" si="25"/>
        <v>0</v>
      </c>
      <c r="I113" s="369">
        <f t="shared" si="25"/>
        <v>0</v>
      </c>
      <c r="J113" s="369">
        <f t="shared" si="25"/>
        <v>0</v>
      </c>
      <c r="K113" s="370">
        <f t="shared" si="25"/>
        <v>0</v>
      </c>
      <c r="L113" s="364">
        <f t="shared" si="25"/>
        <v>0</v>
      </c>
      <c r="M113" s="364">
        <f t="shared" si="25"/>
        <v>0</v>
      </c>
      <c r="N113" s="364">
        <f t="shared" si="25"/>
        <v>0</v>
      </c>
      <c r="O113" s="364">
        <f t="shared" si="25"/>
        <v>0</v>
      </c>
      <c r="P113" s="364">
        <f t="shared" si="25"/>
        <v>0</v>
      </c>
      <c r="Q113" s="364">
        <f t="shared" si="25"/>
        <v>0</v>
      </c>
      <c r="R113" s="364">
        <f t="shared" si="25"/>
        <v>0</v>
      </c>
      <c r="S113" s="364">
        <f t="shared" si="25"/>
        <v>0</v>
      </c>
      <c r="T113" s="364">
        <f t="shared" si="25"/>
        <v>0</v>
      </c>
      <c r="U113" s="364">
        <f t="shared" si="25"/>
        <v>0</v>
      </c>
      <c r="V113" s="364">
        <f t="shared" si="25"/>
        <v>0</v>
      </c>
      <c r="W113" s="366">
        <f t="shared" si="25"/>
        <v>0</v>
      </c>
      <c r="Y113" s="238"/>
    </row>
    <row r="114" spans="2:25" outlineLevel="1" x14ac:dyDescent="0.25">
      <c r="B114" s="465"/>
      <c r="C114" s="273"/>
      <c r="D114" s="275"/>
      <c r="E114" s="275"/>
      <c r="F114" s="299" t="s">
        <v>116</v>
      </c>
      <c r="G114" s="540"/>
      <c r="H114" s="222"/>
      <c r="I114" s="223"/>
      <c r="J114" s="223"/>
      <c r="K114" s="224"/>
      <c r="L114" s="225"/>
      <c r="M114" s="226"/>
      <c r="N114" s="223"/>
      <c r="O114" s="223"/>
      <c r="P114" s="223"/>
      <c r="Q114" s="223"/>
      <c r="R114" s="223"/>
      <c r="S114" s="223"/>
      <c r="T114" s="223"/>
      <c r="U114" s="223"/>
      <c r="V114" s="227"/>
      <c r="W114" s="218"/>
      <c r="Y114" s="236"/>
    </row>
    <row r="115" spans="2:25" outlineLevel="1" x14ac:dyDescent="0.25">
      <c r="B115" s="465"/>
      <c r="C115" s="273"/>
      <c r="D115" s="275"/>
      <c r="E115" s="275"/>
      <c r="F115" s="299" t="s">
        <v>117</v>
      </c>
      <c r="G115" s="540"/>
      <c r="H115" s="222"/>
      <c r="I115" s="223"/>
      <c r="J115" s="223"/>
      <c r="K115" s="224"/>
      <c r="L115" s="225"/>
      <c r="M115" s="226"/>
      <c r="N115" s="223"/>
      <c r="O115" s="223"/>
      <c r="P115" s="223"/>
      <c r="Q115" s="223"/>
      <c r="R115" s="223"/>
      <c r="S115" s="223"/>
      <c r="T115" s="223"/>
      <c r="U115" s="223"/>
      <c r="V115" s="227"/>
      <c r="W115" s="218"/>
      <c r="Y115" s="236"/>
    </row>
    <row r="116" spans="2:25" x14ac:dyDescent="0.25">
      <c r="B116" s="465"/>
      <c r="C116" s="273"/>
      <c r="D116" s="275"/>
      <c r="E116" s="273" t="s">
        <v>118</v>
      </c>
      <c r="F116" s="273"/>
      <c r="G116" s="367">
        <f t="shared" ref="G116:W116" si="26">SUBTOTAL(9,G117:G118)</f>
        <v>0</v>
      </c>
      <c r="H116" s="368">
        <f t="shared" si="26"/>
        <v>0</v>
      </c>
      <c r="I116" s="369">
        <f t="shared" si="26"/>
        <v>0</v>
      </c>
      <c r="J116" s="369">
        <f t="shared" si="26"/>
        <v>0</v>
      </c>
      <c r="K116" s="370">
        <f t="shared" si="26"/>
        <v>0</v>
      </c>
      <c r="L116" s="364">
        <f t="shared" si="26"/>
        <v>0</v>
      </c>
      <c r="M116" s="364">
        <f t="shared" si="26"/>
        <v>0</v>
      </c>
      <c r="N116" s="364">
        <f t="shared" si="26"/>
        <v>0</v>
      </c>
      <c r="O116" s="364">
        <f t="shared" si="26"/>
        <v>0</v>
      </c>
      <c r="P116" s="364">
        <f t="shared" si="26"/>
        <v>0</v>
      </c>
      <c r="Q116" s="364">
        <f t="shared" si="26"/>
        <v>0</v>
      </c>
      <c r="R116" s="364">
        <f t="shared" si="26"/>
        <v>0</v>
      </c>
      <c r="S116" s="364">
        <f t="shared" si="26"/>
        <v>0</v>
      </c>
      <c r="T116" s="364">
        <f t="shared" si="26"/>
        <v>0</v>
      </c>
      <c r="U116" s="364">
        <f t="shared" si="26"/>
        <v>0</v>
      </c>
      <c r="V116" s="364">
        <f t="shared" si="26"/>
        <v>0</v>
      </c>
      <c r="W116" s="366">
        <f t="shared" si="26"/>
        <v>0</v>
      </c>
      <c r="Y116" s="238"/>
    </row>
    <row r="117" spans="2:25" outlineLevel="1" x14ac:dyDescent="0.25">
      <c r="B117" s="465"/>
      <c r="C117" s="273"/>
      <c r="D117" s="275"/>
      <c r="E117" s="275"/>
      <c r="F117" s="299" t="s">
        <v>119</v>
      </c>
      <c r="G117" s="540"/>
      <c r="H117" s="222"/>
      <c r="I117" s="223"/>
      <c r="J117" s="223"/>
      <c r="K117" s="224"/>
      <c r="L117" s="225"/>
      <c r="M117" s="226"/>
      <c r="N117" s="223"/>
      <c r="O117" s="223"/>
      <c r="P117" s="223"/>
      <c r="Q117" s="223"/>
      <c r="R117" s="223"/>
      <c r="S117" s="223"/>
      <c r="T117" s="223"/>
      <c r="U117" s="223"/>
      <c r="V117" s="227"/>
      <c r="W117" s="218"/>
      <c r="Y117" s="236"/>
    </row>
    <row r="118" spans="2:25" outlineLevel="1" x14ac:dyDescent="0.25">
      <c r="B118" s="465"/>
      <c r="C118" s="273"/>
      <c r="D118" s="275"/>
      <c r="E118" s="275"/>
      <c r="F118" s="299" t="s">
        <v>120</v>
      </c>
      <c r="G118" s="540"/>
      <c r="H118" s="222"/>
      <c r="I118" s="223"/>
      <c r="J118" s="223"/>
      <c r="K118" s="224"/>
      <c r="L118" s="225"/>
      <c r="M118" s="226"/>
      <c r="N118" s="223"/>
      <c r="O118" s="223"/>
      <c r="P118" s="223"/>
      <c r="Q118" s="223"/>
      <c r="R118" s="223"/>
      <c r="S118" s="223"/>
      <c r="T118" s="223"/>
      <c r="U118" s="223"/>
      <c r="V118" s="227"/>
      <c r="W118" s="218"/>
      <c r="Y118" s="236"/>
    </row>
    <row r="119" spans="2:25" x14ac:dyDescent="0.25">
      <c r="B119" s="465"/>
      <c r="C119" s="273"/>
      <c r="D119" s="276" t="s">
        <v>121</v>
      </c>
      <c r="E119" s="275"/>
      <c r="F119" s="273"/>
      <c r="G119" s="367">
        <f>SUBTOTAL(9,G120:G122)</f>
        <v>0</v>
      </c>
      <c r="H119" s="368">
        <f t="shared" ref="H119:W119" si="27">SUBTOTAL(9,H120:H121)</f>
        <v>0</v>
      </c>
      <c r="I119" s="369">
        <f t="shared" si="27"/>
        <v>0</v>
      </c>
      <c r="J119" s="369">
        <f t="shared" si="27"/>
        <v>0</v>
      </c>
      <c r="K119" s="370">
        <f t="shared" si="27"/>
        <v>0</v>
      </c>
      <c r="L119" s="364">
        <f t="shared" si="27"/>
        <v>0</v>
      </c>
      <c r="M119" s="364">
        <f t="shared" si="27"/>
        <v>0</v>
      </c>
      <c r="N119" s="364">
        <f t="shared" si="27"/>
        <v>0</v>
      </c>
      <c r="O119" s="364">
        <f t="shared" si="27"/>
        <v>0</v>
      </c>
      <c r="P119" s="364">
        <f t="shared" si="27"/>
        <v>0</v>
      </c>
      <c r="Q119" s="364">
        <f t="shared" si="27"/>
        <v>0</v>
      </c>
      <c r="R119" s="364">
        <f t="shared" si="27"/>
        <v>0</v>
      </c>
      <c r="S119" s="364">
        <f t="shared" si="27"/>
        <v>0</v>
      </c>
      <c r="T119" s="364">
        <f t="shared" si="27"/>
        <v>0</v>
      </c>
      <c r="U119" s="364">
        <f t="shared" si="27"/>
        <v>0</v>
      </c>
      <c r="V119" s="364">
        <f t="shared" si="27"/>
        <v>0</v>
      </c>
      <c r="W119" s="366">
        <f t="shared" si="27"/>
        <v>0</v>
      </c>
      <c r="Y119" s="238"/>
    </row>
    <row r="120" spans="2:25" outlineLevel="1" x14ac:dyDescent="0.25">
      <c r="B120" s="465"/>
      <c r="C120" s="273"/>
      <c r="D120" s="275"/>
      <c r="E120" s="275"/>
      <c r="F120" s="299" t="s">
        <v>122</v>
      </c>
      <c r="G120" s="540"/>
      <c r="H120" s="222"/>
      <c r="I120" s="223"/>
      <c r="J120" s="223"/>
      <c r="K120" s="224"/>
      <c r="L120" s="225"/>
      <c r="M120" s="226"/>
      <c r="N120" s="223"/>
      <c r="O120" s="223"/>
      <c r="P120" s="223"/>
      <c r="Q120" s="223"/>
      <c r="R120" s="223"/>
      <c r="S120" s="223"/>
      <c r="T120" s="223"/>
      <c r="U120" s="223"/>
      <c r="V120" s="227"/>
      <c r="W120" s="218"/>
      <c r="Y120" s="236"/>
    </row>
    <row r="121" spans="2:25" outlineLevel="1" x14ac:dyDescent="0.25">
      <c r="B121" s="465"/>
      <c r="C121" s="273"/>
      <c r="D121" s="275"/>
      <c r="E121" s="275"/>
      <c r="F121" s="299" t="s">
        <v>123</v>
      </c>
      <c r="G121" s="540"/>
      <c r="H121" s="222"/>
      <c r="I121" s="223"/>
      <c r="J121" s="223"/>
      <c r="K121" s="224"/>
      <c r="L121" s="225"/>
      <c r="M121" s="226"/>
      <c r="N121" s="223"/>
      <c r="O121" s="223"/>
      <c r="P121" s="223"/>
      <c r="Q121" s="223"/>
      <c r="R121" s="223"/>
      <c r="S121" s="223"/>
      <c r="T121" s="223"/>
      <c r="U121" s="223"/>
      <c r="V121" s="227"/>
      <c r="W121" s="218"/>
      <c r="Y121" s="236"/>
    </row>
    <row r="122" spans="2:25" outlineLevel="1" x14ac:dyDescent="0.25">
      <c r="B122" s="465"/>
      <c r="C122" s="273"/>
      <c r="D122" s="275"/>
      <c r="E122" s="275"/>
      <c r="F122" s="299" t="s">
        <v>124</v>
      </c>
      <c r="G122" s="540"/>
      <c r="H122" s="34"/>
      <c r="I122" s="33"/>
      <c r="J122" s="33"/>
      <c r="K122" s="35"/>
      <c r="L122" s="33"/>
      <c r="M122" s="33"/>
      <c r="N122" s="33"/>
      <c r="O122" s="33"/>
      <c r="P122" s="33"/>
      <c r="Q122" s="33"/>
      <c r="R122" s="33"/>
      <c r="S122" s="33"/>
      <c r="T122" s="33"/>
      <c r="U122" s="33"/>
      <c r="V122" s="33"/>
      <c r="W122" s="40"/>
      <c r="Y122" s="236"/>
    </row>
    <row r="123" spans="2:25" x14ac:dyDescent="0.25">
      <c r="B123" s="465"/>
      <c r="C123" s="273"/>
      <c r="D123" s="272" t="s">
        <v>125</v>
      </c>
      <c r="E123" s="275"/>
      <c r="F123" s="273"/>
      <c r="G123" s="367">
        <f>SUBTOTAL(9,G124:G126)</f>
        <v>0</v>
      </c>
      <c r="H123" s="368">
        <f t="shared" ref="H123:W123" si="28">SUBTOTAL(9,H124:H125)</f>
        <v>0</v>
      </c>
      <c r="I123" s="369">
        <f t="shared" si="28"/>
        <v>0</v>
      </c>
      <c r="J123" s="369">
        <f t="shared" si="28"/>
        <v>0</v>
      </c>
      <c r="K123" s="370">
        <f t="shared" si="28"/>
        <v>0</v>
      </c>
      <c r="L123" s="364">
        <f t="shared" si="28"/>
        <v>0</v>
      </c>
      <c r="M123" s="364">
        <f t="shared" si="28"/>
        <v>0</v>
      </c>
      <c r="N123" s="364">
        <f t="shared" si="28"/>
        <v>0</v>
      </c>
      <c r="O123" s="364">
        <f t="shared" si="28"/>
        <v>0</v>
      </c>
      <c r="P123" s="364">
        <f t="shared" si="28"/>
        <v>0</v>
      </c>
      <c r="Q123" s="364">
        <f t="shared" si="28"/>
        <v>0</v>
      </c>
      <c r="R123" s="364">
        <f t="shared" si="28"/>
        <v>0</v>
      </c>
      <c r="S123" s="364">
        <f t="shared" si="28"/>
        <v>0</v>
      </c>
      <c r="T123" s="364">
        <f t="shared" si="28"/>
        <v>0</v>
      </c>
      <c r="U123" s="364">
        <f t="shared" si="28"/>
        <v>0</v>
      </c>
      <c r="V123" s="364">
        <f t="shared" si="28"/>
        <v>0</v>
      </c>
      <c r="W123" s="366">
        <f t="shared" si="28"/>
        <v>0</v>
      </c>
      <c r="Y123" s="238"/>
    </row>
    <row r="124" spans="2:25" outlineLevel="1" x14ac:dyDescent="0.25">
      <c r="B124" s="465"/>
      <c r="C124" s="273"/>
      <c r="D124" s="273"/>
      <c r="E124" s="275"/>
      <c r="F124" s="299" t="s">
        <v>126</v>
      </c>
      <c r="G124" s="540"/>
      <c r="H124" s="222"/>
      <c r="I124" s="223"/>
      <c r="J124" s="223"/>
      <c r="K124" s="224"/>
      <c r="L124" s="225"/>
      <c r="M124" s="226"/>
      <c r="N124" s="223"/>
      <c r="O124" s="223"/>
      <c r="P124" s="223"/>
      <c r="Q124" s="223"/>
      <c r="R124" s="223"/>
      <c r="S124" s="223"/>
      <c r="T124" s="223"/>
      <c r="U124" s="223"/>
      <c r="V124" s="227"/>
      <c r="W124" s="218"/>
      <c r="Y124" s="236"/>
    </row>
    <row r="125" spans="2:25" outlineLevel="1" x14ac:dyDescent="0.25">
      <c r="B125" s="465"/>
      <c r="C125" s="273"/>
      <c r="D125" s="275"/>
      <c r="E125" s="275"/>
      <c r="F125" s="299" t="s">
        <v>127</v>
      </c>
      <c r="G125" s="540"/>
      <c r="H125" s="222"/>
      <c r="I125" s="223"/>
      <c r="J125" s="223"/>
      <c r="K125" s="224"/>
      <c r="L125" s="225"/>
      <c r="M125" s="226"/>
      <c r="N125" s="228"/>
      <c r="O125" s="228"/>
      <c r="P125" s="228"/>
      <c r="Q125" s="228"/>
      <c r="R125" s="228"/>
      <c r="S125" s="228"/>
      <c r="T125" s="228"/>
      <c r="U125" s="228"/>
      <c r="V125" s="227"/>
      <c r="W125" s="218"/>
      <c r="Y125" s="236"/>
    </row>
    <row r="126" spans="2:25" outlineLevel="1" x14ac:dyDescent="0.25">
      <c r="B126" s="465"/>
      <c r="C126" s="273"/>
      <c r="D126" s="272"/>
      <c r="E126" s="275"/>
      <c r="F126" s="299" t="s">
        <v>128</v>
      </c>
      <c r="G126" s="540"/>
      <c r="H126" s="81"/>
      <c r="I126" s="53"/>
      <c r="J126" s="53"/>
      <c r="K126" s="82"/>
      <c r="L126" s="33"/>
      <c r="M126" s="33"/>
      <c r="N126" s="83"/>
      <c r="O126" s="83"/>
      <c r="P126" s="83"/>
      <c r="Q126" s="83"/>
      <c r="R126" s="83"/>
      <c r="S126" s="83"/>
      <c r="T126" s="83"/>
      <c r="U126" s="83"/>
      <c r="V126" s="33"/>
      <c r="W126" s="40"/>
      <c r="Y126" s="236"/>
    </row>
    <row r="127" spans="2:25" x14ac:dyDescent="0.25">
      <c r="B127" s="465"/>
      <c r="C127" s="273"/>
      <c r="D127" s="272" t="s">
        <v>129</v>
      </c>
      <c r="E127" s="275"/>
      <c r="F127" s="275"/>
      <c r="G127" s="367">
        <f>SUBTOTAL(9,G128:G129)</f>
        <v>0</v>
      </c>
      <c r="H127" s="368">
        <f t="shared" ref="H127:W127" si="29">SUBTOTAL(9,H128)</f>
        <v>0</v>
      </c>
      <c r="I127" s="369">
        <f t="shared" si="29"/>
        <v>0</v>
      </c>
      <c r="J127" s="369">
        <f t="shared" si="29"/>
        <v>0</v>
      </c>
      <c r="K127" s="370">
        <f t="shared" si="29"/>
        <v>0</v>
      </c>
      <c r="L127" s="364">
        <f t="shared" si="29"/>
        <v>0</v>
      </c>
      <c r="M127" s="364">
        <f t="shared" si="29"/>
        <v>0</v>
      </c>
      <c r="N127" s="364">
        <f t="shared" si="29"/>
        <v>0</v>
      </c>
      <c r="O127" s="364">
        <f t="shared" si="29"/>
        <v>0</v>
      </c>
      <c r="P127" s="364">
        <f t="shared" si="29"/>
        <v>0</v>
      </c>
      <c r="Q127" s="364">
        <f t="shared" si="29"/>
        <v>0</v>
      </c>
      <c r="R127" s="364">
        <f t="shared" si="29"/>
        <v>0</v>
      </c>
      <c r="S127" s="364">
        <f t="shared" si="29"/>
        <v>0</v>
      </c>
      <c r="T127" s="364">
        <f t="shared" si="29"/>
        <v>0</v>
      </c>
      <c r="U127" s="364">
        <f t="shared" si="29"/>
        <v>0</v>
      </c>
      <c r="V127" s="364">
        <f t="shared" si="29"/>
        <v>0</v>
      </c>
      <c r="W127" s="366">
        <f t="shared" si="29"/>
        <v>0</v>
      </c>
      <c r="Y127" s="238"/>
    </row>
    <row r="128" spans="2:25" outlineLevel="1" x14ac:dyDescent="0.25">
      <c r="B128" s="465"/>
      <c r="C128" s="273"/>
      <c r="D128" s="273"/>
      <c r="E128" s="275"/>
      <c r="F128" s="299" t="s">
        <v>130</v>
      </c>
      <c r="G128" s="540"/>
      <c r="H128" s="225"/>
      <c r="I128" s="223"/>
      <c r="J128" s="223"/>
      <c r="K128" s="224"/>
      <c r="L128" s="225"/>
      <c r="M128" s="226"/>
      <c r="N128" s="223"/>
      <c r="O128" s="223"/>
      <c r="P128" s="223"/>
      <c r="Q128" s="223"/>
      <c r="R128" s="223"/>
      <c r="S128" s="223"/>
      <c r="T128" s="223"/>
      <c r="U128" s="223"/>
      <c r="V128" s="227"/>
      <c r="W128" s="218"/>
      <c r="Y128" s="236"/>
    </row>
    <row r="129" spans="2:25" outlineLevel="1" x14ac:dyDescent="0.25">
      <c r="B129" s="465"/>
      <c r="C129" s="273"/>
      <c r="D129" s="273"/>
      <c r="E129" s="275"/>
      <c r="F129" s="299" t="s">
        <v>131</v>
      </c>
      <c r="G129" s="540"/>
      <c r="H129" s="368"/>
      <c r="I129" s="369"/>
      <c r="J129" s="369"/>
      <c r="K129" s="370"/>
      <c r="L129" s="364"/>
      <c r="M129" s="364"/>
      <c r="N129" s="364"/>
      <c r="O129" s="364"/>
      <c r="P129" s="364"/>
      <c r="Q129" s="364"/>
      <c r="R129" s="364"/>
      <c r="S129" s="364"/>
      <c r="T129" s="364"/>
      <c r="U129" s="364"/>
      <c r="V129" s="364"/>
      <c r="W129" s="366"/>
      <c r="Y129" s="236"/>
    </row>
    <row r="130" spans="2:25" x14ac:dyDescent="0.25">
      <c r="B130" s="465"/>
      <c r="C130" s="273"/>
      <c r="D130" s="272" t="s">
        <v>132</v>
      </c>
      <c r="E130" s="275"/>
      <c r="F130" s="273"/>
      <c r="G130" s="367">
        <f t="shared" ref="G130:W130" si="30">SUBTOTAL(9,G131:G134)</f>
        <v>0</v>
      </c>
      <c r="H130" s="368">
        <f t="shared" si="30"/>
        <v>0</v>
      </c>
      <c r="I130" s="369">
        <f t="shared" si="30"/>
        <v>0</v>
      </c>
      <c r="J130" s="369">
        <f t="shared" si="30"/>
        <v>0</v>
      </c>
      <c r="K130" s="370">
        <f t="shared" si="30"/>
        <v>0</v>
      </c>
      <c r="L130" s="364">
        <f t="shared" si="30"/>
        <v>0</v>
      </c>
      <c r="M130" s="364">
        <f t="shared" si="30"/>
        <v>0</v>
      </c>
      <c r="N130" s="364">
        <f t="shared" si="30"/>
        <v>0</v>
      </c>
      <c r="O130" s="364">
        <f t="shared" si="30"/>
        <v>0</v>
      </c>
      <c r="P130" s="364">
        <f t="shared" si="30"/>
        <v>0</v>
      </c>
      <c r="Q130" s="364">
        <f t="shared" si="30"/>
        <v>0</v>
      </c>
      <c r="R130" s="364">
        <f t="shared" si="30"/>
        <v>0</v>
      </c>
      <c r="S130" s="364">
        <f t="shared" si="30"/>
        <v>0</v>
      </c>
      <c r="T130" s="364">
        <f t="shared" si="30"/>
        <v>0</v>
      </c>
      <c r="U130" s="364">
        <f t="shared" si="30"/>
        <v>0</v>
      </c>
      <c r="V130" s="364">
        <f t="shared" si="30"/>
        <v>0</v>
      </c>
      <c r="W130" s="366">
        <f t="shared" si="30"/>
        <v>0</v>
      </c>
      <c r="Y130" s="238"/>
    </row>
    <row r="131" spans="2:25" outlineLevel="1" x14ac:dyDescent="0.25">
      <c r="B131" s="465"/>
      <c r="C131" s="273"/>
      <c r="D131" s="273"/>
      <c r="E131" s="275"/>
      <c r="F131" s="299" t="s">
        <v>133</v>
      </c>
      <c r="G131" s="540"/>
      <c r="H131" s="222"/>
      <c r="I131" s="223"/>
      <c r="J131" s="223"/>
      <c r="K131" s="224"/>
      <c r="L131" s="225"/>
      <c r="M131" s="226"/>
      <c r="N131" s="223"/>
      <c r="O131" s="223"/>
      <c r="P131" s="223"/>
      <c r="Q131" s="223"/>
      <c r="R131" s="223"/>
      <c r="S131" s="223"/>
      <c r="T131" s="223"/>
      <c r="U131" s="223"/>
      <c r="V131" s="227"/>
      <c r="W131" s="218"/>
      <c r="Y131" s="236"/>
    </row>
    <row r="132" spans="2:25" outlineLevel="1" x14ac:dyDescent="0.25">
      <c r="B132" s="465"/>
      <c r="C132" s="275"/>
      <c r="D132" s="275"/>
      <c r="E132" s="275"/>
      <c r="F132" s="299" t="s">
        <v>134</v>
      </c>
      <c r="G132" s="540"/>
      <c r="H132" s="222"/>
      <c r="I132" s="223"/>
      <c r="J132" s="223"/>
      <c r="K132" s="224"/>
      <c r="L132" s="225"/>
      <c r="M132" s="226"/>
      <c r="N132" s="223"/>
      <c r="O132" s="223"/>
      <c r="P132" s="223"/>
      <c r="Q132" s="223"/>
      <c r="R132" s="223"/>
      <c r="S132" s="223"/>
      <c r="T132" s="223"/>
      <c r="U132" s="223"/>
      <c r="V132" s="227"/>
      <c r="W132" s="218"/>
      <c r="Y132" s="236"/>
    </row>
    <row r="133" spans="2:25" outlineLevel="1" x14ac:dyDescent="0.25">
      <c r="B133" s="465"/>
      <c r="C133" s="275"/>
      <c r="D133" s="275"/>
      <c r="E133" s="275"/>
      <c r="F133" s="299" t="s">
        <v>135</v>
      </c>
      <c r="G133" s="540"/>
      <c r="H133" s="222"/>
      <c r="I133" s="223"/>
      <c r="J133" s="223"/>
      <c r="K133" s="224"/>
      <c r="L133" s="225"/>
      <c r="M133" s="226"/>
      <c r="N133" s="223"/>
      <c r="O133" s="223"/>
      <c r="P133" s="223"/>
      <c r="Q133" s="223"/>
      <c r="R133" s="223"/>
      <c r="S133" s="223"/>
      <c r="T133" s="223"/>
      <c r="U133" s="223"/>
      <c r="V133" s="227"/>
      <c r="W133" s="218"/>
      <c r="Y133" s="236"/>
    </row>
    <row r="134" spans="2:25" outlineLevel="1" x14ac:dyDescent="0.25">
      <c r="B134" s="465"/>
      <c r="C134" s="275"/>
      <c r="D134" s="275"/>
      <c r="E134" s="275"/>
      <c r="F134" s="456" t="s">
        <v>136</v>
      </c>
      <c r="G134" s="540"/>
      <c r="H134" s="222"/>
      <c r="I134" s="223"/>
      <c r="J134" s="223"/>
      <c r="K134" s="224"/>
      <c r="L134" s="225"/>
      <c r="M134" s="226"/>
      <c r="N134" s="223"/>
      <c r="O134" s="223"/>
      <c r="P134" s="223"/>
      <c r="Q134" s="223"/>
      <c r="R134" s="223"/>
      <c r="S134" s="223"/>
      <c r="T134" s="223"/>
      <c r="U134" s="223"/>
      <c r="V134" s="227"/>
      <c r="W134" s="218"/>
      <c r="Y134" s="236"/>
    </row>
    <row r="135" spans="2:25" x14ac:dyDescent="0.25">
      <c r="B135" s="465"/>
      <c r="C135" s="272" t="s">
        <v>137</v>
      </c>
      <c r="D135" s="275"/>
      <c r="E135" s="275"/>
      <c r="F135" s="273"/>
      <c r="G135" s="367"/>
      <c r="H135" s="368"/>
      <c r="I135" s="369"/>
      <c r="J135" s="369"/>
      <c r="K135" s="370"/>
      <c r="L135" s="364"/>
      <c r="M135" s="364"/>
      <c r="N135" s="364"/>
      <c r="O135" s="364"/>
      <c r="P135" s="364"/>
      <c r="Q135" s="364"/>
      <c r="R135" s="364"/>
      <c r="S135" s="364"/>
      <c r="T135" s="364"/>
      <c r="U135" s="364"/>
      <c r="V135" s="364"/>
      <c r="W135" s="366"/>
      <c r="Y135" s="353"/>
    </row>
    <row r="136" spans="2:25" x14ac:dyDescent="0.25">
      <c r="B136" s="465"/>
      <c r="C136" s="272"/>
      <c r="D136" s="276" t="s">
        <v>20</v>
      </c>
      <c r="E136" s="273"/>
      <c r="F136" s="273"/>
      <c r="G136" s="367"/>
      <c r="H136" s="368"/>
      <c r="I136" s="369"/>
      <c r="J136" s="369"/>
      <c r="K136" s="370"/>
      <c r="L136" s="364"/>
      <c r="M136" s="364"/>
      <c r="N136" s="364"/>
      <c r="O136" s="364"/>
      <c r="P136" s="364"/>
      <c r="Q136" s="364"/>
      <c r="R136" s="364"/>
      <c r="S136" s="364"/>
      <c r="T136" s="364"/>
      <c r="U136" s="364"/>
      <c r="V136" s="364"/>
      <c r="W136" s="366"/>
      <c r="Y136" s="237"/>
    </row>
    <row r="137" spans="2:25" x14ac:dyDescent="0.25">
      <c r="B137" s="465"/>
      <c r="C137" s="272"/>
      <c r="D137" s="272"/>
      <c r="E137" s="273" t="s">
        <v>21</v>
      </c>
      <c r="F137" s="273"/>
      <c r="G137" s="367">
        <f t="shared" ref="G137:W137" si="31">SUBTOTAL(9,G138:G141)</f>
        <v>0</v>
      </c>
      <c r="H137" s="368">
        <f t="shared" si="31"/>
        <v>0</v>
      </c>
      <c r="I137" s="369">
        <f t="shared" si="31"/>
        <v>0</v>
      </c>
      <c r="J137" s="369">
        <f t="shared" si="31"/>
        <v>0</v>
      </c>
      <c r="K137" s="370">
        <f t="shared" si="31"/>
        <v>0</v>
      </c>
      <c r="L137" s="364">
        <f t="shared" si="31"/>
        <v>0</v>
      </c>
      <c r="M137" s="364">
        <f t="shared" si="31"/>
        <v>0</v>
      </c>
      <c r="N137" s="364">
        <f t="shared" si="31"/>
        <v>0</v>
      </c>
      <c r="O137" s="364">
        <f t="shared" si="31"/>
        <v>0</v>
      </c>
      <c r="P137" s="364">
        <f t="shared" si="31"/>
        <v>0</v>
      </c>
      <c r="Q137" s="364">
        <f t="shared" si="31"/>
        <v>0</v>
      </c>
      <c r="R137" s="364">
        <f t="shared" si="31"/>
        <v>0</v>
      </c>
      <c r="S137" s="364">
        <f t="shared" si="31"/>
        <v>0</v>
      </c>
      <c r="T137" s="364">
        <f t="shared" si="31"/>
        <v>0</v>
      </c>
      <c r="U137" s="364">
        <f t="shared" si="31"/>
        <v>0</v>
      </c>
      <c r="V137" s="364">
        <f t="shared" si="31"/>
        <v>0</v>
      </c>
      <c r="W137" s="366">
        <f t="shared" si="31"/>
        <v>0</v>
      </c>
      <c r="Y137" s="354"/>
    </row>
    <row r="138" spans="2:25" outlineLevel="1" x14ac:dyDescent="0.25">
      <c r="B138" s="465"/>
      <c r="C138" s="272"/>
      <c r="D138" s="272"/>
      <c r="E138" s="273"/>
      <c r="F138" s="299" t="s">
        <v>22</v>
      </c>
      <c r="G138" s="218"/>
      <c r="H138" s="222"/>
      <c r="I138" s="223"/>
      <c r="J138" s="223"/>
      <c r="K138" s="224"/>
      <c r="L138" s="225"/>
      <c r="M138" s="226"/>
      <c r="N138" s="223"/>
      <c r="O138" s="223"/>
      <c r="P138" s="223"/>
      <c r="Q138" s="223"/>
      <c r="R138" s="223"/>
      <c r="S138" s="223"/>
      <c r="T138" s="223"/>
      <c r="U138" s="223"/>
      <c r="V138" s="227"/>
      <c r="W138" s="218"/>
      <c r="Y138" s="236"/>
    </row>
    <row r="139" spans="2:25" outlineLevel="1" x14ac:dyDescent="0.25">
      <c r="B139" s="465"/>
      <c r="C139" s="272"/>
      <c r="D139" s="272"/>
      <c r="E139" s="273"/>
      <c r="F139" s="299" t="s">
        <v>23</v>
      </c>
      <c r="G139" s="218"/>
      <c r="H139" s="222"/>
      <c r="I139" s="223"/>
      <c r="J139" s="223"/>
      <c r="K139" s="224"/>
      <c r="L139" s="225"/>
      <c r="M139" s="226"/>
      <c r="N139" s="223"/>
      <c r="O139" s="223"/>
      <c r="P139" s="223"/>
      <c r="Q139" s="223"/>
      <c r="R139" s="223"/>
      <c r="S139" s="223"/>
      <c r="T139" s="223"/>
      <c r="U139" s="223"/>
      <c r="V139" s="227"/>
      <c r="W139" s="218"/>
      <c r="Y139" s="236"/>
    </row>
    <row r="140" spans="2:25" outlineLevel="1" x14ac:dyDescent="0.25">
      <c r="B140" s="465"/>
      <c r="C140" s="272"/>
      <c r="D140" s="272"/>
      <c r="E140" s="273"/>
      <c r="F140" s="299" t="s">
        <v>24</v>
      </c>
      <c r="G140" s="218"/>
      <c r="H140" s="222"/>
      <c r="I140" s="223"/>
      <c r="J140" s="223"/>
      <c r="K140" s="224"/>
      <c r="L140" s="225"/>
      <c r="M140" s="226"/>
      <c r="N140" s="223"/>
      <c r="O140" s="223"/>
      <c r="P140" s="223"/>
      <c r="Q140" s="223"/>
      <c r="R140" s="223"/>
      <c r="S140" s="223"/>
      <c r="T140" s="223"/>
      <c r="U140" s="223"/>
      <c r="V140" s="227"/>
      <c r="W140" s="218"/>
      <c r="Y140" s="236"/>
    </row>
    <row r="141" spans="2:25" outlineLevel="1" x14ac:dyDescent="0.25">
      <c r="B141" s="465"/>
      <c r="C141" s="272"/>
      <c r="D141" s="272"/>
      <c r="E141" s="273"/>
      <c r="F141" s="299" t="s">
        <v>25</v>
      </c>
      <c r="G141" s="218"/>
      <c r="H141" s="222"/>
      <c r="I141" s="223"/>
      <c r="J141" s="223"/>
      <c r="K141" s="224"/>
      <c r="L141" s="225"/>
      <c r="M141" s="226"/>
      <c r="N141" s="223"/>
      <c r="O141" s="223"/>
      <c r="P141" s="223"/>
      <c r="Q141" s="223"/>
      <c r="R141" s="223"/>
      <c r="S141" s="223"/>
      <c r="T141" s="223"/>
      <c r="U141" s="223"/>
      <c r="V141" s="227"/>
      <c r="W141" s="218"/>
      <c r="Y141" s="236"/>
    </row>
    <row r="142" spans="2:25" x14ac:dyDescent="0.25">
      <c r="B142" s="465"/>
      <c r="C142" s="272"/>
      <c r="D142" s="272"/>
      <c r="E142" s="273" t="s">
        <v>26</v>
      </c>
      <c r="F142" s="273"/>
      <c r="G142" s="367">
        <f t="shared" ref="G142:W142" si="32">SUBTOTAL(9,G143:G146)</f>
        <v>0</v>
      </c>
      <c r="H142" s="368">
        <f t="shared" si="32"/>
        <v>0</v>
      </c>
      <c r="I142" s="369">
        <f t="shared" si="32"/>
        <v>0</v>
      </c>
      <c r="J142" s="369">
        <f t="shared" si="32"/>
        <v>0</v>
      </c>
      <c r="K142" s="370">
        <f t="shared" si="32"/>
        <v>0</v>
      </c>
      <c r="L142" s="364">
        <f t="shared" si="32"/>
        <v>0</v>
      </c>
      <c r="M142" s="364">
        <f t="shared" si="32"/>
        <v>0</v>
      </c>
      <c r="N142" s="364">
        <f t="shared" si="32"/>
        <v>0</v>
      </c>
      <c r="O142" s="364">
        <f t="shared" si="32"/>
        <v>0</v>
      </c>
      <c r="P142" s="364">
        <f t="shared" si="32"/>
        <v>0</v>
      </c>
      <c r="Q142" s="364">
        <f t="shared" si="32"/>
        <v>0</v>
      </c>
      <c r="R142" s="364">
        <f t="shared" si="32"/>
        <v>0</v>
      </c>
      <c r="S142" s="364">
        <f t="shared" si="32"/>
        <v>0</v>
      </c>
      <c r="T142" s="364">
        <f t="shared" si="32"/>
        <v>0</v>
      </c>
      <c r="U142" s="364">
        <f t="shared" si="32"/>
        <v>0</v>
      </c>
      <c r="V142" s="364">
        <f t="shared" si="32"/>
        <v>0</v>
      </c>
      <c r="W142" s="366">
        <f t="shared" si="32"/>
        <v>0</v>
      </c>
      <c r="Y142" s="238"/>
    </row>
    <row r="143" spans="2:25" outlineLevel="1" x14ac:dyDescent="0.25">
      <c r="B143" s="465"/>
      <c r="C143" s="272"/>
      <c r="D143" s="272"/>
      <c r="E143" s="273"/>
      <c r="F143" s="299" t="s">
        <v>27</v>
      </c>
      <c r="G143" s="218"/>
      <c r="H143" s="222"/>
      <c r="I143" s="223"/>
      <c r="J143" s="223"/>
      <c r="K143" s="224"/>
      <c r="L143" s="225"/>
      <c r="M143" s="226"/>
      <c r="N143" s="223"/>
      <c r="O143" s="223"/>
      <c r="P143" s="223"/>
      <c r="Q143" s="223"/>
      <c r="R143" s="223"/>
      <c r="S143" s="223"/>
      <c r="T143" s="223"/>
      <c r="U143" s="223"/>
      <c r="V143" s="227"/>
      <c r="W143" s="218"/>
      <c r="Y143" s="236"/>
    </row>
    <row r="144" spans="2:25" outlineLevel="1" x14ac:dyDescent="0.25">
      <c r="B144" s="465"/>
      <c r="C144" s="272"/>
      <c r="D144" s="272"/>
      <c r="E144" s="273"/>
      <c r="F144" s="299" t="s">
        <v>28</v>
      </c>
      <c r="G144" s="218"/>
      <c r="H144" s="222"/>
      <c r="I144" s="223"/>
      <c r="J144" s="223"/>
      <c r="K144" s="224"/>
      <c r="L144" s="225"/>
      <c r="M144" s="226"/>
      <c r="N144" s="223"/>
      <c r="O144" s="223"/>
      <c r="P144" s="223"/>
      <c r="Q144" s="223"/>
      <c r="R144" s="223"/>
      <c r="S144" s="223"/>
      <c r="T144" s="223"/>
      <c r="U144" s="223"/>
      <c r="V144" s="227"/>
      <c r="W144" s="218"/>
      <c r="Y144" s="236"/>
    </row>
    <row r="145" spans="2:25" outlineLevel="1" x14ac:dyDescent="0.25">
      <c r="B145" s="465"/>
      <c r="C145" s="272"/>
      <c r="D145" s="272"/>
      <c r="E145" s="273"/>
      <c r="F145" s="299" t="s">
        <v>29</v>
      </c>
      <c r="G145" s="218"/>
      <c r="H145" s="222"/>
      <c r="I145" s="223"/>
      <c r="J145" s="223"/>
      <c r="K145" s="224"/>
      <c r="L145" s="225"/>
      <c r="M145" s="226"/>
      <c r="N145" s="223"/>
      <c r="O145" s="223"/>
      <c r="P145" s="223"/>
      <c r="Q145" s="223"/>
      <c r="R145" s="223"/>
      <c r="S145" s="223"/>
      <c r="T145" s="223"/>
      <c r="U145" s="223"/>
      <c r="V145" s="227"/>
      <c r="W145" s="218"/>
      <c r="Y145" s="236"/>
    </row>
    <row r="146" spans="2:25" outlineLevel="1" x14ac:dyDescent="0.25">
      <c r="B146" s="465"/>
      <c r="C146" s="272"/>
      <c r="D146" s="272"/>
      <c r="E146" s="273"/>
      <c r="F146" s="299" t="s">
        <v>30</v>
      </c>
      <c r="G146" s="218"/>
      <c r="H146" s="222"/>
      <c r="I146" s="223"/>
      <c r="J146" s="223"/>
      <c r="K146" s="224"/>
      <c r="L146" s="225"/>
      <c r="M146" s="226"/>
      <c r="N146" s="223"/>
      <c r="O146" s="223"/>
      <c r="P146" s="223"/>
      <c r="Q146" s="223"/>
      <c r="R146" s="223"/>
      <c r="S146" s="223"/>
      <c r="T146" s="223"/>
      <c r="U146" s="223"/>
      <c r="V146" s="227"/>
      <c r="W146" s="218"/>
      <c r="Y146" s="236"/>
    </row>
    <row r="147" spans="2:25" x14ac:dyDescent="0.25">
      <c r="B147" s="465"/>
      <c r="C147" s="272"/>
      <c r="D147" s="272"/>
      <c r="E147" s="273" t="s">
        <v>31</v>
      </c>
      <c r="F147" s="273"/>
      <c r="G147" s="367">
        <f t="shared" ref="G147:W147" si="33">SUBTOTAL(9,G148:G151)</f>
        <v>0</v>
      </c>
      <c r="H147" s="368">
        <f t="shared" si="33"/>
        <v>0</v>
      </c>
      <c r="I147" s="369">
        <f t="shared" si="33"/>
        <v>0</v>
      </c>
      <c r="J147" s="369">
        <f t="shared" si="33"/>
        <v>0</v>
      </c>
      <c r="K147" s="370">
        <f t="shared" si="33"/>
        <v>0</v>
      </c>
      <c r="L147" s="364">
        <f t="shared" si="33"/>
        <v>0</v>
      </c>
      <c r="M147" s="364">
        <f t="shared" si="33"/>
        <v>0</v>
      </c>
      <c r="N147" s="364">
        <f t="shared" si="33"/>
        <v>0</v>
      </c>
      <c r="O147" s="364">
        <f t="shared" si="33"/>
        <v>0</v>
      </c>
      <c r="P147" s="364">
        <f t="shared" si="33"/>
        <v>0</v>
      </c>
      <c r="Q147" s="364">
        <f t="shared" si="33"/>
        <v>0</v>
      </c>
      <c r="R147" s="364">
        <f t="shared" si="33"/>
        <v>0</v>
      </c>
      <c r="S147" s="364">
        <f t="shared" si="33"/>
        <v>0</v>
      </c>
      <c r="T147" s="364">
        <f t="shared" si="33"/>
        <v>0</v>
      </c>
      <c r="U147" s="364">
        <f t="shared" si="33"/>
        <v>0</v>
      </c>
      <c r="V147" s="364">
        <f t="shared" si="33"/>
        <v>0</v>
      </c>
      <c r="W147" s="366">
        <f t="shared" si="33"/>
        <v>0</v>
      </c>
      <c r="Y147" s="238"/>
    </row>
    <row r="148" spans="2:25" outlineLevel="1" x14ac:dyDescent="0.25">
      <c r="B148" s="465"/>
      <c r="C148" s="272"/>
      <c r="D148" s="272"/>
      <c r="E148" s="273"/>
      <c r="F148" s="299" t="s">
        <v>32</v>
      </c>
      <c r="G148" s="218"/>
      <c r="H148" s="222"/>
      <c r="I148" s="223"/>
      <c r="J148" s="223"/>
      <c r="K148" s="224"/>
      <c r="L148" s="225"/>
      <c r="M148" s="226"/>
      <c r="N148" s="223"/>
      <c r="O148" s="223"/>
      <c r="P148" s="223"/>
      <c r="Q148" s="223"/>
      <c r="R148" s="223"/>
      <c r="S148" s="223"/>
      <c r="T148" s="223"/>
      <c r="U148" s="223"/>
      <c r="V148" s="227"/>
      <c r="W148" s="218"/>
      <c r="Y148" s="236"/>
    </row>
    <row r="149" spans="2:25" outlineLevel="1" x14ac:dyDescent="0.25">
      <c r="B149" s="465"/>
      <c r="C149" s="272"/>
      <c r="D149" s="272"/>
      <c r="E149" s="273"/>
      <c r="F149" s="299" t="s">
        <v>33</v>
      </c>
      <c r="G149" s="218"/>
      <c r="H149" s="222"/>
      <c r="I149" s="223"/>
      <c r="J149" s="223"/>
      <c r="K149" s="224"/>
      <c r="L149" s="225"/>
      <c r="M149" s="226"/>
      <c r="N149" s="223"/>
      <c r="O149" s="223"/>
      <c r="P149" s="223"/>
      <c r="Q149" s="223"/>
      <c r="R149" s="223"/>
      <c r="S149" s="223"/>
      <c r="T149" s="223"/>
      <c r="U149" s="223"/>
      <c r="V149" s="227"/>
      <c r="W149" s="218"/>
      <c r="Y149" s="236"/>
    </row>
    <row r="150" spans="2:25" outlineLevel="1" x14ac:dyDescent="0.25">
      <c r="B150" s="465"/>
      <c r="C150" s="272"/>
      <c r="D150" s="272"/>
      <c r="E150" s="273"/>
      <c r="F150" s="299" t="s">
        <v>34</v>
      </c>
      <c r="G150" s="218"/>
      <c r="H150" s="222"/>
      <c r="I150" s="223"/>
      <c r="J150" s="223"/>
      <c r="K150" s="224"/>
      <c r="L150" s="225"/>
      <c r="M150" s="226"/>
      <c r="N150" s="223"/>
      <c r="O150" s="223"/>
      <c r="P150" s="223"/>
      <c r="Q150" s="223"/>
      <c r="R150" s="223"/>
      <c r="S150" s="223"/>
      <c r="T150" s="223"/>
      <c r="U150" s="223"/>
      <c r="V150" s="227"/>
      <c r="W150" s="218"/>
      <c r="Y150" s="236"/>
    </row>
    <row r="151" spans="2:25" outlineLevel="1" x14ac:dyDescent="0.25">
      <c r="B151" s="465"/>
      <c r="C151" s="272"/>
      <c r="D151" s="272"/>
      <c r="E151" s="273"/>
      <c r="F151" s="299" t="s">
        <v>35</v>
      </c>
      <c r="G151" s="218"/>
      <c r="H151" s="222"/>
      <c r="I151" s="223"/>
      <c r="J151" s="223"/>
      <c r="K151" s="224"/>
      <c r="L151" s="225"/>
      <c r="M151" s="226"/>
      <c r="N151" s="223"/>
      <c r="O151" s="223"/>
      <c r="P151" s="223"/>
      <c r="Q151" s="223"/>
      <c r="R151" s="223"/>
      <c r="S151" s="223"/>
      <c r="T151" s="223"/>
      <c r="U151" s="223"/>
      <c r="V151" s="227"/>
      <c r="W151" s="218"/>
      <c r="Y151" s="236"/>
    </row>
    <row r="152" spans="2:25" x14ac:dyDescent="0.25">
      <c r="B152" s="465"/>
      <c r="C152" s="272"/>
      <c r="D152" s="272" t="s">
        <v>36</v>
      </c>
      <c r="E152" s="273"/>
      <c r="F152" s="273"/>
      <c r="G152" s="367"/>
      <c r="H152" s="368"/>
      <c r="I152" s="369"/>
      <c r="J152" s="369"/>
      <c r="K152" s="370"/>
      <c r="L152" s="364"/>
      <c r="M152" s="364"/>
      <c r="N152" s="364"/>
      <c r="O152" s="364"/>
      <c r="P152" s="364"/>
      <c r="Q152" s="364"/>
      <c r="R152" s="364"/>
      <c r="S152" s="364"/>
      <c r="T152" s="364"/>
      <c r="U152" s="364"/>
      <c r="V152" s="364"/>
      <c r="W152" s="366"/>
      <c r="Y152" s="353"/>
    </row>
    <row r="153" spans="2:25" x14ac:dyDescent="0.25">
      <c r="B153" s="465"/>
      <c r="C153" s="272"/>
      <c r="D153" s="272"/>
      <c r="E153" s="275" t="s">
        <v>37</v>
      </c>
      <c r="F153" s="273"/>
      <c r="G153" s="367">
        <f t="shared" ref="G153:W153" si="34">SUBTOTAL(9,G154:G156)</f>
        <v>0</v>
      </c>
      <c r="H153" s="368">
        <f t="shared" si="34"/>
        <v>0</v>
      </c>
      <c r="I153" s="369">
        <f t="shared" si="34"/>
        <v>0</v>
      </c>
      <c r="J153" s="369">
        <f t="shared" si="34"/>
        <v>0</v>
      </c>
      <c r="K153" s="370">
        <f t="shared" si="34"/>
        <v>0</v>
      </c>
      <c r="L153" s="364">
        <f t="shared" si="34"/>
        <v>0</v>
      </c>
      <c r="M153" s="364">
        <f t="shared" si="34"/>
        <v>0</v>
      </c>
      <c r="N153" s="364">
        <f t="shared" si="34"/>
        <v>0</v>
      </c>
      <c r="O153" s="364">
        <f t="shared" si="34"/>
        <v>0</v>
      </c>
      <c r="P153" s="364">
        <f t="shared" si="34"/>
        <v>0</v>
      </c>
      <c r="Q153" s="364">
        <f t="shared" si="34"/>
        <v>0</v>
      </c>
      <c r="R153" s="364">
        <f t="shared" si="34"/>
        <v>0</v>
      </c>
      <c r="S153" s="364">
        <f t="shared" si="34"/>
        <v>0</v>
      </c>
      <c r="T153" s="364">
        <f t="shared" si="34"/>
        <v>0</v>
      </c>
      <c r="U153" s="364">
        <f t="shared" si="34"/>
        <v>0</v>
      </c>
      <c r="V153" s="364">
        <f t="shared" si="34"/>
        <v>0</v>
      </c>
      <c r="W153" s="366">
        <f t="shared" si="34"/>
        <v>0</v>
      </c>
      <c r="Y153" s="354"/>
    </row>
    <row r="154" spans="2:25" outlineLevel="1" x14ac:dyDescent="0.25">
      <c r="B154" s="465"/>
      <c r="C154" s="272"/>
      <c r="D154" s="272"/>
      <c r="E154" s="275"/>
      <c r="F154" s="299" t="s">
        <v>38</v>
      </c>
      <c r="G154" s="218"/>
      <c r="H154" s="222"/>
      <c r="I154" s="223"/>
      <c r="J154" s="223"/>
      <c r="K154" s="224"/>
      <c r="L154" s="225"/>
      <c r="M154" s="226"/>
      <c r="N154" s="223"/>
      <c r="O154" s="223"/>
      <c r="P154" s="223"/>
      <c r="Q154" s="223"/>
      <c r="R154" s="223"/>
      <c r="S154" s="223"/>
      <c r="T154" s="223"/>
      <c r="U154" s="223"/>
      <c r="V154" s="227"/>
      <c r="W154" s="218"/>
      <c r="Y154" s="236"/>
    </row>
    <row r="155" spans="2:25" outlineLevel="1" x14ac:dyDescent="0.25">
      <c r="B155" s="465"/>
      <c r="C155" s="272"/>
      <c r="D155" s="272"/>
      <c r="E155" s="273"/>
      <c r="F155" s="299" t="s">
        <v>39</v>
      </c>
      <c r="G155" s="218"/>
      <c r="H155" s="222"/>
      <c r="I155" s="223"/>
      <c r="J155" s="223"/>
      <c r="K155" s="224"/>
      <c r="L155" s="225"/>
      <c r="M155" s="226"/>
      <c r="N155" s="223"/>
      <c r="O155" s="223"/>
      <c r="P155" s="223"/>
      <c r="Q155" s="223"/>
      <c r="R155" s="223"/>
      <c r="S155" s="223"/>
      <c r="T155" s="223"/>
      <c r="U155" s="223"/>
      <c r="V155" s="227"/>
      <c r="W155" s="218"/>
      <c r="Y155" s="236"/>
    </row>
    <row r="156" spans="2:25" outlineLevel="1" x14ac:dyDescent="0.25">
      <c r="B156" s="465"/>
      <c r="C156" s="272"/>
      <c r="D156" s="272"/>
      <c r="E156" s="273"/>
      <c r="F156" s="299" t="s">
        <v>40</v>
      </c>
      <c r="G156" s="218"/>
      <c r="H156" s="222"/>
      <c r="I156" s="223"/>
      <c r="J156" s="223"/>
      <c r="K156" s="224"/>
      <c r="L156" s="225"/>
      <c r="M156" s="226"/>
      <c r="N156" s="223"/>
      <c r="O156" s="223"/>
      <c r="P156" s="223"/>
      <c r="Q156" s="223"/>
      <c r="R156" s="223"/>
      <c r="S156" s="223"/>
      <c r="T156" s="223"/>
      <c r="U156" s="223"/>
      <c r="V156" s="227"/>
      <c r="W156" s="218"/>
      <c r="Y156" s="236"/>
    </row>
    <row r="157" spans="2:25" x14ac:dyDescent="0.25">
      <c r="B157" s="465"/>
      <c r="C157" s="272"/>
      <c r="D157" s="272"/>
      <c r="E157" s="273" t="s">
        <v>41</v>
      </c>
      <c r="F157" s="273"/>
      <c r="G157" s="367">
        <f t="shared" ref="G157:W157" si="35">SUBTOTAL(9,G158:G160)</f>
        <v>0</v>
      </c>
      <c r="H157" s="368">
        <f t="shared" si="35"/>
        <v>0</v>
      </c>
      <c r="I157" s="369">
        <f t="shared" si="35"/>
        <v>0</v>
      </c>
      <c r="J157" s="369">
        <f t="shared" si="35"/>
        <v>0</v>
      </c>
      <c r="K157" s="370">
        <f t="shared" si="35"/>
        <v>0</v>
      </c>
      <c r="L157" s="364">
        <f t="shared" si="35"/>
        <v>0</v>
      </c>
      <c r="M157" s="364">
        <f t="shared" si="35"/>
        <v>0</v>
      </c>
      <c r="N157" s="364">
        <f t="shared" si="35"/>
        <v>0</v>
      </c>
      <c r="O157" s="364">
        <f t="shared" si="35"/>
        <v>0</v>
      </c>
      <c r="P157" s="364">
        <f t="shared" si="35"/>
        <v>0</v>
      </c>
      <c r="Q157" s="364">
        <f t="shared" si="35"/>
        <v>0</v>
      </c>
      <c r="R157" s="364">
        <f t="shared" si="35"/>
        <v>0</v>
      </c>
      <c r="S157" s="364">
        <f t="shared" si="35"/>
        <v>0</v>
      </c>
      <c r="T157" s="364">
        <f t="shared" si="35"/>
        <v>0</v>
      </c>
      <c r="U157" s="364">
        <f t="shared" si="35"/>
        <v>0</v>
      </c>
      <c r="V157" s="364">
        <f t="shared" si="35"/>
        <v>0</v>
      </c>
      <c r="W157" s="366">
        <f t="shared" si="35"/>
        <v>0</v>
      </c>
      <c r="Y157" s="238"/>
    </row>
    <row r="158" spans="2:25" outlineLevel="1" x14ac:dyDescent="0.25">
      <c r="B158" s="465"/>
      <c r="C158" s="272"/>
      <c r="D158" s="272"/>
      <c r="E158" s="273"/>
      <c r="F158" s="299" t="s">
        <v>42</v>
      </c>
      <c r="G158" s="218"/>
      <c r="H158" s="222"/>
      <c r="I158" s="223"/>
      <c r="J158" s="223"/>
      <c r="K158" s="224"/>
      <c r="L158" s="225"/>
      <c r="M158" s="226"/>
      <c r="N158" s="223"/>
      <c r="O158" s="223"/>
      <c r="P158" s="223"/>
      <c r="Q158" s="223"/>
      <c r="R158" s="223"/>
      <c r="S158" s="223"/>
      <c r="T158" s="223"/>
      <c r="U158" s="223"/>
      <c r="V158" s="227"/>
      <c r="W158" s="218"/>
      <c r="Y158" s="236"/>
    </row>
    <row r="159" spans="2:25" outlineLevel="1" x14ac:dyDescent="0.25">
      <c r="B159" s="465"/>
      <c r="C159" s="272"/>
      <c r="D159" s="272"/>
      <c r="E159" s="273"/>
      <c r="F159" s="299" t="s">
        <v>43</v>
      </c>
      <c r="G159" s="218"/>
      <c r="H159" s="222"/>
      <c r="I159" s="223"/>
      <c r="J159" s="223"/>
      <c r="K159" s="224"/>
      <c r="L159" s="225"/>
      <c r="M159" s="226"/>
      <c r="N159" s="223"/>
      <c r="O159" s="223"/>
      <c r="P159" s="223"/>
      <c r="Q159" s="223"/>
      <c r="R159" s="223"/>
      <c r="S159" s="223"/>
      <c r="T159" s="223"/>
      <c r="U159" s="223"/>
      <c r="V159" s="227"/>
      <c r="W159" s="218"/>
      <c r="Y159" s="236"/>
    </row>
    <row r="160" spans="2:25" outlineLevel="1" x14ac:dyDescent="0.25">
      <c r="B160" s="465"/>
      <c r="C160" s="272"/>
      <c r="D160" s="272"/>
      <c r="E160" s="273"/>
      <c r="F160" s="299" t="s">
        <v>44</v>
      </c>
      <c r="G160" s="218"/>
      <c r="H160" s="222"/>
      <c r="I160" s="223"/>
      <c r="J160" s="223"/>
      <c r="K160" s="224"/>
      <c r="L160" s="225"/>
      <c r="M160" s="226"/>
      <c r="N160" s="223"/>
      <c r="O160" s="223"/>
      <c r="P160" s="223"/>
      <c r="Q160" s="223"/>
      <c r="R160" s="223"/>
      <c r="S160" s="223"/>
      <c r="T160" s="223"/>
      <c r="U160" s="223"/>
      <c r="V160" s="227"/>
      <c r="W160" s="218"/>
      <c r="Y160" s="236"/>
    </row>
    <row r="161" spans="2:25" x14ac:dyDescent="0.25">
      <c r="B161" s="465"/>
      <c r="C161" s="272"/>
      <c r="D161" s="272"/>
      <c r="E161" s="273" t="s">
        <v>45</v>
      </c>
      <c r="F161" s="273"/>
      <c r="G161" s="367">
        <f t="shared" ref="G161:W161" si="36">SUBTOTAL(9,G162:G164)</f>
        <v>0</v>
      </c>
      <c r="H161" s="368">
        <f t="shared" si="36"/>
        <v>0</v>
      </c>
      <c r="I161" s="369">
        <f t="shared" si="36"/>
        <v>0</v>
      </c>
      <c r="J161" s="369">
        <f t="shared" si="36"/>
        <v>0</v>
      </c>
      <c r="K161" s="370">
        <f t="shared" si="36"/>
        <v>0</v>
      </c>
      <c r="L161" s="364">
        <f t="shared" si="36"/>
        <v>0</v>
      </c>
      <c r="M161" s="364">
        <f t="shared" si="36"/>
        <v>0</v>
      </c>
      <c r="N161" s="364">
        <f t="shared" si="36"/>
        <v>0</v>
      </c>
      <c r="O161" s="364">
        <f t="shared" si="36"/>
        <v>0</v>
      </c>
      <c r="P161" s="364">
        <f t="shared" si="36"/>
        <v>0</v>
      </c>
      <c r="Q161" s="364">
        <f t="shared" si="36"/>
        <v>0</v>
      </c>
      <c r="R161" s="364">
        <f t="shared" si="36"/>
        <v>0</v>
      </c>
      <c r="S161" s="364">
        <f t="shared" si="36"/>
        <v>0</v>
      </c>
      <c r="T161" s="364">
        <f t="shared" si="36"/>
        <v>0</v>
      </c>
      <c r="U161" s="364">
        <f t="shared" si="36"/>
        <v>0</v>
      </c>
      <c r="V161" s="364">
        <f t="shared" si="36"/>
        <v>0</v>
      </c>
      <c r="W161" s="366">
        <f t="shared" si="36"/>
        <v>0</v>
      </c>
      <c r="Y161" s="238"/>
    </row>
    <row r="162" spans="2:25" outlineLevel="1" x14ac:dyDescent="0.25">
      <c r="B162" s="465"/>
      <c r="C162" s="272"/>
      <c r="D162" s="272"/>
      <c r="E162" s="273"/>
      <c r="F162" s="299" t="s">
        <v>46</v>
      </c>
      <c r="G162" s="218"/>
      <c r="H162" s="222"/>
      <c r="I162" s="223"/>
      <c r="J162" s="223"/>
      <c r="K162" s="224"/>
      <c r="L162" s="225"/>
      <c r="M162" s="226"/>
      <c r="N162" s="223"/>
      <c r="O162" s="223"/>
      <c r="P162" s="223"/>
      <c r="Q162" s="223"/>
      <c r="R162" s="223"/>
      <c r="S162" s="223"/>
      <c r="T162" s="223"/>
      <c r="U162" s="223"/>
      <c r="V162" s="227"/>
      <c r="W162" s="218"/>
      <c r="Y162" s="236"/>
    </row>
    <row r="163" spans="2:25" outlineLevel="1" x14ac:dyDescent="0.25">
      <c r="B163" s="465"/>
      <c r="C163" s="272"/>
      <c r="D163" s="272"/>
      <c r="E163" s="273"/>
      <c r="F163" s="299" t="s">
        <v>47</v>
      </c>
      <c r="G163" s="218"/>
      <c r="H163" s="222"/>
      <c r="I163" s="223"/>
      <c r="J163" s="223"/>
      <c r="K163" s="224"/>
      <c r="L163" s="225"/>
      <c r="M163" s="226"/>
      <c r="N163" s="223"/>
      <c r="O163" s="223"/>
      <c r="P163" s="223"/>
      <c r="Q163" s="223"/>
      <c r="R163" s="223"/>
      <c r="S163" s="223"/>
      <c r="T163" s="223"/>
      <c r="U163" s="223"/>
      <c r="V163" s="227"/>
      <c r="W163" s="218"/>
      <c r="Y163" s="236"/>
    </row>
    <row r="164" spans="2:25" outlineLevel="1" x14ac:dyDescent="0.25">
      <c r="B164" s="465"/>
      <c r="C164" s="272"/>
      <c r="D164" s="272"/>
      <c r="E164" s="273"/>
      <c r="F164" s="299" t="s">
        <v>48</v>
      </c>
      <c r="G164" s="218"/>
      <c r="H164" s="222"/>
      <c r="I164" s="223"/>
      <c r="J164" s="223"/>
      <c r="K164" s="224"/>
      <c r="L164" s="225"/>
      <c r="M164" s="226"/>
      <c r="N164" s="223"/>
      <c r="O164" s="223"/>
      <c r="P164" s="223"/>
      <c r="Q164" s="223"/>
      <c r="R164" s="223"/>
      <c r="S164" s="223"/>
      <c r="T164" s="223"/>
      <c r="U164" s="223"/>
      <c r="V164" s="227"/>
      <c r="W164" s="218"/>
      <c r="Y164" s="236"/>
    </row>
    <row r="165" spans="2:25" x14ac:dyDescent="0.25">
      <c r="B165" s="465"/>
      <c r="C165" s="272"/>
      <c r="D165" s="272" t="s">
        <v>49</v>
      </c>
      <c r="E165" s="273"/>
      <c r="F165" s="273"/>
      <c r="G165" s="367"/>
      <c r="H165" s="368"/>
      <c r="I165" s="369"/>
      <c r="J165" s="369"/>
      <c r="K165" s="370"/>
      <c r="L165" s="364"/>
      <c r="M165" s="364"/>
      <c r="N165" s="364"/>
      <c r="O165" s="364"/>
      <c r="P165" s="364"/>
      <c r="Q165" s="364"/>
      <c r="R165" s="364"/>
      <c r="S165" s="364"/>
      <c r="T165" s="364"/>
      <c r="U165" s="364"/>
      <c r="V165" s="364"/>
      <c r="W165" s="366"/>
      <c r="Y165" s="353"/>
    </row>
    <row r="166" spans="2:25" x14ac:dyDescent="0.25">
      <c r="B166" s="465"/>
      <c r="C166" s="272"/>
      <c r="D166" s="272"/>
      <c r="E166" s="273" t="s">
        <v>50</v>
      </c>
      <c r="F166" s="273"/>
      <c r="G166" s="367">
        <f t="shared" ref="G166:W166" si="37">SUBTOTAL(9,G167:G168)</f>
        <v>0</v>
      </c>
      <c r="H166" s="368">
        <f t="shared" si="37"/>
        <v>0</v>
      </c>
      <c r="I166" s="369">
        <f t="shared" si="37"/>
        <v>0</v>
      </c>
      <c r="J166" s="369">
        <f t="shared" si="37"/>
        <v>0</v>
      </c>
      <c r="K166" s="370">
        <f t="shared" si="37"/>
        <v>0</v>
      </c>
      <c r="L166" s="364">
        <f t="shared" si="37"/>
        <v>0</v>
      </c>
      <c r="M166" s="364">
        <f t="shared" si="37"/>
        <v>0</v>
      </c>
      <c r="N166" s="364">
        <f t="shared" si="37"/>
        <v>0</v>
      </c>
      <c r="O166" s="364">
        <f t="shared" si="37"/>
        <v>0</v>
      </c>
      <c r="P166" s="364">
        <f t="shared" si="37"/>
        <v>0</v>
      </c>
      <c r="Q166" s="364">
        <f t="shared" si="37"/>
        <v>0</v>
      </c>
      <c r="R166" s="364">
        <f t="shared" si="37"/>
        <v>0</v>
      </c>
      <c r="S166" s="364">
        <f t="shared" si="37"/>
        <v>0</v>
      </c>
      <c r="T166" s="364">
        <f t="shared" si="37"/>
        <v>0</v>
      </c>
      <c r="U166" s="364">
        <f t="shared" si="37"/>
        <v>0</v>
      </c>
      <c r="V166" s="364">
        <f t="shared" si="37"/>
        <v>0</v>
      </c>
      <c r="W166" s="366">
        <f t="shared" si="37"/>
        <v>0</v>
      </c>
      <c r="Y166" s="354"/>
    </row>
    <row r="167" spans="2:25" outlineLevel="1" x14ac:dyDescent="0.25">
      <c r="B167" s="465"/>
      <c r="C167" s="272"/>
      <c r="D167" s="272"/>
      <c r="E167" s="273"/>
      <c r="F167" s="299" t="s">
        <v>51</v>
      </c>
      <c r="G167" s="218"/>
      <c r="H167" s="222"/>
      <c r="I167" s="223"/>
      <c r="J167" s="223"/>
      <c r="K167" s="224"/>
      <c r="L167" s="225"/>
      <c r="M167" s="226"/>
      <c r="N167" s="223"/>
      <c r="O167" s="223"/>
      <c r="P167" s="223"/>
      <c r="Q167" s="223"/>
      <c r="R167" s="223"/>
      <c r="S167" s="223"/>
      <c r="T167" s="223"/>
      <c r="U167" s="223"/>
      <c r="V167" s="227"/>
      <c r="W167" s="218"/>
      <c r="Y167" s="236"/>
    </row>
    <row r="168" spans="2:25" outlineLevel="1" x14ac:dyDescent="0.25">
      <c r="B168" s="465"/>
      <c r="C168" s="272"/>
      <c r="D168" s="272"/>
      <c r="E168" s="273"/>
      <c r="F168" s="299" t="s">
        <v>52</v>
      </c>
      <c r="G168" s="218"/>
      <c r="H168" s="222"/>
      <c r="I168" s="223"/>
      <c r="J168" s="223"/>
      <c r="K168" s="224"/>
      <c r="L168" s="225"/>
      <c r="M168" s="226"/>
      <c r="N168" s="223"/>
      <c r="O168" s="223"/>
      <c r="P168" s="223"/>
      <c r="Q168" s="223"/>
      <c r="R168" s="223"/>
      <c r="S168" s="223"/>
      <c r="T168" s="223"/>
      <c r="U168" s="223"/>
      <c r="V168" s="227"/>
      <c r="W168" s="218"/>
      <c r="Y168" s="236"/>
    </row>
    <row r="169" spans="2:25" x14ac:dyDescent="0.25">
      <c r="B169" s="465"/>
      <c r="C169" s="272"/>
      <c r="D169" s="272"/>
      <c r="E169" s="273" t="s">
        <v>53</v>
      </c>
      <c r="F169" s="273"/>
      <c r="G169" s="367">
        <f t="shared" ref="G169:W169" si="38">SUBTOTAL(9,G170:G172)</f>
        <v>0</v>
      </c>
      <c r="H169" s="368">
        <f t="shared" si="38"/>
        <v>0</v>
      </c>
      <c r="I169" s="369">
        <f t="shared" si="38"/>
        <v>0</v>
      </c>
      <c r="J169" s="369">
        <f t="shared" si="38"/>
        <v>0</v>
      </c>
      <c r="K169" s="370">
        <f t="shared" si="38"/>
        <v>0</v>
      </c>
      <c r="L169" s="364">
        <f t="shared" si="38"/>
        <v>0</v>
      </c>
      <c r="M169" s="364">
        <f t="shared" si="38"/>
        <v>0</v>
      </c>
      <c r="N169" s="364">
        <f t="shared" si="38"/>
        <v>0</v>
      </c>
      <c r="O169" s="364">
        <f t="shared" si="38"/>
        <v>0</v>
      </c>
      <c r="P169" s="364">
        <f t="shared" si="38"/>
        <v>0</v>
      </c>
      <c r="Q169" s="364">
        <f t="shared" si="38"/>
        <v>0</v>
      </c>
      <c r="R169" s="364">
        <f t="shared" si="38"/>
        <v>0</v>
      </c>
      <c r="S169" s="364">
        <f t="shared" si="38"/>
        <v>0</v>
      </c>
      <c r="T169" s="364">
        <f t="shared" si="38"/>
        <v>0</v>
      </c>
      <c r="U169" s="364">
        <f t="shared" si="38"/>
        <v>0</v>
      </c>
      <c r="V169" s="364">
        <f t="shared" si="38"/>
        <v>0</v>
      </c>
      <c r="W169" s="366">
        <f t="shared" si="38"/>
        <v>0</v>
      </c>
      <c r="Y169" s="238"/>
    </row>
    <row r="170" spans="2:25" outlineLevel="1" x14ac:dyDescent="0.25">
      <c r="B170" s="465"/>
      <c r="C170" s="272"/>
      <c r="D170" s="272"/>
      <c r="E170" s="273"/>
      <c r="F170" s="299" t="s">
        <v>54</v>
      </c>
      <c r="G170" s="218"/>
      <c r="H170" s="222"/>
      <c r="I170" s="223"/>
      <c r="J170" s="223"/>
      <c r="K170" s="224"/>
      <c r="L170" s="225"/>
      <c r="M170" s="226"/>
      <c r="N170" s="223"/>
      <c r="O170" s="223"/>
      <c r="P170" s="223"/>
      <c r="Q170" s="223"/>
      <c r="R170" s="223"/>
      <c r="S170" s="223"/>
      <c r="T170" s="223"/>
      <c r="U170" s="223"/>
      <c r="V170" s="227"/>
      <c r="W170" s="218"/>
      <c r="Y170" s="236"/>
    </row>
    <row r="171" spans="2:25" outlineLevel="1" x14ac:dyDescent="0.25">
      <c r="B171" s="465"/>
      <c r="C171" s="272"/>
      <c r="D171" s="272"/>
      <c r="E171" s="273"/>
      <c r="F171" s="299" t="s">
        <v>55</v>
      </c>
      <c r="G171" s="218"/>
      <c r="H171" s="222"/>
      <c r="I171" s="223"/>
      <c r="J171" s="223"/>
      <c r="K171" s="224"/>
      <c r="L171" s="225"/>
      <c r="M171" s="226"/>
      <c r="N171" s="223"/>
      <c r="O171" s="223"/>
      <c r="P171" s="223"/>
      <c r="Q171" s="223"/>
      <c r="R171" s="223"/>
      <c r="S171" s="223"/>
      <c r="T171" s="223"/>
      <c r="U171" s="223"/>
      <c r="V171" s="227"/>
      <c r="W171" s="218"/>
      <c r="Y171" s="236"/>
    </row>
    <row r="172" spans="2:25" outlineLevel="1" x14ac:dyDescent="0.25">
      <c r="B172" s="465"/>
      <c r="C172" s="272"/>
      <c r="D172" s="272"/>
      <c r="E172" s="273"/>
      <c r="F172" s="299" t="s">
        <v>56</v>
      </c>
      <c r="G172" s="218"/>
      <c r="H172" s="222"/>
      <c r="I172" s="223"/>
      <c r="J172" s="223"/>
      <c r="K172" s="224"/>
      <c r="L172" s="225"/>
      <c r="M172" s="226"/>
      <c r="N172" s="223"/>
      <c r="O172" s="223"/>
      <c r="P172" s="223"/>
      <c r="Q172" s="223"/>
      <c r="R172" s="223"/>
      <c r="S172" s="223"/>
      <c r="T172" s="223"/>
      <c r="U172" s="223"/>
      <c r="V172" s="227"/>
      <c r="W172" s="218"/>
      <c r="Y172" s="236"/>
    </row>
    <row r="173" spans="2:25" x14ac:dyDescent="0.25">
      <c r="B173" s="465"/>
      <c r="C173" s="272"/>
      <c r="D173" s="272"/>
      <c r="E173" s="273" t="s">
        <v>57</v>
      </c>
      <c r="F173" s="273"/>
      <c r="G173" s="367">
        <f t="shared" ref="G173:W173" si="39">SUBTOTAL(9,G174:G175)</f>
        <v>0</v>
      </c>
      <c r="H173" s="368">
        <f t="shared" si="39"/>
        <v>0</v>
      </c>
      <c r="I173" s="369">
        <f t="shared" si="39"/>
        <v>0</v>
      </c>
      <c r="J173" s="369">
        <f t="shared" si="39"/>
        <v>0</v>
      </c>
      <c r="K173" s="370">
        <f t="shared" si="39"/>
        <v>0</v>
      </c>
      <c r="L173" s="364">
        <f t="shared" si="39"/>
        <v>0</v>
      </c>
      <c r="M173" s="364">
        <f t="shared" si="39"/>
        <v>0</v>
      </c>
      <c r="N173" s="364">
        <f t="shared" si="39"/>
        <v>0</v>
      </c>
      <c r="O173" s="364">
        <f t="shared" si="39"/>
        <v>0</v>
      </c>
      <c r="P173" s="364">
        <f t="shared" si="39"/>
        <v>0</v>
      </c>
      <c r="Q173" s="364">
        <f t="shared" si="39"/>
        <v>0</v>
      </c>
      <c r="R173" s="364">
        <f t="shared" si="39"/>
        <v>0</v>
      </c>
      <c r="S173" s="364">
        <f t="shared" si="39"/>
        <v>0</v>
      </c>
      <c r="T173" s="364">
        <f t="shared" si="39"/>
        <v>0</v>
      </c>
      <c r="U173" s="364">
        <f t="shared" si="39"/>
        <v>0</v>
      </c>
      <c r="V173" s="364">
        <f t="shared" si="39"/>
        <v>0</v>
      </c>
      <c r="W173" s="366">
        <f t="shared" si="39"/>
        <v>0</v>
      </c>
      <c r="Y173" s="238"/>
    </row>
    <row r="174" spans="2:25" outlineLevel="1" x14ac:dyDescent="0.25">
      <c r="B174" s="465"/>
      <c r="C174" s="272"/>
      <c r="D174" s="272"/>
      <c r="E174" s="273"/>
      <c r="F174" s="299" t="s">
        <v>58</v>
      </c>
      <c r="G174" s="218"/>
      <c r="H174" s="222"/>
      <c r="I174" s="223"/>
      <c r="J174" s="223"/>
      <c r="K174" s="224"/>
      <c r="L174" s="225"/>
      <c r="M174" s="226"/>
      <c r="N174" s="223"/>
      <c r="O174" s="223"/>
      <c r="P174" s="223"/>
      <c r="Q174" s="223"/>
      <c r="R174" s="223"/>
      <c r="S174" s="223"/>
      <c r="T174" s="223"/>
      <c r="U174" s="223"/>
      <c r="V174" s="227"/>
      <c r="W174" s="218"/>
      <c r="Y174" s="236"/>
    </row>
    <row r="175" spans="2:25" outlineLevel="1" x14ac:dyDescent="0.25">
      <c r="B175" s="465"/>
      <c r="C175" s="272"/>
      <c r="D175" s="272"/>
      <c r="E175" s="273"/>
      <c r="F175" s="299" t="s">
        <v>59</v>
      </c>
      <c r="G175" s="218"/>
      <c r="H175" s="222"/>
      <c r="I175" s="223"/>
      <c r="J175" s="223"/>
      <c r="K175" s="224"/>
      <c r="L175" s="225"/>
      <c r="M175" s="226"/>
      <c r="N175" s="223"/>
      <c r="O175" s="223"/>
      <c r="P175" s="223"/>
      <c r="Q175" s="223"/>
      <c r="R175" s="223"/>
      <c r="S175" s="223"/>
      <c r="T175" s="223"/>
      <c r="U175" s="223"/>
      <c r="V175" s="227"/>
      <c r="W175" s="218"/>
      <c r="Y175" s="236"/>
    </row>
    <row r="176" spans="2:25" x14ac:dyDescent="0.25">
      <c r="B176" s="465"/>
      <c r="C176" s="272"/>
      <c r="D176" s="272"/>
      <c r="E176" s="273" t="s">
        <v>60</v>
      </c>
      <c r="F176" s="273"/>
      <c r="G176" s="367">
        <f t="shared" ref="G176:W176" si="40">SUBTOTAL(9,G177:G179)</f>
        <v>0</v>
      </c>
      <c r="H176" s="368">
        <f t="shared" si="40"/>
        <v>0</v>
      </c>
      <c r="I176" s="369">
        <f t="shared" si="40"/>
        <v>0</v>
      </c>
      <c r="J176" s="369">
        <f t="shared" si="40"/>
        <v>0</v>
      </c>
      <c r="K176" s="370">
        <f t="shared" si="40"/>
        <v>0</v>
      </c>
      <c r="L176" s="364">
        <f t="shared" si="40"/>
        <v>0</v>
      </c>
      <c r="M176" s="364">
        <f t="shared" si="40"/>
        <v>0</v>
      </c>
      <c r="N176" s="364">
        <f t="shared" si="40"/>
        <v>0</v>
      </c>
      <c r="O176" s="364">
        <f t="shared" si="40"/>
        <v>0</v>
      </c>
      <c r="P176" s="364">
        <f t="shared" si="40"/>
        <v>0</v>
      </c>
      <c r="Q176" s="364">
        <f t="shared" si="40"/>
        <v>0</v>
      </c>
      <c r="R176" s="364">
        <f t="shared" si="40"/>
        <v>0</v>
      </c>
      <c r="S176" s="364">
        <f t="shared" si="40"/>
        <v>0</v>
      </c>
      <c r="T176" s="364">
        <f t="shared" si="40"/>
        <v>0</v>
      </c>
      <c r="U176" s="364">
        <f t="shared" si="40"/>
        <v>0</v>
      </c>
      <c r="V176" s="364">
        <f t="shared" si="40"/>
        <v>0</v>
      </c>
      <c r="W176" s="366">
        <f t="shared" si="40"/>
        <v>0</v>
      </c>
      <c r="Y176" s="238"/>
    </row>
    <row r="177" spans="2:25" outlineLevel="1" x14ac:dyDescent="0.25">
      <c r="B177" s="465"/>
      <c r="C177" s="272"/>
      <c r="D177" s="272"/>
      <c r="E177" s="273"/>
      <c r="F177" s="299" t="s">
        <v>61</v>
      </c>
      <c r="G177" s="218"/>
      <c r="H177" s="222"/>
      <c r="I177" s="223"/>
      <c r="J177" s="223"/>
      <c r="K177" s="224"/>
      <c r="L177" s="225"/>
      <c r="M177" s="226"/>
      <c r="N177" s="223"/>
      <c r="O177" s="223"/>
      <c r="P177" s="223"/>
      <c r="Q177" s="223"/>
      <c r="R177" s="223"/>
      <c r="S177" s="223"/>
      <c r="T177" s="223"/>
      <c r="U177" s="223"/>
      <c r="V177" s="227"/>
      <c r="W177" s="218"/>
      <c r="Y177" s="236"/>
    </row>
    <row r="178" spans="2:25" outlineLevel="1" x14ac:dyDescent="0.25">
      <c r="B178" s="465"/>
      <c r="C178" s="272"/>
      <c r="D178" s="272"/>
      <c r="E178" s="273"/>
      <c r="F178" s="299" t="s">
        <v>62</v>
      </c>
      <c r="G178" s="218"/>
      <c r="H178" s="222"/>
      <c r="I178" s="223"/>
      <c r="J178" s="223"/>
      <c r="K178" s="224"/>
      <c r="L178" s="225"/>
      <c r="M178" s="226"/>
      <c r="N178" s="223"/>
      <c r="O178" s="223"/>
      <c r="P178" s="223"/>
      <c r="Q178" s="223"/>
      <c r="R178" s="223"/>
      <c r="S178" s="223"/>
      <c r="T178" s="223"/>
      <c r="U178" s="223"/>
      <c r="V178" s="227"/>
      <c r="W178" s="218"/>
      <c r="Y178" s="236"/>
    </row>
    <row r="179" spans="2:25" outlineLevel="1" x14ac:dyDescent="0.25">
      <c r="B179" s="465"/>
      <c r="C179" s="272"/>
      <c r="D179" s="272"/>
      <c r="E179" s="273"/>
      <c r="F179" s="299" t="s">
        <v>63</v>
      </c>
      <c r="G179" s="218"/>
      <c r="H179" s="222"/>
      <c r="I179" s="223"/>
      <c r="J179" s="223"/>
      <c r="K179" s="224"/>
      <c r="L179" s="225"/>
      <c r="M179" s="226"/>
      <c r="N179" s="223"/>
      <c r="O179" s="223"/>
      <c r="P179" s="223"/>
      <c r="Q179" s="223"/>
      <c r="R179" s="223"/>
      <c r="S179" s="223"/>
      <c r="T179" s="223"/>
      <c r="U179" s="223"/>
      <c r="V179" s="227"/>
      <c r="W179" s="218"/>
      <c r="Y179" s="236"/>
    </row>
    <row r="180" spans="2:25" x14ac:dyDescent="0.25">
      <c r="B180" s="465"/>
      <c r="C180" s="272"/>
      <c r="D180" s="272"/>
      <c r="E180" s="273" t="s">
        <v>64</v>
      </c>
      <c r="F180" s="273"/>
      <c r="G180" s="367">
        <f t="shared" ref="G180:W180" si="41">SUBTOTAL(9,G181:G182)</f>
        <v>0</v>
      </c>
      <c r="H180" s="368">
        <f t="shared" si="41"/>
        <v>0</v>
      </c>
      <c r="I180" s="369">
        <f t="shared" si="41"/>
        <v>0</v>
      </c>
      <c r="J180" s="369">
        <f t="shared" si="41"/>
        <v>0</v>
      </c>
      <c r="K180" s="370">
        <f t="shared" si="41"/>
        <v>0</v>
      </c>
      <c r="L180" s="364">
        <f t="shared" si="41"/>
        <v>0</v>
      </c>
      <c r="M180" s="364">
        <f t="shared" si="41"/>
        <v>0</v>
      </c>
      <c r="N180" s="364">
        <f t="shared" si="41"/>
        <v>0</v>
      </c>
      <c r="O180" s="364">
        <f t="shared" si="41"/>
        <v>0</v>
      </c>
      <c r="P180" s="364">
        <f t="shared" si="41"/>
        <v>0</v>
      </c>
      <c r="Q180" s="364">
        <f t="shared" si="41"/>
        <v>0</v>
      </c>
      <c r="R180" s="364">
        <f t="shared" si="41"/>
        <v>0</v>
      </c>
      <c r="S180" s="364">
        <f t="shared" si="41"/>
        <v>0</v>
      </c>
      <c r="T180" s="364">
        <f t="shared" si="41"/>
        <v>0</v>
      </c>
      <c r="U180" s="364">
        <f t="shared" si="41"/>
        <v>0</v>
      </c>
      <c r="V180" s="364">
        <f t="shared" si="41"/>
        <v>0</v>
      </c>
      <c r="W180" s="366">
        <f t="shared" si="41"/>
        <v>0</v>
      </c>
      <c r="Y180" s="238"/>
    </row>
    <row r="181" spans="2:25" outlineLevel="1" x14ac:dyDescent="0.25">
      <c r="B181" s="465"/>
      <c r="C181" s="272"/>
      <c r="D181" s="272"/>
      <c r="E181" s="273"/>
      <c r="F181" s="299" t="s">
        <v>65</v>
      </c>
      <c r="G181" s="218"/>
      <c r="H181" s="222"/>
      <c r="I181" s="223"/>
      <c r="J181" s="223"/>
      <c r="K181" s="224"/>
      <c r="L181" s="225"/>
      <c r="M181" s="226"/>
      <c r="N181" s="223"/>
      <c r="O181" s="223"/>
      <c r="P181" s="223"/>
      <c r="Q181" s="223"/>
      <c r="R181" s="223"/>
      <c r="S181" s="223"/>
      <c r="T181" s="223"/>
      <c r="U181" s="223"/>
      <c r="V181" s="227"/>
      <c r="W181" s="218"/>
      <c r="Y181" s="236"/>
    </row>
    <row r="182" spans="2:25" outlineLevel="1" x14ac:dyDescent="0.25">
      <c r="B182" s="465"/>
      <c r="C182" s="272"/>
      <c r="D182" s="272"/>
      <c r="E182" s="273"/>
      <c r="F182" s="299" t="s">
        <v>66</v>
      </c>
      <c r="G182" s="218"/>
      <c r="H182" s="222"/>
      <c r="I182" s="223"/>
      <c r="J182" s="223"/>
      <c r="K182" s="224"/>
      <c r="L182" s="225"/>
      <c r="M182" s="226"/>
      <c r="N182" s="223"/>
      <c r="O182" s="223"/>
      <c r="P182" s="223"/>
      <c r="Q182" s="223"/>
      <c r="R182" s="223"/>
      <c r="S182" s="223"/>
      <c r="T182" s="223"/>
      <c r="U182" s="223"/>
      <c r="V182" s="227"/>
      <c r="W182" s="218"/>
      <c r="Y182" s="236"/>
    </row>
    <row r="183" spans="2:25" x14ac:dyDescent="0.25">
      <c r="B183" s="465"/>
      <c r="C183" s="272"/>
      <c r="D183" s="272"/>
      <c r="E183" s="273" t="s">
        <v>67</v>
      </c>
      <c r="F183" s="273"/>
      <c r="G183" s="367">
        <f t="shared" ref="G183:W183" si="42">SUBTOTAL(9,G184:G186)</f>
        <v>0</v>
      </c>
      <c r="H183" s="368">
        <f t="shared" si="42"/>
        <v>0</v>
      </c>
      <c r="I183" s="369">
        <f t="shared" si="42"/>
        <v>0</v>
      </c>
      <c r="J183" s="369">
        <f t="shared" si="42"/>
        <v>0</v>
      </c>
      <c r="K183" s="370">
        <f t="shared" si="42"/>
        <v>0</v>
      </c>
      <c r="L183" s="364">
        <f t="shared" si="42"/>
        <v>0</v>
      </c>
      <c r="M183" s="364">
        <f t="shared" si="42"/>
        <v>0</v>
      </c>
      <c r="N183" s="364">
        <f t="shared" si="42"/>
        <v>0</v>
      </c>
      <c r="O183" s="364">
        <f t="shared" si="42"/>
        <v>0</v>
      </c>
      <c r="P183" s="364">
        <f t="shared" si="42"/>
        <v>0</v>
      </c>
      <c r="Q183" s="364">
        <f t="shared" si="42"/>
        <v>0</v>
      </c>
      <c r="R183" s="364">
        <f t="shared" si="42"/>
        <v>0</v>
      </c>
      <c r="S183" s="364">
        <f t="shared" si="42"/>
        <v>0</v>
      </c>
      <c r="T183" s="364">
        <f t="shared" si="42"/>
        <v>0</v>
      </c>
      <c r="U183" s="364">
        <f t="shared" si="42"/>
        <v>0</v>
      </c>
      <c r="V183" s="364">
        <f t="shared" si="42"/>
        <v>0</v>
      </c>
      <c r="W183" s="366">
        <f t="shared" si="42"/>
        <v>0</v>
      </c>
      <c r="Y183" s="238"/>
    </row>
    <row r="184" spans="2:25" outlineLevel="1" x14ac:dyDescent="0.25">
      <c r="B184" s="465"/>
      <c r="C184" s="272"/>
      <c r="D184" s="272"/>
      <c r="E184" s="273"/>
      <c r="F184" s="299" t="s">
        <v>68</v>
      </c>
      <c r="G184" s="218"/>
      <c r="H184" s="222"/>
      <c r="I184" s="223"/>
      <c r="J184" s="223"/>
      <c r="K184" s="224"/>
      <c r="L184" s="225"/>
      <c r="M184" s="226"/>
      <c r="N184" s="223"/>
      <c r="O184" s="223"/>
      <c r="P184" s="223"/>
      <c r="Q184" s="223"/>
      <c r="R184" s="223"/>
      <c r="S184" s="223"/>
      <c r="T184" s="223"/>
      <c r="U184" s="223"/>
      <c r="V184" s="227"/>
      <c r="W184" s="218"/>
      <c r="Y184" s="236"/>
    </row>
    <row r="185" spans="2:25" outlineLevel="1" x14ac:dyDescent="0.25">
      <c r="B185" s="465"/>
      <c r="C185" s="272"/>
      <c r="D185" s="272"/>
      <c r="E185" s="273"/>
      <c r="F185" s="299" t="s">
        <v>69</v>
      </c>
      <c r="G185" s="218"/>
      <c r="H185" s="222"/>
      <c r="I185" s="223"/>
      <c r="J185" s="223"/>
      <c r="K185" s="224"/>
      <c r="L185" s="225"/>
      <c r="M185" s="226"/>
      <c r="N185" s="223"/>
      <c r="O185" s="223"/>
      <c r="P185" s="223"/>
      <c r="Q185" s="223"/>
      <c r="R185" s="223"/>
      <c r="S185" s="223"/>
      <c r="T185" s="223"/>
      <c r="U185" s="223"/>
      <c r="V185" s="227"/>
      <c r="W185" s="218"/>
      <c r="Y185" s="236"/>
    </row>
    <row r="186" spans="2:25" outlineLevel="1" x14ac:dyDescent="0.25">
      <c r="B186" s="465"/>
      <c r="C186" s="272"/>
      <c r="D186" s="272"/>
      <c r="E186" s="273"/>
      <c r="F186" s="299" t="s">
        <v>70</v>
      </c>
      <c r="G186" s="218"/>
      <c r="H186" s="222"/>
      <c r="I186" s="223"/>
      <c r="J186" s="223"/>
      <c r="K186" s="224"/>
      <c r="L186" s="225"/>
      <c r="M186" s="226"/>
      <c r="N186" s="223"/>
      <c r="O186" s="223"/>
      <c r="P186" s="223"/>
      <c r="Q186" s="223"/>
      <c r="R186" s="223"/>
      <c r="S186" s="223"/>
      <c r="T186" s="223"/>
      <c r="U186" s="223"/>
      <c r="V186" s="227"/>
      <c r="W186" s="218"/>
      <c r="Y186" s="236"/>
    </row>
    <row r="187" spans="2:25" x14ac:dyDescent="0.25">
      <c r="B187" s="465"/>
      <c r="C187" s="272"/>
      <c r="D187" s="272" t="s">
        <v>71</v>
      </c>
      <c r="E187" s="273"/>
      <c r="F187" s="273"/>
      <c r="G187" s="367"/>
      <c r="H187" s="368"/>
      <c r="I187" s="369"/>
      <c r="J187" s="369"/>
      <c r="K187" s="370"/>
      <c r="L187" s="364"/>
      <c r="M187" s="364"/>
      <c r="N187" s="364"/>
      <c r="O187" s="364"/>
      <c r="P187" s="364"/>
      <c r="Q187" s="364"/>
      <c r="R187" s="364"/>
      <c r="S187" s="364"/>
      <c r="T187" s="364"/>
      <c r="U187" s="364"/>
      <c r="V187" s="364"/>
      <c r="W187" s="366"/>
      <c r="Y187" s="353"/>
    </row>
    <row r="188" spans="2:25" x14ac:dyDescent="0.25">
      <c r="B188" s="465"/>
      <c r="C188" s="272"/>
      <c r="D188" s="272"/>
      <c r="E188" s="273" t="s">
        <v>72</v>
      </c>
      <c r="F188" s="273"/>
      <c r="G188" s="367">
        <f t="shared" ref="G188:W188" si="43">SUBTOTAL(9,G189:G190)</f>
        <v>0</v>
      </c>
      <c r="H188" s="368">
        <f t="shared" si="43"/>
        <v>0</v>
      </c>
      <c r="I188" s="369">
        <f t="shared" si="43"/>
        <v>0</v>
      </c>
      <c r="J188" s="369">
        <f t="shared" si="43"/>
        <v>0</v>
      </c>
      <c r="K188" s="370">
        <f t="shared" si="43"/>
        <v>0</v>
      </c>
      <c r="L188" s="364">
        <f t="shared" si="43"/>
        <v>0</v>
      </c>
      <c r="M188" s="364">
        <f t="shared" si="43"/>
        <v>0</v>
      </c>
      <c r="N188" s="364">
        <f t="shared" si="43"/>
        <v>0</v>
      </c>
      <c r="O188" s="364">
        <f t="shared" si="43"/>
        <v>0</v>
      </c>
      <c r="P188" s="364">
        <f t="shared" si="43"/>
        <v>0</v>
      </c>
      <c r="Q188" s="364">
        <f t="shared" si="43"/>
        <v>0</v>
      </c>
      <c r="R188" s="364">
        <f t="shared" si="43"/>
        <v>0</v>
      </c>
      <c r="S188" s="364">
        <f t="shared" si="43"/>
        <v>0</v>
      </c>
      <c r="T188" s="364">
        <f t="shared" si="43"/>
        <v>0</v>
      </c>
      <c r="U188" s="364">
        <f t="shared" si="43"/>
        <v>0</v>
      </c>
      <c r="V188" s="364">
        <f t="shared" si="43"/>
        <v>0</v>
      </c>
      <c r="W188" s="366">
        <f t="shared" si="43"/>
        <v>0</v>
      </c>
      <c r="Y188" s="354"/>
    </row>
    <row r="189" spans="2:25" outlineLevel="1" x14ac:dyDescent="0.25">
      <c r="B189" s="465"/>
      <c r="C189" s="272"/>
      <c r="D189" s="272"/>
      <c r="E189" s="273"/>
      <c r="F189" s="299" t="s">
        <v>73</v>
      </c>
      <c r="G189" s="218"/>
      <c r="H189" s="222"/>
      <c r="I189" s="223"/>
      <c r="J189" s="223"/>
      <c r="K189" s="224"/>
      <c r="L189" s="225"/>
      <c r="M189" s="226"/>
      <c r="N189" s="223"/>
      <c r="O189" s="223"/>
      <c r="P189" s="223"/>
      <c r="Q189" s="223"/>
      <c r="R189" s="223"/>
      <c r="S189" s="223"/>
      <c r="T189" s="223"/>
      <c r="U189" s="223"/>
      <c r="V189" s="227"/>
      <c r="W189" s="218"/>
      <c r="Y189" s="236"/>
    </row>
    <row r="190" spans="2:25" outlineLevel="1" x14ac:dyDescent="0.25">
      <c r="B190" s="465"/>
      <c r="C190" s="272"/>
      <c r="D190" s="272"/>
      <c r="E190" s="273"/>
      <c r="F190" s="299" t="s">
        <v>74</v>
      </c>
      <c r="G190" s="218"/>
      <c r="H190" s="222"/>
      <c r="I190" s="223"/>
      <c r="J190" s="223"/>
      <c r="K190" s="224"/>
      <c r="L190" s="225"/>
      <c r="M190" s="226"/>
      <c r="N190" s="223"/>
      <c r="O190" s="223"/>
      <c r="P190" s="223"/>
      <c r="Q190" s="223"/>
      <c r="R190" s="223"/>
      <c r="S190" s="223"/>
      <c r="T190" s="223"/>
      <c r="U190" s="223"/>
      <c r="V190" s="227"/>
      <c r="W190" s="218"/>
      <c r="Y190" s="236"/>
    </row>
    <row r="191" spans="2:25" x14ac:dyDescent="0.25">
      <c r="B191" s="465"/>
      <c r="C191" s="272"/>
      <c r="D191" s="272"/>
      <c r="E191" s="273" t="s">
        <v>75</v>
      </c>
      <c r="F191" s="273"/>
      <c r="G191" s="367">
        <f t="shared" ref="G191:W191" si="44">SUBTOTAL(9,G192:G193)</f>
        <v>0</v>
      </c>
      <c r="H191" s="368">
        <f t="shared" si="44"/>
        <v>0</v>
      </c>
      <c r="I191" s="369">
        <f t="shared" si="44"/>
        <v>0</v>
      </c>
      <c r="J191" s="369">
        <f t="shared" si="44"/>
        <v>0</v>
      </c>
      <c r="K191" s="370">
        <f t="shared" si="44"/>
        <v>0</v>
      </c>
      <c r="L191" s="364">
        <f t="shared" si="44"/>
        <v>0</v>
      </c>
      <c r="M191" s="364">
        <f t="shared" si="44"/>
        <v>0</v>
      </c>
      <c r="N191" s="364">
        <f t="shared" si="44"/>
        <v>0</v>
      </c>
      <c r="O191" s="364">
        <f t="shared" si="44"/>
        <v>0</v>
      </c>
      <c r="P191" s="364">
        <f t="shared" si="44"/>
        <v>0</v>
      </c>
      <c r="Q191" s="364">
        <f t="shared" si="44"/>
        <v>0</v>
      </c>
      <c r="R191" s="364">
        <f t="shared" si="44"/>
        <v>0</v>
      </c>
      <c r="S191" s="364">
        <f t="shared" si="44"/>
        <v>0</v>
      </c>
      <c r="T191" s="364">
        <f t="shared" si="44"/>
        <v>0</v>
      </c>
      <c r="U191" s="364">
        <f t="shared" si="44"/>
        <v>0</v>
      </c>
      <c r="V191" s="364">
        <f t="shared" si="44"/>
        <v>0</v>
      </c>
      <c r="W191" s="366">
        <f t="shared" si="44"/>
        <v>0</v>
      </c>
      <c r="Y191" s="238"/>
    </row>
    <row r="192" spans="2:25" outlineLevel="1" x14ac:dyDescent="0.25">
      <c r="B192" s="465"/>
      <c r="C192" s="272"/>
      <c r="D192" s="272"/>
      <c r="E192" s="273"/>
      <c r="F192" s="299" t="s">
        <v>76</v>
      </c>
      <c r="G192" s="218"/>
      <c r="H192" s="222"/>
      <c r="I192" s="223"/>
      <c r="J192" s="223"/>
      <c r="K192" s="224"/>
      <c r="L192" s="225"/>
      <c r="M192" s="226"/>
      <c r="N192" s="223"/>
      <c r="O192" s="223"/>
      <c r="P192" s="223"/>
      <c r="Q192" s="223"/>
      <c r="R192" s="223"/>
      <c r="S192" s="223"/>
      <c r="T192" s="223"/>
      <c r="U192" s="223"/>
      <c r="V192" s="227"/>
      <c r="W192" s="218"/>
      <c r="Y192" s="236"/>
    </row>
    <row r="193" spans="2:25" outlineLevel="1" x14ac:dyDescent="0.25">
      <c r="B193" s="465"/>
      <c r="C193" s="272"/>
      <c r="D193" s="272"/>
      <c r="E193" s="273"/>
      <c r="F193" s="299" t="s">
        <v>77</v>
      </c>
      <c r="G193" s="218"/>
      <c r="H193" s="222"/>
      <c r="I193" s="223"/>
      <c r="J193" s="223"/>
      <c r="K193" s="224"/>
      <c r="L193" s="225"/>
      <c r="M193" s="226"/>
      <c r="N193" s="223"/>
      <c r="O193" s="223"/>
      <c r="P193" s="223"/>
      <c r="Q193" s="223"/>
      <c r="R193" s="223"/>
      <c r="S193" s="223"/>
      <c r="T193" s="223"/>
      <c r="U193" s="223"/>
      <c r="V193" s="227"/>
      <c r="W193" s="218"/>
      <c r="Y193" s="236"/>
    </row>
    <row r="194" spans="2:25" x14ac:dyDescent="0.25">
      <c r="B194" s="465"/>
      <c r="C194" s="272"/>
      <c r="D194" s="272"/>
      <c r="E194" s="273" t="s">
        <v>78</v>
      </c>
      <c r="F194" s="273"/>
      <c r="G194" s="367">
        <f t="shared" ref="G194:W194" si="45">SUBTOTAL(9,G195:G196)</f>
        <v>0</v>
      </c>
      <c r="H194" s="368">
        <f t="shared" si="45"/>
        <v>0</v>
      </c>
      <c r="I194" s="369">
        <f t="shared" si="45"/>
        <v>0</v>
      </c>
      <c r="J194" s="369">
        <f t="shared" si="45"/>
        <v>0</v>
      </c>
      <c r="K194" s="370">
        <f t="shared" si="45"/>
        <v>0</v>
      </c>
      <c r="L194" s="364">
        <f t="shared" si="45"/>
        <v>0</v>
      </c>
      <c r="M194" s="364">
        <f t="shared" si="45"/>
        <v>0</v>
      </c>
      <c r="N194" s="364">
        <f t="shared" si="45"/>
        <v>0</v>
      </c>
      <c r="O194" s="364">
        <f t="shared" si="45"/>
        <v>0</v>
      </c>
      <c r="P194" s="364">
        <f t="shared" si="45"/>
        <v>0</v>
      </c>
      <c r="Q194" s="364">
        <f t="shared" si="45"/>
        <v>0</v>
      </c>
      <c r="R194" s="364">
        <f t="shared" si="45"/>
        <v>0</v>
      </c>
      <c r="S194" s="364">
        <f t="shared" si="45"/>
        <v>0</v>
      </c>
      <c r="T194" s="364">
        <f t="shared" si="45"/>
        <v>0</v>
      </c>
      <c r="U194" s="364">
        <f t="shared" si="45"/>
        <v>0</v>
      </c>
      <c r="V194" s="364">
        <f t="shared" si="45"/>
        <v>0</v>
      </c>
      <c r="W194" s="366">
        <f t="shared" si="45"/>
        <v>0</v>
      </c>
      <c r="Y194" s="238"/>
    </row>
    <row r="195" spans="2:25" outlineLevel="1" x14ac:dyDescent="0.25">
      <c r="B195" s="465"/>
      <c r="C195" s="272"/>
      <c r="D195" s="272"/>
      <c r="E195" s="273"/>
      <c r="F195" s="299" t="s">
        <v>79</v>
      </c>
      <c r="G195" s="218"/>
      <c r="H195" s="222"/>
      <c r="I195" s="223"/>
      <c r="J195" s="223"/>
      <c r="K195" s="224"/>
      <c r="L195" s="225"/>
      <c r="M195" s="226"/>
      <c r="N195" s="223"/>
      <c r="O195" s="223"/>
      <c r="P195" s="223"/>
      <c r="Q195" s="223"/>
      <c r="R195" s="223"/>
      <c r="S195" s="223"/>
      <c r="T195" s="223"/>
      <c r="U195" s="223"/>
      <c r="V195" s="227"/>
      <c r="W195" s="218"/>
      <c r="Y195" s="236"/>
    </row>
    <row r="196" spans="2:25" outlineLevel="1" x14ac:dyDescent="0.25">
      <c r="B196" s="465"/>
      <c r="C196" s="272"/>
      <c r="D196" s="272"/>
      <c r="E196" s="273"/>
      <c r="F196" s="299" t="s">
        <v>80</v>
      </c>
      <c r="G196" s="218"/>
      <c r="H196" s="222"/>
      <c r="I196" s="223"/>
      <c r="J196" s="223"/>
      <c r="K196" s="224"/>
      <c r="L196" s="225"/>
      <c r="M196" s="226"/>
      <c r="N196" s="223"/>
      <c r="O196" s="223"/>
      <c r="P196" s="223"/>
      <c r="Q196" s="223"/>
      <c r="R196" s="223"/>
      <c r="S196" s="223"/>
      <c r="T196" s="223"/>
      <c r="U196" s="223"/>
      <c r="V196" s="227"/>
      <c r="W196" s="218"/>
      <c r="Y196" s="236"/>
    </row>
    <row r="197" spans="2:25" x14ac:dyDescent="0.25">
      <c r="B197" s="465"/>
      <c r="C197" s="272"/>
      <c r="D197" s="272"/>
      <c r="E197" s="273" t="s">
        <v>81</v>
      </c>
      <c r="F197" s="273"/>
      <c r="G197" s="367">
        <f t="shared" ref="G197:W197" si="46">SUBTOTAL(9,G198:G199)</f>
        <v>0</v>
      </c>
      <c r="H197" s="368">
        <f t="shared" si="46"/>
        <v>0</v>
      </c>
      <c r="I197" s="369">
        <f t="shared" si="46"/>
        <v>0</v>
      </c>
      <c r="J197" s="369">
        <f t="shared" si="46"/>
        <v>0</v>
      </c>
      <c r="K197" s="370">
        <f t="shared" si="46"/>
        <v>0</v>
      </c>
      <c r="L197" s="364">
        <f t="shared" si="46"/>
        <v>0</v>
      </c>
      <c r="M197" s="364">
        <f t="shared" si="46"/>
        <v>0</v>
      </c>
      <c r="N197" s="364">
        <f t="shared" si="46"/>
        <v>0</v>
      </c>
      <c r="O197" s="364">
        <f t="shared" si="46"/>
        <v>0</v>
      </c>
      <c r="P197" s="364">
        <f t="shared" si="46"/>
        <v>0</v>
      </c>
      <c r="Q197" s="364">
        <f t="shared" si="46"/>
        <v>0</v>
      </c>
      <c r="R197" s="364">
        <f t="shared" si="46"/>
        <v>0</v>
      </c>
      <c r="S197" s="364">
        <f t="shared" si="46"/>
        <v>0</v>
      </c>
      <c r="T197" s="364">
        <f t="shared" si="46"/>
        <v>0</v>
      </c>
      <c r="U197" s="364">
        <f t="shared" si="46"/>
        <v>0</v>
      </c>
      <c r="V197" s="364">
        <f t="shared" si="46"/>
        <v>0</v>
      </c>
      <c r="W197" s="366">
        <f t="shared" si="46"/>
        <v>0</v>
      </c>
      <c r="Y197" s="238"/>
    </row>
    <row r="198" spans="2:25" outlineLevel="1" x14ac:dyDescent="0.25">
      <c r="B198" s="465"/>
      <c r="C198" s="272"/>
      <c r="D198" s="272"/>
      <c r="E198" s="273"/>
      <c r="F198" s="299" t="s">
        <v>82</v>
      </c>
      <c r="G198" s="218"/>
      <c r="H198" s="222"/>
      <c r="I198" s="223"/>
      <c r="J198" s="223"/>
      <c r="K198" s="224"/>
      <c r="L198" s="225"/>
      <c r="M198" s="226"/>
      <c r="N198" s="223"/>
      <c r="O198" s="223"/>
      <c r="P198" s="223"/>
      <c r="Q198" s="223"/>
      <c r="R198" s="223"/>
      <c r="S198" s="223"/>
      <c r="T198" s="223"/>
      <c r="U198" s="223"/>
      <c r="V198" s="227"/>
      <c r="W198" s="218"/>
      <c r="Y198" s="236"/>
    </row>
    <row r="199" spans="2:25" outlineLevel="1" x14ac:dyDescent="0.25">
      <c r="B199" s="465"/>
      <c r="C199" s="272"/>
      <c r="D199" s="272"/>
      <c r="E199" s="273"/>
      <c r="F199" s="299" t="s">
        <v>83</v>
      </c>
      <c r="G199" s="218"/>
      <c r="H199" s="222"/>
      <c r="I199" s="223"/>
      <c r="J199" s="223"/>
      <c r="K199" s="224"/>
      <c r="L199" s="225"/>
      <c r="M199" s="226"/>
      <c r="N199" s="223"/>
      <c r="O199" s="223"/>
      <c r="P199" s="223"/>
      <c r="Q199" s="223"/>
      <c r="R199" s="223"/>
      <c r="S199" s="223"/>
      <c r="T199" s="223"/>
      <c r="U199" s="223"/>
      <c r="V199" s="227"/>
      <c r="W199" s="218"/>
      <c r="Y199" s="236"/>
    </row>
    <row r="200" spans="2:25" x14ac:dyDescent="0.25">
      <c r="B200" s="465"/>
      <c r="C200" s="272"/>
      <c r="D200" s="272"/>
      <c r="E200" s="273" t="s">
        <v>84</v>
      </c>
      <c r="F200" s="273"/>
      <c r="G200" s="367">
        <f t="shared" ref="G200:W200" si="47">SUBTOTAL(9,G201:G202)</f>
        <v>0</v>
      </c>
      <c r="H200" s="368">
        <f t="shared" si="47"/>
        <v>0</v>
      </c>
      <c r="I200" s="369">
        <f t="shared" si="47"/>
        <v>0</v>
      </c>
      <c r="J200" s="369">
        <f t="shared" si="47"/>
        <v>0</v>
      </c>
      <c r="K200" s="370">
        <f t="shared" si="47"/>
        <v>0</v>
      </c>
      <c r="L200" s="364">
        <f t="shared" si="47"/>
        <v>0</v>
      </c>
      <c r="M200" s="364">
        <f t="shared" si="47"/>
        <v>0</v>
      </c>
      <c r="N200" s="364">
        <f t="shared" si="47"/>
        <v>0</v>
      </c>
      <c r="O200" s="364">
        <f t="shared" si="47"/>
        <v>0</v>
      </c>
      <c r="P200" s="364">
        <f t="shared" si="47"/>
        <v>0</v>
      </c>
      <c r="Q200" s="364">
        <f t="shared" si="47"/>
        <v>0</v>
      </c>
      <c r="R200" s="364">
        <f t="shared" si="47"/>
        <v>0</v>
      </c>
      <c r="S200" s="364">
        <f t="shared" si="47"/>
        <v>0</v>
      </c>
      <c r="T200" s="364">
        <f t="shared" si="47"/>
        <v>0</v>
      </c>
      <c r="U200" s="364">
        <f t="shared" si="47"/>
        <v>0</v>
      </c>
      <c r="V200" s="364">
        <f t="shared" si="47"/>
        <v>0</v>
      </c>
      <c r="W200" s="366">
        <f t="shared" si="47"/>
        <v>0</v>
      </c>
      <c r="Y200" s="238"/>
    </row>
    <row r="201" spans="2:25" outlineLevel="1" x14ac:dyDescent="0.25">
      <c r="B201" s="465"/>
      <c r="C201" s="272"/>
      <c r="D201" s="272"/>
      <c r="E201" s="273"/>
      <c r="F201" s="299" t="s">
        <v>85</v>
      </c>
      <c r="G201" s="218"/>
      <c r="H201" s="222"/>
      <c r="I201" s="223"/>
      <c r="J201" s="223"/>
      <c r="K201" s="224"/>
      <c r="L201" s="225"/>
      <c r="M201" s="226"/>
      <c r="N201" s="223"/>
      <c r="O201" s="223"/>
      <c r="P201" s="223"/>
      <c r="Q201" s="223"/>
      <c r="R201" s="223"/>
      <c r="S201" s="223"/>
      <c r="T201" s="223"/>
      <c r="U201" s="223"/>
      <c r="V201" s="227"/>
      <c r="W201" s="218"/>
      <c r="Y201" s="236"/>
    </row>
    <row r="202" spans="2:25" outlineLevel="1" x14ac:dyDescent="0.25">
      <c r="B202" s="465"/>
      <c r="C202" s="272"/>
      <c r="D202" s="272"/>
      <c r="E202" s="273"/>
      <c r="F202" s="299" t="s">
        <v>86</v>
      </c>
      <c r="G202" s="218"/>
      <c r="H202" s="222"/>
      <c r="I202" s="223"/>
      <c r="J202" s="223"/>
      <c r="K202" s="224"/>
      <c r="L202" s="225"/>
      <c r="M202" s="226"/>
      <c r="N202" s="223"/>
      <c r="O202" s="223"/>
      <c r="P202" s="223"/>
      <c r="Q202" s="223"/>
      <c r="R202" s="223"/>
      <c r="S202" s="223"/>
      <c r="T202" s="223"/>
      <c r="U202" s="223"/>
      <c r="V202" s="227"/>
      <c r="W202" s="218"/>
      <c r="Y202" s="236"/>
    </row>
    <row r="203" spans="2:25" x14ac:dyDescent="0.25">
      <c r="B203" s="465"/>
      <c r="C203" s="272"/>
      <c r="D203" s="272"/>
      <c r="E203" s="273" t="s">
        <v>87</v>
      </c>
      <c r="F203" s="273"/>
      <c r="G203" s="367">
        <f t="shared" ref="G203:W203" si="48">SUBTOTAL(9,G204:G205)</f>
        <v>0</v>
      </c>
      <c r="H203" s="369">
        <f t="shared" si="48"/>
        <v>0</v>
      </c>
      <c r="I203" s="369">
        <f t="shared" si="48"/>
        <v>0</v>
      </c>
      <c r="J203" s="369">
        <f t="shared" si="48"/>
        <v>0</v>
      </c>
      <c r="K203" s="371">
        <f t="shared" si="48"/>
        <v>0</v>
      </c>
      <c r="L203" s="363">
        <f t="shared" si="48"/>
        <v>0</v>
      </c>
      <c r="M203" s="364">
        <f t="shared" si="48"/>
        <v>0</v>
      </c>
      <c r="N203" s="364">
        <f t="shared" si="48"/>
        <v>0</v>
      </c>
      <c r="O203" s="364">
        <f t="shared" si="48"/>
        <v>0</v>
      </c>
      <c r="P203" s="364">
        <f t="shared" si="48"/>
        <v>0</v>
      </c>
      <c r="Q203" s="364">
        <f t="shared" si="48"/>
        <v>0</v>
      </c>
      <c r="R203" s="364">
        <f t="shared" si="48"/>
        <v>0</v>
      </c>
      <c r="S203" s="364">
        <f t="shared" si="48"/>
        <v>0</v>
      </c>
      <c r="T203" s="364">
        <f t="shared" si="48"/>
        <v>0</v>
      </c>
      <c r="U203" s="364">
        <f t="shared" si="48"/>
        <v>0</v>
      </c>
      <c r="V203" s="365">
        <f t="shared" si="48"/>
        <v>0</v>
      </c>
      <c r="W203" s="365">
        <f t="shared" si="48"/>
        <v>0</v>
      </c>
      <c r="Y203" s="238"/>
    </row>
    <row r="204" spans="2:25" outlineLevel="1" x14ac:dyDescent="0.25">
      <c r="B204" s="465"/>
      <c r="C204" s="272"/>
      <c r="D204" s="272"/>
      <c r="E204" s="273"/>
      <c r="F204" s="299" t="s">
        <v>88</v>
      </c>
      <c r="G204" s="218"/>
      <c r="H204" s="222"/>
      <c r="I204" s="223"/>
      <c r="J204" s="223"/>
      <c r="K204" s="224"/>
      <c r="L204" s="225"/>
      <c r="M204" s="226"/>
      <c r="N204" s="223"/>
      <c r="O204" s="223"/>
      <c r="P204" s="223"/>
      <c r="Q204" s="223"/>
      <c r="R204" s="223"/>
      <c r="S204" s="223"/>
      <c r="T204" s="223"/>
      <c r="U204" s="223"/>
      <c r="V204" s="227"/>
      <c r="W204" s="218"/>
      <c r="Y204" s="236"/>
    </row>
    <row r="205" spans="2:25" outlineLevel="1" x14ac:dyDescent="0.25">
      <c r="B205" s="465"/>
      <c r="C205" s="272"/>
      <c r="D205" s="272"/>
      <c r="E205" s="273"/>
      <c r="F205" s="299" t="s">
        <v>89</v>
      </c>
      <c r="G205" s="218"/>
      <c r="H205" s="222"/>
      <c r="I205" s="223"/>
      <c r="J205" s="223"/>
      <c r="K205" s="224"/>
      <c r="L205" s="225"/>
      <c r="M205" s="226"/>
      <c r="N205" s="223"/>
      <c r="O205" s="223"/>
      <c r="P205" s="223"/>
      <c r="Q205" s="223"/>
      <c r="R205" s="223"/>
      <c r="S205" s="223"/>
      <c r="T205" s="223"/>
      <c r="U205" s="223"/>
      <c r="V205" s="227"/>
      <c r="W205" s="218"/>
      <c r="Y205" s="236"/>
    </row>
    <row r="206" spans="2:25" x14ac:dyDescent="0.25">
      <c r="B206" s="465"/>
      <c r="C206" s="272"/>
      <c r="D206" s="272" t="s">
        <v>90</v>
      </c>
      <c r="E206" s="273"/>
      <c r="F206" s="273"/>
      <c r="G206" s="367">
        <f>SUBTOTAL(9,G207:G209)</f>
        <v>0</v>
      </c>
      <c r="H206" s="368">
        <f t="shared" ref="H206:W206" si="49">SUBTOTAL(9,H207:H209)</f>
        <v>0</v>
      </c>
      <c r="I206" s="369">
        <f t="shared" si="49"/>
        <v>0</v>
      </c>
      <c r="J206" s="369">
        <f t="shared" si="49"/>
        <v>0</v>
      </c>
      <c r="K206" s="370">
        <f t="shared" si="49"/>
        <v>0</v>
      </c>
      <c r="L206" s="364">
        <f t="shared" si="49"/>
        <v>0</v>
      </c>
      <c r="M206" s="364">
        <f t="shared" si="49"/>
        <v>0</v>
      </c>
      <c r="N206" s="364">
        <f t="shared" si="49"/>
        <v>0</v>
      </c>
      <c r="O206" s="364">
        <f t="shared" si="49"/>
        <v>0</v>
      </c>
      <c r="P206" s="364">
        <f t="shared" si="49"/>
        <v>0</v>
      </c>
      <c r="Q206" s="364">
        <f t="shared" si="49"/>
        <v>0</v>
      </c>
      <c r="R206" s="364">
        <f t="shared" si="49"/>
        <v>0</v>
      </c>
      <c r="S206" s="364">
        <f t="shared" si="49"/>
        <v>0</v>
      </c>
      <c r="T206" s="364">
        <f t="shared" si="49"/>
        <v>0</v>
      </c>
      <c r="U206" s="364">
        <f t="shared" si="49"/>
        <v>0</v>
      </c>
      <c r="V206" s="364">
        <f t="shared" si="49"/>
        <v>0</v>
      </c>
      <c r="W206" s="366">
        <f t="shared" si="49"/>
        <v>0</v>
      </c>
      <c r="Y206" s="238"/>
    </row>
    <row r="207" spans="2:25" outlineLevel="1" x14ac:dyDescent="0.25">
      <c r="B207" s="465"/>
      <c r="C207" s="272"/>
      <c r="D207" s="272"/>
      <c r="E207" s="273"/>
      <c r="F207" s="299" t="s">
        <v>91</v>
      </c>
      <c r="G207" s="218"/>
      <c r="H207" s="222"/>
      <c r="I207" s="223"/>
      <c r="J207" s="223"/>
      <c r="K207" s="224"/>
      <c r="L207" s="225"/>
      <c r="M207" s="226"/>
      <c r="N207" s="223"/>
      <c r="O207" s="223"/>
      <c r="P207" s="223"/>
      <c r="Q207" s="223"/>
      <c r="R207" s="223"/>
      <c r="S207" s="223"/>
      <c r="T207" s="223"/>
      <c r="U207" s="223"/>
      <c r="V207" s="227"/>
      <c r="W207" s="218"/>
      <c r="Y207" s="236"/>
    </row>
    <row r="208" spans="2:25" outlineLevel="1" x14ac:dyDescent="0.25">
      <c r="B208" s="465"/>
      <c r="C208" s="272"/>
      <c r="D208" s="272"/>
      <c r="E208" s="273"/>
      <c r="F208" s="299" t="s">
        <v>92</v>
      </c>
      <c r="G208" s="218"/>
      <c r="H208" s="222"/>
      <c r="I208" s="223"/>
      <c r="J208" s="223"/>
      <c r="K208" s="224"/>
      <c r="L208" s="225"/>
      <c r="M208" s="226"/>
      <c r="N208" s="223"/>
      <c r="O208" s="223"/>
      <c r="P208" s="223"/>
      <c r="Q208" s="223"/>
      <c r="R208" s="223"/>
      <c r="S208" s="223"/>
      <c r="T208" s="223"/>
      <c r="U208" s="223"/>
      <c r="V208" s="227"/>
      <c r="W208" s="218"/>
      <c r="Y208" s="236"/>
    </row>
    <row r="209" spans="2:25" outlineLevel="1" x14ac:dyDescent="0.25">
      <c r="B209" s="465"/>
      <c r="C209" s="272"/>
      <c r="D209" s="272"/>
      <c r="E209" s="273"/>
      <c r="F209" s="299" t="s">
        <v>93</v>
      </c>
      <c r="G209" s="218"/>
      <c r="H209" s="222"/>
      <c r="I209" s="223"/>
      <c r="J209" s="223"/>
      <c r="K209" s="224"/>
      <c r="L209" s="225"/>
      <c r="M209" s="226"/>
      <c r="N209" s="223"/>
      <c r="O209" s="223"/>
      <c r="P209" s="223"/>
      <c r="Q209" s="223"/>
      <c r="R209" s="223"/>
      <c r="S209" s="223"/>
      <c r="T209" s="223"/>
      <c r="U209" s="223"/>
      <c r="V209" s="227"/>
      <c r="W209" s="218"/>
      <c r="Y209" s="236"/>
    </row>
    <row r="210" spans="2:25" x14ac:dyDescent="0.25">
      <c r="B210" s="465"/>
      <c r="C210" s="275"/>
      <c r="D210" s="272" t="s">
        <v>94</v>
      </c>
      <c r="E210" s="273"/>
      <c r="F210" s="273"/>
      <c r="G210" s="367">
        <f>SUBTOTAL(9,G211:G212)</f>
        <v>0</v>
      </c>
      <c r="H210" s="368">
        <f t="shared" ref="H210:W210" si="50">SUBTOTAL(9,H211:H212)</f>
        <v>0</v>
      </c>
      <c r="I210" s="369">
        <f t="shared" si="50"/>
        <v>0</v>
      </c>
      <c r="J210" s="369">
        <f t="shared" si="50"/>
        <v>0</v>
      </c>
      <c r="K210" s="370">
        <f t="shared" si="50"/>
        <v>0</v>
      </c>
      <c r="L210" s="364">
        <f t="shared" si="50"/>
        <v>0</v>
      </c>
      <c r="M210" s="364">
        <f t="shared" si="50"/>
        <v>0</v>
      </c>
      <c r="N210" s="364">
        <f t="shared" si="50"/>
        <v>0</v>
      </c>
      <c r="O210" s="364">
        <f t="shared" si="50"/>
        <v>0</v>
      </c>
      <c r="P210" s="364">
        <f t="shared" si="50"/>
        <v>0</v>
      </c>
      <c r="Q210" s="364">
        <f t="shared" si="50"/>
        <v>0</v>
      </c>
      <c r="R210" s="364">
        <f t="shared" si="50"/>
        <v>0</v>
      </c>
      <c r="S210" s="364">
        <f t="shared" si="50"/>
        <v>0</v>
      </c>
      <c r="T210" s="364">
        <f t="shared" si="50"/>
        <v>0</v>
      </c>
      <c r="U210" s="364">
        <f t="shared" si="50"/>
        <v>0</v>
      </c>
      <c r="V210" s="364">
        <f t="shared" si="50"/>
        <v>0</v>
      </c>
      <c r="W210" s="366">
        <f t="shared" si="50"/>
        <v>0</v>
      </c>
      <c r="Y210" s="238"/>
    </row>
    <row r="211" spans="2:25" outlineLevel="1" x14ac:dyDescent="0.25">
      <c r="B211" s="465"/>
      <c r="C211" s="272"/>
      <c r="D211" s="272"/>
      <c r="E211" s="273"/>
      <c r="F211" s="299" t="s">
        <v>95</v>
      </c>
      <c r="G211" s="218"/>
      <c r="H211" s="222"/>
      <c r="I211" s="223"/>
      <c r="J211" s="223"/>
      <c r="K211" s="224"/>
      <c r="L211" s="225"/>
      <c r="M211" s="226"/>
      <c r="N211" s="223"/>
      <c r="O211" s="223"/>
      <c r="P211" s="223"/>
      <c r="Q211" s="223"/>
      <c r="R211" s="223"/>
      <c r="S211" s="223"/>
      <c r="T211" s="223"/>
      <c r="U211" s="223"/>
      <c r="V211" s="227"/>
      <c r="W211" s="218"/>
      <c r="Y211" s="236"/>
    </row>
    <row r="212" spans="2:25" outlineLevel="1" x14ac:dyDescent="0.25">
      <c r="B212" s="465"/>
      <c r="C212" s="272"/>
      <c r="D212" s="272"/>
      <c r="E212" s="273"/>
      <c r="F212" s="299" t="s">
        <v>96</v>
      </c>
      <c r="G212" s="218"/>
      <c r="H212" s="222"/>
      <c r="I212" s="223"/>
      <c r="J212" s="223"/>
      <c r="K212" s="224"/>
      <c r="L212" s="225"/>
      <c r="M212" s="226"/>
      <c r="N212" s="223"/>
      <c r="O212" s="223"/>
      <c r="P212" s="223"/>
      <c r="Q212" s="223"/>
      <c r="R212" s="223"/>
      <c r="S212" s="223"/>
      <c r="T212" s="223"/>
      <c r="U212" s="223"/>
      <c r="V212" s="227"/>
      <c r="W212" s="218"/>
      <c r="Y212" s="236"/>
    </row>
    <row r="213" spans="2:25" x14ac:dyDescent="0.25">
      <c r="B213" s="465"/>
      <c r="C213" s="272" t="s">
        <v>138</v>
      </c>
      <c r="D213" s="272"/>
      <c r="E213" s="273"/>
      <c r="F213" s="275"/>
      <c r="G213" s="367"/>
      <c r="H213" s="368"/>
      <c r="I213" s="369"/>
      <c r="J213" s="369"/>
      <c r="K213" s="370"/>
      <c r="L213" s="364"/>
      <c r="M213" s="364"/>
      <c r="N213" s="364"/>
      <c r="O213" s="364"/>
      <c r="P213" s="364"/>
      <c r="Q213" s="364"/>
      <c r="R213" s="364"/>
      <c r="S213" s="364"/>
      <c r="T213" s="364"/>
      <c r="U213" s="364"/>
      <c r="V213" s="364"/>
      <c r="W213" s="366"/>
      <c r="Y213" s="353"/>
    </row>
    <row r="214" spans="2:25" x14ac:dyDescent="0.25">
      <c r="B214" s="465"/>
      <c r="C214" s="272"/>
      <c r="D214" s="272" t="s">
        <v>139</v>
      </c>
      <c r="E214" s="273"/>
      <c r="F214" s="275"/>
      <c r="G214" s="367">
        <f>SUBTOTAL(9,G215:G216)</f>
        <v>0</v>
      </c>
      <c r="H214" s="368">
        <f t="shared" ref="H214:W214" si="51">SUBTOTAL(9,H216)</f>
        <v>0</v>
      </c>
      <c r="I214" s="369">
        <f t="shared" si="51"/>
        <v>0</v>
      </c>
      <c r="J214" s="369">
        <f t="shared" si="51"/>
        <v>0</v>
      </c>
      <c r="K214" s="370">
        <f t="shared" si="51"/>
        <v>0</v>
      </c>
      <c r="L214" s="364">
        <f t="shared" si="51"/>
        <v>0</v>
      </c>
      <c r="M214" s="364">
        <f t="shared" si="51"/>
        <v>0</v>
      </c>
      <c r="N214" s="364">
        <f t="shared" si="51"/>
        <v>0</v>
      </c>
      <c r="O214" s="364">
        <f t="shared" si="51"/>
        <v>0</v>
      </c>
      <c r="P214" s="364">
        <f t="shared" si="51"/>
        <v>0</v>
      </c>
      <c r="Q214" s="364">
        <f t="shared" si="51"/>
        <v>0</v>
      </c>
      <c r="R214" s="364">
        <f t="shared" si="51"/>
        <v>0</v>
      </c>
      <c r="S214" s="364">
        <f t="shared" si="51"/>
        <v>0</v>
      </c>
      <c r="T214" s="364">
        <f t="shared" si="51"/>
        <v>0</v>
      </c>
      <c r="U214" s="364">
        <f t="shared" si="51"/>
        <v>0</v>
      </c>
      <c r="V214" s="364">
        <f t="shared" si="51"/>
        <v>0</v>
      </c>
      <c r="W214" s="366">
        <f t="shared" si="51"/>
        <v>0</v>
      </c>
      <c r="Y214" s="354"/>
    </row>
    <row r="215" spans="2:25" outlineLevel="1" x14ac:dyDescent="0.25">
      <c r="B215" s="465"/>
      <c r="C215" s="273"/>
      <c r="D215" s="273"/>
      <c r="E215" s="273"/>
      <c r="F215" s="458" t="s">
        <v>140</v>
      </c>
      <c r="G215" s="219"/>
      <c r="H215" s="368"/>
      <c r="I215" s="369"/>
      <c r="J215" s="369"/>
      <c r="K215" s="370"/>
      <c r="L215" s="364"/>
      <c r="M215" s="364"/>
      <c r="N215" s="364"/>
      <c r="O215" s="364"/>
      <c r="P215" s="364"/>
      <c r="Q215" s="364"/>
      <c r="R215" s="364"/>
      <c r="S215" s="364"/>
      <c r="T215" s="364"/>
      <c r="U215" s="364"/>
      <c r="V215" s="364"/>
      <c r="W215" s="366"/>
      <c r="Y215" s="236"/>
    </row>
    <row r="216" spans="2:25" outlineLevel="1" x14ac:dyDescent="0.25">
      <c r="B216" s="479"/>
      <c r="C216" s="273"/>
      <c r="D216" s="273"/>
      <c r="E216" s="273"/>
      <c r="F216" s="299" t="s">
        <v>141</v>
      </c>
      <c r="G216" s="218"/>
      <c r="H216" s="222"/>
      <c r="I216" s="223"/>
      <c r="J216" s="223"/>
      <c r="K216" s="224"/>
      <c r="L216" s="225"/>
      <c r="M216" s="226"/>
      <c r="N216" s="223"/>
      <c r="O216" s="223"/>
      <c r="P216" s="223"/>
      <c r="Q216" s="223"/>
      <c r="R216" s="223"/>
      <c r="S216" s="223"/>
      <c r="T216" s="223"/>
      <c r="U216" s="223"/>
      <c r="V216" s="227"/>
      <c r="W216" s="218"/>
      <c r="Y216" s="236"/>
    </row>
    <row r="217" spans="2:25" x14ac:dyDescent="0.25">
      <c r="B217" s="479"/>
      <c r="C217" s="273"/>
      <c r="D217" s="272" t="s">
        <v>142</v>
      </c>
      <c r="E217" s="273"/>
      <c r="F217" s="273"/>
      <c r="G217" s="367">
        <f>SUBTOTAL(9,G218:G220)</f>
        <v>0</v>
      </c>
      <c r="H217" s="368">
        <f t="shared" ref="H217:W217" si="52">SUBTOTAL(9,H218:H220)</f>
        <v>0</v>
      </c>
      <c r="I217" s="369">
        <f t="shared" si="52"/>
        <v>0</v>
      </c>
      <c r="J217" s="369">
        <f t="shared" si="52"/>
        <v>0</v>
      </c>
      <c r="K217" s="370">
        <f t="shared" si="52"/>
        <v>0</v>
      </c>
      <c r="L217" s="364">
        <f t="shared" si="52"/>
        <v>0</v>
      </c>
      <c r="M217" s="364">
        <f t="shared" si="52"/>
        <v>0</v>
      </c>
      <c r="N217" s="364">
        <f t="shared" si="52"/>
        <v>0</v>
      </c>
      <c r="O217" s="364">
        <f t="shared" si="52"/>
        <v>0</v>
      </c>
      <c r="P217" s="364">
        <f t="shared" si="52"/>
        <v>0</v>
      </c>
      <c r="Q217" s="364">
        <f t="shared" si="52"/>
        <v>0</v>
      </c>
      <c r="R217" s="364">
        <f t="shared" si="52"/>
        <v>0</v>
      </c>
      <c r="S217" s="364">
        <f t="shared" si="52"/>
        <v>0</v>
      </c>
      <c r="T217" s="364">
        <f t="shared" si="52"/>
        <v>0</v>
      </c>
      <c r="U217" s="364">
        <f t="shared" si="52"/>
        <v>0</v>
      </c>
      <c r="V217" s="364">
        <f t="shared" si="52"/>
        <v>0</v>
      </c>
      <c r="W217" s="366">
        <f t="shared" si="52"/>
        <v>0</v>
      </c>
      <c r="Y217" s="238"/>
    </row>
    <row r="218" spans="2:25" outlineLevel="1" x14ac:dyDescent="0.25">
      <c r="B218" s="465"/>
      <c r="C218" s="273"/>
      <c r="D218" s="273"/>
      <c r="E218" s="275"/>
      <c r="F218" s="299" t="s">
        <v>143</v>
      </c>
      <c r="G218" s="218"/>
      <c r="H218" s="222"/>
      <c r="I218" s="223"/>
      <c r="J218" s="223"/>
      <c r="K218" s="224"/>
      <c r="L218" s="225"/>
      <c r="M218" s="226"/>
      <c r="N218" s="223"/>
      <c r="O218" s="223"/>
      <c r="P218" s="223"/>
      <c r="Q218" s="223"/>
      <c r="R218" s="223"/>
      <c r="S218" s="223"/>
      <c r="T218" s="223"/>
      <c r="U218" s="223"/>
      <c r="V218" s="227"/>
      <c r="W218" s="218"/>
      <c r="Y218" s="236"/>
    </row>
    <row r="219" spans="2:25" outlineLevel="1" x14ac:dyDescent="0.25">
      <c r="B219" s="465"/>
      <c r="C219" s="273"/>
      <c r="D219" s="273"/>
      <c r="E219" s="275"/>
      <c r="F219" s="299" t="s">
        <v>144</v>
      </c>
      <c r="G219" s="218"/>
      <c r="H219" s="222"/>
      <c r="I219" s="223"/>
      <c r="J219" s="223"/>
      <c r="K219" s="224"/>
      <c r="L219" s="225"/>
      <c r="M219" s="226"/>
      <c r="N219" s="223"/>
      <c r="O219" s="223"/>
      <c r="P219" s="223"/>
      <c r="Q219" s="223"/>
      <c r="R219" s="223"/>
      <c r="S219" s="223"/>
      <c r="T219" s="223"/>
      <c r="U219" s="223"/>
      <c r="V219" s="227"/>
      <c r="W219" s="218"/>
      <c r="Y219" s="236"/>
    </row>
    <row r="220" spans="2:25" outlineLevel="1" x14ac:dyDescent="0.25">
      <c r="B220" s="465"/>
      <c r="C220" s="273"/>
      <c r="D220" s="273"/>
      <c r="E220" s="275"/>
      <c r="F220" s="299" t="s">
        <v>142</v>
      </c>
      <c r="G220" s="218"/>
      <c r="H220" s="368"/>
      <c r="I220" s="369"/>
      <c r="J220" s="369"/>
      <c r="K220" s="370"/>
      <c r="L220" s="364"/>
      <c r="M220" s="364"/>
      <c r="N220" s="364"/>
      <c r="O220" s="364"/>
      <c r="P220" s="364"/>
      <c r="Q220" s="364"/>
      <c r="R220" s="364"/>
      <c r="S220" s="364"/>
      <c r="T220" s="364"/>
      <c r="U220" s="364"/>
      <c r="V220" s="364"/>
      <c r="W220" s="366"/>
      <c r="Y220" s="236"/>
    </row>
    <row r="221" spans="2:25" x14ac:dyDescent="0.25">
      <c r="B221" s="465"/>
      <c r="C221" s="273"/>
      <c r="D221" s="272" t="s">
        <v>145</v>
      </c>
      <c r="E221" s="275"/>
      <c r="F221" s="273"/>
      <c r="G221" s="367">
        <f>SUBTOTAL(9,G222:G224)</f>
        <v>0</v>
      </c>
      <c r="H221" s="368"/>
      <c r="I221" s="369"/>
      <c r="J221" s="369"/>
      <c r="K221" s="370"/>
      <c r="L221" s="364"/>
      <c r="M221" s="364"/>
      <c r="N221" s="364"/>
      <c r="O221" s="364"/>
      <c r="P221" s="364"/>
      <c r="Q221" s="364"/>
      <c r="R221" s="364"/>
      <c r="S221" s="364"/>
      <c r="T221" s="364"/>
      <c r="U221" s="364"/>
      <c r="V221" s="364"/>
      <c r="W221" s="366"/>
      <c r="Y221" s="238"/>
    </row>
    <row r="222" spans="2:25" outlineLevel="1" x14ac:dyDescent="0.25">
      <c r="B222" s="465"/>
      <c r="C222" s="273"/>
      <c r="D222" s="273"/>
      <c r="E222" s="275"/>
      <c r="F222" s="299" t="s">
        <v>146</v>
      </c>
      <c r="G222" s="218"/>
      <c r="H222" s="368"/>
      <c r="I222" s="369"/>
      <c r="J222" s="369"/>
      <c r="K222" s="370"/>
      <c r="L222" s="364"/>
      <c r="M222" s="364"/>
      <c r="N222" s="364"/>
      <c r="O222" s="364"/>
      <c r="P222" s="364"/>
      <c r="Q222" s="364"/>
      <c r="R222" s="364"/>
      <c r="S222" s="364"/>
      <c r="T222" s="364"/>
      <c r="U222" s="364"/>
      <c r="V222" s="364"/>
      <c r="W222" s="366"/>
      <c r="Y222" s="236"/>
    </row>
    <row r="223" spans="2:25" outlineLevel="1" x14ac:dyDescent="0.25">
      <c r="B223" s="465"/>
      <c r="C223" s="273"/>
      <c r="D223" s="273"/>
      <c r="E223" s="275"/>
      <c r="F223" s="299" t="s">
        <v>147</v>
      </c>
      <c r="G223" s="218"/>
      <c r="H223" s="368"/>
      <c r="I223" s="369"/>
      <c r="J223" s="369"/>
      <c r="K223" s="370"/>
      <c r="L223" s="364"/>
      <c r="M223" s="364"/>
      <c r="N223" s="364"/>
      <c r="O223" s="364"/>
      <c r="P223" s="364"/>
      <c r="Q223" s="364"/>
      <c r="R223" s="364"/>
      <c r="S223" s="364"/>
      <c r="T223" s="364"/>
      <c r="U223" s="364"/>
      <c r="V223" s="364"/>
      <c r="W223" s="366"/>
      <c r="Y223" s="236"/>
    </row>
    <row r="224" spans="2:25" outlineLevel="1" x14ac:dyDescent="0.25">
      <c r="B224" s="465"/>
      <c r="C224" s="273"/>
      <c r="D224" s="273"/>
      <c r="E224" s="275"/>
      <c r="F224" s="299" t="s">
        <v>148</v>
      </c>
      <c r="G224" s="218"/>
      <c r="H224" s="368"/>
      <c r="I224" s="369"/>
      <c r="J224" s="369"/>
      <c r="K224" s="370"/>
      <c r="L224" s="364"/>
      <c r="M224" s="364"/>
      <c r="N224" s="364"/>
      <c r="O224" s="364"/>
      <c r="P224" s="364"/>
      <c r="Q224" s="364"/>
      <c r="R224" s="364"/>
      <c r="S224" s="364"/>
      <c r="T224" s="364"/>
      <c r="U224" s="364"/>
      <c r="V224" s="364"/>
      <c r="W224" s="366"/>
      <c r="Y224" s="236"/>
    </row>
    <row r="225" spans="1:25" x14ac:dyDescent="0.25">
      <c r="B225" s="465"/>
      <c r="C225" s="273"/>
      <c r="D225" s="272" t="s">
        <v>138</v>
      </c>
      <c r="E225" s="275"/>
      <c r="F225" s="273"/>
      <c r="G225" s="367">
        <f>SUBTOTAL(9,G226)</f>
        <v>0</v>
      </c>
      <c r="H225" s="368"/>
      <c r="I225" s="369"/>
      <c r="J225" s="369"/>
      <c r="K225" s="370"/>
      <c r="L225" s="364"/>
      <c r="M225" s="364"/>
      <c r="N225" s="364"/>
      <c r="O225" s="364"/>
      <c r="P225" s="364"/>
      <c r="Q225" s="364"/>
      <c r="R225" s="364"/>
      <c r="S225" s="364"/>
      <c r="T225" s="364"/>
      <c r="U225" s="364"/>
      <c r="V225" s="364"/>
      <c r="W225" s="366"/>
      <c r="Y225" s="238"/>
    </row>
    <row r="226" spans="1:25" outlineLevel="1" x14ac:dyDescent="0.25">
      <c r="B226" s="465"/>
      <c r="C226" s="273"/>
      <c r="D226" s="272"/>
      <c r="E226" s="275"/>
      <c r="F226" s="299" t="s">
        <v>138</v>
      </c>
      <c r="G226" s="218"/>
      <c r="H226" s="368"/>
      <c r="I226" s="369"/>
      <c r="J226" s="369"/>
      <c r="K226" s="370"/>
      <c r="L226" s="364"/>
      <c r="M226" s="364"/>
      <c r="N226" s="364"/>
      <c r="O226" s="364"/>
      <c r="P226" s="364"/>
      <c r="Q226" s="364"/>
      <c r="R226" s="364"/>
      <c r="S226" s="364"/>
      <c r="T226" s="364"/>
      <c r="U226" s="364"/>
      <c r="V226" s="364"/>
      <c r="W226" s="366"/>
      <c r="Y226" s="236"/>
    </row>
    <row r="227" spans="1:25" outlineLevel="1" x14ac:dyDescent="0.25">
      <c r="B227" s="465"/>
      <c r="C227" s="273"/>
      <c r="D227" s="272"/>
      <c r="E227" s="275"/>
      <c r="F227" s="273"/>
      <c r="G227" s="254"/>
      <c r="H227" s="368"/>
      <c r="I227" s="369"/>
      <c r="J227" s="369"/>
      <c r="K227" s="370"/>
      <c r="L227" s="364"/>
      <c r="M227" s="364"/>
      <c r="N227" s="364"/>
      <c r="O227" s="364"/>
      <c r="P227" s="364"/>
      <c r="Q227" s="364"/>
      <c r="R227" s="364"/>
      <c r="S227" s="364"/>
      <c r="T227" s="364"/>
      <c r="U227" s="364"/>
      <c r="V227" s="364"/>
      <c r="W227" s="366"/>
      <c r="Y227" s="353"/>
    </row>
    <row r="228" spans="1:25" outlineLevel="1" x14ac:dyDescent="0.25">
      <c r="B228" s="465"/>
      <c r="C228" s="272" t="s">
        <v>149</v>
      </c>
      <c r="D228" s="272"/>
      <c r="E228" s="275"/>
      <c r="F228" s="273"/>
      <c r="G228" s="41">
        <f>SUBTOTAL(9,G229:G231)</f>
        <v>0</v>
      </c>
      <c r="H228" s="368">
        <f>SUBTOTAL(9,H229:H231)</f>
        <v>0</v>
      </c>
      <c r="I228" s="369">
        <f>SUBTOTAL(9,I229:I231)</f>
        <v>0</v>
      </c>
      <c r="J228" s="369">
        <f>SUBTOTAL(9,J229:J231)</f>
        <v>0</v>
      </c>
      <c r="K228" s="370">
        <f t="shared" ref="K228:W228" si="53">SUBTOTAL(9,K229:K231)</f>
        <v>0</v>
      </c>
      <c r="L228" s="364">
        <f t="shared" si="53"/>
        <v>0</v>
      </c>
      <c r="M228" s="364">
        <f t="shared" si="53"/>
        <v>0</v>
      </c>
      <c r="N228" s="364">
        <f t="shared" si="53"/>
        <v>0</v>
      </c>
      <c r="O228" s="364">
        <f t="shared" si="53"/>
        <v>0</v>
      </c>
      <c r="P228" s="364">
        <f t="shared" si="53"/>
        <v>0</v>
      </c>
      <c r="Q228" s="364">
        <f t="shared" si="53"/>
        <v>0</v>
      </c>
      <c r="R228" s="364">
        <f t="shared" si="53"/>
        <v>0</v>
      </c>
      <c r="S228" s="364">
        <f t="shared" si="53"/>
        <v>0</v>
      </c>
      <c r="T228" s="364">
        <f t="shared" si="53"/>
        <v>0</v>
      </c>
      <c r="U228" s="364">
        <f t="shared" si="53"/>
        <v>0</v>
      </c>
      <c r="V228" s="364">
        <f t="shared" si="53"/>
        <v>0</v>
      </c>
      <c r="W228" s="366">
        <f t="shared" si="53"/>
        <v>0</v>
      </c>
      <c r="Y228" s="354"/>
    </row>
    <row r="229" spans="1:25" outlineLevel="1" x14ac:dyDescent="0.25">
      <c r="B229" s="465"/>
      <c r="C229" s="273"/>
      <c r="D229" s="272"/>
      <c r="E229" s="275"/>
      <c r="F229" s="459" t="s">
        <v>150</v>
      </c>
      <c r="G229" s="218"/>
      <c r="H229" s="222"/>
      <c r="I229" s="223"/>
      <c r="J229" s="223"/>
      <c r="K229" s="224"/>
      <c r="L229" s="225"/>
      <c r="M229" s="226"/>
      <c r="N229" s="223"/>
      <c r="O229" s="223"/>
      <c r="P229" s="223"/>
      <c r="Q229" s="223"/>
      <c r="R229" s="223"/>
      <c r="S229" s="223"/>
      <c r="T229" s="223"/>
      <c r="U229" s="223"/>
      <c r="V229" s="227"/>
      <c r="W229" s="218"/>
      <c r="Y229" s="236"/>
    </row>
    <row r="230" spans="1:25" outlineLevel="1" x14ac:dyDescent="0.25">
      <c r="B230" s="465"/>
      <c r="C230" s="273"/>
      <c r="D230" s="272"/>
      <c r="E230" s="275"/>
      <c r="F230" s="459" t="s">
        <v>151</v>
      </c>
      <c r="G230" s="218"/>
      <c r="H230" s="222"/>
      <c r="I230" s="223"/>
      <c r="J230" s="223"/>
      <c r="K230" s="224"/>
      <c r="L230" s="225"/>
      <c r="M230" s="226"/>
      <c r="N230" s="223"/>
      <c r="O230" s="223"/>
      <c r="P230" s="223"/>
      <c r="Q230" s="223"/>
      <c r="R230" s="223"/>
      <c r="S230" s="223"/>
      <c r="T230" s="223"/>
      <c r="U230" s="223"/>
      <c r="V230" s="227"/>
      <c r="W230" s="218"/>
      <c r="Y230" s="236"/>
    </row>
    <row r="231" spans="1:25" outlineLevel="1" x14ac:dyDescent="0.25">
      <c r="B231" s="465"/>
      <c r="C231" s="273"/>
      <c r="D231" s="272"/>
      <c r="E231" s="275"/>
      <c r="F231" s="459" t="s">
        <v>152</v>
      </c>
      <c r="G231" s="218"/>
      <c r="H231" s="222"/>
      <c r="I231" s="223"/>
      <c r="J231" s="223"/>
      <c r="K231" s="224"/>
      <c r="L231" s="225"/>
      <c r="M231" s="226"/>
      <c r="N231" s="223"/>
      <c r="O231" s="223"/>
      <c r="P231" s="223"/>
      <c r="Q231" s="223"/>
      <c r="R231" s="223"/>
      <c r="S231" s="223"/>
      <c r="T231" s="223"/>
      <c r="U231" s="223"/>
      <c r="V231" s="227"/>
      <c r="W231" s="218"/>
      <c r="Y231" s="236"/>
    </row>
    <row r="232" spans="1:25" x14ac:dyDescent="0.25">
      <c r="B232" s="465"/>
      <c r="C232" s="273"/>
      <c r="D232" s="272"/>
      <c r="E232" s="275"/>
      <c r="F232" s="273"/>
      <c r="G232" s="367"/>
      <c r="H232" s="368"/>
      <c r="I232" s="369"/>
      <c r="J232" s="369"/>
      <c r="K232" s="370"/>
      <c r="L232" s="364"/>
      <c r="M232" s="364"/>
      <c r="N232" s="364"/>
      <c r="O232" s="364"/>
      <c r="P232" s="364"/>
      <c r="Q232" s="364"/>
      <c r="R232" s="364"/>
      <c r="S232" s="364"/>
      <c r="T232" s="364"/>
      <c r="U232" s="364"/>
      <c r="V232" s="364"/>
      <c r="W232" s="366"/>
      <c r="Y232" s="353"/>
    </row>
    <row r="233" spans="1:25" s="79" customFormat="1" ht="16.2" thickBot="1" x14ac:dyDescent="0.3">
      <c r="A233" s="51"/>
      <c r="B233" s="279" t="s">
        <v>153</v>
      </c>
      <c r="C233" s="483"/>
      <c r="D233" s="483"/>
      <c r="E233" s="483"/>
      <c r="F233" s="483"/>
      <c r="G233" s="372">
        <f>SUBTOTAL(9,G8:G232)</f>
        <v>0</v>
      </c>
      <c r="H233" s="373">
        <f t="shared" ref="H233:W233" si="54">SUBTOTAL(9,H8:H232)</f>
        <v>0</v>
      </c>
      <c r="I233" s="374">
        <f t="shared" si="54"/>
        <v>0</v>
      </c>
      <c r="J233" s="374">
        <f t="shared" si="54"/>
        <v>0</v>
      </c>
      <c r="K233" s="375">
        <f t="shared" si="54"/>
        <v>0</v>
      </c>
      <c r="L233" s="374">
        <f t="shared" si="54"/>
        <v>0</v>
      </c>
      <c r="M233" s="60">
        <f t="shared" si="54"/>
        <v>0</v>
      </c>
      <c r="N233" s="374">
        <f t="shared" si="54"/>
        <v>0</v>
      </c>
      <c r="O233" s="374">
        <f t="shared" si="54"/>
        <v>0</v>
      </c>
      <c r="P233" s="374">
        <f t="shared" si="54"/>
        <v>0</v>
      </c>
      <c r="Q233" s="374">
        <f t="shared" si="54"/>
        <v>0</v>
      </c>
      <c r="R233" s="374">
        <f t="shared" si="54"/>
        <v>0</v>
      </c>
      <c r="S233" s="374">
        <f t="shared" si="54"/>
        <v>0</v>
      </c>
      <c r="T233" s="374">
        <f t="shared" si="54"/>
        <v>0</v>
      </c>
      <c r="U233" s="374">
        <f t="shared" si="54"/>
        <v>0</v>
      </c>
      <c r="V233" s="374">
        <f t="shared" si="54"/>
        <v>0</v>
      </c>
      <c r="W233" s="376">
        <f t="shared" si="54"/>
        <v>0</v>
      </c>
      <c r="X233" s="51"/>
      <c r="Y233" s="355"/>
    </row>
    <row r="234" spans="1:25" s="79" customFormat="1" ht="15.6" thickBot="1" x14ac:dyDescent="0.3">
      <c r="A234" s="51"/>
      <c r="B234"/>
      <c r="C234"/>
      <c r="D234"/>
      <c r="E234"/>
      <c r="F234"/>
      <c r="G234"/>
      <c r="H234"/>
      <c r="I234"/>
      <c r="J234"/>
      <c r="K234"/>
      <c r="L234"/>
      <c r="M234"/>
      <c r="N234"/>
      <c r="O234"/>
      <c r="P234"/>
      <c r="Q234"/>
      <c r="R234"/>
      <c r="S234"/>
      <c r="T234"/>
      <c r="U234"/>
      <c r="V234"/>
      <c r="W234"/>
      <c r="X234" s="51"/>
      <c r="Y234"/>
    </row>
    <row r="235" spans="1:25" s="79" customFormat="1" ht="16.2" thickBot="1" x14ac:dyDescent="0.3">
      <c r="A235" s="51"/>
      <c r="B235" s="433" t="s">
        <v>154</v>
      </c>
      <c r="C235" s="484"/>
      <c r="D235" s="484"/>
      <c r="E235" s="484"/>
      <c r="F235" s="484"/>
      <c r="G235" s="480"/>
      <c r="H235" s="480"/>
      <c r="I235" s="480"/>
      <c r="J235" s="480"/>
      <c r="K235" s="480"/>
      <c r="L235" s="480"/>
      <c r="M235" s="481"/>
      <c r="N235" s="480"/>
      <c r="O235" s="480"/>
      <c r="P235" s="480"/>
      <c r="Q235" s="480"/>
      <c r="R235" s="480"/>
      <c r="S235" s="480"/>
      <c r="T235" s="480"/>
      <c r="U235" s="480"/>
      <c r="V235" s="480"/>
      <c r="W235" s="482"/>
      <c r="X235" s="51"/>
      <c r="Y235" s="519"/>
    </row>
    <row r="236" spans="1:25" x14ac:dyDescent="0.25">
      <c r="B236" s="479"/>
      <c r="C236" s="272" t="s">
        <v>155</v>
      </c>
      <c r="D236" s="272"/>
      <c r="E236" s="275"/>
      <c r="F236" s="275"/>
      <c r="G236" s="366"/>
      <c r="H236" s="364"/>
      <c r="I236" s="364"/>
      <c r="J236" s="364"/>
      <c r="K236" s="365"/>
      <c r="L236" s="31"/>
      <c r="M236" s="31"/>
      <c r="N236" s="364"/>
      <c r="O236" s="364"/>
      <c r="P236" s="364"/>
      <c r="Q236" s="364"/>
      <c r="R236" s="364"/>
      <c r="S236" s="364"/>
      <c r="T236" s="364"/>
      <c r="U236" s="364"/>
      <c r="V236" s="365"/>
      <c r="W236" s="365"/>
      <c r="Y236" s="237"/>
    </row>
    <row r="237" spans="1:25" x14ac:dyDescent="0.25">
      <c r="B237" s="479"/>
      <c r="C237" s="275"/>
      <c r="D237" s="272" t="s">
        <v>156</v>
      </c>
      <c r="E237" s="275"/>
      <c r="F237" s="275"/>
      <c r="G237" s="367">
        <f>SUBTOTAL(9,G238:G244)</f>
        <v>0</v>
      </c>
      <c r="H237" s="364"/>
      <c r="I237" s="364"/>
      <c r="J237" s="364"/>
      <c r="K237" s="365"/>
      <c r="L237" s="31"/>
      <c r="M237" s="31"/>
      <c r="N237" s="364"/>
      <c r="O237" s="364"/>
      <c r="P237" s="364"/>
      <c r="Q237" s="364"/>
      <c r="R237" s="364"/>
      <c r="S237" s="364"/>
      <c r="T237" s="364"/>
      <c r="U237" s="364"/>
      <c r="V237" s="365"/>
      <c r="W237" s="365"/>
      <c r="Y237" s="354"/>
    </row>
    <row r="238" spans="1:25" s="85" customFormat="1" outlineLevel="1" x14ac:dyDescent="0.25">
      <c r="B238" s="489"/>
      <c r="C238" s="485"/>
      <c r="D238" s="485"/>
      <c r="E238" s="485"/>
      <c r="F238" s="460" t="s">
        <v>157</v>
      </c>
      <c r="G238" s="220"/>
      <c r="H238" s="33"/>
      <c r="I238" s="33"/>
      <c r="J238" s="33"/>
      <c r="K238" s="35"/>
      <c r="L238" s="33"/>
      <c r="M238" s="33"/>
      <c r="N238" s="33"/>
      <c r="O238" s="33"/>
      <c r="P238" s="33"/>
      <c r="Q238" s="33"/>
      <c r="R238" s="33"/>
      <c r="S238" s="33"/>
      <c r="T238" s="33"/>
      <c r="U238" s="33"/>
      <c r="V238" s="35"/>
      <c r="W238" s="35"/>
      <c r="X238" s="84"/>
      <c r="Y238" s="236"/>
    </row>
    <row r="239" spans="1:25" outlineLevel="1" x14ac:dyDescent="0.25">
      <c r="B239" s="465"/>
      <c r="C239" s="275"/>
      <c r="D239" s="275"/>
      <c r="E239" s="275"/>
      <c r="F239" s="460" t="s">
        <v>158</v>
      </c>
      <c r="G239" s="220"/>
      <c r="H239" s="33"/>
      <c r="I239" s="33"/>
      <c r="J239" s="33"/>
      <c r="K239" s="35"/>
      <c r="L239" s="33"/>
      <c r="M239" s="33"/>
      <c r="N239" s="33"/>
      <c r="O239" s="33"/>
      <c r="P239" s="33"/>
      <c r="Q239" s="33"/>
      <c r="R239" s="33"/>
      <c r="S239" s="33"/>
      <c r="T239" s="33"/>
      <c r="U239" s="33"/>
      <c r="V239" s="35"/>
      <c r="W239" s="35"/>
      <c r="Y239" s="236"/>
    </row>
    <row r="240" spans="1:25" outlineLevel="1" x14ac:dyDescent="0.25">
      <c r="B240" s="465"/>
      <c r="C240" s="275"/>
      <c r="D240" s="275"/>
      <c r="E240" s="275"/>
      <c r="F240" s="457" t="s">
        <v>159</v>
      </c>
      <c r="G240" s="220"/>
      <c r="H240" s="33"/>
      <c r="I240" s="33"/>
      <c r="J240" s="33"/>
      <c r="K240" s="35"/>
      <c r="L240" s="33"/>
      <c r="M240" s="33"/>
      <c r="N240" s="33"/>
      <c r="O240" s="33"/>
      <c r="P240" s="33"/>
      <c r="Q240" s="33"/>
      <c r="R240" s="33"/>
      <c r="S240" s="33"/>
      <c r="T240" s="33"/>
      <c r="U240" s="33"/>
      <c r="V240" s="35"/>
      <c r="W240" s="35"/>
      <c r="Y240" s="236"/>
    </row>
    <row r="241" spans="2:25" outlineLevel="1" x14ac:dyDescent="0.25">
      <c r="B241" s="465"/>
      <c r="C241" s="275"/>
      <c r="D241" s="275"/>
      <c r="E241" s="275"/>
      <c r="F241" s="457" t="s">
        <v>160</v>
      </c>
      <c r="G241" s="220"/>
      <c r="H241" s="33"/>
      <c r="I241" s="33"/>
      <c r="J241" s="33"/>
      <c r="K241" s="35"/>
      <c r="L241" s="33"/>
      <c r="M241" s="33"/>
      <c r="N241" s="33"/>
      <c r="O241" s="33"/>
      <c r="P241" s="33"/>
      <c r="Q241" s="33"/>
      <c r="R241" s="33"/>
      <c r="S241" s="33"/>
      <c r="T241" s="33"/>
      <c r="U241" s="33"/>
      <c r="V241" s="35"/>
      <c r="W241" s="35"/>
      <c r="Y241" s="236"/>
    </row>
    <row r="242" spans="2:25" outlineLevel="1" x14ac:dyDescent="0.25">
      <c r="B242" s="465"/>
      <c r="C242" s="275"/>
      <c r="D242" s="275"/>
      <c r="E242" s="275"/>
      <c r="F242" s="457" t="s">
        <v>161</v>
      </c>
      <c r="G242" s="220"/>
      <c r="H242" s="33"/>
      <c r="I242" s="33"/>
      <c r="J242" s="33"/>
      <c r="K242" s="35"/>
      <c r="L242" s="33"/>
      <c r="M242" s="33"/>
      <c r="N242" s="33"/>
      <c r="O242" s="33"/>
      <c r="P242" s="33"/>
      <c r="Q242" s="33"/>
      <c r="R242" s="33"/>
      <c r="S242" s="33"/>
      <c r="T242" s="33"/>
      <c r="U242" s="33"/>
      <c r="V242" s="35"/>
      <c r="W242" s="35"/>
      <c r="Y242" s="236"/>
    </row>
    <row r="243" spans="2:25" outlineLevel="1" x14ac:dyDescent="0.25">
      <c r="B243" s="465"/>
      <c r="C243" s="275"/>
      <c r="D243" s="275"/>
      <c r="E243" s="275"/>
      <c r="F243" s="299" t="s">
        <v>162</v>
      </c>
      <c r="G243" s="220"/>
      <c r="H243" s="33"/>
      <c r="I243" s="33"/>
      <c r="J243" s="33"/>
      <c r="K243" s="35"/>
      <c r="L243" s="33"/>
      <c r="M243" s="33"/>
      <c r="N243" s="33"/>
      <c r="O243" s="33"/>
      <c r="P243" s="33"/>
      <c r="Q243" s="33"/>
      <c r="R243" s="33"/>
      <c r="S243" s="33"/>
      <c r="T243" s="33"/>
      <c r="U243" s="33"/>
      <c r="V243" s="35"/>
      <c r="W243" s="35"/>
      <c r="Y243" s="236"/>
    </row>
    <row r="244" spans="2:25" outlineLevel="1" x14ac:dyDescent="0.25">
      <c r="B244" s="465"/>
      <c r="C244" s="275"/>
      <c r="D244" s="275"/>
      <c r="E244" s="275"/>
      <c r="F244" s="299" t="s">
        <v>163</v>
      </c>
      <c r="G244" s="220"/>
      <c r="H244" s="33"/>
      <c r="I244" s="33"/>
      <c r="J244" s="33"/>
      <c r="K244" s="35"/>
      <c r="L244" s="33"/>
      <c r="M244" s="33"/>
      <c r="N244" s="33"/>
      <c r="O244" s="33"/>
      <c r="P244" s="33"/>
      <c r="Q244" s="33"/>
      <c r="R244" s="33"/>
      <c r="S244" s="33"/>
      <c r="T244" s="33"/>
      <c r="U244" s="33"/>
      <c r="V244" s="35"/>
      <c r="W244" s="35"/>
      <c r="Y244" s="236"/>
    </row>
    <row r="245" spans="2:25" x14ac:dyDescent="0.25">
      <c r="B245" s="479"/>
      <c r="C245" s="275"/>
      <c r="D245" s="276" t="s">
        <v>164</v>
      </c>
      <c r="E245" s="275"/>
      <c r="F245" s="275"/>
      <c r="G245" s="52"/>
      <c r="H245" s="364"/>
      <c r="I245" s="364"/>
      <c r="J245" s="364"/>
      <c r="K245" s="365"/>
      <c r="L245" s="31"/>
      <c r="M245" s="31"/>
      <c r="N245" s="364"/>
      <c r="O245" s="364"/>
      <c r="P245" s="364"/>
      <c r="Q245" s="364"/>
      <c r="R245" s="364"/>
      <c r="S245" s="364"/>
      <c r="T245" s="364"/>
      <c r="U245" s="364"/>
      <c r="V245" s="365"/>
      <c r="W245" s="365"/>
      <c r="Y245" s="353"/>
    </row>
    <row r="246" spans="2:25" x14ac:dyDescent="0.25">
      <c r="B246" s="479"/>
      <c r="C246" s="275"/>
      <c r="D246" s="276"/>
      <c r="E246" s="275" t="s">
        <v>165</v>
      </c>
      <c r="F246" s="275"/>
      <c r="G246" s="367">
        <f t="shared" ref="G246:W246" si="55">SUBTOTAL(9,G247:G252)</f>
        <v>0</v>
      </c>
      <c r="H246" s="364">
        <f t="shared" si="55"/>
        <v>0</v>
      </c>
      <c r="I246" s="364">
        <f t="shared" si="55"/>
        <v>0</v>
      </c>
      <c r="J246" s="364">
        <f t="shared" si="55"/>
        <v>0</v>
      </c>
      <c r="K246" s="365">
        <f t="shared" si="55"/>
        <v>0</v>
      </c>
      <c r="L246" s="31">
        <f t="shared" si="55"/>
        <v>0</v>
      </c>
      <c r="M246" s="31">
        <f t="shared" si="55"/>
        <v>0</v>
      </c>
      <c r="N246" s="31">
        <f t="shared" si="55"/>
        <v>0</v>
      </c>
      <c r="O246" s="31">
        <f t="shared" si="55"/>
        <v>0</v>
      </c>
      <c r="P246" s="31">
        <f t="shared" si="55"/>
        <v>0</v>
      </c>
      <c r="Q246" s="31">
        <f t="shared" si="55"/>
        <v>0</v>
      </c>
      <c r="R246" s="31">
        <f t="shared" si="55"/>
        <v>0</v>
      </c>
      <c r="S246" s="31">
        <f t="shared" si="55"/>
        <v>0</v>
      </c>
      <c r="T246" s="31">
        <f t="shared" si="55"/>
        <v>0</v>
      </c>
      <c r="U246" s="31">
        <f t="shared" si="55"/>
        <v>0</v>
      </c>
      <c r="V246" s="365">
        <f t="shared" si="55"/>
        <v>0</v>
      </c>
      <c r="W246" s="365">
        <f t="shared" si="55"/>
        <v>0</v>
      </c>
      <c r="Y246" s="354"/>
    </row>
    <row r="247" spans="2:25" outlineLevel="1" x14ac:dyDescent="0.25">
      <c r="B247" s="465"/>
      <c r="C247" s="275"/>
      <c r="D247" s="275"/>
      <c r="E247" s="273"/>
      <c r="F247" s="457" t="s">
        <v>166</v>
      </c>
      <c r="G247" s="220"/>
      <c r="H247" s="229"/>
      <c r="I247" s="230"/>
      <c r="J247" s="230"/>
      <c r="K247" s="233"/>
      <c r="L247" s="229"/>
      <c r="M247" s="230"/>
      <c r="N247" s="230"/>
      <c r="O247" s="230"/>
      <c r="P247" s="230"/>
      <c r="Q247" s="230"/>
      <c r="R247" s="230"/>
      <c r="S247" s="230"/>
      <c r="T247" s="230"/>
      <c r="U247" s="230"/>
      <c r="V247" s="233"/>
      <c r="W247" s="234"/>
      <c r="Y247" s="236"/>
    </row>
    <row r="248" spans="2:25" outlineLevel="1" x14ac:dyDescent="0.25">
      <c r="B248" s="465"/>
      <c r="C248" s="275"/>
      <c r="D248" s="275"/>
      <c r="E248" s="273"/>
      <c r="F248" s="457" t="s">
        <v>167</v>
      </c>
      <c r="G248" s="220"/>
      <c r="H248" s="229"/>
      <c r="I248" s="230"/>
      <c r="J248" s="230"/>
      <c r="K248" s="233"/>
      <c r="L248" s="229"/>
      <c r="M248" s="230"/>
      <c r="N248" s="230"/>
      <c r="O248" s="230"/>
      <c r="P248" s="230"/>
      <c r="Q248" s="230"/>
      <c r="R248" s="230"/>
      <c r="S248" s="230"/>
      <c r="T248" s="230"/>
      <c r="U248" s="230"/>
      <c r="V248" s="233"/>
      <c r="W248" s="234"/>
      <c r="Y248" s="236"/>
    </row>
    <row r="249" spans="2:25" outlineLevel="1" x14ac:dyDescent="0.25">
      <c r="B249" s="465"/>
      <c r="C249" s="275"/>
      <c r="D249" s="275"/>
      <c r="E249" s="273"/>
      <c r="F249" s="457" t="s">
        <v>168</v>
      </c>
      <c r="G249" s="220"/>
      <c r="H249" s="229"/>
      <c r="I249" s="230"/>
      <c r="J249" s="230"/>
      <c r="K249" s="233"/>
      <c r="L249" s="229"/>
      <c r="M249" s="230"/>
      <c r="N249" s="230"/>
      <c r="O249" s="230"/>
      <c r="P249" s="230"/>
      <c r="Q249" s="230"/>
      <c r="R249" s="230"/>
      <c r="S249" s="230"/>
      <c r="T249" s="230"/>
      <c r="U249" s="230"/>
      <c r="V249" s="233"/>
      <c r="W249" s="234"/>
      <c r="Y249" s="236"/>
    </row>
    <row r="250" spans="2:25" outlineLevel="1" x14ac:dyDescent="0.25">
      <c r="B250" s="465"/>
      <c r="C250" s="273"/>
      <c r="D250" s="273"/>
      <c r="E250" s="273"/>
      <c r="F250" s="457" t="s">
        <v>169</v>
      </c>
      <c r="G250" s="220"/>
      <c r="H250" s="229"/>
      <c r="I250" s="230"/>
      <c r="J250" s="230"/>
      <c r="K250" s="233"/>
      <c r="L250" s="229"/>
      <c r="M250" s="230"/>
      <c r="N250" s="230"/>
      <c r="O250" s="230"/>
      <c r="P250" s="230"/>
      <c r="Q250" s="230"/>
      <c r="R250" s="230"/>
      <c r="S250" s="230"/>
      <c r="T250" s="230"/>
      <c r="U250" s="230"/>
      <c r="V250" s="233"/>
      <c r="W250" s="234"/>
      <c r="Y250" s="236"/>
    </row>
    <row r="251" spans="2:25" outlineLevel="1" x14ac:dyDescent="0.25">
      <c r="B251" s="465"/>
      <c r="C251" s="273"/>
      <c r="D251" s="273"/>
      <c r="E251" s="273"/>
      <c r="F251" s="299" t="s">
        <v>170</v>
      </c>
      <c r="G251" s="220"/>
      <c r="H251" s="229"/>
      <c r="I251" s="230"/>
      <c r="J251" s="230"/>
      <c r="K251" s="233"/>
      <c r="L251" s="229"/>
      <c r="M251" s="230"/>
      <c r="N251" s="230"/>
      <c r="O251" s="230"/>
      <c r="P251" s="230"/>
      <c r="Q251" s="230"/>
      <c r="R251" s="230"/>
      <c r="S251" s="230"/>
      <c r="T251" s="230"/>
      <c r="U251" s="230"/>
      <c r="V251" s="233"/>
      <c r="W251" s="234"/>
      <c r="Y251" s="236"/>
    </row>
    <row r="252" spans="2:25" outlineLevel="1" x14ac:dyDescent="0.25">
      <c r="B252" s="465"/>
      <c r="C252" s="273"/>
      <c r="D252" s="273"/>
      <c r="E252" s="273"/>
      <c r="F252" s="299" t="s">
        <v>171</v>
      </c>
      <c r="G252" s="220"/>
      <c r="H252" s="229"/>
      <c r="I252" s="230"/>
      <c r="J252" s="230"/>
      <c r="K252" s="233"/>
      <c r="L252" s="229"/>
      <c r="M252" s="230"/>
      <c r="N252" s="230"/>
      <c r="O252" s="230"/>
      <c r="P252" s="230"/>
      <c r="Q252" s="230"/>
      <c r="R252" s="230"/>
      <c r="S252" s="230"/>
      <c r="T252" s="230"/>
      <c r="U252" s="230"/>
      <c r="V252" s="233"/>
      <c r="W252" s="234"/>
      <c r="Y252" s="236"/>
    </row>
    <row r="253" spans="2:25" x14ac:dyDescent="0.25">
      <c r="B253" s="465"/>
      <c r="C253" s="273"/>
      <c r="D253" s="273"/>
      <c r="E253" s="273" t="s">
        <v>172</v>
      </c>
      <c r="F253" s="275"/>
      <c r="G253" s="367">
        <f>SUBTOTAL(9,G254:G259)</f>
        <v>0</v>
      </c>
      <c r="H253" s="364">
        <f>SUBTOTAL(9,H254:H259)</f>
        <v>0</v>
      </c>
      <c r="I253" s="364">
        <f>SUBTOTAL(9,I254:I259)</f>
        <v>0</v>
      </c>
      <c r="J253" s="364">
        <f>SUBTOTAL(9,J254:J259)</f>
        <v>0</v>
      </c>
      <c r="K253" s="365">
        <f>SUBTOTAL(9,K254:K259)</f>
        <v>0</v>
      </c>
      <c r="L253" s="31">
        <f t="shared" ref="L253:W253" si="56">SUBTOTAL(9,L254:L259)</f>
        <v>0</v>
      </c>
      <c r="M253" s="31">
        <f t="shared" si="56"/>
        <v>0</v>
      </c>
      <c r="N253" s="31">
        <f t="shared" si="56"/>
        <v>0</v>
      </c>
      <c r="O253" s="31">
        <f t="shared" si="56"/>
        <v>0</v>
      </c>
      <c r="P253" s="31">
        <f t="shared" si="56"/>
        <v>0</v>
      </c>
      <c r="Q253" s="31">
        <f t="shared" si="56"/>
        <v>0</v>
      </c>
      <c r="R253" s="31">
        <f t="shared" si="56"/>
        <v>0</v>
      </c>
      <c r="S253" s="31">
        <f t="shared" si="56"/>
        <v>0</v>
      </c>
      <c r="T253" s="31">
        <f t="shared" si="56"/>
        <v>0</v>
      </c>
      <c r="U253" s="31">
        <f t="shared" si="56"/>
        <v>0</v>
      </c>
      <c r="V253" s="365">
        <f t="shared" si="56"/>
        <v>0</v>
      </c>
      <c r="W253" s="365">
        <f t="shared" si="56"/>
        <v>0</v>
      </c>
      <c r="Y253" s="238"/>
    </row>
    <row r="254" spans="2:25" outlineLevel="1" x14ac:dyDescent="0.25">
      <c r="B254" s="465"/>
      <c r="C254" s="273"/>
      <c r="D254" s="273"/>
      <c r="E254" s="273"/>
      <c r="F254" s="299" t="s">
        <v>173</v>
      </c>
      <c r="G254" s="220"/>
      <c r="H254" s="229"/>
      <c r="I254" s="230"/>
      <c r="J254" s="230"/>
      <c r="K254" s="233"/>
      <c r="L254" s="229"/>
      <c r="M254" s="33"/>
      <c r="N254" s="33"/>
      <c r="O254" s="33"/>
      <c r="P254" s="33"/>
      <c r="Q254" s="33"/>
      <c r="R254" s="33"/>
      <c r="S254" s="33"/>
      <c r="T254" s="33"/>
      <c r="U254" s="33"/>
      <c r="V254" s="35"/>
      <c r="W254" s="35"/>
      <c r="Y254" s="236"/>
    </row>
    <row r="255" spans="2:25" outlineLevel="1" x14ac:dyDescent="0.25">
      <c r="B255" s="465"/>
      <c r="C255" s="273"/>
      <c r="D255" s="273"/>
      <c r="E255" s="273"/>
      <c r="F255" s="299" t="s">
        <v>174</v>
      </c>
      <c r="G255" s="220"/>
      <c r="H255" s="229"/>
      <c r="I255" s="230"/>
      <c r="J255" s="230"/>
      <c r="K255" s="233"/>
      <c r="L255" s="265"/>
      <c r="M255" s="230"/>
      <c r="N255" s="33"/>
      <c r="O255" s="33"/>
      <c r="P255" s="33"/>
      <c r="Q255" s="33"/>
      <c r="R255" s="33"/>
      <c r="S255" s="33"/>
      <c r="T255" s="33"/>
      <c r="U255" s="33"/>
      <c r="V255" s="35"/>
      <c r="W255" s="35"/>
      <c r="Y255" s="236"/>
    </row>
    <row r="256" spans="2:25" outlineLevel="1" x14ac:dyDescent="0.25">
      <c r="B256" s="465"/>
      <c r="C256" s="273"/>
      <c r="D256" s="273"/>
      <c r="E256" s="273"/>
      <c r="F256" s="299" t="s">
        <v>175</v>
      </c>
      <c r="G256" s="220"/>
      <c r="H256" s="229"/>
      <c r="I256" s="230"/>
      <c r="J256" s="230"/>
      <c r="K256" s="233"/>
      <c r="L256" s="229"/>
      <c r="M256" s="230"/>
      <c r="N256" s="230"/>
      <c r="O256" s="230"/>
      <c r="P256" s="33"/>
      <c r="Q256" s="33"/>
      <c r="R256" s="33"/>
      <c r="S256" s="33"/>
      <c r="T256" s="33"/>
      <c r="U256" s="33"/>
      <c r="V256" s="35"/>
      <c r="W256" s="35"/>
      <c r="Y256" s="236"/>
    </row>
    <row r="257" spans="2:25" outlineLevel="1" x14ac:dyDescent="0.25">
      <c r="B257" s="465"/>
      <c r="C257" s="273"/>
      <c r="D257" s="273"/>
      <c r="E257" s="273"/>
      <c r="F257" s="299" t="s">
        <v>176</v>
      </c>
      <c r="G257" s="220"/>
      <c r="H257" s="229"/>
      <c r="I257" s="230"/>
      <c r="J257" s="230"/>
      <c r="K257" s="233"/>
      <c r="L257" s="229"/>
      <c r="M257" s="230"/>
      <c r="N257" s="230"/>
      <c r="O257" s="230"/>
      <c r="P257" s="230"/>
      <c r="Q257" s="230"/>
      <c r="R257" s="230"/>
      <c r="S257" s="230"/>
      <c r="T257" s="33"/>
      <c r="U257" s="33"/>
      <c r="V257" s="35"/>
      <c r="W257" s="35"/>
      <c r="Y257" s="236"/>
    </row>
    <row r="258" spans="2:25" outlineLevel="1" x14ac:dyDescent="0.25">
      <c r="B258" s="465"/>
      <c r="C258" s="273"/>
      <c r="D258" s="273"/>
      <c r="E258" s="273"/>
      <c r="F258" s="299" t="s">
        <v>177</v>
      </c>
      <c r="G258" s="220"/>
      <c r="H258" s="229"/>
      <c r="I258" s="230"/>
      <c r="J258" s="230"/>
      <c r="K258" s="233"/>
      <c r="L258" s="229"/>
      <c r="M258" s="230"/>
      <c r="N258" s="230"/>
      <c r="O258" s="230"/>
      <c r="P258" s="230"/>
      <c r="Q258" s="230"/>
      <c r="R258" s="230"/>
      <c r="S258" s="230"/>
      <c r="T258" s="230"/>
      <c r="U258" s="230"/>
      <c r="V258" s="233"/>
      <c r="W258" s="234"/>
      <c r="Y258" s="236"/>
    </row>
    <row r="259" spans="2:25" outlineLevel="1" x14ac:dyDescent="0.25">
      <c r="B259" s="465"/>
      <c r="C259" s="273"/>
      <c r="D259" s="273"/>
      <c r="E259" s="273"/>
      <c r="F259" s="299" t="s">
        <v>178</v>
      </c>
      <c r="G259" s="220"/>
      <c r="H259" s="229"/>
      <c r="I259" s="230"/>
      <c r="J259" s="230"/>
      <c r="K259" s="233"/>
      <c r="L259" s="229"/>
      <c r="M259" s="230"/>
      <c r="N259" s="230"/>
      <c r="O259" s="230"/>
      <c r="P259" s="230"/>
      <c r="Q259" s="230"/>
      <c r="R259" s="230"/>
      <c r="S259" s="230"/>
      <c r="T259" s="230"/>
      <c r="U259" s="230"/>
      <c r="V259" s="233"/>
      <c r="W259" s="234"/>
      <c r="Y259" s="236"/>
    </row>
    <row r="260" spans="2:25" x14ac:dyDescent="0.25">
      <c r="B260" s="465"/>
      <c r="C260" s="273"/>
      <c r="D260" s="273"/>
      <c r="E260" s="273" t="s">
        <v>179</v>
      </c>
      <c r="F260" s="275"/>
      <c r="G260" s="367">
        <f>SUBTOTAL(9,G261:G266)</f>
        <v>0</v>
      </c>
      <c r="H260" s="364">
        <f>SUBTOTAL(9,H261:H266)</f>
        <v>0</v>
      </c>
      <c r="I260" s="364">
        <f>SUBTOTAL(9,I261:I266)</f>
        <v>0</v>
      </c>
      <c r="J260" s="364">
        <f>SUBTOTAL(9,J261:J266)</f>
        <v>0</v>
      </c>
      <c r="K260" s="365">
        <f>SUBTOTAL(9,K261:K266)</f>
        <v>0</v>
      </c>
      <c r="L260" s="31">
        <f t="shared" ref="L260:W260" si="57">SUBTOTAL(9,L261:L266)</f>
        <v>0</v>
      </c>
      <c r="M260" s="31">
        <f t="shared" si="57"/>
        <v>0</v>
      </c>
      <c r="N260" s="31">
        <f t="shared" si="57"/>
        <v>0</v>
      </c>
      <c r="O260" s="31">
        <f t="shared" si="57"/>
        <v>0</v>
      </c>
      <c r="P260" s="31">
        <f t="shared" si="57"/>
        <v>0</v>
      </c>
      <c r="Q260" s="31">
        <f t="shared" si="57"/>
        <v>0</v>
      </c>
      <c r="R260" s="31">
        <f t="shared" si="57"/>
        <v>0</v>
      </c>
      <c r="S260" s="31">
        <f t="shared" si="57"/>
        <v>0</v>
      </c>
      <c r="T260" s="31">
        <f t="shared" si="57"/>
        <v>0</v>
      </c>
      <c r="U260" s="31">
        <f t="shared" si="57"/>
        <v>0</v>
      </c>
      <c r="V260" s="365">
        <f t="shared" si="57"/>
        <v>0</v>
      </c>
      <c r="W260" s="365">
        <f t="shared" si="57"/>
        <v>0</v>
      </c>
      <c r="Y260" s="238"/>
    </row>
    <row r="261" spans="2:25" outlineLevel="1" x14ac:dyDescent="0.25">
      <c r="B261" s="465"/>
      <c r="C261" s="273"/>
      <c r="D261" s="273"/>
      <c r="E261" s="273"/>
      <c r="F261" s="299" t="s">
        <v>180</v>
      </c>
      <c r="G261" s="220"/>
      <c r="H261" s="229"/>
      <c r="I261" s="230"/>
      <c r="J261" s="230"/>
      <c r="K261" s="233"/>
      <c r="L261" s="229"/>
      <c r="M261" s="33"/>
      <c r="N261" s="33"/>
      <c r="O261" s="33"/>
      <c r="P261" s="33"/>
      <c r="Q261" s="33"/>
      <c r="R261" s="33"/>
      <c r="S261" s="33"/>
      <c r="T261" s="33"/>
      <c r="U261" s="33"/>
      <c r="V261" s="35"/>
      <c r="W261" s="35"/>
      <c r="Y261" s="236"/>
    </row>
    <row r="262" spans="2:25" outlineLevel="1" x14ac:dyDescent="0.25">
      <c r="B262" s="465"/>
      <c r="C262" s="273"/>
      <c r="D262" s="273"/>
      <c r="E262" s="273"/>
      <c r="F262" s="299" t="s">
        <v>181</v>
      </c>
      <c r="G262" s="220"/>
      <c r="H262" s="229"/>
      <c r="I262" s="230"/>
      <c r="J262" s="230"/>
      <c r="K262" s="233"/>
      <c r="L262" s="265"/>
      <c r="M262" s="230"/>
      <c r="N262" s="33"/>
      <c r="O262" s="33"/>
      <c r="P262" s="33"/>
      <c r="Q262" s="33"/>
      <c r="R262" s="33"/>
      <c r="S262" s="33"/>
      <c r="T262" s="33"/>
      <c r="U262" s="33"/>
      <c r="V262" s="35"/>
      <c r="W262" s="35"/>
      <c r="Y262" s="236"/>
    </row>
    <row r="263" spans="2:25" outlineLevel="1" x14ac:dyDescent="0.25">
      <c r="B263" s="465"/>
      <c r="C263" s="273"/>
      <c r="D263" s="273"/>
      <c r="E263" s="273"/>
      <c r="F263" s="299" t="s">
        <v>182</v>
      </c>
      <c r="G263" s="220"/>
      <c r="H263" s="229"/>
      <c r="I263" s="230"/>
      <c r="J263" s="230"/>
      <c r="K263" s="233"/>
      <c r="L263" s="229"/>
      <c r="M263" s="230"/>
      <c r="N263" s="230"/>
      <c r="O263" s="230"/>
      <c r="P263" s="33"/>
      <c r="Q263" s="33"/>
      <c r="R263" s="33"/>
      <c r="S263" s="33"/>
      <c r="T263" s="33"/>
      <c r="U263" s="33"/>
      <c r="V263" s="35"/>
      <c r="W263" s="35"/>
      <c r="Y263" s="236"/>
    </row>
    <row r="264" spans="2:25" outlineLevel="1" x14ac:dyDescent="0.25">
      <c r="B264" s="465"/>
      <c r="C264" s="273"/>
      <c r="D264" s="273"/>
      <c r="E264" s="273"/>
      <c r="F264" s="299" t="s">
        <v>183</v>
      </c>
      <c r="G264" s="220"/>
      <c r="H264" s="229"/>
      <c r="I264" s="230"/>
      <c r="J264" s="230"/>
      <c r="K264" s="233"/>
      <c r="L264" s="229"/>
      <c r="M264" s="230"/>
      <c r="N264" s="230"/>
      <c r="O264" s="230"/>
      <c r="P264" s="230"/>
      <c r="Q264" s="230"/>
      <c r="R264" s="230"/>
      <c r="S264" s="230"/>
      <c r="T264" s="33"/>
      <c r="U264" s="33"/>
      <c r="V264" s="35"/>
      <c r="W264" s="35"/>
      <c r="Y264" s="236"/>
    </row>
    <row r="265" spans="2:25" outlineLevel="1" x14ac:dyDescent="0.25">
      <c r="B265" s="465"/>
      <c r="C265" s="273"/>
      <c r="D265" s="273"/>
      <c r="E265" s="273"/>
      <c r="F265" s="299" t="s">
        <v>184</v>
      </c>
      <c r="G265" s="220"/>
      <c r="H265" s="229"/>
      <c r="I265" s="230"/>
      <c r="J265" s="230"/>
      <c r="K265" s="233"/>
      <c r="L265" s="229"/>
      <c r="M265" s="230"/>
      <c r="N265" s="230"/>
      <c r="O265" s="230"/>
      <c r="P265" s="230"/>
      <c r="Q265" s="230"/>
      <c r="R265" s="230"/>
      <c r="S265" s="230"/>
      <c r="T265" s="230"/>
      <c r="U265" s="230"/>
      <c r="V265" s="233"/>
      <c r="W265" s="234"/>
      <c r="Y265" s="236"/>
    </row>
    <row r="266" spans="2:25" outlineLevel="1" x14ac:dyDescent="0.25">
      <c r="B266" s="465"/>
      <c r="C266" s="273"/>
      <c r="D266" s="273"/>
      <c r="E266" s="273"/>
      <c r="F266" s="299" t="s">
        <v>185</v>
      </c>
      <c r="G266" s="220"/>
      <c r="H266" s="229"/>
      <c r="I266" s="230"/>
      <c r="J266" s="230"/>
      <c r="K266" s="233"/>
      <c r="L266" s="229"/>
      <c r="M266" s="230"/>
      <c r="N266" s="230"/>
      <c r="O266" s="230"/>
      <c r="P266" s="230"/>
      <c r="Q266" s="230"/>
      <c r="R266" s="230"/>
      <c r="S266" s="230"/>
      <c r="T266" s="230"/>
      <c r="U266" s="230"/>
      <c r="V266" s="233"/>
      <c r="W266" s="234"/>
      <c r="Y266" s="236"/>
    </row>
    <row r="267" spans="2:25" x14ac:dyDescent="0.25">
      <c r="B267" s="465"/>
      <c r="C267" s="273"/>
      <c r="D267" s="273"/>
      <c r="E267" s="273" t="s">
        <v>186</v>
      </c>
      <c r="F267" s="275"/>
      <c r="G267" s="367">
        <f>SUBTOTAL(9,G268:G273)</f>
        <v>0</v>
      </c>
      <c r="H267" s="364">
        <f>SUBTOTAL(9,H268:H273)</f>
        <v>0</v>
      </c>
      <c r="I267" s="364">
        <f>SUBTOTAL(9,I268:I273)</f>
        <v>0</v>
      </c>
      <c r="J267" s="364">
        <f>SUBTOTAL(9,J268:J273)</f>
        <v>0</v>
      </c>
      <c r="K267" s="365">
        <f>SUBTOTAL(9,K268:K273)</f>
        <v>0</v>
      </c>
      <c r="L267" s="31">
        <f t="shared" ref="L267:W267" si="58">SUBTOTAL(9,L268:L273)</f>
        <v>0</v>
      </c>
      <c r="M267" s="31">
        <f t="shared" si="58"/>
        <v>0</v>
      </c>
      <c r="N267" s="31">
        <f t="shared" si="58"/>
        <v>0</v>
      </c>
      <c r="O267" s="31">
        <f t="shared" si="58"/>
        <v>0</v>
      </c>
      <c r="P267" s="31">
        <f t="shared" si="58"/>
        <v>0</v>
      </c>
      <c r="Q267" s="31">
        <f t="shared" si="58"/>
        <v>0</v>
      </c>
      <c r="R267" s="31">
        <f t="shared" si="58"/>
        <v>0</v>
      </c>
      <c r="S267" s="31">
        <f t="shared" si="58"/>
        <v>0</v>
      </c>
      <c r="T267" s="31">
        <f t="shared" si="58"/>
        <v>0</v>
      </c>
      <c r="U267" s="31">
        <f t="shared" si="58"/>
        <v>0</v>
      </c>
      <c r="V267" s="365">
        <f t="shared" si="58"/>
        <v>0</v>
      </c>
      <c r="W267" s="365">
        <f t="shared" si="58"/>
        <v>0</v>
      </c>
      <c r="Y267" s="238"/>
    </row>
    <row r="268" spans="2:25" outlineLevel="1" x14ac:dyDescent="0.25">
      <c r="B268" s="465"/>
      <c r="C268" s="273"/>
      <c r="D268" s="273"/>
      <c r="E268" s="273"/>
      <c r="F268" s="299" t="s">
        <v>187</v>
      </c>
      <c r="G268" s="220"/>
      <c r="H268" s="229"/>
      <c r="I268" s="230"/>
      <c r="J268" s="230"/>
      <c r="K268" s="233"/>
      <c r="L268" s="229"/>
      <c r="M268" s="33"/>
      <c r="N268" s="33"/>
      <c r="O268" s="33"/>
      <c r="P268" s="33"/>
      <c r="Q268" s="33"/>
      <c r="R268" s="33"/>
      <c r="S268" s="33"/>
      <c r="T268" s="33"/>
      <c r="U268" s="33"/>
      <c r="V268" s="35"/>
      <c r="W268" s="35"/>
      <c r="Y268" s="236"/>
    </row>
    <row r="269" spans="2:25" outlineLevel="1" x14ac:dyDescent="0.25">
      <c r="B269" s="465"/>
      <c r="C269" s="273"/>
      <c r="D269" s="273"/>
      <c r="E269" s="273"/>
      <c r="F269" s="299" t="s">
        <v>188</v>
      </c>
      <c r="G269" s="220"/>
      <c r="H269" s="229"/>
      <c r="I269" s="230"/>
      <c r="J269" s="230"/>
      <c r="K269" s="233"/>
      <c r="L269" s="265"/>
      <c r="M269" s="230"/>
      <c r="N269" s="33"/>
      <c r="O269" s="33"/>
      <c r="P269" s="33"/>
      <c r="Q269" s="33"/>
      <c r="R269" s="33"/>
      <c r="S269" s="33"/>
      <c r="T269" s="33"/>
      <c r="U269" s="33"/>
      <c r="V269" s="35"/>
      <c r="W269" s="35"/>
      <c r="Y269" s="236"/>
    </row>
    <row r="270" spans="2:25" outlineLevel="1" x14ac:dyDescent="0.25">
      <c r="B270" s="465"/>
      <c r="C270" s="273"/>
      <c r="D270" s="273"/>
      <c r="E270" s="273"/>
      <c r="F270" s="299" t="s">
        <v>189</v>
      </c>
      <c r="G270" s="220"/>
      <c r="H270" s="229"/>
      <c r="I270" s="230"/>
      <c r="J270" s="230"/>
      <c r="K270" s="233"/>
      <c r="L270" s="229"/>
      <c r="M270" s="230"/>
      <c r="N270" s="230"/>
      <c r="O270" s="230"/>
      <c r="P270" s="33"/>
      <c r="Q270" s="33"/>
      <c r="R270" s="33"/>
      <c r="S270" s="33"/>
      <c r="T270" s="33"/>
      <c r="U270" s="33"/>
      <c r="V270" s="35"/>
      <c r="W270" s="35"/>
      <c r="Y270" s="236"/>
    </row>
    <row r="271" spans="2:25" outlineLevel="1" x14ac:dyDescent="0.25">
      <c r="B271" s="465"/>
      <c r="C271" s="273"/>
      <c r="D271" s="273"/>
      <c r="E271" s="273"/>
      <c r="F271" s="299" t="s">
        <v>190</v>
      </c>
      <c r="G271" s="220"/>
      <c r="H271" s="229"/>
      <c r="I271" s="230"/>
      <c r="J271" s="230"/>
      <c r="K271" s="233"/>
      <c r="L271" s="229"/>
      <c r="M271" s="230"/>
      <c r="N271" s="230"/>
      <c r="O271" s="230"/>
      <c r="P271" s="230"/>
      <c r="Q271" s="230"/>
      <c r="R271" s="230"/>
      <c r="S271" s="230"/>
      <c r="T271" s="33"/>
      <c r="U271" s="33"/>
      <c r="V271" s="35"/>
      <c r="W271" s="35"/>
      <c r="Y271" s="236"/>
    </row>
    <row r="272" spans="2:25" outlineLevel="1" x14ac:dyDescent="0.25">
      <c r="B272" s="465"/>
      <c r="C272" s="273"/>
      <c r="D272" s="273"/>
      <c r="E272" s="273"/>
      <c r="F272" s="299" t="s">
        <v>191</v>
      </c>
      <c r="G272" s="220"/>
      <c r="H272" s="229"/>
      <c r="I272" s="230"/>
      <c r="J272" s="230"/>
      <c r="K272" s="233"/>
      <c r="L272" s="229"/>
      <c r="M272" s="230"/>
      <c r="N272" s="230"/>
      <c r="O272" s="230"/>
      <c r="P272" s="230"/>
      <c r="Q272" s="230"/>
      <c r="R272" s="230"/>
      <c r="S272" s="230"/>
      <c r="T272" s="230"/>
      <c r="U272" s="230"/>
      <c r="V272" s="233"/>
      <c r="W272" s="234"/>
      <c r="Y272" s="236"/>
    </row>
    <row r="273" spans="2:25" outlineLevel="1" x14ac:dyDescent="0.25">
      <c r="B273" s="465"/>
      <c r="C273" s="273"/>
      <c r="D273" s="273"/>
      <c r="E273" s="273"/>
      <c r="F273" s="299" t="s">
        <v>178</v>
      </c>
      <c r="G273" s="220"/>
      <c r="H273" s="229"/>
      <c r="I273" s="230"/>
      <c r="J273" s="230"/>
      <c r="K273" s="233"/>
      <c r="L273" s="229"/>
      <c r="M273" s="230"/>
      <c r="N273" s="230"/>
      <c r="O273" s="230"/>
      <c r="P273" s="230"/>
      <c r="Q273" s="230"/>
      <c r="R273" s="230"/>
      <c r="S273" s="230"/>
      <c r="T273" s="230"/>
      <c r="U273" s="230"/>
      <c r="V273" s="233"/>
      <c r="W273" s="234"/>
      <c r="Y273" s="236"/>
    </row>
    <row r="274" spans="2:25" x14ac:dyDescent="0.25">
      <c r="B274" s="465"/>
      <c r="C274" s="273"/>
      <c r="D274" s="273"/>
      <c r="E274" s="273" t="s">
        <v>192</v>
      </c>
      <c r="F274" s="275"/>
      <c r="G274" s="367">
        <f>SUBTOTAL(9,G275:G280)</f>
        <v>0</v>
      </c>
      <c r="H274" s="364">
        <f>SUBTOTAL(9,H275:H280)</f>
        <v>0</v>
      </c>
      <c r="I274" s="364">
        <f>SUBTOTAL(9,I275:I280)</f>
        <v>0</v>
      </c>
      <c r="J274" s="364">
        <f>SUBTOTAL(9,J275:J280)</f>
        <v>0</v>
      </c>
      <c r="K274" s="365">
        <f>SUBTOTAL(9,K275:K280)</f>
        <v>0</v>
      </c>
      <c r="L274" s="31">
        <f t="shared" ref="L274:W274" si="59">SUBTOTAL(9,L275:L280)</f>
        <v>0</v>
      </c>
      <c r="M274" s="31">
        <f t="shared" si="59"/>
        <v>0</v>
      </c>
      <c r="N274" s="31">
        <f t="shared" si="59"/>
        <v>0</v>
      </c>
      <c r="O274" s="31">
        <f t="shared" si="59"/>
        <v>0</v>
      </c>
      <c r="P274" s="31">
        <f t="shared" si="59"/>
        <v>0</v>
      </c>
      <c r="Q274" s="31">
        <f t="shared" si="59"/>
        <v>0</v>
      </c>
      <c r="R274" s="31">
        <f t="shared" si="59"/>
        <v>0</v>
      </c>
      <c r="S274" s="31">
        <f t="shared" si="59"/>
        <v>0</v>
      </c>
      <c r="T274" s="31">
        <f t="shared" si="59"/>
        <v>0</v>
      </c>
      <c r="U274" s="31">
        <f t="shared" si="59"/>
        <v>0</v>
      </c>
      <c r="V274" s="365">
        <f t="shared" si="59"/>
        <v>0</v>
      </c>
      <c r="W274" s="365">
        <f t="shared" si="59"/>
        <v>0</v>
      </c>
      <c r="Y274" s="238"/>
    </row>
    <row r="275" spans="2:25" outlineLevel="1" x14ac:dyDescent="0.25">
      <c r="B275" s="465"/>
      <c r="C275" s="273"/>
      <c r="D275" s="273"/>
      <c r="E275" s="273"/>
      <c r="F275" s="299" t="s">
        <v>193</v>
      </c>
      <c r="G275" s="220"/>
      <c r="H275" s="229"/>
      <c r="I275" s="230"/>
      <c r="J275" s="230"/>
      <c r="K275" s="233"/>
      <c r="L275" s="229"/>
      <c r="M275" s="33"/>
      <c r="N275" s="33"/>
      <c r="O275" s="33"/>
      <c r="P275" s="33"/>
      <c r="Q275" s="33"/>
      <c r="R275" s="33"/>
      <c r="S275" s="33"/>
      <c r="T275" s="33"/>
      <c r="U275" s="33"/>
      <c r="V275" s="35"/>
      <c r="W275" s="35"/>
      <c r="Y275" s="236"/>
    </row>
    <row r="276" spans="2:25" outlineLevel="1" x14ac:dyDescent="0.25">
      <c r="B276" s="465"/>
      <c r="C276" s="273"/>
      <c r="D276" s="273"/>
      <c r="E276" s="273"/>
      <c r="F276" s="299" t="s">
        <v>194</v>
      </c>
      <c r="G276" s="220"/>
      <c r="H276" s="229"/>
      <c r="I276" s="230"/>
      <c r="J276" s="230"/>
      <c r="K276" s="233"/>
      <c r="L276" s="265"/>
      <c r="M276" s="230"/>
      <c r="N276" s="33"/>
      <c r="O276" s="33"/>
      <c r="P276" s="33"/>
      <c r="Q276" s="33"/>
      <c r="R276" s="33"/>
      <c r="S276" s="33"/>
      <c r="T276" s="33"/>
      <c r="U276" s="33"/>
      <c r="V276" s="35"/>
      <c r="W276" s="35"/>
      <c r="Y276" s="236"/>
    </row>
    <row r="277" spans="2:25" outlineLevel="1" x14ac:dyDescent="0.25">
      <c r="B277" s="465"/>
      <c r="C277" s="273"/>
      <c r="D277" s="273"/>
      <c r="E277" s="273"/>
      <c r="F277" s="299" t="s">
        <v>195</v>
      </c>
      <c r="G277" s="220"/>
      <c r="H277" s="229"/>
      <c r="I277" s="230"/>
      <c r="J277" s="230"/>
      <c r="K277" s="233"/>
      <c r="L277" s="229"/>
      <c r="M277" s="230"/>
      <c r="N277" s="230"/>
      <c r="O277" s="230"/>
      <c r="P277" s="33"/>
      <c r="Q277" s="33"/>
      <c r="R277" s="33"/>
      <c r="S277" s="33"/>
      <c r="T277" s="33"/>
      <c r="U277" s="33"/>
      <c r="V277" s="35"/>
      <c r="W277" s="35"/>
      <c r="Y277" s="236"/>
    </row>
    <row r="278" spans="2:25" outlineLevel="1" x14ac:dyDescent="0.25">
      <c r="B278" s="465"/>
      <c r="C278" s="273"/>
      <c r="D278" s="273"/>
      <c r="E278" s="273"/>
      <c r="F278" s="299" t="s">
        <v>196</v>
      </c>
      <c r="G278" s="220"/>
      <c r="H278" s="229"/>
      <c r="I278" s="230"/>
      <c r="J278" s="230"/>
      <c r="K278" s="233"/>
      <c r="L278" s="229"/>
      <c r="M278" s="230"/>
      <c r="N278" s="230"/>
      <c r="O278" s="230"/>
      <c r="P278" s="230"/>
      <c r="Q278" s="230"/>
      <c r="R278" s="230"/>
      <c r="S278" s="230"/>
      <c r="T278" s="33"/>
      <c r="U278" s="33"/>
      <c r="V278" s="35"/>
      <c r="W278" s="35"/>
      <c r="Y278" s="236"/>
    </row>
    <row r="279" spans="2:25" outlineLevel="1" x14ac:dyDescent="0.25">
      <c r="B279" s="465"/>
      <c r="C279" s="273"/>
      <c r="D279" s="273"/>
      <c r="E279" s="273"/>
      <c r="F279" s="299" t="s">
        <v>197</v>
      </c>
      <c r="G279" s="220"/>
      <c r="H279" s="229"/>
      <c r="I279" s="230"/>
      <c r="J279" s="230"/>
      <c r="K279" s="233"/>
      <c r="L279" s="229"/>
      <c r="M279" s="230"/>
      <c r="N279" s="230"/>
      <c r="O279" s="230"/>
      <c r="P279" s="230"/>
      <c r="Q279" s="230"/>
      <c r="R279" s="230"/>
      <c r="S279" s="230"/>
      <c r="T279" s="230"/>
      <c r="U279" s="230"/>
      <c r="V279" s="233"/>
      <c r="W279" s="234"/>
      <c r="Y279" s="236"/>
    </row>
    <row r="280" spans="2:25" outlineLevel="1" x14ac:dyDescent="0.25">
      <c r="B280" s="465"/>
      <c r="C280" s="273"/>
      <c r="D280" s="273"/>
      <c r="E280" s="273"/>
      <c r="F280" s="299" t="s">
        <v>198</v>
      </c>
      <c r="G280" s="220"/>
      <c r="H280" s="229"/>
      <c r="I280" s="230"/>
      <c r="J280" s="230"/>
      <c r="K280" s="233"/>
      <c r="L280" s="229"/>
      <c r="M280" s="230"/>
      <c r="N280" s="230"/>
      <c r="O280" s="230"/>
      <c r="P280" s="230"/>
      <c r="Q280" s="230"/>
      <c r="R280" s="230"/>
      <c r="S280" s="230"/>
      <c r="T280" s="230"/>
      <c r="U280" s="230"/>
      <c r="V280" s="233"/>
      <c r="W280" s="234"/>
      <c r="Y280" s="236"/>
    </row>
    <row r="281" spans="2:25" x14ac:dyDescent="0.25">
      <c r="B281" s="465"/>
      <c r="C281" s="273"/>
      <c r="D281" s="273"/>
      <c r="E281" s="273" t="s">
        <v>199</v>
      </c>
      <c r="F281" s="275"/>
      <c r="G281" s="367">
        <f>SUBTOTAL(9,G282:G287)</f>
        <v>0</v>
      </c>
      <c r="H281" s="364">
        <f>SUBTOTAL(9,H282:H287)</f>
        <v>0</v>
      </c>
      <c r="I281" s="364">
        <f>SUBTOTAL(9,I282:I287)</f>
        <v>0</v>
      </c>
      <c r="J281" s="364">
        <f>SUBTOTAL(9,J282:J287)</f>
        <v>0</v>
      </c>
      <c r="K281" s="365">
        <f>SUBTOTAL(9,K282:K287)</f>
        <v>0</v>
      </c>
      <c r="L281" s="31">
        <f t="shared" ref="L281:W281" si="60">SUBTOTAL(9,L282:L287)</f>
        <v>0</v>
      </c>
      <c r="M281" s="31">
        <f t="shared" si="60"/>
        <v>0</v>
      </c>
      <c r="N281" s="31">
        <f t="shared" si="60"/>
        <v>0</v>
      </c>
      <c r="O281" s="31">
        <f t="shared" si="60"/>
        <v>0</v>
      </c>
      <c r="P281" s="31">
        <f t="shared" si="60"/>
        <v>0</v>
      </c>
      <c r="Q281" s="31">
        <f t="shared" si="60"/>
        <v>0</v>
      </c>
      <c r="R281" s="31">
        <f t="shared" si="60"/>
        <v>0</v>
      </c>
      <c r="S281" s="31">
        <f t="shared" si="60"/>
        <v>0</v>
      </c>
      <c r="T281" s="31">
        <f t="shared" si="60"/>
        <v>0</v>
      </c>
      <c r="U281" s="31">
        <f t="shared" si="60"/>
        <v>0</v>
      </c>
      <c r="V281" s="365">
        <f t="shared" si="60"/>
        <v>0</v>
      </c>
      <c r="W281" s="365">
        <f t="shared" si="60"/>
        <v>0</v>
      </c>
      <c r="Y281" s="238"/>
    </row>
    <row r="282" spans="2:25" outlineLevel="1" x14ac:dyDescent="0.25">
      <c r="B282" s="465"/>
      <c r="C282" s="273"/>
      <c r="D282" s="273"/>
      <c r="E282" s="273"/>
      <c r="F282" s="299" t="s">
        <v>200</v>
      </c>
      <c r="G282" s="220"/>
      <c r="H282" s="229"/>
      <c r="I282" s="230"/>
      <c r="J282" s="230"/>
      <c r="K282" s="233"/>
      <c r="L282" s="229"/>
      <c r="M282" s="33"/>
      <c r="N282" s="33"/>
      <c r="O282" s="33"/>
      <c r="P282" s="33"/>
      <c r="Q282" s="33"/>
      <c r="R282" s="33"/>
      <c r="S282" s="33"/>
      <c r="T282" s="33"/>
      <c r="U282" s="33"/>
      <c r="V282" s="35"/>
      <c r="W282" s="35"/>
      <c r="Y282" s="236"/>
    </row>
    <row r="283" spans="2:25" outlineLevel="1" x14ac:dyDescent="0.25">
      <c r="B283" s="465"/>
      <c r="C283" s="273"/>
      <c r="D283" s="273"/>
      <c r="E283" s="273"/>
      <c r="F283" s="299" t="s">
        <v>201</v>
      </c>
      <c r="G283" s="220"/>
      <c r="H283" s="229"/>
      <c r="I283" s="230"/>
      <c r="J283" s="230"/>
      <c r="K283" s="233"/>
      <c r="L283" s="265"/>
      <c r="M283" s="230"/>
      <c r="N283" s="33"/>
      <c r="O283" s="33"/>
      <c r="P283" s="33"/>
      <c r="Q283" s="33"/>
      <c r="R283" s="33"/>
      <c r="S283" s="33"/>
      <c r="T283" s="33"/>
      <c r="U283" s="33"/>
      <c r="V283" s="35"/>
      <c r="W283" s="35"/>
      <c r="Y283" s="236"/>
    </row>
    <row r="284" spans="2:25" outlineLevel="1" x14ac:dyDescent="0.25">
      <c r="B284" s="465"/>
      <c r="C284" s="273"/>
      <c r="D284" s="273"/>
      <c r="E284" s="273"/>
      <c r="F284" s="299" t="s">
        <v>202</v>
      </c>
      <c r="G284" s="220"/>
      <c r="H284" s="229"/>
      <c r="I284" s="230"/>
      <c r="J284" s="230"/>
      <c r="K284" s="233"/>
      <c r="L284" s="229"/>
      <c r="M284" s="230"/>
      <c r="N284" s="230"/>
      <c r="O284" s="230"/>
      <c r="P284" s="33"/>
      <c r="Q284" s="33"/>
      <c r="R284" s="33"/>
      <c r="S284" s="33"/>
      <c r="T284" s="33"/>
      <c r="U284" s="33"/>
      <c r="V284" s="35"/>
      <c r="W284" s="35"/>
      <c r="Y284" s="236"/>
    </row>
    <row r="285" spans="2:25" outlineLevel="1" x14ac:dyDescent="0.25">
      <c r="B285" s="465"/>
      <c r="C285" s="273"/>
      <c r="D285" s="273"/>
      <c r="E285" s="273"/>
      <c r="F285" s="299" t="s">
        <v>203</v>
      </c>
      <c r="G285" s="220"/>
      <c r="H285" s="229"/>
      <c r="I285" s="230"/>
      <c r="J285" s="230"/>
      <c r="K285" s="233"/>
      <c r="L285" s="229"/>
      <c r="M285" s="230"/>
      <c r="N285" s="230"/>
      <c r="O285" s="230"/>
      <c r="P285" s="230"/>
      <c r="Q285" s="230"/>
      <c r="R285" s="230"/>
      <c r="S285" s="230"/>
      <c r="T285" s="33"/>
      <c r="U285" s="33"/>
      <c r="V285" s="35"/>
      <c r="W285" s="35"/>
      <c r="Y285" s="236"/>
    </row>
    <row r="286" spans="2:25" outlineLevel="1" x14ac:dyDescent="0.25">
      <c r="B286" s="465"/>
      <c r="C286" s="273"/>
      <c r="D286" s="273"/>
      <c r="E286" s="273"/>
      <c r="F286" s="299" t="s">
        <v>204</v>
      </c>
      <c r="G286" s="220"/>
      <c r="H286" s="229"/>
      <c r="I286" s="230"/>
      <c r="J286" s="230"/>
      <c r="K286" s="233"/>
      <c r="L286" s="229"/>
      <c r="M286" s="230"/>
      <c r="N286" s="230"/>
      <c r="O286" s="230"/>
      <c r="P286" s="230"/>
      <c r="Q286" s="230"/>
      <c r="R286" s="230"/>
      <c r="S286" s="230"/>
      <c r="T286" s="230"/>
      <c r="U286" s="230"/>
      <c r="V286" s="233"/>
      <c r="W286" s="234"/>
      <c r="Y286" s="236"/>
    </row>
    <row r="287" spans="2:25" outlineLevel="1" x14ac:dyDescent="0.25">
      <c r="B287" s="465"/>
      <c r="C287" s="273"/>
      <c r="D287" s="273"/>
      <c r="E287" s="273"/>
      <c r="F287" s="299" t="s">
        <v>205</v>
      </c>
      <c r="G287" s="220"/>
      <c r="H287" s="229"/>
      <c r="I287" s="230"/>
      <c r="J287" s="230"/>
      <c r="K287" s="233"/>
      <c r="L287" s="229"/>
      <c r="M287" s="230"/>
      <c r="N287" s="230"/>
      <c r="O287" s="230"/>
      <c r="P287" s="230"/>
      <c r="Q287" s="230"/>
      <c r="R287" s="230"/>
      <c r="S287" s="230"/>
      <c r="T287" s="230"/>
      <c r="U287" s="230"/>
      <c r="V287" s="233"/>
      <c r="W287" s="234"/>
      <c r="Y287" s="236"/>
    </row>
    <row r="288" spans="2:25" x14ac:dyDescent="0.25">
      <c r="B288" s="465"/>
      <c r="C288" s="273"/>
      <c r="D288" s="273"/>
      <c r="E288" s="273" t="s">
        <v>206</v>
      </c>
      <c r="F288" s="275"/>
      <c r="G288" s="367">
        <f>SUBTOTAL(9,G289:G294)</f>
        <v>0</v>
      </c>
      <c r="H288" s="364">
        <f>SUBTOTAL(9,H289:H294)</f>
        <v>0</v>
      </c>
      <c r="I288" s="364">
        <f>SUBTOTAL(9,I289:I294)</f>
        <v>0</v>
      </c>
      <c r="J288" s="364">
        <f>SUBTOTAL(9,J289:J294)</f>
        <v>0</v>
      </c>
      <c r="K288" s="365">
        <f>SUBTOTAL(9,K289:K294)</f>
        <v>0</v>
      </c>
      <c r="L288" s="31">
        <f t="shared" ref="L288:W288" si="61">SUBTOTAL(9,L289:L294)</f>
        <v>0</v>
      </c>
      <c r="M288" s="31">
        <f t="shared" si="61"/>
        <v>0</v>
      </c>
      <c r="N288" s="31">
        <f t="shared" si="61"/>
        <v>0</v>
      </c>
      <c r="O288" s="31">
        <f t="shared" si="61"/>
        <v>0</v>
      </c>
      <c r="P288" s="31">
        <f t="shared" si="61"/>
        <v>0</v>
      </c>
      <c r="Q288" s="31">
        <f t="shared" si="61"/>
        <v>0</v>
      </c>
      <c r="R288" s="31">
        <f t="shared" si="61"/>
        <v>0</v>
      </c>
      <c r="S288" s="31">
        <f t="shared" si="61"/>
        <v>0</v>
      </c>
      <c r="T288" s="31">
        <f t="shared" si="61"/>
        <v>0</v>
      </c>
      <c r="U288" s="31">
        <f t="shared" si="61"/>
        <v>0</v>
      </c>
      <c r="V288" s="365">
        <f t="shared" si="61"/>
        <v>0</v>
      </c>
      <c r="W288" s="365">
        <f t="shared" si="61"/>
        <v>0</v>
      </c>
      <c r="Y288" s="238"/>
    </row>
    <row r="289" spans="2:25" outlineLevel="1" x14ac:dyDescent="0.25">
      <c r="B289" s="465"/>
      <c r="C289" s="273"/>
      <c r="D289" s="273"/>
      <c r="E289" s="272"/>
      <c r="F289" s="456" t="s">
        <v>207</v>
      </c>
      <c r="G289" s="220"/>
      <c r="H289" s="229"/>
      <c r="I289" s="230"/>
      <c r="J289" s="230"/>
      <c r="K289" s="233"/>
      <c r="L289" s="229"/>
      <c r="M289" s="33"/>
      <c r="N289" s="33"/>
      <c r="O289" s="33"/>
      <c r="P289" s="33"/>
      <c r="Q289" s="33"/>
      <c r="R289" s="33"/>
      <c r="S289" s="33"/>
      <c r="T289" s="33"/>
      <c r="U289" s="33"/>
      <c r="V289" s="35"/>
      <c r="W289" s="35"/>
      <c r="Y289" s="236"/>
    </row>
    <row r="290" spans="2:25" outlineLevel="1" x14ac:dyDescent="0.25">
      <c r="B290" s="465"/>
      <c r="C290" s="273"/>
      <c r="D290" s="273"/>
      <c r="E290" s="272"/>
      <c r="F290" s="456" t="s">
        <v>208</v>
      </c>
      <c r="G290" s="220"/>
      <c r="H290" s="229"/>
      <c r="I290" s="230"/>
      <c r="J290" s="230"/>
      <c r="K290" s="233"/>
      <c r="L290" s="265"/>
      <c r="M290" s="230"/>
      <c r="N290" s="33"/>
      <c r="O290" s="33"/>
      <c r="P290" s="33"/>
      <c r="Q290" s="33"/>
      <c r="R290" s="33"/>
      <c r="S290" s="33"/>
      <c r="T290" s="33"/>
      <c r="U290" s="33"/>
      <c r="V290" s="35"/>
      <c r="W290" s="35"/>
      <c r="Y290" s="236"/>
    </row>
    <row r="291" spans="2:25" outlineLevel="1" x14ac:dyDescent="0.25">
      <c r="B291" s="465"/>
      <c r="C291" s="273"/>
      <c r="D291" s="273"/>
      <c r="E291" s="272"/>
      <c r="F291" s="456" t="s">
        <v>209</v>
      </c>
      <c r="G291" s="220"/>
      <c r="H291" s="229"/>
      <c r="I291" s="230"/>
      <c r="J291" s="230"/>
      <c r="K291" s="233"/>
      <c r="L291" s="229"/>
      <c r="M291" s="230"/>
      <c r="N291" s="230"/>
      <c r="O291" s="230"/>
      <c r="P291" s="33"/>
      <c r="Q291" s="33"/>
      <c r="R291" s="33"/>
      <c r="S291" s="33"/>
      <c r="T291" s="33"/>
      <c r="U291" s="33"/>
      <c r="V291" s="35"/>
      <c r="W291" s="35"/>
      <c r="Y291" s="236"/>
    </row>
    <row r="292" spans="2:25" outlineLevel="1" x14ac:dyDescent="0.25">
      <c r="B292" s="465"/>
      <c r="C292" s="273"/>
      <c r="D292" s="273"/>
      <c r="E292" s="272"/>
      <c r="F292" s="456" t="s">
        <v>210</v>
      </c>
      <c r="G292" s="220"/>
      <c r="H292" s="229"/>
      <c r="I292" s="230"/>
      <c r="J292" s="230"/>
      <c r="K292" s="233"/>
      <c r="L292" s="229"/>
      <c r="M292" s="230"/>
      <c r="N292" s="230"/>
      <c r="O292" s="230"/>
      <c r="P292" s="230"/>
      <c r="Q292" s="230"/>
      <c r="R292" s="230"/>
      <c r="S292" s="230"/>
      <c r="T292" s="33"/>
      <c r="U292" s="33"/>
      <c r="V292" s="35"/>
      <c r="W292" s="35"/>
      <c r="Y292" s="236"/>
    </row>
    <row r="293" spans="2:25" outlineLevel="1" x14ac:dyDescent="0.25">
      <c r="B293" s="465"/>
      <c r="C293" s="273"/>
      <c r="D293" s="273"/>
      <c r="E293" s="272"/>
      <c r="F293" s="456" t="s">
        <v>211</v>
      </c>
      <c r="G293" s="220"/>
      <c r="H293" s="229"/>
      <c r="I293" s="230"/>
      <c r="J293" s="230"/>
      <c r="K293" s="233"/>
      <c r="L293" s="229"/>
      <c r="M293" s="230"/>
      <c r="N293" s="230"/>
      <c r="O293" s="230"/>
      <c r="P293" s="230"/>
      <c r="Q293" s="230"/>
      <c r="R293" s="230"/>
      <c r="S293" s="230"/>
      <c r="T293" s="230"/>
      <c r="U293" s="230"/>
      <c r="V293" s="233"/>
      <c r="W293" s="234"/>
      <c r="Y293" s="236"/>
    </row>
    <row r="294" spans="2:25" outlineLevel="1" x14ac:dyDescent="0.25">
      <c r="B294" s="465"/>
      <c r="C294" s="273"/>
      <c r="D294" s="273"/>
      <c r="E294" s="272"/>
      <c r="F294" s="456" t="s">
        <v>212</v>
      </c>
      <c r="G294" s="220"/>
      <c r="H294" s="229"/>
      <c r="I294" s="230"/>
      <c r="J294" s="230"/>
      <c r="K294" s="233"/>
      <c r="L294" s="229"/>
      <c r="M294" s="230"/>
      <c r="N294" s="230"/>
      <c r="O294" s="230"/>
      <c r="P294" s="230"/>
      <c r="Q294" s="230"/>
      <c r="R294" s="230"/>
      <c r="S294" s="230"/>
      <c r="T294" s="230"/>
      <c r="U294" s="230"/>
      <c r="V294" s="233"/>
      <c r="W294" s="234"/>
      <c r="Y294" s="236"/>
    </row>
    <row r="295" spans="2:25" x14ac:dyDescent="0.25">
      <c r="B295" s="479"/>
      <c r="C295" s="275"/>
      <c r="D295" s="276" t="s">
        <v>213</v>
      </c>
      <c r="E295" s="273"/>
      <c r="F295" s="273"/>
      <c r="G295" s="367">
        <f t="shared" ref="G295:W295" si="62">SUBTOTAL(9,G296:G297)</f>
        <v>0</v>
      </c>
      <c r="H295" s="368">
        <f t="shared" si="62"/>
        <v>0</v>
      </c>
      <c r="I295" s="369">
        <f t="shared" si="62"/>
        <v>0</v>
      </c>
      <c r="J295" s="369">
        <f t="shared" si="62"/>
        <v>0</v>
      </c>
      <c r="K295" s="370">
        <f t="shared" si="62"/>
        <v>0</v>
      </c>
      <c r="L295" s="364">
        <f t="shared" si="62"/>
        <v>0</v>
      </c>
      <c r="M295" s="364">
        <f t="shared" si="62"/>
        <v>0</v>
      </c>
      <c r="N295" s="364">
        <f t="shared" si="62"/>
        <v>0</v>
      </c>
      <c r="O295" s="364">
        <f t="shared" si="62"/>
        <v>0</v>
      </c>
      <c r="P295" s="364">
        <f t="shared" si="62"/>
        <v>0</v>
      </c>
      <c r="Q295" s="364">
        <f t="shared" si="62"/>
        <v>0</v>
      </c>
      <c r="R295" s="364">
        <f t="shared" si="62"/>
        <v>0</v>
      </c>
      <c r="S295" s="364">
        <f t="shared" si="62"/>
        <v>0</v>
      </c>
      <c r="T295" s="364">
        <f t="shared" si="62"/>
        <v>0</v>
      </c>
      <c r="U295" s="364">
        <f t="shared" si="62"/>
        <v>0</v>
      </c>
      <c r="V295" s="364">
        <f t="shared" si="62"/>
        <v>0</v>
      </c>
      <c r="W295" s="366">
        <f t="shared" si="62"/>
        <v>0</v>
      </c>
      <c r="Y295" s="238"/>
    </row>
    <row r="296" spans="2:25" outlineLevel="1" x14ac:dyDescent="0.25">
      <c r="B296" s="479"/>
      <c r="C296" s="275"/>
      <c r="D296" s="276"/>
      <c r="E296" s="273"/>
      <c r="F296" s="299" t="s">
        <v>214</v>
      </c>
      <c r="G296" s="220"/>
      <c r="H296" s="229"/>
      <c r="I296" s="230"/>
      <c r="J296" s="230"/>
      <c r="K296" s="233"/>
      <c r="L296" s="229"/>
      <c r="M296" s="231"/>
      <c r="N296" s="230"/>
      <c r="O296" s="230"/>
      <c r="P296" s="230"/>
      <c r="Q296" s="230"/>
      <c r="R296" s="230"/>
      <c r="S296" s="230"/>
      <c r="T296" s="230"/>
      <c r="U296" s="229"/>
      <c r="V296" s="233"/>
      <c r="W296" s="234"/>
      <c r="Y296" s="236"/>
    </row>
    <row r="297" spans="2:25" outlineLevel="1" x14ac:dyDescent="0.25">
      <c r="B297" s="479"/>
      <c r="C297" s="275"/>
      <c r="D297" s="276"/>
      <c r="E297" s="273"/>
      <c r="F297" s="299" t="s">
        <v>215</v>
      </c>
      <c r="G297" s="220"/>
      <c r="H297" s="229"/>
      <c r="I297" s="230"/>
      <c r="J297" s="230"/>
      <c r="K297" s="233"/>
      <c r="L297" s="229"/>
      <c r="M297" s="231"/>
      <c r="N297" s="230"/>
      <c r="O297" s="230"/>
      <c r="P297" s="230"/>
      <c r="Q297" s="230"/>
      <c r="R297" s="230"/>
      <c r="S297" s="230"/>
      <c r="T297" s="230"/>
      <c r="U297" s="229"/>
      <c r="V297" s="233"/>
      <c r="W297" s="234"/>
      <c r="Y297" s="236"/>
    </row>
    <row r="298" spans="2:25" x14ac:dyDescent="0.25">
      <c r="B298" s="479"/>
      <c r="C298" s="275"/>
      <c r="D298" s="276" t="s">
        <v>216</v>
      </c>
      <c r="E298" s="275"/>
      <c r="F298" s="273"/>
      <c r="G298" s="52"/>
      <c r="H298" s="32"/>
      <c r="I298" s="486"/>
      <c r="J298" s="486"/>
      <c r="K298" s="488"/>
      <c r="L298" s="486"/>
      <c r="M298" s="32"/>
      <c r="N298" s="486"/>
      <c r="O298" s="486"/>
      <c r="P298" s="486"/>
      <c r="Q298" s="486"/>
      <c r="R298" s="486"/>
      <c r="S298" s="486"/>
      <c r="T298" s="486"/>
      <c r="U298" s="486"/>
      <c r="V298" s="488"/>
      <c r="W298" s="488"/>
      <c r="X298" s="86"/>
      <c r="Y298" s="353"/>
    </row>
    <row r="299" spans="2:25" x14ac:dyDescent="0.25">
      <c r="B299" s="479"/>
      <c r="C299" s="275"/>
      <c r="D299" s="276"/>
      <c r="E299" s="275" t="s">
        <v>217</v>
      </c>
      <c r="F299" s="273"/>
      <c r="G299" s="367">
        <f>SUBTOTAL(9,G300:G302)</f>
        <v>0</v>
      </c>
      <c r="H299" s="368"/>
      <c r="I299" s="369"/>
      <c r="J299" s="369"/>
      <c r="K299" s="370"/>
      <c r="L299" s="364"/>
      <c r="M299" s="364"/>
      <c r="N299" s="364"/>
      <c r="O299" s="364"/>
      <c r="P299" s="364"/>
      <c r="Q299" s="364"/>
      <c r="R299" s="364"/>
      <c r="S299" s="364"/>
      <c r="T299" s="364"/>
      <c r="U299" s="364"/>
      <c r="V299" s="364"/>
      <c r="W299" s="366"/>
      <c r="X299" s="86"/>
      <c r="Y299" s="354"/>
    </row>
    <row r="300" spans="2:25" outlineLevel="1" x14ac:dyDescent="0.25">
      <c r="B300" s="479"/>
      <c r="C300" s="275"/>
      <c r="D300" s="275"/>
      <c r="E300" s="275"/>
      <c r="F300" s="299" t="s">
        <v>218</v>
      </c>
      <c r="G300" s="220"/>
      <c r="H300" s="33"/>
      <c r="I300" s="33"/>
      <c r="J300" s="33"/>
      <c r="K300" s="35"/>
      <c r="L300" s="33"/>
      <c r="M300" s="33"/>
      <c r="N300" s="33"/>
      <c r="O300" s="33"/>
      <c r="P300" s="33"/>
      <c r="Q300" s="33"/>
      <c r="R300" s="33"/>
      <c r="S300" s="33"/>
      <c r="T300" s="33"/>
      <c r="U300" s="33"/>
      <c r="V300" s="35"/>
      <c r="W300" s="35"/>
      <c r="X300" s="87"/>
      <c r="Y300" s="236"/>
    </row>
    <row r="301" spans="2:25" outlineLevel="1" x14ac:dyDescent="0.25">
      <c r="B301" s="479"/>
      <c r="C301" s="275"/>
      <c r="D301" s="275"/>
      <c r="E301" s="275"/>
      <c r="F301" s="299" t="s">
        <v>219</v>
      </c>
      <c r="G301" s="220"/>
      <c r="H301" s="33"/>
      <c r="I301" s="33"/>
      <c r="J301" s="33"/>
      <c r="K301" s="35"/>
      <c r="L301" s="33"/>
      <c r="M301" s="33"/>
      <c r="N301" s="33"/>
      <c r="O301" s="33"/>
      <c r="P301" s="33"/>
      <c r="Q301" s="33"/>
      <c r="R301" s="33"/>
      <c r="S301" s="33"/>
      <c r="T301" s="33"/>
      <c r="U301" s="33"/>
      <c r="V301" s="35"/>
      <c r="W301" s="35"/>
      <c r="X301" s="87"/>
      <c r="Y301" s="236"/>
    </row>
    <row r="302" spans="2:25" outlineLevel="1" x14ac:dyDescent="0.25">
      <c r="B302" s="479"/>
      <c r="C302" s="275"/>
      <c r="D302" s="275"/>
      <c r="E302" s="275"/>
      <c r="F302" s="299" t="s">
        <v>220</v>
      </c>
      <c r="G302" s="220"/>
      <c r="H302" s="33"/>
      <c r="I302" s="33"/>
      <c r="J302" s="33"/>
      <c r="K302" s="35"/>
      <c r="L302" s="33"/>
      <c r="M302" s="33"/>
      <c r="N302" s="33"/>
      <c r="O302" s="33"/>
      <c r="P302" s="33"/>
      <c r="Q302" s="33"/>
      <c r="R302" s="33"/>
      <c r="S302" s="33"/>
      <c r="T302" s="33"/>
      <c r="U302" s="33"/>
      <c r="V302" s="35"/>
      <c r="W302" s="35"/>
      <c r="Y302" s="236"/>
    </row>
    <row r="303" spans="2:25" x14ac:dyDescent="0.25">
      <c r="B303" s="479"/>
      <c r="C303" s="275"/>
      <c r="D303" s="276"/>
      <c r="E303" s="275" t="s">
        <v>221</v>
      </c>
      <c r="F303" s="273"/>
      <c r="G303" s="367">
        <f>SUBTOTAL(9,G304:G307)</f>
        <v>0</v>
      </c>
      <c r="H303" s="368"/>
      <c r="I303" s="369"/>
      <c r="J303" s="369"/>
      <c r="K303" s="370"/>
      <c r="L303" s="364"/>
      <c r="M303" s="364"/>
      <c r="N303" s="364"/>
      <c r="O303" s="364"/>
      <c r="P303" s="364"/>
      <c r="Q303" s="364"/>
      <c r="R303" s="364"/>
      <c r="S303" s="364"/>
      <c r="T303" s="364"/>
      <c r="U303" s="364"/>
      <c r="V303" s="364"/>
      <c r="W303" s="366"/>
      <c r="Y303" s="238"/>
    </row>
    <row r="304" spans="2:25" outlineLevel="1" x14ac:dyDescent="0.25">
      <c r="B304" s="479"/>
      <c r="C304" s="275"/>
      <c r="D304" s="275"/>
      <c r="E304" s="275"/>
      <c r="F304" s="299" t="s">
        <v>222</v>
      </c>
      <c r="G304" s="220"/>
      <c r="H304" s="33"/>
      <c r="I304" s="33"/>
      <c r="J304" s="33"/>
      <c r="K304" s="35"/>
      <c r="L304" s="33"/>
      <c r="M304" s="33"/>
      <c r="N304" s="33"/>
      <c r="O304" s="33"/>
      <c r="P304" s="33"/>
      <c r="Q304" s="33"/>
      <c r="R304" s="33"/>
      <c r="S304" s="33"/>
      <c r="T304" s="33"/>
      <c r="U304" s="33"/>
      <c r="V304" s="35"/>
      <c r="W304" s="35"/>
      <c r="Y304" s="236"/>
    </row>
    <row r="305" spans="2:25" outlineLevel="1" x14ac:dyDescent="0.25">
      <c r="B305" s="465"/>
      <c r="C305" s="273"/>
      <c r="D305" s="273"/>
      <c r="E305" s="275"/>
      <c r="F305" s="299" t="s">
        <v>223</v>
      </c>
      <c r="G305" s="220"/>
      <c r="H305" s="33"/>
      <c r="I305" s="33"/>
      <c r="J305" s="33"/>
      <c r="K305" s="35"/>
      <c r="L305" s="33"/>
      <c r="M305" s="33"/>
      <c r="N305" s="33"/>
      <c r="O305" s="33"/>
      <c r="P305" s="33"/>
      <c r="Q305" s="33"/>
      <c r="R305" s="33"/>
      <c r="S305" s="33"/>
      <c r="T305" s="33"/>
      <c r="U305" s="33"/>
      <c r="V305" s="35"/>
      <c r="W305" s="35"/>
      <c r="Y305" s="236"/>
    </row>
    <row r="306" spans="2:25" outlineLevel="1" x14ac:dyDescent="0.25">
      <c r="B306" s="465"/>
      <c r="C306" s="273"/>
      <c r="D306" s="273"/>
      <c r="E306" s="275"/>
      <c r="F306" s="299" t="s">
        <v>224</v>
      </c>
      <c r="G306" s="220"/>
      <c r="H306" s="33"/>
      <c r="I306" s="33"/>
      <c r="J306" s="33"/>
      <c r="K306" s="35"/>
      <c r="L306" s="33"/>
      <c r="M306" s="33"/>
      <c r="N306" s="33"/>
      <c r="O306" s="33"/>
      <c r="P306" s="33"/>
      <c r="Q306" s="33"/>
      <c r="R306" s="33"/>
      <c r="S306" s="33"/>
      <c r="T306" s="33"/>
      <c r="U306" s="33"/>
      <c r="V306" s="35"/>
      <c r="W306" s="35"/>
      <c r="Y306" s="236"/>
    </row>
    <row r="307" spans="2:25" outlineLevel="1" x14ac:dyDescent="0.25">
      <c r="B307" s="465"/>
      <c r="C307" s="273"/>
      <c r="D307" s="273"/>
      <c r="E307" s="275"/>
      <c r="F307" s="299" t="s">
        <v>225</v>
      </c>
      <c r="G307" s="220"/>
      <c r="H307" s="33"/>
      <c r="I307" s="33"/>
      <c r="J307" s="33"/>
      <c r="K307" s="35"/>
      <c r="L307" s="33"/>
      <c r="M307" s="33"/>
      <c r="N307" s="33"/>
      <c r="O307" s="33"/>
      <c r="P307" s="33"/>
      <c r="Q307" s="33"/>
      <c r="R307" s="33"/>
      <c r="S307" s="33"/>
      <c r="T307" s="33"/>
      <c r="U307" s="33"/>
      <c r="V307" s="35"/>
      <c r="W307" s="35"/>
      <c r="Y307" s="236"/>
    </row>
    <row r="308" spans="2:25" outlineLevel="1" x14ac:dyDescent="0.25">
      <c r="B308" s="465"/>
      <c r="C308" s="273"/>
      <c r="D308" s="273"/>
      <c r="E308" s="434" t="s">
        <v>226</v>
      </c>
      <c r="F308" s="273"/>
      <c r="G308" s="367">
        <f>SUBTOTAL(9,G309)</f>
        <v>0</v>
      </c>
      <c r="H308" s="33">
        <f t="shared" ref="H308:W308" si="63">SUBTOTAL(9,H309)</f>
        <v>0</v>
      </c>
      <c r="I308" s="33">
        <f t="shared" si="63"/>
        <v>0</v>
      </c>
      <c r="J308" s="33">
        <f t="shared" si="63"/>
        <v>0</v>
      </c>
      <c r="K308" s="35">
        <f t="shared" si="63"/>
        <v>0</v>
      </c>
      <c r="L308" s="33">
        <f t="shared" si="63"/>
        <v>0</v>
      </c>
      <c r="M308" s="33">
        <f t="shared" si="63"/>
        <v>0</v>
      </c>
      <c r="N308" s="33">
        <f t="shared" si="63"/>
        <v>0</v>
      </c>
      <c r="O308" s="33">
        <f t="shared" si="63"/>
        <v>0</v>
      </c>
      <c r="P308" s="33">
        <f t="shared" si="63"/>
        <v>0</v>
      </c>
      <c r="Q308" s="33">
        <f t="shared" si="63"/>
        <v>0</v>
      </c>
      <c r="R308" s="33">
        <f t="shared" si="63"/>
        <v>0</v>
      </c>
      <c r="S308" s="33">
        <f t="shared" si="63"/>
        <v>0</v>
      </c>
      <c r="T308" s="33">
        <f t="shared" si="63"/>
        <v>0</v>
      </c>
      <c r="U308" s="33">
        <f t="shared" si="63"/>
        <v>0</v>
      </c>
      <c r="V308" s="35">
        <f t="shared" si="63"/>
        <v>0</v>
      </c>
      <c r="W308" s="35">
        <f t="shared" si="63"/>
        <v>0</v>
      </c>
      <c r="Y308" s="238"/>
    </row>
    <row r="309" spans="2:25" outlineLevel="1" x14ac:dyDescent="0.25">
      <c r="B309" s="465"/>
      <c r="C309" s="273"/>
      <c r="D309" s="273"/>
      <c r="E309" s="273"/>
      <c r="F309" s="299" t="s">
        <v>227</v>
      </c>
      <c r="G309" s="220"/>
      <c r="H309" s="259"/>
      <c r="I309" s="260"/>
      <c r="J309" s="260"/>
      <c r="K309" s="261"/>
      <c r="L309" s="266"/>
      <c r="M309" s="260"/>
      <c r="N309" s="260"/>
      <c r="O309" s="260"/>
      <c r="P309" s="260"/>
      <c r="Q309" s="260"/>
      <c r="R309" s="260"/>
      <c r="S309" s="260"/>
      <c r="T309" s="260"/>
      <c r="U309" s="260"/>
      <c r="V309" s="262"/>
      <c r="W309" s="263"/>
      <c r="Y309" s="236"/>
    </row>
    <row r="310" spans="2:25" outlineLevel="1" x14ac:dyDescent="0.25">
      <c r="B310" s="465"/>
      <c r="C310" s="273"/>
      <c r="D310" s="273"/>
      <c r="E310" s="275" t="s">
        <v>228</v>
      </c>
      <c r="F310" s="273"/>
      <c r="G310" s="367">
        <f>SUBTOTAL(9,G311:G313)</f>
        <v>0</v>
      </c>
      <c r="H310" s="33">
        <f t="shared" ref="H310:W310" si="64">SUBTOTAL(9,H311:H313)</f>
        <v>0</v>
      </c>
      <c r="I310" s="33">
        <f t="shared" si="64"/>
        <v>0</v>
      </c>
      <c r="J310" s="33">
        <f t="shared" si="64"/>
        <v>0</v>
      </c>
      <c r="K310" s="35">
        <f t="shared" si="64"/>
        <v>0</v>
      </c>
      <c r="L310" s="33">
        <f t="shared" si="64"/>
        <v>0</v>
      </c>
      <c r="M310" s="33">
        <f t="shared" si="64"/>
        <v>0</v>
      </c>
      <c r="N310" s="33">
        <f t="shared" si="64"/>
        <v>0</v>
      </c>
      <c r="O310" s="33">
        <f t="shared" si="64"/>
        <v>0</v>
      </c>
      <c r="P310" s="33">
        <f t="shared" si="64"/>
        <v>0</v>
      </c>
      <c r="Q310" s="33">
        <f t="shared" si="64"/>
        <v>0</v>
      </c>
      <c r="R310" s="33">
        <f t="shared" si="64"/>
        <v>0</v>
      </c>
      <c r="S310" s="33">
        <f t="shared" si="64"/>
        <v>0</v>
      </c>
      <c r="T310" s="33">
        <f t="shared" si="64"/>
        <v>0</v>
      </c>
      <c r="U310" s="33">
        <f t="shared" si="64"/>
        <v>0</v>
      </c>
      <c r="V310" s="35">
        <f t="shared" si="64"/>
        <v>0</v>
      </c>
      <c r="W310" s="35">
        <f t="shared" si="64"/>
        <v>0</v>
      </c>
      <c r="Y310" s="238"/>
    </row>
    <row r="311" spans="2:25" outlineLevel="1" x14ac:dyDescent="0.25">
      <c r="B311" s="465"/>
      <c r="C311" s="273"/>
      <c r="D311" s="273"/>
      <c r="E311" s="275"/>
      <c r="F311" s="299" t="s">
        <v>229</v>
      </c>
      <c r="G311" s="220"/>
      <c r="H311" s="259"/>
      <c r="I311" s="260"/>
      <c r="J311" s="260"/>
      <c r="K311" s="261"/>
      <c r="L311" s="266"/>
      <c r="M311" s="260"/>
      <c r="N311" s="260"/>
      <c r="O311" s="260"/>
      <c r="P311" s="260"/>
      <c r="Q311" s="260"/>
      <c r="R311" s="260"/>
      <c r="S311" s="260"/>
      <c r="T311" s="260"/>
      <c r="U311" s="260"/>
      <c r="V311" s="262"/>
      <c r="W311" s="263"/>
      <c r="Y311" s="236"/>
    </row>
    <row r="312" spans="2:25" outlineLevel="1" x14ac:dyDescent="0.25">
      <c r="B312" s="465"/>
      <c r="C312" s="273"/>
      <c r="D312" s="273"/>
      <c r="E312" s="275"/>
      <c r="F312" s="299" t="s">
        <v>230</v>
      </c>
      <c r="G312" s="220"/>
      <c r="H312" s="259"/>
      <c r="I312" s="260"/>
      <c r="J312" s="260"/>
      <c r="K312" s="261"/>
      <c r="L312" s="266"/>
      <c r="M312" s="260"/>
      <c r="N312" s="260"/>
      <c r="O312" s="260"/>
      <c r="P312" s="260"/>
      <c r="Q312" s="260"/>
      <c r="R312" s="260"/>
      <c r="S312" s="260"/>
      <c r="T312" s="260"/>
      <c r="U312" s="260"/>
      <c r="V312" s="262"/>
      <c r="W312" s="263"/>
      <c r="Y312" s="236"/>
    </row>
    <row r="313" spans="2:25" outlineLevel="1" x14ac:dyDescent="0.25">
      <c r="B313" s="465"/>
      <c r="C313" s="273"/>
      <c r="D313" s="273"/>
      <c r="E313" s="275"/>
      <c r="F313" s="299" t="s">
        <v>231</v>
      </c>
      <c r="G313" s="220"/>
      <c r="H313" s="259"/>
      <c r="I313" s="260"/>
      <c r="J313" s="260"/>
      <c r="K313" s="261"/>
      <c r="L313" s="266"/>
      <c r="M313" s="260"/>
      <c r="N313" s="260"/>
      <c r="O313" s="260"/>
      <c r="P313" s="260"/>
      <c r="Q313" s="260"/>
      <c r="R313" s="260"/>
      <c r="S313" s="260"/>
      <c r="T313" s="260"/>
      <c r="U313" s="260"/>
      <c r="V313" s="262"/>
      <c r="W313" s="263"/>
      <c r="Y313" s="236"/>
    </row>
    <row r="314" spans="2:25" x14ac:dyDescent="0.25">
      <c r="B314" s="465"/>
      <c r="C314" s="273"/>
      <c r="D314" s="273"/>
      <c r="E314" s="275" t="s">
        <v>232</v>
      </c>
      <c r="F314" s="273"/>
      <c r="G314" s="367">
        <f t="shared" ref="G314:W314" si="65">SUBTOTAL(9,G315:G317)</f>
        <v>0</v>
      </c>
      <c r="H314" s="377">
        <f t="shared" si="65"/>
        <v>0</v>
      </c>
      <c r="I314" s="378">
        <f t="shared" si="65"/>
        <v>0</v>
      </c>
      <c r="J314" s="378">
        <f t="shared" si="65"/>
        <v>0</v>
      </c>
      <c r="K314" s="379">
        <f t="shared" si="65"/>
        <v>0</v>
      </c>
      <c r="L314" s="380">
        <f t="shared" si="65"/>
        <v>0</v>
      </c>
      <c r="M314" s="380">
        <f t="shared" si="65"/>
        <v>0</v>
      </c>
      <c r="N314" s="380">
        <f t="shared" si="65"/>
        <v>0</v>
      </c>
      <c r="O314" s="380">
        <f t="shared" si="65"/>
        <v>0</v>
      </c>
      <c r="P314" s="380">
        <f t="shared" si="65"/>
        <v>0</v>
      </c>
      <c r="Q314" s="380">
        <f t="shared" si="65"/>
        <v>0</v>
      </c>
      <c r="R314" s="380">
        <f t="shared" si="65"/>
        <v>0</v>
      </c>
      <c r="S314" s="380">
        <f t="shared" si="65"/>
        <v>0</v>
      </c>
      <c r="T314" s="380">
        <f t="shared" si="65"/>
        <v>0</v>
      </c>
      <c r="U314" s="380">
        <f t="shared" si="65"/>
        <v>0</v>
      </c>
      <c r="V314" s="381">
        <f t="shared" si="65"/>
        <v>0</v>
      </c>
      <c r="W314" s="381">
        <f t="shared" si="65"/>
        <v>0</v>
      </c>
      <c r="Y314" s="238"/>
    </row>
    <row r="315" spans="2:25" outlineLevel="1" x14ac:dyDescent="0.25">
      <c r="B315" s="465"/>
      <c r="C315" s="273"/>
      <c r="D315" s="273"/>
      <c r="E315" s="275"/>
      <c r="F315" s="299" t="s">
        <v>233</v>
      </c>
      <c r="G315" s="220"/>
      <c r="H315" s="229"/>
      <c r="I315" s="230"/>
      <c r="J315" s="230"/>
      <c r="K315" s="233"/>
      <c r="L315" s="229"/>
      <c r="M315" s="231"/>
      <c r="N315" s="230"/>
      <c r="O315" s="230"/>
      <c r="P315" s="230"/>
      <c r="Q315" s="230"/>
      <c r="R315" s="230"/>
      <c r="S315" s="230"/>
      <c r="T315" s="230"/>
      <c r="U315" s="229"/>
      <c r="V315" s="233"/>
      <c r="W315" s="234"/>
      <c r="Y315" s="236"/>
    </row>
    <row r="316" spans="2:25" ht="12.75" customHeight="1" outlineLevel="1" x14ac:dyDescent="0.25">
      <c r="B316" s="295"/>
      <c r="C316" s="273"/>
      <c r="D316" s="273"/>
      <c r="E316" s="273"/>
      <c r="F316" s="299" t="s">
        <v>234</v>
      </c>
      <c r="G316" s="220"/>
      <c r="H316" s="229"/>
      <c r="I316" s="230"/>
      <c r="J316" s="230"/>
      <c r="K316" s="233"/>
      <c r="L316" s="229"/>
      <c r="M316" s="231"/>
      <c r="N316" s="230"/>
      <c r="O316" s="230"/>
      <c r="P316" s="230"/>
      <c r="Q316" s="230"/>
      <c r="R316" s="230"/>
      <c r="S316" s="230"/>
      <c r="T316" s="230"/>
      <c r="U316" s="229"/>
      <c r="V316" s="233"/>
      <c r="W316" s="234"/>
      <c r="Y316" s="236"/>
    </row>
    <row r="317" spans="2:25" ht="12.75" customHeight="1" outlineLevel="1" x14ac:dyDescent="0.25">
      <c r="B317" s="295"/>
      <c r="C317" s="273"/>
      <c r="D317" s="273"/>
      <c r="E317" s="273"/>
      <c r="F317" s="299" t="s">
        <v>235</v>
      </c>
      <c r="G317" s="220"/>
      <c r="H317" s="229"/>
      <c r="I317" s="230"/>
      <c r="J317" s="230"/>
      <c r="K317" s="233"/>
      <c r="L317" s="229"/>
      <c r="M317" s="231"/>
      <c r="N317" s="230"/>
      <c r="O317" s="230"/>
      <c r="P317" s="230"/>
      <c r="Q317" s="230"/>
      <c r="R317" s="230"/>
      <c r="S317" s="230"/>
      <c r="T317" s="230"/>
      <c r="U317" s="229"/>
      <c r="V317" s="233"/>
      <c r="W317" s="234"/>
      <c r="Y317" s="236"/>
    </row>
    <row r="318" spans="2:25" x14ac:dyDescent="0.25">
      <c r="B318" s="465"/>
      <c r="C318" s="273"/>
      <c r="D318" s="272" t="s">
        <v>236</v>
      </c>
      <c r="E318" s="275"/>
      <c r="F318" s="275"/>
      <c r="G318" s="367"/>
      <c r="H318" s="368"/>
      <c r="I318" s="369"/>
      <c r="J318" s="369"/>
      <c r="K318" s="370"/>
      <c r="L318" s="364"/>
      <c r="M318" s="364"/>
      <c r="N318" s="364"/>
      <c r="O318" s="364"/>
      <c r="P318" s="364"/>
      <c r="Q318" s="364"/>
      <c r="R318" s="364"/>
      <c r="S318" s="364"/>
      <c r="T318" s="364"/>
      <c r="U318" s="364"/>
      <c r="V318" s="365"/>
      <c r="W318" s="365"/>
      <c r="Y318" s="353"/>
    </row>
    <row r="319" spans="2:25" x14ac:dyDescent="0.25">
      <c r="B319" s="479"/>
      <c r="C319" s="272"/>
      <c r="D319" s="272"/>
      <c r="E319" s="273" t="s">
        <v>237</v>
      </c>
      <c r="F319" s="273"/>
      <c r="G319" s="367">
        <f t="shared" ref="G319:M319" si="66">SUBTOTAL(9,G320:G322)</f>
        <v>0</v>
      </c>
      <c r="H319" s="368">
        <f t="shared" si="66"/>
        <v>0</v>
      </c>
      <c r="I319" s="369">
        <f t="shared" si="66"/>
        <v>0</v>
      </c>
      <c r="J319" s="369">
        <f t="shared" si="66"/>
        <v>0</v>
      </c>
      <c r="K319" s="370">
        <f t="shared" si="66"/>
        <v>0</v>
      </c>
      <c r="L319" s="364">
        <f t="shared" si="66"/>
        <v>0</v>
      </c>
      <c r="M319" s="364">
        <f t="shared" si="66"/>
        <v>0</v>
      </c>
      <c r="N319" s="364"/>
      <c r="O319" s="364"/>
      <c r="P319" s="364"/>
      <c r="Q319" s="364"/>
      <c r="R319" s="364"/>
      <c r="S319" s="364"/>
      <c r="T319" s="364"/>
      <c r="U319" s="364"/>
      <c r="V319" s="364"/>
      <c r="W319" s="366"/>
      <c r="Y319" s="354"/>
    </row>
    <row r="320" spans="2:25" outlineLevel="1" x14ac:dyDescent="0.25">
      <c r="B320" s="479"/>
      <c r="C320" s="272"/>
      <c r="D320" s="272"/>
      <c r="E320" s="273"/>
      <c r="F320" s="299" t="s">
        <v>238</v>
      </c>
      <c r="G320" s="220"/>
      <c r="H320" s="229"/>
      <c r="I320" s="230"/>
      <c r="J320" s="230"/>
      <c r="K320" s="233"/>
      <c r="L320" s="33"/>
      <c r="M320" s="33"/>
      <c r="N320" s="33"/>
      <c r="O320" s="33"/>
      <c r="P320" s="33"/>
      <c r="Q320" s="33"/>
      <c r="R320" s="33"/>
      <c r="S320" s="33"/>
      <c r="T320" s="33"/>
      <c r="U320" s="33"/>
      <c r="V320" s="35"/>
      <c r="W320" s="35"/>
      <c r="Y320" s="236"/>
    </row>
    <row r="321" spans="2:25" outlineLevel="1" x14ac:dyDescent="0.25">
      <c r="B321" s="479"/>
      <c r="C321" s="272"/>
      <c r="D321" s="272"/>
      <c r="E321" s="273"/>
      <c r="F321" s="299" t="s">
        <v>239</v>
      </c>
      <c r="G321" s="220"/>
      <c r="H321" s="229"/>
      <c r="I321" s="230"/>
      <c r="J321" s="230"/>
      <c r="K321" s="233"/>
      <c r="L321" s="229"/>
      <c r="M321" s="33"/>
      <c r="N321" s="33"/>
      <c r="O321" s="33"/>
      <c r="P321" s="33"/>
      <c r="Q321" s="33"/>
      <c r="R321" s="33"/>
      <c r="S321" s="33"/>
      <c r="T321" s="33"/>
      <c r="U321" s="33"/>
      <c r="V321" s="35"/>
      <c r="W321" s="35"/>
      <c r="Y321" s="236"/>
    </row>
    <row r="322" spans="2:25" outlineLevel="1" x14ac:dyDescent="0.25">
      <c r="B322" s="479"/>
      <c r="C322" s="272"/>
      <c r="D322" s="272"/>
      <c r="E322" s="273"/>
      <c r="F322" s="299" t="s">
        <v>240</v>
      </c>
      <c r="G322" s="220"/>
      <c r="H322" s="229"/>
      <c r="I322" s="230"/>
      <c r="J322" s="230"/>
      <c r="K322" s="233"/>
      <c r="L322" s="265"/>
      <c r="M322" s="230"/>
      <c r="N322" s="33"/>
      <c r="O322" s="33"/>
      <c r="P322" s="33"/>
      <c r="Q322" s="33"/>
      <c r="R322" s="33"/>
      <c r="S322" s="33"/>
      <c r="T322" s="33"/>
      <c r="U322" s="33"/>
      <c r="V322" s="35"/>
      <c r="W322" s="35"/>
      <c r="Y322" s="236"/>
    </row>
    <row r="323" spans="2:25" x14ac:dyDescent="0.25">
      <c r="B323" s="479"/>
      <c r="C323" s="272"/>
      <c r="D323" s="272"/>
      <c r="E323" s="273" t="s">
        <v>241</v>
      </c>
      <c r="F323" s="273"/>
      <c r="G323" s="367">
        <f>SUBTOTAL(9,G324:G325)</f>
        <v>0</v>
      </c>
      <c r="H323" s="368">
        <f t="shared" ref="H323:W323" si="67">SUBTOTAL(9,H324:H325)</f>
        <v>0</v>
      </c>
      <c r="I323" s="369">
        <f t="shared" si="67"/>
        <v>0</v>
      </c>
      <c r="J323" s="369">
        <f t="shared" si="67"/>
        <v>0</v>
      </c>
      <c r="K323" s="370">
        <f t="shared" si="67"/>
        <v>0</v>
      </c>
      <c r="L323" s="364">
        <f t="shared" si="67"/>
        <v>0</v>
      </c>
      <c r="M323" s="364">
        <f t="shared" si="67"/>
        <v>0</v>
      </c>
      <c r="N323" s="364">
        <f t="shared" si="67"/>
        <v>0</v>
      </c>
      <c r="O323" s="364">
        <f t="shared" si="67"/>
        <v>0</v>
      </c>
      <c r="P323" s="364">
        <f t="shared" si="67"/>
        <v>0</v>
      </c>
      <c r="Q323" s="364">
        <f t="shared" si="67"/>
        <v>0</v>
      </c>
      <c r="R323" s="364">
        <f t="shared" si="67"/>
        <v>0</v>
      </c>
      <c r="S323" s="364">
        <f t="shared" si="67"/>
        <v>0</v>
      </c>
      <c r="T323" s="364">
        <f t="shared" si="67"/>
        <v>0</v>
      </c>
      <c r="U323" s="364">
        <f t="shared" si="67"/>
        <v>0</v>
      </c>
      <c r="V323" s="364">
        <f t="shared" si="67"/>
        <v>0</v>
      </c>
      <c r="W323" s="366">
        <f t="shared" si="67"/>
        <v>0</v>
      </c>
      <c r="Y323" s="238"/>
    </row>
    <row r="324" spans="2:25" outlineLevel="1" x14ac:dyDescent="0.25">
      <c r="B324" s="465"/>
      <c r="C324" s="273"/>
      <c r="D324" s="272"/>
      <c r="E324" s="275"/>
      <c r="F324" s="457" t="s">
        <v>242</v>
      </c>
      <c r="G324" s="220"/>
      <c r="H324" s="229"/>
      <c r="I324" s="230"/>
      <c r="J324" s="230"/>
      <c r="K324" s="233"/>
      <c r="L324" s="229"/>
      <c r="M324" s="231"/>
      <c r="N324" s="230"/>
      <c r="O324" s="230"/>
      <c r="P324" s="230"/>
      <c r="Q324" s="230"/>
      <c r="R324" s="230"/>
      <c r="S324" s="230"/>
      <c r="T324" s="230"/>
      <c r="U324" s="229"/>
      <c r="V324" s="233"/>
      <c r="W324" s="234"/>
      <c r="Y324" s="236"/>
    </row>
    <row r="325" spans="2:25" outlineLevel="1" x14ac:dyDescent="0.25">
      <c r="B325" s="465"/>
      <c r="C325" s="273"/>
      <c r="D325" s="272"/>
      <c r="E325" s="275"/>
      <c r="F325" s="457" t="s">
        <v>243</v>
      </c>
      <c r="G325" s="220"/>
      <c r="H325" s="229"/>
      <c r="I325" s="230"/>
      <c r="J325" s="230"/>
      <c r="K325" s="233"/>
      <c r="L325" s="229"/>
      <c r="M325" s="231"/>
      <c r="N325" s="230"/>
      <c r="O325" s="230"/>
      <c r="P325" s="230"/>
      <c r="Q325" s="230"/>
      <c r="R325" s="230"/>
      <c r="S325" s="230"/>
      <c r="T325" s="230"/>
      <c r="U325" s="229"/>
      <c r="V325" s="233"/>
      <c r="W325" s="234"/>
      <c r="Y325" s="236"/>
    </row>
    <row r="326" spans="2:25" x14ac:dyDescent="0.25">
      <c r="B326" s="479"/>
      <c r="C326" s="272" t="s">
        <v>244</v>
      </c>
      <c r="D326" s="275"/>
      <c r="E326" s="273"/>
      <c r="F326" s="273"/>
      <c r="G326" s="52"/>
      <c r="H326" s="33"/>
      <c r="I326" s="33"/>
      <c r="J326" s="33"/>
      <c r="K326" s="35"/>
      <c r="L326" s="33"/>
      <c r="M326" s="33"/>
      <c r="N326" s="33"/>
      <c r="O326" s="33"/>
      <c r="P326" s="33"/>
      <c r="Q326" s="33"/>
      <c r="R326" s="33"/>
      <c r="S326" s="33"/>
      <c r="T326" s="33"/>
      <c r="U326" s="33"/>
      <c r="V326" s="35"/>
      <c r="W326" s="35"/>
      <c r="Y326" s="353"/>
    </row>
    <row r="327" spans="2:25" x14ac:dyDescent="0.25">
      <c r="B327" s="479"/>
      <c r="C327" s="272"/>
      <c r="D327" s="272" t="s">
        <v>245</v>
      </c>
      <c r="E327" s="273"/>
      <c r="F327" s="273"/>
      <c r="G327" s="52">
        <f>SUBTOTAL(9,G328:G333)</f>
        <v>0</v>
      </c>
      <c r="H327" s="33">
        <f t="shared" ref="H327:W327" si="68">SUBTOTAL(9,H328:H333)</f>
        <v>0</v>
      </c>
      <c r="I327" s="33">
        <f t="shared" si="68"/>
        <v>0</v>
      </c>
      <c r="J327" s="33">
        <f t="shared" si="68"/>
        <v>0</v>
      </c>
      <c r="K327" s="35">
        <f t="shared" si="68"/>
        <v>0</v>
      </c>
      <c r="L327" s="33">
        <f t="shared" si="68"/>
        <v>0</v>
      </c>
      <c r="M327" s="33">
        <f t="shared" si="68"/>
        <v>0</v>
      </c>
      <c r="N327" s="33">
        <f t="shared" si="68"/>
        <v>0</v>
      </c>
      <c r="O327" s="33">
        <f t="shared" si="68"/>
        <v>0</v>
      </c>
      <c r="P327" s="33">
        <f t="shared" si="68"/>
        <v>0</v>
      </c>
      <c r="Q327" s="33">
        <f t="shared" si="68"/>
        <v>0</v>
      </c>
      <c r="R327" s="33">
        <f t="shared" si="68"/>
        <v>0</v>
      </c>
      <c r="S327" s="33">
        <f t="shared" si="68"/>
        <v>0</v>
      </c>
      <c r="T327" s="33">
        <f t="shared" si="68"/>
        <v>0</v>
      </c>
      <c r="U327" s="33">
        <f t="shared" si="68"/>
        <v>0</v>
      </c>
      <c r="V327" s="35">
        <f t="shared" si="68"/>
        <v>0</v>
      </c>
      <c r="W327" s="35">
        <f t="shared" si="68"/>
        <v>0</v>
      </c>
      <c r="Y327" s="354"/>
    </row>
    <row r="328" spans="2:25" outlineLevel="1" x14ac:dyDescent="0.25">
      <c r="B328" s="465"/>
      <c r="C328" s="273"/>
      <c r="D328" s="272"/>
      <c r="E328" s="275"/>
      <c r="F328" s="457" t="s">
        <v>246</v>
      </c>
      <c r="G328" s="220"/>
      <c r="H328" s="229"/>
      <c r="I328" s="230"/>
      <c r="J328" s="230"/>
      <c r="K328" s="233"/>
      <c r="L328" s="229"/>
      <c r="M328" s="231"/>
      <c r="N328" s="230"/>
      <c r="O328" s="230"/>
      <c r="P328" s="230"/>
      <c r="Q328" s="230"/>
      <c r="R328" s="230"/>
      <c r="S328" s="230"/>
      <c r="T328" s="230"/>
      <c r="U328" s="229"/>
      <c r="V328" s="233"/>
      <c r="W328" s="234"/>
      <c r="Y328" s="236"/>
    </row>
    <row r="329" spans="2:25" outlineLevel="1" x14ac:dyDescent="0.25">
      <c r="B329" s="479"/>
      <c r="C329" s="273"/>
      <c r="D329" s="273"/>
      <c r="E329" s="275"/>
      <c r="F329" s="299" t="s">
        <v>247</v>
      </c>
      <c r="G329" s="220"/>
      <c r="H329" s="229"/>
      <c r="I329" s="230"/>
      <c r="J329" s="230"/>
      <c r="K329" s="233"/>
      <c r="L329" s="229"/>
      <c r="M329" s="231"/>
      <c r="N329" s="230"/>
      <c r="O329" s="230"/>
      <c r="P329" s="230"/>
      <c r="Q329" s="230"/>
      <c r="R329" s="230"/>
      <c r="S329" s="230"/>
      <c r="T329" s="230"/>
      <c r="U329" s="229"/>
      <c r="V329" s="233"/>
      <c r="W329" s="234"/>
      <c r="Y329" s="236"/>
    </row>
    <row r="330" spans="2:25" outlineLevel="1" x14ac:dyDescent="0.25">
      <c r="B330" s="479"/>
      <c r="C330" s="273"/>
      <c r="D330" s="273"/>
      <c r="E330" s="275"/>
      <c r="F330" s="299" t="s">
        <v>248</v>
      </c>
      <c r="G330" s="220"/>
      <c r="H330" s="229"/>
      <c r="I330" s="230"/>
      <c r="J330" s="230"/>
      <c r="K330" s="233"/>
      <c r="L330" s="229"/>
      <c r="M330" s="231"/>
      <c r="N330" s="230"/>
      <c r="O330" s="230"/>
      <c r="P330" s="230"/>
      <c r="Q330" s="230"/>
      <c r="R330" s="230"/>
      <c r="S330" s="230"/>
      <c r="T330" s="230"/>
      <c r="U330" s="229"/>
      <c r="V330" s="233"/>
      <c r="W330" s="234"/>
      <c r="Y330" s="236"/>
    </row>
    <row r="331" spans="2:25" outlineLevel="1" x14ac:dyDescent="0.25">
      <c r="B331" s="479"/>
      <c r="C331" s="273"/>
      <c r="D331" s="273"/>
      <c r="E331" s="275"/>
      <c r="F331" s="299" t="s">
        <v>249</v>
      </c>
      <c r="G331" s="220"/>
      <c r="H331" s="229"/>
      <c r="I331" s="230"/>
      <c r="J331" s="230"/>
      <c r="K331" s="233"/>
      <c r="L331" s="229"/>
      <c r="M331" s="231"/>
      <c r="N331" s="230"/>
      <c r="O331" s="230"/>
      <c r="P331" s="230"/>
      <c r="Q331" s="230"/>
      <c r="R331" s="230"/>
      <c r="S331" s="230"/>
      <c r="T331" s="230"/>
      <c r="U331" s="229"/>
      <c r="V331" s="233"/>
      <c r="W331" s="234"/>
      <c r="Y331" s="236"/>
    </row>
    <row r="332" spans="2:25" outlineLevel="1" x14ac:dyDescent="0.25">
      <c r="B332" s="479"/>
      <c r="C332" s="273"/>
      <c r="D332" s="273"/>
      <c r="E332" s="275"/>
      <c r="F332" s="299" t="s">
        <v>250</v>
      </c>
      <c r="G332" s="220"/>
      <c r="H332" s="229"/>
      <c r="I332" s="230"/>
      <c r="J332" s="230"/>
      <c r="K332" s="233"/>
      <c r="L332" s="229"/>
      <c r="M332" s="231"/>
      <c r="N332" s="230"/>
      <c r="O332" s="230"/>
      <c r="P332" s="230"/>
      <c r="Q332" s="230"/>
      <c r="R332" s="230"/>
      <c r="S332" s="230"/>
      <c r="T332" s="230"/>
      <c r="U332" s="229"/>
      <c r="V332" s="233"/>
      <c r="W332" s="234"/>
      <c r="Y332" s="236"/>
    </row>
    <row r="333" spans="2:25" outlineLevel="1" x14ac:dyDescent="0.25">
      <c r="B333" s="479"/>
      <c r="C333" s="275"/>
      <c r="D333" s="275"/>
      <c r="E333" s="275"/>
      <c r="F333" s="299" t="s">
        <v>251</v>
      </c>
      <c r="G333" s="220"/>
      <c r="H333" s="229"/>
      <c r="I333" s="230"/>
      <c r="J333" s="230"/>
      <c r="K333" s="233"/>
      <c r="L333" s="229"/>
      <c r="M333" s="231"/>
      <c r="N333" s="230"/>
      <c r="O333" s="230"/>
      <c r="P333" s="230"/>
      <c r="Q333" s="230"/>
      <c r="R333" s="230"/>
      <c r="S333" s="230"/>
      <c r="T333" s="230"/>
      <c r="U333" s="229"/>
      <c r="V333" s="233"/>
      <c r="W333" s="234"/>
      <c r="Y333" s="236"/>
    </row>
    <row r="334" spans="2:25" x14ac:dyDescent="0.25">
      <c r="B334" s="479"/>
      <c r="C334" s="273"/>
      <c r="D334" s="272" t="s">
        <v>252</v>
      </c>
      <c r="E334" s="275"/>
      <c r="F334" s="273"/>
      <c r="G334" s="52">
        <f t="shared" ref="G334:W334" si="69">SUBTOTAL(9,G335:G339)</f>
        <v>0</v>
      </c>
      <c r="H334" s="33">
        <f t="shared" si="69"/>
        <v>0</v>
      </c>
      <c r="I334" s="33">
        <f t="shared" si="69"/>
        <v>0</v>
      </c>
      <c r="J334" s="33">
        <f t="shared" si="69"/>
        <v>0</v>
      </c>
      <c r="K334" s="35">
        <f t="shared" si="69"/>
        <v>0</v>
      </c>
      <c r="L334" s="33">
        <f t="shared" si="69"/>
        <v>0</v>
      </c>
      <c r="M334" s="33">
        <f t="shared" si="69"/>
        <v>0</v>
      </c>
      <c r="N334" s="33">
        <f t="shared" si="69"/>
        <v>0</v>
      </c>
      <c r="O334" s="33">
        <f t="shared" si="69"/>
        <v>0</v>
      </c>
      <c r="P334" s="33">
        <f t="shared" si="69"/>
        <v>0</v>
      </c>
      <c r="Q334" s="33">
        <f t="shared" si="69"/>
        <v>0</v>
      </c>
      <c r="R334" s="33">
        <f t="shared" si="69"/>
        <v>0</v>
      </c>
      <c r="S334" s="33">
        <f t="shared" si="69"/>
        <v>0</v>
      </c>
      <c r="T334" s="33">
        <f t="shared" si="69"/>
        <v>0</v>
      </c>
      <c r="U334" s="33">
        <f t="shared" si="69"/>
        <v>0</v>
      </c>
      <c r="V334" s="35">
        <f t="shared" si="69"/>
        <v>0</v>
      </c>
      <c r="W334" s="35">
        <f t="shared" si="69"/>
        <v>0</v>
      </c>
      <c r="Y334" s="238"/>
    </row>
    <row r="335" spans="2:25" outlineLevel="1" x14ac:dyDescent="0.25">
      <c r="B335" s="479"/>
      <c r="C335" s="273"/>
      <c r="D335" s="273"/>
      <c r="E335" s="272"/>
      <c r="F335" s="299" t="s">
        <v>253</v>
      </c>
      <c r="G335" s="220"/>
      <c r="H335" s="229"/>
      <c r="I335" s="230"/>
      <c r="J335" s="230"/>
      <c r="K335" s="233"/>
      <c r="L335" s="229"/>
      <c r="M335" s="231"/>
      <c r="N335" s="230"/>
      <c r="O335" s="230"/>
      <c r="P335" s="230"/>
      <c r="Q335" s="230"/>
      <c r="R335" s="230"/>
      <c r="S335" s="230"/>
      <c r="T335" s="230"/>
      <c r="U335" s="229"/>
      <c r="V335" s="233"/>
      <c r="W335" s="234"/>
      <c r="Y335" s="236"/>
    </row>
    <row r="336" spans="2:25" outlineLevel="1" x14ac:dyDescent="0.25">
      <c r="B336" s="479"/>
      <c r="C336" s="273"/>
      <c r="D336" s="273"/>
      <c r="E336" s="273"/>
      <c r="F336" s="299" t="s">
        <v>254</v>
      </c>
      <c r="G336" s="220"/>
      <c r="H336" s="229"/>
      <c r="I336" s="230"/>
      <c r="J336" s="230"/>
      <c r="K336" s="233"/>
      <c r="L336" s="229"/>
      <c r="M336" s="231"/>
      <c r="N336" s="230"/>
      <c r="O336" s="230"/>
      <c r="P336" s="230"/>
      <c r="Q336" s="230"/>
      <c r="R336" s="230"/>
      <c r="S336" s="230"/>
      <c r="T336" s="230"/>
      <c r="U336" s="229"/>
      <c r="V336" s="233"/>
      <c r="W336" s="234"/>
      <c r="Y336" s="236"/>
    </row>
    <row r="337" spans="2:25" outlineLevel="1" x14ac:dyDescent="0.25">
      <c r="B337" s="479"/>
      <c r="C337" s="273"/>
      <c r="D337" s="273"/>
      <c r="E337" s="273"/>
      <c r="F337" s="299" t="s">
        <v>255</v>
      </c>
      <c r="G337" s="220"/>
      <c r="H337" s="229"/>
      <c r="I337" s="230"/>
      <c r="J337" s="230"/>
      <c r="K337" s="233"/>
      <c r="L337" s="229"/>
      <c r="M337" s="231"/>
      <c r="N337" s="230"/>
      <c r="O337" s="230"/>
      <c r="P337" s="230"/>
      <c r="Q337" s="230"/>
      <c r="R337" s="230"/>
      <c r="S337" s="230"/>
      <c r="T337" s="230"/>
      <c r="U337" s="229"/>
      <c r="V337" s="233"/>
      <c r="W337" s="234"/>
      <c r="Y337" s="236"/>
    </row>
    <row r="338" spans="2:25" outlineLevel="1" x14ac:dyDescent="0.25">
      <c r="B338" s="479"/>
      <c r="C338" s="273"/>
      <c r="D338" s="273"/>
      <c r="E338" s="273"/>
      <c r="F338" s="299" t="s">
        <v>256</v>
      </c>
      <c r="G338" s="220"/>
      <c r="H338" s="229"/>
      <c r="I338" s="230"/>
      <c r="J338" s="230"/>
      <c r="K338" s="233"/>
      <c r="L338" s="229"/>
      <c r="M338" s="231"/>
      <c r="N338" s="230"/>
      <c r="O338" s="230"/>
      <c r="P338" s="230"/>
      <c r="Q338" s="230"/>
      <c r="R338" s="230"/>
      <c r="S338" s="230"/>
      <c r="T338" s="230"/>
      <c r="U338" s="229"/>
      <c r="V338" s="233"/>
      <c r="W338" s="234"/>
      <c r="Y338" s="236"/>
    </row>
    <row r="339" spans="2:25" outlineLevel="1" x14ac:dyDescent="0.25">
      <c r="B339" s="479"/>
      <c r="C339" s="273"/>
      <c r="D339" s="273"/>
      <c r="E339" s="273"/>
      <c r="F339" s="299" t="s">
        <v>257</v>
      </c>
      <c r="G339" s="220"/>
      <c r="H339" s="229"/>
      <c r="I339" s="230"/>
      <c r="J339" s="230"/>
      <c r="K339" s="233"/>
      <c r="L339" s="229"/>
      <c r="M339" s="231"/>
      <c r="N339" s="230"/>
      <c r="O339" s="230"/>
      <c r="P339" s="230"/>
      <c r="Q339" s="230"/>
      <c r="R339" s="230"/>
      <c r="S339" s="230"/>
      <c r="T339" s="230"/>
      <c r="U339" s="229"/>
      <c r="V339" s="233"/>
      <c r="W339" s="234"/>
      <c r="Y339" s="236"/>
    </row>
    <row r="340" spans="2:25" x14ac:dyDescent="0.25">
      <c r="B340" s="465"/>
      <c r="C340" s="272" t="s">
        <v>258</v>
      </c>
      <c r="D340" s="275"/>
      <c r="E340" s="275"/>
      <c r="F340" s="273"/>
      <c r="G340" s="52"/>
      <c r="H340" s="33"/>
      <c r="I340" s="33"/>
      <c r="J340" s="33"/>
      <c r="K340" s="35"/>
      <c r="L340" s="33"/>
      <c r="M340" s="33"/>
      <c r="N340" s="33"/>
      <c r="O340" s="33"/>
      <c r="P340" s="33"/>
      <c r="Q340" s="33"/>
      <c r="R340" s="33"/>
      <c r="S340" s="33"/>
      <c r="T340" s="33"/>
      <c r="U340" s="33"/>
      <c r="V340" s="35"/>
      <c r="W340" s="365"/>
      <c r="Y340" s="353"/>
    </row>
    <row r="341" spans="2:25" x14ac:dyDescent="0.25">
      <c r="B341" s="465"/>
      <c r="C341" s="272"/>
      <c r="D341" s="276" t="s">
        <v>20</v>
      </c>
      <c r="E341" s="273"/>
      <c r="F341" s="273"/>
      <c r="G341" s="367"/>
      <c r="H341" s="369"/>
      <c r="I341" s="369"/>
      <c r="J341" s="369"/>
      <c r="K341" s="370"/>
      <c r="L341" s="364"/>
      <c r="M341" s="364"/>
      <c r="N341" s="364"/>
      <c r="O341" s="364"/>
      <c r="P341" s="364"/>
      <c r="Q341" s="364"/>
      <c r="R341" s="364"/>
      <c r="S341" s="364"/>
      <c r="T341" s="364"/>
      <c r="U341" s="364"/>
      <c r="V341" s="365"/>
      <c r="W341" s="365"/>
      <c r="Y341" s="237"/>
    </row>
    <row r="342" spans="2:25" x14ac:dyDescent="0.25">
      <c r="B342" s="465"/>
      <c r="C342" s="272"/>
      <c r="D342" s="272"/>
      <c r="E342" s="273" t="s">
        <v>21</v>
      </c>
      <c r="F342" s="273"/>
      <c r="G342" s="367">
        <f t="shared" ref="G342:W342" si="70">SUBTOTAL(9,G343:G346)</f>
        <v>0</v>
      </c>
      <c r="H342" s="368">
        <f t="shared" si="70"/>
        <v>0</v>
      </c>
      <c r="I342" s="369">
        <f t="shared" si="70"/>
        <v>0</v>
      </c>
      <c r="J342" s="369">
        <f t="shared" si="70"/>
        <v>0</v>
      </c>
      <c r="K342" s="370">
        <f t="shared" si="70"/>
        <v>0</v>
      </c>
      <c r="L342" s="364">
        <f t="shared" si="70"/>
        <v>0</v>
      </c>
      <c r="M342" s="364">
        <f t="shared" si="70"/>
        <v>0</v>
      </c>
      <c r="N342" s="364">
        <f t="shared" si="70"/>
        <v>0</v>
      </c>
      <c r="O342" s="364">
        <f t="shared" si="70"/>
        <v>0</v>
      </c>
      <c r="P342" s="364">
        <f t="shared" si="70"/>
        <v>0</v>
      </c>
      <c r="Q342" s="364">
        <f t="shared" si="70"/>
        <v>0</v>
      </c>
      <c r="R342" s="364">
        <f t="shared" si="70"/>
        <v>0</v>
      </c>
      <c r="S342" s="364">
        <f t="shared" si="70"/>
        <v>0</v>
      </c>
      <c r="T342" s="364">
        <f t="shared" si="70"/>
        <v>0</v>
      </c>
      <c r="U342" s="364">
        <f t="shared" si="70"/>
        <v>0</v>
      </c>
      <c r="V342" s="364">
        <f t="shared" si="70"/>
        <v>0</v>
      </c>
      <c r="W342" s="366">
        <f t="shared" si="70"/>
        <v>0</v>
      </c>
      <c r="Y342" s="354"/>
    </row>
    <row r="343" spans="2:25" outlineLevel="1" x14ac:dyDescent="0.25">
      <c r="B343" s="465"/>
      <c r="C343" s="272"/>
      <c r="D343" s="272"/>
      <c r="E343" s="273"/>
      <c r="F343" s="299" t="s">
        <v>22</v>
      </c>
      <c r="G343" s="220"/>
      <c r="H343" s="229"/>
      <c r="I343" s="230"/>
      <c r="J343" s="230"/>
      <c r="K343" s="233"/>
      <c r="L343" s="229"/>
      <c r="M343" s="231"/>
      <c r="N343" s="230"/>
      <c r="O343" s="230"/>
      <c r="P343" s="230"/>
      <c r="Q343" s="230"/>
      <c r="R343" s="230"/>
      <c r="S343" s="230"/>
      <c r="T343" s="230"/>
      <c r="U343" s="229"/>
      <c r="V343" s="233"/>
      <c r="W343" s="234"/>
      <c r="Y343" s="236"/>
    </row>
    <row r="344" spans="2:25" outlineLevel="1" x14ac:dyDescent="0.25">
      <c r="B344" s="465"/>
      <c r="C344" s="272"/>
      <c r="D344" s="272"/>
      <c r="E344" s="273"/>
      <c r="F344" s="299" t="s">
        <v>23</v>
      </c>
      <c r="G344" s="220"/>
      <c r="H344" s="229"/>
      <c r="I344" s="230"/>
      <c r="J344" s="230"/>
      <c r="K344" s="233"/>
      <c r="L344" s="229"/>
      <c r="M344" s="231"/>
      <c r="N344" s="230"/>
      <c r="O344" s="230"/>
      <c r="P344" s="230"/>
      <c r="Q344" s="230"/>
      <c r="R344" s="230"/>
      <c r="S344" s="230"/>
      <c r="T344" s="230"/>
      <c r="U344" s="229"/>
      <c r="V344" s="233"/>
      <c r="W344" s="234"/>
      <c r="Y344" s="236"/>
    </row>
    <row r="345" spans="2:25" outlineLevel="1" x14ac:dyDescent="0.25">
      <c r="B345" s="465"/>
      <c r="C345" s="272"/>
      <c r="D345" s="272"/>
      <c r="E345" s="273"/>
      <c r="F345" s="299" t="s">
        <v>24</v>
      </c>
      <c r="G345" s="220"/>
      <c r="H345" s="229"/>
      <c r="I345" s="230"/>
      <c r="J345" s="230"/>
      <c r="K345" s="233"/>
      <c r="L345" s="229"/>
      <c r="M345" s="231"/>
      <c r="N345" s="230"/>
      <c r="O345" s="230"/>
      <c r="P345" s="230"/>
      <c r="Q345" s="230"/>
      <c r="R345" s="230"/>
      <c r="S345" s="230"/>
      <c r="T345" s="230"/>
      <c r="U345" s="229"/>
      <c r="V345" s="233"/>
      <c r="W345" s="234"/>
      <c r="Y345" s="236"/>
    </row>
    <row r="346" spans="2:25" outlineLevel="1" x14ac:dyDescent="0.25">
      <c r="B346" s="465"/>
      <c r="C346" s="272"/>
      <c r="D346" s="272"/>
      <c r="E346" s="273"/>
      <c r="F346" s="299" t="s">
        <v>25</v>
      </c>
      <c r="G346" s="220"/>
      <c r="H346" s="229"/>
      <c r="I346" s="230"/>
      <c r="J346" s="230"/>
      <c r="K346" s="233"/>
      <c r="L346" s="229"/>
      <c r="M346" s="231"/>
      <c r="N346" s="230"/>
      <c r="O346" s="230"/>
      <c r="P346" s="230"/>
      <c r="Q346" s="230"/>
      <c r="R346" s="230"/>
      <c r="S346" s="230"/>
      <c r="T346" s="230"/>
      <c r="U346" s="229"/>
      <c r="V346" s="233"/>
      <c r="W346" s="234"/>
      <c r="Y346" s="236"/>
    </row>
    <row r="347" spans="2:25" x14ac:dyDescent="0.25">
      <c r="B347" s="465"/>
      <c r="C347" s="272"/>
      <c r="D347" s="272"/>
      <c r="E347" s="273" t="s">
        <v>26</v>
      </c>
      <c r="F347" s="273"/>
      <c r="G347" s="367">
        <f t="shared" ref="G347:W347" si="71">SUBTOTAL(9,G348:G351)</f>
        <v>0</v>
      </c>
      <c r="H347" s="368">
        <f t="shared" si="71"/>
        <v>0</v>
      </c>
      <c r="I347" s="369">
        <f t="shared" si="71"/>
        <v>0</v>
      </c>
      <c r="J347" s="369">
        <f t="shared" si="71"/>
        <v>0</v>
      </c>
      <c r="K347" s="370">
        <f t="shared" si="71"/>
        <v>0</v>
      </c>
      <c r="L347" s="364">
        <f t="shared" si="71"/>
        <v>0</v>
      </c>
      <c r="M347" s="364">
        <f t="shared" si="71"/>
        <v>0</v>
      </c>
      <c r="N347" s="364">
        <f t="shared" si="71"/>
        <v>0</v>
      </c>
      <c r="O347" s="364">
        <f t="shared" si="71"/>
        <v>0</v>
      </c>
      <c r="P347" s="364">
        <f t="shared" si="71"/>
        <v>0</v>
      </c>
      <c r="Q347" s="364">
        <f t="shared" si="71"/>
        <v>0</v>
      </c>
      <c r="R347" s="364">
        <f t="shared" si="71"/>
        <v>0</v>
      </c>
      <c r="S347" s="364">
        <f t="shared" si="71"/>
        <v>0</v>
      </c>
      <c r="T347" s="364">
        <f t="shared" si="71"/>
        <v>0</v>
      </c>
      <c r="U347" s="364">
        <f t="shared" si="71"/>
        <v>0</v>
      </c>
      <c r="V347" s="364">
        <f t="shared" si="71"/>
        <v>0</v>
      </c>
      <c r="W347" s="366">
        <f t="shared" si="71"/>
        <v>0</v>
      </c>
      <c r="Y347" s="238"/>
    </row>
    <row r="348" spans="2:25" outlineLevel="1" x14ac:dyDescent="0.25">
      <c r="B348" s="465"/>
      <c r="C348" s="272"/>
      <c r="D348" s="272"/>
      <c r="E348" s="273"/>
      <c r="F348" s="299" t="s">
        <v>27</v>
      </c>
      <c r="G348" s="220"/>
      <c r="H348" s="229"/>
      <c r="I348" s="230"/>
      <c r="J348" s="230"/>
      <c r="K348" s="233"/>
      <c r="L348" s="229"/>
      <c r="M348" s="231"/>
      <c r="N348" s="230"/>
      <c r="O348" s="230"/>
      <c r="P348" s="230"/>
      <c r="Q348" s="230"/>
      <c r="R348" s="230"/>
      <c r="S348" s="230"/>
      <c r="T348" s="230"/>
      <c r="U348" s="229"/>
      <c r="V348" s="233"/>
      <c r="W348" s="234"/>
      <c r="Y348" s="236"/>
    </row>
    <row r="349" spans="2:25" outlineLevel="1" x14ac:dyDescent="0.25">
      <c r="B349" s="465"/>
      <c r="C349" s="272"/>
      <c r="D349" s="272"/>
      <c r="E349" s="273"/>
      <c r="F349" s="299" t="s">
        <v>28</v>
      </c>
      <c r="G349" s="220"/>
      <c r="H349" s="229"/>
      <c r="I349" s="230"/>
      <c r="J349" s="230"/>
      <c r="K349" s="233"/>
      <c r="L349" s="229"/>
      <c r="M349" s="231"/>
      <c r="N349" s="230"/>
      <c r="O349" s="230"/>
      <c r="P349" s="230"/>
      <c r="Q349" s="230"/>
      <c r="R349" s="230"/>
      <c r="S349" s="230"/>
      <c r="T349" s="230"/>
      <c r="U349" s="229"/>
      <c r="V349" s="233"/>
      <c r="W349" s="234"/>
      <c r="Y349" s="236"/>
    </row>
    <row r="350" spans="2:25" outlineLevel="1" x14ac:dyDescent="0.25">
      <c r="B350" s="465"/>
      <c r="C350" s="272"/>
      <c r="D350" s="272"/>
      <c r="E350" s="273"/>
      <c r="F350" s="299" t="s">
        <v>29</v>
      </c>
      <c r="G350" s="220"/>
      <c r="H350" s="229"/>
      <c r="I350" s="230"/>
      <c r="J350" s="230"/>
      <c r="K350" s="233"/>
      <c r="L350" s="229"/>
      <c r="M350" s="231"/>
      <c r="N350" s="230"/>
      <c r="O350" s="230"/>
      <c r="P350" s="230"/>
      <c r="Q350" s="230"/>
      <c r="R350" s="230"/>
      <c r="S350" s="230"/>
      <c r="T350" s="230"/>
      <c r="U350" s="229"/>
      <c r="V350" s="233"/>
      <c r="W350" s="234"/>
      <c r="Y350" s="236"/>
    </row>
    <row r="351" spans="2:25" outlineLevel="1" x14ac:dyDescent="0.25">
      <c r="B351" s="465"/>
      <c r="C351" s="272"/>
      <c r="D351" s="272"/>
      <c r="E351" s="273"/>
      <c r="F351" s="299" t="s">
        <v>30</v>
      </c>
      <c r="G351" s="220"/>
      <c r="H351" s="229"/>
      <c r="I351" s="230"/>
      <c r="J351" s="230"/>
      <c r="K351" s="233"/>
      <c r="L351" s="229"/>
      <c r="M351" s="231"/>
      <c r="N351" s="230"/>
      <c r="O351" s="230"/>
      <c r="P351" s="230"/>
      <c r="Q351" s="230"/>
      <c r="R351" s="230"/>
      <c r="S351" s="230"/>
      <c r="T351" s="230"/>
      <c r="U351" s="229"/>
      <c r="V351" s="233"/>
      <c r="W351" s="234"/>
      <c r="Y351" s="236"/>
    </row>
    <row r="352" spans="2:25" x14ac:dyDescent="0.25">
      <c r="B352" s="465"/>
      <c r="C352" s="272"/>
      <c r="D352" s="272"/>
      <c r="E352" s="273" t="s">
        <v>31</v>
      </c>
      <c r="F352" s="273"/>
      <c r="G352" s="367">
        <f t="shared" ref="G352:W352" si="72">SUBTOTAL(9,G353:G356)</f>
        <v>0</v>
      </c>
      <c r="H352" s="368">
        <f t="shared" si="72"/>
        <v>0</v>
      </c>
      <c r="I352" s="369">
        <f t="shared" si="72"/>
        <v>0</v>
      </c>
      <c r="J352" s="369">
        <f t="shared" si="72"/>
        <v>0</v>
      </c>
      <c r="K352" s="370">
        <f t="shared" si="72"/>
        <v>0</v>
      </c>
      <c r="L352" s="364">
        <f t="shared" si="72"/>
        <v>0</v>
      </c>
      <c r="M352" s="364">
        <f t="shared" si="72"/>
        <v>0</v>
      </c>
      <c r="N352" s="364">
        <f t="shared" si="72"/>
        <v>0</v>
      </c>
      <c r="O352" s="364">
        <f t="shared" si="72"/>
        <v>0</v>
      </c>
      <c r="P352" s="364">
        <f t="shared" si="72"/>
        <v>0</v>
      </c>
      <c r="Q352" s="364">
        <f t="shared" si="72"/>
        <v>0</v>
      </c>
      <c r="R352" s="364">
        <f t="shared" si="72"/>
        <v>0</v>
      </c>
      <c r="S352" s="364">
        <f t="shared" si="72"/>
        <v>0</v>
      </c>
      <c r="T352" s="364">
        <f t="shared" si="72"/>
        <v>0</v>
      </c>
      <c r="U352" s="364">
        <f t="shared" si="72"/>
        <v>0</v>
      </c>
      <c r="V352" s="364">
        <f t="shared" si="72"/>
        <v>0</v>
      </c>
      <c r="W352" s="366">
        <f t="shared" si="72"/>
        <v>0</v>
      </c>
      <c r="Y352" s="238"/>
    </row>
    <row r="353" spans="2:25" outlineLevel="1" x14ac:dyDescent="0.25">
      <c r="B353" s="465"/>
      <c r="C353" s="272"/>
      <c r="D353" s="272"/>
      <c r="E353" s="273"/>
      <c r="F353" s="299" t="s">
        <v>32</v>
      </c>
      <c r="G353" s="220"/>
      <c r="H353" s="229"/>
      <c r="I353" s="230"/>
      <c r="J353" s="230"/>
      <c r="K353" s="233"/>
      <c r="L353" s="229"/>
      <c r="M353" s="231"/>
      <c r="N353" s="230"/>
      <c r="O353" s="230"/>
      <c r="P353" s="230"/>
      <c r="Q353" s="230"/>
      <c r="R353" s="230"/>
      <c r="S353" s="230"/>
      <c r="T353" s="230"/>
      <c r="U353" s="229"/>
      <c r="V353" s="233"/>
      <c r="W353" s="234"/>
      <c r="Y353" s="236"/>
    </row>
    <row r="354" spans="2:25" outlineLevel="1" x14ac:dyDescent="0.25">
      <c r="B354" s="465"/>
      <c r="C354" s="272"/>
      <c r="D354" s="272"/>
      <c r="E354" s="273"/>
      <c r="F354" s="299" t="s">
        <v>33</v>
      </c>
      <c r="G354" s="220"/>
      <c r="H354" s="229"/>
      <c r="I354" s="230"/>
      <c r="J354" s="230"/>
      <c r="K354" s="233"/>
      <c r="L354" s="229"/>
      <c r="M354" s="231"/>
      <c r="N354" s="230"/>
      <c r="O354" s="230"/>
      <c r="P354" s="230"/>
      <c r="Q354" s="230"/>
      <c r="R354" s="230"/>
      <c r="S354" s="230"/>
      <c r="T354" s="230"/>
      <c r="U354" s="229"/>
      <c r="V354" s="233"/>
      <c r="W354" s="234"/>
      <c r="Y354" s="236"/>
    </row>
    <row r="355" spans="2:25" outlineLevel="1" x14ac:dyDescent="0.25">
      <c r="B355" s="465"/>
      <c r="C355" s="272"/>
      <c r="D355" s="272"/>
      <c r="E355" s="273"/>
      <c r="F355" s="299" t="s">
        <v>34</v>
      </c>
      <c r="G355" s="220"/>
      <c r="H355" s="229"/>
      <c r="I355" s="230"/>
      <c r="J355" s="230"/>
      <c r="K355" s="233"/>
      <c r="L355" s="229"/>
      <c r="M355" s="231"/>
      <c r="N355" s="230"/>
      <c r="O355" s="230"/>
      <c r="P355" s="230"/>
      <c r="Q355" s="230"/>
      <c r="R355" s="230"/>
      <c r="S355" s="230"/>
      <c r="T355" s="230"/>
      <c r="U355" s="229"/>
      <c r="V355" s="233"/>
      <c r="W355" s="234"/>
      <c r="Y355" s="236"/>
    </row>
    <row r="356" spans="2:25" outlineLevel="1" x14ac:dyDescent="0.25">
      <c r="B356" s="465"/>
      <c r="C356" s="272"/>
      <c r="D356" s="272"/>
      <c r="E356" s="273"/>
      <c r="F356" s="299" t="s">
        <v>35</v>
      </c>
      <c r="G356" s="220"/>
      <c r="H356" s="229"/>
      <c r="I356" s="230"/>
      <c r="J356" s="230"/>
      <c r="K356" s="233"/>
      <c r="L356" s="229"/>
      <c r="M356" s="231"/>
      <c r="N356" s="230"/>
      <c r="O356" s="230"/>
      <c r="P356" s="230"/>
      <c r="Q356" s="230"/>
      <c r="R356" s="230"/>
      <c r="S356" s="230"/>
      <c r="T356" s="230"/>
      <c r="U356" s="229"/>
      <c r="V356" s="233"/>
      <c r="W356" s="234"/>
      <c r="Y356" s="236"/>
    </row>
    <row r="357" spans="2:25" x14ac:dyDescent="0.25">
      <c r="B357" s="465"/>
      <c r="C357" s="272"/>
      <c r="D357" s="272" t="s">
        <v>36</v>
      </c>
      <c r="E357" s="273"/>
      <c r="F357" s="273"/>
      <c r="G357" s="367"/>
      <c r="H357" s="369"/>
      <c r="I357" s="369"/>
      <c r="J357" s="369"/>
      <c r="K357" s="370"/>
      <c r="L357" s="364"/>
      <c r="M357" s="364"/>
      <c r="N357" s="364"/>
      <c r="O357" s="364"/>
      <c r="P357" s="364"/>
      <c r="Q357" s="364"/>
      <c r="R357" s="364"/>
      <c r="S357" s="364"/>
      <c r="T357" s="364"/>
      <c r="U357" s="364"/>
      <c r="V357" s="365"/>
      <c r="W357" s="365"/>
      <c r="Y357" s="353"/>
    </row>
    <row r="358" spans="2:25" x14ac:dyDescent="0.25">
      <c r="B358" s="465"/>
      <c r="C358" s="272"/>
      <c r="D358" s="272"/>
      <c r="E358" s="275" t="s">
        <v>37</v>
      </c>
      <c r="F358" s="273"/>
      <c r="G358" s="367">
        <f t="shared" ref="G358:W358" si="73">SUBTOTAL(9,G359:G361)</f>
        <v>0</v>
      </c>
      <c r="H358" s="368">
        <f t="shared" si="73"/>
        <v>0</v>
      </c>
      <c r="I358" s="369">
        <f t="shared" si="73"/>
        <v>0</v>
      </c>
      <c r="J358" s="369">
        <f t="shared" si="73"/>
        <v>0</v>
      </c>
      <c r="K358" s="370">
        <f t="shared" si="73"/>
        <v>0</v>
      </c>
      <c r="L358" s="364">
        <f t="shared" si="73"/>
        <v>0</v>
      </c>
      <c r="M358" s="364">
        <f t="shared" si="73"/>
        <v>0</v>
      </c>
      <c r="N358" s="364">
        <f t="shared" si="73"/>
        <v>0</v>
      </c>
      <c r="O358" s="364">
        <f t="shared" si="73"/>
        <v>0</v>
      </c>
      <c r="P358" s="364">
        <f t="shared" si="73"/>
        <v>0</v>
      </c>
      <c r="Q358" s="364">
        <f t="shared" si="73"/>
        <v>0</v>
      </c>
      <c r="R358" s="364">
        <f t="shared" si="73"/>
        <v>0</v>
      </c>
      <c r="S358" s="364">
        <f t="shared" si="73"/>
        <v>0</v>
      </c>
      <c r="T358" s="364">
        <f t="shared" si="73"/>
        <v>0</v>
      </c>
      <c r="U358" s="364">
        <f t="shared" si="73"/>
        <v>0</v>
      </c>
      <c r="V358" s="364">
        <f t="shared" si="73"/>
        <v>0</v>
      </c>
      <c r="W358" s="366">
        <f t="shared" si="73"/>
        <v>0</v>
      </c>
      <c r="Y358" s="354"/>
    </row>
    <row r="359" spans="2:25" outlineLevel="1" x14ac:dyDescent="0.25">
      <c r="B359" s="465"/>
      <c r="C359" s="272"/>
      <c r="D359" s="272"/>
      <c r="E359" s="275"/>
      <c r="F359" s="299" t="s">
        <v>38</v>
      </c>
      <c r="G359" s="220"/>
      <c r="H359" s="229"/>
      <c r="I359" s="230"/>
      <c r="J359" s="230"/>
      <c r="K359" s="233"/>
      <c r="L359" s="229"/>
      <c r="M359" s="231"/>
      <c r="N359" s="230"/>
      <c r="O359" s="230"/>
      <c r="P359" s="230"/>
      <c r="Q359" s="230"/>
      <c r="R359" s="230"/>
      <c r="S359" s="230"/>
      <c r="T359" s="230"/>
      <c r="U359" s="229"/>
      <c r="V359" s="233"/>
      <c r="W359" s="234"/>
      <c r="Y359" s="236"/>
    </row>
    <row r="360" spans="2:25" outlineLevel="1" x14ac:dyDescent="0.25">
      <c r="B360" s="465"/>
      <c r="C360" s="272"/>
      <c r="D360" s="272"/>
      <c r="E360" s="273"/>
      <c r="F360" s="299" t="s">
        <v>39</v>
      </c>
      <c r="G360" s="220"/>
      <c r="H360" s="229"/>
      <c r="I360" s="230"/>
      <c r="J360" s="230"/>
      <c r="K360" s="233"/>
      <c r="L360" s="229"/>
      <c r="M360" s="231"/>
      <c r="N360" s="230"/>
      <c r="O360" s="230"/>
      <c r="P360" s="230"/>
      <c r="Q360" s="230"/>
      <c r="R360" s="230"/>
      <c r="S360" s="230"/>
      <c r="T360" s="230"/>
      <c r="U360" s="229"/>
      <c r="V360" s="233"/>
      <c r="W360" s="234"/>
      <c r="Y360" s="236"/>
    </row>
    <row r="361" spans="2:25" outlineLevel="1" x14ac:dyDescent="0.25">
      <c r="B361" s="465"/>
      <c r="C361" s="272"/>
      <c r="D361" s="272"/>
      <c r="E361" s="273"/>
      <c r="F361" s="299" t="s">
        <v>40</v>
      </c>
      <c r="G361" s="220"/>
      <c r="H361" s="229"/>
      <c r="I361" s="230"/>
      <c r="J361" s="230"/>
      <c r="K361" s="233"/>
      <c r="L361" s="229"/>
      <c r="M361" s="231"/>
      <c r="N361" s="230"/>
      <c r="O361" s="230"/>
      <c r="P361" s="230"/>
      <c r="Q361" s="230"/>
      <c r="R361" s="230"/>
      <c r="S361" s="230"/>
      <c r="T361" s="230"/>
      <c r="U361" s="229"/>
      <c r="V361" s="233"/>
      <c r="W361" s="234"/>
      <c r="Y361" s="236"/>
    </row>
    <row r="362" spans="2:25" x14ac:dyDescent="0.25">
      <c r="B362" s="465"/>
      <c r="C362" s="272"/>
      <c r="D362" s="272"/>
      <c r="E362" s="273" t="s">
        <v>41</v>
      </c>
      <c r="F362" s="273"/>
      <c r="G362" s="367">
        <f t="shared" ref="G362:W362" si="74">SUBTOTAL(9,G363:G365)</f>
        <v>0</v>
      </c>
      <c r="H362" s="368">
        <f t="shared" si="74"/>
        <v>0</v>
      </c>
      <c r="I362" s="369">
        <f t="shared" si="74"/>
        <v>0</v>
      </c>
      <c r="J362" s="369">
        <f t="shared" si="74"/>
        <v>0</v>
      </c>
      <c r="K362" s="370">
        <f t="shared" si="74"/>
        <v>0</v>
      </c>
      <c r="L362" s="364">
        <f t="shared" si="74"/>
        <v>0</v>
      </c>
      <c r="M362" s="364">
        <f t="shared" si="74"/>
        <v>0</v>
      </c>
      <c r="N362" s="364">
        <f t="shared" si="74"/>
        <v>0</v>
      </c>
      <c r="O362" s="364">
        <f t="shared" si="74"/>
        <v>0</v>
      </c>
      <c r="P362" s="364">
        <f t="shared" si="74"/>
        <v>0</v>
      </c>
      <c r="Q362" s="364">
        <f t="shared" si="74"/>
        <v>0</v>
      </c>
      <c r="R362" s="364">
        <f t="shared" si="74"/>
        <v>0</v>
      </c>
      <c r="S362" s="364">
        <f t="shared" si="74"/>
        <v>0</v>
      </c>
      <c r="T362" s="364">
        <f t="shared" si="74"/>
        <v>0</v>
      </c>
      <c r="U362" s="364">
        <f t="shared" si="74"/>
        <v>0</v>
      </c>
      <c r="V362" s="364">
        <f t="shared" si="74"/>
        <v>0</v>
      </c>
      <c r="W362" s="366">
        <f t="shared" si="74"/>
        <v>0</v>
      </c>
      <c r="Y362" s="238"/>
    </row>
    <row r="363" spans="2:25" outlineLevel="1" x14ac:dyDescent="0.25">
      <c r="B363" s="465"/>
      <c r="C363" s="272"/>
      <c r="D363" s="272"/>
      <c r="E363" s="273"/>
      <c r="F363" s="299" t="s">
        <v>42</v>
      </c>
      <c r="G363" s="220"/>
      <c r="H363" s="229"/>
      <c r="I363" s="230"/>
      <c r="J363" s="230"/>
      <c r="K363" s="233"/>
      <c r="L363" s="229"/>
      <c r="M363" s="230"/>
      <c r="N363" s="230"/>
      <c r="O363" s="230"/>
      <c r="P363" s="230"/>
      <c r="Q363" s="230"/>
      <c r="R363" s="230"/>
      <c r="S363" s="230"/>
      <c r="T363" s="230"/>
      <c r="U363" s="229"/>
      <c r="V363" s="233"/>
      <c r="W363" s="234"/>
      <c r="Y363" s="236"/>
    </row>
    <row r="364" spans="2:25" outlineLevel="1" x14ac:dyDescent="0.25">
      <c r="B364" s="465"/>
      <c r="C364" s="272"/>
      <c r="D364" s="272"/>
      <c r="E364" s="273"/>
      <c r="F364" s="299" t="s">
        <v>43</v>
      </c>
      <c r="G364" s="220"/>
      <c r="H364" s="229"/>
      <c r="I364" s="230"/>
      <c r="J364" s="230"/>
      <c r="K364" s="233"/>
      <c r="L364" s="229"/>
      <c r="M364" s="230"/>
      <c r="N364" s="230"/>
      <c r="O364" s="230"/>
      <c r="P364" s="230"/>
      <c r="Q364" s="230"/>
      <c r="R364" s="230"/>
      <c r="S364" s="230"/>
      <c r="T364" s="230"/>
      <c r="U364" s="229"/>
      <c r="V364" s="233"/>
      <c r="W364" s="234"/>
      <c r="Y364" s="236"/>
    </row>
    <row r="365" spans="2:25" outlineLevel="1" x14ac:dyDescent="0.25">
      <c r="B365" s="465"/>
      <c r="C365" s="272"/>
      <c r="D365" s="272"/>
      <c r="E365" s="273"/>
      <c r="F365" s="299" t="s">
        <v>44</v>
      </c>
      <c r="G365" s="220"/>
      <c r="H365" s="229"/>
      <c r="I365" s="230"/>
      <c r="J365" s="230"/>
      <c r="K365" s="233"/>
      <c r="L365" s="229"/>
      <c r="M365" s="231"/>
      <c r="N365" s="230"/>
      <c r="O365" s="230"/>
      <c r="P365" s="230"/>
      <c r="Q365" s="230"/>
      <c r="R365" s="230"/>
      <c r="S365" s="230"/>
      <c r="T365" s="230"/>
      <c r="U365" s="229"/>
      <c r="V365" s="233"/>
      <c r="W365" s="234"/>
      <c r="Y365" s="236"/>
    </row>
    <row r="366" spans="2:25" x14ac:dyDescent="0.25">
      <c r="B366" s="465"/>
      <c r="C366" s="272"/>
      <c r="D366" s="272"/>
      <c r="E366" s="273" t="s">
        <v>45</v>
      </c>
      <c r="F366" s="273"/>
      <c r="G366" s="367">
        <f t="shared" ref="G366:W366" si="75">SUBTOTAL(9,G367:G369)</f>
        <v>0</v>
      </c>
      <c r="H366" s="368">
        <f t="shared" si="75"/>
        <v>0</v>
      </c>
      <c r="I366" s="369">
        <f t="shared" si="75"/>
        <v>0</v>
      </c>
      <c r="J366" s="369">
        <f t="shared" si="75"/>
        <v>0</v>
      </c>
      <c r="K366" s="370">
        <f t="shared" si="75"/>
        <v>0</v>
      </c>
      <c r="L366" s="364">
        <f t="shared" si="75"/>
        <v>0</v>
      </c>
      <c r="M366" s="364">
        <f t="shared" si="75"/>
        <v>0</v>
      </c>
      <c r="N366" s="364">
        <f t="shared" si="75"/>
        <v>0</v>
      </c>
      <c r="O366" s="364">
        <f t="shared" si="75"/>
        <v>0</v>
      </c>
      <c r="P366" s="364">
        <f t="shared" si="75"/>
        <v>0</v>
      </c>
      <c r="Q366" s="364">
        <f t="shared" si="75"/>
        <v>0</v>
      </c>
      <c r="R366" s="364">
        <f t="shared" si="75"/>
        <v>0</v>
      </c>
      <c r="S366" s="364">
        <f t="shared" si="75"/>
        <v>0</v>
      </c>
      <c r="T366" s="364">
        <f t="shared" si="75"/>
        <v>0</v>
      </c>
      <c r="U366" s="364">
        <f t="shared" si="75"/>
        <v>0</v>
      </c>
      <c r="V366" s="364">
        <f t="shared" si="75"/>
        <v>0</v>
      </c>
      <c r="W366" s="366">
        <f t="shared" si="75"/>
        <v>0</v>
      </c>
      <c r="Y366" s="238"/>
    </row>
    <row r="367" spans="2:25" outlineLevel="1" x14ac:dyDescent="0.25">
      <c r="B367" s="465"/>
      <c r="C367" s="272"/>
      <c r="D367" s="272"/>
      <c r="E367" s="273"/>
      <c r="F367" s="299" t="s">
        <v>46</v>
      </c>
      <c r="G367" s="220"/>
      <c r="H367" s="229"/>
      <c r="I367" s="230"/>
      <c r="J367" s="230"/>
      <c r="K367" s="233"/>
      <c r="L367" s="229"/>
      <c r="M367" s="231"/>
      <c r="N367" s="230"/>
      <c r="O367" s="230"/>
      <c r="P367" s="230"/>
      <c r="Q367" s="230"/>
      <c r="R367" s="230"/>
      <c r="S367" s="230"/>
      <c r="T367" s="230"/>
      <c r="U367" s="229"/>
      <c r="V367" s="233"/>
      <c r="W367" s="234"/>
      <c r="Y367" s="236"/>
    </row>
    <row r="368" spans="2:25" outlineLevel="1" x14ac:dyDescent="0.25">
      <c r="B368" s="465"/>
      <c r="C368" s="272"/>
      <c r="D368" s="272"/>
      <c r="E368" s="273"/>
      <c r="F368" s="299" t="s">
        <v>47</v>
      </c>
      <c r="G368" s="220"/>
      <c r="H368" s="229"/>
      <c r="I368" s="230"/>
      <c r="J368" s="230"/>
      <c r="K368" s="233"/>
      <c r="L368" s="229"/>
      <c r="M368" s="231"/>
      <c r="N368" s="230"/>
      <c r="O368" s="230"/>
      <c r="P368" s="230"/>
      <c r="Q368" s="230"/>
      <c r="R368" s="230"/>
      <c r="S368" s="230"/>
      <c r="T368" s="230"/>
      <c r="U368" s="229"/>
      <c r="V368" s="233"/>
      <c r="W368" s="234"/>
      <c r="Y368" s="236"/>
    </row>
    <row r="369" spans="2:25" outlineLevel="1" x14ac:dyDescent="0.25">
      <c r="B369" s="465"/>
      <c r="C369" s="272"/>
      <c r="D369" s="272"/>
      <c r="E369" s="273"/>
      <c r="F369" s="299" t="s">
        <v>48</v>
      </c>
      <c r="G369" s="220"/>
      <c r="H369" s="229"/>
      <c r="I369" s="230"/>
      <c r="J369" s="230"/>
      <c r="K369" s="233"/>
      <c r="L369" s="229"/>
      <c r="M369" s="231"/>
      <c r="N369" s="230"/>
      <c r="O369" s="230"/>
      <c r="P369" s="230"/>
      <c r="Q369" s="230"/>
      <c r="R369" s="230"/>
      <c r="S369" s="230"/>
      <c r="T369" s="230"/>
      <c r="U369" s="229"/>
      <c r="V369" s="233"/>
      <c r="W369" s="234"/>
      <c r="Y369" s="236"/>
    </row>
    <row r="370" spans="2:25" x14ac:dyDescent="0.25">
      <c r="B370" s="465"/>
      <c r="C370" s="272"/>
      <c r="D370" s="272" t="s">
        <v>49</v>
      </c>
      <c r="E370" s="273"/>
      <c r="F370" s="273"/>
      <c r="G370" s="367"/>
      <c r="H370" s="369"/>
      <c r="I370" s="369"/>
      <c r="J370" s="369"/>
      <c r="K370" s="370"/>
      <c r="L370" s="364"/>
      <c r="M370" s="364"/>
      <c r="N370" s="364"/>
      <c r="O370" s="364"/>
      <c r="P370" s="364"/>
      <c r="Q370" s="364"/>
      <c r="R370" s="364"/>
      <c r="S370" s="364"/>
      <c r="T370" s="364"/>
      <c r="U370" s="364"/>
      <c r="V370" s="365"/>
      <c r="W370" s="365"/>
      <c r="Y370" s="353"/>
    </row>
    <row r="371" spans="2:25" x14ac:dyDescent="0.25">
      <c r="B371" s="465"/>
      <c r="C371" s="272"/>
      <c r="D371" s="272"/>
      <c r="E371" s="273" t="s">
        <v>50</v>
      </c>
      <c r="F371" s="273"/>
      <c r="G371" s="367">
        <f t="shared" ref="G371:W371" si="76">SUBTOTAL(9,G372:G373)</f>
        <v>0</v>
      </c>
      <c r="H371" s="368">
        <f t="shared" si="76"/>
        <v>0</v>
      </c>
      <c r="I371" s="369">
        <f t="shared" si="76"/>
        <v>0</v>
      </c>
      <c r="J371" s="369">
        <f t="shared" si="76"/>
        <v>0</v>
      </c>
      <c r="K371" s="370">
        <f t="shared" si="76"/>
        <v>0</v>
      </c>
      <c r="L371" s="364">
        <f t="shared" si="76"/>
        <v>0</v>
      </c>
      <c r="M371" s="364">
        <f t="shared" si="76"/>
        <v>0</v>
      </c>
      <c r="N371" s="364">
        <f t="shared" si="76"/>
        <v>0</v>
      </c>
      <c r="O371" s="364">
        <f t="shared" si="76"/>
        <v>0</v>
      </c>
      <c r="P371" s="364">
        <f t="shared" si="76"/>
        <v>0</v>
      </c>
      <c r="Q371" s="364">
        <f t="shared" si="76"/>
        <v>0</v>
      </c>
      <c r="R371" s="364">
        <f t="shared" si="76"/>
        <v>0</v>
      </c>
      <c r="S371" s="364">
        <f t="shared" si="76"/>
        <v>0</v>
      </c>
      <c r="T371" s="364">
        <f t="shared" si="76"/>
        <v>0</v>
      </c>
      <c r="U371" s="364">
        <f t="shared" si="76"/>
        <v>0</v>
      </c>
      <c r="V371" s="364">
        <f t="shared" si="76"/>
        <v>0</v>
      </c>
      <c r="W371" s="366">
        <f t="shared" si="76"/>
        <v>0</v>
      </c>
      <c r="Y371" s="354"/>
    </row>
    <row r="372" spans="2:25" outlineLevel="1" x14ac:dyDescent="0.25">
      <c r="B372" s="465"/>
      <c r="C372" s="272"/>
      <c r="D372" s="272"/>
      <c r="E372" s="273"/>
      <c r="F372" s="299" t="s">
        <v>51</v>
      </c>
      <c r="G372" s="220"/>
      <c r="H372" s="229"/>
      <c r="I372" s="230"/>
      <c r="J372" s="230"/>
      <c r="K372" s="233"/>
      <c r="L372" s="229"/>
      <c r="M372" s="231"/>
      <c r="N372" s="230"/>
      <c r="O372" s="230"/>
      <c r="P372" s="230"/>
      <c r="Q372" s="230"/>
      <c r="R372" s="230"/>
      <c r="S372" s="230"/>
      <c r="T372" s="230"/>
      <c r="U372" s="229"/>
      <c r="V372" s="233"/>
      <c r="W372" s="234"/>
      <c r="Y372" s="236"/>
    </row>
    <row r="373" spans="2:25" outlineLevel="1" x14ac:dyDescent="0.25">
      <c r="B373" s="465"/>
      <c r="C373" s="272"/>
      <c r="D373" s="272"/>
      <c r="E373" s="273"/>
      <c r="F373" s="299" t="s">
        <v>52</v>
      </c>
      <c r="G373" s="220"/>
      <c r="H373" s="229"/>
      <c r="I373" s="230"/>
      <c r="J373" s="230"/>
      <c r="K373" s="233"/>
      <c r="L373" s="229"/>
      <c r="M373" s="231"/>
      <c r="N373" s="230"/>
      <c r="O373" s="230"/>
      <c r="P373" s="230"/>
      <c r="Q373" s="230"/>
      <c r="R373" s="230"/>
      <c r="S373" s="230"/>
      <c r="T373" s="230"/>
      <c r="U373" s="229"/>
      <c r="V373" s="233"/>
      <c r="W373" s="234"/>
      <c r="Y373" s="236"/>
    </row>
    <row r="374" spans="2:25" x14ac:dyDescent="0.25">
      <c r="B374" s="465"/>
      <c r="C374" s="272"/>
      <c r="D374" s="272"/>
      <c r="E374" s="273" t="s">
        <v>53</v>
      </c>
      <c r="F374" s="273"/>
      <c r="G374" s="367">
        <f t="shared" ref="G374:W374" si="77">SUBTOTAL(9,G375:G377)</f>
        <v>0</v>
      </c>
      <c r="H374" s="368">
        <f t="shared" si="77"/>
        <v>0</v>
      </c>
      <c r="I374" s="369">
        <f t="shared" si="77"/>
        <v>0</v>
      </c>
      <c r="J374" s="369">
        <f t="shared" si="77"/>
        <v>0</v>
      </c>
      <c r="K374" s="370">
        <f t="shared" si="77"/>
        <v>0</v>
      </c>
      <c r="L374" s="364">
        <f t="shared" si="77"/>
        <v>0</v>
      </c>
      <c r="M374" s="364">
        <f t="shared" si="77"/>
        <v>0</v>
      </c>
      <c r="N374" s="364">
        <f t="shared" si="77"/>
        <v>0</v>
      </c>
      <c r="O374" s="364">
        <f t="shared" si="77"/>
        <v>0</v>
      </c>
      <c r="P374" s="364">
        <f t="shared" si="77"/>
        <v>0</v>
      </c>
      <c r="Q374" s="364">
        <f t="shared" si="77"/>
        <v>0</v>
      </c>
      <c r="R374" s="364">
        <f t="shared" si="77"/>
        <v>0</v>
      </c>
      <c r="S374" s="364">
        <f t="shared" si="77"/>
        <v>0</v>
      </c>
      <c r="T374" s="364">
        <f t="shared" si="77"/>
        <v>0</v>
      </c>
      <c r="U374" s="364">
        <f t="shared" si="77"/>
        <v>0</v>
      </c>
      <c r="V374" s="364">
        <f t="shared" si="77"/>
        <v>0</v>
      </c>
      <c r="W374" s="366">
        <f t="shared" si="77"/>
        <v>0</v>
      </c>
      <c r="Y374" s="238"/>
    </row>
    <row r="375" spans="2:25" outlineLevel="1" x14ac:dyDescent="0.25">
      <c r="B375" s="465"/>
      <c r="C375" s="272"/>
      <c r="D375" s="272"/>
      <c r="E375" s="273"/>
      <c r="F375" s="299" t="s">
        <v>54</v>
      </c>
      <c r="G375" s="220"/>
      <c r="H375" s="229"/>
      <c r="I375" s="230"/>
      <c r="J375" s="230"/>
      <c r="K375" s="233"/>
      <c r="L375" s="229"/>
      <c r="M375" s="231"/>
      <c r="N375" s="230"/>
      <c r="O375" s="230"/>
      <c r="P375" s="230"/>
      <c r="Q375" s="230"/>
      <c r="R375" s="230"/>
      <c r="S375" s="230"/>
      <c r="T375" s="230"/>
      <c r="U375" s="229"/>
      <c r="V375" s="233"/>
      <c r="W375" s="234"/>
      <c r="Y375" s="236"/>
    </row>
    <row r="376" spans="2:25" outlineLevel="1" x14ac:dyDescent="0.25">
      <c r="B376" s="465"/>
      <c r="C376" s="272"/>
      <c r="D376" s="272"/>
      <c r="E376" s="273"/>
      <c r="F376" s="299" t="s">
        <v>55</v>
      </c>
      <c r="G376" s="220"/>
      <c r="H376" s="229"/>
      <c r="I376" s="230"/>
      <c r="J376" s="230"/>
      <c r="K376" s="233"/>
      <c r="L376" s="229"/>
      <c r="M376" s="231"/>
      <c r="N376" s="230"/>
      <c r="O376" s="230"/>
      <c r="P376" s="230"/>
      <c r="Q376" s="230"/>
      <c r="R376" s="230"/>
      <c r="S376" s="230"/>
      <c r="T376" s="230"/>
      <c r="U376" s="229"/>
      <c r="V376" s="233"/>
      <c r="W376" s="234"/>
      <c r="Y376" s="236"/>
    </row>
    <row r="377" spans="2:25" outlineLevel="1" x14ac:dyDescent="0.25">
      <c r="B377" s="465"/>
      <c r="C377" s="272"/>
      <c r="D377" s="272"/>
      <c r="E377" s="273"/>
      <c r="F377" s="299" t="s">
        <v>56</v>
      </c>
      <c r="G377" s="220"/>
      <c r="H377" s="229"/>
      <c r="I377" s="230"/>
      <c r="J377" s="230"/>
      <c r="K377" s="233"/>
      <c r="L377" s="229"/>
      <c r="M377" s="231"/>
      <c r="N377" s="230"/>
      <c r="O377" s="230"/>
      <c r="P377" s="230"/>
      <c r="Q377" s="230"/>
      <c r="R377" s="230"/>
      <c r="S377" s="230"/>
      <c r="T377" s="230"/>
      <c r="U377" s="229"/>
      <c r="V377" s="233"/>
      <c r="W377" s="234"/>
      <c r="Y377" s="236"/>
    </row>
    <row r="378" spans="2:25" x14ac:dyDescent="0.25">
      <c r="B378" s="465"/>
      <c r="C378" s="272"/>
      <c r="D378" s="272"/>
      <c r="E378" s="273" t="s">
        <v>57</v>
      </c>
      <c r="F378" s="273"/>
      <c r="G378" s="367">
        <f t="shared" ref="G378:W378" si="78">SUBTOTAL(9,G379:G380)</f>
        <v>0</v>
      </c>
      <c r="H378" s="368">
        <f t="shared" si="78"/>
        <v>0</v>
      </c>
      <c r="I378" s="369">
        <f t="shared" si="78"/>
        <v>0</v>
      </c>
      <c r="J378" s="369">
        <f t="shared" si="78"/>
        <v>0</v>
      </c>
      <c r="K378" s="370">
        <f t="shared" si="78"/>
        <v>0</v>
      </c>
      <c r="L378" s="364">
        <f t="shared" si="78"/>
        <v>0</v>
      </c>
      <c r="M378" s="364">
        <f t="shared" si="78"/>
        <v>0</v>
      </c>
      <c r="N378" s="364">
        <f t="shared" si="78"/>
        <v>0</v>
      </c>
      <c r="O378" s="364">
        <f t="shared" si="78"/>
        <v>0</v>
      </c>
      <c r="P378" s="364">
        <f t="shared" si="78"/>
        <v>0</v>
      </c>
      <c r="Q378" s="364">
        <f t="shared" si="78"/>
        <v>0</v>
      </c>
      <c r="R378" s="364">
        <f t="shared" si="78"/>
        <v>0</v>
      </c>
      <c r="S378" s="364">
        <f t="shared" si="78"/>
        <v>0</v>
      </c>
      <c r="T378" s="364">
        <f t="shared" si="78"/>
        <v>0</v>
      </c>
      <c r="U378" s="364">
        <f t="shared" si="78"/>
        <v>0</v>
      </c>
      <c r="V378" s="364">
        <f t="shared" si="78"/>
        <v>0</v>
      </c>
      <c r="W378" s="366">
        <f t="shared" si="78"/>
        <v>0</v>
      </c>
      <c r="Y378" s="238"/>
    </row>
    <row r="379" spans="2:25" outlineLevel="1" x14ac:dyDescent="0.25">
      <c r="B379" s="465"/>
      <c r="C379" s="272"/>
      <c r="D379" s="272"/>
      <c r="E379" s="273"/>
      <c r="F379" s="299" t="s">
        <v>58</v>
      </c>
      <c r="G379" s="220"/>
      <c r="H379" s="229"/>
      <c r="I379" s="230"/>
      <c r="J379" s="230"/>
      <c r="K379" s="233"/>
      <c r="L379" s="229"/>
      <c r="M379" s="231"/>
      <c r="N379" s="230"/>
      <c r="O379" s="230"/>
      <c r="P379" s="230"/>
      <c r="Q379" s="230"/>
      <c r="R379" s="230"/>
      <c r="S379" s="230"/>
      <c r="T379" s="230"/>
      <c r="U379" s="229"/>
      <c r="V379" s="233"/>
      <c r="W379" s="234"/>
      <c r="Y379" s="236"/>
    </row>
    <row r="380" spans="2:25" outlineLevel="1" x14ac:dyDescent="0.25">
      <c r="B380" s="465"/>
      <c r="C380" s="272"/>
      <c r="D380" s="272"/>
      <c r="E380" s="273"/>
      <c r="F380" s="299" t="s">
        <v>59</v>
      </c>
      <c r="G380" s="220"/>
      <c r="H380" s="229"/>
      <c r="I380" s="230"/>
      <c r="J380" s="230"/>
      <c r="K380" s="233"/>
      <c r="L380" s="229"/>
      <c r="M380" s="231"/>
      <c r="N380" s="230"/>
      <c r="O380" s="230"/>
      <c r="P380" s="230"/>
      <c r="Q380" s="230"/>
      <c r="R380" s="230"/>
      <c r="S380" s="230"/>
      <c r="T380" s="230"/>
      <c r="U380" s="229"/>
      <c r="V380" s="233"/>
      <c r="W380" s="234"/>
      <c r="Y380" s="236"/>
    </row>
    <row r="381" spans="2:25" x14ac:dyDescent="0.25">
      <c r="B381" s="465"/>
      <c r="C381" s="272"/>
      <c r="D381" s="272"/>
      <c r="E381" s="273" t="s">
        <v>60</v>
      </c>
      <c r="F381" s="273"/>
      <c r="G381" s="367">
        <f t="shared" ref="G381:W381" si="79">SUBTOTAL(9,G382:G384)</f>
        <v>0</v>
      </c>
      <c r="H381" s="368">
        <f t="shared" si="79"/>
        <v>0</v>
      </c>
      <c r="I381" s="369">
        <f t="shared" si="79"/>
        <v>0</v>
      </c>
      <c r="J381" s="369">
        <f t="shared" si="79"/>
        <v>0</v>
      </c>
      <c r="K381" s="370">
        <f t="shared" si="79"/>
        <v>0</v>
      </c>
      <c r="L381" s="364">
        <f t="shared" si="79"/>
        <v>0</v>
      </c>
      <c r="M381" s="364">
        <f t="shared" si="79"/>
        <v>0</v>
      </c>
      <c r="N381" s="364">
        <f t="shared" si="79"/>
        <v>0</v>
      </c>
      <c r="O381" s="364">
        <f t="shared" si="79"/>
        <v>0</v>
      </c>
      <c r="P381" s="364">
        <f t="shared" si="79"/>
        <v>0</v>
      </c>
      <c r="Q381" s="364">
        <f t="shared" si="79"/>
        <v>0</v>
      </c>
      <c r="R381" s="364">
        <f t="shared" si="79"/>
        <v>0</v>
      </c>
      <c r="S381" s="364">
        <f t="shared" si="79"/>
        <v>0</v>
      </c>
      <c r="T381" s="364">
        <f t="shared" si="79"/>
        <v>0</v>
      </c>
      <c r="U381" s="364">
        <f t="shared" si="79"/>
        <v>0</v>
      </c>
      <c r="V381" s="364">
        <f t="shared" si="79"/>
        <v>0</v>
      </c>
      <c r="W381" s="366">
        <f t="shared" si="79"/>
        <v>0</v>
      </c>
      <c r="Y381" s="238"/>
    </row>
    <row r="382" spans="2:25" outlineLevel="1" x14ac:dyDescent="0.25">
      <c r="B382" s="465"/>
      <c r="C382" s="272"/>
      <c r="D382" s="272"/>
      <c r="E382" s="273"/>
      <c r="F382" s="299" t="s">
        <v>61</v>
      </c>
      <c r="G382" s="220"/>
      <c r="H382" s="229"/>
      <c r="I382" s="230"/>
      <c r="J382" s="230"/>
      <c r="K382" s="233"/>
      <c r="L382" s="229"/>
      <c r="M382" s="231"/>
      <c r="N382" s="230"/>
      <c r="O382" s="230"/>
      <c r="P382" s="230"/>
      <c r="Q382" s="230"/>
      <c r="R382" s="230"/>
      <c r="S382" s="230"/>
      <c r="T382" s="230"/>
      <c r="U382" s="229"/>
      <c r="V382" s="233"/>
      <c r="W382" s="234"/>
      <c r="Y382" s="236"/>
    </row>
    <row r="383" spans="2:25" outlineLevel="1" x14ac:dyDescent="0.25">
      <c r="B383" s="465"/>
      <c r="C383" s="272"/>
      <c r="D383" s="272"/>
      <c r="E383" s="273"/>
      <c r="F383" s="299" t="s">
        <v>62</v>
      </c>
      <c r="G383" s="220"/>
      <c r="H383" s="229"/>
      <c r="I383" s="230"/>
      <c r="J383" s="230"/>
      <c r="K383" s="233"/>
      <c r="L383" s="229"/>
      <c r="M383" s="231"/>
      <c r="N383" s="230"/>
      <c r="O383" s="230"/>
      <c r="P383" s="230"/>
      <c r="Q383" s="230"/>
      <c r="R383" s="230"/>
      <c r="S383" s="230"/>
      <c r="T383" s="230"/>
      <c r="U383" s="229"/>
      <c r="V383" s="233"/>
      <c r="W383" s="234"/>
      <c r="Y383" s="236"/>
    </row>
    <row r="384" spans="2:25" outlineLevel="1" x14ac:dyDescent="0.25">
      <c r="B384" s="465"/>
      <c r="C384" s="272"/>
      <c r="D384" s="272"/>
      <c r="E384" s="273"/>
      <c r="F384" s="299" t="s">
        <v>63</v>
      </c>
      <c r="G384" s="220"/>
      <c r="H384" s="229"/>
      <c r="I384" s="230"/>
      <c r="J384" s="230"/>
      <c r="K384" s="233"/>
      <c r="L384" s="229"/>
      <c r="M384" s="231"/>
      <c r="N384" s="230"/>
      <c r="O384" s="230"/>
      <c r="P384" s="230"/>
      <c r="Q384" s="230"/>
      <c r="R384" s="230"/>
      <c r="S384" s="230"/>
      <c r="T384" s="230"/>
      <c r="U384" s="229"/>
      <c r="V384" s="233"/>
      <c r="W384" s="234"/>
      <c r="Y384" s="236"/>
    </row>
    <row r="385" spans="2:25" x14ac:dyDescent="0.25">
      <c r="B385" s="465"/>
      <c r="C385" s="272"/>
      <c r="D385" s="272"/>
      <c r="E385" s="273" t="s">
        <v>64</v>
      </c>
      <c r="F385" s="273"/>
      <c r="G385" s="367">
        <f t="shared" ref="G385:W385" si="80">SUBTOTAL(9,G386:G387)</f>
        <v>0</v>
      </c>
      <c r="H385" s="368">
        <f t="shared" si="80"/>
        <v>0</v>
      </c>
      <c r="I385" s="369">
        <f t="shared" si="80"/>
        <v>0</v>
      </c>
      <c r="J385" s="369">
        <f t="shared" si="80"/>
        <v>0</v>
      </c>
      <c r="K385" s="370">
        <f t="shared" si="80"/>
        <v>0</v>
      </c>
      <c r="L385" s="364">
        <f t="shared" si="80"/>
        <v>0</v>
      </c>
      <c r="M385" s="364">
        <f t="shared" si="80"/>
        <v>0</v>
      </c>
      <c r="N385" s="364">
        <f t="shared" si="80"/>
        <v>0</v>
      </c>
      <c r="O385" s="364">
        <f t="shared" si="80"/>
        <v>0</v>
      </c>
      <c r="P385" s="364">
        <f t="shared" si="80"/>
        <v>0</v>
      </c>
      <c r="Q385" s="364">
        <f t="shared" si="80"/>
        <v>0</v>
      </c>
      <c r="R385" s="364">
        <f t="shared" si="80"/>
        <v>0</v>
      </c>
      <c r="S385" s="364">
        <f t="shared" si="80"/>
        <v>0</v>
      </c>
      <c r="T385" s="364">
        <f t="shared" si="80"/>
        <v>0</v>
      </c>
      <c r="U385" s="364">
        <f t="shared" si="80"/>
        <v>0</v>
      </c>
      <c r="V385" s="364">
        <f t="shared" si="80"/>
        <v>0</v>
      </c>
      <c r="W385" s="366">
        <f t="shared" si="80"/>
        <v>0</v>
      </c>
      <c r="Y385" s="238"/>
    </row>
    <row r="386" spans="2:25" outlineLevel="1" x14ac:dyDescent="0.25">
      <c r="B386" s="465"/>
      <c r="C386" s="272"/>
      <c r="D386" s="272"/>
      <c r="E386" s="273"/>
      <c r="F386" s="299" t="s">
        <v>65</v>
      </c>
      <c r="G386" s="220"/>
      <c r="H386" s="229"/>
      <c r="I386" s="230"/>
      <c r="J386" s="230"/>
      <c r="K386" s="233"/>
      <c r="L386" s="229"/>
      <c r="M386" s="231"/>
      <c r="N386" s="230"/>
      <c r="O386" s="230"/>
      <c r="P386" s="230"/>
      <c r="Q386" s="230"/>
      <c r="R386" s="230"/>
      <c r="S386" s="230"/>
      <c r="T386" s="230"/>
      <c r="U386" s="229"/>
      <c r="V386" s="233"/>
      <c r="W386" s="234"/>
      <c r="Y386" s="236"/>
    </row>
    <row r="387" spans="2:25" outlineLevel="1" x14ac:dyDescent="0.25">
      <c r="B387" s="465"/>
      <c r="C387" s="272"/>
      <c r="D387" s="272"/>
      <c r="E387" s="273"/>
      <c r="F387" s="299" t="s">
        <v>66</v>
      </c>
      <c r="G387" s="220"/>
      <c r="H387" s="229"/>
      <c r="I387" s="230"/>
      <c r="J387" s="230"/>
      <c r="K387" s="233"/>
      <c r="L387" s="229"/>
      <c r="M387" s="231"/>
      <c r="N387" s="230"/>
      <c r="O387" s="230"/>
      <c r="P387" s="230"/>
      <c r="Q387" s="230"/>
      <c r="R387" s="230"/>
      <c r="S387" s="230"/>
      <c r="T387" s="230"/>
      <c r="U387" s="229"/>
      <c r="V387" s="233"/>
      <c r="W387" s="234"/>
      <c r="Y387" s="236"/>
    </row>
    <row r="388" spans="2:25" x14ac:dyDescent="0.25">
      <c r="B388" s="465"/>
      <c r="C388" s="272"/>
      <c r="D388" s="272"/>
      <c r="E388" s="273" t="s">
        <v>67</v>
      </c>
      <c r="F388" s="273"/>
      <c r="G388" s="367">
        <f t="shared" ref="G388:W388" si="81">SUBTOTAL(9,G389:G391)</f>
        <v>0</v>
      </c>
      <c r="H388" s="368">
        <f t="shared" si="81"/>
        <v>0</v>
      </c>
      <c r="I388" s="369">
        <f t="shared" si="81"/>
        <v>0</v>
      </c>
      <c r="J388" s="369">
        <f t="shared" si="81"/>
        <v>0</v>
      </c>
      <c r="K388" s="370">
        <f t="shared" si="81"/>
        <v>0</v>
      </c>
      <c r="L388" s="364">
        <f t="shared" si="81"/>
        <v>0</v>
      </c>
      <c r="M388" s="364">
        <f t="shared" si="81"/>
        <v>0</v>
      </c>
      <c r="N388" s="364">
        <f t="shared" si="81"/>
        <v>0</v>
      </c>
      <c r="O388" s="364">
        <f t="shared" si="81"/>
        <v>0</v>
      </c>
      <c r="P388" s="364">
        <f t="shared" si="81"/>
        <v>0</v>
      </c>
      <c r="Q388" s="364">
        <f t="shared" si="81"/>
        <v>0</v>
      </c>
      <c r="R388" s="364">
        <f t="shared" si="81"/>
        <v>0</v>
      </c>
      <c r="S388" s="364">
        <f t="shared" si="81"/>
        <v>0</v>
      </c>
      <c r="T388" s="364">
        <f t="shared" si="81"/>
        <v>0</v>
      </c>
      <c r="U388" s="364">
        <f t="shared" si="81"/>
        <v>0</v>
      </c>
      <c r="V388" s="364">
        <f t="shared" si="81"/>
        <v>0</v>
      </c>
      <c r="W388" s="366">
        <f t="shared" si="81"/>
        <v>0</v>
      </c>
      <c r="Y388" s="238"/>
    </row>
    <row r="389" spans="2:25" outlineLevel="1" x14ac:dyDescent="0.25">
      <c r="B389" s="465"/>
      <c r="C389" s="272"/>
      <c r="D389" s="272"/>
      <c r="E389" s="273"/>
      <c r="F389" s="299" t="s">
        <v>68</v>
      </c>
      <c r="G389" s="220"/>
      <c r="H389" s="229"/>
      <c r="I389" s="230"/>
      <c r="J389" s="230"/>
      <c r="K389" s="233"/>
      <c r="L389" s="229"/>
      <c r="M389" s="231"/>
      <c r="N389" s="230"/>
      <c r="O389" s="230"/>
      <c r="P389" s="230"/>
      <c r="Q389" s="230"/>
      <c r="R389" s="230"/>
      <c r="S389" s="230"/>
      <c r="T389" s="230"/>
      <c r="U389" s="229"/>
      <c r="V389" s="233"/>
      <c r="W389" s="234"/>
      <c r="Y389" s="236"/>
    </row>
    <row r="390" spans="2:25" outlineLevel="1" x14ac:dyDescent="0.25">
      <c r="B390" s="465"/>
      <c r="C390" s="272"/>
      <c r="D390" s="272"/>
      <c r="E390" s="273"/>
      <c r="F390" s="299" t="s">
        <v>69</v>
      </c>
      <c r="G390" s="220"/>
      <c r="H390" s="229"/>
      <c r="I390" s="230"/>
      <c r="J390" s="230"/>
      <c r="K390" s="233"/>
      <c r="L390" s="229"/>
      <c r="M390" s="231"/>
      <c r="N390" s="230"/>
      <c r="O390" s="230"/>
      <c r="P390" s="230"/>
      <c r="Q390" s="230"/>
      <c r="R390" s="230"/>
      <c r="S390" s="230"/>
      <c r="T390" s="230"/>
      <c r="U390" s="229"/>
      <c r="V390" s="233"/>
      <c r="W390" s="234"/>
      <c r="Y390" s="236"/>
    </row>
    <row r="391" spans="2:25" outlineLevel="1" x14ac:dyDescent="0.25">
      <c r="B391" s="465"/>
      <c r="C391" s="272"/>
      <c r="D391" s="272"/>
      <c r="E391" s="273"/>
      <c r="F391" s="299" t="s">
        <v>70</v>
      </c>
      <c r="G391" s="220"/>
      <c r="H391" s="229"/>
      <c r="I391" s="230"/>
      <c r="J391" s="230"/>
      <c r="K391" s="233"/>
      <c r="L391" s="229"/>
      <c r="M391" s="230"/>
      <c r="N391" s="230"/>
      <c r="O391" s="230"/>
      <c r="P391" s="230"/>
      <c r="Q391" s="230"/>
      <c r="R391" s="230"/>
      <c r="S391" s="230"/>
      <c r="T391" s="230"/>
      <c r="U391" s="230"/>
      <c r="V391" s="233"/>
      <c r="W391" s="234"/>
      <c r="Y391" s="236"/>
    </row>
    <row r="392" spans="2:25" x14ac:dyDescent="0.25">
      <c r="B392" s="465"/>
      <c r="C392" s="272"/>
      <c r="D392" s="272" t="s">
        <v>71</v>
      </c>
      <c r="E392" s="273"/>
      <c r="F392" s="273"/>
      <c r="G392" s="367"/>
      <c r="H392" s="369"/>
      <c r="I392" s="369"/>
      <c r="J392" s="369"/>
      <c r="K392" s="370"/>
      <c r="L392" s="364"/>
      <c r="M392" s="364"/>
      <c r="N392" s="364"/>
      <c r="O392" s="364"/>
      <c r="P392" s="364"/>
      <c r="Q392" s="364"/>
      <c r="R392" s="364"/>
      <c r="S392" s="364"/>
      <c r="T392" s="364"/>
      <c r="U392" s="364"/>
      <c r="V392" s="365"/>
      <c r="W392" s="365"/>
      <c r="Y392" s="353"/>
    </row>
    <row r="393" spans="2:25" x14ac:dyDescent="0.25">
      <c r="B393" s="465"/>
      <c r="C393" s="272"/>
      <c r="D393" s="272"/>
      <c r="E393" s="273" t="s">
        <v>72</v>
      </c>
      <c r="F393" s="273"/>
      <c r="G393" s="367">
        <f t="shared" ref="G393:W393" si="82">SUBTOTAL(9,G394:G395)</f>
        <v>0</v>
      </c>
      <c r="H393" s="368">
        <f t="shared" si="82"/>
        <v>0</v>
      </c>
      <c r="I393" s="369">
        <f t="shared" si="82"/>
        <v>0</v>
      </c>
      <c r="J393" s="369">
        <f t="shared" si="82"/>
        <v>0</v>
      </c>
      <c r="K393" s="370">
        <f t="shared" si="82"/>
        <v>0</v>
      </c>
      <c r="L393" s="364">
        <f t="shared" si="82"/>
        <v>0</v>
      </c>
      <c r="M393" s="364">
        <f t="shared" si="82"/>
        <v>0</v>
      </c>
      <c r="N393" s="364">
        <f t="shared" si="82"/>
        <v>0</v>
      </c>
      <c r="O393" s="364">
        <f t="shared" si="82"/>
        <v>0</v>
      </c>
      <c r="P393" s="364">
        <f t="shared" si="82"/>
        <v>0</v>
      </c>
      <c r="Q393" s="364">
        <f t="shared" si="82"/>
        <v>0</v>
      </c>
      <c r="R393" s="364">
        <f t="shared" si="82"/>
        <v>0</v>
      </c>
      <c r="S393" s="364">
        <f t="shared" si="82"/>
        <v>0</v>
      </c>
      <c r="T393" s="364">
        <f t="shared" si="82"/>
        <v>0</v>
      </c>
      <c r="U393" s="364">
        <f t="shared" si="82"/>
        <v>0</v>
      </c>
      <c r="V393" s="364">
        <f t="shared" si="82"/>
        <v>0</v>
      </c>
      <c r="W393" s="366">
        <f t="shared" si="82"/>
        <v>0</v>
      </c>
      <c r="Y393" s="354"/>
    </row>
    <row r="394" spans="2:25" outlineLevel="1" x14ac:dyDescent="0.25">
      <c r="B394" s="465"/>
      <c r="C394" s="272"/>
      <c r="D394" s="272"/>
      <c r="E394" s="273"/>
      <c r="F394" s="299" t="s">
        <v>73</v>
      </c>
      <c r="G394" s="220"/>
      <c r="H394" s="229"/>
      <c r="I394" s="230"/>
      <c r="J394" s="230"/>
      <c r="K394" s="233"/>
      <c r="L394" s="229"/>
      <c r="M394" s="231"/>
      <c r="N394" s="230"/>
      <c r="O394" s="230"/>
      <c r="P394" s="230"/>
      <c r="Q394" s="230"/>
      <c r="R394" s="230"/>
      <c r="S394" s="230"/>
      <c r="T394" s="230"/>
      <c r="U394" s="229"/>
      <c r="V394" s="233"/>
      <c r="W394" s="234"/>
      <c r="Y394" s="236"/>
    </row>
    <row r="395" spans="2:25" outlineLevel="1" x14ac:dyDescent="0.25">
      <c r="B395" s="465"/>
      <c r="C395" s="272"/>
      <c r="D395" s="272"/>
      <c r="E395" s="273"/>
      <c r="F395" s="299" t="s">
        <v>74</v>
      </c>
      <c r="G395" s="220"/>
      <c r="H395" s="229"/>
      <c r="I395" s="230"/>
      <c r="J395" s="230"/>
      <c r="K395" s="233"/>
      <c r="L395" s="229"/>
      <c r="M395" s="231"/>
      <c r="N395" s="230"/>
      <c r="O395" s="230"/>
      <c r="P395" s="230"/>
      <c r="Q395" s="230"/>
      <c r="R395" s="230"/>
      <c r="S395" s="230"/>
      <c r="T395" s="230"/>
      <c r="U395" s="229"/>
      <c r="V395" s="233"/>
      <c r="W395" s="234"/>
      <c r="Y395" s="236"/>
    </row>
    <row r="396" spans="2:25" x14ac:dyDescent="0.25">
      <c r="B396" s="465"/>
      <c r="C396" s="272"/>
      <c r="D396" s="272"/>
      <c r="E396" s="273" t="s">
        <v>75</v>
      </c>
      <c r="F396" s="273"/>
      <c r="G396" s="367">
        <f t="shared" ref="G396:W396" si="83">SUBTOTAL(9,G397:G398)</f>
        <v>0</v>
      </c>
      <c r="H396" s="368">
        <f t="shared" si="83"/>
        <v>0</v>
      </c>
      <c r="I396" s="369">
        <f t="shared" si="83"/>
        <v>0</v>
      </c>
      <c r="J396" s="369">
        <f t="shared" si="83"/>
        <v>0</v>
      </c>
      <c r="K396" s="370">
        <f t="shared" si="83"/>
        <v>0</v>
      </c>
      <c r="L396" s="364">
        <f t="shared" si="83"/>
        <v>0</v>
      </c>
      <c r="M396" s="364">
        <f t="shared" si="83"/>
        <v>0</v>
      </c>
      <c r="N396" s="364">
        <f t="shared" si="83"/>
        <v>0</v>
      </c>
      <c r="O396" s="364">
        <f t="shared" si="83"/>
        <v>0</v>
      </c>
      <c r="P396" s="364">
        <f t="shared" si="83"/>
        <v>0</v>
      </c>
      <c r="Q396" s="364">
        <f t="shared" si="83"/>
        <v>0</v>
      </c>
      <c r="R396" s="364">
        <f t="shared" si="83"/>
        <v>0</v>
      </c>
      <c r="S396" s="364">
        <f t="shared" si="83"/>
        <v>0</v>
      </c>
      <c r="T396" s="364">
        <f t="shared" si="83"/>
        <v>0</v>
      </c>
      <c r="U396" s="364">
        <f t="shared" si="83"/>
        <v>0</v>
      </c>
      <c r="V396" s="364">
        <f t="shared" si="83"/>
        <v>0</v>
      </c>
      <c r="W396" s="366">
        <f t="shared" si="83"/>
        <v>0</v>
      </c>
      <c r="Y396" s="238"/>
    </row>
    <row r="397" spans="2:25" outlineLevel="1" x14ac:dyDescent="0.25">
      <c r="B397" s="465"/>
      <c r="C397" s="272"/>
      <c r="D397" s="272"/>
      <c r="E397" s="273"/>
      <c r="F397" s="299" t="s">
        <v>76</v>
      </c>
      <c r="G397" s="220"/>
      <c r="H397" s="229"/>
      <c r="I397" s="230"/>
      <c r="J397" s="230"/>
      <c r="K397" s="233"/>
      <c r="L397" s="229"/>
      <c r="M397" s="231"/>
      <c r="N397" s="230"/>
      <c r="O397" s="230"/>
      <c r="P397" s="230"/>
      <c r="Q397" s="230"/>
      <c r="R397" s="230"/>
      <c r="S397" s="230"/>
      <c r="T397" s="230"/>
      <c r="U397" s="229"/>
      <c r="V397" s="233"/>
      <c r="W397" s="234"/>
      <c r="Y397" s="236"/>
    </row>
    <row r="398" spans="2:25" outlineLevel="1" x14ac:dyDescent="0.25">
      <c r="B398" s="465"/>
      <c r="C398" s="272"/>
      <c r="D398" s="272"/>
      <c r="E398" s="273"/>
      <c r="F398" s="299" t="s">
        <v>77</v>
      </c>
      <c r="G398" s="220"/>
      <c r="H398" s="229"/>
      <c r="I398" s="230"/>
      <c r="J398" s="230"/>
      <c r="K398" s="233"/>
      <c r="L398" s="229"/>
      <c r="M398" s="231"/>
      <c r="N398" s="230"/>
      <c r="O398" s="230"/>
      <c r="P398" s="230"/>
      <c r="Q398" s="230"/>
      <c r="R398" s="230"/>
      <c r="S398" s="230"/>
      <c r="T398" s="230"/>
      <c r="U398" s="229"/>
      <c r="V398" s="233"/>
      <c r="W398" s="234"/>
      <c r="Y398" s="236"/>
    </row>
    <row r="399" spans="2:25" x14ac:dyDescent="0.25">
      <c r="B399" s="465"/>
      <c r="C399" s="272"/>
      <c r="D399" s="272"/>
      <c r="E399" s="273" t="s">
        <v>78</v>
      </c>
      <c r="F399" s="273"/>
      <c r="G399" s="367">
        <f t="shared" ref="G399:W399" si="84">SUBTOTAL(9,G400:G401)</f>
        <v>0</v>
      </c>
      <c r="H399" s="368">
        <f t="shared" si="84"/>
        <v>0</v>
      </c>
      <c r="I399" s="369">
        <f t="shared" si="84"/>
        <v>0</v>
      </c>
      <c r="J399" s="369">
        <f t="shared" si="84"/>
        <v>0</v>
      </c>
      <c r="K399" s="370">
        <f t="shared" si="84"/>
        <v>0</v>
      </c>
      <c r="L399" s="364">
        <f t="shared" si="84"/>
        <v>0</v>
      </c>
      <c r="M399" s="364">
        <f t="shared" si="84"/>
        <v>0</v>
      </c>
      <c r="N399" s="364">
        <f t="shared" si="84"/>
        <v>0</v>
      </c>
      <c r="O399" s="364">
        <f t="shared" si="84"/>
        <v>0</v>
      </c>
      <c r="P399" s="364">
        <f t="shared" si="84"/>
        <v>0</v>
      </c>
      <c r="Q399" s="364">
        <f t="shared" si="84"/>
        <v>0</v>
      </c>
      <c r="R399" s="364">
        <f t="shared" si="84"/>
        <v>0</v>
      </c>
      <c r="S399" s="364">
        <f t="shared" si="84"/>
        <v>0</v>
      </c>
      <c r="T399" s="364">
        <f t="shared" si="84"/>
        <v>0</v>
      </c>
      <c r="U399" s="364">
        <f t="shared" si="84"/>
        <v>0</v>
      </c>
      <c r="V399" s="364">
        <f t="shared" si="84"/>
        <v>0</v>
      </c>
      <c r="W399" s="366">
        <f t="shared" si="84"/>
        <v>0</v>
      </c>
      <c r="Y399" s="238"/>
    </row>
    <row r="400" spans="2:25" outlineLevel="1" x14ac:dyDescent="0.25">
      <c r="B400" s="465"/>
      <c r="C400" s="272"/>
      <c r="D400" s="272"/>
      <c r="E400" s="273"/>
      <c r="F400" s="299" t="s">
        <v>79</v>
      </c>
      <c r="G400" s="220"/>
      <c r="H400" s="229"/>
      <c r="I400" s="230"/>
      <c r="J400" s="230"/>
      <c r="K400" s="233"/>
      <c r="L400" s="229"/>
      <c r="M400" s="231"/>
      <c r="N400" s="230"/>
      <c r="O400" s="230"/>
      <c r="P400" s="230"/>
      <c r="Q400" s="230"/>
      <c r="R400" s="230"/>
      <c r="S400" s="230"/>
      <c r="T400" s="230"/>
      <c r="U400" s="229"/>
      <c r="V400" s="233"/>
      <c r="W400" s="234"/>
      <c r="Y400" s="236"/>
    </row>
    <row r="401" spans="2:25" outlineLevel="1" x14ac:dyDescent="0.25">
      <c r="B401" s="465"/>
      <c r="C401" s="272"/>
      <c r="D401" s="272"/>
      <c r="E401" s="273"/>
      <c r="F401" s="299" t="s">
        <v>80</v>
      </c>
      <c r="G401" s="220"/>
      <c r="H401" s="229"/>
      <c r="I401" s="230"/>
      <c r="J401" s="230"/>
      <c r="K401" s="233"/>
      <c r="L401" s="229"/>
      <c r="M401" s="231"/>
      <c r="N401" s="230"/>
      <c r="O401" s="230"/>
      <c r="P401" s="230"/>
      <c r="Q401" s="230"/>
      <c r="R401" s="230"/>
      <c r="S401" s="230"/>
      <c r="T401" s="230"/>
      <c r="U401" s="229"/>
      <c r="V401" s="233"/>
      <c r="W401" s="234"/>
      <c r="Y401" s="236"/>
    </row>
    <row r="402" spans="2:25" x14ac:dyDescent="0.25">
      <c r="B402" s="465"/>
      <c r="C402" s="272"/>
      <c r="D402" s="272"/>
      <c r="E402" s="273" t="s">
        <v>81</v>
      </c>
      <c r="F402" s="273"/>
      <c r="G402" s="367">
        <f t="shared" ref="G402:W402" si="85">SUBTOTAL(9,G403:G404)</f>
        <v>0</v>
      </c>
      <c r="H402" s="368">
        <f t="shared" si="85"/>
        <v>0</v>
      </c>
      <c r="I402" s="369">
        <f t="shared" si="85"/>
        <v>0</v>
      </c>
      <c r="J402" s="369">
        <f t="shared" si="85"/>
        <v>0</v>
      </c>
      <c r="K402" s="370">
        <f t="shared" si="85"/>
        <v>0</v>
      </c>
      <c r="L402" s="364">
        <f t="shared" si="85"/>
        <v>0</v>
      </c>
      <c r="M402" s="364">
        <f t="shared" si="85"/>
        <v>0</v>
      </c>
      <c r="N402" s="364">
        <f t="shared" si="85"/>
        <v>0</v>
      </c>
      <c r="O402" s="364">
        <f t="shared" si="85"/>
        <v>0</v>
      </c>
      <c r="P402" s="364">
        <f t="shared" si="85"/>
        <v>0</v>
      </c>
      <c r="Q402" s="364">
        <f t="shared" si="85"/>
        <v>0</v>
      </c>
      <c r="R402" s="364">
        <f t="shared" si="85"/>
        <v>0</v>
      </c>
      <c r="S402" s="364">
        <f t="shared" si="85"/>
        <v>0</v>
      </c>
      <c r="T402" s="364">
        <f t="shared" si="85"/>
        <v>0</v>
      </c>
      <c r="U402" s="364">
        <f t="shared" si="85"/>
        <v>0</v>
      </c>
      <c r="V402" s="364">
        <f t="shared" si="85"/>
        <v>0</v>
      </c>
      <c r="W402" s="366">
        <f t="shared" si="85"/>
        <v>0</v>
      </c>
      <c r="Y402" s="238"/>
    </row>
    <row r="403" spans="2:25" outlineLevel="1" x14ac:dyDescent="0.25">
      <c r="B403" s="465"/>
      <c r="C403" s="272"/>
      <c r="D403" s="272"/>
      <c r="E403" s="273"/>
      <c r="F403" s="299" t="s">
        <v>82</v>
      </c>
      <c r="G403" s="220"/>
      <c r="H403" s="229"/>
      <c r="I403" s="230"/>
      <c r="J403" s="230"/>
      <c r="K403" s="233"/>
      <c r="L403" s="229"/>
      <c r="M403" s="231"/>
      <c r="N403" s="230"/>
      <c r="O403" s="230"/>
      <c r="P403" s="230"/>
      <c r="Q403" s="230"/>
      <c r="R403" s="230"/>
      <c r="S403" s="230"/>
      <c r="T403" s="230"/>
      <c r="U403" s="229"/>
      <c r="V403" s="233"/>
      <c r="W403" s="234"/>
      <c r="Y403" s="236"/>
    </row>
    <row r="404" spans="2:25" outlineLevel="1" x14ac:dyDescent="0.25">
      <c r="B404" s="465"/>
      <c r="C404" s="272"/>
      <c r="D404" s="272"/>
      <c r="E404" s="273"/>
      <c r="F404" s="299" t="s">
        <v>83</v>
      </c>
      <c r="G404" s="220"/>
      <c r="H404" s="229"/>
      <c r="I404" s="230"/>
      <c r="J404" s="230"/>
      <c r="K404" s="233"/>
      <c r="L404" s="229"/>
      <c r="M404" s="231"/>
      <c r="N404" s="230"/>
      <c r="O404" s="230"/>
      <c r="P404" s="230"/>
      <c r="Q404" s="230"/>
      <c r="R404" s="230"/>
      <c r="S404" s="230"/>
      <c r="T404" s="230"/>
      <c r="U404" s="229"/>
      <c r="V404" s="233"/>
      <c r="W404" s="234"/>
      <c r="Y404" s="236"/>
    </row>
    <row r="405" spans="2:25" x14ac:dyDescent="0.25">
      <c r="B405" s="465"/>
      <c r="C405" s="272"/>
      <c r="D405" s="272"/>
      <c r="E405" s="273" t="s">
        <v>84</v>
      </c>
      <c r="F405" s="273"/>
      <c r="G405" s="367">
        <f t="shared" ref="G405:W405" si="86">SUBTOTAL(9,G406:G407)</f>
        <v>0</v>
      </c>
      <c r="H405" s="368">
        <f t="shared" si="86"/>
        <v>0</v>
      </c>
      <c r="I405" s="369">
        <f t="shared" si="86"/>
        <v>0</v>
      </c>
      <c r="J405" s="369">
        <f t="shared" si="86"/>
        <v>0</v>
      </c>
      <c r="K405" s="370">
        <f t="shared" si="86"/>
        <v>0</v>
      </c>
      <c r="L405" s="364">
        <f t="shared" si="86"/>
        <v>0</v>
      </c>
      <c r="M405" s="364">
        <f t="shared" si="86"/>
        <v>0</v>
      </c>
      <c r="N405" s="364">
        <f t="shared" si="86"/>
        <v>0</v>
      </c>
      <c r="O405" s="364">
        <f t="shared" si="86"/>
        <v>0</v>
      </c>
      <c r="P405" s="364">
        <f t="shared" si="86"/>
        <v>0</v>
      </c>
      <c r="Q405" s="364">
        <f t="shared" si="86"/>
        <v>0</v>
      </c>
      <c r="R405" s="364">
        <f t="shared" si="86"/>
        <v>0</v>
      </c>
      <c r="S405" s="364">
        <f t="shared" si="86"/>
        <v>0</v>
      </c>
      <c r="T405" s="364">
        <f t="shared" si="86"/>
        <v>0</v>
      </c>
      <c r="U405" s="364">
        <f t="shared" si="86"/>
        <v>0</v>
      </c>
      <c r="V405" s="364">
        <f t="shared" si="86"/>
        <v>0</v>
      </c>
      <c r="W405" s="366">
        <f t="shared" si="86"/>
        <v>0</v>
      </c>
      <c r="Y405" s="238"/>
    </row>
    <row r="406" spans="2:25" outlineLevel="1" x14ac:dyDescent="0.25">
      <c r="B406" s="465"/>
      <c r="C406" s="272"/>
      <c r="D406" s="272"/>
      <c r="E406" s="273"/>
      <c r="F406" s="299" t="s">
        <v>85</v>
      </c>
      <c r="G406" s="220"/>
      <c r="H406" s="229"/>
      <c r="I406" s="230"/>
      <c r="J406" s="230"/>
      <c r="K406" s="233"/>
      <c r="L406" s="229"/>
      <c r="M406" s="231"/>
      <c r="N406" s="230"/>
      <c r="O406" s="230"/>
      <c r="P406" s="230"/>
      <c r="Q406" s="230"/>
      <c r="R406" s="230"/>
      <c r="S406" s="230"/>
      <c r="T406" s="230"/>
      <c r="U406" s="229"/>
      <c r="V406" s="233"/>
      <c r="W406" s="234"/>
      <c r="Y406" s="236"/>
    </row>
    <row r="407" spans="2:25" outlineLevel="1" x14ac:dyDescent="0.25">
      <c r="B407" s="465"/>
      <c r="C407" s="272"/>
      <c r="D407" s="272"/>
      <c r="E407" s="273"/>
      <c r="F407" s="299" t="s">
        <v>86</v>
      </c>
      <c r="G407" s="220"/>
      <c r="H407" s="229"/>
      <c r="I407" s="230"/>
      <c r="J407" s="230"/>
      <c r="K407" s="233"/>
      <c r="L407" s="229"/>
      <c r="M407" s="231"/>
      <c r="N407" s="230"/>
      <c r="O407" s="230"/>
      <c r="P407" s="230"/>
      <c r="Q407" s="230"/>
      <c r="R407" s="230"/>
      <c r="S407" s="230"/>
      <c r="T407" s="230"/>
      <c r="U407" s="229"/>
      <c r="V407" s="233"/>
      <c r="W407" s="234"/>
      <c r="Y407" s="236"/>
    </row>
    <row r="408" spans="2:25" x14ac:dyDescent="0.25">
      <c r="B408" s="465"/>
      <c r="C408" s="272"/>
      <c r="D408" s="272"/>
      <c r="E408" s="273" t="s">
        <v>87</v>
      </c>
      <c r="F408" s="273"/>
      <c r="G408" s="367">
        <f t="shared" ref="G408:W408" si="87">SUBTOTAL(9,G409:G410)</f>
        <v>0</v>
      </c>
      <c r="H408" s="368">
        <f t="shared" si="87"/>
        <v>0</v>
      </c>
      <c r="I408" s="369">
        <f t="shared" si="87"/>
        <v>0</v>
      </c>
      <c r="J408" s="369">
        <f t="shared" si="87"/>
        <v>0</v>
      </c>
      <c r="K408" s="370">
        <f t="shared" si="87"/>
        <v>0</v>
      </c>
      <c r="L408" s="364">
        <f t="shared" si="87"/>
        <v>0</v>
      </c>
      <c r="M408" s="364">
        <f t="shared" si="87"/>
        <v>0</v>
      </c>
      <c r="N408" s="364">
        <f t="shared" si="87"/>
        <v>0</v>
      </c>
      <c r="O408" s="364">
        <f t="shared" si="87"/>
        <v>0</v>
      </c>
      <c r="P408" s="364">
        <f t="shared" si="87"/>
        <v>0</v>
      </c>
      <c r="Q408" s="364">
        <f t="shared" si="87"/>
        <v>0</v>
      </c>
      <c r="R408" s="364">
        <f t="shared" si="87"/>
        <v>0</v>
      </c>
      <c r="S408" s="364">
        <f t="shared" si="87"/>
        <v>0</v>
      </c>
      <c r="T408" s="364">
        <f t="shared" si="87"/>
        <v>0</v>
      </c>
      <c r="U408" s="364">
        <f t="shared" si="87"/>
        <v>0</v>
      </c>
      <c r="V408" s="364">
        <f t="shared" si="87"/>
        <v>0</v>
      </c>
      <c r="W408" s="366">
        <f t="shared" si="87"/>
        <v>0</v>
      </c>
      <c r="Y408" s="238"/>
    </row>
    <row r="409" spans="2:25" outlineLevel="1" x14ac:dyDescent="0.25">
      <c r="B409" s="465"/>
      <c r="C409" s="272"/>
      <c r="D409" s="272"/>
      <c r="E409" s="273"/>
      <c r="F409" s="299" t="s">
        <v>88</v>
      </c>
      <c r="G409" s="220"/>
      <c r="H409" s="229"/>
      <c r="I409" s="230"/>
      <c r="J409" s="230"/>
      <c r="K409" s="233"/>
      <c r="L409" s="229"/>
      <c r="M409" s="231"/>
      <c r="N409" s="230"/>
      <c r="O409" s="230"/>
      <c r="P409" s="230"/>
      <c r="Q409" s="230"/>
      <c r="R409" s="230"/>
      <c r="S409" s="230"/>
      <c r="T409" s="230"/>
      <c r="U409" s="229"/>
      <c r="V409" s="233"/>
      <c r="W409" s="234"/>
      <c r="Y409" s="236"/>
    </row>
    <row r="410" spans="2:25" outlineLevel="1" x14ac:dyDescent="0.25">
      <c r="B410" s="465"/>
      <c r="C410" s="272"/>
      <c r="D410" s="272"/>
      <c r="E410" s="273"/>
      <c r="F410" s="299" t="s">
        <v>89</v>
      </c>
      <c r="G410" s="220"/>
      <c r="H410" s="229"/>
      <c r="I410" s="230"/>
      <c r="J410" s="230"/>
      <c r="K410" s="233"/>
      <c r="L410" s="229"/>
      <c r="M410" s="231"/>
      <c r="N410" s="230"/>
      <c r="O410" s="230"/>
      <c r="P410" s="230"/>
      <c r="Q410" s="230"/>
      <c r="R410" s="230"/>
      <c r="S410" s="230"/>
      <c r="T410" s="230"/>
      <c r="U410" s="229"/>
      <c r="V410" s="233"/>
      <c r="W410" s="234"/>
      <c r="Y410" s="236"/>
    </row>
    <row r="411" spans="2:25" x14ac:dyDescent="0.25">
      <c r="B411" s="465"/>
      <c r="C411" s="272"/>
      <c r="D411" s="272" t="s">
        <v>90</v>
      </c>
      <c r="E411" s="273"/>
      <c r="F411" s="273"/>
      <c r="G411" s="367">
        <f>SUBTOTAL(9,G412:G414)</f>
        <v>0</v>
      </c>
      <c r="H411" s="369">
        <f t="shared" ref="H411:W411" si="88">SUBTOTAL(9,H412:H414)</f>
        <v>0</v>
      </c>
      <c r="I411" s="369">
        <f t="shared" si="88"/>
        <v>0</v>
      </c>
      <c r="J411" s="369">
        <f t="shared" si="88"/>
        <v>0</v>
      </c>
      <c r="K411" s="370">
        <f t="shared" si="88"/>
        <v>0</v>
      </c>
      <c r="L411" s="364">
        <f t="shared" si="88"/>
        <v>0</v>
      </c>
      <c r="M411" s="364">
        <f t="shared" si="88"/>
        <v>0</v>
      </c>
      <c r="N411" s="364">
        <f t="shared" si="88"/>
        <v>0</v>
      </c>
      <c r="O411" s="364">
        <f t="shared" si="88"/>
        <v>0</v>
      </c>
      <c r="P411" s="364">
        <f t="shared" si="88"/>
        <v>0</v>
      </c>
      <c r="Q411" s="364">
        <f t="shared" si="88"/>
        <v>0</v>
      </c>
      <c r="R411" s="364">
        <f t="shared" si="88"/>
        <v>0</v>
      </c>
      <c r="S411" s="364">
        <f t="shared" si="88"/>
        <v>0</v>
      </c>
      <c r="T411" s="364">
        <f t="shared" si="88"/>
        <v>0</v>
      </c>
      <c r="U411" s="364">
        <f t="shared" si="88"/>
        <v>0</v>
      </c>
      <c r="V411" s="365">
        <f t="shared" si="88"/>
        <v>0</v>
      </c>
      <c r="W411" s="365">
        <f t="shared" si="88"/>
        <v>0</v>
      </c>
      <c r="Y411" s="238"/>
    </row>
    <row r="412" spans="2:25" outlineLevel="1" x14ac:dyDescent="0.25">
      <c r="B412" s="465"/>
      <c r="C412" s="272"/>
      <c r="D412" s="272"/>
      <c r="E412" s="273"/>
      <c r="F412" s="299" t="s">
        <v>91</v>
      </c>
      <c r="G412" s="220"/>
      <c r="H412" s="229"/>
      <c r="I412" s="230"/>
      <c r="J412" s="230"/>
      <c r="K412" s="233"/>
      <c r="L412" s="229"/>
      <c r="M412" s="231"/>
      <c r="N412" s="230"/>
      <c r="O412" s="230"/>
      <c r="P412" s="230"/>
      <c r="Q412" s="230"/>
      <c r="R412" s="230"/>
      <c r="S412" s="230"/>
      <c r="T412" s="230"/>
      <c r="U412" s="229"/>
      <c r="V412" s="233"/>
      <c r="W412" s="234"/>
      <c r="Y412" s="236"/>
    </row>
    <row r="413" spans="2:25" outlineLevel="1" x14ac:dyDescent="0.25">
      <c r="B413" s="465"/>
      <c r="C413" s="272"/>
      <c r="D413" s="272"/>
      <c r="E413" s="273"/>
      <c r="F413" s="299" t="s">
        <v>92</v>
      </c>
      <c r="G413" s="220"/>
      <c r="H413" s="229"/>
      <c r="I413" s="230"/>
      <c r="J413" s="230"/>
      <c r="K413" s="233"/>
      <c r="L413" s="229"/>
      <c r="M413" s="231"/>
      <c r="N413" s="230"/>
      <c r="O413" s="230"/>
      <c r="P413" s="230"/>
      <c r="Q413" s="230"/>
      <c r="R413" s="230"/>
      <c r="S413" s="230"/>
      <c r="T413" s="230"/>
      <c r="U413" s="229"/>
      <c r="V413" s="233"/>
      <c r="W413" s="234"/>
      <c r="Y413" s="236"/>
    </row>
    <row r="414" spans="2:25" outlineLevel="1" x14ac:dyDescent="0.25">
      <c r="B414" s="465"/>
      <c r="C414" s="272"/>
      <c r="D414" s="272"/>
      <c r="E414" s="273"/>
      <c r="F414" s="299" t="s">
        <v>93</v>
      </c>
      <c r="G414" s="220"/>
      <c r="H414" s="229"/>
      <c r="I414" s="230"/>
      <c r="J414" s="230"/>
      <c r="K414" s="233"/>
      <c r="L414" s="229"/>
      <c r="M414" s="231"/>
      <c r="N414" s="230"/>
      <c r="O414" s="230"/>
      <c r="P414" s="230"/>
      <c r="Q414" s="230"/>
      <c r="R414" s="230"/>
      <c r="S414" s="230"/>
      <c r="T414" s="230"/>
      <c r="U414" s="229"/>
      <c r="V414" s="233"/>
      <c r="W414" s="234"/>
      <c r="Y414" s="236"/>
    </row>
    <row r="415" spans="2:25" x14ac:dyDescent="0.25">
      <c r="B415" s="465"/>
      <c r="C415" s="275"/>
      <c r="D415" s="272" t="s">
        <v>94</v>
      </c>
      <c r="E415" s="273"/>
      <c r="F415" s="273"/>
      <c r="G415" s="367">
        <f>SUBTOTAL(9,G416:G417)</f>
        <v>0</v>
      </c>
      <c r="H415" s="369">
        <f t="shared" ref="H415:W415" si="89">SUBTOTAL(9,H416:H417)</f>
        <v>0</v>
      </c>
      <c r="I415" s="369">
        <f t="shared" si="89"/>
        <v>0</v>
      </c>
      <c r="J415" s="369">
        <f t="shared" si="89"/>
        <v>0</v>
      </c>
      <c r="K415" s="370">
        <f t="shared" si="89"/>
        <v>0</v>
      </c>
      <c r="L415" s="364">
        <f t="shared" si="89"/>
        <v>0</v>
      </c>
      <c r="M415" s="364">
        <f t="shared" si="89"/>
        <v>0</v>
      </c>
      <c r="N415" s="364">
        <f t="shared" si="89"/>
        <v>0</v>
      </c>
      <c r="O415" s="364">
        <f t="shared" si="89"/>
        <v>0</v>
      </c>
      <c r="P415" s="364">
        <f t="shared" si="89"/>
        <v>0</v>
      </c>
      <c r="Q415" s="364">
        <f t="shared" si="89"/>
        <v>0</v>
      </c>
      <c r="R415" s="364">
        <f t="shared" si="89"/>
        <v>0</v>
      </c>
      <c r="S415" s="364">
        <f t="shared" si="89"/>
        <v>0</v>
      </c>
      <c r="T415" s="364">
        <f t="shared" si="89"/>
        <v>0</v>
      </c>
      <c r="U415" s="364">
        <f t="shared" si="89"/>
        <v>0</v>
      </c>
      <c r="V415" s="365">
        <f t="shared" si="89"/>
        <v>0</v>
      </c>
      <c r="W415" s="365">
        <f t="shared" si="89"/>
        <v>0</v>
      </c>
      <c r="Y415" s="238"/>
    </row>
    <row r="416" spans="2:25" outlineLevel="1" x14ac:dyDescent="0.25">
      <c r="B416" s="465"/>
      <c r="C416" s="272"/>
      <c r="D416" s="272"/>
      <c r="E416" s="273"/>
      <c r="F416" s="299" t="s">
        <v>95</v>
      </c>
      <c r="G416" s="220"/>
      <c r="H416" s="229"/>
      <c r="I416" s="230"/>
      <c r="J416" s="230"/>
      <c r="K416" s="233"/>
      <c r="L416" s="229"/>
      <c r="M416" s="231"/>
      <c r="N416" s="230"/>
      <c r="O416" s="230"/>
      <c r="P416" s="230"/>
      <c r="Q416" s="230"/>
      <c r="R416" s="230"/>
      <c r="S416" s="230"/>
      <c r="T416" s="230"/>
      <c r="U416" s="229"/>
      <c r="V416" s="233"/>
      <c r="W416" s="234"/>
      <c r="Y416" s="236"/>
    </row>
    <row r="417" spans="2:25" outlineLevel="1" x14ac:dyDescent="0.25">
      <c r="B417" s="465"/>
      <c r="C417" s="272"/>
      <c r="D417" s="272"/>
      <c r="E417" s="273"/>
      <c r="F417" s="299" t="s">
        <v>96</v>
      </c>
      <c r="G417" s="220"/>
      <c r="H417" s="229"/>
      <c r="I417" s="230"/>
      <c r="J417" s="230"/>
      <c r="K417" s="233"/>
      <c r="L417" s="229"/>
      <c r="M417" s="231"/>
      <c r="N417" s="230"/>
      <c r="O417" s="230"/>
      <c r="P417" s="230"/>
      <c r="Q417" s="230"/>
      <c r="R417" s="230"/>
      <c r="S417" s="230"/>
      <c r="T417" s="230"/>
      <c r="U417" s="229"/>
      <c r="V417" s="233"/>
      <c r="W417" s="234"/>
      <c r="Y417" s="236"/>
    </row>
    <row r="418" spans="2:25" x14ac:dyDescent="0.25">
      <c r="B418" s="465"/>
      <c r="C418" s="272" t="s">
        <v>259</v>
      </c>
      <c r="D418" s="275"/>
      <c r="E418" s="275"/>
      <c r="F418" s="273"/>
      <c r="G418" s="367"/>
      <c r="H418" s="369"/>
      <c r="I418" s="369"/>
      <c r="J418" s="369"/>
      <c r="K418" s="370"/>
      <c r="L418" s="364"/>
      <c r="M418" s="364"/>
      <c r="N418" s="364"/>
      <c r="O418" s="364"/>
      <c r="P418" s="364"/>
      <c r="Q418" s="364"/>
      <c r="R418" s="364"/>
      <c r="S418" s="364"/>
      <c r="T418" s="364"/>
      <c r="U418" s="364"/>
      <c r="V418" s="365"/>
      <c r="W418" s="365"/>
      <c r="Y418" s="353"/>
    </row>
    <row r="419" spans="2:25" x14ac:dyDescent="0.25">
      <c r="B419" s="465"/>
      <c r="C419" s="272"/>
      <c r="D419" s="276" t="s">
        <v>20</v>
      </c>
      <c r="E419" s="273"/>
      <c r="F419" s="273"/>
      <c r="G419" s="367"/>
      <c r="H419" s="369"/>
      <c r="I419" s="369"/>
      <c r="J419" s="369"/>
      <c r="K419" s="370"/>
      <c r="L419" s="364"/>
      <c r="M419" s="364"/>
      <c r="N419" s="364"/>
      <c r="O419" s="364"/>
      <c r="P419" s="364"/>
      <c r="Q419" s="364"/>
      <c r="R419" s="364"/>
      <c r="S419" s="364"/>
      <c r="T419" s="364"/>
      <c r="U419" s="364"/>
      <c r="V419" s="365"/>
      <c r="W419" s="365"/>
      <c r="Y419" s="237"/>
    </row>
    <row r="420" spans="2:25" x14ac:dyDescent="0.25">
      <c r="B420" s="465"/>
      <c r="C420" s="272"/>
      <c r="D420" s="272"/>
      <c r="E420" s="273" t="s">
        <v>21</v>
      </c>
      <c r="F420" s="273"/>
      <c r="G420" s="367">
        <f t="shared" ref="G420:W420" si="90">SUBTOTAL(9,G421:G424)</f>
        <v>0</v>
      </c>
      <c r="H420" s="368">
        <f t="shared" si="90"/>
        <v>0</v>
      </c>
      <c r="I420" s="369">
        <f t="shared" si="90"/>
        <v>0</v>
      </c>
      <c r="J420" s="369">
        <f t="shared" si="90"/>
        <v>0</v>
      </c>
      <c r="K420" s="370">
        <f t="shared" si="90"/>
        <v>0</v>
      </c>
      <c r="L420" s="364">
        <f t="shared" si="90"/>
        <v>0</v>
      </c>
      <c r="M420" s="364">
        <f t="shared" si="90"/>
        <v>0</v>
      </c>
      <c r="N420" s="364">
        <f t="shared" si="90"/>
        <v>0</v>
      </c>
      <c r="O420" s="364">
        <f t="shared" si="90"/>
        <v>0</v>
      </c>
      <c r="P420" s="364">
        <f t="shared" si="90"/>
        <v>0</v>
      </c>
      <c r="Q420" s="364">
        <f t="shared" si="90"/>
        <v>0</v>
      </c>
      <c r="R420" s="364">
        <f t="shared" si="90"/>
        <v>0</v>
      </c>
      <c r="S420" s="364">
        <f t="shared" si="90"/>
        <v>0</v>
      </c>
      <c r="T420" s="364">
        <f t="shared" si="90"/>
        <v>0</v>
      </c>
      <c r="U420" s="364">
        <f t="shared" si="90"/>
        <v>0</v>
      </c>
      <c r="V420" s="364">
        <f t="shared" si="90"/>
        <v>0</v>
      </c>
      <c r="W420" s="366">
        <f t="shared" si="90"/>
        <v>0</v>
      </c>
      <c r="Y420" s="354"/>
    </row>
    <row r="421" spans="2:25" outlineLevel="1" x14ac:dyDescent="0.25">
      <c r="B421" s="465"/>
      <c r="C421" s="272"/>
      <c r="D421" s="272"/>
      <c r="E421" s="273"/>
      <c r="F421" s="299" t="s">
        <v>22</v>
      </c>
      <c r="G421" s="220"/>
      <c r="H421" s="229"/>
      <c r="I421" s="230"/>
      <c r="J421" s="230"/>
      <c r="K421" s="233"/>
      <c r="L421" s="229"/>
      <c r="M421" s="231"/>
      <c r="N421" s="230"/>
      <c r="O421" s="230"/>
      <c r="P421" s="230"/>
      <c r="Q421" s="230"/>
      <c r="R421" s="230"/>
      <c r="S421" s="230"/>
      <c r="T421" s="230"/>
      <c r="U421" s="229"/>
      <c r="V421" s="233"/>
      <c r="W421" s="234"/>
      <c r="Y421" s="236"/>
    </row>
    <row r="422" spans="2:25" outlineLevel="1" x14ac:dyDescent="0.25">
      <c r="B422" s="465"/>
      <c r="C422" s="272"/>
      <c r="D422" s="272"/>
      <c r="E422" s="273"/>
      <c r="F422" s="299" t="s">
        <v>23</v>
      </c>
      <c r="G422" s="220"/>
      <c r="H422" s="229"/>
      <c r="I422" s="230"/>
      <c r="J422" s="230"/>
      <c r="K422" s="233"/>
      <c r="L422" s="229"/>
      <c r="M422" s="231"/>
      <c r="N422" s="230"/>
      <c r="O422" s="230"/>
      <c r="P422" s="230"/>
      <c r="Q422" s="230"/>
      <c r="R422" s="230"/>
      <c r="S422" s="230"/>
      <c r="T422" s="230"/>
      <c r="U422" s="229"/>
      <c r="V422" s="233"/>
      <c r="W422" s="234"/>
      <c r="Y422" s="236"/>
    </row>
    <row r="423" spans="2:25" outlineLevel="1" x14ac:dyDescent="0.25">
      <c r="B423" s="465"/>
      <c r="C423" s="272"/>
      <c r="D423" s="272"/>
      <c r="E423" s="273"/>
      <c r="F423" s="299" t="s">
        <v>24</v>
      </c>
      <c r="G423" s="220"/>
      <c r="H423" s="229"/>
      <c r="I423" s="230"/>
      <c r="J423" s="230"/>
      <c r="K423" s="233"/>
      <c r="L423" s="229"/>
      <c r="M423" s="231"/>
      <c r="N423" s="230"/>
      <c r="O423" s="230"/>
      <c r="P423" s="230"/>
      <c r="Q423" s="230"/>
      <c r="R423" s="230"/>
      <c r="S423" s="230"/>
      <c r="T423" s="230"/>
      <c r="U423" s="229"/>
      <c r="V423" s="233"/>
      <c r="W423" s="234"/>
      <c r="Y423" s="236"/>
    </row>
    <row r="424" spans="2:25" outlineLevel="1" x14ac:dyDescent="0.25">
      <c r="B424" s="465"/>
      <c r="C424" s="272"/>
      <c r="D424" s="272"/>
      <c r="E424" s="273"/>
      <c r="F424" s="299" t="s">
        <v>25</v>
      </c>
      <c r="G424" s="220"/>
      <c r="H424" s="229"/>
      <c r="I424" s="230"/>
      <c r="J424" s="230"/>
      <c r="K424" s="233"/>
      <c r="L424" s="229"/>
      <c r="M424" s="231"/>
      <c r="N424" s="230"/>
      <c r="O424" s="230"/>
      <c r="P424" s="230"/>
      <c r="Q424" s="230"/>
      <c r="R424" s="230"/>
      <c r="S424" s="230"/>
      <c r="T424" s="230"/>
      <c r="U424" s="229"/>
      <c r="V424" s="233"/>
      <c r="W424" s="234"/>
      <c r="Y424" s="236"/>
    </row>
    <row r="425" spans="2:25" x14ac:dyDescent="0.25">
      <c r="B425" s="465"/>
      <c r="C425" s="272"/>
      <c r="D425" s="272"/>
      <c r="E425" s="273" t="s">
        <v>26</v>
      </c>
      <c r="F425" s="273"/>
      <c r="G425" s="367">
        <f t="shared" ref="G425:W425" si="91">SUBTOTAL(9,G426:G429)</f>
        <v>0</v>
      </c>
      <c r="H425" s="368">
        <f t="shared" si="91"/>
        <v>0</v>
      </c>
      <c r="I425" s="369">
        <f t="shared" si="91"/>
        <v>0</v>
      </c>
      <c r="J425" s="369">
        <f t="shared" si="91"/>
        <v>0</v>
      </c>
      <c r="K425" s="370">
        <f t="shared" si="91"/>
        <v>0</v>
      </c>
      <c r="L425" s="364">
        <f t="shared" si="91"/>
        <v>0</v>
      </c>
      <c r="M425" s="364">
        <f t="shared" si="91"/>
        <v>0</v>
      </c>
      <c r="N425" s="364">
        <f t="shared" si="91"/>
        <v>0</v>
      </c>
      <c r="O425" s="364">
        <f t="shared" si="91"/>
        <v>0</v>
      </c>
      <c r="P425" s="364">
        <f t="shared" si="91"/>
        <v>0</v>
      </c>
      <c r="Q425" s="364">
        <f t="shared" si="91"/>
        <v>0</v>
      </c>
      <c r="R425" s="364">
        <f t="shared" si="91"/>
        <v>0</v>
      </c>
      <c r="S425" s="364">
        <f t="shared" si="91"/>
        <v>0</v>
      </c>
      <c r="T425" s="364">
        <f t="shared" si="91"/>
        <v>0</v>
      </c>
      <c r="U425" s="364">
        <f t="shared" si="91"/>
        <v>0</v>
      </c>
      <c r="V425" s="364">
        <f t="shared" si="91"/>
        <v>0</v>
      </c>
      <c r="W425" s="366">
        <f t="shared" si="91"/>
        <v>0</v>
      </c>
      <c r="Y425" s="238"/>
    </row>
    <row r="426" spans="2:25" outlineLevel="1" x14ac:dyDescent="0.25">
      <c r="B426" s="465"/>
      <c r="C426" s="272"/>
      <c r="D426" s="272"/>
      <c r="E426" s="273"/>
      <c r="F426" s="299" t="s">
        <v>27</v>
      </c>
      <c r="G426" s="220"/>
      <c r="H426" s="229"/>
      <c r="I426" s="230"/>
      <c r="J426" s="230"/>
      <c r="K426" s="233"/>
      <c r="L426" s="229"/>
      <c r="M426" s="231"/>
      <c r="N426" s="230"/>
      <c r="O426" s="230"/>
      <c r="P426" s="230"/>
      <c r="Q426" s="230"/>
      <c r="R426" s="230"/>
      <c r="S426" s="230"/>
      <c r="T426" s="230"/>
      <c r="U426" s="229"/>
      <c r="V426" s="233"/>
      <c r="W426" s="234"/>
      <c r="Y426" s="236"/>
    </row>
    <row r="427" spans="2:25" outlineLevel="1" x14ac:dyDescent="0.25">
      <c r="B427" s="465"/>
      <c r="C427" s="272"/>
      <c r="D427" s="272"/>
      <c r="E427" s="273"/>
      <c r="F427" s="299" t="s">
        <v>28</v>
      </c>
      <c r="G427" s="220"/>
      <c r="H427" s="229"/>
      <c r="I427" s="230"/>
      <c r="J427" s="230"/>
      <c r="K427" s="233"/>
      <c r="L427" s="229"/>
      <c r="M427" s="231"/>
      <c r="N427" s="230"/>
      <c r="O427" s="230"/>
      <c r="P427" s="230"/>
      <c r="Q427" s="230"/>
      <c r="R427" s="230"/>
      <c r="S427" s="230"/>
      <c r="T427" s="230"/>
      <c r="U427" s="229"/>
      <c r="V427" s="233"/>
      <c r="W427" s="234"/>
      <c r="Y427" s="236"/>
    </row>
    <row r="428" spans="2:25" outlineLevel="1" x14ac:dyDescent="0.25">
      <c r="B428" s="465"/>
      <c r="C428" s="272"/>
      <c r="D428" s="272"/>
      <c r="E428" s="273"/>
      <c r="F428" s="299" t="s">
        <v>29</v>
      </c>
      <c r="G428" s="220"/>
      <c r="H428" s="229"/>
      <c r="I428" s="230"/>
      <c r="J428" s="230"/>
      <c r="K428" s="233"/>
      <c r="L428" s="229"/>
      <c r="M428" s="231"/>
      <c r="N428" s="230"/>
      <c r="O428" s="230"/>
      <c r="P428" s="230"/>
      <c r="Q428" s="230"/>
      <c r="R428" s="230"/>
      <c r="S428" s="230"/>
      <c r="T428" s="230"/>
      <c r="U428" s="229"/>
      <c r="V428" s="233"/>
      <c r="W428" s="234"/>
      <c r="Y428" s="236"/>
    </row>
    <row r="429" spans="2:25" outlineLevel="1" x14ac:dyDescent="0.25">
      <c r="B429" s="465"/>
      <c r="C429" s="272"/>
      <c r="D429" s="272"/>
      <c r="E429" s="273"/>
      <c r="F429" s="299" t="s">
        <v>30</v>
      </c>
      <c r="G429" s="220"/>
      <c r="H429" s="229"/>
      <c r="I429" s="230"/>
      <c r="J429" s="230"/>
      <c r="K429" s="233"/>
      <c r="L429" s="229"/>
      <c r="M429" s="231"/>
      <c r="N429" s="230"/>
      <c r="O429" s="230"/>
      <c r="P429" s="230"/>
      <c r="Q429" s="230"/>
      <c r="R429" s="230"/>
      <c r="S429" s="230"/>
      <c r="T429" s="230"/>
      <c r="U429" s="229"/>
      <c r="V429" s="233"/>
      <c r="W429" s="234"/>
      <c r="Y429" s="236"/>
    </row>
    <row r="430" spans="2:25" x14ac:dyDescent="0.25">
      <c r="B430" s="465"/>
      <c r="C430" s="272"/>
      <c r="D430" s="272"/>
      <c r="E430" s="273" t="s">
        <v>31</v>
      </c>
      <c r="F430" s="273"/>
      <c r="G430" s="367">
        <f t="shared" ref="G430:W430" si="92">SUBTOTAL(9,G431:G434)</f>
        <v>0</v>
      </c>
      <c r="H430" s="368">
        <f t="shared" si="92"/>
        <v>0</v>
      </c>
      <c r="I430" s="369">
        <f t="shared" si="92"/>
        <v>0</v>
      </c>
      <c r="J430" s="369">
        <f t="shared" si="92"/>
        <v>0</v>
      </c>
      <c r="K430" s="370">
        <f t="shared" si="92"/>
        <v>0</v>
      </c>
      <c r="L430" s="364">
        <f t="shared" si="92"/>
        <v>0</v>
      </c>
      <c r="M430" s="364">
        <f t="shared" si="92"/>
        <v>0</v>
      </c>
      <c r="N430" s="364">
        <f t="shared" si="92"/>
        <v>0</v>
      </c>
      <c r="O430" s="364">
        <f t="shared" si="92"/>
        <v>0</v>
      </c>
      <c r="P430" s="364">
        <f t="shared" si="92"/>
        <v>0</v>
      </c>
      <c r="Q430" s="364">
        <f t="shared" si="92"/>
        <v>0</v>
      </c>
      <c r="R430" s="364">
        <f t="shared" si="92"/>
        <v>0</v>
      </c>
      <c r="S430" s="364">
        <f t="shared" si="92"/>
        <v>0</v>
      </c>
      <c r="T430" s="364">
        <f t="shared" si="92"/>
        <v>0</v>
      </c>
      <c r="U430" s="364">
        <f t="shared" si="92"/>
        <v>0</v>
      </c>
      <c r="V430" s="364">
        <f t="shared" si="92"/>
        <v>0</v>
      </c>
      <c r="W430" s="366">
        <f t="shared" si="92"/>
        <v>0</v>
      </c>
      <c r="Y430" s="238"/>
    </row>
    <row r="431" spans="2:25" outlineLevel="1" x14ac:dyDescent="0.25">
      <c r="B431" s="465"/>
      <c r="C431" s="272"/>
      <c r="D431" s="272"/>
      <c r="E431" s="273"/>
      <c r="F431" s="299" t="s">
        <v>32</v>
      </c>
      <c r="G431" s="220"/>
      <c r="H431" s="229"/>
      <c r="I431" s="230"/>
      <c r="J431" s="230"/>
      <c r="K431" s="233"/>
      <c r="L431" s="229"/>
      <c r="M431" s="231"/>
      <c r="N431" s="230"/>
      <c r="O431" s="230"/>
      <c r="P431" s="230"/>
      <c r="Q431" s="230"/>
      <c r="R431" s="230"/>
      <c r="S431" s="230"/>
      <c r="T431" s="230"/>
      <c r="U431" s="229"/>
      <c r="V431" s="233"/>
      <c r="W431" s="234"/>
      <c r="Y431" s="236"/>
    </row>
    <row r="432" spans="2:25" outlineLevel="1" x14ac:dyDescent="0.25">
      <c r="B432" s="465"/>
      <c r="C432" s="272"/>
      <c r="D432" s="272"/>
      <c r="E432" s="273"/>
      <c r="F432" s="299" t="s">
        <v>33</v>
      </c>
      <c r="G432" s="220"/>
      <c r="H432" s="229"/>
      <c r="I432" s="230"/>
      <c r="J432" s="230"/>
      <c r="K432" s="233"/>
      <c r="L432" s="229"/>
      <c r="M432" s="231"/>
      <c r="N432" s="230"/>
      <c r="O432" s="230"/>
      <c r="P432" s="230"/>
      <c r="Q432" s="230"/>
      <c r="R432" s="230"/>
      <c r="S432" s="230"/>
      <c r="T432" s="230"/>
      <c r="U432" s="229"/>
      <c r="V432" s="233"/>
      <c r="W432" s="234"/>
      <c r="Y432" s="236"/>
    </row>
    <row r="433" spans="2:25" outlineLevel="1" x14ac:dyDescent="0.25">
      <c r="B433" s="465"/>
      <c r="C433" s="272"/>
      <c r="D433" s="272"/>
      <c r="E433" s="273"/>
      <c r="F433" s="299" t="s">
        <v>34</v>
      </c>
      <c r="G433" s="220"/>
      <c r="H433" s="229"/>
      <c r="I433" s="230"/>
      <c r="J433" s="230"/>
      <c r="K433" s="233"/>
      <c r="L433" s="229"/>
      <c r="M433" s="231"/>
      <c r="N433" s="230"/>
      <c r="O433" s="230"/>
      <c r="P433" s="230"/>
      <c r="Q433" s="230"/>
      <c r="R433" s="230"/>
      <c r="S433" s="230"/>
      <c r="T433" s="230"/>
      <c r="U433" s="229"/>
      <c r="V433" s="233"/>
      <c r="W433" s="234"/>
      <c r="Y433" s="236"/>
    </row>
    <row r="434" spans="2:25" outlineLevel="1" x14ac:dyDescent="0.25">
      <c r="B434" s="465"/>
      <c r="C434" s="272"/>
      <c r="D434" s="272"/>
      <c r="E434" s="273"/>
      <c r="F434" s="299" t="s">
        <v>35</v>
      </c>
      <c r="G434" s="220"/>
      <c r="H434" s="229"/>
      <c r="I434" s="230"/>
      <c r="J434" s="230"/>
      <c r="K434" s="233"/>
      <c r="L434" s="229"/>
      <c r="M434" s="231"/>
      <c r="N434" s="230"/>
      <c r="O434" s="230"/>
      <c r="P434" s="230"/>
      <c r="Q434" s="230"/>
      <c r="R434" s="230"/>
      <c r="S434" s="230"/>
      <c r="T434" s="230"/>
      <c r="U434" s="229"/>
      <c r="V434" s="233"/>
      <c r="W434" s="234"/>
      <c r="Y434" s="236"/>
    </row>
    <row r="435" spans="2:25" x14ac:dyDescent="0.25">
      <c r="B435" s="465"/>
      <c r="C435" s="272"/>
      <c r="D435" s="272" t="s">
        <v>36</v>
      </c>
      <c r="E435" s="273"/>
      <c r="F435" s="273"/>
      <c r="G435" s="367"/>
      <c r="H435" s="369"/>
      <c r="I435" s="369"/>
      <c r="J435" s="369"/>
      <c r="K435" s="370"/>
      <c r="L435" s="364"/>
      <c r="M435" s="364"/>
      <c r="N435" s="364"/>
      <c r="O435" s="364"/>
      <c r="P435" s="364"/>
      <c r="Q435" s="364"/>
      <c r="R435" s="364"/>
      <c r="S435" s="364"/>
      <c r="T435" s="364"/>
      <c r="U435" s="364"/>
      <c r="V435" s="365"/>
      <c r="W435" s="365"/>
      <c r="Y435" s="353"/>
    </row>
    <row r="436" spans="2:25" x14ac:dyDescent="0.25">
      <c r="B436" s="465"/>
      <c r="C436" s="272"/>
      <c r="D436" s="272"/>
      <c r="E436" s="275" t="s">
        <v>37</v>
      </c>
      <c r="F436" s="273"/>
      <c r="G436" s="367">
        <f t="shared" ref="G436:W436" si="93">SUBTOTAL(9,G437:G439)</f>
        <v>0</v>
      </c>
      <c r="H436" s="368">
        <f t="shared" si="93"/>
        <v>0</v>
      </c>
      <c r="I436" s="369">
        <f t="shared" si="93"/>
        <v>0</v>
      </c>
      <c r="J436" s="369">
        <f t="shared" si="93"/>
        <v>0</v>
      </c>
      <c r="K436" s="370">
        <f t="shared" si="93"/>
        <v>0</v>
      </c>
      <c r="L436" s="364">
        <f t="shared" si="93"/>
        <v>0</v>
      </c>
      <c r="M436" s="364">
        <f t="shared" si="93"/>
        <v>0</v>
      </c>
      <c r="N436" s="364">
        <f t="shared" si="93"/>
        <v>0</v>
      </c>
      <c r="O436" s="364">
        <f t="shared" si="93"/>
        <v>0</v>
      </c>
      <c r="P436" s="364">
        <f t="shared" si="93"/>
        <v>0</v>
      </c>
      <c r="Q436" s="364">
        <f t="shared" si="93"/>
        <v>0</v>
      </c>
      <c r="R436" s="364">
        <f t="shared" si="93"/>
        <v>0</v>
      </c>
      <c r="S436" s="364">
        <f t="shared" si="93"/>
        <v>0</v>
      </c>
      <c r="T436" s="364">
        <f t="shared" si="93"/>
        <v>0</v>
      </c>
      <c r="U436" s="364">
        <f t="shared" si="93"/>
        <v>0</v>
      </c>
      <c r="V436" s="364">
        <f t="shared" si="93"/>
        <v>0</v>
      </c>
      <c r="W436" s="366">
        <f t="shared" si="93"/>
        <v>0</v>
      </c>
      <c r="Y436" s="354"/>
    </row>
    <row r="437" spans="2:25" outlineLevel="1" x14ac:dyDescent="0.25">
      <c r="B437" s="465"/>
      <c r="C437" s="272"/>
      <c r="D437" s="272"/>
      <c r="E437" s="275"/>
      <c r="F437" s="299" t="s">
        <v>38</v>
      </c>
      <c r="G437" s="220"/>
      <c r="H437" s="229"/>
      <c r="I437" s="230"/>
      <c r="J437" s="230"/>
      <c r="K437" s="233"/>
      <c r="L437" s="229"/>
      <c r="M437" s="231"/>
      <c r="N437" s="230"/>
      <c r="O437" s="230"/>
      <c r="P437" s="230"/>
      <c r="Q437" s="230"/>
      <c r="R437" s="230"/>
      <c r="S437" s="230"/>
      <c r="T437" s="230"/>
      <c r="U437" s="229"/>
      <c r="V437" s="233"/>
      <c r="W437" s="234"/>
      <c r="Y437" s="236"/>
    </row>
    <row r="438" spans="2:25" outlineLevel="1" x14ac:dyDescent="0.25">
      <c r="B438" s="465"/>
      <c r="C438" s="272"/>
      <c r="D438" s="272"/>
      <c r="E438" s="273"/>
      <c r="F438" s="299" t="s">
        <v>39</v>
      </c>
      <c r="G438" s="220"/>
      <c r="H438" s="229"/>
      <c r="I438" s="230"/>
      <c r="J438" s="230"/>
      <c r="K438" s="233"/>
      <c r="L438" s="229"/>
      <c r="M438" s="231"/>
      <c r="N438" s="230"/>
      <c r="O438" s="230"/>
      <c r="P438" s="230"/>
      <c r="Q438" s="230"/>
      <c r="R438" s="230"/>
      <c r="S438" s="230"/>
      <c r="T438" s="230"/>
      <c r="U438" s="229"/>
      <c r="V438" s="233"/>
      <c r="W438" s="234"/>
      <c r="Y438" s="236"/>
    </row>
    <row r="439" spans="2:25" outlineLevel="1" x14ac:dyDescent="0.25">
      <c r="B439" s="465"/>
      <c r="C439" s="272"/>
      <c r="D439" s="272"/>
      <c r="E439" s="273"/>
      <c r="F439" s="299" t="s">
        <v>40</v>
      </c>
      <c r="G439" s="220"/>
      <c r="H439" s="229"/>
      <c r="I439" s="230"/>
      <c r="J439" s="230"/>
      <c r="K439" s="233"/>
      <c r="L439" s="229"/>
      <c r="M439" s="231"/>
      <c r="N439" s="230"/>
      <c r="O439" s="230"/>
      <c r="P439" s="230"/>
      <c r="Q439" s="230"/>
      <c r="R439" s="230"/>
      <c r="S439" s="230"/>
      <c r="T439" s="230"/>
      <c r="U439" s="229"/>
      <c r="V439" s="233"/>
      <c r="W439" s="234"/>
      <c r="Y439" s="236"/>
    </row>
    <row r="440" spans="2:25" x14ac:dyDescent="0.25">
      <c r="B440" s="465"/>
      <c r="C440" s="272"/>
      <c r="D440" s="272"/>
      <c r="E440" s="273" t="s">
        <v>41</v>
      </c>
      <c r="F440" s="273"/>
      <c r="G440" s="367">
        <f t="shared" ref="G440:W440" si="94">SUBTOTAL(9,G441:G443)</f>
        <v>0</v>
      </c>
      <c r="H440" s="368">
        <f t="shared" si="94"/>
        <v>0</v>
      </c>
      <c r="I440" s="369">
        <f t="shared" si="94"/>
        <v>0</v>
      </c>
      <c r="J440" s="369">
        <f t="shared" si="94"/>
        <v>0</v>
      </c>
      <c r="K440" s="370">
        <f t="shared" si="94"/>
        <v>0</v>
      </c>
      <c r="L440" s="364">
        <f t="shared" si="94"/>
        <v>0</v>
      </c>
      <c r="M440" s="364">
        <f t="shared" si="94"/>
        <v>0</v>
      </c>
      <c r="N440" s="364">
        <f t="shared" si="94"/>
        <v>0</v>
      </c>
      <c r="O440" s="364">
        <f t="shared" si="94"/>
        <v>0</v>
      </c>
      <c r="P440" s="364">
        <f t="shared" si="94"/>
        <v>0</v>
      </c>
      <c r="Q440" s="364">
        <f t="shared" si="94"/>
        <v>0</v>
      </c>
      <c r="R440" s="364">
        <f t="shared" si="94"/>
        <v>0</v>
      </c>
      <c r="S440" s="364">
        <f t="shared" si="94"/>
        <v>0</v>
      </c>
      <c r="T440" s="364">
        <f t="shared" si="94"/>
        <v>0</v>
      </c>
      <c r="U440" s="364">
        <f t="shared" si="94"/>
        <v>0</v>
      </c>
      <c r="V440" s="364">
        <f t="shared" si="94"/>
        <v>0</v>
      </c>
      <c r="W440" s="366">
        <f t="shared" si="94"/>
        <v>0</v>
      </c>
      <c r="Y440" s="238"/>
    </row>
    <row r="441" spans="2:25" outlineLevel="1" x14ac:dyDescent="0.25">
      <c r="B441" s="465"/>
      <c r="C441" s="272"/>
      <c r="D441" s="272"/>
      <c r="E441" s="273"/>
      <c r="F441" s="299" t="s">
        <v>42</v>
      </c>
      <c r="G441" s="220"/>
      <c r="H441" s="229"/>
      <c r="I441" s="230"/>
      <c r="J441" s="230"/>
      <c r="K441" s="233"/>
      <c r="L441" s="229"/>
      <c r="M441" s="230"/>
      <c r="N441" s="230"/>
      <c r="O441" s="230"/>
      <c r="P441" s="230"/>
      <c r="Q441" s="230"/>
      <c r="R441" s="230"/>
      <c r="S441" s="230"/>
      <c r="T441" s="230"/>
      <c r="U441" s="229"/>
      <c r="V441" s="233"/>
      <c r="W441" s="234"/>
      <c r="Y441" s="236"/>
    </row>
    <row r="442" spans="2:25" outlineLevel="1" x14ac:dyDescent="0.25">
      <c r="B442" s="465"/>
      <c r="C442" s="272"/>
      <c r="D442" s="272"/>
      <c r="E442" s="273"/>
      <c r="F442" s="299" t="s">
        <v>43</v>
      </c>
      <c r="G442" s="220"/>
      <c r="H442" s="229"/>
      <c r="I442" s="230"/>
      <c r="J442" s="230"/>
      <c r="K442" s="233"/>
      <c r="L442" s="229"/>
      <c r="M442" s="230"/>
      <c r="N442" s="230"/>
      <c r="O442" s="230"/>
      <c r="P442" s="230"/>
      <c r="Q442" s="230"/>
      <c r="R442" s="230"/>
      <c r="S442" s="230"/>
      <c r="T442" s="230"/>
      <c r="U442" s="229"/>
      <c r="V442" s="233"/>
      <c r="W442" s="234"/>
      <c r="Y442" s="236"/>
    </row>
    <row r="443" spans="2:25" outlineLevel="1" x14ac:dyDescent="0.25">
      <c r="B443" s="465"/>
      <c r="C443" s="272"/>
      <c r="D443" s="272"/>
      <c r="E443" s="273"/>
      <c r="F443" s="299" t="s">
        <v>44</v>
      </c>
      <c r="G443" s="220"/>
      <c r="H443" s="229"/>
      <c r="I443" s="230"/>
      <c r="J443" s="230"/>
      <c r="K443" s="233"/>
      <c r="L443" s="229"/>
      <c r="M443" s="231"/>
      <c r="N443" s="230"/>
      <c r="O443" s="230"/>
      <c r="P443" s="230"/>
      <c r="Q443" s="230"/>
      <c r="R443" s="230"/>
      <c r="S443" s="230"/>
      <c r="T443" s="230"/>
      <c r="U443" s="229"/>
      <c r="V443" s="233"/>
      <c r="W443" s="234"/>
      <c r="Y443" s="236"/>
    </row>
    <row r="444" spans="2:25" x14ac:dyDescent="0.25">
      <c r="B444" s="465"/>
      <c r="C444" s="272"/>
      <c r="D444" s="272"/>
      <c r="E444" s="273" t="s">
        <v>45</v>
      </c>
      <c r="F444" s="273"/>
      <c r="G444" s="367">
        <f t="shared" ref="G444:W444" si="95">SUBTOTAL(9,G445:G447)</f>
        <v>0</v>
      </c>
      <c r="H444" s="368">
        <f t="shared" si="95"/>
        <v>0</v>
      </c>
      <c r="I444" s="369">
        <f t="shared" si="95"/>
        <v>0</v>
      </c>
      <c r="J444" s="369">
        <f t="shared" si="95"/>
        <v>0</v>
      </c>
      <c r="K444" s="370">
        <f t="shared" si="95"/>
        <v>0</v>
      </c>
      <c r="L444" s="364">
        <f t="shared" si="95"/>
        <v>0</v>
      </c>
      <c r="M444" s="364">
        <f t="shared" si="95"/>
        <v>0</v>
      </c>
      <c r="N444" s="364">
        <f t="shared" si="95"/>
        <v>0</v>
      </c>
      <c r="O444" s="364">
        <f t="shared" si="95"/>
        <v>0</v>
      </c>
      <c r="P444" s="364">
        <f t="shared" si="95"/>
        <v>0</v>
      </c>
      <c r="Q444" s="364">
        <f t="shared" si="95"/>
        <v>0</v>
      </c>
      <c r="R444" s="364">
        <f t="shared" si="95"/>
        <v>0</v>
      </c>
      <c r="S444" s="364">
        <f t="shared" si="95"/>
        <v>0</v>
      </c>
      <c r="T444" s="364">
        <f t="shared" si="95"/>
        <v>0</v>
      </c>
      <c r="U444" s="364">
        <f t="shared" si="95"/>
        <v>0</v>
      </c>
      <c r="V444" s="364">
        <f t="shared" si="95"/>
        <v>0</v>
      </c>
      <c r="W444" s="366">
        <f t="shared" si="95"/>
        <v>0</v>
      </c>
      <c r="Y444" s="238"/>
    </row>
    <row r="445" spans="2:25" outlineLevel="1" x14ac:dyDescent="0.25">
      <c r="B445" s="465"/>
      <c r="C445" s="272"/>
      <c r="D445" s="272"/>
      <c r="E445" s="273"/>
      <c r="F445" s="299" t="s">
        <v>46</v>
      </c>
      <c r="G445" s="220"/>
      <c r="H445" s="229"/>
      <c r="I445" s="230"/>
      <c r="J445" s="230"/>
      <c r="K445" s="233"/>
      <c r="L445" s="229"/>
      <c r="M445" s="231"/>
      <c r="N445" s="230"/>
      <c r="O445" s="230"/>
      <c r="P445" s="230"/>
      <c r="Q445" s="230"/>
      <c r="R445" s="230"/>
      <c r="S445" s="230"/>
      <c r="T445" s="230"/>
      <c r="U445" s="229"/>
      <c r="V445" s="233"/>
      <c r="W445" s="234"/>
      <c r="Y445" s="236"/>
    </row>
    <row r="446" spans="2:25" outlineLevel="1" x14ac:dyDescent="0.25">
      <c r="B446" s="465"/>
      <c r="C446" s="272"/>
      <c r="D446" s="272"/>
      <c r="E446" s="273"/>
      <c r="F446" s="299" t="s">
        <v>47</v>
      </c>
      <c r="G446" s="220"/>
      <c r="H446" s="229"/>
      <c r="I446" s="230"/>
      <c r="J446" s="230"/>
      <c r="K446" s="233"/>
      <c r="L446" s="229"/>
      <c r="M446" s="231"/>
      <c r="N446" s="230"/>
      <c r="O446" s="230"/>
      <c r="P446" s="230"/>
      <c r="Q446" s="230"/>
      <c r="R446" s="230"/>
      <c r="S446" s="230"/>
      <c r="T446" s="230"/>
      <c r="U446" s="229"/>
      <c r="V446" s="233"/>
      <c r="W446" s="234"/>
      <c r="Y446" s="236"/>
    </row>
    <row r="447" spans="2:25" outlineLevel="1" x14ac:dyDescent="0.25">
      <c r="B447" s="465"/>
      <c r="C447" s="272"/>
      <c r="D447" s="272"/>
      <c r="E447" s="273"/>
      <c r="F447" s="299" t="s">
        <v>48</v>
      </c>
      <c r="G447" s="220"/>
      <c r="H447" s="229"/>
      <c r="I447" s="230"/>
      <c r="J447" s="230"/>
      <c r="K447" s="233"/>
      <c r="L447" s="229"/>
      <c r="M447" s="231"/>
      <c r="N447" s="230"/>
      <c r="O447" s="230"/>
      <c r="P447" s="230"/>
      <c r="Q447" s="230"/>
      <c r="R447" s="230"/>
      <c r="S447" s="230"/>
      <c r="T447" s="230"/>
      <c r="U447" s="229"/>
      <c r="V447" s="233"/>
      <c r="W447" s="234"/>
      <c r="Y447" s="236"/>
    </row>
    <row r="448" spans="2:25" x14ac:dyDescent="0.25">
      <c r="B448" s="465"/>
      <c r="C448" s="272"/>
      <c r="D448" s="272" t="s">
        <v>49</v>
      </c>
      <c r="E448" s="273"/>
      <c r="F448" s="273"/>
      <c r="G448" s="367"/>
      <c r="H448" s="369"/>
      <c r="I448" s="369"/>
      <c r="J448" s="369"/>
      <c r="K448" s="370"/>
      <c r="L448" s="364"/>
      <c r="M448" s="364"/>
      <c r="N448" s="364"/>
      <c r="O448" s="364"/>
      <c r="P448" s="364"/>
      <c r="Q448" s="364"/>
      <c r="R448" s="364"/>
      <c r="S448" s="364"/>
      <c r="T448" s="364"/>
      <c r="U448" s="364"/>
      <c r="V448" s="365"/>
      <c r="W448" s="365"/>
      <c r="Y448" s="353"/>
    </row>
    <row r="449" spans="2:25" x14ac:dyDescent="0.25">
      <c r="B449" s="465"/>
      <c r="C449" s="272"/>
      <c r="D449" s="272"/>
      <c r="E449" s="273" t="s">
        <v>50</v>
      </c>
      <c r="F449" s="273"/>
      <c r="G449" s="367">
        <f t="shared" ref="G449:W449" si="96">SUBTOTAL(9,G450:G451)</f>
        <v>0</v>
      </c>
      <c r="H449" s="368">
        <f t="shared" si="96"/>
        <v>0</v>
      </c>
      <c r="I449" s="369">
        <f t="shared" si="96"/>
        <v>0</v>
      </c>
      <c r="J449" s="369">
        <f t="shared" si="96"/>
        <v>0</v>
      </c>
      <c r="K449" s="370">
        <f t="shared" si="96"/>
        <v>0</v>
      </c>
      <c r="L449" s="364">
        <f t="shared" si="96"/>
        <v>0</v>
      </c>
      <c r="M449" s="364">
        <f t="shared" si="96"/>
        <v>0</v>
      </c>
      <c r="N449" s="364">
        <f t="shared" si="96"/>
        <v>0</v>
      </c>
      <c r="O449" s="364">
        <f t="shared" si="96"/>
        <v>0</v>
      </c>
      <c r="P449" s="364">
        <f t="shared" si="96"/>
        <v>0</v>
      </c>
      <c r="Q449" s="364">
        <f t="shared" si="96"/>
        <v>0</v>
      </c>
      <c r="R449" s="364">
        <f t="shared" si="96"/>
        <v>0</v>
      </c>
      <c r="S449" s="364">
        <f t="shared" si="96"/>
        <v>0</v>
      </c>
      <c r="T449" s="364">
        <f t="shared" si="96"/>
        <v>0</v>
      </c>
      <c r="U449" s="364">
        <f t="shared" si="96"/>
        <v>0</v>
      </c>
      <c r="V449" s="364">
        <f t="shared" si="96"/>
        <v>0</v>
      </c>
      <c r="W449" s="366">
        <f t="shared" si="96"/>
        <v>0</v>
      </c>
      <c r="Y449" s="354"/>
    </row>
    <row r="450" spans="2:25" outlineLevel="1" x14ac:dyDescent="0.25">
      <c r="B450" s="465"/>
      <c r="C450" s="272"/>
      <c r="D450" s="272"/>
      <c r="E450" s="273"/>
      <c r="F450" s="299" t="s">
        <v>51</v>
      </c>
      <c r="G450" s="220"/>
      <c r="H450" s="229"/>
      <c r="I450" s="230"/>
      <c r="J450" s="230"/>
      <c r="K450" s="233"/>
      <c r="L450" s="229"/>
      <c r="M450" s="231"/>
      <c r="N450" s="230"/>
      <c r="O450" s="230"/>
      <c r="P450" s="230"/>
      <c r="Q450" s="230"/>
      <c r="R450" s="230"/>
      <c r="S450" s="230"/>
      <c r="T450" s="230"/>
      <c r="U450" s="229"/>
      <c r="V450" s="233"/>
      <c r="W450" s="234"/>
      <c r="Y450" s="236"/>
    </row>
    <row r="451" spans="2:25" outlineLevel="1" x14ac:dyDescent="0.25">
      <c r="B451" s="465"/>
      <c r="C451" s="272"/>
      <c r="D451" s="272"/>
      <c r="E451" s="273"/>
      <c r="F451" s="299" t="s">
        <v>52</v>
      </c>
      <c r="G451" s="220"/>
      <c r="H451" s="229"/>
      <c r="I451" s="230"/>
      <c r="J451" s="230"/>
      <c r="K451" s="233"/>
      <c r="L451" s="229"/>
      <c r="M451" s="231"/>
      <c r="N451" s="230"/>
      <c r="O451" s="230"/>
      <c r="P451" s="230"/>
      <c r="Q451" s="230"/>
      <c r="R451" s="230"/>
      <c r="S451" s="230"/>
      <c r="T451" s="230"/>
      <c r="U451" s="229"/>
      <c r="V451" s="233"/>
      <c r="W451" s="234"/>
      <c r="Y451" s="236"/>
    </row>
    <row r="452" spans="2:25" x14ac:dyDescent="0.25">
      <c r="B452" s="465"/>
      <c r="C452" s="272"/>
      <c r="D452" s="272"/>
      <c r="E452" s="273" t="s">
        <v>53</v>
      </c>
      <c r="F452" s="273"/>
      <c r="G452" s="367">
        <f t="shared" ref="G452:W452" si="97">SUBTOTAL(9,G453:G455)</f>
        <v>0</v>
      </c>
      <c r="H452" s="368">
        <f t="shared" si="97"/>
        <v>0</v>
      </c>
      <c r="I452" s="369">
        <f t="shared" si="97"/>
        <v>0</v>
      </c>
      <c r="J452" s="369">
        <f t="shared" si="97"/>
        <v>0</v>
      </c>
      <c r="K452" s="370">
        <f t="shared" si="97"/>
        <v>0</v>
      </c>
      <c r="L452" s="364">
        <f t="shared" si="97"/>
        <v>0</v>
      </c>
      <c r="M452" s="364">
        <f t="shared" si="97"/>
        <v>0</v>
      </c>
      <c r="N452" s="364">
        <f t="shared" si="97"/>
        <v>0</v>
      </c>
      <c r="O452" s="364">
        <f t="shared" si="97"/>
        <v>0</v>
      </c>
      <c r="P452" s="364">
        <f t="shared" si="97"/>
        <v>0</v>
      </c>
      <c r="Q452" s="364">
        <f t="shared" si="97"/>
        <v>0</v>
      </c>
      <c r="R452" s="364">
        <f t="shared" si="97"/>
        <v>0</v>
      </c>
      <c r="S452" s="364">
        <f t="shared" si="97"/>
        <v>0</v>
      </c>
      <c r="T452" s="364">
        <f t="shared" si="97"/>
        <v>0</v>
      </c>
      <c r="U452" s="364">
        <f t="shared" si="97"/>
        <v>0</v>
      </c>
      <c r="V452" s="364">
        <f t="shared" si="97"/>
        <v>0</v>
      </c>
      <c r="W452" s="366">
        <f t="shared" si="97"/>
        <v>0</v>
      </c>
      <c r="Y452" s="238"/>
    </row>
    <row r="453" spans="2:25" outlineLevel="1" x14ac:dyDescent="0.25">
      <c r="B453" s="465"/>
      <c r="C453" s="272"/>
      <c r="D453" s="272"/>
      <c r="E453" s="273"/>
      <c r="F453" s="299" t="s">
        <v>54</v>
      </c>
      <c r="G453" s="220"/>
      <c r="H453" s="229"/>
      <c r="I453" s="230"/>
      <c r="J453" s="230"/>
      <c r="K453" s="233"/>
      <c r="L453" s="229"/>
      <c r="M453" s="231"/>
      <c r="N453" s="230"/>
      <c r="O453" s="230"/>
      <c r="P453" s="230"/>
      <c r="Q453" s="230"/>
      <c r="R453" s="230"/>
      <c r="S453" s="230"/>
      <c r="T453" s="230"/>
      <c r="U453" s="229"/>
      <c r="V453" s="233"/>
      <c r="W453" s="234"/>
      <c r="Y453" s="236"/>
    </row>
    <row r="454" spans="2:25" outlineLevel="1" x14ac:dyDescent="0.25">
      <c r="B454" s="465"/>
      <c r="C454" s="272"/>
      <c r="D454" s="272"/>
      <c r="E454" s="273"/>
      <c r="F454" s="299" t="s">
        <v>55</v>
      </c>
      <c r="G454" s="220"/>
      <c r="H454" s="229"/>
      <c r="I454" s="230"/>
      <c r="J454" s="230"/>
      <c r="K454" s="233"/>
      <c r="L454" s="229"/>
      <c r="M454" s="231"/>
      <c r="N454" s="230"/>
      <c r="O454" s="230"/>
      <c r="P454" s="230"/>
      <c r="Q454" s="230"/>
      <c r="R454" s="230"/>
      <c r="S454" s="230"/>
      <c r="T454" s="230"/>
      <c r="U454" s="229"/>
      <c r="V454" s="233"/>
      <c r="W454" s="234"/>
      <c r="Y454" s="236"/>
    </row>
    <row r="455" spans="2:25" outlineLevel="1" x14ac:dyDescent="0.25">
      <c r="B455" s="465"/>
      <c r="C455" s="272"/>
      <c r="D455" s="272"/>
      <c r="E455" s="273"/>
      <c r="F455" s="299" t="s">
        <v>56</v>
      </c>
      <c r="G455" s="220"/>
      <c r="H455" s="229"/>
      <c r="I455" s="230"/>
      <c r="J455" s="230"/>
      <c r="K455" s="233"/>
      <c r="L455" s="229"/>
      <c r="M455" s="231"/>
      <c r="N455" s="230"/>
      <c r="O455" s="230"/>
      <c r="P455" s="230"/>
      <c r="Q455" s="230"/>
      <c r="R455" s="230"/>
      <c r="S455" s="230"/>
      <c r="T455" s="230"/>
      <c r="U455" s="229"/>
      <c r="V455" s="233"/>
      <c r="W455" s="234"/>
      <c r="Y455" s="236"/>
    </row>
    <row r="456" spans="2:25" x14ac:dyDescent="0.25">
      <c r="B456" s="465"/>
      <c r="C456" s="272"/>
      <c r="D456" s="272"/>
      <c r="E456" s="273" t="s">
        <v>57</v>
      </c>
      <c r="F456" s="273"/>
      <c r="G456" s="367">
        <f t="shared" ref="G456:W456" si="98">SUBTOTAL(9,G457:G458)</f>
        <v>0</v>
      </c>
      <c r="H456" s="368">
        <f t="shared" si="98"/>
        <v>0</v>
      </c>
      <c r="I456" s="369">
        <f t="shared" si="98"/>
        <v>0</v>
      </c>
      <c r="J456" s="369">
        <f t="shared" si="98"/>
        <v>0</v>
      </c>
      <c r="K456" s="370">
        <f t="shared" si="98"/>
        <v>0</v>
      </c>
      <c r="L456" s="364">
        <f t="shared" si="98"/>
        <v>0</v>
      </c>
      <c r="M456" s="364">
        <f t="shared" si="98"/>
        <v>0</v>
      </c>
      <c r="N456" s="364">
        <f t="shared" si="98"/>
        <v>0</v>
      </c>
      <c r="O456" s="364">
        <f t="shared" si="98"/>
        <v>0</v>
      </c>
      <c r="P456" s="364">
        <f t="shared" si="98"/>
        <v>0</v>
      </c>
      <c r="Q456" s="364">
        <f t="shared" si="98"/>
        <v>0</v>
      </c>
      <c r="R456" s="364">
        <f t="shared" si="98"/>
        <v>0</v>
      </c>
      <c r="S456" s="364">
        <f t="shared" si="98"/>
        <v>0</v>
      </c>
      <c r="T456" s="364">
        <f t="shared" si="98"/>
        <v>0</v>
      </c>
      <c r="U456" s="364">
        <f t="shared" si="98"/>
        <v>0</v>
      </c>
      <c r="V456" s="364">
        <f t="shared" si="98"/>
        <v>0</v>
      </c>
      <c r="W456" s="366">
        <f t="shared" si="98"/>
        <v>0</v>
      </c>
      <c r="Y456" s="238"/>
    </row>
    <row r="457" spans="2:25" outlineLevel="1" x14ac:dyDescent="0.25">
      <c r="B457" s="465"/>
      <c r="C457" s="272"/>
      <c r="D457" s="272"/>
      <c r="E457" s="273"/>
      <c r="F457" s="299" t="s">
        <v>58</v>
      </c>
      <c r="G457" s="220"/>
      <c r="H457" s="229"/>
      <c r="I457" s="230"/>
      <c r="J457" s="230"/>
      <c r="K457" s="233"/>
      <c r="L457" s="229"/>
      <c r="M457" s="231"/>
      <c r="N457" s="230"/>
      <c r="O457" s="230"/>
      <c r="P457" s="230"/>
      <c r="Q457" s="230"/>
      <c r="R457" s="230"/>
      <c r="S457" s="230"/>
      <c r="T457" s="230"/>
      <c r="U457" s="229"/>
      <c r="V457" s="233"/>
      <c r="W457" s="234"/>
      <c r="Y457" s="236"/>
    </row>
    <row r="458" spans="2:25" outlineLevel="1" x14ac:dyDescent="0.25">
      <c r="B458" s="465"/>
      <c r="C458" s="272"/>
      <c r="D458" s="272"/>
      <c r="E458" s="273"/>
      <c r="F458" s="299" t="s">
        <v>59</v>
      </c>
      <c r="G458" s="220"/>
      <c r="H458" s="229"/>
      <c r="I458" s="230"/>
      <c r="J458" s="230"/>
      <c r="K458" s="233"/>
      <c r="L458" s="229"/>
      <c r="M458" s="231"/>
      <c r="N458" s="230"/>
      <c r="O458" s="230"/>
      <c r="P458" s="230"/>
      <c r="Q458" s="230"/>
      <c r="R458" s="230"/>
      <c r="S458" s="230"/>
      <c r="T458" s="230"/>
      <c r="U458" s="229"/>
      <c r="V458" s="233"/>
      <c r="W458" s="234"/>
      <c r="Y458" s="236"/>
    </row>
    <row r="459" spans="2:25" x14ac:dyDescent="0.25">
      <c r="B459" s="465"/>
      <c r="C459" s="272"/>
      <c r="D459" s="272"/>
      <c r="E459" s="273" t="s">
        <v>60</v>
      </c>
      <c r="F459" s="273"/>
      <c r="G459" s="367">
        <f t="shared" ref="G459:W459" si="99">SUBTOTAL(9,G460:G462)</f>
        <v>0</v>
      </c>
      <c r="H459" s="368">
        <f t="shared" si="99"/>
        <v>0</v>
      </c>
      <c r="I459" s="369">
        <f t="shared" si="99"/>
        <v>0</v>
      </c>
      <c r="J459" s="369">
        <f t="shared" si="99"/>
        <v>0</v>
      </c>
      <c r="K459" s="370">
        <f t="shared" si="99"/>
        <v>0</v>
      </c>
      <c r="L459" s="364">
        <f t="shared" si="99"/>
        <v>0</v>
      </c>
      <c r="M459" s="364">
        <f t="shared" si="99"/>
        <v>0</v>
      </c>
      <c r="N459" s="364">
        <f t="shared" si="99"/>
        <v>0</v>
      </c>
      <c r="O459" s="364">
        <f t="shared" si="99"/>
        <v>0</v>
      </c>
      <c r="P459" s="364">
        <f t="shared" si="99"/>
        <v>0</v>
      </c>
      <c r="Q459" s="364">
        <f t="shared" si="99"/>
        <v>0</v>
      </c>
      <c r="R459" s="364">
        <f t="shared" si="99"/>
        <v>0</v>
      </c>
      <c r="S459" s="364">
        <f t="shared" si="99"/>
        <v>0</v>
      </c>
      <c r="T459" s="364">
        <f t="shared" si="99"/>
        <v>0</v>
      </c>
      <c r="U459" s="364">
        <f t="shared" si="99"/>
        <v>0</v>
      </c>
      <c r="V459" s="364">
        <f t="shared" si="99"/>
        <v>0</v>
      </c>
      <c r="W459" s="366">
        <f t="shared" si="99"/>
        <v>0</v>
      </c>
      <c r="Y459" s="238"/>
    </row>
    <row r="460" spans="2:25" outlineLevel="1" x14ac:dyDescent="0.25">
      <c r="B460" s="465"/>
      <c r="C460" s="272"/>
      <c r="D460" s="272"/>
      <c r="E460" s="273"/>
      <c r="F460" s="299" t="s">
        <v>61</v>
      </c>
      <c r="G460" s="220"/>
      <c r="H460" s="229"/>
      <c r="I460" s="230"/>
      <c r="J460" s="230"/>
      <c r="K460" s="233"/>
      <c r="L460" s="229"/>
      <c r="M460" s="231"/>
      <c r="N460" s="230"/>
      <c r="O460" s="230"/>
      <c r="P460" s="230"/>
      <c r="Q460" s="230"/>
      <c r="R460" s="230"/>
      <c r="S460" s="230"/>
      <c r="T460" s="230"/>
      <c r="U460" s="229"/>
      <c r="V460" s="233"/>
      <c r="W460" s="234"/>
      <c r="Y460" s="236"/>
    </row>
    <row r="461" spans="2:25" outlineLevel="1" x14ac:dyDescent="0.25">
      <c r="B461" s="465"/>
      <c r="C461" s="272"/>
      <c r="D461" s="272"/>
      <c r="E461" s="273"/>
      <c r="F461" s="299" t="s">
        <v>62</v>
      </c>
      <c r="G461" s="220"/>
      <c r="H461" s="229"/>
      <c r="I461" s="230"/>
      <c r="J461" s="230"/>
      <c r="K461" s="233"/>
      <c r="L461" s="229"/>
      <c r="M461" s="231"/>
      <c r="N461" s="230"/>
      <c r="O461" s="230"/>
      <c r="P461" s="230"/>
      <c r="Q461" s="230"/>
      <c r="R461" s="230"/>
      <c r="S461" s="230"/>
      <c r="T461" s="230"/>
      <c r="U461" s="229"/>
      <c r="V461" s="233"/>
      <c r="W461" s="234"/>
      <c r="Y461" s="236"/>
    </row>
    <row r="462" spans="2:25" outlineLevel="1" x14ac:dyDescent="0.25">
      <c r="B462" s="465"/>
      <c r="C462" s="272"/>
      <c r="D462" s="272"/>
      <c r="E462" s="273"/>
      <c r="F462" s="299" t="s">
        <v>63</v>
      </c>
      <c r="G462" s="220"/>
      <c r="H462" s="229"/>
      <c r="I462" s="230"/>
      <c r="J462" s="230"/>
      <c r="K462" s="233"/>
      <c r="L462" s="229"/>
      <c r="M462" s="231"/>
      <c r="N462" s="230"/>
      <c r="O462" s="230"/>
      <c r="P462" s="230"/>
      <c r="Q462" s="230"/>
      <c r="R462" s="230"/>
      <c r="S462" s="230"/>
      <c r="T462" s="230"/>
      <c r="U462" s="229"/>
      <c r="V462" s="233"/>
      <c r="W462" s="234"/>
      <c r="Y462" s="236"/>
    </row>
    <row r="463" spans="2:25" x14ac:dyDescent="0.25">
      <c r="B463" s="465"/>
      <c r="C463" s="272"/>
      <c r="D463" s="272"/>
      <c r="E463" s="273" t="s">
        <v>64</v>
      </c>
      <c r="F463" s="273"/>
      <c r="G463" s="367">
        <f t="shared" ref="G463:W463" si="100">SUBTOTAL(9,G464:G465)</f>
        <v>0</v>
      </c>
      <c r="H463" s="368">
        <f t="shared" si="100"/>
        <v>0</v>
      </c>
      <c r="I463" s="369">
        <f t="shared" si="100"/>
        <v>0</v>
      </c>
      <c r="J463" s="369">
        <f t="shared" si="100"/>
        <v>0</v>
      </c>
      <c r="K463" s="370">
        <f t="shared" si="100"/>
        <v>0</v>
      </c>
      <c r="L463" s="364">
        <f t="shared" si="100"/>
        <v>0</v>
      </c>
      <c r="M463" s="364">
        <f t="shared" si="100"/>
        <v>0</v>
      </c>
      <c r="N463" s="364">
        <f t="shared" si="100"/>
        <v>0</v>
      </c>
      <c r="O463" s="364">
        <f t="shared" si="100"/>
        <v>0</v>
      </c>
      <c r="P463" s="364">
        <f t="shared" si="100"/>
        <v>0</v>
      </c>
      <c r="Q463" s="364">
        <f t="shared" si="100"/>
        <v>0</v>
      </c>
      <c r="R463" s="364">
        <f t="shared" si="100"/>
        <v>0</v>
      </c>
      <c r="S463" s="364">
        <f t="shared" si="100"/>
        <v>0</v>
      </c>
      <c r="T463" s="364">
        <f t="shared" si="100"/>
        <v>0</v>
      </c>
      <c r="U463" s="364">
        <f t="shared" si="100"/>
        <v>0</v>
      </c>
      <c r="V463" s="364">
        <f t="shared" si="100"/>
        <v>0</v>
      </c>
      <c r="W463" s="366">
        <f t="shared" si="100"/>
        <v>0</v>
      </c>
      <c r="Y463" s="238"/>
    </row>
    <row r="464" spans="2:25" outlineLevel="1" x14ac:dyDescent="0.25">
      <c r="B464" s="465"/>
      <c r="C464" s="272"/>
      <c r="D464" s="272"/>
      <c r="E464" s="273"/>
      <c r="F464" s="299" t="s">
        <v>65</v>
      </c>
      <c r="G464" s="220"/>
      <c r="H464" s="229"/>
      <c r="I464" s="230"/>
      <c r="J464" s="230"/>
      <c r="K464" s="233"/>
      <c r="L464" s="229"/>
      <c r="M464" s="231"/>
      <c r="N464" s="230"/>
      <c r="O464" s="230"/>
      <c r="P464" s="230"/>
      <c r="Q464" s="230"/>
      <c r="R464" s="230"/>
      <c r="S464" s="230"/>
      <c r="T464" s="230"/>
      <c r="U464" s="229"/>
      <c r="V464" s="233"/>
      <c r="W464" s="234"/>
      <c r="Y464" s="236"/>
    </row>
    <row r="465" spans="2:25" outlineLevel="1" x14ac:dyDescent="0.25">
      <c r="B465" s="465"/>
      <c r="C465" s="272"/>
      <c r="D465" s="272"/>
      <c r="E465" s="273"/>
      <c r="F465" s="299" t="s">
        <v>66</v>
      </c>
      <c r="G465" s="220"/>
      <c r="H465" s="229"/>
      <c r="I465" s="230"/>
      <c r="J465" s="230"/>
      <c r="K465" s="233"/>
      <c r="L465" s="229"/>
      <c r="M465" s="231"/>
      <c r="N465" s="230"/>
      <c r="O465" s="230"/>
      <c r="P465" s="230"/>
      <c r="Q465" s="230"/>
      <c r="R465" s="230"/>
      <c r="S465" s="230"/>
      <c r="T465" s="230"/>
      <c r="U465" s="229"/>
      <c r="V465" s="233"/>
      <c r="W465" s="234"/>
      <c r="Y465" s="236"/>
    </row>
    <row r="466" spans="2:25" x14ac:dyDescent="0.25">
      <c r="B466" s="465"/>
      <c r="C466" s="272"/>
      <c r="D466" s="272"/>
      <c r="E466" s="273" t="s">
        <v>67</v>
      </c>
      <c r="F466" s="273"/>
      <c r="G466" s="367">
        <f t="shared" ref="G466:W466" si="101">SUBTOTAL(9,G467:G469)</f>
        <v>0</v>
      </c>
      <c r="H466" s="368">
        <f t="shared" si="101"/>
        <v>0</v>
      </c>
      <c r="I466" s="369">
        <f t="shared" si="101"/>
        <v>0</v>
      </c>
      <c r="J466" s="369">
        <f t="shared" si="101"/>
        <v>0</v>
      </c>
      <c r="K466" s="370">
        <f t="shared" si="101"/>
        <v>0</v>
      </c>
      <c r="L466" s="364">
        <f t="shared" si="101"/>
        <v>0</v>
      </c>
      <c r="M466" s="364">
        <f t="shared" si="101"/>
        <v>0</v>
      </c>
      <c r="N466" s="364">
        <f t="shared" si="101"/>
        <v>0</v>
      </c>
      <c r="O466" s="364">
        <f t="shared" si="101"/>
        <v>0</v>
      </c>
      <c r="P466" s="364">
        <f t="shared" si="101"/>
        <v>0</v>
      </c>
      <c r="Q466" s="364">
        <f t="shared" si="101"/>
        <v>0</v>
      </c>
      <c r="R466" s="364">
        <f t="shared" si="101"/>
        <v>0</v>
      </c>
      <c r="S466" s="364">
        <f t="shared" si="101"/>
        <v>0</v>
      </c>
      <c r="T466" s="364">
        <f t="shared" si="101"/>
        <v>0</v>
      </c>
      <c r="U466" s="364">
        <f t="shared" si="101"/>
        <v>0</v>
      </c>
      <c r="V466" s="364">
        <f t="shared" si="101"/>
        <v>0</v>
      </c>
      <c r="W466" s="366">
        <f t="shared" si="101"/>
        <v>0</v>
      </c>
      <c r="Y466" s="238"/>
    </row>
    <row r="467" spans="2:25" outlineLevel="1" x14ac:dyDescent="0.25">
      <c r="B467" s="465"/>
      <c r="C467" s="272"/>
      <c r="D467" s="272"/>
      <c r="E467" s="273"/>
      <c r="F467" s="299" t="s">
        <v>68</v>
      </c>
      <c r="G467" s="220"/>
      <c r="H467" s="229"/>
      <c r="I467" s="230"/>
      <c r="J467" s="230"/>
      <c r="K467" s="233"/>
      <c r="L467" s="229"/>
      <c r="M467" s="231"/>
      <c r="N467" s="230"/>
      <c r="O467" s="230"/>
      <c r="P467" s="230"/>
      <c r="Q467" s="230"/>
      <c r="R467" s="230"/>
      <c r="S467" s="230"/>
      <c r="T467" s="230"/>
      <c r="U467" s="229"/>
      <c r="V467" s="233"/>
      <c r="W467" s="234"/>
      <c r="Y467" s="236"/>
    </row>
    <row r="468" spans="2:25" outlineLevel="1" x14ac:dyDescent="0.25">
      <c r="B468" s="465"/>
      <c r="C468" s="272"/>
      <c r="D468" s="272"/>
      <c r="E468" s="273"/>
      <c r="F468" s="299" t="s">
        <v>69</v>
      </c>
      <c r="G468" s="220"/>
      <c r="H468" s="229"/>
      <c r="I468" s="230"/>
      <c r="J468" s="230"/>
      <c r="K468" s="233"/>
      <c r="L468" s="229"/>
      <c r="M468" s="231"/>
      <c r="N468" s="230"/>
      <c r="O468" s="230"/>
      <c r="P468" s="230"/>
      <c r="Q468" s="230"/>
      <c r="R468" s="230"/>
      <c r="S468" s="230"/>
      <c r="T468" s="230"/>
      <c r="U468" s="229"/>
      <c r="V468" s="233"/>
      <c r="W468" s="234"/>
      <c r="Y468" s="236"/>
    </row>
    <row r="469" spans="2:25" outlineLevel="1" x14ac:dyDescent="0.25">
      <c r="B469" s="465"/>
      <c r="C469" s="272"/>
      <c r="D469" s="272"/>
      <c r="E469" s="273"/>
      <c r="F469" s="299" t="s">
        <v>70</v>
      </c>
      <c r="G469" s="220"/>
      <c r="H469" s="229"/>
      <c r="I469" s="230"/>
      <c r="J469" s="230"/>
      <c r="K469" s="233"/>
      <c r="L469" s="229"/>
      <c r="M469" s="230"/>
      <c r="N469" s="230"/>
      <c r="O469" s="230"/>
      <c r="P469" s="230"/>
      <c r="Q469" s="230"/>
      <c r="R469" s="230"/>
      <c r="S469" s="230"/>
      <c r="T469" s="230"/>
      <c r="U469" s="230"/>
      <c r="V469" s="233"/>
      <c r="W469" s="234"/>
      <c r="Y469" s="236"/>
    </row>
    <row r="470" spans="2:25" x14ac:dyDescent="0.25">
      <c r="B470" s="465"/>
      <c r="C470" s="272"/>
      <c r="D470" s="272" t="s">
        <v>71</v>
      </c>
      <c r="E470" s="273"/>
      <c r="F470" s="273"/>
      <c r="G470" s="367"/>
      <c r="H470" s="369"/>
      <c r="I470" s="369"/>
      <c r="J470" s="369"/>
      <c r="K470" s="370"/>
      <c r="L470" s="364"/>
      <c r="M470" s="364"/>
      <c r="N470" s="364"/>
      <c r="O470" s="364"/>
      <c r="P470" s="364"/>
      <c r="Q470" s="364"/>
      <c r="R470" s="364"/>
      <c r="S470" s="364"/>
      <c r="T470" s="364"/>
      <c r="U470" s="364"/>
      <c r="V470" s="365"/>
      <c r="W470" s="365"/>
      <c r="Y470" s="353"/>
    </row>
    <row r="471" spans="2:25" x14ac:dyDescent="0.25">
      <c r="B471" s="465"/>
      <c r="C471" s="272"/>
      <c r="D471" s="272"/>
      <c r="E471" s="273" t="s">
        <v>72</v>
      </c>
      <c r="F471" s="273"/>
      <c r="G471" s="367">
        <f t="shared" ref="G471:W471" si="102">SUBTOTAL(9,G472:G473)</f>
        <v>0</v>
      </c>
      <c r="H471" s="368">
        <f t="shared" si="102"/>
        <v>0</v>
      </c>
      <c r="I471" s="369">
        <f t="shared" si="102"/>
        <v>0</v>
      </c>
      <c r="J471" s="369">
        <f t="shared" si="102"/>
        <v>0</v>
      </c>
      <c r="K471" s="370">
        <f t="shared" si="102"/>
        <v>0</v>
      </c>
      <c r="L471" s="364">
        <f t="shared" si="102"/>
        <v>0</v>
      </c>
      <c r="M471" s="364">
        <f t="shared" si="102"/>
        <v>0</v>
      </c>
      <c r="N471" s="364">
        <f t="shared" si="102"/>
        <v>0</v>
      </c>
      <c r="O471" s="364">
        <f t="shared" si="102"/>
        <v>0</v>
      </c>
      <c r="P471" s="364">
        <f t="shared" si="102"/>
        <v>0</v>
      </c>
      <c r="Q471" s="364">
        <f t="shared" si="102"/>
        <v>0</v>
      </c>
      <c r="R471" s="364">
        <f t="shared" si="102"/>
        <v>0</v>
      </c>
      <c r="S471" s="364">
        <f t="shared" si="102"/>
        <v>0</v>
      </c>
      <c r="T471" s="364">
        <f t="shared" si="102"/>
        <v>0</v>
      </c>
      <c r="U471" s="364">
        <f t="shared" si="102"/>
        <v>0</v>
      </c>
      <c r="V471" s="364">
        <f t="shared" si="102"/>
        <v>0</v>
      </c>
      <c r="W471" s="366">
        <f t="shared" si="102"/>
        <v>0</v>
      </c>
      <c r="Y471" s="354"/>
    </row>
    <row r="472" spans="2:25" outlineLevel="1" x14ac:dyDescent="0.25">
      <c r="B472" s="465"/>
      <c r="C472" s="272"/>
      <c r="D472" s="272"/>
      <c r="E472" s="273"/>
      <c r="F472" s="299" t="s">
        <v>73</v>
      </c>
      <c r="G472" s="220"/>
      <c r="H472" s="229"/>
      <c r="I472" s="230"/>
      <c r="J472" s="230"/>
      <c r="K472" s="233"/>
      <c r="L472" s="229"/>
      <c r="M472" s="231"/>
      <c r="N472" s="230"/>
      <c r="O472" s="230"/>
      <c r="P472" s="230"/>
      <c r="Q472" s="230"/>
      <c r="R472" s="230"/>
      <c r="S472" s="230"/>
      <c r="T472" s="230"/>
      <c r="U472" s="229"/>
      <c r="V472" s="233"/>
      <c r="W472" s="234"/>
      <c r="Y472" s="236"/>
    </row>
    <row r="473" spans="2:25" outlineLevel="1" x14ac:dyDescent="0.25">
      <c r="B473" s="465"/>
      <c r="C473" s="272"/>
      <c r="D473" s="272"/>
      <c r="E473" s="273"/>
      <c r="F473" s="299" t="s">
        <v>74</v>
      </c>
      <c r="G473" s="220"/>
      <c r="H473" s="229"/>
      <c r="I473" s="230"/>
      <c r="J473" s="230"/>
      <c r="K473" s="233"/>
      <c r="L473" s="229"/>
      <c r="M473" s="231"/>
      <c r="N473" s="230"/>
      <c r="O473" s="230"/>
      <c r="P473" s="230"/>
      <c r="Q473" s="230"/>
      <c r="R473" s="230"/>
      <c r="S473" s="230"/>
      <c r="T473" s="230"/>
      <c r="U473" s="229"/>
      <c r="V473" s="233"/>
      <c r="W473" s="234"/>
      <c r="Y473" s="236"/>
    </row>
    <row r="474" spans="2:25" x14ac:dyDescent="0.25">
      <c r="B474" s="465"/>
      <c r="C474" s="272"/>
      <c r="D474" s="272"/>
      <c r="E474" s="273" t="s">
        <v>75</v>
      </c>
      <c r="F474" s="273"/>
      <c r="G474" s="367">
        <f t="shared" ref="G474:W474" si="103">SUBTOTAL(9,G475:G476)</f>
        <v>0</v>
      </c>
      <c r="H474" s="368">
        <f t="shared" si="103"/>
        <v>0</v>
      </c>
      <c r="I474" s="369">
        <f t="shared" si="103"/>
        <v>0</v>
      </c>
      <c r="J474" s="369">
        <f t="shared" si="103"/>
        <v>0</v>
      </c>
      <c r="K474" s="370">
        <f t="shared" si="103"/>
        <v>0</v>
      </c>
      <c r="L474" s="364">
        <f t="shared" si="103"/>
        <v>0</v>
      </c>
      <c r="M474" s="364">
        <f t="shared" si="103"/>
        <v>0</v>
      </c>
      <c r="N474" s="364">
        <f t="shared" si="103"/>
        <v>0</v>
      </c>
      <c r="O474" s="364">
        <f t="shared" si="103"/>
        <v>0</v>
      </c>
      <c r="P474" s="364">
        <f t="shared" si="103"/>
        <v>0</v>
      </c>
      <c r="Q474" s="364">
        <f t="shared" si="103"/>
        <v>0</v>
      </c>
      <c r="R474" s="364">
        <f t="shared" si="103"/>
        <v>0</v>
      </c>
      <c r="S474" s="364">
        <f t="shared" si="103"/>
        <v>0</v>
      </c>
      <c r="T474" s="364">
        <f t="shared" si="103"/>
        <v>0</v>
      </c>
      <c r="U474" s="364">
        <f t="shared" si="103"/>
        <v>0</v>
      </c>
      <c r="V474" s="364">
        <f t="shared" si="103"/>
        <v>0</v>
      </c>
      <c r="W474" s="366">
        <f t="shared" si="103"/>
        <v>0</v>
      </c>
      <c r="Y474" s="238"/>
    </row>
    <row r="475" spans="2:25" outlineLevel="1" x14ac:dyDescent="0.25">
      <c r="B475" s="465"/>
      <c r="C475" s="272"/>
      <c r="D475" s="272"/>
      <c r="E475" s="273"/>
      <c r="F475" s="299" t="s">
        <v>76</v>
      </c>
      <c r="G475" s="220"/>
      <c r="H475" s="229"/>
      <c r="I475" s="230"/>
      <c r="J475" s="230"/>
      <c r="K475" s="233"/>
      <c r="L475" s="229"/>
      <c r="M475" s="231"/>
      <c r="N475" s="230"/>
      <c r="O475" s="230"/>
      <c r="P475" s="230"/>
      <c r="Q475" s="230"/>
      <c r="R475" s="230"/>
      <c r="S475" s="230"/>
      <c r="T475" s="230"/>
      <c r="U475" s="229"/>
      <c r="V475" s="233"/>
      <c r="W475" s="234"/>
      <c r="Y475" s="236"/>
    </row>
    <row r="476" spans="2:25" outlineLevel="1" x14ac:dyDescent="0.25">
      <c r="B476" s="465"/>
      <c r="C476" s="272"/>
      <c r="D476" s="272"/>
      <c r="E476" s="273"/>
      <c r="F476" s="299" t="s">
        <v>77</v>
      </c>
      <c r="G476" s="220"/>
      <c r="H476" s="229"/>
      <c r="I476" s="230"/>
      <c r="J476" s="230"/>
      <c r="K476" s="233"/>
      <c r="L476" s="229"/>
      <c r="M476" s="231"/>
      <c r="N476" s="230"/>
      <c r="O476" s="230"/>
      <c r="P476" s="230"/>
      <c r="Q476" s="230"/>
      <c r="R476" s="230"/>
      <c r="S476" s="230"/>
      <c r="T476" s="230"/>
      <c r="U476" s="229"/>
      <c r="V476" s="233"/>
      <c r="W476" s="234"/>
      <c r="Y476" s="236"/>
    </row>
    <row r="477" spans="2:25" x14ac:dyDescent="0.25">
      <c r="B477" s="465"/>
      <c r="C477" s="272"/>
      <c r="D477" s="272"/>
      <c r="E477" s="273" t="s">
        <v>78</v>
      </c>
      <c r="F477" s="273"/>
      <c r="G477" s="367">
        <f t="shared" ref="G477:W477" si="104">SUBTOTAL(9,G478:G479)</f>
        <v>0</v>
      </c>
      <c r="H477" s="368">
        <f t="shared" si="104"/>
        <v>0</v>
      </c>
      <c r="I477" s="369">
        <f t="shared" si="104"/>
        <v>0</v>
      </c>
      <c r="J477" s="369">
        <f t="shared" si="104"/>
        <v>0</v>
      </c>
      <c r="K477" s="370">
        <f t="shared" si="104"/>
        <v>0</v>
      </c>
      <c r="L477" s="364">
        <f t="shared" si="104"/>
        <v>0</v>
      </c>
      <c r="M477" s="364">
        <f t="shared" si="104"/>
        <v>0</v>
      </c>
      <c r="N477" s="364">
        <f t="shared" si="104"/>
        <v>0</v>
      </c>
      <c r="O477" s="364">
        <f t="shared" si="104"/>
        <v>0</v>
      </c>
      <c r="P477" s="364">
        <f t="shared" si="104"/>
        <v>0</v>
      </c>
      <c r="Q477" s="364">
        <f t="shared" si="104"/>
        <v>0</v>
      </c>
      <c r="R477" s="364">
        <f t="shared" si="104"/>
        <v>0</v>
      </c>
      <c r="S477" s="364">
        <f t="shared" si="104"/>
        <v>0</v>
      </c>
      <c r="T477" s="364">
        <f t="shared" si="104"/>
        <v>0</v>
      </c>
      <c r="U477" s="364">
        <f t="shared" si="104"/>
        <v>0</v>
      </c>
      <c r="V477" s="364">
        <f t="shared" si="104"/>
        <v>0</v>
      </c>
      <c r="W477" s="366">
        <f t="shared" si="104"/>
        <v>0</v>
      </c>
      <c r="Y477" s="238"/>
    </row>
    <row r="478" spans="2:25" outlineLevel="1" x14ac:dyDescent="0.25">
      <c r="B478" s="465"/>
      <c r="C478" s="272"/>
      <c r="D478" s="272"/>
      <c r="E478" s="273"/>
      <c r="F478" s="299" t="s">
        <v>79</v>
      </c>
      <c r="G478" s="220"/>
      <c r="H478" s="229"/>
      <c r="I478" s="230"/>
      <c r="J478" s="230"/>
      <c r="K478" s="233"/>
      <c r="L478" s="229"/>
      <c r="M478" s="231"/>
      <c r="N478" s="230"/>
      <c r="O478" s="230"/>
      <c r="P478" s="230"/>
      <c r="Q478" s="230"/>
      <c r="R478" s="230"/>
      <c r="S478" s="230"/>
      <c r="T478" s="230"/>
      <c r="U478" s="229"/>
      <c r="V478" s="233"/>
      <c r="W478" s="234"/>
      <c r="Y478" s="236"/>
    </row>
    <row r="479" spans="2:25" outlineLevel="1" x14ac:dyDescent="0.25">
      <c r="B479" s="465"/>
      <c r="C479" s="272"/>
      <c r="D479" s="272"/>
      <c r="E479" s="273"/>
      <c r="F479" s="299" t="s">
        <v>80</v>
      </c>
      <c r="G479" s="220"/>
      <c r="H479" s="229"/>
      <c r="I479" s="230"/>
      <c r="J479" s="230"/>
      <c r="K479" s="233"/>
      <c r="L479" s="229"/>
      <c r="M479" s="231"/>
      <c r="N479" s="230"/>
      <c r="O479" s="230"/>
      <c r="P479" s="230"/>
      <c r="Q479" s="230"/>
      <c r="R479" s="230"/>
      <c r="S479" s="230"/>
      <c r="T479" s="230"/>
      <c r="U479" s="229"/>
      <c r="V479" s="233"/>
      <c r="W479" s="234"/>
      <c r="Y479" s="236"/>
    </row>
    <row r="480" spans="2:25" x14ac:dyDescent="0.25">
      <c r="B480" s="465"/>
      <c r="C480" s="272"/>
      <c r="D480" s="272"/>
      <c r="E480" s="273" t="s">
        <v>81</v>
      </c>
      <c r="F480" s="273"/>
      <c r="G480" s="367">
        <f t="shared" ref="G480:W480" si="105">SUBTOTAL(9,G481:G482)</f>
        <v>0</v>
      </c>
      <c r="H480" s="368">
        <f t="shared" si="105"/>
        <v>0</v>
      </c>
      <c r="I480" s="369">
        <f t="shared" si="105"/>
        <v>0</v>
      </c>
      <c r="J480" s="369">
        <f t="shared" si="105"/>
        <v>0</v>
      </c>
      <c r="K480" s="370">
        <f t="shared" si="105"/>
        <v>0</v>
      </c>
      <c r="L480" s="364">
        <f t="shared" si="105"/>
        <v>0</v>
      </c>
      <c r="M480" s="364">
        <f t="shared" si="105"/>
        <v>0</v>
      </c>
      <c r="N480" s="364">
        <f t="shared" si="105"/>
        <v>0</v>
      </c>
      <c r="O480" s="364">
        <f t="shared" si="105"/>
        <v>0</v>
      </c>
      <c r="P480" s="364">
        <f t="shared" si="105"/>
        <v>0</v>
      </c>
      <c r="Q480" s="364">
        <f t="shared" si="105"/>
        <v>0</v>
      </c>
      <c r="R480" s="364">
        <f t="shared" si="105"/>
        <v>0</v>
      </c>
      <c r="S480" s="364">
        <f t="shared" si="105"/>
        <v>0</v>
      </c>
      <c r="T480" s="364">
        <f t="shared" si="105"/>
        <v>0</v>
      </c>
      <c r="U480" s="364">
        <f t="shared" si="105"/>
        <v>0</v>
      </c>
      <c r="V480" s="364">
        <f t="shared" si="105"/>
        <v>0</v>
      </c>
      <c r="W480" s="366">
        <f t="shared" si="105"/>
        <v>0</v>
      </c>
      <c r="Y480" s="238"/>
    </row>
    <row r="481" spans="2:25" outlineLevel="1" x14ac:dyDescent="0.25">
      <c r="B481" s="465"/>
      <c r="C481" s="272"/>
      <c r="D481" s="272"/>
      <c r="E481" s="273"/>
      <c r="F481" s="299" t="s">
        <v>82</v>
      </c>
      <c r="G481" s="220"/>
      <c r="H481" s="229"/>
      <c r="I481" s="230"/>
      <c r="J481" s="230"/>
      <c r="K481" s="233"/>
      <c r="L481" s="229"/>
      <c r="M481" s="231"/>
      <c r="N481" s="230"/>
      <c r="O481" s="230"/>
      <c r="P481" s="230"/>
      <c r="Q481" s="230"/>
      <c r="R481" s="230"/>
      <c r="S481" s="230"/>
      <c r="T481" s="230"/>
      <c r="U481" s="229"/>
      <c r="V481" s="233"/>
      <c r="W481" s="234"/>
      <c r="Y481" s="236"/>
    </row>
    <row r="482" spans="2:25" outlineLevel="1" x14ac:dyDescent="0.25">
      <c r="B482" s="465"/>
      <c r="C482" s="272"/>
      <c r="D482" s="272"/>
      <c r="E482" s="273"/>
      <c r="F482" s="299" t="s">
        <v>83</v>
      </c>
      <c r="G482" s="220"/>
      <c r="H482" s="229"/>
      <c r="I482" s="230"/>
      <c r="J482" s="230"/>
      <c r="K482" s="233"/>
      <c r="L482" s="229"/>
      <c r="M482" s="231"/>
      <c r="N482" s="230"/>
      <c r="O482" s="230"/>
      <c r="P482" s="230"/>
      <c r="Q482" s="230"/>
      <c r="R482" s="230"/>
      <c r="S482" s="230"/>
      <c r="T482" s="230"/>
      <c r="U482" s="229"/>
      <c r="V482" s="233"/>
      <c r="W482" s="234"/>
      <c r="Y482" s="236"/>
    </row>
    <row r="483" spans="2:25" x14ac:dyDescent="0.25">
      <c r="B483" s="465"/>
      <c r="C483" s="272"/>
      <c r="D483" s="272"/>
      <c r="E483" s="273" t="s">
        <v>84</v>
      </c>
      <c r="F483" s="273"/>
      <c r="G483" s="367">
        <f t="shared" ref="G483:W483" si="106">SUBTOTAL(9,G484:G485)</f>
        <v>0</v>
      </c>
      <c r="H483" s="368">
        <f t="shared" si="106"/>
        <v>0</v>
      </c>
      <c r="I483" s="369">
        <f t="shared" si="106"/>
        <v>0</v>
      </c>
      <c r="J483" s="369">
        <f t="shared" si="106"/>
        <v>0</v>
      </c>
      <c r="K483" s="370">
        <f t="shared" si="106"/>
        <v>0</v>
      </c>
      <c r="L483" s="364">
        <f t="shared" si="106"/>
        <v>0</v>
      </c>
      <c r="M483" s="364">
        <f t="shared" si="106"/>
        <v>0</v>
      </c>
      <c r="N483" s="364">
        <f t="shared" si="106"/>
        <v>0</v>
      </c>
      <c r="O483" s="364">
        <f t="shared" si="106"/>
        <v>0</v>
      </c>
      <c r="P483" s="364">
        <f t="shared" si="106"/>
        <v>0</v>
      </c>
      <c r="Q483" s="364">
        <f t="shared" si="106"/>
        <v>0</v>
      </c>
      <c r="R483" s="364">
        <f t="shared" si="106"/>
        <v>0</v>
      </c>
      <c r="S483" s="364">
        <f t="shared" si="106"/>
        <v>0</v>
      </c>
      <c r="T483" s="364">
        <f t="shared" si="106"/>
        <v>0</v>
      </c>
      <c r="U483" s="364">
        <f t="shared" si="106"/>
        <v>0</v>
      </c>
      <c r="V483" s="364">
        <f t="shared" si="106"/>
        <v>0</v>
      </c>
      <c r="W483" s="366">
        <f t="shared" si="106"/>
        <v>0</v>
      </c>
      <c r="Y483" s="238"/>
    </row>
    <row r="484" spans="2:25" outlineLevel="1" x14ac:dyDescent="0.25">
      <c r="B484" s="465"/>
      <c r="C484" s="272"/>
      <c r="D484" s="272"/>
      <c r="E484" s="273"/>
      <c r="F484" s="299" t="s">
        <v>85</v>
      </c>
      <c r="G484" s="220"/>
      <c r="H484" s="229"/>
      <c r="I484" s="230"/>
      <c r="J484" s="230"/>
      <c r="K484" s="233"/>
      <c r="L484" s="229"/>
      <c r="M484" s="231"/>
      <c r="N484" s="230"/>
      <c r="O484" s="230"/>
      <c r="P484" s="230"/>
      <c r="Q484" s="230"/>
      <c r="R484" s="230"/>
      <c r="S484" s="230"/>
      <c r="T484" s="230"/>
      <c r="U484" s="229"/>
      <c r="V484" s="233"/>
      <c r="W484" s="234"/>
      <c r="Y484" s="236"/>
    </row>
    <row r="485" spans="2:25" outlineLevel="1" x14ac:dyDescent="0.25">
      <c r="B485" s="465"/>
      <c r="C485" s="272"/>
      <c r="D485" s="272"/>
      <c r="E485" s="273"/>
      <c r="F485" s="299" t="s">
        <v>86</v>
      </c>
      <c r="G485" s="220"/>
      <c r="H485" s="229"/>
      <c r="I485" s="230"/>
      <c r="J485" s="230"/>
      <c r="K485" s="233"/>
      <c r="L485" s="229"/>
      <c r="M485" s="231"/>
      <c r="N485" s="230"/>
      <c r="O485" s="230"/>
      <c r="P485" s="230"/>
      <c r="Q485" s="230"/>
      <c r="R485" s="230"/>
      <c r="S485" s="230"/>
      <c r="T485" s="230"/>
      <c r="U485" s="229"/>
      <c r="V485" s="233"/>
      <c r="W485" s="234"/>
      <c r="Y485" s="236"/>
    </row>
    <row r="486" spans="2:25" x14ac:dyDescent="0.25">
      <c r="B486" s="465"/>
      <c r="C486" s="272"/>
      <c r="D486" s="272"/>
      <c r="E486" s="273" t="s">
        <v>87</v>
      </c>
      <c r="F486" s="273"/>
      <c r="G486" s="367">
        <f t="shared" ref="G486:W486" si="107">SUBTOTAL(9,G487:G488)</f>
        <v>0</v>
      </c>
      <c r="H486" s="368">
        <f t="shared" si="107"/>
        <v>0</v>
      </c>
      <c r="I486" s="369">
        <f t="shared" si="107"/>
        <v>0</v>
      </c>
      <c r="J486" s="369">
        <f t="shared" si="107"/>
        <v>0</v>
      </c>
      <c r="K486" s="370">
        <f t="shared" si="107"/>
        <v>0</v>
      </c>
      <c r="L486" s="364">
        <f t="shared" si="107"/>
        <v>0</v>
      </c>
      <c r="M486" s="364">
        <f t="shared" si="107"/>
        <v>0</v>
      </c>
      <c r="N486" s="364">
        <f t="shared" si="107"/>
        <v>0</v>
      </c>
      <c r="O486" s="364">
        <f t="shared" si="107"/>
        <v>0</v>
      </c>
      <c r="P486" s="364">
        <f t="shared" si="107"/>
        <v>0</v>
      </c>
      <c r="Q486" s="364">
        <f t="shared" si="107"/>
        <v>0</v>
      </c>
      <c r="R486" s="364">
        <f t="shared" si="107"/>
        <v>0</v>
      </c>
      <c r="S486" s="364">
        <f t="shared" si="107"/>
        <v>0</v>
      </c>
      <c r="T486" s="364">
        <f t="shared" si="107"/>
        <v>0</v>
      </c>
      <c r="U486" s="364">
        <f t="shared" si="107"/>
        <v>0</v>
      </c>
      <c r="V486" s="364">
        <f t="shared" si="107"/>
        <v>0</v>
      </c>
      <c r="W486" s="366">
        <f t="shared" si="107"/>
        <v>0</v>
      </c>
      <c r="Y486" s="238"/>
    </row>
    <row r="487" spans="2:25" outlineLevel="1" x14ac:dyDescent="0.25">
      <c r="B487" s="465"/>
      <c r="C487" s="272"/>
      <c r="D487" s="272"/>
      <c r="E487" s="273"/>
      <c r="F487" s="299" t="s">
        <v>88</v>
      </c>
      <c r="G487" s="220"/>
      <c r="H487" s="229"/>
      <c r="I487" s="230"/>
      <c r="J487" s="230"/>
      <c r="K487" s="233"/>
      <c r="L487" s="229"/>
      <c r="M487" s="231"/>
      <c r="N487" s="230"/>
      <c r="O487" s="230"/>
      <c r="P487" s="230"/>
      <c r="Q487" s="230"/>
      <c r="R487" s="230"/>
      <c r="S487" s="230"/>
      <c r="T487" s="230"/>
      <c r="U487" s="229"/>
      <c r="V487" s="233"/>
      <c r="W487" s="234"/>
      <c r="Y487" s="236"/>
    </row>
    <row r="488" spans="2:25" outlineLevel="1" x14ac:dyDescent="0.25">
      <c r="B488" s="465"/>
      <c r="C488" s="272"/>
      <c r="D488" s="272"/>
      <c r="E488" s="273"/>
      <c r="F488" s="299" t="s">
        <v>89</v>
      </c>
      <c r="G488" s="220"/>
      <c r="H488" s="229"/>
      <c r="I488" s="230"/>
      <c r="J488" s="230"/>
      <c r="K488" s="233"/>
      <c r="L488" s="229"/>
      <c r="M488" s="231"/>
      <c r="N488" s="230"/>
      <c r="O488" s="230"/>
      <c r="P488" s="230"/>
      <c r="Q488" s="230"/>
      <c r="R488" s="230"/>
      <c r="S488" s="230"/>
      <c r="T488" s="230"/>
      <c r="U488" s="229"/>
      <c r="V488" s="233"/>
      <c r="W488" s="234"/>
      <c r="Y488" s="236"/>
    </row>
    <row r="489" spans="2:25" x14ac:dyDescent="0.25">
      <c r="B489" s="465"/>
      <c r="C489" s="272"/>
      <c r="D489" s="272" t="s">
        <v>90</v>
      </c>
      <c r="E489" s="273"/>
      <c r="F489" s="273"/>
      <c r="G489" s="367">
        <f>SUBTOTAL(9,G490:G492)</f>
        <v>0</v>
      </c>
      <c r="H489" s="369">
        <f t="shared" ref="H489:W489" si="108">SUBTOTAL(9,H490:H492)</f>
        <v>0</v>
      </c>
      <c r="I489" s="369">
        <f t="shared" si="108"/>
        <v>0</v>
      </c>
      <c r="J489" s="369">
        <f t="shared" si="108"/>
        <v>0</v>
      </c>
      <c r="K489" s="370">
        <f t="shared" si="108"/>
        <v>0</v>
      </c>
      <c r="L489" s="364">
        <f t="shared" si="108"/>
        <v>0</v>
      </c>
      <c r="M489" s="364">
        <f t="shared" si="108"/>
        <v>0</v>
      </c>
      <c r="N489" s="364">
        <f t="shared" si="108"/>
        <v>0</v>
      </c>
      <c r="O489" s="364">
        <f t="shared" si="108"/>
        <v>0</v>
      </c>
      <c r="P489" s="364">
        <f t="shared" si="108"/>
        <v>0</v>
      </c>
      <c r="Q489" s="364">
        <f t="shared" si="108"/>
        <v>0</v>
      </c>
      <c r="R489" s="364">
        <f t="shared" si="108"/>
        <v>0</v>
      </c>
      <c r="S489" s="364">
        <f t="shared" si="108"/>
        <v>0</v>
      </c>
      <c r="T489" s="364">
        <f t="shared" si="108"/>
        <v>0</v>
      </c>
      <c r="U489" s="364">
        <f t="shared" si="108"/>
        <v>0</v>
      </c>
      <c r="V489" s="365">
        <f t="shared" si="108"/>
        <v>0</v>
      </c>
      <c r="W489" s="365">
        <f t="shared" si="108"/>
        <v>0</v>
      </c>
      <c r="Y489" s="238"/>
    </row>
    <row r="490" spans="2:25" outlineLevel="1" x14ac:dyDescent="0.25">
      <c r="B490" s="465"/>
      <c r="C490" s="272"/>
      <c r="D490" s="272"/>
      <c r="E490" s="273"/>
      <c r="F490" s="299" t="s">
        <v>91</v>
      </c>
      <c r="G490" s="220"/>
      <c r="H490" s="229"/>
      <c r="I490" s="230"/>
      <c r="J490" s="230"/>
      <c r="K490" s="233"/>
      <c r="L490" s="229"/>
      <c r="M490" s="231"/>
      <c r="N490" s="230"/>
      <c r="O490" s="230"/>
      <c r="P490" s="230"/>
      <c r="Q490" s="230"/>
      <c r="R490" s="230"/>
      <c r="S490" s="230"/>
      <c r="T490" s="230"/>
      <c r="U490" s="229"/>
      <c r="V490" s="233"/>
      <c r="W490" s="234"/>
      <c r="Y490" s="236"/>
    </row>
    <row r="491" spans="2:25" outlineLevel="1" x14ac:dyDescent="0.25">
      <c r="B491" s="465"/>
      <c r="C491" s="272"/>
      <c r="D491" s="272"/>
      <c r="E491" s="273"/>
      <c r="F491" s="299" t="s">
        <v>92</v>
      </c>
      <c r="G491" s="220"/>
      <c r="H491" s="229"/>
      <c r="I491" s="230"/>
      <c r="J491" s="230"/>
      <c r="K491" s="233"/>
      <c r="L491" s="229"/>
      <c r="M491" s="231"/>
      <c r="N491" s="230"/>
      <c r="O491" s="230"/>
      <c r="P491" s="230"/>
      <c r="Q491" s="230"/>
      <c r="R491" s="230"/>
      <c r="S491" s="230"/>
      <c r="T491" s="230"/>
      <c r="U491" s="229"/>
      <c r="V491" s="233"/>
      <c r="W491" s="234"/>
      <c r="Y491" s="236"/>
    </row>
    <row r="492" spans="2:25" outlineLevel="1" x14ac:dyDescent="0.25">
      <c r="B492" s="465"/>
      <c r="C492" s="272"/>
      <c r="D492" s="272"/>
      <c r="E492" s="273"/>
      <c r="F492" s="299" t="s">
        <v>93</v>
      </c>
      <c r="G492" s="220"/>
      <c r="H492" s="229"/>
      <c r="I492" s="230"/>
      <c r="J492" s="230"/>
      <c r="K492" s="233"/>
      <c r="L492" s="229"/>
      <c r="M492" s="231"/>
      <c r="N492" s="230"/>
      <c r="O492" s="230"/>
      <c r="P492" s="230"/>
      <c r="Q492" s="230"/>
      <c r="R492" s="230"/>
      <c r="S492" s="230"/>
      <c r="T492" s="230"/>
      <c r="U492" s="229"/>
      <c r="V492" s="233"/>
      <c r="W492" s="234"/>
      <c r="Y492" s="236"/>
    </row>
    <row r="493" spans="2:25" ht="13.5" customHeight="1" x14ac:dyDescent="0.25">
      <c r="B493" s="465"/>
      <c r="C493" s="275"/>
      <c r="D493" s="272" t="s">
        <v>94</v>
      </c>
      <c r="E493" s="273"/>
      <c r="F493" s="273"/>
      <c r="G493" s="367">
        <f>SUBTOTAL(9,G494:G495)</f>
        <v>0</v>
      </c>
      <c r="H493" s="369">
        <f t="shared" ref="H493:W493" si="109">SUBTOTAL(9,H494:H495)</f>
        <v>0</v>
      </c>
      <c r="I493" s="369">
        <f t="shared" si="109"/>
        <v>0</v>
      </c>
      <c r="J493" s="369">
        <f t="shared" si="109"/>
        <v>0</v>
      </c>
      <c r="K493" s="370">
        <f t="shared" si="109"/>
        <v>0</v>
      </c>
      <c r="L493" s="364">
        <f t="shared" si="109"/>
        <v>0</v>
      </c>
      <c r="M493" s="364">
        <f t="shared" si="109"/>
        <v>0</v>
      </c>
      <c r="N493" s="364">
        <f t="shared" si="109"/>
        <v>0</v>
      </c>
      <c r="O493" s="364">
        <f t="shared" si="109"/>
        <v>0</v>
      </c>
      <c r="P493" s="364">
        <f t="shared" si="109"/>
        <v>0</v>
      </c>
      <c r="Q493" s="364">
        <f t="shared" si="109"/>
        <v>0</v>
      </c>
      <c r="R493" s="364">
        <f t="shared" si="109"/>
        <v>0</v>
      </c>
      <c r="S493" s="364">
        <f t="shared" si="109"/>
        <v>0</v>
      </c>
      <c r="T493" s="364">
        <f t="shared" si="109"/>
        <v>0</v>
      </c>
      <c r="U493" s="364">
        <f t="shared" si="109"/>
        <v>0</v>
      </c>
      <c r="V493" s="365">
        <f t="shared" si="109"/>
        <v>0</v>
      </c>
      <c r="W493" s="365">
        <f t="shared" si="109"/>
        <v>0</v>
      </c>
      <c r="Y493" s="238"/>
    </row>
    <row r="494" spans="2:25" outlineLevel="1" x14ac:dyDescent="0.25">
      <c r="B494" s="465"/>
      <c r="C494" s="272"/>
      <c r="D494" s="272"/>
      <c r="E494" s="273"/>
      <c r="F494" s="299" t="s">
        <v>95</v>
      </c>
      <c r="G494" s="220"/>
      <c r="H494" s="229"/>
      <c r="I494" s="230"/>
      <c r="J494" s="230"/>
      <c r="K494" s="233"/>
      <c r="L494" s="229"/>
      <c r="M494" s="231"/>
      <c r="N494" s="230"/>
      <c r="O494" s="230"/>
      <c r="P494" s="230"/>
      <c r="Q494" s="230"/>
      <c r="R494" s="230"/>
      <c r="S494" s="230"/>
      <c r="T494" s="230"/>
      <c r="U494" s="229"/>
      <c r="V494" s="233"/>
      <c r="W494" s="234"/>
      <c r="Y494" s="236"/>
    </row>
    <row r="495" spans="2:25" outlineLevel="1" x14ac:dyDescent="0.25">
      <c r="B495" s="465"/>
      <c r="C495" s="272"/>
      <c r="D495" s="272"/>
      <c r="E495" s="273"/>
      <c r="F495" s="299" t="s">
        <v>96</v>
      </c>
      <c r="G495" s="220"/>
      <c r="H495" s="229"/>
      <c r="I495" s="230"/>
      <c r="J495" s="230"/>
      <c r="K495" s="233"/>
      <c r="L495" s="229"/>
      <c r="M495" s="231"/>
      <c r="N495" s="230"/>
      <c r="O495" s="230"/>
      <c r="P495" s="230"/>
      <c r="Q495" s="230"/>
      <c r="R495" s="230"/>
      <c r="S495" s="230"/>
      <c r="T495" s="230"/>
      <c r="U495" s="229"/>
      <c r="V495" s="233"/>
      <c r="W495" s="234"/>
      <c r="Y495" s="236"/>
    </row>
    <row r="496" spans="2:25" x14ac:dyDescent="0.25">
      <c r="B496" s="465"/>
      <c r="C496" s="272" t="s">
        <v>260</v>
      </c>
      <c r="D496" s="272"/>
      <c r="E496" s="273"/>
      <c r="F496" s="275"/>
      <c r="G496" s="367"/>
      <c r="H496" s="369"/>
      <c r="I496" s="369"/>
      <c r="J496" s="369"/>
      <c r="K496" s="370"/>
      <c r="L496" s="364"/>
      <c r="M496" s="364"/>
      <c r="N496" s="364"/>
      <c r="O496" s="364"/>
      <c r="P496" s="364"/>
      <c r="Q496" s="364"/>
      <c r="R496" s="364"/>
      <c r="S496" s="364"/>
      <c r="T496" s="364"/>
      <c r="U496" s="364"/>
      <c r="V496" s="365"/>
      <c r="W496" s="365"/>
      <c r="Y496" s="353"/>
    </row>
    <row r="497" spans="2:25" x14ac:dyDescent="0.25">
      <c r="B497" s="465"/>
      <c r="C497" s="272"/>
      <c r="D497" s="272" t="s">
        <v>261</v>
      </c>
      <c r="E497" s="273"/>
      <c r="F497" s="275"/>
      <c r="G497" s="367">
        <f>SUBTOTAL(9,G498:G499)</f>
        <v>0</v>
      </c>
      <c r="H497" s="368">
        <f t="shared" ref="H497:W497" si="110">SUBTOTAL(9,H499)</f>
        <v>0</v>
      </c>
      <c r="I497" s="369">
        <f t="shared" si="110"/>
        <v>0</v>
      </c>
      <c r="J497" s="369">
        <f t="shared" si="110"/>
        <v>0</v>
      </c>
      <c r="K497" s="370">
        <f t="shared" si="110"/>
        <v>0</v>
      </c>
      <c r="L497" s="364">
        <f t="shared" si="110"/>
        <v>0</v>
      </c>
      <c r="M497" s="364">
        <f t="shared" si="110"/>
        <v>0</v>
      </c>
      <c r="N497" s="364">
        <f t="shared" si="110"/>
        <v>0</v>
      </c>
      <c r="O497" s="364">
        <f t="shared" si="110"/>
        <v>0</v>
      </c>
      <c r="P497" s="364">
        <f t="shared" si="110"/>
        <v>0</v>
      </c>
      <c r="Q497" s="364">
        <f t="shared" si="110"/>
        <v>0</v>
      </c>
      <c r="R497" s="364">
        <f t="shared" si="110"/>
        <v>0</v>
      </c>
      <c r="S497" s="364">
        <f t="shared" si="110"/>
        <v>0</v>
      </c>
      <c r="T497" s="364">
        <f t="shared" si="110"/>
        <v>0</v>
      </c>
      <c r="U497" s="364">
        <f t="shared" si="110"/>
        <v>0</v>
      </c>
      <c r="V497" s="364">
        <f t="shared" si="110"/>
        <v>0</v>
      </c>
      <c r="W497" s="366">
        <f t="shared" si="110"/>
        <v>0</v>
      </c>
      <c r="Y497" s="354"/>
    </row>
    <row r="498" spans="2:25" outlineLevel="1" x14ac:dyDescent="0.25">
      <c r="B498" s="465"/>
      <c r="C498" s="273"/>
      <c r="D498" s="273"/>
      <c r="E498" s="273"/>
      <c r="F498" s="458" t="s">
        <v>262</v>
      </c>
      <c r="G498" s="221"/>
      <c r="H498" s="369"/>
      <c r="I498" s="369"/>
      <c r="J498" s="369"/>
      <c r="K498" s="370"/>
      <c r="L498" s="364"/>
      <c r="M498" s="364"/>
      <c r="N498" s="364"/>
      <c r="O498" s="364"/>
      <c r="P498" s="364"/>
      <c r="Q498" s="364"/>
      <c r="R498" s="364"/>
      <c r="S498" s="364"/>
      <c r="T498" s="364"/>
      <c r="U498" s="364"/>
      <c r="V498" s="365"/>
      <c r="W498" s="365"/>
      <c r="Y498" s="236"/>
    </row>
    <row r="499" spans="2:25" outlineLevel="1" x14ac:dyDescent="0.25">
      <c r="B499" s="465"/>
      <c r="C499" s="273"/>
      <c r="D499" s="273"/>
      <c r="E499" s="273"/>
      <c r="F499" s="299" t="s">
        <v>263</v>
      </c>
      <c r="G499" s="220"/>
      <c r="H499" s="229"/>
      <c r="I499" s="230"/>
      <c r="J499" s="230"/>
      <c r="K499" s="233"/>
      <c r="L499" s="229"/>
      <c r="M499" s="231"/>
      <c r="N499" s="230"/>
      <c r="O499" s="230"/>
      <c r="P499" s="230"/>
      <c r="Q499" s="230"/>
      <c r="R499" s="230"/>
      <c r="S499" s="230"/>
      <c r="T499" s="229"/>
      <c r="U499" s="230"/>
      <c r="V499" s="233"/>
      <c r="W499" s="234"/>
      <c r="Y499" s="236"/>
    </row>
    <row r="500" spans="2:25" x14ac:dyDescent="0.25">
      <c r="B500" s="465"/>
      <c r="C500" s="273"/>
      <c r="D500" s="272" t="s">
        <v>264</v>
      </c>
      <c r="E500" s="273"/>
      <c r="F500" s="273"/>
      <c r="G500" s="367">
        <f>SUBTOTAL(9,G501:G503)</f>
        <v>0</v>
      </c>
      <c r="H500" s="368">
        <f t="shared" ref="H500:W500" si="111">SUBTOTAL(9,H501:H503)</f>
        <v>0</v>
      </c>
      <c r="I500" s="369">
        <f t="shared" si="111"/>
        <v>0</v>
      </c>
      <c r="J500" s="369">
        <f t="shared" si="111"/>
        <v>0</v>
      </c>
      <c r="K500" s="370">
        <f t="shared" si="111"/>
        <v>0</v>
      </c>
      <c r="L500" s="364">
        <f t="shared" si="111"/>
        <v>0</v>
      </c>
      <c r="M500" s="364">
        <f t="shared" si="111"/>
        <v>0</v>
      </c>
      <c r="N500" s="364">
        <f t="shared" si="111"/>
        <v>0</v>
      </c>
      <c r="O500" s="364">
        <f t="shared" si="111"/>
        <v>0</v>
      </c>
      <c r="P500" s="364">
        <f t="shared" si="111"/>
        <v>0</v>
      </c>
      <c r="Q500" s="364">
        <f t="shared" si="111"/>
        <v>0</v>
      </c>
      <c r="R500" s="364">
        <f t="shared" si="111"/>
        <v>0</v>
      </c>
      <c r="S500" s="364">
        <f t="shared" si="111"/>
        <v>0</v>
      </c>
      <c r="T500" s="364">
        <f t="shared" si="111"/>
        <v>0</v>
      </c>
      <c r="U500" s="364">
        <f t="shared" si="111"/>
        <v>0</v>
      </c>
      <c r="V500" s="364">
        <f t="shared" si="111"/>
        <v>0</v>
      </c>
      <c r="W500" s="366">
        <f t="shared" si="111"/>
        <v>0</v>
      </c>
      <c r="Y500" s="238"/>
    </row>
    <row r="501" spans="2:25" outlineLevel="1" x14ac:dyDescent="0.25">
      <c r="B501" s="465"/>
      <c r="C501" s="273"/>
      <c r="D501" s="273"/>
      <c r="E501" s="275"/>
      <c r="F501" s="299" t="s">
        <v>265</v>
      </c>
      <c r="G501" s="220"/>
      <c r="H501" s="229"/>
      <c r="I501" s="230"/>
      <c r="J501" s="230"/>
      <c r="K501" s="233"/>
      <c r="L501" s="229"/>
      <c r="M501" s="231"/>
      <c r="N501" s="230"/>
      <c r="O501" s="230"/>
      <c r="P501" s="230"/>
      <c r="Q501" s="230"/>
      <c r="R501" s="230"/>
      <c r="S501" s="230"/>
      <c r="T501" s="229"/>
      <c r="U501" s="230"/>
      <c r="V501" s="233"/>
      <c r="W501" s="234"/>
      <c r="Y501" s="236"/>
    </row>
    <row r="502" spans="2:25" outlineLevel="1" x14ac:dyDescent="0.25">
      <c r="B502" s="465"/>
      <c r="C502" s="273"/>
      <c r="D502" s="273"/>
      <c r="E502" s="275"/>
      <c r="F502" s="299" t="s">
        <v>266</v>
      </c>
      <c r="G502" s="220"/>
      <c r="H502" s="229"/>
      <c r="I502" s="230"/>
      <c r="J502" s="230"/>
      <c r="K502" s="233"/>
      <c r="L502" s="229"/>
      <c r="M502" s="231"/>
      <c r="N502" s="230"/>
      <c r="O502" s="230"/>
      <c r="P502" s="230"/>
      <c r="Q502" s="230"/>
      <c r="R502" s="230"/>
      <c r="S502" s="230"/>
      <c r="T502" s="229"/>
      <c r="U502" s="230"/>
      <c r="V502" s="233"/>
      <c r="W502" s="234"/>
      <c r="Y502" s="236"/>
    </row>
    <row r="503" spans="2:25" outlineLevel="1" x14ac:dyDescent="0.25">
      <c r="B503" s="465"/>
      <c r="C503" s="273"/>
      <c r="D503" s="273"/>
      <c r="E503" s="275"/>
      <c r="F503" s="299" t="s">
        <v>264</v>
      </c>
      <c r="G503" s="220"/>
      <c r="H503" s="368"/>
      <c r="I503" s="369"/>
      <c r="J503" s="369"/>
      <c r="K503" s="370"/>
      <c r="L503" s="364"/>
      <c r="M503" s="364"/>
      <c r="N503" s="364"/>
      <c r="O503" s="364"/>
      <c r="P503" s="364"/>
      <c r="Q503" s="364"/>
      <c r="R503" s="364"/>
      <c r="S503" s="364"/>
      <c r="T503" s="364"/>
      <c r="U503" s="364"/>
      <c r="V503" s="364"/>
      <c r="W503" s="366"/>
      <c r="Y503" s="236"/>
    </row>
    <row r="504" spans="2:25" x14ac:dyDescent="0.25">
      <c r="B504" s="465"/>
      <c r="C504" s="273"/>
      <c r="D504" s="272" t="s">
        <v>267</v>
      </c>
      <c r="E504" s="275"/>
      <c r="F504" s="273"/>
      <c r="G504" s="367">
        <f>SUBTOTAL(9,G505:G507)</f>
        <v>0</v>
      </c>
      <c r="H504" s="369"/>
      <c r="I504" s="369"/>
      <c r="J504" s="369"/>
      <c r="K504" s="370"/>
      <c r="L504" s="364"/>
      <c r="M504" s="364"/>
      <c r="N504" s="364"/>
      <c r="O504" s="364"/>
      <c r="P504" s="364"/>
      <c r="Q504" s="364"/>
      <c r="R504" s="364"/>
      <c r="S504" s="364"/>
      <c r="T504" s="364"/>
      <c r="U504" s="364"/>
      <c r="V504" s="365"/>
      <c r="W504" s="365"/>
      <c r="Y504" s="238"/>
    </row>
    <row r="505" spans="2:25" outlineLevel="1" x14ac:dyDescent="0.25">
      <c r="B505" s="465"/>
      <c r="C505" s="273"/>
      <c r="D505" s="272"/>
      <c r="E505" s="275"/>
      <c r="F505" s="299" t="s">
        <v>268</v>
      </c>
      <c r="G505" s="220"/>
      <c r="H505" s="369"/>
      <c r="I505" s="369"/>
      <c r="J505" s="369"/>
      <c r="K505" s="370"/>
      <c r="L505" s="364"/>
      <c r="M505" s="364"/>
      <c r="N505" s="364"/>
      <c r="O505" s="364"/>
      <c r="P505" s="364"/>
      <c r="Q505" s="364"/>
      <c r="R505" s="364"/>
      <c r="S505" s="364"/>
      <c r="T505" s="364"/>
      <c r="U505" s="364"/>
      <c r="V505" s="365"/>
      <c r="W505" s="365"/>
      <c r="Y505" s="236"/>
    </row>
    <row r="506" spans="2:25" outlineLevel="1" x14ac:dyDescent="0.25">
      <c r="B506" s="465"/>
      <c r="C506" s="273"/>
      <c r="D506" s="273"/>
      <c r="E506" s="275"/>
      <c r="F506" s="299" t="s">
        <v>269</v>
      </c>
      <c r="G506" s="220"/>
      <c r="H506" s="369"/>
      <c r="I506" s="369"/>
      <c r="J506" s="369"/>
      <c r="K506" s="370"/>
      <c r="L506" s="364"/>
      <c r="M506" s="364"/>
      <c r="N506" s="364"/>
      <c r="O506" s="364"/>
      <c r="P506" s="364"/>
      <c r="Q506" s="364"/>
      <c r="R506" s="364"/>
      <c r="S506" s="364"/>
      <c r="T506" s="364"/>
      <c r="U506" s="364"/>
      <c r="V506" s="365"/>
      <c r="W506" s="365"/>
      <c r="Y506" s="236"/>
    </row>
    <row r="507" spans="2:25" outlineLevel="1" x14ac:dyDescent="0.25">
      <c r="B507" s="465"/>
      <c r="C507" s="273"/>
      <c r="D507" s="273"/>
      <c r="E507" s="275"/>
      <c r="F507" s="299" t="s">
        <v>270</v>
      </c>
      <c r="G507" s="220"/>
      <c r="H507" s="369"/>
      <c r="I507" s="369"/>
      <c r="J507" s="369"/>
      <c r="K507" s="370"/>
      <c r="L507" s="364"/>
      <c r="M507" s="364"/>
      <c r="N507" s="364"/>
      <c r="O507" s="364"/>
      <c r="P507" s="364"/>
      <c r="Q507" s="364"/>
      <c r="R507" s="364"/>
      <c r="S507" s="364"/>
      <c r="T507" s="364"/>
      <c r="U507" s="364"/>
      <c r="V507" s="365"/>
      <c r="W507" s="365"/>
      <c r="Y507" s="236"/>
    </row>
    <row r="508" spans="2:25" x14ac:dyDescent="0.25">
      <c r="B508" s="465"/>
      <c r="C508" s="273"/>
      <c r="D508" s="272" t="s">
        <v>260</v>
      </c>
      <c r="E508" s="275"/>
      <c r="F508" s="273"/>
      <c r="G508" s="367">
        <f>SUBTOTAL(9,G509)</f>
        <v>0</v>
      </c>
      <c r="H508" s="369"/>
      <c r="I508" s="369"/>
      <c r="J508" s="369"/>
      <c r="K508" s="370"/>
      <c r="L508" s="364"/>
      <c r="M508" s="364"/>
      <c r="N508" s="364"/>
      <c r="O508" s="364"/>
      <c r="P508" s="364"/>
      <c r="Q508" s="364"/>
      <c r="R508" s="364"/>
      <c r="S508" s="364"/>
      <c r="T508" s="364"/>
      <c r="U508" s="364"/>
      <c r="V508" s="365"/>
      <c r="W508" s="365"/>
      <c r="Y508" s="238"/>
    </row>
    <row r="509" spans="2:25" outlineLevel="1" x14ac:dyDescent="0.25">
      <c r="B509" s="465"/>
      <c r="C509" s="273"/>
      <c r="D509" s="272"/>
      <c r="E509" s="275"/>
      <c r="F509" s="299" t="s">
        <v>260</v>
      </c>
      <c r="G509" s="220"/>
      <c r="H509" s="369"/>
      <c r="I509" s="369"/>
      <c r="J509" s="369"/>
      <c r="K509" s="370"/>
      <c r="L509" s="364"/>
      <c r="M509" s="364"/>
      <c r="N509" s="364"/>
      <c r="O509" s="364"/>
      <c r="P509" s="364"/>
      <c r="Q509" s="364"/>
      <c r="R509" s="364"/>
      <c r="S509" s="364"/>
      <c r="T509" s="364"/>
      <c r="U509" s="364"/>
      <c r="V509" s="365"/>
      <c r="W509" s="365"/>
      <c r="Y509" s="236"/>
    </row>
    <row r="510" spans="2:25" outlineLevel="1" x14ac:dyDescent="0.25">
      <c r="B510" s="465"/>
      <c r="C510" s="273"/>
      <c r="D510" s="272"/>
      <c r="E510" s="275"/>
      <c r="F510" s="273"/>
      <c r="G510" s="254"/>
      <c r="H510" s="368"/>
      <c r="I510" s="369"/>
      <c r="J510" s="369"/>
      <c r="K510" s="370"/>
      <c r="L510" s="364"/>
      <c r="M510" s="364"/>
      <c r="N510" s="364"/>
      <c r="O510" s="364"/>
      <c r="P510" s="364"/>
      <c r="Q510" s="364"/>
      <c r="R510" s="364"/>
      <c r="S510" s="364"/>
      <c r="T510" s="364"/>
      <c r="U510" s="364"/>
      <c r="V510" s="364"/>
      <c r="W510" s="366"/>
      <c r="Y510" s="353"/>
    </row>
    <row r="511" spans="2:25" outlineLevel="1" x14ac:dyDescent="0.25">
      <c r="B511" s="465"/>
      <c r="C511" s="272" t="s">
        <v>271</v>
      </c>
      <c r="D511" s="272"/>
      <c r="E511" s="275"/>
      <c r="F511" s="273"/>
      <c r="G511" s="41">
        <f>SUBTOTAL(9,G512:G514)</f>
        <v>0</v>
      </c>
      <c r="H511" s="368">
        <f t="shared" ref="H511:W511" si="112">SUBTOTAL(9,H512:H514)</f>
        <v>0</v>
      </c>
      <c r="I511" s="369">
        <f t="shared" si="112"/>
        <v>0</v>
      </c>
      <c r="J511" s="369">
        <f t="shared" si="112"/>
        <v>0</v>
      </c>
      <c r="K511" s="370">
        <f t="shared" si="112"/>
        <v>0</v>
      </c>
      <c r="L511" s="364">
        <f t="shared" si="112"/>
        <v>0</v>
      </c>
      <c r="M511" s="364">
        <f t="shared" si="112"/>
        <v>0</v>
      </c>
      <c r="N511" s="364">
        <f t="shared" si="112"/>
        <v>0</v>
      </c>
      <c r="O511" s="364">
        <f t="shared" si="112"/>
        <v>0</v>
      </c>
      <c r="P511" s="364">
        <f t="shared" si="112"/>
        <v>0</v>
      </c>
      <c r="Q511" s="364">
        <f t="shared" si="112"/>
        <v>0</v>
      </c>
      <c r="R511" s="364">
        <f t="shared" si="112"/>
        <v>0</v>
      </c>
      <c r="S511" s="364">
        <f t="shared" si="112"/>
        <v>0</v>
      </c>
      <c r="T511" s="364">
        <f t="shared" si="112"/>
        <v>0</v>
      </c>
      <c r="U511" s="364">
        <f t="shared" si="112"/>
        <v>0</v>
      </c>
      <c r="V511" s="364">
        <f t="shared" si="112"/>
        <v>0</v>
      </c>
      <c r="W511" s="366">
        <f t="shared" si="112"/>
        <v>0</v>
      </c>
      <c r="Y511" s="354"/>
    </row>
    <row r="512" spans="2:25" outlineLevel="1" x14ac:dyDescent="0.25">
      <c r="B512" s="465"/>
      <c r="C512" s="273"/>
      <c r="D512" s="272"/>
      <c r="E512" s="275"/>
      <c r="F512" s="274" t="s">
        <v>591</v>
      </c>
      <c r="G512" s="218"/>
      <c r="H512" s="222"/>
      <c r="I512" s="223"/>
      <c r="J512" s="223"/>
      <c r="K512" s="224"/>
      <c r="L512" s="225"/>
      <c r="M512" s="226"/>
      <c r="N512" s="223"/>
      <c r="O512" s="223"/>
      <c r="P512" s="223"/>
      <c r="Q512" s="223"/>
      <c r="R512" s="223"/>
      <c r="S512" s="223"/>
      <c r="T512" s="223"/>
      <c r="U512" s="223"/>
      <c r="V512" s="227"/>
      <c r="W512" s="218"/>
      <c r="Y512" s="236"/>
    </row>
    <row r="513" spans="1:25" outlineLevel="1" x14ac:dyDescent="0.25">
      <c r="B513" s="465"/>
      <c r="C513" s="273"/>
      <c r="D513" s="272"/>
      <c r="E513" s="275"/>
      <c r="F513" s="274" t="s">
        <v>592</v>
      </c>
      <c r="G513" s="218"/>
      <c r="H513" s="222"/>
      <c r="I513" s="223"/>
      <c r="J513" s="223"/>
      <c r="K513" s="224"/>
      <c r="L513" s="225"/>
      <c r="M513" s="226"/>
      <c r="N513" s="223"/>
      <c r="O513" s="223"/>
      <c r="P513" s="223"/>
      <c r="Q513" s="223"/>
      <c r="R513" s="223"/>
      <c r="S513" s="223"/>
      <c r="T513" s="223"/>
      <c r="U513" s="223"/>
      <c r="V513" s="227"/>
      <c r="W513" s="218"/>
      <c r="Y513" s="236"/>
    </row>
    <row r="514" spans="1:25" outlineLevel="1" x14ac:dyDescent="0.25">
      <c r="B514" s="465"/>
      <c r="C514" s="273"/>
      <c r="D514" s="272"/>
      <c r="E514" s="275"/>
      <c r="F514" s="274" t="s">
        <v>593</v>
      </c>
      <c r="G514" s="218"/>
      <c r="H514" s="222"/>
      <c r="I514" s="223"/>
      <c r="J514" s="223"/>
      <c r="K514" s="224"/>
      <c r="L514" s="225"/>
      <c r="M514" s="226"/>
      <c r="N514" s="223"/>
      <c r="O514" s="223"/>
      <c r="P514" s="223"/>
      <c r="Q514" s="223"/>
      <c r="R514" s="223"/>
      <c r="S514" s="223"/>
      <c r="T514" s="223"/>
      <c r="U514" s="223"/>
      <c r="V514" s="227"/>
      <c r="W514" s="218"/>
      <c r="Y514" s="236"/>
    </row>
    <row r="515" spans="1:25" x14ac:dyDescent="0.25">
      <c r="B515" s="295"/>
      <c r="C515" s="273"/>
      <c r="D515" s="273"/>
      <c r="E515" s="273"/>
      <c r="F515" s="273"/>
      <c r="G515" s="52"/>
      <c r="H515" s="53"/>
      <c r="I515" s="53"/>
      <c r="J515" s="53"/>
      <c r="K515" s="82"/>
      <c r="L515" s="33"/>
      <c r="M515" s="33"/>
      <c r="N515" s="33"/>
      <c r="O515" s="33"/>
      <c r="P515" s="33"/>
      <c r="Q515" s="33"/>
      <c r="R515" s="33"/>
      <c r="S515" s="33"/>
      <c r="T515" s="33"/>
      <c r="U515" s="33"/>
      <c r="V515" s="35"/>
      <c r="W515" s="35"/>
      <c r="Y515" s="238"/>
    </row>
    <row r="516" spans="1:25" x14ac:dyDescent="0.25">
      <c r="B516" s="300" t="s">
        <v>272</v>
      </c>
      <c r="C516" s="491"/>
      <c r="D516" s="491"/>
      <c r="E516" s="491"/>
      <c r="F516" s="491"/>
      <c r="G516" s="37">
        <f t="shared" ref="G516:W516" si="113">SUBTOTAL(9,G236:G515)</f>
        <v>0</v>
      </c>
      <c r="H516" s="36">
        <f t="shared" si="113"/>
        <v>0</v>
      </c>
      <c r="I516" s="36">
        <f t="shared" si="113"/>
        <v>0</v>
      </c>
      <c r="J516" s="36">
        <f t="shared" si="113"/>
        <v>0</v>
      </c>
      <c r="K516" s="39">
        <f t="shared" si="113"/>
        <v>0</v>
      </c>
      <c r="L516" s="36">
        <f t="shared" si="113"/>
        <v>0</v>
      </c>
      <c r="M516" s="36">
        <f t="shared" si="113"/>
        <v>0</v>
      </c>
      <c r="N516" s="36">
        <f t="shared" si="113"/>
        <v>0</v>
      </c>
      <c r="O516" s="36">
        <f t="shared" si="113"/>
        <v>0</v>
      </c>
      <c r="P516" s="36">
        <f t="shared" si="113"/>
        <v>0</v>
      </c>
      <c r="Q516" s="36">
        <f t="shared" si="113"/>
        <v>0</v>
      </c>
      <c r="R516" s="36">
        <f t="shared" si="113"/>
        <v>0</v>
      </c>
      <c r="S516" s="36">
        <f t="shared" si="113"/>
        <v>0</v>
      </c>
      <c r="T516" s="36">
        <f t="shared" si="113"/>
        <v>0</v>
      </c>
      <c r="U516" s="36">
        <f t="shared" si="113"/>
        <v>0</v>
      </c>
      <c r="V516" s="39">
        <f t="shared" si="113"/>
        <v>0</v>
      </c>
      <c r="W516" s="39">
        <f t="shared" si="113"/>
        <v>0</v>
      </c>
      <c r="Y516" s="238"/>
    </row>
    <row r="517" spans="1:25" x14ac:dyDescent="0.25">
      <c r="B517" s="295"/>
      <c r="C517" s="273"/>
      <c r="D517" s="273"/>
      <c r="E517" s="273"/>
      <c r="F517" s="273"/>
      <c r="G517" s="367"/>
      <c r="H517" s="33"/>
      <c r="I517" s="33"/>
      <c r="J517" s="33"/>
      <c r="K517" s="35"/>
      <c r="L517" s="33"/>
      <c r="M517" s="33"/>
      <c r="N517" s="33"/>
      <c r="O517" s="33"/>
      <c r="P517" s="33"/>
      <c r="Q517" s="33"/>
      <c r="R517" s="33"/>
      <c r="S517" s="33"/>
      <c r="T517" s="33"/>
      <c r="U517" s="33"/>
      <c r="V517" s="35"/>
      <c r="W517" s="35"/>
      <c r="Y517" s="238"/>
    </row>
    <row r="518" spans="1:25" x14ac:dyDescent="0.25">
      <c r="B518" s="461" t="s">
        <v>273</v>
      </c>
      <c r="C518" s="541"/>
      <c r="D518" s="541"/>
      <c r="E518" s="541"/>
      <c r="F518" s="541"/>
      <c r="G518" s="220"/>
      <c r="H518" s="53"/>
      <c r="I518" s="53"/>
      <c r="J518" s="53"/>
      <c r="K518" s="82"/>
      <c r="L518" s="33"/>
      <c r="M518" s="33"/>
      <c r="N518" s="33"/>
      <c r="O518" s="33"/>
      <c r="P518" s="33"/>
      <c r="Q518" s="33"/>
      <c r="R518" s="33"/>
      <c r="S518" s="33"/>
      <c r="T518" s="33"/>
      <c r="U518" s="33"/>
      <c r="V518" s="35"/>
      <c r="W518" s="35"/>
      <c r="Y518" s="236"/>
    </row>
    <row r="519" spans="1:25" x14ac:dyDescent="0.25">
      <c r="B519" s="465"/>
      <c r="C519" s="273"/>
      <c r="D519" s="273"/>
      <c r="E519" s="273"/>
      <c r="F519" s="273"/>
      <c r="G519" s="52"/>
      <c r="H519" s="53"/>
      <c r="I519" s="53"/>
      <c r="J519" s="53"/>
      <c r="K519" s="82"/>
      <c r="L519" s="33"/>
      <c r="M519" s="33"/>
      <c r="N519" s="33"/>
      <c r="O519" s="33"/>
      <c r="P519" s="33"/>
      <c r="Q519" s="33"/>
      <c r="R519" s="33"/>
      <c r="S519" s="33"/>
      <c r="T519" s="33"/>
      <c r="U519" s="33"/>
      <c r="V519" s="35"/>
      <c r="W519" s="35"/>
      <c r="Y519" s="238"/>
    </row>
    <row r="520" spans="1:25" s="79" customFormat="1" ht="16.2" thickBot="1" x14ac:dyDescent="0.3">
      <c r="A520" s="51"/>
      <c r="B520" s="279" t="s">
        <v>274</v>
      </c>
      <c r="C520" s="483"/>
      <c r="D520" s="483"/>
      <c r="E520" s="483"/>
      <c r="F520" s="483"/>
      <c r="G520" s="54">
        <f>SUM(G516:G519)</f>
        <v>0</v>
      </c>
      <c r="H520" s="55">
        <f t="shared" ref="H520:W520" si="114">SUM(H516:H519)</f>
        <v>0</v>
      </c>
      <c r="I520" s="55">
        <f t="shared" si="114"/>
        <v>0</v>
      </c>
      <c r="J520" s="55">
        <f t="shared" si="114"/>
        <v>0</v>
      </c>
      <c r="K520" s="267">
        <f t="shared" si="114"/>
        <v>0</v>
      </c>
      <c r="L520" s="57">
        <f t="shared" si="114"/>
        <v>0</v>
      </c>
      <c r="M520" s="57">
        <f t="shared" si="114"/>
        <v>0</v>
      </c>
      <c r="N520" s="57">
        <f t="shared" si="114"/>
        <v>0</v>
      </c>
      <c r="O520" s="57">
        <f t="shared" si="114"/>
        <v>0</v>
      </c>
      <c r="P520" s="57">
        <f t="shared" si="114"/>
        <v>0</v>
      </c>
      <c r="Q520" s="57">
        <f t="shared" si="114"/>
        <v>0</v>
      </c>
      <c r="R520" s="57">
        <f t="shared" si="114"/>
        <v>0</v>
      </c>
      <c r="S520" s="57">
        <f t="shared" si="114"/>
        <v>0</v>
      </c>
      <c r="T520" s="57">
        <f t="shared" si="114"/>
        <v>0</v>
      </c>
      <c r="U520" s="57">
        <f t="shared" si="114"/>
        <v>0</v>
      </c>
      <c r="V520" s="58">
        <f t="shared" si="114"/>
        <v>0</v>
      </c>
      <c r="W520" s="58">
        <f t="shared" si="114"/>
        <v>0</v>
      </c>
      <c r="X520" s="51"/>
      <c r="Y520" s="357"/>
    </row>
    <row r="521" spans="1:25" ht="13.8" thickBot="1" x14ac:dyDescent="0.3">
      <c r="G521" s="78"/>
      <c r="H521" s="78"/>
      <c r="I521" s="78"/>
      <c r="J521" s="78"/>
      <c r="K521" s="268"/>
      <c r="L521" s="78"/>
      <c r="M521" s="78"/>
      <c r="N521" s="78"/>
      <c r="O521" s="78"/>
      <c r="P521" s="78"/>
      <c r="Q521" s="78"/>
      <c r="R521" s="78"/>
      <c r="S521" s="78"/>
      <c r="T521" s="78"/>
      <c r="U521" s="78"/>
      <c r="V521" s="78"/>
      <c r="W521" s="78"/>
      <c r="Y521"/>
    </row>
    <row r="522" spans="1:25" s="79" customFormat="1" ht="16.2" thickBot="1" x14ac:dyDescent="0.3">
      <c r="A522" s="51"/>
      <c r="B522" s="433" t="s">
        <v>275</v>
      </c>
      <c r="C522" s="475"/>
      <c r="D522" s="475"/>
      <c r="E522" s="475"/>
      <c r="F522" s="475"/>
      <c r="G522" s="490"/>
      <c r="H522" s="480"/>
      <c r="I522" s="480"/>
      <c r="J522" s="480"/>
      <c r="K522" s="480"/>
      <c r="L522" s="480"/>
      <c r="M522" s="481"/>
      <c r="N522" s="480"/>
      <c r="O522" s="480"/>
      <c r="P522" s="480"/>
      <c r="Q522" s="480"/>
      <c r="R522" s="480"/>
      <c r="S522" s="480"/>
      <c r="T522" s="480"/>
      <c r="U522" s="480"/>
      <c r="V522" s="480"/>
      <c r="W522" s="482"/>
      <c r="X522" s="51"/>
      <c r="Y522" s="507"/>
    </row>
    <row r="523" spans="1:25" s="79" customFormat="1" ht="12.75" customHeight="1" x14ac:dyDescent="0.25">
      <c r="A523" s="51"/>
      <c r="B523" s="361"/>
      <c r="C523" s="272" t="s">
        <v>276</v>
      </c>
      <c r="D523" s="272"/>
      <c r="E523" s="275"/>
      <c r="F523" s="492"/>
      <c r="G523" s="369"/>
      <c r="H523" s="363"/>
      <c r="I523" s="364"/>
      <c r="J523" s="364"/>
      <c r="K523" s="365"/>
      <c r="L523" s="364"/>
      <c r="M523" s="31"/>
      <c r="N523" s="364"/>
      <c r="O523" s="364"/>
      <c r="P523" s="364"/>
      <c r="Q523" s="364"/>
      <c r="R523" s="364"/>
      <c r="S523" s="364"/>
      <c r="T523" s="364"/>
      <c r="U523" s="364"/>
      <c r="V523" s="364"/>
      <c r="W523" s="366"/>
      <c r="X523" s="51"/>
      <c r="Y523" s="237"/>
    </row>
    <row r="524" spans="1:25" s="79" customFormat="1" ht="12.75" customHeight="1" x14ac:dyDescent="0.25">
      <c r="A524" s="51"/>
      <c r="B524" s="295"/>
      <c r="C524" s="273"/>
      <c r="D524" s="272" t="s">
        <v>277</v>
      </c>
      <c r="E524" s="272"/>
      <c r="F524" s="360"/>
      <c r="G524" s="369">
        <f t="shared" ref="G524:W524" si="115">SUBTOTAL(9,G525:G532)</f>
        <v>0</v>
      </c>
      <c r="H524" s="363">
        <f t="shared" si="115"/>
        <v>0</v>
      </c>
      <c r="I524" s="364">
        <f t="shared" si="115"/>
        <v>0</v>
      </c>
      <c r="J524" s="364">
        <f t="shared" si="115"/>
        <v>0</v>
      </c>
      <c r="K524" s="365">
        <f t="shared" si="115"/>
        <v>0</v>
      </c>
      <c r="L524" s="364">
        <f t="shared" si="115"/>
        <v>0</v>
      </c>
      <c r="M524" s="31">
        <f t="shared" si="115"/>
        <v>0</v>
      </c>
      <c r="N524" s="364">
        <f t="shared" si="115"/>
        <v>0</v>
      </c>
      <c r="O524" s="364">
        <f t="shared" si="115"/>
        <v>0</v>
      </c>
      <c r="P524" s="364">
        <f t="shared" si="115"/>
        <v>0</v>
      </c>
      <c r="Q524" s="364">
        <f t="shared" si="115"/>
        <v>0</v>
      </c>
      <c r="R524" s="364">
        <f t="shared" si="115"/>
        <v>0</v>
      </c>
      <c r="S524" s="364">
        <f t="shared" si="115"/>
        <v>0</v>
      </c>
      <c r="T524" s="364">
        <f t="shared" si="115"/>
        <v>0</v>
      </c>
      <c r="U524" s="364">
        <f t="shared" si="115"/>
        <v>0</v>
      </c>
      <c r="V524" s="364">
        <f t="shared" si="115"/>
        <v>0</v>
      </c>
      <c r="W524" s="366">
        <f t="shared" si="115"/>
        <v>0</v>
      </c>
      <c r="X524" s="51"/>
      <c r="Y524" s="354"/>
    </row>
    <row r="525" spans="1:25" s="79" customFormat="1" ht="12.75" customHeight="1" outlineLevel="1" x14ac:dyDescent="0.25">
      <c r="A525" s="51"/>
      <c r="B525" s="295"/>
      <c r="C525" s="273"/>
      <c r="D525" s="273"/>
      <c r="E525" s="273"/>
      <c r="F525" s="299" t="s">
        <v>278</v>
      </c>
      <c r="G525" s="542"/>
      <c r="H525" s="543"/>
      <c r="I525" s="544"/>
      <c r="J525" s="544"/>
      <c r="K525" s="545"/>
      <c r="L525" s="546"/>
      <c r="M525" s="547"/>
      <c r="N525" s="548"/>
      <c r="O525" s="548"/>
      <c r="P525" s="548"/>
      <c r="Q525" s="548"/>
      <c r="R525" s="548"/>
      <c r="S525" s="548"/>
      <c r="T525" s="548"/>
      <c r="U525" s="548"/>
      <c r="V525" s="549"/>
      <c r="W525" s="550"/>
      <c r="X525" s="51"/>
      <c r="Y525" s="236"/>
    </row>
    <row r="526" spans="1:25" s="79" customFormat="1" ht="12.75" customHeight="1" outlineLevel="1" x14ac:dyDescent="0.25">
      <c r="A526" s="51"/>
      <c r="B526" s="295"/>
      <c r="C526" s="273"/>
      <c r="D526" s="273"/>
      <c r="E526" s="273"/>
      <c r="F526" s="299" t="s">
        <v>279</v>
      </c>
      <c r="G526" s="542"/>
      <c r="H526" s="543"/>
      <c r="I526" s="544"/>
      <c r="J526" s="544"/>
      <c r="K526" s="545"/>
      <c r="L526" s="546"/>
      <c r="M526" s="547"/>
      <c r="N526" s="548"/>
      <c r="O526" s="548"/>
      <c r="P526" s="548"/>
      <c r="Q526" s="548"/>
      <c r="R526" s="548"/>
      <c r="S526" s="548"/>
      <c r="T526" s="548"/>
      <c r="U526" s="548"/>
      <c r="V526" s="549"/>
      <c r="W526" s="550"/>
      <c r="X526" s="51"/>
      <c r="Y526" s="236"/>
    </row>
    <row r="527" spans="1:25" s="79" customFormat="1" ht="12.75" customHeight="1" outlineLevel="1" x14ac:dyDescent="0.25">
      <c r="A527" s="51"/>
      <c r="B527" s="295"/>
      <c r="C527" s="273"/>
      <c r="D527" s="273"/>
      <c r="E527" s="273"/>
      <c r="F527" s="299" t="s">
        <v>280</v>
      </c>
      <c r="G527" s="542"/>
      <c r="H527" s="543"/>
      <c r="I527" s="544"/>
      <c r="J527" s="544"/>
      <c r="K527" s="545"/>
      <c r="L527" s="546"/>
      <c r="M527" s="547"/>
      <c r="N527" s="548"/>
      <c r="O527" s="548"/>
      <c r="P527" s="548"/>
      <c r="Q527" s="548"/>
      <c r="R527" s="548"/>
      <c r="S527" s="548"/>
      <c r="T527" s="548"/>
      <c r="U527" s="548"/>
      <c r="V527" s="549"/>
      <c r="W527" s="550"/>
      <c r="X527" s="51"/>
      <c r="Y527" s="236"/>
    </row>
    <row r="528" spans="1:25" s="79" customFormat="1" ht="12.75" customHeight="1" outlineLevel="1" x14ac:dyDescent="0.25">
      <c r="A528" s="51"/>
      <c r="B528" s="295"/>
      <c r="C528" s="273"/>
      <c r="D528" s="273"/>
      <c r="E528" s="273"/>
      <c r="F528" s="299" t="s">
        <v>281</v>
      </c>
      <c r="G528" s="542"/>
      <c r="H528" s="543"/>
      <c r="I528" s="544"/>
      <c r="J528" s="544"/>
      <c r="K528" s="545"/>
      <c r="L528" s="546"/>
      <c r="M528" s="547"/>
      <c r="N528" s="548"/>
      <c r="O528" s="548"/>
      <c r="P528" s="548"/>
      <c r="Q528" s="548"/>
      <c r="R528" s="548"/>
      <c r="S528" s="548"/>
      <c r="T528" s="548"/>
      <c r="U528" s="548"/>
      <c r="V528" s="549"/>
      <c r="W528" s="550"/>
      <c r="X528" s="51"/>
      <c r="Y528" s="236"/>
    </row>
    <row r="529" spans="1:25" s="79" customFormat="1" ht="12.75" customHeight="1" outlineLevel="1" x14ac:dyDescent="0.25">
      <c r="A529" s="51"/>
      <c r="B529" s="295"/>
      <c r="C529" s="273"/>
      <c r="D529" s="273"/>
      <c r="E529" s="273"/>
      <c r="F529" s="299" t="s">
        <v>282</v>
      </c>
      <c r="G529" s="542"/>
      <c r="H529" s="543"/>
      <c r="I529" s="544"/>
      <c r="J529" s="544"/>
      <c r="K529" s="545"/>
      <c r="L529" s="546"/>
      <c r="M529" s="547"/>
      <c r="N529" s="548"/>
      <c r="O529" s="548"/>
      <c r="P529" s="548"/>
      <c r="Q529" s="548"/>
      <c r="R529" s="548"/>
      <c r="S529" s="548"/>
      <c r="T529" s="548"/>
      <c r="U529" s="548"/>
      <c r="V529" s="549"/>
      <c r="W529" s="550"/>
      <c r="X529" s="51"/>
      <c r="Y529" s="236"/>
    </row>
    <row r="530" spans="1:25" s="79" customFormat="1" ht="12.75" customHeight="1" outlineLevel="1" x14ac:dyDescent="0.25">
      <c r="A530" s="51"/>
      <c r="B530" s="295"/>
      <c r="C530" s="273"/>
      <c r="D530" s="273"/>
      <c r="E530" s="273"/>
      <c r="F530" s="299" t="s">
        <v>283</v>
      </c>
      <c r="G530" s="542"/>
      <c r="H530" s="543"/>
      <c r="I530" s="544"/>
      <c r="J530" s="544"/>
      <c r="K530" s="545"/>
      <c r="L530" s="546"/>
      <c r="M530" s="547"/>
      <c r="N530" s="548"/>
      <c r="O530" s="548"/>
      <c r="P530" s="548"/>
      <c r="Q530" s="548"/>
      <c r="R530" s="548"/>
      <c r="S530" s="548"/>
      <c r="T530" s="548"/>
      <c r="U530" s="548"/>
      <c r="V530" s="549"/>
      <c r="W530" s="550"/>
      <c r="X530" s="51"/>
      <c r="Y530" s="236"/>
    </row>
    <row r="531" spans="1:25" s="79" customFormat="1" ht="12.75" customHeight="1" outlineLevel="1" x14ac:dyDescent="0.25">
      <c r="A531" s="51"/>
      <c r="B531" s="295"/>
      <c r="C531" s="273"/>
      <c r="D531" s="273"/>
      <c r="E531" s="273"/>
      <c r="F531" s="299" t="s">
        <v>284</v>
      </c>
      <c r="G531" s="551"/>
      <c r="H531" s="552"/>
      <c r="I531" s="544"/>
      <c r="J531" s="544"/>
      <c r="K531" s="545"/>
      <c r="L531" s="546"/>
      <c r="M531" s="547"/>
      <c r="N531" s="548"/>
      <c r="O531" s="548"/>
      <c r="P531" s="548"/>
      <c r="Q531" s="548"/>
      <c r="R531" s="548"/>
      <c r="S531" s="548"/>
      <c r="T531" s="548"/>
      <c r="U531" s="548"/>
      <c r="V531" s="549"/>
      <c r="W531" s="550"/>
      <c r="X531" s="51"/>
      <c r="Y531" s="236"/>
    </row>
    <row r="532" spans="1:25" s="79" customFormat="1" ht="12.75" customHeight="1" outlineLevel="1" x14ac:dyDescent="0.25">
      <c r="A532" s="51"/>
      <c r="B532" s="295"/>
      <c r="C532" s="273"/>
      <c r="D532" s="273"/>
      <c r="E532" s="273"/>
      <c r="F532" s="299" t="s">
        <v>285</v>
      </c>
      <c r="G532" s="553"/>
      <c r="H532" s="552"/>
      <c r="I532" s="544"/>
      <c r="J532" s="544"/>
      <c r="K532" s="545"/>
      <c r="L532" s="546"/>
      <c r="M532" s="547"/>
      <c r="N532" s="548"/>
      <c r="O532" s="548"/>
      <c r="P532" s="548"/>
      <c r="Q532" s="548"/>
      <c r="R532" s="548"/>
      <c r="S532" s="548"/>
      <c r="T532" s="548"/>
      <c r="U532" s="548"/>
      <c r="V532" s="549"/>
      <c r="W532" s="550"/>
      <c r="X532" s="51"/>
      <c r="Y532" s="236"/>
    </row>
    <row r="533" spans="1:25" s="79" customFormat="1" ht="12.75" customHeight="1" x14ac:dyDescent="0.25">
      <c r="A533" s="51"/>
      <c r="B533" s="295"/>
      <c r="C533" s="273"/>
      <c r="D533" s="272" t="s">
        <v>286</v>
      </c>
      <c r="E533" s="272"/>
      <c r="F533" s="272"/>
      <c r="G533" s="367">
        <f t="shared" ref="G533:W533" si="116">SUBTOTAL(9,G534:G539)</f>
        <v>0</v>
      </c>
      <c r="H533" s="364">
        <f t="shared" si="116"/>
        <v>0</v>
      </c>
      <c r="I533" s="364">
        <f t="shared" si="116"/>
        <v>0</v>
      </c>
      <c r="J533" s="364">
        <f t="shared" si="116"/>
        <v>0</v>
      </c>
      <c r="K533" s="365">
        <f t="shared" si="116"/>
        <v>0</v>
      </c>
      <c r="L533" s="364">
        <f t="shared" si="116"/>
        <v>0</v>
      </c>
      <c r="M533" s="31">
        <f t="shared" si="116"/>
        <v>0</v>
      </c>
      <c r="N533" s="364">
        <f t="shared" si="116"/>
        <v>0</v>
      </c>
      <c r="O533" s="364">
        <f t="shared" si="116"/>
        <v>0</v>
      </c>
      <c r="P533" s="364">
        <f t="shared" si="116"/>
        <v>0</v>
      </c>
      <c r="Q533" s="364">
        <f t="shared" si="116"/>
        <v>0</v>
      </c>
      <c r="R533" s="364">
        <f t="shared" si="116"/>
        <v>0</v>
      </c>
      <c r="S533" s="364">
        <f t="shared" si="116"/>
        <v>0</v>
      </c>
      <c r="T533" s="364">
        <f t="shared" si="116"/>
        <v>0</v>
      </c>
      <c r="U533" s="364">
        <f t="shared" si="116"/>
        <v>0</v>
      </c>
      <c r="V533" s="364">
        <f t="shared" si="116"/>
        <v>0</v>
      </c>
      <c r="W533" s="366">
        <f t="shared" si="116"/>
        <v>0</v>
      </c>
      <c r="X533" s="51"/>
      <c r="Y533" s="238"/>
    </row>
    <row r="534" spans="1:25" s="79" customFormat="1" ht="12.75" customHeight="1" outlineLevel="2" x14ac:dyDescent="0.25">
      <c r="A534" s="51"/>
      <c r="B534" s="438"/>
      <c r="C534" s="273"/>
      <c r="D534" s="273"/>
      <c r="E534" s="273"/>
      <c r="F534" s="299" t="s">
        <v>287</v>
      </c>
      <c r="G534" s="551"/>
      <c r="H534" s="552"/>
      <c r="I534" s="544"/>
      <c r="J534" s="544"/>
      <c r="K534" s="545"/>
      <c r="L534" s="546"/>
      <c r="M534" s="547"/>
      <c r="N534" s="548"/>
      <c r="O534" s="548"/>
      <c r="P534" s="548"/>
      <c r="Q534" s="548"/>
      <c r="R534" s="548"/>
      <c r="S534" s="548"/>
      <c r="T534" s="548"/>
      <c r="U534" s="548"/>
      <c r="V534" s="549"/>
      <c r="W534" s="550"/>
      <c r="X534" s="51"/>
      <c r="Y534" s="236"/>
    </row>
    <row r="535" spans="1:25" s="79" customFormat="1" ht="12.75" customHeight="1" outlineLevel="2" x14ac:dyDescent="0.25">
      <c r="A535" s="51"/>
      <c r="B535" s="438"/>
      <c r="C535" s="273"/>
      <c r="D535" s="273"/>
      <c r="E535" s="273"/>
      <c r="F535" s="299" t="s">
        <v>288</v>
      </c>
      <c r="G535" s="551"/>
      <c r="H535" s="552"/>
      <c r="I535" s="544"/>
      <c r="J535" s="544"/>
      <c r="K535" s="545"/>
      <c r="L535" s="546"/>
      <c r="M535" s="547"/>
      <c r="N535" s="548"/>
      <c r="O535" s="548"/>
      <c r="P535" s="548"/>
      <c r="Q535" s="548"/>
      <c r="R535" s="548"/>
      <c r="S535" s="548"/>
      <c r="T535" s="548"/>
      <c r="U535" s="548"/>
      <c r="V535" s="549"/>
      <c r="W535" s="550"/>
      <c r="X535" s="51"/>
      <c r="Y535" s="236"/>
    </row>
    <row r="536" spans="1:25" s="79" customFormat="1" ht="12.75" customHeight="1" outlineLevel="2" x14ac:dyDescent="0.25">
      <c r="A536" s="51"/>
      <c r="B536" s="438"/>
      <c r="C536" s="273"/>
      <c r="D536" s="273"/>
      <c r="E536" s="273"/>
      <c r="F536" s="299" t="s">
        <v>289</v>
      </c>
      <c r="G536" s="551"/>
      <c r="H536" s="552"/>
      <c r="I536" s="544"/>
      <c r="J536" s="544"/>
      <c r="K536" s="545"/>
      <c r="L536" s="546"/>
      <c r="M536" s="547"/>
      <c r="N536" s="548"/>
      <c r="O536" s="548"/>
      <c r="P536" s="548"/>
      <c r="Q536" s="548"/>
      <c r="R536" s="548"/>
      <c r="S536" s="548"/>
      <c r="T536" s="548"/>
      <c r="U536" s="548"/>
      <c r="V536" s="549"/>
      <c r="W536" s="550"/>
      <c r="X536" s="51"/>
      <c r="Y536" s="236"/>
    </row>
    <row r="537" spans="1:25" s="79" customFormat="1" ht="12.75" customHeight="1" outlineLevel="2" x14ac:dyDescent="0.25">
      <c r="A537" s="51"/>
      <c r="B537" s="438"/>
      <c r="C537" s="273"/>
      <c r="D537" s="273"/>
      <c r="E537" s="273"/>
      <c r="F537" s="299" t="s">
        <v>290</v>
      </c>
      <c r="G537" s="551"/>
      <c r="H537" s="552"/>
      <c r="I537" s="544"/>
      <c r="J537" s="544"/>
      <c r="K537" s="545"/>
      <c r="L537" s="546"/>
      <c r="M537" s="547"/>
      <c r="N537" s="548"/>
      <c r="O537" s="548"/>
      <c r="P537" s="548"/>
      <c r="Q537" s="548"/>
      <c r="R537" s="548"/>
      <c r="S537" s="548"/>
      <c r="T537" s="548"/>
      <c r="U537" s="548"/>
      <c r="V537" s="549"/>
      <c r="W537" s="550"/>
      <c r="X537" s="51"/>
      <c r="Y537" s="236"/>
    </row>
    <row r="538" spans="1:25" s="79" customFormat="1" ht="12.75" customHeight="1" outlineLevel="2" x14ac:dyDescent="0.25">
      <c r="A538" s="51"/>
      <c r="B538" s="438"/>
      <c r="C538" s="273"/>
      <c r="D538" s="273"/>
      <c r="E538" s="273"/>
      <c r="F538" s="299" t="s">
        <v>291</v>
      </c>
      <c r="G538" s="551"/>
      <c r="H538" s="552"/>
      <c r="I538" s="544"/>
      <c r="J538" s="544"/>
      <c r="K538" s="545"/>
      <c r="L538" s="546"/>
      <c r="M538" s="547"/>
      <c r="N538" s="548"/>
      <c r="O538" s="548"/>
      <c r="P538" s="548"/>
      <c r="Q538" s="548"/>
      <c r="R538" s="548"/>
      <c r="S538" s="548"/>
      <c r="T538" s="548"/>
      <c r="U538" s="548"/>
      <c r="V538" s="549"/>
      <c r="W538" s="550"/>
      <c r="X538" s="51"/>
      <c r="Y538" s="236"/>
    </row>
    <row r="539" spans="1:25" s="79" customFormat="1" ht="12.75" customHeight="1" outlineLevel="2" x14ac:dyDescent="0.25">
      <c r="A539" s="51"/>
      <c r="B539" s="438"/>
      <c r="C539" s="273"/>
      <c r="D539" s="273"/>
      <c r="E539" s="273"/>
      <c r="F539" s="299" t="s">
        <v>292</v>
      </c>
      <c r="G539" s="553"/>
      <c r="H539" s="552"/>
      <c r="I539" s="544"/>
      <c r="J539" s="544"/>
      <c r="K539" s="545"/>
      <c r="L539" s="546"/>
      <c r="M539" s="547"/>
      <c r="N539" s="548"/>
      <c r="O539" s="548"/>
      <c r="P539" s="548"/>
      <c r="Q539" s="548"/>
      <c r="R539" s="548"/>
      <c r="S539" s="548"/>
      <c r="T539" s="548"/>
      <c r="U539" s="548"/>
      <c r="V539" s="549"/>
      <c r="W539" s="550"/>
      <c r="X539" s="51"/>
      <c r="Y539" s="236"/>
    </row>
    <row r="540" spans="1:25" s="79" customFormat="1" ht="12.75" customHeight="1" outlineLevel="2" x14ac:dyDescent="0.25">
      <c r="A540" s="51"/>
      <c r="B540" s="295"/>
      <c r="C540" s="273"/>
      <c r="D540" s="272" t="s">
        <v>293</v>
      </c>
      <c r="E540" s="272"/>
      <c r="F540" s="360"/>
      <c r="G540" s="367">
        <f>SUBTOTAL(9,G541:G542)</f>
        <v>0</v>
      </c>
      <c r="H540" s="364">
        <f t="shared" ref="H540:W540" si="117">SUBTOTAL(9,H541:H542)</f>
        <v>0</v>
      </c>
      <c r="I540" s="364">
        <f t="shared" si="117"/>
        <v>0</v>
      </c>
      <c r="J540" s="364">
        <f t="shared" si="117"/>
        <v>0</v>
      </c>
      <c r="K540" s="365">
        <f t="shared" si="117"/>
        <v>0</v>
      </c>
      <c r="L540" s="364">
        <f t="shared" si="117"/>
        <v>0</v>
      </c>
      <c r="M540" s="31">
        <f t="shared" si="117"/>
        <v>0</v>
      </c>
      <c r="N540" s="364">
        <f t="shared" si="117"/>
        <v>0</v>
      </c>
      <c r="O540" s="364">
        <f t="shared" si="117"/>
        <v>0</v>
      </c>
      <c r="P540" s="364">
        <f t="shared" si="117"/>
        <v>0</v>
      </c>
      <c r="Q540" s="364">
        <f t="shared" si="117"/>
        <v>0</v>
      </c>
      <c r="R540" s="364">
        <f t="shared" si="117"/>
        <v>0</v>
      </c>
      <c r="S540" s="364">
        <f t="shared" si="117"/>
        <v>0</v>
      </c>
      <c r="T540" s="364">
        <f t="shared" si="117"/>
        <v>0</v>
      </c>
      <c r="U540" s="364">
        <f t="shared" si="117"/>
        <v>0</v>
      </c>
      <c r="V540" s="364">
        <f t="shared" si="117"/>
        <v>0</v>
      </c>
      <c r="W540" s="366">
        <f t="shared" si="117"/>
        <v>0</v>
      </c>
      <c r="X540" s="51"/>
      <c r="Y540" s="238"/>
    </row>
    <row r="541" spans="1:25" s="79" customFormat="1" ht="12.75" customHeight="1" outlineLevel="2" x14ac:dyDescent="0.25">
      <c r="A541" s="51"/>
      <c r="B541" s="438"/>
      <c r="C541" s="273"/>
      <c r="D541" s="273"/>
      <c r="E541" s="273"/>
      <c r="F541" s="299" t="s">
        <v>294</v>
      </c>
      <c r="G541" s="551"/>
      <c r="H541" s="552"/>
      <c r="I541" s="544"/>
      <c r="J541" s="544"/>
      <c r="K541" s="545"/>
      <c r="L541" s="546"/>
      <c r="M541" s="547"/>
      <c r="N541" s="548"/>
      <c r="O541" s="548"/>
      <c r="P541" s="548"/>
      <c r="Q541" s="548"/>
      <c r="R541" s="548"/>
      <c r="S541" s="548"/>
      <c r="T541" s="548"/>
      <c r="U541" s="548"/>
      <c r="V541" s="549"/>
      <c r="W541" s="550"/>
      <c r="X541" s="51"/>
      <c r="Y541" s="236"/>
    </row>
    <row r="542" spans="1:25" s="79" customFormat="1" ht="12.75" customHeight="1" outlineLevel="2" x14ac:dyDescent="0.25">
      <c r="A542" s="51"/>
      <c r="B542" s="438"/>
      <c r="C542" s="273"/>
      <c r="D542" s="273"/>
      <c r="E542" s="273"/>
      <c r="F542" s="299" t="s">
        <v>295</v>
      </c>
      <c r="G542" s="553"/>
      <c r="H542" s="552"/>
      <c r="I542" s="544"/>
      <c r="J542" s="544"/>
      <c r="K542" s="545"/>
      <c r="L542" s="546"/>
      <c r="M542" s="547"/>
      <c r="N542" s="548"/>
      <c r="O542" s="548"/>
      <c r="P542" s="548"/>
      <c r="Q542" s="548"/>
      <c r="R542" s="548"/>
      <c r="S542" s="548"/>
      <c r="T542" s="548"/>
      <c r="U542" s="548"/>
      <c r="V542" s="549"/>
      <c r="W542" s="550"/>
      <c r="X542" s="51"/>
      <c r="Y542" s="236"/>
    </row>
    <row r="543" spans="1:25" s="79" customFormat="1" ht="12.75" customHeight="1" x14ac:dyDescent="0.25">
      <c r="A543" s="51"/>
      <c r="B543" s="295"/>
      <c r="C543" s="273"/>
      <c r="D543" s="272" t="s">
        <v>296</v>
      </c>
      <c r="E543" s="272"/>
      <c r="F543" s="272"/>
      <c r="G543" s="367">
        <f t="shared" ref="G543:W543" si="118">SUBTOTAL(9,G544:G548)</f>
        <v>0</v>
      </c>
      <c r="H543" s="364">
        <f t="shared" si="118"/>
        <v>0</v>
      </c>
      <c r="I543" s="364">
        <f t="shared" si="118"/>
        <v>0</v>
      </c>
      <c r="J543" s="364">
        <f t="shared" si="118"/>
        <v>0</v>
      </c>
      <c r="K543" s="365">
        <f t="shared" si="118"/>
        <v>0</v>
      </c>
      <c r="L543" s="364">
        <f t="shared" si="118"/>
        <v>0</v>
      </c>
      <c r="M543" s="31">
        <f t="shared" si="118"/>
        <v>0</v>
      </c>
      <c r="N543" s="364">
        <f t="shared" si="118"/>
        <v>0</v>
      </c>
      <c r="O543" s="364">
        <f t="shared" si="118"/>
        <v>0</v>
      </c>
      <c r="P543" s="364">
        <f t="shared" si="118"/>
        <v>0</v>
      </c>
      <c r="Q543" s="364">
        <f t="shared" si="118"/>
        <v>0</v>
      </c>
      <c r="R543" s="364">
        <f t="shared" si="118"/>
        <v>0</v>
      </c>
      <c r="S543" s="364">
        <f t="shared" si="118"/>
        <v>0</v>
      </c>
      <c r="T543" s="364">
        <f t="shared" si="118"/>
        <v>0</v>
      </c>
      <c r="U543" s="364">
        <f t="shared" si="118"/>
        <v>0</v>
      </c>
      <c r="V543" s="364">
        <f t="shared" si="118"/>
        <v>0</v>
      </c>
      <c r="W543" s="366">
        <f t="shared" si="118"/>
        <v>0</v>
      </c>
      <c r="X543" s="51"/>
      <c r="Y543" s="238"/>
    </row>
    <row r="544" spans="1:25" s="79" customFormat="1" ht="12.75" customHeight="1" outlineLevel="1" x14ac:dyDescent="0.25">
      <c r="A544" s="51"/>
      <c r="B544" s="438"/>
      <c r="C544" s="273"/>
      <c r="D544" s="273"/>
      <c r="E544" s="273"/>
      <c r="F544" s="299" t="s">
        <v>297</v>
      </c>
      <c r="G544" s="551"/>
      <c r="H544" s="552"/>
      <c r="I544" s="544"/>
      <c r="J544" s="544"/>
      <c r="K544" s="545"/>
      <c r="L544" s="546"/>
      <c r="M544" s="547"/>
      <c r="N544" s="548"/>
      <c r="O544" s="548"/>
      <c r="P544" s="548"/>
      <c r="Q544" s="548"/>
      <c r="R544" s="548"/>
      <c r="S544" s="548"/>
      <c r="T544" s="548"/>
      <c r="U544" s="548"/>
      <c r="V544" s="549"/>
      <c r="W544" s="550"/>
      <c r="X544" s="51"/>
      <c r="Y544" s="236"/>
    </row>
    <row r="545" spans="1:25" s="79" customFormat="1" ht="12.75" customHeight="1" outlineLevel="1" x14ac:dyDescent="0.25">
      <c r="A545" s="51"/>
      <c r="B545" s="438"/>
      <c r="C545" s="273"/>
      <c r="D545" s="273"/>
      <c r="E545" s="273"/>
      <c r="F545" s="299" t="s">
        <v>298</v>
      </c>
      <c r="G545" s="551"/>
      <c r="H545" s="552"/>
      <c r="I545" s="544"/>
      <c r="J545" s="544"/>
      <c r="K545" s="545"/>
      <c r="L545" s="546"/>
      <c r="M545" s="547"/>
      <c r="N545" s="548"/>
      <c r="O545" s="548"/>
      <c r="P545" s="548"/>
      <c r="Q545" s="548"/>
      <c r="R545" s="548"/>
      <c r="S545" s="548"/>
      <c r="T545" s="548"/>
      <c r="U545" s="548"/>
      <c r="V545" s="549"/>
      <c r="W545" s="550"/>
      <c r="X545" s="51"/>
      <c r="Y545" s="236"/>
    </row>
    <row r="546" spans="1:25" s="79" customFormat="1" ht="12.75" customHeight="1" outlineLevel="1" x14ac:dyDescent="0.25">
      <c r="A546" s="51"/>
      <c r="B546" s="438"/>
      <c r="C546" s="273"/>
      <c r="D546" s="273"/>
      <c r="E546" s="273"/>
      <c r="F546" s="299" t="s">
        <v>299</v>
      </c>
      <c r="G546" s="551"/>
      <c r="H546" s="552"/>
      <c r="I546" s="544"/>
      <c r="J546" s="544"/>
      <c r="K546" s="545"/>
      <c r="L546" s="546"/>
      <c r="M546" s="547"/>
      <c r="N546" s="548"/>
      <c r="O546" s="548"/>
      <c r="P546" s="548"/>
      <c r="Q546" s="548"/>
      <c r="R546" s="548"/>
      <c r="S546" s="548"/>
      <c r="T546" s="548"/>
      <c r="U546" s="548"/>
      <c r="V546" s="549"/>
      <c r="W546" s="550"/>
      <c r="X546" s="51"/>
      <c r="Y546" s="236"/>
    </row>
    <row r="547" spans="1:25" s="79" customFormat="1" ht="12.75" customHeight="1" outlineLevel="1" x14ac:dyDescent="0.25">
      <c r="A547" s="51"/>
      <c r="B547" s="438"/>
      <c r="C547" s="273"/>
      <c r="D547" s="273"/>
      <c r="E547" s="273"/>
      <c r="F547" s="299" t="s">
        <v>300</v>
      </c>
      <c r="G547" s="551"/>
      <c r="H547" s="552"/>
      <c r="I547" s="544"/>
      <c r="J547" s="544"/>
      <c r="K547" s="545"/>
      <c r="L547" s="546"/>
      <c r="M547" s="547"/>
      <c r="N547" s="548"/>
      <c r="O547" s="548"/>
      <c r="P547" s="548"/>
      <c r="Q547" s="548"/>
      <c r="R547" s="548"/>
      <c r="S547" s="548"/>
      <c r="T547" s="548"/>
      <c r="U547" s="548"/>
      <c r="V547" s="549"/>
      <c r="W547" s="550"/>
      <c r="X547" s="51"/>
      <c r="Y547" s="236"/>
    </row>
    <row r="548" spans="1:25" s="79" customFormat="1" ht="12.75" customHeight="1" outlineLevel="1" x14ac:dyDescent="0.25">
      <c r="A548" s="51"/>
      <c r="B548" s="438"/>
      <c r="C548" s="273"/>
      <c r="D548" s="273"/>
      <c r="E548" s="273"/>
      <c r="F548" s="299" t="s">
        <v>301</v>
      </c>
      <c r="G548" s="553"/>
      <c r="H548" s="552"/>
      <c r="I548" s="544"/>
      <c r="J548" s="544"/>
      <c r="K548" s="545"/>
      <c r="L548" s="546"/>
      <c r="M548" s="547"/>
      <c r="N548" s="548"/>
      <c r="O548" s="548"/>
      <c r="P548" s="548"/>
      <c r="Q548" s="548"/>
      <c r="R548" s="548"/>
      <c r="S548" s="548"/>
      <c r="T548" s="548"/>
      <c r="U548" s="548"/>
      <c r="V548" s="549"/>
      <c r="W548" s="550"/>
      <c r="X548" s="51"/>
      <c r="Y548" s="236"/>
    </row>
    <row r="549" spans="1:25" s="79" customFormat="1" ht="12.75" customHeight="1" x14ac:dyDescent="0.25">
      <c r="A549" s="51"/>
      <c r="B549" s="295"/>
      <c r="C549" s="273"/>
      <c r="D549" s="272" t="s">
        <v>302</v>
      </c>
      <c r="E549" s="272"/>
      <c r="F549" s="272"/>
      <c r="G549" s="367">
        <f>SUBTOTAL(9,G550:G551)</f>
        <v>0</v>
      </c>
      <c r="H549" s="364">
        <f t="shared" ref="H549:W549" si="119">SUBTOTAL(9,H550:H551)</f>
        <v>0</v>
      </c>
      <c r="I549" s="364">
        <f t="shared" si="119"/>
        <v>0</v>
      </c>
      <c r="J549" s="364">
        <f t="shared" si="119"/>
        <v>0</v>
      </c>
      <c r="K549" s="365">
        <f t="shared" si="119"/>
        <v>0</v>
      </c>
      <c r="L549" s="364">
        <f t="shared" si="119"/>
        <v>0</v>
      </c>
      <c r="M549" s="31">
        <f t="shared" si="119"/>
        <v>0</v>
      </c>
      <c r="N549" s="364">
        <f t="shared" si="119"/>
        <v>0</v>
      </c>
      <c r="O549" s="364">
        <f t="shared" si="119"/>
        <v>0</v>
      </c>
      <c r="P549" s="364">
        <f t="shared" si="119"/>
        <v>0</v>
      </c>
      <c r="Q549" s="364">
        <f t="shared" si="119"/>
        <v>0</v>
      </c>
      <c r="R549" s="364">
        <f t="shared" si="119"/>
        <v>0</v>
      </c>
      <c r="S549" s="364">
        <f t="shared" si="119"/>
        <v>0</v>
      </c>
      <c r="T549" s="364">
        <f t="shared" si="119"/>
        <v>0</v>
      </c>
      <c r="U549" s="364">
        <f t="shared" si="119"/>
        <v>0</v>
      </c>
      <c r="V549" s="364">
        <f t="shared" si="119"/>
        <v>0</v>
      </c>
      <c r="W549" s="366">
        <f t="shared" si="119"/>
        <v>0</v>
      </c>
      <c r="X549" s="51"/>
      <c r="Y549" s="238"/>
    </row>
    <row r="550" spans="1:25" s="79" customFormat="1" ht="12.75" customHeight="1" outlineLevel="1" x14ac:dyDescent="0.25">
      <c r="A550" s="51"/>
      <c r="B550" s="295"/>
      <c r="C550" s="273"/>
      <c r="D550" s="273"/>
      <c r="E550" s="273"/>
      <c r="F550" s="299" t="s">
        <v>303</v>
      </c>
      <c r="G550" s="551"/>
      <c r="H550" s="552"/>
      <c r="I550" s="544"/>
      <c r="J550" s="544"/>
      <c r="K550" s="545"/>
      <c r="L550" s="546"/>
      <c r="M550" s="547"/>
      <c r="N550" s="548"/>
      <c r="O550" s="548"/>
      <c r="P550" s="548"/>
      <c r="Q550" s="548"/>
      <c r="R550" s="548"/>
      <c r="S550" s="548"/>
      <c r="T550" s="548"/>
      <c r="U550" s="548"/>
      <c r="V550" s="549"/>
      <c r="W550" s="550"/>
      <c r="X550" s="51"/>
      <c r="Y550" s="236"/>
    </row>
    <row r="551" spans="1:25" s="79" customFormat="1" ht="12.75" customHeight="1" outlineLevel="1" x14ac:dyDescent="0.25">
      <c r="A551" s="51"/>
      <c r="B551" s="295"/>
      <c r="C551" s="273"/>
      <c r="D551" s="273"/>
      <c r="E551" s="273"/>
      <c r="F551" s="299" t="s">
        <v>304</v>
      </c>
      <c r="G551" s="553"/>
      <c r="H551" s="552"/>
      <c r="I551" s="544"/>
      <c r="J551" s="544"/>
      <c r="K551" s="545"/>
      <c r="L551" s="546"/>
      <c r="M551" s="547"/>
      <c r="N551" s="548"/>
      <c r="O551" s="548"/>
      <c r="P551" s="548"/>
      <c r="Q551" s="548"/>
      <c r="R551" s="548"/>
      <c r="S551" s="548"/>
      <c r="T551" s="548"/>
      <c r="U551" s="548"/>
      <c r="V551" s="549"/>
      <c r="W551" s="550"/>
      <c r="X551" s="51"/>
      <c r="Y551" s="236"/>
    </row>
    <row r="552" spans="1:25" s="79" customFormat="1" ht="12.75" customHeight="1" x14ac:dyDescent="0.25">
      <c r="A552" s="51"/>
      <c r="B552" s="295"/>
      <c r="C552" s="273"/>
      <c r="D552" s="272" t="s">
        <v>305</v>
      </c>
      <c r="E552" s="272"/>
      <c r="F552" s="272"/>
      <c r="G552" s="367">
        <f>SUBTOTAL(9,G553:G559)</f>
        <v>0</v>
      </c>
      <c r="H552" s="364">
        <f t="shared" ref="H552:W552" si="120">SUBTOTAL(9,H553:H559)</f>
        <v>0</v>
      </c>
      <c r="I552" s="364">
        <f t="shared" si="120"/>
        <v>0</v>
      </c>
      <c r="J552" s="364">
        <f t="shared" si="120"/>
        <v>0</v>
      </c>
      <c r="K552" s="365">
        <f t="shared" si="120"/>
        <v>0</v>
      </c>
      <c r="L552" s="364">
        <f t="shared" si="120"/>
        <v>0</v>
      </c>
      <c r="M552" s="31">
        <f t="shared" si="120"/>
        <v>0</v>
      </c>
      <c r="N552" s="364">
        <f t="shared" si="120"/>
        <v>0</v>
      </c>
      <c r="O552" s="364">
        <f t="shared" si="120"/>
        <v>0</v>
      </c>
      <c r="P552" s="364">
        <f t="shared" si="120"/>
        <v>0</v>
      </c>
      <c r="Q552" s="364">
        <f t="shared" si="120"/>
        <v>0</v>
      </c>
      <c r="R552" s="364">
        <f t="shared" si="120"/>
        <v>0</v>
      </c>
      <c r="S552" s="364">
        <f t="shared" si="120"/>
        <v>0</v>
      </c>
      <c r="T552" s="364">
        <f t="shared" si="120"/>
        <v>0</v>
      </c>
      <c r="U552" s="364">
        <f t="shared" si="120"/>
        <v>0</v>
      </c>
      <c r="V552" s="364">
        <f t="shared" si="120"/>
        <v>0</v>
      </c>
      <c r="W552" s="366">
        <f t="shared" si="120"/>
        <v>0</v>
      </c>
      <c r="X552" s="51"/>
      <c r="Y552" s="238"/>
    </row>
    <row r="553" spans="1:25" s="79" customFormat="1" ht="12.75" customHeight="1" outlineLevel="1" x14ac:dyDescent="0.25">
      <c r="A553" s="51"/>
      <c r="B553" s="295"/>
      <c r="C553" s="273"/>
      <c r="D553" s="273"/>
      <c r="E553" s="273"/>
      <c r="F553" s="299" t="s">
        <v>306</v>
      </c>
      <c r="G553" s="551"/>
      <c r="H553" s="552"/>
      <c r="I553" s="544"/>
      <c r="J553" s="544"/>
      <c r="K553" s="545"/>
      <c r="L553" s="546"/>
      <c r="M553" s="547"/>
      <c r="N553" s="548"/>
      <c r="O553" s="548"/>
      <c r="P553" s="548"/>
      <c r="Q553" s="548"/>
      <c r="R553" s="548"/>
      <c r="S553" s="548"/>
      <c r="T553" s="548"/>
      <c r="U553" s="548"/>
      <c r="V553" s="549"/>
      <c r="W553" s="550"/>
      <c r="X553" s="51"/>
      <c r="Y553" s="236"/>
    </row>
    <row r="554" spans="1:25" s="79" customFormat="1" ht="12.75" customHeight="1" outlineLevel="1" x14ac:dyDescent="0.25">
      <c r="A554" s="51"/>
      <c r="B554" s="295"/>
      <c r="C554" s="273"/>
      <c r="D554" s="273"/>
      <c r="E554" s="273"/>
      <c r="F554" s="299" t="s">
        <v>307</v>
      </c>
      <c r="G554" s="551"/>
      <c r="H554" s="552"/>
      <c r="I554" s="544"/>
      <c r="J554" s="544"/>
      <c r="K554" s="545"/>
      <c r="L554" s="546"/>
      <c r="M554" s="547"/>
      <c r="N554" s="548"/>
      <c r="O554" s="548"/>
      <c r="P554" s="548"/>
      <c r="Q554" s="548"/>
      <c r="R554" s="548"/>
      <c r="S554" s="548"/>
      <c r="T554" s="548"/>
      <c r="U554" s="548"/>
      <c r="V554" s="549"/>
      <c r="W554" s="550"/>
      <c r="X554" s="51"/>
      <c r="Y554" s="236"/>
    </row>
    <row r="555" spans="1:25" s="79" customFormat="1" ht="12.75" customHeight="1" outlineLevel="1" x14ac:dyDescent="0.25">
      <c r="A555" s="51"/>
      <c r="B555" s="295"/>
      <c r="C555" s="273"/>
      <c r="D555" s="273"/>
      <c r="E555" s="273"/>
      <c r="F555" s="299" t="s">
        <v>308</v>
      </c>
      <c r="G555" s="551"/>
      <c r="H555" s="552"/>
      <c r="I555" s="544"/>
      <c r="J555" s="544"/>
      <c r="K555" s="545"/>
      <c r="L555" s="546"/>
      <c r="M555" s="547"/>
      <c r="N555" s="548"/>
      <c r="O555" s="548"/>
      <c r="P555" s="548"/>
      <c r="Q555" s="548"/>
      <c r="R555" s="548"/>
      <c r="S555" s="548"/>
      <c r="T555" s="548"/>
      <c r="U555" s="548"/>
      <c r="V555" s="549"/>
      <c r="W555" s="550"/>
      <c r="X555" s="51"/>
      <c r="Y555" s="236"/>
    </row>
    <row r="556" spans="1:25" s="79" customFormat="1" ht="12.75" customHeight="1" outlineLevel="1" x14ac:dyDescent="0.25">
      <c r="A556" s="51"/>
      <c r="B556" s="295"/>
      <c r="C556" s="273"/>
      <c r="D556" s="273"/>
      <c r="E556" s="273"/>
      <c r="F556" s="299" t="s">
        <v>309</v>
      </c>
      <c r="G556" s="551"/>
      <c r="H556" s="552"/>
      <c r="I556" s="544"/>
      <c r="J556" s="544"/>
      <c r="K556" s="545"/>
      <c r="L556" s="546"/>
      <c r="M556" s="547"/>
      <c r="N556" s="548"/>
      <c r="O556" s="548"/>
      <c r="P556" s="548"/>
      <c r="Q556" s="548"/>
      <c r="R556" s="548"/>
      <c r="S556" s="548"/>
      <c r="T556" s="548"/>
      <c r="U556" s="548"/>
      <c r="V556" s="549"/>
      <c r="W556" s="550"/>
      <c r="X556" s="51"/>
      <c r="Y556" s="236"/>
    </row>
    <row r="557" spans="1:25" s="79" customFormat="1" ht="12.75" customHeight="1" outlineLevel="1" x14ac:dyDescent="0.25">
      <c r="A557" s="51"/>
      <c r="B557" s="295"/>
      <c r="C557" s="273"/>
      <c r="D557" s="273"/>
      <c r="E557" s="273"/>
      <c r="F557" s="299" t="s">
        <v>310</v>
      </c>
      <c r="G557" s="551"/>
      <c r="H557" s="552"/>
      <c r="I557" s="544"/>
      <c r="J557" s="544"/>
      <c r="K557" s="545"/>
      <c r="L557" s="546"/>
      <c r="M557" s="547"/>
      <c r="N557" s="548"/>
      <c r="O557" s="548"/>
      <c r="P557" s="548"/>
      <c r="Q557" s="548"/>
      <c r="R557" s="548"/>
      <c r="S557" s="548"/>
      <c r="T557" s="548"/>
      <c r="U557" s="548"/>
      <c r="V557" s="549"/>
      <c r="W557" s="550"/>
      <c r="X557" s="51"/>
      <c r="Y557" s="236"/>
    </row>
    <row r="558" spans="1:25" s="79" customFormat="1" ht="12.75" customHeight="1" outlineLevel="1" x14ac:dyDescent="0.25">
      <c r="A558" s="51"/>
      <c r="B558" s="295"/>
      <c r="C558" s="273"/>
      <c r="D558" s="273"/>
      <c r="E558" s="273"/>
      <c r="F558" s="299" t="s">
        <v>311</v>
      </c>
      <c r="G558" s="551"/>
      <c r="H558" s="552"/>
      <c r="I558" s="544"/>
      <c r="J558" s="544"/>
      <c r="K558" s="545"/>
      <c r="L558" s="546"/>
      <c r="M558" s="547"/>
      <c r="N558" s="548"/>
      <c r="O558" s="548"/>
      <c r="P558" s="548"/>
      <c r="Q558" s="548"/>
      <c r="R558" s="548"/>
      <c r="S558" s="548"/>
      <c r="T558" s="548"/>
      <c r="U558" s="548"/>
      <c r="V558" s="549"/>
      <c r="W558" s="550"/>
      <c r="X558" s="51"/>
      <c r="Y558" s="236"/>
    </row>
    <row r="559" spans="1:25" s="79" customFormat="1" ht="12.75" customHeight="1" outlineLevel="1" x14ac:dyDescent="0.25">
      <c r="A559" s="51"/>
      <c r="B559" s="295"/>
      <c r="C559" s="273"/>
      <c r="D559" s="273"/>
      <c r="E559" s="273"/>
      <c r="F559" s="299" t="s">
        <v>312</v>
      </c>
      <c r="G559" s="553"/>
      <c r="H559" s="552"/>
      <c r="I559" s="544"/>
      <c r="J559" s="544"/>
      <c r="K559" s="545"/>
      <c r="L559" s="546"/>
      <c r="M559" s="547"/>
      <c r="N559" s="548"/>
      <c r="O559" s="548"/>
      <c r="P559" s="548"/>
      <c r="Q559" s="548"/>
      <c r="R559" s="548"/>
      <c r="S559" s="548"/>
      <c r="T559" s="548"/>
      <c r="U559" s="548"/>
      <c r="V559" s="549"/>
      <c r="W559" s="550"/>
      <c r="X559" s="51"/>
      <c r="Y559" s="236"/>
    </row>
    <row r="560" spans="1:25" s="79" customFormat="1" ht="12.75" customHeight="1" x14ac:dyDescent="0.25">
      <c r="A560" s="51"/>
      <c r="B560" s="295"/>
      <c r="C560" s="273"/>
      <c r="D560" s="272" t="s">
        <v>313</v>
      </c>
      <c r="E560" s="272"/>
      <c r="F560" s="272"/>
      <c r="G560" s="367">
        <f>SUBTOTAL(9,G561:G562)</f>
        <v>0</v>
      </c>
      <c r="H560" s="364">
        <f t="shared" ref="H560:W560" si="121">SUBTOTAL(9,H561:H562)</f>
        <v>0</v>
      </c>
      <c r="I560" s="364">
        <f t="shared" si="121"/>
        <v>0</v>
      </c>
      <c r="J560" s="364">
        <f t="shared" si="121"/>
        <v>0</v>
      </c>
      <c r="K560" s="365">
        <f t="shared" si="121"/>
        <v>0</v>
      </c>
      <c r="L560" s="364">
        <f t="shared" si="121"/>
        <v>0</v>
      </c>
      <c r="M560" s="31">
        <f t="shared" si="121"/>
        <v>0</v>
      </c>
      <c r="N560" s="364">
        <f t="shared" si="121"/>
        <v>0</v>
      </c>
      <c r="O560" s="364">
        <f t="shared" si="121"/>
        <v>0</v>
      </c>
      <c r="P560" s="364">
        <f t="shared" si="121"/>
        <v>0</v>
      </c>
      <c r="Q560" s="364">
        <f t="shared" si="121"/>
        <v>0</v>
      </c>
      <c r="R560" s="364">
        <f t="shared" si="121"/>
        <v>0</v>
      </c>
      <c r="S560" s="364">
        <f t="shared" si="121"/>
        <v>0</v>
      </c>
      <c r="T560" s="364">
        <f t="shared" si="121"/>
        <v>0</v>
      </c>
      <c r="U560" s="364">
        <f t="shared" si="121"/>
        <v>0</v>
      </c>
      <c r="V560" s="364">
        <f t="shared" si="121"/>
        <v>0</v>
      </c>
      <c r="W560" s="366">
        <f t="shared" si="121"/>
        <v>0</v>
      </c>
      <c r="X560" s="51"/>
      <c r="Y560" s="238"/>
    </row>
    <row r="561" spans="1:25" s="79" customFormat="1" ht="12.75" customHeight="1" outlineLevel="1" x14ac:dyDescent="0.25">
      <c r="A561" s="51"/>
      <c r="B561" s="295"/>
      <c r="C561" s="273"/>
      <c r="D561" s="273"/>
      <c r="E561" s="273"/>
      <c r="F561" s="299" t="s">
        <v>314</v>
      </c>
      <c r="G561" s="551"/>
      <c r="H561" s="552"/>
      <c r="I561" s="544"/>
      <c r="J561" s="544"/>
      <c r="K561" s="545"/>
      <c r="L561" s="546"/>
      <c r="M561" s="547"/>
      <c r="N561" s="548"/>
      <c r="O561" s="548"/>
      <c r="P561" s="548"/>
      <c r="Q561" s="548"/>
      <c r="R561" s="548"/>
      <c r="S561" s="548"/>
      <c r="T561" s="548"/>
      <c r="U561" s="548"/>
      <c r="V561" s="549"/>
      <c r="W561" s="550"/>
      <c r="X561" s="51"/>
      <c r="Y561" s="236"/>
    </row>
    <row r="562" spans="1:25" s="79" customFormat="1" ht="12.75" customHeight="1" outlineLevel="1" x14ac:dyDescent="0.25">
      <c r="A562" s="51"/>
      <c r="B562" s="295"/>
      <c r="C562" s="273"/>
      <c r="D562" s="273"/>
      <c r="E562" s="273"/>
      <c r="F562" s="299" t="s">
        <v>315</v>
      </c>
      <c r="G562" s="553"/>
      <c r="H562" s="552"/>
      <c r="I562" s="544"/>
      <c r="J562" s="544"/>
      <c r="K562" s="545"/>
      <c r="L562" s="546"/>
      <c r="M562" s="547"/>
      <c r="N562" s="548"/>
      <c r="O562" s="548"/>
      <c r="P562" s="548"/>
      <c r="Q562" s="548"/>
      <c r="R562" s="548"/>
      <c r="S562" s="548"/>
      <c r="T562" s="548"/>
      <c r="U562" s="548"/>
      <c r="V562" s="549"/>
      <c r="W562" s="550"/>
      <c r="X562" s="51"/>
      <c r="Y562" s="236"/>
    </row>
    <row r="563" spans="1:25" s="79" customFormat="1" ht="12.75" customHeight="1" x14ac:dyDescent="0.25">
      <c r="A563" s="51"/>
      <c r="B563" s="295"/>
      <c r="C563" s="273"/>
      <c r="D563" s="272" t="s">
        <v>316</v>
      </c>
      <c r="E563" s="273"/>
      <c r="F563" s="273"/>
      <c r="G563" s="367">
        <f>SUBTOTAL(9,G564)</f>
        <v>0</v>
      </c>
      <c r="H563" s="364">
        <f t="shared" ref="H563:W563" si="122">SUBTOTAL(9,H564)</f>
        <v>0</v>
      </c>
      <c r="I563" s="364">
        <f t="shared" si="122"/>
        <v>0</v>
      </c>
      <c r="J563" s="364">
        <f t="shared" si="122"/>
        <v>0</v>
      </c>
      <c r="K563" s="365">
        <f t="shared" si="122"/>
        <v>0</v>
      </c>
      <c r="L563" s="364">
        <f t="shared" si="122"/>
        <v>0</v>
      </c>
      <c r="M563" s="31">
        <f t="shared" si="122"/>
        <v>0</v>
      </c>
      <c r="N563" s="364">
        <f t="shared" si="122"/>
        <v>0</v>
      </c>
      <c r="O563" s="364">
        <f t="shared" si="122"/>
        <v>0</v>
      </c>
      <c r="P563" s="364">
        <f t="shared" si="122"/>
        <v>0</v>
      </c>
      <c r="Q563" s="364">
        <f t="shared" si="122"/>
        <v>0</v>
      </c>
      <c r="R563" s="364">
        <f t="shared" si="122"/>
        <v>0</v>
      </c>
      <c r="S563" s="364">
        <f t="shared" si="122"/>
        <v>0</v>
      </c>
      <c r="T563" s="364">
        <f t="shared" si="122"/>
        <v>0</v>
      </c>
      <c r="U563" s="364">
        <f t="shared" si="122"/>
        <v>0</v>
      </c>
      <c r="V563" s="364">
        <f t="shared" si="122"/>
        <v>0</v>
      </c>
      <c r="W563" s="366">
        <f t="shared" si="122"/>
        <v>0</v>
      </c>
      <c r="X563" s="51"/>
      <c r="Y563" s="238"/>
    </row>
    <row r="564" spans="1:25" s="79" customFormat="1" ht="12.75" customHeight="1" outlineLevel="1" x14ac:dyDescent="0.25">
      <c r="A564" s="51"/>
      <c r="B564" s="295"/>
      <c r="C564" s="273"/>
      <c r="D564" s="273"/>
      <c r="E564" s="273"/>
      <c r="F564" s="299" t="s">
        <v>317</v>
      </c>
      <c r="G564" s="553"/>
      <c r="H564" s="552"/>
      <c r="I564" s="544"/>
      <c r="J564" s="544"/>
      <c r="K564" s="545"/>
      <c r="L564" s="546"/>
      <c r="M564" s="547"/>
      <c r="N564" s="548"/>
      <c r="O564" s="548"/>
      <c r="P564" s="548"/>
      <c r="Q564" s="548"/>
      <c r="R564" s="548"/>
      <c r="S564" s="548"/>
      <c r="T564" s="548"/>
      <c r="U564" s="548"/>
      <c r="V564" s="549"/>
      <c r="W564" s="550"/>
      <c r="X564" s="51"/>
      <c r="Y564" s="236"/>
    </row>
    <row r="565" spans="1:25" outlineLevel="1" x14ac:dyDescent="0.25">
      <c r="B565" s="465"/>
      <c r="C565" s="273"/>
      <c r="D565" s="272"/>
      <c r="E565" s="275"/>
      <c r="F565" s="273"/>
      <c r="G565" s="254"/>
      <c r="H565" s="368"/>
      <c r="I565" s="369"/>
      <c r="J565" s="369"/>
      <c r="K565" s="370"/>
      <c r="L565" s="364"/>
      <c r="M565" s="364"/>
      <c r="N565" s="364"/>
      <c r="O565" s="364"/>
      <c r="P565" s="364"/>
      <c r="Q565" s="364"/>
      <c r="R565" s="364"/>
      <c r="S565" s="364"/>
      <c r="T565" s="364"/>
      <c r="U565" s="364"/>
      <c r="V565" s="364"/>
      <c r="W565" s="366"/>
      <c r="Y565" s="353"/>
    </row>
    <row r="566" spans="1:25" outlineLevel="1" x14ac:dyDescent="0.25">
      <c r="B566" s="465"/>
      <c r="C566" s="272" t="s">
        <v>318</v>
      </c>
      <c r="D566" s="272"/>
      <c r="E566" s="275"/>
      <c r="F566" s="273"/>
      <c r="G566" s="41">
        <f>SUBTOTAL(9,G567:G569)</f>
        <v>0</v>
      </c>
      <c r="H566" s="368">
        <f t="shared" ref="H566:W566" si="123">SUBTOTAL(9,H567:H569)</f>
        <v>0</v>
      </c>
      <c r="I566" s="369">
        <f t="shared" si="123"/>
        <v>0</v>
      </c>
      <c r="J566" s="369">
        <f t="shared" si="123"/>
        <v>0</v>
      </c>
      <c r="K566" s="370">
        <f t="shared" si="123"/>
        <v>0</v>
      </c>
      <c r="L566" s="364">
        <f t="shared" si="123"/>
        <v>0</v>
      </c>
      <c r="M566" s="364">
        <f t="shared" si="123"/>
        <v>0</v>
      </c>
      <c r="N566" s="364">
        <f t="shared" si="123"/>
        <v>0</v>
      </c>
      <c r="O566" s="364">
        <f t="shared" si="123"/>
        <v>0</v>
      </c>
      <c r="P566" s="364">
        <f t="shared" si="123"/>
        <v>0</v>
      </c>
      <c r="Q566" s="364">
        <f t="shared" si="123"/>
        <v>0</v>
      </c>
      <c r="R566" s="364">
        <f t="shared" si="123"/>
        <v>0</v>
      </c>
      <c r="S566" s="364">
        <f t="shared" si="123"/>
        <v>0</v>
      </c>
      <c r="T566" s="364">
        <f t="shared" si="123"/>
        <v>0</v>
      </c>
      <c r="U566" s="364">
        <f t="shared" si="123"/>
        <v>0</v>
      </c>
      <c r="V566" s="364">
        <f t="shared" si="123"/>
        <v>0</v>
      </c>
      <c r="W566" s="366">
        <f t="shared" si="123"/>
        <v>0</v>
      </c>
      <c r="Y566" s="354"/>
    </row>
    <row r="567" spans="1:25" outlineLevel="1" x14ac:dyDescent="0.25">
      <c r="B567" s="465"/>
      <c r="C567" s="273"/>
      <c r="D567" s="272"/>
      <c r="E567" s="275"/>
      <c r="F567" s="299" t="s">
        <v>150</v>
      </c>
      <c r="G567" s="218"/>
      <c r="H567" s="222"/>
      <c r="I567" s="223"/>
      <c r="J567" s="223"/>
      <c r="K567" s="224"/>
      <c r="L567" s="225"/>
      <c r="M567" s="226"/>
      <c r="N567" s="223"/>
      <c r="O567" s="223"/>
      <c r="P567" s="223"/>
      <c r="Q567" s="223"/>
      <c r="R567" s="223"/>
      <c r="S567" s="223"/>
      <c r="T567" s="223"/>
      <c r="U567" s="223"/>
      <c r="V567" s="227"/>
      <c r="W567" s="218"/>
      <c r="Y567" s="236"/>
    </row>
    <row r="568" spans="1:25" outlineLevel="1" x14ac:dyDescent="0.25">
      <c r="B568" s="465"/>
      <c r="C568" s="273"/>
      <c r="D568" s="272"/>
      <c r="E568" s="275"/>
      <c r="F568" s="299" t="s">
        <v>151</v>
      </c>
      <c r="G568" s="218"/>
      <c r="H568" s="222"/>
      <c r="I568" s="223"/>
      <c r="J568" s="223"/>
      <c r="K568" s="224"/>
      <c r="L568" s="225"/>
      <c r="M568" s="226"/>
      <c r="N568" s="223"/>
      <c r="O568" s="223"/>
      <c r="P568" s="223"/>
      <c r="Q568" s="223"/>
      <c r="R568" s="223"/>
      <c r="S568" s="223"/>
      <c r="T568" s="223"/>
      <c r="U568" s="223"/>
      <c r="V568" s="227"/>
      <c r="W568" s="218"/>
      <c r="Y568" s="236"/>
    </row>
    <row r="569" spans="1:25" outlineLevel="1" x14ac:dyDescent="0.25">
      <c r="B569" s="465"/>
      <c r="C569" s="273"/>
      <c r="D569" s="272"/>
      <c r="E569" s="275"/>
      <c r="F569" s="299" t="s">
        <v>152</v>
      </c>
      <c r="G569" s="218"/>
      <c r="H569" s="222"/>
      <c r="I569" s="223"/>
      <c r="J569" s="223"/>
      <c r="K569" s="224"/>
      <c r="L569" s="225"/>
      <c r="M569" s="226"/>
      <c r="N569" s="223"/>
      <c r="O569" s="223"/>
      <c r="P569" s="223"/>
      <c r="Q569" s="223"/>
      <c r="R569" s="223"/>
      <c r="S569" s="223"/>
      <c r="T569" s="223"/>
      <c r="U569" s="223"/>
      <c r="V569" s="227"/>
      <c r="W569" s="218"/>
      <c r="Y569" s="236"/>
    </row>
    <row r="570" spans="1:25" s="79" customFormat="1" ht="12.75" customHeight="1" x14ac:dyDescent="0.25">
      <c r="A570" s="51"/>
      <c r="B570" s="295"/>
      <c r="C570" s="273"/>
      <c r="D570" s="273"/>
      <c r="E570" s="273"/>
      <c r="F570" s="273"/>
      <c r="G570" s="367"/>
      <c r="H570" s="364"/>
      <c r="I570" s="364"/>
      <c r="J570" s="364"/>
      <c r="K570" s="365"/>
      <c r="L570" s="364"/>
      <c r="M570" s="31"/>
      <c r="N570" s="364"/>
      <c r="O570" s="364"/>
      <c r="P570" s="364"/>
      <c r="Q570" s="364"/>
      <c r="R570" s="364"/>
      <c r="S570" s="364"/>
      <c r="T570" s="364"/>
      <c r="U570" s="364"/>
      <c r="V570" s="364"/>
      <c r="W570" s="366"/>
      <c r="X570" s="51"/>
      <c r="Y570" s="353"/>
    </row>
    <row r="571" spans="1:25" s="79" customFormat="1" ht="16.2" thickBot="1" x14ac:dyDescent="0.3">
      <c r="A571" s="51"/>
      <c r="B571" s="279" t="s">
        <v>319</v>
      </c>
      <c r="C571" s="483"/>
      <c r="D571" s="483"/>
      <c r="E571" s="483"/>
      <c r="F571" s="483"/>
      <c r="G571" s="372">
        <f t="shared" ref="G571:W571" si="124">SUBTOTAL(9,G523:G570)</f>
        <v>0</v>
      </c>
      <c r="H571" s="382">
        <f t="shared" si="124"/>
        <v>0</v>
      </c>
      <c r="I571" s="383">
        <f t="shared" si="124"/>
        <v>0</v>
      </c>
      <c r="J571" s="383">
        <f t="shared" si="124"/>
        <v>0</v>
      </c>
      <c r="K571" s="384">
        <f t="shared" si="124"/>
        <v>0</v>
      </c>
      <c r="L571" s="385">
        <f t="shared" si="124"/>
        <v>0</v>
      </c>
      <c r="M571" s="386">
        <f t="shared" si="124"/>
        <v>0</v>
      </c>
      <c r="N571" s="387">
        <f t="shared" si="124"/>
        <v>0</v>
      </c>
      <c r="O571" s="387">
        <f t="shared" si="124"/>
        <v>0</v>
      </c>
      <c r="P571" s="387">
        <f t="shared" si="124"/>
        <v>0</v>
      </c>
      <c r="Q571" s="387">
        <f t="shared" si="124"/>
        <v>0</v>
      </c>
      <c r="R571" s="387">
        <f t="shared" si="124"/>
        <v>0</v>
      </c>
      <c r="S571" s="387">
        <f t="shared" si="124"/>
        <v>0</v>
      </c>
      <c r="T571" s="387">
        <f t="shared" si="124"/>
        <v>0</v>
      </c>
      <c r="U571" s="387">
        <f t="shared" si="124"/>
        <v>0</v>
      </c>
      <c r="V571" s="374">
        <f t="shared" si="124"/>
        <v>0</v>
      </c>
      <c r="W571" s="376">
        <f t="shared" si="124"/>
        <v>0</v>
      </c>
      <c r="X571" s="51"/>
      <c r="Y571" s="355"/>
    </row>
    <row r="572" spans="1:25" ht="13.8" thickBot="1" x14ac:dyDescent="0.3">
      <c r="B572" s="51"/>
      <c r="G572" s="493"/>
      <c r="H572" s="493"/>
      <c r="I572" s="493"/>
      <c r="J572" s="493"/>
      <c r="K572" s="493"/>
      <c r="L572" s="493"/>
      <c r="M572" s="42"/>
      <c r="N572" s="493"/>
      <c r="O572" s="493"/>
      <c r="P572" s="493"/>
      <c r="Q572" s="493"/>
      <c r="R572" s="493"/>
      <c r="S572" s="493"/>
      <c r="T572" s="493"/>
      <c r="U572" s="493"/>
      <c r="V572" s="493"/>
      <c r="W572" s="493"/>
      <c r="Y572"/>
    </row>
    <row r="573" spans="1:25" s="79" customFormat="1" ht="16.2" thickBot="1" x14ac:dyDescent="0.3">
      <c r="A573" s="51"/>
      <c r="B573" s="433" t="s">
        <v>320</v>
      </c>
      <c r="C573" s="475"/>
      <c r="D573" s="475"/>
      <c r="E573" s="475"/>
      <c r="F573" s="475"/>
      <c r="G573" s="494"/>
      <c r="H573" s="494"/>
      <c r="I573" s="494"/>
      <c r="J573" s="494"/>
      <c r="K573" s="494"/>
      <c r="L573" s="494"/>
      <c r="M573" s="494"/>
      <c r="N573" s="494"/>
      <c r="O573" s="494"/>
      <c r="P573" s="494"/>
      <c r="Q573" s="494"/>
      <c r="R573" s="494"/>
      <c r="S573" s="494"/>
      <c r="T573" s="494"/>
      <c r="U573" s="494"/>
      <c r="V573" s="494"/>
      <c r="W573" s="495"/>
      <c r="X573" s="51"/>
      <c r="Y573" s="520"/>
    </row>
    <row r="574" spans="1:25" x14ac:dyDescent="0.25">
      <c r="B574" s="295"/>
      <c r="C574" s="272" t="s">
        <v>321</v>
      </c>
      <c r="D574" s="273"/>
      <c r="E574" s="273"/>
      <c r="F574" s="273"/>
      <c r="G574" s="40"/>
      <c r="H574" s="33"/>
      <c r="I574" s="33"/>
      <c r="J574" s="33"/>
      <c r="K574" s="35"/>
      <c r="L574" s="34"/>
      <c r="M574" s="33"/>
      <c r="N574" s="33"/>
      <c r="O574" s="33"/>
      <c r="P574" s="33"/>
      <c r="Q574" s="33"/>
      <c r="R574" s="33"/>
      <c r="S574" s="33"/>
      <c r="T574" s="33"/>
      <c r="U574" s="33"/>
      <c r="V574" s="35"/>
      <c r="W574" s="35"/>
      <c r="Y574" s="237"/>
    </row>
    <row r="575" spans="1:25" x14ac:dyDescent="0.25">
      <c r="B575" s="465"/>
      <c r="C575" s="272"/>
      <c r="D575" s="276" t="s">
        <v>20</v>
      </c>
      <c r="E575" s="273"/>
      <c r="F575" s="273"/>
      <c r="G575" s="367"/>
      <c r="H575" s="368"/>
      <c r="I575" s="369"/>
      <c r="J575" s="369"/>
      <c r="K575" s="370"/>
      <c r="L575" s="363"/>
      <c r="M575" s="364"/>
      <c r="N575" s="364"/>
      <c r="O575" s="364"/>
      <c r="P575" s="364"/>
      <c r="Q575" s="364"/>
      <c r="R575" s="364"/>
      <c r="S575" s="364"/>
      <c r="T575" s="364"/>
      <c r="U575" s="364"/>
      <c r="V575" s="365"/>
      <c r="W575" s="365"/>
      <c r="Y575" s="237"/>
    </row>
    <row r="576" spans="1:25" x14ac:dyDescent="0.25">
      <c r="B576" s="465"/>
      <c r="C576" s="272"/>
      <c r="D576" s="272"/>
      <c r="E576" s="273" t="s">
        <v>21</v>
      </c>
      <c r="F576" s="273"/>
      <c r="G576" s="367">
        <f t="shared" ref="G576:W576" si="125">SUBTOTAL(9,G577:G580)</f>
        <v>0</v>
      </c>
      <c r="H576" s="368">
        <f t="shared" si="125"/>
        <v>0</v>
      </c>
      <c r="I576" s="369">
        <f t="shared" si="125"/>
        <v>0</v>
      </c>
      <c r="J576" s="369">
        <f t="shared" si="125"/>
        <v>0</v>
      </c>
      <c r="K576" s="370">
        <f t="shared" si="125"/>
        <v>0</v>
      </c>
      <c r="L576" s="364">
        <f t="shared" si="125"/>
        <v>0</v>
      </c>
      <c r="M576" s="364">
        <f t="shared" si="125"/>
        <v>0</v>
      </c>
      <c r="N576" s="364">
        <f t="shared" si="125"/>
        <v>0</v>
      </c>
      <c r="O576" s="364">
        <f t="shared" si="125"/>
        <v>0</v>
      </c>
      <c r="P576" s="364">
        <f t="shared" si="125"/>
        <v>0</v>
      </c>
      <c r="Q576" s="364">
        <f t="shared" si="125"/>
        <v>0</v>
      </c>
      <c r="R576" s="364">
        <f t="shared" si="125"/>
        <v>0</v>
      </c>
      <c r="S576" s="364">
        <f t="shared" si="125"/>
        <v>0</v>
      </c>
      <c r="T576" s="364">
        <f t="shared" si="125"/>
        <v>0</v>
      </c>
      <c r="U576" s="364">
        <f t="shared" si="125"/>
        <v>0</v>
      </c>
      <c r="V576" s="364">
        <f t="shared" si="125"/>
        <v>0</v>
      </c>
      <c r="W576" s="366">
        <f t="shared" si="125"/>
        <v>0</v>
      </c>
      <c r="Y576" s="354"/>
    </row>
    <row r="577" spans="2:25" outlineLevel="1" x14ac:dyDescent="0.25">
      <c r="B577" s="465"/>
      <c r="C577" s="272"/>
      <c r="D577" s="272"/>
      <c r="E577" s="273"/>
      <c r="F577" s="299" t="s">
        <v>22</v>
      </c>
      <c r="G577" s="540"/>
      <c r="H577" s="554"/>
      <c r="I577" s="555"/>
      <c r="J577" s="555"/>
      <c r="K577" s="556"/>
      <c r="L577" s="554"/>
      <c r="M577" s="555"/>
      <c r="N577" s="555"/>
      <c r="O577" s="555"/>
      <c r="P577" s="555"/>
      <c r="Q577" s="555"/>
      <c r="R577" s="555"/>
      <c r="S577" s="555"/>
      <c r="T577" s="555"/>
      <c r="U577" s="555"/>
      <c r="V577" s="556"/>
      <c r="W577" s="557"/>
      <c r="Y577" s="236"/>
    </row>
    <row r="578" spans="2:25" outlineLevel="1" x14ac:dyDescent="0.25">
      <c r="B578" s="465"/>
      <c r="C578" s="272"/>
      <c r="D578" s="272"/>
      <c r="E578" s="273"/>
      <c r="F578" s="299" t="s">
        <v>23</v>
      </c>
      <c r="G578" s="540"/>
      <c r="H578" s="554"/>
      <c r="I578" s="555"/>
      <c r="J578" s="555"/>
      <c r="K578" s="556"/>
      <c r="L578" s="554"/>
      <c r="M578" s="555"/>
      <c r="N578" s="555"/>
      <c r="O578" s="555"/>
      <c r="P578" s="555"/>
      <c r="Q578" s="555"/>
      <c r="R578" s="555"/>
      <c r="S578" s="555"/>
      <c r="T578" s="555"/>
      <c r="U578" s="555"/>
      <c r="V578" s="556"/>
      <c r="W578" s="557"/>
      <c r="Y578" s="236"/>
    </row>
    <row r="579" spans="2:25" outlineLevel="1" x14ac:dyDescent="0.25">
      <c r="B579" s="465"/>
      <c r="C579" s="272"/>
      <c r="D579" s="272"/>
      <c r="E579" s="273"/>
      <c r="F579" s="299" t="s">
        <v>24</v>
      </c>
      <c r="G579" s="540"/>
      <c r="H579" s="554"/>
      <c r="I579" s="555"/>
      <c r="J579" s="555"/>
      <c r="K579" s="556"/>
      <c r="L579" s="554"/>
      <c r="M579" s="555"/>
      <c r="N579" s="555"/>
      <c r="O579" s="555"/>
      <c r="P579" s="555"/>
      <c r="Q579" s="555"/>
      <c r="R579" s="555"/>
      <c r="S579" s="555"/>
      <c r="T579" s="555"/>
      <c r="U579" s="555"/>
      <c r="V579" s="556"/>
      <c r="W579" s="557"/>
      <c r="Y579" s="236"/>
    </row>
    <row r="580" spans="2:25" outlineLevel="1" x14ac:dyDescent="0.25">
      <c r="B580" s="465"/>
      <c r="C580" s="272"/>
      <c r="D580" s="272"/>
      <c r="E580" s="273"/>
      <c r="F580" s="299" t="s">
        <v>25</v>
      </c>
      <c r="G580" s="540"/>
      <c r="H580" s="554"/>
      <c r="I580" s="555"/>
      <c r="J580" s="555"/>
      <c r="K580" s="556"/>
      <c r="L580" s="554"/>
      <c r="M580" s="555"/>
      <c r="N580" s="555"/>
      <c r="O580" s="555"/>
      <c r="P580" s="555"/>
      <c r="Q580" s="555"/>
      <c r="R580" s="555"/>
      <c r="S580" s="555"/>
      <c r="T580" s="555"/>
      <c r="U580" s="555"/>
      <c r="V580" s="556"/>
      <c r="W580" s="557"/>
      <c r="Y580" s="236"/>
    </row>
    <row r="581" spans="2:25" x14ac:dyDescent="0.25">
      <c r="B581" s="465"/>
      <c r="C581" s="272"/>
      <c r="D581" s="272"/>
      <c r="E581" s="273" t="s">
        <v>26</v>
      </c>
      <c r="F581" s="273"/>
      <c r="G581" s="367">
        <f t="shared" ref="G581:W581" si="126">SUBTOTAL(9,G582:G585)</f>
        <v>0</v>
      </c>
      <c r="H581" s="368">
        <f t="shared" si="126"/>
        <v>0</v>
      </c>
      <c r="I581" s="369">
        <f t="shared" si="126"/>
        <v>0</v>
      </c>
      <c r="J581" s="369">
        <f t="shared" si="126"/>
        <v>0</v>
      </c>
      <c r="K581" s="370">
        <f t="shared" si="126"/>
        <v>0</v>
      </c>
      <c r="L581" s="364">
        <f t="shared" si="126"/>
        <v>0</v>
      </c>
      <c r="M581" s="364">
        <f t="shared" si="126"/>
        <v>0</v>
      </c>
      <c r="N581" s="364">
        <f t="shared" si="126"/>
        <v>0</v>
      </c>
      <c r="O581" s="364">
        <f t="shared" si="126"/>
        <v>0</v>
      </c>
      <c r="P581" s="364">
        <f t="shared" si="126"/>
        <v>0</v>
      </c>
      <c r="Q581" s="364">
        <f t="shared" si="126"/>
        <v>0</v>
      </c>
      <c r="R581" s="364">
        <f t="shared" si="126"/>
        <v>0</v>
      </c>
      <c r="S581" s="364">
        <f t="shared" si="126"/>
        <v>0</v>
      </c>
      <c r="T581" s="364">
        <f t="shared" si="126"/>
        <v>0</v>
      </c>
      <c r="U581" s="364">
        <f t="shared" si="126"/>
        <v>0</v>
      </c>
      <c r="V581" s="364">
        <f t="shared" si="126"/>
        <v>0</v>
      </c>
      <c r="W581" s="366">
        <f t="shared" si="126"/>
        <v>0</v>
      </c>
      <c r="Y581" s="238"/>
    </row>
    <row r="582" spans="2:25" outlineLevel="1" x14ac:dyDescent="0.25">
      <c r="B582" s="465"/>
      <c r="C582" s="272"/>
      <c r="D582" s="272"/>
      <c r="E582" s="273"/>
      <c r="F582" s="299" t="s">
        <v>27</v>
      </c>
      <c r="G582" s="540"/>
      <c r="H582" s="554"/>
      <c r="I582" s="555"/>
      <c r="J582" s="555"/>
      <c r="K582" s="556"/>
      <c r="L582" s="554"/>
      <c r="M582" s="555"/>
      <c r="N582" s="555"/>
      <c r="O582" s="555"/>
      <c r="P582" s="555"/>
      <c r="Q582" s="555"/>
      <c r="R582" s="555"/>
      <c r="S582" s="555"/>
      <c r="T582" s="555"/>
      <c r="U582" s="555"/>
      <c r="V582" s="556"/>
      <c r="W582" s="557"/>
      <c r="Y582" s="236"/>
    </row>
    <row r="583" spans="2:25" outlineLevel="1" x14ac:dyDescent="0.25">
      <c r="B583" s="465"/>
      <c r="C583" s="272"/>
      <c r="D583" s="272"/>
      <c r="E583" s="273"/>
      <c r="F583" s="299" t="s">
        <v>28</v>
      </c>
      <c r="G583" s="540"/>
      <c r="H583" s="554"/>
      <c r="I583" s="555"/>
      <c r="J583" s="555"/>
      <c r="K583" s="556"/>
      <c r="L583" s="554"/>
      <c r="M583" s="555"/>
      <c r="N583" s="555"/>
      <c r="O583" s="555"/>
      <c r="P583" s="555"/>
      <c r="Q583" s="555"/>
      <c r="R583" s="555"/>
      <c r="S583" s="555"/>
      <c r="T583" s="555"/>
      <c r="U583" s="555"/>
      <c r="V583" s="556"/>
      <c r="W583" s="557"/>
      <c r="Y583" s="236"/>
    </row>
    <row r="584" spans="2:25" outlineLevel="1" x14ac:dyDescent="0.25">
      <c r="B584" s="465"/>
      <c r="C584" s="272"/>
      <c r="D584" s="272"/>
      <c r="E584" s="273"/>
      <c r="F584" s="299" t="s">
        <v>29</v>
      </c>
      <c r="G584" s="540"/>
      <c r="H584" s="554"/>
      <c r="I584" s="555"/>
      <c r="J584" s="555"/>
      <c r="K584" s="556"/>
      <c r="L584" s="554"/>
      <c r="M584" s="558"/>
      <c r="N584" s="558"/>
      <c r="O584" s="558"/>
      <c r="P584" s="558"/>
      <c r="Q584" s="558"/>
      <c r="R584" s="558"/>
      <c r="S584" s="558"/>
      <c r="T584" s="558"/>
      <c r="U584" s="555"/>
      <c r="V584" s="556"/>
      <c r="W584" s="557"/>
      <c r="Y584" s="236"/>
    </row>
    <row r="585" spans="2:25" outlineLevel="1" x14ac:dyDescent="0.25">
      <c r="B585" s="465"/>
      <c r="C585" s="272"/>
      <c r="D585" s="272"/>
      <c r="E585" s="273"/>
      <c r="F585" s="299" t="s">
        <v>30</v>
      </c>
      <c r="G585" s="540"/>
      <c r="H585" s="554"/>
      <c r="I585" s="555"/>
      <c r="J585" s="555"/>
      <c r="K585" s="556"/>
      <c r="L585" s="559"/>
      <c r="M585" s="555"/>
      <c r="N585" s="555"/>
      <c r="O585" s="555"/>
      <c r="P585" s="555"/>
      <c r="Q585" s="555"/>
      <c r="R585" s="555"/>
      <c r="S585" s="555"/>
      <c r="T585" s="555"/>
      <c r="U585" s="560"/>
      <c r="V585" s="556"/>
      <c r="W585" s="557"/>
      <c r="Y585" s="236"/>
    </row>
    <row r="586" spans="2:25" x14ac:dyDescent="0.25">
      <c r="B586" s="465"/>
      <c r="C586" s="272"/>
      <c r="D586" s="272"/>
      <c r="E586" s="273" t="s">
        <v>31</v>
      </c>
      <c r="F586" s="273"/>
      <c r="G586" s="367">
        <f t="shared" ref="G586:W586" si="127">SUBTOTAL(9,G587:G590)</f>
        <v>0</v>
      </c>
      <c r="H586" s="368">
        <f t="shared" si="127"/>
        <v>0</v>
      </c>
      <c r="I586" s="369">
        <f t="shared" si="127"/>
        <v>0</v>
      </c>
      <c r="J586" s="369">
        <f t="shared" si="127"/>
        <v>0</v>
      </c>
      <c r="K586" s="370">
        <f t="shared" si="127"/>
        <v>0</v>
      </c>
      <c r="L586" s="364">
        <f t="shared" si="127"/>
        <v>0</v>
      </c>
      <c r="M586" s="364">
        <f t="shared" si="127"/>
        <v>0</v>
      </c>
      <c r="N586" s="364">
        <f t="shared" si="127"/>
        <v>0</v>
      </c>
      <c r="O586" s="364">
        <f t="shared" si="127"/>
        <v>0</v>
      </c>
      <c r="P586" s="364">
        <f t="shared" si="127"/>
        <v>0</v>
      </c>
      <c r="Q586" s="364">
        <f t="shared" si="127"/>
        <v>0</v>
      </c>
      <c r="R586" s="364">
        <f t="shared" si="127"/>
        <v>0</v>
      </c>
      <c r="S586" s="364">
        <f t="shared" si="127"/>
        <v>0</v>
      </c>
      <c r="T586" s="364">
        <f t="shared" si="127"/>
        <v>0</v>
      </c>
      <c r="U586" s="364">
        <f t="shared" si="127"/>
        <v>0</v>
      </c>
      <c r="V586" s="364">
        <f t="shared" si="127"/>
        <v>0</v>
      </c>
      <c r="W586" s="366">
        <f t="shared" si="127"/>
        <v>0</v>
      </c>
      <c r="Y586" s="238"/>
    </row>
    <row r="587" spans="2:25" outlineLevel="1" x14ac:dyDescent="0.25">
      <c r="B587" s="465"/>
      <c r="C587" s="272"/>
      <c r="D587" s="272"/>
      <c r="E587" s="273"/>
      <c r="F587" s="299" t="s">
        <v>32</v>
      </c>
      <c r="G587" s="540"/>
      <c r="H587" s="554"/>
      <c r="I587" s="555"/>
      <c r="J587" s="555"/>
      <c r="K587" s="556"/>
      <c r="L587" s="559"/>
      <c r="M587" s="555"/>
      <c r="N587" s="555"/>
      <c r="O587" s="555"/>
      <c r="P587" s="555"/>
      <c r="Q587" s="555"/>
      <c r="R587" s="555"/>
      <c r="S587" s="555"/>
      <c r="T587" s="555"/>
      <c r="U587" s="560"/>
      <c r="V587" s="556"/>
      <c r="W587" s="557"/>
      <c r="Y587" s="236"/>
    </row>
    <row r="588" spans="2:25" outlineLevel="1" x14ac:dyDescent="0.25">
      <c r="B588" s="465"/>
      <c r="C588" s="272"/>
      <c r="D588" s="272"/>
      <c r="E588" s="273"/>
      <c r="F588" s="299" t="s">
        <v>33</v>
      </c>
      <c r="G588" s="540"/>
      <c r="H588" s="554"/>
      <c r="I588" s="555"/>
      <c r="J588" s="555"/>
      <c r="K588" s="556"/>
      <c r="L588" s="559"/>
      <c r="M588" s="555"/>
      <c r="N588" s="555"/>
      <c r="O588" s="555"/>
      <c r="P588" s="555"/>
      <c r="Q588" s="555"/>
      <c r="R588" s="555"/>
      <c r="S588" s="555"/>
      <c r="T588" s="555"/>
      <c r="U588" s="560"/>
      <c r="V588" s="556"/>
      <c r="W588" s="557"/>
      <c r="Y588" s="236"/>
    </row>
    <row r="589" spans="2:25" outlineLevel="1" x14ac:dyDescent="0.25">
      <c r="B589" s="465"/>
      <c r="C589" s="272"/>
      <c r="D589" s="272"/>
      <c r="E589" s="273"/>
      <c r="F589" s="299" t="s">
        <v>34</v>
      </c>
      <c r="G589" s="540"/>
      <c r="H589" s="554"/>
      <c r="I589" s="555"/>
      <c r="J589" s="555"/>
      <c r="K589" s="556"/>
      <c r="L589" s="559"/>
      <c r="M589" s="555"/>
      <c r="N589" s="555"/>
      <c r="O589" s="555"/>
      <c r="P589" s="555"/>
      <c r="Q589" s="555"/>
      <c r="R589" s="555"/>
      <c r="S589" s="555"/>
      <c r="T589" s="555"/>
      <c r="U589" s="560"/>
      <c r="V589" s="556"/>
      <c r="W589" s="557"/>
      <c r="Y589" s="236"/>
    </row>
    <row r="590" spans="2:25" outlineLevel="1" x14ac:dyDescent="0.25">
      <c r="B590" s="465"/>
      <c r="C590" s="272"/>
      <c r="D590" s="272"/>
      <c r="E590" s="273"/>
      <c r="F590" s="299" t="s">
        <v>35</v>
      </c>
      <c r="G590" s="540"/>
      <c r="H590" s="554"/>
      <c r="I590" s="555"/>
      <c r="J590" s="555"/>
      <c r="K590" s="556"/>
      <c r="L590" s="559"/>
      <c r="M590" s="555"/>
      <c r="N590" s="555"/>
      <c r="O590" s="555"/>
      <c r="P590" s="555"/>
      <c r="Q590" s="555"/>
      <c r="R590" s="555"/>
      <c r="S590" s="555"/>
      <c r="T590" s="555"/>
      <c r="U590" s="560"/>
      <c r="V590" s="556"/>
      <c r="W590" s="557"/>
      <c r="Y590" s="236"/>
    </row>
    <row r="591" spans="2:25" x14ac:dyDescent="0.25">
      <c r="B591" s="465"/>
      <c r="C591" s="272"/>
      <c r="D591" s="272" t="s">
        <v>36</v>
      </c>
      <c r="E591" s="273"/>
      <c r="F591" s="273"/>
      <c r="G591" s="367"/>
      <c r="H591" s="368"/>
      <c r="I591" s="369"/>
      <c r="J591" s="369"/>
      <c r="K591" s="370"/>
      <c r="L591" s="363"/>
      <c r="M591" s="364"/>
      <c r="N591" s="364"/>
      <c r="O591" s="364"/>
      <c r="P591" s="364"/>
      <c r="Q591" s="364"/>
      <c r="R591" s="364"/>
      <c r="S591" s="364"/>
      <c r="T591" s="364"/>
      <c r="U591" s="364"/>
      <c r="V591" s="365"/>
      <c r="W591" s="365"/>
      <c r="Y591" s="353"/>
    </row>
    <row r="592" spans="2:25" x14ac:dyDescent="0.25">
      <c r="B592" s="465"/>
      <c r="C592" s="272"/>
      <c r="D592" s="272"/>
      <c r="E592" s="275" t="s">
        <v>37</v>
      </c>
      <c r="F592" s="273"/>
      <c r="G592" s="367">
        <f t="shared" ref="G592:W592" si="128">SUBTOTAL(9,G593:G595)</f>
        <v>0</v>
      </c>
      <c r="H592" s="368">
        <f t="shared" si="128"/>
        <v>0</v>
      </c>
      <c r="I592" s="369">
        <f t="shared" si="128"/>
        <v>0</v>
      </c>
      <c r="J592" s="369">
        <f t="shared" si="128"/>
        <v>0</v>
      </c>
      <c r="K592" s="370">
        <f t="shared" si="128"/>
        <v>0</v>
      </c>
      <c r="L592" s="364">
        <f t="shared" si="128"/>
        <v>0</v>
      </c>
      <c r="M592" s="364">
        <f t="shared" si="128"/>
        <v>0</v>
      </c>
      <c r="N592" s="364">
        <f t="shared" si="128"/>
        <v>0</v>
      </c>
      <c r="O592" s="364">
        <f t="shared" si="128"/>
        <v>0</v>
      </c>
      <c r="P592" s="364">
        <f t="shared" si="128"/>
        <v>0</v>
      </c>
      <c r="Q592" s="364">
        <f t="shared" si="128"/>
        <v>0</v>
      </c>
      <c r="R592" s="364">
        <f t="shared" si="128"/>
        <v>0</v>
      </c>
      <c r="S592" s="364">
        <f t="shared" si="128"/>
        <v>0</v>
      </c>
      <c r="T592" s="364">
        <f t="shared" si="128"/>
        <v>0</v>
      </c>
      <c r="U592" s="364">
        <f t="shared" si="128"/>
        <v>0</v>
      </c>
      <c r="V592" s="364">
        <f t="shared" si="128"/>
        <v>0</v>
      </c>
      <c r="W592" s="366">
        <f t="shared" si="128"/>
        <v>0</v>
      </c>
      <c r="Y592" s="354"/>
    </row>
    <row r="593" spans="2:25" outlineLevel="1" x14ac:dyDescent="0.25">
      <c r="B593" s="465"/>
      <c r="C593" s="272"/>
      <c r="D593" s="272"/>
      <c r="E593" s="275"/>
      <c r="F593" s="299" t="s">
        <v>38</v>
      </c>
      <c r="G593" s="540"/>
      <c r="H593" s="554"/>
      <c r="I593" s="555"/>
      <c r="J593" s="555"/>
      <c r="K593" s="556"/>
      <c r="L593" s="559"/>
      <c r="M593" s="555"/>
      <c r="N593" s="555"/>
      <c r="O593" s="555"/>
      <c r="P593" s="555"/>
      <c r="Q593" s="555"/>
      <c r="R593" s="555"/>
      <c r="S593" s="555"/>
      <c r="T593" s="555"/>
      <c r="U593" s="560"/>
      <c r="V593" s="556"/>
      <c r="W593" s="557"/>
      <c r="Y593" s="236"/>
    </row>
    <row r="594" spans="2:25" outlineLevel="1" x14ac:dyDescent="0.25">
      <c r="B594" s="465"/>
      <c r="C594" s="272"/>
      <c r="D594" s="272"/>
      <c r="E594" s="273"/>
      <c r="F594" s="299" t="s">
        <v>39</v>
      </c>
      <c r="G594" s="540"/>
      <c r="H594" s="554"/>
      <c r="I594" s="555"/>
      <c r="J594" s="555"/>
      <c r="K594" s="556"/>
      <c r="L594" s="559"/>
      <c r="M594" s="555"/>
      <c r="N594" s="555"/>
      <c r="O594" s="555"/>
      <c r="P594" s="555"/>
      <c r="Q594" s="555"/>
      <c r="R594" s="555"/>
      <c r="S594" s="555"/>
      <c r="T594" s="555"/>
      <c r="U594" s="560"/>
      <c r="V594" s="556"/>
      <c r="W594" s="557"/>
      <c r="Y594" s="236"/>
    </row>
    <row r="595" spans="2:25" outlineLevel="1" x14ac:dyDescent="0.25">
      <c r="B595" s="465"/>
      <c r="C595" s="272"/>
      <c r="D595" s="272"/>
      <c r="E595" s="273"/>
      <c r="F595" s="299" t="s">
        <v>40</v>
      </c>
      <c r="G595" s="540"/>
      <c r="H595" s="554"/>
      <c r="I595" s="555"/>
      <c r="J595" s="555"/>
      <c r="K595" s="556"/>
      <c r="L595" s="559"/>
      <c r="M595" s="555"/>
      <c r="N595" s="555"/>
      <c r="O595" s="555"/>
      <c r="P595" s="555"/>
      <c r="Q595" s="555"/>
      <c r="R595" s="555"/>
      <c r="S595" s="555"/>
      <c r="T595" s="555"/>
      <c r="U595" s="560"/>
      <c r="V595" s="556"/>
      <c r="W595" s="557"/>
      <c r="Y595" s="236"/>
    </row>
    <row r="596" spans="2:25" x14ac:dyDescent="0.25">
      <c r="B596" s="465"/>
      <c r="C596" s="272"/>
      <c r="D596" s="272"/>
      <c r="E596" s="273" t="s">
        <v>41</v>
      </c>
      <c r="F596" s="273"/>
      <c r="G596" s="367">
        <f>SUBTOTAL(9,G597:G599)</f>
        <v>0</v>
      </c>
      <c r="H596" s="368">
        <f>SUBTOTAL(9,H597:H599)</f>
        <v>0</v>
      </c>
      <c r="I596" s="369">
        <f>SUBTOTAL(9,I597:I599)</f>
        <v>0</v>
      </c>
      <c r="J596" s="369">
        <f t="shared" ref="J596:T596" si="129">SUBTOTAL(9,J597:J599)</f>
        <v>0</v>
      </c>
      <c r="K596" s="370">
        <f t="shared" si="129"/>
        <v>0</v>
      </c>
      <c r="L596" s="364">
        <f t="shared" si="129"/>
        <v>0</v>
      </c>
      <c r="M596" s="364">
        <f t="shared" si="129"/>
        <v>0</v>
      </c>
      <c r="N596" s="364">
        <f t="shared" si="129"/>
        <v>0</v>
      </c>
      <c r="O596" s="364">
        <f t="shared" si="129"/>
        <v>0</v>
      </c>
      <c r="P596" s="364">
        <f t="shared" si="129"/>
        <v>0</v>
      </c>
      <c r="Q596" s="364">
        <f t="shared" si="129"/>
        <v>0</v>
      </c>
      <c r="R596" s="364">
        <f t="shared" si="129"/>
        <v>0</v>
      </c>
      <c r="S596" s="364">
        <f t="shared" si="129"/>
        <v>0</v>
      </c>
      <c r="T596" s="364">
        <f t="shared" si="129"/>
        <v>0</v>
      </c>
      <c r="U596" s="364">
        <f>SUBTOTAL(9,U597:U599)</f>
        <v>0</v>
      </c>
      <c r="V596" s="364">
        <f>SUBTOTAL(9,V597:V599)</f>
        <v>0</v>
      </c>
      <c r="W596" s="366">
        <f>SUBTOTAL(9,W597:W599)</f>
        <v>0</v>
      </c>
      <c r="Y596" s="238"/>
    </row>
    <row r="597" spans="2:25" outlineLevel="1" x14ac:dyDescent="0.25">
      <c r="B597" s="465"/>
      <c r="C597" s="272"/>
      <c r="D597" s="272"/>
      <c r="E597" s="273"/>
      <c r="F597" s="299" t="s">
        <v>42</v>
      </c>
      <c r="G597" s="540"/>
      <c r="H597" s="554"/>
      <c r="I597" s="555"/>
      <c r="J597" s="555"/>
      <c r="K597" s="556"/>
      <c r="L597" s="559"/>
      <c r="M597" s="555"/>
      <c r="N597" s="555"/>
      <c r="O597" s="555"/>
      <c r="P597" s="555"/>
      <c r="Q597" s="555"/>
      <c r="R597" s="555"/>
      <c r="S597" s="555"/>
      <c r="T597" s="555"/>
      <c r="U597" s="560"/>
      <c r="V597" s="556"/>
      <c r="W597" s="557"/>
      <c r="Y597" s="236"/>
    </row>
    <row r="598" spans="2:25" outlineLevel="1" x14ac:dyDescent="0.25">
      <c r="B598" s="465"/>
      <c r="C598" s="272"/>
      <c r="D598" s="272"/>
      <c r="E598" s="273"/>
      <c r="F598" s="299" t="s">
        <v>43</v>
      </c>
      <c r="G598" s="540"/>
      <c r="H598" s="554"/>
      <c r="I598" s="555"/>
      <c r="J598" s="555"/>
      <c r="K598" s="556"/>
      <c r="L598" s="559"/>
      <c r="M598" s="555"/>
      <c r="N598" s="555"/>
      <c r="O598" s="555"/>
      <c r="P598" s="555"/>
      <c r="Q598" s="555"/>
      <c r="R598" s="555"/>
      <c r="S598" s="555"/>
      <c r="T598" s="555"/>
      <c r="U598" s="560"/>
      <c r="V598" s="556"/>
      <c r="W598" s="557"/>
      <c r="Y598" s="236"/>
    </row>
    <row r="599" spans="2:25" outlineLevel="1" x14ac:dyDescent="0.25">
      <c r="B599" s="465"/>
      <c r="C599" s="272"/>
      <c r="D599" s="272"/>
      <c r="E599" s="273"/>
      <c r="F599" s="299" t="s">
        <v>44</v>
      </c>
      <c r="G599" s="540"/>
      <c r="H599" s="554"/>
      <c r="I599" s="555"/>
      <c r="J599" s="555"/>
      <c r="K599" s="556"/>
      <c r="L599" s="559"/>
      <c r="M599" s="555"/>
      <c r="N599" s="555"/>
      <c r="O599" s="555"/>
      <c r="P599" s="555"/>
      <c r="Q599" s="555"/>
      <c r="R599" s="555"/>
      <c r="S599" s="555"/>
      <c r="T599" s="555"/>
      <c r="U599" s="560"/>
      <c r="V599" s="556"/>
      <c r="W599" s="557"/>
      <c r="Y599" s="236"/>
    </row>
    <row r="600" spans="2:25" x14ac:dyDescent="0.25">
      <c r="B600" s="465"/>
      <c r="C600" s="272"/>
      <c r="D600" s="272"/>
      <c r="E600" s="273" t="s">
        <v>45</v>
      </c>
      <c r="F600" s="273"/>
      <c r="G600" s="367">
        <f t="shared" ref="G600:W600" si="130">SUBTOTAL(9,G601:G603)</f>
        <v>0</v>
      </c>
      <c r="H600" s="368">
        <f t="shared" si="130"/>
        <v>0</v>
      </c>
      <c r="I600" s="369">
        <f t="shared" si="130"/>
        <v>0</v>
      </c>
      <c r="J600" s="369">
        <f t="shared" si="130"/>
        <v>0</v>
      </c>
      <c r="K600" s="370">
        <f t="shared" si="130"/>
        <v>0</v>
      </c>
      <c r="L600" s="364">
        <f t="shared" si="130"/>
        <v>0</v>
      </c>
      <c r="M600" s="364">
        <f t="shared" si="130"/>
        <v>0</v>
      </c>
      <c r="N600" s="364">
        <f t="shared" si="130"/>
        <v>0</v>
      </c>
      <c r="O600" s="364">
        <f t="shared" si="130"/>
        <v>0</v>
      </c>
      <c r="P600" s="364">
        <f t="shared" si="130"/>
        <v>0</v>
      </c>
      <c r="Q600" s="364">
        <f t="shared" si="130"/>
        <v>0</v>
      </c>
      <c r="R600" s="364">
        <f t="shared" si="130"/>
        <v>0</v>
      </c>
      <c r="S600" s="364">
        <f t="shared" si="130"/>
        <v>0</v>
      </c>
      <c r="T600" s="364">
        <f t="shared" si="130"/>
        <v>0</v>
      </c>
      <c r="U600" s="364">
        <f t="shared" si="130"/>
        <v>0</v>
      </c>
      <c r="V600" s="364">
        <f t="shared" si="130"/>
        <v>0</v>
      </c>
      <c r="W600" s="366">
        <f t="shared" si="130"/>
        <v>0</v>
      </c>
      <c r="Y600" s="238"/>
    </row>
    <row r="601" spans="2:25" outlineLevel="1" x14ac:dyDescent="0.25">
      <c r="B601" s="465"/>
      <c r="C601" s="272"/>
      <c r="D601" s="272"/>
      <c r="E601" s="273"/>
      <c r="F601" s="299" t="s">
        <v>46</v>
      </c>
      <c r="G601" s="540"/>
      <c r="H601" s="554"/>
      <c r="I601" s="555"/>
      <c r="J601" s="555"/>
      <c r="K601" s="556"/>
      <c r="L601" s="559"/>
      <c r="M601" s="555"/>
      <c r="N601" s="555"/>
      <c r="O601" s="555"/>
      <c r="P601" s="555"/>
      <c r="Q601" s="555"/>
      <c r="R601" s="555"/>
      <c r="S601" s="555"/>
      <c r="T601" s="555"/>
      <c r="U601" s="560"/>
      <c r="V601" s="556"/>
      <c r="W601" s="557"/>
      <c r="Y601" s="236"/>
    </row>
    <row r="602" spans="2:25" outlineLevel="1" x14ac:dyDescent="0.25">
      <c r="B602" s="465"/>
      <c r="C602" s="272"/>
      <c r="D602" s="272"/>
      <c r="E602" s="273"/>
      <c r="F602" s="299" t="s">
        <v>47</v>
      </c>
      <c r="G602" s="540"/>
      <c r="H602" s="554"/>
      <c r="I602" s="555"/>
      <c r="J602" s="555"/>
      <c r="K602" s="556"/>
      <c r="L602" s="559"/>
      <c r="M602" s="555"/>
      <c r="N602" s="555"/>
      <c r="O602" s="555"/>
      <c r="P602" s="555"/>
      <c r="Q602" s="555"/>
      <c r="R602" s="555"/>
      <c r="S602" s="555"/>
      <c r="T602" s="555"/>
      <c r="U602" s="560"/>
      <c r="V602" s="556"/>
      <c r="W602" s="557"/>
      <c r="Y602" s="236"/>
    </row>
    <row r="603" spans="2:25" outlineLevel="1" x14ac:dyDescent="0.25">
      <c r="B603" s="465"/>
      <c r="C603" s="272"/>
      <c r="D603" s="272"/>
      <c r="E603" s="273"/>
      <c r="F603" s="299" t="s">
        <v>48</v>
      </c>
      <c r="G603" s="540"/>
      <c r="H603" s="554"/>
      <c r="I603" s="555"/>
      <c r="J603" s="555"/>
      <c r="K603" s="556"/>
      <c r="L603" s="559"/>
      <c r="M603" s="555"/>
      <c r="N603" s="555"/>
      <c r="O603" s="555"/>
      <c r="P603" s="555"/>
      <c r="Q603" s="555"/>
      <c r="R603" s="555"/>
      <c r="S603" s="555"/>
      <c r="T603" s="555"/>
      <c r="U603" s="560"/>
      <c r="V603" s="556"/>
      <c r="W603" s="557"/>
      <c r="Y603" s="236"/>
    </row>
    <row r="604" spans="2:25" x14ac:dyDescent="0.25">
      <c r="B604" s="465"/>
      <c r="C604" s="272"/>
      <c r="D604" s="272" t="s">
        <v>49</v>
      </c>
      <c r="E604" s="273"/>
      <c r="F604" s="273"/>
      <c r="G604" s="367"/>
      <c r="H604" s="368"/>
      <c r="I604" s="369"/>
      <c r="J604" s="369"/>
      <c r="K604" s="370"/>
      <c r="L604" s="363"/>
      <c r="M604" s="364"/>
      <c r="N604" s="364"/>
      <c r="O604" s="364"/>
      <c r="P604" s="364"/>
      <c r="Q604" s="364"/>
      <c r="R604" s="364"/>
      <c r="S604" s="364"/>
      <c r="T604" s="364"/>
      <c r="U604" s="364"/>
      <c r="V604" s="365"/>
      <c r="W604" s="365"/>
      <c r="Y604" s="353"/>
    </row>
    <row r="605" spans="2:25" x14ac:dyDescent="0.25">
      <c r="B605" s="465"/>
      <c r="C605" s="272"/>
      <c r="D605" s="272"/>
      <c r="E605" s="273" t="s">
        <v>50</v>
      </c>
      <c r="F605" s="273"/>
      <c r="G605" s="367">
        <f t="shared" ref="G605:W605" si="131">SUBTOTAL(9,G606:G607)</f>
        <v>0</v>
      </c>
      <c r="H605" s="368">
        <f t="shared" si="131"/>
        <v>0</v>
      </c>
      <c r="I605" s="369">
        <f t="shared" si="131"/>
        <v>0</v>
      </c>
      <c r="J605" s="369">
        <f t="shared" si="131"/>
        <v>0</v>
      </c>
      <c r="K605" s="370">
        <f t="shared" si="131"/>
        <v>0</v>
      </c>
      <c r="L605" s="364">
        <f t="shared" si="131"/>
        <v>0</v>
      </c>
      <c r="M605" s="364">
        <f t="shared" si="131"/>
        <v>0</v>
      </c>
      <c r="N605" s="364">
        <f t="shared" si="131"/>
        <v>0</v>
      </c>
      <c r="O605" s="364">
        <f t="shared" si="131"/>
        <v>0</v>
      </c>
      <c r="P605" s="364">
        <f t="shared" si="131"/>
        <v>0</v>
      </c>
      <c r="Q605" s="364">
        <f t="shared" si="131"/>
        <v>0</v>
      </c>
      <c r="R605" s="364">
        <f t="shared" si="131"/>
        <v>0</v>
      </c>
      <c r="S605" s="364">
        <f t="shared" si="131"/>
        <v>0</v>
      </c>
      <c r="T605" s="364">
        <f t="shared" si="131"/>
        <v>0</v>
      </c>
      <c r="U605" s="364">
        <f t="shared" si="131"/>
        <v>0</v>
      </c>
      <c r="V605" s="364">
        <f t="shared" si="131"/>
        <v>0</v>
      </c>
      <c r="W605" s="366">
        <f t="shared" si="131"/>
        <v>0</v>
      </c>
      <c r="Y605" s="354"/>
    </row>
    <row r="606" spans="2:25" outlineLevel="1" x14ac:dyDescent="0.25">
      <c r="B606" s="465"/>
      <c r="C606" s="272"/>
      <c r="D606" s="272"/>
      <c r="E606" s="273"/>
      <c r="F606" s="299" t="s">
        <v>51</v>
      </c>
      <c r="G606" s="540"/>
      <c r="H606" s="554"/>
      <c r="I606" s="555"/>
      <c r="J606" s="555"/>
      <c r="K606" s="556"/>
      <c r="L606" s="559"/>
      <c r="M606" s="555"/>
      <c r="N606" s="555"/>
      <c r="O606" s="555"/>
      <c r="P606" s="555"/>
      <c r="Q606" s="555"/>
      <c r="R606" s="555"/>
      <c r="S606" s="555"/>
      <c r="T606" s="555"/>
      <c r="U606" s="560"/>
      <c r="V606" s="556"/>
      <c r="W606" s="557"/>
      <c r="Y606" s="236"/>
    </row>
    <row r="607" spans="2:25" outlineLevel="1" x14ac:dyDescent="0.25">
      <c r="B607" s="465"/>
      <c r="C607" s="272"/>
      <c r="D607" s="272"/>
      <c r="E607" s="273"/>
      <c r="F607" s="299" t="s">
        <v>52</v>
      </c>
      <c r="G607" s="540"/>
      <c r="H607" s="554"/>
      <c r="I607" s="555"/>
      <c r="J607" s="555"/>
      <c r="K607" s="556"/>
      <c r="L607" s="559"/>
      <c r="M607" s="555"/>
      <c r="N607" s="555"/>
      <c r="O607" s="555"/>
      <c r="P607" s="555"/>
      <c r="Q607" s="555"/>
      <c r="R607" s="555"/>
      <c r="S607" s="555"/>
      <c r="T607" s="555"/>
      <c r="U607" s="560"/>
      <c r="V607" s="556"/>
      <c r="W607" s="557"/>
      <c r="Y607" s="236"/>
    </row>
    <row r="608" spans="2:25" x14ac:dyDescent="0.25">
      <c r="B608" s="465"/>
      <c r="C608" s="272"/>
      <c r="D608" s="272"/>
      <c r="E608" s="273" t="s">
        <v>53</v>
      </c>
      <c r="F608" s="273"/>
      <c r="G608" s="367">
        <f t="shared" ref="G608:W608" si="132">SUBTOTAL(9,G609:G611)</f>
        <v>0</v>
      </c>
      <c r="H608" s="368">
        <f t="shared" si="132"/>
        <v>0</v>
      </c>
      <c r="I608" s="369">
        <f t="shared" si="132"/>
        <v>0</v>
      </c>
      <c r="J608" s="369">
        <f t="shared" si="132"/>
        <v>0</v>
      </c>
      <c r="K608" s="370">
        <f t="shared" si="132"/>
        <v>0</v>
      </c>
      <c r="L608" s="364">
        <f t="shared" si="132"/>
        <v>0</v>
      </c>
      <c r="M608" s="364">
        <f t="shared" si="132"/>
        <v>0</v>
      </c>
      <c r="N608" s="364">
        <f t="shared" si="132"/>
        <v>0</v>
      </c>
      <c r="O608" s="364">
        <f t="shared" si="132"/>
        <v>0</v>
      </c>
      <c r="P608" s="364">
        <f t="shared" si="132"/>
        <v>0</v>
      </c>
      <c r="Q608" s="364">
        <f t="shared" si="132"/>
        <v>0</v>
      </c>
      <c r="R608" s="364">
        <f t="shared" si="132"/>
        <v>0</v>
      </c>
      <c r="S608" s="364">
        <f t="shared" si="132"/>
        <v>0</v>
      </c>
      <c r="T608" s="364">
        <f t="shared" si="132"/>
        <v>0</v>
      </c>
      <c r="U608" s="364">
        <f t="shared" si="132"/>
        <v>0</v>
      </c>
      <c r="V608" s="364">
        <f t="shared" si="132"/>
        <v>0</v>
      </c>
      <c r="W608" s="366">
        <f t="shared" si="132"/>
        <v>0</v>
      </c>
      <c r="Y608" s="238"/>
    </row>
    <row r="609" spans="2:25" outlineLevel="1" x14ac:dyDescent="0.25">
      <c r="B609" s="465"/>
      <c r="C609" s="272"/>
      <c r="D609" s="272"/>
      <c r="E609" s="273"/>
      <c r="F609" s="299" t="s">
        <v>54</v>
      </c>
      <c r="G609" s="540"/>
      <c r="H609" s="554"/>
      <c r="I609" s="555"/>
      <c r="J609" s="555"/>
      <c r="K609" s="556"/>
      <c r="L609" s="559"/>
      <c r="M609" s="555"/>
      <c r="N609" s="555"/>
      <c r="O609" s="555"/>
      <c r="P609" s="555"/>
      <c r="Q609" s="555"/>
      <c r="R609" s="555"/>
      <c r="S609" s="555"/>
      <c r="T609" s="555"/>
      <c r="U609" s="560"/>
      <c r="V609" s="556"/>
      <c r="W609" s="557"/>
      <c r="Y609" s="236"/>
    </row>
    <row r="610" spans="2:25" outlineLevel="1" x14ac:dyDescent="0.25">
      <c r="B610" s="465"/>
      <c r="C610" s="272"/>
      <c r="D610" s="272"/>
      <c r="E610" s="273"/>
      <c r="F610" s="299" t="s">
        <v>55</v>
      </c>
      <c r="G610" s="540"/>
      <c r="H610" s="554"/>
      <c r="I610" s="555"/>
      <c r="J610" s="555"/>
      <c r="K610" s="556"/>
      <c r="L610" s="559"/>
      <c r="M610" s="555"/>
      <c r="N610" s="555"/>
      <c r="O610" s="555"/>
      <c r="P610" s="555"/>
      <c r="Q610" s="555"/>
      <c r="R610" s="555"/>
      <c r="S610" s="555"/>
      <c r="T610" s="555"/>
      <c r="U610" s="560"/>
      <c r="V610" s="556"/>
      <c r="W610" s="557"/>
      <c r="Y610" s="236"/>
    </row>
    <row r="611" spans="2:25" outlineLevel="1" x14ac:dyDescent="0.25">
      <c r="B611" s="465"/>
      <c r="C611" s="272"/>
      <c r="D611" s="272"/>
      <c r="E611" s="273"/>
      <c r="F611" s="299" t="s">
        <v>56</v>
      </c>
      <c r="G611" s="540"/>
      <c r="H611" s="554"/>
      <c r="I611" s="555"/>
      <c r="J611" s="555"/>
      <c r="K611" s="556"/>
      <c r="L611" s="559"/>
      <c r="M611" s="555"/>
      <c r="N611" s="555"/>
      <c r="O611" s="555"/>
      <c r="P611" s="555"/>
      <c r="Q611" s="555"/>
      <c r="R611" s="555"/>
      <c r="S611" s="555"/>
      <c r="T611" s="555"/>
      <c r="U611" s="560"/>
      <c r="V611" s="556"/>
      <c r="W611" s="557"/>
      <c r="Y611" s="236"/>
    </row>
    <row r="612" spans="2:25" x14ac:dyDescent="0.25">
      <c r="B612" s="465"/>
      <c r="C612" s="272"/>
      <c r="D612" s="272"/>
      <c r="E612" s="273" t="s">
        <v>57</v>
      </c>
      <c r="F612" s="273"/>
      <c r="G612" s="367">
        <f t="shared" ref="G612:W612" si="133">SUBTOTAL(9,G613:G614)</f>
        <v>0</v>
      </c>
      <c r="H612" s="368">
        <f t="shared" si="133"/>
        <v>0</v>
      </c>
      <c r="I612" s="369">
        <f t="shared" si="133"/>
        <v>0</v>
      </c>
      <c r="J612" s="369">
        <f t="shared" si="133"/>
        <v>0</v>
      </c>
      <c r="K612" s="370">
        <f t="shared" si="133"/>
        <v>0</v>
      </c>
      <c r="L612" s="364">
        <f t="shared" si="133"/>
        <v>0</v>
      </c>
      <c r="M612" s="364">
        <f t="shared" si="133"/>
        <v>0</v>
      </c>
      <c r="N612" s="364">
        <f t="shared" si="133"/>
        <v>0</v>
      </c>
      <c r="O612" s="364">
        <f t="shared" si="133"/>
        <v>0</v>
      </c>
      <c r="P612" s="364">
        <f t="shared" si="133"/>
        <v>0</v>
      </c>
      <c r="Q612" s="364">
        <f t="shared" si="133"/>
        <v>0</v>
      </c>
      <c r="R612" s="364">
        <f t="shared" si="133"/>
        <v>0</v>
      </c>
      <c r="S612" s="364">
        <f t="shared" si="133"/>
        <v>0</v>
      </c>
      <c r="T612" s="364">
        <f t="shared" si="133"/>
        <v>0</v>
      </c>
      <c r="U612" s="364">
        <f t="shared" si="133"/>
        <v>0</v>
      </c>
      <c r="V612" s="364">
        <f t="shared" si="133"/>
        <v>0</v>
      </c>
      <c r="W612" s="366">
        <f t="shared" si="133"/>
        <v>0</v>
      </c>
      <c r="Y612" s="238"/>
    </row>
    <row r="613" spans="2:25" outlineLevel="1" x14ac:dyDescent="0.25">
      <c r="B613" s="465"/>
      <c r="C613" s="272"/>
      <c r="D613" s="272"/>
      <c r="E613" s="273"/>
      <c r="F613" s="299" t="s">
        <v>58</v>
      </c>
      <c r="G613" s="540"/>
      <c r="H613" s="554"/>
      <c r="I613" s="555"/>
      <c r="J613" s="555"/>
      <c r="K613" s="556"/>
      <c r="L613" s="559"/>
      <c r="M613" s="555"/>
      <c r="N613" s="555"/>
      <c r="O613" s="555"/>
      <c r="P613" s="555"/>
      <c r="Q613" s="555"/>
      <c r="R613" s="555"/>
      <c r="S613" s="555"/>
      <c r="T613" s="555"/>
      <c r="U613" s="560"/>
      <c r="V613" s="556"/>
      <c r="W613" s="557"/>
      <c r="Y613" s="236"/>
    </row>
    <row r="614" spans="2:25" outlineLevel="1" x14ac:dyDescent="0.25">
      <c r="B614" s="465"/>
      <c r="C614" s="272"/>
      <c r="D614" s="272"/>
      <c r="E614" s="273"/>
      <c r="F614" s="299" t="s">
        <v>59</v>
      </c>
      <c r="G614" s="540"/>
      <c r="H614" s="554"/>
      <c r="I614" s="555"/>
      <c r="J614" s="555"/>
      <c r="K614" s="556"/>
      <c r="L614" s="559"/>
      <c r="M614" s="555"/>
      <c r="N614" s="555"/>
      <c r="O614" s="555"/>
      <c r="P614" s="555"/>
      <c r="Q614" s="555"/>
      <c r="R614" s="555"/>
      <c r="S614" s="555"/>
      <c r="T614" s="555"/>
      <c r="U614" s="560"/>
      <c r="V614" s="556"/>
      <c r="W614" s="557"/>
      <c r="Y614" s="236"/>
    </row>
    <row r="615" spans="2:25" x14ac:dyDescent="0.25">
      <c r="B615" s="465"/>
      <c r="C615" s="272"/>
      <c r="D615" s="272"/>
      <c r="E615" s="273" t="s">
        <v>60</v>
      </c>
      <c r="F615" s="273"/>
      <c r="G615" s="367">
        <f t="shared" ref="G615:W615" si="134">SUBTOTAL(9,G616:G618)</f>
        <v>0</v>
      </c>
      <c r="H615" s="368">
        <f t="shared" si="134"/>
        <v>0</v>
      </c>
      <c r="I615" s="369">
        <f t="shared" si="134"/>
        <v>0</v>
      </c>
      <c r="J615" s="369">
        <f t="shared" si="134"/>
        <v>0</v>
      </c>
      <c r="K615" s="370">
        <f t="shared" si="134"/>
        <v>0</v>
      </c>
      <c r="L615" s="364">
        <f t="shared" si="134"/>
        <v>0</v>
      </c>
      <c r="M615" s="364">
        <f t="shared" si="134"/>
        <v>0</v>
      </c>
      <c r="N615" s="364">
        <f t="shared" si="134"/>
        <v>0</v>
      </c>
      <c r="O615" s="364">
        <f t="shared" si="134"/>
        <v>0</v>
      </c>
      <c r="P615" s="364">
        <f t="shared" si="134"/>
        <v>0</v>
      </c>
      <c r="Q615" s="364">
        <f t="shared" si="134"/>
        <v>0</v>
      </c>
      <c r="R615" s="364">
        <f t="shared" si="134"/>
        <v>0</v>
      </c>
      <c r="S615" s="364">
        <f t="shared" si="134"/>
        <v>0</v>
      </c>
      <c r="T615" s="364">
        <f t="shared" si="134"/>
        <v>0</v>
      </c>
      <c r="U615" s="364">
        <f t="shared" si="134"/>
        <v>0</v>
      </c>
      <c r="V615" s="364">
        <f t="shared" si="134"/>
        <v>0</v>
      </c>
      <c r="W615" s="366">
        <f t="shared" si="134"/>
        <v>0</v>
      </c>
      <c r="Y615" s="238"/>
    </row>
    <row r="616" spans="2:25" outlineLevel="1" x14ac:dyDescent="0.25">
      <c r="B616" s="465"/>
      <c r="C616" s="272"/>
      <c r="D616" s="272"/>
      <c r="E616" s="273"/>
      <c r="F616" s="299" t="s">
        <v>61</v>
      </c>
      <c r="G616" s="540"/>
      <c r="H616" s="554"/>
      <c r="I616" s="555"/>
      <c r="J616" s="555"/>
      <c r="K616" s="556"/>
      <c r="L616" s="559"/>
      <c r="M616" s="555"/>
      <c r="N616" s="555"/>
      <c r="O616" s="555"/>
      <c r="P616" s="555"/>
      <c r="Q616" s="555"/>
      <c r="R616" s="555"/>
      <c r="S616" s="555"/>
      <c r="T616" s="555"/>
      <c r="U616" s="560"/>
      <c r="V616" s="556"/>
      <c r="W616" s="557"/>
      <c r="Y616" s="236"/>
    </row>
    <row r="617" spans="2:25" outlineLevel="1" x14ac:dyDescent="0.25">
      <c r="B617" s="465"/>
      <c r="C617" s="272"/>
      <c r="D617" s="272"/>
      <c r="E617" s="273"/>
      <c r="F617" s="299" t="s">
        <v>62</v>
      </c>
      <c r="G617" s="540"/>
      <c r="H617" s="554"/>
      <c r="I617" s="555"/>
      <c r="J617" s="555"/>
      <c r="K617" s="556"/>
      <c r="L617" s="559"/>
      <c r="M617" s="555"/>
      <c r="N617" s="555"/>
      <c r="O617" s="555"/>
      <c r="P617" s="555"/>
      <c r="Q617" s="555"/>
      <c r="R617" s="555"/>
      <c r="S617" s="555"/>
      <c r="T617" s="555"/>
      <c r="U617" s="560"/>
      <c r="V617" s="556"/>
      <c r="W617" s="557"/>
      <c r="Y617" s="236"/>
    </row>
    <row r="618" spans="2:25" outlineLevel="1" x14ac:dyDescent="0.25">
      <c r="B618" s="465"/>
      <c r="C618" s="272"/>
      <c r="D618" s="272"/>
      <c r="E618" s="273"/>
      <c r="F618" s="299" t="s">
        <v>63</v>
      </c>
      <c r="G618" s="540"/>
      <c r="H618" s="554"/>
      <c r="I618" s="555"/>
      <c r="J618" s="555"/>
      <c r="K618" s="556"/>
      <c r="L618" s="559"/>
      <c r="M618" s="555"/>
      <c r="N618" s="555"/>
      <c r="O618" s="555"/>
      <c r="P618" s="555"/>
      <c r="Q618" s="555"/>
      <c r="R618" s="555"/>
      <c r="S618" s="555"/>
      <c r="T618" s="555"/>
      <c r="U618" s="560"/>
      <c r="V618" s="556"/>
      <c r="W618" s="557"/>
      <c r="Y618" s="236"/>
    </row>
    <row r="619" spans="2:25" x14ac:dyDescent="0.25">
      <c r="B619" s="465"/>
      <c r="C619" s="272"/>
      <c r="D619" s="272"/>
      <c r="E619" s="273" t="s">
        <v>64</v>
      </c>
      <c r="F619" s="273"/>
      <c r="G619" s="367">
        <f t="shared" ref="G619:W619" si="135">SUBTOTAL(9,G620:G621)</f>
        <v>0</v>
      </c>
      <c r="H619" s="368">
        <f t="shared" si="135"/>
        <v>0</v>
      </c>
      <c r="I619" s="369">
        <f t="shared" si="135"/>
        <v>0</v>
      </c>
      <c r="J619" s="369">
        <f t="shared" si="135"/>
        <v>0</v>
      </c>
      <c r="K619" s="370">
        <f t="shared" si="135"/>
        <v>0</v>
      </c>
      <c r="L619" s="364">
        <f t="shared" si="135"/>
        <v>0</v>
      </c>
      <c r="M619" s="364">
        <f t="shared" si="135"/>
        <v>0</v>
      </c>
      <c r="N619" s="364">
        <f t="shared" si="135"/>
        <v>0</v>
      </c>
      <c r="O619" s="364">
        <f t="shared" si="135"/>
        <v>0</v>
      </c>
      <c r="P619" s="364">
        <f t="shared" si="135"/>
        <v>0</v>
      </c>
      <c r="Q619" s="364">
        <f t="shared" si="135"/>
        <v>0</v>
      </c>
      <c r="R619" s="364">
        <f t="shared" si="135"/>
        <v>0</v>
      </c>
      <c r="S619" s="364">
        <f t="shared" si="135"/>
        <v>0</v>
      </c>
      <c r="T619" s="364">
        <f t="shared" si="135"/>
        <v>0</v>
      </c>
      <c r="U619" s="364">
        <f t="shared" si="135"/>
        <v>0</v>
      </c>
      <c r="V619" s="364">
        <f t="shared" si="135"/>
        <v>0</v>
      </c>
      <c r="W619" s="366">
        <f t="shared" si="135"/>
        <v>0</v>
      </c>
      <c r="Y619" s="238"/>
    </row>
    <row r="620" spans="2:25" outlineLevel="1" x14ac:dyDescent="0.25">
      <c r="B620" s="465"/>
      <c r="C620" s="272"/>
      <c r="D620" s="272"/>
      <c r="E620" s="273"/>
      <c r="F620" s="299" t="s">
        <v>65</v>
      </c>
      <c r="G620" s="540"/>
      <c r="H620" s="554"/>
      <c r="I620" s="555"/>
      <c r="J620" s="555"/>
      <c r="K620" s="556"/>
      <c r="L620" s="559"/>
      <c r="M620" s="555"/>
      <c r="N620" s="555"/>
      <c r="O620" s="555"/>
      <c r="P620" s="555"/>
      <c r="Q620" s="555"/>
      <c r="R620" s="555"/>
      <c r="S620" s="555"/>
      <c r="T620" s="555"/>
      <c r="U620" s="560"/>
      <c r="V620" s="556"/>
      <c r="W620" s="557"/>
      <c r="Y620" s="236"/>
    </row>
    <row r="621" spans="2:25" outlineLevel="1" x14ac:dyDescent="0.25">
      <c r="B621" s="465"/>
      <c r="C621" s="272"/>
      <c r="D621" s="272"/>
      <c r="E621" s="273"/>
      <c r="F621" s="299" t="s">
        <v>66</v>
      </c>
      <c r="G621" s="540"/>
      <c r="H621" s="554"/>
      <c r="I621" s="555"/>
      <c r="J621" s="555"/>
      <c r="K621" s="556"/>
      <c r="L621" s="559"/>
      <c r="M621" s="555"/>
      <c r="N621" s="555"/>
      <c r="O621" s="555"/>
      <c r="P621" s="555"/>
      <c r="Q621" s="555"/>
      <c r="R621" s="555"/>
      <c r="S621" s="555"/>
      <c r="T621" s="555"/>
      <c r="U621" s="560"/>
      <c r="V621" s="556"/>
      <c r="W621" s="557"/>
      <c r="Y621" s="236"/>
    </row>
    <row r="622" spans="2:25" x14ac:dyDescent="0.25">
      <c r="B622" s="465"/>
      <c r="C622" s="272"/>
      <c r="D622" s="272"/>
      <c r="E622" s="273" t="s">
        <v>67</v>
      </c>
      <c r="F622" s="273"/>
      <c r="G622" s="367">
        <f t="shared" ref="G622:W622" si="136">SUBTOTAL(9,G623:G625)</f>
        <v>0</v>
      </c>
      <c r="H622" s="368">
        <f t="shared" si="136"/>
        <v>0</v>
      </c>
      <c r="I622" s="369">
        <f t="shared" si="136"/>
        <v>0</v>
      </c>
      <c r="J622" s="369">
        <f t="shared" si="136"/>
        <v>0</v>
      </c>
      <c r="K622" s="370">
        <f t="shared" si="136"/>
        <v>0</v>
      </c>
      <c r="L622" s="364">
        <f t="shared" si="136"/>
        <v>0</v>
      </c>
      <c r="M622" s="364">
        <f t="shared" si="136"/>
        <v>0</v>
      </c>
      <c r="N622" s="364">
        <f t="shared" si="136"/>
        <v>0</v>
      </c>
      <c r="O622" s="364">
        <f t="shared" si="136"/>
        <v>0</v>
      </c>
      <c r="P622" s="364">
        <f t="shared" si="136"/>
        <v>0</v>
      </c>
      <c r="Q622" s="364">
        <f t="shared" si="136"/>
        <v>0</v>
      </c>
      <c r="R622" s="364">
        <f t="shared" si="136"/>
        <v>0</v>
      </c>
      <c r="S622" s="364">
        <f t="shared" si="136"/>
        <v>0</v>
      </c>
      <c r="T622" s="364">
        <f t="shared" si="136"/>
        <v>0</v>
      </c>
      <c r="U622" s="364">
        <f t="shared" si="136"/>
        <v>0</v>
      </c>
      <c r="V622" s="364">
        <f t="shared" si="136"/>
        <v>0</v>
      </c>
      <c r="W622" s="366">
        <f t="shared" si="136"/>
        <v>0</v>
      </c>
      <c r="Y622" s="238"/>
    </row>
    <row r="623" spans="2:25" outlineLevel="1" x14ac:dyDescent="0.25">
      <c r="B623" s="465"/>
      <c r="C623" s="272"/>
      <c r="D623" s="272"/>
      <c r="E623" s="273"/>
      <c r="F623" s="299" t="s">
        <v>68</v>
      </c>
      <c r="G623" s="540"/>
      <c r="H623" s="554"/>
      <c r="I623" s="555"/>
      <c r="J623" s="555"/>
      <c r="K623" s="556"/>
      <c r="L623" s="559"/>
      <c r="M623" s="555"/>
      <c r="N623" s="555"/>
      <c r="O623" s="555"/>
      <c r="P623" s="555"/>
      <c r="Q623" s="555"/>
      <c r="R623" s="555"/>
      <c r="S623" s="555"/>
      <c r="T623" s="555"/>
      <c r="U623" s="560"/>
      <c r="V623" s="556"/>
      <c r="W623" s="557"/>
      <c r="Y623" s="236"/>
    </row>
    <row r="624" spans="2:25" outlineLevel="1" x14ac:dyDescent="0.25">
      <c r="B624" s="465"/>
      <c r="C624" s="272"/>
      <c r="D624" s="272"/>
      <c r="E624" s="273"/>
      <c r="F624" s="299" t="s">
        <v>69</v>
      </c>
      <c r="G624" s="540"/>
      <c r="H624" s="554"/>
      <c r="I624" s="555"/>
      <c r="J624" s="555"/>
      <c r="K624" s="556"/>
      <c r="L624" s="559"/>
      <c r="M624" s="555"/>
      <c r="N624" s="555"/>
      <c r="O624" s="555"/>
      <c r="P624" s="555"/>
      <c r="Q624" s="555"/>
      <c r="R624" s="555"/>
      <c r="S624" s="555"/>
      <c r="T624" s="555"/>
      <c r="U624" s="560"/>
      <c r="V624" s="556"/>
      <c r="W624" s="557"/>
      <c r="Y624" s="236"/>
    </row>
    <row r="625" spans="2:25" outlineLevel="1" x14ac:dyDescent="0.25">
      <c r="B625" s="465"/>
      <c r="C625" s="272"/>
      <c r="D625" s="272"/>
      <c r="E625" s="273"/>
      <c r="F625" s="299" t="s">
        <v>70</v>
      </c>
      <c r="G625" s="540"/>
      <c r="H625" s="554"/>
      <c r="I625" s="555"/>
      <c r="J625" s="555"/>
      <c r="K625" s="556"/>
      <c r="L625" s="559"/>
      <c r="M625" s="555"/>
      <c r="N625" s="555"/>
      <c r="O625" s="555"/>
      <c r="P625" s="555"/>
      <c r="Q625" s="555"/>
      <c r="R625" s="555"/>
      <c r="S625" s="555"/>
      <c r="T625" s="555"/>
      <c r="U625" s="560"/>
      <c r="V625" s="556"/>
      <c r="W625" s="557"/>
      <c r="Y625" s="236"/>
    </row>
    <row r="626" spans="2:25" x14ac:dyDescent="0.25">
      <c r="B626" s="465"/>
      <c r="C626" s="272"/>
      <c r="D626" s="272" t="s">
        <v>71</v>
      </c>
      <c r="E626" s="273"/>
      <c r="F626" s="273"/>
      <c r="G626" s="367"/>
      <c r="H626" s="368"/>
      <c r="I626" s="369"/>
      <c r="J626" s="369"/>
      <c r="K626" s="370"/>
      <c r="L626" s="363"/>
      <c r="M626" s="364"/>
      <c r="N626" s="364"/>
      <c r="O626" s="364"/>
      <c r="P626" s="364"/>
      <c r="Q626" s="364"/>
      <c r="R626" s="364"/>
      <c r="S626" s="364"/>
      <c r="T626" s="364"/>
      <c r="U626" s="364"/>
      <c r="V626" s="365"/>
      <c r="W626" s="365"/>
      <c r="Y626" s="353"/>
    </row>
    <row r="627" spans="2:25" x14ac:dyDescent="0.25">
      <c r="B627" s="465"/>
      <c r="C627" s="272"/>
      <c r="D627" s="272"/>
      <c r="E627" s="273" t="s">
        <v>72</v>
      </c>
      <c r="F627" s="273"/>
      <c r="G627" s="367">
        <f t="shared" ref="G627:W627" si="137">SUBTOTAL(9,G628:G629)</f>
        <v>0</v>
      </c>
      <c r="H627" s="368">
        <f t="shared" si="137"/>
        <v>0</v>
      </c>
      <c r="I627" s="369">
        <f t="shared" si="137"/>
        <v>0</v>
      </c>
      <c r="J627" s="369">
        <f t="shared" si="137"/>
        <v>0</v>
      </c>
      <c r="K627" s="370">
        <f t="shared" si="137"/>
        <v>0</v>
      </c>
      <c r="L627" s="364">
        <f t="shared" si="137"/>
        <v>0</v>
      </c>
      <c r="M627" s="364">
        <f t="shared" si="137"/>
        <v>0</v>
      </c>
      <c r="N627" s="364">
        <f t="shared" si="137"/>
        <v>0</v>
      </c>
      <c r="O627" s="364">
        <f t="shared" si="137"/>
        <v>0</v>
      </c>
      <c r="P627" s="364">
        <f t="shared" si="137"/>
        <v>0</v>
      </c>
      <c r="Q627" s="364">
        <f t="shared" si="137"/>
        <v>0</v>
      </c>
      <c r="R627" s="364">
        <f t="shared" si="137"/>
        <v>0</v>
      </c>
      <c r="S627" s="364">
        <f t="shared" si="137"/>
        <v>0</v>
      </c>
      <c r="T627" s="364">
        <f t="shared" si="137"/>
        <v>0</v>
      </c>
      <c r="U627" s="364">
        <f t="shared" si="137"/>
        <v>0</v>
      </c>
      <c r="V627" s="364">
        <f t="shared" si="137"/>
        <v>0</v>
      </c>
      <c r="W627" s="366">
        <f t="shared" si="137"/>
        <v>0</v>
      </c>
      <c r="Y627" s="354"/>
    </row>
    <row r="628" spans="2:25" outlineLevel="1" x14ac:dyDescent="0.25">
      <c r="B628" s="465"/>
      <c r="C628" s="272"/>
      <c r="D628" s="272"/>
      <c r="E628" s="273"/>
      <c r="F628" s="299" t="s">
        <v>73</v>
      </c>
      <c r="G628" s="540"/>
      <c r="H628" s="554"/>
      <c r="I628" s="555"/>
      <c r="J628" s="555"/>
      <c r="K628" s="556"/>
      <c r="L628" s="559"/>
      <c r="M628" s="555"/>
      <c r="N628" s="555"/>
      <c r="O628" s="555"/>
      <c r="P628" s="555"/>
      <c r="Q628" s="555"/>
      <c r="R628" s="555"/>
      <c r="S628" s="555"/>
      <c r="T628" s="555"/>
      <c r="U628" s="560"/>
      <c r="V628" s="556"/>
      <c r="W628" s="557"/>
      <c r="Y628" s="236"/>
    </row>
    <row r="629" spans="2:25" outlineLevel="1" x14ac:dyDescent="0.25">
      <c r="B629" s="465"/>
      <c r="C629" s="272"/>
      <c r="D629" s="272"/>
      <c r="E629" s="273"/>
      <c r="F629" s="299" t="s">
        <v>74</v>
      </c>
      <c r="G629" s="540"/>
      <c r="H629" s="554"/>
      <c r="I629" s="555"/>
      <c r="J629" s="555"/>
      <c r="K629" s="556"/>
      <c r="L629" s="559"/>
      <c r="M629" s="555"/>
      <c r="N629" s="555"/>
      <c r="O629" s="555"/>
      <c r="P629" s="555"/>
      <c r="Q629" s="555"/>
      <c r="R629" s="555"/>
      <c r="S629" s="555"/>
      <c r="T629" s="555"/>
      <c r="U629" s="560"/>
      <c r="V629" s="556"/>
      <c r="W629" s="557"/>
      <c r="Y629" s="236"/>
    </row>
    <row r="630" spans="2:25" x14ac:dyDescent="0.25">
      <c r="B630" s="465"/>
      <c r="C630" s="272"/>
      <c r="D630" s="272"/>
      <c r="E630" s="273" t="s">
        <v>75</v>
      </c>
      <c r="F630" s="273"/>
      <c r="G630" s="367">
        <f t="shared" ref="G630:W630" si="138">SUBTOTAL(9,G631:G632)</f>
        <v>0</v>
      </c>
      <c r="H630" s="368">
        <f t="shared" si="138"/>
        <v>0</v>
      </c>
      <c r="I630" s="369">
        <f t="shared" si="138"/>
        <v>0</v>
      </c>
      <c r="J630" s="369">
        <f t="shared" si="138"/>
        <v>0</v>
      </c>
      <c r="K630" s="370">
        <f t="shared" si="138"/>
        <v>0</v>
      </c>
      <c r="L630" s="364">
        <f t="shared" si="138"/>
        <v>0</v>
      </c>
      <c r="M630" s="364">
        <f t="shared" si="138"/>
        <v>0</v>
      </c>
      <c r="N630" s="364">
        <f t="shared" si="138"/>
        <v>0</v>
      </c>
      <c r="O630" s="364">
        <f t="shared" si="138"/>
        <v>0</v>
      </c>
      <c r="P630" s="364">
        <f t="shared" si="138"/>
        <v>0</v>
      </c>
      <c r="Q630" s="364">
        <f t="shared" si="138"/>
        <v>0</v>
      </c>
      <c r="R630" s="364">
        <f t="shared" si="138"/>
        <v>0</v>
      </c>
      <c r="S630" s="364">
        <f t="shared" si="138"/>
        <v>0</v>
      </c>
      <c r="T630" s="364">
        <f t="shared" si="138"/>
        <v>0</v>
      </c>
      <c r="U630" s="364">
        <f t="shared" si="138"/>
        <v>0</v>
      </c>
      <c r="V630" s="364">
        <f t="shared" si="138"/>
        <v>0</v>
      </c>
      <c r="W630" s="366">
        <f t="shared" si="138"/>
        <v>0</v>
      </c>
      <c r="Y630" s="238"/>
    </row>
    <row r="631" spans="2:25" outlineLevel="1" x14ac:dyDescent="0.25">
      <c r="B631" s="465"/>
      <c r="C631" s="272"/>
      <c r="D631" s="272"/>
      <c r="E631" s="273"/>
      <c r="F631" s="299" t="s">
        <v>76</v>
      </c>
      <c r="G631" s="540"/>
      <c r="H631" s="554"/>
      <c r="I631" s="555"/>
      <c r="J631" s="555"/>
      <c r="K631" s="556"/>
      <c r="L631" s="559"/>
      <c r="M631" s="558"/>
      <c r="N631" s="558"/>
      <c r="O631" s="558"/>
      <c r="P631" s="558"/>
      <c r="Q631" s="558"/>
      <c r="R631" s="558"/>
      <c r="S631" s="558"/>
      <c r="T631" s="558"/>
      <c r="U631" s="560"/>
      <c r="V631" s="556"/>
      <c r="W631" s="557"/>
      <c r="Y631" s="236"/>
    </row>
    <row r="632" spans="2:25" outlineLevel="1" x14ac:dyDescent="0.25">
      <c r="B632" s="465"/>
      <c r="C632" s="272"/>
      <c r="D632" s="272"/>
      <c r="E632" s="273"/>
      <c r="F632" s="299" t="s">
        <v>77</v>
      </c>
      <c r="G632" s="540"/>
      <c r="H632" s="554"/>
      <c r="I632" s="555"/>
      <c r="J632" s="555"/>
      <c r="K632" s="556"/>
      <c r="L632" s="559"/>
      <c r="M632" s="555"/>
      <c r="N632" s="555"/>
      <c r="O632" s="555"/>
      <c r="P632" s="555"/>
      <c r="Q632" s="555"/>
      <c r="R632" s="555"/>
      <c r="S632" s="555"/>
      <c r="T632" s="555"/>
      <c r="U632" s="560"/>
      <c r="V632" s="556"/>
      <c r="W632" s="557"/>
      <c r="Y632" s="236"/>
    </row>
    <row r="633" spans="2:25" x14ac:dyDescent="0.25">
      <c r="B633" s="465"/>
      <c r="C633" s="272"/>
      <c r="D633" s="272"/>
      <c r="E633" s="273" t="s">
        <v>78</v>
      </c>
      <c r="F633" s="273"/>
      <c r="G633" s="367">
        <f t="shared" ref="G633:W633" si="139">SUBTOTAL(9,G634:G635)</f>
        <v>0</v>
      </c>
      <c r="H633" s="368">
        <f t="shared" si="139"/>
        <v>0</v>
      </c>
      <c r="I633" s="369">
        <f t="shared" si="139"/>
        <v>0</v>
      </c>
      <c r="J633" s="369">
        <f t="shared" si="139"/>
        <v>0</v>
      </c>
      <c r="K633" s="370">
        <f t="shared" si="139"/>
        <v>0</v>
      </c>
      <c r="L633" s="364">
        <f t="shared" si="139"/>
        <v>0</v>
      </c>
      <c r="M633" s="364">
        <f t="shared" si="139"/>
        <v>0</v>
      </c>
      <c r="N633" s="364">
        <f t="shared" si="139"/>
        <v>0</v>
      </c>
      <c r="O633" s="364">
        <f t="shared" si="139"/>
        <v>0</v>
      </c>
      <c r="P633" s="364">
        <f t="shared" si="139"/>
        <v>0</v>
      </c>
      <c r="Q633" s="364">
        <f t="shared" si="139"/>
        <v>0</v>
      </c>
      <c r="R633" s="364">
        <f t="shared" si="139"/>
        <v>0</v>
      </c>
      <c r="S633" s="364">
        <f t="shared" si="139"/>
        <v>0</v>
      </c>
      <c r="T633" s="364">
        <f t="shared" si="139"/>
        <v>0</v>
      </c>
      <c r="U633" s="364">
        <f t="shared" si="139"/>
        <v>0</v>
      </c>
      <c r="V633" s="364">
        <f t="shared" si="139"/>
        <v>0</v>
      </c>
      <c r="W633" s="366">
        <f t="shared" si="139"/>
        <v>0</v>
      </c>
      <c r="Y633" s="238"/>
    </row>
    <row r="634" spans="2:25" outlineLevel="1" x14ac:dyDescent="0.25">
      <c r="B634" s="465"/>
      <c r="C634" s="272"/>
      <c r="D634" s="272"/>
      <c r="E634" s="273"/>
      <c r="F634" s="299" t="s">
        <v>79</v>
      </c>
      <c r="G634" s="540"/>
      <c r="H634" s="554"/>
      <c r="I634" s="555"/>
      <c r="J634" s="555"/>
      <c r="K634" s="556"/>
      <c r="L634" s="559"/>
      <c r="M634" s="555"/>
      <c r="N634" s="555"/>
      <c r="O634" s="555"/>
      <c r="P634" s="555"/>
      <c r="Q634" s="555"/>
      <c r="R634" s="555"/>
      <c r="S634" s="555"/>
      <c r="T634" s="555"/>
      <c r="U634" s="560"/>
      <c r="V634" s="556"/>
      <c r="W634" s="557"/>
      <c r="Y634" s="236"/>
    </row>
    <row r="635" spans="2:25" outlineLevel="1" x14ac:dyDescent="0.25">
      <c r="B635" s="465"/>
      <c r="C635" s="272"/>
      <c r="D635" s="272"/>
      <c r="E635" s="273"/>
      <c r="F635" s="299" t="s">
        <v>80</v>
      </c>
      <c r="G635" s="540"/>
      <c r="H635" s="554"/>
      <c r="I635" s="555"/>
      <c r="J635" s="555"/>
      <c r="K635" s="556"/>
      <c r="L635" s="559"/>
      <c r="M635" s="555"/>
      <c r="N635" s="555"/>
      <c r="O635" s="555"/>
      <c r="P635" s="555"/>
      <c r="Q635" s="555"/>
      <c r="R635" s="555"/>
      <c r="S635" s="555"/>
      <c r="T635" s="555"/>
      <c r="U635" s="560"/>
      <c r="V635" s="556"/>
      <c r="W635" s="557"/>
      <c r="Y635" s="236"/>
    </row>
    <row r="636" spans="2:25" x14ac:dyDescent="0.25">
      <c r="B636" s="465"/>
      <c r="C636" s="272"/>
      <c r="D636" s="272"/>
      <c r="E636" s="273" t="s">
        <v>81</v>
      </c>
      <c r="F636" s="273"/>
      <c r="G636" s="367">
        <f t="shared" ref="G636:W636" si="140">SUBTOTAL(9,G637:G638)</f>
        <v>0</v>
      </c>
      <c r="H636" s="368">
        <f t="shared" si="140"/>
        <v>0</v>
      </c>
      <c r="I636" s="369">
        <f t="shared" si="140"/>
        <v>0</v>
      </c>
      <c r="J636" s="369">
        <f t="shared" si="140"/>
        <v>0</v>
      </c>
      <c r="K636" s="370">
        <f t="shared" si="140"/>
        <v>0</v>
      </c>
      <c r="L636" s="364">
        <f t="shared" si="140"/>
        <v>0</v>
      </c>
      <c r="M636" s="364">
        <f t="shared" si="140"/>
        <v>0</v>
      </c>
      <c r="N636" s="364">
        <f t="shared" si="140"/>
        <v>0</v>
      </c>
      <c r="O636" s="364">
        <f t="shared" si="140"/>
        <v>0</v>
      </c>
      <c r="P636" s="364">
        <f t="shared" si="140"/>
        <v>0</v>
      </c>
      <c r="Q636" s="364">
        <f t="shared" si="140"/>
        <v>0</v>
      </c>
      <c r="R636" s="364">
        <f t="shared" si="140"/>
        <v>0</v>
      </c>
      <c r="S636" s="364">
        <f t="shared" si="140"/>
        <v>0</v>
      </c>
      <c r="T636" s="364">
        <f t="shared" si="140"/>
        <v>0</v>
      </c>
      <c r="U636" s="364">
        <f t="shared" si="140"/>
        <v>0</v>
      </c>
      <c r="V636" s="364">
        <f t="shared" si="140"/>
        <v>0</v>
      </c>
      <c r="W636" s="366">
        <f t="shared" si="140"/>
        <v>0</v>
      </c>
      <c r="Y636" s="238"/>
    </row>
    <row r="637" spans="2:25" outlineLevel="1" x14ac:dyDescent="0.25">
      <c r="B637" s="465"/>
      <c r="C637" s="272"/>
      <c r="D637" s="272"/>
      <c r="E637" s="273"/>
      <c r="F637" s="299" t="s">
        <v>82</v>
      </c>
      <c r="G637" s="540"/>
      <c r="H637" s="554"/>
      <c r="I637" s="555"/>
      <c r="J637" s="555"/>
      <c r="K637" s="556"/>
      <c r="L637" s="559"/>
      <c r="M637" s="555"/>
      <c r="N637" s="555"/>
      <c r="O637" s="555"/>
      <c r="P637" s="555"/>
      <c r="Q637" s="555"/>
      <c r="R637" s="555"/>
      <c r="S637" s="555"/>
      <c r="T637" s="555"/>
      <c r="U637" s="560"/>
      <c r="V637" s="556"/>
      <c r="W637" s="557"/>
      <c r="Y637" s="236"/>
    </row>
    <row r="638" spans="2:25" outlineLevel="1" x14ac:dyDescent="0.25">
      <c r="B638" s="465"/>
      <c r="C638" s="272"/>
      <c r="D638" s="272"/>
      <c r="E638" s="273"/>
      <c r="F638" s="299" t="s">
        <v>83</v>
      </c>
      <c r="G638" s="540"/>
      <c r="H638" s="554"/>
      <c r="I638" s="555"/>
      <c r="J638" s="555"/>
      <c r="K638" s="556"/>
      <c r="L638" s="559"/>
      <c r="M638" s="555"/>
      <c r="N638" s="555"/>
      <c r="O638" s="555"/>
      <c r="P638" s="555"/>
      <c r="Q638" s="555"/>
      <c r="R638" s="555"/>
      <c r="S638" s="555"/>
      <c r="T638" s="555"/>
      <c r="U638" s="560"/>
      <c r="V638" s="556"/>
      <c r="W638" s="557"/>
      <c r="Y638" s="236"/>
    </row>
    <row r="639" spans="2:25" x14ac:dyDescent="0.25">
      <c r="B639" s="465"/>
      <c r="C639" s="272"/>
      <c r="D639" s="272"/>
      <c r="E639" s="273" t="s">
        <v>84</v>
      </c>
      <c r="F639" s="273"/>
      <c r="G639" s="367">
        <f t="shared" ref="G639:W639" si="141">SUBTOTAL(9,G640:G641)</f>
        <v>0</v>
      </c>
      <c r="H639" s="368">
        <f t="shared" si="141"/>
        <v>0</v>
      </c>
      <c r="I639" s="369">
        <f t="shared" si="141"/>
        <v>0</v>
      </c>
      <c r="J639" s="369">
        <f t="shared" si="141"/>
        <v>0</v>
      </c>
      <c r="K639" s="370">
        <f t="shared" si="141"/>
        <v>0</v>
      </c>
      <c r="L639" s="364">
        <f t="shared" si="141"/>
        <v>0</v>
      </c>
      <c r="M639" s="364">
        <f t="shared" si="141"/>
        <v>0</v>
      </c>
      <c r="N639" s="364">
        <f t="shared" si="141"/>
        <v>0</v>
      </c>
      <c r="O639" s="364">
        <f t="shared" si="141"/>
        <v>0</v>
      </c>
      <c r="P639" s="364">
        <f t="shared" si="141"/>
        <v>0</v>
      </c>
      <c r="Q639" s="364">
        <f t="shared" si="141"/>
        <v>0</v>
      </c>
      <c r="R639" s="364">
        <f t="shared" si="141"/>
        <v>0</v>
      </c>
      <c r="S639" s="364">
        <f t="shared" si="141"/>
        <v>0</v>
      </c>
      <c r="T639" s="364">
        <f t="shared" si="141"/>
        <v>0</v>
      </c>
      <c r="U639" s="364">
        <f t="shared" si="141"/>
        <v>0</v>
      </c>
      <c r="V639" s="364">
        <f t="shared" si="141"/>
        <v>0</v>
      </c>
      <c r="W639" s="366">
        <f t="shared" si="141"/>
        <v>0</v>
      </c>
      <c r="Y639" s="238"/>
    </row>
    <row r="640" spans="2:25" outlineLevel="1" x14ac:dyDescent="0.25">
      <c r="B640" s="465"/>
      <c r="C640" s="272"/>
      <c r="D640" s="272"/>
      <c r="E640" s="273"/>
      <c r="F640" s="299" t="s">
        <v>85</v>
      </c>
      <c r="G640" s="540"/>
      <c r="H640" s="554"/>
      <c r="I640" s="555"/>
      <c r="J640" s="555"/>
      <c r="K640" s="556"/>
      <c r="L640" s="559"/>
      <c r="M640" s="555"/>
      <c r="N640" s="555"/>
      <c r="O640" s="555"/>
      <c r="P640" s="555"/>
      <c r="Q640" s="555"/>
      <c r="R640" s="555"/>
      <c r="S640" s="555"/>
      <c r="T640" s="555"/>
      <c r="U640" s="560"/>
      <c r="V640" s="556"/>
      <c r="W640" s="557"/>
      <c r="Y640" s="236"/>
    </row>
    <row r="641" spans="2:25" outlineLevel="1" x14ac:dyDescent="0.25">
      <c r="B641" s="465"/>
      <c r="C641" s="272"/>
      <c r="D641" s="272"/>
      <c r="E641" s="273"/>
      <c r="F641" s="299" t="s">
        <v>86</v>
      </c>
      <c r="G641" s="540"/>
      <c r="H641" s="554"/>
      <c r="I641" s="555"/>
      <c r="J641" s="555"/>
      <c r="K641" s="556"/>
      <c r="L641" s="559"/>
      <c r="M641" s="561"/>
      <c r="N641" s="561"/>
      <c r="O641" s="561"/>
      <c r="P641" s="561"/>
      <c r="Q641" s="561"/>
      <c r="R641" s="561"/>
      <c r="S641" s="561"/>
      <c r="T641" s="561"/>
      <c r="U641" s="560"/>
      <c r="V641" s="556"/>
      <c r="W641" s="557"/>
      <c r="Y641" s="236"/>
    </row>
    <row r="642" spans="2:25" x14ac:dyDescent="0.25">
      <c r="B642" s="465"/>
      <c r="C642" s="272"/>
      <c r="D642" s="272"/>
      <c r="E642" s="273" t="s">
        <v>87</v>
      </c>
      <c r="F642" s="273"/>
      <c r="G642" s="367">
        <f t="shared" ref="G642:W642" si="142">SUBTOTAL(9,G643:G644)</f>
        <v>0</v>
      </c>
      <c r="H642" s="368">
        <f t="shared" si="142"/>
        <v>0</v>
      </c>
      <c r="I642" s="369">
        <f t="shared" si="142"/>
        <v>0</v>
      </c>
      <c r="J642" s="369">
        <f t="shared" si="142"/>
        <v>0</v>
      </c>
      <c r="K642" s="370">
        <f t="shared" si="142"/>
        <v>0</v>
      </c>
      <c r="L642" s="364">
        <f t="shared" si="142"/>
        <v>0</v>
      </c>
      <c r="M642" s="364">
        <f t="shared" si="142"/>
        <v>0</v>
      </c>
      <c r="N642" s="364">
        <f t="shared" si="142"/>
        <v>0</v>
      </c>
      <c r="O642" s="364">
        <f t="shared" si="142"/>
        <v>0</v>
      </c>
      <c r="P642" s="364">
        <f t="shared" si="142"/>
        <v>0</v>
      </c>
      <c r="Q642" s="364">
        <f t="shared" si="142"/>
        <v>0</v>
      </c>
      <c r="R642" s="364">
        <f t="shared" si="142"/>
        <v>0</v>
      </c>
      <c r="S642" s="364">
        <f t="shared" si="142"/>
        <v>0</v>
      </c>
      <c r="T642" s="364">
        <f t="shared" si="142"/>
        <v>0</v>
      </c>
      <c r="U642" s="364">
        <f t="shared" si="142"/>
        <v>0</v>
      </c>
      <c r="V642" s="364">
        <f t="shared" si="142"/>
        <v>0</v>
      </c>
      <c r="W642" s="366">
        <f t="shared" si="142"/>
        <v>0</v>
      </c>
      <c r="Y642" s="238"/>
    </row>
    <row r="643" spans="2:25" outlineLevel="1" x14ac:dyDescent="0.25">
      <c r="B643" s="465"/>
      <c r="C643" s="272"/>
      <c r="D643" s="272"/>
      <c r="E643" s="273"/>
      <c r="F643" s="299" t="s">
        <v>88</v>
      </c>
      <c r="G643" s="540"/>
      <c r="H643" s="554"/>
      <c r="I643" s="555"/>
      <c r="J643" s="555"/>
      <c r="K643" s="556"/>
      <c r="L643" s="559"/>
      <c r="M643" s="555"/>
      <c r="N643" s="555"/>
      <c r="O643" s="555"/>
      <c r="P643" s="555"/>
      <c r="Q643" s="555"/>
      <c r="R643" s="555"/>
      <c r="S643" s="555"/>
      <c r="T643" s="555"/>
      <c r="U643" s="560"/>
      <c r="V643" s="556"/>
      <c r="W643" s="557"/>
      <c r="Y643" s="236"/>
    </row>
    <row r="644" spans="2:25" outlineLevel="1" x14ac:dyDescent="0.25">
      <c r="B644" s="465"/>
      <c r="C644" s="272"/>
      <c r="D644" s="272"/>
      <c r="E644" s="273"/>
      <c r="F644" s="299" t="s">
        <v>89</v>
      </c>
      <c r="G644" s="540"/>
      <c r="H644" s="554"/>
      <c r="I644" s="555"/>
      <c r="J644" s="555"/>
      <c r="K644" s="556"/>
      <c r="L644" s="559"/>
      <c r="M644" s="555"/>
      <c r="N644" s="555"/>
      <c r="O644" s="555"/>
      <c r="P644" s="555"/>
      <c r="Q644" s="555"/>
      <c r="R644" s="555"/>
      <c r="S644" s="555"/>
      <c r="T644" s="555"/>
      <c r="U644" s="560"/>
      <c r="V644" s="556"/>
      <c r="W644" s="557"/>
      <c r="Y644" s="236"/>
    </row>
    <row r="645" spans="2:25" x14ac:dyDescent="0.25">
      <c r="B645" s="465"/>
      <c r="C645" s="272"/>
      <c r="D645" s="272" t="s">
        <v>90</v>
      </c>
      <c r="E645" s="273"/>
      <c r="F645" s="273"/>
      <c r="G645" s="367">
        <f t="shared" ref="G645:W645" si="143">SUBTOTAL(9,G646:G648)</f>
        <v>0</v>
      </c>
      <c r="H645" s="368">
        <f t="shared" si="143"/>
        <v>0</v>
      </c>
      <c r="I645" s="369">
        <f t="shared" si="143"/>
        <v>0</v>
      </c>
      <c r="J645" s="369">
        <f t="shared" si="143"/>
        <v>0</v>
      </c>
      <c r="K645" s="370">
        <f t="shared" si="143"/>
        <v>0</v>
      </c>
      <c r="L645" s="364">
        <f t="shared" si="143"/>
        <v>0</v>
      </c>
      <c r="M645" s="364">
        <f t="shared" si="143"/>
        <v>0</v>
      </c>
      <c r="N645" s="364">
        <f t="shared" si="143"/>
        <v>0</v>
      </c>
      <c r="O645" s="364">
        <f t="shared" si="143"/>
        <v>0</v>
      </c>
      <c r="P645" s="364">
        <f t="shared" si="143"/>
        <v>0</v>
      </c>
      <c r="Q645" s="364">
        <f t="shared" si="143"/>
        <v>0</v>
      </c>
      <c r="R645" s="364">
        <f t="shared" si="143"/>
        <v>0</v>
      </c>
      <c r="S645" s="364">
        <f t="shared" si="143"/>
        <v>0</v>
      </c>
      <c r="T645" s="364">
        <f t="shared" si="143"/>
        <v>0</v>
      </c>
      <c r="U645" s="364">
        <f t="shared" si="143"/>
        <v>0</v>
      </c>
      <c r="V645" s="364">
        <f t="shared" si="143"/>
        <v>0</v>
      </c>
      <c r="W645" s="366">
        <f t="shared" si="143"/>
        <v>0</v>
      </c>
      <c r="Y645" s="238"/>
    </row>
    <row r="646" spans="2:25" outlineLevel="1" x14ac:dyDescent="0.25">
      <c r="B646" s="465"/>
      <c r="C646" s="272"/>
      <c r="D646" s="272"/>
      <c r="E646" s="273"/>
      <c r="F646" s="299" t="s">
        <v>91</v>
      </c>
      <c r="G646" s="540"/>
      <c r="H646" s="554"/>
      <c r="I646" s="555"/>
      <c r="J646" s="555"/>
      <c r="K646" s="556"/>
      <c r="L646" s="559"/>
      <c r="M646" s="555"/>
      <c r="N646" s="555"/>
      <c r="O646" s="555"/>
      <c r="P646" s="555"/>
      <c r="Q646" s="555"/>
      <c r="R646" s="555"/>
      <c r="S646" s="555"/>
      <c r="T646" s="555"/>
      <c r="U646" s="560"/>
      <c r="V646" s="556"/>
      <c r="W646" s="557"/>
      <c r="Y646" s="236"/>
    </row>
    <row r="647" spans="2:25" outlineLevel="1" x14ac:dyDescent="0.25">
      <c r="B647" s="465"/>
      <c r="C647" s="272"/>
      <c r="D647" s="272"/>
      <c r="E647" s="273"/>
      <c r="F647" s="299" t="s">
        <v>92</v>
      </c>
      <c r="G647" s="540"/>
      <c r="H647" s="554"/>
      <c r="I647" s="555"/>
      <c r="J647" s="555"/>
      <c r="K647" s="556"/>
      <c r="L647" s="559"/>
      <c r="M647" s="555"/>
      <c r="N647" s="555"/>
      <c r="O647" s="555"/>
      <c r="P647" s="555"/>
      <c r="Q647" s="555"/>
      <c r="R647" s="555"/>
      <c r="S647" s="555"/>
      <c r="T647" s="555"/>
      <c r="U647" s="560"/>
      <c r="V647" s="556"/>
      <c r="W647" s="557"/>
      <c r="Y647" s="236"/>
    </row>
    <row r="648" spans="2:25" outlineLevel="1" x14ac:dyDescent="0.25">
      <c r="B648" s="465"/>
      <c r="C648" s="272"/>
      <c r="D648" s="272"/>
      <c r="E648" s="273"/>
      <c r="F648" s="299" t="s">
        <v>93</v>
      </c>
      <c r="G648" s="540"/>
      <c r="H648" s="554"/>
      <c r="I648" s="555"/>
      <c r="J648" s="555"/>
      <c r="K648" s="556"/>
      <c r="L648" s="559"/>
      <c r="M648" s="555"/>
      <c r="N648" s="555"/>
      <c r="O648" s="555"/>
      <c r="P648" s="555"/>
      <c r="Q648" s="555"/>
      <c r="R648" s="555"/>
      <c r="S648" s="555"/>
      <c r="T648" s="555"/>
      <c r="U648" s="560"/>
      <c r="V648" s="556"/>
      <c r="W648" s="557"/>
      <c r="Y648" s="236"/>
    </row>
    <row r="649" spans="2:25" x14ac:dyDescent="0.25">
      <c r="B649" s="465"/>
      <c r="C649" s="275"/>
      <c r="D649" s="272" t="s">
        <v>94</v>
      </c>
      <c r="E649" s="273"/>
      <c r="F649" s="273"/>
      <c r="G649" s="367">
        <f>SUBTOTAL(9,G650:G651)</f>
        <v>0</v>
      </c>
      <c r="H649" s="368"/>
      <c r="I649" s="369"/>
      <c r="J649" s="369"/>
      <c r="K649" s="370"/>
      <c r="L649" s="363"/>
      <c r="M649" s="364"/>
      <c r="N649" s="364"/>
      <c r="O649" s="364"/>
      <c r="P649" s="364"/>
      <c r="Q649" s="364"/>
      <c r="R649" s="364"/>
      <c r="S649" s="364"/>
      <c r="T649" s="364"/>
      <c r="U649" s="364"/>
      <c r="V649" s="365"/>
      <c r="W649" s="365"/>
      <c r="Y649" s="238"/>
    </row>
    <row r="650" spans="2:25" outlineLevel="1" x14ac:dyDescent="0.25">
      <c r="B650" s="465"/>
      <c r="C650" s="272"/>
      <c r="D650" s="272"/>
      <c r="E650" s="273"/>
      <c r="F650" s="299" t="s">
        <v>95</v>
      </c>
      <c r="G650" s="540"/>
      <c r="H650" s="368"/>
      <c r="I650" s="369"/>
      <c r="J650" s="369"/>
      <c r="K650" s="370"/>
      <c r="L650" s="363"/>
      <c r="M650" s="364"/>
      <c r="N650" s="364"/>
      <c r="O650" s="364"/>
      <c r="P650" s="364"/>
      <c r="Q650" s="364"/>
      <c r="R650" s="364"/>
      <c r="S650" s="364"/>
      <c r="T650" s="364"/>
      <c r="U650" s="364"/>
      <c r="V650" s="365"/>
      <c r="W650" s="365"/>
      <c r="Y650" s="236"/>
    </row>
    <row r="651" spans="2:25" outlineLevel="1" x14ac:dyDescent="0.25">
      <c r="B651" s="465"/>
      <c r="C651" s="272"/>
      <c r="D651" s="272"/>
      <c r="E651" s="273"/>
      <c r="F651" s="299" t="s">
        <v>96</v>
      </c>
      <c r="G651" s="540"/>
      <c r="H651" s="368"/>
      <c r="I651" s="369"/>
      <c r="J651" s="369"/>
      <c r="K651" s="370"/>
      <c r="L651" s="363"/>
      <c r="M651" s="364"/>
      <c r="N651" s="364"/>
      <c r="O651" s="364"/>
      <c r="P651" s="364"/>
      <c r="Q651" s="364"/>
      <c r="R651" s="364"/>
      <c r="S651" s="364"/>
      <c r="T651" s="364"/>
      <c r="U651" s="364"/>
      <c r="V651" s="365"/>
      <c r="W651" s="365"/>
      <c r="Y651" s="236"/>
    </row>
    <row r="652" spans="2:25" x14ac:dyDescent="0.25">
      <c r="B652" s="295"/>
      <c r="C652" s="272" t="s">
        <v>322</v>
      </c>
      <c r="D652" s="273"/>
      <c r="E652" s="273"/>
      <c r="F652" s="273"/>
      <c r="G652" s="40"/>
      <c r="H652" s="33"/>
      <c r="I652" s="33"/>
      <c r="J652" s="33"/>
      <c r="K652" s="35"/>
      <c r="L652" s="34"/>
      <c r="M652" s="33"/>
      <c r="N652" s="33"/>
      <c r="O652" s="33"/>
      <c r="P652" s="33"/>
      <c r="Q652" s="33"/>
      <c r="R652" s="33"/>
      <c r="S652" s="33"/>
      <c r="T652" s="33"/>
      <c r="U652" s="33"/>
      <c r="V652" s="35"/>
      <c r="W652" s="35"/>
      <c r="Y652" s="353"/>
    </row>
    <row r="653" spans="2:25" x14ac:dyDescent="0.25">
      <c r="B653" s="465"/>
      <c r="C653" s="272"/>
      <c r="D653" s="276" t="s">
        <v>20</v>
      </c>
      <c r="E653" s="273"/>
      <c r="F653" s="273"/>
      <c r="G653" s="367"/>
      <c r="H653" s="368"/>
      <c r="I653" s="369"/>
      <c r="J653" s="369"/>
      <c r="K653" s="370"/>
      <c r="L653" s="363"/>
      <c r="M653" s="364"/>
      <c r="N653" s="364"/>
      <c r="O653" s="364"/>
      <c r="P653" s="364"/>
      <c r="Q653" s="364"/>
      <c r="R653" s="364"/>
      <c r="S653" s="364"/>
      <c r="T653" s="364"/>
      <c r="U653" s="364"/>
      <c r="V653" s="365"/>
      <c r="W653" s="365"/>
      <c r="Y653" s="237"/>
    </row>
    <row r="654" spans="2:25" x14ac:dyDescent="0.25">
      <c r="B654" s="465"/>
      <c r="C654" s="272"/>
      <c r="D654" s="272"/>
      <c r="E654" s="273" t="s">
        <v>21</v>
      </c>
      <c r="F654" s="273"/>
      <c r="G654" s="367">
        <f t="shared" ref="G654:W654" si="144">SUBTOTAL(9,G655:G658)</f>
        <v>0</v>
      </c>
      <c r="H654" s="368">
        <f t="shared" si="144"/>
        <v>0</v>
      </c>
      <c r="I654" s="369">
        <f t="shared" si="144"/>
        <v>0</v>
      </c>
      <c r="J654" s="369">
        <f t="shared" si="144"/>
        <v>0</v>
      </c>
      <c r="K654" s="370">
        <f t="shared" si="144"/>
        <v>0</v>
      </c>
      <c r="L654" s="364">
        <f t="shared" si="144"/>
        <v>0</v>
      </c>
      <c r="M654" s="364">
        <f t="shared" si="144"/>
        <v>0</v>
      </c>
      <c r="N654" s="364">
        <f t="shared" si="144"/>
        <v>0</v>
      </c>
      <c r="O654" s="364">
        <f t="shared" si="144"/>
        <v>0</v>
      </c>
      <c r="P654" s="364">
        <f t="shared" si="144"/>
        <v>0</v>
      </c>
      <c r="Q654" s="364">
        <f t="shared" si="144"/>
        <v>0</v>
      </c>
      <c r="R654" s="364">
        <f t="shared" si="144"/>
        <v>0</v>
      </c>
      <c r="S654" s="364">
        <f t="shared" si="144"/>
        <v>0</v>
      </c>
      <c r="T654" s="364">
        <f t="shared" si="144"/>
        <v>0</v>
      </c>
      <c r="U654" s="364">
        <f t="shared" si="144"/>
        <v>0</v>
      </c>
      <c r="V654" s="364">
        <f t="shared" si="144"/>
        <v>0</v>
      </c>
      <c r="W654" s="366">
        <f t="shared" si="144"/>
        <v>0</v>
      </c>
      <c r="Y654" s="354"/>
    </row>
    <row r="655" spans="2:25" outlineLevel="1" x14ac:dyDescent="0.25">
      <c r="B655" s="465"/>
      <c r="C655" s="272"/>
      <c r="D655" s="272"/>
      <c r="E655" s="273"/>
      <c r="F655" s="299" t="s">
        <v>22</v>
      </c>
      <c r="G655" s="218"/>
      <c r="H655" s="229"/>
      <c r="I655" s="230"/>
      <c r="J655" s="230"/>
      <c r="K655" s="233"/>
      <c r="L655" s="232"/>
      <c r="M655" s="231"/>
      <c r="N655" s="230"/>
      <c r="O655" s="230"/>
      <c r="P655" s="230"/>
      <c r="Q655" s="230"/>
      <c r="R655" s="230"/>
      <c r="S655" s="230"/>
      <c r="T655" s="230"/>
      <c r="U655" s="229"/>
      <c r="V655" s="233"/>
      <c r="W655" s="234"/>
      <c r="Y655" s="236"/>
    </row>
    <row r="656" spans="2:25" outlineLevel="1" x14ac:dyDescent="0.25">
      <c r="B656" s="465"/>
      <c r="C656" s="272"/>
      <c r="D656" s="272"/>
      <c r="E656" s="273"/>
      <c r="F656" s="299" t="s">
        <v>23</v>
      </c>
      <c r="G656" s="218"/>
      <c r="H656" s="229"/>
      <c r="I656" s="230"/>
      <c r="J656" s="230"/>
      <c r="K656" s="233"/>
      <c r="L656" s="232"/>
      <c r="M656" s="231"/>
      <c r="N656" s="230"/>
      <c r="O656" s="230"/>
      <c r="P656" s="230"/>
      <c r="Q656" s="230"/>
      <c r="R656" s="230"/>
      <c r="S656" s="230"/>
      <c r="T656" s="230"/>
      <c r="U656" s="229"/>
      <c r="V656" s="233"/>
      <c r="W656" s="234"/>
      <c r="Y656" s="236"/>
    </row>
    <row r="657" spans="2:25" outlineLevel="1" x14ac:dyDescent="0.25">
      <c r="B657" s="465"/>
      <c r="C657" s="272"/>
      <c r="D657" s="272"/>
      <c r="E657" s="273"/>
      <c r="F657" s="299" t="s">
        <v>24</v>
      </c>
      <c r="G657" s="218"/>
      <c r="H657" s="229"/>
      <c r="I657" s="230"/>
      <c r="J657" s="230"/>
      <c r="K657" s="233"/>
      <c r="L657" s="232"/>
      <c r="M657" s="231"/>
      <c r="N657" s="230"/>
      <c r="O657" s="230"/>
      <c r="P657" s="230"/>
      <c r="Q657" s="230"/>
      <c r="R657" s="230"/>
      <c r="S657" s="230"/>
      <c r="T657" s="230"/>
      <c r="U657" s="229"/>
      <c r="V657" s="233"/>
      <c r="W657" s="234"/>
      <c r="Y657" s="236"/>
    </row>
    <row r="658" spans="2:25" outlineLevel="1" x14ac:dyDescent="0.25">
      <c r="B658" s="465"/>
      <c r="C658" s="272"/>
      <c r="D658" s="272"/>
      <c r="E658" s="273"/>
      <c r="F658" s="299" t="s">
        <v>25</v>
      </c>
      <c r="G658" s="218"/>
      <c r="H658" s="229"/>
      <c r="I658" s="230"/>
      <c r="J658" s="230"/>
      <c r="K658" s="233"/>
      <c r="L658" s="232"/>
      <c r="M658" s="231"/>
      <c r="N658" s="230"/>
      <c r="O658" s="230"/>
      <c r="P658" s="230"/>
      <c r="Q658" s="230"/>
      <c r="R658" s="230"/>
      <c r="S658" s="230"/>
      <c r="T658" s="230"/>
      <c r="U658" s="229"/>
      <c r="V658" s="233"/>
      <c r="W658" s="234"/>
      <c r="Y658" s="236"/>
    </row>
    <row r="659" spans="2:25" x14ac:dyDescent="0.25">
      <c r="B659" s="465"/>
      <c r="C659" s="272"/>
      <c r="D659" s="272"/>
      <c r="E659" s="273" t="s">
        <v>26</v>
      </c>
      <c r="F659" s="273"/>
      <c r="G659" s="367">
        <f t="shared" ref="G659:W659" si="145">SUBTOTAL(9,G660:G663)</f>
        <v>0</v>
      </c>
      <c r="H659" s="368">
        <f t="shared" si="145"/>
        <v>0</v>
      </c>
      <c r="I659" s="369">
        <f t="shared" si="145"/>
        <v>0</v>
      </c>
      <c r="J659" s="369">
        <f t="shared" si="145"/>
        <v>0</v>
      </c>
      <c r="K659" s="370">
        <f t="shared" si="145"/>
        <v>0</v>
      </c>
      <c r="L659" s="364">
        <f t="shared" si="145"/>
        <v>0</v>
      </c>
      <c r="M659" s="364">
        <f t="shared" si="145"/>
        <v>0</v>
      </c>
      <c r="N659" s="364">
        <f t="shared" si="145"/>
        <v>0</v>
      </c>
      <c r="O659" s="364">
        <f t="shared" si="145"/>
        <v>0</v>
      </c>
      <c r="P659" s="364">
        <f t="shared" si="145"/>
        <v>0</v>
      </c>
      <c r="Q659" s="364">
        <f t="shared" si="145"/>
        <v>0</v>
      </c>
      <c r="R659" s="364">
        <f t="shared" si="145"/>
        <v>0</v>
      </c>
      <c r="S659" s="364">
        <f t="shared" si="145"/>
        <v>0</v>
      </c>
      <c r="T659" s="364">
        <f t="shared" si="145"/>
        <v>0</v>
      </c>
      <c r="U659" s="364">
        <f t="shared" si="145"/>
        <v>0</v>
      </c>
      <c r="V659" s="364">
        <f t="shared" si="145"/>
        <v>0</v>
      </c>
      <c r="W659" s="366">
        <f t="shared" si="145"/>
        <v>0</v>
      </c>
      <c r="Y659" s="238"/>
    </row>
    <row r="660" spans="2:25" outlineLevel="1" x14ac:dyDescent="0.25">
      <c r="B660" s="465"/>
      <c r="C660" s="272"/>
      <c r="D660" s="272"/>
      <c r="E660" s="273"/>
      <c r="F660" s="299" t="s">
        <v>27</v>
      </c>
      <c r="G660" s="218"/>
      <c r="H660" s="229"/>
      <c r="I660" s="230"/>
      <c r="J660" s="230"/>
      <c r="K660" s="233"/>
      <c r="L660" s="232"/>
      <c r="M660" s="231"/>
      <c r="N660" s="230"/>
      <c r="O660" s="230"/>
      <c r="P660" s="230"/>
      <c r="Q660" s="230"/>
      <c r="R660" s="230"/>
      <c r="S660" s="230"/>
      <c r="T660" s="230"/>
      <c r="U660" s="229"/>
      <c r="V660" s="233"/>
      <c r="W660" s="234"/>
      <c r="Y660" s="236"/>
    </row>
    <row r="661" spans="2:25" outlineLevel="1" x14ac:dyDescent="0.25">
      <c r="B661" s="465"/>
      <c r="C661" s="272"/>
      <c r="D661" s="272"/>
      <c r="E661" s="273"/>
      <c r="F661" s="299" t="s">
        <v>28</v>
      </c>
      <c r="G661" s="218"/>
      <c r="H661" s="229"/>
      <c r="I661" s="230"/>
      <c r="J661" s="230"/>
      <c r="K661" s="233"/>
      <c r="L661" s="232"/>
      <c r="M661" s="231"/>
      <c r="N661" s="230"/>
      <c r="O661" s="230"/>
      <c r="P661" s="230"/>
      <c r="Q661" s="230"/>
      <c r="R661" s="230"/>
      <c r="S661" s="230"/>
      <c r="T661" s="230"/>
      <c r="U661" s="229"/>
      <c r="V661" s="233"/>
      <c r="W661" s="234"/>
      <c r="Y661" s="236"/>
    </row>
    <row r="662" spans="2:25" outlineLevel="1" x14ac:dyDescent="0.25">
      <c r="B662" s="465"/>
      <c r="C662" s="272"/>
      <c r="D662" s="272"/>
      <c r="E662" s="273"/>
      <c r="F662" s="299" t="s">
        <v>29</v>
      </c>
      <c r="G662" s="218"/>
      <c r="H662" s="229"/>
      <c r="I662" s="230"/>
      <c r="J662" s="230"/>
      <c r="K662" s="233"/>
      <c r="L662" s="232"/>
      <c r="M662" s="231"/>
      <c r="N662" s="230"/>
      <c r="O662" s="230"/>
      <c r="P662" s="230"/>
      <c r="Q662" s="230"/>
      <c r="R662" s="230"/>
      <c r="S662" s="230"/>
      <c r="T662" s="230"/>
      <c r="U662" s="229"/>
      <c r="V662" s="233"/>
      <c r="W662" s="234"/>
      <c r="Y662" s="236"/>
    </row>
    <row r="663" spans="2:25" outlineLevel="1" x14ac:dyDescent="0.25">
      <c r="B663" s="465"/>
      <c r="C663" s="272"/>
      <c r="D663" s="272"/>
      <c r="E663" s="273"/>
      <c r="F663" s="299" t="s">
        <v>30</v>
      </c>
      <c r="G663" s="218"/>
      <c r="H663" s="229"/>
      <c r="I663" s="230"/>
      <c r="J663" s="230"/>
      <c r="K663" s="233"/>
      <c r="L663" s="232"/>
      <c r="M663" s="231"/>
      <c r="N663" s="230"/>
      <c r="O663" s="230"/>
      <c r="P663" s="230"/>
      <c r="Q663" s="230"/>
      <c r="R663" s="230"/>
      <c r="S663" s="230"/>
      <c r="T663" s="230"/>
      <c r="U663" s="229"/>
      <c r="V663" s="233"/>
      <c r="W663" s="234"/>
      <c r="Y663" s="236"/>
    </row>
    <row r="664" spans="2:25" x14ac:dyDescent="0.25">
      <c r="B664" s="465"/>
      <c r="C664" s="272"/>
      <c r="D664" s="272"/>
      <c r="E664" s="273" t="s">
        <v>31</v>
      </c>
      <c r="F664" s="273"/>
      <c r="G664" s="367">
        <f t="shared" ref="G664:W664" si="146">SUBTOTAL(9,G665:G668)</f>
        <v>0</v>
      </c>
      <c r="H664" s="368">
        <f t="shared" si="146"/>
        <v>0</v>
      </c>
      <c r="I664" s="369">
        <f t="shared" si="146"/>
        <v>0</v>
      </c>
      <c r="J664" s="369">
        <f t="shared" si="146"/>
        <v>0</v>
      </c>
      <c r="K664" s="370">
        <f t="shared" si="146"/>
        <v>0</v>
      </c>
      <c r="L664" s="364">
        <f t="shared" si="146"/>
        <v>0</v>
      </c>
      <c r="M664" s="364">
        <f t="shared" si="146"/>
        <v>0</v>
      </c>
      <c r="N664" s="364">
        <f t="shared" si="146"/>
        <v>0</v>
      </c>
      <c r="O664" s="364">
        <f t="shared" si="146"/>
        <v>0</v>
      </c>
      <c r="P664" s="364">
        <f t="shared" si="146"/>
        <v>0</v>
      </c>
      <c r="Q664" s="364">
        <f t="shared" si="146"/>
        <v>0</v>
      </c>
      <c r="R664" s="364">
        <f t="shared" si="146"/>
        <v>0</v>
      </c>
      <c r="S664" s="364">
        <f t="shared" si="146"/>
        <v>0</v>
      </c>
      <c r="T664" s="364">
        <f t="shared" si="146"/>
        <v>0</v>
      </c>
      <c r="U664" s="364">
        <f t="shared" si="146"/>
        <v>0</v>
      </c>
      <c r="V664" s="364">
        <f t="shared" si="146"/>
        <v>0</v>
      </c>
      <c r="W664" s="366">
        <f t="shared" si="146"/>
        <v>0</v>
      </c>
      <c r="Y664" s="238"/>
    </row>
    <row r="665" spans="2:25" outlineLevel="1" x14ac:dyDescent="0.25">
      <c r="B665" s="465"/>
      <c r="C665" s="272"/>
      <c r="D665" s="272"/>
      <c r="E665" s="273"/>
      <c r="F665" s="299" t="s">
        <v>32</v>
      </c>
      <c r="G665" s="218"/>
      <c r="H665" s="229"/>
      <c r="I665" s="230"/>
      <c r="J665" s="230"/>
      <c r="K665" s="233"/>
      <c r="L665" s="232"/>
      <c r="M665" s="231"/>
      <c r="N665" s="230"/>
      <c r="O665" s="230"/>
      <c r="P665" s="230"/>
      <c r="Q665" s="230"/>
      <c r="R665" s="230"/>
      <c r="S665" s="230"/>
      <c r="T665" s="230"/>
      <c r="U665" s="229"/>
      <c r="V665" s="233"/>
      <c r="W665" s="234"/>
      <c r="Y665" s="236"/>
    </row>
    <row r="666" spans="2:25" outlineLevel="1" x14ac:dyDescent="0.25">
      <c r="B666" s="465"/>
      <c r="C666" s="272"/>
      <c r="D666" s="272"/>
      <c r="E666" s="273"/>
      <c r="F666" s="299" t="s">
        <v>33</v>
      </c>
      <c r="G666" s="218"/>
      <c r="H666" s="229"/>
      <c r="I666" s="230"/>
      <c r="J666" s="230"/>
      <c r="K666" s="233"/>
      <c r="L666" s="232"/>
      <c r="M666" s="231"/>
      <c r="N666" s="230"/>
      <c r="O666" s="230"/>
      <c r="P666" s="230"/>
      <c r="Q666" s="230"/>
      <c r="R666" s="230"/>
      <c r="S666" s="230"/>
      <c r="T666" s="230"/>
      <c r="U666" s="229"/>
      <c r="V666" s="233"/>
      <c r="W666" s="234"/>
      <c r="Y666" s="236"/>
    </row>
    <row r="667" spans="2:25" outlineLevel="1" x14ac:dyDescent="0.25">
      <c r="B667" s="465"/>
      <c r="C667" s="272"/>
      <c r="D667" s="272"/>
      <c r="E667" s="273"/>
      <c r="F667" s="299" t="s">
        <v>34</v>
      </c>
      <c r="G667" s="218"/>
      <c r="H667" s="229"/>
      <c r="I667" s="230"/>
      <c r="J667" s="230"/>
      <c r="K667" s="233"/>
      <c r="L667" s="232"/>
      <c r="M667" s="231"/>
      <c r="N667" s="230"/>
      <c r="O667" s="230"/>
      <c r="P667" s="230"/>
      <c r="Q667" s="230"/>
      <c r="R667" s="230"/>
      <c r="S667" s="230"/>
      <c r="T667" s="230"/>
      <c r="U667" s="229"/>
      <c r="V667" s="233"/>
      <c r="W667" s="234"/>
      <c r="Y667" s="236"/>
    </row>
    <row r="668" spans="2:25" outlineLevel="1" x14ac:dyDescent="0.25">
      <c r="B668" s="465"/>
      <c r="C668" s="272"/>
      <c r="D668" s="272"/>
      <c r="E668" s="273"/>
      <c r="F668" s="299" t="s">
        <v>35</v>
      </c>
      <c r="G668" s="218"/>
      <c r="H668" s="229"/>
      <c r="I668" s="230"/>
      <c r="J668" s="230"/>
      <c r="K668" s="233"/>
      <c r="L668" s="232"/>
      <c r="M668" s="231"/>
      <c r="N668" s="230"/>
      <c r="O668" s="230"/>
      <c r="P668" s="230"/>
      <c r="Q668" s="230"/>
      <c r="R668" s="230"/>
      <c r="S668" s="230"/>
      <c r="T668" s="230"/>
      <c r="U668" s="229"/>
      <c r="V668" s="233"/>
      <c r="W668" s="234"/>
      <c r="Y668" s="236"/>
    </row>
    <row r="669" spans="2:25" x14ac:dyDescent="0.25">
      <c r="B669" s="465"/>
      <c r="C669" s="272"/>
      <c r="D669" s="272" t="s">
        <v>36</v>
      </c>
      <c r="E669" s="273"/>
      <c r="F669" s="273"/>
      <c r="G669" s="367"/>
      <c r="H669" s="369"/>
      <c r="I669" s="369"/>
      <c r="J669" s="369"/>
      <c r="K669" s="370"/>
      <c r="L669" s="363"/>
      <c r="M669" s="364"/>
      <c r="N669" s="364"/>
      <c r="O669" s="364"/>
      <c r="P669" s="364"/>
      <c r="Q669" s="364"/>
      <c r="R669" s="364"/>
      <c r="S669" s="364"/>
      <c r="T669" s="364"/>
      <c r="U669" s="364"/>
      <c r="V669" s="365"/>
      <c r="W669" s="365"/>
      <c r="Y669" s="353"/>
    </row>
    <row r="670" spans="2:25" x14ac:dyDescent="0.25">
      <c r="B670" s="465"/>
      <c r="C670" s="272"/>
      <c r="D670" s="272"/>
      <c r="E670" s="275" t="s">
        <v>37</v>
      </c>
      <c r="F670" s="273"/>
      <c r="G670" s="367">
        <f t="shared" ref="G670:W670" si="147">SUBTOTAL(9,G671:G673)</f>
        <v>0</v>
      </c>
      <c r="H670" s="368">
        <f t="shared" si="147"/>
        <v>0</v>
      </c>
      <c r="I670" s="369">
        <f t="shared" si="147"/>
        <v>0</v>
      </c>
      <c r="J670" s="369">
        <f t="shared" si="147"/>
        <v>0</v>
      </c>
      <c r="K670" s="370">
        <f t="shared" si="147"/>
        <v>0</v>
      </c>
      <c r="L670" s="364">
        <f t="shared" si="147"/>
        <v>0</v>
      </c>
      <c r="M670" s="364">
        <f t="shared" si="147"/>
        <v>0</v>
      </c>
      <c r="N670" s="364">
        <f t="shared" si="147"/>
        <v>0</v>
      </c>
      <c r="O670" s="364">
        <f t="shared" si="147"/>
        <v>0</v>
      </c>
      <c r="P670" s="364">
        <f t="shared" si="147"/>
        <v>0</v>
      </c>
      <c r="Q670" s="364">
        <f t="shared" si="147"/>
        <v>0</v>
      </c>
      <c r="R670" s="364">
        <f t="shared" si="147"/>
        <v>0</v>
      </c>
      <c r="S670" s="364">
        <f t="shared" si="147"/>
        <v>0</v>
      </c>
      <c r="T670" s="364">
        <f t="shared" si="147"/>
        <v>0</v>
      </c>
      <c r="U670" s="364">
        <f t="shared" si="147"/>
        <v>0</v>
      </c>
      <c r="V670" s="364">
        <f t="shared" si="147"/>
        <v>0</v>
      </c>
      <c r="W670" s="366">
        <f t="shared" si="147"/>
        <v>0</v>
      </c>
      <c r="Y670" s="354"/>
    </row>
    <row r="671" spans="2:25" outlineLevel="1" x14ac:dyDescent="0.25">
      <c r="B671" s="465"/>
      <c r="C671" s="272"/>
      <c r="D671" s="272"/>
      <c r="E671" s="275"/>
      <c r="F671" s="299" t="s">
        <v>38</v>
      </c>
      <c r="G671" s="218"/>
      <c r="H671" s="229"/>
      <c r="I671" s="230"/>
      <c r="J671" s="230"/>
      <c r="K671" s="233"/>
      <c r="L671" s="232"/>
      <c r="M671" s="231"/>
      <c r="N671" s="230"/>
      <c r="O671" s="230"/>
      <c r="P671" s="230"/>
      <c r="Q671" s="230"/>
      <c r="R671" s="230"/>
      <c r="S671" s="230"/>
      <c r="T671" s="230"/>
      <c r="U671" s="229"/>
      <c r="V671" s="233"/>
      <c r="W671" s="234"/>
      <c r="Y671" s="236"/>
    </row>
    <row r="672" spans="2:25" outlineLevel="1" x14ac:dyDescent="0.25">
      <c r="B672" s="465"/>
      <c r="C672" s="272"/>
      <c r="D672" s="272"/>
      <c r="E672" s="273"/>
      <c r="F672" s="299" t="s">
        <v>39</v>
      </c>
      <c r="G672" s="218"/>
      <c r="H672" s="229"/>
      <c r="I672" s="230"/>
      <c r="J672" s="230"/>
      <c r="K672" s="233"/>
      <c r="L672" s="232"/>
      <c r="M672" s="231"/>
      <c r="N672" s="230"/>
      <c r="O672" s="230"/>
      <c r="P672" s="230"/>
      <c r="Q672" s="230"/>
      <c r="R672" s="230"/>
      <c r="S672" s="230"/>
      <c r="T672" s="230"/>
      <c r="U672" s="229"/>
      <c r="V672" s="233"/>
      <c r="W672" s="234"/>
      <c r="Y672" s="236"/>
    </row>
    <row r="673" spans="2:25" outlineLevel="1" x14ac:dyDescent="0.25">
      <c r="B673" s="465"/>
      <c r="C673" s="272"/>
      <c r="D673" s="272"/>
      <c r="E673" s="273"/>
      <c r="F673" s="299" t="s">
        <v>40</v>
      </c>
      <c r="G673" s="218"/>
      <c r="H673" s="229"/>
      <c r="I673" s="230"/>
      <c r="J673" s="230"/>
      <c r="K673" s="233"/>
      <c r="L673" s="232"/>
      <c r="M673" s="231"/>
      <c r="N673" s="230"/>
      <c r="O673" s="230"/>
      <c r="P673" s="230"/>
      <c r="Q673" s="230"/>
      <c r="R673" s="230"/>
      <c r="S673" s="230"/>
      <c r="T673" s="230"/>
      <c r="U673" s="229"/>
      <c r="V673" s="233"/>
      <c r="W673" s="234"/>
      <c r="Y673" s="236"/>
    </row>
    <row r="674" spans="2:25" x14ac:dyDescent="0.25">
      <c r="B674" s="465"/>
      <c r="C674" s="272"/>
      <c r="D674" s="272"/>
      <c r="E674" s="273" t="s">
        <v>41</v>
      </c>
      <c r="F674" s="273"/>
      <c r="G674" s="367">
        <f t="shared" ref="G674:W674" si="148">SUBTOTAL(9,G675:G677)</f>
        <v>0</v>
      </c>
      <c r="H674" s="368">
        <f t="shared" si="148"/>
        <v>0</v>
      </c>
      <c r="I674" s="369">
        <f t="shared" si="148"/>
        <v>0</v>
      </c>
      <c r="J674" s="369">
        <f t="shared" si="148"/>
        <v>0</v>
      </c>
      <c r="K674" s="370">
        <f t="shared" si="148"/>
        <v>0</v>
      </c>
      <c r="L674" s="364">
        <f t="shared" si="148"/>
        <v>0</v>
      </c>
      <c r="M674" s="364">
        <f t="shared" si="148"/>
        <v>0</v>
      </c>
      <c r="N674" s="364">
        <f t="shared" si="148"/>
        <v>0</v>
      </c>
      <c r="O674" s="364">
        <f t="shared" si="148"/>
        <v>0</v>
      </c>
      <c r="P674" s="364">
        <f t="shared" si="148"/>
        <v>0</v>
      </c>
      <c r="Q674" s="364">
        <f t="shared" si="148"/>
        <v>0</v>
      </c>
      <c r="R674" s="364">
        <f t="shared" si="148"/>
        <v>0</v>
      </c>
      <c r="S674" s="364">
        <f t="shared" si="148"/>
        <v>0</v>
      </c>
      <c r="T674" s="364">
        <f t="shared" si="148"/>
        <v>0</v>
      </c>
      <c r="U674" s="364">
        <f t="shared" si="148"/>
        <v>0</v>
      </c>
      <c r="V674" s="364">
        <f t="shared" si="148"/>
        <v>0</v>
      </c>
      <c r="W674" s="366">
        <f t="shared" si="148"/>
        <v>0</v>
      </c>
      <c r="Y674" s="238"/>
    </row>
    <row r="675" spans="2:25" outlineLevel="1" x14ac:dyDescent="0.25">
      <c r="B675" s="465"/>
      <c r="C675" s="272"/>
      <c r="D675" s="272"/>
      <c r="E675" s="273"/>
      <c r="F675" s="299" t="s">
        <v>42</v>
      </c>
      <c r="G675" s="218"/>
      <c r="H675" s="229"/>
      <c r="I675" s="230"/>
      <c r="J675" s="230"/>
      <c r="K675" s="233"/>
      <c r="L675" s="232"/>
      <c r="M675" s="230"/>
      <c r="N675" s="230"/>
      <c r="O675" s="230"/>
      <c r="P675" s="230"/>
      <c r="Q675" s="230"/>
      <c r="R675" s="230"/>
      <c r="S675" s="230"/>
      <c r="T675" s="230"/>
      <c r="U675" s="229"/>
      <c r="V675" s="233"/>
      <c r="W675" s="234"/>
      <c r="Y675" s="236"/>
    </row>
    <row r="676" spans="2:25" outlineLevel="1" x14ac:dyDescent="0.25">
      <c r="B676" s="465"/>
      <c r="C676" s="272"/>
      <c r="D676" s="272"/>
      <c r="E676" s="273"/>
      <c r="F676" s="299" t="s">
        <v>43</v>
      </c>
      <c r="G676" s="218"/>
      <c r="H676" s="229"/>
      <c r="I676" s="230"/>
      <c r="J676" s="230"/>
      <c r="K676" s="233"/>
      <c r="L676" s="232"/>
      <c r="M676" s="230"/>
      <c r="N676" s="230"/>
      <c r="O676" s="230"/>
      <c r="P676" s="230"/>
      <c r="Q676" s="230"/>
      <c r="R676" s="230"/>
      <c r="S676" s="230"/>
      <c r="T676" s="230"/>
      <c r="U676" s="229"/>
      <c r="V676" s="233"/>
      <c r="W676" s="234"/>
      <c r="Y676" s="236"/>
    </row>
    <row r="677" spans="2:25" outlineLevel="1" x14ac:dyDescent="0.25">
      <c r="B677" s="465"/>
      <c r="C677" s="272"/>
      <c r="D677" s="272"/>
      <c r="E677" s="273"/>
      <c r="F677" s="299" t="s">
        <v>44</v>
      </c>
      <c r="G677" s="218"/>
      <c r="H677" s="229"/>
      <c r="I677" s="230"/>
      <c r="J677" s="230"/>
      <c r="K677" s="233"/>
      <c r="L677" s="232"/>
      <c r="M677" s="231"/>
      <c r="N677" s="230"/>
      <c r="O677" s="230"/>
      <c r="P677" s="230"/>
      <c r="Q677" s="230"/>
      <c r="R677" s="230"/>
      <c r="S677" s="230"/>
      <c r="T677" s="230"/>
      <c r="U677" s="229"/>
      <c r="V677" s="233"/>
      <c r="W677" s="234"/>
      <c r="Y677" s="236"/>
    </row>
    <row r="678" spans="2:25" x14ac:dyDescent="0.25">
      <c r="B678" s="465"/>
      <c r="C678" s="272"/>
      <c r="D678" s="272"/>
      <c r="E678" s="273" t="s">
        <v>45</v>
      </c>
      <c r="F678" s="273"/>
      <c r="G678" s="367">
        <f t="shared" ref="G678:W678" si="149">SUBTOTAL(9,G679:G681)</f>
        <v>0</v>
      </c>
      <c r="H678" s="368">
        <f t="shared" si="149"/>
        <v>0</v>
      </c>
      <c r="I678" s="369">
        <f t="shared" si="149"/>
        <v>0</v>
      </c>
      <c r="J678" s="369">
        <f t="shared" si="149"/>
        <v>0</v>
      </c>
      <c r="K678" s="370">
        <f t="shared" si="149"/>
        <v>0</v>
      </c>
      <c r="L678" s="364">
        <f t="shared" si="149"/>
        <v>0</v>
      </c>
      <c r="M678" s="364">
        <f t="shared" si="149"/>
        <v>0</v>
      </c>
      <c r="N678" s="364">
        <f t="shared" si="149"/>
        <v>0</v>
      </c>
      <c r="O678" s="364">
        <f t="shared" si="149"/>
        <v>0</v>
      </c>
      <c r="P678" s="364">
        <f t="shared" si="149"/>
        <v>0</v>
      </c>
      <c r="Q678" s="364">
        <f t="shared" si="149"/>
        <v>0</v>
      </c>
      <c r="R678" s="364">
        <f t="shared" si="149"/>
        <v>0</v>
      </c>
      <c r="S678" s="364">
        <f t="shared" si="149"/>
        <v>0</v>
      </c>
      <c r="T678" s="364">
        <f t="shared" si="149"/>
        <v>0</v>
      </c>
      <c r="U678" s="364">
        <f t="shared" si="149"/>
        <v>0</v>
      </c>
      <c r="V678" s="364">
        <f t="shared" si="149"/>
        <v>0</v>
      </c>
      <c r="W678" s="366">
        <f t="shared" si="149"/>
        <v>0</v>
      </c>
      <c r="Y678" s="238"/>
    </row>
    <row r="679" spans="2:25" outlineLevel="1" x14ac:dyDescent="0.25">
      <c r="B679" s="465"/>
      <c r="C679" s="272"/>
      <c r="D679" s="272"/>
      <c r="E679" s="273"/>
      <c r="F679" s="299" t="s">
        <v>46</v>
      </c>
      <c r="G679" s="218"/>
      <c r="H679" s="229"/>
      <c r="I679" s="230"/>
      <c r="J679" s="230"/>
      <c r="K679" s="233"/>
      <c r="L679" s="232"/>
      <c r="M679" s="231"/>
      <c r="N679" s="230"/>
      <c r="O679" s="230"/>
      <c r="P679" s="230"/>
      <c r="Q679" s="230"/>
      <c r="R679" s="230"/>
      <c r="S679" s="230"/>
      <c r="T679" s="230"/>
      <c r="U679" s="229"/>
      <c r="V679" s="233"/>
      <c r="W679" s="234"/>
      <c r="Y679" s="236"/>
    </row>
    <row r="680" spans="2:25" outlineLevel="1" x14ac:dyDescent="0.25">
      <c r="B680" s="465"/>
      <c r="C680" s="272"/>
      <c r="D680" s="272"/>
      <c r="E680" s="273"/>
      <c r="F680" s="299" t="s">
        <v>47</v>
      </c>
      <c r="G680" s="218"/>
      <c r="H680" s="229"/>
      <c r="I680" s="230"/>
      <c r="J680" s="230"/>
      <c r="K680" s="233"/>
      <c r="L680" s="232"/>
      <c r="M680" s="231"/>
      <c r="N680" s="230"/>
      <c r="O680" s="230"/>
      <c r="P680" s="230"/>
      <c r="Q680" s="230"/>
      <c r="R680" s="230"/>
      <c r="S680" s="230"/>
      <c r="T680" s="230"/>
      <c r="U680" s="229"/>
      <c r="V680" s="233"/>
      <c r="W680" s="234"/>
      <c r="Y680" s="236"/>
    </row>
    <row r="681" spans="2:25" outlineLevel="1" x14ac:dyDescent="0.25">
      <c r="B681" s="465"/>
      <c r="C681" s="272"/>
      <c r="D681" s="272"/>
      <c r="E681" s="273"/>
      <c r="F681" s="299" t="s">
        <v>48</v>
      </c>
      <c r="G681" s="218"/>
      <c r="H681" s="229"/>
      <c r="I681" s="230"/>
      <c r="J681" s="230"/>
      <c r="K681" s="233"/>
      <c r="L681" s="232"/>
      <c r="M681" s="231"/>
      <c r="N681" s="230"/>
      <c r="O681" s="230"/>
      <c r="P681" s="230"/>
      <c r="Q681" s="230"/>
      <c r="R681" s="230"/>
      <c r="S681" s="230"/>
      <c r="T681" s="230"/>
      <c r="U681" s="229"/>
      <c r="V681" s="233"/>
      <c r="W681" s="234"/>
      <c r="Y681" s="236"/>
    </row>
    <row r="682" spans="2:25" x14ac:dyDescent="0.25">
      <c r="B682" s="465"/>
      <c r="C682" s="272"/>
      <c r="D682" s="272" t="s">
        <v>49</v>
      </c>
      <c r="E682" s="273"/>
      <c r="F682" s="273"/>
      <c r="G682" s="367"/>
      <c r="H682" s="369"/>
      <c r="I682" s="369"/>
      <c r="J682" s="369"/>
      <c r="K682" s="370"/>
      <c r="L682" s="363"/>
      <c r="M682" s="364"/>
      <c r="N682" s="364"/>
      <c r="O682" s="364"/>
      <c r="P682" s="364"/>
      <c r="Q682" s="364"/>
      <c r="R682" s="364"/>
      <c r="S682" s="364"/>
      <c r="T682" s="364"/>
      <c r="U682" s="364"/>
      <c r="V682" s="365"/>
      <c r="W682" s="365"/>
      <c r="Y682" s="353"/>
    </row>
    <row r="683" spans="2:25" x14ac:dyDescent="0.25">
      <c r="B683" s="465"/>
      <c r="C683" s="272"/>
      <c r="D683" s="272"/>
      <c r="E683" s="273" t="s">
        <v>50</v>
      </c>
      <c r="F683" s="273"/>
      <c r="G683" s="367">
        <f t="shared" ref="G683:W683" si="150">SUBTOTAL(9,G684:G685)</f>
        <v>0</v>
      </c>
      <c r="H683" s="368">
        <f t="shared" si="150"/>
        <v>0</v>
      </c>
      <c r="I683" s="369">
        <f t="shared" si="150"/>
        <v>0</v>
      </c>
      <c r="J683" s="369">
        <f t="shared" si="150"/>
        <v>0</v>
      </c>
      <c r="K683" s="370">
        <f t="shared" si="150"/>
        <v>0</v>
      </c>
      <c r="L683" s="364">
        <f t="shared" si="150"/>
        <v>0</v>
      </c>
      <c r="M683" s="364">
        <f t="shared" si="150"/>
        <v>0</v>
      </c>
      <c r="N683" s="364">
        <f t="shared" si="150"/>
        <v>0</v>
      </c>
      <c r="O683" s="364">
        <f t="shared" si="150"/>
        <v>0</v>
      </c>
      <c r="P683" s="364">
        <f t="shared" si="150"/>
        <v>0</v>
      </c>
      <c r="Q683" s="364">
        <f t="shared" si="150"/>
        <v>0</v>
      </c>
      <c r="R683" s="364">
        <f t="shared" si="150"/>
        <v>0</v>
      </c>
      <c r="S683" s="364">
        <f t="shared" si="150"/>
        <v>0</v>
      </c>
      <c r="T683" s="364">
        <f t="shared" si="150"/>
        <v>0</v>
      </c>
      <c r="U683" s="364">
        <f t="shared" si="150"/>
        <v>0</v>
      </c>
      <c r="V683" s="364">
        <f t="shared" si="150"/>
        <v>0</v>
      </c>
      <c r="W683" s="366">
        <f t="shared" si="150"/>
        <v>0</v>
      </c>
      <c r="Y683" s="354"/>
    </row>
    <row r="684" spans="2:25" outlineLevel="1" x14ac:dyDescent="0.25">
      <c r="B684" s="465"/>
      <c r="C684" s="272"/>
      <c r="D684" s="272"/>
      <c r="E684" s="273"/>
      <c r="F684" s="299" t="s">
        <v>51</v>
      </c>
      <c r="G684" s="218"/>
      <c r="H684" s="229"/>
      <c r="I684" s="230"/>
      <c r="J684" s="230"/>
      <c r="K684" s="233"/>
      <c r="L684" s="232"/>
      <c r="M684" s="231"/>
      <c r="N684" s="230"/>
      <c r="O684" s="230"/>
      <c r="P684" s="230"/>
      <c r="Q684" s="230"/>
      <c r="R684" s="230"/>
      <c r="S684" s="230"/>
      <c r="T684" s="230"/>
      <c r="U684" s="229"/>
      <c r="V684" s="233"/>
      <c r="W684" s="234"/>
      <c r="Y684" s="236"/>
    </row>
    <row r="685" spans="2:25" outlineLevel="1" x14ac:dyDescent="0.25">
      <c r="B685" s="465"/>
      <c r="C685" s="272"/>
      <c r="D685" s="272"/>
      <c r="E685" s="273"/>
      <c r="F685" s="299" t="s">
        <v>52</v>
      </c>
      <c r="G685" s="218"/>
      <c r="H685" s="229"/>
      <c r="I685" s="230"/>
      <c r="J685" s="230"/>
      <c r="K685" s="233"/>
      <c r="L685" s="232"/>
      <c r="M685" s="231"/>
      <c r="N685" s="230"/>
      <c r="O685" s="230"/>
      <c r="P685" s="230"/>
      <c r="Q685" s="230"/>
      <c r="R685" s="230"/>
      <c r="S685" s="230"/>
      <c r="T685" s="230"/>
      <c r="U685" s="229"/>
      <c r="V685" s="233"/>
      <c r="W685" s="234"/>
      <c r="Y685" s="236"/>
    </row>
    <row r="686" spans="2:25" x14ac:dyDescent="0.25">
      <c r="B686" s="465"/>
      <c r="C686" s="272"/>
      <c r="D686" s="272"/>
      <c r="E686" s="273" t="s">
        <v>53</v>
      </c>
      <c r="F686" s="273"/>
      <c r="G686" s="367">
        <f t="shared" ref="G686:W686" si="151">SUBTOTAL(9,G687:G689)</f>
        <v>0</v>
      </c>
      <c r="H686" s="368">
        <f t="shared" si="151"/>
        <v>0</v>
      </c>
      <c r="I686" s="369">
        <f t="shared" si="151"/>
        <v>0</v>
      </c>
      <c r="J686" s="369">
        <f t="shared" si="151"/>
        <v>0</v>
      </c>
      <c r="K686" s="370">
        <f t="shared" si="151"/>
        <v>0</v>
      </c>
      <c r="L686" s="364">
        <f t="shared" si="151"/>
        <v>0</v>
      </c>
      <c r="M686" s="364">
        <f t="shared" si="151"/>
        <v>0</v>
      </c>
      <c r="N686" s="364">
        <f t="shared" si="151"/>
        <v>0</v>
      </c>
      <c r="O686" s="364">
        <f t="shared" si="151"/>
        <v>0</v>
      </c>
      <c r="P686" s="364">
        <f t="shared" si="151"/>
        <v>0</v>
      </c>
      <c r="Q686" s="364">
        <f t="shared" si="151"/>
        <v>0</v>
      </c>
      <c r="R686" s="364">
        <f t="shared" si="151"/>
        <v>0</v>
      </c>
      <c r="S686" s="364">
        <f t="shared" si="151"/>
        <v>0</v>
      </c>
      <c r="T686" s="364">
        <f t="shared" si="151"/>
        <v>0</v>
      </c>
      <c r="U686" s="364">
        <f t="shared" si="151"/>
        <v>0</v>
      </c>
      <c r="V686" s="364">
        <f t="shared" si="151"/>
        <v>0</v>
      </c>
      <c r="W686" s="366">
        <f t="shared" si="151"/>
        <v>0</v>
      </c>
      <c r="Y686" s="238"/>
    </row>
    <row r="687" spans="2:25" outlineLevel="1" x14ac:dyDescent="0.25">
      <c r="B687" s="465"/>
      <c r="C687" s="272"/>
      <c r="D687" s="272"/>
      <c r="E687" s="273"/>
      <c r="F687" s="299" t="s">
        <v>54</v>
      </c>
      <c r="G687" s="218"/>
      <c r="H687" s="229"/>
      <c r="I687" s="230"/>
      <c r="J687" s="230"/>
      <c r="K687" s="233"/>
      <c r="L687" s="232"/>
      <c r="M687" s="231"/>
      <c r="N687" s="230"/>
      <c r="O687" s="230"/>
      <c r="P687" s="230"/>
      <c r="Q687" s="230"/>
      <c r="R687" s="230"/>
      <c r="S687" s="230"/>
      <c r="T687" s="230"/>
      <c r="U687" s="229"/>
      <c r="V687" s="233"/>
      <c r="W687" s="234"/>
      <c r="Y687" s="236"/>
    </row>
    <row r="688" spans="2:25" outlineLevel="1" x14ac:dyDescent="0.25">
      <c r="B688" s="465"/>
      <c r="C688" s="272"/>
      <c r="D688" s="272"/>
      <c r="E688" s="273"/>
      <c r="F688" s="299" t="s">
        <v>55</v>
      </c>
      <c r="G688" s="218"/>
      <c r="H688" s="229"/>
      <c r="I688" s="230"/>
      <c r="J688" s="230"/>
      <c r="K688" s="233"/>
      <c r="L688" s="232"/>
      <c r="M688" s="231"/>
      <c r="N688" s="230"/>
      <c r="O688" s="230"/>
      <c r="P688" s="230"/>
      <c r="Q688" s="230"/>
      <c r="R688" s="230"/>
      <c r="S688" s="230"/>
      <c r="T688" s="230"/>
      <c r="U688" s="229"/>
      <c r="V688" s="233"/>
      <c r="W688" s="234"/>
      <c r="Y688" s="236"/>
    </row>
    <row r="689" spans="2:25" outlineLevel="1" x14ac:dyDescent="0.25">
      <c r="B689" s="465"/>
      <c r="C689" s="272"/>
      <c r="D689" s="272"/>
      <c r="E689" s="273"/>
      <c r="F689" s="299" t="s">
        <v>56</v>
      </c>
      <c r="G689" s="218"/>
      <c r="H689" s="229"/>
      <c r="I689" s="230"/>
      <c r="J689" s="230"/>
      <c r="K689" s="233"/>
      <c r="L689" s="232"/>
      <c r="M689" s="231"/>
      <c r="N689" s="230"/>
      <c r="O689" s="230"/>
      <c r="P689" s="230"/>
      <c r="Q689" s="230"/>
      <c r="R689" s="230"/>
      <c r="S689" s="230"/>
      <c r="T689" s="230"/>
      <c r="U689" s="229"/>
      <c r="V689" s="233"/>
      <c r="W689" s="234"/>
      <c r="Y689" s="236"/>
    </row>
    <row r="690" spans="2:25" x14ac:dyDescent="0.25">
      <c r="B690" s="465"/>
      <c r="C690" s="272"/>
      <c r="D690" s="272"/>
      <c r="E690" s="273" t="s">
        <v>57</v>
      </c>
      <c r="F690" s="273"/>
      <c r="G690" s="367">
        <f t="shared" ref="G690:W690" si="152">SUBTOTAL(9,G691:G692)</f>
        <v>0</v>
      </c>
      <c r="H690" s="368">
        <f t="shared" si="152"/>
        <v>0</v>
      </c>
      <c r="I690" s="369">
        <f t="shared" si="152"/>
        <v>0</v>
      </c>
      <c r="J690" s="369">
        <f t="shared" si="152"/>
        <v>0</v>
      </c>
      <c r="K690" s="370">
        <f t="shared" si="152"/>
        <v>0</v>
      </c>
      <c r="L690" s="364">
        <f t="shared" si="152"/>
        <v>0</v>
      </c>
      <c r="M690" s="364">
        <f t="shared" si="152"/>
        <v>0</v>
      </c>
      <c r="N690" s="364">
        <f t="shared" si="152"/>
        <v>0</v>
      </c>
      <c r="O690" s="364">
        <f t="shared" si="152"/>
        <v>0</v>
      </c>
      <c r="P690" s="364">
        <f t="shared" si="152"/>
        <v>0</v>
      </c>
      <c r="Q690" s="364">
        <f t="shared" si="152"/>
        <v>0</v>
      </c>
      <c r="R690" s="364">
        <f t="shared" si="152"/>
        <v>0</v>
      </c>
      <c r="S690" s="364">
        <f t="shared" si="152"/>
        <v>0</v>
      </c>
      <c r="T690" s="364">
        <f t="shared" si="152"/>
        <v>0</v>
      </c>
      <c r="U690" s="364">
        <f t="shared" si="152"/>
        <v>0</v>
      </c>
      <c r="V690" s="364">
        <f t="shared" si="152"/>
        <v>0</v>
      </c>
      <c r="W690" s="366">
        <f t="shared" si="152"/>
        <v>0</v>
      </c>
      <c r="Y690" s="238"/>
    </row>
    <row r="691" spans="2:25" outlineLevel="1" x14ac:dyDescent="0.25">
      <c r="B691" s="465"/>
      <c r="C691" s="272"/>
      <c r="D691" s="272"/>
      <c r="E691" s="273"/>
      <c r="F691" s="299" t="s">
        <v>58</v>
      </c>
      <c r="G691" s="218"/>
      <c r="H691" s="229"/>
      <c r="I691" s="230"/>
      <c r="J691" s="230"/>
      <c r="K691" s="233"/>
      <c r="L691" s="232"/>
      <c r="M691" s="231"/>
      <c r="N691" s="230"/>
      <c r="O691" s="230"/>
      <c r="P691" s="230"/>
      <c r="Q691" s="230"/>
      <c r="R691" s="230"/>
      <c r="S691" s="230"/>
      <c r="T691" s="230"/>
      <c r="U691" s="229"/>
      <c r="V691" s="233"/>
      <c r="W691" s="234"/>
      <c r="Y691" s="236"/>
    </row>
    <row r="692" spans="2:25" outlineLevel="1" x14ac:dyDescent="0.25">
      <c r="B692" s="465"/>
      <c r="C692" s="272"/>
      <c r="D692" s="272"/>
      <c r="E692" s="273"/>
      <c r="F692" s="299" t="s">
        <v>59</v>
      </c>
      <c r="G692" s="218"/>
      <c r="H692" s="229"/>
      <c r="I692" s="230"/>
      <c r="J692" s="230"/>
      <c r="K692" s="233"/>
      <c r="L692" s="232"/>
      <c r="M692" s="231"/>
      <c r="N692" s="230"/>
      <c r="O692" s="230"/>
      <c r="P692" s="230"/>
      <c r="Q692" s="230"/>
      <c r="R692" s="230"/>
      <c r="S692" s="230"/>
      <c r="T692" s="230"/>
      <c r="U692" s="229"/>
      <c r="V692" s="233"/>
      <c r="W692" s="234"/>
      <c r="Y692" s="236"/>
    </row>
    <row r="693" spans="2:25" x14ac:dyDescent="0.25">
      <c r="B693" s="465"/>
      <c r="C693" s="272"/>
      <c r="D693" s="272"/>
      <c r="E693" s="273" t="s">
        <v>60</v>
      </c>
      <c r="F693" s="273"/>
      <c r="G693" s="367">
        <f t="shared" ref="G693:W693" si="153">SUBTOTAL(9,G694:G696)</f>
        <v>0</v>
      </c>
      <c r="H693" s="368">
        <f t="shared" si="153"/>
        <v>0</v>
      </c>
      <c r="I693" s="369">
        <f t="shared" si="153"/>
        <v>0</v>
      </c>
      <c r="J693" s="369">
        <f t="shared" si="153"/>
        <v>0</v>
      </c>
      <c r="K693" s="370">
        <f t="shared" si="153"/>
        <v>0</v>
      </c>
      <c r="L693" s="364">
        <f t="shared" si="153"/>
        <v>0</v>
      </c>
      <c r="M693" s="364">
        <f t="shared" si="153"/>
        <v>0</v>
      </c>
      <c r="N693" s="364">
        <f t="shared" si="153"/>
        <v>0</v>
      </c>
      <c r="O693" s="364">
        <f t="shared" si="153"/>
        <v>0</v>
      </c>
      <c r="P693" s="364">
        <f t="shared" si="153"/>
        <v>0</v>
      </c>
      <c r="Q693" s="364">
        <f t="shared" si="153"/>
        <v>0</v>
      </c>
      <c r="R693" s="364">
        <f t="shared" si="153"/>
        <v>0</v>
      </c>
      <c r="S693" s="364">
        <f t="shared" si="153"/>
        <v>0</v>
      </c>
      <c r="T693" s="364">
        <f t="shared" si="153"/>
        <v>0</v>
      </c>
      <c r="U693" s="364">
        <f t="shared" si="153"/>
        <v>0</v>
      </c>
      <c r="V693" s="364">
        <f t="shared" si="153"/>
        <v>0</v>
      </c>
      <c r="W693" s="366">
        <f t="shared" si="153"/>
        <v>0</v>
      </c>
      <c r="Y693" s="238"/>
    </row>
    <row r="694" spans="2:25" outlineLevel="1" x14ac:dyDescent="0.25">
      <c r="B694" s="465"/>
      <c r="C694" s="272"/>
      <c r="D694" s="272"/>
      <c r="E694" s="273"/>
      <c r="F694" s="299" t="s">
        <v>61</v>
      </c>
      <c r="G694" s="218"/>
      <c r="H694" s="229"/>
      <c r="I694" s="230"/>
      <c r="J694" s="230"/>
      <c r="K694" s="233"/>
      <c r="L694" s="232"/>
      <c r="M694" s="231"/>
      <c r="N694" s="230"/>
      <c r="O694" s="230"/>
      <c r="P694" s="230"/>
      <c r="Q694" s="230"/>
      <c r="R694" s="230"/>
      <c r="S694" s="230"/>
      <c r="T694" s="230"/>
      <c r="U694" s="229"/>
      <c r="V694" s="233"/>
      <c r="W694" s="234"/>
      <c r="Y694" s="236"/>
    </row>
    <row r="695" spans="2:25" outlineLevel="1" x14ac:dyDescent="0.25">
      <c r="B695" s="465"/>
      <c r="C695" s="272"/>
      <c r="D695" s="272"/>
      <c r="E695" s="273"/>
      <c r="F695" s="299" t="s">
        <v>62</v>
      </c>
      <c r="G695" s="218"/>
      <c r="H695" s="229"/>
      <c r="I695" s="230"/>
      <c r="J695" s="230"/>
      <c r="K695" s="233"/>
      <c r="L695" s="232"/>
      <c r="M695" s="231"/>
      <c r="N695" s="230"/>
      <c r="O695" s="230"/>
      <c r="P695" s="230"/>
      <c r="Q695" s="230"/>
      <c r="R695" s="230"/>
      <c r="S695" s="230"/>
      <c r="T695" s="230"/>
      <c r="U695" s="229"/>
      <c r="V695" s="233"/>
      <c r="W695" s="234"/>
      <c r="Y695" s="236"/>
    </row>
    <row r="696" spans="2:25" outlineLevel="1" x14ac:dyDescent="0.25">
      <c r="B696" s="465"/>
      <c r="C696" s="272"/>
      <c r="D696" s="272"/>
      <c r="E696" s="273"/>
      <c r="F696" s="299" t="s">
        <v>63</v>
      </c>
      <c r="G696" s="218"/>
      <c r="H696" s="229"/>
      <c r="I696" s="230"/>
      <c r="J696" s="230"/>
      <c r="K696" s="233"/>
      <c r="L696" s="232"/>
      <c r="M696" s="231"/>
      <c r="N696" s="230"/>
      <c r="O696" s="230"/>
      <c r="P696" s="230"/>
      <c r="Q696" s="230"/>
      <c r="R696" s="230"/>
      <c r="S696" s="230"/>
      <c r="T696" s="230"/>
      <c r="U696" s="229"/>
      <c r="V696" s="233"/>
      <c r="W696" s="234"/>
      <c r="Y696" s="236"/>
    </row>
    <row r="697" spans="2:25" x14ac:dyDescent="0.25">
      <c r="B697" s="465"/>
      <c r="C697" s="272"/>
      <c r="D697" s="272"/>
      <c r="E697" s="273" t="s">
        <v>64</v>
      </c>
      <c r="F697" s="273"/>
      <c r="G697" s="367">
        <f t="shared" ref="G697:W697" si="154">SUBTOTAL(9,G698:G699)</f>
        <v>0</v>
      </c>
      <c r="H697" s="368">
        <f t="shared" si="154"/>
        <v>0</v>
      </c>
      <c r="I697" s="369">
        <f t="shared" si="154"/>
        <v>0</v>
      </c>
      <c r="J697" s="369">
        <f t="shared" si="154"/>
        <v>0</v>
      </c>
      <c r="K697" s="370">
        <f t="shared" si="154"/>
        <v>0</v>
      </c>
      <c r="L697" s="364">
        <f t="shared" si="154"/>
        <v>0</v>
      </c>
      <c r="M697" s="364">
        <f t="shared" si="154"/>
        <v>0</v>
      </c>
      <c r="N697" s="364">
        <f t="shared" si="154"/>
        <v>0</v>
      </c>
      <c r="O697" s="364">
        <f t="shared" si="154"/>
        <v>0</v>
      </c>
      <c r="P697" s="364">
        <f t="shared" si="154"/>
        <v>0</v>
      </c>
      <c r="Q697" s="364">
        <f t="shared" si="154"/>
        <v>0</v>
      </c>
      <c r="R697" s="364">
        <f t="shared" si="154"/>
        <v>0</v>
      </c>
      <c r="S697" s="364">
        <f t="shared" si="154"/>
        <v>0</v>
      </c>
      <c r="T697" s="364">
        <f t="shared" si="154"/>
        <v>0</v>
      </c>
      <c r="U697" s="364">
        <f t="shared" si="154"/>
        <v>0</v>
      </c>
      <c r="V697" s="364">
        <f t="shared" si="154"/>
        <v>0</v>
      </c>
      <c r="W697" s="366">
        <f t="shared" si="154"/>
        <v>0</v>
      </c>
      <c r="Y697" s="238"/>
    </row>
    <row r="698" spans="2:25" outlineLevel="1" x14ac:dyDescent="0.25">
      <c r="B698" s="465"/>
      <c r="C698" s="272"/>
      <c r="D698" s="272"/>
      <c r="E698" s="273"/>
      <c r="F698" s="299" t="s">
        <v>65</v>
      </c>
      <c r="G698" s="218"/>
      <c r="H698" s="229"/>
      <c r="I698" s="230"/>
      <c r="J698" s="230"/>
      <c r="K698" s="233"/>
      <c r="L698" s="232"/>
      <c r="M698" s="231"/>
      <c r="N698" s="230"/>
      <c r="O698" s="230"/>
      <c r="P698" s="230"/>
      <c r="Q698" s="230"/>
      <c r="R698" s="230"/>
      <c r="S698" s="230"/>
      <c r="T698" s="230"/>
      <c r="U698" s="229"/>
      <c r="V698" s="233"/>
      <c r="W698" s="234"/>
      <c r="Y698" s="236"/>
    </row>
    <row r="699" spans="2:25" outlineLevel="1" x14ac:dyDescent="0.25">
      <c r="B699" s="465"/>
      <c r="C699" s="272"/>
      <c r="D699" s="272"/>
      <c r="E699" s="273"/>
      <c r="F699" s="299" t="s">
        <v>66</v>
      </c>
      <c r="G699" s="218"/>
      <c r="H699" s="229"/>
      <c r="I699" s="230"/>
      <c r="J699" s="230"/>
      <c r="K699" s="233"/>
      <c r="L699" s="232"/>
      <c r="M699" s="231"/>
      <c r="N699" s="230"/>
      <c r="O699" s="230"/>
      <c r="P699" s="230"/>
      <c r="Q699" s="230"/>
      <c r="R699" s="230"/>
      <c r="S699" s="230"/>
      <c r="T699" s="230"/>
      <c r="U699" s="229"/>
      <c r="V699" s="233"/>
      <c r="W699" s="234"/>
      <c r="Y699" s="236"/>
    </row>
    <row r="700" spans="2:25" x14ac:dyDescent="0.25">
      <c r="B700" s="465"/>
      <c r="C700" s="272"/>
      <c r="D700" s="272"/>
      <c r="E700" s="273" t="s">
        <v>67</v>
      </c>
      <c r="F700" s="273"/>
      <c r="G700" s="367">
        <f t="shared" ref="G700:W700" si="155">SUBTOTAL(9,G701:G703)</f>
        <v>0</v>
      </c>
      <c r="H700" s="368">
        <f t="shared" si="155"/>
        <v>0</v>
      </c>
      <c r="I700" s="369">
        <f t="shared" si="155"/>
        <v>0</v>
      </c>
      <c r="J700" s="369">
        <f t="shared" si="155"/>
        <v>0</v>
      </c>
      <c r="K700" s="370">
        <f t="shared" si="155"/>
        <v>0</v>
      </c>
      <c r="L700" s="364">
        <f t="shared" si="155"/>
        <v>0</v>
      </c>
      <c r="M700" s="364">
        <f t="shared" si="155"/>
        <v>0</v>
      </c>
      <c r="N700" s="364">
        <f t="shared" si="155"/>
        <v>0</v>
      </c>
      <c r="O700" s="364">
        <f t="shared" si="155"/>
        <v>0</v>
      </c>
      <c r="P700" s="364">
        <f t="shared" si="155"/>
        <v>0</v>
      </c>
      <c r="Q700" s="364">
        <f t="shared" si="155"/>
        <v>0</v>
      </c>
      <c r="R700" s="364">
        <f t="shared" si="155"/>
        <v>0</v>
      </c>
      <c r="S700" s="364">
        <f t="shared" si="155"/>
        <v>0</v>
      </c>
      <c r="T700" s="364">
        <f t="shared" si="155"/>
        <v>0</v>
      </c>
      <c r="U700" s="364">
        <f t="shared" si="155"/>
        <v>0</v>
      </c>
      <c r="V700" s="364">
        <f t="shared" si="155"/>
        <v>0</v>
      </c>
      <c r="W700" s="366">
        <f t="shared" si="155"/>
        <v>0</v>
      </c>
      <c r="Y700" s="238"/>
    </row>
    <row r="701" spans="2:25" outlineLevel="1" x14ac:dyDescent="0.25">
      <c r="B701" s="465"/>
      <c r="C701" s="272"/>
      <c r="D701" s="272"/>
      <c r="E701" s="273"/>
      <c r="F701" s="299" t="s">
        <v>68</v>
      </c>
      <c r="G701" s="218"/>
      <c r="H701" s="229"/>
      <c r="I701" s="230"/>
      <c r="J701" s="230"/>
      <c r="K701" s="233"/>
      <c r="L701" s="232"/>
      <c r="M701" s="231"/>
      <c r="N701" s="230"/>
      <c r="O701" s="230"/>
      <c r="P701" s="230"/>
      <c r="Q701" s="230"/>
      <c r="R701" s="230"/>
      <c r="S701" s="230"/>
      <c r="T701" s="230"/>
      <c r="U701" s="229"/>
      <c r="V701" s="233"/>
      <c r="W701" s="234"/>
      <c r="Y701" s="236"/>
    </row>
    <row r="702" spans="2:25" outlineLevel="1" x14ac:dyDescent="0.25">
      <c r="B702" s="465"/>
      <c r="C702" s="272"/>
      <c r="D702" s="272"/>
      <c r="E702" s="273"/>
      <c r="F702" s="299" t="s">
        <v>69</v>
      </c>
      <c r="G702" s="218"/>
      <c r="H702" s="229"/>
      <c r="I702" s="230"/>
      <c r="J702" s="230"/>
      <c r="K702" s="233"/>
      <c r="L702" s="232"/>
      <c r="M702" s="231"/>
      <c r="N702" s="230"/>
      <c r="O702" s="230"/>
      <c r="P702" s="230"/>
      <c r="Q702" s="230"/>
      <c r="R702" s="230"/>
      <c r="S702" s="230"/>
      <c r="T702" s="230"/>
      <c r="U702" s="229"/>
      <c r="V702" s="233"/>
      <c r="W702" s="234"/>
      <c r="Y702" s="236"/>
    </row>
    <row r="703" spans="2:25" outlineLevel="1" x14ac:dyDescent="0.25">
      <c r="B703" s="465"/>
      <c r="C703" s="272"/>
      <c r="D703" s="272"/>
      <c r="E703" s="273"/>
      <c r="F703" s="299" t="s">
        <v>70</v>
      </c>
      <c r="G703" s="218"/>
      <c r="H703" s="229"/>
      <c r="I703" s="230"/>
      <c r="J703" s="230"/>
      <c r="K703" s="233"/>
      <c r="L703" s="232"/>
      <c r="M703" s="230"/>
      <c r="N703" s="230"/>
      <c r="O703" s="230"/>
      <c r="P703" s="230"/>
      <c r="Q703" s="230"/>
      <c r="R703" s="230"/>
      <c r="S703" s="230"/>
      <c r="T703" s="230"/>
      <c r="U703" s="230"/>
      <c r="V703" s="233"/>
      <c r="W703" s="234"/>
      <c r="Y703" s="236"/>
    </row>
    <row r="704" spans="2:25" x14ac:dyDescent="0.25">
      <c r="B704" s="465"/>
      <c r="C704" s="272"/>
      <c r="D704" s="272" t="s">
        <v>71</v>
      </c>
      <c r="E704" s="273"/>
      <c r="F704" s="273"/>
      <c r="G704" s="367"/>
      <c r="H704" s="369"/>
      <c r="I704" s="369"/>
      <c r="J704" s="369"/>
      <c r="K704" s="370"/>
      <c r="L704" s="363"/>
      <c r="M704" s="364"/>
      <c r="N704" s="364"/>
      <c r="O704" s="364"/>
      <c r="P704" s="364"/>
      <c r="Q704" s="364"/>
      <c r="R704" s="364"/>
      <c r="S704" s="364"/>
      <c r="T704" s="364"/>
      <c r="U704" s="364"/>
      <c r="V704" s="365"/>
      <c r="W704" s="365"/>
      <c r="Y704" s="353"/>
    </row>
    <row r="705" spans="2:25" x14ac:dyDescent="0.25">
      <c r="B705" s="465"/>
      <c r="C705" s="272"/>
      <c r="D705" s="272"/>
      <c r="E705" s="273" t="s">
        <v>72</v>
      </c>
      <c r="F705" s="273"/>
      <c r="G705" s="367">
        <f t="shared" ref="G705:W705" si="156">SUBTOTAL(9,G706:G707)</f>
        <v>0</v>
      </c>
      <c r="H705" s="368">
        <f t="shared" si="156"/>
        <v>0</v>
      </c>
      <c r="I705" s="369">
        <f t="shared" si="156"/>
        <v>0</v>
      </c>
      <c r="J705" s="369">
        <f t="shared" si="156"/>
        <v>0</v>
      </c>
      <c r="K705" s="370">
        <f t="shared" si="156"/>
        <v>0</v>
      </c>
      <c r="L705" s="364">
        <f t="shared" si="156"/>
        <v>0</v>
      </c>
      <c r="M705" s="364">
        <f t="shared" si="156"/>
        <v>0</v>
      </c>
      <c r="N705" s="364">
        <f t="shared" si="156"/>
        <v>0</v>
      </c>
      <c r="O705" s="364">
        <f t="shared" si="156"/>
        <v>0</v>
      </c>
      <c r="P705" s="364">
        <f t="shared" si="156"/>
        <v>0</v>
      </c>
      <c r="Q705" s="364">
        <f t="shared" si="156"/>
        <v>0</v>
      </c>
      <c r="R705" s="364">
        <f t="shared" si="156"/>
        <v>0</v>
      </c>
      <c r="S705" s="364">
        <f t="shared" si="156"/>
        <v>0</v>
      </c>
      <c r="T705" s="364">
        <f t="shared" si="156"/>
        <v>0</v>
      </c>
      <c r="U705" s="364">
        <f t="shared" si="156"/>
        <v>0</v>
      </c>
      <c r="V705" s="364">
        <f t="shared" si="156"/>
        <v>0</v>
      </c>
      <c r="W705" s="366">
        <f t="shared" si="156"/>
        <v>0</v>
      </c>
      <c r="Y705" s="354"/>
    </row>
    <row r="706" spans="2:25" outlineLevel="1" x14ac:dyDescent="0.25">
      <c r="B706" s="465"/>
      <c r="C706" s="272"/>
      <c r="D706" s="272"/>
      <c r="E706" s="273"/>
      <c r="F706" s="299" t="s">
        <v>73</v>
      </c>
      <c r="G706" s="218"/>
      <c r="H706" s="229"/>
      <c r="I706" s="230"/>
      <c r="J706" s="230"/>
      <c r="K706" s="233"/>
      <c r="L706" s="232"/>
      <c r="M706" s="231"/>
      <c r="N706" s="230"/>
      <c r="O706" s="230"/>
      <c r="P706" s="230"/>
      <c r="Q706" s="230"/>
      <c r="R706" s="230"/>
      <c r="S706" s="230"/>
      <c r="T706" s="230"/>
      <c r="U706" s="229"/>
      <c r="V706" s="233"/>
      <c r="W706" s="234"/>
      <c r="Y706" s="236"/>
    </row>
    <row r="707" spans="2:25" outlineLevel="1" x14ac:dyDescent="0.25">
      <c r="B707" s="465"/>
      <c r="C707" s="272"/>
      <c r="D707" s="272"/>
      <c r="E707" s="273"/>
      <c r="F707" s="299" t="s">
        <v>74</v>
      </c>
      <c r="G707" s="218"/>
      <c r="H707" s="229"/>
      <c r="I707" s="230"/>
      <c r="J707" s="230"/>
      <c r="K707" s="233"/>
      <c r="L707" s="232"/>
      <c r="M707" s="231"/>
      <c r="N707" s="230"/>
      <c r="O707" s="230"/>
      <c r="P707" s="230"/>
      <c r="Q707" s="230"/>
      <c r="R707" s="230"/>
      <c r="S707" s="230"/>
      <c r="T707" s="230"/>
      <c r="U707" s="229"/>
      <c r="V707" s="233"/>
      <c r="W707" s="234"/>
      <c r="Y707" s="236"/>
    </row>
    <row r="708" spans="2:25" x14ac:dyDescent="0.25">
      <c r="B708" s="465"/>
      <c r="C708" s="272"/>
      <c r="D708" s="272"/>
      <c r="E708" s="273" t="s">
        <v>75</v>
      </c>
      <c r="F708" s="273"/>
      <c r="G708" s="367">
        <f t="shared" ref="G708:W708" si="157">SUBTOTAL(9,G709:G710)</f>
        <v>0</v>
      </c>
      <c r="H708" s="368">
        <f t="shared" si="157"/>
        <v>0</v>
      </c>
      <c r="I708" s="369">
        <f t="shared" si="157"/>
        <v>0</v>
      </c>
      <c r="J708" s="369">
        <f t="shared" si="157"/>
        <v>0</v>
      </c>
      <c r="K708" s="370">
        <f t="shared" si="157"/>
        <v>0</v>
      </c>
      <c r="L708" s="364">
        <f t="shared" si="157"/>
        <v>0</v>
      </c>
      <c r="M708" s="364">
        <f t="shared" si="157"/>
        <v>0</v>
      </c>
      <c r="N708" s="364">
        <f t="shared" si="157"/>
        <v>0</v>
      </c>
      <c r="O708" s="364">
        <f t="shared" si="157"/>
        <v>0</v>
      </c>
      <c r="P708" s="364">
        <f t="shared" si="157"/>
        <v>0</v>
      </c>
      <c r="Q708" s="364">
        <f t="shared" si="157"/>
        <v>0</v>
      </c>
      <c r="R708" s="364">
        <f t="shared" si="157"/>
        <v>0</v>
      </c>
      <c r="S708" s="364">
        <f t="shared" si="157"/>
        <v>0</v>
      </c>
      <c r="T708" s="364">
        <f t="shared" si="157"/>
        <v>0</v>
      </c>
      <c r="U708" s="364">
        <f t="shared" si="157"/>
        <v>0</v>
      </c>
      <c r="V708" s="364">
        <f t="shared" si="157"/>
        <v>0</v>
      </c>
      <c r="W708" s="366">
        <f t="shared" si="157"/>
        <v>0</v>
      </c>
      <c r="Y708" s="238"/>
    </row>
    <row r="709" spans="2:25" outlineLevel="1" x14ac:dyDescent="0.25">
      <c r="B709" s="465"/>
      <c r="C709" s="272"/>
      <c r="D709" s="272"/>
      <c r="E709" s="273"/>
      <c r="F709" s="299" t="s">
        <v>76</v>
      </c>
      <c r="G709" s="218"/>
      <c r="H709" s="229"/>
      <c r="I709" s="230"/>
      <c r="J709" s="230"/>
      <c r="K709" s="233"/>
      <c r="L709" s="232"/>
      <c r="M709" s="231"/>
      <c r="N709" s="230"/>
      <c r="O709" s="230"/>
      <c r="P709" s="230"/>
      <c r="Q709" s="230"/>
      <c r="R709" s="230"/>
      <c r="S709" s="230"/>
      <c r="T709" s="230"/>
      <c r="U709" s="229"/>
      <c r="V709" s="233"/>
      <c r="W709" s="234"/>
      <c r="Y709" s="236"/>
    </row>
    <row r="710" spans="2:25" outlineLevel="1" x14ac:dyDescent="0.25">
      <c r="B710" s="465"/>
      <c r="C710" s="272"/>
      <c r="D710" s="272"/>
      <c r="E710" s="273"/>
      <c r="F710" s="299" t="s">
        <v>77</v>
      </c>
      <c r="G710" s="218"/>
      <c r="H710" s="229"/>
      <c r="I710" s="230"/>
      <c r="J710" s="230"/>
      <c r="K710" s="233"/>
      <c r="L710" s="232"/>
      <c r="M710" s="231"/>
      <c r="N710" s="230"/>
      <c r="O710" s="230"/>
      <c r="P710" s="230"/>
      <c r="Q710" s="230"/>
      <c r="R710" s="230"/>
      <c r="S710" s="230"/>
      <c r="T710" s="230"/>
      <c r="U710" s="229"/>
      <c r="V710" s="233"/>
      <c r="W710" s="234"/>
      <c r="Y710" s="236"/>
    </row>
    <row r="711" spans="2:25" x14ac:dyDescent="0.25">
      <c r="B711" s="465"/>
      <c r="C711" s="272"/>
      <c r="D711" s="272"/>
      <c r="E711" s="273" t="s">
        <v>78</v>
      </c>
      <c r="F711" s="273"/>
      <c r="G711" s="367">
        <f t="shared" ref="G711:W711" si="158">SUBTOTAL(9,G712:G713)</f>
        <v>0</v>
      </c>
      <c r="H711" s="368">
        <f t="shared" si="158"/>
        <v>0</v>
      </c>
      <c r="I711" s="369">
        <f t="shared" si="158"/>
        <v>0</v>
      </c>
      <c r="J711" s="369">
        <f t="shared" si="158"/>
        <v>0</v>
      </c>
      <c r="K711" s="370">
        <f t="shared" si="158"/>
        <v>0</v>
      </c>
      <c r="L711" s="364">
        <f t="shared" si="158"/>
        <v>0</v>
      </c>
      <c r="M711" s="364">
        <f t="shared" si="158"/>
        <v>0</v>
      </c>
      <c r="N711" s="364">
        <f t="shared" si="158"/>
        <v>0</v>
      </c>
      <c r="O711" s="364">
        <f t="shared" si="158"/>
        <v>0</v>
      </c>
      <c r="P711" s="364">
        <f t="shared" si="158"/>
        <v>0</v>
      </c>
      <c r="Q711" s="364">
        <f t="shared" si="158"/>
        <v>0</v>
      </c>
      <c r="R711" s="364">
        <f t="shared" si="158"/>
        <v>0</v>
      </c>
      <c r="S711" s="364">
        <f t="shared" si="158"/>
        <v>0</v>
      </c>
      <c r="T711" s="364">
        <f t="shared" si="158"/>
        <v>0</v>
      </c>
      <c r="U711" s="364">
        <f t="shared" si="158"/>
        <v>0</v>
      </c>
      <c r="V711" s="364">
        <f t="shared" si="158"/>
        <v>0</v>
      </c>
      <c r="W711" s="366">
        <f t="shared" si="158"/>
        <v>0</v>
      </c>
      <c r="Y711" s="238"/>
    </row>
    <row r="712" spans="2:25" outlineLevel="1" x14ac:dyDescent="0.25">
      <c r="B712" s="465"/>
      <c r="C712" s="272"/>
      <c r="D712" s="272"/>
      <c r="E712" s="273"/>
      <c r="F712" s="299" t="s">
        <v>79</v>
      </c>
      <c r="G712" s="218"/>
      <c r="H712" s="229"/>
      <c r="I712" s="230"/>
      <c r="J712" s="230"/>
      <c r="K712" s="233"/>
      <c r="L712" s="232"/>
      <c r="M712" s="231"/>
      <c r="N712" s="230"/>
      <c r="O712" s="230"/>
      <c r="P712" s="230"/>
      <c r="Q712" s="230"/>
      <c r="R712" s="230"/>
      <c r="S712" s="230"/>
      <c r="T712" s="230"/>
      <c r="U712" s="229"/>
      <c r="V712" s="233"/>
      <c r="W712" s="234"/>
      <c r="Y712" s="236"/>
    </row>
    <row r="713" spans="2:25" outlineLevel="1" x14ac:dyDescent="0.25">
      <c r="B713" s="465"/>
      <c r="C713" s="272"/>
      <c r="D713" s="272"/>
      <c r="E713" s="273"/>
      <c r="F713" s="299" t="s">
        <v>80</v>
      </c>
      <c r="G713" s="218"/>
      <c r="H713" s="229"/>
      <c r="I713" s="230"/>
      <c r="J713" s="230"/>
      <c r="K713" s="233"/>
      <c r="L713" s="232"/>
      <c r="M713" s="231"/>
      <c r="N713" s="230"/>
      <c r="O713" s="230"/>
      <c r="P713" s="230"/>
      <c r="Q713" s="230"/>
      <c r="R713" s="230"/>
      <c r="S713" s="230"/>
      <c r="T713" s="230"/>
      <c r="U713" s="229"/>
      <c r="V713" s="233"/>
      <c r="W713" s="234"/>
      <c r="Y713" s="236"/>
    </row>
    <row r="714" spans="2:25" x14ac:dyDescent="0.25">
      <c r="B714" s="465"/>
      <c r="C714" s="272"/>
      <c r="D714" s="272"/>
      <c r="E714" s="273" t="s">
        <v>81</v>
      </c>
      <c r="F714" s="273"/>
      <c r="G714" s="367">
        <f t="shared" ref="G714:W714" si="159">SUBTOTAL(9,G715:G716)</f>
        <v>0</v>
      </c>
      <c r="H714" s="368">
        <f t="shared" si="159"/>
        <v>0</v>
      </c>
      <c r="I714" s="369">
        <f t="shared" si="159"/>
        <v>0</v>
      </c>
      <c r="J714" s="369">
        <f t="shared" si="159"/>
        <v>0</v>
      </c>
      <c r="K714" s="370">
        <f t="shared" si="159"/>
        <v>0</v>
      </c>
      <c r="L714" s="364">
        <f t="shared" si="159"/>
        <v>0</v>
      </c>
      <c r="M714" s="364">
        <f t="shared" si="159"/>
        <v>0</v>
      </c>
      <c r="N714" s="364">
        <f t="shared" si="159"/>
        <v>0</v>
      </c>
      <c r="O714" s="364">
        <f t="shared" si="159"/>
        <v>0</v>
      </c>
      <c r="P714" s="364">
        <f t="shared" si="159"/>
        <v>0</v>
      </c>
      <c r="Q714" s="364">
        <f t="shared" si="159"/>
        <v>0</v>
      </c>
      <c r="R714" s="364">
        <f t="shared" si="159"/>
        <v>0</v>
      </c>
      <c r="S714" s="364">
        <f t="shared" si="159"/>
        <v>0</v>
      </c>
      <c r="T714" s="364">
        <f t="shared" si="159"/>
        <v>0</v>
      </c>
      <c r="U714" s="364">
        <f t="shared" si="159"/>
        <v>0</v>
      </c>
      <c r="V714" s="364">
        <f t="shared" si="159"/>
        <v>0</v>
      </c>
      <c r="W714" s="366">
        <f t="shared" si="159"/>
        <v>0</v>
      </c>
      <c r="Y714" s="238"/>
    </row>
    <row r="715" spans="2:25" outlineLevel="1" x14ac:dyDescent="0.25">
      <c r="B715" s="465"/>
      <c r="C715" s="272"/>
      <c r="D715" s="272"/>
      <c r="E715" s="273"/>
      <c r="F715" s="299" t="s">
        <v>82</v>
      </c>
      <c r="G715" s="218"/>
      <c r="H715" s="229"/>
      <c r="I715" s="230"/>
      <c r="J715" s="230"/>
      <c r="K715" s="233"/>
      <c r="L715" s="232"/>
      <c r="M715" s="231"/>
      <c r="N715" s="230"/>
      <c r="O715" s="230"/>
      <c r="P715" s="230"/>
      <c r="Q715" s="230"/>
      <c r="R715" s="230"/>
      <c r="S715" s="230"/>
      <c r="T715" s="230"/>
      <c r="U715" s="229"/>
      <c r="V715" s="233"/>
      <c r="W715" s="234"/>
      <c r="Y715" s="236"/>
    </row>
    <row r="716" spans="2:25" outlineLevel="1" x14ac:dyDescent="0.25">
      <c r="B716" s="465"/>
      <c r="C716" s="272"/>
      <c r="D716" s="272"/>
      <c r="E716" s="273"/>
      <c r="F716" s="299" t="s">
        <v>83</v>
      </c>
      <c r="G716" s="218"/>
      <c r="H716" s="229"/>
      <c r="I716" s="230"/>
      <c r="J716" s="230"/>
      <c r="K716" s="233"/>
      <c r="L716" s="232"/>
      <c r="M716" s="231"/>
      <c r="N716" s="230"/>
      <c r="O716" s="230"/>
      <c r="P716" s="230"/>
      <c r="Q716" s="230"/>
      <c r="R716" s="230"/>
      <c r="S716" s="230"/>
      <c r="T716" s="230"/>
      <c r="U716" s="229"/>
      <c r="V716" s="233"/>
      <c r="W716" s="234"/>
      <c r="Y716" s="236"/>
    </row>
    <row r="717" spans="2:25" x14ac:dyDescent="0.25">
      <c r="B717" s="465"/>
      <c r="C717" s="272"/>
      <c r="D717" s="272"/>
      <c r="E717" s="273" t="s">
        <v>84</v>
      </c>
      <c r="F717" s="273"/>
      <c r="G717" s="367">
        <f t="shared" ref="G717:W717" si="160">SUBTOTAL(9,G718:G719)</f>
        <v>0</v>
      </c>
      <c r="H717" s="368">
        <f t="shared" si="160"/>
        <v>0</v>
      </c>
      <c r="I717" s="369">
        <f t="shared" si="160"/>
        <v>0</v>
      </c>
      <c r="J717" s="369">
        <f t="shared" si="160"/>
        <v>0</v>
      </c>
      <c r="K717" s="370">
        <f t="shared" si="160"/>
        <v>0</v>
      </c>
      <c r="L717" s="364">
        <f t="shared" si="160"/>
        <v>0</v>
      </c>
      <c r="M717" s="364">
        <f t="shared" si="160"/>
        <v>0</v>
      </c>
      <c r="N717" s="364">
        <f t="shared" si="160"/>
        <v>0</v>
      </c>
      <c r="O717" s="364">
        <f t="shared" si="160"/>
        <v>0</v>
      </c>
      <c r="P717" s="364">
        <f t="shared" si="160"/>
        <v>0</v>
      </c>
      <c r="Q717" s="364">
        <f t="shared" si="160"/>
        <v>0</v>
      </c>
      <c r="R717" s="364">
        <f t="shared" si="160"/>
        <v>0</v>
      </c>
      <c r="S717" s="364">
        <f t="shared" si="160"/>
        <v>0</v>
      </c>
      <c r="T717" s="364">
        <f t="shared" si="160"/>
        <v>0</v>
      </c>
      <c r="U717" s="364">
        <f t="shared" si="160"/>
        <v>0</v>
      </c>
      <c r="V717" s="364">
        <f t="shared" si="160"/>
        <v>0</v>
      </c>
      <c r="W717" s="366">
        <f t="shared" si="160"/>
        <v>0</v>
      </c>
      <c r="Y717" s="238"/>
    </row>
    <row r="718" spans="2:25" outlineLevel="1" x14ac:dyDescent="0.25">
      <c r="B718" s="465"/>
      <c r="C718" s="272"/>
      <c r="D718" s="272"/>
      <c r="E718" s="273"/>
      <c r="F718" s="299" t="s">
        <v>85</v>
      </c>
      <c r="G718" s="218"/>
      <c r="H718" s="229"/>
      <c r="I718" s="230"/>
      <c r="J718" s="230"/>
      <c r="K718" s="233"/>
      <c r="L718" s="232"/>
      <c r="M718" s="231"/>
      <c r="N718" s="230"/>
      <c r="O718" s="230"/>
      <c r="P718" s="230"/>
      <c r="Q718" s="230"/>
      <c r="R718" s="230"/>
      <c r="S718" s="230"/>
      <c r="T718" s="230"/>
      <c r="U718" s="229"/>
      <c r="V718" s="233"/>
      <c r="W718" s="234"/>
      <c r="Y718" s="236"/>
    </row>
    <row r="719" spans="2:25" outlineLevel="1" x14ac:dyDescent="0.25">
      <c r="B719" s="465"/>
      <c r="C719" s="272"/>
      <c r="D719" s="272"/>
      <c r="E719" s="273"/>
      <c r="F719" s="299" t="s">
        <v>86</v>
      </c>
      <c r="G719" s="218"/>
      <c r="H719" s="229"/>
      <c r="I719" s="230"/>
      <c r="J719" s="230"/>
      <c r="K719" s="233"/>
      <c r="L719" s="232"/>
      <c r="M719" s="231"/>
      <c r="N719" s="230"/>
      <c r="O719" s="230"/>
      <c r="P719" s="230"/>
      <c r="Q719" s="230"/>
      <c r="R719" s="230"/>
      <c r="S719" s="230"/>
      <c r="T719" s="230"/>
      <c r="U719" s="229"/>
      <c r="V719" s="233"/>
      <c r="W719" s="234"/>
      <c r="Y719" s="236"/>
    </row>
    <row r="720" spans="2:25" x14ac:dyDescent="0.25">
      <c r="B720" s="465"/>
      <c r="C720" s="272"/>
      <c r="D720" s="272"/>
      <c r="E720" s="273" t="s">
        <v>87</v>
      </c>
      <c r="F720" s="273"/>
      <c r="G720" s="367">
        <f t="shared" ref="G720:W720" si="161">SUBTOTAL(9,G721:G722)</f>
        <v>0</v>
      </c>
      <c r="H720" s="368">
        <f t="shared" si="161"/>
        <v>0</v>
      </c>
      <c r="I720" s="369">
        <f t="shared" si="161"/>
        <v>0</v>
      </c>
      <c r="J720" s="369">
        <f t="shared" si="161"/>
        <v>0</v>
      </c>
      <c r="K720" s="370">
        <f t="shared" si="161"/>
        <v>0</v>
      </c>
      <c r="L720" s="364">
        <f t="shared" si="161"/>
        <v>0</v>
      </c>
      <c r="M720" s="364">
        <f t="shared" si="161"/>
        <v>0</v>
      </c>
      <c r="N720" s="364">
        <f t="shared" si="161"/>
        <v>0</v>
      </c>
      <c r="O720" s="364">
        <f t="shared" si="161"/>
        <v>0</v>
      </c>
      <c r="P720" s="364">
        <f t="shared" si="161"/>
        <v>0</v>
      </c>
      <c r="Q720" s="364">
        <f t="shared" si="161"/>
        <v>0</v>
      </c>
      <c r="R720" s="364">
        <f t="shared" si="161"/>
        <v>0</v>
      </c>
      <c r="S720" s="364">
        <f t="shared" si="161"/>
        <v>0</v>
      </c>
      <c r="T720" s="364">
        <f t="shared" si="161"/>
        <v>0</v>
      </c>
      <c r="U720" s="364">
        <f t="shared" si="161"/>
        <v>0</v>
      </c>
      <c r="V720" s="364">
        <f t="shared" si="161"/>
        <v>0</v>
      </c>
      <c r="W720" s="366">
        <f t="shared" si="161"/>
        <v>0</v>
      </c>
      <c r="Y720" s="238"/>
    </row>
    <row r="721" spans="2:25" outlineLevel="1" x14ac:dyDescent="0.25">
      <c r="B721" s="465"/>
      <c r="C721" s="272"/>
      <c r="D721" s="272"/>
      <c r="E721" s="273"/>
      <c r="F721" s="299" t="s">
        <v>88</v>
      </c>
      <c r="G721" s="218"/>
      <c r="H721" s="229"/>
      <c r="I721" s="230"/>
      <c r="J721" s="230"/>
      <c r="K721" s="233"/>
      <c r="L721" s="232"/>
      <c r="M721" s="231"/>
      <c r="N721" s="230"/>
      <c r="O721" s="230"/>
      <c r="P721" s="230"/>
      <c r="Q721" s="230"/>
      <c r="R721" s="230"/>
      <c r="S721" s="230"/>
      <c r="T721" s="230"/>
      <c r="U721" s="229"/>
      <c r="V721" s="233"/>
      <c r="W721" s="234"/>
      <c r="Y721" s="236"/>
    </row>
    <row r="722" spans="2:25" outlineLevel="1" x14ac:dyDescent="0.25">
      <c r="B722" s="465"/>
      <c r="C722" s="272"/>
      <c r="D722" s="272"/>
      <c r="E722" s="273"/>
      <c r="F722" s="299" t="s">
        <v>89</v>
      </c>
      <c r="G722" s="218"/>
      <c r="H722" s="229"/>
      <c r="I722" s="230"/>
      <c r="J722" s="230"/>
      <c r="K722" s="233"/>
      <c r="L722" s="232"/>
      <c r="M722" s="231"/>
      <c r="N722" s="230"/>
      <c r="O722" s="230"/>
      <c r="P722" s="230"/>
      <c r="Q722" s="230"/>
      <c r="R722" s="230"/>
      <c r="S722" s="230"/>
      <c r="T722" s="230"/>
      <c r="U722" s="229"/>
      <c r="V722" s="233"/>
      <c r="W722" s="234"/>
      <c r="Y722" s="236"/>
    </row>
    <row r="723" spans="2:25" x14ac:dyDescent="0.25">
      <c r="B723" s="465"/>
      <c r="C723" s="272"/>
      <c r="D723" s="272" t="s">
        <v>90</v>
      </c>
      <c r="E723" s="273"/>
      <c r="F723" s="273"/>
      <c r="G723" s="367">
        <f>SUBTOTAL(9,G724:G726)</f>
        <v>0</v>
      </c>
      <c r="H723" s="369">
        <f t="shared" ref="H723:W723" si="162">SUBTOTAL(9,H724:H726)</f>
        <v>0</v>
      </c>
      <c r="I723" s="369">
        <f t="shared" si="162"/>
        <v>0</v>
      </c>
      <c r="J723" s="369">
        <f t="shared" si="162"/>
        <v>0</v>
      </c>
      <c r="K723" s="370">
        <f t="shared" si="162"/>
        <v>0</v>
      </c>
      <c r="L723" s="363">
        <f t="shared" si="162"/>
        <v>0</v>
      </c>
      <c r="M723" s="364">
        <f t="shared" si="162"/>
        <v>0</v>
      </c>
      <c r="N723" s="364">
        <f t="shared" si="162"/>
        <v>0</v>
      </c>
      <c r="O723" s="364">
        <f t="shared" si="162"/>
        <v>0</v>
      </c>
      <c r="P723" s="364">
        <f t="shared" si="162"/>
        <v>0</v>
      </c>
      <c r="Q723" s="364">
        <f t="shared" si="162"/>
        <v>0</v>
      </c>
      <c r="R723" s="364">
        <f t="shared" si="162"/>
        <v>0</v>
      </c>
      <c r="S723" s="364">
        <f t="shared" si="162"/>
        <v>0</v>
      </c>
      <c r="T723" s="364">
        <f t="shared" si="162"/>
        <v>0</v>
      </c>
      <c r="U723" s="364">
        <f t="shared" si="162"/>
        <v>0</v>
      </c>
      <c r="V723" s="365">
        <f t="shared" si="162"/>
        <v>0</v>
      </c>
      <c r="W723" s="365">
        <f t="shared" si="162"/>
        <v>0</v>
      </c>
      <c r="Y723" s="238"/>
    </row>
    <row r="724" spans="2:25" outlineLevel="1" x14ac:dyDescent="0.25">
      <c r="B724" s="465"/>
      <c r="C724" s="272"/>
      <c r="D724" s="272"/>
      <c r="E724" s="273"/>
      <c r="F724" s="299" t="s">
        <v>91</v>
      </c>
      <c r="G724" s="218"/>
      <c r="H724" s="229"/>
      <c r="I724" s="230"/>
      <c r="J724" s="230"/>
      <c r="K724" s="233"/>
      <c r="L724" s="232"/>
      <c r="M724" s="231"/>
      <c r="N724" s="230"/>
      <c r="O724" s="230"/>
      <c r="P724" s="230"/>
      <c r="Q724" s="230"/>
      <c r="R724" s="230"/>
      <c r="S724" s="230"/>
      <c r="T724" s="230"/>
      <c r="U724" s="229"/>
      <c r="V724" s="233"/>
      <c r="W724" s="234"/>
      <c r="Y724" s="236"/>
    </row>
    <row r="725" spans="2:25" outlineLevel="1" x14ac:dyDescent="0.25">
      <c r="B725" s="465"/>
      <c r="C725" s="272"/>
      <c r="D725" s="272"/>
      <c r="E725" s="273"/>
      <c r="F725" s="299" t="s">
        <v>92</v>
      </c>
      <c r="G725" s="218"/>
      <c r="H725" s="229"/>
      <c r="I725" s="230"/>
      <c r="J725" s="230"/>
      <c r="K725" s="233"/>
      <c r="L725" s="232"/>
      <c r="M725" s="231"/>
      <c r="N725" s="230"/>
      <c r="O725" s="230"/>
      <c r="P725" s="230"/>
      <c r="Q725" s="230"/>
      <c r="R725" s="230"/>
      <c r="S725" s="230"/>
      <c r="T725" s="230"/>
      <c r="U725" s="229"/>
      <c r="V725" s="233"/>
      <c r="W725" s="234"/>
      <c r="Y725" s="236"/>
    </row>
    <row r="726" spans="2:25" outlineLevel="1" x14ac:dyDescent="0.25">
      <c r="B726" s="465"/>
      <c r="C726" s="272"/>
      <c r="D726" s="272"/>
      <c r="E726" s="273"/>
      <c r="F726" s="299" t="s">
        <v>93</v>
      </c>
      <c r="G726" s="218"/>
      <c r="H726" s="229"/>
      <c r="I726" s="230"/>
      <c r="J726" s="230"/>
      <c r="K726" s="233"/>
      <c r="L726" s="232"/>
      <c r="M726" s="231"/>
      <c r="N726" s="230"/>
      <c r="O726" s="230"/>
      <c r="P726" s="230"/>
      <c r="Q726" s="230"/>
      <c r="R726" s="230"/>
      <c r="S726" s="230"/>
      <c r="T726" s="230"/>
      <c r="U726" s="229"/>
      <c r="V726" s="233"/>
      <c r="W726" s="234"/>
      <c r="Y726" s="236"/>
    </row>
    <row r="727" spans="2:25" x14ac:dyDescent="0.25">
      <c r="B727" s="465"/>
      <c r="C727" s="275"/>
      <c r="D727" s="272" t="s">
        <v>94</v>
      </c>
      <c r="E727" s="273"/>
      <c r="F727" s="273"/>
      <c r="G727" s="367">
        <f>SUBTOTAL(9,G728:G729)</f>
        <v>0</v>
      </c>
      <c r="H727" s="368"/>
      <c r="I727" s="369"/>
      <c r="J727" s="369"/>
      <c r="K727" s="370"/>
      <c r="L727" s="363"/>
      <c r="M727" s="364"/>
      <c r="N727" s="364"/>
      <c r="O727" s="364"/>
      <c r="P727" s="364"/>
      <c r="Q727" s="364"/>
      <c r="R727" s="364"/>
      <c r="S727" s="364"/>
      <c r="T727" s="364"/>
      <c r="U727" s="364"/>
      <c r="V727" s="365"/>
      <c r="W727" s="365"/>
      <c r="Y727" s="238"/>
    </row>
    <row r="728" spans="2:25" outlineLevel="1" x14ac:dyDescent="0.25">
      <c r="B728" s="465"/>
      <c r="C728" s="272"/>
      <c r="D728" s="272"/>
      <c r="E728" s="273"/>
      <c r="F728" s="299" t="s">
        <v>95</v>
      </c>
      <c r="G728" s="218"/>
      <c r="H728" s="368"/>
      <c r="I728" s="369"/>
      <c r="J728" s="369"/>
      <c r="K728" s="370"/>
      <c r="L728" s="363"/>
      <c r="M728" s="364"/>
      <c r="N728" s="364"/>
      <c r="O728" s="364"/>
      <c r="P728" s="364"/>
      <c r="Q728" s="364"/>
      <c r="R728" s="364"/>
      <c r="S728" s="364"/>
      <c r="T728" s="364"/>
      <c r="U728" s="364"/>
      <c r="V728" s="365"/>
      <c r="W728" s="365"/>
      <c r="Y728" s="236"/>
    </row>
    <row r="729" spans="2:25" outlineLevel="1" x14ac:dyDescent="0.25">
      <c r="B729" s="465"/>
      <c r="C729" s="272"/>
      <c r="D729" s="272"/>
      <c r="E729" s="273"/>
      <c r="F729" s="299" t="s">
        <v>96</v>
      </c>
      <c r="G729" s="218"/>
      <c r="H729" s="368"/>
      <c r="I729" s="369"/>
      <c r="J729" s="369"/>
      <c r="K729" s="370"/>
      <c r="L729" s="363"/>
      <c r="M729" s="364"/>
      <c r="N729" s="364"/>
      <c r="O729" s="364"/>
      <c r="P729" s="364"/>
      <c r="Q729" s="364"/>
      <c r="R729" s="364"/>
      <c r="S729" s="364"/>
      <c r="T729" s="364"/>
      <c r="U729" s="364"/>
      <c r="V729" s="365"/>
      <c r="W729" s="365"/>
      <c r="Y729" s="236"/>
    </row>
    <row r="730" spans="2:25" x14ac:dyDescent="0.25">
      <c r="B730" s="295"/>
      <c r="C730" s="272" t="s">
        <v>323</v>
      </c>
      <c r="D730" s="273"/>
      <c r="E730" s="273"/>
      <c r="F730" s="273"/>
      <c r="G730" s="52"/>
      <c r="H730" s="34"/>
      <c r="I730" s="33"/>
      <c r="J730" s="33"/>
      <c r="K730" s="35"/>
      <c r="L730" s="34"/>
      <c r="M730" s="33"/>
      <c r="N730" s="33"/>
      <c r="O730" s="33"/>
      <c r="P730" s="33"/>
      <c r="Q730" s="33"/>
      <c r="R730" s="33"/>
      <c r="S730" s="33"/>
      <c r="T730" s="33"/>
      <c r="U730" s="33"/>
      <c r="V730" s="35"/>
      <c r="W730" s="35"/>
      <c r="Y730" s="353"/>
    </row>
    <row r="731" spans="2:25" x14ac:dyDescent="0.25">
      <c r="B731" s="465"/>
      <c r="C731" s="272"/>
      <c r="D731" s="276" t="s">
        <v>20</v>
      </c>
      <c r="E731" s="273"/>
      <c r="F731" s="273"/>
      <c r="G731" s="367"/>
      <c r="H731" s="368"/>
      <c r="I731" s="369"/>
      <c r="J731" s="369"/>
      <c r="K731" s="370"/>
      <c r="L731" s="363"/>
      <c r="M731" s="364"/>
      <c r="N731" s="364"/>
      <c r="O731" s="364"/>
      <c r="P731" s="364"/>
      <c r="Q731" s="364"/>
      <c r="R731" s="364"/>
      <c r="S731" s="364"/>
      <c r="T731" s="364"/>
      <c r="U731" s="364"/>
      <c r="V731" s="365"/>
      <c r="W731" s="365"/>
      <c r="Y731" s="237"/>
    </row>
    <row r="732" spans="2:25" x14ac:dyDescent="0.25">
      <c r="B732" s="465"/>
      <c r="C732" s="272"/>
      <c r="D732" s="272"/>
      <c r="E732" s="273" t="s">
        <v>21</v>
      </c>
      <c r="F732" s="273"/>
      <c r="G732" s="367">
        <f t="shared" ref="G732:W732" si="163">SUBTOTAL(9,G733:G736)</f>
        <v>0</v>
      </c>
      <c r="H732" s="368">
        <f t="shared" si="163"/>
        <v>0</v>
      </c>
      <c r="I732" s="369">
        <f t="shared" si="163"/>
        <v>0</v>
      </c>
      <c r="J732" s="369">
        <f t="shared" si="163"/>
        <v>0</v>
      </c>
      <c r="K732" s="370">
        <f t="shared" si="163"/>
        <v>0</v>
      </c>
      <c r="L732" s="364">
        <f t="shared" si="163"/>
        <v>0</v>
      </c>
      <c r="M732" s="364">
        <f t="shared" si="163"/>
        <v>0</v>
      </c>
      <c r="N732" s="364">
        <f t="shared" si="163"/>
        <v>0</v>
      </c>
      <c r="O732" s="364">
        <f t="shared" si="163"/>
        <v>0</v>
      </c>
      <c r="P732" s="364">
        <f t="shared" si="163"/>
        <v>0</v>
      </c>
      <c r="Q732" s="364">
        <f t="shared" si="163"/>
        <v>0</v>
      </c>
      <c r="R732" s="364">
        <f t="shared" si="163"/>
        <v>0</v>
      </c>
      <c r="S732" s="364">
        <f t="shared" si="163"/>
        <v>0</v>
      </c>
      <c r="T732" s="364">
        <f t="shared" si="163"/>
        <v>0</v>
      </c>
      <c r="U732" s="364">
        <f t="shared" si="163"/>
        <v>0</v>
      </c>
      <c r="V732" s="364">
        <f t="shared" si="163"/>
        <v>0</v>
      </c>
      <c r="W732" s="366">
        <f t="shared" si="163"/>
        <v>0</v>
      </c>
      <c r="Y732" s="354"/>
    </row>
    <row r="733" spans="2:25" outlineLevel="1" x14ac:dyDescent="0.25">
      <c r="B733" s="465"/>
      <c r="C733" s="272"/>
      <c r="D733" s="272"/>
      <c r="E733" s="273"/>
      <c r="F733" s="299" t="s">
        <v>22</v>
      </c>
      <c r="G733" s="220"/>
      <c r="H733" s="222"/>
      <c r="I733" s="223"/>
      <c r="J733" s="223"/>
      <c r="K733" s="224"/>
      <c r="L733" s="225"/>
      <c r="M733" s="226"/>
      <c r="N733" s="223"/>
      <c r="O733" s="223"/>
      <c r="P733" s="223"/>
      <c r="Q733" s="223"/>
      <c r="R733" s="223"/>
      <c r="S733" s="223"/>
      <c r="T733" s="223"/>
      <c r="U733" s="223"/>
      <c r="V733" s="227"/>
      <c r="W733" s="218"/>
      <c r="Y733" s="236"/>
    </row>
    <row r="734" spans="2:25" outlineLevel="1" x14ac:dyDescent="0.25">
      <c r="B734" s="465"/>
      <c r="C734" s="272"/>
      <c r="D734" s="272"/>
      <c r="E734" s="273"/>
      <c r="F734" s="299" t="s">
        <v>23</v>
      </c>
      <c r="G734" s="220"/>
      <c r="H734" s="222"/>
      <c r="I734" s="223"/>
      <c r="J734" s="223"/>
      <c r="K734" s="224"/>
      <c r="L734" s="225"/>
      <c r="M734" s="226"/>
      <c r="N734" s="223"/>
      <c r="O734" s="223"/>
      <c r="P734" s="223"/>
      <c r="Q734" s="223"/>
      <c r="R734" s="223"/>
      <c r="S734" s="223"/>
      <c r="T734" s="223"/>
      <c r="U734" s="223"/>
      <c r="V734" s="227"/>
      <c r="W734" s="218"/>
      <c r="Y734" s="236"/>
    </row>
    <row r="735" spans="2:25" outlineLevel="1" x14ac:dyDescent="0.25">
      <c r="B735" s="465"/>
      <c r="C735" s="272"/>
      <c r="D735" s="272"/>
      <c r="E735" s="273"/>
      <c r="F735" s="299" t="s">
        <v>24</v>
      </c>
      <c r="G735" s="220"/>
      <c r="H735" s="222"/>
      <c r="I735" s="223"/>
      <c r="J735" s="223"/>
      <c r="K735" s="224"/>
      <c r="L735" s="225"/>
      <c r="M735" s="226"/>
      <c r="N735" s="223"/>
      <c r="O735" s="223"/>
      <c r="P735" s="223"/>
      <c r="Q735" s="223"/>
      <c r="R735" s="223"/>
      <c r="S735" s="223"/>
      <c r="T735" s="223"/>
      <c r="U735" s="223"/>
      <c r="V735" s="227"/>
      <c r="W735" s="218"/>
      <c r="Y735" s="236"/>
    </row>
    <row r="736" spans="2:25" outlineLevel="1" x14ac:dyDescent="0.25">
      <c r="B736" s="465"/>
      <c r="C736" s="272"/>
      <c r="D736" s="272"/>
      <c r="E736" s="273"/>
      <c r="F736" s="299" t="s">
        <v>25</v>
      </c>
      <c r="G736" s="220"/>
      <c r="H736" s="222"/>
      <c r="I736" s="223"/>
      <c r="J736" s="223"/>
      <c r="K736" s="224"/>
      <c r="L736" s="225"/>
      <c r="M736" s="226"/>
      <c r="N736" s="223"/>
      <c r="O736" s="223"/>
      <c r="P736" s="223"/>
      <c r="Q736" s="223"/>
      <c r="R736" s="223"/>
      <c r="S736" s="223"/>
      <c r="T736" s="223"/>
      <c r="U736" s="223"/>
      <c r="V736" s="227"/>
      <c r="W736" s="218"/>
      <c r="Y736" s="236"/>
    </row>
    <row r="737" spans="2:25" x14ac:dyDescent="0.25">
      <c r="B737" s="465"/>
      <c r="C737" s="272"/>
      <c r="D737" s="272"/>
      <c r="E737" s="273" t="s">
        <v>26</v>
      </c>
      <c r="F737" s="273"/>
      <c r="G737" s="367">
        <f t="shared" ref="G737:W737" si="164">SUBTOTAL(9,G738:G741)</f>
        <v>0</v>
      </c>
      <c r="H737" s="368">
        <f t="shared" si="164"/>
        <v>0</v>
      </c>
      <c r="I737" s="369">
        <f t="shared" si="164"/>
        <v>0</v>
      </c>
      <c r="J737" s="369">
        <f t="shared" si="164"/>
        <v>0</v>
      </c>
      <c r="K737" s="370">
        <f t="shared" si="164"/>
        <v>0</v>
      </c>
      <c r="L737" s="364">
        <f t="shared" si="164"/>
        <v>0</v>
      </c>
      <c r="M737" s="364">
        <f t="shared" si="164"/>
        <v>0</v>
      </c>
      <c r="N737" s="364">
        <f t="shared" si="164"/>
        <v>0</v>
      </c>
      <c r="O737" s="364">
        <f t="shared" si="164"/>
        <v>0</v>
      </c>
      <c r="P737" s="364">
        <f t="shared" si="164"/>
        <v>0</v>
      </c>
      <c r="Q737" s="364">
        <f t="shared" si="164"/>
        <v>0</v>
      </c>
      <c r="R737" s="364">
        <f t="shared" si="164"/>
        <v>0</v>
      </c>
      <c r="S737" s="364">
        <f t="shared" si="164"/>
        <v>0</v>
      </c>
      <c r="T737" s="364">
        <f t="shared" si="164"/>
        <v>0</v>
      </c>
      <c r="U737" s="364">
        <f t="shared" si="164"/>
        <v>0</v>
      </c>
      <c r="V737" s="364">
        <f t="shared" si="164"/>
        <v>0</v>
      </c>
      <c r="W737" s="366">
        <f t="shared" si="164"/>
        <v>0</v>
      </c>
      <c r="Y737" s="238"/>
    </row>
    <row r="738" spans="2:25" outlineLevel="1" x14ac:dyDescent="0.25">
      <c r="B738" s="465"/>
      <c r="C738" s="272"/>
      <c r="D738" s="272"/>
      <c r="E738" s="273"/>
      <c r="F738" s="299" t="s">
        <v>27</v>
      </c>
      <c r="G738" s="220"/>
      <c r="H738" s="222"/>
      <c r="I738" s="223"/>
      <c r="J738" s="223"/>
      <c r="K738" s="224"/>
      <c r="L738" s="225"/>
      <c r="M738" s="226"/>
      <c r="N738" s="223"/>
      <c r="O738" s="223"/>
      <c r="P738" s="223"/>
      <c r="Q738" s="223"/>
      <c r="R738" s="223"/>
      <c r="S738" s="223"/>
      <c r="T738" s="223"/>
      <c r="U738" s="223"/>
      <c r="V738" s="227"/>
      <c r="W738" s="218"/>
      <c r="Y738" s="236"/>
    </row>
    <row r="739" spans="2:25" outlineLevel="1" x14ac:dyDescent="0.25">
      <c r="B739" s="465"/>
      <c r="C739" s="272"/>
      <c r="D739" s="272"/>
      <c r="E739" s="273"/>
      <c r="F739" s="299" t="s">
        <v>28</v>
      </c>
      <c r="G739" s="220"/>
      <c r="H739" s="222"/>
      <c r="I739" s="223"/>
      <c r="J739" s="223"/>
      <c r="K739" s="224"/>
      <c r="L739" s="225"/>
      <c r="M739" s="226"/>
      <c r="N739" s="223"/>
      <c r="O739" s="223"/>
      <c r="P739" s="223"/>
      <c r="Q739" s="223"/>
      <c r="R739" s="223"/>
      <c r="S739" s="223"/>
      <c r="T739" s="223"/>
      <c r="U739" s="223"/>
      <c r="V739" s="227"/>
      <c r="W739" s="218"/>
      <c r="Y739" s="236"/>
    </row>
    <row r="740" spans="2:25" outlineLevel="1" x14ac:dyDescent="0.25">
      <c r="B740" s="465"/>
      <c r="C740" s="272"/>
      <c r="D740" s="272"/>
      <c r="E740" s="273"/>
      <c r="F740" s="299" t="s">
        <v>29</v>
      </c>
      <c r="G740" s="220"/>
      <c r="H740" s="222"/>
      <c r="I740" s="223"/>
      <c r="J740" s="223"/>
      <c r="K740" s="224"/>
      <c r="L740" s="225"/>
      <c r="M740" s="226"/>
      <c r="N740" s="223"/>
      <c r="O740" s="223"/>
      <c r="P740" s="223"/>
      <c r="Q740" s="223"/>
      <c r="R740" s="223"/>
      <c r="S740" s="223"/>
      <c r="T740" s="223"/>
      <c r="U740" s="223"/>
      <c r="V740" s="227"/>
      <c r="W740" s="218"/>
      <c r="Y740" s="236"/>
    </row>
    <row r="741" spans="2:25" outlineLevel="1" x14ac:dyDescent="0.25">
      <c r="B741" s="465"/>
      <c r="C741" s="272"/>
      <c r="D741" s="272"/>
      <c r="E741" s="273"/>
      <c r="F741" s="299" t="s">
        <v>30</v>
      </c>
      <c r="G741" s="220"/>
      <c r="H741" s="222"/>
      <c r="I741" s="223"/>
      <c r="J741" s="223"/>
      <c r="K741" s="224"/>
      <c r="L741" s="225"/>
      <c r="M741" s="226"/>
      <c r="N741" s="223"/>
      <c r="O741" s="223"/>
      <c r="P741" s="223"/>
      <c r="Q741" s="223"/>
      <c r="R741" s="223"/>
      <c r="S741" s="223"/>
      <c r="T741" s="223"/>
      <c r="U741" s="223"/>
      <c r="V741" s="227"/>
      <c r="W741" s="218"/>
      <c r="Y741" s="236"/>
    </row>
    <row r="742" spans="2:25" x14ac:dyDescent="0.25">
      <c r="B742" s="465"/>
      <c r="C742" s="272"/>
      <c r="D742" s="272"/>
      <c r="E742" s="273" t="s">
        <v>31</v>
      </c>
      <c r="F742" s="273"/>
      <c r="G742" s="367">
        <f t="shared" ref="G742:W742" si="165">SUBTOTAL(9,G743:G746)</f>
        <v>0</v>
      </c>
      <c r="H742" s="368">
        <f t="shared" si="165"/>
        <v>0</v>
      </c>
      <c r="I742" s="369">
        <f t="shared" si="165"/>
        <v>0</v>
      </c>
      <c r="J742" s="369">
        <f t="shared" si="165"/>
        <v>0</v>
      </c>
      <c r="K742" s="370">
        <f t="shared" si="165"/>
        <v>0</v>
      </c>
      <c r="L742" s="364">
        <f t="shared" si="165"/>
        <v>0</v>
      </c>
      <c r="M742" s="364">
        <f t="shared" si="165"/>
        <v>0</v>
      </c>
      <c r="N742" s="364">
        <f t="shared" si="165"/>
        <v>0</v>
      </c>
      <c r="O742" s="364">
        <f t="shared" si="165"/>
        <v>0</v>
      </c>
      <c r="P742" s="364">
        <f t="shared" si="165"/>
        <v>0</v>
      </c>
      <c r="Q742" s="364">
        <f t="shared" si="165"/>
        <v>0</v>
      </c>
      <c r="R742" s="364">
        <f t="shared" si="165"/>
        <v>0</v>
      </c>
      <c r="S742" s="364">
        <f t="shared" si="165"/>
        <v>0</v>
      </c>
      <c r="T742" s="364">
        <f t="shared" si="165"/>
        <v>0</v>
      </c>
      <c r="U742" s="364">
        <f t="shared" si="165"/>
        <v>0</v>
      </c>
      <c r="V742" s="364">
        <f t="shared" si="165"/>
        <v>0</v>
      </c>
      <c r="W742" s="366">
        <f t="shared" si="165"/>
        <v>0</v>
      </c>
      <c r="Y742" s="238"/>
    </row>
    <row r="743" spans="2:25" outlineLevel="1" x14ac:dyDescent="0.25">
      <c r="B743" s="465"/>
      <c r="C743" s="272"/>
      <c r="D743" s="272"/>
      <c r="E743" s="273"/>
      <c r="F743" s="299" t="s">
        <v>32</v>
      </c>
      <c r="G743" s="220"/>
      <c r="H743" s="222"/>
      <c r="I743" s="223"/>
      <c r="J743" s="223"/>
      <c r="K743" s="224"/>
      <c r="L743" s="225"/>
      <c r="M743" s="226"/>
      <c r="N743" s="223"/>
      <c r="O743" s="223"/>
      <c r="P743" s="223"/>
      <c r="Q743" s="223"/>
      <c r="R743" s="223"/>
      <c r="S743" s="223"/>
      <c r="T743" s="223"/>
      <c r="U743" s="223"/>
      <c r="V743" s="227"/>
      <c r="W743" s="218"/>
      <c r="Y743" s="236"/>
    </row>
    <row r="744" spans="2:25" outlineLevel="1" x14ac:dyDescent="0.25">
      <c r="B744" s="465"/>
      <c r="C744" s="272"/>
      <c r="D744" s="272"/>
      <c r="E744" s="273"/>
      <c r="F744" s="299" t="s">
        <v>33</v>
      </c>
      <c r="G744" s="220"/>
      <c r="H744" s="222"/>
      <c r="I744" s="223"/>
      <c r="J744" s="223"/>
      <c r="K744" s="224"/>
      <c r="L744" s="225"/>
      <c r="M744" s="226"/>
      <c r="N744" s="223"/>
      <c r="O744" s="223"/>
      <c r="P744" s="223"/>
      <c r="Q744" s="223"/>
      <c r="R744" s="223"/>
      <c r="S744" s="223"/>
      <c r="T744" s="223"/>
      <c r="U744" s="223"/>
      <c r="V744" s="227"/>
      <c r="W744" s="218"/>
      <c r="Y744" s="236"/>
    </row>
    <row r="745" spans="2:25" outlineLevel="1" x14ac:dyDescent="0.25">
      <c r="B745" s="465"/>
      <c r="C745" s="272"/>
      <c r="D745" s="272"/>
      <c r="E745" s="273"/>
      <c r="F745" s="299" t="s">
        <v>34</v>
      </c>
      <c r="G745" s="220"/>
      <c r="H745" s="222"/>
      <c r="I745" s="223"/>
      <c r="J745" s="223"/>
      <c r="K745" s="224"/>
      <c r="L745" s="225"/>
      <c r="M745" s="226"/>
      <c r="N745" s="223"/>
      <c r="O745" s="223"/>
      <c r="P745" s="223"/>
      <c r="Q745" s="223"/>
      <c r="R745" s="223"/>
      <c r="S745" s="223"/>
      <c r="T745" s="223"/>
      <c r="U745" s="223"/>
      <c r="V745" s="227"/>
      <c r="W745" s="218"/>
      <c r="Y745" s="236"/>
    </row>
    <row r="746" spans="2:25" outlineLevel="1" x14ac:dyDescent="0.25">
      <c r="B746" s="465"/>
      <c r="C746" s="272"/>
      <c r="D746" s="272"/>
      <c r="E746" s="273"/>
      <c r="F746" s="299" t="s">
        <v>35</v>
      </c>
      <c r="G746" s="220"/>
      <c r="H746" s="222"/>
      <c r="I746" s="223"/>
      <c r="J746" s="223"/>
      <c r="K746" s="224"/>
      <c r="L746" s="225"/>
      <c r="M746" s="226"/>
      <c r="N746" s="223"/>
      <c r="O746" s="223"/>
      <c r="P746" s="223"/>
      <c r="Q746" s="223"/>
      <c r="R746" s="223"/>
      <c r="S746" s="223"/>
      <c r="T746" s="223"/>
      <c r="U746" s="223"/>
      <c r="V746" s="227"/>
      <c r="W746" s="218"/>
      <c r="Y746" s="236"/>
    </row>
    <row r="747" spans="2:25" x14ac:dyDescent="0.25">
      <c r="B747" s="465"/>
      <c r="C747" s="272"/>
      <c r="D747" s="272" t="s">
        <v>36</v>
      </c>
      <c r="E747" s="273"/>
      <c r="F747" s="273"/>
      <c r="G747" s="367"/>
      <c r="H747" s="368"/>
      <c r="I747" s="369"/>
      <c r="J747" s="369"/>
      <c r="K747" s="370"/>
      <c r="L747" s="364"/>
      <c r="M747" s="364"/>
      <c r="N747" s="364"/>
      <c r="O747" s="364"/>
      <c r="P747" s="364"/>
      <c r="Q747" s="364"/>
      <c r="R747" s="364"/>
      <c r="S747" s="364"/>
      <c r="T747" s="364"/>
      <c r="U747" s="364"/>
      <c r="V747" s="364"/>
      <c r="W747" s="366"/>
      <c r="Y747" s="353"/>
    </row>
    <row r="748" spans="2:25" x14ac:dyDescent="0.25">
      <c r="B748" s="465"/>
      <c r="C748" s="272"/>
      <c r="D748" s="272"/>
      <c r="E748" s="275" t="s">
        <v>37</v>
      </c>
      <c r="F748" s="273"/>
      <c r="G748" s="367">
        <f t="shared" ref="G748:W748" si="166">SUBTOTAL(9,G749:G751)</f>
        <v>0</v>
      </c>
      <c r="H748" s="368">
        <f t="shared" si="166"/>
        <v>0</v>
      </c>
      <c r="I748" s="369">
        <f t="shared" si="166"/>
        <v>0</v>
      </c>
      <c r="J748" s="369">
        <f t="shared" si="166"/>
        <v>0</v>
      </c>
      <c r="K748" s="370">
        <f t="shared" si="166"/>
        <v>0</v>
      </c>
      <c r="L748" s="364">
        <f t="shared" si="166"/>
        <v>0</v>
      </c>
      <c r="M748" s="364">
        <f t="shared" si="166"/>
        <v>0</v>
      </c>
      <c r="N748" s="364">
        <f t="shared" si="166"/>
        <v>0</v>
      </c>
      <c r="O748" s="364">
        <f t="shared" si="166"/>
        <v>0</v>
      </c>
      <c r="P748" s="364">
        <f t="shared" si="166"/>
        <v>0</v>
      </c>
      <c r="Q748" s="364">
        <f t="shared" si="166"/>
        <v>0</v>
      </c>
      <c r="R748" s="364">
        <f t="shared" si="166"/>
        <v>0</v>
      </c>
      <c r="S748" s="364">
        <f t="shared" si="166"/>
        <v>0</v>
      </c>
      <c r="T748" s="364">
        <f t="shared" si="166"/>
        <v>0</v>
      </c>
      <c r="U748" s="364">
        <f t="shared" si="166"/>
        <v>0</v>
      </c>
      <c r="V748" s="364">
        <f t="shared" si="166"/>
        <v>0</v>
      </c>
      <c r="W748" s="366">
        <f t="shared" si="166"/>
        <v>0</v>
      </c>
      <c r="Y748" s="354"/>
    </row>
    <row r="749" spans="2:25" outlineLevel="1" x14ac:dyDescent="0.25">
      <c r="B749" s="465"/>
      <c r="C749" s="272"/>
      <c r="D749" s="272"/>
      <c r="E749" s="275"/>
      <c r="F749" s="299" t="s">
        <v>38</v>
      </c>
      <c r="G749" s="220"/>
      <c r="H749" s="222"/>
      <c r="I749" s="223"/>
      <c r="J749" s="223"/>
      <c r="K749" s="224"/>
      <c r="L749" s="225"/>
      <c r="M749" s="226"/>
      <c r="N749" s="223"/>
      <c r="O749" s="223"/>
      <c r="P749" s="223"/>
      <c r="Q749" s="223"/>
      <c r="R749" s="223"/>
      <c r="S749" s="223"/>
      <c r="T749" s="223"/>
      <c r="U749" s="223"/>
      <c r="V749" s="227"/>
      <c r="W749" s="218"/>
      <c r="Y749" s="236"/>
    </row>
    <row r="750" spans="2:25" outlineLevel="1" x14ac:dyDescent="0.25">
      <c r="B750" s="465"/>
      <c r="C750" s="272"/>
      <c r="D750" s="272"/>
      <c r="E750" s="273"/>
      <c r="F750" s="299" t="s">
        <v>39</v>
      </c>
      <c r="G750" s="220"/>
      <c r="H750" s="222"/>
      <c r="I750" s="223"/>
      <c r="J750" s="223"/>
      <c r="K750" s="224"/>
      <c r="L750" s="225"/>
      <c r="M750" s="226"/>
      <c r="N750" s="223"/>
      <c r="O750" s="223"/>
      <c r="P750" s="223"/>
      <c r="Q750" s="223"/>
      <c r="R750" s="223"/>
      <c r="S750" s="223"/>
      <c r="T750" s="223"/>
      <c r="U750" s="223"/>
      <c r="V750" s="227"/>
      <c r="W750" s="218"/>
      <c r="Y750" s="236"/>
    </row>
    <row r="751" spans="2:25" outlineLevel="1" x14ac:dyDescent="0.25">
      <c r="B751" s="465"/>
      <c r="C751" s="272"/>
      <c r="D751" s="272"/>
      <c r="E751" s="273"/>
      <c r="F751" s="299" t="s">
        <v>40</v>
      </c>
      <c r="G751" s="220"/>
      <c r="H751" s="222"/>
      <c r="I751" s="223"/>
      <c r="J751" s="223"/>
      <c r="K751" s="224"/>
      <c r="L751" s="225"/>
      <c r="M751" s="226"/>
      <c r="N751" s="223"/>
      <c r="O751" s="223"/>
      <c r="P751" s="223"/>
      <c r="Q751" s="223"/>
      <c r="R751" s="223"/>
      <c r="S751" s="223"/>
      <c r="T751" s="223"/>
      <c r="U751" s="223"/>
      <c r="V751" s="227"/>
      <c r="W751" s="218"/>
      <c r="Y751" s="236"/>
    </row>
    <row r="752" spans="2:25" x14ac:dyDescent="0.25">
      <c r="B752" s="465"/>
      <c r="C752" s="272"/>
      <c r="D752" s="272"/>
      <c r="E752" s="273" t="s">
        <v>41</v>
      </c>
      <c r="F752" s="273"/>
      <c r="G752" s="367">
        <f t="shared" ref="G752:W752" si="167">SUBTOTAL(9,G753:G755)</f>
        <v>0</v>
      </c>
      <c r="H752" s="368">
        <f t="shared" si="167"/>
        <v>0</v>
      </c>
      <c r="I752" s="369">
        <f t="shared" si="167"/>
        <v>0</v>
      </c>
      <c r="J752" s="369">
        <f t="shared" si="167"/>
        <v>0</v>
      </c>
      <c r="K752" s="370">
        <f t="shared" si="167"/>
        <v>0</v>
      </c>
      <c r="L752" s="364">
        <f t="shared" si="167"/>
        <v>0</v>
      </c>
      <c r="M752" s="364">
        <f t="shared" si="167"/>
        <v>0</v>
      </c>
      <c r="N752" s="364">
        <f t="shared" si="167"/>
        <v>0</v>
      </c>
      <c r="O752" s="364">
        <f t="shared" si="167"/>
        <v>0</v>
      </c>
      <c r="P752" s="364">
        <f t="shared" si="167"/>
        <v>0</v>
      </c>
      <c r="Q752" s="364">
        <f t="shared" si="167"/>
        <v>0</v>
      </c>
      <c r="R752" s="364">
        <f t="shared" si="167"/>
        <v>0</v>
      </c>
      <c r="S752" s="364">
        <f t="shared" si="167"/>
        <v>0</v>
      </c>
      <c r="T752" s="364">
        <f t="shared" si="167"/>
        <v>0</v>
      </c>
      <c r="U752" s="364">
        <f t="shared" si="167"/>
        <v>0</v>
      </c>
      <c r="V752" s="364">
        <f t="shared" si="167"/>
        <v>0</v>
      </c>
      <c r="W752" s="366">
        <f t="shared" si="167"/>
        <v>0</v>
      </c>
      <c r="Y752" s="238"/>
    </row>
    <row r="753" spans="2:25" outlineLevel="1" x14ac:dyDescent="0.25">
      <c r="B753" s="465"/>
      <c r="C753" s="272"/>
      <c r="D753" s="272"/>
      <c r="E753" s="273"/>
      <c r="F753" s="299" t="s">
        <v>42</v>
      </c>
      <c r="G753" s="220"/>
      <c r="H753" s="222"/>
      <c r="I753" s="223"/>
      <c r="J753" s="223"/>
      <c r="K753" s="224"/>
      <c r="L753" s="225"/>
      <c r="M753" s="226"/>
      <c r="N753" s="223"/>
      <c r="O753" s="223"/>
      <c r="P753" s="223"/>
      <c r="Q753" s="223"/>
      <c r="R753" s="223"/>
      <c r="S753" s="223"/>
      <c r="T753" s="223"/>
      <c r="U753" s="223"/>
      <c r="V753" s="227"/>
      <c r="W753" s="218"/>
      <c r="Y753" s="236"/>
    </row>
    <row r="754" spans="2:25" outlineLevel="1" x14ac:dyDescent="0.25">
      <c r="B754" s="465"/>
      <c r="C754" s="272"/>
      <c r="D754" s="272"/>
      <c r="E754" s="273"/>
      <c r="F754" s="299" t="s">
        <v>43</v>
      </c>
      <c r="G754" s="220"/>
      <c r="H754" s="222"/>
      <c r="I754" s="223"/>
      <c r="J754" s="223"/>
      <c r="K754" s="224"/>
      <c r="L754" s="225"/>
      <c r="M754" s="226"/>
      <c r="N754" s="223"/>
      <c r="O754" s="223"/>
      <c r="P754" s="223"/>
      <c r="Q754" s="223"/>
      <c r="R754" s="223"/>
      <c r="S754" s="223"/>
      <c r="T754" s="223"/>
      <c r="U754" s="223"/>
      <c r="V754" s="227"/>
      <c r="W754" s="218"/>
      <c r="Y754" s="236"/>
    </row>
    <row r="755" spans="2:25" outlineLevel="1" x14ac:dyDescent="0.25">
      <c r="B755" s="465"/>
      <c r="C755" s="272"/>
      <c r="D755" s="272"/>
      <c r="E755" s="273"/>
      <c r="F755" s="299" t="s">
        <v>44</v>
      </c>
      <c r="G755" s="220"/>
      <c r="H755" s="222"/>
      <c r="I755" s="223"/>
      <c r="J755" s="223"/>
      <c r="K755" s="224"/>
      <c r="L755" s="225"/>
      <c r="M755" s="226"/>
      <c r="N755" s="223"/>
      <c r="O755" s="223"/>
      <c r="P755" s="223"/>
      <c r="Q755" s="223"/>
      <c r="R755" s="223"/>
      <c r="S755" s="223"/>
      <c r="T755" s="223"/>
      <c r="U755" s="223"/>
      <c r="V755" s="227"/>
      <c r="W755" s="218"/>
      <c r="Y755" s="236"/>
    </row>
    <row r="756" spans="2:25" x14ac:dyDescent="0.25">
      <c r="B756" s="465"/>
      <c r="C756" s="272"/>
      <c r="D756" s="272"/>
      <c r="E756" s="273" t="s">
        <v>45</v>
      </c>
      <c r="F756" s="273"/>
      <c r="G756" s="367">
        <f t="shared" ref="G756:W756" si="168">SUBTOTAL(9,G757:G759)</f>
        <v>0</v>
      </c>
      <c r="H756" s="368">
        <f t="shared" si="168"/>
        <v>0</v>
      </c>
      <c r="I756" s="369">
        <f t="shared" si="168"/>
        <v>0</v>
      </c>
      <c r="J756" s="369">
        <f t="shared" si="168"/>
        <v>0</v>
      </c>
      <c r="K756" s="370">
        <f t="shared" si="168"/>
        <v>0</v>
      </c>
      <c r="L756" s="364">
        <f t="shared" si="168"/>
        <v>0</v>
      </c>
      <c r="M756" s="364">
        <f t="shared" si="168"/>
        <v>0</v>
      </c>
      <c r="N756" s="364">
        <f t="shared" si="168"/>
        <v>0</v>
      </c>
      <c r="O756" s="364">
        <f t="shared" si="168"/>
        <v>0</v>
      </c>
      <c r="P756" s="364">
        <f t="shared" si="168"/>
        <v>0</v>
      </c>
      <c r="Q756" s="364">
        <f t="shared" si="168"/>
        <v>0</v>
      </c>
      <c r="R756" s="364">
        <f t="shared" si="168"/>
        <v>0</v>
      </c>
      <c r="S756" s="364">
        <f t="shared" si="168"/>
        <v>0</v>
      </c>
      <c r="T756" s="364">
        <f t="shared" si="168"/>
        <v>0</v>
      </c>
      <c r="U756" s="364">
        <f t="shared" si="168"/>
        <v>0</v>
      </c>
      <c r="V756" s="364">
        <f t="shared" si="168"/>
        <v>0</v>
      </c>
      <c r="W756" s="366">
        <f t="shared" si="168"/>
        <v>0</v>
      </c>
      <c r="Y756" s="238"/>
    </row>
    <row r="757" spans="2:25" outlineLevel="1" x14ac:dyDescent="0.25">
      <c r="B757" s="465"/>
      <c r="C757" s="272"/>
      <c r="D757" s="272"/>
      <c r="E757" s="273"/>
      <c r="F757" s="299" t="s">
        <v>46</v>
      </c>
      <c r="G757" s="220"/>
      <c r="H757" s="222"/>
      <c r="I757" s="223"/>
      <c r="J757" s="223"/>
      <c r="K757" s="224"/>
      <c r="L757" s="225"/>
      <c r="M757" s="226"/>
      <c r="N757" s="223"/>
      <c r="O757" s="223"/>
      <c r="P757" s="223"/>
      <c r="Q757" s="223"/>
      <c r="R757" s="223"/>
      <c r="S757" s="223"/>
      <c r="T757" s="223"/>
      <c r="U757" s="223"/>
      <c r="V757" s="227"/>
      <c r="W757" s="218"/>
      <c r="Y757" s="236"/>
    </row>
    <row r="758" spans="2:25" outlineLevel="1" x14ac:dyDescent="0.25">
      <c r="B758" s="465"/>
      <c r="C758" s="272"/>
      <c r="D758" s="272"/>
      <c r="E758" s="273"/>
      <c r="F758" s="299" t="s">
        <v>47</v>
      </c>
      <c r="G758" s="220"/>
      <c r="H758" s="222"/>
      <c r="I758" s="223"/>
      <c r="J758" s="223"/>
      <c r="K758" s="224"/>
      <c r="L758" s="225"/>
      <c r="M758" s="226"/>
      <c r="N758" s="223"/>
      <c r="O758" s="223"/>
      <c r="P758" s="223"/>
      <c r="Q758" s="223"/>
      <c r="R758" s="223"/>
      <c r="S758" s="223"/>
      <c r="T758" s="223"/>
      <c r="U758" s="223"/>
      <c r="V758" s="227"/>
      <c r="W758" s="218"/>
      <c r="Y758" s="236"/>
    </row>
    <row r="759" spans="2:25" outlineLevel="1" x14ac:dyDescent="0.25">
      <c r="B759" s="465"/>
      <c r="C759" s="272"/>
      <c r="D759" s="272"/>
      <c r="E759" s="273"/>
      <c r="F759" s="299" t="s">
        <v>48</v>
      </c>
      <c r="G759" s="220"/>
      <c r="H759" s="222"/>
      <c r="I759" s="223"/>
      <c r="J759" s="223"/>
      <c r="K759" s="224"/>
      <c r="L759" s="225"/>
      <c r="M759" s="226"/>
      <c r="N759" s="223"/>
      <c r="O759" s="223"/>
      <c r="P759" s="223"/>
      <c r="Q759" s="223"/>
      <c r="R759" s="223"/>
      <c r="S759" s="223"/>
      <c r="T759" s="223"/>
      <c r="U759" s="223"/>
      <c r="V759" s="227"/>
      <c r="W759" s="218"/>
      <c r="Y759" s="236"/>
    </row>
    <row r="760" spans="2:25" x14ac:dyDescent="0.25">
      <c r="B760" s="465"/>
      <c r="C760" s="272"/>
      <c r="D760" s="272" t="s">
        <v>49</v>
      </c>
      <c r="E760" s="273"/>
      <c r="F760" s="273"/>
      <c r="G760" s="367"/>
      <c r="H760" s="368"/>
      <c r="I760" s="369"/>
      <c r="J760" s="369"/>
      <c r="K760" s="370"/>
      <c r="L760" s="364"/>
      <c r="M760" s="364"/>
      <c r="N760" s="364"/>
      <c r="O760" s="364"/>
      <c r="P760" s="364"/>
      <c r="Q760" s="364"/>
      <c r="R760" s="364"/>
      <c r="S760" s="364"/>
      <c r="T760" s="364"/>
      <c r="U760" s="364"/>
      <c r="V760" s="364"/>
      <c r="W760" s="366"/>
      <c r="Y760" s="353"/>
    </row>
    <row r="761" spans="2:25" x14ac:dyDescent="0.25">
      <c r="B761" s="465"/>
      <c r="C761" s="272"/>
      <c r="D761" s="272"/>
      <c r="E761" s="273" t="s">
        <v>50</v>
      </c>
      <c r="F761" s="273"/>
      <c r="G761" s="367">
        <f t="shared" ref="G761:W761" si="169">SUBTOTAL(9,G762:G763)</f>
        <v>0</v>
      </c>
      <c r="H761" s="368">
        <f t="shared" si="169"/>
        <v>0</v>
      </c>
      <c r="I761" s="369">
        <f t="shared" si="169"/>
        <v>0</v>
      </c>
      <c r="J761" s="369">
        <f t="shared" si="169"/>
        <v>0</v>
      </c>
      <c r="K761" s="370">
        <f t="shared" si="169"/>
        <v>0</v>
      </c>
      <c r="L761" s="364">
        <f t="shared" si="169"/>
        <v>0</v>
      </c>
      <c r="M761" s="364">
        <f t="shared" si="169"/>
        <v>0</v>
      </c>
      <c r="N761" s="364">
        <f t="shared" si="169"/>
        <v>0</v>
      </c>
      <c r="O761" s="364">
        <f t="shared" si="169"/>
        <v>0</v>
      </c>
      <c r="P761" s="364">
        <f t="shared" si="169"/>
        <v>0</v>
      </c>
      <c r="Q761" s="364">
        <f t="shared" si="169"/>
        <v>0</v>
      </c>
      <c r="R761" s="364">
        <f t="shared" si="169"/>
        <v>0</v>
      </c>
      <c r="S761" s="364">
        <f t="shared" si="169"/>
        <v>0</v>
      </c>
      <c r="T761" s="364">
        <f t="shared" si="169"/>
        <v>0</v>
      </c>
      <c r="U761" s="364">
        <f t="shared" si="169"/>
        <v>0</v>
      </c>
      <c r="V761" s="364">
        <f t="shared" si="169"/>
        <v>0</v>
      </c>
      <c r="W761" s="366">
        <f t="shared" si="169"/>
        <v>0</v>
      </c>
      <c r="Y761" s="354"/>
    </row>
    <row r="762" spans="2:25" outlineLevel="1" x14ac:dyDescent="0.25">
      <c r="B762" s="465"/>
      <c r="C762" s="272"/>
      <c r="D762" s="272"/>
      <c r="E762" s="273"/>
      <c r="F762" s="299" t="s">
        <v>51</v>
      </c>
      <c r="G762" s="220"/>
      <c r="H762" s="222"/>
      <c r="I762" s="223"/>
      <c r="J762" s="223"/>
      <c r="K762" s="224"/>
      <c r="L762" s="225"/>
      <c r="M762" s="226"/>
      <c r="N762" s="223"/>
      <c r="O762" s="223"/>
      <c r="P762" s="223"/>
      <c r="Q762" s="223"/>
      <c r="R762" s="223"/>
      <c r="S762" s="223"/>
      <c r="T762" s="223"/>
      <c r="U762" s="223"/>
      <c r="V762" s="227"/>
      <c r="W762" s="218"/>
      <c r="Y762" s="236"/>
    </row>
    <row r="763" spans="2:25" outlineLevel="1" x14ac:dyDescent="0.25">
      <c r="B763" s="465"/>
      <c r="C763" s="272"/>
      <c r="D763" s="272"/>
      <c r="E763" s="273"/>
      <c r="F763" s="299" t="s">
        <v>52</v>
      </c>
      <c r="G763" s="220"/>
      <c r="H763" s="222"/>
      <c r="I763" s="223"/>
      <c r="J763" s="223"/>
      <c r="K763" s="224"/>
      <c r="L763" s="225"/>
      <c r="M763" s="226"/>
      <c r="N763" s="223"/>
      <c r="O763" s="223"/>
      <c r="P763" s="223"/>
      <c r="Q763" s="223"/>
      <c r="R763" s="223"/>
      <c r="S763" s="223"/>
      <c r="T763" s="223"/>
      <c r="U763" s="223"/>
      <c r="V763" s="227"/>
      <c r="W763" s="218"/>
      <c r="Y763" s="236"/>
    </row>
    <row r="764" spans="2:25" x14ac:dyDescent="0.25">
      <c r="B764" s="465"/>
      <c r="C764" s="272"/>
      <c r="D764" s="272"/>
      <c r="E764" s="273" t="s">
        <v>53</v>
      </c>
      <c r="F764" s="273"/>
      <c r="G764" s="367">
        <f t="shared" ref="G764:W764" si="170">SUBTOTAL(9,G765:G767)</f>
        <v>0</v>
      </c>
      <c r="H764" s="368">
        <f t="shared" si="170"/>
        <v>0</v>
      </c>
      <c r="I764" s="369">
        <f t="shared" si="170"/>
        <v>0</v>
      </c>
      <c r="J764" s="369">
        <f t="shared" si="170"/>
        <v>0</v>
      </c>
      <c r="K764" s="370">
        <f t="shared" si="170"/>
        <v>0</v>
      </c>
      <c r="L764" s="364">
        <f t="shared" si="170"/>
        <v>0</v>
      </c>
      <c r="M764" s="364">
        <f t="shared" si="170"/>
        <v>0</v>
      </c>
      <c r="N764" s="364">
        <f t="shared" si="170"/>
        <v>0</v>
      </c>
      <c r="O764" s="364">
        <f t="shared" si="170"/>
        <v>0</v>
      </c>
      <c r="P764" s="364">
        <f t="shared" si="170"/>
        <v>0</v>
      </c>
      <c r="Q764" s="364">
        <f t="shared" si="170"/>
        <v>0</v>
      </c>
      <c r="R764" s="364">
        <f t="shared" si="170"/>
        <v>0</v>
      </c>
      <c r="S764" s="364">
        <f t="shared" si="170"/>
        <v>0</v>
      </c>
      <c r="T764" s="364">
        <f t="shared" si="170"/>
        <v>0</v>
      </c>
      <c r="U764" s="364">
        <f t="shared" si="170"/>
        <v>0</v>
      </c>
      <c r="V764" s="364">
        <f t="shared" si="170"/>
        <v>0</v>
      </c>
      <c r="W764" s="366">
        <f t="shared" si="170"/>
        <v>0</v>
      </c>
      <c r="Y764" s="238"/>
    </row>
    <row r="765" spans="2:25" outlineLevel="1" x14ac:dyDescent="0.25">
      <c r="B765" s="465"/>
      <c r="C765" s="272"/>
      <c r="D765" s="272"/>
      <c r="E765" s="273"/>
      <c r="F765" s="299" t="s">
        <v>54</v>
      </c>
      <c r="G765" s="220"/>
      <c r="H765" s="222"/>
      <c r="I765" s="223"/>
      <c r="J765" s="223"/>
      <c r="K765" s="224"/>
      <c r="L765" s="225"/>
      <c r="M765" s="226"/>
      <c r="N765" s="223"/>
      <c r="O765" s="223"/>
      <c r="P765" s="223"/>
      <c r="Q765" s="223"/>
      <c r="R765" s="223"/>
      <c r="S765" s="223"/>
      <c r="T765" s="223"/>
      <c r="U765" s="223"/>
      <c r="V765" s="227"/>
      <c r="W765" s="218"/>
      <c r="Y765" s="236"/>
    </row>
    <row r="766" spans="2:25" outlineLevel="1" x14ac:dyDescent="0.25">
      <c r="B766" s="465"/>
      <c r="C766" s="272"/>
      <c r="D766" s="272"/>
      <c r="E766" s="273"/>
      <c r="F766" s="299" t="s">
        <v>55</v>
      </c>
      <c r="G766" s="220"/>
      <c r="H766" s="222"/>
      <c r="I766" s="223"/>
      <c r="J766" s="223"/>
      <c r="K766" s="224"/>
      <c r="L766" s="225"/>
      <c r="M766" s="226"/>
      <c r="N766" s="223"/>
      <c r="O766" s="223"/>
      <c r="P766" s="223"/>
      <c r="Q766" s="223"/>
      <c r="R766" s="223"/>
      <c r="S766" s="223"/>
      <c r="T766" s="223"/>
      <c r="U766" s="223"/>
      <c r="V766" s="227"/>
      <c r="W766" s="218"/>
      <c r="Y766" s="236"/>
    </row>
    <row r="767" spans="2:25" outlineLevel="1" x14ac:dyDescent="0.25">
      <c r="B767" s="465"/>
      <c r="C767" s="272"/>
      <c r="D767" s="272"/>
      <c r="E767" s="273"/>
      <c r="F767" s="299" t="s">
        <v>56</v>
      </c>
      <c r="G767" s="220"/>
      <c r="H767" s="222"/>
      <c r="I767" s="223"/>
      <c r="J767" s="223"/>
      <c r="K767" s="224"/>
      <c r="L767" s="225"/>
      <c r="M767" s="226"/>
      <c r="N767" s="223"/>
      <c r="O767" s="223"/>
      <c r="P767" s="223"/>
      <c r="Q767" s="223"/>
      <c r="R767" s="223"/>
      <c r="S767" s="223"/>
      <c r="T767" s="223"/>
      <c r="U767" s="223"/>
      <c r="V767" s="227"/>
      <c r="W767" s="218"/>
      <c r="Y767" s="236"/>
    </row>
    <row r="768" spans="2:25" x14ac:dyDescent="0.25">
      <c r="B768" s="465"/>
      <c r="C768" s="272"/>
      <c r="D768" s="272"/>
      <c r="E768" s="273" t="s">
        <v>57</v>
      </c>
      <c r="F768" s="273"/>
      <c r="G768" s="367">
        <f t="shared" ref="G768:W768" si="171">SUBTOTAL(9,G769:G770)</f>
        <v>0</v>
      </c>
      <c r="H768" s="368">
        <f t="shared" si="171"/>
        <v>0</v>
      </c>
      <c r="I768" s="369">
        <f t="shared" si="171"/>
        <v>0</v>
      </c>
      <c r="J768" s="369">
        <f t="shared" si="171"/>
        <v>0</v>
      </c>
      <c r="K768" s="370">
        <f t="shared" si="171"/>
        <v>0</v>
      </c>
      <c r="L768" s="364">
        <f t="shared" si="171"/>
        <v>0</v>
      </c>
      <c r="M768" s="364">
        <f t="shared" si="171"/>
        <v>0</v>
      </c>
      <c r="N768" s="364">
        <f t="shared" si="171"/>
        <v>0</v>
      </c>
      <c r="O768" s="364">
        <f t="shared" si="171"/>
        <v>0</v>
      </c>
      <c r="P768" s="364">
        <f t="shared" si="171"/>
        <v>0</v>
      </c>
      <c r="Q768" s="364">
        <f t="shared" si="171"/>
        <v>0</v>
      </c>
      <c r="R768" s="364">
        <f t="shared" si="171"/>
        <v>0</v>
      </c>
      <c r="S768" s="364">
        <f t="shared" si="171"/>
        <v>0</v>
      </c>
      <c r="T768" s="364">
        <f t="shared" si="171"/>
        <v>0</v>
      </c>
      <c r="U768" s="364">
        <f t="shared" si="171"/>
        <v>0</v>
      </c>
      <c r="V768" s="364">
        <f t="shared" si="171"/>
        <v>0</v>
      </c>
      <c r="W768" s="366">
        <f t="shared" si="171"/>
        <v>0</v>
      </c>
      <c r="Y768" s="238"/>
    </row>
    <row r="769" spans="2:25" outlineLevel="1" x14ac:dyDescent="0.25">
      <c r="B769" s="465"/>
      <c r="C769" s="272"/>
      <c r="D769" s="272"/>
      <c r="E769" s="273"/>
      <c r="F769" s="299" t="s">
        <v>58</v>
      </c>
      <c r="G769" s="220"/>
      <c r="H769" s="222"/>
      <c r="I769" s="223"/>
      <c r="J769" s="223"/>
      <c r="K769" s="224"/>
      <c r="L769" s="225"/>
      <c r="M769" s="226"/>
      <c r="N769" s="223"/>
      <c r="O769" s="223"/>
      <c r="P769" s="223"/>
      <c r="Q769" s="223"/>
      <c r="R769" s="223"/>
      <c r="S769" s="223"/>
      <c r="T769" s="223"/>
      <c r="U769" s="223"/>
      <c r="V769" s="227"/>
      <c r="W769" s="218"/>
      <c r="Y769" s="236"/>
    </row>
    <row r="770" spans="2:25" outlineLevel="1" x14ac:dyDescent="0.25">
      <c r="B770" s="465"/>
      <c r="C770" s="272"/>
      <c r="D770" s="272"/>
      <c r="E770" s="273"/>
      <c r="F770" s="299" t="s">
        <v>59</v>
      </c>
      <c r="G770" s="220"/>
      <c r="H770" s="222"/>
      <c r="I770" s="223"/>
      <c r="J770" s="223"/>
      <c r="K770" s="224"/>
      <c r="L770" s="225"/>
      <c r="M770" s="226"/>
      <c r="N770" s="223"/>
      <c r="O770" s="223"/>
      <c r="P770" s="223"/>
      <c r="Q770" s="223"/>
      <c r="R770" s="223"/>
      <c r="S770" s="223"/>
      <c r="T770" s="223"/>
      <c r="U770" s="223"/>
      <c r="V770" s="227"/>
      <c r="W770" s="218"/>
      <c r="Y770" s="236"/>
    </row>
    <row r="771" spans="2:25" x14ac:dyDescent="0.25">
      <c r="B771" s="465"/>
      <c r="C771" s="272"/>
      <c r="D771" s="272"/>
      <c r="E771" s="273" t="s">
        <v>60</v>
      </c>
      <c r="F771" s="273"/>
      <c r="G771" s="367">
        <f t="shared" ref="G771:W771" si="172">SUBTOTAL(9,G772:G774)</f>
        <v>0</v>
      </c>
      <c r="H771" s="368">
        <f t="shared" si="172"/>
        <v>0</v>
      </c>
      <c r="I771" s="369">
        <f t="shared" si="172"/>
        <v>0</v>
      </c>
      <c r="J771" s="369">
        <f t="shared" si="172"/>
        <v>0</v>
      </c>
      <c r="K771" s="370">
        <f t="shared" si="172"/>
        <v>0</v>
      </c>
      <c r="L771" s="364">
        <f t="shared" si="172"/>
        <v>0</v>
      </c>
      <c r="M771" s="364">
        <f t="shared" si="172"/>
        <v>0</v>
      </c>
      <c r="N771" s="364">
        <f t="shared" si="172"/>
        <v>0</v>
      </c>
      <c r="O771" s="364">
        <f t="shared" si="172"/>
        <v>0</v>
      </c>
      <c r="P771" s="364">
        <f t="shared" si="172"/>
        <v>0</v>
      </c>
      <c r="Q771" s="364">
        <f t="shared" si="172"/>
        <v>0</v>
      </c>
      <c r="R771" s="364">
        <f t="shared" si="172"/>
        <v>0</v>
      </c>
      <c r="S771" s="364">
        <f t="shared" si="172"/>
        <v>0</v>
      </c>
      <c r="T771" s="364">
        <f t="shared" si="172"/>
        <v>0</v>
      </c>
      <c r="U771" s="364">
        <f t="shared" si="172"/>
        <v>0</v>
      </c>
      <c r="V771" s="364">
        <f t="shared" si="172"/>
        <v>0</v>
      </c>
      <c r="W771" s="366">
        <f t="shared" si="172"/>
        <v>0</v>
      </c>
      <c r="Y771" s="238"/>
    </row>
    <row r="772" spans="2:25" outlineLevel="1" x14ac:dyDescent="0.25">
      <c r="B772" s="465"/>
      <c r="C772" s="272"/>
      <c r="D772" s="272"/>
      <c r="E772" s="273"/>
      <c r="F772" s="299" t="s">
        <v>61</v>
      </c>
      <c r="G772" s="220"/>
      <c r="H772" s="222"/>
      <c r="I772" s="223"/>
      <c r="J772" s="223"/>
      <c r="K772" s="224"/>
      <c r="L772" s="225"/>
      <c r="M772" s="226"/>
      <c r="N772" s="223"/>
      <c r="O772" s="223"/>
      <c r="P772" s="223"/>
      <c r="Q772" s="223"/>
      <c r="R772" s="223"/>
      <c r="S772" s="223"/>
      <c r="T772" s="223"/>
      <c r="U772" s="223"/>
      <c r="V772" s="227"/>
      <c r="W772" s="218"/>
      <c r="Y772" s="236"/>
    </row>
    <row r="773" spans="2:25" outlineLevel="1" x14ac:dyDescent="0.25">
      <c r="B773" s="465"/>
      <c r="C773" s="272"/>
      <c r="D773" s="272"/>
      <c r="E773" s="273"/>
      <c r="F773" s="299" t="s">
        <v>62</v>
      </c>
      <c r="G773" s="220"/>
      <c r="H773" s="222"/>
      <c r="I773" s="223"/>
      <c r="J773" s="223"/>
      <c r="K773" s="224"/>
      <c r="L773" s="225"/>
      <c r="M773" s="226"/>
      <c r="N773" s="223"/>
      <c r="O773" s="223"/>
      <c r="P773" s="223"/>
      <c r="Q773" s="223"/>
      <c r="R773" s="223"/>
      <c r="S773" s="223"/>
      <c r="T773" s="223"/>
      <c r="U773" s="223"/>
      <c r="V773" s="227"/>
      <c r="W773" s="218"/>
      <c r="Y773" s="236"/>
    </row>
    <row r="774" spans="2:25" outlineLevel="1" x14ac:dyDescent="0.25">
      <c r="B774" s="465"/>
      <c r="C774" s="272"/>
      <c r="D774" s="272"/>
      <c r="E774" s="273"/>
      <c r="F774" s="299" t="s">
        <v>63</v>
      </c>
      <c r="G774" s="220"/>
      <c r="H774" s="222"/>
      <c r="I774" s="223"/>
      <c r="J774" s="223"/>
      <c r="K774" s="224"/>
      <c r="L774" s="225"/>
      <c r="M774" s="226"/>
      <c r="N774" s="223"/>
      <c r="O774" s="223"/>
      <c r="P774" s="223"/>
      <c r="Q774" s="223"/>
      <c r="R774" s="223"/>
      <c r="S774" s="223"/>
      <c r="T774" s="223"/>
      <c r="U774" s="223"/>
      <c r="V774" s="227"/>
      <c r="W774" s="218"/>
      <c r="Y774" s="236"/>
    </row>
    <row r="775" spans="2:25" x14ac:dyDescent="0.25">
      <c r="B775" s="465"/>
      <c r="C775" s="272"/>
      <c r="D775" s="272"/>
      <c r="E775" s="273" t="s">
        <v>64</v>
      </c>
      <c r="F775" s="273"/>
      <c r="G775" s="367">
        <f t="shared" ref="G775:W775" si="173">SUBTOTAL(9,G776:G777)</f>
        <v>0</v>
      </c>
      <c r="H775" s="368">
        <f t="shared" si="173"/>
        <v>0</v>
      </c>
      <c r="I775" s="369">
        <f t="shared" si="173"/>
        <v>0</v>
      </c>
      <c r="J775" s="369">
        <f t="shared" si="173"/>
        <v>0</v>
      </c>
      <c r="K775" s="370">
        <f t="shared" si="173"/>
        <v>0</v>
      </c>
      <c r="L775" s="364">
        <f t="shared" si="173"/>
        <v>0</v>
      </c>
      <c r="M775" s="364">
        <f t="shared" si="173"/>
        <v>0</v>
      </c>
      <c r="N775" s="364">
        <f t="shared" si="173"/>
        <v>0</v>
      </c>
      <c r="O775" s="364">
        <f t="shared" si="173"/>
        <v>0</v>
      </c>
      <c r="P775" s="364">
        <f t="shared" si="173"/>
        <v>0</v>
      </c>
      <c r="Q775" s="364">
        <f t="shared" si="173"/>
        <v>0</v>
      </c>
      <c r="R775" s="364">
        <f t="shared" si="173"/>
        <v>0</v>
      </c>
      <c r="S775" s="364">
        <f t="shared" si="173"/>
        <v>0</v>
      </c>
      <c r="T775" s="364">
        <f t="shared" si="173"/>
        <v>0</v>
      </c>
      <c r="U775" s="364">
        <f t="shared" si="173"/>
        <v>0</v>
      </c>
      <c r="V775" s="364">
        <f t="shared" si="173"/>
        <v>0</v>
      </c>
      <c r="W775" s="366">
        <f t="shared" si="173"/>
        <v>0</v>
      </c>
      <c r="Y775" s="238"/>
    </row>
    <row r="776" spans="2:25" outlineLevel="1" x14ac:dyDescent="0.25">
      <c r="B776" s="465"/>
      <c r="C776" s="272"/>
      <c r="D776" s="272"/>
      <c r="E776" s="273"/>
      <c r="F776" s="299" t="s">
        <v>65</v>
      </c>
      <c r="G776" s="220"/>
      <c r="H776" s="222"/>
      <c r="I776" s="223"/>
      <c r="J776" s="223"/>
      <c r="K776" s="224"/>
      <c r="L776" s="225"/>
      <c r="M776" s="226"/>
      <c r="N776" s="223"/>
      <c r="O776" s="223"/>
      <c r="P776" s="223"/>
      <c r="Q776" s="223"/>
      <c r="R776" s="223"/>
      <c r="S776" s="223"/>
      <c r="T776" s="223"/>
      <c r="U776" s="223"/>
      <c r="V776" s="227"/>
      <c r="W776" s="218"/>
      <c r="Y776" s="236"/>
    </row>
    <row r="777" spans="2:25" outlineLevel="1" x14ac:dyDescent="0.25">
      <c r="B777" s="465"/>
      <c r="C777" s="272"/>
      <c r="D777" s="272"/>
      <c r="E777" s="273"/>
      <c r="F777" s="299" t="s">
        <v>66</v>
      </c>
      <c r="G777" s="220"/>
      <c r="H777" s="222"/>
      <c r="I777" s="223"/>
      <c r="J777" s="223"/>
      <c r="K777" s="224"/>
      <c r="L777" s="225"/>
      <c r="M777" s="226"/>
      <c r="N777" s="223"/>
      <c r="O777" s="223"/>
      <c r="P777" s="223"/>
      <c r="Q777" s="223"/>
      <c r="R777" s="223"/>
      <c r="S777" s="223"/>
      <c r="T777" s="223"/>
      <c r="U777" s="223"/>
      <c r="V777" s="227"/>
      <c r="W777" s="218"/>
      <c r="Y777" s="236"/>
    </row>
    <row r="778" spans="2:25" x14ac:dyDescent="0.25">
      <c r="B778" s="465"/>
      <c r="C778" s="272"/>
      <c r="D778" s="272"/>
      <c r="E778" s="273" t="s">
        <v>67</v>
      </c>
      <c r="F778" s="273"/>
      <c r="G778" s="367">
        <f t="shared" ref="G778:W778" si="174">SUBTOTAL(9,G779:G781)</f>
        <v>0</v>
      </c>
      <c r="H778" s="368">
        <f t="shared" si="174"/>
        <v>0</v>
      </c>
      <c r="I778" s="369">
        <f t="shared" si="174"/>
        <v>0</v>
      </c>
      <c r="J778" s="369">
        <f t="shared" si="174"/>
        <v>0</v>
      </c>
      <c r="K778" s="370">
        <f t="shared" si="174"/>
        <v>0</v>
      </c>
      <c r="L778" s="364">
        <f t="shared" si="174"/>
        <v>0</v>
      </c>
      <c r="M778" s="364">
        <f t="shared" si="174"/>
        <v>0</v>
      </c>
      <c r="N778" s="364">
        <f t="shared" si="174"/>
        <v>0</v>
      </c>
      <c r="O778" s="364">
        <f t="shared" si="174"/>
        <v>0</v>
      </c>
      <c r="P778" s="364">
        <f t="shared" si="174"/>
        <v>0</v>
      </c>
      <c r="Q778" s="364">
        <f t="shared" si="174"/>
        <v>0</v>
      </c>
      <c r="R778" s="364">
        <f t="shared" si="174"/>
        <v>0</v>
      </c>
      <c r="S778" s="364">
        <f t="shared" si="174"/>
        <v>0</v>
      </c>
      <c r="T778" s="364">
        <f t="shared" si="174"/>
        <v>0</v>
      </c>
      <c r="U778" s="364">
        <f t="shared" si="174"/>
        <v>0</v>
      </c>
      <c r="V778" s="364">
        <f t="shared" si="174"/>
        <v>0</v>
      </c>
      <c r="W778" s="366">
        <f t="shared" si="174"/>
        <v>0</v>
      </c>
      <c r="Y778" s="238"/>
    </row>
    <row r="779" spans="2:25" outlineLevel="1" x14ac:dyDescent="0.25">
      <c r="B779" s="465"/>
      <c r="C779" s="272"/>
      <c r="D779" s="272"/>
      <c r="E779" s="273"/>
      <c r="F779" s="299" t="s">
        <v>68</v>
      </c>
      <c r="G779" s="220"/>
      <c r="H779" s="222"/>
      <c r="I779" s="223"/>
      <c r="J779" s="223"/>
      <c r="K779" s="224"/>
      <c r="L779" s="225"/>
      <c r="M779" s="226"/>
      <c r="N779" s="223"/>
      <c r="O779" s="223"/>
      <c r="P779" s="223"/>
      <c r="Q779" s="223"/>
      <c r="R779" s="223"/>
      <c r="S779" s="223"/>
      <c r="T779" s="223"/>
      <c r="U779" s="223"/>
      <c r="V779" s="227"/>
      <c r="W779" s="218"/>
      <c r="Y779" s="236"/>
    </row>
    <row r="780" spans="2:25" outlineLevel="1" x14ac:dyDescent="0.25">
      <c r="B780" s="465"/>
      <c r="C780" s="272"/>
      <c r="D780" s="272"/>
      <c r="E780" s="273"/>
      <c r="F780" s="299" t="s">
        <v>69</v>
      </c>
      <c r="G780" s="220"/>
      <c r="H780" s="222"/>
      <c r="I780" s="223"/>
      <c r="J780" s="223"/>
      <c r="K780" s="224"/>
      <c r="L780" s="225"/>
      <c r="M780" s="226"/>
      <c r="N780" s="223"/>
      <c r="O780" s="223"/>
      <c r="P780" s="223"/>
      <c r="Q780" s="223"/>
      <c r="R780" s="223"/>
      <c r="S780" s="223"/>
      <c r="T780" s="223"/>
      <c r="U780" s="223"/>
      <c r="V780" s="227"/>
      <c r="W780" s="218"/>
      <c r="Y780" s="236"/>
    </row>
    <row r="781" spans="2:25" outlineLevel="1" x14ac:dyDescent="0.25">
      <c r="B781" s="465"/>
      <c r="C781" s="272"/>
      <c r="D781" s="272"/>
      <c r="E781" s="273"/>
      <c r="F781" s="299" t="s">
        <v>70</v>
      </c>
      <c r="G781" s="220"/>
      <c r="H781" s="222"/>
      <c r="I781" s="223"/>
      <c r="J781" s="223"/>
      <c r="K781" s="224"/>
      <c r="L781" s="225"/>
      <c r="M781" s="226"/>
      <c r="N781" s="223"/>
      <c r="O781" s="223"/>
      <c r="P781" s="223"/>
      <c r="Q781" s="223"/>
      <c r="R781" s="223"/>
      <c r="S781" s="223"/>
      <c r="T781" s="223"/>
      <c r="U781" s="223"/>
      <c r="V781" s="227"/>
      <c r="W781" s="218"/>
      <c r="Y781" s="236"/>
    </row>
    <row r="782" spans="2:25" x14ac:dyDescent="0.25">
      <c r="B782" s="465"/>
      <c r="C782" s="272"/>
      <c r="D782" s="272" t="s">
        <v>71</v>
      </c>
      <c r="E782" s="273"/>
      <c r="F782" s="273"/>
      <c r="G782" s="367"/>
      <c r="H782" s="368"/>
      <c r="I782" s="369"/>
      <c r="J782" s="369"/>
      <c r="K782" s="370"/>
      <c r="L782" s="364"/>
      <c r="M782" s="364"/>
      <c r="N782" s="364"/>
      <c r="O782" s="364"/>
      <c r="P782" s="364"/>
      <c r="Q782" s="364"/>
      <c r="R782" s="364"/>
      <c r="S782" s="364"/>
      <c r="T782" s="364"/>
      <c r="U782" s="364"/>
      <c r="V782" s="364"/>
      <c r="W782" s="366"/>
      <c r="Y782" s="353"/>
    </row>
    <row r="783" spans="2:25" x14ac:dyDescent="0.25">
      <c r="B783" s="465"/>
      <c r="C783" s="272"/>
      <c r="D783" s="272"/>
      <c r="E783" s="273" t="s">
        <v>72</v>
      </c>
      <c r="F783" s="273"/>
      <c r="G783" s="367">
        <f t="shared" ref="G783:W783" si="175">SUBTOTAL(9,G784:G785)</f>
        <v>0</v>
      </c>
      <c r="H783" s="368">
        <f t="shared" si="175"/>
        <v>0</v>
      </c>
      <c r="I783" s="369">
        <f t="shared" si="175"/>
        <v>0</v>
      </c>
      <c r="J783" s="369">
        <f t="shared" si="175"/>
        <v>0</v>
      </c>
      <c r="K783" s="370">
        <f t="shared" si="175"/>
        <v>0</v>
      </c>
      <c r="L783" s="364">
        <f t="shared" si="175"/>
        <v>0</v>
      </c>
      <c r="M783" s="364">
        <f t="shared" si="175"/>
        <v>0</v>
      </c>
      <c r="N783" s="364">
        <f t="shared" si="175"/>
        <v>0</v>
      </c>
      <c r="O783" s="364">
        <f t="shared" si="175"/>
        <v>0</v>
      </c>
      <c r="P783" s="364">
        <f t="shared" si="175"/>
        <v>0</v>
      </c>
      <c r="Q783" s="364">
        <f t="shared" si="175"/>
        <v>0</v>
      </c>
      <c r="R783" s="364">
        <f t="shared" si="175"/>
        <v>0</v>
      </c>
      <c r="S783" s="364">
        <f t="shared" si="175"/>
        <v>0</v>
      </c>
      <c r="T783" s="364">
        <f t="shared" si="175"/>
        <v>0</v>
      </c>
      <c r="U783" s="364">
        <f t="shared" si="175"/>
        <v>0</v>
      </c>
      <c r="V783" s="364">
        <f t="shared" si="175"/>
        <v>0</v>
      </c>
      <c r="W783" s="366">
        <f t="shared" si="175"/>
        <v>0</v>
      </c>
      <c r="Y783" s="354"/>
    </row>
    <row r="784" spans="2:25" outlineLevel="1" x14ac:dyDescent="0.25">
      <c r="B784" s="465"/>
      <c r="C784" s="272"/>
      <c r="D784" s="272"/>
      <c r="E784" s="273"/>
      <c r="F784" s="299" t="s">
        <v>73</v>
      </c>
      <c r="G784" s="220"/>
      <c r="H784" s="222"/>
      <c r="I784" s="223"/>
      <c r="J784" s="223"/>
      <c r="K784" s="224"/>
      <c r="L784" s="225"/>
      <c r="M784" s="226"/>
      <c r="N784" s="223"/>
      <c r="O784" s="223"/>
      <c r="P784" s="223"/>
      <c r="Q784" s="223"/>
      <c r="R784" s="223"/>
      <c r="S784" s="223"/>
      <c r="T784" s="223"/>
      <c r="U784" s="223"/>
      <c r="V784" s="227"/>
      <c r="W784" s="218"/>
      <c r="Y784" s="236"/>
    </row>
    <row r="785" spans="2:25" outlineLevel="1" x14ac:dyDescent="0.25">
      <c r="B785" s="465"/>
      <c r="C785" s="272"/>
      <c r="D785" s="272"/>
      <c r="E785" s="273"/>
      <c r="F785" s="299" t="s">
        <v>74</v>
      </c>
      <c r="G785" s="220"/>
      <c r="H785" s="222"/>
      <c r="I785" s="223"/>
      <c r="J785" s="223"/>
      <c r="K785" s="224"/>
      <c r="L785" s="225"/>
      <c r="M785" s="226"/>
      <c r="N785" s="223"/>
      <c r="O785" s="223"/>
      <c r="P785" s="223"/>
      <c r="Q785" s="223"/>
      <c r="R785" s="223"/>
      <c r="S785" s="223"/>
      <c r="T785" s="223"/>
      <c r="U785" s="223"/>
      <c r="V785" s="227"/>
      <c r="W785" s="218"/>
      <c r="Y785" s="236"/>
    </row>
    <row r="786" spans="2:25" x14ac:dyDescent="0.25">
      <c r="B786" s="465"/>
      <c r="C786" s="272"/>
      <c r="D786" s="272"/>
      <c r="E786" s="273" t="s">
        <v>75</v>
      </c>
      <c r="F786" s="273"/>
      <c r="G786" s="367">
        <f t="shared" ref="G786:W786" si="176">SUBTOTAL(9,G787:G788)</f>
        <v>0</v>
      </c>
      <c r="H786" s="368">
        <f t="shared" si="176"/>
        <v>0</v>
      </c>
      <c r="I786" s="369">
        <f t="shared" si="176"/>
        <v>0</v>
      </c>
      <c r="J786" s="369">
        <f t="shared" si="176"/>
        <v>0</v>
      </c>
      <c r="K786" s="370">
        <f t="shared" si="176"/>
        <v>0</v>
      </c>
      <c r="L786" s="364">
        <f t="shared" si="176"/>
        <v>0</v>
      </c>
      <c r="M786" s="364">
        <f t="shared" si="176"/>
        <v>0</v>
      </c>
      <c r="N786" s="364">
        <f t="shared" si="176"/>
        <v>0</v>
      </c>
      <c r="O786" s="364">
        <f t="shared" si="176"/>
        <v>0</v>
      </c>
      <c r="P786" s="364">
        <f t="shared" si="176"/>
        <v>0</v>
      </c>
      <c r="Q786" s="364">
        <f t="shared" si="176"/>
        <v>0</v>
      </c>
      <c r="R786" s="364">
        <f t="shared" si="176"/>
        <v>0</v>
      </c>
      <c r="S786" s="364">
        <f t="shared" si="176"/>
        <v>0</v>
      </c>
      <c r="T786" s="364">
        <f t="shared" si="176"/>
        <v>0</v>
      </c>
      <c r="U786" s="364">
        <f t="shared" si="176"/>
        <v>0</v>
      </c>
      <c r="V786" s="364">
        <f t="shared" si="176"/>
        <v>0</v>
      </c>
      <c r="W786" s="366">
        <f t="shared" si="176"/>
        <v>0</v>
      </c>
      <c r="Y786" s="238"/>
    </row>
    <row r="787" spans="2:25" outlineLevel="1" x14ac:dyDescent="0.25">
      <c r="B787" s="465"/>
      <c r="C787" s="272"/>
      <c r="D787" s="272"/>
      <c r="E787" s="273"/>
      <c r="F787" s="299" t="s">
        <v>76</v>
      </c>
      <c r="G787" s="220"/>
      <c r="H787" s="222"/>
      <c r="I787" s="223"/>
      <c r="J787" s="223"/>
      <c r="K787" s="224"/>
      <c r="L787" s="225"/>
      <c r="M787" s="226"/>
      <c r="N787" s="223"/>
      <c r="O787" s="223"/>
      <c r="P787" s="223"/>
      <c r="Q787" s="223"/>
      <c r="R787" s="223"/>
      <c r="S787" s="223"/>
      <c r="T787" s="223"/>
      <c r="U787" s="223"/>
      <c r="V787" s="227"/>
      <c r="W787" s="218"/>
      <c r="Y787" s="236"/>
    </row>
    <row r="788" spans="2:25" outlineLevel="1" x14ac:dyDescent="0.25">
      <c r="B788" s="465"/>
      <c r="C788" s="272"/>
      <c r="D788" s="272"/>
      <c r="E788" s="273"/>
      <c r="F788" s="299" t="s">
        <v>77</v>
      </c>
      <c r="G788" s="220"/>
      <c r="H788" s="222"/>
      <c r="I788" s="223"/>
      <c r="J788" s="223"/>
      <c r="K788" s="224"/>
      <c r="L788" s="225"/>
      <c r="M788" s="226"/>
      <c r="N788" s="223"/>
      <c r="O788" s="223"/>
      <c r="P788" s="223"/>
      <c r="Q788" s="223"/>
      <c r="R788" s="223"/>
      <c r="S788" s="223"/>
      <c r="T788" s="223"/>
      <c r="U788" s="223"/>
      <c r="V788" s="227"/>
      <c r="W788" s="218"/>
      <c r="Y788" s="236"/>
    </row>
    <row r="789" spans="2:25" x14ac:dyDescent="0.25">
      <c r="B789" s="465"/>
      <c r="C789" s="272"/>
      <c r="D789" s="272"/>
      <c r="E789" s="273" t="s">
        <v>78</v>
      </c>
      <c r="F789" s="273"/>
      <c r="G789" s="367">
        <f t="shared" ref="G789:W789" si="177">SUBTOTAL(9,G790:G791)</f>
        <v>0</v>
      </c>
      <c r="H789" s="368">
        <f t="shared" si="177"/>
        <v>0</v>
      </c>
      <c r="I789" s="369">
        <f t="shared" si="177"/>
        <v>0</v>
      </c>
      <c r="J789" s="369">
        <f t="shared" si="177"/>
        <v>0</v>
      </c>
      <c r="K789" s="370">
        <f t="shared" si="177"/>
        <v>0</v>
      </c>
      <c r="L789" s="364">
        <f t="shared" si="177"/>
        <v>0</v>
      </c>
      <c r="M789" s="364">
        <f t="shared" si="177"/>
        <v>0</v>
      </c>
      <c r="N789" s="364">
        <f t="shared" si="177"/>
        <v>0</v>
      </c>
      <c r="O789" s="364">
        <f t="shared" si="177"/>
        <v>0</v>
      </c>
      <c r="P789" s="364">
        <f t="shared" si="177"/>
        <v>0</v>
      </c>
      <c r="Q789" s="364">
        <f t="shared" si="177"/>
        <v>0</v>
      </c>
      <c r="R789" s="364">
        <f t="shared" si="177"/>
        <v>0</v>
      </c>
      <c r="S789" s="364">
        <f t="shared" si="177"/>
        <v>0</v>
      </c>
      <c r="T789" s="364">
        <f t="shared" si="177"/>
        <v>0</v>
      </c>
      <c r="U789" s="364">
        <f t="shared" si="177"/>
        <v>0</v>
      </c>
      <c r="V789" s="364">
        <f t="shared" si="177"/>
        <v>0</v>
      </c>
      <c r="W789" s="366">
        <f t="shared" si="177"/>
        <v>0</v>
      </c>
      <c r="Y789" s="238"/>
    </row>
    <row r="790" spans="2:25" outlineLevel="1" x14ac:dyDescent="0.25">
      <c r="B790" s="465"/>
      <c r="C790" s="272"/>
      <c r="D790" s="272"/>
      <c r="E790" s="273"/>
      <c r="F790" s="299" t="s">
        <v>79</v>
      </c>
      <c r="G790" s="220"/>
      <c r="H790" s="222"/>
      <c r="I790" s="223"/>
      <c r="J790" s="223"/>
      <c r="K790" s="224"/>
      <c r="L790" s="225"/>
      <c r="M790" s="226"/>
      <c r="N790" s="223"/>
      <c r="O790" s="223"/>
      <c r="P790" s="223"/>
      <c r="Q790" s="223"/>
      <c r="R790" s="223"/>
      <c r="S790" s="223"/>
      <c r="T790" s="223"/>
      <c r="U790" s="223"/>
      <c r="V790" s="227"/>
      <c r="W790" s="218"/>
      <c r="Y790" s="236"/>
    </row>
    <row r="791" spans="2:25" outlineLevel="1" x14ac:dyDescent="0.25">
      <c r="B791" s="465"/>
      <c r="C791" s="272"/>
      <c r="D791" s="272"/>
      <c r="E791" s="273"/>
      <c r="F791" s="299" t="s">
        <v>80</v>
      </c>
      <c r="G791" s="220"/>
      <c r="H791" s="222"/>
      <c r="I791" s="223"/>
      <c r="J791" s="223"/>
      <c r="K791" s="224"/>
      <c r="L791" s="225"/>
      <c r="M791" s="226"/>
      <c r="N791" s="223"/>
      <c r="O791" s="223"/>
      <c r="P791" s="223"/>
      <c r="Q791" s="223"/>
      <c r="R791" s="223"/>
      <c r="S791" s="223"/>
      <c r="T791" s="223"/>
      <c r="U791" s="223"/>
      <c r="V791" s="227"/>
      <c r="W791" s="218"/>
      <c r="Y791" s="236"/>
    </row>
    <row r="792" spans="2:25" x14ac:dyDescent="0.25">
      <c r="B792" s="465"/>
      <c r="C792" s="272"/>
      <c r="D792" s="272"/>
      <c r="E792" s="273" t="s">
        <v>81</v>
      </c>
      <c r="F792" s="273"/>
      <c r="G792" s="367">
        <f t="shared" ref="G792:W792" si="178">SUBTOTAL(9,G793:G794)</f>
        <v>0</v>
      </c>
      <c r="H792" s="368">
        <f t="shared" si="178"/>
        <v>0</v>
      </c>
      <c r="I792" s="369">
        <f t="shared" si="178"/>
        <v>0</v>
      </c>
      <c r="J792" s="369">
        <f t="shared" si="178"/>
        <v>0</v>
      </c>
      <c r="K792" s="370">
        <f t="shared" si="178"/>
        <v>0</v>
      </c>
      <c r="L792" s="364">
        <f t="shared" si="178"/>
        <v>0</v>
      </c>
      <c r="M792" s="364">
        <f t="shared" si="178"/>
        <v>0</v>
      </c>
      <c r="N792" s="364">
        <f t="shared" si="178"/>
        <v>0</v>
      </c>
      <c r="O792" s="364">
        <f t="shared" si="178"/>
        <v>0</v>
      </c>
      <c r="P792" s="364">
        <f t="shared" si="178"/>
        <v>0</v>
      </c>
      <c r="Q792" s="364">
        <f t="shared" si="178"/>
        <v>0</v>
      </c>
      <c r="R792" s="364">
        <f t="shared" si="178"/>
        <v>0</v>
      </c>
      <c r="S792" s="364">
        <f t="shared" si="178"/>
        <v>0</v>
      </c>
      <c r="T792" s="364">
        <f t="shared" si="178"/>
        <v>0</v>
      </c>
      <c r="U792" s="364">
        <f t="shared" si="178"/>
        <v>0</v>
      </c>
      <c r="V792" s="364">
        <f t="shared" si="178"/>
        <v>0</v>
      </c>
      <c r="W792" s="366">
        <f t="shared" si="178"/>
        <v>0</v>
      </c>
      <c r="Y792" s="238"/>
    </row>
    <row r="793" spans="2:25" outlineLevel="1" x14ac:dyDescent="0.25">
      <c r="B793" s="465"/>
      <c r="C793" s="272"/>
      <c r="D793" s="272"/>
      <c r="E793" s="273"/>
      <c r="F793" s="299" t="s">
        <v>82</v>
      </c>
      <c r="G793" s="220"/>
      <c r="H793" s="222"/>
      <c r="I793" s="223"/>
      <c r="J793" s="223"/>
      <c r="K793" s="224"/>
      <c r="L793" s="225"/>
      <c r="M793" s="226"/>
      <c r="N793" s="223"/>
      <c r="O793" s="223"/>
      <c r="P793" s="223"/>
      <c r="Q793" s="223"/>
      <c r="R793" s="223"/>
      <c r="S793" s="223"/>
      <c r="T793" s="223"/>
      <c r="U793" s="223"/>
      <c r="V793" s="227"/>
      <c r="W793" s="218"/>
      <c r="Y793" s="236"/>
    </row>
    <row r="794" spans="2:25" outlineLevel="1" x14ac:dyDescent="0.25">
      <c r="B794" s="465"/>
      <c r="C794" s="272"/>
      <c r="D794" s="272"/>
      <c r="E794" s="273"/>
      <c r="F794" s="299" t="s">
        <v>83</v>
      </c>
      <c r="G794" s="220"/>
      <c r="H794" s="222"/>
      <c r="I794" s="223"/>
      <c r="J794" s="223"/>
      <c r="K794" s="224"/>
      <c r="L794" s="225"/>
      <c r="M794" s="226"/>
      <c r="N794" s="223"/>
      <c r="O794" s="223"/>
      <c r="P794" s="223"/>
      <c r="Q794" s="223"/>
      <c r="R794" s="223"/>
      <c r="S794" s="223"/>
      <c r="T794" s="223"/>
      <c r="U794" s="223"/>
      <c r="V794" s="227"/>
      <c r="W794" s="218"/>
      <c r="Y794" s="236"/>
    </row>
    <row r="795" spans="2:25" x14ac:dyDescent="0.25">
      <c r="B795" s="465"/>
      <c r="C795" s="272"/>
      <c r="D795" s="272"/>
      <c r="E795" s="273" t="s">
        <v>84</v>
      </c>
      <c r="F795" s="273"/>
      <c r="G795" s="367">
        <f t="shared" ref="G795:W795" si="179">SUBTOTAL(9,G796:G797)</f>
        <v>0</v>
      </c>
      <c r="H795" s="368">
        <f t="shared" si="179"/>
        <v>0</v>
      </c>
      <c r="I795" s="369">
        <f t="shared" si="179"/>
        <v>0</v>
      </c>
      <c r="J795" s="369">
        <f t="shared" si="179"/>
        <v>0</v>
      </c>
      <c r="K795" s="370">
        <f t="shared" si="179"/>
        <v>0</v>
      </c>
      <c r="L795" s="364">
        <f t="shared" si="179"/>
        <v>0</v>
      </c>
      <c r="M795" s="364">
        <f t="shared" si="179"/>
        <v>0</v>
      </c>
      <c r="N795" s="364">
        <f t="shared" si="179"/>
        <v>0</v>
      </c>
      <c r="O795" s="364">
        <f t="shared" si="179"/>
        <v>0</v>
      </c>
      <c r="P795" s="364">
        <f t="shared" si="179"/>
        <v>0</v>
      </c>
      <c r="Q795" s="364">
        <f t="shared" si="179"/>
        <v>0</v>
      </c>
      <c r="R795" s="364">
        <f t="shared" si="179"/>
        <v>0</v>
      </c>
      <c r="S795" s="364">
        <f t="shared" si="179"/>
        <v>0</v>
      </c>
      <c r="T795" s="364">
        <f t="shared" si="179"/>
        <v>0</v>
      </c>
      <c r="U795" s="364">
        <f t="shared" si="179"/>
        <v>0</v>
      </c>
      <c r="V795" s="364">
        <f t="shared" si="179"/>
        <v>0</v>
      </c>
      <c r="W795" s="366">
        <f t="shared" si="179"/>
        <v>0</v>
      </c>
      <c r="Y795" s="238"/>
    </row>
    <row r="796" spans="2:25" outlineLevel="1" x14ac:dyDescent="0.25">
      <c r="B796" s="465"/>
      <c r="C796" s="272"/>
      <c r="D796" s="272"/>
      <c r="E796" s="273"/>
      <c r="F796" s="299" t="s">
        <v>85</v>
      </c>
      <c r="G796" s="220"/>
      <c r="H796" s="222"/>
      <c r="I796" s="223"/>
      <c r="J796" s="223"/>
      <c r="K796" s="224"/>
      <c r="L796" s="225"/>
      <c r="M796" s="226"/>
      <c r="N796" s="223"/>
      <c r="O796" s="223"/>
      <c r="P796" s="223"/>
      <c r="Q796" s="223"/>
      <c r="R796" s="223"/>
      <c r="S796" s="223"/>
      <c r="T796" s="223"/>
      <c r="U796" s="223"/>
      <c r="V796" s="227"/>
      <c r="W796" s="218"/>
      <c r="Y796" s="236"/>
    </row>
    <row r="797" spans="2:25" outlineLevel="1" x14ac:dyDescent="0.25">
      <c r="B797" s="465"/>
      <c r="C797" s="272"/>
      <c r="D797" s="272"/>
      <c r="E797" s="273"/>
      <c r="F797" s="299" t="s">
        <v>86</v>
      </c>
      <c r="G797" s="220"/>
      <c r="H797" s="222"/>
      <c r="I797" s="223"/>
      <c r="J797" s="223"/>
      <c r="K797" s="224"/>
      <c r="L797" s="225"/>
      <c r="M797" s="226"/>
      <c r="N797" s="223"/>
      <c r="O797" s="223"/>
      <c r="P797" s="223"/>
      <c r="Q797" s="223"/>
      <c r="R797" s="223"/>
      <c r="S797" s="223"/>
      <c r="T797" s="223"/>
      <c r="U797" s="223"/>
      <c r="V797" s="227"/>
      <c r="W797" s="218"/>
      <c r="Y797" s="236"/>
    </row>
    <row r="798" spans="2:25" x14ac:dyDescent="0.25">
      <c r="B798" s="465"/>
      <c r="C798" s="272"/>
      <c r="D798" s="272"/>
      <c r="E798" s="273" t="s">
        <v>87</v>
      </c>
      <c r="F798" s="273"/>
      <c r="G798" s="367">
        <f t="shared" ref="G798:W798" si="180">SUBTOTAL(9,G799:G800)</f>
        <v>0</v>
      </c>
      <c r="H798" s="369">
        <f t="shared" si="180"/>
        <v>0</v>
      </c>
      <c r="I798" s="369">
        <f t="shared" si="180"/>
        <v>0</v>
      </c>
      <c r="J798" s="369">
        <f t="shared" si="180"/>
        <v>0</v>
      </c>
      <c r="K798" s="370">
        <f t="shared" si="180"/>
        <v>0</v>
      </c>
      <c r="L798" s="363">
        <f t="shared" si="180"/>
        <v>0</v>
      </c>
      <c r="M798" s="364">
        <f t="shared" si="180"/>
        <v>0</v>
      </c>
      <c r="N798" s="364">
        <f t="shared" si="180"/>
        <v>0</v>
      </c>
      <c r="O798" s="364">
        <f t="shared" si="180"/>
        <v>0</v>
      </c>
      <c r="P798" s="364">
        <f t="shared" si="180"/>
        <v>0</v>
      </c>
      <c r="Q798" s="364">
        <f t="shared" si="180"/>
        <v>0</v>
      </c>
      <c r="R798" s="364">
        <f t="shared" si="180"/>
        <v>0</v>
      </c>
      <c r="S798" s="364">
        <f t="shared" si="180"/>
        <v>0</v>
      </c>
      <c r="T798" s="364">
        <f t="shared" si="180"/>
        <v>0</v>
      </c>
      <c r="U798" s="364">
        <f t="shared" si="180"/>
        <v>0</v>
      </c>
      <c r="V798" s="365">
        <f t="shared" si="180"/>
        <v>0</v>
      </c>
      <c r="W798" s="365">
        <f t="shared" si="180"/>
        <v>0</v>
      </c>
      <c r="Y798" s="238"/>
    </row>
    <row r="799" spans="2:25" outlineLevel="1" x14ac:dyDescent="0.25">
      <c r="B799" s="465"/>
      <c r="C799" s="272"/>
      <c r="D799" s="272"/>
      <c r="E799" s="273"/>
      <c r="F799" s="299" t="s">
        <v>88</v>
      </c>
      <c r="G799" s="220"/>
      <c r="H799" s="222"/>
      <c r="I799" s="223"/>
      <c r="J799" s="223"/>
      <c r="K799" s="224"/>
      <c r="L799" s="225"/>
      <c r="M799" s="226"/>
      <c r="N799" s="223"/>
      <c r="O799" s="223"/>
      <c r="P799" s="223"/>
      <c r="Q799" s="223"/>
      <c r="R799" s="223"/>
      <c r="S799" s="223"/>
      <c r="T799" s="223"/>
      <c r="U799" s="223"/>
      <c r="V799" s="227"/>
      <c r="W799" s="218"/>
      <c r="Y799" s="236"/>
    </row>
    <row r="800" spans="2:25" outlineLevel="1" x14ac:dyDescent="0.25">
      <c r="B800" s="465"/>
      <c r="C800" s="272"/>
      <c r="D800" s="272"/>
      <c r="E800" s="273"/>
      <c r="F800" s="299" t="s">
        <v>89</v>
      </c>
      <c r="G800" s="220"/>
      <c r="H800" s="222"/>
      <c r="I800" s="223"/>
      <c r="J800" s="223"/>
      <c r="K800" s="224"/>
      <c r="L800" s="225"/>
      <c r="M800" s="226"/>
      <c r="N800" s="223"/>
      <c r="O800" s="223"/>
      <c r="P800" s="223"/>
      <c r="Q800" s="223"/>
      <c r="R800" s="223"/>
      <c r="S800" s="223"/>
      <c r="T800" s="223"/>
      <c r="U800" s="223"/>
      <c r="V800" s="227"/>
      <c r="W800" s="218"/>
      <c r="Y800" s="236"/>
    </row>
    <row r="801" spans="1:25" x14ac:dyDescent="0.25">
      <c r="B801" s="465"/>
      <c r="C801" s="272"/>
      <c r="D801" s="272" t="s">
        <v>90</v>
      </c>
      <c r="E801" s="273"/>
      <c r="F801" s="273"/>
      <c r="G801" s="367">
        <f>SUBTOTAL(9,G802:G804)</f>
        <v>0</v>
      </c>
      <c r="H801" s="368">
        <f t="shared" ref="H801:W801" si="181">SUBTOTAL(9,H802:H804)</f>
        <v>0</v>
      </c>
      <c r="I801" s="369">
        <f t="shared" si="181"/>
        <v>0</v>
      </c>
      <c r="J801" s="369">
        <f t="shared" si="181"/>
        <v>0</v>
      </c>
      <c r="K801" s="370">
        <f t="shared" si="181"/>
        <v>0</v>
      </c>
      <c r="L801" s="364">
        <f t="shared" si="181"/>
        <v>0</v>
      </c>
      <c r="M801" s="364">
        <f t="shared" si="181"/>
        <v>0</v>
      </c>
      <c r="N801" s="364">
        <f t="shared" si="181"/>
        <v>0</v>
      </c>
      <c r="O801" s="364">
        <f t="shared" si="181"/>
        <v>0</v>
      </c>
      <c r="P801" s="364">
        <f t="shared" si="181"/>
        <v>0</v>
      </c>
      <c r="Q801" s="364">
        <f t="shared" si="181"/>
        <v>0</v>
      </c>
      <c r="R801" s="364">
        <f t="shared" si="181"/>
        <v>0</v>
      </c>
      <c r="S801" s="364">
        <f t="shared" si="181"/>
        <v>0</v>
      </c>
      <c r="T801" s="364">
        <f t="shared" si="181"/>
        <v>0</v>
      </c>
      <c r="U801" s="364">
        <f t="shared" si="181"/>
        <v>0</v>
      </c>
      <c r="V801" s="364">
        <f t="shared" si="181"/>
        <v>0</v>
      </c>
      <c r="W801" s="366">
        <f t="shared" si="181"/>
        <v>0</v>
      </c>
      <c r="Y801" s="238"/>
    </row>
    <row r="802" spans="1:25" outlineLevel="1" x14ac:dyDescent="0.25">
      <c r="B802" s="465"/>
      <c r="C802" s="272"/>
      <c r="D802" s="272"/>
      <c r="E802" s="273"/>
      <c r="F802" s="299" t="s">
        <v>91</v>
      </c>
      <c r="G802" s="220"/>
      <c r="H802" s="222"/>
      <c r="I802" s="223"/>
      <c r="J802" s="223"/>
      <c r="K802" s="224"/>
      <c r="L802" s="225"/>
      <c r="M802" s="226"/>
      <c r="N802" s="223"/>
      <c r="O802" s="223"/>
      <c r="P802" s="223"/>
      <c r="Q802" s="223"/>
      <c r="R802" s="223"/>
      <c r="S802" s="223"/>
      <c r="T802" s="223"/>
      <c r="U802" s="223"/>
      <c r="V802" s="227"/>
      <c r="W802" s="218"/>
      <c r="Y802" s="236"/>
    </row>
    <row r="803" spans="1:25" outlineLevel="1" x14ac:dyDescent="0.25">
      <c r="B803" s="465"/>
      <c r="C803" s="272"/>
      <c r="D803" s="272"/>
      <c r="E803" s="273"/>
      <c r="F803" s="299" t="s">
        <v>92</v>
      </c>
      <c r="G803" s="220"/>
      <c r="H803" s="222"/>
      <c r="I803" s="223"/>
      <c r="J803" s="223"/>
      <c r="K803" s="224"/>
      <c r="L803" s="225"/>
      <c r="M803" s="226"/>
      <c r="N803" s="223"/>
      <c r="O803" s="223"/>
      <c r="P803" s="223"/>
      <c r="Q803" s="223"/>
      <c r="R803" s="223"/>
      <c r="S803" s="223"/>
      <c r="T803" s="223"/>
      <c r="U803" s="223"/>
      <c r="V803" s="227"/>
      <c r="W803" s="218"/>
      <c r="Y803" s="236"/>
    </row>
    <row r="804" spans="1:25" outlineLevel="1" x14ac:dyDescent="0.25">
      <c r="B804" s="465"/>
      <c r="C804" s="272"/>
      <c r="D804" s="272"/>
      <c r="E804" s="273"/>
      <c r="F804" s="299" t="s">
        <v>93</v>
      </c>
      <c r="G804" s="220"/>
      <c r="H804" s="222"/>
      <c r="I804" s="223"/>
      <c r="J804" s="223"/>
      <c r="K804" s="224"/>
      <c r="L804" s="225"/>
      <c r="M804" s="226"/>
      <c r="N804" s="223"/>
      <c r="O804" s="223"/>
      <c r="P804" s="223"/>
      <c r="Q804" s="223"/>
      <c r="R804" s="223"/>
      <c r="S804" s="223"/>
      <c r="T804" s="223"/>
      <c r="U804" s="223"/>
      <c r="V804" s="227"/>
      <c r="W804" s="218"/>
      <c r="Y804" s="236"/>
    </row>
    <row r="805" spans="1:25" x14ac:dyDescent="0.25">
      <c r="B805" s="465"/>
      <c r="C805" s="275"/>
      <c r="D805" s="272" t="s">
        <v>94</v>
      </c>
      <c r="E805" s="273"/>
      <c r="F805" s="273"/>
      <c r="G805" s="367">
        <f>SUBTOTAL(9,G806:G807)</f>
        <v>0</v>
      </c>
      <c r="H805" s="368"/>
      <c r="I805" s="369"/>
      <c r="J805" s="369"/>
      <c r="K805" s="370"/>
      <c r="L805" s="363"/>
      <c r="M805" s="364"/>
      <c r="N805" s="364"/>
      <c r="O805" s="364"/>
      <c r="P805" s="364"/>
      <c r="Q805" s="364"/>
      <c r="R805" s="364"/>
      <c r="S805" s="364"/>
      <c r="T805" s="364"/>
      <c r="U805" s="364"/>
      <c r="V805" s="365"/>
      <c r="W805" s="365"/>
      <c r="Y805" s="238"/>
    </row>
    <row r="806" spans="1:25" outlineLevel="1" x14ac:dyDescent="0.25">
      <c r="B806" s="465"/>
      <c r="C806" s="272"/>
      <c r="D806" s="272"/>
      <c r="E806" s="273"/>
      <c r="F806" s="299" t="s">
        <v>95</v>
      </c>
      <c r="G806" s="220"/>
      <c r="H806" s="368"/>
      <c r="I806" s="369"/>
      <c r="J806" s="369"/>
      <c r="K806" s="370"/>
      <c r="L806" s="363"/>
      <c r="M806" s="364"/>
      <c r="N806" s="364"/>
      <c r="O806" s="364"/>
      <c r="P806" s="364"/>
      <c r="Q806" s="364"/>
      <c r="R806" s="364"/>
      <c r="S806" s="364"/>
      <c r="T806" s="364"/>
      <c r="U806" s="364"/>
      <c r="V806" s="365"/>
      <c r="W806" s="365"/>
      <c r="Y806" s="236"/>
    </row>
    <row r="807" spans="1:25" outlineLevel="1" x14ac:dyDescent="0.25">
      <c r="B807" s="465"/>
      <c r="C807" s="272"/>
      <c r="D807" s="272"/>
      <c r="E807" s="273"/>
      <c r="F807" s="299" t="s">
        <v>96</v>
      </c>
      <c r="G807" s="220"/>
      <c r="H807" s="368"/>
      <c r="I807" s="369"/>
      <c r="J807" s="369"/>
      <c r="K807" s="370"/>
      <c r="L807" s="363"/>
      <c r="M807" s="364"/>
      <c r="N807" s="364"/>
      <c r="O807" s="364"/>
      <c r="P807" s="364"/>
      <c r="Q807" s="364"/>
      <c r="R807" s="364"/>
      <c r="S807" s="364"/>
      <c r="T807" s="364"/>
      <c r="U807" s="364"/>
      <c r="V807" s="365"/>
      <c r="W807" s="365"/>
      <c r="Y807" s="236"/>
    </row>
    <row r="808" spans="1:25" outlineLevel="1" x14ac:dyDescent="0.25">
      <c r="B808" s="465"/>
      <c r="C808" s="273"/>
      <c r="D808" s="272"/>
      <c r="E808" s="275"/>
      <c r="F808" s="273"/>
      <c r="G808" s="254"/>
      <c r="H808" s="368"/>
      <c r="I808" s="369"/>
      <c r="J808" s="369"/>
      <c r="K808" s="370"/>
      <c r="L808" s="364"/>
      <c r="M808" s="364"/>
      <c r="N808" s="364"/>
      <c r="O808" s="364"/>
      <c r="P808" s="364"/>
      <c r="Q808" s="364"/>
      <c r="R808" s="364"/>
      <c r="S808" s="364"/>
      <c r="T808" s="364"/>
      <c r="U808" s="364"/>
      <c r="V808" s="364"/>
      <c r="W808" s="366"/>
      <c r="Y808" s="353"/>
    </row>
    <row r="809" spans="1:25" outlineLevel="1" x14ac:dyDescent="0.25">
      <c r="B809" s="465"/>
      <c r="C809" s="272" t="s">
        <v>324</v>
      </c>
      <c r="D809" s="272"/>
      <c r="E809" s="275"/>
      <c r="F809" s="273"/>
      <c r="G809" s="41">
        <f>SUBTOTAL(9,G810:G812)</f>
        <v>0</v>
      </c>
      <c r="H809" s="368">
        <f t="shared" ref="H809:W809" si="182">SUBTOTAL(9,H810:H812)</f>
        <v>0</v>
      </c>
      <c r="I809" s="369">
        <f t="shared" si="182"/>
        <v>0</v>
      </c>
      <c r="J809" s="369">
        <f t="shared" si="182"/>
        <v>0</v>
      </c>
      <c r="K809" s="370">
        <f t="shared" si="182"/>
        <v>0</v>
      </c>
      <c r="L809" s="364">
        <f t="shared" si="182"/>
        <v>0</v>
      </c>
      <c r="M809" s="364">
        <f t="shared" si="182"/>
        <v>0</v>
      </c>
      <c r="N809" s="364">
        <f t="shared" si="182"/>
        <v>0</v>
      </c>
      <c r="O809" s="364">
        <f t="shared" si="182"/>
        <v>0</v>
      </c>
      <c r="P809" s="364">
        <f t="shared" si="182"/>
        <v>0</v>
      </c>
      <c r="Q809" s="364">
        <f t="shared" si="182"/>
        <v>0</v>
      </c>
      <c r="R809" s="364">
        <f t="shared" si="182"/>
        <v>0</v>
      </c>
      <c r="S809" s="364">
        <f t="shared" si="182"/>
        <v>0</v>
      </c>
      <c r="T809" s="364">
        <f t="shared" si="182"/>
        <v>0</v>
      </c>
      <c r="U809" s="364">
        <f t="shared" si="182"/>
        <v>0</v>
      </c>
      <c r="V809" s="364">
        <f t="shared" si="182"/>
        <v>0</v>
      </c>
      <c r="W809" s="366">
        <f t="shared" si="182"/>
        <v>0</v>
      </c>
      <c r="Y809" s="354"/>
    </row>
    <row r="810" spans="1:25" outlineLevel="1" x14ac:dyDescent="0.25">
      <c r="B810" s="465"/>
      <c r="C810" s="273"/>
      <c r="D810" s="272"/>
      <c r="E810" s="275"/>
      <c r="F810" s="459" t="s">
        <v>150</v>
      </c>
      <c r="G810" s="218"/>
      <c r="H810" s="222"/>
      <c r="I810" s="223"/>
      <c r="J810" s="223"/>
      <c r="K810" s="224"/>
      <c r="L810" s="225"/>
      <c r="M810" s="226"/>
      <c r="N810" s="223"/>
      <c r="O810" s="223"/>
      <c r="P810" s="223"/>
      <c r="Q810" s="223"/>
      <c r="R810" s="223"/>
      <c r="S810" s="223"/>
      <c r="T810" s="223"/>
      <c r="U810" s="223"/>
      <c r="V810" s="227"/>
      <c r="W810" s="218"/>
      <c r="Y810" s="236"/>
    </row>
    <row r="811" spans="1:25" outlineLevel="1" x14ac:dyDescent="0.25">
      <c r="B811" s="465"/>
      <c r="C811" s="273"/>
      <c r="D811" s="272"/>
      <c r="E811" s="275"/>
      <c r="F811" s="459" t="s">
        <v>151</v>
      </c>
      <c r="G811" s="218"/>
      <c r="H811" s="222"/>
      <c r="I811" s="223"/>
      <c r="J811" s="223"/>
      <c r="K811" s="224"/>
      <c r="L811" s="225"/>
      <c r="M811" s="226"/>
      <c r="N811" s="223"/>
      <c r="O811" s="223"/>
      <c r="P811" s="223"/>
      <c r="Q811" s="223"/>
      <c r="R811" s="223"/>
      <c r="S811" s="223"/>
      <c r="T811" s="223"/>
      <c r="U811" s="223"/>
      <c r="V811" s="227"/>
      <c r="W811" s="218"/>
      <c r="Y811" s="236"/>
    </row>
    <row r="812" spans="1:25" outlineLevel="1" x14ac:dyDescent="0.25">
      <c r="B812" s="465"/>
      <c r="C812" s="273"/>
      <c r="D812" s="272"/>
      <c r="E812" s="275"/>
      <c r="F812" s="459" t="s">
        <v>152</v>
      </c>
      <c r="G812" s="218"/>
      <c r="H812" s="222"/>
      <c r="I812" s="223"/>
      <c r="J812" s="223"/>
      <c r="K812" s="224"/>
      <c r="L812" s="225"/>
      <c r="M812" s="226"/>
      <c r="N812" s="223"/>
      <c r="O812" s="223"/>
      <c r="P812" s="223"/>
      <c r="Q812" s="223"/>
      <c r="R812" s="223"/>
      <c r="S812" s="223"/>
      <c r="T812" s="223"/>
      <c r="U812" s="223"/>
      <c r="V812" s="227"/>
      <c r="W812" s="218"/>
      <c r="Y812" s="236"/>
    </row>
    <row r="813" spans="1:25" x14ac:dyDescent="0.25">
      <c r="B813" s="465"/>
      <c r="C813" s="272"/>
      <c r="D813" s="272"/>
      <c r="E813" s="273"/>
      <c r="F813" s="273"/>
      <c r="G813" s="367"/>
      <c r="H813" s="369"/>
      <c r="I813" s="369"/>
      <c r="J813" s="369"/>
      <c r="K813" s="370"/>
      <c r="L813" s="363"/>
      <c r="M813" s="364"/>
      <c r="N813" s="364"/>
      <c r="O813" s="364"/>
      <c r="P813" s="364"/>
      <c r="Q813" s="364"/>
      <c r="R813" s="364"/>
      <c r="S813" s="364"/>
      <c r="T813" s="364"/>
      <c r="U813" s="364"/>
      <c r="V813" s="365"/>
      <c r="W813" s="365"/>
      <c r="Y813" s="235"/>
    </row>
    <row r="814" spans="1:25" s="79" customFormat="1" ht="16.2" thickBot="1" x14ac:dyDescent="0.3">
      <c r="A814" s="51"/>
      <c r="B814" s="279" t="s">
        <v>325</v>
      </c>
      <c r="C814" s="483"/>
      <c r="D814" s="483"/>
      <c r="E814" s="483"/>
      <c r="F814" s="483"/>
      <c r="G814" s="54">
        <f>SUBTOTAL(9,G574:G813)</f>
        <v>0</v>
      </c>
      <c r="H814" s="55">
        <f t="shared" ref="H814:W814" si="183">SUBTOTAL(9,H574:H813)</f>
        <v>0</v>
      </c>
      <c r="I814" s="55">
        <f t="shared" si="183"/>
        <v>0</v>
      </c>
      <c r="J814" s="55">
        <f t="shared" si="183"/>
        <v>0</v>
      </c>
      <c r="K814" s="267">
        <f t="shared" si="183"/>
        <v>0</v>
      </c>
      <c r="L814" s="56">
        <f t="shared" si="183"/>
        <v>0</v>
      </c>
      <c r="M814" s="57">
        <f t="shared" si="183"/>
        <v>0</v>
      </c>
      <c r="N814" s="57">
        <f t="shared" si="183"/>
        <v>0</v>
      </c>
      <c r="O814" s="57">
        <f t="shared" si="183"/>
        <v>0</v>
      </c>
      <c r="P814" s="57">
        <f t="shared" si="183"/>
        <v>0</v>
      </c>
      <c r="Q814" s="57">
        <f t="shared" si="183"/>
        <v>0</v>
      </c>
      <c r="R814" s="57">
        <f t="shared" si="183"/>
        <v>0</v>
      </c>
      <c r="S814" s="57">
        <f t="shared" si="183"/>
        <v>0</v>
      </c>
      <c r="T814" s="57">
        <f t="shared" si="183"/>
        <v>0</v>
      </c>
      <c r="U814" s="57">
        <f t="shared" si="183"/>
        <v>0</v>
      </c>
      <c r="V814" s="58">
        <f t="shared" si="183"/>
        <v>0</v>
      </c>
      <c r="W814" s="58">
        <f t="shared" si="183"/>
        <v>0</v>
      </c>
      <c r="X814" s="51"/>
      <c r="Y814" s="357"/>
    </row>
    <row r="815" spans="1:25" ht="13.8" thickBot="1" x14ac:dyDescent="0.3">
      <c r="G815" s="89"/>
      <c r="H815" s="89"/>
      <c r="I815" s="89"/>
      <c r="J815" s="89"/>
      <c r="K815" s="89"/>
      <c r="L815" s="89"/>
      <c r="M815" s="89"/>
      <c r="N815" s="89"/>
      <c r="O815" s="89"/>
      <c r="P815" s="89"/>
      <c r="Q815" s="89"/>
      <c r="R815" s="89"/>
      <c r="S815" s="89"/>
      <c r="T815" s="89"/>
      <c r="U815" s="89"/>
      <c r="V815" s="89"/>
      <c r="W815" s="89"/>
      <c r="Y815" s="240"/>
    </row>
    <row r="816" spans="1:25" s="79" customFormat="1" ht="16.2" thickBot="1" x14ac:dyDescent="0.3">
      <c r="A816" s="51"/>
      <c r="B816" s="433" t="s">
        <v>326</v>
      </c>
      <c r="C816" s="475"/>
      <c r="D816" s="475"/>
      <c r="E816" s="475"/>
      <c r="F816" s="475"/>
      <c r="G816" s="490"/>
      <c r="H816" s="480"/>
      <c r="I816" s="480"/>
      <c r="J816" s="480"/>
      <c r="K816" s="480"/>
      <c r="L816" s="480"/>
      <c r="M816" s="481"/>
      <c r="N816" s="480"/>
      <c r="O816" s="480"/>
      <c r="P816" s="480"/>
      <c r="Q816" s="480"/>
      <c r="R816" s="480"/>
      <c r="S816" s="480"/>
      <c r="T816" s="480"/>
      <c r="U816" s="480"/>
      <c r="V816" s="480"/>
      <c r="W816" s="482"/>
      <c r="X816" s="51"/>
      <c r="Y816" s="519"/>
    </row>
    <row r="817" spans="1:25" s="79" customFormat="1" ht="12.75" customHeight="1" x14ac:dyDescent="0.25">
      <c r="A817" s="51"/>
      <c r="B817" s="295"/>
      <c r="C817" s="439" t="s">
        <v>327</v>
      </c>
      <c r="D817" s="273"/>
      <c r="E817" s="273"/>
      <c r="F817" s="273"/>
      <c r="G817" s="586"/>
      <c r="H817" s="364">
        <f t="shared" ref="H817:V817" si="184">SUBTOTAL(9,H818:H819)</f>
        <v>0</v>
      </c>
      <c r="I817" s="364">
        <f t="shared" si="184"/>
        <v>0</v>
      </c>
      <c r="J817" s="364">
        <f t="shared" si="184"/>
        <v>0</v>
      </c>
      <c r="K817" s="365">
        <f t="shared" si="184"/>
        <v>0</v>
      </c>
      <c r="L817" s="363">
        <f t="shared" si="184"/>
        <v>0</v>
      </c>
      <c r="M817" s="31">
        <f t="shared" si="184"/>
        <v>0</v>
      </c>
      <c r="N817" s="364">
        <f t="shared" si="184"/>
        <v>0</v>
      </c>
      <c r="O817" s="364">
        <f t="shared" si="184"/>
        <v>0</v>
      </c>
      <c r="P817" s="364">
        <f t="shared" si="184"/>
        <v>0</v>
      </c>
      <c r="Q817" s="364">
        <f t="shared" si="184"/>
        <v>0</v>
      </c>
      <c r="R817" s="364">
        <f t="shared" si="184"/>
        <v>0</v>
      </c>
      <c r="S817" s="364">
        <f t="shared" si="184"/>
        <v>0</v>
      </c>
      <c r="T817" s="364">
        <f t="shared" si="184"/>
        <v>0</v>
      </c>
      <c r="U817" s="364">
        <f t="shared" si="184"/>
        <v>0</v>
      </c>
      <c r="V817" s="364">
        <f t="shared" si="184"/>
        <v>0</v>
      </c>
      <c r="W817" s="586"/>
      <c r="X817" s="51"/>
      <c r="Y817" s="235"/>
    </row>
    <row r="818" spans="1:25" s="79" customFormat="1" ht="12.75" customHeight="1" x14ac:dyDescent="0.25">
      <c r="A818" s="51"/>
      <c r="B818" s="295"/>
      <c r="C818" s="273"/>
      <c r="D818" s="273"/>
      <c r="E818" s="273"/>
      <c r="F818" s="299" t="s">
        <v>328</v>
      </c>
      <c r="G818" s="254"/>
      <c r="H818" s="552"/>
      <c r="I818" s="544"/>
      <c r="J818" s="544"/>
      <c r="K818" s="545"/>
      <c r="L818" s="546"/>
      <c r="M818" s="547"/>
      <c r="N818" s="548"/>
      <c r="O818" s="548"/>
      <c r="P818" s="548"/>
      <c r="Q818" s="548"/>
      <c r="R818" s="548"/>
      <c r="S818" s="548"/>
      <c r="T818" s="548"/>
      <c r="U818" s="548"/>
      <c r="V818" s="549"/>
      <c r="W818" s="254"/>
      <c r="X818" s="51"/>
      <c r="Y818" s="236"/>
    </row>
    <row r="819" spans="1:25" s="79" customFormat="1" ht="12.75" customHeight="1" x14ac:dyDescent="0.25">
      <c r="A819" s="51"/>
      <c r="B819" s="295"/>
      <c r="C819" s="273"/>
      <c r="D819" s="273"/>
      <c r="E819" s="273"/>
      <c r="F819" s="299" t="s">
        <v>329</v>
      </c>
      <c r="G819" s="254"/>
      <c r="H819" s="552"/>
      <c r="I819" s="544"/>
      <c r="J819" s="544"/>
      <c r="K819" s="545"/>
      <c r="L819" s="546"/>
      <c r="M819" s="547"/>
      <c r="N819" s="548"/>
      <c r="O819" s="548"/>
      <c r="P819" s="548"/>
      <c r="Q819" s="548"/>
      <c r="R819" s="548"/>
      <c r="S819" s="548"/>
      <c r="T819" s="548"/>
      <c r="U819" s="548"/>
      <c r="V819" s="549"/>
      <c r="W819" s="254"/>
      <c r="X819" s="51"/>
      <c r="Y819" s="236"/>
    </row>
    <row r="820" spans="1:25" s="79" customFormat="1" ht="12.75" customHeight="1" x14ac:dyDescent="0.25">
      <c r="A820" s="51"/>
      <c r="B820" s="295"/>
      <c r="C820" s="273"/>
      <c r="D820" s="273"/>
      <c r="E820" s="273"/>
      <c r="F820" s="273"/>
      <c r="G820" s="254"/>
      <c r="H820" s="369"/>
      <c r="I820" s="369"/>
      <c r="J820" s="369"/>
      <c r="K820" s="370"/>
      <c r="L820" s="364"/>
      <c r="M820" s="364"/>
      <c r="N820" s="364"/>
      <c r="O820" s="364"/>
      <c r="P820" s="364"/>
      <c r="Q820" s="364"/>
      <c r="R820" s="364"/>
      <c r="S820" s="364"/>
      <c r="T820" s="364"/>
      <c r="U820" s="364"/>
      <c r="V820" s="364"/>
      <c r="W820" s="254"/>
      <c r="X820" s="51"/>
      <c r="Y820" s="237"/>
    </row>
    <row r="821" spans="1:25" s="79" customFormat="1" ht="15" x14ac:dyDescent="0.25">
      <c r="A821" s="51"/>
      <c r="B821" s="295"/>
      <c r="C821" s="439" t="s">
        <v>330</v>
      </c>
      <c r="D821" s="272"/>
      <c r="E821" s="275"/>
      <c r="F821" s="273"/>
      <c r="G821" s="254"/>
      <c r="H821" s="364"/>
      <c r="I821" s="364"/>
      <c r="J821" s="364"/>
      <c r="K821" s="365"/>
      <c r="L821" s="363"/>
      <c r="M821" s="31"/>
      <c r="N821" s="364"/>
      <c r="O821" s="364"/>
      <c r="P821" s="364"/>
      <c r="Q821" s="364"/>
      <c r="R821" s="364"/>
      <c r="S821" s="364"/>
      <c r="T821" s="364"/>
      <c r="U821" s="364"/>
      <c r="V821" s="364"/>
      <c r="W821" s="254"/>
      <c r="X821" s="51"/>
      <c r="Y821" s="235"/>
    </row>
    <row r="822" spans="1:25" s="79" customFormat="1" ht="12.75" customHeight="1" x14ac:dyDescent="0.25">
      <c r="A822" s="51"/>
      <c r="B822" s="295"/>
      <c r="C822" s="273"/>
      <c r="D822" s="272" t="s">
        <v>98</v>
      </c>
      <c r="E822" s="275"/>
      <c r="F822" s="273"/>
      <c r="G822" s="254"/>
      <c r="H822" s="364">
        <f t="shared" ref="H822:V822" si="185">SUBTOTAL(9,H823:H826)</f>
        <v>0</v>
      </c>
      <c r="I822" s="364">
        <f t="shared" si="185"/>
        <v>0</v>
      </c>
      <c r="J822" s="364">
        <f t="shared" si="185"/>
        <v>0</v>
      </c>
      <c r="K822" s="365">
        <f t="shared" si="185"/>
        <v>0</v>
      </c>
      <c r="L822" s="363">
        <f t="shared" si="185"/>
        <v>0</v>
      </c>
      <c r="M822" s="31">
        <f t="shared" si="185"/>
        <v>0</v>
      </c>
      <c r="N822" s="364">
        <f t="shared" si="185"/>
        <v>0</v>
      </c>
      <c r="O822" s="364">
        <f t="shared" si="185"/>
        <v>0</v>
      </c>
      <c r="P822" s="364">
        <f t="shared" si="185"/>
        <v>0</v>
      </c>
      <c r="Q822" s="364">
        <f t="shared" si="185"/>
        <v>0</v>
      </c>
      <c r="R822" s="364">
        <f t="shared" si="185"/>
        <v>0</v>
      </c>
      <c r="S822" s="364">
        <f t="shared" si="185"/>
        <v>0</v>
      </c>
      <c r="T822" s="364">
        <f t="shared" si="185"/>
        <v>0</v>
      </c>
      <c r="U822" s="364">
        <f t="shared" si="185"/>
        <v>0</v>
      </c>
      <c r="V822" s="364">
        <f t="shared" si="185"/>
        <v>0</v>
      </c>
      <c r="W822" s="254"/>
      <c r="X822" s="51"/>
      <c r="Y822" s="235"/>
    </row>
    <row r="823" spans="1:25" s="79" customFormat="1" ht="12.75" customHeight="1" outlineLevel="1" x14ac:dyDescent="0.25">
      <c r="A823" s="51"/>
      <c r="B823" s="295"/>
      <c r="C823" s="273"/>
      <c r="D823" s="272"/>
      <c r="E823" s="273"/>
      <c r="F823" s="299" t="s">
        <v>331</v>
      </c>
      <c r="G823" s="254"/>
      <c r="H823" s="552"/>
      <c r="I823" s="544"/>
      <c r="J823" s="544"/>
      <c r="K823" s="545"/>
      <c r="L823" s="562"/>
      <c r="M823" s="547"/>
      <c r="N823" s="548"/>
      <c r="O823" s="548"/>
      <c r="P823" s="548"/>
      <c r="Q823" s="548"/>
      <c r="R823" s="548"/>
      <c r="S823" s="548"/>
      <c r="T823" s="548"/>
      <c r="U823" s="548"/>
      <c r="V823" s="549"/>
      <c r="W823" s="254"/>
      <c r="X823" s="51"/>
      <c r="Y823" s="236"/>
    </row>
    <row r="824" spans="1:25" s="79" customFormat="1" ht="12.75" customHeight="1" outlineLevel="1" x14ac:dyDescent="0.25">
      <c r="A824" s="51"/>
      <c r="B824" s="295"/>
      <c r="C824" s="273"/>
      <c r="D824" s="272"/>
      <c r="E824" s="273"/>
      <c r="F824" s="299" t="s">
        <v>332</v>
      </c>
      <c r="G824" s="254"/>
      <c r="H824" s="552"/>
      <c r="I824" s="544"/>
      <c r="J824" s="544"/>
      <c r="K824" s="545"/>
      <c r="L824" s="562"/>
      <c r="M824" s="547"/>
      <c r="N824" s="548"/>
      <c r="O824" s="548"/>
      <c r="P824" s="548"/>
      <c r="Q824" s="548"/>
      <c r="R824" s="548"/>
      <c r="S824" s="548"/>
      <c r="T824" s="548"/>
      <c r="U824" s="548"/>
      <c r="V824" s="549"/>
      <c r="W824" s="254"/>
      <c r="X824" s="51"/>
      <c r="Y824" s="236"/>
    </row>
    <row r="825" spans="1:25" s="79" customFormat="1" ht="12.75" customHeight="1" outlineLevel="1" x14ac:dyDescent="0.25">
      <c r="A825" s="51"/>
      <c r="B825" s="295"/>
      <c r="C825" s="273"/>
      <c r="D825" s="272"/>
      <c r="E825" s="273"/>
      <c r="F825" s="299" t="s">
        <v>333</v>
      </c>
      <c r="G825" s="254"/>
      <c r="H825" s="552"/>
      <c r="I825" s="544"/>
      <c r="J825" s="544"/>
      <c r="K825" s="545"/>
      <c r="L825" s="562"/>
      <c r="M825" s="547"/>
      <c r="N825" s="548"/>
      <c r="O825" s="548"/>
      <c r="P825" s="548"/>
      <c r="Q825" s="548"/>
      <c r="R825" s="548"/>
      <c r="S825" s="548"/>
      <c r="T825" s="548"/>
      <c r="U825" s="548"/>
      <c r="V825" s="549"/>
      <c r="W825" s="254"/>
      <c r="X825" s="51"/>
      <c r="Y825" s="236"/>
    </row>
    <row r="826" spans="1:25" s="79" customFormat="1" ht="12.75" customHeight="1" outlineLevel="1" x14ac:dyDescent="0.25">
      <c r="A826" s="51"/>
      <c r="B826" s="295"/>
      <c r="C826" s="273"/>
      <c r="D826" s="272"/>
      <c r="E826" s="273"/>
      <c r="F826" s="299" t="s">
        <v>334</v>
      </c>
      <c r="G826" s="254"/>
      <c r="H826" s="552"/>
      <c r="I826" s="544"/>
      <c r="J826" s="544"/>
      <c r="K826" s="545"/>
      <c r="L826" s="562"/>
      <c r="M826" s="547"/>
      <c r="N826" s="548"/>
      <c r="O826" s="548"/>
      <c r="P826" s="548"/>
      <c r="Q826" s="548"/>
      <c r="R826" s="548"/>
      <c r="S826" s="548"/>
      <c r="T826" s="548"/>
      <c r="U826" s="548"/>
      <c r="V826" s="549"/>
      <c r="W826" s="254"/>
      <c r="X826" s="51"/>
      <c r="Y826" s="236"/>
    </row>
    <row r="827" spans="1:25" s="79" customFormat="1" ht="12.75" customHeight="1" x14ac:dyDescent="0.25">
      <c r="A827" s="51"/>
      <c r="B827" s="295"/>
      <c r="C827" s="273"/>
      <c r="D827" s="272" t="s">
        <v>109</v>
      </c>
      <c r="E827" s="275"/>
      <c r="F827" s="273"/>
      <c r="G827" s="254"/>
      <c r="H827" s="364">
        <f t="shared" ref="H827:V827" si="186">SUBTOTAL(9,H828:H831)</f>
        <v>0</v>
      </c>
      <c r="I827" s="364">
        <f t="shared" si="186"/>
        <v>0</v>
      </c>
      <c r="J827" s="364">
        <f t="shared" si="186"/>
        <v>0</v>
      </c>
      <c r="K827" s="365">
        <f t="shared" si="186"/>
        <v>0</v>
      </c>
      <c r="L827" s="363">
        <f t="shared" si="186"/>
        <v>0</v>
      </c>
      <c r="M827" s="31">
        <f t="shared" si="186"/>
        <v>0</v>
      </c>
      <c r="N827" s="364">
        <f t="shared" si="186"/>
        <v>0</v>
      </c>
      <c r="O827" s="364">
        <f t="shared" si="186"/>
        <v>0</v>
      </c>
      <c r="P827" s="364">
        <f t="shared" si="186"/>
        <v>0</v>
      </c>
      <c r="Q827" s="364">
        <f t="shared" si="186"/>
        <v>0</v>
      </c>
      <c r="R827" s="364">
        <f t="shared" si="186"/>
        <v>0</v>
      </c>
      <c r="S827" s="364">
        <f t="shared" si="186"/>
        <v>0</v>
      </c>
      <c r="T827" s="364">
        <f t="shared" si="186"/>
        <v>0</v>
      </c>
      <c r="U827" s="364">
        <f t="shared" si="186"/>
        <v>0</v>
      </c>
      <c r="V827" s="364">
        <f t="shared" si="186"/>
        <v>0</v>
      </c>
      <c r="W827" s="254"/>
      <c r="X827" s="51"/>
      <c r="Y827" s="235"/>
    </row>
    <row r="828" spans="1:25" s="79" customFormat="1" ht="12.75" customHeight="1" outlineLevel="1" x14ac:dyDescent="0.25">
      <c r="A828" s="51"/>
      <c r="B828" s="295"/>
      <c r="C828" s="273"/>
      <c r="D828" s="272"/>
      <c r="E828" s="275"/>
      <c r="F828" s="299" t="s">
        <v>331</v>
      </c>
      <c r="G828" s="254"/>
      <c r="H828" s="552"/>
      <c r="I828" s="544"/>
      <c r="J828" s="544"/>
      <c r="K828" s="545"/>
      <c r="L828" s="562"/>
      <c r="M828" s="547"/>
      <c r="N828" s="548"/>
      <c r="O828" s="548"/>
      <c r="P828" s="548"/>
      <c r="Q828" s="548"/>
      <c r="R828" s="548"/>
      <c r="S828" s="548"/>
      <c r="T828" s="548"/>
      <c r="U828" s="548"/>
      <c r="V828" s="549"/>
      <c r="W828" s="254"/>
      <c r="X828" s="51"/>
      <c r="Y828" s="236"/>
    </row>
    <row r="829" spans="1:25" s="79" customFormat="1" ht="12.75" customHeight="1" outlineLevel="1" x14ac:dyDescent="0.25">
      <c r="A829" s="51"/>
      <c r="B829" s="295"/>
      <c r="C829" s="273"/>
      <c r="D829" s="272"/>
      <c r="E829" s="275"/>
      <c r="F829" s="299" t="s">
        <v>332</v>
      </c>
      <c r="G829" s="254"/>
      <c r="H829" s="552"/>
      <c r="I829" s="544"/>
      <c r="J829" s="544"/>
      <c r="K829" s="545"/>
      <c r="L829" s="562"/>
      <c r="M829" s="547"/>
      <c r="N829" s="548"/>
      <c r="O829" s="548"/>
      <c r="P829" s="548"/>
      <c r="Q829" s="548"/>
      <c r="R829" s="548"/>
      <c r="S829" s="548"/>
      <c r="T829" s="548"/>
      <c r="U829" s="548"/>
      <c r="V829" s="549"/>
      <c r="W829" s="254"/>
      <c r="X829" s="51"/>
      <c r="Y829" s="236"/>
    </row>
    <row r="830" spans="1:25" s="79" customFormat="1" ht="12.75" customHeight="1" outlineLevel="1" x14ac:dyDescent="0.25">
      <c r="A830" s="51"/>
      <c r="B830" s="295"/>
      <c r="C830" s="273"/>
      <c r="D830" s="272"/>
      <c r="E830" s="275"/>
      <c r="F830" s="299" t="s">
        <v>333</v>
      </c>
      <c r="G830" s="254"/>
      <c r="H830" s="552"/>
      <c r="I830" s="544"/>
      <c r="J830" s="544"/>
      <c r="K830" s="545"/>
      <c r="L830" s="562"/>
      <c r="M830" s="547"/>
      <c r="N830" s="548"/>
      <c r="O830" s="548"/>
      <c r="P830" s="548"/>
      <c r="Q830" s="548"/>
      <c r="R830" s="548"/>
      <c r="S830" s="548"/>
      <c r="T830" s="548"/>
      <c r="U830" s="548"/>
      <c r="V830" s="549"/>
      <c r="W830" s="254"/>
      <c r="X830" s="51"/>
      <c r="Y830" s="236"/>
    </row>
    <row r="831" spans="1:25" s="79" customFormat="1" ht="12.75" customHeight="1" outlineLevel="1" x14ac:dyDescent="0.25">
      <c r="A831" s="51"/>
      <c r="B831" s="295"/>
      <c r="C831" s="273"/>
      <c r="D831" s="272"/>
      <c r="E831" s="275"/>
      <c r="F831" s="299" t="s">
        <v>335</v>
      </c>
      <c r="G831" s="254"/>
      <c r="H831" s="552"/>
      <c r="I831" s="544"/>
      <c r="J831" s="544"/>
      <c r="K831" s="545"/>
      <c r="L831" s="562"/>
      <c r="M831" s="547"/>
      <c r="N831" s="548"/>
      <c r="O831" s="548"/>
      <c r="P831" s="548"/>
      <c r="Q831" s="548"/>
      <c r="R831" s="548"/>
      <c r="S831" s="548"/>
      <c r="T831" s="548"/>
      <c r="U831" s="548"/>
      <c r="V831" s="549"/>
      <c r="W831" s="254"/>
      <c r="X831" s="51"/>
      <c r="Y831" s="236"/>
    </row>
    <row r="832" spans="1:25" s="79" customFormat="1" ht="12.75" customHeight="1" x14ac:dyDescent="0.25">
      <c r="A832" s="51"/>
      <c r="B832" s="295"/>
      <c r="C832" s="273"/>
      <c r="D832" s="272" t="s">
        <v>336</v>
      </c>
      <c r="E832" s="275"/>
      <c r="F832" s="273"/>
      <c r="G832" s="254"/>
      <c r="H832" s="364">
        <f t="shared" ref="H832:V832" si="187">SUBTOTAL(9,H833:H834)</f>
        <v>0</v>
      </c>
      <c r="I832" s="364">
        <f t="shared" si="187"/>
        <v>0</v>
      </c>
      <c r="J832" s="364">
        <f t="shared" si="187"/>
        <v>0</v>
      </c>
      <c r="K832" s="365">
        <f t="shared" si="187"/>
        <v>0</v>
      </c>
      <c r="L832" s="363">
        <f t="shared" si="187"/>
        <v>0</v>
      </c>
      <c r="M832" s="31">
        <f t="shared" si="187"/>
        <v>0</v>
      </c>
      <c r="N832" s="364">
        <f t="shared" si="187"/>
        <v>0</v>
      </c>
      <c r="O832" s="364">
        <f t="shared" si="187"/>
        <v>0</v>
      </c>
      <c r="P832" s="364">
        <f t="shared" si="187"/>
        <v>0</v>
      </c>
      <c r="Q832" s="364">
        <f t="shared" si="187"/>
        <v>0</v>
      </c>
      <c r="R832" s="364">
        <f t="shared" si="187"/>
        <v>0</v>
      </c>
      <c r="S832" s="364">
        <f t="shared" si="187"/>
        <v>0</v>
      </c>
      <c r="T832" s="364">
        <f t="shared" si="187"/>
        <v>0</v>
      </c>
      <c r="U832" s="364">
        <f t="shared" si="187"/>
        <v>0</v>
      </c>
      <c r="V832" s="364">
        <f t="shared" si="187"/>
        <v>0</v>
      </c>
      <c r="W832" s="254"/>
      <c r="X832" s="51"/>
      <c r="Y832" s="235"/>
    </row>
    <row r="833" spans="1:25" s="79" customFormat="1" ht="12.75" customHeight="1" outlineLevel="1" x14ac:dyDescent="0.25">
      <c r="A833" s="51"/>
      <c r="B833" s="295"/>
      <c r="C833" s="273"/>
      <c r="D833" s="272"/>
      <c r="E833" s="275"/>
      <c r="F833" s="299" t="s">
        <v>337</v>
      </c>
      <c r="G833" s="254"/>
      <c r="H833" s="552"/>
      <c r="I833" s="544"/>
      <c r="J833" s="544"/>
      <c r="K833" s="545"/>
      <c r="L833" s="562"/>
      <c r="M833" s="547"/>
      <c r="N833" s="548"/>
      <c r="O833" s="548"/>
      <c r="P833" s="548"/>
      <c r="Q833" s="548"/>
      <c r="R833" s="548"/>
      <c r="S833" s="548"/>
      <c r="T833" s="548"/>
      <c r="U833" s="548"/>
      <c r="V833" s="549"/>
      <c r="W833" s="254"/>
      <c r="X833" s="51"/>
      <c r="Y833" s="236"/>
    </row>
    <row r="834" spans="1:25" s="79" customFormat="1" ht="12.75" customHeight="1" outlineLevel="1" x14ac:dyDescent="0.25">
      <c r="A834" s="51"/>
      <c r="B834" s="295"/>
      <c r="C834" s="273"/>
      <c r="D834" s="272"/>
      <c r="E834" s="275"/>
      <c r="F834" s="299" t="s">
        <v>338</v>
      </c>
      <c r="G834" s="254"/>
      <c r="H834" s="552"/>
      <c r="I834" s="544"/>
      <c r="J834" s="544"/>
      <c r="K834" s="545"/>
      <c r="L834" s="562"/>
      <c r="M834" s="547"/>
      <c r="N834" s="548"/>
      <c r="O834" s="548"/>
      <c r="P834" s="548"/>
      <c r="Q834" s="548"/>
      <c r="R834" s="548"/>
      <c r="S834" s="548"/>
      <c r="T834" s="548"/>
      <c r="U834" s="548"/>
      <c r="V834" s="549"/>
      <c r="W834" s="254"/>
      <c r="X834" s="51"/>
      <c r="Y834" s="236"/>
    </row>
    <row r="835" spans="1:25" s="79" customFormat="1" ht="12.75" customHeight="1" x14ac:dyDescent="0.25">
      <c r="A835" s="51"/>
      <c r="B835" s="295"/>
      <c r="C835" s="273"/>
      <c r="D835" s="272" t="s">
        <v>339</v>
      </c>
      <c r="E835" s="273"/>
      <c r="F835" s="275"/>
      <c r="G835" s="254"/>
      <c r="H835" s="364">
        <f t="shared" ref="H835:V835" si="188">SUBTOTAL(9,H836:H840)</f>
        <v>0</v>
      </c>
      <c r="I835" s="364">
        <f t="shared" si="188"/>
        <v>0</v>
      </c>
      <c r="J835" s="364">
        <f t="shared" si="188"/>
        <v>0</v>
      </c>
      <c r="K835" s="365">
        <f t="shared" si="188"/>
        <v>0</v>
      </c>
      <c r="L835" s="363">
        <f t="shared" si="188"/>
        <v>0</v>
      </c>
      <c r="M835" s="31">
        <f t="shared" si="188"/>
        <v>0</v>
      </c>
      <c r="N835" s="364">
        <f t="shared" si="188"/>
        <v>0</v>
      </c>
      <c r="O835" s="364">
        <f t="shared" si="188"/>
        <v>0</v>
      </c>
      <c r="P835" s="364">
        <f t="shared" si="188"/>
        <v>0</v>
      </c>
      <c r="Q835" s="364">
        <f t="shared" si="188"/>
        <v>0</v>
      </c>
      <c r="R835" s="364">
        <f t="shared" si="188"/>
        <v>0</v>
      </c>
      <c r="S835" s="364">
        <f t="shared" si="188"/>
        <v>0</v>
      </c>
      <c r="T835" s="364">
        <f t="shared" si="188"/>
        <v>0</v>
      </c>
      <c r="U835" s="364">
        <f t="shared" si="188"/>
        <v>0</v>
      </c>
      <c r="V835" s="364">
        <f t="shared" si="188"/>
        <v>0</v>
      </c>
      <c r="W835" s="254"/>
      <c r="X835" s="51"/>
      <c r="Y835" s="235"/>
    </row>
    <row r="836" spans="1:25" s="79" customFormat="1" ht="12.75" customHeight="1" outlineLevel="1" x14ac:dyDescent="0.25">
      <c r="A836" s="51"/>
      <c r="B836" s="295"/>
      <c r="C836" s="273"/>
      <c r="D836" s="272"/>
      <c r="E836" s="275"/>
      <c r="F836" s="299" t="s">
        <v>340</v>
      </c>
      <c r="G836" s="254"/>
      <c r="H836" s="552"/>
      <c r="I836" s="544"/>
      <c r="J836" s="544"/>
      <c r="K836" s="545"/>
      <c r="L836" s="562"/>
      <c r="M836" s="547"/>
      <c r="N836" s="548"/>
      <c r="O836" s="548"/>
      <c r="P836" s="548"/>
      <c r="Q836" s="548"/>
      <c r="R836" s="548"/>
      <c r="S836" s="548"/>
      <c r="T836" s="548"/>
      <c r="U836" s="548"/>
      <c r="V836" s="549"/>
      <c r="W836" s="254"/>
      <c r="X836" s="51"/>
      <c r="Y836" s="236"/>
    </row>
    <row r="837" spans="1:25" s="79" customFormat="1" ht="12.75" customHeight="1" outlineLevel="1" x14ac:dyDescent="0.25">
      <c r="A837" s="51"/>
      <c r="B837" s="295"/>
      <c r="C837" s="273"/>
      <c r="D837" s="272"/>
      <c r="E837" s="275"/>
      <c r="F837" s="299" t="s">
        <v>341</v>
      </c>
      <c r="G837" s="254"/>
      <c r="H837" s="552"/>
      <c r="I837" s="544"/>
      <c r="J837" s="544"/>
      <c r="K837" s="545"/>
      <c r="L837" s="562"/>
      <c r="M837" s="547"/>
      <c r="N837" s="548"/>
      <c r="O837" s="548"/>
      <c r="P837" s="548"/>
      <c r="Q837" s="548"/>
      <c r="R837" s="548"/>
      <c r="S837" s="548"/>
      <c r="T837" s="548"/>
      <c r="U837" s="548"/>
      <c r="V837" s="549"/>
      <c r="W837" s="254"/>
      <c r="X837" s="51"/>
      <c r="Y837" s="236"/>
    </row>
    <row r="838" spans="1:25" s="79" customFormat="1" ht="12.75" customHeight="1" outlineLevel="1" x14ac:dyDescent="0.25">
      <c r="A838" s="51"/>
      <c r="B838" s="295"/>
      <c r="C838" s="273"/>
      <c r="D838" s="272"/>
      <c r="E838" s="275"/>
      <c r="F838" s="299" t="s">
        <v>342</v>
      </c>
      <c r="G838" s="254"/>
      <c r="H838" s="552"/>
      <c r="I838" s="544"/>
      <c r="J838" s="544"/>
      <c r="K838" s="545"/>
      <c r="L838" s="562"/>
      <c r="M838" s="547"/>
      <c r="N838" s="548"/>
      <c r="O838" s="548"/>
      <c r="P838" s="548"/>
      <c r="Q838" s="548"/>
      <c r="R838" s="548"/>
      <c r="S838" s="548"/>
      <c r="T838" s="548"/>
      <c r="U838" s="548"/>
      <c r="V838" s="549"/>
      <c r="W838" s="254"/>
      <c r="X838" s="51"/>
      <c r="Y838" s="236"/>
    </row>
    <row r="839" spans="1:25" s="79" customFormat="1" ht="12.75" customHeight="1" outlineLevel="1" x14ac:dyDescent="0.25">
      <c r="A839" s="51"/>
      <c r="B839" s="295"/>
      <c r="C839" s="273"/>
      <c r="D839" s="272"/>
      <c r="E839" s="275"/>
      <c r="F839" s="299" t="s">
        <v>343</v>
      </c>
      <c r="G839" s="254"/>
      <c r="H839" s="552"/>
      <c r="I839" s="544"/>
      <c r="J839" s="544"/>
      <c r="K839" s="545"/>
      <c r="L839" s="562"/>
      <c r="M839" s="547"/>
      <c r="N839" s="548"/>
      <c r="O839" s="548"/>
      <c r="P839" s="548"/>
      <c r="Q839" s="548"/>
      <c r="R839" s="548"/>
      <c r="S839" s="548"/>
      <c r="T839" s="548"/>
      <c r="U839" s="548"/>
      <c r="V839" s="549"/>
      <c r="W839" s="254"/>
      <c r="X839" s="51"/>
      <c r="Y839" s="236"/>
    </row>
    <row r="840" spans="1:25" s="79" customFormat="1" ht="12.75" customHeight="1" outlineLevel="1" x14ac:dyDescent="0.25">
      <c r="A840" s="51"/>
      <c r="B840" s="295"/>
      <c r="C840" s="273"/>
      <c r="D840" s="272"/>
      <c r="E840" s="275"/>
      <c r="F840" s="299" t="s">
        <v>344</v>
      </c>
      <c r="G840" s="254"/>
      <c r="H840" s="552"/>
      <c r="I840" s="544"/>
      <c r="J840" s="544"/>
      <c r="K840" s="545"/>
      <c r="L840" s="562"/>
      <c r="M840" s="547"/>
      <c r="N840" s="548"/>
      <c r="O840" s="548"/>
      <c r="P840" s="548"/>
      <c r="Q840" s="548"/>
      <c r="R840" s="548"/>
      <c r="S840" s="548"/>
      <c r="T840" s="548"/>
      <c r="U840" s="548"/>
      <c r="V840" s="549"/>
      <c r="W840" s="254"/>
      <c r="X840" s="51"/>
      <c r="Y840" s="236"/>
    </row>
    <row r="841" spans="1:25" s="79" customFormat="1" ht="12.75" customHeight="1" x14ac:dyDescent="0.25">
      <c r="A841" s="51"/>
      <c r="B841" s="295"/>
      <c r="C841" s="273"/>
      <c r="D841" s="272" t="s">
        <v>345</v>
      </c>
      <c r="E841" s="272"/>
      <c r="F841" s="272"/>
      <c r="G841" s="254"/>
      <c r="H841" s="364">
        <f t="shared" ref="H841:V841" si="189">SUBTOTAL(9,H842:H846)</f>
        <v>0</v>
      </c>
      <c r="I841" s="364">
        <f t="shared" si="189"/>
        <v>0</v>
      </c>
      <c r="J841" s="364">
        <f t="shared" si="189"/>
        <v>0</v>
      </c>
      <c r="K841" s="365">
        <f t="shared" si="189"/>
        <v>0</v>
      </c>
      <c r="L841" s="363">
        <f t="shared" si="189"/>
        <v>0</v>
      </c>
      <c r="M841" s="31">
        <f t="shared" si="189"/>
        <v>0</v>
      </c>
      <c r="N841" s="364">
        <f t="shared" si="189"/>
        <v>0</v>
      </c>
      <c r="O841" s="364">
        <f t="shared" si="189"/>
        <v>0</v>
      </c>
      <c r="P841" s="364">
        <f t="shared" si="189"/>
        <v>0</v>
      </c>
      <c r="Q841" s="364">
        <f t="shared" si="189"/>
        <v>0</v>
      </c>
      <c r="R841" s="364">
        <f t="shared" si="189"/>
        <v>0</v>
      </c>
      <c r="S841" s="364">
        <f t="shared" si="189"/>
        <v>0</v>
      </c>
      <c r="T841" s="364">
        <f t="shared" si="189"/>
        <v>0</v>
      </c>
      <c r="U841" s="364">
        <f t="shared" si="189"/>
        <v>0</v>
      </c>
      <c r="V841" s="364">
        <f t="shared" si="189"/>
        <v>0</v>
      </c>
      <c r="W841" s="254"/>
      <c r="X841" s="51"/>
      <c r="Y841" s="235"/>
    </row>
    <row r="842" spans="1:25" s="79" customFormat="1" ht="12.75" customHeight="1" outlineLevel="1" x14ac:dyDescent="0.25">
      <c r="A842" s="51"/>
      <c r="B842" s="295"/>
      <c r="C842" s="273"/>
      <c r="D842" s="272"/>
      <c r="E842" s="275"/>
      <c r="F842" s="299" t="s">
        <v>346</v>
      </c>
      <c r="G842" s="254"/>
      <c r="H842" s="552"/>
      <c r="I842" s="544"/>
      <c r="J842" s="544"/>
      <c r="K842" s="545"/>
      <c r="L842" s="562"/>
      <c r="M842" s="547"/>
      <c r="N842" s="548"/>
      <c r="O842" s="548"/>
      <c r="P842" s="548"/>
      <c r="Q842" s="548"/>
      <c r="R842" s="548"/>
      <c r="S842" s="548"/>
      <c r="T842" s="548"/>
      <c r="U842" s="548"/>
      <c r="V842" s="549"/>
      <c r="W842" s="254"/>
      <c r="X842" s="51"/>
      <c r="Y842" s="236"/>
    </row>
    <row r="843" spans="1:25" s="79" customFormat="1" ht="12.75" customHeight="1" outlineLevel="1" x14ac:dyDescent="0.25">
      <c r="A843" s="51"/>
      <c r="B843" s="438"/>
      <c r="C843" s="273"/>
      <c r="D843" s="272"/>
      <c r="E843" s="275"/>
      <c r="F843" s="299" t="s">
        <v>347</v>
      </c>
      <c r="G843" s="254"/>
      <c r="H843" s="552"/>
      <c r="I843" s="544"/>
      <c r="J843" s="544"/>
      <c r="K843" s="545"/>
      <c r="L843" s="562"/>
      <c r="M843" s="547"/>
      <c r="N843" s="548"/>
      <c r="O843" s="548"/>
      <c r="P843" s="548"/>
      <c r="Q843" s="548"/>
      <c r="R843" s="548"/>
      <c r="S843" s="548"/>
      <c r="T843" s="548"/>
      <c r="U843" s="548"/>
      <c r="V843" s="549"/>
      <c r="W843" s="254"/>
      <c r="X843" s="51"/>
      <c r="Y843" s="236"/>
    </row>
    <row r="844" spans="1:25" s="79" customFormat="1" ht="12.75" customHeight="1" outlineLevel="1" x14ac:dyDescent="0.25">
      <c r="A844" s="51"/>
      <c r="B844" s="438"/>
      <c r="C844" s="273"/>
      <c r="D844" s="272"/>
      <c r="E844" s="275"/>
      <c r="F844" s="299" t="s">
        <v>348</v>
      </c>
      <c r="G844" s="254"/>
      <c r="H844" s="369">
        <f t="shared" ref="H844:V845" si="190">SUBTOTAL(9,H845:H846)</f>
        <v>0</v>
      </c>
      <c r="I844" s="369">
        <f t="shared" si="190"/>
        <v>0</v>
      </c>
      <c r="J844" s="369">
        <f t="shared" si="190"/>
        <v>0</v>
      </c>
      <c r="K844" s="370">
        <f t="shared" si="190"/>
        <v>0</v>
      </c>
      <c r="L844" s="364">
        <f t="shared" si="190"/>
        <v>0</v>
      </c>
      <c r="M844" s="364">
        <f t="shared" si="190"/>
        <v>0</v>
      </c>
      <c r="N844" s="364">
        <f t="shared" si="190"/>
        <v>0</v>
      </c>
      <c r="O844" s="364">
        <f t="shared" si="190"/>
        <v>0</v>
      </c>
      <c r="P844" s="364">
        <f t="shared" si="190"/>
        <v>0</v>
      </c>
      <c r="Q844" s="364">
        <f t="shared" si="190"/>
        <v>0</v>
      </c>
      <c r="R844" s="364">
        <f t="shared" si="190"/>
        <v>0</v>
      </c>
      <c r="S844" s="364">
        <f t="shared" si="190"/>
        <v>0</v>
      </c>
      <c r="T844" s="364">
        <f t="shared" si="190"/>
        <v>0</v>
      </c>
      <c r="U844" s="364">
        <f t="shared" si="190"/>
        <v>0</v>
      </c>
      <c r="V844" s="440">
        <f t="shared" si="190"/>
        <v>0</v>
      </c>
      <c r="W844" s="254"/>
      <c r="X844" s="51"/>
      <c r="Y844" s="236"/>
    </row>
    <row r="845" spans="1:25" s="79" customFormat="1" ht="12.75" customHeight="1" outlineLevel="1" x14ac:dyDescent="0.25">
      <c r="A845" s="51"/>
      <c r="B845" s="438"/>
      <c r="C845" s="273"/>
      <c r="D845" s="272"/>
      <c r="E845" s="275"/>
      <c r="F845" s="299" t="s">
        <v>349</v>
      </c>
      <c r="G845" s="254"/>
      <c r="H845" s="442">
        <f t="shared" si="190"/>
        <v>0</v>
      </c>
      <c r="I845" s="442">
        <f t="shared" si="190"/>
        <v>0</v>
      </c>
      <c r="J845" s="442">
        <f t="shared" si="190"/>
        <v>0</v>
      </c>
      <c r="K845" s="442">
        <f t="shared" si="190"/>
        <v>0</v>
      </c>
      <c r="L845" s="443">
        <f t="shared" si="190"/>
        <v>0</v>
      </c>
      <c r="M845" s="442">
        <f t="shared" si="190"/>
        <v>0</v>
      </c>
      <c r="N845" s="442">
        <f t="shared" si="190"/>
        <v>0</v>
      </c>
      <c r="O845" s="442">
        <f t="shared" si="190"/>
        <v>0</v>
      </c>
      <c r="P845" s="442">
        <f t="shared" si="190"/>
        <v>0</v>
      </c>
      <c r="Q845" s="442">
        <f t="shared" si="190"/>
        <v>0</v>
      </c>
      <c r="R845" s="442">
        <f t="shared" si="190"/>
        <v>0</v>
      </c>
      <c r="S845" s="442">
        <f t="shared" si="190"/>
        <v>0</v>
      </c>
      <c r="T845" s="442">
        <f t="shared" si="190"/>
        <v>0</v>
      </c>
      <c r="U845" s="442">
        <f t="shared" si="190"/>
        <v>0</v>
      </c>
      <c r="V845" s="442">
        <f t="shared" si="190"/>
        <v>0</v>
      </c>
      <c r="W845" s="254"/>
      <c r="X845" s="51"/>
      <c r="Y845" s="236"/>
    </row>
    <row r="846" spans="1:25" s="79" customFormat="1" ht="12.75" customHeight="1" outlineLevel="1" x14ac:dyDescent="0.25">
      <c r="A846" s="51"/>
      <c r="B846" s="438"/>
      <c r="C846" s="273"/>
      <c r="D846" s="272"/>
      <c r="E846" s="275"/>
      <c r="F846" s="299" t="s">
        <v>350</v>
      </c>
      <c r="G846" s="254"/>
      <c r="H846" s="552"/>
      <c r="I846" s="544"/>
      <c r="J846" s="544"/>
      <c r="K846" s="545"/>
      <c r="L846" s="562"/>
      <c r="M846" s="547"/>
      <c r="N846" s="548"/>
      <c r="O846" s="548"/>
      <c r="P846" s="548"/>
      <c r="Q846" s="548"/>
      <c r="R846" s="548"/>
      <c r="S846" s="548"/>
      <c r="T846" s="548"/>
      <c r="U846" s="548"/>
      <c r="V846" s="549"/>
      <c r="W846" s="254"/>
      <c r="X846" s="51"/>
      <c r="Y846" s="236"/>
    </row>
    <row r="847" spans="1:25" ht="12.75" customHeight="1" outlineLevel="1" x14ac:dyDescent="0.25">
      <c r="B847" s="465"/>
      <c r="C847" s="273"/>
      <c r="D847" s="272"/>
      <c r="E847" s="275"/>
      <c r="F847" s="273"/>
      <c r="G847" s="254"/>
      <c r="H847" s="369"/>
      <c r="I847" s="369"/>
      <c r="J847" s="369"/>
      <c r="K847" s="370"/>
      <c r="L847" s="364"/>
      <c r="M847" s="364"/>
      <c r="N847" s="364"/>
      <c r="O847" s="364"/>
      <c r="P847" s="364"/>
      <c r="Q847" s="364"/>
      <c r="R847" s="364"/>
      <c r="S847" s="364"/>
      <c r="T847" s="364"/>
      <c r="U847" s="364"/>
      <c r="V847" s="364"/>
      <c r="W847" s="254"/>
      <c r="Y847" s="235"/>
    </row>
    <row r="848" spans="1:25" outlineLevel="1" x14ac:dyDescent="0.25">
      <c r="B848" s="465"/>
      <c r="C848" s="272" t="s">
        <v>351</v>
      </c>
      <c r="D848" s="272"/>
      <c r="E848" s="275"/>
      <c r="F848" s="273"/>
      <c r="G848" s="367">
        <f>SUBTOTAL(9,G849:G851)</f>
        <v>0</v>
      </c>
      <c r="H848" s="369">
        <f>SUBTOTAL(9,H849:H851)</f>
        <v>0</v>
      </c>
      <c r="I848" s="369">
        <f t="shared" ref="I848:V848" si="191">SUBTOTAL(9,I849:I851)</f>
        <v>0</v>
      </c>
      <c r="J848" s="369">
        <f t="shared" si="191"/>
        <v>0</v>
      </c>
      <c r="K848" s="370">
        <f t="shared" si="191"/>
        <v>0</v>
      </c>
      <c r="L848" s="364">
        <f t="shared" si="191"/>
        <v>0</v>
      </c>
      <c r="M848" s="364">
        <f t="shared" si="191"/>
        <v>0</v>
      </c>
      <c r="N848" s="364">
        <f t="shared" si="191"/>
        <v>0</v>
      </c>
      <c r="O848" s="364">
        <f t="shared" si="191"/>
        <v>0</v>
      </c>
      <c r="P848" s="364">
        <f t="shared" si="191"/>
        <v>0</v>
      </c>
      <c r="Q848" s="364">
        <f t="shared" si="191"/>
        <v>0</v>
      </c>
      <c r="R848" s="364">
        <f t="shared" si="191"/>
        <v>0</v>
      </c>
      <c r="S848" s="364">
        <f t="shared" si="191"/>
        <v>0</v>
      </c>
      <c r="T848" s="364">
        <f t="shared" si="191"/>
        <v>0</v>
      </c>
      <c r="U848" s="364">
        <f t="shared" si="191"/>
        <v>0</v>
      </c>
      <c r="V848" s="364">
        <f t="shared" si="191"/>
        <v>0</v>
      </c>
      <c r="W848" s="367">
        <f>SUBTOTAL(9,W849:W851)</f>
        <v>0</v>
      </c>
      <c r="Y848" s="235"/>
    </row>
    <row r="849" spans="1:25" outlineLevel="1" x14ac:dyDescent="0.25">
      <c r="B849" s="465"/>
      <c r="C849" s="273"/>
      <c r="D849" s="272"/>
      <c r="E849" s="275"/>
      <c r="F849" s="299" t="s">
        <v>150</v>
      </c>
      <c r="G849" s="218"/>
      <c r="H849" s="225"/>
      <c r="I849" s="223"/>
      <c r="J849" s="223"/>
      <c r="K849" s="224"/>
      <c r="L849" s="225"/>
      <c r="M849" s="226"/>
      <c r="N849" s="223"/>
      <c r="O849" s="223"/>
      <c r="P849" s="223"/>
      <c r="Q849" s="223"/>
      <c r="R849" s="223"/>
      <c r="S849" s="223"/>
      <c r="T849" s="223"/>
      <c r="U849" s="223"/>
      <c r="V849" s="227"/>
      <c r="W849" s="218"/>
      <c r="Y849" s="236"/>
    </row>
    <row r="850" spans="1:25" outlineLevel="1" x14ac:dyDescent="0.25">
      <c r="B850" s="465"/>
      <c r="C850" s="273"/>
      <c r="D850" s="272"/>
      <c r="E850" s="275"/>
      <c r="F850" s="299" t="s">
        <v>151</v>
      </c>
      <c r="G850" s="218"/>
      <c r="H850" s="225"/>
      <c r="I850" s="223"/>
      <c r="J850" s="223"/>
      <c r="K850" s="224"/>
      <c r="L850" s="225"/>
      <c r="M850" s="226"/>
      <c r="N850" s="223"/>
      <c r="O850" s="223"/>
      <c r="P850" s="223"/>
      <c r="Q850" s="223"/>
      <c r="R850" s="223"/>
      <c r="S850" s="223"/>
      <c r="T850" s="223"/>
      <c r="U850" s="223"/>
      <c r="V850" s="227"/>
      <c r="W850" s="218"/>
      <c r="Y850" s="236"/>
    </row>
    <row r="851" spans="1:25" outlineLevel="1" x14ac:dyDescent="0.25">
      <c r="B851" s="465"/>
      <c r="C851" s="273"/>
      <c r="D851" s="272"/>
      <c r="E851" s="275"/>
      <c r="F851" s="299" t="s">
        <v>152</v>
      </c>
      <c r="G851" s="218"/>
      <c r="H851" s="225"/>
      <c r="I851" s="223"/>
      <c r="J851" s="223"/>
      <c r="K851" s="224"/>
      <c r="L851" s="225"/>
      <c r="M851" s="226"/>
      <c r="N851" s="223"/>
      <c r="O851" s="223"/>
      <c r="P851" s="223"/>
      <c r="Q851" s="223"/>
      <c r="R851" s="223"/>
      <c r="S851" s="223"/>
      <c r="T851" s="223"/>
      <c r="U851" s="223"/>
      <c r="V851" s="227"/>
      <c r="W851" s="218"/>
      <c r="Y851" s="236"/>
    </row>
    <row r="852" spans="1:25" outlineLevel="1" x14ac:dyDescent="0.25">
      <c r="B852" s="465"/>
      <c r="C852" s="273"/>
      <c r="D852" s="272"/>
      <c r="E852" s="275"/>
      <c r="F852" s="273"/>
      <c r="G852" s="254"/>
      <c r="H852" s="369"/>
      <c r="I852" s="369"/>
      <c r="J852" s="369"/>
      <c r="K852" s="370"/>
      <c r="L852" s="364"/>
      <c r="M852" s="364"/>
      <c r="N852" s="364"/>
      <c r="O852" s="364"/>
      <c r="P852" s="364"/>
      <c r="Q852" s="364"/>
      <c r="R852" s="364"/>
      <c r="S852" s="364"/>
      <c r="T852" s="364"/>
      <c r="U852" s="364"/>
      <c r="V852" s="364"/>
      <c r="W852" s="254"/>
      <c r="Y852" s="362"/>
    </row>
    <row r="853" spans="1:25" ht="13.8" outlineLevel="1" x14ac:dyDescent="0.25">
      <c r="B853" s="438"/>
      <c r="C853" s="439" t="s">
        <v>352</v>
      </c>
      <c r="D853" s="272"/>
      <c r="E853" s="275"/>
      <c r="F853" s="273"/>
      <c r="G853" s="366">
        <f>SUBTOTAL(9,G854:G855)</f>
        <v>0</v>
      </c>
      <c r="H853" s="364">
        <f>SUBTOTAL(9,H854:H855)</f>
        <v>0</v>
      </c>
      <c r="I853" s="364">
        <f t="shared" ref="I853:V853" si="192">SUBTOTAL(9,I854:I855)</f>
        <v>0</v>
      </c>
      <c r="J853" s="364">
        <f t="shared" si="192"/>
        <v>0</v>
      </c>
      <c r="K853" s="365">
        <f t="shared" si="192"/>
        <v>0</v>
      </c>
      <c r="L853" s="363">
        <f t="shared" si="192"/>
        <v>0</v>
      </c>
      <c r="M853" s="31">
        <f t="shared" si="192"/>
        <v>0</v>
      </c>
      <c r="N853" s="364">
        <f t="shared" si="192"/>
        <v>0</v>
      </c>
      <c r="O853" s="364">
        <f t="shared" si="192"/>
        <v>0</v>
      </c>
      <c r="P853" s="364">
        <f t="shared" si="192"/>
        <v>0</v>
      </c>
      <c r="Q853" s="364">
        <f t="shared" si="192"/>
        <v>0</v>
      </c>
      <c r="R853" s="364">
        <f t="shared" si="192"/>
        <v>0</v>
      </c>
      <c r="S853" s="364">
        <f t="shared" si="192"/>
        <v>0</v>
      </c>
      <c r="T853" s="364">
        <f t="shared" si="192"/>
        <v>0</v>
      </c>
      <c r="U853" s="364">
        <f t="shared" si="192"/>
        <v>0</v>
      </c>
      <c r="V853" s="364">
        <f t="shared" si="192"/>
        <v>0</v>
      </c>
      <c r="W853" s="366">
        <f t="shared" ref="W853" si="193">SUBTOTAL(9,W854:W855)</f>
        <v>0</v>
      </c>
      <c r="Y853" s="362"/>
    </row>
    <row r="854" spans="1:25" outlineLevel="1" x14ac:dyDescent="0.25">
      <c r="B854" s="438"/>
      <c r="C854" s="444"/>
      <c r="D854" s="272"/>
      <c r="E854" s="273"/>
      <c r="F854" s="299" t="s">
        <v>353</v>
      </c>
      <c r="G854" s="553"/>
      <c r="H854" s="552"/>
      <c r="I854" s="544"/>
      <c r="J854" s="544"/>
      <c r="K854" s="545"/>
      <c r="L854" s="562"/>
      <c r="M854" s="547"/>
      <c r="N854" s="548"/>
      <c r="O854" s="548"/>
      <c r="P854" s="548"/>
      <c r="Q854" s="548"/>
      <c r="R854" s="548"/>
      <c r="S854" s="548"/>
      <c r="T854" s="548"/>
      <c r="U854" s="548"/>
      <c r="V854" s="549"/>
      <c r="W854" s="550"/>
      <c r="Y854" s="236"/>
    </row>
    <row r="855" spans="1:25" outlineLevel="1" x14ac:dyDescent="0.25">
      <c r="B855" s="438"/>
      <c r="C855" s="444"/>
      <c r="D855" s="272"/>
      <c r="E855" s="273"/>
      <c r="F855" s="299" t="s">
        <v>354</v>
      </c>
      <c r="G855" s="553"/>
      <c r="H855" s="552"/>
      <c r="I855" s="544"/>
      <c r="J855" s="544"/>
      <c r="K855" s="545"/>
      <c r="L855" s="562"/>
      <c r="M855" s="547"/>
      <c r="N855" s="548"/>
      <c r="O855" s="548"/>
      <c r="P855" s="548"/>
      <c r="Q855" s="548"/>
      <c r="R855" s="548"/>
      <c r="S855" s="548"/>
      <c r="T855" s="548"/>
      <c r="U855" s="548"/>
      <c r="V855" s="549"/>
      <c r="W855" s="550"/>
      <c r="Y855" s="236"/>
    </row>
    <row r="856" spans="1:25" s="79" customFormat="1" ht="12.75" customHeight="1" thickBot="1" x14ac:dyDescent="0.3">
      <c r="A856" s="51"/>
      <c r="B856" s="502"/>
      <c r="C856" s="503"/>
      <c r="D856" s="445"/>
      <c r="E856" s="505"/>
      <c r="F856" s="503"/>
      <c r="G856" s="462"/>
      <c r="H856" s="498"/>
      <c r="I856" s="498"/>
      <c r="J856" s="498"/>
      <c r="K856" s="499"/>
      <c r="L856" s="500"/>
      <c r="M856" s="253"/>
      <c r="N856" s="498"/>
      <c r="O856" s="498"/>
      <c r="P856" s="498"/>
      <c r="Q856" s="498"/>
      <c r="R856" s="498"/>
      <c r="S856" s="498"/>
      <c r="T856" s="498"/>
      <c r="U856" s="498"/>
      <c r="V856" s="498"/>
      <c r="W856" s="462"/>
      <c r="X856" s="51"/>
      <c r="Y856" s="521"/>
    </row>
    <row r="857" spans="1:25" x14ac:dyDescent="0.25">
      <c r="B857" s="51"/>
      <c r="C857" s="51"/>
      <c r="D857" s="51"/>
      <c r="E857" s="51"/>
      <c r="F857" s="51"/>
      <c r="G857" s="51"/>
      <c r="J857" s="51"/>
      <c r="M857" s="51"/>
    </row>
    <row r="858" spans="1:25" ht="13.8" thickBot="1" x14ac:dyDescent="0.3">
      <c r="B858" s="51"/>
      <c r="C858" s="51"/>
      <c r="D858" s="51"/>
      <c r="E858" s="51"/>
      <c r="F858" s="51"/>
      <c r="G858" s="51"/>
      <c r="J858" s="51"/>
      <c r="M858" s="51"/>
    </row>
    <row r="859" spans="1:25" s="141" customFormat="1" ht="51" thickBot="1" x14ac:dyDescent="0.9">
      <c r="A859" s="211"/>
      <c r="B859" s="293" t="s">
        <v>355</v>
      </c>
      <c r="C859" s="294"/>
      <c r="D859" s="294"/>
      <c r="E859" s="294"/>
      <c r="F859" s="294"/>
      <c r="G859" s="294"/>
      <c r="H859" s="294"/>
      <c r="I859" s="294"/>
      <c r="J859" s="294"/>
      <c r="K859" s="294"/>
      <c r="L859" s="294"/>
      <c r="M859" s="294"/>
      <c r="N859" s="294"/>
      <c r="O859" s="294"/>
      <c r="P859" s="294"/>
      <c r="Q859" s="294"/>
      <c r="R859" s="294"/>
      <c r="S859" s="294"/>
      <c r="T859" s="294"/>
      <c r="U859" s="294"/>
      <c r="V859" s="294"/>
      <c r="W859" s="446"/>
    </row>
    <row r="860" spans="1:25" x14ac:dyDescent="0.25">
      <c r="A860" s="212"/>
      <c r="B860" s="51"/>
      <c r="C860" s="51"/>
      <c r="D860" s="51"/>
      <c r="E860" s="51"/>
      <c r="F860" s="51"/>
      <c r="G860" s="51"/>
      <c r="J860" s="51"/>
      <c r="M860" s="51"/>
    </row>
    <row r="861" spans="1:25" ht="16.2" thickBot="1" x14ac:dyDescent="0.3">
      <c r="A861" s="212"/>
      <c r="B861" s="61" t="s">
        <v>356</v>
      </c>
      <c r="F861" s="61" t="str">
        <f>F3</f>
        <v>Euro (EUR)</v>
      </c>
      <c r="H861" s="17"/>
      <c r="I861" s="17"/>
      <c r="K861" s="17"/>
      <c r="L861" s="17"/>
      <c r="M861" s="94"/>
      <c r="N861" s="17"/>
      <c r="O861" s="17"/>
      <c r="P861" s="17"/>
      <c r="Q861" s="17"/>
      <c r="R861" s="17"/>
      <c r="S861" s="17"/>
      <c r="T861" s="17"/>
      <c r="U861" s="17"/>
      <c r="V861" s="17"/>
      <c r="W861" s="17"/>
      <c r="Y861" s="17"/>
    </row>
    <row r="862" spans="1:25" s="79" customFormat="1" ht="15.6" x14ac:dyDescent="0.3">
      <c r="A862" s="212"/>
      <c r="B862" s="61" t="s">
        <v>357</v>
      </c>
      <c r="C862" s="2"/>
      <c r="D862" s="2"/>
      <c r="E862" s="2"/>
      <c r="F862" s="61" t="str">
        <f>F4</f>
        <v>Nom de la banque</v>
      </c>
      <c r="G862" s="468"/>
      <c r="H862" s="447" t="s">
        <v>4</v>
      </c>
      <c r="I862" s="466"/>
      <c r="J862" s="466"/>
      <c r="K862" s="467"/>
      <c r="L862" s="501"/>
      <c r="M862" s="466"/>
      <c r="N862" s="466"/>
      <c r="O862" s="466"/>
      <c r="P862" s="466"/>
      <c r="Q862" s="466"/>
      <c r="R862" s="466"/>
      <c r="S862" s="466"/>
      <c r="T862" s="466"/>
      <c r="U862" s="466"/>
      <c r="V862" s="467"/>
      <c r="W862" s="470"/>
      <c r="X862" s="51"/>
      <c r="Y862"/>
    </row>
    <row r="863" spans="1:25" s="79" customFormat="1" ht="16.2" thickBot="1" x14ac:dyDescent="0.3">
      <c r="A863" s="212"/>
      <c r="B863" s="61" t="s">
        <v>358</v>
      </c>
      <c r="C863" s="2"/>
      <c r="D863" s="2"/>
      <c r="E863" s="2"/>
      <c r="F863" s="448">
        <f>F5</f>
        <v>45046</v>
      </c>
      <c r="G863" s="469"/>
      <c r="H863" s="449">
        <f>$F863+7</f>
        <v>45053</v>
      </c>
      <c r="I863" s="450">
        <f>$F863+14</f>
        <v>45060</v>
      </c>
      <c r="J863" s="450">
        <f>$F863+21</f>
        <v>45067</v>
      </c>
      <c r="K863" s="451">
        <f>IF(EOMONTH($F863,0)=$F863,EOMONTH(F863,1),DATE(YEAR(F863),MONTH(F863)+1,DAY($F863)))</f>
        <v>45077</v>
      </c>
      <c r="L863" s="450">
        <f>IF(EOMONTH($F863,0)=$F863,EOMONTH(K863,1),DATE(YEAR(F863),MONTH(F863)+2,DAY($F863)))</f>
        <v>45107</v>
      </c>
      <c r="M863" s="450">
        <f t="shared" ref="M863:V863" si="194">IF(EOMONTH($F863,0)=$F863,EOMONTH(L863,1),DATE(YEAR(L863),MONTH(L863)+1,DAY($F863)))</f>
        <v>45138</v>
      </c>
      <c r="N863" s="450">
        <f t="shared" si="194"/>
        <v>45169</v>
      </c>
      <c r="O863" s="450">
        <f t="shared" si="194"/>
        <v>45199</v>
      </c>
      <c r="P863" s="450">
        <f t="shared" si="194"/>
        <v>45230</v>
      </c>
      <c r="Q863" s="450">
        <f t="shared" si="194"/>
        <v>45260</v>
      </c>
      <c r="R863" s="450">
        <f t="shared" si="194"/>
        <v>45291</v>
      </c>
      <c r="S863" s="450">
        <f t="shared" si="194"/>
        <v>45322</v>
      </c>
      <c r="T863" s="450">
        <f t="shared" si="194"/>
        <v>45351</v>
      </c>
      <c r="U863" s="450">
        <f t="shared" si="194"/>
        <v>45382</v>
      </c>
      <c r="V863" s="450">
        <f t="shared" si="194"/>
        <v>45412</v>
      </c>
      <c r="W863" s="471"/>
      <c r="X863" s="51"/>
      <c r="Y863"/>
    </row>
    <row r="864" spans="1:25" s="80" customFormat="1" ht="16.2" thickBot="1" x14ac:dyDescent="0.3">
      <c r="A864" s="517"/>
      <c r="B864" s="270" t="s">
        <v>6</v>
      </c>
      <c r="C864" s="474"/>
      <c r="D864" s="474"/>
      <c r="E864" s="474"/>
      <c r="F864" s="474"/>
      <c r="G864" s="96" t="s">
        <v>7</v>
      </c>
      <c r="H864" s="72" t="str">
        <f>(H863-$F$5)&amp;" (Semaine 1)"</f>
        <v>7 (Semaine 1)</v>
      </c>
      <c r="I864" s="72" t="str">
        <f>I863-$F$5&amp;" (Semaine 2)"</f>
        <v>14 (Semaine 2)</v>
      </c>
      <c r="J864" s="72" t="str">
        <f>J863-$F$5&amp;" (Semaine 3)"</f>
        <v>21 (Semaine 3)</v>
      </c>
      <c r="K864" s="73" t="str">
        <f>K863-$F$5&amp;" (Semaine 4)"</f>
        <v>31 (Semaine 4)</v>
      </c>
      <c r="L864" s="71" t="str">
        <f>L863-$F$5&amp;" (Mois 2)"</f>
        <v>61 (Mois 2)</v>
      </c>
      <c r="M864" s="72" t="str">
        <f>M863-$F$5&amp;" (Mois 3)"</f>
        <v>92 (Mois 3)</v>
      </c>
      <c r="N864" s="72" t="str">
        <f>N863-$F$5&amp;" (Mois 4)"</f>
        <v>123 (Mois 4)</v>
      </c>
      <c r="O864" s="72" t="str">
        <f>O863-$F$5&amp;" (Mois 5)"</f>
        <v>153 (Mois 5)</v>
      </c>
      <c r="P864" s="72" t="str">
        <f>P863-$F$5&amp;" (Mois 6)"</f>
        <v>184 (Mois 6)</v>
      </c>
      <c r="Q864" s="72" t="str">
        <f>Q863-$F$5&amp;" (Mois 7)"</f>
        <v>214 (Mois 7)</v>
      </c>
      <c r="R864" s="72" t="str">
        <f>R863-$F$5&amp;" (Mois 8)"</f>
        <v>245 (Mois 8)</v>
      </c>
      <c r="S864" s="72" t="str">
        <f>S863-$F$5&amp;" (Mois 9)"</f>
        <v>276 (Mois 9)</v>
      </c>
      <c r="T864" s="72" t="str">
        <f>T863-$F$5&amp;" (Mois 10)"</f>
        <v>305 (Mois 10)</v>
      </c>
      <c r="U864" s="72" t="str">
        <f>U863-$F$5&amp;" (Mois 11)"</f>
        <v>336 (Mois 11)</v>
      </c>
      <c r="V864" s="73" t="str">
        <f>V863-$F$5&amp;" (Mois 12)"</f>
        <v>366 (Mois 12)</v>
      </c>
      <c r="W864" s="74" t="s">
        <v>8</v>
      </c>
      <c r="X864" s="87"/>
      <c r="Y864"/>
    </row>
    <row r="865" spans="1:25" s="79" customFormat="1" ht="16.2" thickBot="1" x14ac:dyDescent="0.3">
      <c r="A865" s="212"/>
      <c r="B865" s="433" t="s">
        <v>10</v>
      </c>
      <c r="C865" s="475"/>
      <c r="D865" s="475"/>
      <c r="E865" s="475"/>
      <c r="F865" s="475"/>
      <c r="G865" s="476"/>
      <c r="H865" s="476"/>
      <c r="I865" s="476"/>
      <c r="J865" s="476"/>
      <c r="K865" s="476"/>
      <c r="L865" s="476"/>
      <c r="M865" s="477"/>
      <c r="N865" s="476"/>
      <c r="O865" s="476"/>
      <c r="P865" s="476"/>
      <c r="Q865" s="476"/>
      <c r="R865" s="476"/>
      <c r="S865" s="476"/>
      <c r="T865" s="476"/>
      <c r="U865" s="476"/>
      <c r="V865" s="476"/>
      <c r="W865" s="478"/>
      <c r="X865" s="51"/>
      <c r="Y865"/>
    </row>
    <row r="866" spans="1:25" x14ac:dyDescent="0.25">
      <c r="A866" s="212"/>
      <c r="B866" s="465"/>
      <c r="C866" s="272" t="s">
        <v>11</v>
      </c>
      <c r="D866" s="272"/>
      <c r="E866" s="273"/>
      <c r="F866" s="273"/>
      <c r="G866" s="41"/>
      <c r="H866" s="364"/>
      <c r="I866" s="364"/>
      <c r="J866" s="364"/>
      <c r="K866" s="365"/>
      <c r="L866" s="363"/>
      <c r="M866" s="31"/>
      <c r="N866" s="364"/>
      <c r="O866" s="364"/>
      <c r="P866" s="364"/>
      <c r="Q866" s="364"/>
      <c r="R866" s="364"/>
      <c r="S866" s="364"/>
      <c r="T866" s="364"/>
      <c r="U866" s="364"/>
      <c r="V866" s="365"/>
      <c r="W866" s="366"/>
      <c r="Y866"/>
    </row>
    <row r="867" spans="1:25" x14ac:dyDescent="0.25">
      <c r="A867" s="212"/>
      <c r="B867" s="465"/>
      <c r="C867" s="272"/>
      <c r="D867" s="272"/>
      <c r="E867" s="273"/>
      <c r="F867" s="277" t="s">
        <v>12</v>
      </c>
      <c r="G867" s="101">
        <f>G9</f>
        <v>0</v>
      </c>
      <c r="H867" s="102">
        <f>G867</f>
        <v>0</v>
      </c>
      <c r="I867" s="364"/>
      <c r="J867" s="364"/>
      <c r="K867" s="365"/>
      <c r="L867" s="364"/>
      <c r="M867" s="31"/>
      <c r="N867" s="364"/>
      <c r="O867" s="364"/>
      <c r="P867" s="364"/>
      <c r="Q867" s="364"/>
      <c r="R867" s="364"/>
      <c r="S867" s="364"/>
      <c r="T867" s="364"/>
      <c r="U867" s="364"/>
      <c r="V867" s="364"/>
      <c r="W867" s="366"/>
      <c r="Y867"/>
    </row>
    <row r="868" spans="1:25" x14ac:dyDescent="0.25">
      <c r="A868" s="212"/>
      <c r="B868" s="465"/>
      <c r="C868" s="272"/>
      <c r="D868" s="272" t="s">
        <v>13</v>
      </c>
      <c r="E868" s="273"/>
      <c r="F868" s="273"/>
      <c r="G868" s="41">
        <f>SUBTOTAL(9,G869:G870)</f>
        <v>0</v>
      </c>
      <c r="H868" s="363">
        <f t="shared" ref="H868:W868" si="195">SUBTOTAL(9,H869:H870)</f>
        <v>0</v>
      </c>
      <c r="I868" s="364">
        <f t="shared" si="195"/>
        <v>0</v>
      </c>
      <c r="J868" s="364">
        <f t="shared" si="195"/>
        <v>0</v>
      </c>
      <c r="K868" s="365">
        <f t="shared" si="195"/>
        <v>0</v>
      </c>
      <c r="L868" s="364">
        <f t="shared" si="195"/>
        <v>0</v>
      </c>
      <c r="M868" s="31">
        <f t="shared" si="195"/>
        <v>0</v>
      </c>
      <c r="N868" s="31">
        <f t="shared" si="195"/>
        <v>0</v>
      </c>
      <c r="O868" s="31">
        <f t="shared" si="195"/>
        <v>0</v>
      </c>
      <c r="P868" s="31">
        <f t="shared" si="195"/>
        <v>0</v>
      </c>
      <c r="Q868" s="31">
        <f t="shared" si="195"/>
        <v>0</v>
      </c>
      <c r="R868" s="31">
        <f t="shared" si="195"/>
        <v>0</v>
      </c>
      <c r="S868" s="31">
        <f t="shared" si="195"/>
        <v>0</v>
      </c>
      <c r="T868" s="31">
        <f t="shared" si="195"/>
        <v>0</v>
      </c>
      <c r="U868" s="31">
        <f t="shared" si="195"/>
        <v>0</v>
      </c>
      <c r="V868" s="364">
        <f t="shared" si="195"/>
        <v>0</v>
      </c>
      <c r="W868" s="366">
        <f t="shared" si="195"/>
        <v>0</v>
      </c>
      <c r="Y868"/>
    </row>
    <row r="869" spans="1:25" outlineLevel="1" x14ac:dyDescent="0.25">
      <c r="A869" s="212"/>
      <c r="B869" s="465"/>
      <c r="C869" s="273"/>
      <c r="D869" s="275"/>
      <c r="E869" s="276"/>
      <c r="F869" s="274" t="s">
        <v>14</v>
      </c>
      <c r="G869" s="97">
        <f t="shared" ref="G869:V869" si="196">G11</f>
        <v>0</v>
      </c>
      <c r="H869" s="388">
        <f t="shared" si="196"/>
        <v>0</v>
      </c>
      <c r="I869" s="389">
        <f t="shared" si="196"/>
        <v>0</v>
      </c>
      <c r="J869" s="389">
        <f t="shared" si="196"/>
        <v>0</v>
      </c>
      <c r="K869" s="390">
        <f t="shared" si="196"/>
        <v>0</v>
      </c>
      <c r="L869" s="391">
        <f t="shared" si="196"/>
        <v>0</v>
      </c>
      <c r="M869" s="392">
        <f t="shared" si="196"/>
        <v>0</v>
      </c>
      <c r="N869" s="392">
        <f t="shared" si="196"/>
        <v>0</v>
      </c>
      <c r="O869" s="392">
        <f t="shared" si="196"/>
        <v>0</v>
      </c>
      <c r="P869" s="392">
        <f t="shared" si="196"/>
        <v>0</v>
      </c>
      <c r="Q869" s="392">
        <f t="shared" si="196"/>
        <v>0</v>
      </c>
      <c r="R869" s="392">
        <f t="shared" si="196"/>
        <v>0</v>
      </c>
      <c r="S869" s="392">
        <f t="shared" si="196"/>
        <v>0</v>
      </c>
      <c r="T869" s="392">
        <f t="shared" si="196"/>
        <v>0</v>
      </c>
      <c r="U869" s="392">
        <f t="shared" si="196"/>
        <v>0</v>
      </c>
      <c r="V869" s="393">
        <f t="shared" si="196"/>
        <v>0</v>
      </c>
      <c r="W869" s="37">
        <f>G869-SUM(H869:V869)</f>
        <v>0</v>
      </c>
      <c r="Y869"/>
    </row>
    <row r="870" spans="1:25" outlineLevel="1" x14ac:dyDescent="0.25">
      <c r="A870" s="212"/>
      <c r="B870" s="465"/>
      <c r="C870" s="275"/>
      <c r="D870" s="275"/>
      <c r="E870" s="275"/>
      <c r="F870" s="274" t="s">
        <v>15</v>
      </c>
      <c r="G870" s="101">
        <f>G12</f>
        <v>0</v>
      </c>
      <c r="H870" s="102">
        <f>G870</f>
        <v>0</v>
      </c>
      <c r="I870" s="33"/>
      <c r="J870" s="33"/>
      <c r="K870" s="99"/>
      <c r="L870" s="33"/>
      <c r="M870" s="33"/>
      <c r="N870" s="33"/>
      <c r="O870" s="33"/>
      <c r="P870" s="33"/>
      <c r="Q870" s="33"/>
      <c r="R870" s="33"/>
      <c r="S870" s="33"/>
      <c r="T870" s="33"/>
      <c r="U870" s="33"/>
      <c r="V870" s="99"/>
      <c r="W870" s="100"/>
      <c r="Y870"/>
    </row>
    <row r="871" spans="1:25" x14ac:dyDescent="0.25">
      <c r="A871" s="212"/>
      <c r="B871" s="465"/>
      <c r="C871" s="275"/>
      <c r="D871" s="276" t="s">
        <v>16</v>
      </c>
      <c r="E871" s="275"/>
      <c r="F871" s="273"/>
      <c r="G871" s="41">
        <f>SUBTOTAL(9,G872:G873)</f>
        <v>0</v>
      </c>
      <c r="H871" s="76">
        <f>SUBTOTAL(9,H872:H873)</f>
        <v>0</v>
      </c>
      <c r="I871" s="33">
        <f t="shared" ref="I871:W871" si="197">SUBTOTAL(9,I872:I873)</f>
        <v>0</v>
      </c>
      <c r="J871" s="33">
        <f t="shared" si="197"/>
        <v>0</v>
      </c>
      <c r="K871" s="35">
        <f t="shared" si="197"/>
        <v>0</v>
      </c>
      <c r="L871" s="34">
        <f t="shared" si="197"/>
        <v>0</v>
      </c>
      <c r="M871" s="33">
        <f t="shared" si="197"/>
        <v>0</v>
      </c>
      <c r="N871" s="33">
        <f t="shared" si="197"/>
        <v>0</v>
      </c>
      <c r="O871" s="33">
        <f t="shared" si="197"/>
        <v>0</v>
      </c>
      <c r="P871" s="33">
        <f t="shared" si="197"/>
        <v>0</v>
      </c>
      <c r="Q871" s="33">
        <f t="shared" si="197"/>
        <v>0</v>
      </c>
      <c r="R871" s="33">
        <f t="shared" si="197"/>
        <v>0</v>
      </c>
      <c r="S871" s="33">
        <f t="shared" si="197"/>
        <v>0</v>
      </c>
      <c r="T871" s="33">
        <f t="shared" si="197"/>
        <v>0</v>
      </c>
      <c r="U871" s="33">
        <f t="shared" si="197"/>
        <v>0</v>
      </c>
      <c r="V871" s="35">
        <f t="shared" si="197"/>
        <v>0</v>
      </c>
      <c r="W871" s="40">
        <f t="shared" si="197"/>
        <v>0</v>
      </c>
      <c r="Y871"/>
    </row>
    <row r="872" spans="1:25" outlineLevel="1" x14ac:dyDescent="0.25">
      <c r="A872" s="212"/>
      <c r="B872" s="465"/>
      <c r="C872" s="275"/>
      <c r="D872" s="275"/>
      <c r="E872" s="275"/>
      <c r="F872" s="274" t="s">
        <v>17</v>
      </c>
      <c r="G872" s="101">
        <f>G14</f>
        <v>0</v>
      </c>
      <c r="H872" s="102">
        <f>G872</f>
        <v>0</v>
      </c>
      <c r="I872" s="33"/>
      <c r="J872" s="33"/>
      <c r="K872" s="35"/>
      <c r="L872" s="34"/>
      <c r="M872" s="33"/>
      <c r="N872" s="33"/>
      <c r="O872" s="33"/>
      <c r="P872" s="33"/>
      <c r="Q872" s="33"/>
      <c r="R872" s="33"/>
      <c r="S872" s="33"/>
      <c r="T872" s="33"/>
      <c r="U872" s="33"/>
      <c r="V872" s="35"/>
      <c r="W872" s="37">
        <f>G872-SUM(H872:V872)</f>
        <v>0</v>
      </c>
      <c r="Y872"/>
    </row>
    <row r="873" spans="1:25" outlineLevel="1" x14ac:dyDescent="0.25">
      <c r="A873" s="212"/>
      <c r="B873" s="465"/>
      <c r="C873" s="275"/>
      <c r="D873" s="275"/>
      <c r="E873" s="275"/>
      <c r="F873" s="277" t="s">
        <v>18</v>
      </c>
      <c r="G873" s="101">
        <f>G15</f>
        <v>0</v>
      </c>
      <c r="H873" s="388">
        <f t="shared" ref="H873:V873" si="198">H15</f>
        <v>0</v>
      </c>
      <c r="I873" s="389">
        <f t="shared" si="198"/>
        <v>0</v>
      </c>
      <c r="J873" s="389">
        <f t="shared" si="198"/>
        <v>0</v>
      </c>
      <c r="K873" s="390">
        <f t="shared" si="198"/>
        <v>0</v>
      </c>
      <c r="L873" s="391">
        <f t="shared" si="198"/>
        <v>0</v>
      </c>
      <c r="M873" s="392">
        <f t="shared" si="198"/>
        <v>0</v>
      </c>
      <c r="N873" s="392">
        <f t="shared" si="198"/>
        <v>0</v>
      </c>
      <c r="O873" s="392">
        <f t="shared" si="198"/>
        <v>0</v>
      </c>
      <c r="P873" s="392">
        <f t="shared" si="198"/>
        <v>0</v>
      </c>
      <c r="Q873" s="392">
        <f t="shared" si="198"/>
        <v>0</v>
      </c>
      <c r="R873" s="392">
        <f t="shared" si="198"/>
        <v>0</v>
      </c>
      <c r="S873" s="392">
        <f t="shared" si="198"/>
        <v>0</v>
      </c>
      <c r="T873" s="392">
        <f t="shared" si="198"/>
        <v>0</v>
      </c>
      <c r="U873" s="392">
        <f t="shared" si="198"/>
        <v>0</v>
      </c>
      <c r="V873" s="393">
        <f t="shared" si="198"/>
        <v>0</v>
      </c>
      <c r="W873" s="37">
        <f>G873-SUM(H873:V873)</f>
        <v>0</v>
      </c>
      <c r="Y873"/>
    </row>
    <row r="874" spans="1:25" x14ac:dyDescent="0.25">
      <c r="A874" s="212"/>
      <c r="B874" s="465"/>
      <c r="C874" s="272" t="s">
        <v>19</v>
      </c>
      <c r="D874" s="272"/>
      <c r="E874" s="273"/>
      <c r="F874" s="273"/>
      <c r="G874" s="367"/>
      <c r="H874" s="369"/>
      <c r="I874" s="369"/>
      <c r="J874" s="369"/>
      <c r="K874" s="370"/>
      <c r="L874" s="363"/>
      <c r="M874" s="364"/>
      <c r="N874" s="364"/>
      <c r="O874" s="364"/>
      <c r="P874" s="364"/>
      <c r="Q874" s="364"/>
      <c r="R874" s="364"/>
      <c r="S874" s="364"/>
      <c r="T874" s="364"/>
      <c r="U874" s="364"/>
      <c r="V874" s="365"/>
      <c r="W874" s="366"/>
      <c r="Y874"/>
    </row>
    <row r="875" spans="1:25" x14ac:dyDescent="0.25">
      <c r="A875" s="212"/>
      <c r="B875" s="465"/>
      <c r="C875" s="272"/>
      <c r="D875" s="276" t="s">
        <v>20</v>
      </c>
      <c r="E875" s="273"/>
      <c r="F875" s="273"/>
      <c r="G875" s="367"/>
      <c r="H875" s="369"/>
      <c r="I875" s="369"/>
      <c r="J875" s="369"/>
      <c r="K875" s="370"/>
      <c r="L875" s="363"/>
      <c r="M875" s="364"/>
      <c r="N875" s="364"/>
      <c r="O875" s="364"/>
      <c r="P875" s="364"/>
      <c r="Q875" s="364"/>
      <c r="R875" s="364"/>
      <c r="S875" s="364"/>
      <c r="T875" s="364"/>
      <c r="U875" s="364"/>
      <c r="V875" s="365"/>
      <c r="W875" s="366"/>
      <c r="Y875"/>
    </row>
    <row r="876" spans="1:25" x14ac:dyDescent="0.25">
      <c r="A876" s="212"/>
      <c r="B876" s="465"/>
      <c r="C876" s="272"/>
      <c r="D876" s="272"/>
      <c r="E876" s="273" t="s">
        <v>21</v>
      </c>
      <c r="F876" s="273"/>
      <c r="G876" s="367">
        <f t="shared" ref="G876:W876" si="199">SUBTOTAL(9,G877:G880)</f>
        <v>0</v>
      </c>
      <c r="H876" s="368">
        <f t="shared" si="199"/>
        <v>0</v>
      </c>
      <c r="I876" s="369">
        <f t="shared" si="199"/>
        <v>0</v>
      </c>
      <c r="J876" s="369">
        <f t="shared" si="199"/>
        <v>0</v>
      </c>
      <c r="K876" s="370">
        <f t="shared" si="199"/>
        <v>0</v>
      </c>
      <c r="L876" s="364">
        <f t="shared" si="199"/>
        <v>0</v>
      </c>
      <c r="M876" s="364">
        <f t="shared" si="199"/>
        <v>0</v>
      </c>
      <c r="N876" s="364">
        <f t="shared" si="199"/>
        <v>0</v>
      </c>
      <c r="O876" s="364">
        <f t="shared" si="199"/>
        <v>0</v>
      </c>
      <c r="P876" s="364">
        <f t="shared" si="199"/>
        <v>0</v>
      </c>
      <c r="Q876" s="364">
        <f t="shared" si="199"/>
        <v>0</v>
      </c>
      <c r="R876" s="364">
        <f t="shared" si="199"/>
        <v>0</v>
      </c>
      <c r="S876" s="364">
        <f t="shared" si="199"/>
        <v>0</v>
      </c>
      <c r="T876" s="364">
        <f t="shared" si="199"/>
        <v>0</v>
      </c>
      <c r="U876" s="364">
        <f t="shared" si="199"/>
        <v>0</v>
      </c>
      <c r="V876" s="364">
        <f t="shared" si="199"/>
        <v>0</v>
      </c>
      <c r="W876" s="366">
        <f t="shared" si="199"/>
        <v>0</v>
      </c>
      <c r="Y876"/>
    </row>
    <row r="877" spans="1:25" outlineLevel="1" x14ac:dyDescent="0.25">
      <c r="A877" s="212"/>
      <c r="B877" s="465"/>
      <c r="C877" s="272"/>
      <c r="D877" s="272"/>
      <c r="E877" s="273"/>
      <c r="F877" s="274" t="s">
        <v>22</v>
      </c>
      <c r="G877" s="394">
        <f>G19</f>
        <v>0</v>
      </c>
      <c r="H877" s="395">
        <f>G877*(1-VLOOKUP($F877,SHT,2,FALSE))+$H19*VLOOKUP($F877,SHT,2,FALSE)</f>
        <v>0</v>
      </c>
      <c r="I877" s="389">
        <f t="shared" ref="I877:V877" si="200">I19*VLOOKUP($F877,SHT,2,FALSE)</f>
        <v>0</v>
      </c>
      <c r="J877" s="389">
        <f t="shared" si="200"/>
        <v>0</v>
      </c>
      <c r="K877" s="390">
        <f t="shared" si="200"/>
        <v>0</v>
      </c>
      <c r="L877" s="391">
        <f t="shared" si="200"/>
        <v>0</v>
      </c>
      <c r="M877" s="396">
        <f t="shared" si="200"/>
        <v>0</v>
      </c>
      <c r="N877" s="392">
        <f t="shared" si="200"/>
        <v>0</v>
      </c>
      <c r="O877" s="392">
        <f t="shared" si="200"/>
        <v>0</v>
      </c>
      <c r="P877" s="392">
        <f t="shared" si="200"/>
        <v>0</v>
      </c>
      <c r="Q877" s="392">
        <f t="shared" si="200"/>
        <v>0</v>
      </c>
      <c r="R877" s="392">
        <f t="shared" si="200"/>
        <v>0</v>
      </c>
      <c r="S877" s="392">
        <f t="shared" si="200"/>
        <v>0</v>
      </c>
      <c r="T877" s="388">
        <f t="shared" si="200"/>
        <v>0</v>
      </c>
      <c r="U877" s="392">
        <f t="shared" si="200"/>
        <v>0</v>
      </c>
      <c r="V877" s="393">
        <f t="shared" si="200"/>
        <v>0</v>
      </c>
      <c r="W877" s="37">
        <f>G877-SUM(H877:V877)</f>
        <v>0</v>
      </c>
      <c r="Y877"/>
    </row>
    <row r="878" spans="1:25" outlineLevel="1" x14ac:dyDescent="0.25">
      <c r="A878" s="212"/>
      <c r="B878" s="465"/>
      <c r="C878" s="272"/>
      <c r="D878" s="272"/>
      <c r="E878" s="273"/>
      <c r="F878" s="274" t="s">
        <v>23</v>
      </c>
      <c r="G878" s="394">
        <f>G20</f>
        <v>0</v>
      </c>
      <c r="H878" s="395">
        <f>G878*(1-VLOOKUP($F878,SHT,2,FALSE))+$H20*VLOOKUP($F878,SHT,2,FALSE)</f>
        <v>0</v>
      </c>
      <c r="I878" s="389">
        <f t="shared" ref="I878:V878" si="201">I20*VLOOKUP($F878,SHT,2,FALSE)</f>
        <v>0</v>
      </c>
      <c r="J878" s="389">
        <f t="shared" si="201"/>
        <v>0</v>
      </c>
      <c r="K878" s="390">
        <f t="shared" si="201"/>
        <v>0</v>
      </c>
      <c r="L878" s="391">
        <f t="shared" si="201"/>
        <v>0</v>
      </c>
      <c r="M878" s="396">
        <f t="shared" si="201"/>
        <v>0</v>
      </c>
      <c r="N878" s="392">
        <f t="shared" si="201"/>
        <v>0</v>
      </c>
      <c r="O878" s="392">
        <f t="shared" si="201"/>
        <v>0</v>
      </c>
      <c r="P878" s="392">
        <f t="shared" si="201"/>
        <v>0</v>
      </c>
      <c r="Q878" s="392">
        <f t="shared" si="201"/>
        <v>0</v>
      </c>
      <c r="R878" s="392">
        <f t="shared" si="201"/>
        <v>0</v>
      </c>
      <c r="S878" s="392">
        <f t="shared" si="201"/>
        <v>0</v>
      </c>
      <c r="T878" s="388">
        <f t="shared" si="201"/>
        <v>0</v>
      </c>
      <c r="U878" s="392">
        <f t="shared" si="201"/>
        <v>0</v>
      </c>
      <c r="V878" s="393">
        <f t="shared" si="201"/>
        <v>0</v>
      </c>
      <c r="W878" s="37">
        <f>G878-SUM(H878:V878)</f>
        <v>0</v>
      </c>
      <c r="Y878"/>
    </row>
    <row r="879" spans="1:25" outlineLevel="1" x14ac:dyDescent="0.25">
      <c r="A879" s="212"/>
      <c r="B879" s="465"/>
      <c r="C879" s="272"/>
      <c r="D879" s="272"/>
      <c r="E879" s="273"/>
      <c r="F879" s="274" t="s">
        <v>24</v>
      </c>
      <c r="G879" s="394">
        <f>G21</f>
        <v>0</v>
      </c>
      <c r="H879" s="395">
        <f>G879*(1-VLOOKUP($F879,SHT,2,FALSE))+$H21*VLOOKUP($F879,SHT,2,FALSE)</f>
        <v>0</v>
      </c>
      <c r="I879" s="389">
        <f t="shared" ref="I879:V879" si="202">I21*VLOOKUP($F879,SHT,2,FALSE)</f>
        <v>0</v>
      </c>
      <c r="J879" s="389">
        <f t="shared" si="202"/>
        <v>0</v>
      </c>
      <c r="K879" s="390">
        <f t="shared" si="202"/>
        <v>0</v>
      </c>
      <c r="L879" s="391">
        <f t="shared" si="202"/>
        <v>0</v>
      </c>
      <c r="M879" s="396">
        <f t="shared" si="202"/>
        <v>0</v>
      </c>
      <c r="N879" s="392">
        <f t="shared" si="202"/>
        <v>0</v>
      </c>
      <c r="O879" s="392">
        <f t="shared" si="202"/>
        <v>0</v>
      </c>
      <c r="P879" s="392">
        <f t="shared" si="202"/>
        <v>0</v>
      </c>
      <c r="Q879" s="392">
        <f t="shared" si="202"/>
        <v>0</v>
      </c>
      <c r="R879" s="392">
        <f t="shared" si="202"/>
        <v>0</v>
      </c>
      <c r="S879" s="392">
        <f t="shared" si="202"/>
        <v>0</v>
      </c>
      <c r="T879" s="388">
        <f t="shared" si="202"/>
        <v>0</v>
      </c>
      <c r="U879" s="392">
        <f t="shared" si="202"/>
        <v>0</v>
      </c>
      <c r="V879" s="393">
        <f t="shared" si="202"/>
        <v>0</v>
      </c>
      <c r="W879" s="37">
        <f>G879-SUM(H879:V879)</f>
        <v>0</v>
      </c>
      <c r="Y879"/>
    </row>
    <row r="880" spans="1:25" outlineLevel="1" x14ac:dyDescent="0.25">
      <c r="A880" s="212"/>
      <c r="B880" s="465"/>
      <c r="C880" s="272"/>
      <c r="D880" s="272"/>
      <c r="E880" s="273"/>
      <c r="F880" s="274" t="s">
        <v>25</v>
      </c>
      <c r="G880" s="394">
        <f>G22</f>
        <v>0</v>
      </c>
      <c r="H880" s="395">
        <f>G880*(1-VLOOKUP($F880,SHT,2,FALSE))+$H22*VLOOKUP($F880,SHT,2,FALSE)</f>
        <v>0</v>
      </c>
      <c r="I880" s="389">
        <f t="shared" ref="I880:V880" si="203">I22*VLOOKUP($F880,SHT,2,FALSE)</f>
        <v>0</v>
      </c>
      <c r="J880" s="389">
        <f t="shared" si="203"/>
        <v>0</v>
      </c>
      <c r="K880" s="390">
        <f t="shared" si="203"/>
        <v>0</v>
      </c>
      <c r="L880" s="391">
        <f t="shared" si="203"/>
        <v>0</v>
      </c>
      <c r="M880" s="396">
        <f t="shared" si="203"/>
        <v>0</v>
      </c>
      <c r="N880" s="392">
        <f t="shared" si="203"/>
        <v>0</v>
      </c>
      <c r="O880" s="392">
        <f t="shared" si="203"/>
        <v>0</v>
      </c>
      <c r="P880" s="392">
        <f t="shared" si="203"/>
        <v>0</v>
      </c>
      <c r="Q880" s="392">
        <f t="shared" si="203"/>
        <v>0</v>
      </c>
      <c r="R880" s="392">
        <f t="shared" si="203"/>
        <v>0</v>
      </c>
      <c r="S880" s="392">
        <f t="shared" si="203"/>
        <v>0</v>
      </c>
      <c r="T880" s="388">
        <f t="shared" si="203"/>
        <v>0</v>
      </c>
      <c r="U880" s="392">
        <f t="shared" si="203"/>
        <v>0</v>
      </c>
      <c r="V880" s="393">
        <f t="shared" si="203"/>
        <v>0</v>
      </c>
      <c r="W880" s="37">
        <f>G880-SUM(H880:V880)</f>
        <v>0</v>
      </c>
      <c r="Y880"/>
    </row>
    <row r="881" spans="1:25" x14ac:dyDescent="0.25">
      <c r="A881" s="212"/>
      <c r="B881" s="465"/>
      <c r="C881" s="272"/>
      <c r="D881" s="272"/>
      <c r="E881" s="273" t="s">
        <v>26</v>
      </c>
      <c r="F881" s="273"/>
      <c r="G881" s="367">
        <f t="shared" ref="G881:W881" si="204">SUBTOTAL(9,G882:G885)</f>
        <v>0</v>
      </c>
      <c r="H881" s="368">
        <f t="shared" si="204"/>
        <v>0</v>
      </c>
      <c r="I881" s="369">
        <f t="shared" si="204"/>
        <v>0</v>
      </c>
      <c r="J881" s="369">
        <f t="shared" si="204"/>
        <v>0</v>
      </c>
      <c r="K881" s="370">
        <f t="shared" si="204"/>
        <v>0</v>
      </c>
      <c r="L881" s="364">
        <f t="shared" si="204"/>
        <v>0</v>
      </c>
      <c r="M881" s="364">
        <f t="shared" si="204"/>
        <v>0</v>
      </c>
      <c r="N881" s="364">
        <f t="shared" si="204"/>
        <v>0</v>
      </c>
      <c r="O881" s="364">
        <f t="shared" si="204"/>
        <v>0</v>
      </c>
      <c r="P881" s="364">
        <f t="shared" si="204"/>
        <v>0</v>
      </c>
      <c r="Q881" s="364">
        <f t="shared" si="204"/>
        <v>0</v>
      </c>
      <c r="R881" s="364">
        <f t="shared" si="204"/>
        <v>0</v>
      </c>
      <c r="S881" s="364">
        <f t="shared" si="204"/>
        <v>0</v>
      </c>
      <c r="T881" s="364">
        <f t="shared" si="204"/>
        <v>0</v>
      </c>
      <c r="U881" s="364">
        <f t="shared" si="204"/>
        <v>0</v>
      </c>
      <c r="V881" s="364">
        <f t="shared" si="204"/>
        <v>0</v>
      </c>
      <c r="W881" s="366">
        <f t="shared" si="204"/>
        <v>0</v>
      </c>
      <c r="Y881"/>
    </row>
    <row r="882" spans="1:25" outlineLevel="1" x14ac:dyDescent="0.25">
      <c r="A882" s="212"/>
      <c r="B882" s="465"/>
      <c r="C882" s="272"/>
      <c r="D882" s="272"/>
      <c r="E882" s="273"/>
      <c r="F882" s="274" t="s">
        <v>27</v>
      </c>
      <c r="G882" s="394">
        <f>G24</f>
        <v>0</v>
      </c>
      <c r="H882" s="395">
        <f>G882*(1-VLOOKUP($F882,SHT,2,FALSE))+$H24*VLOOKUP($F882,SHT,2,FALSE)</f>
        <v>0</v>
      </c>
      <c r="I882" s="389">
        <f t="shared" ref="I882:V882" si="205">I24*VLOOKUP($F882,SHT,2,FALSE)</f>
        <v>0</v>
      </c>
      <c r="J882" s="389">
        <f t="shared" si="205"/>
        <v>0</v>
      </c>
      <c r="K882" s="390">
        <f t="shared" si="205"/>
        <v>0</v>
      </c>
      <c r="L882" s="391">
        <f t="shared" si="205"/>
        <v>0</v>
      </c>
      <c r="M882" s="396">
        <f t="shared" si="205"/>
        <v>0</v>
      </c>
      <c r="N882" s="392">
        <f t="shared" si="205"/>
        <v>0</v>
      </c>
      <c r="O882" s="392">
        <f t="shared" si="205"/>
        <v>0</v>
      </c>
      <c r="P882" s="392">
        <f t="shared" si="205"/>
        <v>0</v>
      </c>
      <c r="Q882" s="392">
        <f t="shared" si="205"/>
        <v>0</v>
      </c>
      <c r="R882" s="392">
        <f t="shared" si="205"/>
        <v>0</v>
      </c>
      <c r="S882" s="392">
        <f t="shared" si="205"/>
        <v>0</v>
      </c>
      <c r="T882" s="388">
        <f t="shared" si="205"/>
        <v>0</v>
      </c>
      <c r="U882" s="392">
        <f t="shared" si="205"/>
        <v>0</v>
      </c>
      <c r="V882" s="393">
        <f t="shared" si="205"/>
        <v>0</v>
      </c>
      <c r="W882" s="37">
        <f>G882-SUM(H882:V882)</f>
        <v>0</v>
      </c>
      <c r="Y882"/>
    </row>
    <row r="883" spans="1:25" outlineLevel="1" x14ac:dyDescent="0.25">
      <c r="A883" s="212"/>
      <c r="B883" s="465"/>
      <c r="C883" s="272"/>
      <c r="D883" s="272"/>
      <c r="E883" s="273"/>
      <c r="F883" s="274" t="s">
        <v>28</v>
      </c>
      <c r="G883" s="394">
        <f>G25</f>
        <v>0</v>
      </c>
      <c r="H883" s="395">
        <f>G883*(1-VLOOKUP($F883,SHT,2,FALSE))+$H25*VLOOKUP($F883,SHT,2,FALSE)</f>
        <v>0</v>
      </c>
      <c r="I883" s="389">
        <f t="shared" ref="I883:V883" si="206">I25*VLOOKUP($F883,SHT,2,FALSE)</f>
        <v>0</v>
      </c>
      <c r="J883" s="389">
        <f t="shared" si="206"/>
        <v>0</v>
      </c>
      <c r="K883" s="390">
        <f t="shared" si="206"/>
        <v>0</v>
      </c>
      <c r="L883" s="391">
        <f t="shared" si="206"/>
        <v>0</v>
      </c>
      <c r="M883" s="396">
        <f t="shared" si="206"/>
        <v>0</v>
      </c>
      <c r="N883" s="392">
        <f t="shared" si="206"/>
        <v>0</v>
      </c>
      <c r="O883" s="392">
        <f t="shared" si="206"/>
        <v>0</v>
      </c>
      <c r="P883" s="392">
        <f t="shared" si="206"/>
        <v>0</v>
      </c>
      <c r="Q883" s="392">
        <f t="shared" si="206"/>
        <v>0</v>
      </c>
      <c r="R883" s="392">
        <f t="shared" si="206"/>
        <v>0</v>
      </c>
      <c r="S883" s="392">
        <f t="shared" si="206"/>
        <v>0</v>
      </c>
      <c r="T883" s="388">
        <f t="shared" si="206"/>
        <v>0</v>
      </c>
      <c r="U883" s="392">
        <f t="shared" si="206"/>
        <v>0</v>
      </c>
      <c r="V883" s="393">
        <f t="shared" si="206"/>
        <v>0</v>
      </c>
      <c r="W883" s="37">
        <f>G883-SUM(H883:V883)</f>
        <v>0</v>
      </c>
      <c r="Y883"/>
    </row>
    <row r="884" spans="1:25" outlineLevel="1" x14ac:dyDescent="0.25">
      <c r="A884" s="212"/>
      <c r="B884" s="465"/>
      <c r="C884" s="272"/>
      <c r="D884" s="272"/>
      <c r="E884" s="273"/>
      <c r="F884" s="274" t="s">
        <v>29</v>
      </c>
      <c r="G884" s="394">
        <f>G26</f>
        <v>0</v>
      </c>
      <c r="H884" s="395">
        <f>G884*(1-VLOOKUP($F884,SHT,2,FALSE))+$H26*VLOOKUP($F884,SHT,2,FALSE)</f>
        <v>0</v>
      </c>
      <c r="I884" s="389">
        <f t="shared" ref="I884:V884" si="207">I26*VLOOKUP($F884,SHT,2,FALSE)</f>
        <v>0</v>
      </c>
      <c r="J884" s="389">
        <f t="shared" si="207"/>
        <v>0</v>
      </c>
      <c r="K884" s="390">
        <f t="shared" si="207"/>
        <v>0</v>
      </c>
      <c r="L884" s="391">
        <f t="shared" si="207"/>
        <v>0</v>
      </c>
      <c r="M884" s="396">
        <f t="shared" si="207"/>
        <v>0</v>
      </c>
      <c r="N884" s="392">
        <f t="shared" si="207"/>
        <v>0</v>
      </c>
      <c r="O884" s="392">
        <f t="shared" si="207"/>
        <v>0</v>
      </c>
      <c r="P884" s="392">
        <f t="shared" si="207"/>
        <v>0</v>
      </c>
      <c r="Q884" s="392">
        <f t="shared" si="207"/>
        <v>0</v>
      </c>
      <c r="R884" s="392">
        <f t="shared" si="207"/>
        <v>0</v>
      </c>
      <c r="S884" s="392">
        <f t="shared" si="207"/>
        <v>0</v>
      </c>
      <c r="T884" s="388">
        <f t="shared" si="207"/>
        <v>0</v>
      </c>
      <c r="U884" s="392">
        <f t="shared" si="207"/>
        <v>0</v>
      </c>
      <c r="V884" s="393">
        <f t="shared" si="207"/>
        <v>0</v>
      </c>
      <c r="W884" s="37">
        <f>G884-SUM(H884:V884)</f>
        <v>0</v>
      </c>
      <c r="Y884"/>
    </row>
    <row r="885" spans="1:25" outlineLevel="1" x14ac:dyDescent="0.25">
      <c r="A885" s="212"/>
      <c r="B885" s="465"/>
      <c r="C885" s="272"/>
      <c r="D885" s="272"/>
      <c r="E885" s="273"/>
      <c r="F885" s="274" t="s">
        <v>30</v>
      </c>
      <c r="G885" s="394">
        <f>G27</f>
        <v>0</v>
      </c>
      <c r="H885" s="397">
        <f>G885*(1-VLOOKUP($F885,SHT,2,FALSE))+$H27*VLOOKUP($F885,SHT,2,FALSE)</f>
        <v>0</v>
      </c>
      <c r="I885" s="395">
        <f t="shared" ref="I885:V885" si="208">I27*VLOOKUP($F885,SHT,2,FALSE)</f>
        <v>0</v>
      </c>
      <c r="J885" s="389">
        <f t="shared" si="208"/>
        <v>0</v>
      </c>
      <c r="K885" s="390">
        <f t="shared" si="208"/>
        <v>0</v>
      </c>
      <c r="L885" s="391">
        <f t="shared" si="208"/>
        <v>0</v>
      </c>
      <c r="M885" s="396">
        <f t="shared" si="208"/>
        <v>0</v>
      </c>
      <c r="N885" s="392">
        <f t="shared" si="208"/>
        <v>0</v>
      </c>
      <c r="O885" s="392">
        <f t="shared" si="208"/>
        <v>0</v>
      </c>
      <c r="P885" s="392">
        <f t="shared" si="208"/>
        <v>0</v>
      </c>
      <c r="Q885" s="392">
        <f t="shared" si="208"/>
        <v>0</v>
      </c>
      <c r="R885" s="392">
        <f t="shared" si="208"/>
        <v>0</v>
      </c>
      <c r="S885" s="392">
        <f t="shared" si="208"/>
        <v>0</v>
      </c>
      <c r="T885" s="388">
        <f t="shared" si="208"/>
        <v>0</v>
      </c>
      <c r="U885" s="392">
        <f t="shared" si="208"/>
        <v>0</v>
      </c>
      <c r="V885" s="393">
        <f t="shared" si="208"/>
        <v>0</v>
      </c>
      <c r="W885" s="37">
        <f>G885-SUM(H885:V885)</f>
        <v>0</v>
      </c>
      <c r="Y885"/>
    </row>
    <row r="886" spans="1:25" x14ac:dyDescent="0.25">
      <c r="A886" s="212"/>
      <c r="B886" s="465"/>
      <c r="C886" s="272"/>
      <c r="D886" s="272"/>
      <c r="E886" s="273" t="s">
        <v>31</v>
      </c>
      <c r="F886" s="273"/>
      <c r="G886" s="367">
        <f t="shared" ref="G886:W886" si="209">SUBTOTAL(9,G887:G890)</f>
        <v>0</v>
      </c>
      <c r="H886" s="368">
        <f t="shared" si="209"/>
        <v>0</v>
      </c>
      <c r="I886" s="369">
        <f t="shared" si="209"/>
        <v>0</v>
      </c>
      <c r="J886" s="369">
        <f t="shared" si="209"/>
        <v>0</v>
      </c>
      <c r="K886" s="370">
        <f t="shared" si="209"/>
        <v>0</v>
      </c>
      <c r="L886" s="364">
        <f t="shared" si="209"/>
        <v>0</v>
      </c>
      <c r="M886" s="364">
        <f t="shared" si="209"/>
        <v>0</v>
      </c>
      <c r="N886" s="364">
        <f t="shared" si="209"/>
        <v>0</v>
      </c>
      <c r="O886" s="364">
        <f t="shared" si="209"/>
        <v>0</v>
      </c>
      <c r="P886" s="364">
        <f t="shared" si="209"/>
        <v>0</v>
      </c>
      <c r="Q886" s="364">
        <f t="shared" si="209"/>
        <v>0</v>
      </c>
      <c r="R886" s="364">
        <f t="shared" si="209"/>
        <v>0</v>
      </c>
      <c r="S886" s="364">
        <f t="shared" si="209"/>
        <v>0</v>
      </c>
      <c r="T886" s="364">
        <f t="shared" si="209"/>
        <v>0</v>
      </c>
      <c r="U886" s="364">
        <f t="shared" si="209"/>
        <v>0</v>
      </c>
      <c r="V886" s="364">
        <f t="shared" si="209"/>
        <v>0</v>
      </c>
      <c r="W886" s="366">
        <f t="shared" si="209"/>
        <v>0</v>
      </c>
      <c r="Y886"/>
    </row>
    <row r="887" spans="1:25" outlineLevel="1" x14ac:dyDescent="0.25">
      <c r="A887" s="212"/>
      <c r="B887" s="465"/>
      <c r="C887" s="272"/>
      <c r="D887" s="272"/>
      <c r="E887" s="273"/>
      <c r="F887" s="274" t="s">
        <v>32</v>
      </c>
      <c r="G887" s="394">
        <f>G29</f>
        <v>0</v>
      </c>
      <c r="H887" s="395">
        <f>G887*(1-VLOOKUP($F887,SHT,2,FALSE))+$H29*VLOOKUP($F887,SHT,2,FALSE)</f>
        <v>0</v>
      </c>
      <c r="I887" s="389">
        <f t="shared" ref="I887:V887" si="210">I29*VLOOKUP($F887,SHT,2,FALSE)</f>
        <v>0</v>
      </c>
      <c r="J887" s="389">
        <f t="shared" si="210"/>
        <v>0</v>
      </c>
      <c r="K887" s="390">
        <f t="shared" si="210"/>
        <v>0</v>
      </c>
      <c r="L887" s="391">
        <f t="shared" si="210"/>
        <v>0</v>
      </c>
      <c r="M887" s="396">
        <f t="shared" si="210"/>
        <v>0</v>
      </c>
      <c r="N887" s="392">
        <f t="shared" si="210"/>
        <v>0</v>
      </c>
      <c r="O887" s="392">
        <f t="shared" si="210"/>
        <v>0</v>
      </c>
      <c r="P887" s="392">
        <f t="shared" si="210"/>
        <v>0</v>
      </c>
      <c r="Q887" s="392">
        <f t="shared" si="210"/>
        <v>0</v>
      </c>
      <c r="R887" s="392">
        <f t="shared" si="210"/>
        <v>0</v>
      </c>
      <c r="S887" s="392">
        <f t="shared" si="210"/>
        <v>0</v>
      </c>
      <c r="T887" s="388">
        <f t="shared" si="210"/>
        <v>0</v>
      </c>
      <c r="U887" s="392">
        <f t="shared" si="210"/>
        <v>0</v>
      </c>
      <c r="V887" s="393">
        <f t="shared" si="210"/>
        <v>0</v>
      </c>
      <c r="W887" s="37">
        <f>G887-SUM(H887:V887)</f>
        <v>0</v>
      </c>
      <c r="Y887"/>
    </row>
    <row r="888" spans="1:25" outlineLevel="1" x14ac:dyDescent="0.25">
      <c r="A888" s="212"/>
      <c r="B888" s="465"/>
      <c r="C888" s="272"/>
      <c r="D888" s="272"/>
      <c r="E888" s="273"/>
      <c r="F888" s="274" t="s">
        <v>33</v>
      </c>
      <c r="G888" s="394">
        <f>G30</f>
        <v>0</v>
      </c>
      <c r="H888" s="395">
        <f>G888*(1-VLOOKUP($F888,SHT,2,FALSE))+$H30*VLOOKUP($F888,SHT,2,FALSE)</f>
        <v>0</v>
      </c>
      <c r="I888" s="389">
        <f t="shared" ref="I888:V888" si="211">I30*VLOOKUP($F888,SHT,2,FALSE)</f>
        <v>0</v>
      </c>
      <c r="J888" s="389">
        <f t="shared" si="211"/>
        <v>0</v>
      </c>
      <c r="K888" s="390">
        <f t="shared" si="211"/>
        <v>0</v>
      </c>
      <c r="L888" s="391">
        <f t="shared" si="211"/>
        <v>0</v>
      </c>
      <c r="M888" s="396">
        <f t="shared" si="211"/>
        <v>0</v>
      </c>
      <c r="N888" s="392">
        <f t="shared" si="211"/>
        <v>0</v>
      </c>
      <c r="O888" s="392">
        <f t="shared" si="211"/>
        <v>0</v>
      </c>
      <c r="P888" s="392">
        <f t="shared" si="211"/>
        <v>0</v>
      </c>
      <c r="Q888" s="392">
        <f t="shared" si="211"/>
        <v>0</v>
      </c>
      <c r="R888" s="392">
        <f t="shared" si="211"/>
        <v>0</v>
      </c>
      <c r="S888" s="392">
        <f t="shared" si="211"/>
        <v>0</v>
      </c>
      <c r="T888" s="388">
        <f t="shared" si="211"/>
        <v>0</v>
      </c>
      <c r="U888" s="392">
        <f t="shared" si="211"/>
        <v>0</v>
      </c>
      <c r="V888" s="393">
        <f t="shared" si="211"/>
        <v>0</v>
      </c>
      <c r="W888" s="37">
        <f>G888-SUM(H888:V888)</f>
        <v>0</v>
      </c>
      <c r="Y888"/>
    </row>
    <row r="889" spans="1:25" outlineLevel="1" x14ac:dyDescent="0.25">
      <c r="A889" s="212"/>
      <c r="B889" s="465"/>
      <c r="C889" s="272"/>
      <c r="D889" s="272"/>
      <c r="E889" s="273"/>
      <c r="F889" s="274" t="s">
        <v>34</v>
      </c>
      <c r="G889" s="394">
        <f>G31</f>
        <v>0</v>
      </c>
      <c r="H889" s="395">
        <f>G889*(1-VLOOKUP($F889,SHT,2,FALSE))+$H31*VLOOKUP($F889,SHT,2,FALSE)</f>
        <v>0</v>
      </c>
      <c r="I889" s="389">
        <f t="shared" ref="I889:V889" si="212">I31*VLOOKUP($F889,SHT,2,FALSE)</f>
        <v>0</v>
      </c>
      <c r="J889" s="389">
        <f t="shared" si="212"/>
        <v>0</v>
      </c>
      <c r="K889" s="390">
        <f t="shared" si="212"/>
        <v>0</v>
      </c>
      <c r="L889" s="391">
        <f t="shared" si="212"/>
        <v>0</v>
      </c>
      <c r="M889" s="396">
        <f t="shared" si="212"/>
        <v>0</v>
      </c>
      <c r="N889" s="392">
        <f t="shared" si="212"/>
        <v>0</v>
      </c>
      <c r="O889" s="392">
        <f t="shared" si="212"/>
        <v>0</v>
      </c>
      <c r="P889" s="392">
        <f t="shared" si="212"/>
        <v>0</v>
      </c>
      <c r="Q889" s="392">
        <f t="shared" si="212"/>
        <v>0</v>
      </c>
      <c r="R889" s="392">
        <f t="shared" si="212"/>
        <v>0</v>
      </c>
      <c r="S889" s="392">
        <f t="shared" si="212"/>
        <v>0</v>
      </c>
      <c r="T889" s="388">
        <f t="shared" si="212"/>
        <v>0</v>
      </c>
      <c r="U889" s="392">
        <f t="shared" si="212"/>
        <v>0</v>
      </c>
      <c r="V889" s="393">
        <f t="shared" si="212"/>
        <v>0</v>
      </c>
      <c r="W889" s="37">
        <f>G889-SUM(H889:V889)</f>
        <v>0</v>
      </c>
      <c r="Y889"/>
    </row>
    <row r="890" spans="1:25" outlineLevel="1" x14ac:dyDescent="0.25">
      <c r="A890" s="212"/>
      <c r="B890" s="465"/>
      <c r="C890" s="272"/>
      <c r="D890" s="272"/>
      <c r="E890" s="273"/>
      <c r="F890" s="274" t="s">
        <v>35</v>
      </c>
      <c r="G890" s="394">
        <f>G32</f>
        <v>0</v>
      </c>
      <c r="H890" s="395">
        <f>G890*(1-VLOOKUP($F890,SHT,2,FALSE))+$H32*VLOOKUP($F890,SHT,2,FALSE)</f>
        <v>0</v>
      </c>
      <c r="I890" s="389">
        <f t="shared" ref="I890:V890" si="213">I32*VLOOKUP($F890,SHT,2,FALSE)</f>
        <v>0</v>
      </c>
      <c r="J890" s="389">
        <f t="shared" si="213"/>
        <v>0</v>
      </c>
      <c r="K890" s="390">
        <f t="shared" si="213"/>
        <v>0</v>
      </c>
      <c r="L890" s="391">
        <f t="shared" si="213"/>
        <v>0</v>
      </c>
      <c r="M890" s="396">
        <f t="shared" si="213"/>
        <v>0</v>
      </c>
      <c r="N890" s="392">
        <f t="shared" si="213"/>
        <v>0</v>
      </c>
      <c r="O890" s="392">
        <f t="shared" si="213"/>
        <v>0</v>
      </c>
      <c r="P890" s="392">
        <f t="shared" si="213"/>
        <v>0</v>
      </c>
      <c r="Q890" s="392">
        <f t="shared" si="213"/>
        <v>0</v>
      </c>
      <c r="R890" s="392">
        <f t="shared" si="213"/>
        <v>0</v>
      </c>
      <c r="S890" s="392">
        <f t="shared" si="213"/>
        <v>0</v>
      </c>
      <c r="T890" s="388">
        <f t="shared" si="213"/>
        <v>0</v>
      </c>
      <c r="U890" s="392">
        <f t="shared" si="213"/>
        <v>0</v>
      </c>
      <c r="V890" s="393">
        <f t="shared" si="213"/>
        <v>0</v>
      </c>
      <c r="W890" s="37">
        <f>G890-SUM(H890:V890)</f>
        <v>0</v>
      </c>
      <c r="Y890"/>
    </row>
    <row r="891" spans="1:25" x14ac:dyDescent="0.25">
      <c r="A891" s="212"/>
      <c r="B891" s="465"/>
      <c r="C891" s="272"/>
      <c r="D891" s="272" t="s">
        <v>36</v>
      </c>
      <c r="E891" s="273"/>
      <c r="F891" s="273"/>
      <c r="G891" s="367"/>
      <c r="H891" s="369"/>
      <c r="I891" s="369"/>
      <c r="J891" s="369"/>
      <c r="K891" s="370"/>
      <c r="L891" s="363"/>
      <c r="M891" s="364"/>
      <c r="N891" s="364"/>
      <c r="O891" s="364"/>
      <c r="P891" s="364"/>
      <c r="Q891" s="364"/>
      <c r="R891" s="364"/>
      <c r="S891" s="364"/>
      <c r="T891" s="364"/>
      <c r="U891" s="364"/>
      <c r="V891" s="365"/>
      <c r="W891" s="366"/>
      <c r="Y891"/>
    </row>
    <row r="892" spans="1:25" x14ac:dyDescent="0.25">
      <c r="A892" s="212"/>
      <c r="B892" s="465"/>
      <c r="C892" s="272"/>
      <c r="D892" s="272"/>
      <c r="E892" s="275" t="s">
        <v>37</v>
      </c>
      <c r="F892" s="273"/>
      <c r="G892" s="367">
        <f t="shared" ref="G892:W892" si="214">SUBTOTAL(9,G893:G895)</f>
        <v>0</v>
      </c>
      <c r="H892" s="368">
        <f t="shared" si="214"/>
        <v>0</v>
      </c>
      <c r="I892" s="369">
        <f t="shared" si="214"/>
        <v>0</v>
      </c>
      <c r="J892" s="369">
        <f t="shared" si="214"/>
        <v>0</v>
      </c>
      <c r="K892" s="370">
        <f t="shared" si="214"/>
        <v>0</v>
      </c>
      <c r="L892" s="364">
        <f t="shared" si="214"/>
        <v>0</v>
      </c>
      <c r="M892" s="364">
        <f t="shared" si="214"/>
        <v>0</v>
      </c>
      <c r="N892" s="364">
        <f t="shared" si="214"/>
        <v>0</v>
      </c>
      <c r="O892" s="364">
        <f t="shared" si="214"/>
        <v>0</v>
      </c>
      <c r="P892" s="364">
        <f t="shared" si="214"/>
        <v>0</v>
      </c>
      <c r="Q892" s="364">
        <f t="shared" si="214"/>
        <v>0</v>
      </c>
      <c r="R892" s="364">
        <f t="shared" si="214"/>
        <v>0</v>
      </c>
      <c r="S892" s="364">
        <f t="shared" si="214"/>
        <v>0</v>
      </c>
      <c r="T892" s="364">
        <f t="shared" si="214"/>
        <v>0</v>
      </c>
      <c r="U892" s="364">
        <f t="shared" si="214"/>
        <v>0</v>
      </c>
      <c r="V892" s="364">
        <f t="shared" si="214"/>
        <v>0</v>
      </c>
      <c r="W892" s="366">
        <f t="shared" si="214"/>
        <v>0</v>
      </c>
      <c r="Y892"/>
    </row>
    <row r="893" spans="1:25" outlineLevel="1" x14ac:dyDescent="0.25">
      <c r="A893" s="212"/>
      <c r="B893" s="465"/>
      <c r="C893" s="272"/>
      <c r="D893" s="272"/>
      <c r="E893" s="275"/>
      <c r="F893" s="274" t="s">
        <v>38</v>
      </c>
      <c r="G893" s="394">
        <f>G35</f>
        <v>0</v>
      </c>
      <c r="H893" s="395">
        <f>G893*(1-VLOOKUP($F893,SHT,2,FALSE))+$H35*VLOOKUP($F893,SHT,2,FALSE)</f>
        <v>0</v>
      </c>
      <c r="I893" s="389">
        <f t="shared" ref="I893:V893" si="215">I35*VLOOKUP($F893,SHT,2,FALSE)</f>
        <v>0</v>
      </c>
      <c r="J893" s="389">
        <f t="shared" si="215"/>
        <v>0</v>
      </c>
      <c r="K893" s="390">
        <f t="shared" si="215"/>
        <v>0</v>
      </c>
      <c r="L893" s="391">
        <f t="shared" si="215"/>
        <v>0</v>
      </c>
      <c r="M893" s="396">
        <f t="shared" si="215"/>
        <v>0</v>
      </c>
      <c r="N893" s="392">
        <f t="shared" si="215"/>
        <v>0</v>
      </c>
      <c r="O893" s="392">
        <f t="shared" si="215"/>
        <v>0</v>
      </c>
      <c r="P893" s="392">
        <f t="shared" si="215"/>
        <v>0</v>
      </c>
      <c r="Q893" s="392">
        <f t="shared" si="215"/>
        <v>0</v>
      </c>
      <c r="R893" s="392">
        <f t="shared" si="215"/>
        <v>0</v>
      </c>
      <c r="S893" s="392">
        <f t="shared" si="215"/>
        <v>0</v>
      </c>
      <c r="T893" s="388">
        <f t="shared" si="215"/>
        <v>0</v>
      </c>
      <c r="U893" s="392">
        <f t="shared" si="215"/>
        <v>0</v>
      </c>
      <c r="V893" s="393">
        <f t="shared" si="215"/>
        <v>0</v>
      </c>
      <c r="W893" s="37">
        <f>G893-SUM(H893:V893)</f>
        <v>0</v>
      </c>
      <c r="Y893"/>
    </row>
    <row r="894" spans="1:25" outlineLevel="1" x14ac:dyDescent="0.25">
      <c r="A894" s="212"/>
      <c r="B894" s="465"/>
      <c r="C894" s="272"/>
      <c r="D894" s="272"/>
      <c r="E894" s="273"/>
      <c r="F894" s="274" t="s">
        <v>39</v>
      </c>
      <c r="G894" s="394">
        <f>G36</f>
        <v>0</v>
      </c>
      <c r="H894" s="395">
        <f>G894*(1-VLOOKUP($F894,SHT,2,FALSE))+$H36*VLOOKUP($F894,SHT,2,FALSE)</f>
        <v>0</v>
      </c>
      <c r="I894" s="389">
        <f t="shared" ref="I894:V894" si="216">I36*VLOOKUP($F894,SHT,2,FALSE)</f>
        <v>0</v>
      </c>
      <c r="J894" s="389">
        <f t="shared" si="216"/>
        <v>0</v>
      </c>
      <c r="K894" s="390">
        <f t="shared" si="216"/>
        <v>0</v>
      </c>
      <c r="L894" s="391">
        <f t="shared" si="216"/>
        <v>0</v>
      </c>
      <c r="M894" s="396">
        <f t="shared" si="216"/>
        <v>0</v>
      </c>
      <c r="N894" s="392">
        <f t="shared" si="216"/>
        <v>0</v>
      </c>
      <c r="O894" s="392">
        <f t="shared" si="216"/>
        <v>0</v>
      </c>
      <c r="P894" s="392">
        <f t="shared" si="216"/>
        <v>0</v>
      </c>
      <c r="Q894" s="392">
        <f t="shared" si="216"/>
        <v>0</v>
      </c>
      <c r="R894" s="392">
        <f t="shared" si="216"/>
        <v>0</v>
      </c>
      <c r="S894" s="392">
        <f t="shared" si="216"/>
        <v>0</v>
      </c>
      <c r="T894" s="388">
        <f t="shared" si="216"/>
        <v>0</v>
      </c>
      <c r="U894" s="392">
        <f t="shared" si="216"/>
        <v>0</v>
      </c>
      <c r="V894" s="393">
        <f t="shared" si="216"/>
        <v>0</v>
      </c>
      <c r="W894" s="37">
        <f>G894-SUM(H894:V894)</f>
        <v>0</v>
      </c>
      <c r="Y894"/>
    </row>
    <row r="895" spans="1:25" outlineLevel="1" x14ac:dyDescent="0.25">
      <c r="A895" s="212"/>
      <c r="B895" s="465"/>
      <c r="C895" s="272"/>
      <c r="D895" s="272"/>
      <c r="E895" s="273"/>
      <c r="F895" s="274" t="s">
        <v>40</v>
      </c>
      <c r="G895" s="394">
        <f>G37</f>
        <v>0</v>
      </c>
      <c r="H895" s="395">
        <f>G895*(1-VLOOKUP($F895,SHT,2,FALSE))+$H37*VLOOKUP($F895,SHT,2,FALSE)</f>
        <v>0</v>
      </c>
      <c r="I895" s="389">
        <f t="shared" ref="I895:V895" si="217">I37*VLOOKUP($F895,SHT,2,FALSE)</f>
        <v>0</v>
      </c>
      <c r="J895" s="389">
        <f t="shared" si="217"/>
        <v>0</v>
      </c>
      <c r="K895" s="390">
        <f t="shared" si="217"/>
        <v>0</v>
      </c>
      <c r="L895" s="391">
        <f t="shared" si="217"/>
        <v>0</v>
      </c>
      <c r="M895" s="396">
        <f t="shared" si="217"/>
        <v>0</v>
      </c>
      <c r="N895" s="392">
        <f t="shared" si="217"/>
        <v>0</v>
      </c>
      <c r="O895" s="392">
        <f t="shared" si="217"/>
        <v>0</v>
      </c>
      <c r="P895" s="392">
        <f t="shared" si="217"/>
        <v>0</v>
      </c>
      <c r="Q895" s="392">
        <f t="shared" si="217"/>
        <v>0</v>
      </c>
      <c r="R895" s="392">
        <f t="shared" si="217"/>
        <v>0</v>
      </c>
      <c r="S895" s="392">
        <f t="shared" si="217"/>
        <v>0</v>
      </c>
      <c r="T895" s="388">
        <f t="shared" si="217"/>
        <v>0</v>
      </c>
      <c r="U895" s="392">
        <f t="shared" si="217"/>
        <v>0</v>
      </c>
      <c r="V895" s="393">
        <f t="shared" si="217"/>
        <v>0</v>
      </c>
      <c r="W895" s="37">
        <f>G895-SUM(H895:V895)</f>
        <v>0</v>
      </c>
      <c r="Y895"/>
    </row>
    <row r="896" spans="1:25" x14ac:dyDescent="0.25">
      <c r="A896" s="212"/>
      <c r="B896" s="465"/>
      <c r="C896" s="272"/>
      <c r="D896" s="272"/>
      <c r="E896" s="273" t="s">
        <v>41</v>
      </c>
      <c r="F896" s="273"/>
      <c r="G896" s="367">
        <f t="shared" ref="G896:W896" si="218">SUBTOTAL(9,G897:G899)</f>
        <v>0</v>
      </c>
      <c r="H896" s="368">
        <f t="shared" si="218"/>
        <v>0</v>
      </c>
      <c r="I896" s="369">
        <f t="shared" si="218"/>
        <v>0</v>
      </c>
      <c r="J896" s="369">
        <f t="shared" si="218"/>
        <v>0</v>
      </c>
      <c r="K896" s="370">
        <f t="shared" si="218"/>
        <v>0</v>
      </c>
      <c r="L896" s="364">
        <f t="shared" si="218"/>
        <v>0</v>
      </c>
      <c r="M896" s="364">
        <f t="shared" si="218"/>
        <v>0</v>
      </c>
      <c r="N896" s="364">
        <f t="shared" si="218"/>
        <v>0</v>
      </c>
      <c r="O896" s="364">
        <f t="shared" si="218"/>
        <v>0</v>
      </c>
      <c r="P896" s="364">
        <f t="shared" si="218"/>
        <v>0</v>
      </c>
      <c r="Q896" s="364">
        <f t="shared" si="218"/>
        <v>0</v>
      </c>
      <c r="R896" s="364">
        <f t="shared" si="218"/>
        <v>0</v>
      </c>
      <c r="S896" s="364">
        <f t="shared" si="218"/>
        <v>0</v>
      </c>
      <c r="T896" s="364">
        <f t="shared" si="218"/>
        <v>0</v>
      </c>
      <c r="U896" s="364">
        <f t="shared" si="218"/>
        <v>0</v>
      </c>
      <c r="V896" s="364">
        <f t="shared" si="218"/>
        <v>0</v>
      </c>
      <c r="W896" s="366">
        <f t="shared" si="218"/>
        <v>0</v>
      </c>
      <c r="Y896"/>
    </row>
    <row r="897" spans="1:25" outlineLevel="1" x14ac:dyDescent="0.25">
      <c r="A897" s="212"/>
      <c r="B897" s="465"/>
      <c r="C897" s="272"/>
      <c r="D897" s="272"/>
      <c r="E897" s="273"/>
      <c r="F897" s="274" t="s">
        <v>42</v>
      </c>
      <c r="G897" s="394">
        <f>G39</f>
        <v>0</v>
      </c>
      <c r="H897" s="395">
        <f>G897*(1-VLOOKUP($F897,SHT,2,FALSE))+$H39*VLOOKUP($F897,SHT,2,FALSE)</f>
        <v>0</v>
      </c>
      <c r="I897" s="389">
        <f t="shared" ref="I897:V897" si="219">I39*VLOOKUP($F897,SHT,2,FALSE)</f>
        <v>0</v>
      </c>
      <c r="J897" s="389">
        <f t="shared" si="219"/>
        <v>0</v>
      </c>
      <c r="K897" s="390">
        <f t="shared" si="219"/>
        <v>0</v>
      </c>
      <c r="L897" s="391">
        <f t="shared" si="219"/>
        <v>0</v>
      </c>
      <c r="M897" s="396">
        <f t="shared" si="219"/>
        <v>0</v>
      </c>
      <c r="N897" s="392">
        <f t="shared" si="219"/>
        <v>0</v>
      </c>
      <c r="O897" s="392">
        <f t="shared" si="219"/>
        <v>0</v>
      </c>
      <c r="P897" s="392">
        <f t="shared" si="219"/>
        <v>0</v>
      </c>
      <c r="Q897" s="392">
        <f t="shared" si="219"/>
        <v>0</v>
      </c>
      <c r="R897" s="392">
        <f t="shared" si="219"/>
        <v>0</v>
      </c>
      <c r="S897" s="392">
        <f t="shared" si="219"/>
        <v>0</v>
      </c>
      <c r="T897" s="388">
        <f t="shared" si="219"/>
        <v>0</v>
      </c>
      <c r="U897" s="392">
        <f t="shared" si="219"/>
        <v>0</v>
      </c>
      <c r="V897" s="393">
        <f t="shared" si="219"/>
        <v>0</v>
      </c>
      <c r="W897" s="37">
        <f>G897-SUM(H897:V897)</f>
        <v>0</v>
      </c>
      <c r="Y897"/>
    </row>
    <row r="898" spans="1:25" outlineLevel="1" x14ac:dyDescent="0.25">
      <c r="A898" s="212"/>
      <c r="B898" s="465"/>
      <c r="C898" s="272"/>
      <c r="D898" s="272"/>
      <c r="E898" s="273"/>
      <c r="F898" s="274" t="s">
        <v>43</v>
      </c>
      <c r="G898" s="394">
        <f>G40</f>
        <v>0</v>
      </c>
      <c r="H898" s="395">
        <f>G898*(1-VLOOKUP($F898,SHT,2,FALSE))+$H40*VLOOKUP($F898,SHT,2,FALSE)</f>
        <v>0</v>
      </c>
      <c r="I898" s="389">
        <f t="shared" ref="I898:V898" si="220">I40*VLOOKUP($F898,SHT,2,FALSE)</f>
        <v>0</v>
      </c>
      <c r="J898" s="389">
        <f t="shared" si="220"/>
        <v>0</v>
      </c>
      <c r="K898" s="390">
        <f t="shared" si="220"/>
        <v>0</v>
      </c>
      <c r="L898" s="391">
        <f t="shared" si="220"/>
        <v>0</v>
      </c>
      <c r="M898" s="396">
        <f t="shared" si="220"/>
        <v>0</v>
      </c>
      <c r="N898" s="392">
        <f t="shared" si="220"/>
        <v>0</v>
      </c>
      <c r="O898" s="392">
        <f t="shared" si="220"/>
        <v>0</v>
      </c>
      <c r="P898" s="392">
        <f t="shared" si="220"/>
        <v>0</v>
      </c>
      <c r="Q898" s="392">
        <f t="shared" si="220"/>
        <v>0</v>
      </c>
      <c r="R898" s="392">
        <f t="shared" si="220"/>
        <v>0</v>
      </c>
      <c r="S898" s="392">
        <f t="shared" si="220"/>
        <v>0</v>
      </c>
      <c r="T898" s="388">
        <f t="shared" si="220"/>
        <v>0</v>
      </c>
      <c r="U898" s="392">
        <f t="shared" si="220"/>
        <v>0</v>
      </c>
      <c r="V898" s="393">
        <f t="shared" si="220"/>
        <v>0</v>
      </c>
      <c r="W898" s="37">
        <f>G898-SUM(H898:V898)</f>
        <v>0</v>
      </c>
      <c r="Y898"/>
    </row>
    <row r="899" spans="1:25" outlineLevel="1" x14ac:dyDescent="0.25">
      <c r="A899" s="212"/>
      <c r="B899" s="465"/>
      <c r="C899" s="272"/>
      <c r="D899" s="272"/>
      <c r="E899" s="273"/>
      <c r="F899" s="274" t="s">
        <v>44</v>
      </c>
      <c r="G899" s="394">
        <f>G41</f>
        <v>0</v>
      </c>
      <c r="H899" s="395">
        <f>G899*(1-VLOOKUP($F899,SHT,2,FALSE))+$H41*VLOOKUP($F899,SHT,2,FALSE)</f>
        <v>0</v>
      </c>
      <c r="I899" s="389">
        <f t="shared" ref="I899:V899" si="221">I41*VLOOKUP($F899,SHT,2,FALSE)</f>
        <v>0</v>
      </c>
      <c r="J899" s="389">
        <f t="shared" si="221"/>
        <v>0</v>
      </c>
      <c r="K899" s="390">
        <f t="shared" si="221"/>
        <v>0</v>
      </c>
      <c r="L899" s="391">
        <f t="shared" si="221"/>
        <v>0</v>
      </c>
      <c r="M899" s="396">
        <f t="shared" si="221"/>
        <v>0</v>
      </c>
      <c r="N899" s="392">
        <f t="shared" si="221"/>
        <v>0</v>
      </c>
      <c r="O899" s="392">
        <f t="shared" si="221"/>
        <v>0</v>
      </c>
      <c r="P899" s="392">
        <f t="shared" si="221"/>
        <v>0</v>
      </c>
      <c r="Q899" s="392">
        <f t="shared" si="221"/>
        <v>0</v>
      </c>
      <c r="R899" s="392">
        <f t="shared" si="221"/>
        <v>0</v>
      </c>
      <c r="S899" s="392">
        <f t="shared" si="221"/>
        <v>0</v>
      </c>
      <c r="T899" s="388">
        <f t="shared" si="221"/>
        <v>0</v>
      </c>
      <c r="U899" s="392">
        <f t="shared" si="221"/>
        <v>0</v>
      </c>
      <c r="V899" s="393">
        <f t="shared" si="221"/>
        <v>0</v>
      </c>
      <c r="W899" s="37">
        <f>G899-SUM(H899:V899)</f>
        <v>0</v>
      </c>
      <c r="Y899"/>
    </row>
    <row r="900" spans="1:25" x14ac:dyDescent="0.25">
      <c r="A900" s="212"/>
      <c r="B900" s="465"/>
      <c r="C900" s="272"/>
      <c r="D900" s="272"/>
      <c r="E900" s="273" t="s">
        <v>45</v>
      </c>
      <c r="F900" s="273"/>
      <c r="G900" s="367">
        <f t="shared" ref="G900:W900" si="222">SUBTOTAL(9,G901:G903)</f>
        <v>0</v>
      </c>
      <c r="H900" s="368">
        <f t="shared" si="222"/>
        <v>0</v>
      </c>
      <c r="I900" s="369">
        <f t="shared" si="222"/>
        <v>0</v>
      </c>
      <c r="J900" s="369">
        <f t="shared" si="222"/>
        <v>0</v>
      </c>
      <c r="K900" s="370">
        <f t="shared" si="222"/>
        <v>0</v>
      </c>
      <c r="L900" s="364">
        <f t="shared" si="222"/>
        <v>0</v>
      </c>
      <c r="M900" s="364">
        <f t="shared" si="222"/>
        <v>0</v>
      </c>
      <c r="N900" s="364">
        <f t="shared" si="222"/>
        <v>0</v>
      </c>
      <c r="O900" s="364">
        <f t="shared" si="222"/>
        <v>0</v>
      </c>
      <c r="P900" s="364">
        <f t="shared" si="222"/>
        <v>0</v>
      </c>
      <c r="Q900" s="364">
        <f t="shared" si="222"/>
        <v>0</v>
      </c>
      <c r="R900" s="364">
        <f t="shared" si="222"/>
        <v>0</v>
      </c>
      <c r="S900" s="364">
        <f t="shared" si="222"/>
        <v>0</v>
      </c>
      <c r="T900" s="364">
        <f t="shared" si="222"/>
        <v>0</v>
      </c>
      <c r="U900" s="364">
        <f t="shared" si="222"/>
        <v>0</v>
      </c>
      <c r="V900" s="364">
        <f t="shared" si="222"/>
        <v>0</v>
      </c>
      <c r="W900" s="366">
        <f t="shared" si="222"/>
        <v>0</v>
      </c>
      <c r="Y900"/>
    </row>
    <row r="901" spans="1:25" outlineLevel="1" x14ac:dyDescent="0.25">
      <c r="A901" s="212"/>
      <c r="B901" s="465"/>
      <c r="C901" s="272"/>
      <c r="D901" s="272"/>
      <c r="E901" s="273"/>
      <c r="F901" s="274" t="s">
        <v>46</v>
      </c>
      <c r="G901" s="394">
        <f>G43</f>
        <v>0</v>
      </c>
      <c r="H901" s="395">
        <f>G901*(1-VLOOKUP($F901,SHT,2,FALSE))+$H43*VLOOKUP($F901,SHT,2,FALSE)</f>
        <v>0</v>
      </c>
      <c r="I901" s="389">
        <f t="shared" ref="I901:V901" si="223">I43*VLOOKUP($F901,SHT,2,FALSE)</f>
        <v>0</v>
      </c>
      <c r="J901" s="389">
        <f t="shared" si="223"/>
        <v>0</v>
      </c>
      <c r="K901" s="390">
        <f t="shared" si="223"/>
        <v>0</v>
      </c>
      <c r="L901" s="391">
        <f t="shared" si="223"/>
        <v>0</v>
      </c>
      <c r="M901" s="396">
        <f t="shared" si="223"/>
        <v>0</v>
      </c>
      <c r="N901" s="392">
        <f t="shared" si="223"/>
        <v>0</v>
      </c>
      <c r="O901" s="392">
        <f t="shared" si="223"/>
        <v>0</v>
      </c>
      <c r="P901" s="392">
        <f t="shared" si="223"/>
        <v>0</v>
      </c>
      <c r="Q901" s="392">
        <f t="shared" si="223"/>
        <v>0</v>
      </c>
      <c r="R901" s="392">
        <f t="shared" si="223"/>
        <v>0</v>
      </c>
      <c r="S901" s="392">
        <f t="shared" si="223"/>
        <v>0</v>
      </c>
      <c r="T901" s="388">
        <f t="shared" si="223"/>
        <v>0</v>
      </c>
      <c r="U901" s="392">
        <f t="shared" si="223"/>
        <v>0</v>
      </c>
      <c r="V901" s="393">
        <f t="shared" si="223"/>
        <v>0</v>
      </c>
      <c r="W901" s="37">
        <f>G901-SUM(H901:V901)</f>
        <v>0</v>
      </c>
      <c r="Y901"/>
    </row>
    <row r="902" spans="1:25" outlineLevel="1" x14ac:dyDescent="0.25">
      <c r="A902" s="212"/>
      <c r="B902" s="465"/>
      <c r="C902" s="272"/>
      <c r="D902" s="272"/>
      <c r="E902" s="273"/>
      <c r="F902" s="274" t="s">
        <v>47</v>
      </c>
      <c r="G902" s="394">
        <f>G44</f>
        <v>0</v>
      </c>
      <c r="H902" s="395">
        <f>G902*(1-VLOOKUP($F902,SHT,2,FALSE))+$H44*VLOOKUP($F902,SHT,2,FALSE)</f>
        <v>0</v>
      </c>
      <c r="I902" s="389">
        <f t="shared" ref="I902:V902" si="224">I44*VLOOKUP($F902,SHT,2,FALSE)</f>
        <v>0</v>
      </c>
      <c r="J902" s="389">
        <f t="shared" si="224"/>
        <v>0</v>
      </c>
      <c r="K902" s="390">
        <f t="shared" si="224"/>
        <v>0</v>
      </c>
      <c r="L902" s="391">
        <f t="shared" si="224"/>
        <v>0</v>
      </c>
      <c r="M902" s="396">
        <f t="shared" si="224"/>
        <v>0</v>
      </c>
      <c r="N902" s="392">
        <f t="shared" si="224"/>
        <v>0</v>
      </c>
      <c r="O902" s="392">
        <f t="shared" si="224"/>
        <v>0</v>
      </c>
      <c r="P902" s="392">
        <f t="shared" si="224"/>
        <v>0</v>
      </c>
      <c r="Q902" s="392">
        <f t="shared" si="224"/>
        <v>0</v>
      </c>
      <c r="R902" s="392">
        <f t="shared" si="224"/>
        <v>0</v>
      </c>
      <c r="S902" s="392">
        <f t="shared" si="224"/>
        <v>0</v>
      </c>
      <c r="T902" s="388">
        <f t="shared" si="224"/>
        <v>0</v>
      </c>
      <c r="U902" s="392">
        <f t="shared" si="224"/>
        <v>0</v>
      </c>
      <c r="V902" s="393">
        <f t="shared" si="224"/>
        <v>0</v>
      </c>
      <c r="W902" s="37">
        <f>G902-SUM(H902:V902)</f>
        <v>0</v>
      </c>
      <c r="Y902"/>
    </row>
    <row r="903" spans="1:25" outlineLevel="1" x14ac:dyDescent="0.25">
      <c r="A903" s="212"/>
      <c r="B903" s="465"/>
      <c r="C903" s="272"/>
      <c r="D903" s="272"/>
      <c r="E903" s="273"/>
      <c r="F903" s="274" t="s">
        <v>48</v>
      </c>
      <c r="G903" s="394">
        <f>G45</f>
        <v>0</v>
      </c>
      <c r="H903" s="395">
        <f>G903*(1-VLOOKUP($F903,SHT,2,FALSE))+$H45*VLOOKUP($F903,SHT,2,FALSE)</f>
        <v>0</v>
      </c>
      <c r="I903" s="389">
        <f t="shared" ref="I903:V903" si="225">I45*VLOOKUP($F903,SHT,2,FALSE)</f>
        <v>0</v>
      </c>
      <c r="J903" s="389">
        <f t="shared" si="225"/>
        <v>0</v>
      </c>
      <c r="K903" s="390">
        <f t="shared" si="225"/>
        <v>0</v>
      </c>
      <c r="L903" s="391">
        <f t="shared" si="225"/>
        <v>0</v>
      </c>
      <c r="M903" s="396">
        <f t="shared" si="225"/>
        <v>0</v>
      </c>
      <c r="N903" s="392">
        <f t="shared" si="225"/>
        <v>0</v>
      </c>
      <c r="O903" s="392">
        <f t="shared" si="225"/>
        <v>0</v>
      </c>
      <c r="P903" s="392">
        <f t="shared" si="225"/>
        <v>0</v>
      </c>
      <c r="Q903" s="392">
        <f t="shared" si="225"/>
        <v>0</v>
      </c>
      <c r="R903" s="392">
        <f t="shared" si="225"/>
        <v>0</v>
      </c>
      <c r="S903" s="392">
        <f t="shared" si="225"/>
        <v>0</v>
      </c>
      <c r="T903" s="388">
        <f t="shared" si="225"/>
        <v>0</v>
      </c>
      <c r="U903" s="392">
        <f t="shared" si="225"/>
        <v>0</v>
      </c>
      <c r="V903" s="393">
        <f t="shared" si="225"/>
        <v>0</v>
      </c>
      <c r="W903" s="37">
        <f>G903-SUM(H903:V903)</f>
        <v>0</v>
      </c>
      <c r="Y903"/>
    </row>
    <row r="904" spans="1:25" x14ac:dyDescent="0.25">
      <c r="A904" s="212"/>
      <c r="B904" s="465"/>
      <c r="C904" s="272"/>
      <c r="D904" s="272" t="s">
        <v>49</v>
      </c>
      <c r="E904" s="273"/>
      <c r="F904" s="273"/>
      <c r="G904" s="367"/>
      <c r="H904" s="369"/>
      <c r="I904" s="369"/>
      <c r="J904" s="369"/>
      <c r="K904" s="370"/>
      <c r="L904" s="363"/>
      <c r="M904" s="364"/>
      <c r="N904" s="364"/>
      <c r="O904" s="364"/>
      <c r="P904" s="364"/>
      <c r="Q904" s="364"/>
      <c r="R904" s="364"/>
      <c r="S904" s="364"/>
      <c r="T904" s="364"/>
      <c r="U904" s="364"/>
      <c r="V904" s="365"/>
      <c r="W904" s="366"/>
      <c r="Y904"/>
    </row>
    <row r="905" spans="1:25" x14ac:dyDescent="0.25">
      <c r="A905" s="212"/>
      <c r="B905" s="465"/>
      <c r="C905" s="272"/>
      <c r="D905" s="272"/>
      <c r="E905" s="273" t="s">
        <v>50</v>
      </c>
      <c r="F905" s="273"/>
      <c r="G905" s="367">
        <f t="shared" ref="G905:W905" si="226">SUBTOTAL(9,G906:G907)</f>
        <v>0</v>
      </c>
      <c r="H905" s="368">
        <f t="shared" si="226"/>
        <v>0</v>
      </c>
      <c r="I905" s="369">
        <f t="shared" si="226"/>
        <v>0</v>
      </c>
      <c r="J905" s="369">
        <f t="shared" si="226"/>
        <v>0</v>
      </c>
      <c r="K905" s="370">
        <f t="shared" si="226"/>
        <v>0</v>
      </c>
      <c r="L905" s="364">
        <f t="shared" si="226"/>
        <v>0</v>
      </c>
      <c r="M905" s="364">
        <f t="shared" si="226"/>
        <v>0</v>
      </c>
      <c r="N905" s="364">
        <f t="shared" si="226"/>
        <v>0</v>
      </c>
      <c r="O905" s="364">
        <f t="shared" si="226"/>
        <v>0</v>
      </c>
      <c r="P905" s="364">
        <f t="shared" si="226"/>
        <v>0</v>
      </c>
      <c r="Q905" s="364">
        <f t="shared" si="226"/>
        <v>0</v>
      </c>
      <c r="R905" s="364">
        <f t="shared" si="226"/>
        <v>0</v>
      </c>
      <c r="S905" s="364">
        <f t="shared" si="226"/>
        <v>0</v>
      </c>
      <c r="T905" s="364">
        <f t="shared" si="226"/>
        <v>0</v>
      </c>
      <c r="U905" s="364">
        <f t="shared" si="226"/>
        <v>0</v>
      </c>
      <c r="V905" s="364">
        <f t="shared" si="226"/>
        <v>0</v>
      </c>
      <c r="W905" s="366">
        <f t="shared" si="226"/>
        <v>0</v>
      </c>
      <c r="Y905"/>
    </row>
    <row r="906" spans="1:25" outlineLevel="1" x14ac:dyDescent="0.25">
      <c r="A906" s="212"/>
      <c r="B906" s="465"/>
      <c r="C906" s="272"/>
      <c r="D906" s="272"/>
      <c r="E906" s="273"/>
      <c r="F906" s="274" t="s">
        <v>51</v>
      </c>
      <c r="G906" s="394">
        <f>G48</f>
        <v>0</v>
      </c>
      <c r="H906" s="395">
        <f>G906*(1-VLOOKUP($F906,SHT,2,FALSE))+$H48*VLOOKUP($F906,SHT,2,FALSE)</f>
        <v>0</v>
      </c>
      <c r="I906" s="389">
        <f t="shared" ref="I906:V906" si="227">I48*VLOOKUP($F906,SHT,2,FALSE)</f>
        <v>0</v>
      </c>
      <c r="J906" s="389">
        <f t="shared" si="227"/>
        <v>0</v>
      </c>
      <c r="K906" s="390">
        <f t="shared" si="227"/>
        <v>0</v>
      </c>
      <c r="L906" s="391">
        <f t="shared" si="227"/>
        <v>0</v>
      </c>
      <c r="M906" s="396">
        <f t="shared" si="227"/>
        <v>0</v>
      </c>
      <c r="N906" s="392">
        <f t="shared" si="227"/>
        <v>0</v>
      </c>
      <c r="O906" s="392">
        <f t="shared" si="227"/>
        <v>0</v>
      </c>
      <c r="P906" s="392">
        <f t="shared" si="227"/>
        <v>0</v>
      </c>
      <c r="Q906" s="392">
        <f t="shared" si="227"/>
        <v>0</v>
      </c>
      <c r="R906" s="392">
        <f t="shared" si="227"/>
        <v>0</v>
      </c>
      <c r="S906" s="392">
        <f t="shared" si="227"/>
        <v>0</v>
      </c>
      <c r="T906" s="388">
        <f t="shared" si="227"/>
        <v>0</v>
      </c>
      <c r="U906" s="392">
        <f t="shared" si="227"/>
        <v>0</v>
      </c>
      <c r="V906" s="393">
        <f t="shared" si="227"/>
        <v>0</v>
      </c>
      <c r="W906" s="37">
        <f>G906-SUM(H906:V906)</f>
        <v>0</v>
      </c>
      <c r="Y906"/>
    </row>
    <row r="907" spans="1:25" outlineLevel="1" x14ac:dyDescent="0.25">
      <c r="A907" s="212"/>
      <c r="B907" s="465"/>
      <c r="C907" s="272"/>
      <c r="D907" s="272"/>
      <c r="E907" s="273"/>
      <c r="F907" s="274" t="s">
        <v>52</v>
      </c>
      <c r="G907" s="394">
        <f>G49</f>
        <v>0</v>
      </c>
      <c r="H907" s="395">
        <f>G907*(1-VLOOKUP($F907,SHT,2,FALSE))+$H49*VLOOKUP($F907,SHT,2,FALSE)</f>
        <v>0</v>
      </c>
      <c r="I907" s="389">
        <f t="shared" ref="I907:V907" si="228">I49*VLOOKUP($F907,SHT,2,FALSE)</f>
        <v>0</v>
      </c>
      <c r="J907" s="389">
        <f t="shared" si="228"/>
        <v>0</v>
      </c>
      <c r="K907" s="390">
        <f t="shared" si="228"/>
        <v>0</v>
      </c>
      <c r="L907" s="391">
        <f t="shared" si="228"/>
        <v>0</v>
      </c>
      <c r="M907" s="396">
        <f t="shared" si="228"/>
        <v>0</v>
      </c>
      <c r="N907" s="392">
        <f t="shared" si="228"/>
        <v>0</v>
      </c>
      <c r="O907" s="392">
        <f t="shared" si="228"/>
        <v>0</v>
      </c>
      <c r="P907" s="392">
        <f t="shared" si="228"/>
        <v>0</v>
      </c>
      <c r="Q907" s="392">
        <f t="shared" si="228"/>
        <v>0</v>
      </c>
      <c r="R907" s="392">
        <f t="shared" si="228"/>
        <v>0</v>
      </c>
      <c r="S907" s="392">
        <f t="shared" si="228"/>
        <v>0</v>
      </c>
      <c r="T907" s="388">
        <f t="shared" si="228"/>
        <v>0</v>
      </c>
      <c r="U907" s="392">
        <f t="shared" si="228"/>
        <v>0</v>
      </c>
      <c r="V907" s="393">
        <f t="shared" si="228"/>
        <v>0</v>
      </c>
      <c r="W907" s="37">
        <f>G907-SUM(H907:V907)</f>
        <v>0</v>
      </c>
      <c r="Y907"/>
    </row>
    <row r="908" spans="1:25" x14ac:dyDescent="0.25">
      <c r="A908" s="212"/>
      <c r="B908" s="465"/>
      <c r="C908" s="272"/>
      <c r="D908" s="272"/>
      <c r="E908" s="273" t="s">
        <v>53</v>
      </c>
      <c r="F908" s="273"/>
      <c r="G908" s="367">
        <f t="shared" ref="G908:W908" si="229">SUBTOTAL(9,G909:G911)</f>
        <v>0</v>
      </c>
      <c r="H908" s="368">
        <f t="shared" si="229"/>
        <v>0</v>
      </c>
      <c r="I908" s="369">
        <f t="shared" si="229"/>
        <v>0</v>
      </c>
      <c r="J908" s="369">
        <f t="shared" si="229"/>
        <v>0</v>
      </c>
      <c r="K908" s="370">
        <f t="shared" si="229"/>
        <v>0</v>
      </c>
      <c r="L908" s="364">
        <f t="shared" si="229"/>
        <v>0</v>
      </c>
      <c r="M908" s="364">
        <f t="shared" si="229"/>
        <v>0</v>
      </c>
      <c r="N908" s="364">
        <f t="shared" si="229"/>
        <v>0</v>
      </c>
      <c r="O908" s="364">
        <f t="shared" si="229"/>
        <v>0</v>
      </c>
      <c r="P908" s="364">
        <f t="shared" si="229"/>
        <v>0</v>
      </c>
      <c r="Q908" s="364">
        <f t="shared" si="229"/>
        <v>0</v>
      </c>
      <c r="R908" s="364">
        <f t="shared" si="229"/>
        <v>0</v>
      </c>
      <c r="S908" s="364">
        <f t="shared" si="229"/>
        <v>0</v>
      </c>
      <c r="T908" s="364">
        <f t="shared" si="229"/>
        <v>0</v>
      </c>
      <c r="U908" s="364">
        <f t="shared" si="229"/>
        <v>0</v>
      </c>
      <c r="V908" s="364">
        <f t="shared" si="229"/>
        <v>0</v>
      </c>
      <c r="W908" s="366">
        <f t="shared" si="229"/>
        <v>0</v>
      </c>
      <c r="Y908"/>
    </row>
    <row r="909" spans="1:25" outlineLevel="1" x14ac:dyDescent="0.25">
      <c r="A909" s="212"/>
      <c r="B909" s="465"/>
      <c r="C909" s="272"/>
      <c r="D909" s="272"/>
      <c r="E909" s="273"/>
      <c r="F909" s="274" t="s">
        <v>54</v>
      </c>
      <c r="G909" s="394">
        <f>G51</f>
        <v>0</v>
      </c>
      <c r="H909" s="395">
        <f>G909*(1-VLOOKUP($F909,SHT,2,FALSE))+$H51*VLOOKUP($F909,SHT,2,FALSE)</f>
        <v>0</v>
      </c>
      <c r="I909" s="389">
        <f t="shared" ref="I909:V909" si="230">I51*VLOOKUP($F909,SHT,2,FALSE)</f>
        <v>0</v>
      </c>
      <c r="J909" s="389">
        <f t="shared" si="230"/>
        <v>0</v>
      </c>
      <c r="K909" s="390">
        <f t="shared" si="230"/>
        <v>0</v>
      </c>
      <c r="L909" s="398">
        <f t="shared" si="230"/>
        <v>0</v>
      </c>
      <c r="M909" s="396">
        <f t="shared" si="230"/>
        <v>0</v>
      </c>
      <c r="N909" s="392">
        <f t="shared" si="230"/>
        <v>0</v>
      </c>
      <c r="O909" s="392">
        <f t="shared" si="230"/>
        <v>0</v>
      </c>
      <c r="P909" s="392">
        <f t="shared" si="230"/>
        <v>0</v>
      </c>
      <c r="Q909" s="392">
        <f t="shared" si="230"/>
        <v>0</v>
      </c>
      <c r="R909" s="392">
        <f t="shared" si="230"/>
        <v>0</v>
      </c>
      <c r="S909" s="392">
        <f t="shared" si="230"/>
        <v>0</v>
      </c>
      <c r="T909" s="388">
        <f t="shared" si="230"/>
        <v>0</v>
      </c>
      <c r="U909" s="392">
        <f t="shared" si="230"/>
        <v>0</v>
      </c>
      <c r="V909" s="393">
        <f t="shared" si="230"/>
        <v>0</v>
      </c>
      <c r="W909" s="37">
        <f>G909-SUM(H909:V909)</f>
        <v>0</v>
      </c>
      <c r="Y909"/>
    </row>
    <row r="910" spans="1:25" outlineLevel="1" x14ac:dyDescent="0.25">
      <c r="A910" s="212"/>
      <c r="B910" s="465"/>
      <c r="C910" s="272"/>
      <c r="D910" s="272"/>
      <c r="E910" s="273"/>
      <c r="F910" s="274" t="s">
        <v>55</v>
      </c>
      <c r="G910" s="394">
        <f>G52</f>
        <v>0</v>
      </c>
      <c r="H910" s="395">
        <f>G910*(1-VLOOKUP($F910,SHT,2,FALSE))+$H52*VLOOKUP($F910,SHT,2,FALSE)</f>
        <v>0</v>
      </c>
      <c r="I910" s="389">
        <f t="shared" ref="I910:V910" si="231">I52*VLOOKUP($F910,SHT,2,FALSE)</f>
        <v>0</v>
      </c>
      <c r="J910" s="389">
        <f t="shared" si="231"/>
        <v>0</v>
      </c>
      <c r="K910" s="390">
        <f t="shared" si="231"/>
        <v>0</v>
      </c>
      <c r="L910" s="391">
        <f t="shared" si="231"/>
        <v>0</v>
      </c>
      <c r="M910" s="399">
        <f t="shared" si="231"/>
        <v>0</v>
      </c>
      <c r="N910" s="392">
        <f t="shared" si="231"/>
        <v>0</v>
      </c>
      <c r="O910" s="392">
        <f t="shared" si="231"/>
        <v>0</v>
      </c>
      <c r="P910" s="392">
        <f t="shared" si="231"/>
        <v>0</v>
      </c>
      <c r="Q910" s="392">
        <f t="shared" si="231"/>
        <v>0</v>
      </c>
      <c r="R910" s="392">
        <f t="shared" si="231"/>
        <v>0</v>
      </c>
      <c r="S910" s="392">
        <f t="shared" si="231"/>
        <v>0</v>
      </c>
      <c r="T910" s="388">
        <f t="shared" si="231"/>
        <v>0</v>
      </c>
      <c r="U910" s="392">
        <f t="shared" si="231"/>
        <v>0</v>
      </c>
      <c r="V910" s="393">
        <f t="shared" si="231"/>
        <v>0</v>
      </c>
      <c r="W910" s="37">
        <f>G910-SUM(H910:V910)</f>
        <v>0</v>
      </c>
      <c r="Y910"/>
    </row>
    <row r="911" spans="1:25" outlineLevel="1" x14ac:dyDescent="0.25">
      <c r="A911" s="212"/>
      <c r="B911" s="465"/>
      <c r="C911" s="272"/>
      <c r="D911" s="272"/>
      <c r="E911" s="273"/>
      <c r="F911" s="274" t="s">
        <v>56</v>
      </c>
      <c r="G911" s="394">
        <f>G53</f>
        <v>0</v>
      </c>
      <c r="H911" s="395">
        <f>G911*(1-VLOOKUP($F911,SHT,2,FALSE))+$H53*VLOOKUP($F911,SHT,2,FALSE)</f>
        <v>0</v>
      </c>
      <c r="I911" s="389">
        <f t="shared" ref="I911:V911" si="232">I53*VLOOKUP($F911,SHT,2,FALSE)</f>
        <v>0</v>
      </c>
      <c r="J911" s="389">
        <f t="shared" si="232"/>
        <v>0</v>
      </c>
      <c r="K911" s="390">
        <f t="shared" si="232"/>
        <v>0</v>
      </c>
      <c r="L911" s="400">
        <f t="shared" si="232"/>
        <v>0</v>
      </c>
      <c r="M911" s="388">
        <f t="shared" si="232"/>
        <v>0</v>
      </c>
      <c r="N911" s="392">
        <f t="shared" si="232"/>
        <v>0</v>
      </c>
      <c r="O911" s="392">
        <f t="shared" si="232"/>
        <v>0</v>
      </c>
      <c r="P911" s="392">
        <f t="shared" si="232"/>
        <v>0</v>
      </c>
      <c r="Q911" s="392">
        <f t="shared" si="232"/>
        <v>0</v>
      </c>
      <c r="R911" s="392">
        <f t="shared" si="232"/>
        <v>0</v>
      </c>
      <c r="S911" s="392">
        <f t="shared" si="232"/>
        <v>0</v>
      </c>
      <c r="T911" s="392">
        <f t="shared" si="232"/>
        <v>0</v>
      </c>
      <c r="U911" s="392">
        <f t="shared" si="232"/>
        <v>0</v>
      </c>
      <c r="V911" s="393">
        <f t="shared" si="232"/>
        <v>0</v>
      </c>
      <c r="W911" s="37">
        <f>G911-SUM(H911:V911)</f>
        <v>0</v>
      </c>
      <c r="Y911"/>
    </row>
    <row r="912" spans="1:25" x14ac:dyDescent="0.25">
      <c r="A912" s="212"/>
      <c r="B912" s="465"/>
      <c r="C912" s="272"/>
      <c r="D912" s="272"/>
      <c r="E912" s="273" t="s">
        <v>57</v>
      </c>
      <c r="F912" s="273"/>
      <c r="G912" s="367">
        <f t="shared" ref="G912:W912" si="233">SUBTOTAL(9,G913:G914)</f>
        <v>0</v>
      </c>
      <c r="H912" s="368">
        <f t="shared" si="233"/>
        <v>0</v>
      </c>
      <c r="I912" s="369">
        <f t="shared" si="233"/>
        <v>0</v>
      </c>
      <c r="J912" s="369">
        <f t="shared" si="233"/>
        <v>0</v>
      </c>
      <c r="K912" s="370">
        <f t="shared" si="233"/>
        <v>0</v>
      </c>
      <c r="L912" s="364">
        <f t="shared" si="233"/>
        <v>0</v>
      </c>
      <c r="M912" s="364">
        <f t="shared" si="233"/>
        <v>0</v>
      </c>
      <c r="N912" s="364">
        <f t="shared" si="233"/>
        <v>0</v>
      </c>
      <c r="O912" s="364">
        <f t="shared" si="233"/>
        <v>0</v>
      </c>
      <c r="P912" s="364">
        <f t="shared" si="233"/>
        <v>0</v>
      </c>
      <c r="Q912" s="364">
        <f t="shared" si="233"/>
        <v>0</v>
      </c>
      <c r="R912" s="364">
        <f t="shared" si="233"/>
        <v>0</v>
      </c>
      <c r="S912" s="364">
        <f t="shared" si="233"/>
        <v>0</v>
      </c>
      <c r="T912" s="364">
        <f t="shared" si="233"/>
        <v>0</v>
      </c>
      <c r="U912" s="364">
        <f t="shared" si="233"/>
        <v>0</v>
      </c>
      <c r="V912" s="364">
        <f t="shared" si="233"/>
        <v>0</v>
      </c>
      <c r="W912" s="366">
        <f t="shared" si="233"/>
        <v>0</v>
      </c>
      <c r="Y912"/>
    </row>
    <row r="913" spans="1:25" outlineLevel="1" x14ac:dyDescent="0.25">
      <c r="A913" s="212"/>
      <c r="B913" s="465"/>
      <c r="C913" s="272"/>
      <c r="D913" s="272"/>
      <c r="E913" s="273"/>
      <c r="F913" s="274" t="s">
        <v>58</v>
      </c>
      <c r="G913" s="394">
        <f>G55</f>
        <v>0</v>
      </c>
      <c r="H913" s="395">
        <f>G913*(1-VLOOKUP($F913,SHT,2,FALSE))+$H55*VLOOKUP($F913,SHT,2,FALSE)</f>
        <v>0</v>
      </c>
      <c r="I913" s="389">
        <f t="shared" ref="I913:V913" si="234">I55*VLOOKUP($F913,SHT,2,FALSE)</f>
        <v>0</v>
      </c>
      <c r="J913" s="389">
        <f t="shared" si="234"/>
        <v>0</v>
      </c>
      <c r="K913" s="390">
        <f t="shared" si="234"/>
        <v>0</v>
      </c>
      <c r="L913" s="391">
        <f t="shared" si="234"/>
        <v>0</v>
      </c>
      <c r="M913" s="388">
        <f t="shared" si="234"/>
        <v>0</v>
      </c>
      <c r="N913" s="392">
        <f t="shared" si="234"/>
        <v>0</v>
      </c>
      <c r="O913" s="392">
        <f t="shared" si="234"/>
        <v>0</v>
      </c>
      <c r="P913" s="392">
        <f t="shared" si="234"/>
        <v>0</v>
      </c>
      <c r="Q913" s="392">
        <f t="shared" si="234"/>
        <v>0</v>
      </c>
      <c r="R913" s="392">
        <f t="shared" si="234"/>
        <v>0</v>
      </c>
      <c r="S913" s="392">
        <f t="shared" si="234"/>
        <v>0</v>
      </c>
      <c r="T913" s="392">
        <f t="shared" si="234"/>
        <v>0</v>
      </c>
      <c r="U913" s="388">
        <f t="shared" si="234"/>
        <v>0</v>
      </c>
      <c r="V913" s="393">
        <f t="shared" si="234"/>
        <v>0</v>
      </c>
      <c r="W913" s="37">
        <f>G913-SUM(H913:V913)</f>
        <v>0</v>
      </c>
      <c r="Y913"/>
    </row>
    <row r="914" spans="1:25" outlineLevel="1" x14ac:dyDescent="0.25">
      <c r="A914" s="212"/>
      <c r="B914" s="465"/>
      <c r="C914" s="272"/>
      <c r="D914" s="272"/>
      <c r="E914" s="273"/>
      <c r="F914" s="274" t="s">
        <v>59</v>
      </c>
      <c r="G914" s="394">
        <f>G56</f>
        <v>0</v>
      </c>
      <c r="H914" s="395">
        <f>G914*(1-VLOOKUP($F914,SHT,2,FALSE))+$H56*VLOOKUP($F914,SHT,2,FALSE)</f>
        <v>0</v>
      </c>
      <c r="I914" s="389">
        <f t="shared" ref="I914:V914" si="235">I56*VLOOKUP($F914,SHT,2,FALSE)</f>
        <v>0</v>
      </c>
      <c r="J914" s="389">
        <f t="shared" si="235"/>
        <v>0</v>
      </c>
      <c r="K914" s="390">
        <f t="shared" si="235"/>
        <v>0</v>
      </c>
      <c r="L914" s="391">
        <f t="shared" si="235"/>
        <v>0</v>
      </c>
      <c r="M914" s="388">
        <f t="shared" si="235"/>
        <v>0</v>
      </c>
      <c r="N914" s="392">
        <f t="shared" si="235"/>
        <v>0</v>
      </c>
      <c r="O914" s="392">
        <f t="shared" si="235"/>
        <v>0</v>
      </c>
      <c r="P914" s="392">
        <f t="shared" si="235"/>
        <v>0</v>
      </c>
      <c r="Q914" s="392">
        <f t="shared" si="235"/>
        <v>0</v>
      </c>
      <c r="R914" s="392">
        <f t="shared" si="235"/>
        <v>0</v>
      </c>
      <c r="S914" s="392">
        <f t="shared" si="235"/>
        <v>0</v>
      </c>
      <c r="T914" s="392">
        <f t="shared" si="235"/>
        <v>0</v>
      </c>
      <c r="U914" s="392">
        <f t="shared" si="235"/>
        <v>0</v>
      </c>
      <c r="V914" s="396">
        <f t="shared" si="235"/>
        <v>0</v>
      </c>
      <c r="W914" s="37">
        <f>G914-SUM(H914:V914)</f>
        <v>0</v>
      </c>
      <c r="Y914"/>
    </row>
    <row r="915" spans="1:25" x14ac:dyDescent="0.25">
      <c r="A915" s="212"/>
      <c r="B915" s="465"/>
      <c r="C915" s="272"/>
      <c r="D915" s="272"/>
      <c r="E915" s="273" t="s">
        <v>60</v>
      </c>
      <c r="F915" s="273"/>
      <c r="G915" s="367">
        <f t="shared" ref="G915:W915" si="236">SUBTOTAL(9,G916:G918)</f>
        <v>0</v>
      </c>
      <c r="H915" s="369">
        <f t="shared" si="236"/>
        <v>0</v>
      </c>
      <c r="I915" s="369">
        <f t="shared" si="236"/>
        <v>0</v>
      </c>
      <c r="J915" s="369">
        <f t="shared" si="236"/>
        <v>0</v>
      </c>
      <c r="K915" s="370">
        <f t="shared" si="236"/>
        <v>0</v>
      </c>
      <c r="L915" s="364">
        <f t="shared" si="236"/>
        <v>0</v>
      </c>
      <c r="M915" s="364">
        <f t="shared" si="236"/>
        <v>0</v>
      </c>
      <c r="N915" s="364">
        <f t="shared" si="236"/>
        <v>0</v>
      </c>
      <c r="O915" s="364">
        <f t="shared" si="236"/>
        <v>0</v>
      </c>
      <c r="P915" s="364">
        <f t="shared" si="236"/>
        <v>0</v>
      </c>
      <c r="Q915" s="364">
        <f t="shared" si="236"/>
        <v>0</v>
      </c>
      <c r="R915" s="364">
        <f t="shared" si="236"/>
        <v>0</v>
      </c>
      <c r="S915" s="364">
        <f t="shared" si="236"/>
        <v>0</v>
      </c>
      <c r="T915" s="364">
        <f t="shared" si="236"/>
        <v>0</v>
      </c>
      <c r="U915" s="364">
        <f t="shared" si="236"/>
        <v>0</v>
      </c>
      <c r="V915" s="364">
        <f t="shared" si="236"/>
        <v>0</v>
      </c>
      <c r="W915" s="366">
        <f t="shared" si="236"/>
        <v>0</v>
      </c>
      <c r="Y915"/>
    </row>
    <row r="916" spans="1:25" outlineLevel="1" x14ac:dyDescent="0.25">
      <c r="A916" s="212"/>
      <c r="B916" s="465"/>
      <c r="C916" s="272"/>
      <c r="D916" s="272"/>
      <c r="E916" s="273"/>
      <c r="F916" s="274" t="s">
        <v>61</v>
      </c>
      <c r="G916" s="394">
        <f>G58</f>
        <v>0</v>
      </c>
      <c r="H916" s="395">
        <f>G916*(1-VLOOKUP($F916,SHT,2,FALSE))+$H58*VLOOKUP($F916,SHT,2,FALSE)</f>
        <v>0</v>
      </c>
      <c r="I916" s="389">
        <f t="shared" ref="I916:V916" si="237">I58*VLOOKUP($F916,SHT,2,FALSE)</f>
        <v>0</v>
      </c>
      <c r="J916" s="389">
        <f t="shared" si="237"/>
        <v>0</v>
      </c>
      <c r="K916" s="390">
        <f t="shared" si="237"/>
        <v>0</v>
      </c>
      <c r="L916" s="388">
        <f t="shared" si="237"/>
        <v>0</v>
      </c>
      <c r="M916" s="392">
        <f t="shared" si="237"/>
        <v>0</v>
      </c>
      <c r="N916" s="392">
        <f t="shared" si="237"/>
        <v>0</v>
      </c>
      <c r="O916" s="392">
        <f t="shared" si="237"/>
        <v>0</v>
      </c>
      <c r="P916" s="392">
        <f t="shared" si="237"/>
        <v>0</v>
      </c>
      <c r="Q916" s="392">
        <f t="shared" si="237"/>
        <v>0</v>
      </c>
      <c r="R916" s="392">
        <f t="shared" si="237"/>
        <v>0</v>
      </c>
      <c r="S916" s="392">
        <f t="shared" si="237"/>
        <v>0</v>
      </c>
      <c r="T916" s="392">
        <f t="shared" si="237"/>
        <v>0</v>
      </c>
      <c r="U916" s="392">
        <f t="shared" si="237"/>
        <v>0</v>
      </c>
      <c r="V916" s="396">
        <f t="shared" si="237"/>
        <v>0</v>
      </c>
      <c r="W916" s="37">
        <f>G916-SUM(H916:V916)</f>
        <v>0</v>
      </c>
      <c r="Y916"/>
    </row>
    <row r="917" spans="1:25" outlineLevel="1" x14ac:dyDescent="0.25">
      <c r="A917" s="212"/>
      <c r="B917" s="465"/>
      <c r="C917" s="272"/>
      <c r="D917" s="272"/>
      <c r="E917" s="273"/>
      <c r="F917" s="274" t="s">
        <v>62</v>
      </c>
      <c r="G917" s="394">
        <f>G59</f>
        <v>0</v>
      </c>
      <c r="H917" s="395">
        <f>G917*(1-VLOOKUP($F917,SHT,2,FALSE))+$H59*VLOOKUP($F917,SHT,2,FALSE)</f>
        <v>0</v>
      </c>
      <c r="I917" s="389">
        <f t="shared" ref="I917:V917" si="238">I59*VLOOKUP($F917,SHT,2,FALSE)</f>
        <v>0</v>
      </c>
      <c r="J917" s="389">
        <f t="shared" si="238"/>
        <v>0</v>
      </c>
      <c r="K917" s="390">
        <f t="shared" si="238"/>
        <v>0</v>
      </c>
      <c r="L917" s="388">
        <f t="shared" si="238"/>
        <v>0</v>
      </c>
      <c r="M917" s="392">
        <f t="shared" si="238"/>
        <v>0</v>
      </c>
      <c r="N917" s="392">
        <f t="shared" si="238"/>
        <v>0</v>
      </c>
      <c r="O917" s="392">
        <f t="shared" si="238"/>
        <v>0</v>
      </c>
      <c r="P917" s="392">
        <f t="shared" si="238"/>
        <v>0</v>
      </c>
      <c r="Q917" s="392">
        <f t="shared" si="238"/>
        <v>0</v>
      </c>
      <c r="R917" s="392">
        <f t="shared" si="238"/>
        <v>0</v>
      </c>
      <c r="S917" s="392">
        <f t="shared" si="238"/>
        <v>0</v>
      </c>
      <c r="T917" s="392">
        <f t="shared" si="238"/>
        <v>0</v>
      </c>
      <c r="U917" s="388">
        <f t="shared" si="238"/>
        <v>0</v>
      </c>
      <c r="V917" s="393">
        <f t="shared" si="238"/>
        <v>0</v>
      </c>
      <c r="W917" s="37">
        <f>G917-SUM(H917:V917)</f>
        <v>0</v>
      </c>
      <c r="Y917"/>
    </row>
    <row r="918" spans="1:25" outlineLevel="1" x14ac:dyDescent="0.25">
      <c r="A918" s="212"/>
      <c r="B918" s="465"/>
      <c r="C918" s="272"/>
      <c r="D918" s="272"/>
      <c r="E918" s="273"/>
      <c r="F918" s="274" t="s">
        <v>63</v>
      </c>
      <c r="G918" s="394">
        <f>G60</f>
        <v>0</v>
      </c>
      <c r="H918" s="395">
        <f>G918*(1-VLOOKUP($F918,SHT,2,FALSE))+$H60*VLOOKUP($F918,SHT,2,FALSE)</f>
        <v>0</v>
      </c>
      <c r="I918" s="389">
        <f t="shared" ref="I918:V918" si="239">I60*VLOOKUP($F918,SHT,2,FALSE)</f>
        <v>0</v>
      </c>
      <c r="J918" s="389">
        <f t="shared" si="239"/>
        <v>0</v>
      </c>
      <c r="K918" s="390">
        <f t="shared" si="239"/>
        <v>0</v>
      </c>
      <c r="L918" s="388">
        <f t="shared" si="239"/>
        <v>0</v>
      </c>
      <c r="M918" s="392">
        <f t="shared" si="239"/>
        <v>0</v>
      </c>
      <c r="N918" s="392">
        <f t="shared" si="239"/>
        <v>0</v>
      </c>
      <c r="O918" s="392">
        <f t="shared" si="239"/>
        <v>0</v>
      </c>
      <c r="P918" s="392">
        <f t="shared" si="239"/>
        <v>0</v>
      </c>
      <c r="Q918" s="392">
        <f t="shared" si="239"/>
        <v>0</v>
      </c>
      <c r="R918" s="392">
        <f t="shared" si="239"/>
        <v>0</v>
      </c>
      <c r="S918" s="392">
        <f t="shared" si="239"/>
        <v>0</v>
      </c>
      <c r="T918" s="392">
        <f t="shared" si="239"/>
        <v>0</v>
      </c>
      <c r="U918" s="388">
        <f t="shared" si="239"/>
        <v>0</v>
      </c>
      <c r="V918" s="393">
        <f t="shared" si="239"/>
        <v>0</v>
      </c>
      <c r="W918" s="37">
        <f>G918-SUM(H918:V918)</f>
        <v>0</v>
      </c>
      <c r="Y918"/>
    </row>
    <row r="919" spans="1:25" x14ac:dyDescent="0.25">
      <c r="A919" s="212"/>
      <c r="B919" s="465"/>
      <c r="C919" s="272"/>
      <c r="D919" s="272"/>
      <c r="E919" s="273" t="s">
        <v>64</v>
      </c>
      <c r="F919" s="273"/>
      <c r="G919" s="367">
        <f t="shared" ref="G919:W919" si="240">SUBTOTAL(9,G920:G921)</f>
        <v>0</v>
      </c>
      <c r="H919" s="368">
        <f t="shared" si="240"/>
        <v>0</v>
      </c>
      <c r="I919" s="369">
        <f t="shared" si="240"/>
        <v>0</v>
      </c>
      <c r="J919" s="369">
        <f t="shared" si="240"/>
        <v>0</v>
      </c>
      <c r="K919" s="370">
        <f t="shared" si="240"/>
        <v>0</v>
      </c>
      <c r="L919" s="364">
        <f t="shared" si="240"/>
        <v>0</v>
      </c>
      <c r="M919" s="364">
        <f t="shared" si="240"/>
        <v>0</v>
      </c>
      <c r="N919" s="364">
        <f t="shared" si="240"/>
        <v>0</v>
      </c>
      <c r="O919" s="364">
        <f t="shared" si="240"/>
        <v>0</v>
      </c>
      <c r="P919" s="364">
        <f t="shared" si="240"/>
        <v>0</v>
      </c>
      <c r="Q919" s="364">
        <f t="shared" si="240"/>
        <v>0</v>
      </c>
      <c r="R919" s="364">
        <f t="shared" si="240"/>
        <v>0</v>
      </c>
      <c r="S919" s="364">
        <f t="shared" si="240"/>
        <v>0</v>
      </c>
      <c r="T919" s="364">
        <f t="shared" si="240"/>
        <v>0</v>
      </c>
      <c r="U919" s="364">
        <f t="shared" si="240"/>
        <v>0</v>
      </c>
      <c r="V919" s="364">
        <f t="shared" si="240"/>
        <v>0</v>
      </c>
      <c r="W919" s="366">
        <f t="shared" si="240"/>
        <v>0</v>
      </c>
      <c r="Y919"/>
    </row>
    <row r="920" spans="1:25" outlineLevel="1" x14ac:dyDescent="0.25">
      <c r="A920" s="212"/>
      <c r="B920" s="465"/>
      <c r="C920" s="272"/>
      <c r="D920" s="272"/>
      <c r="E920" s="273"/>
      <c r="F920" s="274" t="s">
        <v>65</v>
      </c>
      <c r="G920" s="394">
        <f>G62</f>
        <v>0</v>
      </c>
      <c r="H920" s="395">
        <f>G920*(1-VLOOKUP($F920,SHT,2,FALSE))+$H62*VLOOKUP($F920,SHT,2,FALSE)</f>
        <v>0</v>
      </c>
      <c r="I920" s="389">
        <f t="shared" ref="I920:V920" si="241">I62*VLOOKUP($F920,SHT,2,FALSE)</f>
        <v>0</v>
      </c>
      <c r="J920" s="389">
        <f t="shared" si="241"/>
        <v>0</v>
      </c>
      <c r="K920" s="390">
        <f t="shared" si="241"/>
        <v>0</v>
      </c>
      <c r="L920" s="399">
        <f t="shared" si="241"/>
        <v>0</v>
      </c>
      <c r="M920" s="392">
        <f t="shared" si="241"/>
        <v>0</v>
      </c>
      <c r="N920" s="392">
        <f t="shared" si="241"/>
        <v>0</v>
      </c>
      <c r="O920" s="392">
        <f t="shared" si="241"/>
        <v>0</v>
      </c>
      <c r="P920" s="392">
        <f t="shared" si="241"/>
        <v>0</v>
      </c>
      <c r="Q920" s="392">
        <f t="shared" si="241"/>
        <v>0</v>
      </c>
      <c r="R920" s="392">
        <f t="shared" si="241"/>
        <v>0</v>
      </c>
      <c r="S920" s="392">
        <f t="shared" si="241"/>
        <v>0</v>
      </c>
      <c r="T920" s="392">
        <f t="shared" si="241"/>
        <v>0</v>
      </c>
      <c r="U920" s="388">
        <f t="shared" si="241"/>
        <v>0</v>
      </c>
      <c r="V920" s="393">
        <f t="shared" si="241"/>
        <v>0</v>
      </c>
      <c r="W920" s="37">
        <f>G920-SUM(H920:V920)</f>
        <v>0</v>
      </c>
      <c r="Y920"/>
    </row>
    <row r="921" spans="1:25" outlineLevel="1" x14ac:dyDescent="0.25">
      <c r="A921" s="212"/>
      <c r="B921" s="465"/>
      <c r="C921" s="272"/>
      <c r="D921" s="272"/>
      <c r="E921" s="273"/>
      <c r="F921" s="274" t="s">
        <v>66</v>
      </c>
      <c r="G921" s="394">
        <f>G63</f>
        <v>0</v>
      </c>
      <c r="H921" s="395">
        <f>G921*(1-VLOOKUP($F921,SHT,2,FALSE))+$H63*VLOOKUP($F921,SHT,2,FALSE)</f>
        <v>0</v>
      </c>
      <c r="I921" s="389">
        <f t="shared" ref="I921:V921" si="242">I63*VLOOKUP($F921,SHT,2,FALSE)</f>
        <v>0</v>
      </c>
      <c r="J921" s="389">
        <f t="shared" si="242"/>
        <v>0</v>
      </c>
      <c r="K921" s="390">
        <f t="shared" si="242"/>
        <v>0</v>
      </c>
      <c r="L921" s="399">
        <f t="shared" si="242"/>
        <v>0</v>
      </c>
      <c r="M921" s="392">
        <f t="shared" si="242"/>
        <v>0</v>
      </c>
      <c r="N921" s="392">
        <f t="shared" si="242"/>
        <v>0</v>
      </c>
      <c r="O921" s="392">
        <f t="shared" si="242"/>
        <v>0</v>
      </c>
      <c r="P921" s="392">
        <f t="shared" si="242"/>
        <v>0</v>
      </c>
      <c r="Q921" s="392">
        <f t="shared" si="242"/>
        <v>0</v>
      </c>
      <c r="R921" s="392">
        <f t="shared" si="242"/>
        <v>0</v>
      </c>
      <c r="S921" s="392">
        <f t="shared" si="242"/>
        <v>0</v>
      </c>
      <c r="T921" s="392">
        <f t="shared" si="242"/>
        <v>0</v>
      </c>
      <c r="U921" s="388">
        <f t="shared" si="242"/>
        <v>0</v>
      </c>
      <c r="V921" s="393">
        <f t="shared" si="242"/>
        <v>0</v>
      </c>
      <c r="W921" s="37">
        <f>G921-SUM(H921:V921)</f>
        <v>0</v>
      </c>
      <c r="Y921"/>
    </row>
    <row r="922" spans="1:25" x14ac:dyDescent="0.25">
      <c r="A922" s="212"/>
      <c r="B922" s="465"/>
      <c r="C922" s="272"/>
      <c r="D922" s="272"/>
      <c r="E922" s="273" t="s">
        <v>67</v>
      </c>
      <c r="F922" s="273"/>
      <c r="G922" s="367">
        <f t="shared" ref="G922:W922" si="243">SUBTOTAL(9,G923:G925)</f>
        <v>0</v>
      </c>
      <c r="H922" s="368">
        <f t="shared" si="243"/>
        <v>0</v>
      </c>
      <c r="I922" s="369">
        <f t="shared" si="243"/>
        <v>0</v>
      </c>
      <c r="J922" s="369">
        <f t="shared" si="243"/>
        <v>0</v>
      </c>
      <c r="K922" s="370">
        <f t="shared" si="243"/>
        <v>0</v>
      </c>
      <c r="L922" s="364">
        <f t="shared" si="243"/>
        <v>0</v>
      </c>
      <c r="M922" s="364">
        <f t="shared" si="243"/>
        <v>0</v>
      </c>
      <c r="N922" s="364">
        <f t="shared" si="243"/>
        <v>0</v>
      </c>
      <c r="O922" s="364">
        <f t="shared" si="243"/>
        <v>0</v>
      </c>
      <c r="P922" s="364">
        <f t="shared" si="243"/>
        <v>0</v>
      </c>
      <c r="Q922" s="364">
        <f t="shared" si="243"/>
        <v>0</v>
      </c>
      <c r="R922" s="364">
        <f t="shared" si="243"/>
        <v>0</v>
      </c>
      <c r="S922" s="364">
        <f t="shared" si="243"/>
        <v>0</v>
      </c>
      <c r="T922" s="364">
        <f t="shared" si="243"/>
        <v>0</v>
      </c>
      <c r="U922" s="364">
        <f t="shared" si="243"/>
        <v>0</v>
      </c>
      <c r="V922" s="364">
        <f t="shared" si="243"/>
        <v>0</v>
      </c>
      <c r="W922" s="366">
        <f t="shared" si="243"/>
        <v>0</v>
      </c>
      <c r="Y922"/>
    </row>
    <row r="923" spans="1:25" outlineLevel="1" x14ac:dyDescent="0.25">
      <c r="A923" s="212"/>
      <c r="B923" s="465"/>
      <c r="C923" s="272"/>
      <c r="D923" s="272"/>
      <c r="E923" s="273"/>
      <c r="F923" s="274" t="s">
        <v>68</v>
      </c>
      <c r="G923" s="394">
        <f>G65</f>
        <v>0</v>
      </c>
      <c r="H923" s="395">
        <f>G923*(1-VLOOKUP($F923,SHT,2,FALSE))+$H65*VLOOKUP($F923,SHT,2,FALSE)</f>
        <v>0</v>
      </c>
      <c r="I923" s="389">
        <f t="shared" ref="I923:V923" si="244">I65*VLOOKUP($F923,SHT,2,FALSE)</f>
        <v>0</v>
      </c>
      <c r="J923" s="389">
        <f t="shared" si="244"/>
        <v>0</v>
      </c>
      <c r="K923" s="390">
        <f t="shared" si="244"/>
        <v>0</v>
      </c>
      <c r="L923" s="400">
        <f t="shared" si="244"/>
        <v>0</v>
      </c>
      <c r="M923" s="392">
        <f t="shared" si="244"/>
        <v>0</v>
      </c>
      <c r="N923" s="392">
        <f t="shared" si="244"/>
        <v>0</v>
      </c>
      <c r="O923" s="392">
        <f t="shared" si="244"/>
        <v>0</v>
      </c>
      <c r="P923" s="392">
        <f t="shared" si="244"/>
        <v>0</v>
      </c>
      <c r="Q923" s="392">
        <f t="shared" si="244"/>
        <v>0</v>
      </c>
      <c r="R923" s="392">
        <f t="shared" si="244"/>
        <v>0</v>
      </c>
      <c r="S923" s="392">
        <f t="shared" si="244"/>
        <v>0</v>
      </c>
      <c r="T923" s="392">
        <f t="shared" si="244"/>
        <v>0</v>
      </c>
      <c r="U923" s="388">
        <f t="shared" si="244"/>
        <v>0</v>
      </c>
      <c r="V923" s="393">
        <f t="shared" si="244"/>
        <v>0</v>
      </c>
      <c r="W923" s="37">
        <f>G923-SUM(H923:V923)</f>
        <v>0</v>
      </c>
      <c r="Y923"/>
    </row>
    <row r="924" spans="1:25" outlineLevel="1" x14ac:dyDescent="0.25">
      <c r="A924" s="212"/>
      <c r="B924" s="465"/>
      <c r="C924" s="272"/>
      <c r="D924" s="272"/>
      <c r="E924" s="273"/>
      <c r="F924" s="274" t="s">
        <v>69</v>
      </c>
      <c r="G924" s="394">
        <f>G66</f>
        <v>0</v>
      </c>
      <c r="H924" s="395">
        <f>G924*(1-VLOOKUP($F924,SHT,2,FALSE))+$H66*VLOOKUP($F924,SHT,2,FALSE)</f>
        <v>0</v>
      </c>
      <c r="I924" s="389">
        <f t="shared" ref="I924:V924" si="245">I66*VLOOKUP($F924,SHT,2,FALSE)</f>
        <v>0</v>
      </c>
      <c r="J924" s="389">
        <f t="shared" si="245"/>
        <v>0</v>
      </c>
      <c r="K924" s="390">
        <f t="shared" si="245"/>
        <v>0</v>
      </c>
      <c r="L924" s="400">
        <f t="shared" si="245"/>
        <v>0</v>
      </c>
      <c r="M924" s="392">
        <f t="shared" si="245"/>
        <v>0</v>
      </c>
      <c r="N924" s="392">
        <f t="shared" si="245"/>
        <v>0</v>
      </c>
      <c r="O924" s="392">
        <f t="shared" si="245"/>
        <v>0</v>
      </c>
      <c r="P924" s="392">
        <f t="shared" si="245"/>
        <v>0</v>
      </c>
      <c r="Q924" s="392">
        <f t="shared" si="245"/>
        <v>0</v>
      </c>
      <c r="R924" s="392">
        <f t="shared" si="245"/>
        <v>0</v>
      </c>
      <c r="S924" s="392">
        <f t="shared" si="245"/>
        <v>0</v>
      </c>
      <c r="T924" s="392">
        <f t="shared" si="245"/>
        <v>0</v>
      </c>
      <c r="U924" s="388">
        <f t="shared" si="245"/>
        <v>0</v>
      </c>
      <c r="V924" s="393">
        <f t="shared" si="245"/>
        <v>0</v>
      </c>
      <c r="W924" s="37">
        <f>G924-SUM(H924:V924)</f>
        <v>0</v>
      </c>
      <c r="Y924"/>
    </row>
    <row r="925" spans="1:25" outlineLevel="1" x14ac:dyDescent="0.25">
      <c r="A925" s="212"/>
      <c r="B925" s="465"/>
      <c r="C925" s="272"/>
      <c r="D925" s="272"/>
      <c r="E925" s="273"/>
      <c r="F925" s="274" t="s">
        <v>70</v>
      </c>
      <c r="G925" s="394">
        <f>G67</f>
        <v>0</v>
      </c>
      <c r="H925" s="395">
        <f>G925*(1-VLOOKUP($F925,SHT,2,FALSE))+$H67*VLOOKUP($F925,SHT,2,FALSE)</f>
        <v>0</v>
      </c>
      <c r="I925" s="389">
        <f t="shared" ref="I925:V925" si="246">I67*VLOOKUP($F925,SHT,2,FALSE)</f>
        <v>0</v>
      </c>
      <c r="J925" s="389">
        <f t="shared" si="246"/>
        <v>0</v>
      </c>
      <c r="K925" s="390">
        <f t="shared" si="246"/>
        <v>0</v>
      </c>
      <c r="L925" s="400">
        <f t="shared" si="246"/>
        <v>0</v>
      </c>
      <c r="M925" s="392">
        <f t="shared" si="246"/>
        <v>0</v>
      </c>
      <c r="N925" s="392">
        <f t="shared" si="246"/>
        <v>0</v>
      </c>
      <c r="O925" s="392">
        <f t="shared" si="246"/>
        <v>0</v>
      </c>
      <c r="P925" s="392">
        <f t="shared" si="246"/>
        <v>0</v>
      </c>
      <c r="Q925" s="392">
        <f t="shared" si="246"/>
        <v>0</v>
      </c>
      <c r="R925" s="392">
        <f t="shared" si="246"/>
        <v>0</v>
      </c>
      <c r="S925" s="392">
        <f t="shared" si="246"/>
        <v>0</v>
      </c>
      <c r="T925" s="392">
        <f t="shared" si="246"/>
        <v>0</v>
      </c>
      <c r="U925" s="388">
        <f t="shared" si="246"/>
        <v>0</v>
      </c>
      <c r="V925" s="393">
        <f t="shared" si="246"/>
        <v>0</v>
      </c>
      <c r="W925" s="37">
        <f>G925-SUM(H925:V925)</f>
        <v>0</v>
      </c>
      <c r="Y925"/>
    </row>
    <row r="926" spans="1:25" x14ac:dyDescent="0.25">
      <c r="A926" s="212"/>
      <c r="B926" s="465"/>
      <c r="C926" s="272"/>
      <c r="D926" s="272" t="s">
        <v>71</v>
      </c>
      <c r="E926" s="273"/>
      <c r="F926" s="273"/>
      <c r="G926" s="367"/>
      <c r="H926" s="369"/>
      <c r="I926" s="369"/>
      <c r="J926" s="369"/>
      <c r="K926" s="370"/>
      <c r="L926" s="363"/>
      <c r="M926" s="364"/>
      <c r="N926" s="364"/>
      <c r="O926" s="364"/>
      <c r="P926" s="364"/>
      <c r="Q926" s="364"/>
      <c r="R926" s="364"/>
      <c r="S926" s="364"/>
      <c r="T926" s="364"/>
      <c r="U926" s="364"/>
      <c r="V926" s="365"/>
      <c r="W926" s="366"/>
      <c r="Y926"/>
    </row>
    <row r="927" spans="1:25" x14ac:dyDescent="0.25">
      <c r="A927" s="212"/>
      <c r="B927" s="465"/>
      <c r="C927" s="272"/>
      <c r="D927" s="272"/>
      <c r="E927" s="273" t="s">
        <v>72</v>
      </c>
      <c r="F927" s="273"/>
      <c r="G927" s="367">
        <f t="shared" ref="G927:W927" si="247">SUBTOTAL(9,G928:G929)</f>
        <v>0</v>
      </c>
      <c r="H927" s="368">
        <f t="shared" si="247"/>
        <v>0</v>
      </c>
      <c r="I927" s="369">
        <f t="shared" si="247"/>
        <v>0</v>
      </c>
      <c r="J927" s="369">
        <f t="shared" si="247"/>
        <v>0</v>
      </c>
      <c r="K927" s="370">
        <f t="shared" si="247"/>
        <v>0</v>
      </c>
      <c r="L927" s="364">
        <f t="shared" si="247"/>
        <v>0</v>
      </c>
      <c r="M927" s="364">
        <f t="shared" si="247"/>
        <v>0</v>
      </c>
      <c r="N927" s="364">
        <f t="shared" si="247"/>
        <v>0</v>
      </c>
      <c r="O927" s="364">
        <f t="shared" si="247"/>
        <v>0</v>
      </c>
      <c r="P927" s="364">
        <f t="shared" si="247"/>
        <v>0</v>
      </c>
      <c r="Q927" s="364">
        <f t="shared" si="247"/>
        <v>0</v>
      </c>
      <c r="R927" s="364">
        <f t="shared" si="247"/>
        <v>0</v>
      </c>
      <c r="S927" s="364">
        <f t="shared" si="247"/>
        <v>0</v>
      </c>
      <c r="T927" s="364">
        <f t="shared" si="247"/>
        <v>0</v>
      </c>
      <c r="U927" s="364">
        <f t="shared" si="247"/>
        <v>0</v>
      </c>
      <c r="V927" s="364">
        <f t="shared" si="247"/>
        <v>0</v>
      </c>
      <c r="W927" s="366">
        <f t="shared" si="247"/>
        <v>0</v>
      </c>
      <c r="Y927"/>
    </row>
    <row r="928" spans="1:25" outlineLevel="1" x14ac:dyDescent="0.25">
      <c r="A928" s="212"/>
      <c r="B928" s="465"/>
      <c r="C928" s="272"/>
      <c r="D928" s="272"/>
      <c r="E928" s="273"/>
      <c r="F928" s="274" t="s">
        <v>73</v>
      </c>
      <c r="G928" s="394">
        <f>G70</f>
        <v>0</v>
      </c>
      <c r="H928" s="395">
        <f>G928*(1-VLOOKUP($F928,SHT,2,FALSE))+$H70*VLOOKUP($F928,SHT,2,FALSE)</f>
        <v>0</v>
      </c>
      <c r="I928" s="389">
        <f t="shared" ref="I928:V928" si="248">I70*VLOOKUP($F928,SHT,2,FALSE)</f>
        <v>0</v>
      </c>
      <c r="J928" s="389">
        <f t="shared" si="248"/>
        <v>0</v>
      </c>
      <c r="K928" s="390">
        <f t="shared" si="248"/>
        <v>0</v>
      </c>
      <c r="L928" s="400">
        <f t="shared" si="248"/>
        <v>0</v>
      </c>
      <c r="M928" s="392">
        <f t="shared" si="248"/>
        <v>0</v>
      </c>
      <c r="N928" s="392">
        <f t="shared" si="248"/>
        <v>0</v>
      </c>
      <c r="O928" s="392">
        <f t="shared" si="248"/>
        <v>0</v>
      </c>
      <c r="P928" s="392">
        <f t="shared" si="248"/>
        <v>0</v>
      </c>
      <c r="Q928" s="392">
        <f t="shared" si="248"/>
        <v>0</v>
      </c>
      <c r="R928" s="392">
        <f t="shared" si="248"/>
        <v>0</v>
      </c>
      <c r="S928" s="392">
        <f t="shared" si="248"/>
        <v>0</v>
      </c>
      <c r="T928" s="388">
        <f t="shared" si="248"/>
        <v>0</v>
      </c>
      <c r="U928" s="392">
        <f t="shared" si="248"/>
        <v>0</v>
      </c>
      <c r="V928" s="393">
        <f t="shared" si="248"/>
        <v>0</v>
      </c>
      <c r="W928" s="37">
        <f>G928-SUM(H928:V928)</f>
        <v>0</v>
      </c>
      <c r="Y928"/>
    </row>
    <row r="929" spans="1:25" outlineLevel="1" x14ac:dyDescent="0.25">
      <c r="A929" s="212"/>
      <c r="B929" s="465"/>
      <c r="C929" s="272"/>
      <c r="D929" s="272"/>
      <c r="E929" s="273"/>
      <c r="F929" s="274" t="s">
        <v>74</v>
      </c>
      <c r="G929" s="394">
        <f>G71</f>
        <v>0</v>
      </c>
      <c r="H929" s="395">
        <f>G929*(1-VLOOKUP($F929,SHT,2,FALSE))+$H71*VLOOKUP($F929,SHT,2,FALSE)</f>
        <v>0</v>
      </c>
      <c r="I929" s="389">
        <f t="shared" ref="I929:V929" si="249">I71*VLOOKUP($F929,SHT,2,FALSE)</f>
        <v>0</v>
      </c>
      <c r="J929" s="389">
        <f t="shared" si="249"/>
        <v>0</v>
      </c>
      <c r="K929" s="390">
        <f t="shared" si="249"/>
        <v>0</v>
      </c>
      <c r="L929" s="400">
        <f t="shared" si="249"/>
        <v>0</v>
      </c>
      <c r="M929" s="392">
        <f t="shared" si="249"/>
        <v>0</v>
      </c>
      <c r="N929" s="392">
        <f t="shared" si="249"/>
        <v>0</v>
      </c>
      <c r="O929" s="392">
        <f t="shared" si="249"/>
        <v>0</v>
      </c>
      <c r="P929" s="392">
        <f t="shared" si="249"/>
        <v>0</v>
      </c>
      <c r="Q929" s="392">
        <f t="shared" si="249"/>
        <v>0</v>
      </c>
      <c r="R929" s="392">
        <f t="shared" si="249"/>
        <v>0</v>
      </c>
      <c r="S929" s="392">
        <f t="shared" si="249"/>
        <v>0</v>
      </c>
      <c r="T929" s="388">
        <f t="shared" si="249"/>
        <v>0</v>
      </c>
      <c r="U929" s="392">
        <f t="shared" si="249"/>
        <v>0</v>
      </c>
      <c r="V929" s="393">
        <f t="shared" si="249"/>
        <v>0</v>
      </c>
      <c r="W929" s="37">
        <f>G929-SUM(H929:V929)</f>
        <v>0</v>
      </c>
      <c r="Y929"/>
    </row>
    <row r="930" spans="1:25" x14ac:dyDescent="0.25">
      <c r="A930" s="212"/>
      <c r="B930" s="465"/>
      <c r="C930" s="272"/>
      <c r="D930" s="272"/>
      <c r="E930" s="273" t="s">
        <v>75</v>
      </c>
      <c r="F930" s="273"/>
      <c r="G930" s="367">
        <f t="shared" ref="G930:W930" si="250">SUBTOTAL(9,G931:G932)</f>
        <v>0</v>
      </c>
      <c r="H930" s="368">
        <f t="shared" si="250"/>
        <v>0</v>
      </c>
      <c r="I930" s="369">
        <f t="shared" si="250"/>
        <v>0</v>
      </c>
      <c r="J930" s="369">
        <f t="shared" si="250"/>
        <v>0</v>
      </c>
      <c r="K930" s="370">
        <f t="shared" si="250"/>
        <v>0</v>
      </c>
      <c r="L930" s="364">
        <f t="shared" si="250"/>
        <v>0</v>
      </c>
      <c r="M930" s="364">
        <f t="shared" si="250"/>
        <v>0</v>
      </c>
      <c r="N930" s="364">
        <f t="shared" si="250"/>
        <v>0</v>
      </c>
      <c r="O930" s="364">
        <f t="shared" si="250"/>
        <v>0</v>
      </c>
      <c r="P930" s="364">
        <f t="shared" si="250"/>
        <v>0</v>
      </c>
      <c r="Q930" s="364">
        <f t="shared" si="250"/>
        <v>0</v>
      </c>
      <c r="R930" s="364">
        <f t="shared" si="250"/>
        <v>0</v>
      </c>
      <c r="S930" s="364">
        <f t="shared" si="250"/>
        <v>0</v>
      </c>
      <c r="T930" s="364">
        <f t="shared" si="250"/>
        <v>0</v>
      </c>
      <c r="U930" s="364">
        <f t="shared" si="250"/>
        <v>0</v>
      </c>
      <c r="V930" s="364">
        <f t="shared" si="250"/>
        <v>0</v>
      </c>
      <c r="W930" s="366">
        <f t="shared" si="250"/>
        <v>0</v>
      </c>
      <c r="Y930"/>
    </row>
    <row r="931" spans="1:25" outlineLevel="1" x14ac:dyDescent="0.25">
      <c r="A931" s="212"/>
      <c r="B931" s="465"/>
      <c r="C931" s="272"/>
      <c r="D931" s="272"/>
      <c r="E931" s="273"/>
      <c r="F931" s="274" t="s">
        <v>76</v>
      </c>
      <c r="G931" s="394">
        <f>G73</f>
        <v>0</v>
      </c>
      <c r="H931" s="395">
        <f>G931*(1-VLOOKUP($F931,SHT,2,FALSE))+$H73*VLOOKUP($F931,SHT,2,FALSE)</f>
        <v>0</v>
      </c>
      <c r="I931" s="389">
        <f t="shared" ref="I931:V931" si="251">I73*VLOOKUP($F931,SHT,2,FALSE)</f>
        <v>0</v>
      </c>
      <c r="J931" s="389">
        <f t="shared" si="251"/>
        <v>0</v>
      </c>
      <c r="K931" s="390">
        <f t="shared" si="251"/>
        <v>0</v>
      </c>
      <c r="L931" s="400">
        <f t="shared" si="251"/>
        <v>0</v>
      </c>
      <c r="M931" s="392">
        <f t="shared" si="251"/>
        <v>0</v>
      </c>
      <c r="N931" s="392">
        <f t="shared" si="251"/>
        <v>0</v>
      </c>
      <c r="O931" s="392">
        <f t="shared" si="251"/>
        <v>0</v>
      </c>
      <c r="P931" s="392">
        <f t="shared" si="251"/>
        <v>0</v>
      </c>
      <c r="Q931" s="392">
        <f t="shared" si="251"/>
        <v>0</v>
      </c>
      <c r="R931" s="392">
        <f t="shared" si="251"/>
        <v>0</v>
      </c>
      <c r="S931" s="392">
        <f t="shared" si="251"/>
        <v>0</v>
      </c>
      <c r="T931" s="392">
        <f t="shared" si="251"/>
        <v>0</v>
      </c>
      <c r="U931" s="388">
        <f t="shared" si="251"/>
        <v>0</v>
      </c>
      <c r="V931" s="393">
        <f t="shared" si="251"/>
        <v>0</v>
      </c>
      <c r="W931" s="37">
        <f>G931-SUM(H931:V931)</f>
        <v>0</v>
      </c>
      <c r="Y931"/>
    </row>
    <row r="932" spans="1:25" outlineLevel="1" x14ac:dyDescent="0.25">
      <c r="A932" s="212"/>
      <c r="B932" s="465"/>
      <c r="C932" s="272"/>
      <c r="D932" s="272"/>
      <c r="E932" s="273"/>
      <c r="F932" s="274" t="s">
        <v>77</v>
      </c>
      <c r="G932" s="394">
        <f>G74</f>
        <v>0</v>
      </c>
      <c r="H932" s="395">
        <f>G932*(1-VLOOKUP($F932,SHT,2,FALSE))+$H74*VLOOKUP($F932,SHT,2,FALSE)</f>
        <v>0</v>
      </c>
      <c r="I932" s="389">
        <f t="shared" ref="I932:V932" si="252">I74*VLOOKUP($F932,SHT,2,FALSE)</f>
        <v>0</v>
      </c>
      <c r="J932" s="389">
        <f t="shared" si="252"/>
        <v>0</v>
      </c>
      <c r="K932" s="390">
        <f t="shared" si="252"/>
        <v>0</v>
      </c>
      <c r="L932" s="400">
        <f t="shared" si="252"/>
        <v>0</v>
      </c>
      <c r="M932" s="392">
        <f t="shared" si="252"/>
        <v>0</v>
      </c>
      <c r="N932" s="392">
        <f t="shared" si="252"/>
        <v>0</v>
      </c>
      <c r="O932" s="392">
        <f t="shared" si="252"/>
        <v>0</v>
      </c>
      <c r="P932" s="392">
        <f t="shared" si="252"/>
        <v>0</v>
      </c>
      <c r="Q932" s="392">
        <f t="shared" si="252"/>
        <v>0</v>
      </c>
      <c r="R932" s="392">
        <f t="shared" si="252"/>
        <v>0</v>
      </c>
      <c r="S932" s="392">
        <f t="shared" si="252"/>
        <v>0</v>
      </c>
      <c r="T932" s="392">
        <f t="shared" si="252"/>
        <v>0</v>
      </c>
      <c r="U932" s="388">
        <f t="shared" si="252"/>
        <v>0</v>
      </c>
      <c r="V932" s="393">
        <f t="shared" si="252"/>
        <v>0</v>
      </c>
      <c r="W932" s="37">
        <f>G932-SUM(H932:V932)</f>
        <v>0</v>
      </c>
      <c r="Y932"/>
    </row>
    <row r="933" spans="1:25" x14ac:dyDescent="0.25">
      <c r="A933" s="212"/>
      <c r="B933" s="465"/>
      <c r="C933" s="272"/>
      <c r="D933" s="272"/>
      <c r="E933" s="273" t="s">
        <v>78</v>
      </c>
      <c r="F933" s="273"/>
      <c r="G933" s="367">
        <f t="shared" ref="G933:W933" si="253">SUBTOTAL(9,G934:G935)</f>
        <v>0</v>
      </c>
      <c r="H933" s="368">
        <f t="shared" si="253"/>
        <v>0</v>
      </c>
      <c r="I933" s="369">
        <f t="shared" si="253"/>
        <v>0</v>
      </c>
      <c r="J933" s="369">
        <f t="shared" si="253"/>
        <v>0</v>
      </c>
      <c r="K933" s="370">
        <f t="shared" si="253"/>
        <v>0</v>
      </c>
      <c r="L933" s="364">
        <f t="shared" si="253"/>
        <v>0</v>
      </c>
      <c r="M933" s="364">
        <f t="shared" si="253"/>
        <v>0</v>
      </c>
      <c r="N933" s="364">
        <f t="shared" si="253"/>
        <v>0</v>
      </c>
      <c r="O933" s="364">
        <f t="shared" si="253"/>
        <v>0</v>
      </c>
      <c r="P933" s="364">
        <f t="shared" si="253"/>
        <v>0</v>
      </c>
      <c r="Q933" s="364">
        <f t="shared" si="253"/>
        <v>0</v>
      </c>
      <c r="R933" s="364">
        <f t="shared" si="253"/>
        <v>0</v>
      </c>
      <c r="S933" s="364">
        <f t="shared" si="253"/>
        <v>0</v>
      </c>
      <c r="T933" s="364">
        <f t="shared" si="253"/>
        <v>0</v>
      </c>
      <c r="U933" s="364">
        <f t="shared" si="253"/>
        <v>0</v>
      </c>
      <c r="V933" s="364">
        <f t="shared" si="253"/>
        <v>0</v>
      </c>
      <c r="W933" s="366">
        <f t="shared" si="253"/>
        <v>0</v>
      </c>
      <c r="Y933"/>
    </row>
    <row r="934" spans="1:25" outlineLevel="1" x14ac:dyDescent="0.25">
      <c r="A934" s="212"/>
      <c r="B934" s="465"/>
      <c r="C934" s="272"/>
      <c r="D934" s="272"/>
      <c r="E934" s="273"/>
      <c r="F934" s="274" t="s">
        <v>79</v>
      </c>
      <c r="G934" s="394">
        <f>G76</f>
        <v>0</v>
      </c>
      <c r="H934" s="395">
        <f>G934*(1-VLOOKUP($F934,SHT,2,FALSE))+$H76*VLOOKUP($F934,SHT,2,FALSE)</f>
        <v>0</v>
      </c>
      <c r="I934" s="389">
        <f t="shared" ref="I934:V934" si="254">I76*VLOOKUP($F934,SHT,2,FALSE)</f>
        <v>0</v>
      </c>
      <c r="J934" s="389">
        <f t="shared" si="254"/>
        <v>0</v>
      </c>
      <c r="K934" s="390">
        <f t="shared" si="254"/>
        <v>0</v>
      </c>
      <c r="L934" s="400">
        <f t="shared" si="254"/>
        <v>0</v>
      </c>
      <c r="M934" s="392">
        <f t="shared" si="254"/>
        <v>0</v>
      </c>
      <c r="N934" s="392">
        <f t="shared" si="254"/>
        <v>0</v>
      </c>
      <c r="O934" s="392">
        <f t="shared" si="254"/>
        <v>0</v>
      </c>
      <c r="P934" s="392">
        <f t="shared" si="254"/>
        <v>0</v>
      </c>
      <c r="Q934" s="392">
        <f t="shared" si="254"/>
        <v>0</v>
      </c>
      <c r="R934" s="392">
        <f t="shared" si="254"/>
        <v>0</v>
      </c>
      <c r="S934" s="392">
        <f t="shared" si="254"/>
        <v>0</v>
      </c>
      <c r="T934" s="388">
        <f t="shared" si="254"/>
        <v>0</v>
      </c>
      <c r="U934" s="392">
        <f t="shared" si="254"/>
        <v>0</v>
      </c>
      <c r="V934" s="393">
        <f t="shared" si="254"/>
        <v>0</v>
      </c>
      <c r="W934" s="37">
        <f>G934-SUM(H934:V934)</f>
        <v>0</v>
      </c>
      <c r="Y934"/>
    </row>
    <row r="935" spans="1:25" outlineLevel="1" x14ac:dyDescent="0.25">
      <c r="A935" s="212"/>
      <c r="B935" s="465"/>
      <c r="C935" s="272"/>
      <c r="D935" s="272"/>
      <c r="E935" s="273"/>
      <c r="F935" s="274" t="s">
        <v>80</v>
      </c>
      <c r="G935" s="394">
        <f>G77</f>
        <v>0</v>
      </c>
      <c r="H935" s="395">
        <f>G935*(1-VLOOKUP($F935,SHT,2,FALSE))+$H77*VLOOKUP($F935,SHT,2,FALSE)</f>
        <v>0</v>
      </c>
      <c r="I935" s="389">
        <f t="shared" ref="I935:V935" si="255">I77*VLOOKUP($F935,SHT,2,FALSE)</f>
        <v>0</v>
      </c>
      <c r="J935" s="389">
        <f t="shared" si="255"/>
        <v>0</v>
      </c>
      <c r="K935" s="390">
        <f t="shared" si="255"/>
        <v>0</v>
      </c>
      <c r="L935" s="400">
        <f t="shared" si="255"/>
        <v>0</v>
      </c>
      <c r="M935" s="392">
        <f t="shared" si="255"/>
        <v>0</v>
      </c>
      <c r="N935" s="392">
        <f t="shared" si="255"/>
        <v>0</v>
      </c>
      <c r="O935" s="392">
        <f t="shared" si="255"/>
        <v>0</v>
      </c>
      <c r="P935" s="392">
        <f t="shared" si="255"/>
        <v>0</v>
      </c>
      <c r="Q935" s="392">
        <f t="shared" si="255"/>
        <v>0</v>
      </c>
      <c r="R935" s="392">
        <f t="shared" si="255"/>
        <v>0</v>
      </c>
      <c r="S935" s="392">
        <f t="shared" si="255"/>
        <v>0</v>
      </c>
      <c r="T935" s="388">
        <f t="shared" si="255"/>
        <v>0</v>
      </c>
      <c r="U935" s="392">
        <f t="shared" si="255"/>
        <v>0</v>
      </c>
      <c r="V935" s="393">
        <f t="shared" si="255"/>
        <v>0</v>
      </c>
      <c r="W935" s="37">
        <f>G935-SUM(H935:V935)</f>
        <v>0</v>
      </c>
      <c r="Y935"/>
    </row>
    <row r="936" spans="1:25" x14ac:dyDescent="0.25">
      <c r="A936" s="212"/>
      <c r="B936" s="465"/>
      <c r="C936" s="272"/>
      <c r="D936" s="272"/>
      <c r="E936" s="273" t="s">
        <v>81</v>
      </c>
      <c r="F936" s="273"/>
      <c r="G936" s="367">
        <f t="shared" ref="G936:W936" si="256">SUBTOTAL(9,G937:G938)</f>
        <v>0</v>
      </c>
      <c r="H936" s="368">
        <f t="shared" si="256"/>
        <v>0</v>
      </c>
      <c r="I936" s="369">
        <f t="shared" si="256"/>
        <v>0</v>
      </c>
      <c r="J936" s="369">
        <f t="shared" si="256"/>
        <v>0</v>
      </c>
      <c r="K936" s="370">
        <f t="shared" si="256"/>
        <v>0</v>
      </c>
      <c r="L936" s="364">
        <f t="shared" si="256"/>
        <v>0</v>
      </c>
      <c r="M936" s="364">
        <f t="shared" si="256"/>
        <v>0</v>
      </c>
      <c r="N936" s="364">
        <f t="shared" si="256"/>
        <v>0</v>
      </c>
      <c r="O936" s="364">
        <f t="shared" si="256"/>
        <v>0</v>
      </c>
      <c r="P936" s="364">
        <f t="shared" si="256"/>
        <v>0</v>
      </c>
      <c r="Q936" s="364">
        <f t="shared" si="256"/>
        <v>0</v>
      </c>
      <c r="R936" s="364">
        <f t="shared" si="256"/>
        <v>0</v>
      </c>
      <c r="S936" s="364">
        <f t="shared" si="256"/>
        <v>0</v>
      </c>
      <c r="T936" s="364">
        <f t="shared" si="256"/>
        <v>0</v>
      </c>
      <c r="U936" s="364">
        <f t="shared" si="256"/>
        <v>0</v>
      </c>
      <c r="V936" s="364">
        <f t="shared" si="256"/>
        <v>0</v>
      </c>
      <c r="W936" s="366">
        <f t="shared" si="256"/>
        <v>0</v>
      </c>
      <c r="Y936"/>
    </row>
    <row r="937" spans="1:25" outlineLevel="1" x14ac:dyDescent="0.25">
      <c r="A937" s="212"/>
      <c r="B937" s="465"/>
      <c r="C937" s="272"/>
      <c r="D937" s="272"/>
      <c r="E937" s="273"/>
      <c r="F937" s="274" t="s">
        <v>82</v>
      </c>
      <c r="G937" s="394">
        <f>G79</f>
        <v>0</v>
      </c>
      <c r="H937" s="395">
        <f>G937*(1-VLOOKUP($F937,SHT,2,FALSE))+$H79*VLOOKUP($F937,SHT,2,FALSE)</f>
        <v>0</v>
      </c>
      <c r="I937" s="389">
        <f t="shared" ref="I937:V937" si="257">I79*VLOOKUP($F937,SHT,2,FALSE)</f>
        <v>0</v>
      </c>
      <c r="J937" s="389">
        <f t="shared" si="257"/>
        <v>0</v>
      </c>
      <c r="K937" s="390">
        <f t="shared" si="257"/>
        <v>0</v>
      </c>
      <c r="L937" s="400">
        <f t="shared" si="257"/>
        <v>0</v>
      </c>
      <c r="M937" s="392">
        <f t="shared" si="257"/>
        <v>0</v>
      </c>
      <c r="N937" s="392">
        <f t="shared" si="257"/>
        <v>0</v>
      </c>
      <c r="O937" s="392">
        <f t="shared" si="257"/>
        <v>0</v>
      </c>
      <c r="P937" s="392">
        <f t="shared" si="257"/>
        <v>0</v>
      </c>
      <c r="Q937" s="392">
        <f t="shared" si="257"/>
        <v>0</v>
      </c>
      <c r="R937" s="392">
        <f t="shared" si="257"/>
        <v>0</v>
      </c>
      <c r="S937" s="392">
        <f t="shared" si="257"/>
        <v>0</v>
      </c>
      <c r="T937" s="388">
        <f t="shared" si="257"/>
        <v>0</v>
      </c>
      <c r="U937" s="392">
        <f t="shared" si="257"/>
        <v>0</v>
      </c>
      <c r="V937" s="393">
        <f t="shared" si="257"/>
        <v>0</v>
      </c>
      <c r="W937" s="37">
        <f>G937-SUM(H937:V937)</f>
        <v>0</v>
      </c>
      <c r="Y937"/>
    </row>
    <row r="938" spans="1:25" outlineLevel="1" x14ac:dyDescent="0.25">
      <c r="A938" s="212"/>
      <c r="B938" s="465"/>
      <c r="C938" s="272"/>
      <c r="D938" s="272"/>
      <c r="E938" s="273"/>
      <c r="F938" s="274" t="s">
        <v>83</v>
      </c>
      <c r="G938" s="394">
        <f>G80</f>
        <v>0</v>
      </c>
      <c r="H938" s="395">
        <f>G938*(1-VLOOKUP($F938,SHT,2,FALSE))+$H80*VLOOKUP($F938,SHT,2,FALSE)</f>
        <v>0</v>
      </c>
      <c r="I938" s="389">
        <f t="shared" ref="I938:V938" si="258">I80*VLOOKUP($F938,SHT,2,FALSE)</f>
        <v>0</v>
      </c>
      <c r="J938" s="389">
        <f t="shared" si="258"/>
        <v>0</v>
      </c>
      <c r="K938" s="390">
        <f t="shared" si="258"/>
        <v>0</v>
      </c>
      <c r="L938" s="400">
        <f t="shared" si="258"/>
        <v>0</v>
      </c>
      <c r="M938" s="392">
        <f t="shared" si="258"/>
        <v>0</v>
      </c>
      <c r="N938" s="392">
        <f t="shared" si="258"/>
        <v>0</v>
      </c>
      <c r="O938" s="392">
        <f t="shared" si="258"/>
        <v>0</v>
      </c>
      <c r="P938" s="392">
        <f t="shared" si="258"/>
        <v>0</v>
      </c>
      <c r="Q938" s="392">
        <f t="shared" si="258"/>
        <v>0</v>
      </c>
      <c r="R938" s="392">
        <f t="shared" si="258"/>
        <v>0</v>
      </c>
      <c r="S938" s="392">
        <f t="shared" si="258"/>
        <v>0</v>
      </c>
      <c r="T938" s="388">
        <f t="shared" si="258"/>
        <v>0</v>
      </c>
      <c r="U938" s="392">
        <f t="shared" si="258"/>
        <v>0</v>
      </c>
      <c r="V938" s="393">
        <f t="shared" si="258"/>
        <v>0</v>
      </c>
      <c r="W938" s="37">
        <f>G938-SUM(H938:V938)</f>
        <v>0</v>
      </c>
      <c r="Y938"/>
    </row>
    <row r="939" spans="1:25" x14ac:dyDescent="0.25">
      <c r="A939" s="212"/>
      <c r="B939" s="465"/>
      <c r="C939" s="272"/>
      <c r="D939" s="272"/>
      <c r="E939" s="273" t="s">
        <v>84</v>
      </c>
      <c r="F939" s="273"/>
      <c r="G939" s="367">
        <f t="shared" ref="G939:W939" si="259">SUBTOTAL(9,G940:G941)</f>
        <v>0</v>
      </c>
      <c r="H939" s="368">
        <f t="shared" si="259"/>
        <v>0</v>
      </c>
      <c r="I939" s="369">
        <f t="shared" si="259"/>
        <v>0</v>
      </c>
      <c r="J939" s="369">
        <f t="shared" si="259"/>
        <v>0</v>
      </c>
      <c r="K939" s="370">
        <f t="shared" si="259"/>
        <v>0</v>
      </c>
      <c r="L939" s="364">
        <f t="shared" si="259"/>
        <v>0</v>
      </c>
      <c r="M939" s="364">
        <f t="shared" si="259"/>
        <v>0</v>
      </c>
      <c r="N939" s="364">
        <f t="shared" si="259"/>
        <v>0</v>
      </c>
      <c r="O939" s="364">
        <f t="shared" si="259"/>
        <v>0</v>
      </c>
      <c r="P939" s="364">
        <f t="shared" si="259"/>
        <v>0</v>
      </c>
      <c r="Q939" s="364">
        <f t="shared" si="259"/>
        <v>0</v>
      </c>
      <c r="R939" s="364">
        <f t="shared" si="259"/>
        <v>0</v>
      </c>
      <c r="S939" s="364">
        <f t="shared" si="259"/>
        <v>0</v>
      </c>
      <c r="T939" s="364">
        <f t="shared" si="259"/>
        <v>0</v>
      </c>
      <c r="U939" s="364">
        <f t="shared" si="259"/>
        <v>0</v>
      </c>
      <c r="V939" s="364">
        <f t="shared" si="259"/>
        <v>0</v>
      </c>
      <c r="W939" s="366">
        <f t="shared" si="259"/>
        <v>0</v>
      </c>
      <c r="Y939"/>
    </row>
    <row r="940" spans="1:25" outlineLevel="1" x14ac:dyDescent="0.25">
      <c r="A940" s="212"/>
      <c r="B940" s="465"/>
      <c r="C940" s="272"/>
      <c r="D940" s="272"/>
      <c r="E940" s="273"/>
      <c r="F940" s="274" t="s">
        <v>85</v>
      </c>
      <c r="G940" s="394">
        <f>G82</f>
        <v>0</v>
      </c>
      <c r="H940" s="395">
        <f>G940*(1-VLOOKUP($F940,SHT,2,FALSE))+$H82*VLOOKUP($F940,SHT,2,FALSE)</f>
        <v>0</v>
      </c>
      <c r="I940" s="389">
        <f t="shared" ref="I940:V940" si="260">I82*VLOOKUP($F940,SHT,2,FALSE)</f>
        <v>0</v>
      </c>
      <c r="J940" s="389">
        <f t="shared" si="260"/>
        <v>0</v>
      </c>
      <c r="K940" s="390">
        <f t="shared" si="260"/>
        <v>0</v>
      </c>
      <c r="L940" s="400">
        <f t="shared" si="260"/>
        <v>0</v>
      </c>
      <c r="M940" s="392">
        <f t="shared" si="260"/>
        <v>0</v>
      </c>
      <c r="N940" s="392">
        <f t="shared" si="260"/>
        <v>0</v>
      </c>
      <c r="O940" s="392">
        <f t="shared" si="260"/>
        <v>0</v>
      </c>
      <c r="P940" s="392">
        <f t="shared" si="260"/>
        <v>0</v>
      </c>
      <c r="Q940" s="392">
        <f t="shared" si="260"/>
        <v>0</v>
      </c>
      <c r="R940" s="392">
        <f t="shared" si="260"/>
        <v>0</v>
      </c>
      <c r="S940" s="392">
        <f t="shared" si="260"/>
        <v>0</v>
      </c>
      <c r="T940" s="388">
        <f t="shared" si="260"/>
        <v>0</v>
      </c>
      <c r="U940" s="392">
        <f t="shared" si="260"/>
        <v>0</v>
      </c>
      <c r="V940" s="393">
        <f t="shared" si="260"/>
        <v>0</v>
      </c>
      <c r="W940" s="37">
        <f>G940-SUM(H940:V940)</f>
        <v>0</v>
      </c>
      <c r="Y940"/>
    </row>
    <row r="941" spans="1:25" outlineLevel="1" x14ac:dyDescent="0.25">
      <c r="A941" s="212"/>
      <c r="B941" s="465"/>
      <c r="C941" s="272"/>
      <c r="D941" s="272"/>
      <c r="E941" s="273"/>
      <c r="F941" s="274" t="s">
        <v>86</v>
      </c>
      <c r="G941" s="394">
        <f>G83</f>
        <v>0</v>
      </c>
      <c r="H941" s="395">
        <f>G941*(1-VLOOKUP($F941,SHT,2,FALSE))+$H83*VLOOKUP($F941,SHT,2,FALSE)</f>
        <v>0</v>
      </c>
      <c r="I941" s="389">
        <f t="shared" ref="I941:V941" si="261">I83*VLOOKUP($F941,SHT,2,FALSE)</f>
        <v>0</v>
      </c>
      <c r="J941" s="389">
        <f t="shared" si="261"/>
        <v>0</v>
      </c>
      <c r="K941" s="390">
        <f t="shared" si="261"/>
        <v>0</v>
      </c>
      <c r="L941" s="400">
        <f t="shared" si="261"/>
        <v>0</v>
      </c>
      <c r="M941" s="392">
        <f t="shared" si="261"/>
        <v>0</v>
      </c>
      <c r="N941" s="392">
        <f t="shared" si="261"/>
        <v>0</v>
      </c>
      <c r="O941" s="392">
        <f t="shared" si="261"/>
        <v>0</v>
      </c>
      <c r="P941" s="392">
        <f t="shared" si="261"/>
        <v>0</v>
      </c>
      <c r="Q941" s="392">
        <f t="shared" si="261"/>
        <v>0</v>
      </c>
      <c r="R941" s="392">
        <f t="shared" si="261"/>
        <v>0</v>
      </c>
      <c r="S941" s="392">
        <f t="shared" si="261"/>
        <v>0</v>
      </c>
      <c r="T941" s="388">
        <f t="shared" si="261"/>
        <v>0</v>
      </c>
      <c r="U941" s="392">
        <f t="shared" si="261"/>
        <v>0</v>
      </c>
      <c r="V941" s="393">
        <f t="shared" si="261"/>
        <v>0</v>
      </c>
      <c r="W941" s="37">
        <f>G941-SUM(H941:V941)</f>
        <v>0</v>
      </c>
      <c r="Y941"/>
    </row>
    <row r="942" spans="1:25" x14ac:dyDescent="0.25">
      <c r="A942" s="212"/>
      <c r="B942" s="465"/>
      <c r="C942" s="272"/>
      <c r="D942" s="272"/>
      <c r="E942" s="273" t="s">
        <v>87</v>
      </c>
      <c r="F942" s="273"/>
      <c r="G942" s="367">
        <f t="shared" ref="G942:W942" si="262">SUBTOTAL(9,G943:G944)</f>
        <v>0</v>
      </c>
      <c r="H942" s="368">
        <f t="shared" si="262"/>
        <v>0</v>
      </c>
      <c r="I942" s="369">
        <f t="shared" si="262"/>
        <v>0</v>
      </c>
      <c r="J942" s="369">
        <f t="shared" si="262"/>
        <v>0</v>
      </c>
      <c r="K942" s="370">
        <f t="shared" si="262"/>
        <v>0</v>
      </c>
      <c r="L942" s="364">
        <f t="shared" si="262"/>
        <v>0</v>
      </c>
      <c r="M942" s="364">
        <f t="shared" si="262"/>
        <v>0</v>
      </c>
      <c r="N942" s="364">
        <f t="shared" si="262"/>
        <v>0</v>
      </c>
      <c r="O942" s="364">
        <f t="shared" si="262"/>
        <v>0</v>
      </c>
      <c r="P942" s="364">
        <f t="shared" si="262"/>
        <v>0</v>
      </c>
      <c r="Q942" s="364">
        <f t="shared" si="262"/>
        <v>0</v>
      </c>
      <c r="R942" s="364">
        <f t="shared" si="262"/>
        <v>0</v>
      </c>
      <c r="S942" s="364">
        <f t="shared" si="262"/>
        <v>0</v>
      </c>
      <c r="T942" s="364">
        <f t="shared" si="262"/>
        <v>0</v>
      </c>
      <c r="U942" s="364">
        <f t="shared" si="262"/>
        <v>0</v>
      </c>
      <c r="V942" s="364">
        <f t="shared" si="262"/>
        <v>0</v>
      </c>
      <c r="W942" s="366">
        <f t="shared" si="262"/>
        <v>0</v>
      </c>
      <c r="Y942"/>
    </row>
    <row r="943" spans="1:25" outlineLevel="1" x14ac:dyDescent="0.25">
      <c r="A943" s="212"/>
      <c r="B943" s="465"/>
      <c r="C943" s="272"/>
      <c r="D943" s="272"/>
      <c r="E943" s="273"/>
      <c r="F943" s="274" t="s">
        <v>88</v>
      </c>
      <c r="G943" s="394">
        <f>G85</f>
        <v>0</v>
      </c>
      <c r="H943" s="395">
        <f>G943*(1-VLOOKUP($F943,SHT,2,FALSE))+$H85*VLOOKUP($F943,SHT,2,FALSE)</f>
        <v>0</v>
      </c>
      <c r="I943" s="389">
        <f t="shared" ref="I943:V943" si="263">I85*VLOOKUP($F943,SHT,2,FALSE)</f>
        <v>0</v>
      </c>
      <c r="J943" s="389">
        <f t="shared" si="263"/>
        <v>0</v>
      </c>
      <c r="K943" s="390">
        <f t="shared" si="263"/>
        <v>0</v>
      </c>
      <c r="L943" s="400">
        <f t="shared" si="263"/>
        <v>0</v>
      </c>
      <c r="M943" s="392">
        <f t="shared" si="263"/>
        <v>0</v>
      </c>
      <c r="N943" s="392">
        <f t="shared" si="263"/>
        <v>0</v>
      </c>
      <c r="O943" s="392">
        <f t="shared" si="263"/>
        <v>0</v>
      </c>
      <c r="P943" s="392">
        <f t="shared" si="263"/>
        <v>0</v>
      </c>
      <c r="Q943" s="392">
        <f t="shared" si="263"/>
        <v>0</v>
      </c>
      <c r="R943" s="392">
        <f t="shared" si="263"/>
        <v>0</v>
      </c>
      <c r="S943" s="392">
        <f t="shared" si="263"/>
        <v>0</v>
      </c>
      <c r="T943" s="388">
        <f t="shared" si="263"/>
        <v>0</v>
      </c>
      <c r="U943" s="392">
        <f t="shared" si="263"/>
        <v>0</v>
      </c>
      <c r="V943" s="393">
        <f t="shared" si="263"/>
        <v>0</v>
      </c>
      <c r="W943" s="37">
        <f>G943-SUM(H943:V943)</f>
        <v>0</v>
      </c>
      <c r="Y943"/>
    </row>
    <row r="944" spans="1:25" outlineLevel="1" x14ac:dyDescent="0.25">
      <c r="A944" s="212"/>
      <c r="B944" s="465"/>
      <c r="C944" s="272"/>
      <c r="D944" s="272"/>
      <c r="E944" s="273"/>
      <c r="F944" s="274" t="s">
        <v>89</v>
      </c>
      <c r="G944" s="394">
        <f>G86</f>
        <v>0</v>
      </c>
      <c r="H944" s="395">
        <f>G944*(1-VLOOKUP($F944,SHT,2,FALSE))+$H86*VLOOKUP($F944,SHT,2,FALSE)</f>
        <v>0</v>
      </c>
      <c r="I944" s="389">
        <f t="shared" ref="I944:V944" si="264">I86*VLOOKUP($F944,SHT,2,FALSE)</f>
        <v>0</v>
      </c>
      <c r="J944" s="389">
        <f t="shared" si="264"/>
        <v>0</v>
      </c>
      <c r="K944" s="390">
        <f t="shared" si="264"/>
        <v>0</v>
      </c>
      <c r="L944" s="400">
        <f t="shared" si="264"/>
        <v>0</v>
      </c>
      <c r="M944" s="392">
        <f t="shared" si="264"/>
        <v>0</v>
      </c>
      <c r="N944" s="392">
        <f t="shared" si="264"/>
        <v>0</v>
      </c>
      <c r="O944" s="392">
        <f t="shared" si="264"/>
        <v>0</v>
      </c>
      <c r="P944" s="392">
        <f t="shared" si="264"/>
        <v>0</v>
      </c>
      <c r="Q944" s="392">
        <f t="shared" si="264"/>
        <v>0</v>
      </c>
      <c r="R944" s="392">
        <f t="shared" si="264"/>
        <v>0</v>
      </c>
      <c r="S944" s="392">
        <f t="shared" si="264"/>
        <v>0</v>
      </c>
      <c r="T944" s="388">
        <f t="shared" si="264"/>
        <v>0</v>
      </c>
      <c r="U944" s="392">
        <f t="shared" si="264"/>
        <v>0</v>
      </c>
      <c r="V944" s="393">
        <f t="shared" si="264"/>
        <v>0</v>
      </c>
      <c r="W944" s="37">
        <f>G944-SUM(H944:V944)</f>
        <v>0</v>
      </c>
      <c r="Y944"/>
    </row>
    <row r="945" spans="1:25" x14ac:dyDescent="0.25">
      <c r="A945" s="212"/>
      <c r="B945" s="465"/>
      <c r="C945" s="272"/>
      <c r="D945" s="272" t="s">
        <v>90</v>
      </c>
      <c r="E945" s="273"/>
      <c r="F945" s="273"/>
      <c r="G945" s="367">
        <f>SUBTOTAL(9,G946:G948)</f>
        <v>0</v>
      </c>
      <c r="H945" s="369"/>
      <c r="I945" s="369"/>
      <c r="J945" s="369"/>
      <c r="K945" s="370">
        <f>SUBTOTAL(9,K946:K948)</f>
        <v>0</v>
      </c>
      <c r="L945" s="363">
        <f>SUBTOTAL(9,L946:L948)</f>
        <v>0</v>
      </c>
      <c r="M945" s="364">
        <f>SUBTOTAL(9,M946:M948)</f>
        <v>0</v>
      </c>
      <c r="N945" s="364">
        <f>SUBTOTAL(9,N946:N948)</f>
        <v>0</v>
      </c>
      <c r="O945" s="364"/>
      <c r="P945" s="364"/>
      <c r="Q945" s="364"/>
      <c r="R945" s="364"/>
      <c r="S945" s="364"/>
      <c r="T945" s="364"/>
      <c r="U945" s="364"/>
      <c r="V945" s="365"/>
      <c r="W945" s="366">
        <f>SUBTOTAL(9,W946:W948)</f>
        <v>0</v>
      </c>
      <c r="Y945"/>
    </row>
    <row r="946" spans="1:25" outlineLevel="1" x14ac:dyDescent="0.25">
      <c r="A946" s="212"/>
      <c r="B946" s="465"/>
      <c r="C946" s="272"/>
      <c r="D946" s="272"/>
      <c r="E946" s="273"/>
      <c r="F946" s="274" t="s">
        <v>91</v>
      </c>
      <c r="G946" s="394">
        <f>G88</f>
        <v>0</v>
      </c>
      <c r="H946" s="369"/>
      <c r="I946" s="369"/>
      <c r="J946" s="369"/>
      <c r="K946" s="390">
        <f>G946*(VLOOKUP($F946,EIT,2,FALSE))</f>
        <v>0</v>
      </c>
      <c r="L946" s="363"/>
      <c r="M946" s="364"/>
      <c r="N946" s="364"/>
      <c r="O946" s="364"/>
      <c r="P946" s="364"/>
      <c r="Q946" s="364"/>
      <c r="R946" s="364"/>
      <c r="S946" s="364"/>
      <c r="T946" s="364"/>
      <c r="U946" s="364"/>
      <c r="V946" s="365"/>
      <c r="W946" s="37">
        <f>G946-SUM(H946:V946)</f>
        <v>0</v>
      </c>
      <c r="Y946"/>
    </row>
    <row r="947" spans="1:25" outlineLevel="1" x14ac:dyDescent="0.25">
      <c r="A947" s="212"/>
      <c r="B947" s="465"/>
      <c r="C947" s="272"/>
      <c r="D947" s="272"/>
      <c r="E947" s="273"/>
      <c r="F947" s="274" t="s">
        <v>92</v>
      </c>
      <c r="G947" s="394">
        <f>G89</f>
        <v>0</v>
      </c>
      <c r="H947" s="369"/>
      <c r="I947" s="369"/>
      <c r="J947" s="369"/>
      <c r="K947" s="370"/>
      <c r="L947" s="391">
        <f>G947*VLOOKUP($F947,EIT,3,FALSE)</f>
        <v>0</v>
      </c>
      <c r="M947" s="392">
        <f>G947*VLOOKUP($F947,EIT, 4,FALSE)</f>
        <v>0</v>
      </c>
      <c r="N947" s="392">
        <f>G947*VLOOKUP($F947,EIT, 5,FALSE)</f>
        <v>0</v>
      </c>
      <c r="O947" s="364"/>
      <c r="P947" s="364"/>
      <c r="Q947" s="364"/>
      <c r="R947" s="364"/>
      <c r="S947" s="364"/>
      <c r="T947" s="364"/>
      <c r="U947" s="364"/>
      <c r="V947" s="365"/>
      <c r="W947" s="37">
        <f>G947-SUM(H947:V947)</f>
        <v>0</v>
      </c>
      <c r="Y947"/>
    </row>
    <row r="948" spans="1:25" outlineLevel="1" x14ac:dyDescent="0.25">
      <c r="A948" s="212"/>
      <c r="B948" s="465"/>
      <c r="C948" s="272"/>
      <c r="D948" s="272"/>
      <c r="E948" s="273"/>
      <c r="F948" s="274" t="s">
        <v>93</v>
      </c>
      <c r="G948" s="394">
        <f>G90</f>
        <v>0</v>
      </c>
      <c r="H948" s="369"/>
      <c r="I948" s="369"/>
      <c r="J948" s="369"/>
      <c r="K948" s="370"/>
      <c r="L948" s="363"/>
      <c r="M948" s="364"/>
      <c r="N948" s="364"/>
      <c r="O948" s="364"/>
      <c r="P948" s="364"/>
      <c r="Q948" s="364"/>
      <c r="R948" s="364"/>
      <c r="S948" s="364"/>
      <c r="T948" s="364"/>
      <c r="U948" s="364"/>
      <c r="V948" s="365"/>
      <c r="W948" s="37">
        <f>G948-SUM(H948:V948)</f>
        <v>0</v>
      </c>
      <c r="Y948"/>
    </row>
    <row r="949" spans="1:25" x14ac:dyDescent="0.25">
      <c r="A949" s="212"/>
      <c r="B949" s="465"/>
      <c r="C949" s="275"/>
      <c r="D949" s="272" t="s">
        <v>94</v>
      </c>
      <c r="E949" s="273"/>
      <c r="F949" s="273"/>
      <c r="G949" s="367">
        <f>SUBTOTAL(9,G950:G951)</f>
        <v>0</v>
      </c>
      <c r="H949" s="368">
        <f t="shared" ref="H949:W949" si="265">SUBTOTAL(9,H950:H951)</f>
        <v>0</v>
      </c>
      <c r="I949" s="369">
        <f t="shared" si="265"/>
        <v>0</v>
      </c>
      <c r="J949" s="369">
        <f t="shared" si="265"/>
        <v>0</v>
      </c>
      <c r="K949" s="370">
        <f t="shared" si="265"/>
        <v>0</v>
      </c>
      <c r="L949" s="364">
        <f t="shared" si="265"/>
        <v>0</v>
      </c>
      <c r="M949" s="364">
        <f t="shared" si="265"/>
        <v>0</v>
      </c>
      <c r="N949" s="364">
        <f t="shared" si="265"/>
        <v>0</v>
      </c>
      <c r="O949" s="364">
        <f t="shared" si="265"/>
        <v>0</v>
      </c>
      <c r="P949" s="364">
        <f t="shared" si="265"/>
        <v>0</v>
      </c>
      <c r="Q949" s="364">
        <f t="shared" si="265"/>
        <v>0</v>
      </c>
      <c r="R949" s="364">
        <f t="shared" si="265"/>
        <v>0</v>
      </c>
      <c r="S949" s="364">
        <f t="shared" si="265"/>
        <v>0</v>
      </c>
      <c r="T949" s="364">
        <f t="shared" si="265"/>
        <v>0</v>
      </c>
      <c r="U949" s="364">
        <f t="shared" si="265"/>
        <v>0</v>
      </c>
      <c r="V949" s="364">
        <f t="shared" si="265"/>
        <v>0</v>
      </c>
      <c r="W949" s="366">
        <f t="shared" si="265"/>
        <v>0</v>
      </c>
      <c r="Y949"/>
    </row>
    <row r="950" spans="1:25" outlineLevel="1" x14ac:dyDescent="0.25">
      <c r="A950" s="212"/>
      <c r="B950" s="465"/>
      <c r="C950" s="272"/>
      <c r="D950" s="272"/>
      <c r="E950" s="273"/>
      <c r="F950" s="274" t="s">
        <v>95</v>
      </c>
      <c r="G950" s="394">
        <f t="shared" ref="G950:V950" si="266">G92</f>
        <v>0</v>
      </c>
      <c r="H950" s="395">
        <f t="shared" si="266"/>
        <v>0</v>
      </c>
      <c r="I950" s="389">
        <f t="shared" si="266"/>
        <v>0</v>
      </c>
      <c r="J950" s="389">
        <f t="shared" si="266"/>
        <v>0</v>
      </c>
      <c r="K950" s="390">
        <f t="shared" si="266"/>
        <v>0</v>
      </c>
      <c r="L950" s="391">
        <f t="shared" si="266"/>
        <v>0</v>
      </c>
      <c r="M950" s="396">
        <f t="shared" si="266"/>
        <v>0</v>
      </c>
      <c r="N950" s="392">
        <f t="shared" si="266"/>
        <v>0</v>
      </c>
      <c r="O950" s="392">
        <f t="shared" si="266"/>
        <v>0</v>
      </c>
      <c r="P950" s="392">
        <f t="shared" si="266"/>
        <v>0</v>
      </c>
      <c r="Q950" s="392">
        <f t="shared" si="266"/>
        <v>0</v>
      </c>
      <c r="R950" s="392">
        <f t="shared" si="266"/>
        <v>0</v>
      </c>
      <c r="S950" s="392">
        <f t="shared" si="266"/>
        <v>0</v>
      </c>
      <c r="T950" s="388">
        <f t="shared" si="266"/>
        <v>0</v>
      </c>
      <c r="U950" s="392">
        <f t="shared" si="266"/>
        <v>0</v>
      </c>
      <c r="V950" s="393">
        <f t="shared" si="266"/>
        <v>0</v>
      </c>
      <c r="W950" s="37">
        <f>G950-SUM(H950:V950)</f>
        <v>0</v>
      </c>
      <c r="Y950"/>
    </row>
    <row r="951" spans="1:25" outlineLevel="1" x14ac:dyDescent="0.25">
      <c r="A951" s="212"/>
      <c r="B951" s="465"/>
      <c r="C951" s="272"/>
      <c r="D951" s="272"/>
      <c r="E951" s="273"/>
      <c r="F951" s="274" t="s">
        <v>96</v>
      </c>
      <c r="G951" s="394">
        <f t="shared" ref="G951:V951" si="267">G93</f>
        <v>0</v>
      </c>
      <c r="H951" s="395">
        <f t="shared" si="267"/>
        <v>0</v>
      </c>
      <c r="I951" s="389">
        <f t="shared" si="267"/>
        <v>0</v>
      </c>
      <c r="J951" s="389">
        <f t="shared" si="267"/>
        <v>0</v>
      </c>
      <c r="K951" s="390">
        <f t="shared" si="267"/>
        <v>0</v>
      </c>
      <c r="L951" s="391">
        <f t="shared" si="267"/>
        <v>0</v>
      </c>
      <c r="M951" s="396">
        <f t="shared" si="267"/>
        <v>0</v>
      </c>
      <c r="N951" s="392">
        <f t="shared" si="267"/>
        <v>0</v>
      </c>
      <c r="O951" s="392">
        <f t="shared" si="267"/>
        <v>0</v>
      </c>
      <c r="P951" s="392">
        <f t="shared" si="267"/>
        <v>0</v>
      </c>
      <c r="Q951" s="392">
        <f t="shared" si="267"/>
        <v>0</v>
      </c>
      <c r="R951" s="392">
        <f t="shared" si="267"/>
        <v>0</v>
      </c>
      <c r="S951" s="392">
        <f t="shared" si="267"/>
        <v>0</v>
      </c>
      <c r="T951" s="388">
        <f t="shared" si="267"/>
        <v>0</v>
      </c>
      <c r="U951" s="392">
        <f t="shared" si="267"/>
        <v>0</v>
      </c>
      <c r="V951" s="393">
        <f t="shared" si="267"/>
        <v>0</v>
      </c>
      <c r="W951" s="37">
        <f>G951-SUM(H951:V951)</f>
        <v>0</v>
      </c>
      <c r="Y951"/>
    </row>
    <row r="952" spans="1:25" x14ac:dyDescent="0.25">
      <c r="A952" s="212"/>
      <c r="B952" s="465"/>
      <c r="C952" s="272" t="s">
        <v>97</v>
      </c>
      <c r="D952" s="272"/>
      <c r="E952" s="273"/>
      <c r="F952" s="273"/>
      <c r="G952" s="367"/>
      <c r="H952" s="369"/>
      <c r="I952" s="369"/>
      <c r="J952" s="369"/>
      <c r="K952" s="370"/>
      <c r="L952" s="363"/>
      <c r="M952" s="364"/>
      <c r="N952" s="364"/>
      <c r="O952" s="364"/>
      <c r="P952" s="364"/>
      <c r="Q952" s="364"/>
      <c r="R952" s="364"/>
      <c r="S952" s="364"/>
      <c r="T952" s="364"/>
      <c r="U952" s="364"/>
      <c r="V952" s="365"/>
      <c r="W952" s="366"/>
      <c r="Y952"/>
    </row>
    <row r="953" spans="1:25" x14ac:dyDescent="0.25">
      <c r="A953" s="212"/>
      <c r="B953" s="465"/>
      <c r="C953" s="272"/>
      <c r="D953" s="272" t="s">
        <v>98</v>
      </c>
      <c r="E953" s="275"/>
      <c r="F953" s="273"/>
      <c r="G953" s="367"/>
      <c r="H953" s="369"/>
      <c r="I953" s="369"/>
      <c r="J953" s="369"/>
      <c r="K953" s="370"/>
      <c r="L953" s="363"/>
      <c r="M953" s="364"/>
      <c r="N953" s="364"/>
      <c r="O953" s="364"/>
      <c r="P953" s="364"/>
      <c r="Q953" s="364"/>
      <c r="R953" s="364"/>
      <c r="S953" s="364"/>
      <c r="T953" s="364"/>
      <c r="U953" s="364"/>
      <c r="V953" s="365"/>
      <c r="W953" s="366"/>
      <c r="Y953"/>
    </row>
    <row r="954" spans="1:25" x14ac:dyDescent="0.25">
      <c r="A954" s="212"/>
      <c r="B954" s="465"/>
      <c r="C954" s="272"/>
      <c r="D954" s="272"/>
      <c r="E954" s="273" t="s">
        <v>99</v>
      </c>
      <c r="F954" s="273"/>
      <c r="G954" s="367">
        <f>SUBTOTAL(9,G955:G958)</f>
        <v>0</v>
      </c>
      <c r="H954" s="368">
        <f>SUBTOTAL(9,H955:H958)</f>
        <v>0</v>
      </c>
      <c r="I954" s="369">
        <f t="shared" ref="I954:V954" si="268">SUBTOTAL(9,I955:I958)</f>
        <v>0</v>
      </c>
      <c r="J954" s="369">
        <f t="shared" si="268"/>
        <v>0</v>
      </c>
      <c r="K954" s="370">
        <f t="shared" si="268"/>
        <v>0</v>
      </c>
      <c r="L954" s="364">
        <f t="shared" si="268"/>
        <v>0</v>
      </c>
      <c r="M954" s="364">
        <f t="shared" si="268"/>
        <v>0</v>
      </c>
      <c r="N954" s="364">
        <f t="shared" si="268"/>
        <v>0</v>
      </c>
      <c r="O954" s="364">
        <f t="shared" si="268"/>
        <v>0</v>
      </c>
      <c r="P954" s="364">
        <f t="shared" si="268"/>
        <v>0</v>
      </c>
      <c r="Q954" s="364">
        <f t="shared" si="268"/>
        <v>0</v>
      </c>
      <c r="R954" s="364">
        <f t="shared" si="268"/>
        <v>0</v>
      </c>
      <c r="S954" s="364">
        <f t="shared" si="268"/>
        <v>0</v>
      </c>
      <c r="T954" s="364">
        <f t="shared" si="268"/>
        <v>0</v>
      </c>
      <c r="U954" s="364">
        <f t="shared" si="268"/>
        <v>0</v>
      </c>
      <c r="V954" s="364">
        <f t="shared" si="268"/>
        <v>0</v>
      </c>
      <c r="W954" s="366">
        <f>SUBTOTAL(9,W955:W958)</f>
        <v>0</v>
      </c>
      <c r="Y954"/>
    </row>
    <row r="955" spans="1:25" outlineLevel="1" x14ac:dyDescent="0.25">
      <c r="A955" s="212"/>
      <c r="B955" s="465"/>
      <c r="C955" s="273"/>
      <c r="D955" s="275"/>
      <c r="E955" s="275"/>
      <c r="F955" s="274" t="s">
        <v>100</v>
      </c>
      <c r="G955" s="394">
        <f>G97</f>
        <v>0</v>
      </c>
      <c r="H955" s="395">
        <f>G955*(1-VLOOKUP($F955,SHT,2,FALSE))</f>
        <v>0</v>
      </c>
      <c r="I955" s="33"/>
      <c r="J955" s="33"/>
      <c r="K955" s="35"/>
      <c r="L955" s="34"/>
      <c r="M955" s="33"/>
      <c r="N955" s="33"/>
      <c r="O955" s="33"/>
      <c r="P955" s="33"/>
      <c r="Q955" s="33"/>
      <c r="R955" s="33"/>
      <c r="S955" s="33"/>
      <c r="T955" s="33"/>
      <c r="U955" s="33"/>
      <c r="V955" s="35"/>
      <c r="W955" s="37">
        <f>G955-SUM(H955:V955)</f>
        <v>0</v>
      </c>
      <c r="Y955"/>
    </row>
    <row r="956" spans="1:25" outlineLevel="1" x14ac:dyDescent="0.25">
      <c r="A956" s="212"/>
      <c r="B956" s="465"/>
      <c r="C956" s="273"/>
      <c r="D956" s="275"/>
      <c r="E956" s="275"/>
      <c r="F956" s="274" t="s">
        <v>101</v>
      </c>
      <c r="G956" s="394">
        <f>G98</f>
        <v>0</v>
      </c>
      <c r="H956" s="395">
        <f>G956*(1-VLOOKUP($F956,SHT,2,FALSE))</f>
        <v>0</v>
      </c>
      <c r="I956" s="33"/>
      <c r="J956" s="33"/>
      <c r="K956" s="35"/>
      <c r="L956" s="34"/>
      <c r="M956" s="33"/>
      <c r="N956" s="33"/>
      <c r="O956" s="33"/>
      <c r="P956" s="33"/>
      <c r="Q956" s="33"/>
      <c r="R956" s="33"/>
      <c r="S956" s="33"/>
      <c r="T956" s="33"/>
      <c r="U956" s="33"/>
      <c r="V956" s="35"/>
      <c r="W956" s="37">
        <f>G956-SUM(H956:V956)</f>
        <v>0</v>
      </c>
      <c r="Y956"/>
    </row>
    <row r="957" spans="1:25" outlineLevel="1" x14ac:dyDescent="0.25">
      <c r="A957" s="212"/>
      <c r="B957" s="465"/>
      <c r="C957" s="273"/>
      <c r="D957" s="275"/>
      <c r="E957" s="275"/>
      <c r="F957" s="274" t="s">
        <v>102</v>
      </c>
      <c r="G957" s="394">
        <f>G99</f>
        <v>0</v>
      </c>
      <c r="H957" s="395">
        <f t="shared" ref="H957:V957" si="269">H99</f>
        <v>0</v>
      </c>
      <c r="I957" s="389">
        <f t="shared" si="269"/>
        <v>0</v>
      </c>
      <c r="J957" s="389">
        <f t="shared" si="269"/>
        <v>0</v>
      </c>
      <c r="K957" s="390">
        <f t="shared" si="269"/>
        <v>0</v>
      </c>
      <c r="L957" s="391">
        <f t="shared" si="269"/>
        <v>0</v>
      </c>
      <c r="M957" s="396">
        <f t="shared" si="269"/>
        <v>0</v>
      </c>
      <c r="N957" s="392">
        <f t="shared" si="269"/>
        <v>0</v>
      </c>
      <c r="O957" s="392">
        <f t="shared" si="269"/>
        <v>0</v>
      </c>
      <c r="P957" s="392">
        <f t="shared" si="269"/>
        <v>0</v>
      </c>
      <c r="Q957" s="392">
        <f t="shared" si="269"/>
        <v>0</v>
      </c>
      <c r="R957" s="392">
        <f t="shared" si="269"/>
        <v>0</v>
      </c>
      <c r="S957" s="392">
        <f t="shared" si="269"/>
        <v>0</v>
      </c>
      <c r="T957" s="388">
        <f t="shared" si="269"/>
        <v>0</v>
      </c>
      <c r="U957" s="392">
        <f t="shared" si="269"/>
        <v>0</v>
      </c>
      <c r="V957" s="393">
        <f t="shared" si="269"/>
        <v>0</v>
      </c>
      <c r="W957" s="37">
        <f>G957-SUM(H957:V957)</f>
        <v>0</v>
      </c>
      <c r="Y957"/>
    </row>
    <row r="958" spans="1:25" outlineLevel="1" x14ac:dyDescent="0.25">
      <c r="A958" s="212"/>
      <c r="B958" s="465"/>
      <c r="C958" s="273"/>
      <c r="D958" s="275"/>
      <c r="E958" s="275"/>
      <c r="F958" s="274" t="s">
        <v>103</v>
      </c>
      <c r="G958" s="394">
        <f>G100</f>
        <v>0</v>
      </c>
      <c r="H958" s="395">
        <f t="shared" ref="H958:V958" si="270">H100</f>
        <v>0</v>
      </c>
      <c r="I958" s="389">
        <f t="shared" si="270"/>
        <v>0</v>
      </c>
      <c r="J958" s="389">
        <f t="shared" si="270"/>
        <v>0</v>
      </c>
      <c r="K958" s="390">
        <f t="shared" si="270"/>
        <v>0</v>
      </c>
      <c r="L958" s="391">
        <f t="shared" si="270"/>
        <v>0</v>
      </c>
      <c r="M958" s="396">
        <f t="shared" si="270"/>
        <v>0</v>
      </c>
      <c r="N958" s="392">
        <f t="shared" si="270"/>
        <v>0</v>
      </c>
      <c r="O958" s="392">
        <f t="shared" si="270"/>
        <v>0</v>
      </c>
      <c r="P958" s="392">
        <f t="shared" si="270"/>
        <v>0</v>
      </c>
      <c r="Q958" s="392">
        <f t="shared" si="270"/>
        <v>0</v>
      </c>
      <c r="R958" s="392">
        <f t="shared" si="270"/>
        <v>0</v>
      </c>
      <c r="S958" s="392">
        <f t="shared" si="270"/>
        <v>0</v>
      </c>
      <c r="T958" s="388">
        <f t="shared" si="270"/>
        <v>0</v>
      </c>
      <c r="U958" s="392">
        <f t="shared" si="270"/>
        <v>0</v>
      </c>
      <c r="V958" s="393">
        <f t="shared" si="270"/>
        <v>0</v>
      </c>
      <c r="W958" s="37">
        <f>G958-SUM(H958:V958)</f>
        <v>0</v>
      </c>
      <c r="Y958"/>
    </row>
    <row r="959" spans="1:25" x14ac:dyDescent="0.25">
      <c r="A959" s="212"/>
      <c r="B959" s="465"/>
      <c r="C959" s="273"/>
      <c r="D959" s="275"/>
      <c r="E959" s="273" t="s">
        <v>104</v>
      </c>
      <c r="F959" s="273"/>
      <c r="G959" s="367">
        <f t="shared" ref="G959:W959" si="271">SUBTOTAL(9,G960:G961)</f>
        <v>0</v>
      </c>
      <c r="H959" s="368">
        <f t="shared" si="271"/>
        <v>0</v>
      </c>
      <c r="I959" s="369">
        <f t="shared" si="271"/>
        <v>0</v>
      </c>
      <c r="J959" s="369">
        <f t="shared" si="271"/>
        <v>0</v>
      </c>
      <c r="K959" s="370">
        <f t="shared" si="271"/>
        <v>0</v>
      </c>
      <c r="L959" s="364">
        <f t="shared" si="271"/>
        <v>0</v>
      </c>
      <c r="M959" s="364">
        <f t="shared" si="271"/>
        <v>0</v>
      </c>
      <c r="N959" s="364">
        <f t="shared" si="271"/>
        <v>0</v>
      </c>
      <c r="O959" s="364">
        <f t="shared" si="271"/>
        <v>0</v>
      </c>
      <c r="P959" s="364">
        <f t="shared" si="271"/>
        <v>0</v>
      </c>
      <c r="Q959" s="364">
        <f t="shared" si="271"/>
        <v>0</v>
      </c>
      <c r="R959" s="364">
        <f t="shared" si="271"/>
        <v>0</v>
      </c>
      <c r="S959" s="364">
        <f t="shared" si="271"/>
        <v>0</v>
      </c>
      <c r="T959" s="364">
        <f t="shared" si="271"/>
        <v>0</v>
      </c>
      <c r="U959" s="364">
        <f t="shared" si="271"/>
        <v>0</v>
      </c>
      <c r="V959" s="364">
        <f t="shared" si="271"/>
        <v>0</v>
      </c>
      <c r="W959" s="366">
        <f t="shared" si="271"/>
        <v>0</v>
      </c>
      <c r="Y959"/>
    </row>
    <row r="960" spans="1:25" outlineLevel="1" x14ac:dyDescent="0.25">
      <c r="A960" s="212"/>
      <c r="B960" s="465"/>
      <c r="C960" s="273"/>
      <c r="D960" s="275"/>
      <c r="E960" s="275"/>
      <c r="F960" s="274" t="s">
        <v>105</v>
      </c>
      <c r="G960" s="394">
        <f>G102</f>
        <v>0</v>
      </c>
      <c r="H960" s="369"/>
      <c r="I960" s="369"/>
      <c r="J960" s="369"/>
      <c r="K960" s="379"/>
      <c r="L960" s="364"/>
      <c r="M960" s="364"/>
      <c r="N960" s="364"/>
      <c r="O960" s="364"/>
      <c r="P960" s="364"/>
      <c r="Q960" s="364"/>
      <c r="R960" s="364"/>
      <c r="S960" s="364"/>
      <c r="T960" s="364"/>
      <c r="U960" s="364"/>
      <c r="V960" s="364"/>
      <c r="W960" s="37">
        <f>G960-SUM(H960:V960)</f>
        <v>0</v>
      </c>
      <c r="Y960"/>
    </row>
    <row r="961" spans="1:25" outlineLevel="1" x14ac:dyDescent="0.25">
      <c r="A961" s="212"/>
      <c r="B961" s="465"/>
      <c r="C961" s="273"/>
      <c r="D961" s="275"/>
      <c r="E961" s="275"/>
      <c r="F961" s="274" t="s">
        <v>106</v>
      </c>
      <c r="G961" s="394">
        <f>G103</f>
        <v>0</v>
      </c>
      <c r="H961" s="395">
        <f>H103</f>
        <v>0</v>
      </c>
      <c r="I961" s="389">
        <f>I103</f>
        <v>0</v>
      </c>
      <c r="J961" s="389">
        <f>J103</f>
        <v>0</v>
      </c>
      <c r="K961" s="390">
        <f>K103</f>
        <v>0</v>
      </c>
      <c r="L961" s="391">
        <f t="shared" ref="L961:V961" si="272">IF($Y103="CONTRACTUAL",L103,SUM($H961:$K961))</f>
        <v>0</v>
      </c>
      <c r="M961" s="396">
        <f t="shared" si="272"/>
        <v>0</v>
      </c>
      <c r="N961" s="392">
        <f t="shared" si="272"/>
        <v>0</v>
      </c>
      <c r="O961" s="392">
        <f t="shared" si="272"/>
        <v>0</v>
      </c>
      <c r="P961" s="392">
        <f t="shared" si="272"/>
        <v>0</v>
      </c>
      <c r="Q961" s="392">
        <f t="shared" si="272"/>
        <v>0</v>
      </c>
      <c r="R961" s="392">
        <f t="shared" si="272"/>
        <v>0</v>
      </c>
      <c r="S961" s="392">
        <f t="shared" si="272"/>
        <v>0</v>
      </c>
      <c r="T961" s="388">
        <f t="shared" si="272"/>
        <v>0</v>
      </c>
      <c r="U961" s="392">
        <f t="shared" si="272"/>
        <v>0</v>
      </c>
      <c r="V961" s="393">
        <f t="shared" si="272"/>
        <v>0</v>
      </c>
      <c r="W961" s="37">
        <f>G961-SUM(H961:V961)</f>
        <v>0</v>
      </c>
      <c r="Y961"/>
    </row>
    <row r="962" spans="1:25" x14ac:dyDescent="0.25">
      <c r="A962" s="212"/>
      <c r="B962" s="465"/>
      <c r="C962" s="273"/>
      <c r="D962" s="275"/>
      <c r="E962" s="273" t="s">
        <v>107</v>
      </c>
      <c r="F962" s="273"/>
      <c r="G962" s="367">
        <f>SUBTOTAL(9,G963:G964)</f>
        <v>0</v>
      </c>
      <c r="H962" s="368">
        <f t="shared" ref="H962:W962" si="273">SUBTOTAL(9,H963:H964)</f>
        <v>0</v>
      </c>
      <c r="I962" s="369">
        <f t="shared" si="273"/>
        <v>0</v>
      </c>
      <c r="J962" s="369">
        <f t="shared" si="273"/>
        <v>0</v>
      </c>
      <c r="K962" s="370">
        <f t="shared" si="273"/>
        <v>0</v>
      </c>
      <c r="L962" s="364">
        <f t="shared" si="273"/>
        <v>0</v>
      </c>
      <c r="M962" s="364">
        <f t="shared" si="273"/>
        <v>0</v>
      </c>
      <c r="N962" s="364">
        <f t="shared" si="273"/>
        <v>0</v>
      </c>
      <c r="O962" s="364">
        <f t="shared" si="273"/>
        <v>0</v>
      </c>
      <c r="P962" s="364">
        <f t="shared" si="273"/>
        <v>0</v>
      </c>
      <c r="Q962" s="364">
        <f t="shared" si="273"/>
        <v>0</v>
      </c>
      <c r="R962" s="364">
        <f t="shared" si="273"/>
        <v>0</v>
      </c>
      <c r="S962" s="364">
        <f t="shared" si="273"/>
        <v>0</v>
      </c>
      <c r="T962" s="364">
        <f t="shared" si="273"/>
        <v>0</v>
      </c>
      <c r="U962" s="364">
        <f t="shared" si="273"/>
        <v>0</v>
      </c>
      <c r="V962" s="364">
        <f t="shared" si="273"/>
        <v>0</v>
      </c>
      <c r="W962" s="366">
        <f t="shared" si="273"/>
        <v>0</v>
      </c>
      <c r="Y962"/>
    </row>
    <row r="963" spans="1:25" outlineLevel="1" x14ac:dyDescent="0.25">
      <c r="A963" s="212"/>
      <c r="B963" s="465"/>
      <c r="C963" s="273"/>
      <c r="D963" s="275"/>
      <c r="E963" s="275"/>
      <c r="F963" s="274" t="s">
        <v>108</v>
      </c>
      <c r="G963" s="394">
        <f>G105</f>
        <v>0</v>
      </c>
      <c r="H963" s="369"/>
      <c r="I963" s="369"/>
      <c r="J963" s="369"/>
      <c r="K963" s="379"/>
      <c r="L963" s="364"/>
      <c r="M963" s="364"/>
      <c r="N963" s="364"/>
      <c r="O963" s="364"/>
      <c r="P963" s="364"/>
      <c r="Q963" s="364"/>
      <c r="R963" s="364"/>
      <c r="S963" s="364"/>
      <c r="T963" s="364"/>
      <c r="U963" s="364"/>
      <c r="V963" s="364"/>
      <c r="W963" s="37">
        <f>G963-SUM(H963:V963)</f>
        <v>0</v>
      </c>
      <c r="Y963"/>
    </row>
    <row r="964" spans="1:25" outlineLevel="1" x14ac:dyDescent="0.25">
      <c r="A964" s="212"/>
      <c r="B964" s="465"/>
      <c r="C964" s="273"/>
      <c r="D964" s="275"/>
      <c r="E964" s="275"/>
      <c r="F964" s="274" t="s">
        <v>106</v>
      </c>
      <c r="G964" s="394">
        <f>G106</f>
        <v>0</v>
      </c>
      <c r="H964" s="395">
        <f>H106</f>
        <v>0</v>
      </c>
      <c r="I964" s="389">
        <f>I106</f>
        <v>0</v>
      </c>
      <c r="J964" s="389">
        <f>J106</f>
        <v>0</v>
      </c>
      <c r="K964" s="390">
        <f>K106</f>
        <v>0</v>
      </c>
      <c r="L964" s="400">
        <f t="shared" ref="L964:V964" si="274">IF($Y106="CONTRACTUAL",L106,SUM($H964:$K964))</f>
        <v>0</v>
      </c>
      <c r="M964" s="392">
        <f t="shared" si="274"/>
        <v>0</v>
      </c>
      <c r="N964" s="392">
        <f t="shared" si="274"/>
        <v>0</v>
      </c>
      <c r="O964" s="392">
        <f t="shared" si="274"/>
        <v>0</v>
      </c>
      <c r="P964" s="392">
        <f t="shared" si="274"/>
        <v>0</v>
      </c>
      <c r="Q964" s="392">
        <f t="shared" si="274"/>
        <v>0</v>
      </c>
      <c r="R964" s="392">
        <f t="shared" si="274"/>
        <v>0</v>
      </c>
      <c r="S964" s="392">
        <f t="shared" si="274"/>
        <v>0</v>
      </c>
      <c r="T964" s="388">
        <f t="shared" si="274"/>
        <v>0</v>
      </c>
      <c r="U964" s="392">
        <f t="shared" si="274"/>
        <v>0</v>
      </c>
      <c r="V964" s="393">
        <f t="shared" si="274"/>
        <v>0</v>
      </c>
      <c r="W964" s="37">
        <f>G964-SUM(H964:V964)</f>
        <v>0</v>
      </c>
      <c r="Y964"/>
    </row>
    <row r="965" spans="1:25" x14ac:dyDescent="0.25">
      <c r="A965" s="212"/>
      <c r="B965" s="465"/>
      <c r="C965" s="272"/>
      <c r="D965" s="272" t="s">
        <v>109</v>
      </c>
      <c r="E965" s="275"/>
      <c r="F965" s="273"/>
      <c r="G965" s="367"/>
      <c r="H965" s="369"/>
      <c r="I965" s="369"/>
      <c r="J965" s="369"/>
      <c r="K965" s="370"/>
      <c r="L965" s="363"/>
      <c r="M965" s="364"/>
      <c r="N965" s="364"/>
      <c r="O965" s="364"/>
      <c r="P965" s="364"/>
      <c r="Q965" s="364"/>
      <c r="R965" s="364"/>
      <c r="S965" s="364"/>
      <c r="T965" s="364"/>
      <c r="U965" s="364"/>
      <c r="V965" s="365"/>
      <c r="W965" s="366"/>
      <c r="Y965"/>
    </row>
    <row r="966" spans="1:25" x14ac:dyDescent="0.25">
      <c r="A966" s="212"/>
      <c r="B966" s="465"/>
      <c r="C966" s="272"/>
      <c r="D966" s="272"/>
      <c r="E966" s="273" t="s">
        <v>110</v>
      </c>
      <c r="F966" s="273"/>
      <c r="G966" s="367">
        <f>SUBTOTAL(9,G967:G970)</f>
        <v>0</v>
      </c>
      <c r="H966" s="368">
        <f t="shared" ref="H966:W966" si="275">SUBTOTAL(9,H967:H970)</f>
        <v>0</v>
      </c>
      <c r="I966" s="369">
        <f t="shared" si="275"/>
        <v>0</v>
      </c>
      <c r="J966" s="369">
        <f t="shared" si="275"/>
        <v>0</v>
      </c>
      <c r="K966" s="370">
        <f t="shared" si="275"/>
        <v>0</v>
      </c>
      <c r="L966" s="364">
        <f t="shared" si="275"/>
        <v>0</v>
      </c>
      <c r="M966" s="364">
        <f t="shared" si="275"/>
        <v>0</v>
      </c>
      <c r="N966" s="364">
        <f t="shared" si="275"/>
        <v>0</v>
      </c>
      <c r="O966" s="364">
        <f t="shared" si="275"/>
        <v>0</v>
      </c>
      <c r="P966" s="364">
        <f t="shared" si="275"/>
        <v>0</v>
      </c>
      <c r="Q966" s="364">
        <f t="shared" si="275"/>
        <v>0</v>
      </c>
      <c r="R966" s="364">
        <f t="shared" si="275"/>
        <v>0</v>
      </c>
      <c r="S966" s="364">
        <f t="shared" si="275"/>
        <v>0</v>
      </c>
      <c r="T966" s="364">
        <f t="shared" si="275"/>
        <v>0</v>
      </c>
      <c r="U966" s="364">
        <f t="shared" si="275"/>
        <v>0</v>
      </c>
      <c r="V966" s="364">
        <f t="shared" si="275"/>
        <v>0</v>
      </c>
      <c r="W966" s="366">
        <f t="shared" si="275"/>
        <v>0</v>
      </c>
      <c r="Y966"/>
    </row>
    <row r="967" spans="1:25" outlineLevel="1" x14ac:dyDescent="0.25">
      <c r="A967" s="212"/>
      <c r="B967" s="465"/>
      <c r="C967" s="273"/>
      <c r="D967" s="275"/>
      <c r="E967" s="275"/>
      <c r="F967" s="274" t="s">
        <v>111</v>
      </c>
      <c r="G967" s="394">
        <f>G109</f>
        <v>0</v>
      </c>
      <c r="H967" s="395">
        <f>G967*VLOOKUP($F967,SHT,2,FALSE)</f>
        <v>0</v>
      </c>
      <c r="I967" s="33"/>
      <c r="J967" s="33"/>
      <c r="K967" s="35"/>
      <c r="L967" s="34"/>
      <c r="M967" s="33"/>
      <c r="N967" s="33"/>
      <c r="O967" s="33"/>
      <c r="P967" s="33"/>
      <c r="Q967" s="33"/>
      <c r="R967" s="33"/>
      <c r="S967" s="33"/>
      <c r="T967" s="33"/>
      <c r="U967" s="33"/>
      <c r="V967" s="35"/>
      <c r="W967" s="37">
        <f>G967-SUM(H967:V967)</f>
        <v>0</v>
      </c>
      <c r="Y967"/>
    </row>
    <row r="968" spans="1:25" outlineLevel="1" x14ac:dyDescent="0.25">
      <c r="A968" s="212"/>
      <c r="B968" s="465"/>
      <c r="C968" s="273"/>
      <c r="D968" s="275"/>
      <c r="E968" s="275"/>
      <c r="F968" s="274" t="s">
        <v>112</v>
      </c>
      <c r="G968" s="394">
        <f>G110</f>
        <v>0</v>
      </c>
      <c r="H968" s="395">
        <f>G968*VLOOKUP($F968,SHT,2,FALSE)</f>
        <v>0</v>
      </c>
      <c r="I968" s="33"/>
      <c r="J968" s="33"/>
      <c r="K968" s="35"/>
      <c r="L968" s="34"/>
      <c r="M968" s="33"/>
      <c r="N968" s="33"/>
      <c r="O968" s="33"/>
      <c r="P968" s="33"/>
      <c r="Q968" s="33"/>
      <c r="R968" s="33"/>
      <c r="S968" s="33"/>
      <c r="T968" s="33"/>
      <c r="U968" s="33"/>
      <c r="V968" s="35"/>
      <c r="W968" s="37">
        <f>G968-SUM(H968:V968)</f>
        <v>0</v>
      </c>
      <c r="Y968"/>
    </row>
    <row r="969" spans="1:25" outlineLevel="1" x14ac:dyDescent="0.25">
      <c r="A969" s="212"/>
      <c r="B969" s="465"/>
      <c r="C969" s="273"/>
      <c r="D969" s="275"/>
      <c r="E969" s="275"/>
      <c r="F969" s="274" t="s">
        <v>113</v>
      </c>
      <c r="G969" s="394">
        <f>G111</f>
        <v>0</v>
      </c>
      <c r="H969" s="395">
        <f t="shared" ref="H969:V969" si="276">H111</f>
        <v>0</v>
      </c>
      <c r="I969" s="389">
        <f t="shared" si="276"/>
        <v>0</v>
      </c>
      <c r="J969" s="389">
        <f t="shared" si="276"/>
        <v>0</v>
      </c>
      <c r="K969" s="390">
        <f t="shared" si="276"/>
        <v>0</v>
      </c>
      <c r="L969" s="391">
        <f t="shared" si="276"/>
        <v>0</v>
      </c>
      <c r="M969" s="396">
        <f t="shared" si="276"/>
        <v>0</v>
      </c>
      <c r="N969" s="392">
        <f t="shared" si="276"/>
        <v>0</v>
      </c>
      <c r="O969" s="392">
        <f t="shared" si="276"/>
        <v>0</v>
      </c>
      <c r="P969" s="392">
        <f t="shared" si="276"/>
        <v>0</v>
      </c>
      <c r="Q969" s="392">
        <f t="shared" si="276"/>
        <v>0</v>
      </c>
      <c r="R969" s="392">
        <f t="shared" si="276"/>
        <v>0</v>
      </c>
      <c r="S969" s="392">
        <f t="shared" si="276"/>
        <v>0</v>
      </c>
      <c r="T969" s="388">
        <f t="shared" si="276"/>
        <v>0</v>
      </c>
      <c r="U969" s="392">
        <f t="shared" si="276"/>
        <v>0</v>
      </c>
      <c r="V969" s="393">
        <f t="shared" si="276"/>
        <v>0</v>
      </c>
      <c r="W969" s="37">
        <f>G969-SUM(H969:V969)</f>
        <v>0</v>
      </c>
      <c r="Y969"/>
    </row>
    <row r="970" spans="1:25" outlineLevel="1" x14ac:dyDescent="0.25">
      <c r="A970" s="212"/>
      <c r="B970" s="465"/>
      <c r="C970" s="273"/>
      <c r="D970" s="275"/>
      <c r="E970" s="275"/>
      <c r="F970" s="274" t="s">
        <v>114</v>
      </c>
      <c r="G970" s="394">
        <f>G112</f>
        <v>0</v>
      </c>
      <c r="H970" s="395">
        <f t="shared" ref="H970:V970" si="277">H112</f>
        <v>0</v>
      </c>
      <c r="I970" s="389">
        <f t="shared" si="277"/>
        <v>0</v>
      </c>
      <c r="J970" s="389">
        <f t="shared" si="277"/>
        <v>0</v>
      </c>
      <c r="K970" s="390">
        <f t="shared" si="277"/>
        <v>0</v>
      </c>
      <c r="L970" s="391">
        <f t="shared" si="277"/>
        <v>0</v>
      </c>
      <c r="M970" s="396">
        <f t="shared" si="277"/>
        <v>0</v>
      </c>
      <c r="N970" s="392">
        <f t="shared" si="277"/>
        <v>0</v>
      </c>
      <c r="O970" s="392">
        <f t="shared" si="277"/>
        <v>0</v>
      </c>
      <c r="P970" s="392">
        <f t="shared" si="277"/>
        <v>0</v>
      </c>
      <c r="Q970" s="392">
        <f t="shared" si="277"/>
        <v>0</v>
      </c>
      <c r="R970" s="392">
        <f t="shared" si="277"/>
        <v>0</v>
      </c>
      <c r="S970" s="392">
        <f t="shared" si="277"/>
        <v>0</v>
      </c>
      <c r="T970" s="388">
        <f t="shared" si="277"/>
        <v>0</v>
      </c>
      <c r="U970" s="392">
        <f t="shared" si="277"/>
        <v>0</v>
      </c>
      <c r="V970" s="393">
        <f t="shared" si="277"/>
        <v>0</v>
      </c>
      <c r="W970" s="37">
        <f>G970-SUM(H970:V970)</f>
        <v>0</v>
      </c>
      <c r="Y970"/>
    </row>
    <row r="971" spans="1:25" x14ac:dyDescent="0.25">
      <c r="A971" s="212"/>
      <c r="B971" s="465"/>
      <c r="C971" s="273"/>
      <c r="D971" s="275"/>
      <c r="E971" s="273" t="s">
        <v>115</v>
      </c>
      <c r="F971" s="273"/>
      <c r="G971" s="367">
        <f t="shared" ref="G971:W971" si="278">SUBTOTAL(9,G972:G973)</f>
        <v>0</v>
      </c>
      <c r="H971" s="368">
        <f t="shared" si="278"/>
        <v>0</v>
      </c>
      <c r="I971" s="369">
        <f t="shared" si="278"/>
        <v>0</v>
      </c>
      <c r="J971" s="369">
        <f t="shared" si="278"/>
        <v>0</v>
      </c>
      <c r="K971" s="370">
        <f t="shared" si="278"/>
        <v>0</v>
      </c>
      <c r="L971" s="364">
        <f t="shared" si="278"/>
        <v>0</v>
      </c>
      <c r="M971" s="364">
        <f t="shared" si="278"/>
        <v>0</v>
      </c>
      <c r="N971" s="364">
        <f t="shared" si="278"/>
        <v>0</v>
      </c>
      <c r="O971" s="364">
        <f t="shared" si="278"/>
        <v>0</v>
      </c>
      <c r="P971" s="364">
        <f t="shared" si="278"/>
        <v>0</v>
      </c>
      <c r="Q971" s="364">
        <f t="shared" si="278"/>
        <v>0</v>
      </c>
      <c r="R971" s="364">
        <f t="shared" si="278"/>
        <v>0</v>
      </c>
      <c r="S971" s="364">
        <f t="shared" si="278"/>
        <v>0</v>
      </c>
      <c r="T971" s="364">
        <f t="shared" si="278"/>
        <v>0</v>
      </c>
      <c r="U971" s="364">
        <f t="shared" si="278"/>
        <v>0</v>
      </c>
      <c r="V971" s="364">
        <f t="shared" si="278"/>
        <v>0</v>
      </c>
      <c r="W971" s="366">
        <f t="shared" si="278"/>
        <v>0</v>
      </c>
      <c r="Y971"/>
    </row>
    <row r="972" spans="1:25" outlineLevel="1" x14ac:dyDescent="0.25">
      <c r="A972" s="212"/>
      <c r="B972" s="465"/>
      <c r="C972" s="273"/>
      <c r="D972" s="275"/>
      <c r="E972" s="275"/>
      <c r="F972" s="274" t="s">
        <v>116</v>
      </c>
      <c r="G972" s="394">
        <f>G114</f>
        <v>0</v>
      </c>
      <c r="H972" s="369"/>
      <c r="I972" s="369"/>
      <c r="J972" s="369"/>
      <c r="K972" s="379"/>
      <c r="L972" s="364"/>
      <c r="M972" s="364"/>
      <c r="N972" s="364"/>
      <c r="O972" s="364"/>
      <c r="P972" s="364"/>
      <c r="Q972" s="364"/>
      <c r="R972" s="364"/>
      <c r="S972" s="364"/>
      <c r="T972" s="364"/>
      <c r="U972" s="364"/>
      <c r="V972" s="364"/>
      <c r="W972" s="37">
        <f>G972-SUM(H972:V972)</f>
        <v>0</v>
      </c>
      <c r="Y972"/>
    </row>
    <row r="973" spans="1:25" outlineLevel="1" x14ac:dyDescent="0.25">
      <c r="A973" s="212"/>
      <c r="B973" s="465"/>
      <c r="C973" s="273"/>
      <c r="D973" s="275"/>
      <c r="E973" s="275"/>
      <c r="F973" s="274" t="s">
        <v>117</v>
      </c>
      <c r="G973" s="394">
        <f>G115</f>
        <v>0</v>
      </c>
      <c r="H973" s="395">
        <f>H115</f>
        <v>0</v>
      </c>
      <c r="I973" s="389">
        <f>I115</f>
        <v>0</v>
      </c>
      <c r="J973" s="389">
        <f>J115</f>
        <v>0</v>
      </c>
      <c r="K973" s="390">
        <f>K115</f>
        <v>0</v>
      </c>
      <c r="L973" s="391">
        <f t="shared" ref="L973:V973" si="279">IF($Y115="CONTRACTUAL",L115,SUM($H973:$K973))</f>
        <v>0</v>
      </c>
      <c r="M973" s="396">
        <f t="shared" si="279"/>
        <v>0</v>
      </c>
      <c r="N973" s="392">
        <f t="shared" si="279"/>
        <v>0</v>
      </c>
      <c r="O973" s="392">
        <f t="shared" si="279"/>
        <v>0</v>
      </c>
      <c r="P973" s="392">
        <f t="shared" si="279"/>
        <v>0</v>
      </c>
      <c r="Q973" s="392">
        <f t="shared" si="279"/>
        <v>0</v>
      </c>
      <c r="R973" s="392">
        <f t="shared" si="279"/>
        <v>0</v>
      </c>
      <c r="S973" s="392">
        <f t="shared" si="279"/>
        <v>0</v>
      </c>
      <c r="T973" s="388">
        <f t="shared" si="279"/>
        <v>0</v>
      </c>
      <c r="U973" s="392">
        <f t="shared" si="279"/>
        <v>0</v>
      </c>
      <c r="V973" s="393">
        <f t="shared" si="279"/>
        <v>0</v>
      </c>
      <c r="W973" s="37">
        <f>G973-SUM(H973:V973)</f>
        <v>0</v>
      </c>
      <c r="Y973"/>
    </row>
    <row r="974" spans="1:25" x14ac:dyDescent="0.25">
      <c r="A974" s="212"/>
      <c r="B974" s="465"/>
      <c r="C974" s="273"/>
      <c r="D974" s="275"/>
      <c r="E974" s="273" t="s">
        <v>118</v>
      </c>
      <c r="F974" s="273"/>
      <c r="G974" s="367">
        <f t="shared" ref="G974:W974" si="280">SUBTOTAL(9,G975:G976)</f>
        <v>0</v>
      </c>
      <c r="H974" s="368">
        <f t="shared" si="280"/>
        <v>0</v>
      </c>
      <c r="I974" s="369">
        <f t="shared" si="280"/>
        <v>0</v>
      </c>
      <c r="J974" s="369">
        <f t="shared" si="280"/>
        <v>0</v>
      </c>
      <c r="K974" s="370">
        <f t="shared" si="280"/>
        <v>0</v>
      </c>
      <c r="L974" s="364">
        <f t="shared" si="280"/>
        <v>0</v>
      </c>
      <c r="M974" s="364">
        <f t="shared" si="280"/>
        <v>0</v>
      </c>
      <c r="N974" s="364">
        <f t="shared" si="280"/>
        <v>0</v>
      </c>
      <c r="O974" s="364">
        <f t="shared" si="280"/>
        <v>0</v>
      </c>
      <c r="P974" s="364">
        <f t="shared" si="280"/>
        <v>0</v>
      </c>
      <c r="Q974" s="364">
        <f t="shared" si="280"/>
        <v>0</v>
      </c>
      <c r="R974" s="364">
        <f t="shared" si="280"/>
        <v>0</v>
      </c>
      <c r="S974" s="364">
        <f t="shared" si="280"/>
        <v>0</v>
      </c>
      <c r="T974" s="364">
        <f t="shared" si="280"/>
        <v>0</v>
      </c>
      <c r="U974" s="364">
        <f t="shared" si="280"/>
        <v>0</v>
      </c>
      <c r="V974" s="364">
        <f t="shared" si="280"/>
        <v>0</v>
      </c>
      <c r="W974" s="366">
        <f t="shared" si="280"/>
        <v>0</v>
      </c>
      <c r="Y974"/>
    </row>
    <row r="975" spans="1:25" outlineLevel="1" x14ac:dyDescent="0.25">
      <c r="A975" s="212"/>
      <c r="B975" s="465"/>
      <c r="C975" s="273"/>
      <c r="D975" s="275"/>
      <c r="E975" s="275"/>
      <c r="F975" s="274" t="s">
        <v>119</v>
      </c>
      <c r="G975" s="394">
        <f>G117</f>
        <v>0</v>
      </c>
      <c r="H975" s="369"/>
      <c r="I975" s="369"/>
      <c r="J975" s="369"/>
      <c r="K975" s="379"/>
      <c r="L975" s="364"/>
      <c r="M975" s="364"/>
      <c r="N975" s="364"/>
      <c r="O975" s="364"/>
      <c r="P975" s="364"/>
      <c r="Q975" s="364"/>
      <c r="R975" s="364"/>
      <c r="S975" s="364"/>
      <c r="T975" s="364"/>
      <c r="U975" s="364"/>
      <c r="V975" s="364"/>
      <c r="W975" s="37">
        <f>G975-SUM(H975:V975)</f>
        <v>0</v>
      </c>
      <c r="Y975"/>
    </row>
    <row r="976" spans="1:25" outlineLevel="1" x14ac:dyDescent="0.25">
      <c r="A976" s="212"/>
      <c r="B976" s="465"/>
      <c r="C976" s="273"/>
      <c r="D976" s="275"/>
      <c r="E976" s="275"/>
      <c r="F976" s="274" t="s">
        <v>120</v>
      </c>
      <c r="G976" s="394">
        <f>G118</f>
        <v>0</v>
      </c>
      <c r="H976" s="395">
        <f>H118</f>
        <v>0</v>
      </c>
      <c r="I976" s="389">
        <f>I118</f>
        <v>0</v>
      </c>
      <c r="J976" s="389">
        <f>J118</f>
        <v>0</v>
      </c>
      <c r="K976" s="390">
        <f>K118</f>
        <v>0</v>
      </c>
      <c r="L976" s="391">
        <f t="shared" ref="L976:V976" si="281">IF($Y118="CONTRACTUAL",L118,SUM($H976:$K976))</f>
        <v>0</v>
      </c>
      <c r="M976" s="396">
        <f t="shared" si="281"/>
        <v>0</v>
      </c>
      <c r="N976" s="392">
        <f t="shared" si="281"/>
        <v>0</v>
      </c>
      <c r="O976" s="392">
        <f t="shared" si="281"/>
        <v>0</v>
      </c>
      <c r="P976" s="392">
        <f t="shared" si="281"/>
        <v>0</v>
      </c>
      <c r="Q976" s="392">
        <f t="shared" si="281"/>
        <v>0</v>
      </c>
      <c r="R976" s="392">
        <f t="shared" si="281"/>
        <v>0</v>
      </c>
      <c r="S976" s="392">
        <f t="shared" si="281"/>
        <v>0</v>
      </c>
      <c r="T976" s="388">
        <f t="shared" si="281"/>
        <v>0</v>
      </c>
      <c r="U976" s="392">
        <f t="shared" si="281"/>
        <v>0</v>
      </c>
      <c r="V976" s="393">
        <f t="shared" si="281"/>
        <v>0</v>
      </c>
      <c r="W976" s="37">
        <f>G976-SUM(H976:V976)</f>
        <v>0</v>
      </c>
      <c r="Y976"/>
    </row>
    <row r="977" spans="1:25" x14ac:dyDescent="0.25">
      <c r="A977" s="212"/>
      <c r="B977" s="465"/>
      <c r="C977" s="273"/>
      <c r="D977" s="276" t="s">
        <v>121</v>
      </c>
      <c r="E977" s="275"/>
      <c r="F977" s="273"/>
      <c r="G977" s="367">
        <f t="shared" ref="G977:W977" si="282">SUBTOTAL(9,G978:G980)</f>
        <v>0</v>
      </c>
      <c r="H977" s="368">
        <f t="shared" si="282"/>
        <v>0</v>
      </c>
      <c r="I977" s="369">
        <f t="shared" si="282"/>
        <v>0</v>
      </c>
      <c r="J977" s="369">
        <f t="shared" si="282"/>
        <v>0</v>
      </c>
      <c r="K977" s="370">
        <f t="shared" si="282"/>
        <v>0</v>
      </c>
      <c r="L977" s="364">
        <f t="shared" si="282"/>
        <v>0</v>
      </c>
      <c r="M977" s="364">
        <f t="shared" si="282"/>
        <v>0</v>
      </c>
      <c r="N977" s="364">
        <f t="shared" si="282"/>
        <v>0</v>
      </c>
      <c r="O977" s="364">
        <f t="shared" si="282"/>
        <v>0</v>
      </c>
      <c r="P977" s="364">
        <f t="shared" si="282"/>
        <v>0</v>
      </c>
      <c r="Q977" s="364">
        <f t="shared" si="282"/>
        <v>0</v>
      </c>
      <c r="R977" s="364">
        <f t="shared" si="282"/>
        <v>0</v>
      </c>
      <c r="S977" s="364">
        <f t="shared" si="282"/>
        <v>0</v>
      </c>
      <c r="T977" s="364">
        <f t="shared" si="282"/>
        <v>0</v>
      </c>
      <c r="U977" s="364">
        <f t="shared" si="282"/>
        <v>0</v>
      </c>
      <c r="V977" s="364">
        <f t="shared" si="282"/>
        <v>0</v>
      </c>
      <c r="W977" s="366">
        <f t="shared" si="282"/>
        <v>0</v>
      </c>
      <c r="Y977"/>
    </row>
    <row r="978" spans="1:25" outlineLevel="1" x14ac:dyDescent="0.25">
      <c r="A978" s="212"/>
      <c r="B978" s="465"/>
      <c r="C978" s="273"/>
      <c r="D978" s="275"/>
      <c r="E978" s="275"/>
      <c r="F978" s="274" t="s">
        <v>122</v>
      </c>
      <c r="G978" s="394">
        <f t="shared" ref="G978:V978" si="283">G120</f>
        <v>0</v>
      </c>
      <c r="H978" s="395">
        <f t="shared" si="283"/>
        <v>0</v>
      </c>
      <c r="I978" s="389">
        <f t="shared" si="283"/>
        <v>0</v>
      </c>
      <c r="J978" s="389">
        <f t="shared" si="283"/>
        <v>0</v>
      </c>
      <c r="K978" s="390">
        <f t="shared" si="283"/>
        <v>0</v>
      </c>
      <c r="L978" s="391">
        <f t="shared" si="283"/>
        <v>0</v>
      </c>
      <c r="M978" s="396">
        <f t="shared" si="283"/>
        <v>0</v>
      </c>
      <c r="N978" s="392">
        <f t="shared" si="283"/>
        <v>0</v>
      </c>
      <c r="O978" s="392">
        <f t="shared" si="283"/>
        <v>0</v>
      </c>
      <c r="P978" s="392">
        <f t="shared" si="283"/>
        <v>0</v>
      </c>
      <c r="Q978" s="392">
        <f t="shared" si="283"/>
        <v>0</v>
      </c>
      <c r="R978" s="392">
        <f t="shared" si="283"/>
        <v>0</v>
      </c>
      <c r="S978" s="392">
        <f t="shared" si="283"/>
        <v>0</v>
      </c>
      <c r="T978" s="388">
        <f t="shared" si="283"/>
        <v>0</v>
      </c>
      <c r="U978" s="392">
        <f t="shared" si="283"/>
        <v>0</v>
      </c>
      <c r="V978" s="393">
        <f t="shared" si="283"/>
        <v>0</v>
      </c>
      <c r="W978" s="37">
        <f>G978-SUM(H978:V978)</f>
        <v>0</v>
      </c>
      <c r="Y978"/>
    </row>
    <row r="979" spans="1:25" outlineLevel="1" x14ac:dyDescent="0.25">
      <c r="A979" s="212"/>
      <c r="B979" s="465"/>
      <c r="C979" s="273"/>
      <c r="D979" s="275"/>
      <c r="E979" s="275"/>
      <c r="F979" s="274" t="s">
        <v>123</v>
      </c>
      <c r="G979" s="394">
        <f t="shared" ref="G979:V979" si="284">G121</f>
        <v>0</v>
      </c>
      <c r="H979" s="395">
        <f t="shared" si="284"/>
        <v>0</v>
      </c>
      <c r="I979" s="389">
        <f t="shared" si="284"/>
        <v>0</v>
      </c>
      <c r="J979" s="389">
        <f t="shared" si="284"/>
        <v>0</v>
      </c>
      <c r="K979" s="390">
        <f t="shared" si="284"/>
        <v>0</v>
      </c>
      <c r="L979" s="391">
        <f t="shared" si="284"/>
        <v>0</v>
      </c>
      <c r="M979" s="396">
        <f t="shared" si="284"/>
        <v>0</v>
      </c>
      <c r="N979" s="392">
        <f t="shared" si="284"/>
        <v>0</v>
      </c>
      <c r="O979" s="392">
        <f t="shared" si="284"/>
        <v>0</v>
      </c>
      <c r="P979" s="392">
        <f t="shared" si="284"/>
        <v>0</v>
      </c>
      <c r="Q979" s="392">
        <f t="shared" si="284"/>
        <v>0</v>
      </c>
      <c r="R979" s="392">
        <f t="shared" si="284"/>
        <v>0</v>
      </c>
      <c r="S979" s="392">
        <f t="shared" si="284"/>
        <v>0</v>
      </c>
      <c r="T979" s="388">
        <f t="shared" si="284"/>
        <v>0</v>
      </c>
      <c r="U979" s="392">
        <f t="shared" si="284"/>
        <v>0</v>
      </c>
      <c r="V979" s="393">
        <f t="shared" si="284"/>
        <v>0</v>
      </c>
      <c r="W979" s="37">
        <f>G979-SUM(H979:V979)</f>
        <v>0</v>
      </c>
      <c r="Y979"/>
    </row>
    <row r="980" spans="1:25" outlineLevel="1" x14ac:dyDescent="0.25">
      <c r="A980" s="212"/>
      <c r="B980" s="465"/>
      <c r="C980" s="273"/>
      <c r="D980" s="275"/>
      <c r="E980" s="275"/>
      <c r="F980" s="274" t="s">
        <v>124</v>
      </c>
      <c r="G980" s="394">
        <f>G122</f>
        <v>0</v>
      </c>
      <c r="H980" s="33"/>
      <c r="I980" s="33"/>
      <c r="J980" s="33"/>
      <c r="K980" s="35"/>
      <c r="L980" s="34"/>
      <c r="M980" s="33"/>
      <c r="N980" s="33"/>
      <c r="O980" s="33"/>
      <c r="P980" s="33"/>
      <c r="Q980" s="33"/>
      <c r="R980" s="33"/>
      <c r="S980" s="33"/>
      <c r="T980" s="33"/>
      <c r="U980" s="33"/>
      <c r="V980" s="35"/>
      <c r="W980" s="37">
        <f>G980-SUM(H980:V980)</f>
        <v>0</v>
      </c>
      <c r="Y980"/>
    </row>
    <row r="981" spans="1:25" x14ac:dyDescent="0.25">
      <c r="A981" s="212"/>
      <c r="B981" s="465"/>
      <c r="C981" s="273"/>
      <c r="D981" s="272" t="s">
        <v>125</v>
      </c>
      <c r="E981" s="275"/>
      <c r="F981" s="273"/>
      <c r="G981" s="367">
        <f t="shared" ref="G981:W981" si="285">SUBTOTAL(9,G982:G984)</f>
        <v>0</v>
      </c>
      <c r="H981" s="368">
        <f t="shared" si="285"/>
        <v>0</v>
      </c>
      <c r="I981" s="369">
        <f t="shared" si="285"/>
        <v>0</v>
      </c>
      <c r="J981" s="369">
        <f t="shared" si="285"/>
        <v>0</v>
      </c>
      <c r="K981" s="370">
        <f t="shared" si="285"/>
        <v>0</v>
      </c>
      <c r="L981" s="364">
        <f t="shared" si="285"/>
        <v>0</v>
      </c>
      <c r="M981" s="364">
        <f t="shared" si="285"/>
        <v>0</v>
      </c>
      <c r="N981" s="364">
        <f t="shared" si="285"/>
        <v>0</v>
      </c>
      <c r="O981" s="364">
        <f t="shared" si="285"/>
        <v>0</v>
      </c>
      <c r="P981" s="364">
        <f t="shared" si="285"/>
        <v>0</v>
      </c>
      <c r="Q981" s="364">
        <f t="shared" si="285"/>
        <v>0</v>
      </c>
      <c r="R981" s="364">
        <f t="shared" si="285"/>
        <v>0</v>
      </c>
      <c r="S981" s="364">
        <f t="shared" si="285"/>
        <v>0</v>
      </c>
      <c r="T981" s="364">
        <f t="shared" si="285"/>
        <v>0</v>
      </c>
      <c r="U981" s="364">
        <f t="shared" si="285"/>
        <v>0</v>
      </c>
      <c r="V981" s="364">
        <f t="shared" si="285"/>
        <v>0</v>
      </c>
      <c r="W981" s="366">
        <f t="shared" si="285"/>
        <v>0</v>
      </c>
      <c r="Y981"/>
    </row>
    <row r="982" spans="1:25" outlineLevel="1" x14ac:dyDescent="0.25">
      <c r="A982" s="212"/>
      <c r="B982" s="465"/>
      <c r="C982" s="273"/>
      <c r="D982" s="273"/>
      <c r="E982" s="275"/>
      <c r="F982" s="274" t="s">
        <v>126</v>
      </c>
      <c r="G982" s="394">
        <f>G124</f>
        <v>0</v>
      </c>
      <c r="H982" s="395">
        <f t="shared" ref="H982:V982" si="286">H124*0.5</f>
        <v>0</v>
      </c>
      <c r="I982" s="389">
        <f t="shared" si="286"/>
        <v>0</v>
      </c>
      <c r="J982" s="389">
        <f t="shared" si="286"/>
        <v>0</v>
      </c>
      <c r="K982" s="390">
        <f t="shared" si="286"/>
        <v>0</v>
      </c>
      <c r="L982" s="391">
        <f t="shared" si="286"/>
        <v>0</v>
      </c>
      <c r="M982" s="396">
        <f t="shared" si="286"/>
        <v>0</v>
      </c>
      <c r="N982" s="392">
        <f t="shared" si="286"/>
        <v>0</v>
      </c>
      <c r="O982" s="392">
        <f t="shared" si="286"/>
        <v>0</v>
      </c>
      <c r="P982" s="392">
        <f t="shared" si="286"/>
        <v>0</v>
      </c>
      <c r="Q982" s="392">
        <f t="shared" si="286"/>
        <v>0</v>
      </c>
      <c r="R982" s="392">
        <f t="shared" si="286"/>
        <v>0</v>
      </c>
      <c r="S982" s="392">
        <f t="shared" si="286"/>
        <v>0</v>
      </c>
      <c r="T982" s="388">
        <f t="shared" si="286"/>
        <v>0</v>
      </c>
      <c r="U982" s="392">
        <f t="shared" si="286"/>
        <v>0</v>
      </c>
      <c r="V982" s="393">
        <f t="shared" si="286"/>
        <v>0</v>
      </c>
      <c r="W982" s="37">
        <f>G982-SUM(H982:V982)</f>
        <v>0</v>
      </c>
      <c r="Y982"/>
    </row>
    <row r="983" spans="1:25" outlineLevel="1" x14ac:dyDescent="0.25">
      <c r="A983" s="212"/>
      <c r="B983" s="465"/>
      <c r="C983" s="273"/>
      <c r="D983" s="275"/>
      <c r="E983" s="275"/>
      <c r="F983" s="274" t="s">
        <v>127</v>
      </c>
      <c r="G983" s="394">
        <f>G125</f>
        <v>0</v>
      </c>
      <c r="H983" s="395">
        <f t="shared" ref="H983:V983" si="287">H125*0.5</f>
        <v>0</v>
      </c>
      <c r="I983" s="389">
        <f t="shared" si="287"/>
        <v>0</v>
      </c>
      <c r="J983" s="389">
        <f t="shared" si="287"/>
        <v>0</v>
      </c>
      <c r="K983" s="390">
        <f t="shared" si="287"/>
        <v>0</v>
      </c>
      <c r="L983" s="391">
        <f t="shared" si="287"/>
        <v>0</v>
      </c>
      <c r="M983" s="396">
        <f t="shared" si="287"/>
        <v>0</v>
      </c>
      <c r="N983" s="392">
        <f t="shared" si="287"/>
        <v>0</v>
      </c>
      <c r="O983" s="392">
        <f t="shared" si="287"/>
        <v>0</v>
      </c>
      <c r="P983" s="392">
        <f t="shared" si="287"/>
        <v>0</v>
      </c>
      <c r="Q983" s="392">
        <f t="shared" si="287"/>
        <v>0</v>
      </c>
      <c r="R983" s="392">
        <f t="shared" si="287"/>
        <v>0</v>
      </c>
      <c r="S983" s="392">
        <f t="shared" si="287"/>
        <v>0</v>
      </c>
      <c r="T983" s="388">
        <f t="shared" si="287"/>
        <v>0</v>
      </c>
      <c r="U983" s="392">
        <f t="shared" si="287"/>
        <v>0</v>
      </c>
      <c r="V983" s="393">
        <f t="shared" si="287"/>
        <v>0</v>
      </c>
      <c r="W983" s="37">
        <f>G983-SUM(H983:V983)</f>
        <v>0</v>
      </c>
      <c r="Y983"/>
    </row>
    <row r="984" spans="1:25" outlineLevel="1" x14ac:dyDescent="0.25">
      <c r="A984" s="212"/>
      <c r="B984" s="465"/>
      <c r="C984" s="273"/>
      <c r="D984" s="272"/>
      <c r="E984" s="275"/>
      <c r="F984" s="274" t="s">
        <v>128</v>
      </c>
      <c r="G984" s="394">
        <f>G126</f>
        <v>0</v>
      </c>
      <c r="H984" s="53"/>
      <c r="I984" s="53"/>
      <c r="J984" s="53"/>
      <c r="K984" s="82"/>
      <c r="L984" s="34"/>
      <c r="M984" s="33"/>
      <c r="N984" s="33"/>
      <c r="O984" s="33"/>
      <c r="P984" s="33"/>
      <c r="Q984" s="33"/>
      <c r="R984" s="33"/>
      <c r="S984" s="33"/>
      <c r="T984" s="33"/>
      <c r="U984" s="33"/>
      <c r="V984" s="35"/>
      <c r="W984" s="37">
        <f>G984-SUM(H984:V984)</f>
        <v>0</v>
      </c>
      <c r="Y984"/>
    </row>
    <row r="985" spans="1:25" x14ac:dyDescent="0.25">
      <c r="A985" s="212"/>
      <c r="B985" s="465"/>
      <c r="C985" s="273"/>
      <c r="D985" s="272" t="s">
        <v>129</v>
      </c>
      <c r="E985" s="275"/>
      <c r="F985" s="275"/>
      <c r="G985" s="367">
        <f t="shared" ref="G985:W985" si="288">SUBTOTAL(9,G986:G987)</f>
        <v>0</v>
      </c>
      <c r="H985" s="368">
        <f t="shared" si="288"/>
        <v>0</v>
      </c>
      <c r="I985" s="369">
        <f t="shared" si="288"/>
        <v>0</v>
      </c>
      <c r="J985" s="369">
        <f t="shared" si="288"/>
        <v>0</v>
      </c>
      <c r="K985" s="370">
        <f t="shared" si="288"/>
        <v>0</v>
      </c>
      <c r="L985" s="364">
        <f t="shared" si="288"/>
        <v>0</v>
      </c>
      <c r="M985" s="364">
        <f t="shared" si="288"/>
        <v>0</v>
      </c>
      <c r="N985" s="364">
        <f t="shared" si="288"/>
        <v>0</v>
      </c>
      <c r="O985" s="364">
        <f t="shared" si="288"/>
        <v>0</v>
      </c>
      <c r="P985" s="364">
        <f t="shared" si="288"/>
        <v>0</v>
      </c>
      <c r="Q985" s="364">
        <f t="shared" si="288"/>
        <v>0</v>
      </c>
      <c r="R985" s="364">
        <f t="shared" si="288"/>
        <v>0</v>
      </c>
      <c r="S985" s="364">
        <f t="shared" si="288"/>
        <v>0</v>
      </c>
      <c r="T985" s="364">
        <f t="shared" si="288"/>
        <v>0</v>
      </c>
      <c r="U985" s="364">
        <f t="shared" si="288"/>
        <v>0</v>
      </c>
      <c r="V985" s="364">
        <f t="shared" si="288"/>
        <v>0</v>
      </c>
      <c r="W985" s="366">
        <f t="shared" si="288"/>
        <v>0</v>
      </c>
      <c r="Y985"/>
    </row>
    <row r="986" spans="1:25" outlineLevel="1" x14ac:dyDescent="0.25">
      <c r="A986" s="212"/>
      <c r="B986" s="465"/>
      <c r="C986" s="273"/>
      <c r="D986" s="273"/>
      <c r="E986" s="275"/>
      <c r="F986" s="274" t="s">
        <v>130</v>
      </c>
      <c r="G986" s="394">
        <f t="shared" ref="G986:V986" si="289">G128</f>
        <v>0</v>
      </c>
      <c r="H986" s="395">
        <f t="shared" si="289"/>
        <v>0</v>
      </c>
      <c r="I986" s="389">
        <f t="shared" si="289"/>
        <v>0</v>
      </c>
      <c r="J986" s="389">
        <f t="shared" si="289"/>
        <v>0</v>
      </c>
      <c r="K986" s="390">
        <f t="shared" si="289"/>
        <v>0</v>
      </c>
      <c r="L986" s="391">
        <f t="shared" si="289"/>
        <v>0</v>
      </c>
      <c r="M986" s="396">
        <f t="shared" si="289"/>
        <v>0</v>
      </c>
      <c r="N986" s="392">
        <f t="shared" si="289"/>
        <v>0</v>
      </c>
      <c r="O986" s="392">
        <f t="shared" si="289"/>
        <v>0</v>
      </c>
      <c r="P986" s="392">
        <f t="shared" si="289"/>
        <v>0</v>
      </c>
      <c r="Q986" s="392">
        <f t="shared" si="289"/>
        <v>0</v>
      </c>
      <c r="R986" s="392">
        <f t="shared" si="289"/>
        <v>0</v>
      </c>
      <c r="S986" s="392">
        <f t="shared" si="289"/>
        <v>0</v>
      </c>
      <c r="T986" s="388">
        <f t="shared" si="289"/>
        <v>0</v>
      </c>
      <c r="U986" s="392">
        <f t="shared" si="289"/>
        <v>0</v>
      </c>
      <c r="V986" s="393">
        <f t="shared" si="289"/>
        <v>0</v>
      </c>
      <c r="W986" s="37">
        <f>G986-SUM(H986:V986)</f>
        <v>0</v>
      </c>
      <c r="Y986"/>
    </row>
    <row r="987" spans="1:25" outlineLevel="1" x14ac:dyDescent="0.25">
      <c r="A987" s="212"/>
      <c r="B987" s="465"/>
      <c r="C987" s="273"/>
      <c r="D987" s="273"/>
      <c r="E987" s="275"/>
      <c r="F987" s="274" t="s">
        <v>131</v>
      </c>
      <c r="G987" s="394">
        <f>G129</f>
        <v>0</v>
      </c>
      <c r="H987" s="369"/>
      <c r="I987" s="369"/>
      <c r="J987" s="369"/>
      <c r="K987" s="370"/>
      <c r="L987" s="363"/>
      <c r="M987" s="364"/>
      <c r="N987" s="364"/>
      <c r="O987" s="364"/>
      <c r="P987" s="364"/>
      <c r="Q987" s="364"/>
      <c r="R987" s="364"/>
      <c r="S987" s="364"/>
      <c r="T987" s="364"/>
      <c r="U987" s="364"/>
      <c r="V987" s="365"/>
      <c r="W987" s="37">
        <f>G987-SUM(H987:V987)</f>
        <v>0</v>
      </c>
      <c r="Y987"/>
    </row>
    <row r="988" spans="1:25" x14ac:dyDescent="0.25">
      <c r="A988" s="212"/>
      <c r="B988" s="465"/>
      <c r="C988" s="273"/>
      <c r="D988" s="272" t="s">
        <v>132</v>
      </c>
      <c r="E988" s="275"/>
      <c r="F988" s="273"/>
      <c r="G988" s="367">
        <f t="shared" ref="G988:W988" si="290">SUBTOTAL(9,G989:G992)</f>
        <v>0</v>
      </c>
      <c r="H988" s="368">
        <f t="shared" si="290"/>
        <v>0</v>
      </c>
      <c r="I988" s="369">
        <f t="shared" si="290"/>
        <v>0</v>
      </c>
      <c r="J988" s="369">
        <f t="shared" si="290"/>
        <v>0</v>
      </c>
      <c r="K988" s="370">
        <f t="shared" si="290"/>
        <v>0</v>
      </c>
      <c r="L988" s="364">
        <f t="shared" si="290"/>
        <v>0</v>
      </c>
      <c r="M988" s="364">
        <f t="shared" si="290"/>
        <v>0</v>
      </c>
      <c r="N988" s="364">
        <f t="shared" si="290"/>
        <v>0</v>
      </c>
      <c r="O988" s="364">
        <f t="shared" si="290"/>
        <v>0</v>
      </c>
      <c r="P988" s="364">
        <f t="shared" si="290"/>
        <v>0</v>
      </c>
      <c r="Q988" s="364">
        <f t="shared" si="290"/>
        <v>0</v>
      </c>
      <c r="R988" s="364">
        <f t="shared" si="290"/>
        <v>0</v>
      </c>
      <c r="S988" s="364">
        <f t="shared" si="290"/>
        <v>0</v>
      </c>
      <c r="T988" s="364">
        <f t="shared" si="290"/>
        <v>0</v>
      </c>
      <c r="U988" s="364">
        <f t="shared" si="290"/>
        <v>0</v>
      </c>
      <c r="V988" s="364">
        <f t="shared" si="290"/>
        <v>0</v>
      </c>
      <c r="W988" s="366">
        <f t="shared" si="290"/>
        <v>0</v>
      </c>
      <c r="Y988"/>
    </row>
    <row r="989" spans="1:25" outlineLevel="1" x14ac:dyDescent="0.25">
      <c r="A989" s="212"/>
      <c r="B989" s="465"/>
      <c r="C989" s="273"/>
      <c r="D989" s="273"/>
      <c r="E989" s="275"/>
      <c r="F989" s="274" t="s">
        <v>133</v>
      </c>
      <c r="G989" s="394">
        <f t="shared" ref="G989:V989" si="291">G131</f>
        <v>0</v>
      </c>
      <c r="H989" s="395">
        <f t="shared" si="291"/>
        <v>0</v>
      </c>
      <c r="I989" s="389">
        <f t="shared" si="291"/>
        <v>0</v>
      </c>
      <c r="J989" s="389">
        <f t="shared" si="291"/>
        <v>0</v>
      </c>
      <c r="K989" s="390">
        <f t="shared" si="291"/>
        <v>0</v>
      </c>
      <c r="L989" s="391">
        <f t="shared" si="291"/>
        <v>0</v>
      </c>
      <c r="M989" s="396">
        <f t="shared" si="291"/>
        <v>0</v>
      </c>
      <c r="N989" s="392">
        <f t="shared" si="291"/>
        <v>0</v>
      </c>
      <c r="O989" s="392">
        <f t="shared" si="291"/>
        <v>0</v>
      </c>
      <c r="P989" s="392">
        <f t="shared" si="291"/>
        <v>0</v>
      </c>
      <c r="Q989" s="392">
        <f t="shared" si="291"/>
        <v>0</v>
      </c>
      <c r="R989" s="392">
        <f t="shared" si="291"/>
        <v>0</v>
      </c>
      <c r="S989" s="392">
        <f t="shared" si="291"/>
        <v>0</v>
      </c>
      <c r="T989" s="388">
        <f t="shared" si="291"/>
        <v>0</v>
      </c>
      <c r="U989" s="392">
        <f t="shared" si="291"/>
        <v>0</v>
      </c>
      <c r="V989" s="393">
        <f t="shared" si="291"/>
        <v>0</v>
      </c>
      <c r="W989" s="37">
        <f>G989-SUM(H989:V989)</f>
        <v>0</v>
      </c>
      <c r="Y989"/>
    </row>
    <row r="990" spans="1:25" outlineLevel="1" x14ac:dyDescent="0.25">
      <c r="A990" s="212"/>
      <c r="B990" s="465"/>
      <c r="C990" s="275"/>
      <c r="D990" s="275"/>
      <c r="E990" s="275"/>
      <c r="F990" s="274" t="s">
        <v>134</v>
      </c>
      <c r="G990" s="394">
        <f t="shared" ref="G990:V990" si="292">G132</f>
        <v>0</v>
      </c>
      <c r="H990" s="395">
        <f t="shared" si="292"/>
        <v>0</v>
      </c>
      <c r="I990" s="389">
        <f t="shared" si="292"/>
        <v>0</v>
      </c>
      <c r="J990" s="389">
        <f t="shared" si="292"/>
        <v>0</v>
      </c>
      <c r="K990" s="390">
        <f t="shared" si="292"/>
        <v>0</v>
      </c>
      <c r="L990" s="391">
        <f t="shared" si="292"/>
        <v>0</v>
      </c>
      <c r="M990" s="396">
        <f t="shared" si="292"/>
        <v>0</v>
      </c>
      <c r="N990" s="392">
        <f t="shared" si="292"/>
        <v>0</v>
      </c>
      <c r="O990" s="392">
        <f t="shared" si="292"/>
        <v>0</v>
      </c>
      <c r="P990" s="392">
        <f t="shared" si="292"/>
        <v>0</v>
      </c>
      <c r="Q990" s="392">
        <f t="shared" si="292"/>
        <v>0</v>
      </c>
      <c r="R990" s="392">
        <f t="shared" si="292"/>
        <v>0</v>
      </c>
      <c r="S990" s="392">
        <f t="shared" si="292"/>
        <v>0</v>
      </c>
      <c r="T990" s="388">
        <f t="shared" si="292"/>
        <v>0</v>
      </c>
      <c r="U990" s="392">
        <f t="shared" si="292"/>
        <v>0</v>
      </c>
      <c r="V990" s="393">
        <f t="shared" si="292"/>
        <v>0</v>
      </c>
      <c r="W990" s="37">
        <f>G990-SUM(H990:V990)</f>
        <v>0</v>
      </c>
      <c r="Y990"/>
    </row>
    <row r="991" spans="1:25" outlineLevel="1" x14ac:dyDescent="0.25">
      <c r="A991" s="212"/>
      <c r="B991" s="465"/>
      <c r="C991" s="275"/>
      <c r="D991" s="275"/>
      <c r="E991" s="275"/>
      <c r="F991" s="274" t="s">
        <v>135</v>
      </c>
      <c r="G991" s="394">
        <f t="shared" ref="G991:V991" si="293">G133</f>
        <v>0</v>
      </c>
      <c r="H991" s="395">
        <f t="shared" si="293"/>
        <v>0</v>
      </c>
      <c r="I991" s="389">
        <f t="shared" si="293"/>
        <v>0</v>
      </c>
      <c r="J991" s="389">
        <f t="shared" si="293"/>
        <v>0</v>
      </c>
      <c r="K991" s="390">
        <f t="shared" si="293"/>
        <v>0</v>
      </c>
      <c r="L991" s="391">
        <f t="shared" si="293"/>
        <v>0</v>
      </c>
      <c r="M991" s="396">
        <f t="shared" si="293"/>
        <v>0</v>
      </c>
      <c r="N991" s="392">
        <f t="shared" si="293"/>
        <v>0</v>
      </c>
      <c r="O991" s="392">
        <f t="shared" si="293"/>
        <v>0</v>
      </c>
      <c r="P991" s="392">
        <f t="shared" si="293"/>
        <v>0</v>
      </c>
      <c r="Q991" s="392">
        <f t="shared" si="293"/>
        <v>0</v>
      </c>
      <c r="R991" s="392">
        <f t="shared" si="293"/>
        <v>0</v>
      </c>
      <c r="S991" s="392">
        <f t="shared" si="293"/>
        <v>0</v>
      </c>
      <c r="T991" s="388">
        <f t="shared" si="293"/>
        <v>0</v>
      </c>
      <c r="U991" s="392">
        <f t="shared" si="293"/>
        <v>0</v>
      </c>
      <c r="V991" s="393">
        <f t="shared" si="293"/>
        <v>0</v>
      </c>
      <c r="W991" s="37">
        <f>G991-SUM(H991:V991)</f>
        <v>0</v>
      </c>
      <c r="Y991"/>
    </row>
    <row r="992" spans="1:25" outlineLevel="1" x14ac:dyDescent="0.25">
      <c r="A992" s="212"/>
      <c r="B992" s="465"/>
      <c r="C992" s="275"/>
      <c r="D992" s="275"/>
      <c r="E992" s="275"/>
      <c r="F992" s="274" t="s">
        <v>136</v>
      </c>
      <c r="G992" s="394">
        <f t="shared" ref="G992:V992" si="294">G134</f>
        <v>0</v>
      </c>
      <c r="H992" s="395">
        <f t="shared" si="294"/>
        <v>0</v>
      </c>
      <c r="I992" s="389">
        <f t="shared" si="294"/>
        <v>0</v>
      </c>
      <c r="J992" s="389">
        <f t="shared" si="294"/>
        <v>0</v>
      </c>
      <c r="K992" s="390">
        <f t="shared" si="294"/>
        <v>0</v>
      </c>
      <c r="L992" s="391">
        <f t="shared" si="294"/>
        <v>0</v>
      </c>
      <c r="M992" s="396">
        <f t="shared" si="294"/>
        <v>0</v>
      </c>
      <c r="N992" s="392">
        <f t="shared" si="294"/>
        <v>0</v>
      </c>
      <c r="O992" s="392">
        <f t="shared" si="294"/>
        <v>0</v>
      </c>
      <c r="P992" s="392">
        <f t="shared" si="294"/>
        <v>0</v>
      </c>
      <c r="Q992" s="392">
        <f t="shared" si="294"/>
        <v>0</v>
      </c>
      <c r="R992" s="392">
        <f t="shared" si="294"/>
        <v>0</v>
      </c>
      <c r="S992" s="392">
        <f t="shared" si="294"/>
        <v>0</v>
      </c>
      <c r="T992" s="388">
        <f t="shared" si="294"/>
        <v>0</v>
      </c>
      <c r="U992" s="392">
        <f t="shared" si="294"/>
        <v>0</v>
      </c>
      <c r="V992" s="393">
        <f t="shared" si="294"/>
        <v>0</v>
      </c>
      <c r="W992" s="37">
        <f>G992-SUM(H992:V992)</f>
        <v>0</v>
      </c>
      <c r="Y992"/>
    </row>
    <row r="993" spans="1:25" x14ac:dyDescent="0.25">
      <c r="A993" s="212"/>
      <c r="B993" s="465"/>
      <c r="C993" s="272" t="s">
        <v>137</v>
      </c>
      <c r="D993" s="275"/>
      <c r="E993" s="275"/>
      <c r="F993" s="273"/>
      <c r="G993" s="367"/>
      <c r="H993" s="369"/>
      <c r="I993" s="369"/>
      <c r="J993" s="369"/>
      <c r="K993" s="370"/>
      <c r="L993" s="363"/>
      <c r="M993" s="364"/>
      <c r="N993" s="364"/>
      <c r="O993" s="364"/>
      <c r="P993" s="364"/>
      <c r="Q993" s="364"/>
      <c r="R993" s="364"/>
      <c r="S993" s="364"/>
      <c r="T993" s="364"/>
      <c r="U993" s="364"/>
      <c r="V993" s="365"/>
      <c r="W993" s="366"/>
      <c r="Y993"/>
    </row>
    <row r="994" spans="1:25" x14ac:dyDescent="0.25">
      <c r="A994" s="212"/>
      <c r="B994" s="465"/>
      <c r="C994" s="272"/>
      <c r="D994" s="276" t="s">
        <v>20</v>
      </c>
      <c r="E994" s="273"/>
      <c r="F994" s="273"/>
      <c r="G994" s="367"/>
      <c r="H994" s="369"/>
      <c r="I994" s="369"/>
      <c r="J994" s="369"/>
      <c r="K994" s="370"/>
      <c r="L994" s="363"/>
      <c r="M994" s="364"/>
      <c r="N994" s="364"/>
      <c r="O994" s="364"/>
      <c r="P994" s="364"/>
      <c r="Q994" s="364"/>
      <c r="R994" s="364"/>
      <c r="S994" s="364"/>
      <c r="T994" s="364"/>
      <c r="U994" s="364"/>
      <c r="V994" s="365"/>
      <c r="W994" s="366"/>
      <c r="Y994"/>
    </row>
    <row r="995" spans="1:25" x14ac:dyDescent="0.25">
      <c r="A995" s="212"/>
      <c r="B995" s="465"/>
      <c r="C995" s="272"/>
      <c r="D995" s="272"/>
      <c r="E995" s="273" t="s">
        <v>21</v>
      </c>
      <c r="F995" s="273"/>
      <c r="G995" s="367">
        <f t="shared" ref="G995:W995" si="295">SUBTOTAL(9,G996:G999)</f>
        <v>0</v>
      </c>
      <c r="H995" s="369">
        <f t="shared" si="295"/>
        <v>0</v>
      </c>
      <c r="I995" s="369">
        <f t="shared" si="295"/>
        <v>0</v>
      </c>
      <c r="J995" s="369">
        <f t="shared" si="295"/>
        <v>0</v>
      </c>
      <c r="K995" s="370">
        <f t="shared" si="295"/>
        <v>0</v>
      </c>
      <c r="L995" s="363">
        <f t="shared" si="295"/>
        <v>0</v>
      </c>
      <c r="M995" s="364">
        <f t="shared" si="295"/>
        <v>0</v>
      </c>
      <c r="N995" s="364">
        <f t="shared" si="295"/>
        <v>0</v>
      </c>
      <c r="O995" s="364">
        <f t="shared" si="295"/>
        <v>0</v>
      </c>
      <c r="P995" s="364">
        <f t="shared" si="295"/>
        <v>0</v>
      </c>
      <c r="Q995" s="364">
        <f t="shared" si="295"/>
        <v>0</v>
      </c>
      <c r="R995" s="364">
        <f t="shared" si="295"/>
        <v>0</v>
      </c>
      <c r="S995" s="364">
        <f t="shared" si="295"/>
        <v>0</v>
      </c>
      <c r="T995" s="364">
        <f t="shared" si="295"/>
        <v>0</v>
      </c>
      <c r="U995" s="364">
        <f t="shared" si="295"/>
        <v>0</v>
      </c>
      <c r="V995" s="365">
        <f t="shared" si="295"/>
        <v>0</v>
      </c>
      <c r="W995" s="366">
        <f t="shared" si="295"/>
        <v>0</v>
      </c>
      <c r="Y995"/>
    </row>
    <row r="996" spans="1:25" outlineLevel="1" x14ac:dyDescent="0.25">
      <c r="A996" s="212"/>
      <c r="B996" s="465"/>
      <c r="C996" s="272"/>
      <c r="D996" s="272"/>
      <c r="E996" s="273"/>
      <c r="F996" s="274" t="s">
        <v>22</v>
      </c>
      <c r="G996" s="394">
        <f t="shared" ref="G996:V996" si="296">G138</f>
        <v>0</v>
      </c>
      <c r="H996" s="395">
        <f t="shared" si="296"/>
        <v>0</v>
      </c>
      <c r="I996" s="389">
        <f t="shared" si="296"/>
        <v>0</v>
      </c>
      <c r="J996" s="389">
        <f t="shared" si="296"/>
        <v>0</v>
      </c>
      <c r="K996" s="390">
        <f t="shared" si="296"/>
        <v>0</v>
      </c>
      <c r="L996" s="391">
        <f t="shared" si="296"/>
        <v>0</v>
      </c>
      <c r="M996" s="396">
        <f t="shared" si="296"/>
        <v>0</v>
      </c>
      <c r="N996" s="392">
        <f t="shared" si="296"/>
        <v>0</v>
      </c>
      <c r="O996" s="392">
        <f t="shared" si="296"/>
        <v>0</v>
      </c>
      <c r="P996" s="392">
        <f t="shared" si="296"/>
        <v>0</v>
      </c>
      <c r="Q996" s="392">
        <f t="shared" si="296"/>
        <v>0</v>
      </c>
      <c r="R996" s="392">
        <f t="shared" si="296"/>
        <v>0</v>
      </c>
      <c r="S996" s="392">
        <f t="shared" si="296"/>
        <v>0</v>
      </c>
      <c r="T996" s="388">
        <f t="shared" si="296"/>
        <v>0</v>
      </c>
      <c r="U996" s="392">
        <f t="shared" si="296"/>
        <v>0</v>
      </c>
      <c r="V996" s="393">
        <f t="shared" si="296"/>
        <v>0</v>
      </c>
      <c r="W996" s="37">
        <f>G996-SUM(H996:V996)</f>
        <v>0</v>
      </c>
      <c r="Y996"/>
    </row>
    <row r="997" spans="1:25" outlineLevel="1" x14ac:dyDescent="0.25">
      <c r="A997" s="212"/>
      <c r="B997" s="465"/>
      <c r="C997" s="272"/>
      <c r="D997" s="272"/>
      <c r="E997" s="273"/>
      <c r="F997" s="274" t="s">
        <v>23</v>
      </c>
      <c r="G997" s="394">
        <f t="shared" ref="G997:V997" si="297">G139</f>
        <v>0</v>
      </c>
      <c r="H997" s="395">
        <f t="shared" si="297"/>
        <v>0</v>
      </c>
      <c r="I997" s="389">
        <f t="shared" si="297"/>
        <v>0</v>
      </c>
      <c r="J997" s="389">
        <f t="shared" si="297"/>
        <v>0</v>
      </c>
      <c r="K997" s="390">
        <f t="shared" si="297"/>
        <v>0</v>
      </c>
      <c r="L997" s="391">
        <f t="shared" si="297"/>
        <v>0</v>
      </c>
      <c r="M997" s="396">
        <f t="shared" si="297"/>
        <v>0</v>
      </c>
      <c r="N997" s="392">
        <f t="shared" si="297"/>
        <v>0</v>
      </c>
      <c r="O997" s="392">
        <f t="shared" si="297"/>
        <v>0</v>
      </c>
      <c r="P997" s="392">
        <f t="shared" si="297"/>
        <v>0</v>
      </c>
      <c r="Q997" s="392">
        <f t="shared" si="297"/>
        <v>0</v>
      </c>
      <c r="R997" s="392">
        <f t="shared" si="297"/>
        <v>0</v>
      </c>
      <c r="S997" s="392">
        <f t="shared" si="297"/>
        <v>0</v>
      </c>
      <c r="T997" s="388">
        <f t="shared" si="297"/>
        <v>0</v>
      </c>
      <c r="U997" s="392">
        <f t="shared" si="297"/>
        <v>0</v>
      </c>
      <c r="V997" s="393">
        <f t="shared" si="297"/>
        <v>0</v>
      </c>
      <c r="W997" s="37">
        <f>G997-SUM(H997:V997)</f>
        <v>0</v>
      </c>
      <c r="Y997"/>
    </row>
    <row r="998" spans="1:25" outlineLevel="1" x14ac:dyDescent="0.25">
      <c r="A998" s="212"/>
      <c r="B998" s="465"/>
      <c r="C998" s="272"/>
      <c r="D998" s="272"/>
      <c r="E998" s="273"/>
      <c r="F998" s="274" t="s">
        <v>24</v>
      </c>
      <c r="G998" s="394">
        <f t="shared" ref="G998:V998" si="298">G140</f>
        <v>0</v>
      </c>
      <c r="H998" s="395">
        <f t="shared" si="298"/>
        <v>0</v>
      </c>
      <c r="I998" s="389">
        <f t="shared" si="298"/>
        <v>0</v>
      </c>
      <c r="J998" s="389">
        <f t="shared" si="298"/>
        <v>0</v>
      </c>
      <c r="K998" s="390">
        <f t="shared" si="298"/>
        <v>0</v>
      </c>
      <c r="L998" s="391">
        <f t="shared" si="298"/>
        <v>0</v>
      </c>
      <c r="M998" s="396">
        <f t="shared" si="298"/>
        <v>0</v>
      </c>
      <c r="N998" s="392">
        <f t="shared" si="298"/>
        <v>0</v>
      </c>
      <c r="O998" s="392">
        <f t="shared" si="298"/>
        <v>0</v>
      </c>
      <c r="P998" s="392">
        <f t="shared" si="298"/>
        <v>0</v>
      </c>
      <c r="Q998" s="392">
        <f t="shared" si="298"/>
        <v>0</v>
      </c>
      <c r="R998" s="392">
        <f t="shared" si="298"/>
        <v>0</v>
      </c>
      <c r="S998" s="392">
        <f t="shared" si="298"/>
        <v>0</v>
      </c>
      <c r="T998" s="388">
        <f t="shared" si="298"/>
        <v>0</v>
      </c>
      <c r="U998" s="392">
        <f t="shared" si="298"/>
        <v>0</v>
      </c>
      <c r="V998" s="393">
        <f t="shared" si="298"/>
        <v>0</v>
      </c>
      <c r="W998" s="37">
        <f>G998-SUM(H998:V998)</f>
        <v>0</v>
      </c>
      <c r="Y998"/>
    </row>
    <row r="999" spans="1:25" outlineLevel="1" x14ac:dyDescent="0.25">
      <c r="A999" s="212"/>
      <c r="B999" s="465"/>
      <c r="C999" s="272"/>
      <c r="D999" s="272"/>
      <c r="E999" s="273"/>
      <c r="F999" s="274" t="s">
        <v>25</v>
      </c>
      <c r="G999" s="394">
        <f t="shared" ref="G999:V999" si="299">G141</f>
        <v>0</v>
      </c>
      <c r="H999" s="395">
        <f t="shared" si="299"/>
        <v>0</v>
      </c>
      <c r="I999" s="389">
        <f t="shared" si="299"/>
        <v>0</v>
      </c>
      <c r="J999" s="389">
        <f t="shared" si="299"/>
        <v>0</v>
      </c>
      <c r="K999" s="390">
        <f t="shared" si="299"/>
        <v>0</v>
      </c>
      <c r="L999" s="391">
        <f t="shared" si="299"/>
        <v>0</v>
      </c>
      <c r="M999" s="396">
        <f t="shared" si="299"/>
        <v>0</v>
      </c>
      <c r="N999" s="392">
        <f t="shared" si="299"/>
        <v>0</v>
      </c>
      <c r="O999" s="392">
        <f t="shared" si="299"/>
        <v>0</v>
      </c>
      <c r="P999" s="392">
        <f t="shared" si="299"/>
        <v>0</v>
      </c>
      <c r="Q999" s="392">
        <f t="shared" si="299"/>
        <v>0</v>
      </c>
      <c r="R999" s="392">
        <f t="shared" si="299"/>
        <v>0</v>
      </c>
      <c r="S999" s="392">
        <f t="shared" si="299"/>
        <v>0</v>
      </c>
      <c r="T999" s="388">
        <f t="shared" si="299"/>
        <v>0</v>
      </c>
      <c r="U999" s="392">
        <f t="shared" si="299"/>
        <v>0</v>
      </c>
      <c r="V999" s="393">
        <f t="shared" si="299"/>
        <v>0</v>
      </c>
      <c r="W999" s="37">
        <f>G999-SUM(H999:V999)</f>
        <v>0</v>
      </c>
      <c r="Y999"/>
    </row>
    <row r="1000" spans="1:25" x14ac:dyDescent="0.25">
      <c r="A1000" s="212"/>
      <c r="B1000" s="465"/>
      <c r="C1000" s="272"/>
      <c r="D1000" s="272"/>
      <c r="E1000" s="273" t="s">
        <v>26</v>
      </c>
      <c r="F1000" s="273"/>
      <c r="G1000" s="367">
        <f t="shared" ref="G1000:W1000" si="300">SUBTOTAL(9,G1001:G1004)</f>
        <v>0</v>
      </c>
      <c r="H1000" s="368">
        <f t="shared" si="300"/>
        <v>0</v>
      </c>
      <c r="I1000" s="369">
        <f t="shared" si="300"/>
        <v>0</v>
      </c>
      <c r="J1000" s="369">
        <f t="shared" si="300"/>
        <v>0</v>
      </c>
      <c r="K1000" s="370">
        <f t="shared" si="300"/>
        <v>0</v>
      </c>
      <c r="L1000" s="364">
        <f t="shared" si="300"/>
        <v>0</v>
      </c>
      <c r="M1000" s="364">
        <f t="shared" si="300"/>
        <v>0</v>
      </c>
      <c r="N1000" s="364">
        <f t="shared" si="300"/>
        <v>0</v>
      </c>
      <c r="O1000" s="364">
        <f t="shared" si="300"/>
        <v>0</v>
      </c>
      <c r="P1000" s="364">
        <f t="shared" si="300"/>
        <v>0</v>
      </c>
      <c r="Q1000" s="364">
        <f t="shared" si="300"/>
        <v>0</v>
      </c>
      <c r="R1000" s="364">
        <f t="shared" si="300"/>
        <v>0</v>
      </c>
      <c r="S1000" s="364">
        <f t="shared" si="300"/>
        <v>0</v>
      </c>
      <c r="T1000" s="364">
        <f t="shared" si="300"/>
        <v>0</v>
      </c>
      <c r="U1000" s="364">
        <f t="shared" si="300"/>
        <v>0</v>
      </c>
      <c r="V1000" s="364">
        <f t="shared" si="300"/>
        <v>0</v>
      </c>
      <c r="W1000" s="366">
        <f t="shared" si="300"/>
        <v>0</v>
      </c>
      <c r="Y1000"/>
    </row>
    <row r="1001" spans="1:25" ht="12" customHeight="1" outlineLevel="1" x14ac:dyDescent="0.25">
      <c r="A1001" s="212"/>
      <c r="B1001" s="465"/>
      <c r="C1001" s="272"/>
      <c r="D1001" s="272"/>
      <c r="E1001" s="273"/>
      <c r="F1001" s="274" t="s">
        <v>27</v>
      </c>
      <c r="G1001" s="394">
        <f t="shared" ref="G1001:V1001" si="301">G143</f>
        <v>0</v>
      </c>
      <c r="H1001" s="395">
        <f t="shared" si="301"/>
        <v>0</v>
      </c>
      <c r="I1001" s="389">
        <f t="shared" si="301"/>
        <v>0</v>
      </c>
      <c r="J1001" s="389">
        <f t="shared" si="301"/>
        <v>0</v>
      </c>
      <c r="K1001" s="390">
        <f t="shared" si="301"/>
        <v>0</v>
      </c>
      <c r="L1001" s="391">
        <f t="shared" si="301"/>
        <v>0</v>
      </c>
      <c r="M1001" s="396">
        <f t="shared" si="301"/>
        <v>0</v>
      </c>
      <c r="N1001" s="392">
        <f t="shared" si="301"/>
        <v>0</v>
      </c>
      <c r="O1001" s="392">
        <f t="shared" si="301"/>
        <v>0</v>
      </c>
      <c r="P1001" s="392">
        <f t="shared" si="301"/>
        <v>0</v>
      </c>
      <c r="Q1001" s="392">
        <f t="shared" si="301"/>
        <v>0</v>
      </c>
      <c r="R1001" s="392">
        <f t="shared" si="301"/>
        <v>0</v>
      </c>
      <c r="S1001" s="392">
        <f t="shared" si="301"/>
        <v>0</v>
      </c>
      <c r="T1001" s="388">
        <f t="shared" si="301"/>
        <v>0</v>
      </c>
      <c r="U1001" s="392">
        <f t="shared" si="301"/>
        <v>0</v>
      </c>
      <c r="V1001" s="393">
        <f t="shared" si="301"/>
        <v>0</v>
      </c>
      <c r="W1001" s="37">
        <f t="shared" ref="W1001:W1009" si="302">G1001-SUM(H1001:V1001)</f>
        <v>0</v>
      </c>
      <c r="Y1001"/>
    </row>
    <row r="1002" spans="1:25" outlineLevel="1" x14ac:dyDescent="0.25">
      <c r="A1002" s="212"/>
      <c r="B1002" s="465"/>
      <c r="C1002" s="272"/>
      <c r="D1002" s="272"/>
      <c r="E1002" s="273"/>
      <c r="F1002" s="274" t="s">
        <v>28</v>
      </c>
      <c r="G1002" s="394">
        <f t="shared" ref="G1002:V1002" si="303">G144</f>
        <v>0</v>
      </c>
      <c r="H1002" s="395">
        <f t="shared" si="303"/>
        <v>0</v>
      </c>
      <c r="I1002" s="389">
        <f t="shared" si="303"/>
        <v>0</v>
      </c>
      <c r="J1002" s="389">
        <f t="shared" si="303"/>
        <v>0</v>
      </c>
      <c r="K1002" s="390">
        <f t="shared" si="303"/>
        <v>0</v>
      </c>
      <c r="L1002" s="391">
        <f t="shared" si="303"/>
        <v>0</v>
      </c>
      <c r="M1002" s="396">
        <f t="shared" si="303"/>
        <v>0</v>
      </c>
      <c r="N1002" s="392">
        <f t="shared" si="303"/>
        <v>0</v>
      </c>
      <c r="O1002" s="392">
        <f t="shared" si="303"/>
        <v>0</v>
      </c>
      <c r="P1002" s="392">
        <f t="shared" si="303"/>
        <v>0</v>
      </c>
      <c r="Q1002" s="392">
        <f t="shared" si="303"/>
        <v>0</v>
      </c>
      <c r="R1002" s="392">
        <f t="shared" si="303"/>
        <v>0</v>
      </c>
      <c r="S1002" s="392">
        <f t="shared" si="303"/>
        <v>0</v>
      </c>
      <c r="T1002" s="388">
        <f t="shared" si="303"/>
        <v>0</v>
      </c>
      <c r="U1002" s="392">
        <f t="shared" si="303"/>
        <v>0</v>
      </c>
      <c r="V1002" s="393">
        <f t="shared" si="303"/>
        <v>0</v>
      </c>
      <c r="W1002" s="37">
        <f t="shared" si="302"/>
        <v>0</v>
      </c>
      <c r="Y1002"/>
    </row>
    <row r="1003" spans="1:25" outlineLevel="1" x14ac:dyDescent="0.25">
      <c r="A1003" s="212"/>
      <c r="B1003" s="465"/>
      <c r="C1003" s="272"/>
      <c r="D1003" s="272"/>
      <c r="E1003" s="273"/>
      <c r="F1003" s="274" t="s">
        <v>29</v>
      </c>
      <c r="G1003" s="394">
        <f t="shared" ref="G1003:V1003" si="304">G145</f>
        <v>0</v>
      </c>
      <c r="H1003" s="395">
        <f t="shared" si="304"/>
        <v>0</v>
      </c>
      <c r="I1003" s="389">
        <f t="shared" si="304"/>
        <v>0</v>
      </c>
      <c r="J1003" s="389">
        <f t="shared" si="304"/>
        <v>0</v>
      </c>
      <c r="K1003" s="390">
        <f t="shared" si="304"/>
        <v>0</v>
      </c>
      <c r="L1003" s="391">
        <f t="shared" si="304"/>
        <v>0</v>
      </c>
      <c r="M1003" s="396">
        <f t="shared" si="304"/>
        <v>0</v>
      </c>
      <c r="N1003" s="392">
        <f t="shared" si="304"/>
        <v>0</v>
      </c>
      <c r="O1003" s="392">
        <f t="shared" si="304"/>
        <v>0</v>
      </c>
      <c r="P1003" s="392">
        <f t="shared" si="304"/>
        <v>0</v>
      </c>
      <c r="Q1003" s="392">
        <f t="shared" si="304"/>
        <v>0</v>
      </c>
      <c r="R1003" s="392">
        <f t="shared" si="304"/>
        <v>0</v>
      </c>
      <c r="S1003" s="392">
        <f t="shared" si="304"/>
        <v>0</v>
      </c>
      <c r="T1003" s="388">
        <f t="shared" si="304"/>
        <v>0</v>
      </c>
      <c r="U1003" s="392">
        <f t="shared" si="304"/>
        <v>0</v>
      </c>
      <c r="V1003" s="393">
        <f t="shared" si="304"/>
        <v>0</v>
      </c>
      <c r="W1003" s="37">
        <f t="shared" si="302"/>
        <v>0</v>
      </c>
      <c r="Y1003"/>
    </row>
    <row r="1004" spans="1:25" outlineLevel="1" x14ac:dyDescent="0.25">
      <c r="A1004" s="212"/>
      <c r="B1004" s="465"/>
      <c r="C1004" s="272"/>
      <c r="D1004" s="272"/>
      <c r="E1004" s="273"/>
      <c r="F1004" s="274" t="s">
        <v>30</v>
      </c>
      <c r="G1004" s="394">
        <f t="shared" ref="G1004:V1004" si="305">G146</f>
        <v>0</v>
      </c>
      <c r="H1004" s="395">
        <f t="shared" si="305"/>
        <v>0</v>
      </c>
      <c r="I1004" s="389">
        <f t="shared" si="305"/>
        <v>0</v>
      </c>
      <c r="J1004" s="389">
        <f t="shared" si="305"/>
        <v>0</v>
      </c>
      <c r="K1004" s="390">
        <f t="shared" si="305"/>
        <v>0</v>
      </c>
      <c r="L1004" s="391">
        <f t="shared" si="305"/>
        <v>0</v>
      </c>
      <c r="M1004" s="396">
        <f t="shared" si="305"/>
        <v>0</v>
      </c>
      <c r="N1004" s="392">
        <f t="shared" si="305"/>
        <v>0</v>
      </c>
      <c r="O1004" s="392">
        <f t="shared" si="305"/>
        <v>0</v>
      </c>
      <c r="P1004" s="392">
        <f t="shared" si="305"/>
        <v>0</v>
      </c>
      <c r="Q1004" s="392">
        <f t="shared" si="305"/>
        <v>0</v>
      </c>
      <c r="R1004" s="392">
        <f t="shared" si="305"/>
        <v>0</v>
      </c>
      <c r="S1004" s="392">
        <f t="shared" si="305"/>
        <v>0</v>
      </c>
      <c r="T1004" s="388">
        <f t="shared" si="305"/>
        <v>0</v>
      </c>
      <c r="U1004" s="392">
        <f t="shared" si="305"/>
        <v>0</v>
      </c>
      <c r="V1004" s="393">
        <f t="shared" si="305"/>
        <v>0</v>
      </c>
      <c r="W1004" s="37">
        <f t="shared" si="302"/>
        <v>0</v>
      </c>
      <c r="Y1004"/>
    </row>
    <row r="1005" spans="1:25" x14ac:dyDescent="0.25">
      <c r="A1005" s="212"/>
      <c r="B1005" s="465"/>
      <c r="C1005" s="272"/>
      <c r="D1005" s="272"/>
      <c r="E1005" s="273" t="s">
        <v>31</v>
      </c>
      <c r="F1005" s="273"/>
      <c r="G1005" s="367">
        <f t="shared" ref="G1005:W1005" si="306">SUBTOTAL(9,G1006:G1009)</f>
        <v>0</v>
      </c>
      <c r="H1005" s="368">
        <f t="shared" si="306"/>
        <v>0</v>
      </c>
      <c r="I1005" s="369">
        <f t="shared" si="306"/>
        <v>0</v>
      </c>
      <c r="J1005" s="369">
        <f t="shared" si="306"/>
        <v>0</v>
      </c>
      <c r="K1005" s="370">
        <f t="shared" si="306"/>
        <v>0</v>
      </c>
      <c r="L1005" s="364">
        <f t="shared" si="306"/>
        <v>0</v>
      </c>
      <c r="M1005" s="364">
        <f t="shared" si="306"/>
        <v>0</v>
      </c>
      <c r="N1005" s="364">
        <f t="shared" si="306"/>
        <v>0</v>
      </c>
      <c r="O1005" s="364">
        <f t="shared" si="306"/>
        <v>0</v>
      </c>
      <c r="P1005" s="364">
        <f t="shared" si="306"/>
        <v>0</v>
      </c>
      <c r="Q1005" s="364">
        <f t="shared" si="306"/>
        <v>0</v>
      </c>
      <c r="R1005" s="364">
        <f t="shared" si="306"/>
        <v>0</v>
      </c>
      <c r="S1005" s="364">
        <f t="shared" si="306"/>
        <v>0</v>
      </c>
      <c r="T1005" s="364">
        <f t="shared" si="306"/>
        <v>0</v>
      </c>
      <c r="U1005" s="364">
        <f t="shared" si="306"/>
        <v>0</v>
      </c>
      <c r="V1005" s="364">
        <f t="shared" si="306"/>
        <v>0</v>
      </c>
      <c r="W1005" s="366">
        <f t="shared" si="306"/>
        <v>0</v>
      </c>
      <c r="Y1005"/>
    </row>
    <row r="1006" spans="1:25" outlineLevel="1" x14ac:dyDescent="0.25">
      <c r="A1006" s="212"/>
      <c r="B1006" s="465"/>
      <c r="C1006" s="272"/>
      <c r="D1006" s="272"/>
      <c r="E1006" s="273"/>
      <c r="F1006" s="274" t="s">
        <v>32</v>
      </c>
      <c r="G1006" s="394">
        <f t="shared" ref="G1006:V1006" si="307">G148</f>
        <v>0</v>
      </c>
      <c r="H1006" s="395">
        <f t="shared" si="307"/>
        <v>0</v>
      </c>
      <c r="I1006" s="389">
        <f t="shared" si="307"/>
        <v>0</v>
      </c>
      <c r="J1006" s="389">
        <f t="shared" si="307"/>
        <v>0</v>
      </c>
      <c r="K1006" s="390">
        <f t="shared" si="307"/>
        <v>0</v>
      </c>
      <c r="L1006" s="391">
        <f t="shared" si="307"/>
        <v>0</v>
      </c>
      <c r="M1006" s="396">
        <f t="shared" si="307"/>
        <v>0</v>
      </c>
      <c r="N1006" s="392">
        <f t="shared" si="307"/>
        <v>0</v>
      </c>
      <c r="O1006" s="392">
        <f t="shared" si="307"/>
        <v>0</v>
      </c>
      <c r="P1006" s="392">
        <f t="shared" si="307"/>
        <v>0</v>
      </c>
      <c r="Q1006" s="392">
        <f t="shared" si="307"/>
        <v>0</v>
      </c>
      <c r="R1006" s="392">
        <f t="shared" si="307"/>
        <v>0</v>
      </c>
      <c r="S1006" s="392">
        <f t="shared" si="307"/>
        <v>0</v>
      </c>
      <c r="T1006" s="388">
        <f t="shared" si="307"/>
        <v>0</v>
      </c>
      <c r="U1006" s="392">
        <f t="shared" si="307"/>
        <v>0</v>
      </c>
      <c r="V1006" s="393">
        <f t="shared" si="307"/>
        <v>0</v>
      </c>
      <c r="W1006" s="37">
        <f t="shared" si="302"/>
        <v>0</v>
      </c>
      <c r="Y1006"/>
    </row>
    <row r="1007" spans="1:25" outlineLevel="1" x14ac:dyDescent="0.25">
      <c r="A1007" s="212"/>
      <c r="B1007" s="465"/>
      <c r="C1007" s="272"/>
      <c r="D1007" s="272"/>
      <c r="E1007" s="273"/>
      <c r="F1007" s="274" t="s">
        <v>33</v>
      </c>
      <c r="G1007" s="394">
        <f t="shared" ref="G1007:V1007" si="308">G149</f>
        <v>0</v>
      </c>
      <c r="H1007" s="395">
        <f t="shared" si="308"/>
        <v>0</v>
      </c>
      <c r="I1007" s="389">
        <f t="shared" si="308"/>
        <v>0</v>
      </c>
      <c r="J1007" s="389">
        <f t="shared" si="308"/>
        <v>0</v>
      </c>
      <c r="K1007" s="390">
        <f t="shared" si="308"/>
        <v>0</v>
      </c>
      <c r="L1007" s="391">
        <f t="shared" si="308"/>
        <v>0</v>
      </c>
      <c r="M1007" s="396">
        <f t="shared" si="308"/>
        <v>0</v>
      </c>
      <c r="N1007" s="392">
        <f t="shared" si="308"/>
        <v>0</v>
      </c>
      <c r="O1007" s="392">
        <f t="shared" si="308"/>
        <v>0</v>
      </c>
      <c r="P1007" s="392">
        <f t="shared" si="308"/>
        <v>0</v>
      </c>
      <c r="Q1007" s="392">
        <f t="shared" si="308"/>
        <v>0</v>
      </c>
      <c r="R1007" s="392">
        <f t="shared" si="308"/>
        <v>0</v>
      </c>
      <c r="S1007" s="392">
        <f t="shared" si="308"/>
        <v>0</v>
      </c>
      <c r="T1007" s="388">
        <f t="shared" si="308"/>
        <v>0</v>
      </c>
      <c r="U1007" s="392">
        <f t="shared" si="308"/>
        <v>0</v>
      </c>
      <c r="V1007" s="393">
        <f t="shared" si="308"/>
        <v>0</v>
      </c>
      <c r="W1007" s="37">
        <f t="shared" si="302"/>
        <v>0</v>
      </c>
      <c r="Y1007"/>
    </row>
    <row r="1008" spans="1:25" outlineLevel="1" x14ac:dyDescent="0.25">
      <c r="A1008" s="212"/>
      <c r="B1008" s="465"/>
      <c r="C1008" s="272"/>
      <c r="D1008" s="272"/>
      <c r="E1008" s="273"/>
      <c r="F1008" s="274" t="s">
        <v>34</v>
      </c>
      <c r="G1008" s="394">
        <f t="shared" ref="G1008:V1008" si="309">G150</f>
        <v>0</v>
      </c>
      <c r="H1008" s="395">
        <f t="shared" si="309"/>
        <v>0</v>
      </c>
      <c r="I1008" s="389">
        <f t="shared" si="309"/>
        <v>0</v>
      </c>
      <c r="J1008" s="389">
        <f t="shared" si="309"/>
        <v>0</v>
      </c>
      <c r="K1008" s="390">
        <f t="shared" si="309"/>
        <v>0</v>
      </c>
      <c r="L1008" s="391">
        <f t="shared" si="309"/>
        <v>0</v>
      </c>
      <c r="M1008" s="396">
        <f t="shared" si="309"/>
        <v>0</v>
      </c>
      <c r="N1008" s="392">
        <f t="shared" si="309"/>
        <v>0</v>
      </c>
      <c r="O1008" s="392">
        <f t="shared" si="309"/>
        <v>0</v>
      </c>
      <c r="P1008" s="392">
        <f t="shared" si="309"/>
        <v>0</v>
      </c>
      <c r="Q1008" s="392">
        <f t="shared" si="309"/>
        <v>0</v>
      </c>
      <c r="R1008" s="392">
        <f t="shared" si="309"/>
        <v>0</v>
      </c>
      <c r="S1008" s="392">
        <f t="shared" si="309"/>
        <v>0</v>
      </c>
      <c r="T1008" s="388">
        <f t="shared" si="309"/>
        <v>0</v>
      </c>
      <c r="U1008" s="392">
        <f t="shared" si="309"/>
        <v>0</v>
      </c>
      <c r="V1008" s="393">
        <f t="shared" si="309"/>
        <v>0</v>
      </c>
      <c r="W1008" s="37">
        <f t="shared" si="302"/>
        <v>0</v>
      </c>
      <c r="Y1008"/>
    </row>
    <row r="1009" spans="1:25" outlineLevel="1" x14ac:dyDescent="0.25">
      <c r="A1009" s="212"/>
      <c r="B1009" s="465"/>
      <c r="C1009" s="272"/>
      <c r="D1009" s="272"/>
      <c r="E1009" s="273"/>
      <c r="F1009" s="274" t="s">
        <v>35</v>
      </c>
      <c r="G1009" s="394">
        <f t="shared" ref="G1009:V1009" si="310">G151</f>
        <v>0</v>
      </c>
      <c r="H1009" s="395">
        <f t="shared" si="310"/>
        <v>0</v>
      </c>
      <c r="I1009" s="389">
        <f t="shared" si="310"/>
        <v>0</v>
      </c>
      <c r="J1009" s="389">
        <f t="shared" si="310"/>
        <v>0</v>
      </c>
      <c r="K1009" s="390">
        <f t="shared" si="310"/>
        <v>0</v>
      </c>
      <c r="L1009" s="391">
        <f t="shared" si="310"/>
        <v>0</v>
      </c>
      <c r="M1009" s="396">
        <f t="shared" si="310"/>
        <v>0</v>
      </c>
      <c r="N1009" s="392">
        <f t="shared" si="310"/>
        <v>0</v>
      </c>
      <c r="O1009" s="392">
        <f t="shared" si="310"/>
        <v>0</v>
      </c>
      <c r="P1009" s="392">
        <f t="shared" si="310"/>
        <v>0</v>
      </c>
      <c r="Q1009" s="392">
        <f t="shared" si="310"/>
        <v>0</v>
      </c>
      <c r="R1009" s="392">
        <f t="shared" si="310"/>
        <v>0</v>
      </c>
      <c r="S1009" s="392">
        <f t="shared" si="310"/>
        <v>0</v>
      </c>
      <c r="T1009" s="388">
        <f t="shared" si="310"/>
        <v>0</v>
      </c>
      <c r="U1009" s="392">
        <f t="shared" si="310"/>
        <v>0</v>
      </c>
      <c r="V1009" s="393">
        <f t="shared" si="310"/>
        <v>0</v>
      </c>
      <c r="W1009" s="37">
        <f t="shared" si="302"/>
        <v>0</v>
      </c>
      <c r="Y1009"/>
    </row>
    <row r="1010" spans="1:25" x14ac:dyDescent="0.25">
      <c r="A1010" s="212"/>
      <c r="B1010" s="465"/>
      <c r="C1010" s="272"/>
      <c r="D1010" s="272" t="s">
        <v>36</v>
      </c>
      <c r="E1010" s="273"/>
      <c r="F1010" s="273"/>
      <c r="G1010" s="367"/>
      <c r="H1010" s="369"/>
      <c r="I1010" s="369"/>
      <c r="J1010" s="369"/>
      <c r="K1010" s="370"/>
      <c r="L1010" s="363"/>
      <c r="M1010" s="364"/>
      <c r="N1010" s="364"/>
      <c r="O1010" s="364"/>
      <c r="P1010" s="364"/>
      <c r="Q1010" s="364"/>
      <c r="R1010" s="364"/>
      <c r="S1010" s="364"/>
      <c r="T1010" s="364"/>
      <c r="U1010" s="364"/>
      <c r="V1010" s="365"/>
      <c r="W1010" s="366"/>
      <c r="Y1010"/>
    </row>
    <row r="1011" spans="1:25" x14ac:dyDescent="0.25">
      <c r="A1011" s="212"/>
      <c r="B1011" s="465"/>
      <c r="C1011" s="272"/>
      <c r="D1011" s="272"/>
      <c r="E1011" s="275" t="s">
        <v>37</v>
      </c>
      <c r="F1011" s="273"/>
      <c r="G1011" s="367">
        <f t="shared" ref="G1011:W1011" si="311">SUBTOTAL(9,G1012:G1014)</f>
        <v>0</v>
      </c>
      <c r="H1011" s="368">
        <f t="shared" si="311"/>
        <v>0</v>
      </c>
      <c r="I1011" s="369">
        <f t="shared" si="311"/>
        <v>0</v>
      </c>
      <c r="J1011" s="369">
        <f t="shared" si="311"/>
        <v>0</v>
      </c>
      <c r="K1011" s="370">
        <f t="shared" si="311"/>
        <v>0</v>
      </c>
      <c r="L1011" s="364">
        <f t="shared" si="311"/>
        <v>0</v>
      </c>
      <c r="M1011" s="364">
        <f t="shared" si="311"/>
        <v>0</v>
      </c>
      <c r="N1011" s="364">
        <f t="shared" si="311"/>
        <v>0</v>
      </c>
      <c r="O1011" s="364">
        <f t="shared" si="311"/>
        <v>0</v>
      </c>
      <c r="P1011" s="364">
        <f t="shared" si="311"/>
        <v>0</v>
      </c>
      <c r="Q1011" s="364">
        <f t="shared" si="311"/>
        <v>0</v>
      </c>
      <c r="R1011" s="364">
        <f t="shared" si="311"/>
        <v>0</v>
      </c>
      <c r="S1011" s="364">
        <f t="shared" si="311"/>
        <v>0</v>
      </c>
      <c r="T1011" s="364">
        <f t="shared" si="311"/>
        <v>0</v>
      </c>
      <c r="U1011" s="364">
        <f t="shared" si="311"/>
        <v>0</v>
      </c>
      <c r="V1011" s="364">
        <f t="shared" si="311"/>
        <v>0</v>
      </c>
      <c r="W1011" s="366">
        <f t="shared" si="311"/>
        <v>0</v>
      </c>
      <c r="Y1011"/>
    </row>
    <row r="1012" spans="1:25" outlineLevel="1" x14ac:dyDescent="0.25">
      <c r="A1012" s="212"/>
      <c r="B1012" s="465"/>
      <c r="C1012" s="272"/>
      <c r="D1012" s="272"/>
      <c r="E1012" s="275"/>
      <c r="F1012" s="274" t="s">
        <v>38</v>
      </c>
      <c r="G1012" s="394">
        <f t="shared" ref="G1012:V1012" si="312">G154</f>
        <v>0</v>
      </c>
      <c r="H1012" s="395">
        <f t="shared" si="312"/>
        <v>0</v>
      </c>
      <c r="I1012" s="389">
        <f t="shared" si="312"/>
        <v>0</v>
      </c>
      <c r="J1012" s="389">
        <f t="shared" si="312"/>
        <v>0</v>
      </c>
      <c r="K1012" s="390">
        <f t="shared" si="312"/>
        <v>0</v>
      </c>
      <c r="L1012" s="391">
        <f t="shared" si="312"/>
        <v>0</v>
      </c>
      <c r="M1012" s="396">
        <f t="shared" si="312"/>
        <v>0</v>
      </c>
      <c r="N1012" s="392">
        <f t="shared" si="312"/>
        <v>0</v>
      </c>
      <c r="O1012" s="392">
        <f t="shared" si="312"/>
        <v>0</v>
      </c>
      <c r="P1012" s="392">
        <f t="shared" si="312"/>
        <v>0</v>
      </c>
      <c r="Q1012" s="392">
        <f t="shared" si="312"/>
        <v>0</v>
      </c>
      <c r="R1012" s="392">
        <f t="shared" si="312"/>
        <v>0</v>
      </c>
      <c r="S1012" s="392">
        <f t="shared" si="312"/>
        <v>0</v>
      </c>
      <c r="T1012" s="388">
        <f t="shared" si="312"/>
        <v>0</v>
      </c>
      <c r="U1012" s="392">
        <f t="shared" si="312"/>
        <v>0</v>
      </c>
      <c r="V1012" s="393">
        <f t="shared" si="312"/>
        <v>0</v>
      </c>
      <c r="W1012" s="37">
        <f>G1012-SUM(H1012:V1012)</f>
        <v>0</v>
      </c>
      <c r="Y1012"/>
    </row>
    <row r="1013" spans="1:25" outlineLevel="1" x14ac:dyDescent="0.25">
      <c r="A1013" s="212"/>
      <c r="B1013" s="465"/>
      <c r="C1013" s="272"/>
      <c r="D1013" s="272"/>
      <c r="E1013" s="273"/>
      <c r="F1013" s="274" t="s">
        <v>39</v>
      </c>
      <c r="G1013" s="394">
        <f t="shared" ref="G1013:V1013" si="313">G155</f>
        <v>0</v>
      </c>
      <c r="H1013" s="395">
        <f t="shared" si="313"/>
        <v>0</v>
      </c>
      <c r="I1013" s="389">
        <f t="shared" si="313"/>
        <v>0</v>
      </c>
      <c r="J1013" s="389">
        <f t="shared" si="313"/>
        <v>0</v>
      </c>
      <c r="K1013" s="390">
        <f t="shared" si="313"/>
        <v>0</v>
      </c>
      <c r="L1013" s="391">
        <f t="shared" si="313"/>
        <v>0</v>
      </c>
      <c r="M1013" s="396">
        <f t="shared" si="313"/>
        <v>0</v>
      </c>
      <c r="N1013" s="392">
        <f t="shared" si="313"/>
        <v>0</v>
      </c>
      <c r="O1013" s="392">
        <f t="shared" si="313"/>
        <v>0</v>
      </c>
      <c r="P1013" s="392">
        <f t="shared" si="313"/>
        <v>0</v>
      </c>
      <c r="Q1013" s="392">
        <f t="shared" si="313"/>
        <v>0</v>
      </c>
      <c r="R1013" s="392">
        <f t="shared" si="313"/>
        <v>0</v>
      </c>
      <c r="S1013" s="392">
        <f t="shared" si="313"/>
        <v>0</v>
      </c>
      <c r="T1013" s="388">
        <f t="shared" si="313"/>
        <v>0</v>
      </c>
      <c r="U1013" s="392">
        <f t="shared" si="313"/>
        <v>0</v>
      </c>
      <c r="V1013" s="393">
        <f t="shared" si="313"/>
        <v>0</v>
      </c>
      <c r="W1013" s="37">
        <f>G1013-SUM(H1013:V1013)</f>
        <v>0</v>
      </c>
      <c r="Y1013"/>
    </row>
    <row r="1014" spans="1:25" outlineLevel="1" x14ac:dyDescent="0.25">
      <c r="A1014" s="212"/>
      <c r="B1014" s="465"/>
      <c r="C1014" s="272"/>
      <c r="D1014" s="272"/>
      <c r="E1014" s="273"/>
      <c r="F1014" s="274" t="s">
        <v>40</v>
      </c>
      <c r="G1014" s="394">
        <f t="shared" ref="G1014:V1014" si="314">G156</f>
        <v>0</v>
      </c>
      <c r="H1014" s="395">
        <f t="shared" si="314"/>
        <v>0</v>
      </c>
      <c r="I1014" s="389">
        <f t="shared" si="314"/>
        <v>0</v>
      </c>
      <c r="J1014" s="389">
        <f t="shared" si="314"/>
        <v>0</v>
      </c>
      <c r="K1014" s="390">
        <f t="shared" si="314"/>
        <v>0</v>
      </c>
      <c r="L1014" s="391">
        <f t="shared" si="314"/>
        <v>0</v>
      </c>
      <c r="M1014" s="396">
        <f t="shared" si="314"/>
        <v>0</v>
      </c>
      <c r="N1014" s="392">
        <f t="shared" si="314"/>
        <v>0</v>
      </c>
      <c r="O1014" s="392">
        <f t="shared" si="314"/>
        <v>0</v>
      </c>
      <c r="P1014" s="392">
        <f t="shared" si="314"/>
        <v>0</v>
      </c>
      <c r="Q1014" s="392">
        <f t="shared" si="314"/>
        <v>0</v>
      </c>
      <c r="R1014" s="392">
        <f t="shared" si="314"/>
        <v>0</v>
      </c>
      <c r="S1014" s="392">
        <f t="shared" si="314"/>
        <v>0</v>
      </c>
      <c r="T1014" s="392">
        <f t="shared" si="314"/>
        <v>0</v>
      </c>
      <c r="U1014" s="392">
        <f t="shared" si="314"/>
        <v>0</v>
      </c>
      <c r="V1014" s="393">
        <f t="shared" si="314"/>
        <v>0</v>
      </c>
      <c r="W1014" s="37">
        <f>G1014-SUM(H1014:V1014)</f>
        <v>0</v>
      </c>
      <c r="Y1014"/>
    </row>
    <row r="1015" spans="1:25" x14ac:dyDescent="0.25">
      <c r="A1015" s="212"/>
      <c r="B1015" s="465"/>
      <c r="C1015" s="272"/>
      <c r="D1015" s="272"/>
      <c r="E1015" s="273" t="s">
        <v>41</v>
      </c>
      <c r="F1015" s="273"/>
      <c r="G1015" s="367">
        <f t="shared" ref="G1015:W1015" si="315">SUBTOTAL(9,G1016:G1018)</f>
        <v>0</v>
      </c>
      <c r="H1015" s="368">
        <f t="shared" si="315"/>
        <v>0</v>
      </c>
      <c r="I1015" s="369">
        <f t="shared" si="315"/>
        <v>0</v>
      </c>
      <c r="J1015" s="369">
        <f t="shared" si="315"/>
        <v>0</v>
      </c>
      <c r="K1015" s="370">
        <f t="shared" si="315"/>
        <v>0</v>
      </c>
      <c r="L1015" s="364">
        <f t="shared" si="315"/>
        <v>0</v>
      </c>
      <c r="M1015" s="364">
        <f t="shared" si="315"/>
        <v>0</v>
      </c>
      <c r="N1015" s="364">
        <f t="shared" si="315"/>
        <v>0</v>
      </c>
      <c r="O1015" s="364">
        <f t="shared" si="315"/>
        <v>0</v>
      </c>
      <c r="P1015" s="364">
        <f t="shared" si="315"/>
        <v>0</v>
      </c>
      <c r="Q1015" s="364">
        <f t="shared" si="315"/>
        <v>0</v>
      </c>
      <c r="R1015" s="364">
        <f t="shared" si="315"/>
        <v>0</v>
      </c>
      <c r="S1015" s="364">
        <f t="shared" si="315"/>
        <v>0</v>
      </c>
      <c r="T1015" s="364">
        <f t="shared" si="315"/>
        <v>0</v>
      </c>
      <c r="U1015" s="364">
        <f t="shared" si="315"/>
        <v>0</v>
      </c>
      <c r="V1015" s="364">
        <f t="shared" si="315"/>
        <v>0</v>
      </c>
      <c r="W1015" s="366">
        <f t="shared" si="315"/>
        <v>0</v>
      </c>
      <c r="Y1015"/>
    </row>
    <row r="1016" spans="1:25" outlineLevel="1" x14ac:dyDescent="0.25">
      <c r="A1016" s="212"/>
      <c r="B1016" s="465"/>
      <c r="C1016" s="272"/>
      <c r="D1016" s="272"/>
      <c r="E1016" s="273"/>
      <c r="F1016" s="274" t="s">
        <v>42</v>
      </c>
      <c r="G1016" s="394">
        <f t="shared" ref="G1016:V1016" si="316">G158</f>
        <v>0</v>
      </c>
      <c r="H1016" s="395">
        <f t="shared" si="316"/>
        <v>0</v>
      </c>
      <c r="I1016" s="389">
        <f t="shared" si="316"/>
        <v>0</v>
      </c>
      <c r="J1016" s="389">
        <f t="shared" si="316"/>
        <v>0</v>
      </c>
      <c r="K1016" s="390">
        <f t="shared" si="316"/>
        <v>0</v>
      </c>
      <c r="L1016" s="391">
        <f t="shared" si="316"/>
        <v>0</v>
      </c>
      <c r="M1016" s="396">
        <f t="shared" si="316"/>
        <v>0</v>
      </c>
      <c r="N1016" s="392">
        <f t="shared" si="316"/>
        <v>0</v>
      </c>
      <c r="O1016" s="392">
        <f t="shared" si="316"/>
        <v>0</v>
      </c>
      <c r="P1016" s="392">
        <f t="shared" si="316"/>
        <v>0</v>
      </c>
      <c r="Q1016" s="392">
        <f t="shared" si="316"/>
        <v>0</v>
      </c>
      <c r="R1016" s="392">
        <f t="shared" si="316"/>
        <v>0</v>
      </c>
      <c r="S1016" s="392">
        <f t="shared" si="316"/>
        <v>0</v>
      </c>
      <c r="T1016" s="388">
        <f t="shared" si="316"/>
        <v>0</v>
      </c>
      <c r="U1016" s="392">
        <f t="shared" si="316"/>
        <v>0</v>
      </c>
      <c r="V1016" s="393">
        <f t="shared" si="316"/>
        <v>0</v>
      </c>
      <c r="W1016" s="37">
        <f>G1016-SUM(H1016:V1016)</f>
        <v>0</v>
      </c>
      <c r="Y1016"/>
    </row>
    <row r="1017" spans="1:25" outlineLevel="1" x14ac:dyDescent="0.25">
      <c r="A1017" s="212"/>
      <c r="B1017" s="465"/>
      <c r="C1017" s="272"/>
      <c r="D1017" s="272"/>
      <c r="E1017" s="273"/>
      <c r="F1017" s="274" t="s">
        <v>43</v>
      </c>
      <c r="G1017" s="394">
        <f t="shared" ref="G1017:V1017" si="317">G159</f>
        <v>0</v>
      </c>
      <c r="H1017" s="395">
        <f t="shared" si="317"/>
        <v>0</v>
      </c>
      <c r="I1017" s="389">
        <f t="shared" si="317"/>
        <v>0</v>
      </c>
      <c r="J1017" s="389">
        <f t="shared" si="317"/>
        <v>0</v>
      </c>
      <c r="K1017" s="390">
        <f t="shared" si="317"/>
        <v>0</v>
      </c>
      <c r="L1017" s="391">
        <f t="shared" si="317"/>
        <v>0</v>
      </c>
      <c r="M1017" s="396">
        <f t="shared" si="317"/>
        <v>0</v>
      </c>
      <c r="N1017" s="392">
        <f t="shared" si="317"/>
        <v>0</v>
      </c>
      <c r="O1017" s="392">
        <f t="shared" si="317"/>
        <v>0</v>
      </c>
      <c r="P1017" s="392">
        <f t="shared" si="317"/>
        <v>0</v>
      </c>
      <c r="Q1017" s="392">
        <f t="shared" si="317"/>
        <v>0</v>
      </c>
      <c r="R1017" s="392">
        <f t="shared" si="317"/>
        <v>0</v>
      </c>
      <c r="S1017" s="392">
        <f t="shared" si="317"/>
        <v>0</v>
      </c>
      <c r="T1017" s="388">
        <f t="shared" si="317"/>
        <v>0</v>
      </c>
      <c r="U1017" s="392">
        <f t="shared" si="317"/>
        <v>0</v>
      </c>
      <c r="V1017" s="393">
        <f t="shared" si="317"/>
        <v>0</v>
      </c>
      <c r="W1017" s="37">
        <f>G1017-SUM(H1017:V1017)</f>
        <v>0</v>
      </c>
      <c r="Y1017"/>
    </row>
    <row r="1018" spans="1:25" outlineLevel="1" x14ac:dyDescent="0.25">
      <c r="A1018" s="212"/>
      <c r="B1018" s="465"/>
      <c r="C1018" s="272"/>
      <c r="D1018" s="272"/>
      <c r="E1018" s="273"/>
      <c r="F1018" s="274" t="s">
        <v>44</v>
      </c>
      <c r="G1018" s="394">
        <f t="shared" ref="G1018:V1018" si="318">G160</f>
        <v>0</v>
      </c>
      <c r="H1018" s="395">
        <f t="shared" si="318"/>
        <v>0</v>
      </c>
      <c r="I1018" s="389">
        <f t="shared" si="318"/>
        <v>0</v>
      </c>
      <c r="J1018" s="389">
        <f t="shared" si="318"/>
        <v>0</v>
      </c>
      <c r="K1018" s="390">
        <f t="shared" si="318"/>
        <v>0</v>
      </c>
      <c r="L1018" s="391">
        <f t="shared" si="318"/>
        <v>0</v>
      </c>
      <c r="M1018" s="396">
        <f t="shared" si="318"/>
        <v>0</v>
      </c>
      <c r="N1018" s="392">
        <f t="shared" si="318"/>
        <v>0</v>
      </c>
      <c r="O1018" s="392">
        <f t="shared" si="318"/>
        <v>0</v>
      </c>
      <c r="P1018" s="392">
        <f t="shared" si="318"/>
        <v>0</v>
      </c>
      <c r="Q1018" s="392">
        <f t="shared" si="318"/>
        <v>0</v>
      </c>
      <c r="R1018" s="392">
        <f t="shared" si="318"/>
        <v>0</v>
      </c>
      <c r="S1018" s="392">
        <f t="shared" si="318"/>
        <v>0</v>
      </c>
      <c r="T1018" s="388">
        <f t="shared" si="318"/>
        <v>0</v>
      </c>
      <c r="U1018" s="392">
        <f t="shared" si="318"/>
        <v>0</v>
      </c>
      <c r="V1018" s="393">
        <f t="shared" si="318"/>
        <v>0</v>
      </c>
      <c r="W1018" s="37">
        <f>G1018-SUM(H1018:V1018)</f>
        <v>0</v>
      </c>
      <c r="Y1018"/>
    </row>
    <row r="1019" spans="1:25" x14ac:dyDescent="0.25">
      <c r="A1019" s="212"/>
      <c r="B1019" s="465"/>
      <c r="C1019" s="272"/>
      <c r="D1019" s="272"/>
      <c r="E1019" s="273" t="s">
        <v>45</v>
      </c>
      <c r="F1019" s="273"/>
      <c r="G1019" s="367">
        <f t="shared" ref="G1019:W1019" si="319">SUBTOTAL(9,G1020:G1022)</f>
        <v>0</v>
      </c>
      <c r="H1019" s="368">
        <f t="shared" si="319"/>
        <v>0</v>
      </c>
      <c r="I1019" s="369">
        <f t="shared" si="319"/>
        <v>0</v>
      </c>
      <c r="J1019" s="369">
        <f t="shared" si="319"/>
        <v>0</v>
      </c>
      <c r="K1019" s="370">
        <f t="shared" si="319"/>
        <v>0</v>
      </c>
      <c r="L1019" s="364">
        <f t="shared" si="319"/>
        <v>0</v>
      </c>
      <c r="M1019" s="364">
        <f t="shared" si="319"/>
        <v>0</v>
      </c>
      <c r="N1019" s="364">
        <f t="shared" si="319"/>
        <v>0</v>
      </c>
      <c r="O1019" s="364">
        <f t="shared" si="319"/>
        <v>0</v>
      </c>
      <c r="P1019" s="364">
        <f t="shared" si="319"/>
        <v>0</v>
      </c>
      <c r="Q1019" s="364">
        <f t="shared" si="319"/>
        <v>0</v>
      </c>
      <c r="R1019" s="364">
        <f t="shared" si="319"/>
        <v>0</v>
      </c>
      <c r="S1019" s="364">
        <f t="shared" si="319"/>
        <v>0</v>
      </c>
      <c r="T1019" s="364">
        <f t="shared" si="319"/>
        <v>0</v>
      </c>
      <c r="U1019" s="364">
        <f t="shared" si="319"/>
        <v>0</v>
      </c>
      <c r="V1019" s="364">
        <f t="shared" si="319"/>
        <v>0</v>
      </c>
      <c r="W1019" s="366">
        <f t="shared" si="319"/>
        <v>0</v>
      </c>
      <c r="Y1019"/>
    </row>
    <row r="1020" spans="1:25" outlineLevel="1" x14ac:dyDescent="0.25">
      <c r="A1020" s="212"/>
      <c r="B1020" s="465"/>
      <c r="C1020" s="272"/>
      <c r="D1020" s="272"/>
      <c r="E1020" s="273"/>
      <c r="F1020" s="274" t="s">
        <v>46</v>
      </c>
      <c r="G1020" s="394">
        <f t="shared" ref="G1020:V1020" si="320">G162</f>
        <v>0</v>
      </c>
      <c r="H1020" s="395">
        <f t="shared" si="320"/>
        <v>0</v>
      </c>
      <c r="I1020" s="389">
        <f t="shared" si="320"/>
        <v>0</v>
      </c>
      <c r="J1020" s="389">
        <f t="shared" si="320"/>
        <v>0</v>
      </c>
      <c r="K1020" s="390">
        <f t="shared" si="320"/>
        <v>0</v>
      </c>
      <c r="L1020" s="391">
        <f t="shared" si="320"/>
        <v>0</v>
      </c>
      <c r="M1020" s="396">
        <f t="shared" si="320"/>
        <v>0</v>
      </c>
      <c r="N1020" s="392">
        <f t="shared" si="320"/>
        <v>0</v>
      </c>
      <c r="O1020" s="392">
        <f t="shared" si="320"/>
        <v>0</v>
      </c>
      <c r="P1020" s="392">
        <f t="shared" si="320"/>
        <v>0</v>
      </c>
      <c r="Q1020" s="392">
        <f t="shared" si="320"/>
        <v>0</v>
      </c>
      <c r="R1020" s="392">
        <f t="shared" si="320"/>
        <v>0</v>
      </c>
      <c r="S1020" s="392">
        <f t="shared" si="320"/>
        <v>0</v>
      </c>
      <c r="T1020" s="388">
        <f t="shared" si="320"/>
        <v>0</v>
      </c>
      <c r="U1020" s="392">
        <f t="shared" si="320"/>
        <v>0</v>
      </c>
      <c r="V1020" s="393">
        <f t="shared" si="320"/>
        <v>0</v>
      </c>
      <c r="W1020" s="37">
        <f>G1020-SUM(H1020:V1020)</f>
        <v>0</v>
      </c>
      <c r="Y1020"/>
    </row>
    <row r="1021" spans="1:25" outlineLevel="1" x14ac:dyDescent="0.25">
      <c r="A1021" s="212"/>
      <c r="B1021" s="465"/>
      <c r="C1021" s="272"/>
      <c r="D1021" s="272"/>
      <c r="E1021" s="273"/>
      <c r="F1021" s="274" t="s">
        <v>47</v>
      </c>
      <c r="G1021" s="394">
        <f t="shared" ref="G1021:V1021" si="321">G163</f>
        <v>0</v>
      </c>
      <c r="H1021" s="395">
        <f t="shared" si="321"/>
        <v>0</v>
      </c>
      <c r="I1021" s="389">
        <f t="shared" si="321"/>
        <v>0</v>
      </c>
      <c r="J1021" s="389">
        <f t="shared" si="321"/>
        <v>0</v>
      </c>
      <c r="K1021" s="390">
        <f t="shared" si="321"/>
        <v>0</v>
      </c>
      <c r="L1021" s="391">
        <f t="shared" si="321"/>
        <v>0</v>
      </c>
      <c r="M1021" s="396">
        <f t="shared" si="321"/>
        <v>0</v>
      </c>
      <c r="N1021" s="392">
        <f t="shared" si="321"/>
        <v>0</v>
      </c>
      <c r="O1021" s="392">
        <f t="shared" si="321"/>
        <v>0</v>
      </c>
      <c r="P1021" s="392">
        <f t="shared" si="321"/>
        <v>0</v>
      </c>
      <c r="Q1021" s="392">
        <f t="shared" si="321"/>
        <v>0</v>
      </c>
      <c r="R1021" s="392">
        <f t="shared" si="321"/>
        <v>0</v>
      </c>
      <c r="S1021" s="392">
        <f t="shared" si="321"/>
        <v>0</v>
      </c>
      <c r="T1021" s="388">
        <f t="shared" si="321"/>
        <v>0</v>
      </c>
      <c r="U1021" s="392">
        <f t="shared" si="321"/>
        <v>0</v>
      </c>
      <c r="V1021" s="393">
        <f t="shared" si="321"/>
        <v>0</v>
      </c>
      <c r="W1021" s="37">
        <f>G1021-SUM(H1021:V1021)</f>
        <v>0</v>
      </c>
      <c r="Y1021"/>
    </row>
    <row r="1022" spans="1:25" outlineLevel="1" x14ac:dyDescent="0.25">
      <c r="A1022" s="212"/>
      <c r="B1022" s="465"/>
      <c r="C1022" s="272"/>
      <c r="D1022" s="272"/>
      <c r="E1022" s="273"/>
      <c r="F1022" s="274" t="s">
        <v>48</v>
      </c>
      <c r="G1022" s="394">
        <f t="shared" ref="G1022:V1022" si="322">G164</f>
        <v>0</v>
      </c>
      <c r="H1022" s="395">
        <f t="shared" si="322"/>
        <v>0</v>
      </c>
      <c r="I1022" s="389">
        <f t="shared" si="322"/>
        <v>0</v>
      </c>
      <c r="J1022" s="389">
        <f t="shared" si="322"/>
        <v>0</v>
      </c>
      <c r="K1022" s="390">
        <f t="shared" si="322"/>
        <v>0</v>
      </c>
      <c r="L1022" s="391">
        <f t="shared" si="322"/>
        <v>0</v>
      </c>
      <c r="M1022" s="396">
        <f t="shared" si="322"/>
        <v>0</v>
      </c>
      <c r="N1022" s="392">
        <f t="shared" si="322"/>
        <v>0</v>
      </c>
      <c r="O1022" s="392">
        <f t="shared" si="322"/>
        <v>0</v>
      </c>
      <c r="P1022" s="392">
        <f t="shared" si="322"/>
        <v>0</v>
      </c>
      <c r="Q1022" s="392">
        <f t="shared" si="322"/>
        <v>0</v>
      </c>
      <c r="R1022" s="392">
        <f t="shared" si="322"/>
        <v>0</v>
      </c>
      <c r="S1022" s="392">
        <f t="shared" si="322"/>
        <v>0</v>
      </c>
      <c r="T1022" s="388">
        <f t="shared" si="322"/>
        <v>0</v>
      </c>
      <c r="U1022" s="392">
        <f t="shared" si="322"/>
        <v>0</v>
      </c>
      <c r="V1022" s="393">
        <f t="shared" si="322"/>
        <v>0</v>
      </c>
      <c r="W1022" s="37">
        <f>G1022-SUM(H1022:V1022)</f>
        <v>0</v>
      </c>
      <c r="Y1022"/>
    </row>
    <row r="1023" spans="1:25" x14ac:dyDescent="0.25">
      <c r="A1023" s="212"/>
      <c r="B1023" s="465"/>
      <c r="C1023" s="272"/>
      <c r="D1023" s="272" t="s">
        <v>49</v>
      </c>
      <c r="E1023" s="273"/>
      <c r="F1023" s="273"/>
      <c r="G1023" s="367"/>
      <c r="H1023" s="369"/>
      <c r="I1023" s="369"/>
      <c r="J1023" s="369"/>
      <c r="K1023" s="370"/>
      <c r="L1023" s="363"/>
      <c r="M1023" s="364"/>
      <c r="N1023" s="364"/>
      <c r="O1023" s="364"/>
      <c r="P1023" s="364"/>
      <c r="Q1023" s="364"/>
      <c r="R1023" s="364"/>
      <c r="S1023" s="364"/>
      <c r="T1023" s="364"/>
      <c r="U1023" s="364"/>
      <c r="V1023" s="365"/>
      <c r="W1023" s="366"/>
      <c r="Y1023"/>
    </row>
    <row r="1024" spans="1:25" x14ac:dyDescent="0.25">
      <c r="A1024" s="212"/>
      <c r="B1024" s="465"/>
      <c r="C1024" s="272"/>
      <c r="D1024" s="272"/>
      <c r="E1024" s="273" t="s">
        <v>50</v>
      </c>
      <c r="F1024" s="273"/>
      <c r="G1024" s="367">
        <f t="shared" ref="G1024:W1024" si="323">SUBTOTAL(9,G1025:G1026)</f>
        <v>0</v>
      </c>
      <c r="H1024" s="368">
        <f t="shared" si="323"/>
        <v>0</v>
      </c>
      <c r="I1024" s="369">
        <f t="shared" si="323"/>
        <v>0</v>
      </c>
      <c r="J1024" s="369">
        <f t="shared" si="323"/>
        <v>0</v>
      </c>
      <c r="K1024" s="370">
        <f t="shared" si="323"/>
        <v>0</v>
      </c>
      <c r="L1024" s="364">
        <f t="shared" si="323"/>
        <v>0</v>
      </c>
      <c r="M1024" s="364">
        <f t="shared" si="323"/>
        <v>0</v>
      </c>
      <c r="N1024" s="364">
        <f t="shared" si="323"/>
        <v>0</v>
      </c>
      <c r="O1024" s="364">
        <f t="shared" si="323"/>
        <v>0</v>
      </c>
      <c r="P1024" s="364">
        <f t="shared" si="323"/>
        <v>0</v>
      </c>
      <c r="Q1024" s="364">
        <f t="shared" si="323"/>
        <v>0</v>
      </c>
      <c r="R1024" s="364">
        <f t="shared" si="323"/>
        <v>0</v>
      </c>
      <c r="S1024" s="364">
        <f t="shared" si="323"/>
        <v>0</v>
      </c>
      <c r="T1024" s="364">
        <f t="shared" si="323"/>
        <v>0</v>
      </c>
      <c r="U1024" s="364">
        <f t="shared" si="323"/>
        <v>0</v>
      </c>
      <c r="V1024" s="364">
        <f t="shared" si="323"/>
        <v>0</v>
      </c>
      <c r="W1024" s="366">
        <f t="shared" si="323"/>
        <v>0</v>
      </c>
      <c r="Y1024"/>
    </row>
    <row r="1025" spans="1:25" outlineLevel="1" x14ac:dyDescent="0.25">
      <c r="A1025" s="212"/>
      <c r="B1025" s="465"/>
      <c r="C1025" s="272"/>
      <c r="D1025" s="272"/>
      <c r="E1025" s="273"/>
      <c r="F1025" s="274" t="s">
        <v>51</v>
      </c>
      <c r="G1025" s="394">
        <f t="shared" ref="G1025:V1025" si="324">G167</f>
        <v>0</v>
      </c>
      <c r="H1025" s="395">
        <f t="shared" si="324"/>
        <v>0</v>
      </c>
      <c r="I1025" s="389">
        <f t="shared" si="324"/>
        <v>0</v>
      </c>
      <c r="J1025" s="389">
        <f t="shared" si="324"/>
        <v>0</v>
      </c>
      <c r="K1025" s="390">
        <f t="shared" si="324"/>
        <v>0</v>
      </c>
      <c r="L1025" s="391">
        <f t="shared" si="324"/>
        <v>0</v>
      </c>
      <c r="M1025" s="396">
        <f t="shared" si="324"/>
        <v>0</v>
      </c>
      <c r="N1025" s="392">
        <f t="shared" si="324"/>
        <v>0</v>
      </c>
      <c r="O1025" s="392">
        <f t="shared" si="324"/>
        <v>0</v>
      </c>
      <c r="P1025" s="392">
        <f t="shared" si="324"/>
        <v>0</v>
      </c>
      <c r="Q1025" s="392">
        <f t="shared" si="324"/>
        <v>0</v>
      </c>
      <c r="R1025" s="392">
        <f t="shared" si="324"/>
        <v>0</v>
      </c>
      <c r="S1025" s="392">
        <f t="shared" si="324"/>
        <v>0</v>
      </c>
      <c r="T1025" s="388">
        <f t="shared" si="324"/>
        <v>0</v>
      </c>
      <c r="U1025" s="392">
        <f t="shared" si="324"/>
        <v>0</v>
      </c>
      <c r="V1025" s="393">
        <f t="shared" si="324"/>
        <v>0</v>
      </c>
      <c r="W1025" s="37">
        <f>G1025-SUM(H1025:V1025)</f>
        <v>0</v>
      </c>
      <c r="Y1025"/>
    </row>
    <row r="1026" spans="1:25" outlineLevel="1" x14ac:dyDescent="0.25">
      <c r="A1026" s="212"/>
      <c r="B1026" s="465"/>
      <c r="C1026" s="272"/>
      <c r="D1026" s="272"/>
      <c r="E1026" s="273"/>
      <c r="F1026" s="274" t="s">
        <v>52</v>
      </c>
      <c r="G1026" s="394">
        <f t="shared" ref="G1026:V1026" si="325">G168</f>
        <v>0</v>
      </c>
      <c r="H1026" s="395">
        <f t="shared" si="325"/>
        <v>0</v>
      </c>
      <c r="I1026" s="389">
        <f t="shared" si="325"/>
        <v>0</v>
      </c>
      <c r="J1026" s="389">
        <f t="shared" si="325"/>
        <v>0</v>
      </c>
      <c r="K1026" s="390">
        <f t="shared" si="325"/>
        <v>0</v>
      </c>
      <c r="L1026" s="391">
        <f t="shared" si="325"/>
        <v>0</v>
      </c>
      <c r="M1026" s="396">
        <f t="shared" si="325"/>
        <v>0</v>
      </c>
      <c r="N1026" s="392">
        <f t="shared" si="325"/>
        <v>0</v>
      </c>
      <c r="O1026" s="392">
        <f t="shared" si="325"/>
        <v>0</v>
      </c>
      <c r="P1026" s="392">
        <f t="shared" si="325"/>
        <v>0</v>
      </c>
      <c r="Q1026" s="392">
        <f t="shared" si="325"/>
        <v>0</v>
      </c>
      <c r="R1026" s="392">
        <f t="shared" si="325"/>
        <v>0</v>
      </c>
      <c r="S1026" s="392">
        <f t="shared" si="325"/>
        <v>0</v>
      </c>
      <c r="T1026" s="388">
        <f t="shared" si="325"/>
        <v>0</v>
      </c>
      <c r="U1026" s="392">
        <f t="shared" si="325"/>
        <v>0</v>
      </c>
      <c r="V1026" s="393">
        <f t="shared" si="325"/>
        <v>0</v>
      </c>
      <c r="W1026" s="37">
        <f>G1026-SUM(H1026:V1026)</f>
        <v>0</v>
      </c>
      <c r="Y1026"/>
    </row>
    <row r="1027" spans="1:25" x14ac:dyDescent="0.25">
      <c r="A1027" s="212"/>
      <c r="B1027" s="465"/>
      <c r="C1027" s="272"/>
      <c r="D1027" s="272"/>
      <c r="E1027" s="273" t="s">
        <v>53</v>
      </c>
      <c r="F1027" s="273"/>
      <c r="G1027" s="367">
        <f t="shared" ref="G1027:W1027" si="326">SUBTOTAL(9,G1028:G1030)</f>
        <v>0</v>
      </c>
      <c r="H1027" s="368">
        <f t="shared" si="326"/>
        <v>0</v>
      </c>
      <c r="I1027" s="369">
        <f t="shared" si="326"/>
        <v>0</v>
      </c>
      <c r="J1027" s="369">
        <f t="shared" si="326"/>
        <v>0</v>
      </c>
      <c r="K1027" s="370">
        <f t="shared" si="326"/>
        <v>0</v>
      </c>
      <c r="L1027" s="364">
        <f t="shared" si="326"/>
        <v>0</v>
      </c>
      <c r="M1027" s="364">
        <f t="shared" si="326"/>
        <v>0</v>
      </c>
      <c r="N1027" s="364">
        <f t="shared" si="326"/>
        <v>0</v>
      </c>
      <c r="O1027" s="364">
        <f t="shared" si="326"/>
        <v>0</v>
      </c>
      <c r="P1027" s="364">
        <f t="shared" si="326"/>
        <v>0</v>
      </c>
      <c r="Q1027" s="364">
        <f t="shared" si="326"/>
        <v>0</v>
      </c>
      <c r="R1027" s="364">
        <f t="shared" si="326"/>
        <v>0</v>
      </c>
      <c r="S1027" s="364">
        <f t="shared" si="326"/>
        <v>0</v>
      </c>
      <c r="T1027" s="364">
        <f t="shared" si="326"/>
        <v>0</v>
      </c>
      <c r="U1027" s="364">
        <f t="shared" si="326"/>
        <v>0</v>
      </c>
      <c r="V1027" s="364">
        <f t="shared" si="326"/>
        <v>0</v>
      </c>
      <c r="W1027" s="366">
        <f t="shared" si="326"/>
        <v>0</v>
      </c>
      <c r="Y1027"/>
    </row>
    <row r="1028" spans="1:25" outlineLevel="1" x14ac:dyDescent="0.25">
      <c r="A1028" s="212"/>
      <c r="B1028" s="465"/>
      <c r="C1028" s="272"/>
      <c r="D1028" s="272"/>
      <c r="E1028" s="273"/>
      <c r="F1028" s="274" t="s">
        <v>54</v>
      </c>
      <c r="G1028" s="394">
        <f t="shared" ref="G1028:V1028" si="327">G170</f>
        <v>0</v>
      </c>
      <c r="H1028" s="395">
        <f t="shared" si="327"/>
        <v>0</v>
      </c>
      <c r="I1028" s="389">
        <f t="shared" si="327"/>
        <v>0</v>
      </c>
      <c r="J1028" s="389">
        <f t="shared" si="327"/>
        <v>0</v>
      </c>
      <c r="K1028" s="390">
        <f t="shared" si="327"/>
        <v>0</v>
      </c>
      <c r="L1028" s="391">
        <f t="shared" si="327"/>
        <v>0</v>
      </c>
      <c r="M1028" s="396">
        <f t="shared" si="327"/>
        <v>0</v>
      </c>
      <c r="N1028" s="392">
        <f t="shared" si="327"/>
        <v>0</v>
      </c>
      <c r="O1028" s="392">
        <f t="shared" si="327"/>
        <v>0</v>
      </c>
      <c r="P1028" s="392">
        <f t="shared" si="327"/>
        <v>0</v>
      </c>
      <c r="Q1028" s="392">
        <f t="shared" si="327"/>
        <v>0</v>
      </c>
      <c r="R1028" s="392">
        <f t="shared" si="327"/>
        <v>0</v>
      </c>
      <c r="S1028" s="392">
        <f t="shared" si="327"/>
        <v>0</v>
      </c>
      <c r="T1028" s="388">
        <f t="shared" si="327"/>
        <v>0</v>
      </c>
      <c r="U1028" s="392">
        <f t="shared" si="327"/>
        <v>0</v>
      </c>
      <c r="V1028" s="393">
        <f t="shared" si="327"/>
        <v>0</v>
      </c>
      <c r="W1028" s="37">
        <f>G1028-SUM(H1028:V1028)</f>
        <v>0</v>
      </c>
      <c r="Y1028"/>
    </row>
    <row r="1029" spans="1:25" outlineLevel="1" x14ac:dyDescent="0.25">
      <c r="A1029" s="212"/>
      <c r="B1029" s="465"/>
      <c r="C1029" s="272"/>
      <c r="D1029" s="272"/>
      <c r="E1029" s="273"/>
      <c r="F1029" s="274" t="s">
        <v>55</v>
      </c>
      <c r="G1029" s="394">
        <f t="shared" ref="G1029:V1029" si="328">G171</f>
        <v>0</v>
      </c>
      <c r="H1029" s="395">
        <f t="shared" si="328"/>
        <v>0</v>
      </c>
      <c r="I1029" s="389">
        <f t="shared" si="328"/>
        <v>0</v>
      </c>
      <c r="J1029" s="389">
        <f t="shared" si="328"/>
        <v>0</v>
      </c>
      <c r="K1029" s="390">
        <f t="shared" si="328"/>
        <v>0</v>
      </c>
      <c r="L1029" s="391">
        <f t="shared" si="328"/>
        <v>0</v>
      </c>
      <c r="M1029" s="396">
        <f t="shared" si="328"/>
        <v>0</v>
      </c>
      <c r="N1029" s="392">
        <f t="shared" si="328"/>
        <v>0</v>
      </c>
      <c r="O1029" s="392">
        <f t="shared" si="328"/>
        <v>0</v>
      </c>
      <c r="P1029" s="392">
        <f t="shared" si="328"/>
        <v>0</v>
      </c>
      <c r="Q1029" s="392">
        <f t="shared" si="328"/>
        <v>0</v>
      </c>
      <c r="R1029" s="392">
        <f t="shared" si="328"/>
        <v>0</v>
      </c>
      <c r="S1029" s="392">
        <f t="shared" si="328"/>
        <v>0</v>
      </c>
      <c r="T1029" s="388">
        <f t="shared" si="328"/>
        <v>0</v>
      </c>
      <c r="U1029" s="392">
        <f t="shared" si="328"/>
        <v>0</v>
      </c>
      <c r="V1029" s="393">
        <f t="shared" si="328"/>
        <v>0</v>
      </c>
      <c r="W1029" s="37">
        <f>G1029-SUM(H1029:V1029)</f>
        <v>0</v>
      </c>
      <c r="Y1029"/>
    </row>
    <row r="1030" spans="1:25" outlineLevel="1" x14ac:dyDescent="0.25">
      <c r="A1030" s="212"/>
      <c r="B1030" s="465"/>
      <c r="C1030" s="272"/>
      <c r="D1030" s="272"/>
      <c r="E1030" s="273"/>
      <c r="F1030" s="274" t="s">
        <v>56</v>
      </c>
      <c r="G1030" s="394">
        <f t="shared" ref="G1030:V1030" si="329">G172</f>
        <v>0</v>
      </c>
      <c r="H1030" s="395">
        <f t="shared" si="329"/>
        <v>0</v>
      </c>
      <c r="I1030" s="389">
        <f t="shared" si="329"/>
        <v>0</v>
      </c>
      <c r="J1030" s="389">
        <f t="shared" si="329"/>
        <v>0</v>
      </c>
      <c r="K1030" s="390">
        <f t="shared" si="329"/>
        <v>0</v>
      </c>
      <c r="L1030" s="391">
        <f t="shared" si="329"/>
        <v>0</v>
      </c>
      <c r="M1030" s="396">
        <f t="shared" si="329"/>
        <v>0</v>
      </c>
      <c r="N1030" s="392">
        <f t="shared" si="329"/>
        <v>0</v>
      </c>
      <c r="O1030" s="392">
        <f t="shared" si="329"/>
        <v>0</v>
      </c>
      <c r="P1030" s="392">
        <f t="shared" si="329"/>
        <v>0</v>
      </c>
      <c r="Q1030" s="392">
        <f t="shared" si="329"/>
        <v>0</v>
      </c>
      <c r="R1030" s="392">
        <f t="shared" si="329"/>
        <v>0</v>
      </c>
      <c r="S1030" s="392">
        <f t="shared" si="329"/>
        <v>0</v>
      </c>
      <c r="T1030" s="388">
        <f t="shared" si="329"/>
        <v>0</v>
      </c>
      <c r="U1030" s="392">
        <f t="shared" si="329"/>
        <v>0</v>
      </c>
      <c r="V1030" s="393">
        <f t="shared" si="329"/>
        <v>0</v>
      </c>
      <c r="W1030" s="37">
        <f>G1030-SUM(H1030:V1030)</f>
        <v>0</v>
      </c>
      <c r="Y1030"/>
    </row>
    <row r="1031" spans="1:25" x14ac:dyDescent="0.25">
      <c r="A1031" s="212"/>
      <c r="B1031" s="465"/>
      <c r="C1031" s="272"/>
      <c r="D1031" s="272"/>
      <c r="E1031" s="273" t="s">
        <v>57</v>
      </c>
      <c r="F1031" s="273"/>
      <c r="G1031" s="367">
        <f t="shared" ref="G1031:W1031" si="330">SUBTOTAL(9,G1032:G1033)</f>
        <v>0</v>
      </c>
      <c r="H1031" s="368">
        <f t="shared" si="330"/>
        <v>0</v>
      </c>
      <c r="I1031" s="369">
        <f t="shared" si="330"/>
        <v>0</v>
      </c>
      <c r="J1031" s="369">
        <f t="shared" si="330"/>
        <v>0</v>
      </c>
      <c r="K1031" s="370">
        <f t="shared" si="330"/>
        <v>0</v>
      </c>
      <c r="L1031" s="364">
        <f t="shared" si="330"/>
        <v>0</v>
      </c>
      <c r="M1031" s="364">
        <f t="shared" si="330"/>
        <v>0</v>
      </c>
      <c r="N1031" s="364">
        <f t="shared" si="330"/>
        <v>0</v>
      </c>
      <c r="O1031" s="364">
        <f t="shared" si="330"/>
        <v>0</v>
      </c>
      <c r="P1031" s="364">
        <f t="shared" si="330"/>
        <v>0</v>
      </c>
      <c r="Q1031" s="364">
        <f t="shared" si="330"/>
        <v>0</v>
      </c>
      <c r="R1031" s="364">
        <f t="shared" si="330"/>
        <v>0</v>
      </c>
      <c r="S1031" s="364">
        <f t="shared" si="330"/>
        <v>0</v>
      </c>
      <c r="T1031" s="364">
        <f t="shared" si="330"/>
        <v>0</v>
      </c>
      <c r="U1031" s="364">
        <f t="shared" si="330"/>
        <v>0</v>
      </c>
      <c r="V1031" s="364">
        <f t="shared" si="330"/>
        <v>0</v>
      </c>
      <c r="W1031" s="366">
        <f t="shared" si="330"/>
        <v>0</v>
      </c>
      <c r="Y1031"/>
    </row>
    <row r="1032" spans="1:25" outlineLevel="1" x14ac:dyDescent="0.25">
      <c r="A1032" s="212"/>
      <c r="B1032" s="465"/>
      <c r="C1032" s="272"/>
      <c r="D1032" s="272"/>
      <c r="E1032" s="273"/>
      <c r="F1032" s="274" t="s">
        <v>58</v>
      </c>
      <c r="G1032" s="394">
        <f t="shared" ref="G1032:V1032" si="331">G174</f>
        <v>0</v>
      </c>
      <c r="H1032" s="395">
        <f t="shared" si="331"/>
        <v>0</v>
      </c>
      <c r="I1032" s="389">
        <f t="shared" si="331"/>
        <v>0</v>
      </c>
      <c r="J1032" s="389">
        <f t="shared" si="331"/>
        <v>0</v>
      </c>
      <c r="K1032" s="390">
        <f t="shared" si="331"/>
        <v>0</v>
      </c>
      <c r="L1032" s="391">
        <f t="shared" si="331"/>
        <v>0</v>
      </c>
      <c r="M1032" s="396">
        <f t="shared" si="331"/>
        <v>0</v>
      </c>
      <c r="N1032" s="392">
        <f t="shared" si="331"/>
        <v>0</v>
      </c>
      <c r="O1032" s="392">
        <f t="shared" si="331"/>
        <v>0</v>
      </c>
      <c r="P1032" s="392">
        <f t="shared" si="331"/>
        <v>0</v>
      </c>
      <c r="Q1032" s="392">
        <f t="shared" si="331"/>
        <v>0</v>
      </c>
      <c r="R1032" s="392">
        <f t="shared" si="331"/>
        <v>0</v>
      </c>
      <c r="S1032" s="392">
        <f t="shared" si="331"/>
        <v>0</v>
      </c>
      <c r="T1032" s="392">
        <f t="shared" si="331"/>
        <v>0</v>
      </c>
      <c r="U1032" s="388">
        <f t="shared" si="331"/>
        <v>0</v>
      </c>
      <c r="V1032" s="393">
        <f t="shared" si="331"/>
        <v>0</v>
      </c>
      <c r="W1032" s="37">
        <f>G1032-SUM(H1032:V1032)</f>
        <v>0</v>
      </c>
      <c r="Y1032"/>
    </row>
    <row r="1033" spans="1:25" outlineLevel="1" x14ac:dyDescent="0.25">
      <c r="A1033" s="212"/>
      <c r="B1033" s="465"/>
      <c r="C1033" s="272"/>
      <c r="D1033" s="272"/>
      <c r="E1033" s="273"/>
      <c r="F1033" s="274" t="s">
        <v>59</v>
      </c>
      <c r="G1033" s="394">
        <f t="shared" ref="G1033:V1033" si="332">G175</f>
        <v>0</v>
      </c>
      <c r="H1033" s="395">
        <f t="shared" si="332"/>
        <v>0</v>
      </c>
      <c r="I1033" s="389">
        <f t="shared" si="332"/>
        <v>0</v>
      </c>
      <c r="J1033" s="389">
        <f t="shared" si="332"/>
        <v>0</v>
      </c>
      <c r="K1033" s="390">
        <f t="shared" si="332"/>
        <v>0</v>
      </c>
      <c r="L1033" s="391">
        <f t="shared" si="332"/>
        <v>0</v>
      </c>
      <c r="M1033" s="396">
        <f t="shared" si="332"/>
        <v>0</v>
      </c>
      <c r="N1033" s="392">
        <f t="shared" si="332"/>
        <v>0</v>
      </c>
      <c r="O1033" s="392">
        <f t="shared" si="332"/>
        <v>0</v>
      </c>
      <c r="P1033" s="392">
        <f t="shared" si="332"/>
        <v>0</v>
      </c>
      <c r="Q1033" s="392">
        <f t="shared" si="332"/>
        <v>0</v>
      </c>
      <c r="R1033" s="392">
        <f t="shared" si="332"/>
        <v>0</v>
      </c>
      <c r="S1033" s="392">
        <f t="shared" si="332"/>
        <v>0</v>
      </c>
      <c r="T1033" s="392">
        <f t="shared" si="332"/>
        <v>0</v>
      </c>
      <c r="U1033" s="388">
        <f t="shared" si="332"/>
        <v>0</v>
      </c>
      <c r="V1033" s="393">
        <f t="shared" si="332"/>
        <v>0</v>
      </c>
      <c r="W1033" s="37">
        <f>G1033-SUM(H1033:V1033)</f>
        <v>0</v>
      </c>
      <c r="Y1033"/>
    </row>
    <row r="1034" spans="1:25" x14ac:dyDescent="0.25">
      <c r="A1034" s="212"/>
      <c r="B1034" s="465"/>
      <c r="C1034" s="272"/>
      <c r="D1034" s="272"/>
      <c r="E1034" s="273" t="s">
        <v>60</v>
      </c>
      <c r="F1034" s="273"/>
      <c r="G1034" s="367">
        <f t="shared" ref="G1034:W1034" si="333">SUBTOTAL(9,G1035:G1037)</f>
        <v>0</v>
      </c>
      <c r="H1034" s="368">
        <f t="shared" si="333"/>
        <v>0</v>
      </c>
      <c r="I1034" s="369">
        <f t="shared" si="333"/>
        <v>0</v>
      </c>
      <c r="J1034" s="369">
        <f t="shared" si="333"/>
        <v>0</v>
      </c>
      <c r="K1034" s="370">
        <f t="shared" si="333"/>
        <v>0</v>
      </c>
      <c r="L1034" s="364">
        <f t="shared" si="333"/>
        <v>0</v>
      </c>
      <c r="M1034" s="364">
        <f t="shared" si="333"/>
        <v>0</v>
      </c>
      <c r="N1034" s="364">
        <f t="shared" si="333"/>
        <v>0</v>
      </c>
      <c r="O1034" s="364">
        <f t="shared" si="333"/>
        <v>0</v>
      </c>
      <c r="P1034" s="364">
        <f t="shared" si="333"/>
        <v>0</v>
      </c>
      <c r="Q1034" s="364">
        <f t="shared" si="333"/>
        <v>0</v>
      </c>
      <c r="R1034" s="364">
        <f t="shared" si="333"/>
        <v>0</v>
      </c>
      <c r="S1034" s="364">
        <f t="shared" si="333"/>
        <v>0</v>
      </c>
      <c r="T1034" s="364">
        <f t="shared" si="333"/>
        <v>0</v>
      </c>
      <c r="U1034" s="364">
        <f t="shared" si="333"/>
        <v>0</v>
      </c>
      <c r="V1034" s="364">
        <f t="shared" si="333"/>
        <v>0</v>
      </c>
      <c r="W1034" s="366">
        <f t="shared" si="333"/>
        <v>0</v>
      </c>
      <c r="Y1034"/>
    </row>
    <row r="1035" spans="1:25" outlineLevel="1" x14ac:dyDescent="0.25">
      <c r="A1035" s="212"/>
      <c r="B1035" s="465"/>
      <c r="C1035" s="272"/>
      <c r="D1035" s="272"/>
      <c r="E1035" s="273"/>
      <c r="F1035" s="274" t="s">
        <v>61</v>
      </c>
      <c r="G1035" s="394">
        <f t="shared" ref="G1035:V1035" si="334">G177</f>
        <v>0</v>
      </c>
      <c r="H1035" s="395">
        <f t="shared" si="334"/>
        <v>0</v>
      </c>
      <c r="I1035" s="389">
        <f t="shared" si="334"/>
        <v>0</v>
      </c>
      <c r="J1035" s="389">
        <f t="shared" si="334"/>
        <v>0</v>
      </c>
      <c r="K1035" s="390">
        <f t="shared" si="334"/>
        <v>0</v>
      </c>
      <c r="L1035" s="391">
        <f t="shared" si="334"/>
        <v>0</v>
      </c>
      <c r="M1035" s="396">
        <f t="shared" si="334"/>
        <v>0</v>
      </c>
      <c r="N1035" s="392">
        <f t="shared" si="334"/>
        <v>0</v>
      </c>
      <c r="O1035" s="392">
        <f t="shared" si="334"/>
        <v>0</v>
      </c>
      <c r="P1035" s="392">
        <f t="shared" si="334"/>
        <v>0</v>
      </c>
      <c r="Q1035" s="392">
        <f t="shared" si="334"/>
        <v>0</v>
      </c>
      <c r="R1035" s="392">
        <f t="shared" si="334"/>
        <v>0</v>
      </c>
      <c r="S1035" s="392">
        <f t="shared" si="334"/>
        <v>0</v>
      </c>
      <c r="T1035" s="388">
        <f t="shared" si="334"/>
        <v>0</v>
      </c>
      <c r="U1035" s="392">
        <f t="shared" si="334"/>
        <v>0</v>
      </c>
      <c r="V1035" s="393">
        <f t="shared" si="334"/>
        <v>0</v>
      </c>
      <c r="W1035" s="37">
        <f>G1035-SUM(H1035:V1035)</f>
        <v>0</v>
      </c>
      <c r="Y1035"/>
    </row>
    <row r="1036" spans="1:25" outlineLevel="1" x14ac:dyDescent="0.25">
      <c r="A1036" s="212"/>
      <c r="B1036" s="465"/>
      <c r="C1036" s="272"/>
      <c r="D1036" s="272"/>
      <c r="E1036" s="273"/>
      <c r="F1036" s="274" t="s">
        <v>62</v>
      </c>
      <c r="G1036" s="394">
        <f t="shared" ref="G1036:V1036" si="335">G178</f>
        <v>0</v>
      </c>
      <c r="H1036" s="395">
        <f t="shared" si="335"/>
        <v>0</v>
      </c>
      <c r="I1036" s="389">
        <f t="shared" si="335"/>
        <v>0</v>
      </c>
      <c r="J1036" s="389">
        <f t="shared" si="335"/>
        <v>0</v>
      </c>
      <c r="K1036" s="390">
        <f t="shared" si="335"/>
        <v>0</v>
      </c>
      <c r="L1036" s="391">
        <f t="shared" si="335"/>
        <v>0</v>
      </c>
      <c r="M1036" s="396">
        <f t="shared" si="335"/>
        <v>0</v>
      </c>
      <c r="N1036" s="392">
        <f t="shared" si="335"/>
        <v>0</v>
      </c>
      <c r="O1036" s="392">
        <f t="shared" si="335"/>
        <v>0</v>
      </c>
      <c r="P1036" s="392">
        <f t="shared" si="335"/>
        <v>0</v>
      </c>
      <c r="Q1036" s="392">
        <f t="shared" si="335"/>
        <v>0</v>
      </c>
      <c r="R1036" s="392">
        <f t="shared" si="335"/>
        <v>0</v>
      </c>
      <c r="S1036" s="392">
        <f t="shared" si="335"/>
        <v>0</v>
      </c>
      <c r="T1036" s="388">
        <f t="shared" si="335"/>
        <v>0</v>
      </c>
      <c r="U1036" s="392">
        <f t="shared" si="335"/>
        <v>0</v>
      </c>
      <c r="V1036" s="393">
        <f t="shared" si="335"/>
        <v>0</v>
      </c>
      <c r="W1036" s="37">
        <f>G1036-SUM(H1036:V1036)</f>
        <v>0</v>
      </c>
      <c r="Y1036"/>
    </row>
    <row r="1037" spans="1:25" outlineLevel="1" x14ac:dyDescent="0.25">
      <c r="A1037" s="212"/>
      <c r="B1037" s="465"/>
      <c r="C1037" s="272"/>
      <c r="D1037" s="272"/>
      <c r="E1037" s="273"/>
      <c r="F1037" s="274" t="s">
        <v>63</v>
      </c>
      <c r="G1037" s="394">
        <f t="shared" ref="G1037:V1037" si="336">G179</f>
        <v>0</v>
      </c>
      <c r="H1037" s="395">
        <f t="shared" si="336"/>
        <v>0</v>
      </c>
      <c r="I1037" s="389">
        <f t="shared" si="336"/>
        <v>0</v>
      </c>
      <c r="J1037" s="389">
        <f t="shared" si="336"/>
        <v>0</v>
      </c>
      <c r="K1037" s="390">
        <f t="shared" si="336"/>
        <v>0</v>
      </c>
      <c r="L1037" s="391">
        <f t="shared" si="336"/>
        <v>0</v>
      </c>
      <c r="M1037" s="396">
        <f t="shared" si="336"/>
        <v>0</v>
      </c>
      <c r="N1037" s="392">
        <f t="shared" si="336"/>
        <v>0</v>
      </c>
      <c r="O1037" s="392">
        <f t="shared" si="336"/>
        <v>0</v>
      </c>
      <c r="P1037" s="392">
        <f t="shared" si="336"/>
        <v>0</v>
      </c>
      <c r="Q1037" s="392">
        <f t="shared" si="336"/>
        <v>0</v>
      </c>
      <c r="R1037" s="392">
        <f t="shared" si="336"/>
        <v>0</v>
      </c>
      <c r="S1037" s="392">
        <f t="shared" si="336"/>
        <v>0</v>
      </c>
      <c r="T1037" s="388">
        <f t="shared" si="336"/>
        <v>0</v>
      </c>
      <c r="U1037" s="392">
        <f t="shared" si="336"/>
        <v>0</v>
      </c>
      <c r="V1037" s="393">
        <f t="shared" si="336"/>
        <v>0</v>
      </c>
      <c r="W1037" s="37">
        <f>G1037-SUM(H1037:V1037)</f>
        <v>0</v>
      </c>
      <c r="Y1037"/>
    </row>
    <row r="1038" spans="1:25" x14ac:dyDescent="0.25">
      <c r="A1038" s="212"/>
      <c r="B1038" s="465"/>
      <c r="C1038" s="272"/>
      <c r="D1038" s="272"/>
      <c r="E1038" s="273" t="s">
        <v>64</v>
      </c>
      <c r="F1038" s="273"/>
      <c r="G1038" s="367">
        <f t="shared" ref="G1038:W1038" si="337">SUBTOTAL(9,G1039:G1040)</f>
        <v>0</v>
      </c>
      <c r="H1038" s="368">
        <f t="shared" si="337"/>
        <v>0</v>
      </c>
      <c r="I1038" s="369">
        <f t="shared" si="337"/>
        <v>0</v>
      </c>
      <c r="J1038" s="369">
        <f t="shared" si="337"/>
        <v>0</v>
      </c>
      <c r="K1038" s="370">
        <f t="shared" si="337"/>
        <v>0</v>
      </c>
      <c r="L1038" s="364">
        <f t="shared" si="337"/>
        <v>0</v>
      </c>
      <c r="M1038" s="364">
        <f t="shared" si="337"/>
        <v>0</v>
      </c>
      <c r="N1038" s="364">
        <f t="shared" si="337"/>
        <v>0</v>
      </c>
      <c r="O1038" s="364">
        <f t="shared" si="337"/>
        <v>0</v>
      </c>
      <c r="P1038" s="364">
        <f t="shared" si="337"/>
        <v>0</v>
      </c>
      <c r="Q1038" s="364">
        <f t="shared" si="337"/>
        <v>0</v>
      </c>
      <c r="R1038" s="364">
        <f t="shared" si="337"/>
        <v>0</v>
      </c>
      <c r="S1038" s="364">
        <f t="shared" si="337"/>
        <v>0</v>
      </c>
      <c r="T1038" s="364">
        <f t="shared" si="337"/>
        <v>0</v>
      </c>
      <c r="U1038" s="364">
        <f t="shared" si="337"/>
        <v>0</v>
      </c>
      <c r="V1038" s="364">
        <f t="shared" si="337"/>
        <v>0</v>
      </c>
      <c r="W1038" s="366">
        <f t="shared" si="337"/>
        <v>0</v>
      </c>
      <c r="Y1038"/>
    </row>
    <row r="1039" spans="1:25" outlineLevel="1" x14ac:dyDescent="0.25">
      <c r="A1039" s="212"/>
      <c r="B1039" s="465"/>
      <c r="C1039" s="272"/>
      <c r="D1039" s="272"/>
      <c r="E1039" s="273"/>
      <c r="F1039" s="274" t="s">
        <v>65</v>
      </c>
      <c r="G1039" s="394">
        <f t="shared" ref="G1039:V1039" si="338">G181</f>
        <v>0</v>
      </c>
      <c r="H1039" s="395">
        <f t="shared" si="338"/>
        <v>0</v>
      </c>
      <c r="I1039" s="389">
        <f t="shared" si="338"/>
        <v>0</v>
      </c>
      <c r="J1039" s="389">
        <f t="shared" si="338"/>
        <v>0</v>
      </c>
      <c r="K1039" s="390">
        <f t="shared" si="338"/>
        <v>0</v>
      </c>
      <c r="L1039" s="391">
        <f t="shared" si="338"/>
        <v>0</v>
      </c>
      <c r="M1039" s="396">
        <f t="shared" si="338"/>
        <v>0</v>
      </c>
      <c r="N1039" s="392">
        <f t="shared" si="338"/>
        <v>0</v>
      </c>
      <c r="O1039" s="392">
        <f t="shared" si="338"/>
        <v>0</v>
      </c>
      <c r="P1039" s="392">
        <f t="shared" si="338"/>
        <v>0</v>
      </c>
      <c r="Q1039" s="392">
        <f t="shared" si="338"/>
        <v>0</v>
      </c>
      <c r="R1039" s="392">
        <f t="shared" si="338"/>
        <v>0</v>
      </c>
      <c r="S1039" s="392">
        <f t="shared" si="338"/>
        <v>0</v>
      </c>
      <c r="T1039" s="388">
        <f t="shared" si="338"/>
        <v>0</v>
      </c>
      <c r="U1039" s="392">
        <f t="shared" si="338"/>
        <v>0</v>
      </c>
      <c r="V1039" s="393">
        <f t="shared" si="338"/>
        <v>0</v>
      </c>
      <c r="W1039" s="37">
        <f>G1039-SUM(H1039:V1039)</f>
        <v>0</v>
      </c>
      <c r="Y1039"/>
    </row>
    <row r="1040" spans="1:25" outlineLevel="1" x14ac:dyDescent="0.25">
      <c r="A1040" s="212"/>
      <c r="B1040" s="465"/>
      <c r="C1040" s="272"/>
      <c r="D1040" s="272"/>
      <c r="E1040" s="273"/>
      <c r="F1040" s="274" t="s">
        <v>66</v>
      </c>
      <c r="G1040" s="394">
        <f t="shared" ref="G1040:V1040" si="339">G182</f>
        <v>0</v>
      </c>
      <c r="H1040" s="395">
        <f t="shared" si="339"/>
        <v>0</v>
      </c>
      <c r="I1040" s="389">
        <f t="shared" si="339"/>
        <v>0</v>
      </c>
      <c r="J1040" s="389">
        <f t="shared" si="339"/>
        <v>0</v>
      </c>
      <c r="K1040" s="390">
        <f t="shared" si="339"/>
        <v>0</v>
      </c>
      <c r="L1040" s="391">
        <f t="shared" si="339"/>
        <v>0</v>
      </c>
      <c r="M1040" s="396">
        <f t="shared" si="339"/>
        <v>0</v>
      </c>
      <c r="N1040" s="392">
        <f t="shared" si="339"/>
        <v>0</v>
      </c>
      <c r="O1040" s="392">
        <f t="shared" si="339"/>
        <v>0</v>
      </c>
      <c r="P1040" s="392">
        <f t="shared" si="339"/>
        <v>0</v>
      </c>
      <c r="Q1040" s="392">
        <f t="shared" si="339"/>
        <v>0</v>
      </c>
      <c r="R1040" s="392">
        <f t="shared" si="339"/>
        <v>0</v>
      </c>
      <c r="S1040" s="392">
        <f t="shared" si="339"/>
        <v>0</v>
      </c>
      <c r="T1040" s="388">
        <f t="shared" si="339"/>
        <v>0</v>
      </c>
      <c r="U1040" s="392">
        <f t="shared" si="339"/>
        <v>0</v>
      </c>
      <c r="V1040" s="393">
        <f t="shared" si="339"/>
        <v>0</v>
      </c>
      <c r="W1040" s="37">
        <f>G1040-SUM(H1040:V1040)</f>
        <v>0</v>
      </c>
      <c r="Y1040"/>
    </row>
    <row r="1041" spans="1:25" x14ac:dyDescent="0.25">
      <c r="A1041" s="212"/>
      <c r="B1041" s="465"/>
      <c r="C1041" s="272"/>
      <c r="D1041" s="272"/>
      <c r="E1041" s="273" t="s">
        <v>67</v>
      </c>
      <c r="F1041" s="273"/>
      <c r="G1041" s="367">
        <f t="shared" ref="G1041:W1041" si="340">SUBTOTAL(9,G1042:G1044)</f>
        <v>0</v>
      </c>
      <c r="H1041" s="368">
        <f t="shared" si="340"/>
        <v>0</v>
      </c>
      <c r="I1041" s="369">
        <f t="shared" si="340"/>
        <v>0</v>
      </c>
      <c r="J1041" s="369">
        <f t="shared" si="340"/>
        <v>0</v>
      </c>
      <c r="K1041" s="370">
        <f t="shared" si="340"/>
        <v>0</v>
      </c>
      <c r="L1041" s="364">
        <f t="shared" si="340"/>
        <v>0</v>
      </c>
      <c r="M1041" s="364">
        <f t="shared" si="340"/>
        <v>0</v>
      </c>
      <c r="N1041" s="364">
        <f t="shared" si="340"/>
        <v>0</v>
      </c>
      <c r="O1041" s="364">
        <f t="shared" si="340"/>
        <v>0</v>
      </c>
      <c r="P1041" s="364">
        <f t="shared" si="340"/>
        <v>0</v>
      </c>
      <c r="Q1041" s="364">
        <f t="shared" si="340"/>
        <v>0</v>
      </c>
      <c r="R1041" s="364">
        <f t="shared" si="340"/>
        <v>0</v>
      </c>
      <c r="S1041" s="364">
        <f t="shared" si="340"/>
        <v>0</v>
      </c>
      <c r="T1041" s="364">
        <f t="shared" si="340"/>
        <v>0</v>
      </c>
      <c r="U1041" s="364">
        <f t="shared" si="340"/>
        <v>0</v>
      </c>
      <c r="V1041" s="364">
        <f t="shared" si="340"/>
        <v>0</v>
      </c>
      <c r="W1041" s="366">
        <f t="shared" si="340"/>
        <v>0</v>
      </c>
      <c r="Y1041"/>
    </row>
    <row r="1042" spans="1:25" outlineLevel="1" x14ac:dyDescent="0.25">
      <c r="A1042" s="212"/>
      <c r="B1042" s="465"/>
      <c r="C1042" s="272"/>
      <c r="D1042" s="272"/>
      <c r="E1042" s="273"/>
      <c r="F1042" s="274" t="s">
        <v>68</v>
      </c>
      <c r="G1042" s="394">
        <f t="shared" ref="G1042:V1042" si="341">G184</f>
        <v>0</v>
      </c>
      <c r="H1042" s="395">
        <f t="shared" si="341"/>
        <v>0</v>
      </c>
      <c r="I1042" s="389">
        <f t="shared" si="341"/>
        <v>0</v>
      </c>
      <c r="J1042" s="389">
        <f t="shared" si="341"/>
        <v>0</v>
      </c>
      <c r="K1042" s="390">
        <f t="shared" si="341"/>
        <v>0</v>
      </c>
      <c r="L1042" s="391">
        <f t="shared" si="341"/>
        <v>0</v>
      </c>
      <c r="M1042" s="396">
        <f t="shared" si="341"/>
        <v>0</v>
      </c>
      <c r="N1042" s="392">
        <f t="shared" si="341"/>
        <v>0</v>
      </c>
      <c r="O1042" s="392">
        <f t="shared" si="341"/>
        <v>0</v>
      </c>
      <c r="P1042" s="392">
        <f t="shared" si="341"/>
        <v>0</v>
      </c>
      <c r="Q1042" s="392">
        <f t="shared" si="341"/>
        <v>0</v>
      </c>
      <c r="R1042" s="392">
        <f t="shared" si="341"/>
        <v>0</v>
      </c>
      <c r="S1042" s="392">
        <f t="shared" si="341"/>
        <v>0</v>
      </c>
      <c r="T1042" s="388">
        <f t="shared" si="341"/>
        <v>0</v>
      </c>
      <c r="U1042" s="392">
        <f t="shared" si="341"/>
        <v>0</v>
      </c>
      <c r="V1042" s="393">
        <f t="shared" si="341"/>
        <v>0</v>
      </c>
      <c r="W1042" s="37">
        <f>G1042-SUM(H1042:V1042)</f>
        <v>0</v>
      </c>
      <c r="Y1042"/>
    </row>
    <row r="1043" spans="1:25" outlineLevel="1" x14ac:dyDescent="0.25">
      <c r="A1043" s="212"/>
      <c r="B1043" s="465"/>
      <c r="C1043" s="272"/>
      <c r="D1043" s="272"/>
      <c r="E1043" s="273"/>
      <c r="F1043" s="274" t="s">
        <v>69</v>
      </c>
      <c r="G1043" s="394">
        <f t="shared" ref="G1043:V1043" si="342">G185</f>
        <v>0</v>
      </c>
      <c r="H1043" s="395">
        <f t="shared" si="342"/>
        <v>0</v>
      </c>
      <c r="I1043" s="389">
        <f t="shared" si="342"/>
        <v>0</v>
      </c>
      <c r="J1043" s="389">
        <f t="shared" si="342"/>
        <v>0</v>
      </c>
      <c r="K1043" s="390">
        <f t="shared" si="342"/>
        <v>0</v>
      </c>
      <c r="L1043" s="391">
        <f t="shared" si="342"/>
        <v>0</v>
      </c>
      <c r="M1043" s="396">
        <f t="shared" si="342"/>
        <v>0</v>
      </c>
      <c r="N1043" s="392">
        <f t="shared" si="342"/>
        <v>0</v>
      </c>
      <c r="O1043" s="392">
        <f t="shared" si="342"/>
        <v>0</v>
      </c>
      <c r="P1043" s="392">
        <f t="shared" si="342"/>
        <v>0</v>
      </c>
      <c r="Q1043" s="392">
        <f t="shared" si="342"/>
        <v>0</v>
      </c>
      <c r="R1043" s="392">
        <f t="shared" si="342"/>
        <v>0</v>
      </c>
      <c r="S1043" s="392">
        <f t="shared" si="342"/>
        <v>0</v>
      </c>
      <c r="T1043" s="388">
        <f t="shared" si="342"/>
        <v>0</v>
      </c>
      <c r="U1043" s="392">
        <f t="shared" si="342"/>
        <v>0</v>
      </c>
      <c r="V1043" s="393">
        <f t="shared" si="342"/>
        <v>0</v>
      </c>
      <c r="W1043" s="37">
        <f>G1043-SUM(H1043:V1043)</f>
        <v>0</v>
      </c>
      <c r="Y1043"/>
    </row>
    <row r="1044" spans="1:25" outlineLevel="1" x14ac:dyDescent="0.25">
      <c r="A1044" s="212"/>
      <c r="B1044" s="465"/>
      <c r="C1044" s="272"/>
      <c r="D1044" s="272"/>
      <c r="E1044" s="273"/>
      <c r="F1044" s="274" t="s">
        <v>70</v>
      </c>
      <c r="G1044" s="394">
        <f t="shared" ref="G1044:V1044" si="343">G186</f>
        <v>0</v>
      </c>
      <c r="H1044" s="395">
        <f t="shared" si="343"/>
        <v>0</v>
      </c>
      <c r="I1044" s="389">
        <f t="shared" si="343"/>
        <v>0</v>
      </c>
      <c r="J1044" s="389">
        <f t="shared" si="343"/>
        <v>0</v>
      </c>
      <c r="K1044" s="390">
        <f t="shared" si="343"/>
        <v>0</v>
      </c>
      <c r="L1044" s="391">
        <f t="shared" si="343"/>
        <v>0</v>
      </c>
      <c r="M1044" s="396">
        <f t="shared" si="343"/>
        <v>0</v>
      </c>
      <c r="N1044" s="392">
        <f t="shared" si="343"/>
        <v>0</v>
      </c>
      <c r="O1044" s="392">
        <f t="shared" si="343"/>
        <v>0</v>
      </c>
      <c r="P1044" s="392">
        <f t="shared" si="343"/>
        <v>0</v>
      </c>
      <c r="Q1044" s="392">
        <f t="shared" si="343"/>
        <v>0</v>
      </c>
      <c r="R1044" s="392">
        <f t="shared" si="343"/>
        <v>0</v>
      </c>
      <c r="S1044" s="392">
        <f t="shared" si="343"/>
        <v>0</v>
      </c>
      <c r="T1044" s="388">
        <f t="shared" si="343"/>
        <v>0</v>
      </c>
      <c r="U1044" s="392">
        <f t="shared" si="343"/>
        <v>0</v>
      </c>
      <c r="V1044" s="393">
        <f t="shared" si="343"/>
        <v>0</v>
      </c>
      <c r="W1044" s="37">
        <f>G1044-SUM(H1044:V1044)</f>
        <v>0</v>
      </c>
      <c r="Y1044"/>
    </row>
    <row r="1045" spans="1:25" x14ac:dyDescent="0.25">
      <c r="A1045" s="212"/>
      <c r="B1045" s="465"/>
      <c r="C1045" s="272"/>
      <c r="D1045" s="272" t="s">
        <v>71</v>
      </c>
      <c r="E1045" s="273"/>
      <c r="F1045" s="273"/>
      <c r="G1045" s="367"/>
      <c r="H1045" s="369"/>
      <c r="I1045" s="369"/>
      <c r="J1045" s="369"/>
      <c r="K1045" s="370"/>
      <c r="L1045" s="363"/>
      <c r="M1045" s="364"/>
      <c r="N1045" s="364"/>
      <c r="O1045" s="364"/>
      <c r="P1045" s="364"/>
      <c r="Q1045" s="364"/>
      <c r="R1045" s="364"/>
      <c r="S1045" s="364"/>
      <c r="T1045" s="364"/>
      <c r="U1045" s="364"/>
      <c r="V1045" s="365"/>
      <c r="W1045" s="366"/>
      <c r="Y1045"/>
    </row>
    <row r="1046" spans="1:25" x14ac:dyDescent="0.25">
      <c r="A1046" s="212"/>
      <c r="B1046" s="465"/>
      <c r="C1046" s="272"/>
      <c r="D1046" s="272"/>
      <c r="E1046" s="273" t="s">
        <v>72</v>
      </c>
      <c r="F1046" s="273"/>
      <c r="G1046" s="367">
        <f t="shared" ref="G1046:W1046" si="344">SUBTOTAL(9,G1047:G1048)</f>
        <v>0</v>
      </c>
      <c r="H1046" s="368">
        <f t="shared" si="344"/>
        <v>0</v>
      </c>
      <c r="I1046" s="369">
        <f t="shared" si="344"/>
        <v>0</v>
      </c>
      <c r="J1046" s="369">
        <f t="shared" si="344"/>
        <v>0</v>
      </c>
      <c r="K1046" s="370">
        <f t="shared" si="344"/>
        <v>0</v>
      </c>
      <c r="L1046" s="364">
        <f t="shared" si="344"/>
        <v>0</v>
      </c>
      <c r="M1046" s="364">
        <f t="shared" si="344"/>
        <v>0</v>
      </c>
      <c r="N1046" s="364">
        <f t="shared" si="344"/>
        <v>0</v>
      </c>
      <c r="O1046" s="364">
        <f t="shared" si="344"/>
        <v>0</v>
      </c>
      <c r="P1046" s="364">
        <f t="shared" si="344"/>
        <v>0</v>
      </c>
      <c r="Q1046" s="364">
        <f t="shared" si="344"/>
        <v>0</v>
      </c>
      <c r="R1046" s="364">
        <f t="shared" si="344"/>
        <v>0</v>
      </c>
      <c r="S1046" s="364">
        <f t="shared" si="344"/>
        <v>0</v>
      </c>
      <c r="T1046" s="364">
        <f t="shared" si="344"/>
        <v>0</v>
      </c>
      <c r="U1046" s="364">
        <f t="shared" si="344"/>
        <v>0</v>
      </c>
      <c r="V1046" s="364">
        <f t="shared" si="344"/>
        <v>0</v>
      </c>
      <c r="W1046" s="366">
        <f t="shared" si="344"/>
        <v>0</v>
      </c>
      <c r="Y1046"/>
    </row>
    <row r="1047" spans="1:25" outlineLevel="1" x14ac:dyDescent="0.25">
      <c r="A1047" s="212"/>
      <c r="B1047" s="465"/>
      <c r="C1047" s="272"/>
      <c r="D1047" s="272"/>
      <c r="E1047" s="273"/>
      <c r="F1047" s="274" t="s">
        <v>73</v>
      </c>
      <c r="G1047" s="394">
        <f t="shared" ref="G1047:V1047" si="345">G189</f>
        <v>0</v>
      </c>
      <c r="H1047" s="395">
        <f t="shared" si="345"/>
        <v>0</v>
      </c>
      <c r="I1047" s="389">
        <f t="shared" si="345"/>
        <v>0</v>
      </c>
      <c r="J1047" s="389">
        <f t="shared" si="345"/>
        <v>0</v>
      </c>
      <c r="K1047" s="390">
        <f t="shared" si="345"/>
        <v>0</v>
      </c>
      <c r="L1047" s="391">
        <f t="shared" si="345"/>
        <v>0</v>
      </c>
      <c r="M1047" s="396">
        <f t="shared" si="345"/>
        <v>0</v>
      </c>
      <c r="N1047" s="392">
        <f t="shared" si="345"/>
        <v>0</v>
      </c>
      <c r="O1047" s="392">
        <f t="shared" si="345"/>
        <v>0</v>
      </c>
      <c r="P1047" s="392">
        <f t="shared" si="345"/>
        <v>0</v>
      </c>
      <c r="Q1047" s="392">
        <f t="shared" si="345"/>
        <v>0</v>
      </c>
      <c r="R1047" s="392">
        <f t="shared" si="345"/>
        <v>0</v>
      </c>
      <c r="S1047" s="392">
        <f t="shared" si="345"/>
        <v>0</v>
      </c>
      <c r="T1047" s="388">
        <f t="shared" si="345"/>
        <v>0</v>
      </c>
      <c r="U1047" s="392">
        <f t="shared" si="345"/>
        <v>0</v>
      </c>
      <c r="V1047" s="393">
        <f t="shared" si="345"/>
        <v>0</v>
      </c>
      <c r="W1047" s="37">
        <f>G1047-SUM(H1047:V1047)</f>
        <v>0</v>
      </c>
      <c r="Y1047"/>
    </row>
    <row r="1048" spans="1:25" outlineLevel="1" x14ac:dyDescent="0.25">
      <c r="A1048" s="212"/>
      <c r="B1048" s="465"/>
      <c r="C1048" s="272"/>
      <c r="D1048" s="272"/>
      <c r="E1048" s="273"/>
      <c r="F1048" s="274" t="s">
        <v>74</v>
      </c>
      <c r="G1048" s="394">
        <f t="shared" ref="G1048:V1048" si="346">G190</f>
        <v>0</v>
      </c>
      <c r="H1048" s="395">
        <f t="shared" si="346"/>
        <v>0</v>
      </c>
      <c r="I1048" s="389">
        <f t="shared" si="346"/>
        <v>0</v>
      </c>
      <c r="J1048" s="389">
        <f t="shared" si="346"/>
        <v>0</v>
      </c>
      <c r="K1048" s="390">
        <f t="shared" si="346"/>
        <v>0</v>
      </c>
      <c r="L1048" s="391">
        <f t="shared" si="346"/>
        <v>0</v>
      </c>
      <c r="M1048" s="396">
        <f t="shared" si="346"/>
        <v>0</v>
      </c>
      <c r="N1048" s="392">
        <f t="shared" si="346"/>
        <v>0</v>
      </c>
      <c r="O1048" s="392">
        <f t="shared" si="346"/>
        <v>0</v>
      </c>
      <c r="P1048" s="392">
        <f t="shared" si="346"/>
        <v>0</v>
      </c>
      <c r="Q1048" s="392">
        <f t="shared" si="346"/>
        <v>0</v>
      </c>
      <c r="R1048" s="392">
        <f t="shared" si="346"/>
        <v>0</v>
      </c>
      <c r="S1048" s="392">
        <f t="shared" si="346"/>
        <v>0</v>
      </c>
      <c r="T1048" s="388">
        <f t="shared" si="346"/>
        <v>0</v>
      </c>
      <c r="U1048" s="392">
        <f t="shared" si="346"/>
        <v>0</v>
      </c>
      <c r="V1048" s="393">
        <f t="shared" si="346"/>
        <v>0</v>
      </c>
      <c r="W1048" s="37">
        <f>G1048-SUM(H1048:V1048)</f>
        <v>0</v>
      </c>
      <c r="Y1048"/>
    </row>
    <row r="1049" spans="1:25" x14ac:dyDescent="0.25">
      <c r="A1049" s="212"/>
      <c r="B1049" s="465"/>
      <c r="C1049" s="272"/>
      <c r="D1049" s="272"/>
      <c r="E1049" s="273" t="s">
        <v>75</v>
      </c>
      <c r="F1049" s="273"/>
      <c r="G1049" s="367">
        <f t="shared" ref="G1049:W1049" si="347">SUBTOTAL(9,G1050:G1051)</f>
        <v>0</v>
      </c>
      <c r="H1049" s="368">
        <f t="shared" si="347"/>
        <v>0</v>
      </c>
      <c r="I1049" s="369">
        <f t="shared" si="347"/>
        <v>0</v>
      </c>
      <c r="J1049" s="369">
        <f t="shared" si="347"/>
        <v>0</v>
      </c>
      <c r="K1049" s="370">
        <f t="shared" si="347"/>
        <v>0</v>
      </c>
      <c r="L1049" s="364">
        <f t="shared" si="347"/>
        <v>0</v>
      </c>
      <c r="M1049" s="364">
        <f t="shared" si="347"/>
        <v>0</v>
      </c>
      <c r="N1049" s="364">
        <f t="shared" si="347"/>
        <v>0</v>
      </c>
      <c r="O1049" s="364">
        <f t="shared" si="347"/>
        <v>0</v>
      </c>
      <c r="P1049" s="364">
        <f t="shared" si="347"/>
        <v>0</v>
      </c>
      <c r="Q1049" s="364">
        <f t="shared" si="347"/>
        <v>0</v>
      </c>
      <c r="R1049" s="364">
        <f t="shared" si="347"/>
        <v>0</v>
      </c>
      <c r="S1049" s="364">
        <f t="shared" si="347"/>
        <v>0</v>
      </c>
      <c r="T1049" s="364">
        <f t="shared" si="347"/>
        <v>0</v>
      </c>
      <c r="U1049" s="364">
        <f t="shared" si="347"/>
        <v>0</v>
      </c>
      <c r="V1049" s="364">
        <f t="shared" si="347"/>
        <v>0</v>
      </c>
      <c r="W1049" s="366">
        <f t="shared" si="347"/>
        <v>0</v>
      </c>
      <c r="Y1049"/>
    </row>
    <row r="1050" spans="1:25" outlineLevel="1" x14ac:dyDescent="0.25">
      <c r="A1050" s="212"/>
      <c r="B1050" s="465"/>
      <c r="C1050" s="272"/>
      <c r="D1050" s="272"/>
      <c r="E1050" s="273"/>
      <c r="F1050" s="274" t="s">
        <v>76</v>
      </c>
      <c r="G1050" s="394">
        <f t="shared" ref="G1050:V1050" si="348">G192</f>
        <v>0</v>
      </c>
      <c r="H1050" s="395">
        <f t="shared" si="348"/>
        <v>0</v>
      </c>
      <c r="I1050" s="389">
        <f t="shared" si="348"/>
        <v>0</v>
      </c>
      <c r="J1050" s="389">
        <f t="shared" si="348"/>
        <v>0</v>
      </c>
      <c r="K1050" s="390">
        <f t="shared" si="348"/>
        <v>0</v>
      </c>
      <c r="L1050" s="391">
        <f t="shared" si="348"/>
        <v>0</v>
      </c>
      <c r="M1050" s="396">
        <f t="shared" si="348"/>
        <v>0</v>
      </c>
      <c r="N1050" s="392">
        <f t="shared" si="348"/>
        <v>0</v>
      </c>
      <c r="O1050" s="392">
        <f t="shared" si="348"/>
        <v>0</v>
      </c>
      <c r="P1050" s="392">
        <f t="shared" si="348"/>
        <v>0</v>
      </c>
      <c r="Q1050" s="392">
        <f t="shared" si="348"/>
        <v>0</v>
      </c>
      <c r="R1050" s="392">
        <f t="shared" si="348"/>
        <v>0</v>
      </c>
      <c r="S1050" s="392">
        <f t="shared" si="348"/>
        <v>0</v>
      </c>
      <c r="T1050" s="388">
        <f t="shared" si="348"/>
        <v>0</v>
      </c>
      <c r="U1050" s="392">
        <f t="shared" si="348"/>
        <v>0</v>
      </c>
      <c r="V1050" s="393">
        <f t="shared" si="348"/>
        <v>0</v>
      </c>
      <c r="W1050" s="37">
        <f>G1050-SUM(H1050:V1050)</f>
        <v>0</v>
      </c>
      <c r="Y1050"/>
    </row>
    <row r="1051" spans="1:25" outlineLevel="1" x14ac:dyDescent="0.25">
      <c r="A1051" s="212"/>
      <c r="B1051" s="465"/>
      <c r="C1051" s="272"/>
      <c r="D1051" s="272"/>
      <c r="E1051" s="273"/>
      <c r="F1051" s="274" t="s">
        <v>77</v>
      </c>
      <c r="G1051" s="394">
        <f t="shared" ref="G1051:V1051" si="349">G193</f>
        <v>0</v>
      </c>
      <c r="H1051" s="395">
        <f t="shared" si="349"/>
        <v>0</v>
      </c>
      <c r="I1051" s="389">
        <f t="shared" si="349"/>
        <v>0</v>
      </c>
      <c r="J1051" s="389">
        <f t="shared" si="349"/>
        <v>0</v>
      </c>
      <c r="K1051" s="390">
        <f t="shared" si="349"/>
        <v>0</v>
      </c>
      <c r="L1051" s="391">
        <f t="shared" si="349"/>
        <v>0</v>
      </c>
      <c r="M1051" s="396">
        <f t="shared" si="349"/>
        <v>0</v>
      </c>
      <c r="N1051" s="392">
        <f t="shared" si="349"/>
        <v>0</v>
      </c>
      <c r="O1051" s="392">
        <f t="shared" si="349"/>
        <v>0</v>
      </c>
      <c r="P1051" s="392">
        <f t="shared" si="349"/>
        <v>0</v>
      </c>
      <c r="Q1051" s="392">
        <f t="shared" si="349"/>
        <v>0</v>
      </c>
      <c r="R1051" s="392">
        <f t="shared" si="349"/>
        <v>0</v>
      </c>
      <c r="S1051" s="392">
        <f t="shared" si="349"/>
        <v>0</v>
      </c>
      <c r="T1051" s="388">
        <f t="shared" si="349"/>
        <v>0</v>
      </c>
      <c r="U1051" s="392">
        <f t="shared" si="349"/>
        <v>0</v>
      </c>
      <c r="V1051" s="393">
        <f t="shared" si="349"/>
        <v>0</v>
      </c>
      <c r="W1051" s="37">
        <f>G1051-SUM(H1051:V1051)</f>
        <v>0</v>
      </c>
      <c r="Y1051"/>
    </row>
    <row r="1052" spans="1:25" x14ac:dyDescent="0.25">
      <c r="A1052" s="212"/>
      <c r="B1052" s="465"/>
      <c r="C1052" s="272"/>
      <c r="D1052" s="272"/>
      <c r="E1052" s="273" t="s">
        <v>78</v>
      </c>
      <c r="F1052" s="273"/>
      <c r="G1052" s="367">
        <f t="shared" ref="G1052:W1052" si="350">SUBTOTAL(9,G1053:G1054)</f>
        <v>0</v>
      </c>
      <c r="H1052" s="368">
        <f t="shared" si="350"/>
        <v>0</v>
      </c>
      <c r="I1052" s="369">
        <f t="shared" si="350"/>
        <v>0</v>
      </c>
      <c r="J1052" s="369">
        <f t="shared" si="350"/>
        <v>0</v>
      </c>
      <c r="K1052" s="370">
        <f t="shared" si="350"/>
        <v>0</v>
      </c>
      <c r="L1052" s="364">
        <f t="shared" si="350"/>
        <v>0</v>
      </c>
      <c r="M1052" s="364">
        <f t="shared" si="350"/>
        <v>0</v>
      </c>
      <c r="N1052" s="364">
        <f t="shared" si="350"/>
        <v>0</v>
      </c>
      <c r="O1052" s="364">
        <f t="shared" si="350"/>
        <v>0</v>
      </c>
      <c r="P1052" s="364">
        <f t="shared" si="350"/>
        <v>0</v>
      </c>
      <c r="Q1052" s="364">
        <f t="shared" si="350"/>
        <v>0</v>
      </c>
      <c r="R1052" s="364">
        <f t="shared" si="350"/>
        <v>0</v>
      </c>
      <c r="S1052" s="364">
        <f t="shared" si="350"/>
        <v>0</v>
      </c>
      <c r="T1052" s="364">
        <f t="shared" si="350"/>
        <v>0</v>
      </c>
      <c r="U1052" s="364">
        <f t="shared" si="350"/>
        <v>0</v>
      </c>
      <c r="V1052" s="364">
        <f t="shared" si="350"/>
        <v>0</v>
      </c>
      <c r="W1052" s="366">
        <f t="shared" si="350"/>
        <v>0</v>
      </c>
      <c r="Y1052"/>
    </row>
    <row r="1053" spans="1:25" outlineLevel="1" x14ac:dyDescent="0.25">
      <c r="A1053" s="212"/>
      <c r="B1053" s="465"/>
      <c r="C1053" s="272"/>
      <c r="D1053" s="272"/>
      <c r="E1053" s="273"/>
      <c r="F1053" s="274" t="s">
        <v>79</v>
      </c>
      <c r="G1053" s="394">
        <f t="shared" ref="G1053:V1053" si="351">G195</f>
        <v>0</v>
      </c>
      <c r="H1053" s="395">
        <f t="shared" si="351"/>
        <v>0</v>
      </c>
      <c r="I1053" s="389">
        <f t="shared" si="351"/>
        <v>0</v>
      </c>
      <c r="J1053" s="389">
        <f t="shared" si="351"/>
        <v>0</v>
      </c>
      <c r="K1053" s="390">
        <f t="shared" si="351"/>
        <v>0</v>
      </c>
      <c r="L1053" s="391">
        <f t="shared" si="351"/>
        <v>0</v>
      </c>
      <c r="M1053" s="396">
        <f t="shared" si="351"/>
        <v>0</v>
      </c>
      <c r="N1053" s="392">
        <f t="shared" si="351"/>
        <v>0</v>
      </c>
      <c r="O1053" s="392">
        <f t="shared" si="351"/>
        <v>0</v>
      </c>
      <c r="P1053" s="392">
        <f t="shared" si="351"/>
        <v>0</v>
      </c>
      <c r="Q1053" s="392">
        <f t="shared" si="351"/>
        <v>0</v>
      </c>
      <c r="R1053" s="392">
        <f t="shared" si="351"/>
        <v>0</v>
      </c>
      <c r="S1053" s="392">
        <f t="shared" si="351"/>
        <v>0</v>
      </c>
      <c r="T1053" s="388">
        <f t="shared" si="351"/>
        <v>0</v>
      </c>
      <c r="U1053" s="392">
        <f t="shared" si="351"/>
        <v>0</v>
      </c>
      <c r="V1053" s="393">
        <f t="shared" si="351"/>
        <v>0</v>
      </c>
      <c r="W1053" s="37">
        <f>G1053-SUM(H1053:V1053)</f>
        <v>0</v>
      </c>
      <c r="Y1053"/>
    </row>
    <row r="1054" spans="1:25" outlineLevel="1" x14ac:dyDescent="0.25">
      <c r="A1054" s="212"/>
      <c r="B1054" s="465"/>
      <c r="C1054" s="272"/>
      <c r="D1054" s="272"/>
      <c r="E1054" s="273"/>
      <c r="F1054" s="274" t="s">
        <v>80</v>
      </c>
      <c r="G1054" s="394">
        <f t="shared" ref="G1054:V1054" si="352">G196</f>
        <v>0</v>
      </c>
      <c r="H1054" s="395">
        <f t="shared" si="352"/>
        <v>0</v>
      </c>
      <c r="I1054" s="389">
        <f t="shared" si="352"/>
        <v>0</v>
      </c>
      <c r="J1054" s="389">
        <f t="shared" si="352"/>
        <v>0</v>
      </c>
      <c r="K1054" s="390">
        <f t="shared" si="352"/>
        <v>0</v>
      </c>
      <c r="L1054" s="391">
        <f t="shared" si="352"/>
        <v>0</v>
      </c>
      <c r="M1054" s="396">
        <f t="shared" si="352"/>
        <v>0</v>
      </c>
      <c r="N1054" s="392">
        <f t="shared" si="352"/>
        <v>0</v>
      </c>
      <c r="O1054" s="392">
        <f t="shared" si="352"/>
        <v>0</v>
      </c>
      <c r="P1054" s="392">
        <f t="shared" si="352"/>
        <v>0</v>
      </c>
      <c r="Q1054" s="392">
        <f t="shared" si="352"/>
        <v>0</v>
      </c>
      <c r="R1054" s="392">
        <f t="shared" si="352"/>
        <v>0</v>
      </c>
      <c r="S1054" s="392">
        <f t="shared" si="352"/>
        <v>0</v>
      </c>
      <c r="T1054" s="388">
        <f t="shared" si="352"/>
        <v>0</v>
      </c>
      <c r="U1054" s="392">
        <f t="shared" si="352"/>
        <v>0</v>
      </c>
      <c r="V1054" s="393">
        <f t="shared" si="352"/>
        <v>0</v>
      </c>
      <c r="W1054" s="37">
        <f>G1054-SUM(H1054:V1054)</f>
        <v>0</v>
      </c>
      <c r="Y1054"/>
    </row>
    <row r="1055" spans="1:25" x14ac:dyDescent="0.25">
      <c r="A1055" s="212"/>
      <c r="B1055" s="465"/>
      <c r="C1055" s="272"/>
      <c r="D1055" s="272"/>
      <c r="E1055" s="273" t="s">
        <v>81</v>
      </c>
      <c r="F1055" s="273"/>
      <c r="G1055" s="367">
        <f t="shared" ref="G1055:W1055" si="353">SUBTOTAL(9,G1056:G1057)</f>
        <v>0</v>
      </c>
      <c r="H1055" s="368">
        <f t="shared" si="353"/>
        <v>0</v>
      </c>
      <c r="I1055" s="369">
        <f t="shared" si="353"/>
        <v>0</v>
      </c>
      <c r="J1055" s="369">
        <f t="shared" si="353"/>
        <v>0</v>
      </c>
      <c r="K1055" s="370">
        <f t="shared" si="353"/>
        <v>0</v>
      </c>
      <c r="L1055" s="364">
        <f t="shared" si="353"/>
        <v>0</v>
      </c>
      <c r="M1055" s="364">
        <f t="shared" si="353"/>
        <v>0</v>
      </c>
      <c r="N1055" s="364">
        <f t="shared" si="353"/>
        <v>0</v>
      </c>
      <c r="O1055" s="364">
        <f t="shared" si="353"/>
        <v>0</v>
      </c>
      <c r="P1055" s="364">
        <f t="shared" si="353"/>
        <v>0</v>
      </c>
      <c r="Q1055" s="364">
        <f t="shared" si="353"/>
        <v>0</v>
      </c>
      <c r="R1055" s="364">
        <f t="shared" si="353"/>
        <v>0</v>
      </c>
      <c r="S1055" s="364">
        <f t="shared" si="353"/>
        <v>0</v>
      </c>
      <c r="T1055" s="364">
        <f t="shared" si="353"/>
        <v>0</v>
      </c>
      <c r="U1055" s="364">
        <f t="shared" si="353"/>
        <v>0</v>
      </c>
      <c r="V1055" s="364">
        <f t="shared" si="353"/>
        <v>0</v>
      </c>
      <c r="W1055" s="366">
        <f t="shared" si="353"/>
        <v>0</v>
      </c>
      <c r="Y1055"/>
    </row>
    <row r="1056" spans="1:25" outlineLevel="1" x14ac:dyDescent="0.25">
      <c r="A1056" s="212"/>
      <c r="B1056" s="465"/>
      <c r="C1056" s="272"/>
      <c r="D1056" s="272"/>
      <c r="E1056" s="273"/>
      <c r="F1056" s="274" t="s">
        <v>82</v>
      </c>
      <c r="G1056" s="394">
        <f t="shared" ref="G1056:V1056" si="354">G198</f>
        <v>0</v>
      </c>
      <c r="H1056" s="395">
        <f t="shared" si="354"/>
        <v>0</v>
      </c>
      <c r="I1056" s="389">
        <f t="shared" si="354"/>
        <v>0</v>
      </c>
      <c r="J1056" s="389">
        <f t="shared" si="354"/>
        <v>0</v>
      </c>
      <c r="K1056" s="390">
        <f t="shared" si="354"/>
        <v>0</v>
      </c>
      <c r="L1056" s="391">
        <f t="shared" si="354"/>
        <v>0</v>
      </c>
      <c r="M1056" s="396">
        <f t="shared" si="354"/>
        <v>0</v>
      </c>
      <c r="N1056" s="392">
        <f t="shared" si="354"/>
        <v>0</v>
      </c>
      <c r="O1056" s="392">
        <f t="shared" si="354"/>
        <v>0</v>
      </c>
      <c r="P1056" s="392">
        <f t="shared" si="354"/>
        <v>0</v>
      </c>
      <c r="Q1056" s="392">
        <f t="shared" si="354"/>
        <v>0</v>
      </c>
      <c r="R1056" s="392">
        <f t="shared" si="354"/>
        <v>0</v>
      </c>
      <c r="S1056" s="392">
        <f t="shared" si="354"/>
        <v>0</v>
      </c>
      <c r="T1056" s="388">
        <f t="shared" si="354"/>
        <v>0</v>
      </c>
      <c r="U1056" s="392">
        <f t="shared" si="354"/>
        <v>0</v>
      </c>
      <c r="V1056" s="393">
        <f t="shared" si="354"/>
        <v>0</v>
      </c>
      <c r="W1056" s="37">
        <f>G1056-SUM(H1056:V1056)</f>
        <v>0</v>
      </c>
      <c r="Y1056"/>
    </row>
    <row r="1057" spans="1:25" outlineLevel="1" x14ac:dyDescent="0.25">
      <c r="A1057" s="212"/>
      <c r="B1057" s="465"/>
      <c r="C1057" s="272"/>
      <c r="D1057" s="272"/>
      <c r="E1057" s="273"/>
      <c r="F1057" s="274" t="s">
        <v>83</v>
      </c>
      <c r="G1057" s="394">
        <f t="shared" ref="G1057:V1057" si="355">G199</f>
        <v>0</v>
      </c>
      <c r="H1057" s="395">
        <f t="shared" si="355"/>
        <v>0</v>
      </c>
      <c r="I1057" s="389">
        <f t="shared" si="355"/>
        <v>0</v>
      </c>
      <c r="J1057" s="389">
        <f t="shared" si="355"/>
        <v>0</v>
      </c>
      <c r="K1057" s="390">
        <f t="shared" si="355"/>
        <v>0</v>
      </c>
      <c r="L1057" s="391">
        <f t="shared" si="355"/>
        <v>0</v>
      </c>
      <c r="M1057" s="396">
        <f t="shared" si="355"/>
        <v>0</v>
      </c>
      <c r="N1057" s="392">
        <f t="shared" si="355"/>
        <v>0</v>
      </c>
      <c r="O1057" s="392">
        <f t="shared" si="355"/>
        <v>0</v>
      </c>
      <c r="P1057" s="392">
        <f t="shared" si="355"/>
        <v>0</v>
      </c>
      <c r="Q1057" s="392">
        <f t="shared" si="355"/>
        <v>0</v>
      </c>
      <c r="R1057" s="392">
        <f t="shared" si="355"/>
        <v>0</v>
      </c>
      <c r="S1057" s="392">
        <f t="shared" si="355"/>
        <v>0</v>
      </c>
      <c r="T1057" s="388">
        <f t="shared" si="355"/>
        <v>0</v>
      </c>
      <c r="U1057" s="392">
        <f t="shared" si="355"/>
        <v>0</v>
      </c>
      <c r="V1057" s="393">
        <f t="shared" si="355"/>
        <v>0</v>
      </c>
      <c r="W1057" s="37">
        <f>G1057-SUM(H1057:V1057)</f>
        <v>0</v>
      </c>
      <c r="Y1057"/>
    </row>
    <row r="1058" spans="1:25" x14ac:dyDescent="0.25">
      <c r="A1058" s="212"/>
      <c r="B1058" s="465"/>
      <c r="C1058" s="272"/>
      <c r="D1058" s="272"/>
      <c r="E1058" s="273" t="s">
        <v>84</v>
      </c>
      <c r="F1058" s="273"/>
      <c r="G1058" s="367">
        <f t="shared" ref="G1058:W1058" si="356">SUBTOTAL(9,G1059:G1060)</f>
        <v>0</v>
      </c>
      <c r="H1058" s="368">
        <f t="shared" si="356"/>
        <v>0</v>
      </c>
      <c r="I1058" s="369">
        <f t="shared" si="356"/>
        <v>0</v>
      </c>
      <c r="J1058" s="369">
        <f t="shared" si="356"/>
        <v>0</v>
      </c>
      <c r="K1058" s="370">
        <f t="shared" si="356"/>
        <v>0</v>
      </c>
      <c r="L1058" s="364">
        <f t="shared" si="356"/>
        <v>0</v>
      </c>
      <c r="M1058" s="364">
        <f t="shared" si="356"/>
        <v>0</v>
      </c>
      <c r="N1058" s="364">
        <f t="shared" si="356"/>
        <v>0</v>
      </c>
      <c r="O1058" s="364">
        <f t="shared" si="356"/>
        <v>0</v>
      </c>
      <c r="P1058" s="364">
        <f t="shared" si="356"/>
        <v>0</v>
      </c>
      <c r="Q1058" s="364">
        <f t="shared" si="356"/>
        <v>0</v>
      </c>
      <c r="R1058" s="364">
        <f t="shared" si="356"/>
        <v>0</v>
      </c>
      <c r="S1058" s="364">
        <f t="shared" si="356"/>
        <v>0</v>
      </c>
      <c r="T1058" s="364">
        <f t="shared" si="356"/>
        <v>0</v>
      </c>
      <c r="U1058" s="364">
        <f t="shared" si="356"/>
        <v>0</v>
      </c>
      <c r="V1058" s="364">
        <f t="shared" si="356"/>
        <v>0</v>
      </c>
      <c r="W1058" s="366">
        <f t="shared" si="356"/>
        <v>0</v>
      </c>
      <c r="Y1058"/>
    </row>
    <row r="1059" spans="1:25" outlineLevel="1" x14ac:dyDescent="0.25">
      <c r="A1059" s="212"/>
      <c r="B1059" s="465"/>
      <c r="C1059" s="272"/>
      <c r="D1059" s="272"/>
      <c r="E1059" s="273"/>
      <c r="F1059" s="274" t="s">
        <v>85</v>
      </c>
      <c r="G1059" s="394">
        <f t="shared" ref="G1059:V1059" si="357">G201</f>
        <v>0</v>
      </c>
      <c r="H1059" s="395">
        <f t="shared" si="357"/>
        <v>0</v>
      </c>
      <c r="I1059" s="389">
        <f t="shared" si="357"/>
        <v>0</v>
      </c>
      <c r="J1059" s="389">
        <f t="shared" si="357"/>
        <v>0</v>
      </c>
      <c r="K1059" s="390">
        <f t="shared" si="357"/>
        <v>0</v>
      </c>
      <c r="L1059" s="391">
        <f t="shared" si="357"/>
        <v>0</v>
      </c>
      <c r="M1059" s="396">
        <f t="shared" si="357"/>
        <v>0</v>
      </c>
      <c r="N1059" s="392">
        <f t="shared" si="357"/>
        <v>0</v>
      </c>
      <c r="O1059" s="392">
        <f t="shared" si="357"/>
        <v>0</v>
      </c>
      <c r="P1059" s="392">
        <f t="shared" si="357"/>
        <v>0</v>
      </c>
      <c r="Q1059" s="392">
        <f t="shared" si="357"/>
        <v>0</v>
      </c>
      <c r="R1059" s="392">
        <f t="shared" si="357"/>
        <v>0</v>
      </c>
      <c r="S1059" s="392">
        <f t="shared" si="357"/>
        <v>0</v>
      </c>
      <c r="T1059" s="388">
        <f t="shared" si="357"/>
        <v>0</v>
      </c>
      <c r="U1059" s="392">
        <f t="shared" si="357"/>
        <v>0</v>
      </c>
      <c r="V1059" s="393">
        <f t="shared" si="357"/>
        <v>0</v>
      </c>
      <c r="W1059" s="37">
        <f>G1059-SUM(H1059:V1059)</f>
        <v>0</v>
      </c>
      <c r="Y1059"/>
    </row>
    <row r="1060" spans="1:25" outlineLevel="1" x14ac:dyDescent="0.25">
      <c r="A1060" s="212"/>
      <c r="B1060" s="465"/>
      <c r="C1060" s="272"/>
      <c r="D1060" s="272"/>
      <c r="E1060" s="273"/>
      <c r="F1060" s="274" t="s">
        <v>86</v>
      </c>
      <c r="G1060" s="394">
        <f t="shared" ref="G1060:V1060" si="358">G202</f>
        <v>0</v>
      </c>
      <c r="H1060" s="395">
        <f t="shared" si="358"/>
        <v>0</v>
      </c>
      <c r="I1060" s="389">
        <f t="shared" si="358"/>
        <v>0</v>
      </c>
      <c r="J1060" s="389">
        <f t="shared" si="358"/>
        <v>0</v>
      </c>
      <c r="K1060" s="390">
        <f t="shared" si="358"/>
        <v>0</v>
      </c>
      <c r="L1060" s="391">
        <f t="shared" si="358"/>
        <v>0</v>
      </c>
      <c r="M1060" s="396">
        <f t="shared" si="358"/>
        <v>0</v>
      </c>
      <c r="N1060" s="392">
        <f t="shared" si="358"/>
        <v>0</v>
      </c>
      <c r="O1060" s="392">
        <f t="shared" si="358"/>
        <v>0</v>
      </c>
      <c r="P1060" s="392">
        <f t="shared" si="358"/>
        <v>0</v>
      </c>
      <c r="Q1060" s="392">
        <f t="shared" si="358"/>
        <v>0</v>
      </c>
      <c r="R1060" s="392">
        <f t="shared" si="358"/>
        <v>0</v>
      </c>
      <c r="S1060" s="392">
        <f t="shared" si="358"/>
        <v>0</v>
      </c>
      <c r="T1060" s="388">
        <f t="shared" si="358"/>
        <v>0</v>
      </c>
      <c r="U1060" s="392">
        <f t="shared" si="358"/>
        <v>0</v>
      </c>
      <c r="V1060" s="393">
        <f t="shared" si="358"/>
        <v>0</v>
      </c>
      <c r="W1060" s="37">
        <f>G1060-SUM(H1060:V1060)</f>
        <v>0</v>
      </c>
      <c r="Y1060"/>
    </row>
    <row r="1061" spans="1:25" x14ac:dyDescent="0.25">
      <c r="A1061" s="212"/>
      <c r="B1061" s="465"/>
      <c r="C1061" s="272"/>
      <c r="D1061" s="272"/>
      <c r="E1061" s="273" t="s">
        <v>87</v>
      </c>
      <c r="F1061" s="273"/>
      <c r="G1061" s="367">
        <f t="shared" ref="G1061:W1061" si="359">SUBTOTAL(9,G1062:G1063)</f>
        <v>0</v>
      </c>
      <c r="H1061" s="368">
        <f t="shared" si="359"/>
        <v>0</v>
      </c>
      <c r="I1061" s="369">
        <f t="shared" si="359"/>
        <v>0</v>
      </c>
      <c r="J1061" s="369">
        <f t="shared" si="359"/>
        <v>0</v>
      </c>
      <c r="K1061" s="370">
        <f t="shared" si="359"/>
        <v>0</v>
      </c>
      <c r="L1061" s="364">
        <f t="shared" si="359"/>
        <v>0</v>
      </c>
      <c r="M1061" s="364">
        <f t="shared" si="359"/>
        <v>0</v>
      </c>
      <c r="N1061" s="364">
        <f t="shared" si="359"/>
        <v>0</v>
      </c>
      <c r="O1061" s="364">
        <f t="shared" si="359"/>
        <v>0</v>
      </c>
      <c r="P1061" s="364">
        <f t="shared" si="359"/>
        <v>0</v>
      </c>
      <c r="Q1061" s="364">
        <f t="shared" si="359"/>
        <v>0</v>
      </c>
      <c r="R1061" s="364">
        <f t="shared" si="359"/>
        <v>0</v>
      </c>
      <c r="S1061" s="364">
        <f t="shared" si="359"/>
        <v>0</v>
      </c>
      <c r="T1061" s="364">
        <f t="shared" si="359"/>
        <v>0</v>
      </c>
      <c r="U1061" s="364">
        <f t="shared" si="359"/>
        <v>0</v>
      </c>
      <c r="V1061" s="364">
        <f t="shared" si="359"/>
        <v>0</v>
      </c>
      <c r="W1061" s="366">
        <f t="shared" si="359"/>
        <v>0</v>
      </c>
      <c r="Y1061"/>
    </row>
    <row r="1062" spans="1:25" outlineLevel="1" x14ac:dyDescent="0.25">
      <c r="A1062" s="212"/>
      <c r="B1062" s="465"/>
      <c r="C1062" s="272"/>
      <c r="D1062" s="272"/>
      <c r="E1062" s="273"/>
      <c r="F1062" s="274" t="s">
        <v>88</v>
      </c>
      <c r="G1062" s="394">
        <f t="shared" ref="G1062:V1062" si="360">G204</f>
        <v>0</v>
      </c>
      <c r="H1062" s="395">
        <f t="shared" si="360"/>
        <v>0</v>
      </c>
      <c r="I1062" s="389">
        <f t="shared" si="360"/>
        <v>0</v>
      </c>
      <c r="J1062" s="389">
        <f t="shared" si="360"/>
        <v>0</v>
      </c>
      <c r="K1062" s="390">
        <f t="shared" si="360"/>
        <v>0</v>
      </c>
      <c r="L1062" s="391">
        <f t="shared" si="360"/>
        <v>0</v>
      </c>
      <c r="M1062" s="396">
        <f t="shared" si="360"/>
        <v>0</v>
      </c>
      <c r="N1062" s="392">
        <f t="shared" si="360"/>
        <v>0</v>
      </c>
      <c r="O1062" s="392">
        <f t="shared" si="360"/>
        <v>0</v>
      </c>
      <c r="P1062" s="392">
        <f t="shared" si="360"/>
        <v>0</v>
      </c>
      <c r="Q1062" s="392">
        <f t="shared" si="360"/>
        <v>0</v>
      </c>
      <c r="R1062" s="392">
        <f t="shared" si="360"/>
        <v>0</v>
      </c>
      <c r="S1062" s="392">
        <f t="shared" si="360"/>
        <v>0</v>
      </c>
      <c r="T1062" s="388">
        <f t="shared" si="360"/>
        <v>0</v>
      </c>
      <c r="U1062" s="392">
        <f t="shared" si="360"/>
        <v>0</v>
      </c>
      <c r="V1062" s="393">
        <f t="shared" si="360"/>
        <v>0</v>
      </c>
      <c r="W1062" s="37">
        <f t="shared" ref="W1062:W1070" si="361">G1062-SUM(H1062:V1062)</f>
        <v>0</v>
      </c>
      <c r="Y1062"/>
    </row>
    <row r="1063" spans="1:25" outlineLevel="1" x14ac:dyDescent="0.25">
      <c r="A1063" s="212"/>
      <c r="B1063" s="465"/>
      <c r="C1063" s="272"/>
      <c r="D1063" s="272"/>
      <c r="E1063" s="273"/>
      <c r="F1063" s="274" t="s">
        <v>89</v>
      </c>
      <c r="G1063" s="394">
        <f t="shared" ref="G1063:V1063" si="362">G205</f>
        <v>0</v>
      </c>
      <c r="H1063" s="395">
        <f t="shared" si="362"/>
        <v>0</v>
      </c>
      <c r="I1063" s="389">
        <f t="shared" si="362"/>
        <v>0</v>
      </c>
      <c r="J1063" s="389">
        <f t="shared" si="362"/>
        <v>0</v>
      </c>
      <c r="K1063" s="390">
        <f t="shared" si="362"/>
        <v>0</v>
      </c>
      <c r="L1063" s="391">
        <f t="shared" si="362"/>
        <v>0</v>
      </c>
      <c r="M1063" s="396">
        <f t="shared" si="362"/>
        <v>0</v>
      </c>
      <c r="N1063" s="392">
        <f t="shared" si="362"/>
        <v>0</v>
      </c>
      <c r="O1063" s="392">
        <f t="shared" si="362"/>
        <v>0</v>
      </c>
      <c r="P1063" s="392">
        <f t="shared" si="362"/>
        <v>0</v>
      </c>
      <c r="Q1063" s="392">
        <f t="shared" si="362"/>
        <v>0</v>
      </c>
      <c r="R1063" s="392">
        <f t="shared" si="362"/>
        <v>0</v>
      </c>
      <c r="S1063" s="392">
        <f t="shared" si="362"/>
        <v>0</v>
      </c>
      <c r="T1063" s="388">
        <f t="shared" si="362"/>
        <v>0</v>
      </c>
      <c r="U1063" s="392">
        <f t="shared" si="362"/>
        <v>0</v>
      </c>
      <c r="V1063" s="393">
        <f t="shared" si="362"/>
        <v>0</v>
      </c>
      <c r="W1063" s="37">
        <f t="shared" si="361"/>
        <v>0</v>
      </c>
      <c r="Y1063"/>
    </row>
    <row r="1064" spans="1:25" x14ac:dyDescent="0.25">
      <c r="A1064" s="212"/>
      <c r="B1064" s="465"/>
      <c r="C1064" s="272"/>
      <c r="D1064" s="272" t="s">
        <v>90</v>
      </c>
      <c r="E1064" s="273"/>
      <c r="F1064" s="273"/>
      <c r="G1064" s="367">
        <f t="shared" ref="G1064:W1064" si="363">SUBTOTAL(9,G1065:G1067)</f>
        <v>0</v>
      </c>
      <c r="H1064" s="368">
        <f t="shared" si="363"/>
        <v>0</v>
      </c>
      <c r="I1064" s="369">
        <f t="shared" si="363"/>
        <v>0</v>
      </c>
      <c r="J1064" s="369">
        <f t="shared" si="363"/>
        <v>0</v>
      </c>
      <c r="K1064" s="370">
        <f t="shared" si="363"/>
        <v>0</v>
      </c>
      <c r="L1064" s="364">
        <f t="shared" si="363"/>
        <v>0</v>
      </c>
      <c r="M1064" s="364">
        <f t="shared" si="363"/>
        <v>0</v>
      </c>
      <c r="N1064" s="364">
        <f t="shared" si="363"/>
        <v>0</v>
      </c>
      <c r="O1064" s="364">
        <f t="shared" si="363"/>
        <v>0</v>
      </c>
      <c r="P1064" s="364">
        <f t="shared" si="363"/>
        <v>0</v>
      </c>
      <c r="Q1064" s="364">
        <f t="shared" si="363"/>
        <v>0</v>
      </c>
      <c r="R1064" s="364">
        <f t="shared" si="363"/>
        <v>0</v>
      </c>
      <c r="S1064" s="364">
        <f t="shared" si="363"/>
        <v>0</v>
      </c>
      <c r="T1064" s="364">
        <f t="shared" si="363"/>
        <v>0</v>
      </c>
      <c r="U1064" s="364">
        <f t="shared" si="363"/>
        <v>0</v>
      </c>
      <c r="V1064" s="364">
        <f t="shared" si="363"/>
        <v>0</v>
      </c>
      <c r="W1064" s="366">
        <f t="shared" si="363"/>
        <v>0</v>
      </c>
      <c r="Y1064"/>
    </row>
    <row r="1065" spans="1:25" outlineLevel="1" x14ac:dyDescent="0.25">
      <c r="A1065" s="212"/>
      <c r="B1065" s="465"/>
      <c r="C1065" s="272"/>
      <c r="D1065" s="272"/>
      <c r="E1065" s="273"/>
      <c r="F1065" s="274" t="s">
        <v>91</v>
      </c>
      <c r="G1065" s="394">
        <f t="shared" ref="G1065:V1065" si="364">G207</f>
        <v>0</v>
      </c>
      <c r="H1065" s="395">
        <f t="shared" si="364"/>
        <v>0</v>
      </c>
      <c r="I1065" s="389">
        <f t="shared" si="364"/>
        <v>0</v>
      </c>
      <c r="J1065" s="389">
        <f t="shared" si="364"/>
        <v>0</v>
      </c>
      <c r="K1065" s="390">
        <f t="shared" si="364"/>
        <v>0</v>
      </c>
      <c r="L1065" s="388">
        <f t="shared" si="364"/>
        <v>0</v>
      </c>
      <c r="M1065" s="396">
        <f t="shared" si="364"/>
        <v>0</v>
      </c>
      <c r="N1065" s="392">
        <f t="shared" si="364"/>
        <v>0</v>
      </c>
      <c r="O1065" s="392">
        <f t="shared" si="364"/>
        <v>0</v>
      </c>
      <c r="P1065" s="392">
        <f t="shared" si="364"/>
        <v>0</v>
      </c>
      <c r="Q1065" s="392">
        <f t="shared" si="364"/>
        <v>0</v>
      </c>
      <c r="R1065" s="392">
        <f t="shared" si="364"/>
        <v>0</v>
      </c>
      <c r="S1065" s="392">
        <f t="shared" si="364"/>
        <v>0</v>
      </c>
      <c r="T1065" s="388">
        <f t="shared" si="364"/>
        <v>0</v>
      </c>
      <c r="U1065" s="392">
        <f t="shared" si="364"/>
        <v>0</v>
      </c>
      <c r="V1065" s="393">
        <f t="shared" si="364"/>
        <v>0</v>
      </c>
      <c r="W1065" s="37">
        <f t="shared" si="361"/>
        <v>0</v>
      </c>
      <c r="Y1065"/>
    </row>
    <row r="1066" spans="1:25" outlineLevel="1" x14ac:dyDescent="0.25">
      <c r="A1066" s="212"/>
      <c r="B1066" s="465"/>
      <c r="C1066" s="272"/>
      <c r="D1066" s="272"/>
      <c r="E1066" s="273"/>
      <c r="F1066" s="274" t="s">
        <v>92</v>
      </c>
      <c r="G1066" s="394">
        <f t="shared" ref="G1066:V1066" si="365">G208</f>
        <v>0</v>
      </c>
      <c r="H1066" s="395">
        <f t="shared" si="365"/>
        <v>0</v>
      </c>
      <c r="I1066" s="389">
        <f t="shared" si="365"/>
        <v>0</v>
      </c>
      <c r="J1066" s="389">
        <f t="shared" si="365"/>
        <v>0</v>
      </c>
      <c r="K1066" s="390">
        <f t="shared" si="365"/>
        <v>0</v>
      </c>
      <c r="L1066" s="388">
        <f t="shared" si="365"/>
        <v>0</v>
      </c>
      <c r="M1066" s="396">
        <f t="shared" si="365"/>
        <v>0</v>
      </c>
      <c r="N1066" s="392">
        <f t="shared" si="365"/>
        <v>0</v>
      </c>
      <c r="O1066" s="392">
        <f t="shared" si="365"/>
        <v>0</v>
      </c>
      <c r="P1066" s="392">
        <f t="shared" si="365"/>
        <v>0</v>
      </c>
      <c r="Q1066" s="392">
        <f t="shared" si="365"/>
        <v>0</v>
      </c>
      <c r="R1066" s="392">
        <f t="shared" si="365"/>
        <v>0</v>
      </c>
      <c r="S1066" s="392">
        <f t="shared" si="365"/>
        <v>0</v>
      </c>
      <c r="T1066" s="401">
        <f t="shared" si="365"/>
        <v>0</v>
      </c>
      <c r="U1066" s="392">
        <f t="shared" si="365"/>
        <v>0</v>
      </c>
      <c r="V1066" s="393">
        <f t="shared" si="365"/>
        <v>0</v>
      </c>
      <c r="W1066" s="37">
        <f t="shared" si="361"/>
        <v>0</v>
      </c>
      <c r="Y1066"/>
    </row>
    <row r="1067" spans="1:25" outlineLevel="1" x14ac:dyDescent="0.25">
      <c r="A1067" s="212"/>
      <c r="B1067" s="465"/>
      <c r="C1067" s="272"/>
      <c r="D1067" s="272"/>
      <c r="E1067" s="273"/>
      <c r="F1067" s="274" t="s">
        <v>93</v>
      </c>
      <c r="G1067" s="394">
        <f t="shared" ref="G1067:V1067" si="366">G209</f>
        <v>0</v>
      </c>
      <c r="H1067" s="395">
        <f t="shared" si="366"/>
        <v>0</v>
      </c>
      <c r="I1067" s="389">
        <f t="shared" si="366"/>
        <v>0</v>
      </c>
      <c r="J1067" s="389">
        <f t="shared" si="366"/>
        <v>0</v>
      </c>
      <c r="K1067" s="390">
        <f t="shared" si="366"/>
        <v>0</v>
      </c>
      <c r="L1067" s="388">
        <f t="shared" si="366"/>
        <v>0</v>
      </c>
      <c r="M1067" s="396">
        <f t="shared" si="366"/>
        <v>0</v>
      </c>
      <c r="N1067" s="392">
        <f t="shared" si="366"/>
        <v>0</v>
      </c>
      <c r="O1067" s="392">
        <f t="shared" si="366"/>
        <v>0</v>
      </c>
      <c r="P1067" s="392">
        <f t="shared" si="366"/>
        <v>0</v>
      </c>
      <c r="Q1067" s="392">
        <f t="shared" si="366"/>
        <v>0</v>
      </c>
      <c r="R1067" s="392">
        <f t="shared" si="366"/>
        <v>0</v>
      </c>
      <c r="S1067" s="392">
        <f t="shared" si="366"/>
        <v>0</v>
      </c>
      <c r="T1067" s="392">
        <f t="shared" si="366"/>
        <v>0</v>
      </c>
      <c r="U1067" s="388">
        <f t="shared" si="366"/>
        <v>0</v>
      </c>
      <c r="V1067" s="393">
        <f t="shared" si="366"/>
        <v>0</v>
      </c>
      <c r="W1067" s="37">
        <f t="shared" si="361"/>
        <v>0</v>
      </c>
      <c r="Y1067"/>
    </row>
    <row r="1068" spans="1:25" x14ac:dyDescent="0.25">
      <c r="A1068" s="212"/>
      <c r="B1068" s="465"/>
      <c r="C1068" s="275"/>
      <c r="D1068" s="272" t="s">
        <v>94</v>
      </c>
      <c r="E1068" s="273"/>
      <c r="F1068" s="273"/>
      <c r="G1068" s="367">
        <f t="shared" ref="G1068:W1068" si="367">SUBTOTAL(9,G1069:G1070)</f>
        <v>0</v>
      </c>
      <c r="H1068" s="368">
        <f t="shared" si="367"/>
        <v>0</v>
      </c>
      <c r="I1068" s="369">
        <f t="shared" si="367"/>
        <v>0</v>
      </c>
      <c r="J1068" s="369">
        <f t="shared" si="367"/>
        <v>0</v>
      </c>
      <c r="K1068" s="370">
        <f t="shared" si="367"/>
        <v>0</v>
      </c>
      <c r="L1068" s="364">
        <f t="shared" si="367"/>
        <v>0</v>
      </c>
      <c r="M1068" s="364">
        <f t="shared" si="367"/>
        <v>0</v>
      </c>
      <c r="N1068" s="364">
        <f t="shared" si="367"/>
        <v>0</v>
      </c>
      <c r="O1068" s="364">
        <f t="shared" si="367"/>
        <v>0</v>
      </c>
      <c r="P1068" s="364">
        <f t="shared" si="367"/>
        <v>0</v>
      </c>
      <c r="Q1068" s="364">
        <f t="shared" si="367"/>
        <v>0</v>
      </c>
      <c r="R1068" s="364">
        <f t="shared" si="367"/>
        <v>0</v>
      </c>
      <c r="S1068" s="364">
        <f t="shared" si="367"/>
        <v>0</v>
      </c>
      <c r="T1068" s="364">
        <f t="shared" si="367"/>
        <v>0</v>
      </c>
      <c r="U1068" s="364">
        <f t="shared" si="367"/>
        <v>0</v>
      </c>
      <c r="V1068" s="364">
        <f t="shared" si="367"/>
        <v>0</v>
      </c>
      <c r="W1068" s="366">
        <f t="shared" si="367"/>
        <v>0</v>
      </c>
      <c r="Y1068"/>
    </row>
    <row r="1069" spans="1:25" outlineLevel="1" x14ac:dyDescent="0.25">
      <c r="A1069" s="212"/>
      <c r="B1069" s="465"/>
      <c r="C1069" s="272"/>
      <c r="D1069" s="272"/>
      <c r="E1069" s="273"/>
      <c r="F1069" s="274" t="s">
        <v>95</v>
      </c>
      <c r="G1069" s="394">
        <f t="shared" ref="G1069:V1069" si="368">G211</f>
        <v>0</v>
      </c>
      <c r="H1069" s="395">
        <f t="shared" si="368"/>
        <v>0</v>
      </c>
      <c r="I1069" s="389">
        <f t="shared" si="368"/>
        <v>0</v>
      </c>
      <c r="J1069" s="389">
        <f t="shared" si="368"/>
        <v>0</v>
      </c>
      <c r="K1069" s="390">
        <f t="shared" si="368"/>
        <v>0</v>
      </c>
      <c r="L1069" s="388">
        <f t="shared" si="368"/>
        <v>0</v>
      </c>
      <c r="M1069" s="396">
        <f t="shared" si="368"/>
        <v>0</v>
      </c>
      <c r="N1069" s="392">
        <f t="shared" si="368"/>
        <v>0</v>
      </c>
      <c r="O1069" s="392">
        <f t="shared" si="368"/>
        <v>0</v>
      </c>
      <c r="P1069" s="392">
        <f t="shared" si="368"/>
        <v>0</v>
      </c>
      <c r="Q1069" s="392">
        <f t="shared" si="368"/>
        <v>0</v>
      </c>
      <c r="R1069" s="392">
        <f t="shared" si="368"/>
        <v>0</v>
      </c>
      <c r="S1069" s="392">
        <f t="shared" si="368"/>
        <v>0</v>
      </c>
      <c r="T1069" s="392">
        <f t="shared" si="368"/>
        <v>0</v>
      </c>
      <c r="U1069" s="388">
        <f t="shared" si="368"/>
        <v>0</v>
      </c>
      <c r="V1069" s="393">
        <f t="shared" si="368"/>
        <v>0</v>
      </c>
      <c r="W1069" s="37">
        <f t="shared" si="361"/>
        <v>0</v>
      </c>
      <c r="Y1069"/>
    </row>
    <row r="1070" spans="1:25" outlineLevel="1" x14ac:dyDescent="0.25">
      <c r="A1070" s="212"/>
      <c r="B1070" s="465"/>
      <c r="C1070" s="272"/>
      <c r="D1070" s="272"/>
      <c r="E1070" s="273"/>
      <c r="F1070" s="274" t="s">
        <v>96</v>
      </c>
      <c r="G1070" s="394">
        <f t="shared" ref="G1070:V1070" si="369">G212</f>
        <v>0</v>
      </c>
      <c r="H1070" s="395">
        <f t="shared" si="369"/>
        <v>0</v>
      </c>
      <c r="I1070" s="389">
        <f t="shared" si="369"/>
        <v>0</v>
      </c>
      <c r="J1070" s="389">
        <f t="shared" si="369"/>
        <v>0</v>
      </c>
      <c r="K1070" s="390">
        <f t="shared" si="369"/>
        <v>0</v>
      </c>
      <c r="L1070" s="388">
        <f t="shared" si="369"/>
        <v>0</v>
      </c>
      <c r="M1070" s="396">
        <f t="shared" si="369"/>
        <v>0</v>
      </c>
      <c r="N1070" s="392">
        <f t="shared" si="369"/>
        <v>0</v>
      </c>
      <c r="O1070" s="392">
        <f t="shared" si="369"/>
        <v>0</v>
      </c>
      <c r="P1070" s="392">
        <f t="shared" si="369"/>
        <v>0</v>
      </c>
      <c r="Q1070" s="392">
        <f t="shared" si="369"/>
        <v>0</v>
      </c>
      <c r="R1070" s="392">
        <f t="shared" si="369"/>
        <v>0</v>
      </c>
      <c r="S1070" s="392">
        <f t="shared" si="369"/>
        <v>0</v>
      </c>
      <c r="T1070" s="392">
        <f t="shared" si="369"/>
        <v>0</v>
      </c>
      <c r="U1070" s="388">
        <f t="shared" si="369"/>
        <v>0</v>
      </c>
      <c r="V1070" s="393">
        <f t="shared" si="369"/>
        <v>0</v>
      </c>
      <c r="W1070" s="37">
        <f t="shared" si="361"/>
        <v>0</v>
      </c>
      <c r="Y1070"/>
    </row>
    <row r="1071" spans="1:25" x14ac:dyDescent="0.25">
      <c r="A1071" s="212"/>
      <c r="B1071" s="465"/>
      <c r="C1071" s="272" t="s">
        <v>138</v>
      </c>
      <c r="D1071" s="272"/>
      <c r="E1071" s="273"/>
      <c r="F1071" s="275"/>
      <c r="G1071" s="367"/>
      <c r="H1071" s="369"/>
      <c r="I1071" s="369"/>
      <c r="J1071" s="369"/>
      <c r="K1071" s="370"/>
      <c r="L1071" s="364"/>
      <c r="M1071" s="364"/>
      <c r="N1071" s="364"/>
      <c r="O1071" s="364"/>
      <c r="P1071" s="364"/>
      <c r="Q1071" s="364"/>
      <c r="R1071" s="364"/>
      <c r="S1071" s="364"/>
      <c r="T1071" s="364"/>
      <c r="U1071" s="364"/>
      <c r="V1071" s="365"/>
      <c r="W1071" s="366"/>
      <c r="Y1071"/>
    </row>
    <row r="1072" spans="1:25" x14ac:dyDescent="0.25">
      <c r="A1072" s="212"/>
      <c r="B1072" s="465"/>
      <c r="C1072" s="272"/>
      <c r="D1072" s="272" t="s">
        <v>139</v>
      </c>
      <c r="E1072" s="273"/>
      <c r="F1072" s="275"/>
      <c r="G1072" s="367">
        <f t="shared" ref="G1072:W1072" si="370">SUBTOTAL(9,G1073:G1074)</f>
        <v>0</v>
      </c>
      <c r="H1072" s="368">
        <f t="shared" si="370"/>
        <v>0</v>
      </c>
      <c r="I1072" s="369">
        <f t="shared" si="370"/>
        <v>0</v>
      </c>
      <c r="J1072" s="369">
        <f t="shared" si="370"/>
        <v>0</v>
      </c>
      <c r="K1072" s="370">
        <f t="shared" si="370"/>
        <v>0</v>
      </c>
      <c r="L1072" s="364">
        <f t="shared" si="370"/>
        <v>0</v>
      </c>
      <c r="M1072" s="364">
        <f t="shared" si="370"/>
        <v>0</v>
      </c>
      <c r="N1072" s="364">
        <f t="shared" si="370"/>
        <v>0</v>
      </c>
      <c r="O1072" s="364">
        <f t="shared" si="370"/>
        <v>0</v>
      </c>
      <c r="P1072" s="364">
        <f t="shared" si="370"/>
        <v>0</v>
      </c>
      <c r="Q1072" s="364">
        <f t="shared" si="370"/>
        <v>0</v>
      </c>
      <c r="R1072" s="364">
        <f t="shared" si="370"/>
        <v>0</v>
      </c>
      <c r="S1072" s="364">
        <f t="shared" si="370"/>
        <v>0</v>
      </c>
      <c r="T1072" s="364">
        <f t="shared" si="370"/>
        <v>0</v>
      </c>
      <c r="U1072" s="364">
        <f t="shared" si="370"/>
        <v>0</v>
      </c>
      <c r="V1072" s="364">
        <f t="shared" si="370"/>
        <v>0</v>
      </c>
      <c r="W1072" s="366">
        <f t="shared" si="370"/>
        <v>0</v>
      </c>
      <c r="Y1072"/>
    </row>
    <row r="1073" spans="1:25" outlineLevel="1" x14ac:dyDescent="0.25">
      <c r="A1073" s="212"/>
      <c r="B1073" s="465"/>
      <c r="C1073" s="273"/>
      <c r="D1073" s="273"/>
      <c r="E1073" s="273"/>
      <c r="F1073" s="278" t="s">
        <v>140</v>
      </c>
      <c r="G1073" s="402">
        <f>G215</f>
        <v>0</v>
      </c>
      <c r="H1073" s="369"/>
      <c r="I1073" s="369"/>
      <c r="J1073" s="369"/>
      <c r="K1073" s="370"/>
      <c r="L1073" s="363"/>
      <c r="M1073" s="364"/>
      <c r="N1073" s="364"/>
      <c r="O1073" s="364"/>
      <c r="P1073" s="364"/>
      <c r="Q1073" s="364"/>
      <c r="R1073" s="364"/>
      <c r="S1073" s="364"/>
      <c r="T1073" s="364"/>
      <c r="U1073" s="364"/>
      <c r="V1073" s="365"/>
      <c r="W1073" s="37">
        <f>G1073-SUM(H1073:V1073)</f>
        <v>0</v>
      </c>
      <c r="Y1073"/>
    </row>
    <row r="1074" spans="1:25" outlineLevel="1" x14ac:dyDescent="0.25">
      <c r="A1074" s="212"/>
      <c r="B1074" s="479"/>
      <c r="C1074" s="273"/>
      <c r="D1074" s="273"/>
      <c r="E1074" s="273"/>
      <c r="F1074" s="274" t="s">
        <v>141</v>
      </c>
      <c r="G1074" s="394">
        <f>G216</f>
        <v>0</v>
      </c>
      <c r="H1074" s="395">
        <f t="shared" ref="H1074:V1074" si="371">H216</f>
        <v>0</v>
      </c>
      <c r="I1074" s="389">
        <f t="shared" si="371"/>
        <v>0</v>
      </c>
      <c r="J1074" s="389">
        <f t="shared" si="371"/>
        <v>0</v>
      </c>
      <c r="K1074" s="390">
        <f t="shared" si="371"/>
        <v>0</v>
      </c>
      <c r="L1074" s="391">
        <f t="shared" si="371"/>
        <v>0</v>
      </c>
      <c r="M1074" s="396">
        <f t="shared" si="371"/>
        <v>0</v>
      </c>
      <c r="N1074" s="392">
        <f t="shared" si="371"/>
        <v>0</v>
      </c>
      <c r="O1074" s="392">
        <f t="shared" si="371"/>
        <v>0</v>
      </c>
      <c r="P1074" s="392">
        <f t="shared" si="371"/>
        <v>0</v>
      </c>
      <c r="Q1074" s="392">
        <f t="shared" si="371"/>
        <v>0</v>
      </c>
      <c r="R1074" s="392">
        <f t="shared" si="371"/>
        <v>0</v>
      </c>
      <c r="S1074" s="392">
        <f t="shared" si="371"/>
        <v>0</v>
      </c>
      <c r="T1074" s="392">
        <f t="shared" si="371"/>
        <v>0</v>
      </c>
      <c r="U1074" s="388">
        <f t="shared" si="371"/>
        <v>0</v>
      </c>
      <c r="V1074" s="393">
        <f t="shared" si="371"/>
        <v>0</v>
      </c>
      <c r="W1074" s="37">
        <f>G1074-SUM(H1074:V1074)</f>
        <v>0</v>
      </c>
      <c r="Y1074"/>
    </row>
    <row r="1075" spans="1:25" x14ac:dyDescent="0.25">
      <c r="A1075" s="212"/>
      <c r="B1075" s="479"/>
      <c r="C1075" s="273"/>
      <c r="D1075" s="272" t="s">
        <v>142</v>
      </c>
      <c r="E1075" s="273"/>
      <c r="F1075" s="273"/>
      <c r="G1075" s="367">
        <f>SUBTOTAL(9,G1076:G1078)</f>
        <v>0</v>
      </c>
      <c r="H1075" s="368">
        <f t="shared" ref="H1075:W1075" si="372">SUBTOTAL(9,H1076:H1078)</f>
        <v>0</v>
      </c>
      <c r="I1075" s="369">
        <f t="shared" si="372"/>
        <v>0</v>
      </c>
      <c r="J1075" s="369">
        <f t="shared" si="372"/>
        <v>0</v>
      </c>
      <c r="K1075" s="370">
        <f t="shared" si="372"/>
        <v>0</v>
      </c>
      <c r="L1075" s="364">
        <f t="shared" si="372"/>
        <v>0</v>
      </c>
      <c r="M1075" s="364">
        <f t="shared" si="372"/>
        <v>0</v>
      </c>
      <c r="N1075" s="364">
        <f t="shared" si="372"/>
        <v>0</v>
      </c>
      <c r="O1075" s="364">
        <f t="shared" si="372"/>
        <v>0</v>
      </c>
      <c r="P1075" s="364">
        <f t="shared" si="372"/>
        <v>0</v>
      </c>
      <c r="Q1075" s="364">
        <f t="shared" si="372"/>
        <v>0</v>
      </c>
      <c r="R1075" s="364">
        <f t="shared" si="372"/>
        <v>0</v>
      </c>
      <c r="S1075" s="364">
        <f t="shared" si="372"/>
        <v>0</v>
      </c>
      <c r="T1075" s="364">
        <f t="shared" si="372"/>
        <v>0</v>
      </c>
      <c r="U1075" s="364">
        <f t="shared" si="372"/>
        <v>0</v>
      </c>
      <c r="V1075" s="364">
        <f t="shared" si="372"/>
        <v>0</v>
      </c>
      <c r="W1075" s="366">
        <f t="shared" si="372"/>
        <v>0</v>
      </c>
      <c r="Y1075"/>
    </row>
    <row r="1076" spans="1:25" outlineLevel="1" x14ac:dyDescent="0.25">
      <c r="A1076" s="212"/>
      <c r="B1076" s="465"/>
      <c r="C1076" s="273"/>
      <c r="D1076" s="273"/>
      <c r="E1076" s="275"/>
      <c r="F1076" s="274" t="s">
        <v>143</v>
      </c>
      <c r="G1076" s="394">
        <f t="shared" ref="G1076:V1076" si="373">G218</f>
        <v>0</v>
      </c>
      <c r="H1076" s="395">
        <f t="shared" si="373"/>
        <v>0</v>
      </c>
      <c r="I1076" s="389">
        <f t="shared" si="373"/>
        <v>0</v>
      </c>
      <c r="J1076" s="389">
        <f t="shared" si="373"/>
        <v>0</v>
      </c>
      <c r="K1076" s="390">
        <f t="shared" si="373"/>
        <v>0</v>
      </c>
      <c r="L1076" s="391">
        <f t="shared" si="373"/>
        <v>0</v>
      </c>
      <c r="M1076" s="396">
        <f t="shared" si="373"/>
        <v>0</v>
      </c>
      <c r="N1076" s="392">
        <f t="shared" si="373"/>
        <v>0</v>
      </c>
      <c r="O1076" s="392">
        <f t="shared" si="373"/>
        <v>0</v>
      </c>
      <c r="P1076" s="392">
        <f t="shared" si="373"/>
        <v>0</v>
      </c>
      <c r="Q1076" s="392">
        <f t="shared" si="373"/>
        <v>0</v>
      </c>
      <c r="R1076" s="392">
        <f t="shared" si="373"/>
        <v>0</v>
      </c>
      <c r="S1076" s="392">
        <f t="shared" si="373"/>
        <v>0</v>
      </c>
      <c r="T1076" s="388">
        <f t="shared" si="373"/>
        <v>0</v>
      </c>
      <c r="U1076" s="392">
        <f t="shared" si="373"/>
        <v>0</v>
      </c>
      <c r="V1076" s="393">
        <f t="shared" si="373"/>
        <v>0</v>
      </c>
      <c r="W1076" s="37">
        <f>G1076-SUM(H1076:V1076)</f>
        <v>0</v>
      </c>
      <c r="Y1076"/>
    </row>
    <row r="1077" spans="1:25" outlineLevel="1" x14ac:dyDescent="0.25">
      <c r="A1077" s="212"/>
      <c r="B1077" s="465"/>
      <c r="C1077" s="273"/>
      <c r="D1077" s="273"/>
      <c r="E1077" s="275"/>
      <c r="F1077" s="274" t="s">
        <v>144</v>
      </c>
      <c r="G1077" s="394">
        <f t="shared" ref="G1077:V1077" si="374">G219</f>
        <v>0</v>
      </c>
      <c r="H1077" s="395">
        <f t="shared" si="374"/>
        <v>0</v>
      </c>
      <c r="I1077" s="389">
        <f t="shared" si="374"/>
        <v>0</v>
      </c>
      <c r="J1077" s="389">
        <f t="shared" si="374"/>
        <v>0</v>
      </c>
      <c r="K1077" s="390">
        <f t="shared" si="374"/>
        <v>0</v>
      </c>
      <c r="L1077" s="391">
        <f t="shared" si="374"/>
        <v>0</v>
      </c>
      <c r="M1077" s="396">
        <f t="shared" si="374"/>
        <v>0</v>
      </c>
      <c r="N1077" s="392">
        <f t="shared" si="374"/>
        <v>0</v>
      </c>
      <c r="O1077" s="392">
        <f t="shared" si="374"/>
        <v>0</v>
      </c>
      <c r="P1077" s="392">
        <f t="shared" si="374"/>
        <v>0</v>
      </c>
      <c r="Q1077" s="392">
        <f t="shared" si="374"/>
        <v>0</v>
      </c>
      <c r="R1077" s="392">
        <f t="shared" si="374"/>
        <v>0</v>
      </c>
      <c r="S1077" s="392">
        <f t="shared" si="374"/>
        <v>0</v>
      </c>
      <c r="T1077" s="388">
        <f t="shared" si="374"/>
        <v>0</v>
      </c>
      <c r="U1077" s="392">
        <f t="shared" si="374"/>
        <v>0</v>
      </c>
      <c r="V1077" s="393">
        <f t="shared" si="374"/>
        <v>0</v>
      </c>
      <c r="W1077" s="37">
        <f>G1077-SUM(H1077:V1077)</f>
        <v>0</v>
      </c>
      <c r="Y1077"/>
    </row>
    <row r="1078" spans="1:25" outlineLevel="1" x14ac:dyDescent="0.25">
      <c r="A1078" s="212"/>
      <c r="B1078" s="465"/>
      <c r="C1078" s="273"/>
      <c r="D1078" s="273"/>
      <c r="E1078" s="275"/>
      <c r="F1078" s="274" t="s">
        <v>142</v>
      </c>
      <c r="G1078" s="394">
        <f>G220</f>
        <v>0</v>
      </c>
      <c r="H1078" s="369"/>
      <c r="I1078" s="369"/>
      <c r="J1078" s="369"/>
      <c r="K1078" s="370"/>
      <c r="L1078" s="363"/>
      <c r="M1078" s="364"/>
      <c r="N1078" s="364"/>
      <c r="O1078" s="364"/>
      <c r="P1078" s="364"/>
      <c r="Q1078" s="364"/>
      <c r="R1078" s="364"/>
      <c r="S1078" s="364"/>
      <c r="T1078" s="364"/>
      <c r="U1078" s="364"/>
      <c r="V1078" s="365"/>
      <c r="W1078" s="40"/>
      <c r="Y1078"/>
    </row>
    <row r="1079" spans="1:25" x14ac:dyDescent="0.25">
      <c r="A1079" s="212"/>
      <c r="B1079" s="465"/>
      <c r="C1079" s="273"/>
      <c r="D1079" s="272" t="s">
        <v>145</v>
      </c>
      <c r="E1079" s="275"/>
      <c r="F1079" s="273"/>
      <c r="G1079" s="367">
        <f>SUBTOTAL(9,G1080:G1082)</f>
        <v>0</v>
      </c>
      <c r="H1079" s="369"/>
      <c r="I1079" s="369"/>
      <c r="J1079" s="369"/>
      <c r="K1079" s="370"/>
      <c r="L1079" s="363"/>
      <c r="M1079" s="364"/>
      <c r="N1079" s="364"/>
      <c r="O1079" s="364"/>
      <c r="P1079" s="364"/>
      <c r="Q1079" s="364"/>
      <c r="R1079" s="364"/>
      <c r="S1079" s="364"/>
      <c r="T1079" s="364"/>
      <c r="U1079" s="364"/>
      <c r="V1079" s="365"/>
      <c r="W1079" s="366">
        <f>SUBTOTAL(9,W1080:W1082)</f>
        <v>0</v>
      </c>
      <c r="Y1079"/>
    </row>
    <row r="1080" spans="1:25" outlineLevel="1" x14ac:dyDescent="0.25">
      <c r="A1080" s="212"/>
      <c r="B1080" s="465"/>
      <c r="C1080" s="273"/>
      <c r="D1080" s="273"/>
      <c r="E1080" s="275"/>
      <c r="F1080" s="274" t="s">
        <v>146</v>
      </c>
      <c r="G1080" s="394">
        <f>G222</f>
        <v>0</v>
      </c>
      <c r="H1080" s="369"/>
      <c r="I1080" s="369"/>
      <c r="J1080" s="369"/>
      <c r="K1080" s="370"/>
      <c r="L1080" s="363"/>
      <c r="M1080" s="364"/>
      <c r="N1080" s="364"/>
      <c r="O1080" s="364"/>
      <c r="P1080" s="364"/>
      <c r="Q1080" s="364"/>
      <c r="R1080" s="364"/>
      <c r="S1080" s="364"/>
      <c r="T1080" s="364"/>
      <c r="U1080" s="364"/>
      <c r="V1080" s="365"/>
      <c r="W1080" s="37">
        <f>G1080-SUM(H1080:V1080)</f>
        <v>0</v>
      </c>
      <c r="Y1080"/>
    </row>
    <row r="1081" spans="1:25" outlineLevel="1" x14ac:dyDescent="0.25">
      <c r="A1081" s="212"/>
      <c r="B1081" s="465"/>
      <c r="C1081" s="273"/>
      <c r="D1081" s="273"/>
      <c r="E1081" s="275"/>
      <c r="F1081" s="274" t="s">
        <v>147</v>
      </c>
      <c r="G1081" s="394">
        <f>G223</f>
        <v>0</v>
      </c>
      <c r="H1081" s="369"/>
      <c r="I1081" s="369"/>
      <c r="J1081" s="369"/>
      <c r="K1081" s="370"/>
      <c r="L1081" s="363"/>
      <c r="M1081" s="364"/>
      <c r="N1081" s="364"/>
      <c r="O1081" s="364"/>
      <c r="P1081" s="364"/>
      <c r="Q1081" s="364"/>
      <c r="R1081" s="364"/>
      <c r="S1081" s="364"/>
      <c r="T1081" s="364"/>
      <c r="U1081" s="364"/>
      <c r="V1081" s="365"/>
      <c r="W1081" s="37">
        <f>G1081-SUM(H1081:V1081)</f>
        <v>0</v>
      </c>
      <c r="Y1081"/>
    </row>
    <row r="1082" spans="1:25" outlineLevel="1" x14ac:dyDescent="0.25">
      <c r="A1082" s="212"/>
      <c r="B1082" s="465"/>
      <c r="C1082" s="273"/>
      <c r="D1082" s="273"/>
      <c r="E1082" s="275"/>
      <c r="F1082" s="274" t="s">
        <v>148</v>
      </c>
      <c r="G1082" s="394">
        <f>G224</f>
        <v>0</v>
      </c>
      <c r="H1082" s="369"/>
      <c r="I1082" s="369"/>
      <c r="J1082" s="369"/>
      <c r="K1082" s="370"/>
      <c r="L1082" s="363"/>
      <c r="M1082" s="364"/>
      <c r="N1082" s="364"/>
      <c r="O1082" s="364"/>
      <c r="P1082" s="364"/>
      <c r="Q1082" s="364"/>
      <c r="R1082" s="364"/>
      <c r="S1082" s="364"/>
      <c r="T1082" s="364"/>
      <c r="U1082" s="364"/>
      <c r="V1082" s="365"/>
      <c r="W1082" s="37">
        <f>G1082-SUM(H1082:V1082)</f>
        <v>0</v>
      </c>
      <c r="Y1082"/>
    </row>
    <row r="1083" spans="1:25" x14ac:dyDescent="0.25">
      <c r="A1083" s="212"/>
      <c r="B1083" s="465"/>
      <c r="C1083" s="273"/>
      <c r="D1083" s="272" t="s">
        <v>138</v>
      </c>
      <c r="E1083" s="275"/>
      <c r="F1083" s="273"/>
      <c r="G1083" s="367">
        <f>SUBTOTAL(9,G1084)</f>
        <v>0</v>
      </c>
      <c r="H1083" s="369"/>
      <c r="I1083" s="369"/>
      <c r="J1083" s="369"/>
      <c r="K1083" s="370"/>
      <c r="L1083" s="363"/>
      <c r="M1083" s="364"/>
      <c r="N1083" s="364"/>
      <c r="O1083" s="364"/>
      <c r="P1083" s="364"/>
      <c r="Q1083" s="364"/>
      <c r="R1083" s="364"/>
      <c r="S1083" s="364"/>
      <c r="T1083" s="364"/>
      <c r="U1083" s="364"/>
      <c r="V1083" s="365"/>
      <c r="W1083" s="366">
        <f>SUBTOTAL(9,W1084)</f>
        <v>0</v>
      </c>
      <c r="Y1083"/>
    </row>
    <row r="1084" spans="1:25" outlineLevel="1" x14ac:dyDescent="0.25">
      <c r="A1084" s="212"/>
      <c r="B1084" s="465"/>
      <c r="C1084" s="273"/>
      <c r="D1084" s="272"/>
      <c r="E1084" s="275"/>
      <c r="F1084" s="274" t="s">
        <v>138</v>
      </c>
      <c r="G1084" s="394">
        <f>G226</f>
        <v>0</v>
      </c>
      <c r="H1084" s="369"/>
      <c r="I1084" s="369"/>
      <c r="J1084" s="369"/>
      <c r="K1084" s="370"/>
      <c r="L1084" s="363"/>
      <c r="M1084" s="364"/>
      <c r="N1084" s="364"/>
      <c r="O1084" s="364"/>
      <c r="P1084" s="364"/>
      <c r="Q1084" s="364"/>
      <c r="R1084" s="364"/>
      <c r="S1084" s="364"/>
      <c r="T1084" s="364"/>
      <c r="U1084" s="364"/>
      <c r="V1084" s="365"/>
      <c r="W1084" s="37">
        <f>G1084-SUM(H1084:V1084)</f>
        <v>0</v>
      </c>
      <c r="Y1084"/>
    </row>
    <row r="1085" spans="1:25" outlineLevel="1" x14ac:dyDescent="0.25">
      <c r="A1085" s="212"/>
      <c r="B1085" s="465"/>
      <c r="C1085" s="273"/>
      <c r="D1085" s="272"/>
      <c r="E1085" s="275"/>
      <c r="F1085" s="273"/>
      <c r="G1085" s="41"/>
      <c r="H1085" s="368"/>
      <c r="I1085" s="369"/>
      <c r="J1085" s="369"/>
      <c r="K1085" s="370"/>
      <c r="L1085" s="364"/>
      <c r="M1085" s="364"/>
      <c r="N1085" s="364"/>
      <c r="O1085" s="364"/>
      <c r="P1085" s="364"/>
      <c r="Q1085" s="364"/>
      <c r="R1085" s="364"/>
      <c r="S1085" s="364"/>
      <c r="T1085" s="364"/>
      <c r="U1085" s="364"/>
      <c r="V1085" s="364"/>
      <c r="W1085" s="366"/>
      <c r="Y1085"/>
    </row>
    <row r="1086" spans="1:25" outlineLevel="1" x14ac:dyDescent="0.25">
      <c r="A1086" s="212"/>
      <c r="B1086" s="465"/>
      <c r="C1086" s="272" t="s">
        <v>149</v>
      </c>
      <c r="D1086" s="272"/>
      <c r="E1086" s="275"/>
      <c r="F1086" s="273"/>
      <c r="G1086" s="41">
        <f>SUBTOTAL(9,G1087:G1089)</f>
        <v>0</v>
      </c>
      <c r="H1086" s="368">
        <f t="shared" ref="H1086:W1086" si="375">SUBTOTAL(9,H1087:H1089)</f>
        <v>0</v>
      </c>
      <c r="I1086" s="369">
        <f t="shared" si="375"/>
        <v>0</v>
      </c>
      <c r="J1086" s="369">
        <f t="shared" si="375"/>
        <v>0</v>
      </c>
      <c r="K1086" s="370">
        <f t="shared" si="375"/>
        <v>0</v>
      </c>
      <c r="L1086" s="364">
        <f t="shared" si="375"/>
        <v>0</v>
      </c>
      <c r="M1086" s="364">
        <f t="shared" si="375"/>
        <v>0</v>
      </c>
      <c r="N1086" s="364">
        <f t="shared" si="375"/>
        <v>0</v>
      </c>
      <c r="O1086" s="364">
        <f t="shared" si="375"/>
        <v>0</v>
      </c>
      <c r="P1086" s="364">
        <f t="shared" si="375"/>
        <v>0</v>
      </c>
      <c r="Q1086" s="364">
        <f t="shared" si="375"/>
        <v>0</v>
      </c>
      <c r="R1086" s="364">
        <f t="shared" si="375"/>
        <v>0</v>
      </c>
      <c r="S1086" s="364">
        <f t="shared" si="375"/>
        <v>0</v>
      </c>
      <c r="T1086" s="364">
        <f t="shared" si="375"/>
        <v>0</v>
      </c>
      <c r="U1086" s="364">
        <f t="shared" si="375"/>
        <v>0</v>
      </c>
      <c r="V1086" s="364">
        <f t="shared" si="375"/>
        <v>0</v>
      </c>
      <c r="W1086" s="366">
        <f t="shared" si="375"/>
        <v>0</v>
      </c>
      <c r="Y1086"/>
    </row>
    <row r="1087" spans="1:25" outlineLevel="1" x14ac:dyDescent="0.25">
      <c r="A1087" s="212"/>
      <c r="B1087" s="465"/>
      <c r="C1087" s="273"/>
      <c r="D1087" s="272"/>
      <c r="E1087" s="275"/>
      <c r="F1087" s="359" t="s">
        <v>150</v>
      </c>
      <c r="G1087" s="426">
        <f>G229</f>
        <v>0</v>
      </c>
      <c r="H1087" s="427">
        <f>G1087*(1-VLOOKUP($F1087,SHT,2,FALSE))+$H229*VLOOKUP($F1087,SHT,2,FALSE)</f>
        <v>0</v>
      </c>
      <c r="I1087" s="428">
        <f t="shared" ref="I1087:V1087" si="376">I229*VLOOKUP($F1087,SHT,2,FALSE)</f>
        <v>0</v>
      </c>
      <c r="J1087" s="428">
        <f t="shared" si="376"/>
        <v>0</v>
      </c>
      <c r="K1087" s="429">
        <f t="shared" si="376"/>
        <v>0</v>
      </c>
      <c r="L1087" s="430">
        <f t="shared" si="376"/>
        <v>0</v>
      </c>
      <c r="M1087" s="431">
        <f t="shared" si="376"/>
        <v>0</v>
      </c>
      <c r="N1087" s="428">
        <f t="shared" si="376"/>
        <v>0</v>
      </c>
      <c r="O1087" s="428">
        <f t="shared" si="376"/>
        <v>0</v>
      </c>
      <c r="P1087" s="428">
        <f t="shared" si="376"/>
        <v>0</v>
      </c>
      <c r="Q1087" s="428">
        <f t="shared" si="376"/>
        <v>0</v>
      </c>
      <c r="R1087" s="428">
        <f t="shared" si="376"/>
        <v>0</v>
      </c>
      <c r="S1087" s="428">
        <f t="shared" si="376"/>
        <v>0</v>
      </c>
      <c r="T1087" s="428">
        <f t="shared" si="376"/>
        <v>0</v>
      </c>
      <c r="U1087" s="428">
        <f t="shared" si="376"/>
        <v>0</v>
      </c>
      <c r="V1087" s="432">
        <f t="shared" si="376"/>
        <v>0</v>
      </c>
      <c r="W1087" s="426">
        <f t="shared" ref="W1087:W1089" si="377">G1087-SUM(H1087:V1087)</f>
        <v>0</v>
      </c>
      <c r="Y1087"/>
    </row>
    <row r="1088" spans="1:25" outlineLevel="1" x14ac:dyDescent="0.25">
      <c r="A1088" s="212"/>
      <c r="B1088" s="465"/>
      <c r="C1088" s="273"/>
      <c r="D1088" s="272"/>
      <c r="E1088" s="275"/>
      <c r="F1088" s="359" t="s">
        <v>151</v>
      </c>
      <c r="G1088" s="426">
        <f>G230</f>
        <v>0</v>
      </c>
      <c r="H1088" s="427">
        <f>G1088*(1-VLOOKUP($F1088,SHT,2,FALSE))+$H230*VLOOKUP($F1088,SHT,2,FALSE)</f>
        <v>0</v>
      </c>
      <c r="I1088" s="428">
        <f t="shared" ref="I1088:V1088" si="378">I230*VLOOKUP($F1088,SHT,2,FALSE)</f>
        <v>0</v>
      </c>
      <c r="J1088" s="428">
        <f t="shared" si="378"/>
        <v>0</v>
      </c>
      <c r="K1088" s="429">
        <f t="shared" si="378"/>
        <v>0</v>
      </c>
      <c r="L1088" s="430">
        <f t="shared" si="378"/>
        <v>0</v>
      </c>
      <c r="M1088" s="431">
        <f t="shared" si="378"/>
        <v>0</v>
      </c>
      <c r="N1088" s="428">
        <f t="shared" si="378"/>
        <v>0</v>
      </c>
      <c r="O1088" s="428">
        <f t="shared" si="378"/>
        <v>0</v>
      </c>
      <c r="P1088" s="428">
        <f t="shared" si="378"/>
        <v>0</v>
      </c>
      <c r="Q1088" s="428">
        <f t="shared" si="378"/>
        <v>0</v>
      </c>
      <c r="R1088" s="428">
        <f t="shared" si="378"/>
        <v>0</v>
      </c>
      <c r="S1088" s="428">
        <f t="shared" si="378"/>
        <v>0</v>
      </c>
      <c r="T1088" s="428">
        <f t="shared" si="378"/>
        <v>0</v>
      </c>
      <c r="U1088" s="428">
        <f t="shared" si="378"/>
        <v>0</v>
      </c>
      <c r="V1088" s="432">
        <f t="shared" si="378"/>
        <v>0</v>
      </c>
      <c r="W1088" s="426">
        <f t="shared" si="377"/>
        <v>0</v>
      </c>
      <c r="Y1088"/>
    </row>
    <row r="1089" spans="1:25" outlineLevel="1" x14ac:dyDescent="0.25">
      <c r="A1089" s="212"/>
      <c r="B1089" s="465"/>
      <c r="C1089" s="273"/>
      <c r="D1089" s="272"/>
      <c r="E1089" s="275"/>
      <c r="F1089" s="359" t="s">
        <v>152</v>
      </c>
      <c r="G1089" s="426">
        <f>G231</f>
        <v>0</v>
      </c>
      <c r="H1089" s="427">
        <f>G1089*(1-VLOOKUP($F1089,SHT,2,FALSE))+$H231*VLOOKUP($F1089,SHT,2,FALSE)</f>
        <v>0</v>
      </c>
      <c r="I1089" s="428">
        <f t="shared" ref="I1089:V1089" si="379">I231*VLOOKUP($F1089,SHT,2,FALSE)</f>
        <v>0</v>
      </c>
      <c r="J1089" s="428">
        <f t="shared" si="379"/>
        <v>0</v>
      </c>
      <c r="K1089" s="429">
        <f t="shared" si="379"/>
        <v>0</v>
      </c>
      <c r="L1089" s="430">
        <f t="shared" si="379"/>
        <v>0</v>
      </c>
      <c r="M1089" s="431">
        <f t="shared" si="379"/>
        <v>0</v>
      </c>
      <c r="N1089" s="428">
        <f t="shared" si="379"/>
        <v>0</v>
      </c>
      <c r="O1089" s="428">
        <f t="shared" si="379"/>
        <v>0</v>
      </c>
      <c r="P1089" s="428">
        <f t="shared" si="379"/>
        <v>0</v>
      </c>
      <c r="Q1089" s="428">
        <f t="shared" si="379"/>
        <v>0</v>
      </c>
      <c r="R1089" s="428">
        <f t="shared" si="379"/>
        <v>0</v>
      </c>
      <c r="S1089" s="428">
        <f t="shared" si="379"/>
        <v>0</v>
      </c>
      <c r="T1089" s="428">
        <f t="shared" si="379"/>
        <v>0</v>
      </c>
      <c r="U1089" s="428">
        <f t="shared" si="379"/>
        <v>0</v>
      </c>
      <c r="V1089" s="432">
        <f t="shared" si="379"/>
        <v>0</v>
      </c>
      <c r="W1089" s="426">
        <f t="shared" si="377"/>
        <v>0</v>
      </c>
      <c r="Y1089"/>
    </row>
    <row r="1090" spans="1:25" x14ac:dyDescent="0.25">
      <c r="A1090" s="212"/>
      <c r="B1090" s="465"/>
      <c r="C1090" s="273"/>
      <c r="D1090" s="272"/>
      <c r="E1090" s="275"/>
      <c r="F1090" s="273"/>
      <c r="G1090" s="367"/>
      <c r="H1090" s="369"/>
      <c r="I1090" s="369"/>
      <c r="J1090" s="369"/>
      <c r="K1090" s="370"/>
      <c r="L1090" s="363"/>
      <c r="M1090" s="364"/>
      <c r="N1090" s="364"/>
      <c r="O1090" s="364"/>
      <c r="P1090" s="364"/>
      <c r="Q1090" s="364"/>
      <c r="R1090" s="364"/>
      <c r="S1090" s="364"/>
      <c r="T1090" s="364"/>
      <c r="U1090" s="364"/>
      <c r="V1090" s="365"/>
      <c r="W1090" s="366"/>
      <c r="Y1090"/>
    </row>
    <row r="1091" spans="1:25" s="79" customFormat="1" ht="16.2" thickBot="1" x14ac:dyDescent="0.3">
      <c r="A1091" s="212"/>
      <c r="B1091" s="279" t="s">
        <v>153</v>
      </c>
      <c r="C1091" s="506"/>
      <c r="D1091" s="506"/>
      <c r="E1091" s="506"/>
      <c r="F1091" s="506"/>
      <c r="G1091" s="103">
        <f>SUBTOTAL(9,G866:G1090)</f>
        <v>0</v>
      </c>
      <c r="H1091" s="403">
        <f t="shared" ref="H1091:W1091" si="380">SUBTOTAL(9,H866:H1090)</f>
        <v>0</v>
      </c>
      <c r="I1091" s="404">
        <f t="shared" si="380"/>
        <v>0</v>
      </c>
      <c r="J1091" s="404">
        <f t="shared" si="380"/>
        <v>0</v>
      </c>
      <c r="K1091" s="405">
        <f t="shared" si="380"/>
        <v>0</v>
      </c>
      <c r="L1091" s="406">
        <f t="shared" si="380"/>
        <v>0</v>
      </c>
      <c r="M1091" s="407">
        <f t="shared" si="380"/>
        <v>0</v>
      </c>
      <c r="N1091" s="407">
        <f t="shared" si="380"/>
        <v>0</v>
      </c>
      <c r="O1091" s="407">
        <f t="shared" si="380"/>
        <v>0</v>
      </c>
      <c r="P1091" s="407">
        <f t="shared" si="380"/>
        <v>0</v>
      </c>
      <c r="Q1091" s="407">
        <f t="shared" si="380"/>
        <v>0</v>
      </c>
      <c r="R1091" s="407">
        <f t="shared" si="380"/>
        <v>0</v>
      </c>
      <c r="S1091" s="407">
        <f t="shared" si="380"/>
        <v>0</v>
      </c>
      <c r="T1091" s="407">
        <f t="shared" si="380"/>
        <v>0</v>
      </c>
      <c r="U1091" s="407">
        <f t="shared" si="380"/>
        <v>0</v>
      </c>
      <c r="V1091" s="408">
        <f t="shared" si="380"/>
        <v>0</v>
      </c>
      <c r="W1091" s="103">
        <f t="shared" si="380"/>
        <v>0</v>
      </c>
      <c r="X1091" s="51"/>
      <c r="Y1091"/>
    </row>
    <row r="1092" spans="1:25" ht="13.8" thickBot="1" x14ac:dyDescent="0.3">
      <c r="A1092" s="212"/>
      <c r="B1092" s="51"/>
      <c r="G1092" s="493"/>
      <c r="H1092" s="493"/>
      <c r="I1092" s="493"/>
      <c r="J1092" s="493"/>
      <c r="K1092" s="493"/>
      <c r="L1092" s="493"/>
      <c r="M1092" s="42"/>
      <c r="N1092" s="493"/>
      <c r="O1092" s="493"/>
      <c r="P1092" s="493"/>
      <c r="Q1092" s="493"/>
      <c r="R1092" s="493"/>
      <c r="S1092" s="493"/>
      <c r="T1092" s="493"/>
      <c r="U1092" s="493"/>
      <c r="V1092" s="493"/>
      <c r="W1092" s="493"/>
      <c r="Y1092"/>
    </row>
    <row r="1093" spans="1:25" s="79" customFormat="1" ht="16.2" thickBot="1" x14ac:dyDescent="0.3">
      <c r="A1093" s="212"/>
      <c r="B1093" s="433" t="s">
        <v>154</v>
      </c>
      <c r="C1093" s="484"/>
      <c r="D1093" s="484"/>
      <c r="E1093" s="484"/>
      <c r="F1093" s="484"/>
      <c r="G1093" s="480"/>
      <c r="H1093" s="480"/>
      <c r="I1093" s="480"/>
      <c r="J1093" s="480"/>
      <c r="K1093" s="480"/>
      <c r="L1093" s="480"/>
      <c r="M1093" s="481"/>
      <c r="N1093" s="480"/>
      <c r="O1093" s="480"/>
      <c r="P1093" s="480"/>
      <c r="Q1093" s="480"/>
      <c r="R1093" s="480"/>
      <c r="S1093" s="480"/>
      <c r="T1093" s="480"/>
      <c r="U1093" s="480"/>
      <c r="V1093" s="480"/>
      <c r="W1093" s="482"/>
      <c r="X1093" s="51"/>
      <c r="Y1093"/>
    </row>
    <row r="1094" spans="1:25" x14ac:dyDescent="0.25">
      <c r="A1094" s="212"/>
      <c r="B1094" s="479"/>
      <c r="C1094" s="272" t="s">
        <v>155</v>
      </c>
      <c r="D1094" s="272"/>
      <c r="E1094" s="275"/>
      <c r="F1094" s="275"/>
      <c r="G1094" s="366"/>
      <c r="H1094" s="364"/>
      <c r="I1094" s="364"/>
      <c r="J1094" s="364"/>
      <c r="K1094" s="365"/>
      <c r="L1094" s="30"/>
      <c r="M1094" s="31"/>
      <c r="N1094" s="364"/>
      <c r="O1094" s="364"/>
      <c r="P1094" s="364"/>
      <c r="Q1094" s="364"/>
      <c r="R1094" s="364"/>
      <c r="S1094" s="364"/>
      <c r="T1094" s="364"/>
      <c r="U1094" s="364"/>
      <c r="V1094" s="365"/>
      <c r="W1094" s="366"/>
      <c r="Y1094"/>
    </row>
    <row r="1095" spans="1:25" x14ac:dyDescent="0.25">
      <c r="A1095" s="212"/>
      <c r="B1095" s="479"/>
      <c r="C1095" s="275"/>
      <c r="D1095" s="272" t="s">
        <v>156</v>
      </c>
      <c r="E1095" s="275"/>
      <c r="F1095" s="275"/>
      <c r="G1095" s="367">
        <f>SUBTOTAL(9,G1096:G1102)</f>
        <v>0</v>
      </c>
      <c r="H1095" s="364">
        <f t="shared" ref="H1095:W1095" si="381">SUBTOTAL(9,H1096:H1102)</f>
        <v>0</v>
      </c>
      <c r="I1095" s="364">
        <f t="shared" si="381"/>
        <v>0</v>
      </c>
      <c r="J1095" s="364">
        <f t="shared" si="381"/>
        <v>0</v>
      </c>
      <c r="K1095" s="365">
        <f t="shared" si="381"/>
        <v>0</v>
      </c>
      <c r="L1095" s="30">
        <f t="shared" si="381"/>
        <v>0</v>
      </c>
      <c r="M1095" s="31">
        <f t="shared" si="381"/>
        <v>0</v>
      </c>
      <c r="N1095" s="31">
        <f t="shared" si="381"/>
        <v>0</v>
      </c>
      <c r="O1095" s="31">
        <f t="shared" si="381"/>
        <v>0</v>
      </c>
      <c r="P1095" s="31">
        <f t="shared" si="381"/>
        <v>0</v>
      </c>
      <c r="Q1095" s="31">
        <f t="shared" si="381"/>
        <v>0</v>
      </c>
      <c r="R1095" s="31">
        <f t="shared" si="381"/>
        <v>0</v>
      </c>
      <c r="S1095" s="31">
        <f t="shared" si="381"/>
        <v>0</v>
      </c>
      <c r="T1095" s="31">
        <f t="shared" si="381"/>
        <v>0</v>
      </c>
      <c r="U1095" s="31">
        <f t="shared" si="381"/>
        <v>0</v>
      </c>
      <c r="V1095" s="365">
        <f t="shared" si="381"/>
        <v>0</v>
      </c>
      <c r="W1095" s="365">
        <f t="shared" si="381"/>
        <v>0</v>
      </c>
      <c r="Y1095"/>
    </row>
    <row r="1096" spans="1:25" outlineLevel="1" x14ac:dyDescent="0.25">
      <c r="A1096" s="212"/>
      <c r="B1096" s="489"/>
      <c r="C1096" s="485"/>
      <c r="D1096" s="485"/>
      <c r="E1096" s="485"/>
      <c r="F1096" s="301" t="s">
        <v>157</v>
      </c>
      <c r="G1096" s="101">
        <f t="shared" ref="G1096:G1102" si="382">G238</f>
        <v>0</v>
      </c>
      <c r="H1096" s="102">
        <f t="shared" ref="H1096:H1102" si="383">G1096*VLOOKUP($F1096,DRT,2,FALSE)</f>
        <v>0</v>
      </c>
      <c r="I1096" s="98">
        <f>($G$1096-SUM($H$1096:H1096))*VLOOKUP($F1096,DRT,2,FALSE)</f>
        <v>0</v>
      </c>
      <c r="J1096" s="98">
        <f>($G$1096-SUM($H$1096:I1096))*VLOOKUP($F1096,DRT,2,FALSE)</f>
        <v>0</v>
      </c>
      <c r="K1096" s="106">
        <f>($G$1096-SUM($H$1096:J1096))*VLOOKUP($F1096,DRT,2,FALSE)</f>
        <v>0</v>
      </c>
      <c r="L1096" s="105">
        <f>($G1096-SUM($H1096:K1096))*VLOOKUP($F1096,DRT,4,FALSE)</f>
        <v>0</v>
      </c>
      <c r="M1096" s="98">
        <f>($G1096-SUM($H1096:L1096))*VLOOKUP($F1096,DRT,4,FALSE)</f>
        <v>0</v>
      </c>
      <c r="N1096" s="98">
        <f>($G1096-SUM($H1096:M1096))*VLOOKUP($F1096,DRT,4,FALSE)</f>
        <v>0</v>
      </c>
      <c r="O1096" s="98">
        <f>($G1096-SUM($H1096:N1096))*VLOOKUP($F1096,DRT,4,FALSE)</f>
        <v>0</v>
      </c>
      <c r="P1096" s="98">
        <f>($G1096-SUM($H1096:O1096))*VLOOKUP($F1096,DRT,4,FALSE)</f>
        <v>0</v>
      </c>
      <c r="Q1096" s="98">
        <f>($G1096-SUM($H1096:P1096))*VLOOKUP($F1096,DRT,4,FALSE)</f>
        <v>0</v>
      </c>
      <c r="R1096" s="98">
        <f>($G1096-SUM($H1096:Q1096))*VLOOKUP($F1096,DRT,4,FALSE)</f>
        <v>0</v>
      </c>
      <c r="S1096" s="98">
        <f>($G1096-SUM($H1096:R1096))*VLOOKUP($F1096,DRT,4,FALSE)</f>
        <v>0</v>
      </c>
      <c r="T1096" s="98">
        <f>($G1096-SUM($H1096:S1096))*VLOOKUP($F1096,DRT,4,FALSE)</f>
        <v>0</v>
      </c>
      <c r="U1096" s="98">
        <f>($G1096-SUM($H1096:T1096))*VLOOKUP($F1096,DRT,4,FALSE)</f>
        <v>0</v>
      </c>
      <c r="V1096" s="106">
        <f>($G1096-SUM($H1096:U1096))*VLOOKUP($F1096,DRT,4,FALSE)</f>
        <v>0</v>
      </c>
      <c r="W1096" s="37">
        <f t="shared" ref="W1096:W1102" si="384">G1096-SUM(H1096:V1096)</f>
        <v>0</v>
      </c>
      <c r="Y1096"/>
    </row>
    <row r="1097" spans="1:25" outlineLevel="1" x14ac:dyDescent="0.25">
      <c r="A1097" s="212"/>
      <c r="B1097" s="465"/>
      <c r="C1097" s="275"/>
      <c r="D1097" s="275"/>
      <c r="E1097" s="275"/>
      <c r="F1097" s="301" t="s">
        <v>158</v>
      </c>
      <c r="G1097" s="101">
        <f t="shared" si="382"/>
        <v>0</v>
      </c>
      <c r="H1097" s="102">
        <f t="shared" si="383"/>
        <v>0</v>
      </c>
      <c r="I1097" s="98">
        <f>($G$1097-SUM($H$1097:H1097))*VLOOKUP($F1097,DRT,2,FALSE)</f>
        <v>0</v>
      </c>
      <c r="J1097" s="98">
        <f>($G$1097-SUM($H$1097:I1097))*VLOOKUP($F1097,DRT,2,FALSE)</f>
        <v>0</v>
      </c>
      <c r="K1097" s="106">
        <f>($G$1097-SUM($H$1097:J1097))*VLOOKUP($F1097,DRT,2,FALSE)</f>
        <v>0</v>
      </c>
      <c r="L1097" s="105">
        <f>($G1097-SUM($H1097:K1097))*VLOOKUP($F1097,DRT,4,FALSE)</f>
        <v>0</v>
      </c>
      <c r="M1097" s="98">
        <f>($G1097-SUM($H1097:L1097))*VLOOKUP($F1097,DRT,4,FALSE)</f>
        <v>0</v>
      </c>
      <c r="N1097" s="98">
        <f>($G1097-SUM($H1097:M1097))*VLOOKUP($F1097,DRT,4,FALSE)</f>
        <v>0</v>
      </c>
      <c r="O1097" s="98">
        <f>($G1097-SUM($H1097:N1097))*VLOOKUP($F1097,DRT,4,FALSE)</f>
        <v>0</v>
      </c>
      <c r="P1097" s="98">
        <f>($G1097-SUM($H1097:O1097))*VLOOKUP($F1097,DRT,4,FALSE)</f>
        <v>0</v>
      </c>
      <c r="Q1097" s="98">
        <f>($G1097-SUM($H1097:P1097))*VLOOKUP($F1097,DRT,4,FALSE)</f>
        <v>0</v>
      </c>
      <c r="R1097" s="98">
        <f>($G1097-SUM($H1097:Q1097))*VLOOKUP($F1097,DRT,4,FALSE)</f>
        <v>0</v>
      </c>
      <c r="S1097" s="98">
        <f>($G1097-SUM($H1097:R1097))*VLOOKUP($F1097,DRT,4,FALSE)</f>
        <v>0</v>
      </c>
      <c r="T1097" s="98">
        <f>($G1097-SUM($H1097:S1097))*VLOOKUP($F1097,DRT,4,FALSE)</f>
        <v>0</v>
      </c>
      <c r="U1097" s="98">
        <f>($G1097-SUM($H1097:T1097))*VLOOKUP($F1097,DRT,4,FALSE)</f>
        <v>0</v>
      </c>
      <c r="V1097" s="106">
        <f>($G1097-SUM($H1097:U1097))*VLOOKUP($F1097,DRT,4,FALSE)</f>
        <v>0</v>
      </c>
      <c r="W1097" s="37">
        <f t="shared" si="384"/>
        <v>0</v>
      </c>
      <c r="Y1097"/>
    </row>
    <row r="1098" spans="1:25" outlineLevel="1" x14ac:dyDescent="0.25">
      <c r="A1098" s="212"/>
      <c r="B1098" s="465"/>
      <c r="C1098" s="275"/>
      <c r="D1098" s="275"/>
      <c r="E1098" s="275"/>
      <c r="F1098" s="277" t="s">
        <v>159</v>
      </c>
      <c r="G1098" s="101">
        <f t="shared" si="382"/>
        <v>0</v>
      </c>
      <c r="H1098" s="102">
        <f t="shared" si="383"/>
        <v>0</v>
      </c>
      <c r="I1098" s="98">
        <f>($G$1098-SUM($H$1098:H1098))*VLOOKUP($F1098,DRT,2,FALSE)</f>
        <v>0</v>
      </c>
      <c r="J1098" s="98">
        <f>($G$1098-SUM($H$1098:I1098))*VLOOKUP($F1098,DRT,2,FALSE)</f>
        <v>0</v>
      </c>
      <c r="K1098" s="106">
        <f>($G$1098-SUM($H$1098:J1098))*VLOOKUP($F1098,DRT,2,FALSE)</f>
        <v>0</v>
      </c>
      <c r="L1098" s="105">
        <f>($G1098-SUM($H1098:K1098))*VLOOKUP($F1098,DRT,4,FALSE)</f>
        <v>0</v>
      </c>
      <c r="M1098" s="98">
        <f>($G1098-SUM($H1098:L1098))*VLOOKUP($F1098,DRT,4,FALSE)</f>
        <v>0</v>
      </c>
      <c r="N1098" s="98">
        <f>($G1098-SUM($H1098:M1098))*VLOOKUP($F1098,DRT,4,FALSE)</f>
        <v>0</v>
      </c>
      <c r="O1098" s="98">
        <f>($G1098-SUM($H1098:N1098))*VLOOKUP($F1098,DRT,4,FALSE)</f>
        <v>0</v>
      </c>
      <c r="P1098" s="98">
        <f>($G1098-SUM($H1098:O1098))*VLOOKUP($F1098,DRT,4,FALSE)</f>
        <v>0</v>
      </c>
      <c r="Q1098" s="98">
        <f>($G1098-SUM($H1098:P1098))*VLOOKUP($F1098,DRT,4,FALSE)</f>
        <v>0</v>
      </c>
      <c r="R1098" s="98">
        <f>($G1098-SUM($H1098:Q1098))*VLOOKUP($F1098,DRT,4,FALSE)</f>
        <v>0</v>
      </c>
      <c r="S1098" s="98">
        <f>($G1098-SUM($H1098:R1098))*VLOOKUP($F1098,DRT,4,FALSE)</f>
        <v>0</v>
      </c>
      <c r="T1098" s="98">
        <f>($G1098-SUM($H1098:S1098))*VLOOKUP($F1098,DRT,4,FALSE)</f>
        <v>0</v>
      </c>
      <c r="U1098" s="98">
        <f>($G1098-SUM($H1098:T1098))*VLOOKUP($F1098,DRT,4,FALSE)</f>
        <v>0</v>
      </c>
      <c r="V1098" s="106">
        <f>($G1098-SUM($H1098:U1098))*VLOOKUP($F1098,DRT,4,FALSE)</f>
        <v>0</v>
      </c>
      <c r="W1098" s="37">
        <f t="shared" si="384"/>
        <v>0</v>
      </c>
      <c r="Y1098"/>
    </row>
    <row r="1099" spans="1:25" outlineLevel="1" x14ac:dyDescent="0.25">
      <c r="A1099" s="212"/>
      <c r="B1099" s="465"/>
      <c r="C1099" s="275"/>
      <c r="D1099" s="275"/>
      <c r="E1099" s="275"/>
      <c r="F1099" s="277" t="s">
        <v>359</v>
      </c>
      <c r="G1099" s="101">
        <f t="shared" si="382"/>
        <v>0</v>
      </c>
      <c r="H1099" s="102">
        <f t="shared" si="383"/>
        <v>0</v>
      </c>
      <c r="I1099" s="98">
        <f>($G$1099-SUM($H$1099:H1099))*VLOOKUP($F1099,DRT,2,FALSE)</f>
        <v>0</v>
      </c>
      <c r="J1099" s="98">
        <f>($G$1099-SUM($H$1099:I1099))*VLOOKUP($F1099,DRT,2,FALSE)</f>
        <v>0</v>
      </c>
      <c r="K1099" s="106">
        <f>($G$1099-SUM($H$1099:J1099))*VLOOKUP($F1099,DRT,2,FALSE)</f>
        <v>0</v>
      </c>
      <c r="L1099" s="105">
        <f>($G1099-SUM($H1099:K1099))*VLOOKUP($F1099,DRT,4,FALSE)</f>
        <v>0</v>
      </c>
      <c r="M1099" s="98">
        <f>($G1099-SUM($H1099:L1099))*VLOOKUP($F1099,DRT,4,FALSE)</f>
        <v>0</v>
      </c>
      <c r="N1099" s="98">
        <f>($G1099-SUM($H1099:M1099))*VLOOKUP($F1099,DRT,4,FALSE)</f>
        <v>0</v>
      </c>
      <c r="O1099" s="98">
        <f>($G1099-SUM($H1099:N1099))*VLOOKUP($F1099,DRT,4,FALSE)</f>
        <v>0</v>
      </c>
      <c r="P1099" s="98">
        <f>($G1099-SUM($H1099:O1099))*VLOOKUP($F1099,DRT,4,FALSE)</f>
        <v>0</v>
      </c>
      <c r="Q1099" s="98">
        <f>($G1099-SUM($H1099:P1099))*VLOOKUP($F1099,DRT,4,FALSE)</f>
        <v>0</v>
      </c>
      <c r="R1099" s="98">
        <f>($G1099-SUM($H1099:Q1099))*VLOOKUP($F1099,DRT,4,FALSE)</f>
        <v>0</v>
      </c>
      <c r="S1099" s="98">
        <f>($G1099-SUM($H1099:R1099))*VLOOKUP($F1099,DRT,4,FALSE)</f>
        <v>0</v>
      </c>
      <c r="T1099" s="98">
        <f>($G1099-SUM($H1099:S1099))*VLOOKUP($F1099,DRT,4,FALSE)</f>
        <v>0</v>
      </c>
      <c r="U1099" s="98">
        <f>($G1099-SUM($H1099:T1099))*VLOOKUP($F1099,DRT,4,FALSE)</f>
        <v>0</v>
      </c>
      <c r="V1099" s="106">
        <f>($G1099-SUM($H1099:U1099))*VLOOKUP($F1099,DRT,4,FALSE)</f>
        <v>0</v>
      </c>
      <c r="W1099" s="37">
        <f t="shared" si="384"/>
        <v>0</v>
      </c>
      <c r="Y1099"/>
    </row>
    <row r="1100" spans="1:25" outlineLevel="1" x14ac:dyDescent="0.25">
      <c r="A1100" s="212"/>
      <c r="B1100" s="465"/>
      <c r="C1100" s="275"/>
      <c r="D1100" s="275"/>
      <c r="E1100" s="275"/>
      <c r="F1100" s="277" t="s">
        <v>161</v>
      </c>
      <c r="G1100" s="101">
        <f t="shared" si="382"/>
        <v>0</v>
      </c>
      <c r="H1100" s="102">
        <f t="shared" si="383"/>
        <v>0</v>
      </c>
      <c r="I1100" s="98">
        <f>($G$1100-SUM($H$1100:H1100))*VLOOKUP($F1100,DRT,2,FALSE)</f>
        <v>0</v>
      </c>
      <c r="J1100" s="98">
        <f>($G$1100-SUM($H$1100:I1100))*VLOOKUP($F1100,DRT,2,FALSE)</f>
        <v>0</v>
      </c>
      <c r="K1100" s="106">
        <f>($G$1100-SUM($H$1100:J1100))*VLOOKUP($F1100,DRT,2,FALSE)</f>
        <v>0</v>
      </c>
      <c r="L1100" s="105">
        <f>($G1100-SUM($H1100:K1100))*VLOOKUP($F1100,DRT,4,FALSE)</f>
        <v>0</v>
      </c>
      <c r="M1100" s="98">
        <f>($G1100-SUM($H1100:L1100))*VLOOKUP($F1100,DRT,4,FALSE)</f>
        <v>0</v>
      </c>
      <c r="N1100" s="98">
        <f>($G1100-SUM($H1100:M1100))*VLOOKUP($F1100,DRT,4,FALSE)</f>
        <v>0</v>
      </c>
      <c r="O1100" s="98">
        <f>($G1100-SUM($H1100:N1100))*VLOOKUP($F1100,DRT,4,FALSE)</f>
        <v>0</v>
      </c>
      <c r="P1100" s="98">
        <f>($G1100-SUM($H1100:O1100))*VLOOKUP($F1100,DRT,4,FALSE)</f>
        <v>0</v>
      </c>
      <c r="Q1100" s="98">
        <f>($G1100-SUM($H1100:P1100))*VLOOKUP($F1100,DRT,4,FALSE)</f>
        <v>0</v>
      </c>
      <c r="R1100" s="98">
        <f>($G1100-SUM($H1100:Q1100))*VLOOKUP($F1100,DRT,4,FALSE)</f>
        <v>0</v>
      </c>
      <c r="S1100" s="98">
        <f>($G1100-SUM($H1100:R1100))*VLOOKUP($F1100,DRT,4,FALSE)</f>
        <v>0</v>
      </c>
      <c r="T1100" s="98">
        <f>($G1100-SUM($H1100:S1100))*VLOOKUP($F1100,DRT,4,FALSE)</f>
        <v>0</v>
      </c>
      <c r="U1100" s="98">
        <f>($G1100-SUM($H1100:T1100))*VLOOKUP($F1100,DRT,4,FALSE)</f>
        <v>0</v>
      </c>
      <c r="V1100" s="106">
        <f>($G1100-SUM($H1100:U1100))*VLOOKUP($F1100,DRT,4,FALSE)</f>
        <v>0</v>
      </c>
      <c r="W1100" s="37">
        <f t="shared" si="384"/>
        <v>0</v>
      </c>
      <c r="Y1100"/>
    </row>
    <row r="1101" spans="1:25" outlineLevel="1" x14ac:dyDescent="0.25">
      <c r="A1101" s="212"/>
      <c r="B1101" s="465"/>
      <c r="C1101" s="275"/>
      <c r="D1101" s="275"/>
      <c r="E1101" s="275"/>
      <c r="F1101" s="274" t="s">
        <v>360</v>
      </c>
      <c r="G1101" s="101">
        <f t="shared" si="382"/>
        <v>0</v>
      </c>
      <c r="H1101" s="102">
        <f t="shared" si="383"/>
        <v>0</v>
      </c>
      <c r="I1101" s="98">
        <f>($G1101-SUM($H1101:H1101))*VLOOKUP($F1101,DRT,2,FALSE)</f>
        <v>0</v>
      </c>
      <c r="J1101" s="98">
        <f>($G1101-SUM($H1101:I1101))*VLOOKUP($F1101,DRT,2,FALSE)</f>
        <v>0</v>
      </c>
      <c r="K1101" s="106">
        <f>($G1101-SUM($H1101:J1101))*VLOOKUP($F1101,DRT,2,FALSE)</f>
        <v>0</v>
      </c>
      <c r="L1101" s="105">
        <f>($G1101-SUM($H1101:K1101))*VLOOKUP($F1101,DRT,4,FALSE)</f>
        <v>0</v>
      </c>
      <c r="M1101" s="98">
        <f>($G1101-SUM($H1101:L1101))*VLOOKUP($F1101,DRT,4,FALSE)</f>
        <v>0</v>
      </c>
      <c r="N1101" s="98">
        <f>($G1101-SUM($H1101:M1101))*VLOOKUP($F1101,DRT,4,FALSE)</f>
        <v>0</v>
      </c>
      <c r="O1101" s="98">
        <f>($G1101-SUM($H1101:N1101))*VLOOKUP($F1101,DRT,4,FALSE)</f>
        <v>0</v>
      </c>
      <c r="P1101" s="98">
        <f>($G1101-SUM($H1101:O1101))*VLOOKUP($F1101,DRT,4,FALSE)</f>
        <v>0</v>
      </c>
      <c r="Q1101" s="98">
        <f>($G1101-SUM($H1101:P1101))*VLOOKUP($F1101,DRT,4,FALSE)</f>
        <v>0</v>
      </c>
      <c r="R1101" s="98">
        <f>($G1101-SUM($H1101:Q1101))*VLOOKUP($F1101,DRT,4,FALSE)</f>
        <v>0</v>
      </c>
      <c r="S1101" s="98">
        <f>($G1101-SUM($H1101:R1101))*VLOOKUP($F1101,DRT,4,FALSE)</f>
        <v>0</v>
      </c>
      <c r="T1101" s="98">
        <f>($G1101-SUM($H1101:S1101))*VLOOKUP($F1101,DRT,4,FALSE)</f>
        <v>0</v>
      </c>
      <c r="U1101" s="98">
        <f>($G1101-SUM($H1101:T1101))*VLOOKUP($F1101,DRT,4,FALSE)</f>
        <v>0</v>
      </c>
      <c r="V1101" s="98">
        <f>($G1101-SUM($H1101:U1101))*VLOOKUP($F1101,DRT,4,FALSE)</f>
        <v>0</v>
      </c>
      <c r="W1101" s="37">
        <f t="shared" si="384"/>
        <v>0</v>
      </c>
      <c r="Y1101"/>
    </row>
    <row r="1102" spans="1:25" outlineLevel="1" x14ac:dyDescent="0.25">
      <c r="A1102" s="212"/>
      <c r="B1102" s="465"/>
      <c r="C1102" s="275"/>
      <c r="D1102" s="275"/>
      <c r="E1102" s="275"/>
      <c r="F1102" s="274" t="s">
        <v>361</v>
      </c>
      <c r="G1102" s="101">
        <f t="shared" si="382"/>
        <v>0</v>
      </c>
      <c r="H1102" s="102">
        <f t="shared" si="383"/>
        <v>0</v>
      </c>
      <c r="I1102" s="98">
        <f>($G1102-SUM($H1102:H1102))*VLOOKUP($F1102,DRT,2,FALSE)</f>
        <v>0</v>
      </c>
      <c r="J1102" s="98">
        <f>($G1102-SUM($H1102:I1102))*VLOOKUP($F1102,DRT,2,FALSE)</f>
        <v>0</v>
      </c>
      <c r="K1102" s="106">
        <f>($G1102-SUM($H1102:J1102))*VLOOKUP($F1102,DRT,2,FALSE)</f>
        <v>0</v>
      </c>
      <c r="L1102" s="105">
        <f>($G1102-SUM($H1102:K1102))*VLOOKUP($F1102,DRT,4,FALSE)</f>
        <v>0</v>
      </c>
      <c r="M1102" s="98">
        <f>($G1102-SUM($H1102:L1102))*VLOOKUP($F1102,DRT,4,FALSE)</f>
        <v>0</v>
      </c>
      <c r="N1102" s="98">
        <f>($G1102-SUM($H1102:M1102))*VLOOKUP($F1102,DRT,4,FALSE)</f>
        <v>0</v>
      </c>
      <c r="O1102" s="98">
        <f>($G1102-SUM($H1102:N1102))*VLOOKUP($F1102,DRT,4,FALSE)</f>
        <v>0</v>
      </c>
      <c r="P1102" s="98">
        <f>($G1102-SUM($H1102:O1102))*VLOOKUP($F1102,DRT,4,FALSE)</f>
        <v>0</v>
      </c>
      <c r="Q1102" s="98">
        <f>($G1102-SUM($H1102:P1102))*VLOOKUP($F1102,DRT,4,FALSE)</f>
        <v>0</v>
      </c>
      <c r="R1102" s="98">
        <f>($G1102-SUM($H1102:Q1102))*VLOOKUP($F1102,DRT,4,FALSE)</f>
        <v>0</v>
      </c>
      <c r="S1102" s="98">
        <f>($G1102-SUM($H1102:R1102))*VLOOKUP($F1102,DRT,4,FALSE)</f>
        <v>0</v>
      </c>
      <c r="T1102" s="98">
        <f>($G1102-SUM($H1102:S1102))*VLOOKUP($F1102,DRT,4,FALSE)</f>
        <v>0</v>
      </c>
      <c r="U1102" s="98">
        <f>($G1102-SUM($H1102:T1102))*VLOOKUP($F1102,DRT,4,FALSE)</f>
        <v>0</v>
      </c>
      <c r="V1102" s="98">
        <f>($G1102-SUM($H1102:U1102))*VLOOKUP($F1102,DRT,4,FALSE)</f>
        <v>0</v>
      </c>
      <c r="W1102" s="37">
        <f t="shared" si="384"/>
        <v>0</v>
      </c>
      <c r="Y1102"/>
    </row>
    <row r="1103" spans="1:25" x14ac:dyDescent="0.25">
      <c r="A1103" s="212"/>
      <c r="B1103" s="479"/>
      <c r="C1103" s="275"/>
      <c r="D1103" s="276" t="s">
        <v>164</v>
      </c>
      <c r="E1103" s="275"/>
      <c r="F1103" s="275"/>
      <c r="G1103" s="52"/>
      <c r="H1103" s="364"/>
      <c r="I1103" s="364"/>
      <c r="J1103" s="364"/>
      <c r="K1103" s="365"/>
      <c r="L1103" s="30"/>
      <c r="M1103" s="31"/>
      <c r="N1103" s="364"/>
      <c r="O1103" s="364"/>
      <c r="P1103" s="364"/>
      <c r="Q1103" s="364"/>
      <c r="R1103" s="364"/>
      <c r="S1103" s="364"/>
      <c r="T1103" s="364"/>
      <c r="U1103" s="364"/>
      <c r="V1103" s="365"/>
      <c r="W1103" s="366"/>
      <c r="Y1103"/>
    </row>
    <row r="1104" spans="1:25" x14ac:dyDescent="0.25">
      <c r="A1104" s="212"/>
      <c r="B1104" s="479"/>
      <c r="C1104" s="275"/>
      <c r="D1104" s="276"/>
      <c r="E1104" s="275" t="s">
        <v>165</v>
      </c>
      <c r="F1104" s="275"/>
      <c r="G1104" s="367">
        <f t="shared" ref="G1104:W1104" si="385">SUBTOTAL(9,G1105:G1110)</f>
        <v>0</v>
      </c>
      <c r="H1104" s="364">
        <f t="shared" si="385"/>
        <v>0</v>
      </c>
      <c r="I1104" s="364">
        <f t="shared" si="385"/>
        <v>0</v>
      </c>
      <c r="J1104" s="364">
        <f t="shared" si="385"/>
        <v>0</v>
      </c>
      <c r="K1104" s="365">
        <f t="shared" si="385"/>
        <v>0</v>
      </c>
      <c r="L1104" s="30">
        <f t="shared" si="385"/>
        <v>0</v>
      </c>
      <c r="M1104" s="31">
        <f t="shared" si="385"/>
        <v>0</v>
      </c>
      <c r="N1104" s="31">
        <f t="shared" si="385"/>
        <v>0</v>
      </c>
      <c r="O1104" s="31">
        <f t="shared" si="385"/>
        <v>0</v>
      </c>
      <c r="P1104" s="31">
        <f t="shared" si="385"/>
        <v>0</v>
      </c>
      <c r="Q1104" s="31">
        <f t="shared" si="385"/>
        <v>0</v>
      </c>
      <c r="R1104" s="31">
        <f t="shared" si="385"/>
        <v>0</v>
      </c>
      <c r="S1104" s="31">
        <f t="shared" si="385"/>
        <v>0</v>
      </c>
      <c r="T1104" s="31">
        <f t="shared" si="385"/>
        <v>0</v>
      </c>
      <c r="U1104" s="31">
        <f t="shared" si="385"/>
        <v>0</v>
      </c>
      <c r="V1104" s="365">
        <f t="shared" si="385"/>
        <v>0</v>
      </c>
      <c r="W1104" s="365">
        <f t="shared" si="385"/>
        <v>0</v>
      </c>
      <c r="Y1104"/>
    </row>
    <row r="1105" spans="1:25" outlineLevel="1" x14ac:dyDescent="0.25">
      <c r="A1105" s="212"/>
      <c r="B1105" s="465"/>
      <c r="C1105" s="275"/>
      <c r="D1105" s="275"/>
      <c r="E1105" s="273"/>
      <c r="F1105" s="277" t="s">
        <v>166</v>
      </c>
      <c r="G1105" s="101">
        <f t="shared" ref="G1105:G1110" si="386">G247</f>
        <v>0</v>
      </c>
      <c r="H1105" s="388">
        <f>IF(SUM($H247:H247)="","",SUM($H247:H247)*VLOOKUP($F1105,DRT,2,FALSE))</f>
        <v>0</v>
      </c>
      <c r="I1105" s="392">
        <f>IF(SUM($H247:I247)="","",(SUM($H247:I247)-SUM($H1105:H1105))*VLOOKUP($F1105,DRT,2,FALSE))</f>
        <v>0</v>
      </c>
      <c r="J1105" s="392">
        <f>IF(SUM($H247:J247)="","",(SUM($H247:J247)-SUM($H1105:I1105))*VLOOKUP($F1105,DRT,2,FALSE))</f>
        <v>0</v>
      </c>
      <c r="K1105" s="393">
        <f>IF(SUM($H247:K247)="","",(SUM($H247:K247)-SUM($H1105:J1105))*VLOOKUP($F1105,DRT,2,FALSE))</f>
        <v>0</v>
      </c>
      <c r="L1105" s="107">
        <f>IF(SUM($H247:L247)="","",(SUM($H247:L247)-SUM($H1105:K1105))*VLOOKUP($F1105,DRT,4,FALSE))</f>
        <v>0</v>
      </c>
      <c r="M1105" s="108">
        <f>IF(SUM($H247:M247)="","",(SUM($H247:M247)-SUM($H1105:L1105))*VLOOKUP($F1105,DRT,4,FALSE))</f>
        <v>0</v>
      </c>
      <c r="N1105" s="392">
        <f>IF(SUM($H247:N247)="","",(SUM($H247:N247)-SUM($H1105:M1105))*VLOOKUP($F1105,DRT,4,FALSE))</f>
        <v>0</v>
      </c>
      <c r="O1105" s="392">
        <f>IF(SUM($H247:O247)="","",(SUM($H247:O247)-SUM($H1105:N1105))*VLOOKUP($F1105,DRT,4,FALSE))</f>
        <v>0</v>
      </c>
      <c r="P1105" s="392">
        <f>IF(SUM($H247:P247)="","",(SUM($H247:P247)-SUM($H1105:O1105))*VLOOKUP($F1105,DRT,4,FALSE))</f>
        <v>0</v>
      </c>
      <c r="Q1105" s="392">
        <f>IF(SUM($H247:Q247)="","",(SUM($H247:Q247)-SUM($H1105:P1105))*VLOOKUP($F1105,DRT,4,FALSE))</f>
        <v>0</v>
      </c>
      <c r="R1105" s="392">
        <f>IF(SUM($H247:R247)="","",(SUM($H247:R247)-SUM($H1105:Q1105))*VLOOKUP($F1105,DRT,4,FALSE))</f>
        <v>0</v>
      </c>
      <c r="S1105" s="392">
        <f>IF(SUM($H247:S247)="","",(SUM($H247:S247)-SUM($H1105:R1105))*VLOOKUP($F1105,DRT,4,FALSE))</f>
        <v>0</v>
      </c>
      <c r="T1105" s="392">
        <f>IF(SUM($H247:T247)="","",(SUM($H247:T247)-SUM($H1105:S1105))*VLOOKUP($F1105,DRT,4,FALSE))</f>
        <v>0</v>
      </c>
      <c r="U1105" s="392">
        <f>IF(SUM($H247:U247)="","",(SUM($H247:U247)-SUM($H1105:T1105))*VLOOKUP($F1105,DRT,4,FALSE))</f>
        <v>0</v>
      </c>
      <c r="V1105" s="393">
        <f>IF(SUM($H247:V247)="","",(SUM($H247:V247)-SUM($H1105:U1105))*VLOOKUP($F1105,DRT,4,FALSE))</f>
        <v>0</v>
      </c>
      <c r="W1105" s="409">
        <f>G1105-SUM(H1105:V1105)</f>
        <v>0</v>
      </c>
      <c r="Y1105"/>
    </row>
    <row r="1106" spans="1:25" outlineLevel="1" x14ac:dyDescent="0.25">
      <c r="A1106" s="212"/>
      <c r="B1106" s="465"/>
      <c r="C1106" s="275"/>
      <c r="D1106" s="275"/>
      <c r="E1106" s="273"/>
      <c r="F1106" s="277" t="s">
        <v>167</v>
      </c>
      <c r="G1106" s="101">
        <f t="shared" si="386"/>
        <v>0</v>
      </c>
      <c r="H1106" s="388">
        <f>IF(SUM($H248:H248)="","",SUM($H248:H248)*VLOOKUP($F1106,DRT,2,FALSE))</f>
        <v>0</v>
      </c>
      <c r="I1106" s="392">
        <f>IF(SUM($H248:I248)="","",(SUM($H248:I248)-SUM($H1106:H1106))*VLOOKUP($F1106,DRT,2,FALSE))</f>
        <v>0</v>
      </c>
      <c r="J1106" s="392">
        <f>IF(SUM($H248:J248)="","",(SUM($H248:J248)-SUM($H1106:I1106))*VLOOKUP($F1106,DRT,2,FALSE))</f>
        <v>0</v>
      </c>
      <c r="K1106" s="393">
        <f>IF(SUM($H248:K248)="","",(SUM($H248:K248)-SUM($H1106:J1106))*VLOOKUP($F1106,DRT,2,FALSE))</f>
        <v>0</v>
      </c>
      <c r="L1106" s="107">
        <f>IF(SUM($H248:L248)="","",(SUM($H248:L248)-SUM($H1106:K1106))*VLOOKUP($F1106,DRT,4,FALSE))</f>
        <v>0</v>
      </c>
      <c r="M1106" s="108">
        <f>IF(SUM($H248:M248)="","",(SUM($H248:M248)-SUM($H1106:L1106))*VLOOKUP($F1106,DRT,4,FALSE))</f>
        <v>0</v>
      </c>
      <c r="N1106" s="392">
        <f>IF(SUM($H248:N248)="","",(SUM($H248:N248)-SUM($H1106:M1106))*VLOOKUP($F1106,DRT,4,FALSE))</f>
        <v>0</v>
      </c>
      <c r="O1106" s="392">
        <f>IF(SUM($H248:O248)="","",(SUM($H248:O248)-SUM($H1106:N1106))*VLOOKUP($F1106,DRT,4,FALSE))</f>
        <v>0</v>
      </c>
      <c r="P1106" s="392">
        <f>IF(SUM($H248:P248)="","",(SUM($H248:P248)-SUM($H1106:O1106))*VLOOKUP($F1106,DRT,4,FALSE))</f>
        <v>0</v>
      </c>
      <c r="Q1106" s="392">
        <f>IF(SUM($H248:Q248)="","",(SUM($H248:Q248)-SUM($H1106:P1106))*VLOOKUP($F1106,DRT,4,FALSE))</f>
        <v>0</v>
      </c>
      <c r="R1106" s="392">
        <f>IF(SUM($H248:R248)="","",(SUM($H248:R248)-SUM($H1106:Q1106))*VLOOKUP($F1106,DRT,4,FALSE))</f>
        <v>0</v>
      </c>
      <c r="S1106" s="392">
        <f>IF(SUM($H248:S248)="","",(SUM($H248:S248)-SUM($H1106:R1106))*VLOOKUP($F1106,DRT,4,FALSE))</f>
        <v>0</v>
      </c>
      <c r="T1106" s="392">
        <f>IF(SUM($H248:T248)="","",(SUM($H248:T248)-SUM($H1106:S1106))*VLOOKUP($F1106,DRT,4,FALSE))</f>
        <v>0</v>
      </c>
      <c r="U1106" s="392">
        <f>IF(SUM($H248:U248)="","",(SUM($H248:U248)-SUM($H1106:T1106))*VLOOKUP($F1106,DRT,4,FALSE))</f>
        <v>0</v>
      </c>
      <c r="V1106" s="393">
        <f>IF(SUM($H248:V248)="","",(SUM($H248:V248)-SUM($H1106:U1106))*VLOOKUP($F1106,DRT,4,FALSE))</f>
        <v>0</v>
      </c>
      <c r="W1106" s="409">
        <f t="shared" ref="W1106:W1117" si="387">G1106-SUM(H1106:V1106)</f>
        <v>0</v>
      </c>
      <c r="Y1106"/>
    </row>
    <row r="1107" spans="1:25" outlineLevel="1" x14ac:dyDescent="0.25">
      <c r="A1107" s="212"/>
      <c r="B1107" s="465"/>
      <c r="C1107" s="275"/>
      <c r="D1107" s="275"/>
      <c r="E1107" s="273"/>
      <c r="F1107" s="277" t="s">
        <v>168</v>
      </c>
      <c r="G1107" s="101">
        <f t="shared" si="386"/>
        <v>0</v>
      </c>
      <c r="H1107" s="388">
        <f>IF(SUM($H249:H249)="","",SUM($H249:H249)*VLOOKUP($F1107,DRT,2,FALSE))</f>
        <v>0</v>
      </c>
      <c r="I1107" s="392">
        <f>IF(SUM($H249:I249)="","",(SUM($H249:I249)-SUM($H1107:H1107))*VLOOKUP($F1107,DRT,2,FALSE))</f>
        <v>0</v>
      </c>
      <c r="J1107" s="392">
        <f>IF(SUM($H249:J249)="","",(SUM($H249:J249)-SUM($H1107:I1107))*VLOOKUP($F1107,DRT,2,FALSE))</f>
        <v>0</v>
      </c>
      <c r="K1107" s="393">
        <f>IF(SUM($H249:K249)="","",(SUM($H249:K249)-SUM($H1107:J1107))*VLOOKUP($F1107,DRT,2,FALSE))</f>
        <v>0</v>
      </c>
      <c r="L1107" s="107">
        <f>IF(SUM($H249:L249)="","",(SUM($H249:L249)-SUM($H1107:K1107))*VLOOKUP($F1107,DRT,4,FALSE))</f>
        <v>0</v>
      </c>
      <c r="M1107" s="108">
        <f>IF(SUM($H249:M249)="","",(SUM($H249:M249)-SUM($H1107:L1107))*VLOOKUP($F1107,DRT,4,FALSE))</f>
        <v>0</v>
      </c>
      <c r="N1107" s="392">
        <f>IF(SUM($H249:N249)="","",(SUM($H249:N249)-SUM($H1107:M1107))*VLOOKUP($F1107,DRT,4,FALSE))</f>
        <v>0</v>
      </c>
      <c r="O1107" s="392">
        <f>IF(SUM($H249:O249)="","",(SUM($H249:O249)-SUM($H1107:N1107))*VLOOKUP($F1107,DRT,4,FALSE))</f>
        <v>0</v>
      </c>
      <c r="P1107" s="392">
        <f>IF(SUM($H249:P249)="","",(SUM($H249:P249)-SUM($H1107:O1107))*VLOOKUP($F1107,DRT,4,FALSE))</f>
        <v>0</v>
      </c>
      <c r="Q1107" s="392">
        <f>IF(SUM($H249:Q249)="","",(SUM($H249:Q249)-SUM($H1107:P1107))*VLOOKUP($F1107,DRT,4,FALSE))</f>
        <v>0</v>
      </c>
      <c r="R1107" s="392">
        <f>IF(SUM($H249:R249)="","",(SUM($H249:R249)-SUM($H1107:Q1107))*VLOOKUP($F1107,DRT,4,FALSE))</f>
        <v>0</v>
      </c>
      <c r="S1107" s="392">
        <f>IF(SUM($H249:S249)="","",(SUM($H249:S249)-SUM($H1107:R1107))*VLOOKUP($F1107,DRT,4,FALSE))</f>
        <v>0</v>
      </c>
      <c r="T1107" s="392">
        <f>IF(SUM($H249:T249)="","",(SUM($H249:T249)-SUM($H1107:S1107))*VLOOKUP($F1107,DRT,4,FALSE))</f>
        <v>0</v>
      </c>
      <c r="U1107" s="392">
        <f>IF(SUM($H249:U249)="","",(SUM($H249:U249)-SUM($H1107:T1107))*VLOOKUP($F1107,DRT,4,FALSE))</f>
        <v>0</v>
      </c>
      <c r="V1107" s="393">
        <f>IF(SUM($H249:V249)="","",(SUM($H249:V249)-SUM($H1107:U1107))*VLOOKUP($F1107,DRT,4,FALSE))</f>
        <v>0</v>
      </c>
      <c r="W1107" s="409">
        <f t="shared" si="387"/>
        <v>0</v>
      </c>
      <c r="Y1107"/>
    </row>
    <row r="1108" spans="1:25" outlineLevel="1" x14ac:dyDescent="0.25">
      <c r="A1108" s="212"/>
      <c r="B1108" s="465"/>
      <c r="C1108" s="273"/>
      <c r="D1108" s="273"/>
      <c r="E1108" s="273"/>
      <c r="F1108" s="277" t="s">
        <v>169</v>
      </c>
      <c r="G1108" s="101">
        <f t="shared" si="386"/>
        <v>0</v>
      </c>
      <c r="H1108" s="388">
        <f>IF(SUM($H250:H250)="","",SUM($H250:H250)*VLOOKUP($F1108,DRT,2,FALSE))</f>
        <v>0</v>
      </c>
      <c r="I1108" s="392">
        <f>IF(SUM($H250:I250)="","",(SUM($H250:I250)-SUM($H1108:H1108))*VLOOKUP($F1108,DRT,2,FALSE))</f>
        <v>0</v>
      </c>
      <c r="J1108" s="392">
        <f>IF(SUM($H250:J250)="","",(SUM($H250:J250)-SUM($H1108:I1108))*VLOOKUP($F1108,DRT,2,FALSE))</f>
        <v>0</v>
      </c>
      <c r="K1108" s="393">
        <f>IF(SUM($H250:K250)="","",(SUM($H250:K250)-SUM($H1108:J1108))*VLOOKUP($F1108,DRT,2,FALSE))</f>
        <v>0</v>
      </c>
      <c r="L1108" s="107">
        <f>IF(SUM($H250:L250)="","",(SUM($H250:L250)-SUM($H1108:K1108))*VLOOKUP($F1108,DRT,4,FALSE))</f>
        <v>0</v>
      </c>
      <c r="M1108" s="108">
        <f>IF(SUM($H250:M250)="","",(SUM($H250:M250)-SUM($H1108:L1108))*VLOOKUP($F1108,DRT,4,FALSE))</f>
        <v>0</v>
      </c>
      <c r="N1108" s="392">
        <f>IF(SUM($H250:N250)="","",(SUM($H250:N250)-SUM($H1108:M1108))*VLOOKUP($F1108,DRT,4,FALSE))</f>
        <v>0</v>
      </c>
      <c r="O1108" s="392">
        <f>IF(SUM($H250:O250)="","",(SUM($H250:O250)-SUM($H1108:N1108))*VLOOKUP($F1108,DRT,4,FALSE))</f>
        <v>0</v>
      </c>
      <c r="P1108" s="392">
        <f>IF(SUM($H250:P250)="","",(SUM($H250:P250)-SUM($H1108:O1108))*VLOOKUP($F1108,DRT,4,FALSE))</f>
        <v>0</v>
      </c>
      <c r="Q1108" s="392">
        <f>IF(SUM($H250:Q250)="","",(SUM($H250:Q250)-SUM($H1108:P1108))*VLOOKUP($F1108,DRT,4,FALSE))</f>
        <v>0</v>
      </c>
      <c r="R1108" s="392">
        <f>IF(SUM($H250:R250)="","",(SUM($H250:R250)-SUM($H1108:Q1108))*VLOOKUP($F1108,DRT,4,FALSE))</f>
        <v>0</v>
      </c>
      <c r="S1108" s="392">
        <f>IF(SUM($H250:S250)="","",(SUM($H250:S250)-SUM($H1108:R1108))*VLOOKUP($F1108,DRT,4,FALSE))</f>
        <v>0</v>
      </c>
      <c r="T1108" s="392">
        <f>IF(SUM($H250:T250)="","",(SUM($H250:T250)-SUM($H1108:S1108))*VLOOKUP($F1108,DRT,4,FALSE))</f>
        <v>0</v>
      </c>
      <c r="U1108" s="392">
        <f>IF(SUM($H250:U250)="","",(SUM($H250:U250)-SUM($H1108:T1108))*VLOOKUP($F1108,DRT,4,FALSE))</f>
        <v>0</v>
      </c>
      <c r="V1108" s="393">
        <f>IF(SUM($H250:V250)="","",(SUM($H250:V250)-SUM($H1108:U1108))*VLOOKUP($F1108,DRT,4,FALSE))</f>
        <v>0</v>
      </c>
      <c r="W1108" s="409">
        <f t="shared" si="387"/>
        <v>0</v>
      </c>
      <c r="Y1108"/>
    </row>
    <row r="1109" spans="1:25" outlineLevel="1" x14ac:dyDescent="0.25">
      <c r="A1109" s="212"/>
      <c r="B1109" s="465"/>
      <c r="C1109" s="273"/>
      <c r="D1109" s="273"/>
      <c r="E1109" s="273"/>
      <c r="F1109" s="274" t="s">
        <v>170</v>
      </c>
      <c r="G1109" s="101">
        <f t="shared" si="386"/>
        <v>0</v>
      </c>
      <c r="H1109" s="388">
        <f>IF(SUM($H251:H251)="","",SUM($H251:H251)*VLOOKUP($F1109,DRT,2,FALSE))</f>
        <v>0</v>
      </c>
      <c r="I1109" s="392">
        <f>IF(SUM($H251:I251)="","",(SUM($H251:I251)-SUM($H1109:H1109))*VLOOKUP($F1109,DRT,2,FALSE))</f>
        <v>0</v>
      </c>
      <c r="J1109" s="392">
        <f>IF(SUM($H251:J251)="","",(SUM($H251:J251)-SUM($H1109:I1109))*VLOOKUP($F1109,DRT,2,FALSE))</f>
        <v>0</v>
      </c>
      <c r="K1109" s="393">
        <f>IF(SUM($H251:K251)="","",(SUM($H251:K251)-SUM($H1109:J1109))*VLOOKUP($F1109,DRT,2,FALSE))</f>
        <v>0</v>
      </c>
      <c r="L1109" s="107">
        <f>IF(SUM($H251:L251)="","",(SUM($H251:L251)-SUM($H1109:K1109))*VLOOKUP($F1109,DRT,4,FALSE))</f>
        <v>0</v>
      </c>
      <c r="M1109" s="108">
        <f>IF(SUM($H251:M251)="","",(SUM($H251:M251)-SUM($H1109:L1109))*VLOOKUP($F1109,DRT,4,FALSE))</f>
        <v>0</v>
      </c>
      <c r="N1109" s="392">
        <f>IF(SUM($H251:N251)="","",(SUM($H251:N251)-SUM($H1109:M1109))*VLOOKUP($F1109,DRT,4,FALSE))</f>
        <v>0</v>
      </c>
      <c r="O1109" s="392">
        <f>IF(SUM($H251:O251)="","",(SUM($H251:O251)-SUM($H1109:N1109))*VLOOKUP($F1109,DRT,4,FALSE))</f>
        <v>0</v>
      </c>
      <c r="P1109" s="392">
        <f>IF(SUM($H251:P251)="","",(SUM($H251:P251)-SUM($H1109:O1109))*VLOOKUP($F1109,DRT,4,FALSE))</f>
        <v>0</v>
      </c>
      <c r="Q1109" s="392">
        <f>IF(SUM($H251:Q251)="","",(SUM($H251:Q251)-SUM($H1109:P1109))*VLOOKUP($F1109,DRT,4,FALSE))</f>
        <v>0</v>
      </c>
      <c r="R1109" s="392">
        <f>IF(SUM($H251:R251)="","",(SUM($H251:R251)-SUM($H1109:Q1109))*VLOOKUP($F1109,DRT,4,FALSE))</f>
        <v>0</v>
      </c>
      <c r="S1109" s="392">
        <f>IF(SUM($H251:S251)="","",(SUM($H251:S251)-SUM($H1109:R1109))*VLOOKUP($F1109,DRT,4,FALSE))</f>
        <v>0</v>
      </c>
      <c r="T1109" s="392">
        <f>IF(SUM($H251:T251)="","",(SUM($H251:T251)-SUM($H1109:S1109))*VLOOKUP($F1109,DRT,4,FALSE))</f>
        <v>0</v>
      </c>
      <c r="U1109" s="392">
        <f>IF(SUM($H251:U251)="","",(SUM($H251:U251)-SUM($H1109:T1109))*VLOOKUP($F1109,DRT,4,FALSE))</f>
        <v>0</v>
      </c>
      <c r="V1109" s="393">
        <f>IF(SUM($H251:V251)="","",(SUM($H251:V251)-SUM($H1109:U1109))*VLOOKUP($F1109,DRT,4,FALSE))</f>
        <v>0</v>
      </c>
      <c r="W1109" s="409">
        <f t="shared" si="387"/>
        <v>0</v>
      </c>
      <c r="Y1109"/>
    </row>
    <row r="1110" spans="1:25" outlineLevel="1" x14ac:dyDescent="0.25">
      <c r="A1110" s="212"/>
      <c r="B1110" s="465"/>
      <c r="C1110" s="273"/>
      <c r="D1110" s="273"/>
      <c r="E1110" s="273"/>
      <c r="F1110" s="274" t="s">
        <v>171</v>
      </c>
      <c r="G1110" s="101">
        <f t="shared" si="386"/>
        <v>0</v>
      </c>
      <c r="H1110" s="388">
        <f>IF(SUM($H252:H252)="","",SUM($H252:H252)*VLOOKUP($F1110,DRT,2,FALSE))</f>
        <v>0</v>
      </c>
      <c r="I1110" s="392">
        <f>IF(SUM($H252:I252)="","",(SUM($H252:I252)-SUM($H1110:H1110))*VLOOKUP($F1110,DRT,2,FALSE))</f>
        <v>0</v>
      </c>
      <c r="J1110" s="392">
        <f>IF(SUM($H252:J252)="","",(SUM($H252:J252)-SUM($H1110:I1110))*VLOOKUP($F1110,DRT,2,FALSE))</f>
        <v>0</v>
      </c>
      <c r="K1110" s="393">
        <f>IF(SUM($H252:K252)="","",(SUM($H252:K252)-SUM($H1110:J1110))*VLOOKUP($F1110,DRT,2,FALSE))</f>
        <v>0</v>
      </c>
      <c r="L1110" s="107">
        <f>IF(SUM($H252:L252)="","",(SUM($H252:L252)-SUM($H1110:K1110))*VLOOKUP($F1110,DRT,4,FALSE))</f>
        <v>0</v>
      </c>
      <c r="M1110" s="108">
        <f>IF(SUM($H252:M252)="","",(SUM($H252:M252)-SUM($H1110:L1110))*VLOOKUP($F1110,DRT,4,FALSE))</f>
        <v>0</v>
      </c>
      <c r="N1110" s="392">
        <f>IF(SUM($H252:N252)="","",(SUM($H252:N252)-SUM($H1110:M1110))*VLOOKUP($F1110,DRT,4,FALSE))</f>
        <v>0</v>
      </c>
      <c r="O1110" s="392">
        <f>IF(SUM($H252:O252)="","",(SUM($H252:O252)-SUM($H1110:N1110))*VLOOKUP($F1110,DRT,4,FALSE))</f>
        <v>0</v>
      </c>
      <c r="P1110" s="392">
        <f>IF(SUM($H252:P252)="","",(SUM($H252:P252)-SUM($H1110:O1110))*VLOOKUP($F1110,DRT,4,FALSE))</f>
        <v>0</v>
      </c>
      <c r="Q1110" s="392">
        <f>IF(SUM($H252:Q252)="","",(SUM($H252:Q252)-SUM($H1110:P1110))*VLOOKUP($F1110,DRT,4,FALSE))</f>
        <v>0</v>
      </c>
      <c r="R1110" s="392">
        <f>IF(SUM($H252:R252)="","",(SUM($H252:R252)-SUM($H1110:Q1110))*VLOOKUP($F1110,DRT,4,FALSE))</f>
        <v>0</v>
      </c>
      <c r="S1110" s="392">
        <f>IF(SUM($H252:S252)="","",(SUM($H252:S252)-SUM($H1110:R1110))*VLOOKUP($F1110,DRT,4,FALSE))</f>
        <v>0</v>
      </c>
      <c r="T1110" s="392">
        <f>IF(SUM($H252:T252)="","",(SUM($H252:T252)-SUM($H1110:S1110))*VLOOKUP($F1110,DRT,4,FALSE))</f>
        <v>0</v>
      </c>
      <c r="U1110" s="392">
        <f>IF(SUM($H252:U252)="","",(SUM($H252:U252)-SUM($H1110:T1110))*VLOOKUP($F1110,DRT,4,FALSE))</f>
        <v>0</v>
      </c>
      <c r="V1110" s="393">
        <f>IF(SUM($H252:V252)="","",(SUM($H252:V252)-SUM($H1110:U1110))*VLOOKUP($F1110,DRT,4,FALSE))</f>
        <v>0</v>
      </c>
      <c r="W1110" s="409">
        <f t="shared" si="387"/>
        <v>0</v>
      </c>
      <c r="Y1110"/>
    </row>
    <row r="1111" spans="1:25" x14ac:dyDescent="0.25">
      <c r="A1111" s="212"/>
      <c r="B1111" s="465"/>
      <c r="C1111" s="273"/>
      <c r="D1111" s="273"/>
      <c r="E1111" s="273" t="s">
        <v>172</v>
      </c>
      <c r="F1111" s="275"/>
      <c r="G1111" s="367">
        <f t="shared" ref="G1111:W1111" si="388">SUBTOTAL(9,G1112:G1117)</f>
        <v>0</v>
      </c>
      <c r="H1111" s="364">
        <f t="shared" si="388"/>
        <v>0</v>
      </c>
      <c r="I1111" s="364">
        <f t="shared" si="388"/>
        <v>0</v>
      </c>
      <c r="J1111" s="364">
        <f t="shared" si="388"/>
        <v>0</v>
      </c>
      <c r="K1111" s="365">
        <f t="shared" si="388"/>
        <v>0</v>
      </c>
      <c r="L1111" s="30">
        <f t="shared" si="388"/>
        <v>0</v>
      </c>
      <c r="M1111" s="31">
        <f t="shared" si="388"/>
        <v>0</v>
      </c>
      <c r="N1111" s="31">
        <f t="shared" si="388"/>
        <v>0</v>
      </c>
      <c r="O1111" s="31">
        <f t="shared" si="388"/>
        <v>0</v>
      </c>
      <c r="P1111" s="31">
        <f t="shared" si="388"/>
        <v>0</v>
      </c>
      <c r="Q1111" s="31">
        <f t="shared" si="388"/>
        <v>0</v>
      </c>
      <c r="R1111" s="31">
        <f t="shared" si="388"/>
        <v>0</v>
      </c>
      <c r="S1111" s="31">
        <f t="shared" si="388"/>
        <v>0</v>
      </c>
      <c r="T1111" s="31">
        <f t="shared" si="388"/>
        <v>0</v>
      </c>
      <c r="U1111" s="31">
        <f t="shared" si="388"/>
        <v>0</v>
      </c>
      <c r="V1111" s="365">
        <f t="shared" si="388"/>
        <v>0</v>
      </c>
      <c r="W1111" s="365">
        <f t="shared" si="388"/>
        <v>0</v>
      </c>
      <c r="Y1111"/>
    </row>
    <row r="1112" spans="1:25" outlineLevel="1" x14ac:dyDescent="0.25">
      <c r="A1112" s="212"/>
      <c r="B1112" s="465"/>
      <c r="C1112" s="273"/>
      <c r="D1112" s="273"/>
      <c r="E1112" s="273"/>
      <c r="F1112" s="274" t="s">
        <v>173</v>
      </c>
      <c r="G1112" s="101">
        <f t="shared" ref="G1112:G1117" si="389">G254</f>
        <v>0</v>
      </c>
      <c r="H1112" s="388">
        <f t="shared" ref="H1112:K1117" si="390">IF(H254="",0,H254*VLOOKUP($F1112,DRT,3,FALSE))</f>
        <v>0</v>
      </c>
      <c r="I1112" s="392">
        <f t="shared" si="390"/>
        <v>0</v>
      </c>
      <c r="J1112" s="392">
        <f t="shared" si="390"/>
        <v>0</v>
      </c>
      <c r="K1112" s="393">
        <f t="shared" si="390"/>
        <v>0</v>
      </c>
      <c r="L1112" s="105">
        <f>(SUM($H254:$L254)-SUM($H1112:K1112))*VLOOKUP($F1112,DRT,4,FALSE)</f>
        <v>0</v>
      </c>
      <c r="M1112" s="98">
        <f>(SUM($H254:$L254)-SUM($H1112:L1112))*VLOOKUP($F1112,DRT,4,FALSE)</f>
        <v>0</v>
      </c>
      <c r="N1112" s="98">
        <f>(SUM($H254:$L254)-SUM($H1112:M1112))*VLOOKUP($F1112,DRT,4,FALSE)</f>
        <v>0</v>
      </c>
      <c r="O1112" s="98">
        <f>(SUM($H254:$L254)-SUM($H1112:N1112))*VLOOKUP($F1112,DRT,4,FALSE)</f>
        <v>0</v>
      </c>
      <c r="P1112" s="98">
        <f>(SUM($H254:$L254)-SUM($H1112:O1112))*VLOOKUP($F1112,DRT,4,FALSE)</f>
        <v>0</v>
      </c>
      <c r="Q1112" s="98">
        <f>(SUM($H254:$L254)-SUM($H1112:P1112))*VLOOKUP($F1112,DRT,4,FALSE)</f>
        <v>0</v>
      </c>
      <c r="R1112" s="98">
        <f>(SUM($H254:$L254)-SUM($H1112:Q1112))*VLOOKUP($F1112,DRT,4,FALSE)</f>
        <v>0</v>
      </c>
      <c r="S1112" s="98">
        <f>(SUM($H254:$L254)-SUM($H1112:R1112))*VLOOKUP($F1112,DRT,4,FALSE)</f>
        <v>0</v>
      </c>
      <c r="T1112" s="98">
        <f>(SUM($H254:$L254)-SUM($H1112:S1112))*VLOOKUP($F1112,DRT,4,FALSE)</f>
        <v>0</v>
      </c>
      <c r="U1112" s="98">
        <f>(SUM($H254:$L254)-SUM($H1112:T1112))*VLOOKUP($F1112,DRT,4,FALSE)</f>
        <v>0</v>
      </c>
      <c r="V1112" s="106">
        <f>(SUM($H254:$L254)-SUM($H1112:U1112))*VLOOKUP($F1112,DRT,4,FALSE)</f>
        <v>0</v>
      </c>
      <c r="W1112" s="37">
        <f t="shared" si="387"/>
        <v>0</v>
      </c>
      <c r="Y1112"/>
    </row>
    <row r="1113" spans="1:25" outlineLevel="1" x14ac:dyDescent="0.25">
      <c r="A1113" s="212"/>
      <c r="B1113" s="465"/>
      <c r="C1113" s="273"/>
      <c r="D1113" s="273"/>
      <c r="E1113" s="273"/>
      <c r="F1113" s="274" t="s">
        <v>174</v>
      </c>
      <c r="G1113" s="101">
        <f t="shared" si="389"/>
        <v>0</v>
      </c>
      <c r="H1113" s="388">
        <f t="shared" si="390"/>
        <v>0</v>
      </c>
      <c r="I1113" s="392">
        <f t="shared" si="390"/>
        <v>0</v>
      </c>
      <c r="J1113" s="392">
        <f t="shared" si="390"/>
        <v>0</v>
      </c>
      <c r="K1113" s="393">
        <f t="shared" si="390"/>
        <v>0</v>
      </c>
      <c r="L1113" s="391">
        <f>IF(L255="",0,L255*VLOOKUP($F1113,DRT,4,FALSE))</f>
        <v>0</v>
      </c>
      <c r="M1113" s="98">
        <f>(SUM($H255:$K255,M255)-SUM($H1113:$K1113))*VLOOKUP($F1113,DRT,4,FALSE)</f>
        <v>0</v>
      </c>
      <c r="N1113" s="98">
        <f>($L255-$L1113)*VLOOKUP($F1113,DRT,4,FALSE)</f>
        <v>0</v>
      </c>
      <c r="O1113" s="98">
        <f>(SUM($H255:$K255,M255)-SUM($H1113:$K1113)-$M1113)*VLOOKUP($F1113,DRT,4,FALSE)</f>
        <v>0</v>
      </c>
      <c r="P1113" s="98">
        <f>($L255-$L1113-$N1113)*VLOOKUP($F1113,DRT,4,FALSE)</f>
        <v>0</v>
      </c>
      <c r="Q1113" s="98">
        <f>(SUM($H255:$K255,M255)-SUM($H1113:$K1113)-$M1113-$O1113)*VLOOKUP($F1113,DRT,4,FALSE)</f>
        <v>0</v>
      </c>
      <c r="R1113" s="98">
        <f>($L255-$L1113-$N1113-$P1113)*VLOOKUP($F1113,DRT,4,FALSE)</f>
        <v>0</v>
      </c>
      <c r="S1113" s="98">
        <f>(SUM($H255:$K255,M255)-SUM($H1113:$K1113)-$M1113-$O1113-$Q1113)*VLOOKUP($F1113,DRT,4,FALSE)</f>
        <v>0</v>
      </c>
      <c r="T1113" s="98">
        <f>($L255-$L1113-$N1113-$P1113-$R1113)*VLOOKUP($F1113,DRT,4,FALSE)</f>
        <v>0</v>
      </c>
      <c r="U1113" s="98">
        <f>(SUM($H255:$K255,M255)-SUM($H1113:$K1113)-$M1113-$O1113-$Q1113-$S1113)*VLOOKUP($F1113,DRT,4,FALSE)</f>
        <v>0</v>
      </c>
      <c r="V1113" s="106">
        <f>($L255-$L1113-$N1113-$P1113-$R1113-$T1113)*VLOOKUP($F1113,DRT,4,FALSE)</f>
        <v>0</v>
      </c>
      <c r="W1113" s="37">
        <f t="shared" si="387"/>
        <v>0</v>
      </c>
      <c r="Y1113"/>
    </row>
    <row r="1114" spans="1:25" outlineLevel="1" x14ac:dyDescent="0.25">
      <c r="A1114" s="212"/>
      <c r="B1114" s="465"/>
      <c r="C1114" s="273"/>
      <c r="D1114" s="273"/>
      <c r="E1114" s="273"/>
      <c r="F1114" s="274" t="s">
        <v>175</v>
      </c>
      <c r="G1114" s="101">
        <f t="shared" si="389"/>
        <v>0</v>
      </c>
      <c r="H1114" s="388">
        <f t="shared" si="390"/>
        <v>0</v>
      </c>
      <c r="I1114" s="392">
        <f t="shared" si="390"/>
        <v>0</v>
      </c>
      <c r="J1114" s="392">
        <f t="shared" si="390"/>
        <v>0</v>
      </c>
      <c r="K1114" s="393">
        <f t="shared" si="390"/>
        <v>0</v>
      </c>
      <c r="L1114" s="391">
        <f>IF(L256="",0,L256*VLOOKUP($F1114,DRT,4,FALSE))</f>
        <v>0</v>
      </c>
      <c r="M1114" s="98">
        <f>IF(M256="",0,M256*VLOOKUP($F1114,DRT,4,FALSE))</f>
        <v>0</v>
      </c>
      <c r="N1114" s="98">
        <f>(SUM($H256:$K256,N256)-SUM($H1114:$K1114))*VLOOKUP($F1114,DRT,4,FALSE)</f>
        <v>0</v>
      </c>
      <c r="O1114" s="98">
        <f>($L256+$O256-$L1114)*VLOOKUP($F1114,DRT,4,FALSE)</f>
        <v>0</v>
      </c>
      <c r="P1114" s="98">
        <f>($M256-$M1114)*VLOOKUP($F1114,DRT,4,FALSE)</f>
        <v>0</v>
      </c>
      <c r="Q1114" s="98">
        <f>(SUM($H256:$K256,N256)-SUM($H1114:$K1114)-N1114)*VLOOKUP($F1114,DRT,4,FALSE)</f>
        <v>0</v>
      </c>
      <c r="R1114" s="98">
        <f>($L256+$O256-$L1114-$O1114)*VLOOKUP($F1114,DRT,4,FALSE)</f>
        <v>0</v>
      </c>
      <c r="S1114" s="98">
        <f>($M256-$M1114-$P1114)*VLOOKUP($F1114,DRT,4,FALSE)</f>
        <v>0</v>
      </c>
      <c r="T1114" s="98">
        <f>(SUM($H256:$K256,N256)-SUM($H1114:$K1114)-$N1114-$Q1114)*VLOOKUP($F1114,DRT,4,FALSE)</f>
        <v>0</v>
      </c>
      <c r="U1114" s="98">
        <f>($L256+O256-$L1114-$O1114-$R1114)*VLOOKUP($F1114,DRT,4,FALSE)</f>
        <v>0</v>
      </c>
      <c r="V1114" s="106">
        <f>($M256-$M1114-$P1114-$S1114)*VLOOKUP($F1114,DRT,4,FALSE)</f>
        <v>0</v>
      </c>
      <c r="W1114" s="37">
        <f t="shared" si="387"/>
        <v>0</v>
      </c>
      <c r="Y1114"/>
    </row>
    <row r="1115" spans="1:25" outlineLevel="1" x14ac:dyDescent="0.25">
      <c r="A1115" s="212"/>
      <c r="B1115" s="465"/>
      <c r="C1115" s="273"/>
      <c r="D1115" s="273"/>
      <c r="E1115" s="273"/>
      <c r="F1115" s="274" t="s">
        <v>176</v>
      </c>
      <c r="G1115" s="101">
        <f t="shared" si="389"/>
        <v>0</v>
      </c>
      <c r="H1115" s="388">
        <f t="shared" si="390"/>
        <v>0</v>
      </c>
      <c r="I1115" s="392">
        <f t="shared" si="390"/>
        <v>0</v>
      </c>
      <c r="J1115" s="392">
        <f t="shared" si="390"/>
        <v>0</v>
      </c>
      <c r="K1115" s="393">
        <f t="shared" si="390"/>
        <v>0</v>
      </c>
      <c r="L1115" s="391">
        <f>IF(L257="",0,L257*VLOOKUP($F1115,DRT,4,FALSE))</f>
        <v>0</v>
      </c>
      <c r="M1115" s="98">
        <f>IF(M257="",0,M257*VLOOKUP($F1115,DRT,4,FALSE))</f>
        <v>0</v>
      </c>
      <c r="N1115" s="98">
        <f t="shared" ref="N1115:P1117" si="391">IF(N257="",0,N257*VLOOKUP($F1115,DRT,4,FALSE))</f>
        <v>0</v>
      </c>
      <c r="O1115" s="98">
        <f t="shared" si="391"/>
        <v>0</v>
      </c>
      <c r="P1115" s="98">
        <f t="shared" si="391"/>
        <v>0</v>
      </c>
      <c r="Q1115" s="98">
        <f>(SUM($H257:$K257,Q257)-SUM($H1115:$K1115))*VLOOKUP($F1115,DRT,4,FALSE)</f>
        <v>0</v>
      </c>
      <c r="R1115" s="98">
        <f>($L257+R257-$L1115)*VLOOKUP($F1115,DRT,4,FALSE)</f>
        <v>0</v>
      </c>
      <c r="S1115" s="98">
        <f>($M257+S257-$M1115)*VLOOKUP($F1115,DRT,4,FALSE)</f>
        <v>0</v>
      </c>
      <c r="T1115" s="98">
        <f>($N257-$N1115)*VLOOKUP($F1115,DRT,4,FALSE)</f>
        <v>0</v>
      </c>
      <c r="U1115" s="98">
        <f>($O257-$O1115)*VLOOKUP($F1115,DRT,4,FALSE)</f>
        <v>0</v>
      </c>
      <c r="V1115" s="106">
        <f>($P257-$P1115)*VLOOKUP($F1115,DRT,4,FALSE)</f>
        <v>0</v>
      </c>
      <c r="W1115" s="37">
        <f t="shared" si="387"/>
        <v>0</v>
      </c>
      <c r="Y1115"/>
    </row>
    <row r="1116" spans="1:25" outlineLevel="1" x14ac:dyDescent="0.25">
      <c r="A1116" s="212"/>
      <c r="B1116" s="465"/>
      <c r="C1116" s="273"/>
      <c r="D1116" s="273"/>
      <c r="E1116" s="273"/>
      <c r="F1116" s="274" t="s">
        <v>177</v>
      </c>
      <c r="G1116" s="101">
        <f t="shared" si="389"/>
        <v>0</v>
      </c>
      <c r="H1116" s="388">
        <f t="shared" si="390"/>
        <v>0</v>
      </c>
      <c r="I1116" s="392">
        <f t="shared" si="390"/>
        <v>0</v>
      </c>
      <c r="J1116" s="392">
        <f t="shared" si="390"/>
        <v>0</v>
      </c>
      <c r="K1116" s="393">
        <f t="shared" si="390"/>
        <v>0</v>
      </c>
      <c r="L1116" s="391">
        <f>IF(L258="",0,L258*VLOOKUP($F1116,DRT,4,FALSE))</f>
        <v>0</v>
      </c>
      <c r="M1116" s="98">
        <f>IF(M258="",0,M258*VLOOKUP($F1116,DRT,4,FALSE))</f>
        <v>0</v>
      </c>
      <c r="N1116" s="98">
        <f t="shared" si="391"/>
        <v>0</v>
      </c>
      <c r="O1116" s="98">
        <f t="shared" si="391"/>
        <v>0</v>
      </c>
      <c r="P1116" s="98">
        <f t="shared" si="391"/>
        <v>0</v>
      </c>
      <c r="Q1116" s="98">
        <f t="shared" ref="Q1116:V1117" si="392">IF(Q258="",0,Q258*VLOOKUP($F1116,DRT,4,FALSE))</f>
        <v>0</v>
      </c>
      <c r="R1116" s="98">
        <f t="shared" si="392"/>
        <v>0</v>
      </c>
      <c r="S1116" s="98">
        <f t="shared" si="392"/>
        <v>0</v>
      </c>
      <c r="T1116" s="98">
        <f t="shared" si="392"/>
        <v>0</v>
      </c>
      <c r="U1116" s="98">
        <f t="shared" si="392"/>
        <v>0</v>
      </c>
      <c r="V1116" s="106">
        <f t="shared" si="392"/>
        <v>0</v>
      </c>
      <c r="W1116" s="37">
        <f t="shared" si="387"/>
        <v>0</v>
      </c>
      <c r="Y1116"/>
    </row>
    <row r="1117" spans="1:25" outlineLevel="1" x14ac:dyDescent="0.25">
      <c r="A1117" s="212"/>
      <c r="B1117" s="465"/>
      <c r="C1117" s="273"/>
      <c r="D1117" s="273"/>
      <c r="E1117" s="273"/>
      <c r="F1117" s="274" t="s">
        <v>178</v>
      </c>
      <c r="G1117" s="101">
        <f t="shared" si="389"/>
        <v>0</v>
      </c>
      <c r="H1117" s="388">
        <f t="shared" si="390"/>
        <v>0</v>
      </c>
      <c r="I1117" s="392">
        <f t="shared" si="390"/>
        <v>0</v>
      </c>
      <c r="J1117" s="392">
        <f t="shared" si="390"/>
        <v>0</v>
      </c>
      <c r="K1117" s="393">
        <f t="shared" si="390"/>
        <v>0</v>
      </c>
      <c r="L1117" s="105">
        <f>IF(L259="",0,L259*VLOOKUP($F1117,DRT,4,FALSE))</f>
        <v>0</v>
      </c>
      <c r="M1117" s="392">
        <f>IF(M259="",0,M259*VLOOKUP($F1117,DRT,4,FALSE))</f>
        <v>0</v>
      </c>
      <c r="N1117" s="98">
        <f t="shared" si="391"/>
        <v>0</v>
      </c>
      <c r="O1117" s="98">
        <f t="shared" si="391"/>
        <v>0</v>
      </c>
      <c r="P1117" s="98">
        <f t="shared" si="391"/>
        <v>0</v>
      </c>
      <c r="Q1117" s="98">
        <f t="shared" si="392"/>
        <v>0</v>
      </c>
      <c r="R1117" s="98">
        <f t="shared" si="392"/>
        <v>0</v>
      </c>
      <c r="S1117" s="98">
        <f t="shared" si="392"/>
        <v>0</v>
      </c>
      <c r="T1117" s="98">
        <f t="shared" si="392"/>
        <v>0</v>
      </c>
      <c r="U1117" s="98">
        <f t="shared" si="392"/>
        <v>0</v>
      </c>
      <c r="V1117" s="106">
        <f t="shared" si="392"/>
        <v>0</v>
      </c>
      <c r="W1117" s="37">
        <f t="shared" si="387"/>
        <v>0</v>
      </c>
      <c r="Y1117"/>
    </row>
    <row r="1118" spans="1:25" x14ac:dyDescent="0.25">
      <c r="A1118" s="212"/>
      <c r="B1118" s="465"/>
      <c r="C1118" s="273"/>
      <c r="D1118" s="273"/>
      <c r="E1118" s="273" t="s">
        <v>179</v>
      </c>
      <c r="F1118" s="275"/>
      <c r="G1118" s="367">
        <f t="shared" ref="G1118:W1118" si="393">SUBTOTAL(9,G1119:G1124)</f>
        <v>0</v>
      </c>
      <c r="H1118" s="364">
        <f t="shared" si="393"/>
        <v>0</v>
      </c>
      <c r="I1118" s="364">
        <f t="shared" si="393"/>
        <v>0</v>
      </c>
      <c r="J1118" s="364">
        <f t="shared" si="393"/>
        <v>0</v>
      </c>
      <c r="K1118" s="365">
        <f t="shared" si="393"/>
        <v>0</v>
      </c>
      <c r="L1118" s="30">
        <f t="shared" si="393"/>
        <v>0</v>
      </c>
      <c r="M1118" s="31">
        <f t="shared" si="393"/>
        <v>0</v>
      </c>
      <c r="N1118" s="31">
        <f t="shared" si="393"/>
        <v>0</v>
      </c>
      <c r="O1118" s="31">
        <f t="shared" si="393"/>
        <v>0</v>
      </c>
      <c r="P1118" s="31">
        <f t="shared" si="393"/>
        <v>0</v>
      </c>
      <c r="Q1118" s="31">
        <f t="shared" si="393"/>
        <v>0</v>
      </c>
      <c r="R1118" s="31">
        <f t="shared" si="393"/>
        <v>0</v>
      </c>
      <c r="S1118" s="31">
        <f t="shared" si="393"/>
        <v>0</v>
      </c>
      <c r="T1118" s="31">
        <f t="shared" si="393"/>
        <v>0</v>
      </c>
      <c r="U1118" s="31">
        <f t="shared" si="393"/>
        <v>0</v>
      </c>
      <c r="V1118" s="365">
        <f t="shared" si="393"/>
        <v>0</v>
      </c>
      <c r="W1118" s="365">
        <f t="shared" si="393"/>
        <v>0</v>
      </c>
      <c r="Y1118"/>
    </row>
    <row r="1119" spans="1:25" outlineLevel="1" x14ac:dyDescent="0.25">
      <c r="A1119" s="212"/>
      <c r="B1119" s="465"/>
      <c r="C1119" s="273"/>
      <c r="D1119" s="273"/>
      <c r="E1119" s="273"/>
      <c r="F1119" s="274" t="s">
        <v>180</v>
      </c>
      <c r="G1119" s="101">
        <f t="shared" ref="G1119:G1124" si="394">G261</f>
        <v>0</v>
      </c>
      <c r="H1119" s="388">
        <f t="shared" ref="H1119:K1124" si="395">IF(H261="",0,H261*VLOOKUP($F1119,DRT,3,FALSE))</f>
        <v>0</v>
      </c>
      <c r="I1119" s="392">
        <f t="shared" si="395"/>
        <v>0</v>
      </c>
      <c r="J1119" s="392">
        <f t="shared" si="395"/>
        <v>0</v>
      </c>
      <c r="K1119" s="393">
        <f t="shared" si="395"/>
        <v>0</v>
      </c>
      <c r="L1119" s="105">
        <f>(SUM($H261:$L261)-SUM($H1119:K1119))*VLOOKUP($F1119,DRT,4,FALSE)</f>
        <v>0</v>
      </c>
      <c r="M1119" s="98">
        <f>(SUM($H261:$L261)-SUM($H1119:L1119))*VLOOKUP($F1119,DRT,4,FALSE)</f>
        <v>0</v>
      </c>
      <c r="N1119" s="98">
        <f>(SUM($H261:$L261)-SUM($H1119:M1119))*VLOOKUP($F1119,DRT,4,FALSE)</f>
        <v>0</v>
      </c>
      <c r="O1119" s="98">
        <f>(SUM($H261:$L261)-SUM($H1119:N1119))*VLOOKUP($F1119,DRT,4,FALSE)</f>
        <v>0</v>
      </c>
      <c r="P1119" s="98">
        <f>(SUM($H261:$L261)-SUM($H1119:O1119))*VLOOKUP($F1119,DRT,4,FALSE)</f>
        <v>0</v>
      </c>
      <c r="Q1119" s="98">
        <f>(SUM($H261:$L261)-SUM($H1119:P1119))*VLOOKUP($F1119,DRT,4,FALSE)</f>
        <v>0</v>
      </c>
      <c r="R1119" s="98">
        <f>(SUM($H261:$L261)-SUM($H1119:Q1119))*VLOOKUP($F1119,DRT,4,FALSE)</f>
        <v>0</v>
      </c>
      <c r="S1119" s="98">
        <f>(SUM($H261:$L261)-SUM($H1119:R1119))*VLOOKUP($F1119,DRT,4,FALSE)</f>
        <v>0</v>
      </c>
      <c r="T1119" s="98">
        <f>(SUM($H261:$L261)-SUM($H1119:S1119))*VLOOKUP($F1119,DRT,4,FALSE)</f>
        <v>0</v>
      </c>
      <c r="U1119" s="98">
        <f>(SUM($H261:$L261)-SUM($H1119:T1119))*VLOOKUP($F1119,DRT,4,FALSE)</f>
        <v>0</v>
      </c>
      <c r="V1119" s="106">
        <f>(SUM($H261:$L261)-SUM($H1119:U1119))*VLOOKUP($F1119,DRT,4,FALSE)</f>
        <v>0</v>
      </c>
      <c r="W1119" s="37">
        <f t="shared" ref="W1119:W1124" si="396">G1119-SUM(H1119:V1119)</f>
        <v>0</v>
      </c>
      <c r="Y1119"/>
    </row>
    <row r="1120" spans="1:25" outlineLevel="1" x14ac:dyDescent="0.25">
      <c r="A1120" s="212"/>
      <c r="B1120" s="465"/>
      <c r="C1120" s="273"/>
      <c r="D1120" s="273"/>
      <c r="E1120" s="273"/>
      <c r="F1120" s="274" t="s">
        <v>181</v>
      </c>
      <c r="G1120" s="101">
        <f t="shared" si="394"/>
        <v>0</v>
      </c>
      <c r="H1120" s="388">
        <f t="shared" si="395"/>
        <v>0</v>
      </c>
      <c r="I1120" s="392">
        <f t="shared" si="395"/>
        <v>0</v>
      </c>
      <c r="J1120" s="392">
        <f t="shared" si="395"/>
        <v>0</v>
      </c>
      <c r="K1120" s="393">
        <f t="shared" si="395"/>
        <v>0</v>
      </c>
      <c r="L1120" s="391">
        <f>IF(L262="",0,L262*VLOOKUP($F1120,DRT,4,FALSE))</f>
        <v>0</v>
      </c>
      <c r="M1120" s="98">
        <f>(SUM($H262:$K262,M262)-SUM($H1120:$K1120))*VLOOKUP($F1120,DRT,4,FALSE)</f>
        <v>0</v>
      </c>
      <c r="N1120" s="98">
        <f>($L262-$L1120)*VLOOKUP($F1120,DRT,4,FALSE)</f>
        <v>0</v>
      </c>
      <c r="O1120" s="98">
        <f>(SUM($H262:$K262,M262)-SUM($H1120:$K1120)-$M1120)*VLOOKUP($F1120,DRT,4,FALSE)</f>
        <v>0</v>
      </c>
      <c r="P1120" s="98">
        <f>($L262-$L1120-$N1120)*VLOOKUP($F1120,DRT,4,FALSE)</f>
        <v>0</v>
      </c>
      <c r="Q1120" s="98">
        <f>(SUM($H262:$K262,M262)-SUM($H1120:$K1120)-$M1120-$O1120)*VLOOKUP($F1120,DRT,4,FALSE)</f>
        <v>0</v>
      </c>
      <c r="R1120" s="98">
        <f>($L262-$L1120-$N1120-$P1120)*VLOOKUP($F1120,DRT,4,FALSE)</f>
        <v>0</v>
      </c>
      <c r="S1120" s="98">
        <f>(SUM($H262:$K262,M262)-SUM($H1120:$K1120)-$M1120-$O1120-$Q1120)*VLOOKUP($F1120,DRT,4,FALSE)</f>
        <v>0</v>
      </c>
      <c r="T1120" s="98">
        <f>($L262-$L1120-$N1120-$P1120-$R1120)*VLOOKUP($F1120,DRT,4,FALSE)</f>
        <v>0</v>
      </c>
      <c r="U1120" s="98">
        <f>(SUM($H262:$K262,M262)-SUM($H1120:$K1120)-$M1120-$O1120-$Q1120-$S1120)*VLOOKUP($F1120,DRT,4,FALSE)</f>
        <v>0</v>
      </c>
      <c r="V1120" s="106">
        <f>($L262-$L1120-$N1120-$P1120-$R1120-$T1120)*VLOOKUP($F1120,DRT,4,FALSE)</f>
        <v>0</v>
      </c>
      <c r="W1120" s="37">
        <f t="shared" si="396"/>
        <v>0</v>
      </c>
      <c r="Y1120"/>
    </row>
    <row r="1121" spans="1:25" outlineLevel="1" x14ac:dyDescent="0.25">
      <c r="A1121" s="212"/>
      <c r="B1121" s="465"/>
      <c r="C1121" s="273"/>
      <c r="D1121" s="273"/>
      <c r="E1121" s="273"/>
      <c r="F1121" s="274" t="s">
        <v>182</v>
      </c>
      <c r="G1121" s="101">
        <f t="shared" si="394"/>
        <v>0</v>
      </c>
      <c r="H1121" s="388">
        <f t="shared" si="395"/>
        <v>0</v>
      </c>
      <c r="I1121" s="392">
        <f t="shared" si="395"/>
        <v>0</v>
      </c>
      <c r="J1121" s="392">
        <f t="shared" si="395"/>
        <v>0</v>
      </c>
      <c r="K1121" s="393">
        <f t="shared" si="395"/>
        <v>0</v>
      </c>
      <c r="L1121" s="391">
        <f>IF(L263="",0,L263*VLOOKUP($F1121,DRT,4,FALSE))</f>
        <v>0</v>
      </c>
      <c r="M1121" s="98">
        <f>IF(M263="",0,M263*VLOOKUP($F1121,DRT,4,FALSE))</f>
        <v>0</v>
      </c>
      <c r="N1121" s="98">
        <f>(SUM($H263:$K263,N263)-SUM($H1121:$K1121))*VLOOKUP($F1121,DRT,4,FALSE)</f>
        <v>0</v>
      </c>
      <c r="O1121" s="98">
        <f>($L263+$O263-$L1121)*VLOOKUP($F1121,DRT,4,FALSE)</f>
        <v>0</v>
      </c>
      <c r="P1121" s="98">
        <f>($M263-$M1121)*VLOOKUP($F1121,DRT,4,FALSE)</f>
        <v>0</v>
      </c>
      <c r="Q1121" s="98">
        <f>(SUM($H263:$K263,N263)-SUM($H1121:$K1121)-N1121)*VLOOKUP($F1121,DRT,4,FALSE)</f>
        <v>0</v>
      </c>
      <c r="R1121" s="98">
        <f>($L263+$O263-$L1121-$O1121)*VLOOKUP($F1121,DRT,4,FALSE)</f>
        <v>0</v>
      </c>
      <c r="S1121" s="98">
        <f>($M263-$M1121-$P1121)*VLOOKUP($F1121,DRT,4,FALSE)</f>
        <v>0</v>
      </c>
      <c r="T1121" s="98">
        <f>(SUM($H263:$K263,N263)-SUM($H1121:$K1121)-$N1121-$Q1121)*VLOOKUP($F1121,DRT,4,FALSE)</f>
        <v>0</v>
      </c>
      <c r="U1121" s="98">
        <f>($L263+O263-$L1121-$O1121-$R1121)*VLOOKUP($F1121,DRT,4,FALSE)</f>
        <v>0</v>
      </c>
      <c r="V1121" s="106">
        <f>($M263-$M1121-$P1121-$S1121)*VLOOKUP($F1121,DRT,4,FALSE)</f>
        <v>0</v>
      </c>
      <c r="W1121" s="37">
        <f t="shared" si="396"/>
        <v>0</v>
      </c>
      <c r="Y1121"/>
    </row>
    <row r="1122" spans="1:25" outlineLevel="1" x14ac:dyDescent="0.25">
      <c r="A1122" s="212"/>
      <c r="B1122" s="465"/>
      <c r="C1122" s="273"/>
      <c r="D1122" s="273"/>
      <c r="E1122" s="273"/>
      <c r="F1122" s="274" t="s">
        <v>183</v>
      </c>
      <c r="G1122" s="101">
        <f t="shared" si="394"/>
        <v>0</v>
      </c>
      <c r="H1122" s="388">
        <f t="shared" si="395"/>
        <v>0</v>
      </c>
      <c r="I1122" s="392">
        <f t="shared" si="395"/>
        <v>0</v>
      </c>
      <c r="J1122" s="392">
        <f t="shared" si="395"/>
        <v>0</v>
      </c>
      <c r="K1122" s="393">
        <f t="shared" si="395"/>
        <v>0</v>
      </c>
      <c r="L1122" s="391">
        <f>IF(L264="",0,L264*VLOOKUP($F1122,DRT,4,FALSE))</f>
        <v>0</v>
      </c>
      <c r="M1122" s="98">
        <f>IF(M264="",0,M264*VLOOKUP($F1122,DRT,4,FALSE))</f>
        <v>0</v>
      </c>
      <c r="N1122" s="98">
        <f t="shared" ref="N1122:P1124" si="397">IF(N264="",0,N264*VLOOKUP($F1122,DRT,4,FALSE))</f>
        <v>0</v>
      </c>
      <c r="O1122" s="98">
        <f t="shared" si="397"/>
        <v>0</v>
      </c>
      <c r="P1122" s="98">
        <f t="shared" si="397"/>
        <v>0</v>
      </c>
      <c r="Q1122" s="98">
        <f>(SUM($H264:$K264,Q264)-SUM($H1122:$K1122))*VLOOKUP($F1122,DRT,4,FALSE)</f>
        <v>0</v>
      </c>
      <c r="R1122" s="98">
        <f>($L264+R264-$L1122)*VLOOKUP($F1122,DRT,4,FALSE)</f>
        <v>0</v>
      </c>
      <c r="S1122" s="98">
        <f>($M264+S264-$M1122)*VLOOKUP($F1122,DRT,4,FALSE)</f>
        <v>0</v>
      </c>
      <c r="T1122" s="98">
        <f>($N264-$N1122)*VLOOKUP($F1122,DRT,4,FALSE)</f>
        <v>0</v>
      </c>
      <c r="U1122" s="98">
        <f>($O264-$O1122)*VLOOKUP($F1122,DRT,4,FALSE)</f>
        <v>0</v>
      </c>
      <c r="V1122" s="106">
        <f>($P264-$P1122)*VLOOKUP($F1122,DRT,4,FALSE)</f>
        <v>0</v>
      </c>
      <c r="W1122" s="37">
        <f t="shared" si="396"/>
        <v>0</v>
      </c>
      <c r="Y1122"/>
    </row>
    <row r="1123" spans="1:25" outlineLevel="1" x14ac:dyDescent="0.25">
      <c r="A1123" s="212"/>
      <c r="B1123" s="465"/>
      <c r="C1123" s="273"/>
      <c r="D1123" s="273"/>
      <c r="E1123" s="273"/>
      <c r="F1123" s="274" t="s">
        <v>184</v>
      </c>
      <c r="G1123" s="101">
        <f t="shared" si="394"/>
        <v>0</v>
      </c>
      <c r="H1123" s="388">
        <f t="shared" si="395"/>
        <v>0</v>
      </c>
      <c r="I1123" s="392">
        <f t="shared" si="395"/>
        <v>0</v>
      </c>
      <c r="J1123" s="392">
        <f t="shared" si="395"/>
        <v>0</v>
      </c>
      <c r="K1123" s="393">
        <f t="shared" si="395"/>
        <v>0</v>
      </c>
      <c r="L1123" s="391">
        <f>IF(L265="",0,L265*VLOOKUP($F1123,DRT,4,FALSE))</f>
        <v>0</v>
      </c>
      <c r="M1123" s="98">
        <f>IF(M265="",0,M265*VLOOKUP($F1123,DRT,4,FALSE))</f>
        <v>0</v>
      </c>
      <c r="N1123" s="98">
        <f t="shared" si="397"/>
        <v>0</v>
      </c>
      <c r="O1123" s="98">
        <f t="shared" si="397"/>
        <v>0</v>
      </c>
      <c r="P1123" s="98">
        <f t="shared" si="397"/>
        <v>0</v>
      </c>
      <c r="Q1123" s="98">
        <f t="shared" ref="Q1123:V1124" si="398">IF(Q265="",0,Q265*VLOOKUP($F1123,DRT,4,FALSE))</f>
        <v>0</v>
      </c>
      <c r="R1123" s="98">
        <f t="shared" si="398"/>
        <v>0</v>
      </c>
      <c r="S1123" s="98">
        <f t="shared" si="398"/>
        <v>0</v>
      </c>
      <c r="T1123" s="98">
        <f t="shared" si="398"/>
        <v>0</v>
      </c>
      <c r="U1123" s="98">
        <f t="shared" si="398"/>
        <v>0</v>
      </c>
      <c r="V1123" s="106">
        <f t="shared" si="398"/>
        <v>0</v>
      </c>
      <c r="W1123" s="37">
        <f t="shared" si="396"/>
        <v>0</v>
      </c>
      <c r="Y1123"/>
    </row>
    <row r="1124" spans="1:25" outlineLevel="1" x14ac:dyDescent="0.25">
      <c r="A1124" s="212"/>
      <c r="B1124" s="465"/>
      <c r="C1124" s="273"/>
      <c r="D1124" s="273"/>
      <c r="E1124" s="273"/>
      <c r="F1124" s="274" t="s">
        <v>185</v>
      </c>
      <c r="G1124" s="101">
        <f t="shared" si="394"/>
        <v>0</v>
      </c>
      <c r="H1124" s="388">
        <f t="shared" si="395"/>
        <v>0</v>
      </c>
      <c r="I1124" s="392">
        <f t="shared" si="395"/>
        <v>0</v>
      </c>
      <c r="J1124" s="392">
        <f t="shared" si="395"/>
        <v>0</v>
      </c>
      <c r="K1124" s="393">
        <f t="shared" si="395"/>
        <v>0</v>
      </c>
      <c r="L1124" s="105">
        <f>IF(L266="",0,L266*VLOOKUP($F1124,DRT,4,FALSE))</f>
        <v>0</v>
      </c>
      <c r="M1124" s="392">
        <f>IF(M266="",0,M266*VLOOKUP($F1124,DRT,4,FALSE))</f>
        <v>0</v>
      </c>
      <c r="N1124" s="98">
        <f t="shared" si="397"/>
        <v>0</v>
      </c>
      <c r="O1124" s="98">
        <f t="shared" si="397"/>
        <v>0</v>
      </c>
      <c r="P1124" s="98">
        <f t="shared" si="397"/>
        <v>0</v>
      </c>
      <c r="Q1124" s="98">
        <f t="shared" si="398"/>
        <v>0</v>
      </c>
      <c r="R1124" s="98">
        <f t="shared" si="398"/>
        <v>0</v>
      </c>
      <c r="S1124" s="98">
        <f t="shared" si="398"/>
        <v>0</v>
      </c>
      <c r="T1124" s="98">
        <f t="shared" si="398"/>
        <v>0</v>
      </c>
      <c r="U1124" s="98">
        <f t="shared" si="398"/>
        <v>0</v>
      </c>
      <c r="V1124" s="106">
        <f t="shared" si="398"/>
        <v>0</v>
      </c>
      <c r="W1124" s="37">
        <f t="shared" si="396"/>
        <v>0</v>
      </c>
      <c r="Y1124"/>
    </row>
    <row r="1125" spans="1:25" x14ac:dyDescent="0.25">
      <c r="A1125" s="212"/>
      <c r="B1125" s="465"/>
      <c r="C1125" s="273"/>
      <c r="D1125" s="273"/>
      <c r="E1125" s="273" t="s">
        <v>186</v>
      </c>
      <c r="F1125" s="275"/>
      <c r="G1125" s="367">
        <f t="shared" ref="G1125:W1125" si="399">SUBTOTAL(9,G1126:G1131)</f>
        <v>0</v>
      </c>
      <c r="H1125" s="364">
        <f t="shared" si="399"/>
        <v>0</v>
      </c>
      <c r="I1125" s="364">
        <f t="shared" si="399"/>
        <v>0</v>
      </c>
      <c r="J1125" s="364">
        <f t="shared" si="399"/>
        <v>0</v>
      </c>
      <c r="K1125" s="365">
        <f t="shared" si="399"/>
        <v>0</v>
      </c>
      <c r="L1125" s="30">
        <f t="shared" si="399"/>
        <v>0</v>
      </c>
      <c r="M1125" s="31">
        <f t="shared" si="399"/>
        <v>0</v>
      </c>
      <c r="N1125" s="31">
        <f t="shared" si="399"/>
        <v>0</v>
      </c>
      <c r="O1125" s="31">
        <f t="shared" si="399"/>
        <v>0</v>
      </c>
      <c r="P1125" s="31">
        <f t="shared" si="399"/>
        <v>0</v>
      </c>
      <c r="Q1125" s="31">
        <f t="shared" si="399"/>
        <v>0</v>
      </c>
      <c r="R1125" s="31">
        <f t="shared" si="399"/>
        <v>0</v>
      </c>
      <c r="S1125" s="31">
        <f t="shared" si="399"/>
        <v>0</v>
      </c>
      <c r="T1125" s="31">
        <f t="shared" si="399"/>
        <v>0</v>
      </c>
      <c r="U1125" s="31">
        <f t="shared" si="399"/>
        <v>0</v>
      </c>
      <c r="V1125" s="365">
        <f t="shared" si="399"/>
        <v>0</v>
      </c>
      <c r="W1125" s="365">
        <f t="shared" si="399"/>
        <v>0</v>
      </c>
      <c r="Y1125"/>
    </row>
    <row r="1126" spans="1:25" outlineLevel="1" x14ac:dyDescent="0.25">
      <c r="A1126" s="212"/>
      <c r="B1126" s="465"/>
      <c r="C1126" s="273"/>
      <c r="D1126" s="273"/>
      <c r="E1126" s="273"/>
      <c r="F1126" s="274" t="s">
        <v>187</v>
      </c>
      <c r="G1126" s="101">
        <f t="shared" ref="G1126:G1131" si="400">G268</f>
        <v>0</v>
      </c>
      <c r="H1126" s="388">
        <f t="shared" ref="H1126:K1131" si="401">IF(H268="",0,H268*VLOOKUP($F1126,DRT,3,FALSE))</f>
        <v>0</v>
      </c>
      <c r="I1126" s="392">
        <f t="shared" si="401"/>
        <v>0</v>
      </c>
      <c r="J1126" s="392">
        <f t="shared" si="401"/>
        <v>0</v>
      </c>
      <c r="K1126" s="393">
        <f t="shared" si="401"/>
        <v>0</v>
      </c>
      <c r="L1126" s="105">
        <f>(SUM($H268:$L268)-SUM($H1126:K1126))*VLOOKUP($F1126,DRT,4,FALSE)</f>
        <v>0</v>
      </c>
      <c r="M1126" s="98">
        <f>(SUM($H268:$L268)-SUM($H1126:L1126))*VLOOKUP($F1126,DRT,4,FALSE)</f>
        <v>0</v>
      </c>
      <c r="N1126" s="98">
        <f>(SUM($H268:$L268)-SUM($H1126:M1126))*VLOOKUP($F1126,DRT,4,FALSE)</f>
        <v>0</v>
      </c>
      <c r="O1126" s="98">
        <f>(SUM($H268:$L268)-SUM($H1126:N1126))*VLOOKUP($F1126,DRT,4,FALSE)</f>
        <v>0</v>
      </c>
      <c r="P1126" s="98">
        <f>(SUM($H268:$L268)-SUM($H1126:O1126))*VLOOKUP($F1126,DRT,4,FALSE)</f>
        <v>0</v>
      </c>
      <c r="Q1126" s="98">
        <f>(SUM($H268:$L268)-SUM($H1126:P1126))*VLOOKUP($F1126,DRT,4,FALSE)</f>
        <v>0</v>
      </c>
      <c r="R1126" s="98">
        <f>(SUM($H268:$L268)-SUM($H1126:Q1126))*VLOOKUP($F1126,DRT,4,FALSE)</f>
        <v>0</v>
      </c>
      <c r="S1126" s="98">
        <f>(SUM($H268:$L268)-SUM($H1126:R1126))*VLOOKUP($F1126,DRT,4,FALSE)</f>
        <v>0</v>
      </c>
      <c r="T1126" s="98">
        <f>(SUM($H268:$L268)-SUM($H1126:S1126))*VLOOKUP($F1126,DRT,4,FALSE)</f>
        <v>0</v>
      </c>
      <c r="U1126" s="98">
        <f>(SUM($H268:$L268)-SUM($H1126:T1126))*VLOOKUP($F1126,DRT,4,FALSE)</f>
        <v>0</v>
      </c>
      <c r="V1126" s="106">
        <f>(SUM($H268:$L268)-SUM($H1126:U1126))*VLOOKUP($F1126,DRT,4,FALSE)</f>
        <v>0</v>
      </c>
      <c r="W1126" s="37">
        <f t="shared" ref="W1126:W1131" si="402">G1126-SUM(H1126:V1126)</f>
        <v>0</v>
      </c>
      <c r="Y1126"/>
    </row>
    <row r="1127" spans="1:25" outlineLevel="1" x14ac:dyDescent="0.25">
      <c r="A1127" s="212"/>
      <c r="B1127" s="465"/>
      <c r="C1127" s="273"/>
      <c r="D1127" s="273"/>
      <c r="E1127" s="273"/>
      <c r="F1127" s="274" t="s">
        <v>188</v>
      </c>
      <c r="G1127" s="101">
        <f t="shared" si="400"/>
        <v>0</v>
      </c>
      <c r="H1127" s="388">
        <f t="shared" si="401"/>
        <v>0</v>
      </c>
      <c r="I1127" s="392">
        <f t="shared" si="401"/>
        <v>0</v>
      </c>
      <c r="J1127" s="392">
        <f t="shared" si="401"/>
        <v>0</v>
      </c>
      <c r="K1127" s="393">
        <f t="shared" si="401"/>
        <v>0</v>
      </c>
      <c r="L1127" s="391">
        <f>IF(L269="",0,L269*VLOOKUP($F1127,DRT,4,FALSE))</f>
        <v>0</v>
      </c>
      <c r="M1127" s="98">
        <f>(SUM($H269:$K269,M269)-SUM($H1127:$K1127))*VLOOKUP($F1127,DRT,4,FALSE)</f>
        <v>0</v>
      </c>
      <c r="N1127" s="98">
        <f>($L269-$L1127)*VLOOKUP($F1127,DRT,4,FALSE)</f>
        <v>0</v>
      </c>
      <c r="O1127" s="98">
        <f>(SUM($H269:$K269,M269)-SUM($H1127:$K1127)-$M1127)*VLOOKUP($F1127,DRT,4,FALSE)</f>
        <v>0</v>
      </c>
      <c r="P1127" s="98">
        <f>($L269-$L1127-$N1127)*VLOOKUP($F1127,DRT,4,FALSE)</f>
        <v>0</v>
      </c>
      <c r="Q1127" s="98">
        <f>(SUM($H269:$K269,M269)-SUM($H1127:$K1127)-$M1127-$O1127)*VLOOKUP($F1127,DRT,4,FALSE)</f>
        <v>0</v>
      </c>
      <c r="R1127" s="98">
        <f>($L269-$L1127-$N1127-$P1127)*VLOOKUP($F1127,DRT,4,FALSE)</f>
        <v>0</v>
      </c>
      <c r="S1127" s="98">
        <f>(SUM($H269:$K269,M269)-SUM($H1127:$K1127)-$M1127-$O1127-$Q1127)*VLOOKUP($F1127,DRT,4,FALSE)</f>
        <v>0</v>
      </c>
      <c r="T1127" s="98">
        <f>($L269-$L1127-$N1127-$P1127-$R1127)*VLOOKUP($F1127,DRT,4,FALSE)</f>
        <v>0</v>
      </c>
      <c r="U1127" s="98">
        <f>(SUM($H269:$K269,M269)-SUM($H1127:$K1127)-$M1127-$O1127-$Q1127-$S1127)*VLOOKUP($F1127,DRT,4,FALSE)</f>
        <v>0</v>
      </c>
      <c r="V1127" s="106">
        <f>($L269-$L1127-$N1127-$P1127-$R1127-$T1127)*VLOOKUP($F1127,DRT,4,FALSE)</f>
        <v>0</v>
      </c>
      <c r="W1127" s="37">
        <f t="shared" si="402"/>
        <v>0</v>
      </c>
      <c r="Y1127"/>
    </row>
    <row r="1128" spans="1:25" outlineLevel="1" x14ac:dyDescent="0.25">
      <c r="A1128" s="212"/>
      <c r="B1128" s="465"/>
      <c r="C1128" s="273"/>
      <c r="D1128" s="273"/>
      <c r="E1128" s="273"/>
      <c r="F1128" s="274" t="s">
        <v>189</v>
      </c>
      <c r="G1128" s="101">
        <f t="shared" si="400"/>
        <v>0</v>
      </c>
      <c r="H1128" s="388">
        <f t="shared" si="401"/>
        <v>0</v>
      </c>
      <c r="I1128" s="392">
        <f t="shared" si="401"/>
        <v>0</v>
      </c>
      <c r="J1128" s="392">
        <f t="shared" si="401"/>
        <v>0</v>
      </c>
      <c r="K1128" s="393">
        <f t="shared" si="401"/>
        <v>0</v>
      </c>
      <c r="L1128" s="391">
        <f>IF(L270="",0,L270*VLOOKUP($F1128,DRT,4,FALSE))</f>
        <v>0</v>
      </c>
      <c r="M1128" s="98">
        <f>IF(M270="",0,M270*VLOOKUP($F1128,DRT,4,FALSE))</f>
        <v>0</v>
      </c>
      <c r="N1128" s="98">
        <f>(SUM($H270:$K270,N270)-SUM($H1128:$K1128))*VLOOKUP($F1128,DRT,4,FALSE)</f>
        <v>0</v>
      </c>
      <c r="O1128" s="98">
        <f>($L270+$O270-$L1128)*VLOOKUP($F1128,DRT,4,FALSE)</f>
        <v>0</v>
      </c>
      <c r="P1128" s="98">
        <f>($M270-$M1128)*VLOOKUP($F1128,DRT,4,FALSE)</f>
        <v>0</v>
      </c>
      <c r="Q1128" s="98">
        <f>(SUM($H270:$K270,N270)-SUM($H1128:$K1128)-N1128)*VLOOKUP($F1128,DRT,4,FALSE)</f>
        <v>0</v>
      </c>
      <c r="R1128" s="98">
        <f>($L270+$O270-$L1128-$O1128)*VLOOKUP($F1128,DRT,4,FALSE)</f>
        <v>0</v>
      </c>
      <c r="S1128" s="98">
        <f>($M270-$M1128-$P1128)*VLOOKUP($F1128,DRT,4,FALSE)</f>
        <v>0</v>
      </c>
      <c r="T1128" s="98">
        <f>(SUM($H270:$K270,N270)-SUM($H1128:$K1128)-$N1128-$Q1128)*VLOOKUP($F1128,DRT,4,FALSE)</f>
        <v>0</v>
      </c>
      <c r="U1128" s="98">
        <f>($L270+O270-$L1128-$O1128-$R1128)*VLOOKUP($F1128,DRT,4,FALSE)</f>
        <v>0</v>
      </c>
      <c r="V1128" s="106">
        <f>($M270-$M1128-$P1128-$S1128)*VLOOKUP($F1128,DRT,4,FALSE)</f>
        <v>0</v>
      </c>
      <c r="W1128" s="37">
        <f t="shared" si="402"/>
        <v>0</v>
      </c>
      <c r="Y1128"/>
    </row>
    <row r="1129" spans="1:25" outlineLevel="1" x14ac:dyDescent="0.25">
      <c r="A1129" s="212"/>
      <c r="B1129" s="465"/>
      <c r="C1129" s="273"/>
      <c r="D1129" s="273"/>
      <c r="E1129" s="273"/>
      <c r="F1129" s="274" t="s">
        <v>190</v>
      </c>
      <c r="G1129" s="101">
        <f t="shared" si="400"/>
        <v>0</v>
      </c>
      <c r="H1129" s="388">
        <f t="shared" si="401"/>
        <v>0</v>
      </c>
      <c r="I1129" s="392">
        <f t="shared" si="401"/>
        <v>0</v>
      </c>
      <c r="J1129" s="392">
        <f t="shared" si="401"/>
        <v>0</v>
      </c>
      <c r="K1129" s="393">
        <f t="shared" si="401"/>
        <v>0</v>
      </c>
      <c r="L1129" s="391">
        <f>IF(L271="",0,L271*VLOOKUP($F1129,DRT,4,FALSE))</f>
        <v>0</v>
      </c>
      <c r="M1129" s="98">
        <f>IF(M271="",0,M271*VLOOKUP($F1129,DRT,4,FALSE))</f>
        <v>0</v>
      </c>
      <c r="N1129" s="98">
        <f t="shared" ref="N1129:P1131" si="403">IF(N271="",0,N271*VLOOKUP($F1129,DRT,4,FALSE))</f>
        <v>0</v>
      </c>
      <c r="O1129" s="98">
        <f t="shared" si="403"/>
        <v>0</v>
      </c>
      <c r="P1129" s="98">
        <f t="shared" si="403"/>
        <v>0</v>
      </c>
      <c r="Q1129" s="98">
        <f>(SUM($H271:$K271,Q271)-SUM($H1129:$K1129))*VLOOKUP($F1129,DRT,4,FALSE)</f>
        <v>0</v>
      </c>
      <c r="R1129" s="98">
        <f>($L271+R271-$L1129)*VLOOKUP($F1129,DRT,4,FALSE)</f>
        <v>0</v>
      </c>
      <c r="S1129" s="98">
        <f>($M271+S271-$M1129)*VLOOKUP($F1129,DRT,4,FALSE)</f>
        <v>0</v>
      </c>
      <c r="T1129" s="98">
        <f>($N271-$N1129)*VLOOKUP($F1129,DRT,4,FALSE)</f>
        <v>0</v>
      </c>
      <c r="U1129" s="98">
        <f>($O271-$O1129)*VLOOKUP($F1129,DRT,4,FALSE)</f>
        <v>0</v>
      </c>
      <c r="V1129" s="106">
        <f>($P271-$P1129)*VLOOKUP($F1129,DRT,4,FALSE)</f>
        <v>0</v>
      </c>
      <c r="W1129" s="37">
        <f t="shared" si="402"/>
        <v>0</v>
      </c>
      <c r="Y1129"/>
    </row>
    <row r="1130" spans="1:25" outlineLevel="1" x14ac:dyDescent="0.25">
      <c r="A1130" s="212"/>
      <c r="B1130" s="465"/>
      <c r="C1130" s="273"/>
      <c r="D1130" s="273"/>
      <c r="E1130" s="273"/>
      <c r="F1130" s="274" t="s">
        <v>191</v>
      </c>
      <c r="G1130" s="101">
        <f t="shared" si="400"/>
        <v>0</v>
      </c>
      <c r="H1130" s="388">
        <f t="shared" si="401"/>
        <v>0</v>
      </c>
      <c r="I1130" s="392">
        <f t="shared" si="401"/>
        <v>0</v>
      </c>
      <c r="J1130" s="392">
        <f t="shared" si="401"/>
        <v>0</v>
      </c>
      <c r="K1130" s="393">
        <f t="shared" si="401"/>
        <v>0</v>
      </c>
      <c r="L1130" s="391">
        <f>IF(L272="",0,L272*VLOOKUP($F1130,DRT,4,FALSE))</f>
        <v>0</v>
      </c>
      <c r="M1130" s="98">
        <f>IF(M272="",0,M272*VLOOKUP($F1130,DRT,4,FALSE))</f>
        <v>0</v>
      </c>
      <c r="N1130" s="98">
        <f t="shared" si="403"/>
        <v>0</v>
      </c>
      <c r="O1130" s="98">
        <f t="shared" si="403"/>
        <v>0</v>
      </c>
      <c r="P1130" s="98">
        <f t="shared" si="403"/>
        <v>0</v>
      </c>
      <c r="Q1130" s="98">
        <f t="shared" ref="Q1130:V1131" si="404">IF(Q272="",0,Q272*VLOOKUP($F1130,DRT,4,FALSE))</f>
        <v>0</v>
      </c>
      <c r="R1130" s="98">
        <f t="shared" si="404"/>
        <v>0</v>
      </c>
      <c r="S1130" s="98">
        <f t="shared" si="404"/>
        <v>0</v>
      </c>
      <c r="T1130" s="98">
        <f t="shared" si="404"/>
        <v>0</v>
      </c>
      <c r="U1130" s="98">
        <f t="shared" si="404"/>
        <v>0</v>
      </c>
      <c r="V1130" s="106">
        <f t="shared" si="404"/>
        <v>0</v>
      </c>
      <c r="W1130" s="37">
        <f t="shared" si="402"/>
        <v>0</v>
      </c>
      <c r="Y1130"/>
    </row>
    <row r="1131" spans="1:25" outlineLevel="1" x14ac:dyDescent="0.25">
      <c r="A1131" s="212"/>
      <c r="B1131" s="465"/>
      <c r="C1131" s="273"/>
      <c r="D1131" s="273"/>
      <c r="E1131" s="273"/>
      <c r="F1131" s="274" t="s">
        <v>178</v>
      </c>
      <c r="G1131" s="101">
        <f t="shared" si="400"/>
        <v>0</v>
      </c>
      <c r="H1131" s="388">
        <f t="shared" si="401"/>
        <v>0</v>
      </c>
      <c r="I1131" s="392">
        <f t="shared" si="401"/>
        <v>0</v>
      </c>
      <c r="J1131" s="392">
        <f t="shared" si="401"/>
        <v>0</v>
      </c>
      <c r="K1131" s="393">
        <f t="shared" si="401"/>
        <v>0</v>
      </c>
      <c r="L1131" s="105">
        <f>IF(L273="",0,L273*VLOOKUP($F1131,DRT,4,FALSE))</f>
        <v>0</v>
      </c>
      <c r="M1131" s="392">
        <f>IF(M273="",0,M273*VLOOKUP($F1131,DRT,4,FALSE))</f>
        <v>0</v>
      </c>
      <c r="N1131" s="98">
        <f t="shared" si="403"/>
        <v>0</v>
      </c>
      <c r="O1131" s="98">
        <f t="shared" si="403"/>
        <v>0</v>
      </c>
      <c r="P1131" s="98">
        <f t="shared" si="403"/>
        <v>0</v>
      </c>
      <c r="Q1131" s="98">
        <f t="shared" si="404"/>
        <v>0</v>
      </c>
      <c r="R1131" s="98">
        <f t="shared" si="404"/>
        <v>0</v>
      </c>
      <c r="S1131" s="98">
        <f t="shared" si="404"/>
        <v>0</v>
      </c>
      <c r="T1131" s="98">
        <f t="shared" si="404"/>
        <v>0</v>
      </c>
      <c r="U1131" s="98">
        <f t="shared" si="404"/>
        <v>0</v>
      </c>
      <c r="V1131" s="106">
        <f t="shared" si="404"/>
        <v>0</v>
      </c>
      <c r="W1131" s="37">
        <f t="shared" si="402"/>
        <v>0</v>
      </c>
      <c r="Y1131"/>
    </row>
    <row r="1132" spans="1:25" x14ac:dyDescent="0.25">
      <c r="A1132" s="212"/>
      <c r="B1132" s="465"/>
      <c r="C1132" s="273"/>
      <c r="D1132" s="273"/>
      <c r="E1132" s="273" t="s">
        <v>192</v>
      </c>
      <c r="F1132" s="275"/>
      <c r="G1132" s="367">
        <f t="shared" ref="G1132:W1132" si="405">SUBTOTAL(9,G1133:G1138)</f>
        <v>0</v>
      </c>
      <c r="H1132" s="364">
        <f t="shared" si="405"/>
        <v>0</v>
      </c>
      <c r="I1132" s="364">
        <f t="shared" si="405"/>
        <v>0</v>
      </c>
      <c r="J1132" s="364">
        <f t="shared" si="405"/>
        <v>0</v>
      </c>
      <c r="K1132" s="365">
        <f t="shared" si="405"/>
        <v>0</v>
      </c>
      <c r="L1132" s="30">
        <f t="shared" si="405"/>
        <v>0</v>
      </c>
      <c r="M1132" s="31">
        <f t="shared" si="405"/>
        <v>0</v>
      </c>
      <c r="N1132" s="31">
        <f t="shared" si="405"/>
        <v>0</v>
      </c>
      <c r="O1132" s="31">
        <f t="shared" si="405"/>
        <v>0</v>
      </c>
      <c r="P1132" s="31">
        <f t="shared" si="405"/>
        <v>0</v>
      </c>
      <c r="Q1132" s="31">
        <f t="shared" si="405"/>
        <v>0</v>
      </c>
      <c r="R1132" s="31">
        <f t="shared" si="405"/>
        <v>0</v>
      </c>
      <c r="S1132" s="31">
        <f t="shared" si="405"/>
        <v>0</v>
      </c>
      <c r="T1132" s="31">
        <f t="shared" si="405"/>
        <v>0</v>
      </c>
      <c r="U1132" s="31">
        <f t="shared" si="405"/>
        <v>0</v>
      </c>
      <c r="V1132" s="365">
        <f t="shared" si="405"/>
        <v>0</v>
      </c>
      <c r="W1132" s="365">
        <f t="shared" si="405"/>
        <v>0</v>
      </c>
      <c r="Y1132"/>
    </row>
    <row r="1133" spans="1:25" outlineLevel="1" x14ac:dyDescent="0.25">
      <c r="A1133" s="212"/>
      <c r="B1133" s="465"/>
      <c r="C1133" s="273"/>
      <c r="D1133" s="273"/>
      <c r="E1133" s="273"/>
      <c r="F1133" s="274" t="s">
        <v>193</v>
      </c>
      <c r="G1133" s="101">
        <f t="shared" ref="G1133:G1138" si="406">G275</f>
        <v>0</v>
      </c>
      <c r="H1133" s="388">
        <f t="shared" ref="H1133:K1138" si="407">IF(H275="",0,H275*VLOOKUP($F1133,DRT,3,FALSE))</f>
        <v>0</v>
      </c>
      <c r="I1133" s="392">
        <f t="shared" si="407"/>
        <v>0</v>
      </c>
      <c r="J1133" s="392">
        <f t="shared" si="407"/>
        <v>0</v>
      </c>
      <c r="K1133" s="393">
        <f t="shared" si="407"/>
        <v>0</v>
      </c>
      <c r="L1133" s="105">
        <f>(SUM($H275:$L275)-SUM($H1133:K1133))*VLOOKUP($F1133,DRT,4,FALSE)</f>
        <v>0</v>
      </c>
      <c r="M1133" s="98">
        <f>(SUM($H275:$L275)-SUM($H1133:L1133))*VLOOKUP($F1133,DRT,4,FALSE)</f>
        <v>0</v>
      </c>
      <c r="N1133" s="98">
        <f>(SUM($H275:$L275)-SUM($H1133:M1133))*VLOOKUP($F1133,DRT,4,FALSE)</f>
        <v>0</v>
      </c>
      <c r="O1133" s="98">
        <f>(SUM($H275:$L275)-SUM($H1133:N1133))*VLOOKUP($F1133,DRT,4,FALSE)</f>
        <v>0</v>
      </c>
      <c r="P1133" s="98">
        <f>(SUM($H275:$L275)-SUM($H1133:O1133))*VLOOKUP($F1133,DRT,4,FALSE)</f>
        <v>0</v>
      </c>
      <c r="Q1133" s="98">
        <f>(SUM($H275:$L275)-SUM($H1133:P1133))*VLOOKUP($F1133,DRT,4,FALSE)</f>
        <v>0</v>
      </c>
      <c r="R1133" s="98">
        <f>(SUM($H275:$L275)-SUM($H1133:Q1133))*VLOOKUP($F1133,DRT,4,FALSE)</f>
        <v>0</v>
      </c>
      <c r="S1133" s="98">
        <f>(SUM($H275:$L275)-SUM($H1133:R1133))*VLOOKUP($F1133,DRT,4,FALSE)</f>
        <v>0</v>
      </c>
      <c r="T1133" s="98">
        <f>(SUM($H275:$L275)-SUM($H1133:S1133))*VLOOKUP($F1133,DRT,4,FALSE)</f>
        <v>0</v>
      </c>
      <c r="U1133" s="98">
        <f>(SUM($H275:$L275)-SUM($H1133:T1133))*VLOOKUP($F1133,DRT,4,FALSE)</f>
        <v>0</v>
      </c>
      <c r="V1133" s="106">
        <f>(SUM($H275:$L275)-SUM($H1133:U1133))*VLOOKUP($F1133,DRT,4,FALSE)</f>
        <v>0</v>
      </c>
      <c r="W1133" s="37">
        <f t="shared" ref="W1133:W1138" si="408">G1133-SUM(H1133:V1133)</f>
        <v>0</v>
      </c>
      <c r="Y1133"/>
    </row>
    <row r="1134" spans="1:25" outlineLevel="1" x14ac:dyDescent="0.25">
      <c r="A1134" s="212"/>
      <c r="B1134" s="465"/>
      <c r="C1134" s="273"/>
      <c r="D1134" s="273"/>
      <c r="E1134" s="273"/>
      <c r="F1134" s="274" t="s">
        <v>194</v>
      </c>
      <c r="G1134" s="101">
        <f t="shared" si="406"/>
        <v>0</v>
      </c>
      <c r="H1134" s="388">
        <f t="shared" si="407"/>
        <v>0</v>
      </c>
      <c r="I1134" s="392">
        <f t="shared" si="407"/>
        <v>0</v>
      </c>
      <c r="J1134" s="392">
        <f t="shared" si="407"/>
        <v>0</v>
      </c>
      <c r="K1134" s="393">
        <f t="shared" si="407"/>
        <v>0</v>
      </c>
      <c r="L1134" s="391">
        <f>IF(L276="",0,L276*VLOOKUP($F1134,DRT,4,FALSE))</f>
        <v>0</v>
      </c>
      <c r="M1134" s="98">
        <f>(SUM($H276:$K276,M276)-SUM($H1134:$K1134))*VLOOKUP($F1134,DRT,4,FALSE)</f>
        <v>0</v>
      </c>
      <c r="N1134" s="98">
        <f>($L276-$L1134)*VLOOKUP($F1134,DRT,4,FALSE)</f>
        <v>0</v>
      </c>
      <c r="O1134" s="98">
        <f>(SUM($H276:$K276,M276)-SUM($H1134:$K1134)-$M1134)*VLOOKUP($F1134,DRT,4,FALSE)</f>
        <v>0</v>
      </c>
      <c r="P1134" s="98">
        <f>($L276-$L1134-$N1134)*VLOOKUP($F1134,DRT,4,FALSE)</f>
        <v>0</v>
      </c>
      <c r="Q1134" s="98">
        <f>(SUM($H276:$K276,M276)-SUM($H1134:$K1134)-$M1134-$O1134)*VLOOKUP($F1134,DRT,4,FALSE)</f>
        <v>0</v>
      </c>
      <c r="R1134" s="98">
        <f>($L276-$L1134-$N1134-$P1134)*VLOOKUP($F1134,DRT,4,FALSE)</f>
        <v>0</v>
      </c>
      <c r="S1134" s="98">
        <f>(SUM($H276:$K276,M276)-SUM($H1134:$K1134)-$M1134-$O1134-$Q1134)*VLOOKUP($F1134,DRT,4,FALSE)</f>
        <v>0</v>
      </c>
      <c r="T1134" s="98">
        <f>($L276-$L1134-$N1134-$P1134-$R1134)*VLOOKUP($F1134,DRT,4,FALSE)</f>
        <v>0</v>
      </c>
      <c r="U1134" s="98">
        <f>(SUM($H276:$K276,M276)-SUM($H1134:$K1134)-$M1134-$O1134-$Q1134-$S1134)*VLOOKUP($F1134,DRT,4,FALSE)</f>
        <v>0</v>
      </c>
      <c r="V1134" s="106">
        <f>($L276-$L1134-$N1134-$P1134-$R1134-$T1134)*VLOOKUP($F1134,DRT,4,FALSE)</f>
        <v>0</v>
      </c>
      <c r="W1134" s="37">
        <f t="shared" si="408"/>
        <v>0</v>
      </c>
      <c r="Y1134"/>
    </row>
    <row r="1135" spans="1:25" outlineLevel="1" x14ac:dyDescent="0.25">
      <c r="A1135" s="212"/>
      <c r="B1135" s="465"/>
      <c r="C1135" s="273"/>
      <c r="D1135" s="273"/>
      <c r="E1135" s="273"/>
      <c r="F1135" s="274" t="s">
        <v>195</v>
      </c>
      <c r="G1135" s="101">
        <f t="shared" si="406"/>
        <v>0</v>
      </c>
      <c r="H1135" s="388">
        <f t="shared" si="407"/>
        <v>0</v>
      </c>
      <c r="I1135" s="392">
        <f t="shared" si="407"/>
        <v>0</v>
      </c>
      <c r="J1135" s="392">
        <f t="shared" si="407"/>
        <v>0</v>
      </c>
      <c r="K1135" s="393">
        <f t="shared" si="407"/>
        <v>0</v>
      </c>
      <c r="L1135" s="391">
        <f>IF(L277="",0,L277*VLOOKUP($F1135,DRT,4,FALSE))</f>
        <v>0</v>
      </c>
      <c r="M1135" s="98">
        <f>IF(M277="",0,M277*VLOOKUP($F1135,DRT,4,FALSE))</f>
        <v>0</v>
      </c>
      <c r="N1135" s="98">
        <f>(SUM($H277:$K277,N277)-SUM($H1135:$K1135))*VLOOKUP($F1135,DRT,4,FALSE)</f>
        <v>0</v>
      </c>
      <c r="O1135" s="98">
        <f>($L277+$O277-$L1135)*VLOOKUP($F1135,DRT,4,FALSE)</f>
        <v>0</v>
      </c>
      <c r="P1135" s="98">
        <f>($M277-$M1135)*VLOOKUP($F1135,DRT,4,FALSE)</f>
        <v>0</v>
      </c>
      <c r="Q1135" s="98">
        <f>(SUM($H277:$K277,N277)-SUM($H1135:$K1135)-N1135)*VLOOKUP($F1135,DRT,4,FALSE)</f>
        <v>0</v>
      </c>
      <c r="R1135" s="98">
        <f>($L277+$O277-$L1135-$O1135)*VLOOKUP($F1135,DRT,4,FALSE)</f>
        <v>0</v>
      </c>
      <c r="S1135" s="98">
        <f>($M277-$M1135-$P1135)*VLOOKUP($F1135,DRT,4,FALSE)</f>
        <v>0</v>
      </c>
      <c r="T1135" s="98">
        <f>(SUM($H277:$K277,N277)-SUM($H1135:$K1135)-$N1135-$Q1135)*VLOOKUP($F1135,DRT,4,FALSE)</f>
        <v>0</v>
      </c>
      <c r="U1135" s="98">
        <f>($L277+O277-$L1135-$O1135-$R1135)*VLOOKUP($F1135,DRT,4,FALSE)</f>
        <v>0</v>
      </c>
      <c r="V1135" s="106">
        <f>($M277-$M1135-$P1135-$S1135)*VLOOKUP($F1135,DRT,4,FALSE)</f>
        <v>0</v>
      </c>
      <c r="W1135" s="37">
        <f t="shared" si="408"/>
        <v>0</v>
      </c>
      <c r="Y1135"/>
    </row>
    <row r="1136" spans="1:25" outlineLevel="1" x14ac:dyDescent="0.25">
      <c r="A1136" s="212"/>
      <c r="B1136" s="465"/>
      <c r="C1136" s="273"/>
      <c r="D1136" s="273"/>
      <c r="E1136" s="273"/>
      <c r="F1136" s="274" t="s">
        <v>196</v>
      </c>
      <c r="G1136" s="101">
        <f t="shared" si="406"/>
        <v>0</v>
      </c>
      <c r="H1136" s="388">
        <f t="shared" si="407"/>
        <v>0</v>
      </c>
      <c r="I1136" s="392">
        <f t="shared" si="407"/>
        <v>0</v>
      </c>
      <c r="J1136" s="392">
        <f t="shared" si="407"/>
        <v>0</v>
      </c>
      <c r="K1136" s="393">
        <f t="shared" si="407"/>
        <v>0</v>
      </c>
      <c r="L1136" s="391">
        <f>IF(L278="",0,L278*VLOOKUP($F1136,DRT,4,FALSE))</f>
        <v>0</v>
      </c>
      <c r="M1136" s="98">
        <f>IF(M278="",0,M278*VLOOKUP($F1136,DRT,4,FALSE))</f>
        <v>0</v>
      </c>
      <c r="N1136" s="98">
        <f t="shared" ref="N1136:P1138" si="409">IF(N278="",0,N278*VLOOKUP($F1136,DRT,4,FALSE))</f>
        <v>0</v>
      </c>
      <c r="O1136" s="98">
        <f t="shared" si="409"/>
        <v>0</v>
      </c>
      <c r="P1136" s="98">
        <f t="shared" si="409"/>
        <v>0</v>
      </c>
      <c r="Q1136" s="98">
        <f>(SUM($H278:$K278,Q278)-SUM($H1136:$K1136))*VLOOKUP($F1136,DRT,4,FALSE)</f>
        <v>0</v>
      </c>
      <c r="R1136" s="98">
        <f>($L278+R278-$L1136)*VLOOKUP($F1136,DRT,4,FALSE)</f>
        <v>0</v>
      </c>
      <c r="S1136" s="98">
        <f>($M278+S278-$M1136)*VLOOKUP($F1136,DRT,4,FALSE)</f>
        <v>0</v>
      </c>
      <c r="T1136" s="98">
        <f>($N278-$N1136)*VLOOKUP($F1136,DRT,4,FALSE)</f>
        <v>0</v>
      </c>
      <c r="U1136" s="98">
        <f>($O278-$O1136)*VLOOKUP($F1136,DRT,4,FALSE)</f>
        <v>0</v>
      </c>
      <c r="V1136" s="106">
        <f>($P278-$P1136)*VLOOKUP($F1136,DRT,4,FALSE)</f>
        <v>0</v>
      </c>
      <c r="W1136" s="37">
        <f t="shared" si="408"/>
        <v>0</v>
      </c>
      <c r="Y1136"/>
    </row>
    <row r="1137" spans="1:25" outlineLevel="1" x14ac:dyDescent="0.25">
      <c r="A1137" s="212"/>
      <c r="B1137" s="465"/>
      <c r="C1137" s="273"/>
      <c r="D1137" s="273"/>
      <c r="E1137" s="273"/>
      <c r="F1137" s="274" t="s">
        <v>197</v>
      </c>
      <c r="G1137" s="101">
        <f t="shared" si="406"/>
        <v>0</v>
      </c>
      <c r="H1137" s="388">
        <f t="shared" si="407"/>
        <v>0</v>
      </c>
      <c r="I1137" s="392">
        <f t="shared" si="407"/>
        <v>0</v>
      </c>
      <c r="J1137" s="392">
        <f t="shared" si="407"/>
        <v>0</v>
      </c>
      <c r="K1137" s="393">
        <f t="shared" si="407"/>
        <v>0</v>
      </c>
      <c r="L1137" s="391">
        <f>IF(L279="",0,L279*VLOOKUP($F1137,DRT,4,FALSE))</f>
        <v>0</v>
      </c>
      <c r="M1137" s="98">
        <f>IF(M279="",0,M279*VLOOKUP($F1137,DRT,4,FALSE))</f>
        <v>0</v>
      </c>
      <c r="N1137" s="98">
        <f t="shared" si="409"/>
        <v>0</v>
      </c>
      <c r="O1137" s="98">
        <f t="shared" si="409"/>
        <v>0</v>
      </c>
      <c r="P1137" s="98">
        <f t="shared" si="409"/>
        <v>0</v>
      </c>
      <c r="Q1137" s="98">
        <f t="shared" ref="Q1137:V1138" si="410">IF(Q279="",0,Q279*VLOOKUP($F1137,DRT,4,FALSE))</f>
        <v>0</v>
      </c>
      <c r="R1137" s="98">
        <f t="shared" si="410"/>
        <v>0</v>
      </c>
      <c r="S1137" s="98">
        <f t="shared" si="410"/>
        <v>0</v>
      </c>
      <c r="T1137" s="98">
        <f t="shared" si="410"/>
        <v>0</v>
      </c>
      <c r="U1137" s="98">
        <f t="shared" si="410"/>
        <v>0</v>
      </c>
      <c r="V1137" s="106">
        <f t="shared" si="410"/>
        <v>0</v>
      </c>
      <c r="W1137" s="37">
        <f t="shared" si="408"/>
        <v>0</v>
      </c>
      <c r="Y1137"/>
    </row>
    <row r="1138" spans="1:25" outlineLevel="1" x14ac:dyDescent="0.25">
      <c r="A1138" s="212"/>
      <c r="B1138" s="465"/>
      <c r="C1138" s="273"/>
      <c r="D1138" s="273"/>
      <c r="E1138" s="273"/>
      <c r="F1138" s="274" t="s">
        <v>198</v>
      </c>
      <c r="G1138" s="101">
        <f t="shared" si="406"/>
        <v>0</v>
      </c>
      <c r="H1138" s="388">
        <f t="shared" si="407"/>
        <v>0</v>
      </c>
      <c r="I1138" s="392">
        <f t="shared" si="407"/>
        <v>0</v>
      </c>
      <c r="J1138" s="392">
        <f t="shared" si="407"/>
        <v>0</v>
      </c>
      <c r="K1138" s="393">
        <f t="shared" si="407"/>
        <v>0</v>
      </c>
      <c r="L1138" s="105">
        <f>IF(L280="",0,L280*VLOOKUP($F1138,DRT,4,FALSE))</f>
        <v>0</v>
      </c>
      <c r="M1138" s="392">
        <f>IF(M280="",0,M280*VLOOKUP($F1138,DRT,4,FALSE))</f>
        <v>0</v>
      </c>
      <c r="N1138" s="98">
        <f t="shared" si="409"/>
        <v>0</v>
      </c>
      <c r="O1138" s="98">
        <f t="shared" si="409"/>
        <v>0</v>
      </c>
      <c r="P1138" s="98">
        <f t="shared" si="409"/>
        <v>0</v>
      </c>
      <c r="Q1138" s="98">
        <f t="shared" si="410"/>
        <v>0</v>
      </c>
      <c r="R1138" s="98">
        <f t="shared" si="410"/>
        <v>0</v>
      </c>
      <c r="S1138" s="98">
        <f t="shared" si="410"/>
        <v>0</v>
      </c>
      <c r="T1138" s="98">
        <f t="shared" si="410"/>
        <v>0</v>
      </c>
      <c r="U1138" s="98">
        <f t="shared" si="410"/>
        <v>0</v>
      </c>
      <c r="V1138" s="106">
        <f t="shared" si="410"/>
        <v>0</v>
      </c>
      <c r="W1138" s="37">
        <f t="shared" si="408"/>
        <v>0</v>
      </c>
      <c r="Y1138"/>
    </row>
    <row r="1139" spans="1:25" x14ac:dyDescent="0.25">
      <c r="A1139" s="212"/>
      <c r="B1139" s="465"/>
      <c r="C1139" s="273"/>
      <c r="D1139" s="273"/>
      <c r="E1139" s="273" t="s">
        <v>199</v>
      </c>
      <c r="F1139" s="275"/>
      <c r="G1139" s="367">
        <f t="shared" ref="G1139:W1139" si="411">SUBTOTAL(9,G1140:G1145)</f>
        <v>0</v>
      </c>
      <c r="H1139" s="364">
        <f t="shared" si="411"/>
        <v>0</v>
      </c>
      <c r="I1139" s="364">
        <f t="shared" si="411"/>
        <v>0</v>
      </c>
      <c r="J1139" s="364">
        <f t="shared" si="411"/>
        <v>0</v>
      </c>
      <c r="K1139" s="365">
        <f t="shared" si="411"/>
        <v>0</v>
      </c>
      <c r="L1139" s="30">
        <f t="shared" si="411"/>
        <v>0</v>
      </c>
      <c r="M1139" s="31">
        <f t="shared" si="411"/>
        <v>0</v>
      </c>
      <c r="N1139" s="31">
        <f t="shared" si="411"/>
        <v>0</v>
      </c>
      <c r="O1139" s="31">
        <f t="shared" si="411"/>
        <v>0</v>
      </c>
      <c r="P1139" s="31">
        <f t="shared" si="411"/>
        <v>0</v>
      </c>
      <c r="Q1139" s="31">
        <f t="shared" si="411"/>
        <v>0</v>
      </c>
      <c r="R1139" s="31">
        <f t="shared" si="411"/>
        <v>0</v>
      </c>
      <c r="S1139" s="31">
        <f t="shared" si="411"/>
        <v>0</v>
      </c>
      <c r="T1139" s="31">
        <f t="shared" si="411"/>
        <v>0</v>
      </c>
      <c r="U1139" s="31">
        <f t="shared" si="411"/>
        <v>0</v>
      </c>
      <c r="V1139" s="365">
        <f t="shared" si="411"/>
        <v>0</v>
      </c>
      <c r="W1139" s="365">
        <f t="shared" si="411"/>
        <v>0</v>
      </c>
      <c r="Y1139"/>
    </row>
    <row r="1140" spans="1:25" outlineLevel="1" x14ac:dyDescent="0.25">
      <c r="A1140" s="212"/>
      <c r="B1140" s="465"/>
      <c r="C1140" s="273"/>
      <c r="D1140" s="273"/>
      <c r="E1140" s="273"/>
      <c r="F1140" s="274" t="s">
        <v>200</v>
      </c>
      <c r="G1140" s="101">
        <f t="shared" ref="G1140:G1145" si="412">G282</f>
        <v>0</v>
      </c>
      <c r="H1140" s="388">
        <f t="shared" ref="H1140:K1145" si="413">IF(H282="",0,H282*VLOOKUP($F1140,DRT,3,FALSE))</f>
        <v>0</v>
      </c>
      <c r="I1140" s="392">
        <f t="shared" si="413"/>
        <v>0</v>
      </c>
      <c r="J1140" s="392">
        <f t="shared" si="413"/>
        <v>0</v>
      </c>
      <c r="K1140" s="393">
        <f t="shared" si="413"/>
        <v>0</v>
      </c>
      <c r="L1140" s="105">
        <f>(SUM($H282:$L282)-SUM($H1140:K1140))*VLOOKUP($F1140,DRT,4,FALSE)</f>
        <v>0</v>
      </c>
      <c r="M1140" s="98">
        <f>(SUM($H282:$L282)-SUM($H1140:L1140))*VLOOKUP($F1140,DRT,4,FALSE)</f>
        <v>0</v>
      </c>
      <c r="N1140" s="98">
        <f>(SUM($H282:$L282)-SUM($H1140:M1140))*VLOOKUP($F1140,DRT,4,FALSE)</f>
        <v>0</v>
      </c>
      <c r="O1140" s="98">
        <f>(SUM($H282:$L282)-SUM($H1140:N1140))*VLOOKUP($F1140,DRT,4,FALSE)</f>
        <v>0</v>
      </c>
      <c r="P1140" s="98">
        <f>(SUM($H282:$L282)-SUM($H1140:O1140))*VLOOKUP($F1140,DRT,4,FALSE)</f>
        <v>0</v>
      </c>
      <c r="Q1140" s="98">
        <f>(SUM($H282:$L282)-SUM($H1140:P1140))*VLOOKUP($F1140,DRT,4,FALSE)</f>
        <v>0</v>
      </c>
      <c r="R1140" s="98">
        <f>(SUM($H282:$L282)-SUM($H1140:Q1140))*VLOOKUP($F1140,DRT,4,FALSE)</f>
        <v>0</v>
      </c>
      <c r="S1140" s="98">
        <f>(SUM($H282:$L282)-SUM($H1140:R1140))*VLOOKUP($F1140,DRT,4,FALSE)</f>
        <v>0</v>
      </c>
      <c r="T1140" s="98">
        <f>(SUM($H282:$L282)-SUM($H1140:S1140))*VLOOKUP($F1140,DRT,4,FALSE)</f>
        <v>0</v>
      </c>
      <c r="U1140" s="98">
        <f>(SUM($H282:$L282)-SUM($H1140:T1140))*VLOOKUP($F1140,DRT,4,FALSE)</f>
        <v>0</v>
      </c>
      <c r="V1140" s="106">
        <f>(SUM($H282:$L282)-SUM($H1140:U1140))*VLOOKUP($F1140,DRT,4,FALSE)</f>
        <v>0</v>
      </c>
      <c r="W1140" s="37">
        <f t="shared" ref="W1140:W1145" si="414">G1140-SUM(H1140:V1140)</f>
        <v>0</v>
      </c>
      <c r="Y1140"/>
    </row>
    <row r="1141" spans="1:25" outlineLevel="1" x14ac:dyDescent="0.25">
      <c r="A1141" s="212"/>
      <c r="B1141" s="465"/>
      <c r="C1141" s="273"/>
      <c r="D1141" s="273"/>
      <c r="E1141" s="273"/>
      <c r="F1141" s="274" t="s">
        <v>201</v>
      </c>
      <c r="G1141" s="101">
        <f t="shared" si="412"/>
        <v>0</v>
      </c>
      <c r="H1141" s="388">
        <f t="shared" si="413"/>
        <v>0</v>
      </c>
      <c r="I1141" s="392">
        <f t="shared" si="413"/>
        <v>0</v>
      </c>
      <c r="J1141" s="392">
        <f t="shared" si="413"/>
        <v>0</v>
      </c>
      <c r="K1141" s="393">
        <f t="shared" si="413"/>
        <v>0</v>
      </c>
      <c r="L1141" s="391">
        <f>IF(L283="",0,L283*VLOOKUP($F1141,DRT,4,FALSE))</f>
        <v>0</v>
      </c>
      <c r="M1141" s="98">
        <f>(SUM($H283:$K283,M283)-SUM($H1141:$K1141))*VLOOKUP($F1141,DRT,4,FALSE)</f>
        <v>0</v>
      </c>
      <c r="N1141" s="98">
        <f>($L283-$L1141)*VLOOKUP($F1141,DRT,4,FALSE)</f>
        <v>0</v>
      </c>
      <c r="O1141" s="98">
        <f>(SUM($H283:$K283,M283)-SUM($H1141:$K1141)-$M1141)*VLOOKUP($F1141,DRT,4,FALSE)</f>
        <v>0</v>
      </c>
      <c r="P1141" s="98">
        <f>($L283-$L1141-$N1141)*VLOOKUP($F1141,DRT,4,FALSE)</f>
        <v>0</v>
      </c>
      <c r="Q1141" s="98">
        <f>(SUM($H283:$K283,M283)-SUM($H1141:$K1141)-$M1141-$O1141)*VLOOKUP($F1141,DRT,4,FALSE)</f>
        <v>0</v>
      </c>
      <c r="R1141" s="98">
        <f>($L283-$L1141-$N1141-$P1141)*VLOOKUP($F1141,DRT,4,FALSE)</f>
        <v>0</v>
      </c>
      <c r="S1141" s="98">
        <f>(SUM($H283:$K283,M283)-SUM($H1141:$K1141)-$M1141-$O1141-$Q1141)*VLOOKUP($F1141,DRT,4,FALSE)</f>
        <v>0</v>
      </c>
      <c r="T1141" s="98">
        <f>($L283-$L1141-$N1141-$P1141-$R1141)*VLOOKUP($F1141,DRT,4,FALSE)</f>
        <v>0</v>
      </c>
      <c r="U1141" s="98">
        <f>(SUM($H283:$K283,M283)-SUM($H1141:$K1141)-$M1141-$O1141-$Q1141-$S1141)*VLOOKUP($F1141,DRT,4,FALSE)</f>
        <v>0</v>
      </c>
      <c r="V1141" s="106">
        <f>($L283-$L1141-$N1141-$P1141-$R1141-$T1141)*VLOOKUP($F1141,DRT,4,FALSE)</f>
        <v>0</v>
      </c>
      <c r="W1141" s="37">
        <f t="shared" si="414"/>
        <v>0</v>
      </c>
      <c r="Y1141"/>
    </row>
    <row r="1142" spans="1:25" outlineLevel="1" x14ac:dyDescent="0.25">
      <c r="A1142" s="212"/>
      <c r="B1142" s="465"/>
      <c r="C1142" s="273"/>
      <c r="D1142" s="273"/>
      <c r="E1142" s="273"/>
      <c r="F1142" s="274" t="s">
        <v>202</v>
      </c>
      <c r="G1142" s="101">
        <f t="shared" si="412"/>
        <v>0</v>
      </c>
      <c r="H1142" s="388">
        <f t="shared" si="413"/>
        <v>0</v>
      </c>
      <c r="I1142" s="392">
        <f t="shared" si="413"/>
        <v>0</v>
      </c>
      <c r="J1142" s="392">
        <f t="shared" si="413"/>
        <v>0</v>
      </c>
      <c r="K1142" s="393">
        <f t="shared" si="413"/>
        <v>0</v>
      </c>
      <c r="L1142" s="391">
        <f>IF(L284="",0,L284*VLOOKUP($F1142,DRT,4,FALSE))</f>
        <v>0</v>
      </c>
      <c r="M1142" s="98">
        <f>IF(M284="",0,M284*VLOOKUP($F1142,DRT,4,FALSE))</f>
        <v>0</v>
      </c>
      <c r="N1142" s="98">
        <f>(SUM($H284:$K284,N284)-SUM($H1142:$K1142))*VLOOKUP($F1142,DRT,4,FALSE)</f>
        <v>0</v>
      </c>
      <c r="O1142" s="98">
        <f>($L284+$O284-$L1142)*VLOOKUP($F1142,DRT,4,FALSE)</f>
        <v>0</v>
      </c>
      <c r="P1142" s="98">
        <f>($M284-$M1142)*VLOOKUP($F1142,DRT,4,FALSE)</f>
        <v>0</v>
      </c>
      <c r="Q1142" s="98">
        <f>(SUM($H284:$K284,N284)-SUM($H1142:$K1142)-N1142)*VLOOKUP($F1142,DRT,4,FALSE)</f>
        <v>0</v>
      </c>
      <c r="R1142" s="98">
        <f>($L284+$O284-$L1142-$O1142)*VLOOKUP($F1142,DRT,4,FALSE)</f>
        <v>0</v>
      </c>
      <c r="S1142" s="98">
        <f>($M284-$M1142-$P1142)*VLOOKUP($F1142,DRT,4,FALSE)</f>
        <v>0</v>
      </c>
      <c r="T1142" s="98">
        <f>(SUM($H284:$K284,N284)-SUM($H1142:$K1142)-$N1142-$Q1142)*VLOOKUP($F1142,DRT,4,FALSE)</f>
        <v>0</v>
      </c>
      <c r="U1142" s="98">
        <f>($L284+O284-$L1142-$O1142-$R1142)*VLOOKUP($F1142,DRT,4,FALSE)</f>
        <v>0</v>
      </c>
      <c r="V1142" s="106">
        <f>($M284-$M1142-$P1142-$S1142)*VLOOKUP($F1142,DRT,4,FALSE)</f>
        <v>0</v>
      </c>
      <c r="W1142" s="37">
        <f t="shared" si="414"/>
        <v>0</v>
      </c>
      <c r="Y1142"/>
    </row>
    <row r="1143" spans="1:25" outlineLevel="1" x14ac:dyDescent="0.25">
      <c r="A1143" s="212"/>
      <c r="B1143" s="465"/>
      <c r="C1143" s="273"/>
      <c r="D1143" s="273"/>
      <c r="E1143" s="273"/>
      <c r="F1143" s="274" t="s">
        <v>203</v>
      </c>
      <c r="G1143" s="101">
        <f t="shared" si="412"/>
        <v>0</v>
      </c>
      <c r="H1143" s="388">
        <f t="shared" si="413"/>
        <v>0</v>
      </c>
      <c r="I1143" s="392">
        <f t="shared" si="413"/>
        <v>0</v>
      </c>
      <c r="J1143" s="392">
        <f t="shared" si="413"/>
        <v>0</v>
      </c>
      <c r="K1143" s="393">
        <f t="shared" si="413"/>
        <v>0</v>
      </c>
      <c r="L1143" s="391">
        <f>IF(L285="",0,L285*VLOOKUP($F1143,DRT,4,FALSE))</f>
        <v>0</v>
      </c>
      <c r="M1143" s="98">
        <f>IF(M285="",0,M285*VLOOKUP($F1143,DRT,4,FALSE))</f>
        <v>0</v>
      </c>
      <c r="N1143" s="98">
        <f t="shared" ref="N1143:P1145" si="415">IF(N285="",0,N285*VLOOKUP($F1143,DRT,4,FALSE))</f>
        <v>0</v>
      </c>
      <c r="O1143" s="98">
        <f t="shared" si="415"/>
        <v>0</v>
      </c>
      <c r="P1143" s="98">
        <f t="shared" si="415"/>
        <v>0</v>
      </c>
      <c r="Q1143" s="98">
        <f>(SUM($H285:$K285,Q285)-SUM($H1143:$K1143))*VLOOKUP($F1143,DRT,4,FALSE)</f>
        <v>0</v>
      </c>
      <c r="R1143" s="98">
        <f>($L285+R285-$L1143)*VLOOKUP($F1143,DRT,4,FALSE)</f>
        <v>0</v>
      </c>
      <c r="S1143" s="98">
        <f>($M285+S285-$M1143)*VLOOKUP($F1143,DRT,4,FALSE)</f>
        <v>0</v>
      </c>
      <c r="T1143" s="98">
        <f>($N285-$N1143)*VLOOKUP($F1143,DRT,4,FALSE)</f>
        <v>0</v>
      </c>
      <c r="U1143" s="98">
        <f>($O285-$O1143)*VLOOKUP($F1143,DRT,4,FALSE)</f>
        <v>0</v>
      </c>
      <c r="V1143" s="106">
        <f>($P285-$P1143)*VLOOKUP($F1143,DRT,4,FALSE)</f>
        <v>0</v>
      </c>
      <c r="W1143" s="37">
        <f t="shared" si="414"/>
        <v>0</v>
      </c>
      <c r="Y1143"/>
    </row>
    <row r="1144" spans="1:25" outlineLevel="1" x14ac:dyDescent="0.25">
      <c r="A1144" s="212"/>
      <c r="B1144" s="465"/>
      <c r="C1144" s="273"/>
      <c r="D1144" s="273"/>
      <c r="E1144" s="273"/>
      <c r="F1144" s="274" t="s">
        <v>204</v>
      </c>
      <c r="G1144" s="101">
        <f t="shared" si="412"/>
        <v>0</v>
      </c>
      <c r="H1144" s="388">
        <f t="shared" si="413"/>
        <v>0</v>
      </c>
      <c r="I1144" s="392">
        <f t="shared" si="413"/>
        <v>0</v>
      </c>
      <c r="J1144" s="392">
        <f t="shared" si="413"/>
        <v>0</v>
      </c>
      <c r="K1144" s="393">
        <f t="shared" si="413"/>
        <v>0</v>
      </c>
      <c r="L1144" s="391">
        <f>IF(L286="",0,L286*VLOOKUP($F1144,DRT,4,FALSE))</f>
        <v>0</v>
      </c>
      <c r="M1144" s="98">
        <f>IF(M286="",0,M286*VLOOKUP($F1144,DRT,4,FALSE))</f>
        <v>0</v>
      </c>
      <c r="N1144" s="98">
        <f t="shared" si="415"/>
        <v>0</v>
      </c>
      <c r="O1144" s="98">
        <f t="shared" si="415"/>
        <v>0</v>
      </c>
      <c r="P1144" s="98">
        <f t="shared" si="415"/>
        <v>0</v>
      </c>
      <c r="Q1144" s="98">
        <f t="shared" ref="Q1144:V1145" si="416">IF(Q286="",0,Q286*VLOOKUP($F1144,DRT,4,FALSE))</f>
        <v>0</v>
      </c>
      <c r="R1144" s="98">
        <f t="shared" si="416"/>
        <v>0</v>
      </c>
      <c r="S1144" s="98">
        <f t="shared" si="416"/>
        <v>0</v>
      </c>
      <c r="T1144" s="98">
        <f t="shared" si="416"/>
        <v>0</v>
      </c>
      <c r="U1144" s="98">
        <f t="shared" si="416"/>
        <v>0</v>
      </c>
      <c r="V1144" s="106">
        <f t="shared" si="416"/>
        <v>0</v>
      </c>
      <c r="W1144" s="37">
        <f t="shared" si="414"/>
        <v>0</v>
      </c>
      <c r="Y1144"/>
    </row>
    <row r="1145" spans="1:25" outlineLevel="1" x14ac:dyDescent="0.25">
      <c r="A1145" s="212"/>
      <c r="B1145" s="465"/>
      <c r="C1145" s="273"/>
      <c r="D1145" s="273"/>
      <c r="E1145" s="273"/>
      <c r="F1145" s="274" t="s">
        <v>205</v>
      </c>
      <c r="G1145" s="101">
        <f t="shared" si="412"/>
        <v>0</v>
      </c>
      <c r="H1145" s="388">
        <f t="shared" si="413"/>
        <v>0</v>
      </c>
      <c r="I1145" s="392">
        <f t="shared" si="413"/>
        <v>0</v>
      </c>
      <c r="J1145" s="392">
        <f t="shared" si="413"/>
        <v>0</v>
      </c>
      <c r="K1145" s="393">
        <f t="shared" si="413"/>
        <v>0</v>
      </c>
      <c r="L1145" s="105">
        <f>IF(L287="",0,L287*VLOOKUP($F1145,DRT,4,FALSE))</f>
        <v>0</v>
      </c>
      <c r="M1145" s="392">
        <f>IF(M287="",0,M287*VLOOKUP($F1145,DRT,4,FALSE))</f>
        <v>0</v>
      </c>
      <c r="N1145" s="98">
        <f t="shared" si="415"/>
        <v>0</v>
      </c>
      <c r="O1145" s="98">
        <f t="shared" si="415"/>
        <v>0</v>
      </c>
      <c r="P1145" s="98">
        <f t="shared" si="415"/>
        <v>0</v>
      </c>
      <c r="Q1145" s="98">
        <f t="shared" si="416"/>
        <v>0</v>
      </c>
      <c r="R1145" s="98">
        <f t="shared" si="416"/>
        <v>0</v>
      </c>
      <c r="S1145" s="98">
        <f t="shared" si="416"/>
        <v>0</v>
      </c>
      <c r="T1145" s="98">
        <f t="shared" si="416"/>
        <v>0</v>
      </c>
      <c r="U1145" s="98">
        <f t="shared" si="416"/>
        <v>0</v>
      </c>
      <c r="V1145" s="106">
        <f t="shared" si="416"/>
        <v>0</v>
      </c>
      <c r="W1145" s="37">
        <f t="shared" si="414"/>
        <v>0</v>
      </c>
      <c r="Y1145"/>
    </row>
    <row r="1146" spans="1:25" x14ac:dyDescent="0.25">
      <c r="A1146" s="212"/>
      <c r="B1146" s="465"/>
      <c r="C1146" s="273"/>
      <c r="D1146" s="273"/>
      <c r="E1146" s="273" t="s">
        <v>206</v>
      </c>
      <c r="F1146" s="275"/>
      <c r="G1146" s="367">
        <f t="shared" ref="G1146:W1146" si="417">SUBTOTAL(9,G1147:G1152)</f>
        <v>0</v>
      </c>
      <c r="H1146" s="364">
        <f t="shared" si="417"/>
        <v>0</v>
      </c>
      <c r="I1146" s="364">
        <f t="shared" si="417"/>
        <v>0</v>
      </c>
      <c r="J1146" s="364">
        <f t="shared" si="417"/>
        <v>0</v>
      </c>
      <c r="K1146" s="365">
        <f t="shared" si="417"/>
        <v>0</v>
      </c>
      <c r="L1146" s="30">
        <f t="shared" si="417"/>
        <v>0</v>
      </c>
      <c r="M1146" s="31">
        <f t="shared" si="417"/>
        <v>0</v>
      </c>
      <c r="N1146" s="31">
        <f t="shared" si="417"/>
        <v>0</v>
      </c>
      <c r="O1146" s="31">
        <f t="shared" si="417"/>
        <v>0</v>
      </c>
      <c r="P1146" s="31">
        <f t="shared" si="417"/>
        <v>0</v>
      </c>
      <c r="Q1146" s="31">
        <f t="shared" si="417"/>
        <v>0</v>
      </c>
      <c r="R1146" s="31">
        <f t="shared" si="417"/>
        <v>0</v>
      </c>
      <c r="S1146" s="31">
        <f t="shared" si="417"/>
        <v>0</v>
      </c>
      <c r="T1146" s="31">
        <f t="shared" si="417"/>
        <v>0</v>
      </c>
      <c r="U1146" s="31">
        <f t="shared" si="417"/>
        <v>0</v>
      </c>
      <c r="V1146" s="365">
        <f t="shared" si="417"/>
        <v>0</v>
      </c>
      <c r="W1146" s="365">
        <f t="shared" si="417"/>
        <v>0</v>
      </c>
      <c r="Y1146"/>
    </row>
    <row r="1147" spans="1:25" outlineLevel="1" x14ac:dyDescent="0.25">
      <c r="A1147" s="212"/>
      <c r="B1147" s="465"/>
      <c r="C1147" s="273"/>
      <c r="D1147" s="273"/>
      <c r="E1147" s="272"/>
      <c r="F1147" s="274" t="s">
        <v>207</v>
      </c>
      <c r="G1147" s="101">
        <f t="shared" ref="G1147:G1152" si="418">G289</f>
        <v>0</v>
      </c>
      <c r="H1147" s="388">
        <f t="shared" ref="H1147:K1152" si="419">IF(H289="",0,H289*VLOOKUP($F1147,DRT,3,FALSE))</f>
        <v>0</v>
      </c>
      <c r="I1147" s="392">
        <f t="shared" si="419"/>
        <v>0</v>
      </c>
      <c r="J1147" s="392">
        <f t="shared" si="419"/>
        <v>0</v>
      </c>
      <c r="K1147" s="393">
        <f t="shared" si="419"/>
        <v>0</v>
      </c>
      <c r="L1147" s="105">
        <f>(SUM($H289:$L289)-SUM($H1147:K1147))*VLOOKUP($F1147,DRT,4,FALSE)</f>
        <v>0</v>
      </c>
      <c r="M1147" s="98">
        <f>(SUM($H289:$L289)-SUM($H1147:L1147))*VLOOKUP($F1147,DRT,4,FALSE)</f>
        <v>0</v>
      </c>
      <c r="N1147" s="98">
        <f>(SUM($H289:$L289)-SUM($H1147:M1147))*VLOOKUP($F1147,DRT,4,FALSE)</f>
        <v>0</v>
      </c>
      <c r="O1147" s="98">
        <f>(SUM($H289:$L289)-SUM($H1147:N1147))*VLOOKUP($F1147,DRT,4,FALSE)</f>
        <v>0</v>
      </c>
      <c r="P1147" s="98">
        <f>(SUM($H289:$L289)-SUM($H1147:O1147))*VLOOKUP($F1147,DRT,4,FALSE)</f>
        <v>0</v>
      </c>
      <c r="Q1147" s="98">
        <f>(SUM($H289:$L289)-SUM($H1147:P1147))*VLOOKUP($F1147,DRT,4,FALSE)</f>
        <v>0</v>
      </c>
      <c r="R1147" s="98">
        <f>(SUM($H289:$L289)-SUM($H1147:Q1147))*VLOOKUP($F1147,DRT,4,FALSE)</f>
        <v>0</v>
      </c>
      <c r="S1147" s="98">
        <f>(SUM($H289:$L289)-SUM($H1147:R1147))*VLOOKUP($F1147,DRT,4,FALSE)</f>
        <v>0</v>
      </c>
      <c r="T1147" s="98">
        <f>(SUM($H289:$L289)-SUM($H1147:S1147))*VLOOKUP($F1147,DRT,4,FALSE)</f>
        <v>0</v>
      </c>
      <c r="U1147" s="98">
        <f>(SUM($H289:$L289)-SUM($H1147:T1147))*VLOOKUP($F1147,DRT,4,FALSE)</f>
        <v>0</v>
      </c>
      <c r="V1147" s="106">
        <f>(SUM($H289:$L289)-SUM($H1147:U1147))*VLOOKUP($F1147,DRT,4,FALSE)</f>
        <v>0</v>
      </c>
      <c r="W1147" s="37">
        <f t="shared" ref="W1147:W1152" si="420">G1147-SUM(H1147:V1147)</f>
        <v>0</v>
      </c>
      <c r="Y1147"/>
    </row>
    <row r="1148" spans="1:25" outlineLevel="1" x14ac:dyDescent="0.25">
      <c r="A1148" s="212"/>
      <c r="B1148" s="465"/>
      <c r="C1148" s="273"/>
      <c r="D1148" s="273"/>
      <c r="E1148" s="272"/>
      <c r="F1148" s="274" t="s">
        <v>208</v>
      </c>
      <c r="G1148" s="101">
        <f t="shared" si="418"/>
        <v>0</v>
      </c>
      <c r="H1148" s="388">
        <f t="shared" si="419"/>
        <v>0</v>
      </c>
      <c r="I1148" s="392">
        <f t="shared" si="419"/>
        <v>0</v>
      </c>
      <c r="J1148" s="392">
        <f t="shared" si="419"/>
        <v>0</v>
      </c>
      <c r="K1148" s="393">
        <f t="shared" si="419"/>
        <v>0</v>
      </c>
      <c r="L1148" s="391">
        <f>IF(L290="",0,L290*VLOOKUP($F1148,DRT,4,FALSE))</f>
        <v>0</v>
      </c>
      <c r="M1148" s="98">
        <f>(SUM($H290:$K290,M290)-SUM($H1148:$K1148))*VLOOKUP($F1148,DRT,4,FALSE)</f>
        <v>0</v>
      </c>
      <c r="N1148" s="98">
        <f>($L290-$L1148)*VLOOKUP($F1148,DRT,4,FALSE)</f>
        <v>0</v>
      </c>
      <c r="O1148" s="98">
        <f>(SUM($H290:$K290,M290)-SUM($H1148:$K1148)-$M1148)*VLOOKUP($F1148,DRT,4,FALSE)</f>
        <v>0</v>
      </c>
      <c r="P1148" s="98">
        <f>($L290-$L1148-$N1148)*VLOOKUP($F1148,DRT,4,FALSE)</f>
        <v>0</v>
      </c>
      <c r="Q1148" s="98">
        <f>(SUM($H290:$K290,M290)-SUM($H1148:$K1148)-$M1148-$O1148)*VLOOKUP($F1148,DRT,4,FALSE)</f>
        <v>0</v>
      </c>
      <c r="R1148" s="98">
        <f>($L290-$L1148-$N1148-$P1148)*VLOOKUP($F1148,DRT,4,FALSE)</f>
        <v>0</v>
      </c>
      <c r="S1148" s="98">
        <f>(SUM($H290:$K290,M290)-SUM($H1148:$K1148)-$M1148-$O1148-$Q1148)*VLOOKUP($F1148,DRT,4,FALSE)</f>
        <v>0</v>
      </c>
      <c r="T1148" s="98">
        <f>($L290-$L1148-$N1148-$P1148-$R1148)*VLOOKUP($F1148,DRT,4,FALSE)</f>
        <v>0</v>
      </c>
      <c r="U1148" s="98">
        <f>(SUM($H290:$K290,M290)-SUM($H1148:$K1148)-$M1148-$O1148-$Q1148-$S1148)*VLOOKUP($F1148,DRT,4,FALSE)</f>
        <v>0</v>
      </c>
      <c r="V1148" s="106">
        <f>($L290-$L1148-$N1148-$P1148-$R1148-$T1148)*VLOOKUP($F1148,DRT,4,FALSE)</f>
        <v>0</v>
      </c>
      <c r="W1148" s="37">
        <f t="shared" si="420"/>
        <v>0</v>
      </c>
      <c r="Y1148"/>
    </row>
    <row r="1149" spans="1:25" outlineLevel="1" x14ac:dyDescent="0.25">
      <c r="A1149" s="212"/>
      <c r="B1149" s="465"/>
      <c r="C1149" s="273"/>
      <c r="D1149" s="273"/>
      <c r="E1149" s="272"/>
      <c r="F1149" s="274" t="s">
        <v>209</v>
      </c>
      <c r="G1149" s="101">
        <f t="shared" si="418"/>
        <v>0</v>
      </c>
      <c r="H1149" s="388">
        <f t="shared" si="419"/>
        <v>0</v>
      </c>
      <c r="I1149" s="392">
        <f t="shared" si="419"/>
        <v>0</v>
      </c>
      <c r="J1149" s="392">
        <f t="shared" si="419"/>
        <v>0</v>
      </c>
      <c r="K1149" s="393">
        <f t="shared" si="419"/>
        <v>0</v>
      </c>
      <c r="L1149" s="391">
        <f>IF(L291="",0,L291*VLOOKUP($F1149,DRT,4,FALSE))</f>
        <v>0</v>
      </c>
      <c r="M1149" s="98">
        <f>IF(M291="",0,M291*VLOOKUP($F1149,DRT,4,FALSE))</f>
        <v>0</v>
      </c>
      <c r="N1149" s="98">
        <f>(SUM($H291:$K291,N291)-SUM($H1149:$K1149))*VLOOKUP($F1149,DRT,4,FALSE)</f>
        <v>0</v>
      </c>
      <c r="O1149" s="98">
        <f>($L291+$O291-$L1149)*VLOOKUP($F1149,DRT,4,FALSE)</f>
        <v>0</v>
      </c>
      <c r="P1149" s="98">
        <f>($M291-$M1149)*VLOOKUP($F1149,DRT,4,FALSE)</f>
        <v>0</v>
      </c>
      <c r="Q1149" s="98">
        <f>(SUM($H291:$K291,N291)-SUM($H1149:$K1149)-N1149)*VLOOKUP($F1149,DRT,4,FALSE)</f>
        <v>0</v>
      </c>
      <c r="R1149" s="98">
        <f>($L291+$O291-$L1149-$O1149)*VLOOKUP($F1149,DRT,4,FALSE)</f>
        <v>0</v>
      </c>
      <c r="S1149" s="98">
        <f>($M291-$M1149-$P1149)*VLOOKUP($F1149,DRT,4,FALSE)</f>
        <v>0</v>
      </c>
      <c r="T1149" s="98">
        <f>(SUM($H291:$K291,N291)-SUM($H1149:$K1149)-$N1149-$Q1149)*VLOOKUP($F1149,DRT,4,FALSE)</f>
        <v>0</v>
      </c>
      <c r="U1149" s="98">
        <f>($L291+O291-$L1149-$O1149-$R1149)*VLOOKUP($F1149,DRT,4,FALSE)</f>
        <v>0</v>
      </c>
      <c r="V1149" s="106">
        <f>($M291-$M1149-$P1149-$S1149)*VLOOKUP($F1149,DRT,4,FALSE)</f>
        <v>0</v>
      </c>
      <c r="W1149" s="37">
        <f t="shared" si="420"/>
        <v>0</v>
      </c>
      <c r="Y1149"/>
    </row>
    <row r="1150" spans="1:25" outlineLevel="1" x14ac:dyDescent="0.25">
      <c r="A1150" s="212"/>
      <c r="B1150" s="465"/>
      <c r="C1150" s="273"/>
      <c r="D1150" s="273"/>
      <c r="E1150" s="272"/>
      <c r="F1150" s="274" t="s">
        <v>210</v>
      </c>
      <c r="G1150" s="101">
        <f t="shared" si="418"/>
        <v>0</v>
      </c>
      <c r="H1150" s="388">
        <f t="shared" si="419"/>
        <v>0</v>
      </c>
      <c r="I1150" s="392">
        <f t="shared" si="419"/>
        <v>0</v>
      </c>
      <c r="J1150" s="392">
        <f t="shared" si="419"/>
        <v>0</v>
      </c>
      <c r="K1150" s="393">
        <f t="shared" si="419"/>
        <v>0</v>
      </c>
      <c r="L1150" s="391">
        <f>IF(L292="",0,L292*VLOOKUP($F1150,DRT,4,FALSE))</f>
        <v>0</v>
      </c>
      <c r="M1150" s="98">
        <f>IF(M292="",0,M292*VLOOKUP($F1150,DRT,4,FALSE))</f>
        <v>0</v>
      </c>
      <c r="N1150" s="98">
        <f t="shared" ref="N1150:P1152" si="421">IF(N292="",0,N292*VLOOKUP($F1150,DRT,4,FALSE))</f>
        <v>0</v>
      </c>
      <c r="O1150" s="98">
        <f t="shared" si="421"/>
        <v>0</v>
      </c>
      <c r="P1150" s="98">
        <f t="shared" si="421"/>
        <v>0</v>
      </c>
      <c r="Q1150" s="98">
        <f>(SUM($H292:$K292,Q292)-SUM($H1150:$K1150))*VLOOKUP($F1150,DRT,4,FALSE)</f>
        <v>0</v>
      </c>
      <c r="R1150" s="98">
        <f>($L292+R292-$L1150)*VLOOKUP($F1150,DRT,4,FALSE)</f>
        <v>0</v>
      </c>
      <c r="S1150" s="98">
        <f>($M292+S292-$M1150)*VLOOKUP($F1150,DRT,4,FALSE)</f>
        <v>0</v>
      </c>
      <c r="T1150" s="98">
        <f>($N292-$N1150)*VLOOKUP($F1150,DRT,4,FALSE)</f>
        <v>0</v>
      </c>
      <c r="U1150" s="98">
        <f>($O292-$O1150)*VLOOKUP($F1150,DRT,4,FALSE)</f>
        <v>0</v>
      </c>
      <c r="V1150" s="106">
        <f>($P292-$P1150)*VLOOKUP($F1150,DRT,4,FALSE)</f>
        <v>0</v>
      </c>
      <c r="W1150" s="37">
        <f t="shared" si="420"/>
        <v>0</v>
      </c>
      <c r="Y1150"/>
    </row>
    <row r="1151" spans="1:25" outlineLevel="1" x14ac:dyDescent="0.25">
      <c r="A1151" s="212"/>
      <c r="B1151" s="465"/>
      <c r="C1151" s="273"/>
      <c r="D1151" s="273"/>
      <c r="E1151" s="272"/>
      <c r="F1151" s="274" t="s">
        <v>211</v>
      </c>
      <c r="G1151" s="101">
        <f t="shared" si="418"/>
        <v>0</v>
      </c>
      <c r="H1151" s="388">
        <f t="shared" si="419"/>
        <v>0</v>
      </c>
      <c r="I1151" s="392">
        <f t="shared" si="419"/>
        <v>0</v>
      </c>
      <c r="J1151" s="392">
        <f t="shared" si="419"/>
        <v>0</v>
      </c>
      <c r="K1151" s="393">
        <f t="shared" si="419"/>
        <v>0</v>
      </c>
      <c r="L1151" s="391">
        <f>IF(L293="",0,L293*VLOOKUP($F1151,DRT,4,FALSE))</f>
        <v>0</v>
      </c>
      <c r="M1151" s="98">
        <f>IF(M293="",0,M293*VLOOKUP($F1151,DRT,4,FALSE))</f>
        <v>0</v>
      </c>
      <c r="N1151" s="98">
        <f t="shared" si="421"/>
        <v>0</v>
      </c>
      <c r="O1151" s="98">
        <f t="shared" si="421"/>
        <v>0</v>
      </c>
      <c r="P1151" s="98">
        <f t="shared" si="421"/>
        <v>0</v>
      </c>
      <c r="Q1151" s="98">
        <f t="shared" ref="Q1151:V1152" si="422">IF(Q293="",0,Q293*VLOOKUP($F1151,DRT,4,FALSE))</f>
        <v>0</v>
      </c>
      <c r="R1151" s="98">
        <f t="shared" si="422"/>
        <v>0</v>
      </c>
      <c r="S1151" s="98">
        <f t="shared" si="422"/>
        <v>0</v>
      </c>
      <c r="T1151" s="98">
        <f t="shared" si="422"/>
        <v>0</v>
      </c>
      <c r="U1151" s="98">
        <f t="shared" si="422"/>
        <v>0</v>
      </c>
      <c r="V1151" s="106">
        <f t="shared" si="422"/>
        <v>0</v>
      </c>
      <c r="W1151" s="100">
        <f t="shared" si="420"/>
        <v>0</v>
      </c>
      <c r="Y1151"/>
    </row>
    <row r="1152" spans="1:25" outlineLevel="1" x14ac:dyDescent="0.25">
      <c r="A1152" s="212"/>
      <c r="B1152" s="465"/>
      <c r="C1152" s="273"/>
      <c r="D1152" s="273"/>
      <c r="E1152" s="272"/>
      <c r="F1152" s="274" t="s">
        <v>212</v>
      </c>
      <c r="G1152" s="101">
        <f t="shared" si="418"/>
        <v>0</v>
      </c>
      <c r="H1152" s="388">
        <f t="shared" si="419"/>
        <v>0</v>
      </c>
      <c r="I1152" s="392">
        <f t="shared" si="419"/>
        <v>0</v>
      </c>
      <c r="J1152" s="392">
        <f t="shared" si="419"/>
        <v>0</v>
      </c>
      <c r="K1152" s="393">
        <f t="shared" si="419"/>
        <v>0</v>
      </c>
      <c r="L1152" s="105">
        <f>IF(L294="",0,L294*VLOOKUP($F1152,DRT,4,FALSE))</f>
        <v>0</v>
      </c>
      <c r="M1152" s="392">
        <f>IF(M294="",0,M294*VLOOKUP($F1152,DRT,4,FALSE))</f>
        <v>0</v>
      </c>
      <c r="N1152" s="98">
        <f t="shared" si="421"/>
        <v>0</v>
      </c>
      <c r="O1152" s="98">
        <f t="shared" si="421"/>
        <v>0</v>
      </c>
      <c r="P1152" s="98">
        <f t="shared" si="421"/>
        <v>0</v>
      </c>
      <c r="Q1152" s="98">
        <f t="shared" si="422"/>
        <v>0</v>
      </c>
      <c r="R1152" s="98">
        <f t="shared" si="422"/>
        <v>0</v>
      </c>
      <c r="S1152" s="98">
        <f t="shared" si="422"/>
        <v>0</v>
      </c>
      <c r="T1152" s="98">
        <f t="shared" si="422"/>
        <v>0</v>
      </c>
      <c r="U1152" s="98">
        <f t="shared" si="422"/>
        <v>0</v>
      </c>
      <c r="V1152" s="106">
        <f t="shared" si="422"/>
        <v>0</v>
      </c>
      <c r="W1152" s="37">
        <f t="shared" si="420"/>
        <v>0</v>
      </c>
      <c r="Y1152"/>
    </row>
    <row r="1153" spans="1:25" x14ac:dyDescent="0.25">
      <c r="A1153" s="212"/>
      <c r="B1153" s="479"/>
      <c r="C1153" s="275"/>
      <c r="D1153" s="276" t="s">
        <v>213</v>
      </c>
      <c r="E1153" s="273"/>
      <c r="F1153" s="273"/>
      <c r="G1153" s="367">
        <f t="shared" ref="G1153:W1153" si="423">SUBTOTAL(9,G1154:G1155)</f>
        <v>0</v>
      </c>
      <c r="H1153" s="368">
        <f t="shared" si="423"/>
        <v>0</v>
      </c>
      <c r="I1153" s="369">
        <f t="shared" si="423"/>
        <v>0</v>
      </c>
      <c r="J1153" s="369">
        <f t="shared" si="423"/>
        <v>0</v>
      </c>
      <c r="K1153" s="370">
        <f t="shared" si="423"/>
        <v>0</v>
      </c>
      <c r="L1153" s="364">
        <f t="shared" si="423"/>
        <v>0</v>
      </c>
      <c r="M1153" s="364">
        <f t="shared" si="423"/>
        <v>0</v>
      </c>
      <c r="N1153" s="364">
        <f t="shared" si="423"/>
        <v>0</v>
      </c>
      <c r="O1153" s="364">
        <f t="shared" si="423"/>
        <v>0</v>
      </c>
      <c r="P1153" s="364">
        <f t="shared" si="423"/>
        <v>0</v>
      </c>
      <c r="Q1153" s="364">
        <f t="shared" si="423"/>
        <v>0</v>
      </c>
      <c r="R1153" s="364">
        <f t="shared" si="423"/>
        <v>0</v>
      </c>
      <c r="S1153" s="364">
        <f t="shared" si="423"/>
        <v>0</v>
      </c>
      <c r="T1153" s="364">
        <f t="shared" si="423"/>
        <v>0</v>
      </c>
      <c r="U1153" s="364">
        <f t="shared" si="423"/>
        <v>0</v>
      </c>
      <c r="V1153" s="364">
        <f t="shared" si="423"/>
        <v>0</v>
      </c>
      <c r="W1153" s="40">
        <f t="shared" si="423"/>
        <v>0</v>
      </c>
      <c r="Y1153"/>
    </row>
    <row r="1154" spans="1:25" outlineLevel="1" x14ac:dyDescent="0.25">
      <c r="A1154" s="212"/>
      <c r="B1154" s="479"/>
      <c r="C1154" s="275"/>
      <c r="D1154" s="276"/>
      <c r="E1154" s="273"/>
      <c r="F1154" s="274" t="s">
        <v>214</v>
      </c>
      <c r="G1154" s="101">
        <f t="shared" ref="G1154:V1154" si="424">G296</f>
        <v>0</v>
      </c>
      <c r="H1154" s="388">
        <f t="shared" si="424"/>
        <v>0</v>
      </c>
      <c r="I1154" s="392">
        <f t="shared" si="424"/>
        <v>0</v>
      </c>
      <c r="J1154" s="392">
        <f t="shared" si="424"/>
        <v>0</v>
      </c>
      <c r="K1154" s="393">
        <f t="shared" si="424"/>
        <v>0</v>
      </c>
      <c r="L1154" s="102">
        <f t="shared" si="424"/>
        <v>0</v>
      </c>
      <c r="M1154" s="104">
        <f t="shared" si="424"/>
        <v>0</v>
      </c>
      <c r="N1154" s="98">
        <f t="shared" si="424"/>
        <v>0</v>
      </c>
      <c r="O1154" s="98">
        <f t="shared" si="424"/>
        <v>0</v>
      </c>
      <c r="P1154" s="98">
        <f t="shared" si="424"/>
        <v>0</v>
      </c>
      <c r="Q1154" s="98">
        <f t="shared" si="424"/>
        <v>0</v>
      </c>
      <c r="R1154" s="98">
        <f t="shared" si="424"/>
        <v>0</v>
      </c>
      <c r="S1154" s="98">
        <f t="shared" si="424"/>
        <v>0</v>
      </c>
      <c r="T1154" s="98">
        <f t="shared" si="424"/>
        <v>0</v>
      </c>
      <c r="U1154" s="98">
        <f t="shared" si="424"/>
        <v>0</v>
      </c>
      <c r="V1154" s="104">
        <f t="shared" si="424"/>
        <v>0</v>
      </c>
      <c r="W1154" s="37">
        <f>G1154-SUM(H1154:V1154)</f>
        <v>0</v>
      </c>
      <c r="Y1154"/>
    </row>
    <row r="1155" spans="1:25" outlineLevel="1" x14ac:dyDescent="0.25">
      <c r="A1155" s="212"/>
      <c r="B1155" s="479"/>
      <c r="C1155" s="275"/>
      <c r="D1155" s="276"/>
      <c r="E1155" s="273"/>
      <c r="F1155" s="274" t="s">
        <v>215</v>
      </c>
      <c r="G1155" s="101">
        <f t="shared" ref="G1155:V1155" si="425">G297</f>
        <v>0</v>
      </c>
      <c r="H1155" s="109">
        <f t="shared" si="425"/>
        <v>0</v>
      </c>
      <c r="I1155" s="110">
        <f t="shared" si="425"/>
        <v>0</v>
      </c>
      <c r="J1155" s="110">
        <f t="shared" si="425"/>
        <v>0</v>
      </c>
      <c r="K1155" s="111">
        <f t="shared" si="425"/>
        <v>0</v>
      </c>
      <c r="L1155" s="102">
        <f t="shared" si="425"/>
        <v>0</v>
      </c>
      <c r="M1155" s="104">
        <f t="shared" si="425"/>
        <v>0</v>
      </c>
      <c r="N1155" s="98">
        <f t="shared" si="425"/>
        <v>0</v>
      </c>
      <c r="O1155" s="98">
        <f t="shared" si="425"/>
        <v>0</v>
      </c>
      <c r="P1155" s="98">
        <f t="shared" si="425"/>
        <v>0</v>
      </c>
      <c r="Q1155" s="98">
        <f t="shared" si="425"/>
        <v>0</v>
      </c>
      <c r="R1155" s="98">
        <f t="shared" si="425"/>
        <v>0</v>
      </c>
      <c r="S1155" s="98">
        <f t="shared" si="425"/>
        <v>0</v>
      </c>
      <c r="T1155" s="98">
        <f t="shared" si="425"/>
        <v>0</v>
      </c>
      <c r="U1155" s="98">
        <f t="shared" si="425"/>
        <v>0</v>
      </c>
      <c r="V1155" s="104">
        <f t="shared" si="425"/>
        <v>0</v>
      </c>
      <c r="W1155" s="112">
        <f>G1155-SUM(H1155:V1155)</f>
        <v>0</v>
      </c>
      <c r="Y1155"/>
    </row>
    <row r="1156" spans="1:25" x14ac:dyDescent="0.25">
      <c r="A1156" s="212"/>
      <c r="B1156" s="479"/>
      <c r="C1156" s="275"/>
      <c r="D1156" s="276" t="s">
        <v>216</v>
      </c>
      <c r="E1156" s="275"/>
      <c r="F1156" s="273"/>
      <c r="G1156" s="52"/>
      <c r="H1156" s="32"/>
      <c r="I1156" s="486"/>
      <c r="J1156" s="486"/>
      <c r="K1156" s="488"/>
      <c r="L1156" s="486"/>
      <c r="M1156" s="32"/>
      <c r="N1156" s="486"/>
      <c r="O1156" s="486"/>
      <c r="P1156" s="486"/>
      <c r="Q1156" s="486"/>
      <c r="R1156" s="486"/>
      <c r="S1156" s="486"/>
      <c r="T1156" s="486"/>
      <c r="U1156" s="486"/>
      <c r="V1156" s="486"/>
      <c r="W1156" s="40"/>
      <c r="Y1156"/>
    </row>
    <row r="1157" spans="1:25" x14ac:dyDescent="0.25">
      <c r="A1157" s="212"/>
      <c r="B1157" s="479"/>
      <c r="C1157" s="275"/>
      <c r="D1157" s="276"/>
      <c r="E1157" s="275" t="s">
        <v>217</v>
      </c>
      <c r="F1157" s="273"/>
      <c r="G1157" s="367">
        <f t="shared" ref="G1157:W1157" si="426">SUBTOTAL(9,G1158:G1160)</f>
        <v>0</v>
      </c>
      <c r="H1157" s="368">
        <f t="shared" si="426"/>
        <v>0</v>
      </c>
      <c r="I1157" s="369">
        <f t="shared" si="426"/>
        <v>0</v>
      </c>
      <c r="J1157" s="369">
        <f t="shared" si="426"/>
        <v>0</v>
      </c>
      <c r="K1157" s="370">
        <f t="shared" si="426"/>
        <v>0</v>
      </c>
      <c r="L1157" s="364">
        <f t="shared" si="426"/>
        <v>0</v>
      </c>
      <c r="M1157" s="364">
        <f t="shared" si="426"/>
        <v>0</v>
      </c>
      <c r="N1157" s="364">
        <f t="shared" si="426"/>
        <v>0</v>
      </c>
      <c r="O1157" s="364">
        <f t="shared" si="426"/>
        <v>0</v>
      </c>
      <c r="P1157" s="364">
        <f t="shared" si="426"/>
        <v>0</v>
      </c>
      <c r="Q1157" s="364">
        <f t="shared" si="426"/>
        <v>0</v>
      </c>
      <c r="R1157" s="364">
        <f t="shared" si="426"/>
        <v>0</v>
      </c>
      <c r="S1157" s="364">
        <f t="shared" si="426"/>
        <v>0</v>
      </c>
      <c r="T1157" s="364">
        <f t="shared" si="426"/>
        <v>0</v>
      </c>
      <c r="U1157" s="364">
        <f t="shared" si="426"/>
        <v>0</v>
      </c>
      <c r="V1157" s="364">
        <f t="shared" si="426"/>
        <v>0</v>
      </c>
      <c r="W1157" s="40">
        <f t="shared" si="426"/>
        <v>0</v>
      </c>
      <c r="Y1157"/>
    </row>
    <row r="1158" spans="1:25" outlineLevel="1" x14ac:dyDescent="0.25">
      <c r="A1158" s="212"/>
      <c r="B1158" s="479"/>
      <c r="C1158" s="275"/>
      <c r="D1158" s="275"/>
      <c r="E1158" s="275"/>
      <c r="F1158" s="274" t="s">
        <v>218</v>
      </c>
      <c r="G1158" s="101">
        <f>G300</f>
        <v>0</v>
      </c>
      <c r="H1158" s="102">
        <f>G1158*VLOOKUP($F1158,DRT,2,FALSE)</f>
        <v>0</v>
      </c>
      <c r="I1158" s="98">
        <f>($G1158-SUM($H1158:H1158))*VLOOKUP($F1158,DRT,2,FALSE)</f>
        <v>0</v>
      </c>
      <c r="J1158" s="104">
        <f>($G1158-SUM($H1158:I1158))*VLOOKUP($F1158,DRT,2,FALSE)</f>
        <v>0</v>
      </c>
      <c r="K1158" s="106">
        <f>($G1158-SUM($H1158:J1158))*VLOOKUP($F1158,DRT,2,FALSE)</f>
        <v>0</v>
      </c>
      <c r="L1158" s="105">
        <f>($G1158-SUM($H1158:K1158))*VLOOKUP($F1158,DRT,4,FALSE)</f>
        <v>0</v>
      </c>
      <c r="M1158" s="98">
        <f>($G1158-SUM($H1158:L1158))*VLOOKUP($F1158,DRT,4,FALSE)</f>
        <v>0</v>
      </c>
      <c r="N1158" s="98">
        <f>($G1158-SUM($H1158:M1158))*VLOOKUP($F1158,DRT,4,FALSE)</f>
        <v>0</v>
      </c>
      <c r="O1158" s="98">
        <f>($G1158-SUM($H1158:N1158))*VLOOKUP($F1158,DRT,4,FALSE)</f>
        <v>0</v>
      </c>
      <c r="P1158" s="98">
        <f>($G1158-SUM($H1158:O1158))*VLOOKUP($F1158,DRT,4,FALSE)</f>
        <v>0</v>
      </c>
      <c r="Q1158" s="98">
        <f>($G1158-SUM($H1158:P1158))*VLOOKUP($F1158,DRT,4,FALSE)</f>
        <v>0</v>
      </c>
      <c r="R1158" s="98">
        <f>($G1158-SUM($H1158:Q1158))*VLOOKUP($F1158,DRT,4,FALSE)</f>
        <v>0</v>
      </c>
      <c r="S1158" s="98">
        <f>($G1158-SUM($H1158:R1158))*VLOOKUP($F1158,DRT,4,FALSE)</f>
        <v>0</v>
      </c>
      <c r="T1158" s="98">
        <f>($G1158-SUM($H1158:S1158))*VLOOKUP($F1158,DRT,4,FALSE)</f>
        <v>0</v>
      </c>
      <c r="U1158" s="98">
        <f>($G1158-SUM($H1158:T1158))*VLOOKUP($F1158,DRT,4,FALSE)</f>
        <v>0</v>
      </c>
      <c r="V1158" s="104">
        <f>($G1158-SUM($H1158:U1158))*VLOOKUP($F1158,DRT,4,FALSE)</f>
        <v>0</v>
      </c>
      <c r="W1158" s="37">
        <f>G1158-SUM(H1158:V1158)</f>
        <v>0</v>
      </c>
      <c r="Y1158"/>
    </row>
    <row r="1159" spans="1:25" outlineLevel="1" x14ac:dyDescent="0.25">
      <c r="A1159" s="212"/>
      <c r="B1159" s="479"/>
      <c r="C1159" s="275"/>
      <c r="D1159" s="275"/>
      <c r="E1159" s="275"/>
      <c r="F1159" s="274" t="s">
        <v>219</v>
      </c>
      <c r="G1159" s="101">
        <f>G301</f>
        <v>0</v>
      </c>
      <c r="H1159" s="102">
        <f>G1159*VLOOKUP($F1159,DRT,2,FALSE)</f>
        <v>0</v>
      </c>
      <c r="I1159" s="98">
        <f>($G1159-SUM($H1159:H1159))*VLOOKUP($F1159,DRT,2,FALSE)</f>
        <v>0</v>
      </c>
      <c r="J1159" s="104">
        <f>($G1159-SUM($H1159:I1159))*VLOOKUP($F1159,DRT,2,FALSE)</f>
        <v>0</v>
      </c>
      <c r="K1159" s="106">
        <f>($G1159-SUM($H1159:J1159))*VLOOKUP($F1159,DRT,2,FALSE)</f>
        <v>0</v>
      </c>
      <c r="L1159" s="105">
        <f>($G1159-SUM($H1159:K1159))*VLOOKUP($F1159,DRT,4,FALSE)</f>
        <v>0</v>
      </c>
      <c r="M1159" s="98">
        <f>($G1159-SUM($H1159:L1159))*VLOOKUP($F1159,DRT,4,FALSE)</f>
        <v>0</v>
      </c>
      <c r="N1159" s="98">
        <f>($G1159-SUM($H1159:M1159))*VLOOKUP($F1159,DRT,4,FALSE)</f>
        <v>0</v>
      </c>
      <c r="O1159" s="98">
        <f>($G1159-SUM($H1159:N1159))*VLOOKUP($F1159,DRT,4,FALSE)</f>
        <v>0</v>
      </c>
      <c r="P1159" s="98">
        <f>($G1159-SUM($H1159:O1159))*VLOOKUP($F1159,DRT,4,FALSE)</f>
        <v>0</v>
      </c>
      <c r="Q1159" s="98">
        <f>($G1159-SUM($H1159:P1159))*VLOOKUP($F1159,DRT,4,FALSE)</f>
        <v>0</v>
      </c>
      <c r="R1159" s="98">
        <f>($G1159-SUM($H1159:Q1159))*VLOOKUP($F1159,DRT,4,FALSE)</f>
        <v>0</v>
      </c>
      <c r="S1159" s="98">
        <f>($G1159-SUM($H1159:R1159))*VLOOKUP($F1159,DRT,4,FALSE)</f>
        <v>0</v>
      </c>
      <c r="T1159" s="98">
        <f>($G1159-SUM($H1159:S1159))*VLOOKUP($F1159,DRT,4,FALSE)</f>
        <v>0</v>
      </c>
      <c r="U1159" s="98">
        <f>($G1159-SUM($H1159:T1159))*VLOOKUP($F1159,DRT,4,FALSE)</f>
        <v>0</v>
      </c>
      <c r="V1159" s="104">
        <f>($G1159-SUM($H1159:U1159))*VLOOKUP($F1159,DRT,4,FALSE)</f>
        <v>0</v>
      </c>
      <c r="W1159" s="37">
        <f t="shared" ref="W1159:W1160" si="427">G1159-SUM(H1159:V1159)</f>
        <v>0</v>
      </c>
      <c r="Y1159"/>
    </row>
    <row r="1160" spans="1:25" outlineLevel="1" x14ac:dyDescent="0.25">
      <c r="A1160" s="212"/>
      <c r="B1160" s="479"/>
      <c r="C1160" s="275"/>
      <c r="D1160" s="275"/>
      <c r="E1160" s="275"/>
      <c r="F1160" s="274" t="s">
        <v>220</v>
      </c>
      <c r="G1160" s="101">
        <f>G302</f>
        <v>0</v>
      </c>
      <c r="H1160" s="102">
        <f>G1160*VLOOKUP($F1160,DRT,2,FALSE)</f>
        <v>0</v>
      </c>
      <c r="I1160" s="98">
        <f>($G1160-SUM($H1160:H1160))*VLOOKUP($F1160,DRT,2,FALSE)</f>
        <v>0</v>
      </c>
      <c r="J1160" s="104">
        <f>($G1160-SUM($H1160:I1160))*VLOOKUP($F1160,DRT,2,FALSE)</f>
        <v>0</v>
      </c>
      <c r="K1160" s="106">
        <f>($G1160-SUM($H1160:J1160))*VLOOKUP($F1160,DRT,2,FALSE)</f>
        <v>0</v>
      </c>
      <c r="L1160" s="105">
        <f>($G1160-SUM($H1160:K1160))*VLOOKUP($F1160,DRT,4,FALSE)</f>
        <v>0</v>
      </c>
      <c r="M1160" s="98">
        <f>($G1160-SUM($H1160:L1160))*VLOOKUP($F1160,DRT,4,FALSE)</f>
        <v>0</v>
      </c>
      <c r="N1160" s="98">
        <f>($G1160-SUM($H1160:M1160))*VLOOKUP($F1160,DRT,4,FALSE)</f>
        <v>0</v>
      </c>
      <c r="O1160" s="98">
        <f>($G1160-SUM($H1160:N1160))*VLOOKUP($F1160,DRT,4,FALSE)</f>
        <v>0</v>
      </c>
      <c r="P1160" s="98">
        <f>($G1160-SUM($H1160:O1160))*VLOOKUP($F1160,DRT,4,FALSE)</f>
        <v>0</v>
      </c>
      <c r="Q1160" s="98">
        <f>($G1160-SUM($H1160:P1160))*VLOOKUP($F1160,DRT,4,FALSE)</f>
        <v>0</v>
      </c>
      <c r="R1160" s="98">
        <f>($G1160-SUM($H1160:Q1160))*VLOOKUP($F1160,DRT,4,FALSE)</f>
        <v>0</v>
      </c>
      <c r="S1160" s="98">
        <f>($G1160-SUM($H1160:R1160))*VLOOKUP($F1160,DRT,4,FALSE)</f>
        <v>0</v>
      </c>
      <c r="T1160" s="98">
        <f>($G1160-SUM($H1160:S1160))*VLOOKUP($F1160,DRT,4,FALSE)</f>
        <v>0</v>
      </c>
      <c r="U1160" s="98">
        <f>($G1160-SUM($H1160:T1160))*VLOOKUP($F1160,DRT,4,FALSE)</f>
        <v>0</v>
      </c>
      <c r="V1160" s="104">
        <f>($G1160-SUM($H1160:U1160))*VLOOKUP($F1160,DRT,4,FALSE)</f>
        <v>0</v>
      </c>
      <c r="W1160" s="37">
        <f t="shared" si="427"/>
        <v>0</v>
      </c>
      <c r="Y1160"/>
    </row>
    <row r="1161" spans="1:25" x14ac:dyDescent="0.25">
      <c r="A1161" s="212"/>
      <c r="B1161" s="479"/>
      <c r="C1161" s="275"/>
      <c r="D1161" s="276"/>
      <c r="E1161" s="275" t="s">
        <v>221</v>
      </c>
      <c r="F1161" s="273"/>
      <c r="G1161" s="367">
        <f t="shared" ref="G1161:W1161" si="428">SUBTOTAL(9,G1162:G1165)</f>
        <v>0</v>
      </c>
      <c r="H1161" s="368">
        <f t="shared" si="428"/>
        <v>0</v>
      </c>
      <c r="I1161" s="369">
        <f t="shared" si="428"/>
        <v>0</v>
      </c>
      <c r="J1161" s="369">
        <f t="shared" si="428"/>
        <v>0</v>
      </c>
      <c r="K1161" s="370">
        <f t="shared" si="428"/>
        <v>0</v>
      </c>
      <c r="L1161" s="364">
        <f t="shared" si="428"/>
        <v>0</v>
      </c>
      <c r="M1161" s="364">
        <f t="shared" si="428"/>
        <v>0</v>
      </c>
      <c r="N1161" s="364">
        <f t="shared" si="428"/>
        <v>0</v>
      </c>
      <c r="O1161" s="364">
        <f t="shared" si="428"/>
        <v>0</v>
      </c>
      <c r="P1161" s="364">
        <f t="shared" si="428"/>
        <v>0</v>
      </c>
      <c r="Q1161" s="364">
        <f t="shared" si="428"/>
        <v>0</v>
      </c>
      <c r="R1161" s="364">
        <f t="shared" si="428"/>
        <v>0</v>
      </c>
      <c r="S1161" s="364">
        <f t="shared" si="428"/>
        <v>0</v>
      </c>
      <c r="T1161" s="364">
        <f t="shared" si="428"/>
        <v>0</v>
      </c>
      <c r="U1161" s="364">
        <f t="shared" si="428"/>
        <v>0</v>
      </c>
      <c r="V1161" s="364">
        <f t="shared" si="428"/>
        <v>0</v>
      </c>
      <c r="W1161" s="40">
        <f t="shared" si="428"/>
        <v>0</v>
      </c>
      <c r="Y1161"/>
    </row>
    <row r="1162" spans="1:25" outlineLevel="1" x14ac:dyDescent="0.25">
      <c r="A1162" s="212"/>
      <c r="B1162" s="479"/>
      <c r="C1162" s="275"/>
      <c r="D1162" s="275"/>
      <c r="E1162" s="275"/>
      <c r="F1162" s="274" t="s">
        <v>222</v>
      </c>
      <c r="G1162" s="101">
        <f>G304</f>
        <v>0</v>
      </c>
      <c r="H1162" s="102">
        <f t="shared" ref="H1162:K1165" si="429">$G1162*VLOOKUP($F1162,DRT,2,FALSE)</f>
        <v>0</v>
      </c>
      <c r="I1162" s="98">
        <f t="shared" si="429"/>
        <v>0</v>
      </c>
      <c r="J1162" s="104">
        <f t="shared" si="429"/>
        <v>0</v>
      </c>
      <c r="K1162" s="106">
        <f t="shared" si="429"/>
        <v>0</v>
      </c>
      <c r="L1162" s="33"/>
      <c r="M1162" s="33"/>
      <c r="N1162" s="33"/>
      <c r="O1162" s="33"/>
      <c r="P1162" s="33"/>
      <c r="Q1162" s="33"/>
      <c r="R1162" s="33"/>
      <c r="S1162" s="33"/>
      <c r="T1162" s="33"/>
      <c r="U1162" s="33"/>
      <c r="V1162" s="33"/>
      <c r="W1162" s="37">
        <f>G1162-SUM(H1162:V1162)</f>
        <v>0</v>
      </c>
      <c r="Y1162"/>
    </row>
    <row r="1163" spans="1:25" outlineLevel="1" x14ac:dyDescent="0.25">
      <c r="A1163" s="212"/>
      <c r="B1163" s="465"/>
      <c r="C1163" s="273"/>
      <c r="D1163" s="273"/>
      <c r="E1163" s="275"/>
      <c r="F1163" s="274" t="s">
        <v>223</v>
      </c>
      <c r="G1163" s="101">
        <f>G305</f>
        <v>0</v>
      </c>
      <c r="H1163" s="102">
        <f t="shared" si="429"/>
        <v>0</v>
      </c>
      <c r="I1163" s="98">
        <f t="shared" si="429"/>
        <v>0</v>
      </c>
      <c r="J1163" s="98">
        <f t="shared" si="429"/>
        <v>0</v>
      </c>
      <c r="K1163" s="113">
        <f t="shared" si="429"/>
        <v>0</v>
      </c>
      <c r="L1163" s="33"/>
      <c r="M1163" s="33"/>
      <c r="N1163" s="33"/>
      <c r="O1163" s="33"/>
      <c r="P1163" s="33"/>
      <c r="Q1163" s="33"/>
      <c r="R1163" s="33"/>
      <c r="S1163" s="33"/>
      <c r="T1163" s="33"/>
      <c r="U1163" s="33"/>
      <c r="V1163" s="33"/>
      <c r="W1163" s="112">
        <f>G1163-SUM(H1163:V1163)</f>
        <v>0</v>
      </c>
      <c r="Y1163"/>
    </row>
    <row r="1164" spans="1:25" outlineLevel="1" x14ac:dyDescent="0.25">
      <c r="A1164" s="212"/>
      <c r="B1164" s="465"/>
      <c r="C1164" s="273"/>
      <c r="D1164" s="273"/>
      <c r="E1164" s="275"/>
      <c r="F1164" s="274" t="s">
        <v>224</v>
      </c>
      <c r="G1164" s="101">
        <f>G306</f>
        <v>0</v>
      </c>
      <c r="H1164" s="102">
        <f t="shared" si="429"/>
        <v>0</v>
      </c>
      <c r="I1164" s="98">
        <f>($G1164-SUM($H1164:H1164))*VLOOKUP($F1164,DRT,2,FALSE)</f>
        <v>0</v>
      </c>
      <c r="J1164" s="98">
        <f>($G1164-SUM($H1164:I1164))*VLOOKUP($F1164,DRT,2,FALSE)</f>
        <v>0</v>
      </c>
      <c r="K1164" s="106">
        <f>($G1164-SUM($H1164:J1164))*VLOOKUP($F1164,DRT,2,FALSE)</f>
        <v>0</v>
      </c>
      <c r="L1164" s="102">
        <f>($G1164-SUM($H1164:K1164))*VLOOKUP($F1164,DRT,4,FALSE)</f>
        <v>0</v>
      </c>
      <c r="M1164" s="98">
        <f>($G1164-SUM($H1164:L1164))*VLOOKUP($F1164,DRT,4,FALSE)</f>
        <v>0</v>
      </c>
      <c r="N1164" s="98">
        <f>($G1164-SUM($H1164:M1164))*VLOOKUP($F1164,DRT,4,FALSE)</f>
        <v>0</v>
      </c>
      <c r="O1164" s="98">
        <f>($G1164-SUM($H1164:N1164))*VLOOKUP($F1164,DRT,4,FALSE)</f>
        <v>0</v>
      </c>
      <c r="P1164" s="98">
        <f>($G1164-SUM($H1164:O1164))*VLOOKUP($F1164,DRT,4,FALSE)</f>
        <v>0</v>
      </c>
      <c r="Q1164" s="98">
        <f>($G1164-SUM($H1164:P1164))*VLOOKUP($F1164,DRT,4,FALSE)</f>
        <v>0</v>
      </c>
      <c r="R1164" s="98">
        <f>($G1164-SUM($H1164:Q1164))*VLOOKUP($F1164,DRT,4,FALSE)</f>
        <v>0</v>
      </c>
      <c r="S1164" s="98">
        <f>($G1164-SUM($H1164:R1164))*VLOOKUP($F1164,DRT,4,FALSE)</f>
        <v>0</v>
      </c>
      <c r="T1164" s="98">
        <f>($G1164-SUM($H1164:S1164))*VLOOKUP($F1164,DRT,4,FALSE)</f>
        <v>0</v>
      </c>
      <c r="U1164" s="98">
        <f>($G1164-SUM($H1164:T1164))*VLOOKUP($F1164,DRT,4,FALSE)</f>
        <v>0</v>
      </c>
      <c r="V1164" s="104">
        <f>($G1164-SUM($H1164:U1164))*VLOOKUP($F1164,DRT,4,FALSE)</f>
        <v>0</v>
      </c>
      <c r="W1164" s="100">
        <f>G1164-SUM(H1164:V1164)</f>
        <v>0</v>
      </c>
      <c r="Y1164"/>
    </row>
    <row r="1165" spans="1:25" outlineLevel="1" x14ac:dyDescent="0.25">
      <c r="A1165" s="212"/>
      <c r="B1165" s="465"/>
      <c r="C1165" s="273"/>
      <c r="D1165" s="273"/>
      <c r="E1165" s="275"/>
      <c r="F1165" s="274" t="s">
        <v>225</v>
      </c>
      <c r="G1165" s="101">
        <f>G307</f>
        <v>0</v>
      </c>
      <c r="H1165" s="102">
        <f t="shared" si="429"/>
        <v>0</v>
      </c>
      <c r="I1165" s="98">
        <f>($G1165-SUM($H1165:H1165))*VLOOKUP($F1165,DRT,2,FALSE)</f>
        <v>0</v>
      </c>
      <c r="J1165" s="98">
        <f>($G1165-SUM($H1165:I1165))*VLOOKUP($F1165,DRT,2,FALSE)</f>
        <v>0</v>
      </c>
      <c r="K1165" s="106">
        <f>($G1165-SUM($H1165:J1165))*VLOOKUP($F1165,DRT,2,FALSE)</f>
        <v>0</v>
      </c>
      <c r="L1165" s="102">
        <f>($G1165-SUM($H1165:K1165))*VLOOKUP($F1165,DRT,4,FALSE)</f>
        <v>0</v>
      </c>
      <c r="M1165" s="98">
        <f>($G1165-SUM($H1165:L1165))*VLOOKUP($F1165,DRT,4,FALSE)</f>
        <v>0</v>
      </c>
      <c r="N1165" s="98">
        <f>($G1165-SUM($H1165:M1165))*VLOOKUP($F1165,DRT,4,FALSE)</f>
        <v>0</v>
      </c>
      <c r="O1165" s="98">
        <f>($G1165-SUM($H1165:N1165))*VLOOKUP($F1165,DRT,4,FALSE)</f>
        <v>0</v>
      </c>
      <c r="P1165" s="98">
        <f>($G1165-SUM($H1165:O1165))*VLOOKUP($F1165,DRT,4,FALSE)</f>
        <v>0</v>
      </c>
      <c r="Q1165" s="98">
        <f>($G1165-SUM($H1165:P1165))*VLOOKUP($F1165,DRT,4,FALSE)</f>
        <v>0</v>
      </c>
      <c r="R1165" s="98">
        <f>($G1165-SUM($H1165:Q1165))*VLOOKUP($F1165,DRT,4,FALSE)</f>
        <v>0</v>
      </c>
      <c r="S1165" s="98">
        <f>($G1165-SUM($H1165:R1165))*VLOOKUP($F1165,DRT,4,FALSE)</f>
        <v>0</v>
      </c>
      <c r="T1165" s="98">
        <f>($G1165-SUM($H1165:S1165))*VLOOKUP($F1165,DRT,4,FALSE)</f>
        <v>0</v>
      </c>
      <c r="U1165" s="98">
        <f>($G1165-SUM($H1165:T1165))*VLOOKUP($F1165,DRT,4,FALSE)</f>
        <v>0</v>
      </c>
      <c r="V1165" s="104">
        <f>($G1165-SUM($H1165:U1165))*VLOOKUP($F1165,DRT,4,FALSE)</f>
        <v>0</v>
      </c>
      <c r="W1165" s="100">
        <f t="shared" ref="W1165" si="430">G1165-SUM(H1165:V1165)</f>
        <v>0</v>
      </c>
      <c r="Y1165"/>
    </row>
    <row r="1166" spans="1:25" x14ac:dyDescent="0.25">
      <c r="A1166" s="212"/>
      <c r="B1166" s="465"/>
      <c r="C1166" s="273"/>
      <c r="D1166" s="273"/>
      <c r="E1166" s="275" t="s">
        <v>226</v>
      </c>
      <c r="F1166" s="273"/>
      <c r="G1166" s="367">
        <f>SUBTOTAL(9,G1167)</f>
        <v>0</v>
      </c>
      <c r="H1166" s="369">
        <f t="shared" ref="H1166:W1166" si="431">SUBTOTAL(9,H1167)</f>
        <v>0</v>
      </c>
      <c r="I1166" s="369">
        <f t="shared" si="431"/>
        <v>0</v>
      </c>
      <c r="J1166" s="369">
        <f t="shared" si="431"/>
        <v>0</v>
      </c>
      <c r="K1166" s="370">
        <f t="shared" si="431"/>
        <v>0</v>
      </c>
      <c r="L1166" s="364">
        <f t="shared" si="431"/>
        <v>0</v>
      </c>
      <c r="M1166" s="364">
        <f t="shared" si="431"/>
        <v>0</v>
      </c>
      <c r="N1166" s="364">
        <f t="shared" si="431"/>
        <v>0</v>
      </c>
      <c r="O1166" s="364">
        <f t="shared" si="431"/>
        <v>0</v>
      </c>
      <c r="P1166" s="364">
        <f t="shared" si="431"/>
        <v>0</v>
      </c>
      <c r="Q1166" s="364">
        <f t="shared" si="431"/>
        <v>0</v>
      </c>
      <c r="R1166" s="364">
        <f t="shared" si="431"/>
        <v>0</v>
      </c>
      <c r="S1166" s="364">
        <f t="shared" si="431"/>
        <v>0</v>
      </c>
      <c r="T1166" s="364">
        <f t="shared" si="431"/>
        <v>0</v>
      </c>
      <c r="U1166" s="364">
        <f t="shared" si="431"/>
        <v>0</v>
      </c>
      <c r="V1166" s="364">
        <f t="shared" si="431"/>
        <v>0</v>
      </c>
      <c r="W1166" s="40">
        <f t="shared" si="431"/>
        <v>0</v>
      </c>
      <c r="Y1166"/>
    </row>
    <row r="1167" spans="1:25" ht="12.75" customHeight="1" outlineLevel="1" x14ac:dyDescent="0.25">
      <c r="A1167" s="212"/>
      <c r="B1167" s="295"/>
      <c r="C1167" s="273"/>
      <c r="D1167" s="273"/>
      <c r="E1167" s="273"/>
      <c r="F1167" s="274" t="s">
        <v>227</v>
      </c>
      <c r="G1167" s="101">
        <f t="shared" ref="G1167:V1167" si="432">G309</f>
        <v>0</v>
      </c>
      <c r="H1167" s="105">
        <f t="shared" si="432"/>
        <v>0</v>
      </c>
      <c r="I1167" s="98">
        <f t="shared" si="432"/>
        <v>0</v>
      </c>
      <c r="J1167" s="98">
        <f t="shared" si="432"/>
        <v>0</v>
      </c>
      <c r="K1167" s="106">
        <f t="shared" si="432"/>
        <v>0</v>
      </c>
      <c r="L1167" s="105">
        <f t="shared" si="432"/>
        <v>0</v>
      </c>
      <c r="M1167" s="98">
        <f t="shared" si="432"/>
        <v>0</v>
      </c>
      <c r="N1167" s="98">
        <f t="shared" si="432"/>
        <v>0</v>
      </c>
      <c r="O1167" s="98">
        <f t="shared" si="432"/>
        <v>0</v>
      </c>
      <c r="P1167" s="98">
        <f t="shared" si="432"/>
        <v>0</v>
      </c>
      <c r="Q1167" s="98">
        <f t="shared" si="432"/>
        <v>0</v>
      </c>
      <c r="R1167" s="98">
        <f t="shared" si="432"/>
        <v>0</v>
      </c>
      <c r="S1167" s="98">
        <f t="shared" si="432"/>
        <v>0</v>
      </c>
      <c r="T1167" s="98">
        <f t="shared" si="432"/>
        <v>0</v>
      </c>
      <c r="U1167" s="98">
        <f t="shared" si="432"/>
        <v>0</v>
      </c>
      <c r="V1167" s="106">
        <f t="shared" si="432"/>
        <v>0</v>
      </c>
      <c r="W1167" s="37">
        <f t="shared" ref="W1167" si="433">G1167-SUM(H1167:V1167)</f>
        <v>0</v>
      </c>
      <c r="Y1167"/>
    </row>
    <row r="1168" spans="1:25" outlineLevel="1" x14ac:dyDescent="0.25">
      <c r="A1168" s="212"/>
      <c r="B1168" s="465"/>
      <c r="C1168" s="273"/>
      <c r="D1168" s="273"/>
      <c r="E1168" s="275" t="s">
        <v>228</v>
      </c>
      <c r="F1168" s="273"/>
      <c r="G1168" s="52">
        <f t="shared" ref="G1168:W1168" si="434">SUBTOTAL(9,G1169:G1171)</f>
        <v>0</v>
      </c>
      <c r="H1168" s="33">
        <f t="shared" si="434"/>
        <v>0</v>
      </c>
      <c r="I1168" s="33">
        <f t="shared" si="434"/>
        <v>0</v>
      </c>
      <c r="J1168" s="33">
        <f t="shared" si="434"/>
        <v>0</v>
      </c>
      <c r="K1168" s="35">
        <f t="shared" si="434"/>
        <v>0</v>
      </c>
      <c r="L1168" s="33">
        <f t="shared" si="434"/>
        <v>0</v>
      </c>
      <c r="M1168" s="33">
        <f t="shared" si="434"/>
        <v>0</v>
      </c>
      <c r="N1168" s="33">
        <f t="shared" si="434"/>
        <v>0</v>
      </c>
      <c r="O1168" s="33">
        <f t="shared" si="434"/>
        <v>0</v>
      </c>
      <c r="P1168" s="33">
        <f t="shared" si="434"/>
        <v>0</v>
      </c>
      <c r="Q1168" s="33">
        <f t="shared" si="434"/>
        <v>0</v>
      </c>
      <c r="R1168" s="33">
        <f t="shared" si="434"/>
        <v>0</v>
      </c>
      <c r="S1168" s="33">
        <f t="shared" si="434"/>
        <v>0</v>
      </c>
      <c r="T1168" s="33">
        <f t="shared" si="434"/>
        <v>0</v>
      </c>
      <c r="U1168" s="33">
        <f t="shared" si="434"/>
        <v>0</v>
      </c>
      <c r="V1168" s="33">
        <f t="shared" si="434"/>
        <v>0</v>
      </c>
      <c r="W1168" s="40">
        <f t="shared" si="434"/>
        <v>0</v>
      </c>
      <c r="Y1168"/>
    </row>
    <row r="1169" spans="1:25" outlineLevel="1" x14ac:dyDescent="0.25">
      <c r="A1169" s="212"/>
      <c r="B1169" s="465"/>
      <c r="C1169" s="273"/>
      <c r="D1169" s="273"/>
      <c r="E1169" s="275"/>
      <c r="F1169" s="359" t="s">
        <v>229</v>
      </c>
      <c r="G1169" s="101">
        <f>G311</f>
        <v>0</v>
      </c>
      <c r="H1169" s="102">
        <f t="shared" ref="H1169:K1170" si="435">IF(H311="",0,H311*VLOOKUP($F1169,DRT,3,FALSE))</f>
        <v>0</v>
      </c>
      <c r="I1169" s="98">
        <f t="shared" si="435"/>
        <v>0</v>
      </c>
      <c r="J1169" s="98">
        <f t="shared" si="435"/>
        <v>0</v>
      </c>
      <c r="K1169" s="106">
        <f t="shared" si="435"/>
        <v>0</v>
      </c>
      <c r="L1169" s="102">
        <f>(SUM($H311:L311)-SUM($H1169:K1169))*VLOOKUP($F1169,DRT,4,FALSE)</f>
        <v>0</v>
      </c>
      <c r="M1169" s="98">
        <f>(SUM($H311:M311)-SUM($H1169:L1169))*VLOOKUP($F1169,DRT,4,FALSE)</f>
        <v>0</v>
      </c>
      <c r="N1169" s="98">
        <f>(SUM($H311:N311)-SUM($H1169:M1169))*VLOOKUP($F1169,DRT,4,FALSE)</f>
        <v>0</v>
      </c>
      <c r="O1169" s="98">
        <f>(SUM($H311:O311)-SUM($H1169:N1169))*VLOOKUP($F1169,DRT,4,FALSE)</f>
        <v>0</v>
      </c>
      <c r="P1169" s="98">
        <f>(SUM($H311:P311)-SUM($H1169:O1169))*VLOOKUP($F1169,DRT,4,FALSE)</f>
        <v>0</v>
      </c>
      <c r="Q1169" s="98">
        <f>(SUM($H311:Q311)-SUM($H1169:P1169))*VLOOKUP($F1169,DRT,4,FALSE)</f>
        <v>0</v>
      </c>
      <c r="R1169" s="98">
        <f>(SUM($H311:R311)-SUM($H1169:Q1169))*VLOOKUP($F1169,DRT,4,FALSE)</f>
        <v>0</v>
      </c>
      <c r="S1169" s="98">
        <f>(SUM($H311:S311)-SUM($H1169:R1169))*VLOOKUP($F1169,DRT,4,FALSE)</f>
        <v>0</v>
      </c>
      <c r="T1169" s="98">
        <f>(SUM($H311:T311)-SUM($H1169:S1169))*VLOOKUP($F1169,DRT,4,FALSE)</f>
        <v>0</v>
      </c>
      <c r="U1169" s="98">
        <f>(SUM($H311:U311)-SUM($H1169:T1169))*VLOOKUP($F1169,DRT,4,FALSE)</f>
        <v>0</v>
      </c>
      <c r="V1169" s="104">
        <f>(SUM($H311:V311)-SUM($H1169:U1169))*VLOOKUP($F1169,DRT,4,FALSE)</f>
        <v>0</v>
      </c>
      <c r="W1169" s="37">
        <f t="shared" ref="W1169:W1171" si="436">G1169-SUM(H1169:V1169)</f>
        <v>0</v>
      </c>
      <c r="Y1169"/>
    </row>
    <row r="1170" spans="1:25" outlineLevel="1" x14ac:dyDescent="0.25">
      <c r="A1170" s="212"/>
      <c r="B1170" s="465"/>
      <c r="C1170" s="273"/>
      <c r="D1170" s="273"/>
      <c r="E1170" s="275"/>
      <c r="F1170" s="359" t="s">
        <v>230</v>
      </c>
      <c r="G1170" s="101">
        <f>G312</f>
        <v>0</v>
      </c>
      <c r="H1170" s="102">
        <f t="shared" si="435"/>
        <v>0</v>
      </c>
      <c r="I1170" s="98">
        <f t="shared" si="435"/>
        <v>0</v>
      </c>
      <c r="J1170" s="98">
        <f t="shared" si="435"/>
        <v>0</v>
      </c>
      <c r="K1170" s="106">
        <f t="shared" si="435"/>
        <v>0</v>
      </c>
      <c r="L1170" s="102">
        <f>(SUM($H312:L312)-SUM($H1170:K1170))*VLOOKUP($F1170,DRT,4,FALSE)</f>
        <v>0</v>
      </c>
      <c r="M1170" s="98">
        <f>(SUM($H312:M312)-SUM($H1170:L1170))*VLOOKUP($F1170,DRT,4,FALSE)</f>
        <v>0</v>
      </c>
      <c r="N1170" s="98">
        <f>(SUM($H312:N312)-SUM($H1170:M1170))*VLOOKUP($F1170,DRT,4,FALSE)</f>
        <v>0</v>
      </c>
      <c r="O1170" s="98">
        <f>(SUM($H312:O312)-SUM($H1170:N1170))*VLOOKUP($F1170,DRT,4,FALSE)</f>
        <v>0</v>
      </c>
      <c r="P1170" s="98">
        <f>(SUM($H312:P312)-SUM($H1170:O1170))*VLOOKUP($F1170,DRT,4,FALSE)</f>
        <v>0</v>
      </c>
      <c r="Q1170" s="98">
        <f>(SUM($H312:Q312)-SUM($H1170:P1170))*VLOOKUP($F1170,DRT,4,FALSE)</f>
        <v>0</v>
      </c>
      <c r="R1170" s="98">
        <f>(SUM($H312:R312)-SUM($H1170:Q1170))*VLOOKUP($F1170,DRT,4,FALSE)</f>
        <v>0</v>
      </c>
      <c r="S1170" s="98">
        <f>(SUM($H312:S312)-SUM($H1170:R1170))*VLOOKUP($F1170,DRT,4,FALSE)</f>
        <v>0</v>
      </c>
      <c r="T1170" s="98">
        <f>(SUM($H312:T312)-SUM($H1170:S1170))*VLOOKUP($F1170,DRT,4,FALSE)</f>
        <v>0</v>
      </c>
      <c r="U1170" s="98">
        <f>(SUM($H312:U312)-SUM($H1170:T1170))*VLOOKUP($F1170,DRT,4,FALSE)</f>
        <v>0</v>
      </c>
      <c r="V1170" s="104">
        <f>(SUM($H312:V312)-SUM($H1170:U1170))*VLOOKUP($F1170,DRT,4,FALSE)</f>
        <v>0</v>
      </c>
      <c r="W1170" s="37">
        <f t="shared" si="436"/>
        <v>0</v>
      </c>
      <c r="Y1170"/>
    </row>
    <row r="1171" spans="1:25" outlineLevel="1" x14ac:dyDescent="0.25">
      <c r="A1171" s="212"/>
      <c r="B1171" s="465"/>
      <c r="C1171" s="273"/>
      <c r="D1171" s="273"/>
      <c r="E1171" s="275"/>
      <c r="F1171" s="359" t="s">
        <v>231</v>
      </c>
      <c r="G1171" s="101">
        <f>G313</f>
        <v>0</v>
      </c>
      <c r="H1171" s="388">
        <f t="shared" ref="H1171:V1171" si="437">H313</f>
        <v>0</v>
      </c>
      <c r="I1171" s="392">
        <f t="shared" si="437"/>
        <v>0</v>
      </c>
      <c r="J1171" s="392">
        <f t="shared" si="437"/>
        <v>0</v>
      </c>
      <c r="K1171" s="393">
        <f t="shared" si="437"/>
        <v>0</v>
      </c>
      <c r="L1171" s="102">
        <f t="shared" si="437"/>
        <v>0</v>
      </c>
      <c r="M1171" s="104">
        <f t="shared" si="437"/>
        <v>0</v>
      </c>
      <c r="N1171" s="98">
        <f t="shared" si="437"/>
        <v>0</v>
      </c>
      <c r="O1171" s="98">
        <f t="shared" si="437"/>
        <v>0</v>
      </c>
      <c r="P1171" s="98">
        <f t="shared" si="437"/>
        <v>0</v>
      </c>
      <c r="Q1171" s="98">
        <f t="shared" si="437"/>
        <v>0</v>
      </c>
      <c r="R1171" s="98">
        <f t="shared" si="437"/>
        <v>0</v>
      </c>
      <c r="S1171" s="98">
        <f t="shared" si="437"/>
        <v>0</v>
      </c>
      <c r="T1171" s="98">
        <f t="shared" si="437"/>
        <v>0</v>
      </c>
      <c r="U1171" s="98">
        <f t="shared" si="437"/>
        <v>0</v>
      </c>
      <c r="V1171" s="104">
        <f t="shared" si="437"/>
        <v>0</v>
      </c>
      <c r="W1171" s="37">
        <f t="shared" si="436"/>
        <v>0</v>
      </c>
      <c r="Y1171"/>
    </row>
    <row r="1172" spans="1:25" x14ac:dyDescent="0.25">
      <c r="A1172" s="212"/>
      <c r="B1172" s="465"/>
      <c r="C1172" s="273"/>
      <c r="D1172" s="273"/>
      <c r="E1172" s="275" t="s">
        <v>232</v>
      </c>
      <c r="F1172" s="273"/>
      <c r="G1172" s="367">
        <f t="shared" ref="G1172:W1172" si="438">SUBTOTAL(9,G1173:G1175)</f>
        <v>0</v>
      </c>
      <c r="H1172" s="369">
        <f t="shared" si="438"/>
        <v>0</v>
      </c>
      <c r="I1172" s="369">
        <f t="shared" si="438"/>
        <v>0</v>
      </c>
      <c r="J1172" s="369">
        <f t="shared" si="438"/>
        <v>0</v>
      </c>
      <c r="K1172" s="370">
        <f t="shared" si="438"/>
        <v>0</v>
      </c>
      <c r="L1172" s="364">
        <f t="shared" si="438"/>
        <v>0</v>
      </c>
      <c r="M1172" s="364">
        <f t="shared" si="438"/>
        <v>0</v>
      </c>
      <c r="N1172" s="364">
        <f t="shared" si="438"/>
        <v>0</v>
      </c>
      <c r="O1172" s="364">
        <f t="shared" si="438"/>
        <v>0</v>
      </c>
      <c r="P1172" s="364">
        <f t="shared" si="438"/>
        <v>0</v>
      </c>
      <c r="Q1172" s="364">
        <f t="shared" si="438"/>
        <v>0</v>
      </c>
      <c r="R1172" s="364">
        <f t="shared" si="438"/>
        <v>0</v>
      </c>
      <c r="S1172" s="364">
        <f t="shared" si="438"/>
        <v>0</v>
      </c>
      <c r="T1172" s="364">
        <f t="shared" si="438"/>
        <v>0</v>
      </c>
      <c r="U1172" s="364">
        <f t="shared" si="438"/>
        <v>0</v>
      </c>
      <c r="V1172" s="364">
        <f t="shared" si="438"/>
        <v>0</v>
      </c>
      <c r="W1172" s="40">
        <f t="shared" si="438"/>
        <v>0</v>
      </c>
      <c r="Y1172"/>
    </row>
    <row r="1173" spans="1:25" outlineLevel="1" x14ac:dyDescent="0.25">
      <c r="A1173" s="212"/>
      <c r="B1173" s="465"/>
      <c r="C1173" s="273"/>
      <c r="D1173" s="273"/>
      <c r="E1173" s="275"/>
      <c r="F1173" s="277" t="s">
        <v>233</v>
      </c>
      <c r="G1173" s="101">
        <f>G315</f>
        <v>0</v>
      </c>
      <c r="H1173" s="102">
        <f t="shared" ref="H1173:K1174" si="439">IF(H315="",0,H315*VLOOKUP($F1173,DRT,3,FALSE))</f>
        <v>0</v>
      </c>
      <c r="I1173" s="98">
        <f t="shared" si="439"/>
        <v>0</v>
      </c>
      <c r="J1173" s="98">
        <f t="shared" si="439"/>
        <v>0</v>
      </c>
      <c r="K1173" s="106">
        <f t="shared" si="439"/>
        <v>0</v>
      </c>
      <c r="L1173" s="102">
        <f>(SUM($H315:L315)-SUM($H1173:K1173))*VLOOKUP($F1173,DRT,4,FALSE)</f>
        <v>0</v>
      </c>
      <c r="M1173" s="98">
        <f>(SUM($H315:M315)-SUM($H1173:L1173))*VLOOKUP($F1173,DRT,4,FALSE)</f>
        <v>0</v>
      </c>
      <c r="N1173" s="98">
        <f>(SUM($H315:N315)-SUM($H1173:M1173))*VLOOKUP($F1173,DRT,4,FALSE)</f>
        <v>0</v>
      </c>
      <c r="O1173" s="98">
        <f>(SUM($H315:O315)-SUM($H1173:N1173))*VLOOKUP($F1173,DRT,4,FALSE)</f>
        <v>0</v>
      </c>
      <c r="P1173" s="98">
        <f>(SUM($H315:P315)-SUM($H1173:O1173))*VLOOKUP($F1173,DRT,4,FALSE)</f>
        <v>0</v>
      </c>
      <c r="Q1173" s="98">
        <f>(SUM($H315:Q315)-SUM($H1173:P1173))*VLOOKUP($F1173,DRT,4,FALSE)</f>
        <v>0</v>
      </c>
      <c r="R1173" s="98">
        <f>(SUM($H315:R315)-SUM($H1173:Q1173))*VLOOKUP($F1173,DRT,4,FALSE)</f>
        <v>0</v>
      </c>
      <c r="S1173" s="98">
        <f>(SUM($H315:S315)-SUM($H1173:R1173))*VLOOKUP($F1173,DRT,4,FALSE)</f>
        <v>0</v>
      </c>
      <c r="T1173" s="98">
        <f>(SUM($H315:T315)-SUM($H1173:S1173))*VLOOKUP($F1173,DRT,4,FALSE)</f>
        <v>0</v>
      </c>
      <c r="U1173" s="98">
        <f>(SUM($H315:U315)-SUM($H1173:T1173))*VLOOKUP($F1173,DRT,4,FALSE)</f>
        <v>0</v>
      </c>
      <c r="V1173" s="104">
        <f>(SUM($H315:V315)-SUM($H1173:U1173))*VLOOKUP($F1173,DRT,4,FALSE)</f>
        <v>0</v>
      </c>
      <c r="W1173" s="37">
        <f>G1173-SUM(H1173:V1173)</f>
        <v>0</v>
      </c>
      <c r="Y1173"/>
    </row>
    <row r="1174" spans="1:25" ht="12.75" customHeight="1" outlineLevel="1" x14ac:dyDescent="0.25">
      <c r="A1174" s="212"/>
      <c r="B1174" s="295"/>
      <c r="C1174" s="273"/>
      <c r="D1174" s="273"/>
      <c r="E1174" s="273"/>
      <c r="F1174" s="274" t="s">
        <v>234</v>
      </c>
      <c r="G1174" s="117">
        <f>G316</f>
        <v>0</v>
      </c>
      <c r="H1174" s="102">
        <f t="shared" si="439"/>
        <v>0</v>
      </c>
      <c r="I1174" s="102">
        <f t="shared" si="439"/>
        <v>0</v>
      </c>
      <c r="J1174" s="102">
        <f t="shared" si="439"/>
        <v>0</v>
      </c>
      <c r="K1174" s="106">
        <f t="shared" si="439"/>
        <v>0</v>
      </c>
      <c r="L1174" s="102">
        <f>(SUM($H316:L316)-SUM($H1174:K1174))*VLOOKUP($F1174,DRT,4,FALSE)</f>
        <v>0</v>
      </c>
      <c r="M1174" s="102">
        <f>(SUM($H316:M316)-SUM($H1174:L1174))*VLOOKUP($F1174,DRT,4,FALSE)</f>
        <v>0</v>
      </c>
      <c r="N1174" s="102">
        <f>(SUM($H316:N316)-SUM($H1174:M1174))*VLOOKUP($F1174,DRT,4,FALSE)</f>
        <v>0</v>
      </c>
      <c r="O1174" s="102">
        <f>(SUM($H316:O316)-SUM($H1174:N1174))*VLOOKUP($F1174,DRT,4,FALSE)</f>
        <v>0</v>
      </c>
      <c r="P1174" s="102">
        <f>(SUM($H316:P316)-SUM($H1174:O1174))*VLOOKUP($F1174,DRT,4,FALSE)</f>
        <v>0</v>
      </c>
      <c r="Q1174" s="102">
        <f>(SUM($H316:Q316)-SUM($H1174:P1174))*VLOOKUP($F1174,DRT,4,FALSE)</f>
        <v>0</v>
      </c>
      <c r="R1174" s="102">
        <f>(SUM($H316:R316)-SUM($H1174:Q1174))*VLOOKUP($F1174,DRT,4,FALSE)</f>
        <v>0</v>
      </c>
      <c r="S1174" s="102">
        <f>(SUM($H316:S316)-SUM($H1174:R1174))*VLOOKUP($F1174,DRT,4,FALSE)</f>
        <v>0</v>
      </c>
      <c r="T1174" s="102">
        <f>(SUM($H316:T316)-SUM($H1174:S1174))*VLOOKUP($F1174,DRT,4,FALSE)</f>
        <v>0</v>
      </c>
      <c r="U1174" s="102">
        <f>(SUM($H316:U316)-SUM($H1174:T1174))*VLOOKUP($F1174,DRT,4,FALSE)</f>
        <v>0</v>
      </c>
      <c r="V1174" s="102">
        <f>(SUM($H316:V316)-SUM($H1174:U1174))*VLOOKUP($F1174,DRT,4,FALSE)</f>
        <v>0</v>
      </c>
      <c r="W1174" s="37">
        <f>G1174-SUM(H1174:V1174)</f>
        <v>0</v>
      </c>
      <c r="Y1174"/>
    </row>
    <row r="1175" spans="1:25" ht="12.75" customHeight="1" outlineLevel="1" x14ac:dyDescent="0.25">
      <c r="A1175" s="212"/>
      <c r="B1175" s="295"/>
      <c r="C1175" s="273"/>
      <c r="D1175" s="273"/>
      <c r="E1175" s="273"/>
      <c r="F1175" s="274" t="s">
        <v>235</v>
      </c>
      <c r="G1175" s="117">
        <f>G317</f>
        <v>0</v>
      </c>
      <c r="H1175" s="114">
        <f t="shared" ref="H1175:V1175" si="440">H317</f>
        <v>0</v>
      </c>
      <c r="I1175" s="115">
        <f t="shared" si="440"/>
        <v>0</v>
      </c>
      <c r="J1175" s="115">
        <f t="shared" si="440"/>
        <v>0</v>
      </c>
      <c r="K1175" s="106">
        <f t="shared" si="440"/>
        <v>0</v>
      </c>
      <c r="L1175" s="114">
        <f t="shared" si="440"/>
        <v>0</v>
      </c>
      <c r="M1175" s="115">
        <f t="shared" si="440"/>
        <v>0</v>
      </c>
      <c r="N1175" s="98">
        <f t="shared" si="440"/>
        <v>0</v>
      </c>
      <c r="O1175" s="115">
        <f t="shared" si="440"/>
        <v>0</v>
      </c>
      <c r="P1175" s="115">
        <f t="shared" si="440"/>
        <v>0</v>
      </c>
      <c r="Q1175" s="115">
        <f t="shared" si="440"/>
        <v>0</v>
      </c>
      <c r="R1175" s="98">
        <f t="shared" si="440"/>
        <v>0</v>
      </c>
      <c r="S1175" s="115">
        <f t="shared" si="440"/>
        <v>0</v>
      </c>
      <c r="T1175" s="115">
        <f t="shared" si="440"/>
        <v>0</v>
      </c>
      <c r="U1175" s="115">
        <f t="shared" si="440"/>
        <v>0</v>
      </c>
      <c r="V1175" s="116">
        <f t="shared" si="440"/>
        <v>0</v>
      </c>
      <c r="W1175" s="37">
        <f t="shared" ref="W1175" si="441">G1175-SUM(H1175:V1175)</f>
        <v>0</v>
      </c>
      <c r="Y1175"/>
    </row>
    <row r="1176" spans="1:25" x14ac:dyDescent="0.25">
      <c r="A1176" s="212"/>
      <c r="B1176" s="465"/>
      <c r="C1176" s="273"/>
      <c r="D1176" s="272" t="s">
        <v>236</v>
      </c>
      <c r="E1176" s="275"/>
      <c r="F1176" s="275"/>
      <c r="G1176" s="367"/>
      <c r="H1176" s="368"/>
      <c r="I1176" s="369"/>
      <c r="J1176" s="369"/>
      <c r="K1176" s="370"/>
      <c r="L1176" s="364"/>
      <c r="M1176" s="364"/>
      <c r="N1176" s="364"/>
      <c r="O1176" s="364"/>
      <c r="P1176" s="364"/>
      <c r="Q1176" s="364"/>
      <c r="R1176" s="364"/>
      <c r="S1176" s="364"/>
      <c r="T1176" s="364"/>
      <c r="U1176" s="364"/>
      <c r="V1176" s="364"/>
      <c r="W1176" s="366"/>
      <c r="Y1176"/>
    </row>
    <row r="1177" spans="1:25" x14ac:dyDescent="0.25">
      <c r="A1177" s="212"/>
      <c r="B1177" s="479"/>
      <c r="C1177" s="272"/>
      <c r="D1177" s="272"/>
      <c r="E1177" s="273" t="s">
        <v>237</v>
      </c>
      <c r="F1177" s="273"/>
      <c r="G1177" s="367">
        <f>SUBTOTAL(9,G1178:G1180)</f>
        <v>0</v>
      </c>
      <c r="H1177" s="368">
        <f t="shared" ref="H1177:W1177" si="442">SUBTOTAL(9,H1178:H1180)</f>
        <v>0</v>
      </c>
      <c r="I1177" s="369">
        <f t="shared" si="442"/>
        <v>0</v>
      </c>
      <c r="J1177" s="369">
        <f t="shared" si="442"/>
        <v>0</v>
      </c>
      <c r="K1177" s="370">
        <f t="shared" si="442"/>
        <v>0</v>
      </c>
      <c r="L1177" s="364">
        <f t="shared" si="442"/>
        <v>0</v>
      </c>
      <c r="M1177" s="364">
        <f t="shared" si="442"/>
        <v>0</v>
      </c>
      <c r="N1177" s="364">
        <f t="shared" si="442"/>
        <v>0</v>
      </c>
      <c r="O1177" s="364">
        <f t="shared" si="442"/>
        <v>0</v>
      </c>
      <c r="P1177" s="364">
        <f t="shared" si="442"/>
        <v>0</v>
      </c>
      <c r="Q1177" s="364">
        <f t="shared" si="442"/>
        <v>0</v>
      </c>
      <c r="R1177" s="364">
        <f t="shared" si="442"/>
        <v>0</v>
      </c>
      <c r="S1177" s="364">
        <f t="shared" si="442"/>
        <v>0</v>
      </c>
      <c r="T1177" s="364">
        <f t="shared" si="442"/>
        <v>0</v>
      </c>
      <c r="U1177" s="364">
        <f t="shared" si="442"/>
        <v>0</v>
      </c>
      <c r="V1177" s="364">
        <f t="shared" si="442"/>
        <v>0</v>
      </c>
      <c r="W1177" s="366">
        <f t="shared" si="442"/>
        <v>0</v>
      </c>
      <c r="Y1177"/>
    </row>
    <row r="1178" spans="1:25" outlineLevel="1" x14ac:dyDescent="0.25">
      <c r="A1178" s="212"/>
      <c r="B1178" s="479"/>
      <c r="C1178" s="272"/>
      <c r="D1178" s="272"/>
      <c r="E1178" s="273"/>
      <c r="F1178" s="274" t="s">
        <v>238</v>
      </c>
      <c r="G1178" s="101">
        <f>G320</f>
        <v>0</v>
      </c>
      <c r="H1178" s="102">
        <f t="shared" ref="H1178:K1180" si="443">IF(H320="",0,H320*VLOOKUP($F1178,DRT,3,FALSE))</f>
        <v>0</v>
      </c>
      <c r="I1178" s="102">
        <f t="shared" si="443"/>
        <v>0</v>
      </c>
      <c r="J1178" s="102">
        <f t="shared" si="443"/>
        <v>0</v>
      </c>
      <c r="K1178" s="106">
        <f t="shared" si="443"/>
        <v>0</v>
      </c>
      <c r="L1178" s="102">
        <f>(SUM($H320:$K320)-SUM($H1178:K1178))*VLOOKUP($F1178,DRT,4,FALSE)</f>
        <v>0</v>
      </c>
      <c r="M1178" s="102">
        <f>(SUM($H320:$K320)-SUM($H1178:L1178))*VLOOKUP($F1178,DRT,4,FALSE)</f>
        <v>0</v>
      </c>
      <c r="N1178" s="102">
        <f>(SUM($H320:$K320)-SUM($H1178:M1178))*VLOOKUP($F1178,DRT,4,FALSE)</f>
        <v>0</v>
      </c>
      <c r="O1178" s="102">
        <f>(SUM($H320:$K320)-SUM($H1178:N1178))*VLOOKUP($F1178,DRT,4,FALSE)</f>
        <v>0</v>
      </c>
      <c r="P1178" s="102">
        <f>(SUM($H320:$K320)-SUM($H1178:O1178))*VLOOKUP($F1178,DRT,4,FALSE)</f>
        <v>0</v>
      </c>
      <c r="Q1178" s="102">
        <f>(SUM($H320:$K320)-SUM($H1178:P1178))*VLOOKUP($F1178,DRT,4,FALSE)</f>
        <v>0</v>
      </c>
      <c r="R1178" s="102">
        <f>(SUM($H320:$K320)-SUM($H1178:Q1178))*VLOOKUP($F1178,DRT,4,FALSE)</f>
        <v>0</v>
      </c>
      <c r="S1178" s="102">
        <f>(SUM($H320:$K320)-SUM($H1178:R1178))*VLOOKUP($F1178,DRT,4,FALSE)</f>
        <v>0</v>
      </c>
      <c r="T1178" s="102">
        <f>(SUM($H320:$K320)-SUM($H1178:S1178))*VLOOKUP($F1178,DRT,4,FALSE)</f>
        <v>0</v>
      </c>
      <c r="U1178" s="102">
        <f>(SUM($H320:$K320)-SUM($H1178:T1178))*VLOOKUP($F1178,DRT,4,FALSE)</f>
        <v>0</v>
      </c>
      <c r="V1178" s="106">
        <f>(SUM($H320:$K320)-SUM($H1178:U1178))*VLOOKUP($F1178,DRT,4,FALSE)</f>
        <v>0</v>
      </c>
      <c r="W1178" s="37">
        <f>G1178-SUM(H1178:V1178)</f>
        <v>0</v>
      </c>
      <c r="Y1178"/>
    </row>
    <row r="1179" spans="1:25" outlineLevel="1" x14ac:dyDescent="0.25">
      <c r="A1179" s="212"/>
      <c r="B1179" s="479"/>
      <c r="C1179" s="272"/>
      <c r="D1179" s="272"/>
      <c r="E1179" s="273"/>
      <c r="F1179" s="274" t="s">
        <v>239</v>
      </c>
      <c r="G1179" s="101">
        <f>G321</f>
        <v>0</v>
      </c>
      <c r="H1179" s="102">
        <f t="shared" si="443"/>
        <v>0</v>
      </c>
      <c r="I1179" s="98">
        <f t="shared" si="443"/>
        <v>0</v>
      </c>
      <c r="J1179" s="98">
        <f t="shared" si="443"/>
        <v>0</v>
      </c>
      <c r="K1179" s="106">
        <f t="shared" si="443"/>
        <v>0</v>
      </c>
      <c r="L1179" s="391">
        <f>IF(L321="",0,L321*VLOOKUP($F1179,DRT,4,FALSE))</f>
        <v>0</v>
      </c>
      <c r="M1179" s="104">
        <f>(SUM($H321:$K321)-SUM($H1179:$K1179))*VLOOKUP($F1179,DRT,4,FALSE)</f>
        <v>0</v>
      </c>
      <c r="N1179" s="98">
        <f>(N($L321)-$L1179)*VLOOKUP($F1179,DRT,4,FALSE)</f>
        <v>0</v>
      </c>
      <c r="O1179" s="102">
        <f>(SUM($H321:$K321)-SUM($H1179:$K1179)-$M1179)*VLOOKUP($F1179,DRT,4,FALSE)</f>
        <v>0</v>
      </c>
      <c r="P1179" s="98">
        <f>(N($L321)-$L1179-$N1179)*VLOOKUP($F1179,DRT,4,FALSE)</f>
        <v>0</v>
      </c>
      <c r="Q1179" s="104">
        <f>(SUM($H321:$K321)-SUM($H1179:$K1179)-$M1179-$O1179)*VLOOKUP($F1179,DRT,4,FALSE)</f>
        <v>0</v>
      </c>
      <c r="R1179" s="98">
        <f>(N($L321)-$L1179-$N1179-$P1179)*VLOOKUP($F1179,DRT,4,FALSE)</f>
        <v>0</v>
      </c>
      <c r="S1179" s="98">
        <f>(SUM($H321:$K321)-SUM($H1179:$K1179)-$M1179-$O1179-$Q1179)*VLOOKUP($F1179,DRT,4,FALSE)</f>
        <v>0</v>
      </c>
      <c r="T1179" s="102">
        <f>(N($L321)-$L1179-$N1179-$P1179-$R1179)*VLOOKUP($F1179,DRT,4,FALSE)</f>
        <v>0</v>
      </c>
      <c r="U1179" s="98">
        <f>(SUM($H321:$K321)-SUM($H1179:$K1179)-$M1179-$O1179-$Q1179-$S1179)*VLOOKUP($F1179,DRT,4,FALSE)</f>
        <v>0</v>
      </c>
      <c r="V1179" s="104">
        <f>(N($L321)-$L1179-$N1179-$P1179-$R1179-$T1179)*VLOOKUP($F1179,DRT,4,FALSE)</f>
        <v>0</v>
      </c>
      <c r="W1179" s="37">
        <f>G1179-SUM(H1179:V1179)</f>
        <v>0</v>
      </c>
      <c r="Y1179"/>
    </row>
    <row r="1180" spans="1:25" outlineLevel="1" x14ac:dyDescent="0.25">
      <c r="A1180" s="212"/>
      <c r="B1180" s="479"/>
      <c r="C1180" s="272"/>
      <c r="D1180" s="272"/>
      <c r="E1180" s="273"/>
      <c r="F1180" s="274" t="s">
        <v>240</v>
      </c>
      <c r="G1180" s="101">
        <f>G322</f>
        <v>0</v>
      </c>
      <c r="H1180" s="102">
        <f t="shared" si="443"/>
        <v>0</v>
      </c>
      <c r="I1180" s="98">
        <f t="shared" si="443"/>
        <v>0</v>
      </c>
      <c r="J1180" s="98">
        <f t="shared" si="443"/>
        <v>0</v>
      </c>
      <c r="K1180" s="106">
        <f t="shared" si="443"/>
        <v>0</v>
      </c>
      <c r="L1180" s="391">
        <f>IF(L322="",0,L322*VLOOKUP($F1180,DRT,4,FALSE))</f>
        <v>0</v>
      </c>
      <c r="M1180" s="396">
        <f>IF(M322="",0,M322*VLOOKUP($F1180,DRT,4,FALSE))</f>
        <v>0</v>
      </c>
      <c r="N1180" s="98">
        <f>(SUM($H322:$K322)-SUM($H1180:$K1180))*VLOOKUP($F1180,DRT,4,FALSE)</f>
        <v>0</v>
      </c>
      <c r="O1180" s="102">
        <f>($L322-$L1180)*VLOOKUP($F1180,DRT,4,FALSE)</f>
        <v>0</v>
      </c>
      <c r="P1180" s="98">
        <f>($M322-$M1180)*VLOOKUP($F1180,DRT,4,FALSE)</f>
        <v>0</v>
      </c>
      <c r="Q1180" s="104">
        <f>(SUM($H322:$K322)-SUM($H1180:$K1180)-N1180)*VLOOKUP($F1180,DRT,4,FALSE)</f>
        <v>0</v>
      </c>
      <c r="R1180" s="98">
        <f>($L322-$L1180-$O1180)*VLOOKUP($F1180,DRT,4,FALSE)</f>
        <v>0</v>
      </c>
      <c r="S1180" s="98">
        <f>($M322-$M1180-$P1180)*VLOOKUP($F1180,DRT,4,FALSE)</f>
        <v>0</v>
      </c>
      <c r="T1180" s="102">
        <f>(SUM($H322:$K322)-SUM($H1180:$K1180)-$N1180-$Q1180)*VLOOKUP($F1180,DRT,4,FALSE)</f>
        <v>0</v>
      </c>
      <c r="U1180" s="98">
        <f>($L322-$L1180-$O1180-$R1180)*VLOOKUP($F1180,DRT,4,FALSE)</f>
        <v>0</v>
      </c>
      <c r="V1180" s="104">
        <f>($M322-$M1180-$P1180-$S1180)*VLOOKUP($F1180,DRT,4,FALSE)</f>
        <v>0</v>
      </c>
      <c r="W1180" s="37">
        <f>G1180-SUM(H1180:V1180)</f>
        <v>0</v>
      </c>
      <c r="Y1180"/>
    </row>
    <row r="1181" spans="1:25" x14ac:dyDescent="0.25">
      <c r="A1181" s="212"/>
      <c r="B1181" s="479"/>
      <c r="C1181" s="272"/>
      <c r="D1181" s="272"/>
      <c r="E1181" s="273" t="s">
        <v>241</v>
      </c>
      <c r="F1181" s="273"/>
      <c r="G1181" s="367">
        <f>SUBTOTAL(9,G1182:G1183)</f>
        <v>0</v>
      </c>
      <c r="H1181" s="368">
        <f t="shared" ref="H1181:W1181" si="444">SUBTOTAL(9,H1182:H1183)</f>
        <v>0</v>
      </c>
      <c r="I1181" s="369">
        <f t="shared" si="444"/>
        <v>0</v>
      </c>
      <c r="J1181" s="369">
        <f t="shared" si="444"/>
        <v>0</v>
      </c>
      <c r="K1181" s="370">
        <f t="shared" si="444"/>
        <v>0</v>
      </c>
      <c r="L1181" s="364">
        <f t="shared" si="444"/>
        <v>0</v>
      </c>
      <c r="M1181" s="364">
        <f t="shared" si="444"/>
        <v>0</v>
      </c>
      <c r="N1181" s="364">
        <f t="shared" si="444"/>
        <v>0</v>
      </c>
      <c r="O1181" s="364">
        <f t="shared" si="444"/>
        <v>0</v>
      </c>
      <c r="P1181" s="364">
        <f t="shared" si="444"/>
        <v>0</v>
      </c>
      <c r="Q1181" s="364">
        <f t="shared" si="444"/>
        <v>0</v>
      </c>
      <c r="R1181" s="364">
        <f t="shared" si="444"/>
        <v>0</v>
      </c>
      <c r="S1181" s="364">
        <f t="shared" si="444"/>
        <v>0</v>
      </c>
      <c r="T1181" s="364">
        <f t="shared" si="444"/>
        <v>0</v>
      </c>
      <c r="U1181" s="364">
        <f t="shared" si="444"/>
        <v>0</v>
      </c>
      <c r="V1181" s="364">
        <f t="shared" si="444"/>
        <v>0</v>
      </c>
      <c r="W1181" s="366">
        <f t="shared" si="444"/>
        <v>0</v>
      </c>
      <c r="Y1181"/>
    </row>
    <row r="1182" spans="1:25" outlineLevel="1" x14ac:dyDescent="0.25">
      <c r="A1182" s="212"/>
      <c r="B1182" s="465"/>
      <c r="C1182" s="273"/>
      <c r="D1182" s="272"/>
      <c r="E1182" s="275"/>
      <c r="F1182" s="277" t="s">
        <v>242</v>
      </c>
      <c r="G1182" s="101">
        <f t="shared" ref="G1182:V1182" si="445">G324</f>
        <v>0</v>
      </c>
      <c r="H1182" s="102">
        <f t="shared" si="445"/>
        <v>0</v>
      </c>
      <c r="I1182" s="102">
        <f t="shared" si="445"/>
        <v>0</v>
      </c>
      <c r="J1182" s="36">
        <f t="shared" si="445"/>
        <v>0</v>
      </c>
      <c r="K1182" s="106">
        <f t="shared" si="445"/>
        <v>0</v>
      </c>
      <c r="L1182" s="102">
        <f t="shared" si="445"/>
        <v>0</v>
      </c>
      <c r="M1182" s="36">
        <f t="shared" si="445"/>
        <v>0</v>
      </c>
      <c r="N1182" s="98">
        <f t="shared" si="445"/>
        <v>0</v>
      </c>
      <c r="O1182" s="102">
        <f t="shared" si="445"/>
        <v>0</v>
      </c>
      <c r="P1182" s="102">
        <f t="shared" si="445"/>
        <v>0</v>
      </c>
      <c r="Q1182" s="36">
        <f t="shared" si="445"/>
        <v>0</v>
      </c>
      <c r="R1182" s="98">
        <f t="shared" si="445"/>
        <v>0</v>
      </c>
      <c r="S1182" s="102">
        <f t="shared" si="445"/>
        <v>0</v>
      </c>
      <c r="T1182" s="102">
        <f t="shared" si="445"/>
        <v>0</v>
      </c>
      <c r="U1182" s="102">
        <f t="shared" si="445"/>
        <v>0</v>
      </c>
      <c r="V1182" s="36">
        <f t="shared" si="445"/>
        <v>0</v>
      </c>
      <c r="W1182" s="37">
        <f>G1182-SUM(H1182:V1182)</f>
        <v>0</v>
      </c>
      <c r="Y1182"/>
    </row>
    <row r="1183" spans="1:25" outlineLevel="1" x14ac:dyDescent="0.25">
      <c r="A1183" s="212"/>
      <c r="B1183" s="465"/>
      <c r="C1183" s="273"/>
      <c r="D1183" s="272"/>
      <c r="E1183" s="275"/>
      <c r="F1183" s="277" t="s">
        <v>243</v>
      </c>
      <c r="G1183" s="101">
        <f t="shared" ref="G1183:V1183" si="446">G325</f>
        <v>0</v>
      </c>
      <c r="H1183" s="102">
        <f t="shared" si="446"/>
        <v>0</v>
      </c>
      <c r="I1183" s="102">
        <f t="shared" si="446"/>
        <v>0</v>
      </c>
      <c r="J1183" s="36">
        <f t="shared" si="446"/>
        <v>0</v>
      </c>
      <c r="K1183" s="106">
        <f t="shared" si="446"/>
        <v>0</v>
      </c>
      <c r="L1183" s="102">
        <f t="shared" si="446"/>
        <v>0</v>
      </c>
      <c r="M1183" s="36">
        <f t="shared" si="446"/>
        <v>0</v>
      </c>
      <c r="N1183" s="98">
        <f t="shared" si="446"/>
        <v>0</v>
      </c>
      <c r="O1183" s="102">
        <f t="shared" si="446"/>
        <v>0</v>
      </c>
      <c r="P1183" s="102">
        <f t="shared" si="446"/>
        <v>0</v>
      </c>
      <c r="Q1183" s="36">
        <f t="shared" si="446"/>
        <v>0</v>
      </c>
      <c r="R1183" s="98">
        <f t="shared" si="446"/>
        <v>0</v>
      </c>
      <c r="S1183" s="102">
        <f t="shared" si="446"/>
        <v>0</v>
      </c>
      <c r="T1183" s="102">
        <f t="shared" si="446"/>
        <v>0</v>
      </c>
      <c r="U1183" s="102">
        <f t="shared" si="446"/>
        <v>0</v>
      </c>
      <c r="V1183" s="36">
        <f t="shared" si="446"/>
        <v>0</v>
      </c>
      <c r="W1183" s="37">
        <f>G1183-SUM(H1183:V1183)</f>
        <v>0</v>
      </c>
      <c r="Y1183"/>
    </row>
    <row r="1184" spans="1:25" x14ac:dyDescent="0.25">
      <c r="A1184" s="212"/>
      <c r="B1184" s="479"/>
      <c r="C1184" s="272" t="s">
        <v>244</v>
      </c>
      <c r="D1184" s="275"/>
      <c r="E1184" s="273"/>
      <c r="F1184" s="273"/>
      <c r="G1184" s="52"/>
      <c r="H1184" s="33"/>
      <c r="I1184" s="33"/>
      <c r="J1184" s="33"/>
      <c r="K1184" s="35"/>
      <c r="L1184" s="33"/>
      <c r="M1184" s="33"/>
      <c r="N1184" s="33"/>
      <c r="O1184" s="33"/>
      <c r="P1184" s="33"/>
      <c r="Q1184" s="33"/>
      <c r="R1184" s="33"/>
      <c r="S1184" s="33"/>
      <c r="T1184" s="33"/>
      <c r="U1184" s="33"/>
      <c r="V1184" s="33"/>
      <c r="W1184" s="40"/>
      <c r="Y1184"/>
    </row>
    <row r="1185" spans="1:25" x14ac:dyDescent="0.25">
      <c r="A1185" s="212"/>
      <c r="B1185" s="479"/>
      <c r="C1185" s="272"/>
      <c r="D1185" s="272" t="s">
        <v>245</v>
      </c>
      <c r="E1185" s="273"/>
      <c r="F1185" s="273"/>
      <c r="G1185" s="52">
        <f>SUBTOTAL(9,G1186:G1191)</f>
        <v>0</v>
      </c>
      <c r="H1185" s="33">
        <f t="shared" ref="H1185:W1185" si="447">SUBTOTAL(9,H1186:H1191)</f>
        <v>0</v>
      </c>
      <c r="I1185" s="33">
        <f t="shared" si="447"/>
        <v>0</v>
      </c>
      <c r="J1185" s="33">
        <f t="shared" si="447"/>
        <v>0</v>
      </c>
      <c r="K1185" s="35">
        <f t="shared" si="447"/>
        <v>0</v>
      </c>
      <c r="L1185" s="33">
        <f t="shared" si="447"/>
        <v>0</v>
      </c>
      <c r="M1185" s="33">
        <f t="shared" si="447"/>
        <v>0</v>
      </c>
      <c r="N1185" s="33">
        <f t="shared" si="447"/>
        <v>0</v>
      </c>
      <c r="O1185" s="33">
        <f t="shared" si="447"/>
        <v>0</v>
      </c>
      <c r="P1185" s="33">
        <f t="shared" si="447"/>
        <v>0</v>
      </c>
      <c r="Q1185" s="33">
        <f t="shared" si="447"/>
        <v>0</v>
      </c>
      <c r="R1185" s="33">
        <f t="shared" si="447"/>
        <v>0</v>
      </c>
      <c r="S1185" s="33">
        <f t="shared" si="447"/>
        <v>0</v>
      </c>
      <c r="T1185" s="33">
        <f t="shared" si="447"/>
        <v>0</v>
      </c>
      <c r="U1185" s="33">
        <f t="shared" si="447"/>
        <v>0</v>
      </c>
      <c r="V1185" s="33">
        <f t="shared" si="447"/>
        <v>0</v>
      </c>
      <c r="W1185" s="40">
        <f t="shared" si="447"/>
        <v>0</v>
      </c>
      <c r="Y1185"/>
    </row>
    <row r="1186" spans="1:25" outlineLevel="1" x14ac:dyDescent="0.25">
      <c r="A1186" s="212"/>
      <c r="B1186" s="465"/>
      <c r="C1186" s="273"/>
      <c r="D1186" s="272"/>
      <c r="E1186" s="275"/>
      <c r="F1186" s="277" t="s">
        <v>246</v>
      </c>
      <c r="G1186" s="101">
        <f t="shared" ref="G1186:W1186" si="448">G328</f>
        <v>0</v>
      </c>
      <c r="H1186" s="102">
        <f t="shared" si="448"/>
        <v>0</v>
      </c>
      <c r="I1186" s="102">
        <f t="shared" si="448"/>
        <v>0</v>
      </c>
      <c r="J1186" s="36">
        <f t="shared" si="448"/>
        <v>0</v>
      </c>
      <c r="K1186" s="106">
        <f t="shared" si="448"/>
        <v>0</v>
      </c>
      <c r="L1186" s="102">
        <f t="shared" si="448"/>
        <v>0</v>
      </c>
      <c r="M1186" s="36">
        <f t="shared" si="448"/>
        <v>0</v>
      </c>
      <c r="N1186" s="98">
        <f t="shared" si="448"/>
        <v>0</v>
      </c>
      <c r="O1186" s="102">
        <f t="shared" si="448"/>
        <v>0</v>
      </c>
      <c r="P1186" s="102">
        <f t="shared" si="448"/>
        <v>0</v>
      </c>
      <c r="Q1186" s="36">
        <f t="shared" si="448"/>
        <v>0</v>
      </c>
      <c r="R1186" s="98">
        <f t="shared" si="448"/>
        <v>0</v>
      </c>
      <c r="S1186" s="102">
        <f t="shared" si="448"/>
        <v>0</v>
      </c>
      <c r="T1186" s="102">
        <f t="shared" si="448"/>
        <v>0</v>
      </c>
      <c r="U1186" s="102">
        <f t="shared" si="448"/>
        <v>0</v>
      </c>
      <c r="V1186" s="36">
        <f t="shared" si="448"/>
        <v>0</v>
      </c>
      <c r="W1186" s="37">
        <f t="shared" si="448"/>
        <v>0</v>
      </c>
      <c r="Y1186"/>
    </row>
    <row r="1187" spans="1:25" outlineLevel="1" x14ac:dyDescent="0.25">
      <c r="A1187" s="212"/>
      <c r="B1187" s="479"/>
      <c r="C1187" s="273"/>
      <c r="D1187" s="273"/>
      <c r="E1187" s="275"/>
      <c r="F1187" s="274" t="s">
        <v>247</v>
      </c>
      <c r="G1187" s="101">
        <f t="shared" ref="G1187:V1187" si="449">G329</f>
        <v>0</v>
      </c>
      <c r="H1187" s="102">
        <f t="shared" si="449"/>
        <v>0</v>
      </c>
      <c r="I1187" s="98">
        <f t="shared" si="449"/>
        <v>0</v>
      </c>
      <c r="J1187" s="98">
        <f t="shared" si="449"/>
        <v>0</v>
      </c>
      <c r="K1187" s="106">
        <f t="shared" si="449"/>
        <v>0</v>
      </c>
      <c r="L1187" s="105">
        <f t="shared" si="449"/>
        <v>0</v>
      </c>
      <c r="M1187" s="98">
        <f t="shared" si="449"/>
        <v>0</v>
      </c>
      <c r="N1187" s="98">
        <f t="shared" si="449"/>
        <v>0</v>
      </c>
      <c r="O1187" s="98">
        <f t="shared" si="449"/>
        <v>0</v>
      </c>
      <c r="P1187" s="98">
        <f t="shared" si="449"/>
        <v>0</v>
      </c>
      <c r="Q1187" s="104">
        <f t="shared" si="449"/>
        <v>0</v>
      </c>
      <c r="R1187" s="98">
        <f t="shared" si="449"/>
        <v>0</v>
      </c>
      <c r="S1187" s="98">
        <f t="shared" si="449"/>
        <v>0</v>
      </c>
      <c r="T1187" s="102">
        <f t="shared" si="449"/>
        <v>0</v>
      </c>
      <c r="U1187" s="98">
        <f t="shared" si="449"/>
        <v>0</v>
      </c>
      <c r="V1187" s="104">
        <f t="shared" si="449"/>
        <v>0</v>
      </c>
      <c r="W1187" s="37">
        <f>G1187-SUM(H1187:V1187)</f>
        <v>0</v>
      </c>
      <c r="Y1187"/>
    </row>
    <row r="1188" spans="1:25" outlineLevel="1" x14ac:dyDescent="0.25">
      <c r="A1188" s="212"/>
      <c r="B1188" s="479"/>
      <c r="C1188" s="273"/>
      <c r="D1188" s="273"/>
      <c r="E1188" s="275"/>
      <c r="F1188" s="274" t="s">
        <v>248</v>
      </c>
      <c r="G1188" s="101">
        <f t="shared" ref="G1188:V1188" si="450">G330</f>
        <v>0</v>
      </c>
      <c r="H1188" s="102">
        <f t="shared" si="450"/>
        <v>0</v>
      </c>
      <c r="I1188" s="98">
        <f t="shared" si="450"/>
        <v>0</v>
      </c>
      <c r="J1188" s="98">
        <f t="shared" si="450"/>
        <v>0</v>
      </c>
      <c r="K1188" s="106">
        <f t="shared" si="450"/>
        <v>0</v>
      </c>
      <c r="L1188" s="105">
        <f t="shared" si="450"/>
        <v>0</v>
      </c>
      <c r="M1188" s="98">
        <f t="shared" si="450"/>
        <v>0</v>
      </c>
      <c r="N1188" s="115">
        <f t="shared" si="450"/>
        <v>0</v>
      </c>
      <c r="O1188" s="98">
        <f t="shared" si="450"/>
        <v>0</v>
      </c>
      <c r="P1188" s="98">
        <f t="shared" si="450"/>
        <v>0</v>
      </c>
      <c r="Q1188" s="104">
        <f t="shared" si="450"/>
        <v>0</v>
      </c>
      <c r="R1188" s="98">
        <f t="shared" si="450"/>
        <v>0</v>
      </c>
      <c r="S1188" s="98">
        <f t="shared" si="450"/>
        <v>0</v>
      </c>
      <c r="T1188" s="102">
        <f t="shared" si="450"/>
        <v>0</v>
      </c>
      <c r="U1188" s="98">
        <f t="shared" si="450"/>
        <v>0</v>
      </c>
      <c r="V1188" s="106">
        <f t="shared" si="450"/>
        <v>0</v>
      </c>
      <c r="W1188" s="37">
        <f>G1188-SUM(H1188:V1188)</f>
        <v>0</v>
      </c>
      <c r="Y1188"/>
    </row>
    <row r="1189" spans="1:25" outlineLevel="1" x14ac:dyDescent="0.25">
      <c r="A1189" s="212"/>
      <c r="B1189" s="479"/>
      <c r="C1189" s="273"/>
      <c r="D1189" s="273"/>
      <c r="E1189" s="275"/>
      <c r="F1189" s="274" t="s">
        <v>249</v>
      </c>
      <c r="G1189" s="101">
        <f t="shared" ref="G1189:V1189" si="451">G331</f>
        <v>0</v>
      </c>
      <c r="H1189" s="102">
        <f t="shared" si="451"/>
        <v>0</v>
      </c>
      <c r="I1189" s="98">
        <f t="shared" si="451"/>
        <v>0</v>
      </c>
      <c r="J1189" s="98">
        <f t="shared" si="451"/>
        <v>0</v>
      </c>
      <c r="K1189" s="39">
        <f t="shared" si="451"/>
        <v>0</v>
      </c>
      <c r="L1189" s="102">
        <f t="shared" si="451"/>
        <v>0</v>
      </c>
      <c r="M1189" s="98">
        <f t="shared" si="451"/>
        <v>0</v>
      </c>
      <c r="N1189" s="98">
        <f t="shared" si="451"/>
        <v>0</v>
      </c>
      <c r="O1189" s="98">
        <f t="shared" si="451"/>
        <v>0</v>
      </c>
      <c r="P1189" s="98">
        <f t="shared" si="451"/>
        <v>0</v>
      </c>
      <c r="Q1189" s="104">
        <f t="shared" si="451"/>
        <v>0</v>
      </c>
      <c r="R1189" s="98">
        <f t="shared" si="451"/>
        <v>0</v>
      </c>
      <c r="S1189" s="98">
        <f t="shared" si="451"/>
        <v>0</v>
      </c>
      <c r="T1189" s="102">
        <f t="shared" si="451"/>
        <v>0</v>
      </c>
      <c r="U1189" s="98">
        <f t="shared" si="451"/>
        <v>0</v>
      </c>
      <c r="V1189" s="106">
        <f t="shared" si="451"/>
        <v>0</v>
      </c>
      <c r="W1189" s="37">
        <f>G1189-SUM(H1189:V1189)</f>
        <v>0</v>
      </c>
      <c r="Y1189"/>
    </row>
    <row r="1190" spans="1:25" outlineLevel="1" x14ac:dyDescent="0.25">
      <c r="A1190" s="212"/>
      <c r="B1190" s="479"/>
      <c r="C1190" s="273"/>
      <c r="D1190" s="273"/>
      <c r="E1190" s="275"/>
      <c r="F1190" s="274" t="s">
        <v>250</v>
      </c>
      <c r="G1190" s="101">
        <f t="shared" ref="G1190:V1190" si="452">G332</f>
        <v>0</v>
      </c>
      <c r="H1190" s="102">
        <f t="shared" si="452"/>
        <v>0</v>
      </c>
      <c r="I1190" s="98">
        <f t="shared" si="452"/>
        <v>0</v>
      </c>
      <c r="J1190" s="98">
        <f t="shared" si="452"/>
        <v>0</v>
      </c>
      <c r="K1190" s="106">
        <f t="shared" si="452"/>
        <v>0</v>
      </c>
      <c r="L1190" s="105">
        <f t="shared" si="452"/>
        <v>0</v>
      </c>
      <c r="M1190" s="98">
        <f t="shared" si="452"/>
        <v>0</v>
      </c>
      <c r="N1190" s="118">
        <f t="shared" si="452"/>
        <v>0</v>
      </c>
      <c r="O1190" s="98">
        <f t="shared" si="452"/>
        <v>0</v>
      </c>
      <c r="P1190" s="98">
        <f t="shared" si="452"/>
        <v>0</v>
      </c>
      <c r="Q1190" s="104">
        <f t="shared" si="452"/>
        <v>0</v>
      </c>
      <c r="R1190" s="98">
        <f t="shared" si="452"/>
        <v>0</v>
      </c>
      <c r="S1190" s="98">
        <f t="shared" si="452"/>
        <v>0</v>
      </c>
      <c r="T1190" s="102">
        <f t="shared" si="452"/>
        <v>0</v>
      </c>
      <c r="U1190" s="98">
        <f t="shared" si="452"/>
        <v>0</v>
      </c>
      <c r="V1190" s="106">
        <f t="shared" si="452"/>
        <v>0</v>
      </c>
      <c r="W1190" s="37">
        <f>G1190-SUM(H1190:V1190)</f>
        <v>0</v>
      </c>
      <c r="Y1190"/>
    </row>
    <row r="1191" spans="1:25" outlineLevel="1" x14ac:dyDescent="0.25">
      <c r="A1191" s="212"/>
      <c r="B1191" s="479"/>
      <c r="C1191" s="275"/>
      <c r="D1191" s="275"/>
      <c r="E1191" s="275"/>
      <c r="F1191" s="274" t="s">
        <v>251</v>
      </c>
      <c r="G1191" s="101">
        <f t="shared" ref="G1191:V1191" si="453">G333</f>
        <v>0</v>
      </c>
      <c r="H1191" s="102">
        <f t="shared" si="453"/>
        <v>0</v>
      </c>
      <c r="I1191" s="98">
        <f t="shared" si="453"/>
        <v>0</v>
      </c>
      <c r="J1191" s="98">
        <f t="shared" si="453"/>
        <v>0</v>
      </c>
      <c r="K1191" s="106">
        <f t="shared" si="453"/>
        <v>0</v>
      </c>
      <c r="L1191" s="105">
        <f t="shared" si="453"/>
        <v>0</v>
      </c>
      <c r="M1191" s="98">
        <f t="shared" si="453"/>
        <v>0</v>
      </c>
      <c r="N1191" s="98">
        <f t="shared" si="453"/>
        <v>0</v>
      </c>
      <c r="O1191" s="98">
        <f t="shared" si="453"/>
        <v>0</v>
      </c>
      <c r="P1191" s="98">
        <f t="shared" si="453"/>
        <v>0</v>
      </c>
      <c r="Q1191" s="104">
        <f t="shared" si="453"/>
        <v>0</v>
      </c>
      <c r="R1191" s="98">
        <f t="shared" si="453"/>
        <v>0</v>
      </c>
      <c r="S1191" s="98">
        <f t="shared" si="453"/>
        <v>0</v>
      </c>
      <c r="T1191" s="102">
        <f t="shared" si="453"/>
        <v>0</v>
      </c>
      <c r="U1191" s="98">
        <f t="shared" si="453"/>
        <v>0</v>
      </c>
      <c r="V1191" s="106">
        <f t="shared" si="453"/>
        <v>0</v>
      </c>
      <c r="W1191" s="37">
        <f>G1191-SUM(H1191:V1191)</f>
        <v>0</v>
      </c>
      <c r="Y1191"/>
    </row>
    <row r="1192" spans="1:25" x14ac:dyDescent="0.25">
      <c r="A1192" s="212"/>
      <c r="B1192" s="479"/>
      <c r="C1192" s="273"/>
      <c r="D1192" s="272" t="s">
        <v>252</v>
      </c>
      <c r="E1192" s="275"/>
      <c r="F1192" s="273"/>
      <c r="G1192" s="367">
        <f t="shared" ref="G1192:W1192" si="454">SUBTOTAL(9,G1193:G1197)</f>
        <v>0</v>
      </c>
      <c r="H1192" s="364">
        <f t="shared" si="454"/>
        <v>0</v>
      </c>
      <c r="I1192" s="364">
        <f t="shared" si="454"/>
        <v>0</v>
      </c>
      <c r="J1192" s="364">
        <f t="shared" si="454"/>
        <v>0</v>
      </c>
      <c r="K1192" s="365">
        <f t="shared" si="454"/>
        <v>0</v>
      </c>
      <c r="L1192" s="30">
        <f t="shared" si="454"/>
        <v>0</v>
      </c>
      <c r="M1192" s="31">
        <f t="shared" si="454"/>
        <v>0</v>
      </c>
      <c r="N1192" s="31">
        <f t="shared" si="454"/>
        <v>0</v>
      </c>
      <c r="O1192" s="31">
        <f t="shared" si="454"/>
        <v>0</v>
      </c>
      <c r="P1192" s="31">
        <f t="shared" si="454"/>
        <v>0</v>
      </c>
      <c r="Q1192" s="31">
        <f t="shared" si="454"/>
        <v>0</v>
      </c>
      <c r="R1192" s="31">
        <f t="shared" si="454"/>
        <v>0</v>
      </c>
      <c r="S1192" s="31">
        <f t="shared" si="454"/>
        <v>0</v>
      </c>
      <c r="T1192" s="31">
        <f t="shared" si="454"/>
        <v>0</v>
      </c>
      <c r="U1192" s="31">
        <f t="shared" si="454"/>
        <v>0</v>
      </c>
      <c r="V1192" s="365">
        <f t="shared" si="454"/>
        <v>0</v>
      </c>
      <c r="W1192" s="365">
        <f t="shared" si="454"/>
        <v>0</v>
      </c>
      <c r="Y1192"/>
    </row>
    <row r="1193" spans="1:25" outlineLevel="1" x14ac:dyDescent="0.25">
      <c r="A1193" s="212"/>
      <c r="B1193" s="479"/>
      <c r="C1193" s="273"/>
      <c r="D1193" s="273"/>
      <c r="E1193" s="272"/>
      <c r="F1193" s="274" t="s">
        <v>253</v>
      </c>
      <c r="G1193" s="101">
        <f t="shared" ref="G1193:V1193" si="455">G335</f>
        <v>0</v>
      </c>
      <c r="H1193" s="102">
        <f t="shared" si="455"/>
        <v>0</v>
      </c>
      <c r="I1193" s="98">
        <f t="shared" si="455"/>
        <v>0</v>
      </c>
      <c r="J1193" s="98">
        <f t="shared" si="455"/>
        <v>0</v>
      </c>
      <c r="K1193" s="106">
        <f t="shared" si="455"/>
        <v>0</v>
      </c>
      <c r="L1193" s="105">
        <f t="shared" si="455"/>
        <v>0</v>
      </c>
      <c r="M1193" s="104">
        <f t="shared" si="455"/>
        <v>0</v>
      </c>
      <c r="N1193" s="98">
        <f t="shared" si="455"/>
        <v>0</v>
      </c>
      <c r="O1193" s="102">
        <f t="shared" si="455"/>
        <v>0</v>
      </c>
      <c r="P1193" s="98">
        <f t="shared" si="455"/>
        <v>0</v>
      </c>
      <c r="Q1193" s="104">
        <f t="shared" si="455"/>
        <v>0</v>
      </c>
      <c r="R1193" s="98">
        <f t="shared" si="455"/>
        <v>0</v>
      </c>
      <c r="S1193" s="98">
        <f t="shared" si="455"/>
        <v>0</v>
      </c>
      <c r="T1193" s="102">
        <f t="shared" si="455"/>
        <v>0</v>
      </c>
      <c r="U1193" s="98">
        <f t="shared" si="455"/>
        <v>0</v>
      </c>
      <c r="V1193" s="106">
        <f t="shared" si="455"/>
        <v>0</v>
      </c>
      <c r="W1193" s="37">
        <f>G1193-SUM(H1193:V1193)</f>
        <v>0</v>
      </c>
      <c r="Y1193"/>
    </row>
    <row r="1194" spans="1:25" outlineLevel="1" x14ac:dyDescent="0.25">
      <c r="A1194" s="212"/>
      <c r="B1194" s="479"/>
      <c r="C1194" s="273"/>
      <c r="D1194" s="273"/>
      <c r="E1194" s="273"/>
      <c r="F1194" s="274" t="s">
        <v>254</v>
      </c>
      <c r="G1194" s="101">
        <f t="shared" ref="G1194:V1194" si="456">G336</f>
        <v>0</v>
      </c>
      <c r="H1194" s="102">
        <f t="shared" si="456"/>
        <v>0</v>
      </c>
      <c r="I1194" s="98">
        <f t="shared" si="456"/>
        <v>0</v>
      </c>
      <c r="J1194" s="98">
        <f t="shared" si="456"/>
        <v>0</v>
      </c>
      <c r="K1194" s="106">
        <f t="shared" si="456"/>
        <v>0</v>
      </c>
      <c r="L1194" s="105">
        <f t="shared" si="456"/>
        <v>0</v>
      </c>
      <c r="M1194" s="104">
        <f t="shared" si="456"/>
        <v>0</v>
      </c>
      <c r="N1194" s="98">
        <f t="shared" si="456"/>
        <v>0</v>
      </c>
      <c r="O1194" s="102">
        <f t="shared" si="456"/>
        <v>0</v>
      </c>
      <c r="P1194" s="98">
        <f t="shared" si="456"/>
        <v>0</v>
      </c>
      <c r="Q1194" s="104">
        <f t="shared" si="456"/>
        <v>0</v>
      </c>
      <c r="R1194" s="98">
        <f t="shared" si="456"/>
        <v>0</v>
      </c>
      <c r="S1194" s="98">
        <f t="shared" si="456"/>
        <v>0</v>
      </c>
      <c r="T1194" s="102">
        <f t="shared" si="456"/>
        <v>0</v>
      </c>
      <c r="U1194" s="98">
        <f t="shared" si="456"/>
        <v>0</v>
      </c>
      <c r="V1194" s="106">
        <f t="shared" si="456"/>
        <v>0</v>
      </c>
      <c r="W1194" s="37">
        <f>G1194-SUM(H1194:V1194)</f>
        <v>0</v>
      </c>
      <c r="Y1194"/>
    </row>
    <row r="1195" spans="1:25" outlineLevel="1" x14ac:dyDescent="0.25">
      <c r="A1195" s="212"/>
      <c r="B1195" s="479"/>
      <c r="C1195" s="273"/>
      <c r="D1195" s="273"/>
      <c r="E1195" s="273"/>
      <c r="F1195" s="274" t="s">
        <v>255</v>
      </c>
      <c r="G1195" s="101">
        <f t="shared" ref="G1195:V1195" si="457">G337</f>
        <v>0</v>
      </c>
      <c r="H1195" s="102">
        <f t="shared" si="457"/>
        <v>0</v>
      </c>
      <c r="I1195" s="98">
        <f t="shared" si="457"/>
        <v>0</v>
      </c>
      <c r="J1195" s="98">
        <f t="shared" si="457"/>
        <v>0</v>
      </c>
      <c r="K1195" s="106">
        <f t="shared" si="457"/>
        <v>0</v>
      </c>
      <c r="L1195" s="105">
        <f t="shared" si="457"/>
        <v>0</v>
      </c>
      <c r="M1195" s="104">
        <f t="shared" si="457"/>
        <v>0</v>
      </c>
      <c r="N1195" s="98">
        <f t="shared" si="457"/>
        <v>0</v>
      </c>
      <c r="O1195" s="102">
        <f t="shared" si="457"/>
        <v>0</v>
      </c>
      <c r="P1195" s="98">
        <f t="shared" si="457"/>
        <v>0</v>
      </c>
      <c r="Q1195" s="104">
        <f t="shared" si="457"/>
        <v>0</v>
      </c>
      <c r="R1195" s="98">
        <f t="shared" si="457"/>
        <v>0</v>
      </c>
      <c r="S1195" s="98">
        <f t="shared" si="457"/>
        <v>0</v>
      </c>
      <c r="T1195" s="102">
        <f t="shared" si="457"/>
        <v>0</v>
      </c>
      <c r="U1195" s="98">
        <f t="shared" si="457"/>
        <v>0</v>
      </c>
      <c r="V1195" s="106">
        <f t="shared" si="457"/>
        <v>0</v>
      </c>
      <c r="W1195" s="37">
        <f>G1195-SUM(H1195:V1195)</f>
        <v>0</v>
      </c>
      <c r="Y1195"/>
    </row>
    <row r="1196" spans="1:25" outlineLevel="1" x14ac:dyDescent="0.25">
      <c r="A1196" s="212"/>
      <c r="B1196" s="479"/>
      <c r="C1196" s="273"/>
      <c r="D1196" s="273"/>
      <c r="E1196" s="273"/>
      <c r="F1196" s="274" t="s">
        <v>256</v>
      </c>
      <c r="G1196" s="101">
        <f t="shared" ref="G1196:V1196" si="458">G338</f>
        <v>0</v>
      </c>
      <c r="H1196" s="102">
        <f t="shared" si="458"/>
        <v>0</v>
      </c>
      <c r="I1196" s="98">
        <f t="shared" si="458"/>
        <v>0</v>
      </c>
      <c r="J1196" s="98">
        <f t="shared" si="458"/>
        <v>0</v>
      </c>
      <c r="K1196" s="106">
        <f t="shared" si="458"/>
        <v>0</v>
      </c>
      <c r="L1196" s="105">
        <f t="shared" si="458"/>
        <v>0</v>
      </c>
      <c r="M1196" s="104">
        <f t="shared" si="458"/>
        <v>0</v>
      </c>
      <c r="N1196" s="98">
        <f t="shared" si="458"/>
        <v>0</v>
      </c>
      <c r="O1196" s="102">
        <f t="shared" si="458"/>
        <v>0</v>
      </c>
      <c r="P1196" s="98">
        <f t="shared" si="458"/>
        <v>0</v>
      </c>
      <c r="Q1196" s="104">
        <f t="shared" si="458"/>
        <v>0</v>
      </c>
      <c r="R1196" s="98">
        <f t="shared" si="458"/>
        <v>0</v>
      </c>
      <c r="S1196" s="98">
        <f t="shared" si="458"/>
        <v>0</v>
      </c>
      <c r="T1196" s="102">
        <f t="shared" si="458"/>
        <v>0</v>
      </c>
      <c r="U1196" s="98">
        <f t="shared" si="458"/>
        <v>0</v>
      </c>
      <c r="V1196" s="106">
        <f t="shared" si="458"/>
        <v>0</v>
      </c>
      <c r="W1196" s="37">
        <f>G1196-SUM(H1196:V1196)</f>
        <v>0</v>
      </c>
      <c r="Y1196"/>
    </row>
    <row r="1197" spans="1:25" outlineLevel="1" x14ac:dyDescent="0.25">
      <c r="A1197" s="212"/>
      <c r="B1197" s="479"/>
      <c r="C1197" s="273"/>
      <c r="D1197" s="273"/>
      <c r="E1197" s="273"/>
      <c r="F1197" s="274" t="s">
        <v>257</v>
      </c>
      <c r="G1197" s="101">
        <f t="shared" ref="G1197:V1197" si="459">G339</f>
        <v>0</v>
      </c>
      <c r="H1197" s="102">
        <f t="shared" si="459"/>
        <v>0</v>
      </c>
      <c r="I1197" s="98">
        <f t="shared" si="459"/>
        <v>0</v>
      </c>
      <c r="J1197" s="98">
        <f t="shared" si="459"/>
        <v>0</v>
      </c>
      <c r="K1197" s="106">
        <f t="shared" si="459"/>
        <v>0</v>
      </c>
      <c r="L1197" s="105">
        <f t="shared" si="459"/>
        <v>0</v>
      </c>
      <c r="M1197" s="104">
        <f t="shared" si="459"/>
        <v>0</v>
      </c>
      <c r="N1197" s="98">
        <f t="shared" si="459"/>
        <v>0</v>
      </c>
      <c r="O1197" s="102">
        <f t="shared" si="459"/>
        <v>0</v>
      </c>
      <c r="P1197" s="98">
        <f t="shared" si="459"/>
        <v>0</v>
      </c>
      <c r="Q1197" s="104">
        <f t="shared" si="459"/>
        <v>0</v>
      </c>
      <c r="R1197" s="98">
        <f t="shared" si="459"/>
        <v>0</v>
      </c>
      <c r="S1197" s="98">
        <f t="shared" si="459"/>
        <v>0</v>
      </c>
      <c r="T1197" s="102">
        <f t="shared" si="459"/>
        <v>0</v>
      </c>
      <c r="U1197" s="98">
        <f t="shared" si="459"/>
        <v>0</v>
      </c>
      <c r="V1197" s="106">
        <f t="shared" si="459"/>
        <v>0</v>
      </c>
      <c r="W1197" s="37">
        <f>G1197-SUM(H1197:V1197)</f>
        <v>0</v>
      </c>
      <c r="Y1197"/>
    </row>
    <row r="1198" spans="1:25" x14ac:dyDescent="0.25">
      <c r="A1198" s="212"/>
      <c r="B1198" s="465"/>
      <c r="C1198" s="272" t="s">
        <v>258</v>
      </c>
      <c r="D1198" s="275"/>
      <c r="E1198" s="275"/>
      <c r="F1198" s="273"/>
      <c r="G1198" s="52"/>
      <c r="H1198" s="33"/>
      <c r="I1198" s="33"/>
      <c r="J1198" s="33"/>
      <c r="K1198" s="35"/>
      <c r="L1198" s="34"/>
      <c r="M1198" s="33"/>
      <c r="N1198" s="33"/>
      <c r="O1198" s="33"/>
      <c r="P1198" s="33"/>
      <c r="Q1198" s="33"/>
      <c r="R1198" s="33"/>
      <c r="S1198" s="33"/>
      <c r="T1198" s="33"/>
      <c r="U1198" s="33"/>
      <c r="V1198" s="35"/>
      <c r="W1198" s="366"/>
      <c r="Y1198"/>
    </row>
    <row r="1199" spans="1:25" x14ac:dyDescent="0.25">
      <c r="A1199" s="212"/>
      <c r="B1199" s="465"/>
      <c r="C1199" s="272"/>
      <c r="D1199" s="276" t="s">
        <v>20</v>
      </c>
      <c r="E1199" s="273"/>
      <c r="F1199" s="273"/>
      <c r="G1199" s="367"/>
      <c r="H1199" s="369"/>
      <c r="I1199" s="369"/>
      <c r="J1199" s="369"/>
      <c r="K1199" s="370"/>
      <c r="L1199" s="363"/>
      <c r="M1199" s="364"/>
      <c r="N1199" s="364"/>
      <c r="O1199" s="364"/>
      <c r="P1199" s="364"/>
      <c r="Q1199" s="364"/>
      <c r="R1199" s="364"/>
      <c r="S1199" s="364"/>
      <c r="T1199" s="364"/>
      <c r="U1199" s="364"/>
      <c r="V1199" s="365"/>
      <c r="W1199" s="366"/>
      <c r="Y1199"/>
    </row>
    <row r="1200" spans="1:25" x14ac:dyDescent="0.25">
      <c r="A1200" s="212"/>
      <c r="B1200" s="465"/>
      <c r="C1200" s="272"/>
      <c r="D1200" s="272"/>
      <c r="E1200" s="273" t="s">
        <v>21</v>
      </c>
      <c r="F1200" s="273"/>
      <c r="G1200" s="367">
        <f>SUBTOTAL(9,G1201:G1204)</f>
        <v>0</v>
      </c>
      <c r="H1200" s="368">
        <f t="shared" ref="H1200:W1200" si="460">SUBTOTAL(9,H1201:H1204)</f>
        <v>0</v>
      </c>
      <c r="I1200" s="369">
        <f t="shared" si="460"/>
        <v>0</v>
      </c>
      <c r="J1200" s="369">
        <f t="shared" si="460"/>
        <v>0</v>
      </c>
      <c r="K1200" s="370">
        <f t="shared" si="460"/>
        <v>0</v>
      </c>
      <c r="L1200" s="364">
        <f t="shared" si="460"/>
        <v>0</v>
      </c>
      <c r="M1200" s="364">
        <f t="shared" si="460"/>
        <v>0</v>
      </c>
      <c r="N1200" s="364">
        <f t="shared" si="460"/>
        <v>0</v>
      </c>
      <c r="O1200" s="364">
        <f t="shared" si="460"/>
        <v>0</v>
      </c>
      <c r="P1200" s="364">
        <f t="shared" si="460"/>
        <v>0</v>
      </c>
      <c r="Q1200" s="364">
        <f t="shared" si="460"/>
        <v>0</v>
      </c>
      <c r="R1200" s="364">
        <f t="shared" si="460"/>
        <v>0</v>
      </c>
      <c r="S1200" s="364">
        <f t="shared" si="460"/>
        <v>0</v>
      </c>
      <c r="T1200" s="364">
        <f t="shared" si="460"/>
        <v>0</v>
      </c>
      <c r="U1200" s="364">
        <f t="shared" si="460"/>
        <v>0</v>
      </c>
      <c r="V1200" s="364">
        <f t="shared" si="460"/>
        <v>0</v>
      </c>
      <c r="W1200" s="366">
        <f t="shared" si="460"/>
        <v>0</v>
      </c>
      <c r="Y1200"/>
    </row>
    <row r="1201" spans="1:25" outlineLevel="1" x14ac:dyDescent="0.25">
      <c r="A1201" s="212"/>
      <c r="B1201" s="465"/>
      <c r="C1201" s="272"/>
      <c r="D1201" s="272"/>
      <c r="E1201" s="273"/>
      <c r="F1201" s="274" t="s">
        <v>22</v>
      </c>
      <c r="G1201" s="394">
        <f t="shared" ref="G1201:V1201" si="461">G343</f>
        <v>0</v>
      </c>
      <c r="H1201" s="395">
        <f t="shared" si="461"/>
        <v>0</v>
      </c>
      <c r="I1201" s="389">
        <f t="shared" si="461"/>
        <v>0</v>
      </c>
      <c r="J1201" s="389">
        <f t="shared" si="461"/>
        <v>0</v>
      </c>
      <c r="K1201" s="390">
        <f t="shared" si="461"/>
        <v>0</v>
      </c>
      <c r="L1201" s="391">
        <f t="shared" si="461"/>
        <v>0</v>
      </c>
      <c r="M1201" s="396">
        <f t="shared" si="461"/>
        <v>0</v>
      </c>
      <c r="N1201" s="392">
        <f t="shared" si="461"/>
        <v>0</v>
      </c>
      <c r="O1201" s="388">
        <f t="shared" si="461"/>
        <v>0</v>
      </c>
      <c r="P1201" s="392">
        <f t="shared" si="461"/>
        <v>0</v>
      </c>
      <c r="Q1201" s="396">
        <f t="shared" si="461"/>
        <v>0</v>
      </c>
      <c r="R1201" s="392">
        <f t="shared" si="461"/>
        <v>0</v>
      </c>
      <c r="S1201" s="392">
        <f t="shared" si="461"/>
        <v>0</v>
      </c>
      <c r="T1201" s="388">
        <f t="shared" si="461"/>
        <v>0</v>
      </c>
      <c r="U1201" s="392">
        <f t="shared" si="461"/>
        <v>0</v>
      </c>
      <c r="V1201" s="393">
        <f t="shared" si="461"/>
        <v>0</v>
      </c>
      <c r="W1201" s="37">
        <f>G1201-SUM(H1201:V1201)</f>
        <v>0</v>
      </c>
      <c r="Y1201"/>
    </row>
    <row r="1202" spans="1:25" outlineLevel="1" x14ac:dyDescent="0.25">
      <c r="A1202" s="212"/>
      <c r="B1202" s="465"/>
      <c r="C1202" s="272"/>
      <c r="D1202" s="272"/>
      <c r="E1202" s="273"/>
      <c r="F1202" s="274" t="s">
        <v>23</v>
      </c>
      <c r="G1202" s="394">
        <f t="shared" ref="G1202:V1202" si="462">G344</f>
        <v>0</v>
      </c>
      <c r="H1202" s="395">
        <f t="shared" si="462"/>
        <v>0</v>
      </c>
      <c r="I1202" s="389">
        <f t="shared" si="462"/>
        <v>0</v>
      </c>
      <c r="J1202" s="389">
        <f t="shared" si="462"/>
        <v>0</v>
      </c>
      <c r="K1202" s="390">
        <f t="shared" si="462"/>
        <v>0</v>
      </c>
      <c r="L1202" s="391">
        <f t="shared" si="462"/>
        <v>0</v>
      </c>
      <c r="M1202" s="396">
        <f t="shared" si="462"/>
        <v>0</v>
      </c>
      <c r="N1202" s="392">
        <f t="shared" si="462"/>
        <v>0</v>
      </c>
      <c r="O1202" s="388">
        <f t="shared" si="462"/>
        <v>0</v>
      </c>
      <c r="P1202" s="392">
        <f t="shared" si="462"/>
        <v>0</v>
      </c>
      <c r="Q1202" s="396">
        <f t="shared" si="462"/>
        <v>0</v>
      </c>
      <c r="R1202" s="392">
        <f t="shared" si="462"/>
        <v>0</v>
      </c>
      <c r="S1202" s="392">
        <f t="shared" si="462"/>
        <v>0</v>
      </c>
      <c r="T1202" s="388">
        <f t="shared" si="462"/>
        <v>0</v>
      </c>
      <c r="U1202" s="392">
        <f t="shared" si="462"/>
        <v>0</v>
      </c>
      <c r="V1202" s="393">
        <f t="shared" si="462"/>
        <v>0</v>
      </c>
      <c r="W1202" s="37">
        <f>G1202-SUM(H1202:V1202)</f>
        <v>0</v>
      </c>
      <c r="Y1202"/>
    </row>
    <row r="1203" spans="1:25" outlineLevel="1" x14ac:dyDescent="0.25">
      <c r="A1203" s="212"/>
      <c r="B1203" s="465"/>
      <c r="C1203" s="272"/>
      <c r="D1203" s="272"/>
      <c r="E1203" s="273"/>
      <c r="F1203" s="274" t="s">
        <v>24</v>
      </c>
      <c r="G1203" s="394">
        <f t="shared" ref="G1203:V1203" si="463">G345</f>
        <v>0</v>
      </c>
      <c r="H1203" s="395">
        <f t="shared" si="463"/>
        <v>0</v>
      </c>
      <c r="I1203" s="389">
        <f t="shared" si="463"/>
        <v>0</v>
      </c>
      <c r="J1203" s="389">
        <f t="shared" si="463"/>
        <v>0</v>
      </c>
      <c r="K1203" s="390">
        <f t="shared" si="463"/>
        <v>0</v>
      </c>
      <c r="L1203" s="391">
        <f t="shared" si="463"/>
        <v>0</v>
      </c>
      <c r="M1203" s="396">
        <f t="shared" si="463"/>
        <v>0</v>
      </c>
      <c r="N1203" s="392">
        <f t="shared" si="463"/>
        <v>0</v>
      </c>
      <c r="O1203" s="388">
        <f t="shared" si="463"/>
        <v>0</v>
      </c>
      <c r="P1203" s="392">
        <f t="shared" si="463"/>
        <v>0</v>
      </c>
      <c r="Q1203" s="396">
        <f t="shared" si="463"/>
        <v>0</v>
      </c>
      <c r="R1203" s="392">
        <f t="shared" si="463"/>
        <v>0</v>
      </c>
      <c r="S1203" s="392">
        <f t="shared" si="463"/>
        <v>0</v>
      </c>
      <c r="T1203" s="388">
        <f t="shared" si="463"/>
        <v>0</v>
      </c>
      <c r="U1203" s="392">
        <f t="shared" si="463"/>
        <v>0</v>
      </c>
      <c r="V1203" s="393">
        <f t="shared" si="463"/>
        <v>0</v>
      </c>
      <c r="W1203" s="37">
        <f>G1203-SUM(H1203:V1203)</f>
        <v>0</v>
      </c>
      <c r="Y1203"/>
    </row>
    <row r="1204" spans="1:25" outlineLevel="1" x14ac:dyDescent="0.25">
      <c r="A1204" s="212"/>
      <c r="B1204" s="465"/>
      <c r="C1204" s="272"/>
      <c r="D1204" s="272"/>
      <c r="E1204" s="273"/>
      <c r="F1204" s="274" t="s">
        <v>25</v>
      </c>
      <c r="G1204" s="394">
        <f t="shared" ref="G1204:V1204" si="464">G346</f>
        <v>0</v>
      </c>
      <c r="H1204" s="395">
        <f t="shared" si="464"/>
        <v>0</v>
      </c>
      <c r="I1204" s="389">
        <f t="shared" si="464"/>
        <v>0</v>
      </c>
      <c r="J1204" s="389">
        <f t="shared" si="464"/>
        <v>0</v>
      </c>
      <c r="K1204" s="390">
        <f t="shared" si="464"/>
        <v>0</v>
      </c>
      <c r="L1204" s="391">
        <f t="shared" si="464"/>
        <v>0</v>
      </c>
      <c r="M1204" s="396">
        <f t="shared" si="464"/>
        <v>0</v>
      </c>
      <c r="N1204" s="392">
        <f t="shared" si="464"/>
        <v>0</v>
      </c>
      <c r="O1204" s="388">
        <f t="shared" si="464"/>
        <v>0</v>
      </c>
      <c r="P1204" s="392">
        <f t="shared" si="464"/>
        <v>0</v>
      </c>
      <c r="Q1204" s="396">
        <f t="shared" si="464"/>
        <v>0</v>
      </c>
      <c r="R1204" s="392">
        <f t="shared" si="464"/>
        <v>0</v>
      </c>
      <c r="S1204" s="392">
        <f t="shared" si="464"/>
        <v>0</v>
      </c>
      <c r="T1204" s="388">
        <f t="shared" si="464"/>
        <v>0</v>
      </c>
      <c r="U1204" s="392">
        <f t="shared" si="464"/>
        <v>0</v>
      </c>
      <c r="V1204" s="393">
        <f t="shared" si="464"/>
        <v>0</v>
      </c>
      <c r="W1204" s="37">
        <f>G1204-SUM(H1204:V1204)</f>
        <v>0</v>
      </c>
      <c r="Y1204"/>
    </row>
    <row r="1205" spans="1:25" x14ac:dyDescent="0.25">
      <c r="A1205" s="212"/>
      <c r="B1205" s="465"/>
      <c r="C1205" s="272"/>
      <c r="D1205" s="272"/>
      <c r="E1205" s="273" t="s">
        <v>26</v>
      </c>
      <c r="F1205" s="273"/>
      <c r="G1205" s="367">
        <f>SUBTOTAL(9,G1206:G1209)</f>
        <v>0</v>
      </c>
      <c r="H1205" s="368">
        <f t="shared" ref="H1205:W1205" si="465">SUBTOTAL(9,H1206:H1209)</f>
        <v>0</v>
      </c>
      <c r="I1205" s="369">
        <f t="shared" si="465"/>
        <v>0</v>
      </c>
      <c r="J1205" s="369">
        <f t="shared" si="465"/>
        <v>0</v>
      </c>
      <c r="K1205" s="370">
        <f t="shared" si="465"/>
        <v>0</v>
      </c>
      <c r="L1205" s="364">
        <f t="shared" si="465"/>
        <v>0</v>
      </c>
      <c r="M1205" s="364">
        <f t="shared" si="465"/>
        <v>0</v>
      </c>
      <c r="N1205" s="364">
        <f t="shared" si="465"/>
        <v>0</v>
      </c>
      <c r="O1205" s="364">
        <f t="shared" si="465"/>
        <v>0</v>
      </c>
      <c r="P1205" s="364">
        <f t="shared" si="465"/>
        <v>0</v>
      </c>
      <c r="Q1205" s="364">
        <f t="shared" si="465"/>
        <v>0</v>
      </c>
      <c r="R1205" s="364">
        <f t="shared" si="465"/>
        <v>0</v>
      </c>
      <c r="S1205" s="364">
        <f t="shared" si="465"/>
        <v>0</v>
      </c>
      <c r="T1205" s="364">
        <f t="shared" si="465"/>
        <v>0</v>
      </c>
      <c r="U1205" s="364">
        <f t="shared" si="465"/>
        <v>0</v>
      </c>
      <c r="V1205" s="364">
        <f t="shared" si="465"/>
        <v>0</v>
      </c>
      <c r="W1205" s="366">
        <f t="shared" si="465"/>
        <v>0</v>
      </c>
      <c r="Y1205"/>
    </row>
    <row r="1206" spans="1:25" outlineLevel="1" x14ac:dyDescent="0.25">
      <c r="A1206" s="212"/>
      <c r="B1206" s="465"/>
      <c r="C1206" s="272"/>
      <c r="D1206" s="272"/>
      <c r="E1206" s="273"/>
      <c r="F1206" s="274" t="s">
        <v>27</v>
      </c>
      <c r="G1206" s="394">
        <f t="shared" ref="G1206:V1206" si="466">G348</f>
        <v>0</v>
      </c>
      <c r="H1206" s="395">
        <f t="shared" si="466"/>
        <v>0</v>
      </c>
      <c r="I1206" s="389">
        <f t="shared" si="466"/>
        <v>0</v>
      </c>
      <c r="J1206" s="389">
        <f t="shared" si="466"/>
        <v>0</v>
      </c>
      <c r="K1206" s="390">
        <f t="shared" si="466"/>
        <v>0</v>
      </c>
      <c r="L1206" s="391">
        <f t="shared" si="466"/>
        <v>0</v>
      </c>
      <c r="M1206" s="396">
        <f t="shared" si="466"/>
        <v>0</v>
      </c>
      <c r="N1206" s="392">
        <f t="shared" si="466"/>
        <v>0</v>
      </c>
      <c r="O1206" s="388">
        <f t="shared" si="466"/>
        <v>0</v>
      </c>
      <c r="P1206" s="392">
        <f t="shared" si="466"/>
        <v>0</v>
      </c>
      <c r="Q1206" s="392">
        <f t="shared" si="466"/>
        <v>0</v>
      </c>
      <c r="R1206" s="392">
        <f t="shared" si="466"/>
        <v>0</v>
      </c>
      <c r="S1206" s="392">
        <f t="shared" si="466"/>
        <v>0</v>
      </c>
      <c r="T1206" s="392">
        <f t="shared" si="466"/>
        <v>0</v>
      </c>
      <c r="U1206" s="392">
        <f t="shared" si="466"/>
        <v>0</v>
      </c>
      <c r="V1206" s="393">
        <f t="shared" si="466"/>
        <v>0</v>
      </c>
      <c r="W1206" s="37">
        <f>G1206-SUM(H1206:V1206)</f>
        <v>0</v>
      </c>
      <c r="Y1206"/>
    </row>
    <row r="1207" spans="1:25" outlineLevel="1" x14ac:dyDescent="0.25">
      <c r="A1207" s="212"/>
      <c r="B1207" s="465"/>
      <c r="C1207" s="272"/>
      <c r="D1207" s="272"/>
      <c r="E1207" s="273"/>
      <c r="F1207" s="274" t="s">
        <v>28</v>
      </c>
      <c r="G1207" s="394">
        <f t="shared" ref="G1207:V1207" si="467">G349</f>
        <v>0</v>
      </c>
      <c r="H1207" s="395">
        <f t="shared" si="467"/>
        <v>0</v>
      </c>
      <c r="I1207" s="389">
        <f t="shared" si="467"/>
        <v>0</v>
      </c>
      <c r="J1207" s="389">
        <f t="shared" si="467"/>
        <v>0</v>
      </c>
      <c r="K1207" s="390">
        <f t="shared" si="467"/>
        <v>0</v>
      </c>
      <c r="L1207" s="391">
        <f t="shared" si="467"/>
        <v>0</v>
      </c>
      <c r="M1207" s="396">
        <f t="shared" si="467"/>
        <v>0</v>
      </c>
      <c r="N1207" s="392">
        <f t="shared" si="467"/>
        <v>0</v>
      </c>
      <c r="O1207" s="388">
        <f t="shared" si="467"/>
        <v>0</v>
      </c>
      <c r="P1207" s="392">
        <f t="shared" si="467"/>
        <v>0</v>
      </c>
      <c r="Q1207" s="392">
        <f t="shared" si="467"/>
        <v>0</v>
      </c>
      <c r="R1207" s="392">
        <f t="shared" si="467"/>
        <v>0</v>
      </c>
      <c r="S1207" s="392">
        <f t="shared" si="467"/>
        <v>0</v>
      </c>
      <c r="T1207" s="392">
        <f t="shared" si="467"/>
        <v>0</v>
      </c>
      <c r="U1207" s="392">
        <f t="shared" si="467"/>
        <v>0</v>
      </c>
      <c r="V1207" s="393">
        <f t="shared" si="467"/>
        <v>0</v>
      </c>
      <c r="W1207" s="37">
        <f>G1207-SUM(H1207:V1207)</f>
        <v>0</v>
      </c>
      <c r="Y1207"/>
    </row>
    <row r="1208" spans="1:25" outlineLevel="1" x14ac:dyDescent="0.25">
      <c r="A1208" s="212"/>
      <c r="B1208" s="465"/>
      <c r="C1208" s="272"/>
      <c r="D1208" s="272"/>
      <c r="E1208" s="273"/>
      <c r="F1208" s="274" t="s">
        <v>29</v>
      </c>
      <c r="G1208" s="394">
        <f t="shared" ref="G1208:V1208" si="468">G350</f>
        <v>0</v>
      </c>
      <c r="H1208" s="395">
        <f t="shared" si="468"/>
        <v>0</v>
      </c>
      <c r="I1208" s="389">
        <f t="shared" si="468"/>
        <v>0</v>
      </c>
      <c r="J1208" s="389">
        <f t="shared" si="468"/>
        <v>0</v>
      </c>
      <c r="K1208" s="390">
        <f t="shared" si="468"/>
        <v>0</v>
      </c>
      <c r="L1208" s="391">
        <f t="shared" si="468"/>
        <v>0</v>
      </c>
      <c r="M1208" s="392">
        <f t="shared" si="468"/>
        <v>0</v>
      </c>
      <c r="N1208" s="392">
        <f t="shared" si="468"/>
        <v>0</v>
      </c>
      <c r="O1208" s="392">
        <f t="shared" si="468"/>
        <v>0</v>
      </c>
      <c r="P1208" s="392">
        <f t="shared" si="468"/>
        <v>0</v>
      </c>
      <c r="Q1208" s="392">
        <f t="shared" si="468"/>
        <v>0</v>
      </c>
      <c r="R1208" s="392">
        <f t="shared" si="468"/>
        <v>0</v>
      </c>
      <c r="S1208" s="392">
        <f t="shared" si="468"/>
        <v>0</v>
      </c>
      <c r="T1208" s="392">
        <f t="shared" si="468"/>
        <v>0</v>
      </c>
      <c r="U1208" s="392">
        <f t="shared" si="468"/>
        <v>0</v>
      </c>
      <c r="V1208" s="393">
        <f t="shared" si="468"/>
        <v>0</v>
      </c>
      <c r="W1208" s="37">
        <f>G1208-SUM(H1208:V1208)</f>
        <v>0</v>
      </c>
      <c r="Y1208"/>
    </row>
    <row r="1209" spans="1:25" outlineLevel="1" x14ac:dyDescent="0.25">
      <c r="A1209" s="212"/>
      <c r="B1209" s="465"/>
      <c r="C1209" s="272"/>
      <c r="D1209" s="272"/>
      <c r="E1209" s="273"/>
      <c r="F1209" s="274" t="s">
        <v>30</v>
      </c>
      <c r="G1209" s="394">
        <f t="shared" ref="G1209:V1209" si="469">G351</f>
        <v>0</v>
      </c>
      <c r="H1209" s="395">
        <f t="shared" si="469"/>
        <v>0</v>
      </c>
      <c r="I1209" s="389">
        <f t="shared" si="469"/>
        <v>0</v>
      </c>
      <c r="J1209" s="389">
        <f t="shared" si="469"/>
        <v>0</v>
      </c>
      <c r="K1209" s="390">
        <f t="shared" si="469"/>
        <v>0</v>
      </c>
      <c r="L1209" s="391">
        <f t="shared" si="469"/>
        <v>0</v>
      </c>
      <c r="M1209" s="392">
        <f t="shared" si="469"/>
        <v>0</v>
      </c>
      <c r="N1209" s="392">
        <f t="shared" si="469"/>
        <v>0</v>
      </c>
      <c r="O1209" s="392">
        <f t="shared" si="469"/>
        <v>0</v>
      </c>
      <c r="P1209" s="392">
        <f t="shared" si="469"/>
        <v>0</v>
      </c>
      <c r="Q1209" s="392">
        <f t="shared" si="469"/>
        <v>0</v>
      </c>
      <c r="R1209" s="392">
        <f t="shared" si="469"/>
        <v>0</v>
      </c>
      <c r="S1209" s="392">
        <f t="shared" si="469"/>
        <v>0</v>
      </c>
      <c r="T1209" s="392">
        <f t="shared" si="469"/>
        <v>0</v>
      </c>
      <c r="U1209" s="392">
        <f t="shared" si="469"/>
        <v>0</v>
      </c>
      <c r="V1209" s="393">
        <f t="shared" si="469"/>
        <v>0</v>
      </c>
      <c r="W1209" s="37">
        <f>G1209-SUM(H1209:V1209)</f>
        <v>0</v>
      </c>
      <c r="Y1209"/>
    </row>
    <row r="1210" spans="1:25" x14ac:dyDescent="0.25">
      <c r="A1210" s="212"/>
      <c r="B1210" s="465"/>
      <c r="C1210" s="272"/>
      <c r="D1210" s="272"/>
      <c r="E1210" s="273" t="s">
        <v>31</v>
      </c>
      <c r="F1210" s="273"/>
      <c r="G1210" s="367">
        <f>SUBTOTAL(9,G1211:G1214)</f>
        <v>0</v>
      </c>
      <c r="H1210" s="368">
        <f t="shared" ref="H1210:W1210" si="470">SUBTOTAL(9,H1211:H1214)</f>
        <v>0</v>
      </c>
      <c r="I1210" s="369">
        <f t="shared" si="470"/>
        <v>0</v>
      </c>
      <c r="J1210" s="369">
        <f t="shared" si="470"/>
        <v>0</v>
      </c>
      <c r="K1210" s="370">
        <f t="shared" si="470"/>
        <v>0</v>
      </c>
      <c r="L1210" s="364">
        <f t="shared" si="470"/>
        <v>0</v>
      </c>
      <c r="M1210" s="364">
        <f t="shared" si="470"/>
        <v>0</v>
      </c>
      <c r="N1210" s="364">
        <f t="shared" si="470"/>
        <v>0</v>
      </c>
      <c r="O1210" s="364">
        <f t="shared" si="470"/>
        <v>0</v>
      </c>
      <c r="P1210" s="364">
        <f t="shared" si="470"/>
        <v>0</v>
      </c>
      <c r="Q1210" s="364">
        <f t="shared" si="470"/>
        <v>0</v>
      </c>
      <c r="R1210" s="364">
        <f t="shared" si="470"/>
        <v>0</v>
      </c>
      <c r="S1210" s="364">
        <f t="shared" si="470"/>
        <v>0</v>
      </c>
      <c r="T1210" s="364">
        <f t="shared" si="470"/>
        <v>0</v>
      </c>
      <c r="U1210" s="364">
        <f t="shared" si="470"/>
        <v>0</v>
      </c>
      <c r="V1210" s="364">
        <f t="shared" si="470"/>
        <v>0</v>
      </c>
      <c r="W1210" s="366">
        <f t="shared" si="470"/>
        <v>0</v>
      </c>
      <c r="Y1210"/>
    </row>
    <row r="1211" spans="1:25" outlineLevel="1" x14ac:dyDescent="0.25">
      <c r="A1211" s="212"/>
      <c r="B1211" s="465"/>
      <c r="C1211" s="272"/>
      <c r="D1211" s="272"/>
      <c r="E1211" s="273"/>
      <c r="F1211" s="274" t="s">
        <v>32</v>
      </c>
      <c r="G1211" s="394">
        <f t="shared" ref="G1211:V1211" si="471">G353</f>
        <v>0</v>
      </c>
      <c r="H1211" s="395">
        <f t="shared" si="471"/>
        <v>0</v>
      </c>
      <c r="I1211" s="389">
        <f t="shared" si="471"/>
        <v>0</v>
      </c>
      <c r="J1211" s="389">
        <f t="shared" si="471"/>
        <v>0</v>
      </c>
      <c r="K1211" s="390">
        <f t="shared" si="471"/>
        <v>0</v>
      </c>
      <c r="L1211" s="391">
        <f t="shared" si="471"/>
        <v>0</v>
      </c>
      <c r="M1211" s="392">
        <f t="shared" si="471"/>
        <v>0</v>
      </c>
      <c r="N1211" s="392">
        <f t="shared" si="471"/>
        <v>0</v>
      </c>
      <c r="O1211" s="392">
        <f t="shared" si="471"/>
        <v>0</v>
      </c>
      <c r="P1211" s="392">
        <f t="shared" si="471"/>
        <v>0</v>
      </c>
      <c r="Q1211" s="392">
        <f t="shared" si="471"/>
        <v>0</v>
      </c>
      <c r="R1211" s="392">
        <f t="shared" si="471"/>
        <v>0</v>
      </c>
      <c r="S1211" s="392">
        <f t="shared" si="471"/>
        <v>0</v>
      </c>
      <c r="T1211" s="392">
        <f t="shared" si="471"/>
        <v>0</v>
      </c>
      <c r="U1211" s="392">
        <f t="shared" si="471"/>
        <v>0</v>
      </c>
      <c r="V1211" s="393">
        <f t="shared" si="471"/>
        <v>0</v>
      </c>
      <c r="W1211" s="37">
        <f>G1211-SUM(H1211:V1211)</f>
        <v>0</v>
      </c>
      <c r="Y1211"/>
    </row>
    <row r="1212" spans="1:25" outlineLevel="1" x14ac:dyDescent="0.25">
      <c r="A1212" s="212"/>
      <c r="B1212" s="465"/>
      <c r="C1212" s="272"/>
      <c r="D1212" s="272"/>
      <c r="E1212" s="273"/>
      <c r="F1212" s="274" t="s">
        <v>33</v>
      </c>
      <c r="G1212" s="394">
        <f t="shared" ref="G1212:V1212" si="472">G354</f>
        <v>0</v>
      </c>
      <c r="H1212" s="395">
        <f t="shared" si="472"/>
        <v>0</v>
      </c>
      <c r="I1212" s="389">
        <f t="shared" si="472"/>
        <v>0</v>
      </c>
      <c r="J1212" s="389">
        <f t="shared" si="472"/>
        <v>0</v>
      </c>
      <c r="K1212" s="390">
        <f t="shared" si="472"/>
        <v>0</v>
      </c>
      <c r="L1212" s="391">
        <f t="shared" si="472"/>
        <v>0</v>
      </c>
      <c r="M1212" s="410">
        <f t="shared" si="472"/>
        <v>0</v>
      </c>
      <c r="N1212" s="392">
        <f t="shared" si="472"/>
        <v>0</v>
      </c>
      <c r="O1212" s="411">
        <f t="shared" si="472"/>
        <v>0</v>
      </c>
      <c r="P1212" s="412">
        <f t="shared" si="472"/>
        <v>0</v>
      </c>
      <c r="Q1212" s="410">
        <f t="shared" si="472"/>
        <v>0</v>
      </c>
      <c r="R1212" s="412">
        <f t="shared" si="472"/>
        <v>0</v>
      </c>
      <c r="S1212" s="412">
        <f t="shared" si="472"/>
        <v>0</v>
      </c>
      <c r="T1212" s="411">
        <f t="shared" si="472"/>
        <v>0</v>
      </c>
      <c r="U1212" s="412">
        <f t="shared" si="472"/>
        <v>0</v>
      </c>
      <c r="V1212" s="393">
        <f t="shared" si="472"/>
        <v>0</v>
      </c>
      <c r="W1212" s="37">
        <f>G1212-SUM(H1212:V1212)</f>
        <v>0</v>
      </c>
      <c r="Y1212"/>
    </row>
    <row r="1213" spans="1:25" outlineLevel="1" x14ac:dyDescent="0.25">
      <c r="A1213" s="212"/>
      <c r="B1213" s="465"/>
      <c r="C1213" s="272"/>
      <c r="D1213" s="272"/>
      <c r="E1213" s="273"/>
      <c r="F1213" s="274" t="s">
        <v>34</v>
      </c>
      <c r="G1213" s="394">
        <f t="shared" ref="G1213:V1213" si="473">G355</f>
        <v>0</v>
      </c>
      <c r="H1213" s="395">
        <f t="shared" si="473"/>
        <v>0</v>
      </c>
      <c r="I1213" s="389">
        <f t="shared" si="473"/>
        <v>0</v>
      </c>
      <c r="J1213" s="389">
        <f t="shared" si="473"/>
        <v>0</v>
      </c>
      <c r="K1213" s="390">
        <f t="shared" si="473"/>
        <v>0</v>
      </c>
      <c r="L1213" s="391">
        <f t="shared" si="473"/>
        <v>0</v>
      </c>
      <c r="M1213" s="396">
        <f t="shared" si="473"/>
        <v>0</v>
      </c>
      <c r="N1213" s="392">
        <f t="shared" si="473"/>
        <v>0</v>
      </c>
      <c r="O1213" s="388">
        <f t="shared" si="473"/>
        <v>0</v>
      </c>
      <c r="P1213" s="392">
        <f t="shared" si="473"/>
        <v>0</v>
      </c>
      <c r="Q1213" s="396">
        <f t="shared" si="473"/>
        <v>0</v>
      </c>
      <c r="R1213" s="392">
        <f t="shared" si="473"/>
        <v>0</v>
      </c>
      <c r="S1213" s="392">
        <f t="shared" si="473"/>
        <v>0</v>
      </c>
      <c r="T1213" s="388">
        <f t="shared" si="473"/>
        <v>0</v>
      </c>
      <c r="U1213" s="392">
        <f t="shared" si="473"/>
        <v>0</v>
      </c>
      <c r="V1213" s="393">
        <f t="shared" si="473"/>
        <v>0</v>
      </c>
      <c r="W1213" s="37">
        <f>G1213-SUM(H1213:V1213)</f>
        <v>0</v>
      </c>
      <c r="Y1213"/>
    </row>
    <row r="1214" spans="1:25" outlineLevel="1" x14ac:dyDescent="0.25">
      <c r="A1214" s="212"/>
      <c r="B1214" s="465"/>
      <c r="C1214" s="272"/>
      <c r="D1214" s="272"/>
      <c r="E1214" s="273"/>
      <c r="F1214" s="274" t="s">
        <v>35</v>
      </c>
      <c r="G1214" s="394">
        <f t="shared" ref="G1214:V1214" si="474">G356</f>
        <v>0</v>
      </c>
      <c r="H1214" s="395">
        <f t="shared" si="474"/>
        <v>0</v>
      </c>
      <c r="I1214" s="389">
        <f t="shared" si="474"/>
        <v>0</v>
      </c>
      <c r="J1214" s="389">
        <f t="shared" si="474"/>
        <v>0</v>
      </c>
      <c r="K1214" s="390">
        <f t="shared" si="474"/>
        <v>0</v>
      </c>
      <c r="L1214" s="391">
        <f t="shared" si="474"/>
        <v>0</v>
      </c>
      <c r="M1214" s="396">
        <f t="shared" si="474"/>
        <v>0</v>
      </c>
      <c r="N1214" s="392">
        <f t="shared" si="474"/>
        <v>0</v>
      </c>
      <c r="O1214" s="388">
        <f t="shared" si="474"/>
        <v>0</v>
      </c>
      <c r="P1214" s="392">
        <f t="shared" si="474"/>
        <v>0</v>
      </c>
      <c r="Q1214" s="396">
        <f t="shared" si="474"/>
        <v>0</v>
      </c>
      <c r="R1214" s="392">
        <f t="shared" si="474"/>
        <v>0</v>
      </c>
      <c r="S1214" s="392">
        <f t="shared" si="474"/>
        <v>0</v>
      </c>
      <c r="T1214" s="388">
        <f t="shared" si="474"/>
        <v>0</v>
      </c>
      <c r="U1214" s="392">
        <f t="shared" si="474"/>
        <v>0</v>
      </c>
      <c r="V1214" s="393">
        <f t="shared" si="474"/>
        <v>0</v>
      </c>
      <c r="W1214" s="37">
        <f>G1214-SUM(H1214:V1214)</f>
        <v>0</v>
      </c>
      <c r="Y1214"/>
    </row>
    <row r="1215" spans="1:25" x14ac:dyDescent="0.25">
      <c r="A1215" s="212"/>
      <c r="B1215" s="465"/>
      <c r="C1215" s="272"/>
      <c r="D1215" s="272" t="s">
        <v>36</v>
      </c>
      <c r="E1215" s="273"/>
      <c r="F1215" s="273"/>
      <c r="G1215" s="367"/>
      <c r="H1215" s="369"/>
      <c r="I1215" s="369"/>
      <c r="J1215" s="369"/>
      <c r="K1215" s="370"/>
      <c r="L1215" s="363"/>
      <c r="M1215" s="364"/>
      <c r="N1215" s="364"/>
      <c r="O1215" s="364"/>
      <c r="P1215" s="364"/>
      <c r="Q1215" s="364"/>
      <c r="R1215" s="364"/>
      <c r="S1215" s="364"/>
      <c r="T1215" s="364"/>
      <c r="U1215" s="364"/>
      <c r="V1215" s="365"/>
      <c r="W1215" s="366"/>
      <c r="Y1215"/>
    </row>
    <row r="1216" spans="1:25" x14ac:dyDescent="0.25">
      <c r="A1216" s="212"/>
      <c r="B1216" s="465"/>
      <c r="C1216" s="272"/>
      <c r="D1216" s="272"/>
      <c r="E1216" s="275" t="s">
        <v>37</v>
      </c>
      <c r="F1216" s="273"/>
      <c r="G1216" s="367">
        <f t="shared" ref="G1216:W1216" si="475">SUBTOTAL(9,G1217:G1219)</f>
        <v>0</v>
      </c>
      <c r="H1216" s="368">
        <f t="shared" si="475"/>
        <v>0</v>
      </c>
      <c r="I1216" s="369">
        <f t="shared" si="475"/>
        <v>0</v>
      </c>
      <c r="J1216" s="369">
        <f t="shared" si="475"/>
        <v>0</v>
      </c>
      <c r="K1216" s="370">
        <f t="shared" si="475"/>
        <v>0</v>
      </c>
      <c r="L1216" s="364">
        <f t="shared" si="475"/>
        <v>0</v>
      </c>
      <c r="M1216" s="364">
        <f t="shared" si="475"/>
        <v>0</v>
      </c>
      <c r="N1216" s="364">
        <f t="shared" si="475"/>
        <v>0</v>
      </c>
      <c r="O1216" s="364">
        <f t="shared" si="475"/>
        <v>0</v>
      </c>
      <c r="P1216" s="364">
        <f t="shared" si="475"/>
        <v>0</v>
      </c>
      <c r="Q1216" s="364">
        <f t="shared" si="475"/>
        <v>0</v>
      </c>
      <c r="R1216" s="364">
        <f t="shared" si="475"/>
        <v>0</v>
      </c>
      <c r="S1216" s="364">
        <f t="shared" si="475"/>
        <v>0</v>
      </c>
      <c r="T1216" s="364">
        <f t="shared" si="475"/>
        <v>0</v>
      </c>
      <c r="U1216" s="364">
        <f t="shared" si="475"/>
        <v>0</v>
      </c>
      <c r="V1216" s="364">
        <f t="shared" si="475"/>
        <v>0</v>
      </c>
      <c r="W1216" s="366">
        <f t="shared" si="475"/>
        <v>0</v>
      </c>
      <c r="Y1216"/>
    </row>
    <row r="1217" spans="1:25" outlineLevel="1" x14ac:dyDescent="0.25">
      <c r="A1217" s="212"/>
      <c r="B1217" s="465"/>
      <c r="C1217" s="272"/>
      <c r="D1217" s="272"/>
      <c r="E1217" s="275"/>
      <c r="F1217" s="274" t="s">
        <v>38</v>
      </c>
      <c r="G1217" s="394">
        <f t="shared" ref="G1217:V1217" si="476">G359</f>
        <v>0</v>
      </c>
      <c r="H1217" s="395">
        <f t="shared" si="476"/>
        <v>0</v>
      </c>
      <c r="I1217" s="389">
        <f t="shared" si="476"/>
        <v>0</v>
      </c>
      <c r="J1217" s="389">
        <f t="shared" si="476"/>
        <v>0</v>
      </c>
      <c r="K1217" s="390">
        <f t="shared" si="476"/>
        <v>0</v>
      </c>
      <c r="L1217" s="391">
        <f t="shared" si="476"/>
        <v>0</v>
      </c>
      <c r="M1217" s="396">
        <f t="shared" si="476"/>
        <v>0</v>
      </c>
      <c r="N1217" s="392">
        <f t="shared" si="476"/>
        <v>0</v>
      </c>
      <c r="O1217" s="388">
        <f t="shared" si="476"/>
        <v>0</v>
      </c>
      <c r="P1217" s="392">
        <f t="shared" si="476"/>
        <v>0</v>
      </c>
      <c r="Q1217" s="396">
        <f t="shared" si="476"/>
        <v>0</v>
      </c>
      <c r="R1217" s="392">
        <f t="shared" si="476"/>
        <v>0</v>
      </c>
      <c r="S1217" s="392">
        <f t="shared" si="476"/>
        <v>0</v>
      </c>
      <c r="T1217" s="388">
        <f t="shared" si="476"/>
        <v>0</v>
      </c>
      <c r="U1217" s="392">
        <f t="shared" si="476"/>
        <v>0</v>
      </c>
      <c r="V1217" s="393">
        <f t="shared" si="476"/>
        <v>0</v>
      </c>
      <c r="W1217" s="37">
        <f>G1217-SUM(H1217:V1217)</f>
        <v>0</v>
      </c>
      <c r="Y1217"/>
    </row>
    <row r="1218" spans="1:25" outlineLevel="1" x14ac:dyDescent="0.25">
      <c r="A1218" s="212"/>
      <c r="B1218" s="465"/>
      <c r="C1218" s="272"/>
      <c r="D1218" s="272"/>
      <c r="E1218" s="273"/>
      <c r="F1218" s="274" t="s">
        <v>39</v>
      </c>
      <c r="G1218" s="394">
        <f t="shared" ref="G1218:V1218" si="477">G360</f>
        <v>0</v>
      </c>
      <c r="H1218" s="395">
        <f t="shared" si="477"/>
        <v>0</v>
      </c>
      <c r="I1218" s="389">
        <f t="shared" si="477"/>
        <v>0</v>
      </c>
      <c r="J1218" s="389">
        <f t="shared" si="477"/>
        <v>0</v>
      </c>
      <c r="K1218" s="390">
        <f t="shared" si="477"/>
        <v>0</v>
      </c>
      <c r="L1218" s="391">
        <f t="shared" si="477"/>
        <v>0</v>
      </c>
      <c r="M1218" s="396">
        <f t="shared" si="477"/>
        <v>0</v>
      </c>
      <c r="N1218" s="392">
        <f t="shared" si="477"/>
        <v>0</v>
      </c>
      <c r="O1218" s="388">
        <f t="shared" si="477"/>
        <v>0</v>
      </c>
      <c r="P1218" s="392">
        <f t="shared" si="477"/>
        <v>0</v>
      </c>
      <c r="Q1218" s="396">
        <f t="shared" si="477"/>
        <v>0</v>
      </c>
      <c r="R1218" s="392">
        <f t="shared" si="477"/>
        <v>0</v>
      </c>
      <c r="S1218" s="392">
        <f t="shared" si="477"/>
        <v>0</v>
      </c>
      <c r="T1218" s="388">
        <f t="shared" si="477"/>
        <v>0</v>
      </c>
      <c r="U1218" s="392">
        <f t="shared" si="477"/>
        <v>0</v>
      </c>
      <c r="V1218" s="393">
        <f t="shared" si="477"/>
        <v>0</v>
      </c>
      <c r="W1218" s="37">
        <f>G1218-SUM(H1218:V1218)</f>
        <v>0</v>
      </c>
      <c r="Y1218"/>
    </row>
    <row r="1219" spans="1:25" outlineLevel="1" x14ac:dyDescent="0.25">
      <c r="A1219" s="212"/>
      <c r="B1219" s="465"/>
      <c r="C1219" s="272"/>
      <c r="D1219" s="272"/>
      <c r="E1219" s="273"/>
      <c r="F1219" s="274" t="s">
        <v>40</v>
      </c>
      <c r="G1219" s="394">
        <f t="shared" ref="G1219:V1219" si="478">G361</f>
        <v>0</v>
      </c>
      <c r="H1219" s="395">
        <f t="shared" si="478"/>
        <v>0</v>
      </c>
      <c r="I1219" s="389">
        <f t="shared" si="478"/>
        <v>0</v>
      </c>
      <c r="J1219" s="389">
        <f t="shared" si="478"/>
        <v>0</v>
      </c>
      <c r="K1219" s="390">
        <f t="shared" si="478"/>
        <v>0</v>
      </c>
      <c r="L1219" s="391">
        <f t="shared" si="478"/>
        <v>0</v>
      </c>
      <c r="M1219" s="396">
        <f t="shared" si="478"/>
        <v>0</v>
      </c>
      <c r="N1219" s="392">
        <f t="shared" si="478"/>
        <v>0</v>
      </c>
      <c r="O1219" s="388">
        <f t="shared" si="478"/>
        <v>0</v>
      </c>
      <c r="P1219" s="392">
        <f t="shared" si="478"/>
        <v>0</v>
      </c>
      <c r="Q1219" s="396">
        <f t="shared" si="478"/>
        <v>0</v>
      </c>
      <c r="R1219" s="392">
        <f t="shared" si="478"/>
        <v>0</v>
      </c>
      <c r="S1219" s="392">
        <f t="shared" si="478"/>
        <v>0</v>
      </c>
      <c r="T1219" s="388">
        <f t="shared" si="478"/>
        <v>0</v>
      </c>
      <c r="U1219" s="392">
        <f t="shared" si="478"/>
        <v>0</v>
      </c>
      <c r="V1219" s="393">
        <f t="shared" si="478"/>
        <v>0</v>
      </c>
      <c r="W1219" s="37">
        <f>G1219-SUM(H1219:V1219)</f>
        <v>0</v>
      </c>
      <c r="Y1219"/>
    </row>
    <row r="1220" spans="1:25" x14ac:dyDescent="0.25">
      <c r="A1220" s="212"/>
      <c r="B1220" s="465"/>
      <c r="C1220" s="272"/>
      <c r="D1220" s="272"/>
      <c r="E1220" s="273" t="s">
        <v>41</v>
      </c>
      <c r="F1220" s="273"/>
      <c r="G1220" s="367">
        <f t="shared" ref="G1220:W1220" si="479">SUBTOTAL(9,G1221:G1223)</f>
        <v>0</v>
      </c>
      <c r="H1220" s="368">
        <f t="shared" si="479"/>
        <v>0</v>
      </c>
      <c r="I1220" s="369">
        <f t="shared" si="479"/>
        <v>0</v>
      </c>
      <c r="J1220" s="369">
        <f t="shared" si="479"/>
        <v>0</v>
      </c>
      <c r="K1220" s="370">
        <f t="shared" si="479"/>
        <v>0</v>
      </c>
      <c r="L1220" s="364">
        <f t="shared" si="479"/>
        <v>0</v>
      </c>
      <c r="M1220" s="364">
        <f t="shared" si="479"/>
        <v>0</v>
      </c>
      <c r="N1220" s="364">
        <f t="shared" si="479"/>
        <v>0</v>
      </c>
      <c r="O1220" s="364">
        <f t="shared" si="479"/>
        <v>0</v>
      </c>
      <c r="P1220" s="364">
        <f t="shared" si="479"/>
        <v>0</v>
      </c>
      <c r="Q1220" s="364">
        <f t="shared" si="479"/>
        <v>0</v>
      </c>
      <c r="R1220" s="364">
        <f t="shared" si="479"/>
        <v>0</v>
      </c>
      <c r="S1220" s="364">
        <f t="shared" si="479"/>
        <v>0</v>
      </c>
      <c r="T1220" s="364">
        <f t="shared" si="479"/>
        <v>0</v>
      </c>
      <c r="U1220" s="364">
        <f t="shared" si="479"/>
        <v>0</v>
      </c>
      <c r="V1220" s="364">
        <f t="shared" si="479"/>
        <v>0</v>
      </c>
      <c r="W1220" s="366">
        <f t="shared" si="479"/>
        <v>0</v>
      </c>
      <c r="Y1220"/>
    </row>
    <row r="1221" spans="1:25" outlineLevel="1" x14ac:dyDescent="0.25">
      <c r="A1221" s="212"/>
      <c r="B1221" s="465"/>
      <c r="C1221" s="272"/>
      <c r="D1221" s="272"/>
      <c r="E1221" s="273"/>
      <c r="F1221" s="274" t="s">
        <v>42</v>
      </c>
      <c r="G1221" s="394">
        <f t="shared" ref="G1221:V1221" si="480">G363</f>
        <v>0</v>
      </c>
      <c r="H1221" s="395">
        <f t="shared" si="480"/>
        <v>0</v>
      </c>
      <c r="I1221" s="389">
        <f t="shared" si="480"/>
        <v>0</v>
      </c>
      <c r="J1221" s="389">
        <f t="shared" si="480"/>
        <v>0</v>
      </c>
      <c r="K1221" s="390">
        <f t="shared" si="480"/>
        <v>0</v>
      </c>
      <c r="L1221" s="391">
        <f t="shared" si="480"/>
        <v>0</v>
      </c>
      <c r="M1221" s="396">
        <f t="shared" si="480"/>
        <v>0</v>
      </c>
      <c r="N1221" s="392">
        <f t="shared" si="480"/>
        <v>0</v>
      </c>
      <c r="O1221" s="388">
        <f t="shared" si="480"/>
        <v>0</v>
      </c>
      <c r="P1221" s="392">
        <f t="shared" si="480"/>
        <v>0</v>
      </c>
      <c r="Q1221" s="396">
        <f t="shared" si="480"/>
        <v>0</v>
      </c>
      <c r="R1221" s="392">
        <f t="shared" si="480"/>
        <v>0</v>
      </c>
      <c r="S1221" s="392">
        <f t="shared" si="480"/>
        <v>0</v>
      </c>
      <c r="T1221" s="388">
        <f t="shared" si="480"/>
        <v>0</v>
      </c>
      <c r="U1221" s="392">
        <f t="shared" si="480"/>
        <v>0</v>
      </c>
      <c r="V1221" s="393">
        <f t="shared" si="480"/>
        <v>0</v>
      </c>
      <c r="W1221" s="37">
        <f>G1221-SUM(H1221:V1221)</f>
        <v>0</v>
      </c>
      <c r="Y1221"/>
    </row>
    <row r="1222" spans="1:25" outlineLevel="1" x14ac:dyDescent="0.25">
      <c r="A1222" s="212"/>
      <c r="B1222" s="465"/>
      <c r="C1222" s="272"/>
      <c r="D1222" s="272"/>
      <c r="E1222" s="273"/>
      <c r="F1222" s="274" t="s">
        <v>43</v>
      </c>
      <c r="G1222" s="394">
        <f t="shared" ref="G1222:V1222" si="481">G364</f>
        <v>0</v>
      </c>
      <c r="H1222" s="395">
        <f t="shared" si="481"/>
        <v>0</v>
      </c>
      <c r="I1222" s="389">
        <f t="shared" si="481"/>
        <v>0</v>
      </c>
      <c r="J1222" s="389">
        <f t="shared" si="481"/>
        <v>0</v>
      </c>
      <c r="K1222" s="390">
        <f t="shared" si="481"/>
        <v>0</v>
      </c>
      <c r="L1222" s="391">
        <f t="shared" si="481"/>
        <v>0</v>
      </c>
      <c r="M1222" s="396">
        <f t="shared" si="481"/>
        <v>0</v>
      </c>
      <c r="N1222" s="392">
        <f t="shared" si="481"/>
        <v>0</v>
      </c>
      <c r="O1222" s="388">
        <f t="shared" si="481"/>
        <v>0</v>
      </c>
      <c r="P1222" s="392">
        <f t="shared" si="481"/>
        <v>0</v>
      </c>
      <c r="Q1222" s="396">
        <f t="shared" si="481"/>
        <v>0</v>
      </c>
      <c r="R1222" s="392">
        <f t="shared" si="481"/>
        <v>0</v>
      </c>
      <c r="S1222" s="392">
        <f t="shared" si="481"/>
        <v>0</v>
      </c>
      <c r="T1222" s="388">
        <f t="shared" si="481"/>
        <v>0</v>
      </c>
      <c r="U1222" s="392">
        <f t="shared" si="481"/>
        <v>0</v>
      </c>
      <c r="V1222" s="393">
        <f t="shared" si="481"/>
        <v>0</v>
      </c>
      <c r="W1222" s="37">
        <f>G1222-SUM(H1222:V1222)</f>
        <v>0</v>
      </c>
      <c r="Y1222"/>
    </row>
    <row r="1223" spans="1:25" outlineLevel="1" x14ac:dyDescent="0.25">
      <c r="A1223" s="212"/>
      <c r="B1223" s="465"/>
      <c r="C1223" s="272"/>
      <c r="D1223" s="272"/>
      <c r="E1223" s="273"/>
      <c r="F1223" s="274" t="s">
        <v>44</v>
      </c>
      <c r="G1223" s="394">
        <f t="shared" ref="G1223:V1223" si="482">G365</f>
        <v>0</v>
      </c>
      <c r="H1223" s="395">
        <f t="shared" si="482"/>
        <v>0</v>
      </c>
      <c r="I1223" s="389">
        <f t="shared" si="482"/>
        <v>0</v>
      </c>
      <c r="J1223" s="389">
        <f t="shared" si="482"/>
        <v>0</v>
      </c>
      <c r="K1223" s="390">
        <f t="shared" si="482"/>
        <v>0</v>
      </c>
      <c r="L1223" s="391">
        <f t="shared" si="482"/>
        <v>0</v>
      </c>
      <c r="M1223" s="396">
        <f t="shared" si="482"/>
        <v>0</v>
      </c>
      <c r="N1223" s="392">
        <f t="shared" si="482"/>
        <v>0</v>
      </c>
      <c r="O1223" s="388">
        <f t="shared" si="482"/>
        <v>0</v>
      </c>
      <c r="P1223" s="392">
        <f t="shared" si="482"/>
        <v>0</v>
      </c>
      <c r="Q1223" s="396">
        <f t="shared" si="482"/>
        <v>0</v>
      </c>
      <c r="R1223" s="392">
        <f t="shared" si="482"/>
        <v>0</v>
      </c>
      <c r="S1223" s="392">
        <f t="shared" si="482"/>
        <v>0</v>
      </c>
      <c r="T1223" s="388">
        <f t="shared" si="482"/>
        <v>0</v>
      </c>
      <c r="U1223" s="392">
        <f t="shared" si="482"/>
        <v>0</v>
      </c>
      <c r="V1223" s="393">
        <f t="shared" si="482"/>
        <v>0</v>
      </c>
      <c r="W1223" s="37">
        <f>G1223-SUM(H1223:V1223)</f>
        <v>0</v>
      </c>
      <c r="Y1223"/>
    </row>
    <row r="1224" spans="1:25" x14ac:dyDescent="0.25">
      <c r="A1224" s="212"/>
      <c r="B1224" s="465"/>
      <c r="C1224" s="272"/>
      <c r="D1224" s="272"/>
      <c r="E1224" s="273" t="s">
        <v>45</v>
      </c>
      <c r="F1224" s="273"/>
      <c r="G1224" s="367">
        <f t="shared" ref="G1224:W1224" si="483">SUBTOTAL(9,G1225:G1227)</f>
        <v>0</v>
      </c>
      <c r="H1224" s="368">
        <f t="shared" si="483"/>
        <v>0</v>
      </c>
      <c r="I1224" s="369">
        <f t="shared" si="483"/>
        <v>0</v>
      </c>
      <c r="J1224" s="369">
        <f t="shared" si="483"/>
        <v>0</v>
      </c>
      <c r="K1224" s="370">
        <f t="shared" si="483"/>
        <v>0</v>
      </c>
      <c r="L1224" s="364">
        <f t="shared" si="483"/>
        <v>0</v>
      </c>
      <c r="M1224" s="364">
        <f t="shared" si="483"/>
        <v>0</v>
      </c>
      <c r="N1224" s="364">
        <f t="shared" si="483"/>
        <v>0</v>
      </c>
      <c r="O1224" s="364">
        <f t="shared" si="483"/>
        <v>0</v>
      </c>
      <c r="P1224" s="364">
        <f t="shared" si="483"/>
        <v>0</v>
      </c>
      <c r="Q1224" s="364">
        <f t="shared" si="483"/>
        <v>0</v>
      </c>
      <c r="R1224" s="364">
        <f t="shared" si="483"/>
        <v>0</v>
      </c>
      <c r="S1224" s="364">
        <f t="shared" si="483"/>
        <v>0</v>
      </c>
      <c r="T1224" s="364">
        <f t="shared" si="483"/>
        <v>0</v>
      </c>
      <c r="U1224" s="364">
        <f t="shared" si="483"/>
        <v>0</v>
      </c>
      <c r="V1224" s="364">
        <f t="shared" si="483"/>
        <v>0</v>
      </c>
      <c r="W1224" s="366">
        <f t="shared" si="483"/>
        <v>0</v>
      </c>
      <c r="Y1224"/>
    </row>
    <row r="1225" spans="1:25" outlineLevel="1" x14ac:dyDescent="0.25">
      <c r="A1225" s="212"/>
      <c r="B1225" s="465"/>
      <c r="C1225" s="272"/>
      <c r="D1225" s="272"/>
      <c r="E1225" s="273"/>
      <c r="F1225" s="274" t="s">
        <v>46</v>
      </c>
      <c r="G1225" s="394">
        <f t="shared" ref="G1225:V1225" si="484">G367</f>
        <v>0</v>
      </c>
      <c r="H1225" s="395">
        <f t="shared" si="484"/>
        <v>0</v>
      </c>
      <c r="I1225" s="389">
        <f t="shared" si="484"/>
        <v>0</v>
      </c>
      <c r="J1225" s="389">
        <f t="shared" si="484"/>
        <v>0</v>
      </c>
      <c r="K1225" s="390">
        <f t="shared" si="484"/>
        <v>0</v>
      </c>
      <c r="L1225" s="391">
        <f t="shared" si="484"/>
        <v>0</v>
      </c>
      <c r="M1225" s="396">
        <f t="shared" si="484"/>
        <v>0</v>
      </c>
      <c r="N1225" s="392">
        <f t="shared" si="484"/>
        <v>0</v>
      </c>
      <c r="O1225" s="388">
        <f t="shared" si="484"/>
        <v>0</v>
      </c>
      <c r="P1225" s="392">
        <f t="shared" si="484"/>
        <v>0</v>
      </c>
      <c r="Q1225" s="396">
        <f t="shared" si="484"/>
        <v>0</v>
      </c>
      <c r="R1225" s="392">
        <f t="shared" si="484"/>
        <v>0</v>
      </c>
      <c r="S1225" s="392">
        <f t="shared" si="484"/>
        <v>0</v>
      </c>
      <c r="T1225" s="388">
        <f t="shared" si="484"/>
        <v>0</v>
      </c>
      <c r="U1225" s="392">
        <f t="shared" si="484"/>
        <v>0</v>
      </c>
      <c r="V1225" s="393">
        <f t="shared" si="484"/>
        <v>0</v>
      </c>
      <c r="W1225" s="37">
        <f>G1225-SUM(H1225:V1225)</f>
        <v>0</v>
      </c>
      <c r="Y1225"/>
    </row>
    <row r="1226" spans="1:25" outlineLevel="1" x14ac:dyDescent="0.25">
      <c r="A1226" s="212"/>
      <c r="B1226" s="465"/>
      <c r="C1226" s="272"/>
      <c r="D1226" s="272"/>
      <c r="E1226" s="273"/>
      <c r="F1226" s="274" t="s">
        <v>47</v>
      </c>
      <c r="G1226" s="394">
        <f t="shared" ref="G1226:V1226" si="485">G368</f>
        <v>0</v>
      </c>
      <c r="H1226" s="395">
        <f t="shared" si="485"/>
        <v>0</v>
      </c>
      <c r="I1226" s="389">
        <f t="shared" si="485"/>
        <v>0</v>
      </c>
      <c r="J1226" s="389">
        <f t="shared" si="485"/>
        <v>0</v>
      </c>
      <c r="K1226" s="390">
        <f t="shared" si="485"/>
        <v>0</v>
      </c>
      <c r="L1226" s="391">
        <f t="shared" si="485"/>
        <v>0</v>
      </c>
      <c r="M1226" s="396">
        <f t="shared" si="485"/>
        <v>0</v>
      </c>
      <c r="N1226" s="392">
        <f t="shared" si="485"/>
        <v>0</v>
      </c>
      <c r="O1226" s="388">
        <f t="shared" si="485"/>
        <v>0</v>
      </c>
      <c r="P1226" s="392">
        <f t="shared" si="485"/>
        <v>0</v>
      </c>
      <c r="Q1226" s="396">
        <f t="shared" si="485"/>
        <v>0</v>
      </c>
      <c r="R1226" s="392">
        <f t="shared" si="485"/>
        <v>0</v>
      </c>
      <c r="S1226" s="392">
        <f t="shared" si="485"/>
        <v>0</v>
      </c>
      <c r="T1226" s="388">
        <f t="shared" si="485"/>
        <v>0</v>
      </c>
      <c r="U1226" s="392">
        <f t="shared" si="485"/>
        <v>0</v>
      </c>
      <c r="V1226" s="393">
        <f t="shared" si="485"/>
        <v>0</v>
      </c>
      <c r="W1226" s="37">
        <f>G1226-SUM(H1226:V1226)</f>
        <v>0</v>
      </c>
      <c r="Y1226"/>
    </row>
    <row r="1227" spans="1:25" outlineLevel="1" x14ac:dyDescent="0.25">
      <c r="A1227" s="212"/>
      <c r="B1227" s="465"/>
      <c r="C1227" s="272"/>
      <c r="D1227" s="272"/>
      <c r="E1227" s="273"/>
      <c r="F1227" s="274" t="s">
        <v>48</v>
      </c>
      <c r="G1227" s="394">
        <f t="shared" ref="G1227:V1227" si="486">G369</f>
        <v>0</v>
      </c>
      <c r="H1227" s="395">
        <f t="shared" si="486"/>
        <v>0</v>
      </c>
      <c r="I1227" s="389">
        <f t="shared" si="486"/>
        <v>0</v>
      </c>
      <c r="J1227" s="389">
        <f t="shared" si="486"/>
        <v>0</v>
      </c>
      <c r="K1227" s="390">
        <f t="shared" si="486"/>
        <v>0</v>
      </c>
      <c r="L1227" s="391">
        <f t="shared" si="486"/>
        <v>0</v>
      </c>
      <c r="M1227" s="396">
        <f t="shared" si="486"/>
        <v>0</v>
      </c>
      <c r="N1227" s="392">
        <f t="shared" si="486"/>
        <v>0</v>
      </c>
      <c r="O1227" s="388">
        <f t="shared" si="486"/>
        <v>0</v>
      </c>
      <c r="P1227" s="392">
        <f t="shared" si="486"/>
        <v>0</v>
      </c>
      <c r="Q1227" s="396">
        <f t="shared" si="486"/>
        <v>0</v>
      </c>
      <c r="R1227" s="392">
        <f t="shared" si="486"/>
        <v>0</v>
      </c>
      <c r="S1227" s="392">
        <f t="shared" si="486"/>
        <v>0</v>
      </c>
      <c r="T1227" s="388">
        <f t="shared" si="486"/>
        <v>0</v>
      </c>
      <c r="U1227" s="392">
        <f t="shared" si="486"/>
        <v>0</v>
      </c>
      <c r="V1227" s="393">
        <f t="shared" si="486"/>
        <v>0</v>
      </c>
      <c r="W1227" s="37">
        <f>G1227-SUM(H1227:V1227)</f>
        <v>0</v>
      </c>
      <c r="Y1227"/>
    </row>
    <row r="1228" spans="1:25" x14ac:dyDescent="0.25">
      <c r="A1228" s="212"/>
      <c r="B1228" s="465"/>
      <c r="C1228" s="272"/>
      <c r="D1228" s="272" t="s">
        <v>49</v>
      </c>
      <c r="E1228" s="273"/>
      <c r="F1228" s="273"/>
      <c r="G1228" s="367"/>
      <c r="H1228" s="369"/>
      <c r="I1228" s="369"/>
      <c r="J1228" s="369"/>
      <c r="K1228" s="370"/>
      <c r="L1228" s="363"/>
      <c r="M1228" s="364"/>
      <c r="N1228" s="364"/>
      <c r="O1228" s="364"/>
      <c r="P1228" s="364"/>
      <c r="Q1228" s="364"/>
      <c r="R1228" s="364"/>
      <c r="S1228" s="364"/>
      <c r="T1228" s="364"/>
      <c r="U1228" s="364"/>
      <c r="V1228" s="365"/>
      <c r="W1228" s="366"/>
      <c r="Y1228"/>
    </row>
    <row r="1229" spans="1:25" x14ac:dyDescent="0.25">
      <c r="A1229" s="212"/>
      <c r="B1229" s="465"/>
      <c r="C1229" s="272"/>
      <c r="D1229" s="272"/>
      <c r="E1229" s="273" t="s">
        <v>50</v>
      </c>
      <c r="F1229" s="273"/>
      <c r="G1229" s="367">
        <f t="shared" ref="G1229:W1229" si="487">SUBTOTAL(9,G1230:G1231)</f>
        <v>0</v>
      </c>
      <c r="H1229" s="368">
        <f t="shared" si="487"/>
        <v>0</v>
      </c>
      <c r="I1229" s="369">
        <f t="shared" si="487"/>
        <v>0</v>
      </c>
      <c r="J1229" s="369">
        <f t="shared" si="487"/>
        <v>0</v>
      </c>
      <c r="K1229" s="370">
        <f t="shared" si="487"/>
        <v>0</v>
      </c>
      <c r="L1229" s="364">
        <f t="shared" si="487"/>
        <v>0</v>
      </c>
      <c r="M1229" s="364">
        <f t="shared" si="487"/>
        <v>0</v>
      </c>
      <c r="N1229" s="364">
        <f t="shared" si="487"/>
        <v>0</v>
      </c>
      <c r="O1229" s="364">
        <f t="shared" si="487"/>
        <v>0</v>
      </c>
      <c r="P1229" s="364">
        <f t="shared" si="487"/>
        <v>0</v>
      </c>
      <c r="Q1229" s="364">
        <f t="shared" si="487"/>
        <v>0</v>
      </c>
      <c r="R1229" s="364">
        <f t="shared" si="487"/>
        <v>0</v>
      </c>
      <c r="S1229" s="364">
        <f t="shared" si="487"/>
        <v>0</v>
      </c>
      <c r="T1229" s="364">
        <f t="shared" si="487"/>
        <v>0</v>
      </c>
      <c r="U1229" s="364">
        <f t="shared" si="487"/>
        <v>0</v>
      </c>
      <c r="V1229" s="364">
        <f t="shared" si="487"/>
        <v>0</v>
      </c>
      <c r="W1229" s="366">
        <f t="shared" si="487"/>
        <v>0</v>
      </c>
      <c r="Y1229"/>
    </row>
    <row r="1230" spans="1:25" outlineLevel="1" x14ac:dyDescent="0.25">
      <c r="A1230" s="212"/>
      <c r="B1230" s="465"/>
      <c r="C1230" s="272"/>
      <c r="D1230" s="272"/>
      <c r="E1230" s="273"/>
      <c r="F1230" s="274" t="s">
        <v>51</v>
      </c>
      <c r="G1230" s="394">
        <f t="shared" ref="G1230:V1230" si="488">G372</f>
        <v>0</v>
      </c>
      <c r="H1230" s="395">
        <f t="shared" si="488"/>
        <v>0</v>
      </c>
      <c r="I1230" s="389">
        <f t="shared" si="488"/>
        <v>0</v>
      </c>
      <c r="J1230" s="389">
        <f t="shared" si="488"/>
        <v>0</v>
      </c>
      <c r="K1230" s="390">
        <f t="shared" si="488"/>
        <v>0</v>
      </c>
      <c r="L1230" s="391">
        <f t="shared" si="488"/>
        <v>0</v>
      </c>
      <c r="M1230" s="392">
        <f t="shared" si="488"/>
        <v>0</v>
      </c>
      <c r="N1230" s="392">
        <f t="shared" si="488"/>
        <v>0</v>
      </c>
      <c r="O1230" s="392">
        <f t="shared" si="488"/>
        <v>0</v>
      </c>
      <c r="P1230" s="392">
        <f t="shared" si="488"/>
        <v>0</v>
      </c>
      <c r="Q1230" s="392">
        <f t="shared" si="488"/>
        <v>0</v>
      </c>
      <c r="R1230" s="413">
        <f t="shared" si="488"/>
        <v>0</v>
      </c>
      <c r="S1230" s="413">
        <f t="shared" si="488"/>
        <v>0</v>
      </c>
      <c r="T1230" s="392">
        <f t="shared" si="488"/>
        <v>0</v>
      </c>
      <c r="U1230" s="392">
        <f t="shared" si="488"/>
        <v>0</v>
      </c>
      <c r="V1230" s="393">
        <f t="shared" si="488"/>
        <v>0</v>
      </c>
      <c r="W1230" s="37">
        <f>G1230-SUM(H1230:V1230)</f>
        <v>0</v>
      </c>
      <c r="Y1230"/>
    </row>
    <row r="1231" spans="1:25" outlineLevel="1" x14ac:dyDescent="0.25">
      <c r="A1231" s="212"/>
      <c r="B1231" s="465"/>
      <c r="C1231" s="272"/>
      <c r="D1231" s="272"/>
      <c r="E1231" s="273"/>
      <c r="F1231" s="274" t="s">
        <v>52</v>
      </c>
      <c r="G1231" s="394">
        <f t="shared" ref="G1231:V1231" si="489">G373</f>
        <v>0</v>
      </c>
      <c r="H1231" s="395">
        <f t="shared" si="489"/>
        <v>0</v>
      </c>
      <c r="I1231" s="389">
        <f t="shared" si="489"/>
        <v>0</v>
      </c>
      <c r="J1231" s="389">
        <f t="shared" si="489"/>
        <v>0</v>
      </c>
      <c r="K1231" s="390">
        <f t="shared" si="489"/>
        <v>0</v>
      </c>
      <c r="L1231" s="391">
        <f t="shared" si="489"/>
        <v>0</v>
      </c>
      <c r="M1231" s="396">
        <f t="shared" si="489"/>
        <v>0</v>
      </c>
      <c r="N1231" s="392">
        <f t="shared" si="489"/>
        <v>0</v>
      </c>
      <c r="O1231" s="388">
        <f t="shared" si="489"/>
        <v>0</v>
      </c>
      <c r="P1231" s="392">
        <f t="shared" si="489"/>
        <v>0</v>
      </c>
      <c r="Q1231" s="396">
        <f t="shared" si="489"/>
        <v>0</v>
      </c>
      <c r="R1231" s="392">
        <f t="shared" si="489"/>
        <v>0</v>
      </c>
      <c r="S1231" s="388">
        <f t="shared" si="489"/>
        <v>0</v>
      </c>
      <c r="T1231" s="388">
        <f t="shared" si="489"/>
        <v>0</v>
      </c>
      <c r="U1231" s="392">
        <f t="shared" si="489"/>
        <v>0</v>
      </c>
      <c r="V1231" s="393">
        <f t="shared" si="489"/>
        <v>0</v>
      </c>
      <c r="W1231" s="37">
        <f>G1231-SUM(H1231:V1231)</f>
        <v>0</v>
      </c>
      <c r="Y1231"/>
    </row>
    <row r="1232" spans="1:25" x14ac:dyDescent="0.25">
      <c r="A1232" s="212"/>
      <c r="B1232" s="465"/>
      <c r="C1232" s="272"/>
      <c r="D1232" s="272"/>
      <c r="E1232" s="273" t="s">
        <v>53</v>
      </c>
      <c r="F1232" s="273"/>
      <c r="G1232" s="367">
        <f t="shared" ref="G1232:W1232" si="490">SUBTOTAL(9,G1233:G1235)</f>
        <v>0</v>
      </c>
      <c r="H1232" s="368">
        <f t="shared" si="490"/>
        <v>0</v>
      </c>
      <c r="I1232" s="369">
        <f t="shared" si="490"/>
        <v>0</v>
      </c>
      <c r="J1232" s="369">
        <f t="shared" si="490"/>
        <v>0</v>
      </c>
      <c r="K1232" s="370">
        <f t="shared" si="490"/>
        <v>0</v>
      </c>
      <c r="L1232" s="364">
        <f t="shared" si="490"/>
        <v>0</v>
      </c>
      <c r="M1232" s="364">
        <f t="shared" si="490"/>
        <v>0</v>
      </c>
      <c r="N1232" s="364">
        <f t="shared" si="490"/>
        <v>0</v>
      </c>
      <c r="O1232" s="364">
        <f t="shared" si="490"/>
        <v>0</v>
      </c>
      <c r="P1232" s="364">
        <f t="shared" si="490"/>
        <v>0</v>
      </c>
      <c r="Q1232" s="364">
        <f t="shared" si="490"/>
        <v>0</v>
      </c>
      <c r="R1232" s="364">
        <f t="shared" si="490"/>
        <v>0</v>
      </c>
      <c r="S1232" s="364">
        <f t="shared" si="490"/>
        <v>0</v>
      </c>
      <c r="T1232" s="364">
        <f t="shared" si="490"/>
        <v>0</v>
      </c>
      <c r="U1232" s="364">
        <f t="shared" si="490"/>
        <v>0</v>
      </c>
      <c r="V1232" s="364">
        <f t="shared" si="490"/>
        <v>0</v>
      </c>
      <c r="W1232" s="366">
        <f t="shared" si="490"/>
        <v>0</v>
      </c>
      <c r="Y1232"/>
    </row>
    <row r="1233" spans="1:25" outlineLevel="1" x14ac:dyDescent="0.25">
      <c r="A1233" s="212"/>
      <c r="B1233" s="465"/>
      <c r="C1233" s="272"/>
      <c r="D1233" s="272"/>
      <c r="E1233" s="273"/>
      <c r="F1233" s="274" t="s">
        <v>54</v>
      </c>
      <c r="G1233" s="394">
        <f t="shared" ref="G1233:V1233" si="491">G375</f>
        <v>0</v>
      </c>
      <c r="H1233" s="395">
        <f t="shared" si="491"/>
        <v>0</v>
      </c>
      <c r="I1233" s="389">
        <f t="shared" si="491"/>
        <v>0</v>
      </c>
      <c r="J1233" s="389">
        <f t="shared" si="491"/>
        <v>0</v>
      </c>
      <c r="K1233" s="390">
        <f t="shared" si="491"/>
        <v>0</v>
      </c>
      <c r="L1233" s="391">
        <f t="shared" si="491"/>
        <v>0</v>
      </c>
      <c r="M1233" s="396">
        <f t="shared" si="491"/>
        <v>0</v>
      </c>
      <c r="N1233" s="392">
        <f t="shared" si="491"/>
        <v>0</v>
      </c>
      <c r="O1233" s="388">
        <f t="shared" si="491"/>
        <v>0</v>
      </c>
      <c r="P1233" s="392">
        <f t="shared" si="491"/>
        <v>0</v>
      </c>
      <c r="Q1233" s="396">
        <f t="shared" si="491"/>
        <v>0</v>
      </c>
      <c r="R1233" s="392">
        <f t="shared" si="491"/>
        <v>0</v>
      </c>
      <c r="S1233" s="388">
        <f t="shared" si="491"/>
        <v>0</v>
      </c>
      <c r="T1233" s="388">
        <f t="shared" si="491"/>
        <v>0</v>
      </c>
      <c r="U1233" s="392">
        <f t="shared" si="491"/>
        <v>0</v>
      </c>
      <c r="V1233" s="393">
        <f t="shared" si="491"/>
        <v>0</v>
      </c>
      <c r="W1233" s="37">
        <f>G1233-SUM(H1233:V1233)</f>
        <v>0</v>
      </c>
      <c r="Y1233"/>
    </row>
    <row r="1234" spans="1:25" outlineLevel="1" x14ac:dyDescent="0.25">
      <c r="A1234" s="212"/>
      <c r="B1234" s="465"/>
      <c r="C1234" s="272"/>
      <c r="D1234" s="272"/>
      <c r="E1234" s="273"/>
      <c r="F1234" s="274" t="s">
        <v>55</v>
      </c>
      <c r="G1234" s="394">
        <f t="shared" ref="G1234:V1234" si="492">G376</f>
        <v>0</v>
      </c>
      <c r="H1234" s="395">
        <f t="shared" si="492"/>
        <v>0</v>
      </c>
      <c r="I1234" s="389">
        <f t="shared" si="492"/>
        <v>0</v>
      </c>
      <c r="J1234" s="389">
        <f t="shared" si="492"/>
        <v>0</v>
      </c>
      <c r="K1234" s="390">
        <f t="shared" si="492"/>
        <v>0</v>
      </c>
      <c r="L1234" s="391">
        <f t="shared" si="492"/>
        <v>0</v>
      </c>
      <c r="M1234" s="396">
        <f t="shared" si="492"/>
        <v>0</v>
      </c>
      <c r="N1234" s="392">
        <f t="shared" si="492"/>
        <v>0</v>
      </c>
      <c r="O1234" s="388">
        <f t="shared" si="492"/>
        <v>0</v>
      </c>
      <c r="P1234" s="392">
        <f t="shared" si="492"/>
        <v>0</v>
      </c>
      <c r="Q1234" s="396">
        <f t="shared" si="492"/>
        <v>0</v>
      </c>
      <c r="R1234" s="392">
        <f t="shared" si="492"/>
        <v>0</v>
      </c>
      <c r="S1234" s="388">
        <f t="shared" si="492"/>
        <v>0</v>
      </c>
      <c r="T1234" s="388">
        <f t="shared" si="492"/>
        <v>0</v>
      </c>
      <c r="U1234" s="392">
        <f t="shared" si="492"/>
        <v>0</v>
      </c>
      <c r="V1234" s="393">
        <f t="shared" si="492"/>
        <v>0</v>
      </c>
      <c r="W1234" s="37">
        <f>G1234-SUM(H1234:V1234)</f>
        <v>0</v>
      </c>
      <c r="Y1234"/>
    </row>
    <row r="1235" spans="1:25" outlineLevel="1" x14ac:dyDescent="0.25">
      <c r="A1235" s="212"/>
      <c r="B1235" s="465"/>
      <c r="C1235" s="272"/>
      <c r="D1235" s="272"/>
      <c r="E1235" s="273"/>
      <c r="F1235" s="274" t="s">
        <v>56</v>
      </c>
      <c r="G1235" s="394">
        <f t="shared" ref="G1235:V1235" si="493">G377</f>
        <v>0</v>
      </c>
      <c r="H1235" s="395">
        <f t="shared" si="493"/>
        <v>0</v>
      </c>
      <c r="I1235" s="389">
        <f t="shared" si="493"/>
        <v>0</v>
      </c>
      <c r="J1235" s="389">
        <f t="shared" si="493"/>
        <v>0</v>
      </c>
      <c r="K1235" s="390">
        <f t="shared" si="493"/>
        <v>0</v>
      </c>
      <c r="L1235" s="391">
        <f t="shared" si="493"/>
        <v>0</v>
      </c>
      <c r="M1235" s="396">
        <f t="shared" si="493"/>
        <v>0</v>
      </c>
      <c r="N1235" s="392">
        <f t="shared" si="493"/>
        <v>0</v>
      </c>
      <c r="O1235" s="388">
        <f t="shared" si="493"/>
        <v>0</v>
      </c>
      <c r="P1235" s="392">
        <f t="shared" si="493"/>
        <v>0</v>
      </c>
      <c r="Q1235" s="396">
        <f t="shared" si="493"/>
        <v>0</v>
      </c>
      <c r="R1235" s="392">
        <f t="shared" si="493"/>
        <v>0</v>
      </c>
      <c r="S1235" s="388">
        <f t="shared" si="493"/>
        <v>0</v>
      </c>
      <c r="T1235" s="388">
        <f t="shared" si="493"/>
        <v>0</v>
      </c>
      <c r="U1235" s="392">
        <f t="shared" si="493"/>
        <v>0</v>
      </c>
      <c r="V1235" s="393">
        <f t="shared" si="493"/>
        <v>0</v>
      </c>
      <c r="W1235" s="37">
        <f>G1235-SUM(H1235:V1235)</f>
        <v>0</v>
      </c>
      <c r="Y1235"/>
    </row>
    <row r="1236" spans="1:25" x14ac:dyDescent="0.25">
      <c r="A1236" s="212"/>
      <c r="B1236" s="465"/>
      <c r="C1236" s="272"/>
      <c r="D1236" s="272"/>
      <c r="E1236" s="273" t="s">
        <v>57</v>
      </c>
      <c r="F1236" s="273"/>
      <c r="G1236" s="367">
        <f t="shared" ref="G1236:W1236" si="494">SUBTOTAL(9,G1237:G1238)</f>
        <v>0</v>
      </c>
      <c r="H1236" s="368">
        <f t="shared" si="494"/>
        <v>0</v>
      </c>
      <c r="I1236" s="369">
        <f t="shared" si="494"/>
        <v>0</v>
      </c>
      <c r="J1236" s="369">
        <f t="shared" si="494"/>
        <v>0</v>
      </c>
      <c r="K1236" s="370">
        <f t="shared" si="494"/>
        <v>0</v>
      </c>
      <c r="L1236" s="364">
        <f t="shared" si="494"/>
        <v>0</v>
      </c>
      <c r="M1236" s="364">
        <f t="shared" si="494"/>
        <v>0</v>
      </c>
      <c r="N1236" s="364">
        <f t="shared" si="494"/>
        <v>0</v>
      </c>
      <c r="O1236" s="364">
        <f t="shared" si="494"/>
        <v>0</v>
      </c>
      <c r="P1236" s="364">
        <f t="shared" si="494"/>
        <v>0</v>
      </c>
      <c r="Q1236" s="364">
        <f t="shared" si="494"/>
        <v>0</v>
      </c>
      <c r="R1236" s="364">
        <f t="shared" si="494"/>
        <v>0</v>
      </c>
      <c r="S1236" s="364">
        <f t="shared" si="494"/>
        <v>0</v>
      </c>
      <c r="T1236" s="364">
        <f t="shared" si="494"/>
        <v>0</v>
      </c>
      <c r="U1236" s="364">
        <f t="shared" si="494"/>
        <v>0</v>
      </c>
      <c r="V1236" s="364">
        <f t="shared" si="494"/>
        <v>0</v>
      </c>
      <c r="W1236" s="366">
        <f t="shared" si="494"/>
        <v>0</v>
      </c>
      <c r="Y1236"/>
    </row>
    <row r="1237" spans="1:25" outlineLevel="1" x14ac:dyDescent="0.25">
      <c r="A1237" s="212"/>
      <c r="B1237" s="465"/>
      <c r="C1237" s="272"/>
      <c r="D1237" s="272"/>
      <c r="E1237" s="273"/>
      <c r="F1237" s="274" t="s">
        <v>58</v>
      </c>
      <c r="G1237" s="394">
        <f t="shared" ref="G1237:V1237" si="495">G379</f>
        <v>0</v>
      </c>
      <c r="H1237" s="395">
        <f t="shared" si="495"/>
        <v>0</v>
      </c>
      <c r="I1237" s="389">
        <f t="shared" si="495"/>
        <v>0</v>
      </c>
      <c r="J1237" s="389">
        <f t="shared" si="495"/>
        <v>0</v>
      </c>
      <c r="K1237" s="390">
        <f t="shared" si="495"/>
        <v>0</v>
      </c>
      <c r="L1237" s="391">
        <f t="shared" si="495"/>
        <v>0</v>
      </c>
      <c r="M1237" s="396">
        <f t="shared" si="495"/>
        <v>0</v>
      </c>
      <c r="N1237" s="392">
        <f t="shared" si="495"/>
        <v>0</v>
      </c>
      <c r="O1237" s="388">
        <f t="shared" si="495"/>
        <v>0</v>
      </c>
      <c r="P1237" s="392">
        <f t="shared" si="495"/>
        <v>0</v>
      </c>
      <c r="Q1237" s="396">
        <f t="shared" si="495"/>
        <v>0</v>
      </c>
      <c r="R1237" s="392">
        <f t="shared" si="495"/>
        <v>0</v>
      </c>
      <c r="S1237" s="388">
        <f t="shared" si="495"/>
        <v>0</v>
      </c>
      <c r="T1237" s="388">
        <f t="shared" si="495"/>
        <v>0</v>
      </c>
      <c r="U1237" s="392">
        <f t="shared" si="495"/>
        <v>0</v>
      </c>
      <c r="V1237" s="393">
        <f t="shared" si="495"/>
        <v>0</v>
      </c>
      <c r="W1237" s="37">
        <f>G1237-SUM(H1237:V1237)</f>
        <v>0</v>
      </c>
      <c r="Y1237"/>
    </row>
    <row r="1238" spans="1:25" outlineLevel="1" x14ac:dyDescent="0.25">
      <c r="A1238" s="212"/>
      <c r="B1238" s="465"/>
      <c r="C1238" s="272"/>
      <c r="D1238" s="272"/>
      <c r="E1238" s="273"/>
      <c r="F1238" s="274" t="s">
        <v>59</v>
      </c>
      <c r="G1238" s="394">
        <f t="shared" ref="G1238:V1238" si="496">G380</f>
        <v>0</v>
      </c>
      <c r="H1238" s="395">
        <f t="shared" si="496"/>
        <v>0</v>
      </c>
      <c r="I1238" s="389">
        <f t="shared" si="496"/>
        <v>0</v>
      </c>
      <c r="J1238" s="389">
        <f t="shared" si="496"/>
        <v>0</v>
      </c>
      <c r="K1238" s="390">
        <f t="shared" si="496"/>
        <v>0</v>
      </c>
      <c r="L1238" s="391">
        <f t="shared" si="496"/>
        <v>0</v>
      </c>
      <c r="M1238" s="396">
        <f t="shared" si="496"/>
        <v>0</v>
      </c>
      <c r="N1238" s="392">
        <f t="shared" si="496"/>
        <v>0</v>
      </c>
      <c r="O1238" s="388">
        <f t="shared" si="496"/>
        <v>0</v>
      </c>
      <c r="P1238" s="392">
        <f t="shared" si="496"/>
        <v>0</v>
      </c>
      <c r="Q1238" s="396">
        <f t="shared" si="496"/>
        <v>0</v>
      </c>
      <c r="R1238" s="412">
        <f t="shared" si="496"/>
        <v>0</v>
      </c>
      <c r="S1238" s="392">
        <f t="shared" si="496"/>
        <v>0</v>
      </c>
      <c r="T1238" s="388">
        <f t="shared" si="496"/>
        <v>0</v>
      </c>
      <c r="U1238" s="392">
        <f t="shared" si="496"/>
        <v>0</v>
      </c>
      <c r="V1238" s="393">
        <f t="shared" si="496"/>
        <v>0</v>
      </c>
      <c r="W1238" s="37">
        <f>G1238-SUM(H1238:V1238)</f>
        <v>0</v>
      </c>
      <c r="Y1238"/>
    </row>
    <row r="1239" spans="1:25" x14ac:dyDescent="0.25">
      <c r="A1239" s="212"/>
      <c r="B1239" s="465"/>
      <c r="C1239" s="272"/>
      <c r="D1239" s="272"/>
      <c r="E1239" s="273" t="s">
        <v>60</v>
      </c>
      <c r="F1239" s="273"/>
      <c r="G1239" s="367">
        <f t="shared" ref="G1239:W1239" si="497">SUBTOTAL(9,G1240:G1242)</f>
        <v>0</v>
      </c>
      <c r="H1239" s="368">
        <f t="shared" si="497"/>
        <v>0</v>
      </c>
      <c r="I1239" s="369">
        <f t="shared" si="497"/>
        <v>0</v>
      </c>
      <c r="J1239" s="369">
        <f t="shared" si="497"/>
        <v>0</v>
      </c>
      <c r="K1239" s="370">
        <f t="shared" si="497"/>
        <v>0</v>
      </c>
      <c r="L1239" s="364">
        <f t="shared" si="497"/>
        <v>0</v>
      </c>
      <c r="M1239" s="364">
        <f t="shared" si="497"/>
        <v>0</v>
      </c>
      <c r="N1239" s="364">
        <f t="shared" si="497"/>
        <v>0</v>
      </c>
      <c r="O1239" s="364">
        <f t="shared" si="497"/>
        <v>0</v>
      </c>
      <c r="P1239" s="364">
        <f t="shared" si="497"/>
        <v>0</v>
      </c>
      <c r="Q1239" s="364">
        <f t="shared" si="497"/>
        <v>0</v>
      </c>
      <c r="R1239" s="364">
        <f t="shared" si="497"/>
        <v>0</v>
      </c>
      <c r="S1239" s="364">
        <f t="shared" si="497"/>
        <v>0</v>
      </c>
      <c r="T1239" s="364">
        <f t="shared" si="497"/>
        <v>0</v>
      </c>
      <c r="U1239" s="364">
        <f t="shared" si="497"/>
        <v>0</v>
      </c>
      <c r="V1239" s="364">
        <f t="shared" si="497"/>
        <v>0</v>
      </c>
      <c r="W1239" s="366">
        <f t="shared" si="497"/>
        <v>0</v>
      </c>
      <c r="Y1239"/>
    </row>
    <row r="1240" spans="1:25" outlineLevel="1" x14ac:dyDescent="0.25">
      <c r="A1240" s="212"/>
      <c r="B1240" s="465"/>
      <c r="C1240" s="272"/>
      <c r="D1240" s="272"/>
      <c r="E1240" s="273"/>
      <c r="F1240" s="274" t="s">
        <v>61</v>
      </c>
      <c r="G1240" s="394">
        <f t="shared" ref="G1240:V1240" si="498">G382</f>
        <v>0</v>
      </c>
      <c r="H1240" s="395">
        <f t="shared" si="498"/>
        <v>0</v>
      </c>
      <c r="I1240" s="389">
        <f t="shared" si="498"/>
        <v>0</v>
      </c>
      <c r="J1240" s="389">
        <f t="shared" si="498"/>
        <v>0</v>
      </c>
      <c r="K1240" s="390">
        <f t="shared" si="498"/>
        <v>0</v>
      </c>
      <c r="L1240" s="391">
        <f t="shared" si="498"/>
        <v>0</v>
      </c>
      <c r="M1240" s="396">
        <f t="shared" si="498"/>
        <v>0</v>
      </c>
      <c r="N1240" s="392">
        <f t="shared" si="498"/>
        <v>0</v>
      </c>
      <c r="O1240" s="388">
        <f t="shared" si="498"/>
        <v>0</v>
      </c>
      <c r="P1240" s="392">
        <f t="shared" si="498"/>
        <v>0</v>
      </c>
      <c r="Q1240" s="396">
        <f t="shared" si="498"/>
        <v>0</v>
      </c>
      <c r="R1240" s="392">
        <f t="shared" si="498"/>
        <v>0</v>
      </c>
      <c r="S1240" s="392">
        <f t="shared" si="498"/>
        <v>0</v>
      </c>
      <c r="T1240" s="392">
        <f t="shared" si="498"/>
        <v>0</v>
      </c>
      <c r="U1240" s="388">
        <f t="shared" si="498"/>
        <v>0</v>
      </c>
      <c r="V1240" s="393">
        <f t="shared" si="498"/>
        <v>0</v>
      </c>
      <c r="W1240" s="37">
        <f>G1240-SUM(H1240:V1240)</f>
        <v>0</v>
      </c>
      <c r="Y1240"/>
    </row>
    <row r="1241" spans="1:25" outlineLevel="1" x14ac:dyDescent="0.25">
      <c r="A1241" s="212"/>
      <c r="B1241" s="465"/>
      <c r="C1241" s="272"/>
      <c r="D1241" s="272"/>
      <c r="E1241" s="273"/>
      <c r="F1241" s="274" t="s">
        <v>62</v>
      </c>
      <c r="G1241" s="394">
        <f t="shared" ref="G1241:V1241" si="499">G383</f>
        <v>0</v>
      </c>
      <c r="H1241" s="395">
        <f t="shared" si="499"/>
        <v>0</v>
      </c>
      <c r="I1241" s="389">
        <f t="shared" si="499"/>
        <v>0</v>
      </c>
      <c r="J1241" s="389">
        <f t="shared" si="499"/>
        <v>0</v>
      </c>
      <c r="K1241" s="390">
        <f t="shared" si="499"/>
        <v>0</v>
      </c>
      <c r="L1241" s="391">
        <f t="shared" si="499"/>
        <v>0</v>
      </c>
      <c r="M1241" s="396">
        <f t="shared" si="499"/>
        <v>0</v>
      </c>
      <c r="N1241" s="392">
        <f t="shared" si="499"/>
        <v>0</v>
      </c>
      <c r="O1241" s="388">
        <f t="shared" si="499"/>
        <v>0</v>
      </c>
      <c r="P1241" s="392">
        <f t="shared" si="499"/>
        <v>0</v>
      </c>
      <c r="Q1241" s="396">
        <f t="shared" si="499"/>
        <v>0</v>
      </c>
      <c r="R1241" s="392">
        <f t="shared" si="499"/>
        <v>0</v>
      </c>
      <c r="S1241" s="392">
        <f t="shared" si="499"/>
        <v>0</v>
      </c>
      <c r="T1241" s="392">
        <f t="shared" si="499"/>
        <v>0</v>
      </c>
      <c r="U1241" s="388">
        <f t="shared" si="499"/>
        <v>0</v>
      </c>
      <c r="V1241" s="393">
        <f t="shared" si="499"/>
        <v>0</v>
      </c>
      <c r="W1241" s="37">
        <f>G1241-SUM(H1241:V1241)</f>
        <v>0</v>
      </c>
      <c r="Y1241"/>
    </row>
    <row r="1242" spans="1:25" outlineLevel="1" x14ac:dyDescent="0.25">
      <c r="A1242" s="212"/>
      <c r="B1242" s="465"/>
      <c r="C1242" s="272"/>
      <c r="D1242" s="272"/>
      <c r="E1242" s="273"/>
      <c r="F1242" s="274" t="s">
        <v>63</v>
      </c>
      <c r="G1242" s="394">
        <f t="shared" ref="G1242:V1242" si="500">G384</f>
        <v>0</v>
      </c>
      <c r="H1242" s="395">
        <f t="shared" si="500"/>
        <v>0</v>
      </c>
      <c r="I1242" s="389">
        <f t="shared" si="500"/>
        <v>0</v>
      </c>
      <c r="J1242" s="389">
        <f t="shared" si="500"/>
        <v>0</v>
      </c>
      <c r="K1242" s="390">
        <f t="shared" si="500"/>
        <v>0</v>
      </c>
      <c r="L1242" s="391">
        <f t="shared" si="500"/>
        <v>0</v>
      </c>
      <c r="M1242" s="396">
        <f t="shared" si="500"/>
        <v>0</v>
      </c>
      <c r="N1242" s="392">
        <f t="shared" si="500"/>
        <v>0</v>
      </c>
      <c r="O1242" s="388">
        <f t="shared" si="500"/>
        <v>0</v>
      </c>
      <c r="P1242" s="392">
        <f t="shared" si="500"/>
        <v>0</v>
      </c>
      <c r="Q1242" s="396">
        <f t="shared" si="500"/>
        <v>0</v>
      </c>
      <c r="R1242" s="392">
        <f t="shared" si="500"/>
        <v>0</v>
      </c>
      <c r="S1242" s="392">
        <f t="shared" si="500"/>
        <v>0</v>
      </c>
      <c r="T1242" s="411">
        <f t="shared" si="500"/>
        <v>0</v>
      </c>
      <c r="U1242" s="392">
        <f t="shared" si="500"/>
        <v>0</v>
      </c>
      <c r="V1242" s="393">
        <f t="shared" si="500"/>
        <v>0</v>
      </c>
      <c r="W1242" s="37">
        <f>G1242-SUM(H1242:V1242)</f>
        <v>0</v>
      </c>
      <c r="Y1242"/>
    </row>
    <row r="1243" spans="1:25" x14ac:dyDescent="0.25">
      <c r="A1243" s="212"/>
      <c r="B1243" s="465"/>
      <c r="C1243" s="272"/>
      <c r="D1243" s="272"/>
      <c r="E1243" s="273" t="s">
        <v>64</v>
      </c>
      <c r="F1243" s="273"/>
      <c r="G1243" s="367">
        <f t="shared" ref="G1243:W1243" si="501">SUBTOTAL(9,G1244:G1245)</f>
        <v>0</v>
      </c>
      <c r="H1243" s="368">
        <f t="shared" si="501"/>
        <v>0</v>
      </c>
      <c r="I1243" s="369">
        <f t="shared" si="501"/>
        <v>0</v>
      </c>
      <c r="J1243" s="369">
        <f t="shared" si="501"/>
        <v>0</v>
      </c>
      <c r="K1243" s="370">
        <f t="shared" si="501"/>
        <v>0</v>
      </c>
      <c r="L1243" s="364">
        <f t="shared" si="501"/>
        <v>0</v>
      </c>
      <c r="M1243" s="364">
        <f t="shared" si="501"/>
        <v>0</v>
      </c>
      <c r="N1243" s="364">
        <f t="shared" si="501"/>
        <v>0</v>
      </c>
      <c r="O1243" s="364">
        <f t="shared" si="501"/>
        <v>0</v>
      </c>
      <c r="P1243" s="364">
        <f t="shared" si="501"/>
        <v>0</v>
      </c>
      <c r="Q1243" s="364">
        <f t="shared" si="501"/>
        <v>0</v>
      </c>
      <c r="R1243" s="364">
        <f t="shared" si="501"/>
        <v>0</v>
      </c>
      <c r="S1243" s="364">
        <f t="shared" si="501"/>
        <v>0</v>
      </c>
      <c r="T1243" s="364">
        <f t="shared" si="501"/>
        <v>0</v>
      </c>
      <c r="U1243" s="364">
        <f t="shared" si="501"/>
        <v>0</v>
      </c>
      <c r="V1243" s="364">
        <f t="shared" si="501"/>
        <v>0</v>
      </c>
      <c r="W1243" s="366">
        <f t="shared" si="501"/>
        <v>0</v>
      </c>
      <c r="Y1243"/>
    </row>
    <row r="1244" spans="1:25" outlineLevel="1" x14ac:dyDescent="0.25">
      <c r="A1244" s="212"/>
      <c r="B1244" s="465"/>
      <c r="C1244" s="272"/>
      <c r="D1244" s="272"/>
      <c r="E1244" s="273"/>
      <c r="F1244" s="274" t="s">
        <v>65</v>
      </c>
      <c r="G1244" s="394">
        <f t="shared" ref="G1244:V1244" si="502">G386</f>
        <v>0</v>
      </c>
      <c r="H1244" s="395">
        <f t="shared" si="502"/>
        <v>0</v>
      </c>
      <c r="I1244" s="389">
        <f t="shared" si="502"/>
        <v>0</v>
      </c>
      <c r="J1244" s="389">
        <f t="shared" si="502"/>
        <v>0</v>
      </c>
      <c r="K1244" s="390">
        <f t="shared" si="502"/>
        <v>0</v>
      </c>
      <c r="L1244" s="391">
        <f t="shared" si="502"/>
        <v>0</v>
      </c>
      <c r="M1244" s="396">
        <f t="shared" si="502"/>
        <v>0</v>
      </c>
      <c r="N1244" s="392">
        <f t="shared" si="502"/>
        <v>0</v>
      </c>
      <c r="O1244" s="388">
        <f t="shared" si="502"/>
        <v>0</v>
      </c>
      <c r="P1244" s="392">
        <f t="shared" si="502"/>
        <v>0</v>
      </c>
      <c r="Q1244" s="396">
        <f t="shared" si="502"/>
        <v>0</v>
      </c>
      <c r="R1244" s="392">
        <f t="shared" si="502"/>
        <v>0</v>
      </c>
      <c r="S1244" s="392">
        <f t="shared" si="502"/>
        <v>0</v>
      </c>
      <c r="T1244" s="388">
        <f t="shared" si="502"/>
        <v>0</v>
      </c>
      <c r="U1244" s="392">
        <f t="shared" si="502"/>
        <v>0</v>
      </c>
      <c r="V1244" s="393">
        <f t="shared" si="502"/>
        <v>0</v>
      </c>
      <c r="W1244" s="37">
        <f>G1244-SUM(H1244:V1244)</f>
        <v>0</v>
      </c>
      <c r="Y1244"/>
    </row>
    <row r="1245" spans="1:25" outlineLevel="1" x14ac:dyDescent="0.25">
      <c r="A1245" s="212"/>
      <c r="B1245" s="465"/>
      <c r="C1245" s="272"/>
      <c r="D1245" s="272"/>
      <c r="E1245" s="273"/>
      <c r="F1245" s="274" t="s">
        <v>66</v>
      </c>
      <c r="G1245" s="394">
        <f t="shared" ref="G1245:V1245" si="503">G387</f>
        <v>0</v>
      </c>
      <c r="H1245" s="395">
        <f t="shared" si="503"/>
        <v>0</v>
      </c>
      <c r="I1245" s="389">
        <f t="shared" si="503"/>
        <v>0</v>
      </c>
      <c r="J1245" s="389">
        <f t="shared" si="503"/>
        <v>0</v>
      </c>
      <c r="K1245" s="390">
        <f t="shared" si="503"/>
        <v>0</v>
      </c>
      <c r="L1245" s="391">
        <f t="shared" si="503"/>
        <v>0</v>
      </c>
      <c r="M1245" s="396">
        <f t="shared" si="503"/>
        <v>0</v>
      </c>
      <c r="N1245" s="392">
        <f t="shared" si="503"/>
        <v>0</v>
      </c>
      <c r="O1245" s="388">
        <f t="shared" si="503"/>
        <v>0</v>
      </c>
      <c r="P1245" s="392">
        <f t="shared" si="503"/>
        <v>0</v>
      </c>
      <c r="Q1245" s="396">
        <f t="shared" si="503"/>
        <v>0</v>
      </c>
      <c r="R1245" s="392">
        <f t="shared" si="503"/>
        <v>0</v>
      </c>
      <c r="S1245" s="392">
        <f t="shared" si="503"/>
        <v>0</v>
      </c>
      <c r="T1245" s="388">
        <f t="shared" si="503"/>
        <v>0</v>
      </c>
      <c r="U1245" s="392">
        <f t="shared" si="503"/>
        <v>0</v>
      </c>
      <c r="V1245" s="393">
        <f t="shared" si="503"/>
        <v>0</v>
      </c>
      <c r="W1245" s="37">
        <f>G1245-SUM(H1245:V1245)</f>
        <v>0</v>
      </c>
      <c r="Y1245"/>
    </row>
    <row r="1246" spans="1:25" x14ac:dyDescent="0.25">
      <c r="A1246" s="212"/>
      <c r="B1246" s="465"/>
      <c r="C1246" s="272"/>
      <c r="D1246" s="272"/>
      <c r="E1246" s="273" t="s">
        <v>67</v>
      </c>
      <c r="F1246" s="273"/>
      <c r="G1246" s="367">
        <f t="shared" ref="G1246:W1246" si="504">SUBTOTAL(9,G1247:G1249)</f>
        <v>0</v>
      </c>
      <c r="H1246" s="368">
        <f t="shared" si="504"/>
        <v>0</v>
      </c>
      <c r="I1246" s="369">
        <f t="shared" si="504"/>
        <v>0</v>
      </c>
      <c r="J1246" s="369">
        <f t="shared" si="504"/>
        <v>0</v>
      </c>
      <c r="K1246" s="370">
        <f t="shared" si="504"/>
        <v>0</v>
      </c>
      <c r="L1246" s="364">
        <f t="shared" si="504"/>
        <v>0</v>
      </c>
      <c r="M1246" s="364">
        <f t="shared" si="504"/>
        <v>0</v>
      </c>
      <c r="N1246" s="364">
        <f t="shared" si="504"/>
        <v>0</v>
      </c>
      <c r="O1246" s="364">
        <f t="shared" si="504"/>
        <v>0</v>
      </c>
      <c r="P1246" s="364">
        <f t="shared" si="504"/>
        <v>0</v>
      </c>
      <c r="Q1246" s="364">
        <f t="shared" si="504"/>
        <v>0</v>
      </c>
      <c r="R1246" s="364">
        <f t="shared" si="504"/>
        <v>0</v>
      </c>
      <c r="S1246" s="364">
        <f t="shared" si="504"/>
        <v>0</v>
      </c>
      <c r="T1246" s="364">
        <f t="shared" si="504"/>
        <v>0</v>
      </c>
      <c r="U1246" s="364">
        <f t="shared" si="504"/>
        <v>0</v>
      </c>
      <c r="V1246" s="364">
        <f t="shared" si="504"/>
        <v>0</v>
      </c>
      <c r="W1246" s="366">
        <f t="shared" si="504"/>
        <v>0</v>
      </c>
      <c r="Y1246"/>
    </row>
    <row r="1247" spans="1:25" outlineLevel="1" x14ac:dyDescent="0.25">
      <c r="A1247" s="212"/>
      <c r="B1247" s="465"/>
      <c r="C1247" s="272"/>
      <c r="D1247" s="272"/>
      <c r="E1247" s="273"/>
      <c r="F1247" s="274" t="s">
        <v>68</v>
      </c>
      <c r="G1247" s="394">
        <f t="shared" ref="G1247:V1247" si="505">G389</f>
        <v>0</v>
      </c>
      <c r="H1247" s="395">
        <f t="shared" si="505"/>
        <v>0</v>
      </c>
      <c r="I1247" s="389">
        <f t="shared" si="505"/>
        <v>0</v>
      </c>
      <c r="J1247" s="389">
        <f t="shared" si="505"/>
        <v>0</v>
      </c>
      <c r="K1247" s="390">
        <f t="shared" si="505"/>
        <v>0</v>
      </c>
      <c r="L1247" s="391">
        <f t="shared" si="505"/>
        <v>0</v>
      </c>
      <c r="M1247" s="396">
        <f t="shared" si="505"/>
        <v>0</v>
      </c>
      <c r="N1247" s="392">
        <f t="shared" si="505"/>
        <v>0</v>
      </c>
      <c r="O1247" s="388">
        <f t="shared" si="505"/>
        <v>0</v>
      </c>
      <c r="P1247" s="392">
        <f t="shared" si="505"/>
        <v>0</v>
      </c>
      <c r="Q1247" s="396">
        <f t="shared" si="505"/>
        <v>0</v>
      </c>
      <c r="R1247" s="392">
        <f t="shared" si="505"/>
        <v>0</v>
      </c>
      <c r="S1247" s="392">
        <f t="shared" si="505"/>
        <v>0</v>
      </c>
      <c r="T1247" s="388">
        <f t="shared" si="505"/>
        <v>0</v>
      </c>
      <c r="U1247" s="392">
        <f t="shared" si="505"/>
        <v>0</v>
      </c>
      <c r="V1247" s="393">
        <f t="shared" si="505"/>
        <v>0</v>
      </c>
      <c r="W1247" s="37">
        <f>G1247-SUM(H1247:V1247)</f>
        <v>0</v>
      </c>
      <c r="Y1247"/>
    </row>
    <row r="1248" spans="1:25" outlineLevel="1" x14ac:dyDescent="0.25">
      <c r="A1248" s="212"/>
      <c r="B1248" s="465"/>
      <c r="C1248" s="272"/>
      <c r="D1248" s="272"/>
      <c r="E1248" s="273"/>
      <c r="F1248" s="274" t="s">
        <v>69</v>
      </c>
      <c r="G1248" s="394">
        <f t="shared" ref="G1248:V1248" si="506">G390</f>
        <v>0</v>
      </c>
      <c r="H1248" s="395">
        <f t="shared" si="506"/>
        <v>0</v>
      </c>
      <c r="I1248" s="389">
        <f t="shared" si="506"/>
        <v>0</v>
      </c>
      <c r="J1248" s="389">
        <f t="shared" si="506"/>
        <v>0</v>
      </c>
      <c r="K1248" s="390">
        <f t="shared" si="506"/>
        <v>0</v>
      </c>
      <c r="L1248" s="391">
        <f t="shared" si="506"/>
        <v>0</v>
      </c>
      <c r="M1248" s="396">
        <f t="shared" si="506"/>
        <v>0</v>
      </c>
      <c r="N1248" s="392">
        <f t="shared" si="506"/>
        <v>0</v>
      </c>
      <c r="O1248" s="388">
        <f t="shared" si="506"/>
        <v>0</v>
      </c>
      <c r="P1248" s="392">
        <f t="shared" si="506"/>
        <v>0</v>
      </c>
      <c r="Q1248" s="396">
        <f t="shared" si="506"/>
        <v>0</v>
      </c>
      <c r="R1248" s="392">
        <f t="shared" si="506"/>
        <v>0</v>
      </c>
      <c r="S1248" s="392">
        <f t="shared" si="506"/>
        <v>0</v>
      </c>
      <c r="T1248" s="388">
        <f t="shared" si="506"/>
        <v>0</v>
      </c>
      <c r="U1248" s="392">
        <f t="shared" si="506"/>
        <v>0</v>
      </c>
      <c r="V1248" s="393">
        <f t="shared" si="506"/>
        <v>0</v>
      </c>
      <c r="W1248" s="37">
        <f>G1248-SUM(H1248:V1248)</f>
        <v>0</v>
      </c>
      <c r="Y1248"/>
    </row>
    <row r="1249" spans="1:25" outlineLevel="1" x14ac:dyDescent="0.25">
      <c r="A1249" s="212"/>
      <c r="B1249" s="465"/>
      <c r="C1249" s="272"/>
      <c r="D1249" s="272"/>
      <c r="E1249" s="273"/>
      <c r="F1249" s="274" t="s">
        <v>70</v>
      </c>
      <c r="G1249" s="394">
        <f t="shared" ref="G1249:V1249" si="507">G391</f>
        <v>0</v>
      </c>
      <c r="H1249" s="395">
        <f t="shared" si="507"/>
        <v>0</v>
      </c>
      <c r="I1249" s="389">
        <f t="shared" si="507"/>
        <v>0</v>
      </c>
      <c r="J1249" s="389">
        <f t="shared" si="507"/>
        <v>0</v>
      </c>
      <c r="K1249" s="390">
        <f t="shared" si="507"/>
        <v>0</v>
      </c>
      <c r="L1249" s="391">
        <f t="shared" si="507"/>
        <v>0</v>
      </c>
      <c r="M1249" s="396">
        <f t="shared" si="507"/>
        <v>0</v>
      </c>
      <c r="N1249" s="392">
        <f t="shared" si="507"/>
        <v>0</v>
      </c>
      <c r="O1249" s="388">
        <f t="shared" si="507"/>
        <v>0</v>
      </c>
      <c r="P1249" s="392">
        <f t="shared" si="507"/>
        <v>0</v>
      </c>
      <c r="Q1249" s="396">
        <f t="shared" si="507"/>
        <v>0</v>
      </c>
      <c r="R1249" s="392">
        <f t="shared" si="507"/>
        <v>0</v>
      </c>
      <c r="S1249" s="392">
        <f t="shared" si="507"/>
        <v>0</v>
      </c>
      <c r="T1249" s="388">
        <f t="shared" si="507"/>
        <v>0</v>
      </c>
      <c r="U1249" s="392">
        <f t="shared" si="507"/>
        <v>0</v>
      </c>
      <c r="V1249" s="393">
        <f t="shared" si="507"/>
        <v>0</v>
      </c>
      <c r="W1249" s="37">
        <f>G1249-SUM(H1249:V1249)</f>
        <v>0</v>
      </c>
      <c r="Y1249"/>
    </row>
    <row r="1250" spans="1:25" x14ac:dyDescent="0.25">
      <c r="A1250" s="212"/>
      <c r="B1250" s="465"/>
      <c r="C1250" s="272"/>
      <c r="D1250" s="272" t="s">
        <v>71</v>
      </c>
      <c r="E1250" s="273"/>
      <c r="F1250" s="273"/>
      <c r="G1250" s="367"/>
      <c r="H1250" s="369"/>
      <c r="I1250" s="369"/>
      <c r="J1250" s="369"/>
      <c r="K1250" s="370"/>
      <c r="L1250" s="363"/>
      <c r="M1250" s="364"/>
      <c r="N1250" s="364"/>
      <c r="O1250" s="364"/>
      <c r="P1250" s="364"/>
      <c r="Q1250" s="364"/>
      <c r="R1250" s="364"/>
      <c r="S1250" s="364"/>
      <c r="T1250" s="364"/>
      <c r="U1250" s="364"/>
      <c r="V1250" s="365"/>
      <c r="W1250" s="366"/>
      <c r="Y1250"/>
    </row>
    <row r="1251" spans="1:25" x14ac:dyDescent="0.25">
      <c r="A1251" s="212"/>
      <c r="B1251" s="465"/>
      <c r="C1251" s="272"/>
      <c r="D1251" s="272"/>
      <c r="E1251" s="273" t="s">
        <v>72</v>
      </c>
      <c r="F1251" s="273"/>
      <c r="G1251" s="367">
        <f t="shared" ref="G1251:W1251" si="508">SUBTOTAL(9,G1252:G1253)</f>
        <v>0</v>
      </c>
      <c r="H1251" s="368">
        <f t="shared" si="508"/>
        <v>0</v>
      </c>
      <c r="I1251" s="369">
        <f t="shared" si="508"/>
        <v>0</v>
      </c>
      <c r="J1251" s="369">
        <f t="shared" si="508"/>
        <v>0</v>
      </c>
      <c r="K1251" s="370">
        <f t="shared" si="508"/>
        <v>0</v>
      </c>
      <c r="L1251" s="364">
        <f t="shared" si="508"/>
        <v>0</v>
      </c>
      <c r="M1251" s="364">
        <f t="shared" si="508"/>
        <v>0</v>
      </c>
      <c r="N1251" s="364">
        <f t="shared" si="508"/>
        <v>0</v>
      </c>
      <c r="O1251" s="364">
        <f t="shared" si="508"/>
        <v>0</v>
      </c>
      <c r="P1251" s="364">
        <f t="shared" si="508"/>
        <v>0</v>
      </c>
      <c r="Q1251" s="364">
        <f t="shared" si="508"/>
        <v>0</v>
      </c>
      <c r="R1251" s="364">
        <f t="shared" si="508"/>
        <v>0</v>
      </c>
      <c r="S1251" s="364">
        <f t="shared" si="508"/>
        <v>0</v>
      </c>
      <c r="T1251" s="364">
        <f t="shared" si="508"/>
        <v>0</v>
      </c>
      <c r="U1251" s="364">
        <f t="shared" si="508"/>
        <v>0</v>
      </c>
      <c r="V1251" s="364">
        <f t="shared" si="508"/>
        <v>0</v>
      </c>
      <c r="W1251" s="366">
        <f t="shared" si="508"/>
        <v>0</v>
      </c>
      <c r="Y1251"/>
    </row>
    <row r="1252" spans="1:25" outlineLevel="1" x14ac:dyDescent="0.25">
      <c r="A1252" s="212"/>
      <c r="B1252" s="465"/>
      <c r="C1252" s="272"/>
      <c r="D1252" s="272"/>
      <c r="E1252" s="273"/>
      <c r="F1252" s="274" t="s">
        <v>73</v>
      </c>
      <c r="G1252" s="394">
        <f t="shared" ref="G1252:V1252" si="509">G394</f>
        <v>0</v>
      </c>
      <c r="H1252" s="395">
        <f t="shared" si="509"/>
        <v>0</v>
      </c>
      <c r="I1252" s="389">
        <f t="shared" si="509"/>
        <v>0</v>
      </c>
      <c r="J1252" s="389">
        <f t="shared" si="509"/>
        <v>0</v>
      </c>
      <c r="K1252" s="390">
        <f t="shared" si="509"/>
        <v>0</v>
      </c>
      <c r="L1252" s="391">
        <f t="shared" si="509"/>
        <v>0</v>
      </c>
      <c r="M1252" s="392">
        <f t="shared" si="509"/>
        <v>0</v>
      </c>
      <c r="N1252" s="392">
        <f t="shared" si="509"/>
        <v>0</v>
      </c>
      <c r="O1252" s="392">
        <f t="shared" si="509"/>
        <v>0</v>
      </c>
      <c r="P1252" s="392">
        <f t="shared" si="509"/>
        <v>0</v>
      </c>
      <c r="Q1252" s="392">
        <f t="shared" si="509"/>
        <v>0</v>
      </c>
      <c r="R1252" s="392">
        <f t="shared" si="509"/>
        <v>0</v>
      </c>
      <c r="S1252" s="392">
        <f t="shared" si="509"/>
        <v>0</v>
      </c>
      <c r="T1252" s="392">
        <f t="shared" si="509"/>
        <v>0</v>
      </c>
      <c r="U1252" s="392">
        <f t="shared" si="509"/>
        <v>0</v>
      </c>
      <c r="V1252" s="393">
        <f t="shared" si="509"/>
        <v>0</v>
      </c>
      <c r="W1252" s="37">
        <f>G1252-SUM(H1252:V1252)</f>
        <v>0</v>
      </c>
      <c r="Y1252"/>
    </row>
    <row r="1253" spans="1:25" outlineLevel="1" x14ac:dyDescent="0.25">
      <c r="A1253" s="212"/>
      <c r="B1253" s="465"/>
      <c r="C1253" s="272"/>
      <c r="D1253" s="272"/>
      <c r="E1253" s="273"/>
      <c r="F1253" s="274" t="s">
        <v>74</v>
      </c>
      <c r="G1253" s="394">
        <f t="shared" ref="G1253:V1253" si="510">G395</f>
        <v>0</v>
      </c>
      <c r="H1253" s="395">
        <f t="shared" si="510"/>
        <v>0</v>
      </c>
      <c r="I1253" s="389">
        <f t="shared" si="510"/>
        <v>0</v>
      </c>
      <c r="J1253" s="389">
        <f t="shared" si="510"/>
        <v>0</v>
      </c>
      <c r="K1253" s="390">
        <f t="shared" si="510"/>
        <v>0</v>
      </c>
      <c r="L1253" s="391">
        <f t="shared" si="510"/>
        <v>0</v>
      </c>
      <c r="M1253" s="392">
        <f t="shared" si="510"/>
        <v>0</v>
      </c>
      <c r="N1253" s="392">
        <f t="shared" si="510"/>
        <v>0</v>
      </c>
      <c r="O1253" s="392">
        <f t="shared" si="510"/>
        <v>0</v>
      </c>
      <c r="P1253" s="392">
        <f t="shared" si="510"/>
        <v>0</v>
      </c>
      <c r="Q1253" s="392">
        <f t="shared" si="510"/>
        <v>0</v>
      </c>
      <c r="R1253" s="392">
        <f t="shared" si="510"/>
        <v>0</v>
      </c>
      <c r="S1253" s="392">
        <f t="shared" si="510"/>
        <v>0</v>
      </c>
      <c r="T1253" s="392">
        <f t="shared" si="510"/>
        <v>0</v>
      </c>
      <c r="U1253" s="392">
        <f t="shared" si="510"/>
        <v>0</v>
      </c>
      <c r="V1253" s="393">
        <f t="shared" si="510"/>
        <v>0</v>
      </c>
      <c r="W1253" s="37">
        <f>G1253-SUM(H1253:V1253)</f>
        <v>0</v>
      </c>
      <c r="Y1253"/>
    </row>
    <row r="1254" spans="1:25" x14ac:dyDescent="0.25">
      <c r="A1254" s="212"/>
      <c r="B1254" s="465"/>
      <c r="C1254" s="272"/>
      <c r="D1254" s="272"/>
      <c r="E1254" s="273" t="s">
        <v>75</v>
      </c>
      <c r="F1254" s="273"/>
      <c r="G1254" s="367">
        <f t="shared" ref="G1254:W1254" si="511">SUBTOTAL(9,G1255:G1256)</f>
        <v>0</v>
      </c>
      <c r="H1254" s="368">
        <f t="shared" si="511"/>
        <v>0</v>
      </c>
      <c r="I1254" s="369">
        <f t="shared" si="511"/>
        <v>0</v>
      </c>
      <c r="J1254" s="369">
        <f t="shared" si="511"/>
        <v>0</v>
      </c>
      <c r="K1254" s="370">
        <f t="shared" si="511"/>
        <v>0</v>
      </c>
      <c r="L1254" s="364">
        <f t="shared" si="511"/>
        <v>0</v>
      </c>
      <c r="M1254" s="364">
        <f t="shared" si="511"/>
        <v>0</v>
      </c>
      <c r="N1254" s="364">
        <f t="shared" si="511"/>
        <v>0</v>
      </c>
      <c r="O1254" s="364">
        <f t="shared" si="511"/>
        <v>0</v>
      </c>
      <c r="P1254" s="364">
        <f t="shared" si="511"/>
        <v>0</v>
      </c>
      <c r="Q1254" s="364">
        <f t="shared" si="511"/>
        <v>0</v>
      </c>
      <c r="R1254" s="364">
        <f t="shared" si="511"/>
        <v>0</v>
      </c>
      <c r="S1254" s="364">
        <f t="shared" si="511"/>
        <v>0</v>
      </c>
      <c r="T1254" s="364">
        <f t="shared" si="511"/>
        <v>0</v>
      </c>
      <c r="U1254" s="364">
        <f t="shared" si="511"/>
        <v>0</v>
      </c>
      <c r="V1254" s="364">
        <f t="shared" si="511"/>
        <v>0</v>
      </c>
      <c r="W1254" s="366">
        <f t="shared" si="511"/>
        <v>0</v>
      </c>
      <c r="Y1254"/>
    </row>
    <row r="1255" spans="1:25" outlineLevel="1" x14ac:dyDescent="0.25">
      <c r="A1255" s="212"/>
      <c r="B1255" s="465"/>
      <c r="C1255" s="272"/>
      <c r="D1255" s="272"/>
      <c r="E1255" s="273"/>
      <c r="F1255" s="274" t="s">
        <v>76</v>
      </c>
      <c r="G1255" s="394">
        <f t="shared" ref="G1255:V1255" si="512">G397</f>
        <v>0</v>
      </c>
      <c r="H1255" s="395">
        <f t="shared" si="512"/>
        <v>0</v>
      </c>
      <c r="I1255" s="389">
        <f t="shared" si="512"/>
        <v>0</v>
      </c>
      <c r="J1255" s="389">
        <f t="shared" si="512"/>
        <v>0</v>
      </c>
      <c r="K1255" s="390">
        <f t="shared" si="512"/>
        <v>0</v>
      </c>
      <c r="L1255" s="391">
        <f t="shared" si="512"/>
        <v>0</v>
      </c>
      <c r="M1255" s="392">
        <f t="shared" si="512"/>
        <v>0</v>
      </c>
      <c r="N1255" s="392">
        <f t="shared" si="512"/>
        <v>0</v>
      </c>
      <c r="O1255" s="392">
        <f t="shared" si="512"/>
        <v>0</v>
      </c>
      <c r="P1255" s="392">
        <f t="shared" si="512"/>
        <v>0</v>
      </c>
      <c r="Q1255" s="392">
        <f t="shared" si="512"/>
        <v>0</v>
      </c>
      <c r="R1255" s="392">
        <f t="shared" si="512"/>
        <v>0</v>
      </c>
      <c r="S1255" s="392">
        <f t="shared" si="512"/>
        <v>0</v>
      </c>
      <c r="T1255" s="392">
        <f t="shared" si="512"/>
        <v>0</v>
      </c>
      <c r="U1255" s="392">
        <f t="shared" si="512"/>
        <v>0</v>
      </c>
      <c r="V1255" s="393">
        <f t="shared" si="512"/>
        <v>0</v>
      </c>
      <c r="W1255" s="37">
        <f>G1255-SUM(H1255:V1255)</f>
        <v>0</v>
      </c>
      <c r="Y1255"/>
    </row>
    <row r="1256" spans="1:25" outlineLevel="1" x14ac:dyDescent="0.25">
      <c r="A1256" s="212"/>
      <c r="B1256" s="465"/>
      <c r="C1256" s="272"/>
      <c r="D1256" s="272"/>
      <c r="E1256" s="273"/>
      <c r="F1256" s="274" t="s">
        <v>77</v>
      </c>
      <c r="G1256" s="394">
        <f t="shared" ref="G1256:V1256" si="513">G398</f>
        <v>0</v>
      </c>
      <c r="H1256" s="395">
        <f t="shared" si="513"/>
        <v>0</v>
      </c>
      <c r="I1256" s="389">
        <f t="shared" si="513"/>
        <v>0</v>
      </c>
      <c r="J1256" s="389">
        <f t="shared" si="513"/>
        <v>0</v>
      </c>
      <c r="K1256" s="390">
        <f t="shared" si="513"/>
        <v>0</v>
      </c>
      <c r="L1256" s="391">
        <f t="shared" si="513"/>
        <v>0</v>
      </c>
      <c r="M1256" s="392">
        <f t="shared" si="513"/>
        <v>0</v>
      </c>
      <c r="N1256" s="392">
        <f t="shared" si="513"/>
        <v>0</v>
      </c>
      <c r="O1256" s="392">
        <f t="shared" si="513"/>
        <v>0</v>
      </c>
      <c r="P1256" s="392">
        <f t="shared" si="513"/>
        <v>0</v>
      </c>
      <c r="Q1256" s="392">
        <f t="shared" si="513"/>
        <v>0</v>
      </c>
      <c r="R1256" s="392">
        <f t="shared" si="513"/>
        <v>0</v>
      </c>
      <c r="S1256" s="392">
        <f t="shared" si="513"/>
        <v>0</v>
      </c>
      <c r="T1256" s="392">
        <f t="shared" si="513"/>
        <v>0</v>
      </c>
      <c r="U1256" s="392">
        <f t="shared" si="513"/>
        <v>0</v>
      </c>
      <c r="V1256" s="393">
        <f t="shared" si="513"/>
        <v>0</v>
      </c>
      <c r="W1256" s="37">
        <f>G1256-SUM(H1256:V1256)</f>
        <v>0</v>
      </c>
      <c r="Y1256"/>
    </row>
    <row r="1257" spans="1:25" x14ac:dyDescent="0.25">
      <c r="A1257" s="212"/>
      <c r="B1257" s="465"/>
      <c r="C1257" s="272"/>
      <c r="D1257" s="272"/>
      <c r="E1257" s="273" t="s">
        <v>78</v>
      </c>
      <c r="F1257" s="273"/>
      <c r="G1257" s="367">
        <f t="shared" ref="G1257:W1257" si="514">SUBTOTAL(9,G1258:G1259)</f>
        <v>0</v>
      </c>
      <c r="H1257" s="368">
        <f t="shared" si="514"/>
        <v>0</v>
      </c>
      <c r="I1257" s="369">
        <f t="shared" si="514"/>
        <v>0</v>
      </c>
      <c r="J1257" s="369">
        <f t="shared" si="514"/>
        <v>0</v>
      </c>
      <c r="K1257" s="370">
        <f t="shared" si="514"/>
        <v>0</v>
      </c>
      <c r="L1257" s="364">
        <f t="shared" si="514"/>
        <v>0</v>
      </c>
      <c r="M1257" s="364">
        <f t="shared" si="514"/>
        <v>0</v>
      </c>
      <c r="N1257" s="364">
        <f t="shared" si="514"/>
        <v>0</v>
      </c>
      <c r="O1257" s="364">
        <f t="shared" si="514"/>
        <v>0</v>
      </c>
      <c r="P1257" s="364">
        <f t="shared" si="514"/>
        <v>0</v>
      </c>
      <c r="Q1257" s="364">
        <f t="shared" si="514"/>
        <v>0</v>
      </c>
      <c r="R1257" s="364">
        <f t="shared" si="514"/>
        <v>0</v>
      </c>
      <c r="S1257" s="364">
        <f t="shared" si="514"/>
        <v>0</v>
      </c>
      <c r="T1257" s="364">
        <f t="shared" si="514"/>
        <v>0</v>
      </c>
      <c r="U1257" s="364">
        <f t="shared" si="514"/>
        <v>0</v>
      </c>
      <c r="V1257" s="364">
        <f t="shared" si="514"/>
        <v>0</v>
      </c>
      <c r="W1257" s="366">
        <f t="shared" si="514"/>
        <v>0</v>
      </c>
      <c r="Y1257"/>
    </row>
    <row r="1258" spans="1:25" outlineLevel="1" x14ac:dyDescent="0.25">
      <c r="A1258" s="212"/>
      <c r="B1258" s="465"/>
      <c r="C1258" s="272"/>
      <c r="D1258" s="272"/>
      <c r="E1258" s="273"/>
      <c r="F1258" s="274" t="s">
        <v>79</v>
      </c>
      <c r="G1258" s="394">
        <f t="shared" ref="G1258:V1258" si="515">G400</f>
        <v>0</v>
      </c>
      <c r="H1258" s="395">
        <f t="shared" si="515"/>
        <v>0</v>
      </c>
      <c r="I1258" s="389">
        <f t="shared" si="515"/>
        <v>0</v>
      </c>
      <c r="J1258" s="389">
        <f t="shared" si="515"/>
        <v>0</v>
      </c>
      <c r="K1258" s="390">
        <f t="shared" si="515"/>
        <v>0</v>
      </c>
      <c r="L1258" s="391">
        <f t="shared" si="515"/>
        <v>0</v>
      </c>
      <c r="M1258" s="392">
        <f t="shared" si="515"/>
        <v>0</v>
      </c>
      <c r="N1258" s="392">
        <f t="shared" si="515"/>
        <v>0</v>
      </c>
      <c r="O1258" s="392">
        <f t="shared" si="515"/>
        <v>0</v>
      </c>
      <c r="P1258" s="392">
        <f t="shared" si="515"/>
        <v>0</v>
      </c>
      <c r="Q1258" s="392">
        <f t="shared" si="515"/>
        <v>0</v>
      </c>
      <c r="R1258" s="392">
        <f t="shared" si="515"/>
        <v>0</v>
      </c>
      <c r="S1258" s="392">
        <f t="shared" si="515"/>
        <v>0</v>
      </c>
      <c r="T1258" s="392">
        <f t="shared" si="515"/>
        <v>0</v>
      </c>
      <c r="U1258" s="392">
        <f t="shared" si="515"/>
        <v>0</v>
      </c>
      <c r="V1258" s="393">
        <f t="shared" si="515"/>
        <v>0</v>
      </c>
      <c r="W1258" s="37">
        <f>G1258-SUM(H1258:V1258)</f>
        <v>0</v>
      </c>
      <c r="Y1258"/>
    </row>
    <row r="1259" spans="1:25" outlineLevel="1" x14ac:dyDescent="0.25">
      <c r="A1259" s="212"/>
      <c r="B1259" s="465"/>
      <c r="C1259" s="272"/>
      <c r="D1259" s="272"/>
      <c r="E1259" s="273"/>
      <c r="F1259" s="274" t="s">
        <v>80</v>
      </c>
      <c r="G1259" s="394">
        <f t="shared" ref="G1259:V1259" si="516">G401</f>
        <v>0</v>
      </c>
      <c r="H1259" s="395">
        <f t="shared" si="516"/>
        <v>0</v>
      </c>
      <c r="I1259" s="389">
        <f t="shared" si="516"/>
        <v>0</v>
      </c>
      <c r="J1259" s="389">
        <f t="shared" si="516"/>
        <v>0</v>
      </c>
      <c r="K1259" s="390">
        <f t="shared" si="516"/>
        <v>0</v>
      </c>
      <c r="L1259" s="391">
        <f t="shared" si="516"/>
        <v>0</v>
      </c>
      <c r="M1259" s="392">
        <f t="shared" si="516"/>
        <v>0</v>
      </c>
      <c r="N1259" s="392">
        <f t="shared" si="516"/>
        <v>0</v>
      </c>
      <c r="O1259" s="392">
        <f t="shared" si="516"/>
        <v>0</v>
      </c>
      <c r="P1259" s="392">
        <f t="shared" si="516"/>
        <v>0</v>
      </c>
      <c r="Q1259" s="392">
        <f t="shared" si="516"/>
        <v>0</v>
      </c>
      <c r="R1259" s="392">
        <f t="shared" si="516"/>
        <v>0</v>
      </c>
      <c r="S1259" s="392">
        <f t="shared" si="516"/>
        <v>0</v>
      </c>
      <c r="T1259" s="392">
        <f t="shared" si="516"/>
        <v>0</v>
      </c>
      <c r="U1259" s="392">
        <f t="shared" si="516"/>
        <v>0</v>
      </c>
      <c r="V1259" s="393">
        <f t="shared" si="516"/>
        <v>0</v>
      </c>
      <c r="W1259" s="37">
        <f>G1259-SUM(H1259:V1259)</f>
        <v>0</v>
      </c>
      <c r="Y1259"/>
    </row>
    <row r="1260" spans="1:25" x14ac:dyDescent="0.25">
      <c r="A1260" s="212"/>
      <c r="B1260" s="465"/>
      <c r="C1260" s="272"/>
      <c r="D1260" s="272"/>
      <c r="E1260" s="273" t="s">
        <v>81</v>
      </c>
      <c r="F1260" s="273"/>
      <c r="G1260" s="367">
        <f t="shared" ref="G1260:W1260" si="517">SUBTOTAL(9,G1261:G1262)</f>
        <v>0</v>
      </c>
      <c r="H1260" s="368">
        <f t="shared" si="517"/>
        <v>0</v>
      </c>
      <c r="I1260" s="369">
        <f t="shared" si="517"/>
        <v>0</v>
      </c>
      <c r="J1260" s="369">
        <f t="shared" si="517"/>
        <v>0</v>
      </c>
      <c r="K1260" s="370">
        <f t="shared" si="517"/>
        <v>0</v>
      </c>
      <c r="L1260" s="364">
        <f t="shared" si="517"/>
        <v>0</v>
      </c>
      <c r="M1260" s="364">
        <f t="shared" si="517"/>
        <v>0</v>
      </c>
      <c r="N1260" s="364">
        <f t="shared" si="517"/>
        <v>0</v>
      </c>
      <c r="O1260" s="364">
        <f t="shared" si="517"/>
        <v>0</v>
      </c>
      <c r="P1260" s="364">
        <f t="shared" si="517"/>
        <v>0</v>
      </c>
      <c r="Q1260" s="364">
        <f t="shared" si="517"/>
        <v>0</v>
      </c>
      <c r="R1260" s="364">
        <f t="shared" si="517"/>
        <v>0</v>
      </c>
      <c r="S1260" s="364">
        <f t="shared" si="517"/>
        <v>0</v>
      </c>
      <c r="T1260" s="364">
        <f t="shared" si="517"/>
        <v>0</v>
      </c>
      <c r="U1260" s="364">
        <f t="shared" si="517"/>
        <v>0</v>
      </c>
      <c r="V1260" s="364">
        <f t="shared" si="517"/>
        <v>0</v>
      </c>
      <c r="W1260" s="366">
        <f t="shared" si="517"/>
        <v>0</v>
      </c>
      <c r="Y1260"/>
    </row>
    <row r="1261" spans="1:25" outlineLevel="1" x14ac:dyDescent="0.25">
      <c r="A1261" s="212"/>
      <c r="B1261" s="465"/>
      <c r="C1261" s="272"/>
      <c r="D1261" s="272"/>
      <c r="E1261" s="273"/>
      <c r="F1261" s="274" t="s">
        <v>82</v>
      </c>
      <c r="G1261" s="394">
        <f t="shared" ref="G1261:V1261" si="518">G403</f>
        <v>0</v>
      </c>
      <c r="H1261" s="395">
        <f t="shared" si="518"/>
        <v>0</v>
      </c>
      <c r="I1261" s="389">
        <f t="shared" si="518"/>
        <v>0</v>
      </c>
      <c r="J1261" s="389">
        <f t="shared" si="518"/>
        <v>0</v>
      </c>
      <c r="K1261" s="390">
        <f t="shared" si="518"/>
        <v>0</v>
      </c>
      <c r="L1261" s="391">
        <f t="shared" si="518"/>
        <v>0</v>
      </c>
      <c r="M1261" s="392">
        <f t="shared" si="518"/>
        <v>0</v>
      </c>
      <c r="N1261" s="392">
        <f t="shared" si="518"/>
        <v>0</v>
      </c>
      <c r="O1261" s="392">
        <f t="shared" si="518"/>
        <v>0</v>
      </c>
      <c r="P1261" s="392">
        <f t="shared" si="518"/>
        <v>0</v>
      </c>
      <c r="Q1261" s="392">
        <f t="shared" si="518"/>
        <v>0</v>
      </c>
      <c r="R1261" s="392">
        <f t="shared" si="518"/>
        <v>0</v>
      </c>
      <c r="S1261" s="392">
        <f t="shared" si="518"/>
        <v>0</v>
      </c>
      <c r="T1261" s="392">
        <f t="shared" si="518"/>
        <v>0</v>
      </c>
      <c r="U1261" s="392">
        <f t="shared" si="518"/>
        <v>0</v>
      </c>
      <c r="V1261" s="393">
        <f t="shared" si="518"/>
        <v>0</v>
      </c>
      <c r="W1261" s="37">
        <f>G1261-SUM(H1261:V1261)</f>
        <v>0</v>
      </c>
      <c r="Y1261"/>
    </row>
    <row r="1262" spans="1:25" outlineLevel="1" x14ac:dyDescent="0.25">
      <c r="A1262" s="212"/>
      <c r="B1262" s="465"/>
      <c r="C1262" s="272"/>
      <c r="D1262" s="272"/>
      <c r="E1262" s="273"/>
      <c r="F1262" s="274" t="s">
        <v>83</v>
      </c>
      <c r="G1262" s="394">
        <f t="shared" ref="G1262:V1262" si="519">G404</f>
        <v>0</v>
      </c>
      <c r="H1262" s="395">
        <f t="shared" si="519"/>
        <v>0</v>
      </c>
      <c r="I1262" s="389">
        <f t="shared" si="519"/>
        <v>0</v>
      </c>
      <c r="J1262" s="389">
        <f t="shared" si="519"/>
        <v>0</v>
      </c>
      <c r="K1262" s="390">
        <f t="shared" si="519"/>
        <v>0</v>
      </c>
      <c r="L1262" s="391">
        <f t="shared" si="519"/>
        <v>0</v>
      </c>
      <c r="M1262" s="392">
        <f t="shared" si="519"/>
        <v>0</v>
      </c>
      <c r="N1262" s="392">
        <f t="shared" si="519"/>
        <v>0</v>
      </c>
      <c r="O1262" s="392">
        <f t="shared" si="519"/>
        <v>0</v>
      </c>
      <c r="P1262" s="392">
        <f t="shared" si="519"/>
        <v>0</v>
      </c>
      <c r="Q1262" s="392">
        <f t="shared" si="519"/>
        <v>0</v>
      </c>
      <c r="R1262" s="392">
        <f t="shared" si="519"/>
        <v>0</v>
      </c>
      <c r="S1262" s="392">
        <f t="shared" si="519"/>
        <v>0</v>
      </c>
      <c r="T1262" s="392">
        <f t="shared" si="519"/>
        <v>0</v>
      </c>
      <c r="U1262" s="392">
        <f t="shared" si="519"/>
        <v>0</v>
      </c>
      <c r="V1262" s="393">
        <f t="shared" si="519"/>
        <v>0</v>
      </c>
      <c r="W1262" s="37">
        <f>G1262-SUM(H1262:V1262)</f>
        <v>0</v>
      </c>
      <c r="Y1262"/>
    </row>
    <row r="1263" spans="1:25" x14ac:dyDescent="0.25">
      <c r="A1263" s="212"/>
      <c r="B1263" s="465"/>
      <c r="C1263" s="272"/>
      <c r="D1263" s="272"/>
      <c r="E1263" s="273" t="s">
        <v>84</v>
      </c>
      <c r="F1263" s="273"/>
      <c r="G1263" s="367">
        <f t="shared" ref="G1263:W1263" si="520">SUBTOTAL(9,G1264:G1265)</f>
        <v>0</v>
      </c>
      <c r="H1263" s="368">
        <f t="shared" si="520"/>
        <v>0</v>
      </c>
      <c r="I1263" s="369">
        <f t="shared" si="520"/>
        <v>0</v>
      </c>
      <c r="J1263" s="369">
        <f t="shared" si="520"/>
        <v>0</v>
      </c>
      <c r="K1263" s="370">
        <f t="shared" si="520"/>
        <v>0</v>
      </c>
      <c r="L1263" s="364">
        <f t="shared" si="520"/>
        <v>0</v>
      </c>
      <c r="M1263" s="364">
        <f t="shared" si="520"/>
        <v>0</v>
      </c>
      <c r="N1263" s="364">
        <f t="shared" si="520"/>
        <v>0</v>
      </c>
      <c r="O1263" s="364">
        <f t="shared" si="520"/>
        <v>0</v>
      </c>
      <c r="P1263" s="364">
        <f t="shared" si="520"/>
        <v>0</v>
      </c>
      <c r="Q1263" s="364">
        <f t="shared" si="520"/>
        <v>0</v>
      </c>
      <c r="R1263" s="364">
        <f t="shared" si="520"/>
        <v>0</v>
      </c>
      <c r="S1263" s="364">
        <f t="shared" si="520"/>
        <v>0</v>
      </c>
      <c r="T1263" s="364">
        <f t="shared" si="520"/>
        <v>0</v>
      </c>
      <c r="U1263" s="364">
        <f t="shared" si="520"/>
        <v>0</v>
      </c>
      <c r="V1263" s="364">
        <f t="shared" si="520"/>
        <v>0</v>
      </c>
      <c r="W1263" s="366">
        <f t="shared" si="520"/>
        <v>0</v>
      </c>
      <c r="Y1263"/>
    </row>
    <row r="1264" spans="1:25" outlineLevel="1" x14ac:dyDescent="0.25">
      <c r="A1264" s="212"/>
      <c r="B1264" s="465"/>
      <c r="C1264" s="272"/>
      <c r="D1264" s="272"/>
      <c r="E1264" s="273"/>
      <c r="F1264" s="274" t="s">
        <v>85</v>
      </c>
      <c r="G1264" s="394">
        <f t="shared" ref="G1264:V1264" si="521">G406</f>
        <v>0</v>
      </c>
      <c r="H1264" s="395">
        <f t="shared" si="521"/>
        <v>0</v>
      </c>
      <c r="I1264" s="389">
        <f t="shared" si="521"/>
        <v>0</v>
      </c>
      <c r="J1264" s="389">
        <f t="shared" si="521"/>
        <v>0</v>
      </c>
      <c r="K1264" s="390">
        <f t="shared" si="521"/>
        <v>0</v>
      </c>
      <c r="L1264" s="391">
        <f t="shared" si="521"/>
        <v>0</v>
      </c>
      <c r="M1264" s="392">
        <f t="shared" si="521"/>
        <v>0</v>
      </c>
      <c r="N1264" s="392">
        <f t="shared" si="521"/>
        <v>0</v>
      </c>
      <c r="O1264" s="392">
        <f t="shared" si="521"/>
        <v>0</v>
      </c>
      <c r="P1264" s="392">
        <f t="shared" si="521"/>
        <v>0</v>
      </c>
      <c r="Q1264" s="392">
        <f t="shared" si="521"/>
        <v>0</v>
      </c>
      <c r="R1264" s="392">
        <f t="shared" si="521"/>
        <v>0</v>
      </c>
      <c r="S1264" s="392">
        <f t="shared" si="521"/>
        <v>0</v>
      </c>
      <c r="T1264" s="392">
        <f t="shared" si="521"/>
        <v>0</v>
      </c>
      <c r="U1264" s="392">
        <f t="shared" si="521"/>
        <v>0</v>
      </c>
      <c r="V1264" s="393">
        <f t="shared" si="521"/>
        <v>0</v>
      </c>
      <c r="W1264" s="37">
        <f>G1264-SUM(H1264:V1264)</f>
        <v>0</v>
      </c>
      <c r="Y1264"/>
    </row>
    <row r="1265" spans="1:25" outlineLevel="1" x14ac:dyDescent="0.25">
      <c r="A1265" s="212"/>
      <c r="B1265" s="465"/>
      <c r="C1265" s="272"/>
      <c r="D1265" s="272"/>
      <c r="E1265" s="273"/>
      <c r="F1265" s="274" t="s">
        <v>86</v>
      </c>
      <c r="G1265" s="394">
        <f t="shared" ref="G1265:V1265" si="522">G407</f>
        <v>0</v>
      </c>
      <c r="H1265" s="395">
        <f t="shared" si="522"/>
        <v>0</v>
      </c>
      <c r="I1265" s="389">
        <f t="shared" si="522"/>
        <v>0</v>
      </c>
      <c r="J1265" s="389">
        <f t="shared" si="522"/>
        <v>0</v>
      </c>
      <c r="K1265" s="390">
        <f t="shared" si="522"/>
        <v>0</v>
      </c>
      <c r="L1265" s="391">
        <f t="shared" si="522"/>
        <v>0</v>
      </c>
      <c r="M1265" s="392">
        <f t="shared" si="522"/>
        <v>0</v>
      </c>
      <c r="N1265" s="392">
        <f t="shared" si="522"/>
        <v>0</v>
      </c>
      <c r="O1265" s="392">
        <f t="shared" si="522"/>
        <v>0</v>
      </c>
      <c r="P1265" s="392">
        <f t="shared" si="522"/>
        <v>0</v>
      </c>
      <c r="Q1265" s="392">
        <f t="shared" si="522"/>
        <v>0</v>
      </c>
      <c r="R1265" s="392">
        <f t="shared" si="522"/>
        <v>0</v>
      </c>
      <c r="S1265" s="392">
        <f t="shared" si="522"/>
        <v>0</v>
      </c>
      <c r="T1265" s="392">
        <f t="shared" si="522"/>
        <v>0</v>
      </c>
      <c r="U1265" s="392">
        <f t="shared" si="522"/>
        <v>0</v>
      </c>
      <c r="V1265" s="393">
        <f t="shared" si="522"/>
        <v>0</v>
      </c>
      <c r="W1265" s="37">
        <f>G1265-SUM(H1265:V1265)</f>
        <v>0</v>
      </c>
      <c r="Y1265"/>
    </row>
    <row r="1266" spans="1:25" x14ac:dyDescent="0.25">
      <c r="A1266" s="212"/>
      <c r="B1266" s="465"/>
      <c r="C1266" s="272"/>
      <c r="D1266" s="272"/>
      <c r="E1266" s="273" t="s">
        <v>87</v>
      </c>
      <c r="F1266" s="273"/>
      <c r="G1266" s="367">
        <f t="shared" ref="G1266:W1266" si="523">SUBTOTAL(9,G1267:G1268)</f>
        <v>0</v>
      </c>
      <c r="H1266" s="368">
        <f t="shared" si="523"/>
        <v>0</v>
      </c>
      <c r="I1266" s="369">
        <f t="shared" si="523"/>
        <v>0</v>
      </c>
      <c r="J1266" s="369">
        <f t="shared" si="523"/>
        <v>0</v>
      </c>
      <c r="K1266" s="370">
        <f t="shared" si="523"/>
        <v>0</v>
      </c>
      <c r="L1266" s="364">
        <f t="shared" si="523"/>
        <v>0</v>
      </c>
      <c r="M1266" s="364">
        <f t="shared" si="523"/>
        <v>0</v>
      </c>
      <c r="N1266" s="364">
        <f t="shared" si="523"/>
        <v>0</v>
      </c>
      <c r="O1266" s="364">
        <f t="shared" si="523"/>
        <v>0</v>
      </c>
      <c r="P1266" s="364">
        <f t="shared" si="523"/>
        <v>0</v>
      </c>
      <c r="Q1266" s="364">
        <f t="shared" si="523"/>
        <v>0</v>
      </c>
      <c r="R1266" s="364">
        <f t="shared" si="523"/>
        <v>0</v>
      </c>
      <c r="S1266" s="364">
        <f t="shared" si="523"/>
        <v>0</v>
      </c>
      <c r="T1266" s="364">
        <f t="shared" si="523"/>
        <v>0</v>
      </c>
      <c r="U1266" s="364">
        <f t="shared" si="523"/>
        <v>0</v>
      </c>
      <c r="V1266" s="364">
        <f t="shared" si="523"/>
        <v>0</v>
      </c>
      <c r="W1266" s="366">
        <f t="shared" si="523"/>
        <v>0</v>
      </c>
      <c r="Y1266"/>
    </row>
    <row r="1267" spans="1:25" outlineLevel="1" x14ac:dyDescent="0.25">
      <c r="A1267" s="212"/>
      <c r="B1267" s="465"/>
      <c r="C1267" s="272"/>
      <c r="D1267" s="272"/>
      <c r="E1267" s="273"/>
      <c r="F1267" s="274" t="s">
        <v>88</v>
      </c>
      <c r="G1267" s="394">
        <f t="shared" ref="G1267:V1267" si="524">G409</f>
        <v>0</v>
      </c>
      <c r="H1267" s="395">
        <f t="shared" si="524"/>
        <v>0</v>
      </c>
      <c r="I1267" s="389">
        <f t="shared" si="524"/>
        <v>0</v>
      </c>
      <c r="J1267" s="389">
        <f t="shared" si="524"/>
        <v>0</v>
      </c>
      <c r="K1267" s="390">
        <f t="shared" si="524"/>
        <v>0</v>
      </c>
      <c r="L1267" s="391">
        <f t="shared" si="524"/>
        <v>0</v>
      </c>
      <c r="M1267" s="392">
        <f t="shared" si="524"/>
        <v>0</v>
      </c>
      <c r="N1267" s="413">
        <f t="shared" si="524"/>
        <v>0</v>
      </c>
      <c r="O1267" s="392">
        <f t="shared" si="524"/>
        <v>0</v>
      </c>
      <c r="P1267" s="392">
        <f t="shared" si="524"/>
        <v>0</v>
      </c>
      <c r="Q1267" s="392">
        <f t="shared" si="524"/>
        <v>0</v>
      </c>
      <c r="R1267" s="413">
        <f t="shared" si="524"/>
        <v>0</v>
      </c>
      <c r="S1267" s="413">
        <f t="shared" si="524"/>
        <v>0</v>
      </c>
      <c r="T1267" s="392">
        <f t="shared" si="524"/>
        <v>0</v>
      </c>
      <c r="U1267" s="392">
        <f t="shared" si="524"/>
        <v>0</v>
      </c>
      <c r="V1267" s="393">
        <f t="shared" si="524"/>
        <v>0</v>
      </c>
      <c r="W1267" s="37">
        <f>G1267-SUM(H1267:V1267)</f>
        <v>0</v>
      </c>
      <c r="Y1267"/>
    </row>
    <row r="1268" spans="1:25" outlineLevel="1" x14ac:dyDescent="0.25">
      <c r="A1268" s="212"/>
      <c r="B1268" s="465"/>
      <c r="C1268" s="272"/>
      <c r="D1268" s="272"/>
      <c r="E1268" s="273"/>
      <c r="F1268" s="274" t="s">
        <v>89</v>
      </c>
      <c r="G1268" s="394">
        <f t="shared" ref="G1268:V1268" si="525">G410</f>
        <v>0</v>
      </c>
      <c r="H1268" s="395">
        <f t="shared" si="525"/>
        <v>0</v>
      </c>
      <c r="I1268" s="389">
        <f t="shared" si="525"/>
        <v>0</v>
      </c>
      <c r="J1268" s="389">
        <f t="shared" si="525"/>
        <v>0</v>
      </c>
      <c r="K1268" s="390">
        <f t="shared" si="525"/>
        <v>0</v>
      </c>
      <c r="L1268" s="391">
        <f t="shared" si="525"/>
        <v>0</v>
      </c>
      <c r="M1268" s="396">
        <f t="shared" si="525"/>
        <v>0</v>
      </c>
      <c r="N1268" s="392">
        <f t="shared" si="525"/>
        <v>0</v>
      </c>
      <c r="O1268" s="388">
        <f t="shared" si="525"/>
        <v>0</v>
      </c>
      <c r="P1268" s="392">
        <f t="shared" si="525"/>
        <v>0</v>
      </c>
      <c r="Q1268" s="396">
        <f t="shared" si="525"/>
        <v>0</v>
      </c>
      <c r="R1268" s="392">
        <f t="shared" si="525"/>
        <v>0</v>
      </c>
      <c r="S1268" s="392">
        <f t="shared" si="525"/>
        <v>0</v>
      </c>
      <c r="T1268" s="388">
        <f t="shared" si="525"/>
        <v>0</v>
      </c>
      <c r="U1268" s="392">
        <f t="shared" si="525"/>
        <v>0</v>
      </c>
      <c r="V1268" s="393">
        <f t="shared" si="525"/>
        <v>0</v>
      </c>
      <c r="W1268" s="37">
        <f>G1268-SUM(H1268:V1268)</f>
        <v>0</v>
      </c>
      <c r="Y1268"/>
    </row>
    <row r="1269" spans="1:25" x14ac:dyDescent="0.25">
      <c r="A1269" s="212"/>
      <c r="B1269" s="465"/>
      <c r="C1269" s="272"/>
      <c r="D1269" s="272" t="s">
        <v>90</v>
      </c>
      <c r="E1269" s="273"/>
      <c r="F1269" s="273"/>
      <c r="G1269" s="367">
        <f t="shared" ref="G1269:W1269" si="526">SUBTOTAL(9,G1270:G1272)</f>
        <v>0</v>
      </c>
      <c r="H1269" s="368">
        <f t="shared" si="526"/>
        <v>0</v>
      </c>
      <c r="I1269" s="369">
        <f t="shared" si="526"/>
        <v>0</v>
      </c>
      <c r="J1269" s="369">
        <f t="shared" si="526"/>
        <v>0</v>
      </c>
      <c r="K1269" s="370">
        <f t="shared" si="526"/>
        <v>0</v>
      </c>
      <c r="L1269" s="364">
        <f t="shared" si="526"/>
        <v>0</v>
      </c>
      <c r="M1269" s="364">
        <f t="shared" si="526"/>
        <v>0</v>
      </c>
      <c r="N1269" s="364">
        <f t="shared" si="526"/>
        <v>0</v>
      </c>
      <c r="O1269" s="364">
        <f t="shared" si="526"/>
        <v>0</v>
      </c>
      <c r="P1269" s="364">
        <f t="shared" si="526"/>
        <v>0</v>
      </c>
      <c r="Q1269" s="364">
        <f t="shared" si="526"/>
        <v>0</v>
      </c>
      <c r="R1269" s="364">
        <f t="shared" si="526"/>
        <v>0</v>
      </c>
      <c r="S1269" s="364">
        <f t="shared" si="526"/>
        <v>0</v>
      </c>
      <c r="T1269" s="364">
        <f t="shared" si="526"/>
        <v>0</v>
      </c>
      <c r="U1269" s="364">
        <f t="shared" si="526"/>
        <v>0</v>
      </c>
      <c r="V1269" s="364">
        <f t="shared" si="526"/>
        <v>0</v>
      </c>
      <c r="W1269" s="366">
        <f t="shared" si="526"/>
        <v>0</v>
      </c>
      <c r="Y1269"/>
    </row>
    <row r="1270" spans="1:25" outlineLevel="1" x14ac:dyDescent="0.25">
      <c r="A1270" s="212"/>
      <c r="B1270" s="465"/>
      <c r="C1270" s="272"/>
      <c r="D1270" s="272"/>
      <c r="E1270" s="273"/>
      <c r="F1270" s="274" t="s">
        <v>91</v>
      </c>
      <c r="G1270" s="394">
        <f t="shared" ref="G1270:V1270" si="527">G412</f>
        <v>0</v>
      </c>
      <c r="H1270" s="395">
        <f t="shared" si="527"/>
        <v>0</v>
      </c>
      <c r="I1270" s="389">
        <f t="shared" si="527"/>
        <v>0</v>
      </c>
      <c r="J1270" s="389">
        <f t="shared" si="527"/>
        <v>0</v>
      </c>
      <c r="K1270" s="390">
        <f t="shared" si="527"/>
        <v>0</v>
      </c>
      <c r="L1270" s="391">
        <f t="shared" si="527"/>
        <v>0</v>
      </c>
      <c r="M1270" s="396">
        <f t="shared" si="527"/>
        <v>0</v>
      </c>
      <c r="N1270" s="392">
        <f t="shared" si="527"/>
        <v>0</v>
      </c>
      <c r="O1270" s="388">
        <f t="shared" si="527"/>
        <v>0</v>
      </c>
      <c r="P1270" s="392">
        <f t="shared" si="527"/>
        <v>0</v>
      </c>
      <c r="Q1270" s="396">
        <f t="shared" si="527"/>
        <v>0</v>
      </c>
      <c r="R1270" s="392">
        <f t="shared" si="527"/>
        <v>0</v>
      </c>
      <c r="S1270" s="392">
        <f t="shared" si="527"/>
        <v>0</v>
      </c>
      <c r="T1270" s="388">
        <f t="shared" si="527"/>
        <v>0</v>
      </c>
      <c r="U1270" s="392">
        <f t="shared" si="527"/>
        <v>0</v>
      </c>
      <c r="V1270" s="393">
        <f t="shared" si="527"/>
        <v>0</v>
      </c>
      <c r="W1270" s="37">
        <f>G1270-SUM(H1270:V1270)</f>
        <v>0</v>
      </c>
      <c r="Y1270"/>
    </row>
    <row r="1271" spans="1:25" outlineLevel="1" x14ac:dyDescent="0.25">
      <c r="A1271" s="212"/>
      <c r="B1271" s="465"/>
      <c r="C1271" s="272"/>
      <c r="D1271" s="272"/>
      <c r="E1271" s="273"/>
      <c r="F1271" s="274" t="s">
        <v>92</v>
      </c>
      <c r="G1271" s="394">
        <f t="shared" ref="G1271:V1271" si="528">G413</f>
        <v>0</v>
      </c>
      <c r="H1271" s="395">
        <f t="shared" si="528"/>
        <v>0</v>
      </c>
      <c r="I1271" s="389">
        <f t="shared" si="528"/>
        <v>0</v>
      </c>
      <c r="J1271" s="389">
        <f t="shared" si="528"/>
        <v>0</v>
      </c>
      <c r="K1271" s="390">
        <f t="shared" si="528"/>
        <v>0</v>
      </c>
      <c r="L1271" s="391">
        <f t="shared" si="528"/>
        <v>0</v>
      </c>
      <c r="M1271" s="396">
        <f t="shared" si="528"/>
        <v>0</v>
      </c>
      <c r="N1271" s="392">
        <f t="shared" si="528"/>
        <v>0</v>
      </c>
      <c r="O1271" s="388">
        <f t="shared" si="528"/>
        <v>0</v>
      </c>
      <c r="P1271" s="392">
        <f t="shared" si="528"/>
        <v>0</v>
      </c>
      <c r="Q1271" s="396">
        <f t="shared" si="528"/>
        <v>0</v>
      </c>
      <c r="R1271" s="392">
        <f t="shared" si="528"/>
        <v>0</v>
      </c>
      <c r="S1271" s="392">
        <f t="shared" si="528"/>
        <v>0</v>
      </c>
      <c r="T1271" s="388">
        <f t="shared" si="528"/>
        <v>0</v>
      </c>
      <c r="U1271" s="392">
        <f t="shared" si="528"/>
        <v>0</v>
      </c>
      <c r="V1271" s="393">
        <f t="shared" si="528"/>
        <v>0</v>
      </c>
      <c r="W1271" s="37">
        <f>G1271-SUM(H1271:V1271)</f>
        <v>0</v>
      </c>
      <c r="Y1271"/>
    </row>
    <row r="1272" spans="1:25" outlineLevel="1" x14ac:dyDescent="0.25">
      <c r="A1272" s="212"/>
      <c r="B1272" s="465"/>
      <c r="C1272" s="272"/>
      <c r="D1272" s="272"/>
      <c r="E1272" s="273"/>
      <c r="F1272" s="274" t="s">
        <v>93</v>
      </c>
      <c r="G1272" s="394">
        <f t="shared" ref="G1272:V1272" si="529">G414</f>
        <v>0</v>
      </c>
      <c r="H1272" s="395">
        <f t="shared" si="529"/>
        <v>0</v>
      </c>
      <c r="I1272" s="389">
        <f t="shared" si="529"/>
        <v>0</v>
      </c>
      <c r="J1272" s="389">
        <f t="shared" si="529"/>
        <v>0</v>
      </c>
      <c r="K1272" s="390">
        <f t="shared" si="529"/>
        <v>0</v>
      </c>
      <c r="L1272" s="391">
        <f t="shared" si="529"/>
        <v>0</v>
      </c>
      <c r="M1272" s="396">
        <f t="shared" si="529"/>
        <v>0</v>
      </c>
      <c r="N1272" s="392">
        <f t="shared" si="529"/>
        <v>0</v>
      </c>
      <c r="O1272" s="388">
        <f t="shared" si="529"/>
        <v>0</v>
      </c>
      <c r="P1272" s="392">
        <f t="shared" si="529"/>
        <v>0</v>
      </c>
      <c r="Q1272" s="396">
        <f t="shared" si="529"/>
        <v>0</v>
      </c>
      <c r="R1272" s="392">
        <f t="shared" si="529"/>
        <v>0</v>
      </c>
      <c r="S1272" s="392">
        <f t="shared" si="529"/>
        <v>0</v>
      </c>
      <c r="T1272" s="388">
        <f t="shared" si="529"/>
        <v>0</v>
      </c>
      <c r="U1272" s="392">
        <f t="shared" si="529"/>
        <v>0</v>
      </c>
      <c r="V1272" s="393">
        <f t="shared" si="529"/>
        <v>0</v>
      </c>
      <c r="W1272" s="37">
        <f>G1272-SUM(H1272:V1272)</f>
        <v>0</v>
      </c>
      <c r="Y1272"/>
    </row>
    <row r="1273" spans="1:25" x14ac:dyDescent="0.25">
      <c r="A1273" s="212"/>
      <c r="B1273" s="465"/>
      <c r="C1273" s="275"/>
      <c r="D1273" s="272" t="s">
        <v>94</v>
      </c>
      <c r="E1273" s="273"/>
      <c r="F1273" s="273"/>
      <c r="G1273" s="367">
        <f t="shared" ref="G1273:W1273" si="530">SUBTOTAL(9,G1274:G1275)</f>
        <v>0</v>
      </c>
      <c r="H1273" s="368">
        <f t="shared" si="530"/>
        <v>0</v>
      </c>
      <c r="I1273" s="369">
        <f t="shared" si="530"/>
        <v>0</v>
      </c>
      <c r="J1273" s="369">
        <f t="shared" si="530"/>
        <v>0</v>
      </c>
      <c r="K1273" s="370">
        <f t="shared" si="530"/>
        <v>0</v>
      </c>
      <c r="L1273" s="364">
        <f t="shared" si="530"/>
        <v>0</v>
      </c>
      <c r="M1273" s="364">
        <f t="shared" si="530"/>
        <v>0</v>
      </c>
      <c r="N1273" s="364">
        <f t="shared" si="530"/>
        <v>0</v>
      </c>
      <c r="O1273" s="364">
        <f t="shared" si="530"/>
        <v>0</v>
      </c>
      <c r="P1273" s="364">
        <f t="shared" si="530"/>
        <v>0</v>
      </c>
      <c r="Q1273" s="364">
        <f t="shared" si="530"/>
        <v>0</v>
      </c>
      <c r="R1273" s="364">
        <f t="shared" si="530"/>
        <v>0</v>
      </c>
      <c r="S1273" s="364">
        <f t="shared" si="530"/>
        <v>0</v>
      </c>
      <c r="T1273" s="364">
        <f t="shared" si="530"/>
        <v>0</v>
      </c>
      <c r="U1273" s="364">
        <f t="shared" si="530"/>
        <v>0</v>
      </c>
      <c r="V1273" s="364">
        <f t="shared" si="530"/>
        <v>0</v>
      </c>
      <c r="W1273" s="366">
        <f t="shared" si="530"/>
        <v>0</v>
      </c>
      <c r="Y1273"/>
    </row>
    <row r="1274" spans="1:25" outlineLevel="1" x14ac:dyDescent="0.25">
      <c r="A1274" s="212"/>
      <c r="B1274" s="465"/>
      <c r="C1274" s="272"/>
      <c r="D1274" s="272"/>
      <c r="E1274" s="273"/>
      <c r="F1274" s="274" t="s">
        <v>95</v>
      </c>
      <c r="G1274" s="394">
        <f t="shared" ref="G1274:V1274" si="531">G416</f>
        <v>0</v>
      </c>
      <c r="H1274" s="395">
        <f t="shared" si="531"/>
        <v>0</v>
      </c>
      <c r="I1274" s="389">
        <f t="shared" si="531"/>
        <v>0</v>
      </c>
      <c r="J1274" s="389">
        <f t="shared" si="531"/>
        <v>0</v>
      </c>
      <c r="K1274" s="390">
        <f t="shared" si="531"/>
        <v>0</v>
      </c>
      <c r="L1274" s="391">
        <f t="shared" si="531"/>
        <v>0</v>
      </c>
      <c r="M1274" s="396">
        <f t="shared" si="531"/>
        <v>0</v>
      </c>
      <c r="N1274" s="392">
        <f t="shared" si="531"/>
        <v>0</v>
      </c>
      <c r="O1274" s="388">
        <f t="shared" si="531"/>
        <v>0</v>
      </c>
      <c r="P1274" s="392">
        <f t="shared" si="531"/>
        <v>0</v>
      </c>
      <c r="Q1274" s="396">
        <f t="shared" si="531"/>
        <v>0</v>
      </c>
      <c r="R1274" s="392">
        <f t="shared" si="531"/>
        <v>0</v>
      </c>
      <c r="S1274" s="392">
        <f t="shared" si="531"/>
        <v>0</v>
      </c>
      <c r="T1274" s="388">
        <f t="shared" si="531"/>
        <v>0</v>
      </c>
      <c r="U1274" s="392">
        <f t="shared" si="531"/>
        <v>0</v>
      </c>
      <c r="V1274" s="393">
        <f t="shared" si="531"/>
        <v>0</v>
      </c>
      <c r="W1274" s="37">
        <f>G1274-SUM(H1274:V1274)</f>
        <v>0</v>
      </c>
      <c r="Y1274"/>
    </row>
    <row r="1275" spans="1:25" outlineLevel="1" x14ac:dyDescent="0.25">
      <c r="A1275" s="212"/>
      <c r="B1275" s="465"/>
      <c r="C1275" s="272"/>
      <c r="D1275" s="272"/>
      <c r="E1275" s="273"/>
      <c r="F1275" s="274" t="s">
        <v>96</v>
      </c>
      <c r="G1275" s="394">
        <f t="shared" ref="G1275:V1275" si="532">G417</f>
        <v>0</v>
      </c>
      <c r="H1275" s="395">
        <f t="shared" si="532"/>
        <v>0</v>
      </c>
      <c r="I1275" s="389">
        <f t="shared" si="532"/>
        <v>0</v>
      </c>
      <c r="J1275" s="389">
        <f t="shared" si="532"/>
        <v>0</v>
      </c>
      <c r="K1275" s="390">
        <f t="shared" si="532"/>
        <v>0</v>
      </c>
      <c r="L1275" s="391">
        <f t="shared" si="532"/>
        <v>0</v>
      </c>
      <c r="M1275" s="392">
        <f t="shared" si="532"/>
        <v>0</v>
      </c>
      <c r="N1275" s="412">
        <f t="shared" si="532"/>
        <v>0</v>
      </c>
      <c r="O1275" s="392">
        <f t="shared" si="532"/>
        <v>0</v>
      </c>
      <c r="P1275" s="392">
        <f t="shared" si="532"/>
        <v>0</v>
      </c>
      <c r="Q1275" s="392">
        <f t="shared" si="532"/>
        <v>0</v>
      </c>
      <c r="R1275" s="412">
        <f t="shared" si="532"/>
        <v>0</v>
      </c>
      <c r="S1275" s="412">
        <f t="shared" si="532"/>
        <v>0</v>
      </c>
      <c r="T1275" s="392">
        <f t="shared" si="532"/>
        <v>0</v>
      </c>
      <c r="U1275" s="392">
        <f t="shared" si="532"/>
        <v>0</v>
      </c>
      <c r="V1275" s="393">
        <f t="shared" si="532"/>
        <v>0</v>
      </c>
      <c r="W1275" s="37">
        <f>G1275-SUM(H1275:V1275)</f>
        <v>0</v>
      </c>
      <c r="Y1275"/>
    </row>
    <row r="1276" spans="1:25" x14ac:dyDescent="0.25">
      <c r="A1276" s="212"/>
      <c r="B1276" s="465"/>
      <c r="C1276" s="272" t="s">
        <v>259</v>
      </c>
      <c r="D1276" s="275"/>
      <c r="E1276" s="275"/>
      <c r="F1276" s="273"/>
      <c r="G1276" s="367"/>
      <c r="H1276" s="369"/>
      <c r="I1276" s="369"/>
      <c r="J1276" s="369"/>
      <c r="K1276" s="370"/>
      <c r="L1276" s="363"/>
      <c r="M1276" s="364"/>
      <c r="N1276" s="364"/>
      <c r="O1276" s="364"/>
      <c r="P1276" s="364"/>
      <c r="Q1276" s="364"/>
      <c r="R1276" s="364"/>
      <c r="S1276" s="364"/>
      <c r="T1276" s="364"/>
      <c r="U1276" s="364"/>
      <c r="V1276" s="365"/>
      <c r="W1276" s="366"/>
      <c r="Y1276"/>
    </row>
    <row r="1277" spans="1:25" x14ac:dyDescent="0.25">
      <c r="A1277" s="212"/>
      <c r="B1277" s="465"/>
      <c r="C1277" s="272"/>
      <c r="D1277" s="276" t="s">
        <v>20</v>
      </c>
      <c r="E1277" s="273"/>
      <c r="F1277" s="273"/>
      <c r="G1277" s="367"/>
      <c r="H1277" s="369"/>
      <c r="I1277" s="369"/>
      <c r="J1277" s="369"/>
      <c r="K1277" s="370"/>
      <c r="L1277" s="363"/>
      <c r="M1277" s="364"/>
      <c r="N1277" s="364"/>
      <c r="O1277" s="364"/>
      <c r="P1277" s="364"/>
      <c r="Q1277" s="364"/>
      <c r="R1277" s="364"/>
      <c r="S1277" s="364"/>
      <c r="T1277" s="364"/>
      <c r="U1277" s="364"/>
      <c r="V1277" s="365"/>
      <c r="W1277" s="366"/>
      <c r="Y1277"/>
    </row>
    <row r="1278" spans="1:25" x14ac:dyDescent="0.25">
      <c r="A1278" s="212"/>
      <c r="B1278" s="465"/>
      <c r="C1278" s="272"/>
      <c r="D1278" s="272"/>
      <c r="E1278" s="273" t="s">
        <v>21</v>
      </c>
      <c r="F1278" s="273"/>
      <c r="G1278" s="367">
        <f>SUBTOTAL(9,G1279:G1282)</f>
        <v>0</v>
      </c>
      <c r="H1278" s="368">
        <f>SUBTOTAL(9,H1279:H1282)</f>
        <v>0</v>
      </c>
      <c r="I1278" s="369"/>
      <c r="J1278" s="369"/>
      <c r="K1278" s="370"/>
      <c r="L1278" s="364"/>
      <c r="M1278" s="364"/>
      <c r="N1278" s="364"/>
      <c r="O1278" s="364"/>
      <c r="P1278" s="364"/>
      <c r="Q1278" s="364"/>
      <c r="R1278" s="364"/>
      <c r="S1278" s="364"/>
      <c r="T1278" s="364"/>
      <c r="U1278" s="364"/>
      <c r="V1278" s="365"/>
      <c r="W1278" s="366">
        <f>SUBTOTAL(9,W1279:W1282)</f>
        <v>0</v>
      </c>
      <c r="Y1278"/>
    </row>
    <row r="1279" spans="1:25" outlineLevel="1" x14ac:dyDescent="0.25">
      <c r="A1279" s="212"/>
      <c r="B1279" s="465"/>
      <c r="C1279" s="272"/>
      <c r="D1279" s="272"/>
      <c r="E1279" s="273"/>
      <c r="F1279" s="274" t="s">
        <v>22</v>
      </c>
      <c r="G1279" s="394">
        <f>G421</f>
        <v>0</v>
      </c>
      <c r="H1279" s="395">
        <f>G1279</f>
        <v>0</v>
      </c>
      <c r="I1279" s="369"/>
      <c r="J1279" s="369"/>
      <c r="K1279" s="370"/>
      <c r="L1279" s="364"/>
      <c r="M1279" s="364"/>
      <c r="N1279" s="364"/>
      <c r="O1279" s="364"/>
      <c r="P1279" s="364"/>
      <c r="Q1279" s="364"/>
      <c r="R1279" s="364"/>
      <c r="S1279" s="364"/>
      <c r="T1279" s="364"/>
      <c r="U1279" s="364"/>
      <c r="V1279" s="364"/>
      <c r="W1279" s="37">
        <f>G1279-SUM(H1279:V1279)</f>
        <v>0</v>
      </c>
      <c r="Y1279"/>
    </row>
    <row r="1280" spans="1:25" outlineLevel="1" x14ac:dyDescent="0.25">
      <c r="A1280" s="212"/>
      <c r="B1280" s="465"/>
      <c r="C1280" s="272"/>
      <c r="D1280" s="272"/>
      <c r="E1280" s="273"/>
      <c r="F1280" s="274" t="s">
        <v>23</v>
      </c>
      <c r="G1280" s="394">
        <f>G422</f>
        <v>0</v>
      </c>
      <c r="H1280" s="395">
        <f t="shared" ref="H1280:H1343" si="533">G1280</f>
        <v>0</v>
      </c>
      <c r="I1280" s="369"/>
      <c r="J1280" s="369"/>
      <c r="K1280" s="370"/>
      <c r="L1280" s="364"/>
      <c r="M1280" s="364"/>
      <c r="N1280" s="364"/>
      <c r="O1280" s="364"/>
      <c r="P1280" s="364"/>
      <c r="Q1280" s="364"/>
      <c r="R1280" s="364"/>
      <c r="S1280" s="364"/>
      <c r="T1280" s="364"/>
      <c r="U1280" s="364"/>
      <c r="V1280" s="364"/>
      <c r="W1280" s="37">
        <f>G1280-SUM(H1280:V1280)</f>
        <v>0</v>
      </c>
      <c r="Y1280"/>
    </row>
    <row r="1281" spans="1:25" outlineLevel="1" x14ac:dyDescent="0.25">
      <c r="A1281" s="212"/>
      <c r="B1281" s="465"/>
      <c r="C1281" s="272"/>
      <c r="D1281" s="272"/>
      <c r="E1281" s="273"/>
      <c r="F1281" s="274" t="s">
        <v>24</v>
      </c>
      <c r="G1281" s="394">
        <f>G423</f>
        <v>0</v>
      </c>
      <c r="H1281" s="395">
        <f t="shared" si="533"/>
        <v>0</v>
      </c>
      <c r="I1281" s="369"/>
      <c r="J1281" s="369"/>
      <c r="K1281" s="370"/>
      <c r="L1281" s="364"/>
      <c r="M1281" s="364"/>
      <c r="N1281" s="364"/>
      <c r="O1281" s="364"/>
      <c r="P1281" s="364"/>
      <c r="Q1281" s="364"/>
      <c r="R1281" s="364"/>
      <c r="S1281" s="364"/>
      <c r="T1281" s="364"/>
      <c r="U1281" s="364"/>
      <c r="V1281" s="364"/>
      <c r="W1281" s="37">
        <f>G1281-SUM(H1281:V1281)</f>
        <v>0</v>
      </c>
      <c r="Y1281"/>
    </row>
    <row r="1282" spans="1:25" outlineLevel="1" x14ac:dyDescent="0.25">
      <c r="A1282" s="212"/>
      <c r="B1282" s="465"/>
      <c r="C1282" s="272"/>
      <c r="D1282" s="272"/>
      <c r="E1282" s="273"/>
      <c r="F1282" s="274" t="s">
        <v>25</v>
      </c>
      <c r="G1282" s="394">
        <f>G424</f>
        <v>0</v>
      </c>
      <c r="H1282" s="395">
        <f t="shared" si="533"/>
        <v>0</v>
      </c>
      <c r="I1282" s="369"/>
      <c r="J1282" s="369"/>
      <c r="K1282" s="370"/>
      <c r="L1282" s="364"/>
      <c r="M1282" s="364"/>
      <c r="N1282" s="364"/>
      <c r="O1282" s="364"/>
      <c r="P1282" s="364"/>
      <c r="Q1282" s="364"/>
      <c r="R1282" s="364"/>
      <c r="S1282" s="364"/>
      <c r="T1282" s="364"/>
      <c r="U1282" s="364"/>
      <c r="V1282" s="364"/>
      <c r="W1282" s="37">
        <f>G1282-SUM(H1282:V1282)</f>
        <v>0</v>
      </c>
      <c r="Y1282"/>
    </row>
    <row r="1283" spans="1:25" x14ac:dyDescent="0.25">
      <c r="A1283" s="212"/>
      <c r="B1283" s="465"/>
      <c r="C1283" s="272"/>
      <c r="D1283" s="272"/>
      <c r="E1283" s="273" t="s">
        <v>26</v>
      </c>
      <c r="F1283" s="273"/>
      <c r="G1283" s="367">
        <f>SUBTOTAL(9,G1284:G1287)</f>
        <v>0</v>
      </c>
      <c r="H1283" s="368">
        <f>SUBTOTAL(9,H1284:H1287)</f>
        <v>0</v>
      </c>
      <c r="I1283" s="369"/>
      <c r="J1283" s="369"/>
      <c r="K1283" s="370"/>
      <c r="L1283" s="364"/>
      <c r="M1283" s="364"/>
      <c r="N1283" s="364"/>
      <c r="O1283" s="364"/>
      <c r="P1283" s="364"/>
      <c r="Q1283" s="364"/>
      <c r="R1283" s="364"/>
      <c r="S1283" s="364"/>
      <c r="T1283" s="364"/>
      <c r="U1283" s="364"/>
      <c r="V1283" s="364"/>
      <c r="W1283" s="366">
        <f>SUBTOTAL(9,W1284:W1287)</f>
        <v>0</v>
      </c>
      <c r="Y1283"/>
    </row>
    <row r="1284" spans="1:25" outlineLevel="1" x14ac:dyDescent="0.25">
      <c r="A1284" s="212"/>
      <c r="B1284" s="465"/>
      <c r="C1284" s="272"/>
      <c r="D1284" s="272"/>
      <c r="E1284" s="273"/>
      <c r="F1284" s="274" t="s">
        <v>27</v>
      </c>
      <c r="G1284" s="394">
        <f>G426</f>
        <v>0</v>
      </c>
      <c r="H1284" s="395">
        <f t="shared" si="533"/>
        <v>0</v>
      </c>
      <c r="I1284" s="369"/>
      <c r="J1284" s="369"/>
      <c r="K1284" s="370"/>
      <c r="L1284" s="364"/>
      <c r="M1284" s="364"/>
      <c r="N1284" s="364"/>
      <c r="O1284" s="364"/>
      <c r="P1284" s="364"/>
      <c r="Q1284" s="364"/>
      <c r="R1284" s="364"/>
      <c r="S1284" s="364"/>
      <c r="T1284" s="364"/>
      <c r="U1284" s="364"/>
      <c r="V1284" s="364"/>
      <c r="W1284" s="37">
        <f t="shared" ref="W1284:W1292" si="534">G1284-SUM(H1284:V1284)</f>
        <v>0</v>
      </c>
      <c r="Y1284"/>
    </row>
    <row r="1285" spans="1:25" outlineLevel="1" x14ac:dyDescent="0.25">
      <c r="A1285" s="212"/>
      <c r="B1285" s="465"/>
      <c r="C1285" s="272"/>
      <c r="D1285" s="272"/>
      <c r="E1285" s="273"/>
      <c r="F1285" s="274" t="s">
        <v>28</v>
      </c>
      <c r="G1285" s="394">
        <f>G427</f>
        <v>0</v>
      </c>
      <c r="H1285" s="395">
        <f t="shared" si="533"/>
        <v>0</v>
      </c>
      <c r="I1285" s="369"/>
      <c r="J1285" s="369"/>
      <c r="K1285" s="370"/>
      <c r="L1285" s="364"/>
      <c r="M1285" s="364"/>
      <c r="N1285" s="364"/>
      <c r="O1285" s="364"/>
      <c r="P1285" s="364"/>
      <c r="Q1285" s="364"/>
      <c r="R1285" s="364"/>
      <c r="S1285" s="364"/>
      <c r="T1285" s="364"/>
      <c r="U1285" s="364"/>
      <c r="V1285" s="364"/>
      <c r="W1285" s="37">
        <f t="shared" si="534"/>
        <v>0</v>
      </c>
      <c r="Y1285"/>
    </row>
    <row r="1286" spans="1:25" outlineLevel="1" x14ac:dyDescent="0.25">
      <c r="A1286" s="212"/>
      <c r="B1286" s="465"/>
      <c r="C1286" s="272"/>
      <c r="D1286" s="272"/>
      <c r="E1286" s="273"/>
      <c r="F1286" s="274" t="s">
        <v>29</v>
      </c>
      <c r="G1286" s="394">
        <f>G428</f>
        <v>0</v>
      </c>
      <c r="H1286" s="395">
        <f t="shared" si="533"/>
        <v>0</v>
      </c>
      <c r="I1286" s="369"/>
      <c r="J1286" s="369"/>
      <c r="K1286" s="370"/>
      <c r="L1286" s="364"/>
      <c r="M1286" s="364"/>
      <c r="N1286" s="364"/>
      <c r="O1286" s="364"/>
      <c r="P1286" s="364"/>
      <c r="Q1286" s="364"/>
      <c r="R1286" s="364"/>
      <c r="S1286" s="364"/>
      <c r="T1286" s="364"/>
      <c r="U1286" s="364"/>
      <c r="V1286" s="364"/>
      <c r="W1286" s="37">
        <f t="shared" si="534"/>
        <v>0</v>
      </c>
      <c r="Y1286"/>
    </row>
    <row r="1287" spans="1:25" outlineLevel="1" x14ac:dyDescent="0.25">
      <c r="A1287" s="212"/>
      <c r="B1287" s="465"/>
      <c r="C1287" s="272"/>
      <c r="D1287" s="272"/>
      <c r="E1287" s="273"/>
      <c r="F1287" s="274" t="s">
        <v>30</v>
      </c>
      <c r="G1287" s="394">
        <f>G429</f>
        <v>0</v>
      </c>
      <c r="H1287" s="395">
        <f t="shared" si="533"/>
        <v>0</v>
      </c>
      <c r="I1287" s="369"/>
      <c r="J1287" s="369"/>
      <c r="K1287" s="370"/>
      <c r="L1287" s="364"/>
      <c r="M1287" s="364"/>
      <c r="N1287" s="364"/>
      <c r="O1287" s="364"/>
      <c r="P1287" s="364"/>
      <c r="Q1287" s="364"/>
      <c r="R1287" s="364"/>
      <c r="S1287" s="364"/>
      <c r="T1287" s="364"/>
      <c r="U1287" s="364"/>
      <c r="V1287" s="364"/>
      <c r="W1287" s="37">
        <f t="shared" si="534"/>
        <v>0</v>
      </c>
      <c r="Y1287"/>
    </row>
    <row r="1288" spans="1:25" x14ac:dyDescent="0.25">
      <c r="A1288" s="212"/>
      <c r="B1288" s="465"/>
      <c r="C1288" s="272"/>
      <c r="D1288" s="272"/>
      <c r="E1288" s="273" t="s">
        <v>31</v>
      </c>
      <c r="F1288" s="273"/>
      <c r="G1288" s="367">
        <f>SUBTOTAL(9,G1289:G1292)</f>
        <v>0</v>
      </c>
      <c r="H1288" s="368">
        <f>SUBTOTAL(9,H1289:H1292)</f>
        <v>0</v>
      </c>
      <c r="I1288" s="369"/>
      <c r="J1288" s="369"/>
      <c r="K1288" s="370"/>
      <c r="L1288" s="364"/>
      <c r="M1288" s="364"/>
      <c r="N1288" s="364"/>
      <c r="O1288" s="364"/>
      <c r="P1288" s="364"/>
      <c r="Q1288" s="364"/>
      <c r="R1288" s="364"/>
      <c r="S1288" s="364"/>
      <c r="T1288" s="364"/>
      <c r="U1288" s="364"/>
      <c r="V1288" s="364"/>
      <c r="W1288" s="366">
        <f>SUBTOTAL(9,W1289:W1292)</f>
        <v>0</v>
      </c>
      <c r="Y1288"/>
    </row>
    <row r="1289" spans="1:25" outlineLevel="1" x14ac:dyDescent="0.25">
      <c r="A1289" s="212"/>
      <c r="B1289" s="465"/>
      <c r="C1289" s="272"/>
      <c r="D1289" s="272"/>
      <c r="E1289" s="273"/>
      <c r="F1289" s="274" t="s">
        <v>32</v>
      </c>
      <c r="G1289" s="394">
        <f>G431</f>
        <v>0</v>
      </c>
      <c r="H1289" s="395">
        <f t="shared" si="533"/>
        <v>0</v>
      </c>
      <c r="I1289" s="369"/>
      <c r="J1289" s="369"/>
      <c r="K1289" s="370"/>
      <c r="L1289" s="364"/>
      <c r="M1289" s="364"/>
      <c r="N1289" s="364"/>
      <c r="O1289" s="364"/>
      <c r="P1289" s="364"/>
      <c r="Q1289" s="364"/>
      <c r="R1289" s="364"/>
      <c r="S1289" s="364"/>
      <c r="T1289" s="364"/>
      <c r="U1289" s="364"/>
      <c r="V1289" s="364"/>
      <c r="W1289" s="37">
        <f t="shared" si="534"/>
        <v>0</v>
      </c>
      <c r="Y1289"/>
    </row>
    <row r="1290" spans="1:25" outlineLevel="1" x14ac:dyDescent="0.25">
      <c r="A1290" s="212"/>
      <c r="B1290" s="465"/>
      <c r="C1290" s="272"/>
      <c r="D1290" s="272"/>
      <c r="E1290" s="273"/>
      <c r="F1290" s="274" t="s">
        <v>33</v>
      </c>
      <c r="G1290" s="394">
        <f>G432</f>
        <v>0</v>
      </c>
      <c r="H1290" s="395">
        <f t="shared" si="533"/>
        <v>0</v>
      </c>
      <c r="I1290" s="369"/>
      <c r="J1290" s="369"/>
      <c r="K1290" s="370"/>
      <c r="L1290" s="364"/>
      <c r="M1290" s="364"/>
      <c r="N1290" s="364"/>
      <c r="O1290" s="364"/>
      <c r="P1290" s="364"/>
      <c r="Q1290" s="364"/>
      <c r="R1290" s="364"/>
      <c r="S1290" s="364"/>
      <c r="T1290" s="364"/>
      <c r="U1290" s="364"/>
      <c r="V1290" s="364"/>
      <c r="W1290" s="37">
        <f t="shared" si="534"/>
        <v>0</v>
      </c>
      <c r="Y1290"/>
    </row>
    <row r="1291" spans="1:25" outlineLevel="1" x14ac:dyDescent="0.25">
      <c r="A1291" s="212"/>
      <c r="B1291" s="465"/>
      <c r="C1291" s="272"/>
      <c r="D1291" s="272"/>
      <c r="E1291" s="273"/>
      <c r="F1291" s="274" t="s">
        <v>34</v>
      </c>
      <c r="G1291" s="394">
        <f>G433</f>
        <v>0</v>
      </c>
      <c r="H1291" s="395">
        <f t="shared" si="533"/>
        <v>0</v>
      </c>
      <c r="I1291" s="369"/>
      <c r="J1291" s="369"/>
      <c r="K1291" s="370"/>
      <c r="L1291" s="364"/>
      <c r="M1291" s="364"/>
      <c r="N1291" s="364"/>
      <c r="O1291" s="364"/>
      <c r="P1291" s="364"/>
      <c r="Q1291" s="364"/>
      <c r="R1291" s="364"/>
      <c r="S1291" s="364"/>
      <c r="T1291" s="364"/>
      <c r="U1291" s="364"/>
      <c r="V1291" s="364"/>
      <c r="W1291" s="37">
        <f t="shared" si="534"/>
        <v>0</v>
      </c>
      <c r="Y1291"/>
    </row>
    <row r="1292" spans="1:25" outlineLevel="1" x14ac:dyDescent="0.25">
      <c r="A1292" s="212"/>
      <c r="B1292" s="465"/>
      <c r="C1292" s="272"/>
      <c r="D1292" s="272"/>
      <c r="E1292" s="273"/>
      <c r="F1292" s="274" t="s">
        <v>35</v>
      </c>
      <c r="G1292" s="394">
        <f>G434</f>
        <v>0</v>
      </c>
      <c r="H1292" s="395">
        <f t="shared" si="533"/>
        <v>0</v>
      </c>
      <c r="I1292" s="369"/>
      <c r="J1292" s="369"/>
      <c r="K1292" s="370"/>
      <c r="L1292" s="364"/>
      <c r="M1292" s="364"/>
      <c r="N1292" s="364"/>
      <c r="O1292" s="364"/>
      <c r="P1292" s="364"/>
      <c r="Q1292" s="364"/>
      <c r="R1292" s="364"/>
      <c r="S1292" s="364"/>
      <c r="T1292" s="364"/>
      <c r="U1292" s="364"/>
      <c r="V1292" s="364"/>
      <c r="W1292" s="37">
        <f t="shared" si="534"/>
        <v>0</v>
      </c>
      <c r="Y1292"/>
    </row>
    <row r="1293" spans="1:25" x14ac:dyDescent="0.25">
      <c r="A1293" s="212"/>
      <c r="B1293" s="465"/>
      <c r="C1293" s="272"/>
      <c r="D1293" s="272" t="s">
        <v>36</v>
      </c>
      <c r="E1293" s="273"/>
      <c r="F1293" s="273"/>
      <c r="G1293" s="367"/>
      <c r="H1293" s="369"/>
      <c r="I1293" s="369"/>
      <c r="J1293" s="369"/>
      <c r="K1293" s="370"/>
      <c r="L1293" s="364"/>
      <c r="M1293" s="364"/>
      <c r="N1293" s="364"/>
      <c r="O1293" s="364"/>
      <c r="P1293" s="364"/>
      <c r="Q1293" s="364"/>
      <c r="R1293" s="364"/>
      <c r="S1293" s="364"/>
      <c r="T1293" s="364"/>
      <c r="U1293" s="364"/>
      <c r="V1293" s="364"/>
      <c r="W1293" s="366"/>
      <c r="Y1293"/>
    </row>
    <row r="1294" spans="1:25" x14ac:dyDescent="0.25">
      <c r="A1294" s="212"/>
      <c r="B1294" s="465"/>
      <c r="C1294" s="272"/>
      <c r="D1294" s="272"/>
      <c r="E1294" s="275" t="s">
        <v>37</v>
      </c>
      <c r="F1294" s="273"/>
      <c r="G1294" s="367">
        <f>SUBTOTAL(9,G1295:G1297)</f>
        <v>0</v>
      </c>
      <c r="H1294" s="368">
        <f>SUBTOTAL(9,H1295:H1297)</f>
        <v>0</v>
      </c>
      <c r="I1294" s="369"/>
      <c r="J1294" s="369"/>
      <c r="K1294" s="370"/>
      <c r="L1294" s="364"/>
      <c r="M1294" s="364"/>
      <c r="N1294" s="364"/>
      <c r="O1294" s="364"/>
      <c r="P1294" s="364"/>
      <c r="Q1294" s="364"/>
      <c r="R1294" s="364"/>
      <c r="S1294" s="364"/>
      <c r="T1294" s="364"/>
      <c r="U1294" s="364"/>
      <c r="V1294" s="364"/>
      <c r="W1294" s="366">
        <f>SUBTOTAL(9,W1295:W1297)</f>
        <v>0</v>
      </c>
      <c r="Y1294"/>
    </row>
    <row r="1295" spans="1:25" outlineLevel="1" x14ac:dyDescent="0.25">
      <c r="A1295" s="212"/>
      <c r="B1295" s="465"/>
      <c r="C1295" s="272"/>
      <c r="D1295" s="272"/>
      <c r="E1295" s="275"/>
      <c r="F1295" s="274" t="s">
        <v>38</v>
      </c>
      <c r="G1295" s="394">
        <f>G437</f>
        <v>0</v>
      </c>
      <c r="H1295" s="395">
        <f t="shared" si="533"/>
        <v>0</v>
      </c>
      <c r="I1295" s="369"/>
      <c r="J1295" s="369"/>
      <c r="K1295" s="370"/>
      <c r="L1295" s="364"/>
      <c r="M1295" s="364"/>
      <c r="N1295" s="364"/>
      <c r="O1295" s="364"/>
      <c r="P1295" s="364"/>
      <c r="Q1295" s="364"/>
      <c r="R1295" s="364"/>
      <c r="S1295" s="364"/>
      <c r="T1295" s="364"/>
      <c r="U1295" s="364"/>
      <c r="V1295" s="364"/>
      <c r="W1295" s="37">
        <f>G1295-SUM(H1295:V1295)</f>
        <v>0</v>
      </c>
      <c r="Y1295"/>
    </row>
    <row r="1296" spans="1:25" outlineLevel="1" x14ac:dyDescent="0.25">
      <c r="A1296" s="212"/>
      <c r="B1296" s="465"/>
      <c r="C1296" s="272"/>
      <c r="D1296" s="272"/>
      <c r="E1296" s="273"/>
      <c r="F1296" s="274" t="s">
        <v>39</v>
      </c>
      <c r="G1296" s="394">
        <f>G438</f>
        <v>0</v>
      </c>
      <c r="H1296" s="395">
        <f t="shared" si="533"/>
        <v>0</v>
      </c>
      <c r="I1296" s="369"/>
      <c r="J1296" s="369"/>
      <c r="K1296" s="370"/>
      <c r="L1296" s="364"/>
      <c r="M1296" s="364"/>
      <c r="N1296" s="364"/>
      <c r="O1296" s="364"/>
      <c r="P1296" s="364"/>
      <c r="Q1296" s="364"/>
      <c r="R1296" s="364"/>
      <c r="S1296" s="364"/>
      <c r="T1296" s="364"/>
      <c r="U1296" s="364"/>
      <c r="V1296" s="364"/>
      <c r="W1296" s="37">
        <f>G1296-SUM(H1296:V1296)</f>
        <v>0</v>
      </c>
      <c r="Y1296"/>
    </row>
    <row r="1297" spans="1:25" outlineLevel="1" x14ac:dyDescent="0.25">
      <c r="A1297" s="212"/>
      <c r="B1297" s="465"/>
      <c r="C1297" s="272"/>
      <c r="D1297" s="272"/>
      <c r="E1297" s="273"/>
      <c r="F1297" s="274" t="s">
        <v>40</v>
      </c>
      <c r="G1297" s="394">
        <f>G439</f>
        <v>0</v>
      </c>
      <c r="H1297" s="395">
        <f t="shared" si="533"/>
        <v>0</v>
      </c>
      <c r="I1297" s="369"/>
      <c r="J1297" s="369"/>
      <c r="K1297" s="370"/>
      <c r="L1297" s="364"/>
      <c r="M1297" s="364"/>
      <c r="N1297" s="364"/>
      <c r="O1297" s="364"/>
      <c r="P1297" s="364"/>
      <c r="Q1297" s="364"/>
      <c r="R1297" s="364"/>
      <c r="S1297" s="364"/>
      <c r="T1297" s="364"/>
      <c r="U1297" s="364"/>
      <c r="V1297" s="364"/>
      <c r="W1297" s="37">
        <f>G1297-SUM(H1297:V1297)</f>
        <v>0</v>
      </c>
      <c r="Y1297"/>
    </row>
    <row r="1298" spans="1:25" x14ac:dyDescent="0.25">
      <c r="A1298" s="212"/>
      <c r="B1298" s="465"/>
      <c r="C1298" s="272"/>
      <c r="D1298" s="272"/>
      <c r="E1298" s="273" t="s">
        <v>41</v>
      </c>
      <c r="F1298" s="273"/>
      <c r="G1298" s="367">
        <f>SUBTOTAL(9,G1299:G1301)</f>
        <v>0</v>
      </c>
      <c r="H1298" s="368">
        <f>SUBTOTAL(9,H1299:H1301)</f>
        <v>0</v>
      </c>
      <c r="I1298" s="369"/>
      <c r="J1298" s="369"/>
      <c r="K1298" s="370"/>
      <c r="L1298" s="364"/>
      <c r="M1298" s="364"/>
      <c r="N1298" s="364"/>
      <c r="O1298" s="364"/>
      <c r="P1298" s="364"/>
      <c r="Q1298" s="364"/>
      <c r="R1298" s="364"/>
      <c r="S1298" s="364"/>
      <c r="T1298" s="364"/>
      <c r="U1298" s="364"/>
      <c r="V1298" s="364"/>
      <c r="W1298" s="366">
        <f>SUBTOTAL(9,W1299:W1301)</f>
        <v>0</v>
      </c>
      <c r="Y1298"/>
    </row>
    <row r="1299" spans="1:25" outlineLevel="1" x14ac:dyDescent="0.25">
      <c r="A1299" s="212"/>
      <c r="B1299" s="465"/>
      <c r="C1299" s="272"/>
      <c r="D1299" s="272"/>
      <c r="E1299" s="273"/>
      <c r="F1299" s="274" t="s">
        <v>42</v>
      </c>
      <c r="G1299" s="394">
        <f>G441</f>
        <v>0</v>
      </c>
      <c r="H1299" s="395">
        <f t="shared" si="533"/>
        <v>0</v>
      </c>
      <c r="I1299" s="369"/>
      <c r="J1299" s="369"/>
      <c r="K1299" s="370"/>
      <c r="L1299" s="364"/>
      <c r="M1299" s="364"/>
      <c r="N1299" s="364"/>
      <c r="O1299" s="364"/>
      <c r="P1299" s="364"/>
      <c r="Q1299" s="364"/>
      <c r="R1299" s="364"/>
      <c r="S1299" s="364"/>
      <c r="T1299" s="364"/>
      <c r="U1299" s="364"/>
      <c r="V1299" s="364"/>
      <c r="W1299" s="37">
        <f>G1299-SUM(H1299:V1299)</f>
        <v>0</v>
      </c>
      <c r="Y1299"/>
    </row>
    <row r="1300" spans="1:25" outlineLevel="1" x14ac:dyDescent="0.25">
      <c r="A1300" s="212"/>
      <c r="B1300" s="465"/>
      <c r="C1300" s="272"/>
      <c r="D1300" s="272"/>
      <c r="E1300" s="273"/>
      <c r="F1300" s="274" t="s">
        <v>43</v>
      </c>
      <c r="G1300" s="394">
        <f>G442</f>
        <v>0</v>
      </c>
      <c r="H1300" s="395">
        <f t="shared" si="533"/>
        <v>0</v>
      </c>
      <c r="I1300" s="369"/>
      <c r="J1300" s="369"/>
      <c r="K1300" s="370"/>
      <c r="L1300" s="364"/>
      <c r="M1300" s="364"/>
      <c r="N1300" s="364"/>
      <c r="O1300" s="364"/>
      <c r="P1300" s="364"/>
      <c r="Q1300" s="364"/>
      <c r="R1300" s="364"/>
      <c r="S1300" s="364"/>
      <c r="T1300" s="364"/>
      <c r="U1300" s="364"/>
      <c r="V1300" s="364"/>
      <c r="W1300" s="37">
        <f>G1300-SUM(H1300:V1300)</f>
        <v>0</v>
      </c>
      <c r="Y1300"/>
    </row>
    <row r="1301" spans="1:25" outlineLevel="1" x14ac:dyDescent="0.25">
      <c r="A1301" s="212"/>
      <c r="B1301" s="465"/>
      <c r="C1301" s="272"/>
      <c r="D1301" s="272"/>
      <c r="E1301" s="273"/>
      <c r="F1301" s="274" t="s">
        <v>44</v>
      </c>
      <c r="G1301" s="394">
        <f>G443</f>
        <v>0</v>
      </c>
      <c r="H1301" s="395">
        <f t="shared" si="533"/>
        <v>0</v>
      </c>
      <c r="I1301" s="369"/>
      <c r="J1301" s="369"/>
      <c r="K1301" s="370"/>
      <c r="L1301" s="364"/>
      <c r="M1301" s="364"/>
      <c r="N1301" s="364"/>
      <c r="O1301" s="364"/>
      <c r="P1301" s="364"/>
      <c r="Q1301" s="364"/>
      <c r="R1301" s="364"/>
      <c r="S1301" s="364"/>
      <c r="T1301" s="364"/>
      <c r="U1301" s="364"/>
      <c r="V1301" s="364"/>
      <c r="W1301" s="37">
        <f>G1301-SUM(H1301:V1301)</f>
        <v>0</v>
      </c>
      <c r="Y1301"/>
    </row>
    <row r="1302" spans="1:25" x14ac:dyDescent="0.25">
      <c r="A1302" s="212"/>
      <c r="B1302" s="465"/>
      <c r="C1302" s="272"/>
      <c r="D1302" s="272"/>
      <c r="E1302" s="273" t="s">
        <v>45</v>
      </c>
      <c r="F1302" s="273"/>
      <c r="G1302" s="367">
        <f>SUBTOTAL(9,G1303:G1305)</f>
        <v>0</v>
      </c>
      <c r="H1302" s="368">
        <f>SUBTOTAL(9,H1303:H1305)</f>
        <v>0</v>
      </c>
      <c r="I1302" s="369"/>
      <c r="J1302" s="369"/>
      <c r="K1302" s="370"/>
      <c r="L1302" s="364"/>
      <c r="M1302" s="364"/>
      <c r="N1302" s="364"/>
      <c r="O1302" s="364"/>
      <c r="P1302" s="364"/>
      <c r="Q1302" s="364"/>
      <c r="R1302" s="364"/>
      <c r="S1302" s="364"/>
      <c r="T1302" s="364"/>
      <c r="U1302" s="364"/>
      <c r="V1302" s="364"/>
      <c r="W1302" s="366">
        <f>SUBTOTAL(9,W1303:W1305)</f>
        <v>0</v>
      </c>
      <c r="Y1302"/>
    </row>
    <row r="1303" spans="1:25" outlineLevel="1" x14ac:dyDescent="0.25">
      <c r="A1303" s="212"/>
      <c r="B1303" s="465"/>
      <c r="C1303" s="272"/>
      <c r="D1303" s="272"/>
      <c r="E1303" s="273"/>
      <c r="F1303" s="274" t="s">
        <v>46</v>
      </c>
      <c r="G1303" s="394">
        <f>G445</f>
        <v>0</v>
      </c>
      <c r="H1303" s="395">
        <f t="shared" si="533"/>
        <v>0</v>
      </c>
      <c r="I1303" s="369"/>
      <c r="J1303" s="369"/>
      <c r="K1303" s="370"/>
      <c r="L1303" s="364"/>
      <c r="M1303" s="364"/>
      <c r="N1303" s="364"/>
      <c r="O1303" s="364"/>
      <c r="P1303" s="364"/>
      <c r="Q1303" s="364"/>
      <c r="R1303" s="364"/>
      <c r="S1303" s="364"/>
      <c r="T1303" s="364"/>
      <c r="U1303" s="364"/>
      <c r="V1303" s="364"/>
      <c r="W1303" s="37">
        <f>G1303-SUM(H1303:V1303)</f>
        <v>0</v>
      </c>
      <c r="Y1303"/>
    </row>
    <row r="1304" spans="1:25" outlineLevel="1" x14ac:dyDescent="0.25">
      <c r="A1304" s="212"/>
      <c r="B1304" s="465"/>
      <c r="C1304" s="272"/>
      <c r="D1304" s="272"/>
      <c r="E1304" s="273"/>
      <c r="F1304" s="274" t="s">
        <v>47</v>
      </c>
      <c r="G1304" s="394">
        <f>G446</f>
        <v>0</v>
      </c>
      <c r="H1304" s="395">
        <f t="shared" si="533"/>
        <v>0</v>
      </c>
      <c r="I1304" s="369"/>
      <c r="J1304" s="369"/>
      <c r="K1304" s="370"/>
      <c r="L1304" s="364"/>
      <c r="M1304" s="364"/>
      <c r="N1304" s="364"/>
      <c r="O1304" s="364"/>
      <c r="P1304" s="364"/>
      <c r="Q1304" s="364"/>
      <c r="R1304" s="364"/>
      <c r="S1304" s="364"/>
      <c r="T1304" s="364"/>
      <c r="U1304" s="364"/>
      <c r="V1304" s="364"/>
      <c r="W1304" s="37">
        <f>G1304-SUM(H1304:V1304)</f>
        <v>0</v>
      </c>
      <c r="Y1304"/>
    </row>
    <row r="1305" spans="1:25" outlineLevel="1" x14ac:dyDescent="0.25">
      <c r="A1305" s="212"/>
      <c r="B1305" s="465"/>
      <c r="C1305" s="272"/>
      <c r="D1305" s="272"/>
      <c r="E1305" s="273"/>
      <c r="F1305" s="274" t="s">
        <v>48</v>
      </c>
      <c r="G1305" s="394">
        <f>G447</f>
        <v>0</v>
      </c>
      <c r="H1305" s="395">
        <f t="shared" si="533"/>
        <v>0</v>
      </c>
      <c r="I1305" s="369"/>
      <c r="J1305" s="369"/>
      <c r="K1305" s="370"/>
      <c r="L1305" s="364"/>
      <c r="M1305" s="364"/>
      <c r="N1305" s="364"/>
      <c r="O1305" s="364"/>
      <c r="P1305" s="364"/>
      <c r="Q1305" s="364"/>
      <c r="R1305" s="364"/>
      <c r="S1305" s="364"/>
      <c r="T1305" s="364"/>
      <c r="U1305" s="364"/>
      <c r="V1305" s="364"/>
      <c r="W1305" s="37">
        <f>G1305-SUM(H1305:V1305)</f>
        <v>0</v>
      </c>
      <c r="Y1305"/>
    </row>
    <row r="1306" spans="1:25" x14ac:dyDescent="0.25">
      <c r="A1306" s="212"/>
      <c r="B1306" s="465"/>
      <c r="C1306" s="272"/>
      <c r="D1306" s="272" t="s">
        <v>49</v>
      </c>
      <c r="E1306" s="273"/>
      <c r="F1306" s="273"/>
      <c r="G1306" s="367"/>
      <c r="H1306" s="369"/>
      <c r="I1306" s="369"/>
      <c r="J1306" s="369"/>
      <c r="K1306" s="370"/>
      <c r="L1306" s="364"/>
      <c r="M1306" s="364"/>
      <c r="N1306" s="364"/>
      <c r="O1306" s="364"/>
      <c r="P1306" s="364"/>
      <c r="Q1306" s="364"/>
      <c r="R1306" s="364"/>
      <c r="S1306" s="364"/>
      <c r="T1306" s="364"/>
      <c r="U1306" s="364"/>
      <c r="V1306" s="364"/>
      <c r="W1306" s="366"/>
      <c r="Y1306"/>
    </row>
    <row r="1307" spans="1:25" x14ac:dyDescent="0.25">
      <c r="A1307" s="212"/>
      <c r="B1307" s="465"/>
      <c r="C1307" s="272"/>
      <c r="D1307" s="272"/>
      <c r="E1307" s="273" t="s">
        <v>50</v>
      </c>
      <c r="F1307" s="273"/>
      <c r="G1307" s="367">
        <f>SUBTOTAL(9,G1308:G1309)</f>
        <v>0</v>
      </c>
      <c r="H1307" s="368">
        <f>SUBTOTAL(9,H1308:H1309)</f>
        <v>0</v>
      </c>
      <c r="I1307" s="369"/>
      <c r="J1307" s="369"/>
      <c r="K1307" s="370"/>
      <c r="L1307" s="364"/>
      <c r="M1307" s="364"/>
      <c r="N1307" s="364"/>
      <c r="O1307" s="364"/>
      <c r="P1307" s="364"/>
      <c r="Q1307" s="364"/>
      <c r="R1307" s="364"/>
      <c r="S1307" s="364"/>
      <c r="T1307" s="364"/>
      <c r="U1307" s="364"/>
      <c r="V1307" s="364"/>
      <c r="W1307" s="366">
        <f>SUBTOTAL(9,W1308:W1309)</f>
        <v>0</v>
      </c>
      <c r="Y1307"/>
    </row>
    <row r="1308" spans="1:25" outlineLevel="1" x14ac:dyDescent="0.25">
      <c r="A1308" s="212"/>
      <c r="B1308" s="465"/>
      <c r="C1308" s="272"/>
      <c r="D1308" s="272"/>
      <c r="E1308" s="273"/>
      <c r="F1308" s="274" t="s">
        <v>51</v>
      </c>
      <c r="G1308" s="394">
        <f>G450</f>
        <v>0</v>
      </c>
      <c r="H1308" s="395">
        <f t="shared" si="533"/>
        <v>0</v>
      </c>
      <c r="I1308" s="369"/>
      <c r="J1308" s="369"/>
      <c r="K1308" s="370"/>
      <c r="L1308" s="364"/>
      <c r="M1308" s="364"/>
      <c r="N1308" s="364"/>
      <c r="O1308" s="364"/>
      <c r="P1308" s="364"/>
      <c r="Q1308" s="364"/>
      <c r="R1308" s="364"/>
      <c r="S1308" s="364"/>
      <c r="T1308" s="364"/>
      <c r="U1308" s="364"/>
      <c r="V1308" s="364"/>
      <c r="W1308" s="37">
        <f>G1308-SUM(H1308:V1308)</f>
        <v>0</v>
      </c>
      <c r="Y1308"/>
    </row>
    <row r="1309" spans="1:25" outlineLevel="1" x14ac:dyDescent="0.25">
      <c r="A1309" s="212"/>
      <c r="B1309" s="465"/>
      <c r="C1309" s="272"/>
      <c r="D1309" s="272"/>
      <c r="E1309" s="273"/>
      <c r="F1309" s="274" t="s">
        <v>52</v>
      </c>
      <c r="G1309" s="394">
        <f>G451</f>
        <v>0</v>
      </c>
      <c r="H1309" s="395">
        <f t="shared" si="533"/>
        <v>0</v>
      </c>
      <c r="I1309" s="369"/>
      <c r="J1309" s="369"/>
      <c r="K1309" s="370"/>
      <c r="L1309" s="364"/>
      <c r="M1309" s="364"/>
      <c r="N1309" s="364"/>
      <c r="O1309" s="364"/>
      <c r="P1309" s="364"/>
      <c r="Q1309" s="364"/>
      <c r="R1309" s="364"/>
      <c r="S1309" s="364"/>
      <c r="T1309" s="364"/>
      <c r="U1309" s="364"/>
      <c r="V1309" s="364"/>
      <c r="W1309" s="37">
        <f>G1309-SUM(H1309:V1309)</f>
        <v>0</v>
      </c>
      <c r="Y1309"/>
    </row>
    <row r="1310" spans="1:25" x14ac:dyDescent="0.25">
      <c r="A1310" s="212"/>
      <c r="B1310" s="465"/>
      <c r="C1310" s="272"/>
      <c r="D1310" s="272"/>
      <c r="E1310" s="273" t="s">
        <v>53</v>
      </c>
      <c r="F1310" s="273"/>
      <c r="G1310" s="367">
        <f>SUBTOTAL(9,G1311:G1313)</f>
        <v>0</v>
      </c>
      <c r="H1310" s="368">
        <f>SUBTOTAL(9,H1311:H1313)</f>
        <v>0</v>
      </c>
      <c r="I1310" s="369"/>
      <c r="J1310" s="369"/>
      <c r="K1310" s="370"/>
      <c r="L1310" s="364"/>
      <c r="M1310" s="364"/>
      <c r="N1310" s="364"/>
      <c r="O1310" s="364"/>
      <c r="P1310" s="364"/>
      <c r="Q1310" s="364"/>
      <c r="R1310" s="364"/>
      <c r="S1310" s="364"/>
      <c r="T1310" s="364"/>
      <c r="U1310" s="364"/>
      <c r="V1310" s="364"/>
      <c r="W1310" s="366">
        <f>SUBTOTAL(9,W1311:W1313)</f>
        <v>0</v>
      </c>
      <c r="Y1310"/>
    </row>
    <row r="1311" spans="1:25" outlineLevel="1" x14ac:dyDescent="0.25">
      <c r="A1311" s="212"/>
      <c r="B1311" s="465"/>
      <c r="C1311" s="272"/>
      <c r="D1311" s="272"/>
      <c r="E1311" s="273"/>
      <c r="F1311" s="274" t="s">
        <v>54</v>
      </c>
      <c r="G1311" s="394">
        <f>G453</f>
        <v>0</v>
      </c>
      <c r="H1311" s="395">
        <f t="shared" si="533"/>
        <v>0</v>
      </c>
      <c r="I1311" s="369"/>
      <c r="J1311" s="369"/>
      <c r="K1311" s="370"/>
      <c r="L1311" s="364"/>
      <c r="M1311" s="364"/>
      <c r="N1311" s="364"/>
      <c r="O1311" s="364"/>
      <c r="P1311" s="364"/>
      <c r="Q1311" s="364"/>
      <c r="R1311" s="364"/>
      <c r="S1311" s="364"/>
      <c r="T1311" s="364"/>
      <c r="U1311" s="364"/>
      <c r="V1311" s="364"/>
      <c r="W1311" s="37">
        <f>G1311-SUM(H1311:V1311)</f>
        <v>0</v>
      </c>
      <c r="Y1311"/>
    </row>
    <row r="1312" spans="1:25" outlineLevel="1" x14ac:dyDescent="0.25">
      <c r="A1312" s="212"/>
      <c r="B1312" s="465"/>
      <c r="C1312" s="272"/>
      <c r="D1312" s="272"/>
      <c r="E1312" s="273"/>
      <c r="F1312" s="274" t="s">
        <v>55</v>
      </c>
      <c r="G1312" s="394">
        <f>G454</f>
        <v>0</v>
      </c>
      <c r="H1312" s="395">
        <f t="shared" si="533"/>
        <v>0</v>
      </c>
      <c r="I1312" s="369"/>
      <c r="J1312" s="369"/>
      <c r="K1312" s="370"/>
      <c r="L1312" s="364"/>
      <c r="M1312" s="364"/>
      <c r="N1312" s="364"/>
      <c r="O1312" s="364"/>
      <c r="P1312" s="364"/>
      <c r="Q1312" s="364"/>
      <c r="R1312" s="364"/>
      <c r="S1312" s="364"/>
      <c r="T1312" s="364"/>
      <c r="U1312" s="364"/>
      <c r="V1312" s="364"/>
      <c r="W1312" s="37">
        <f>G1312-SUM(H1312:V1312)</f>
        <v>0</v>
      </c>
      <c r="Y1312"/>
    </row>
    <row r="1313" spans="1:25" outlineLevel="1" x14ac:dyDescent="0.25">
      <c r="A1313" s="212"/>
      <c r="B1313" s="465"/>
      <c r="C1313" s="272"/>
      <c r="D1313" s="272"/>
      <c r="E1313" s="273"/>
      <c r="F1313" s="274" t="s">
        <v>56</v>
      </c>
      <c r="G1313" s="394">
        <f>G455</f>
        <v>0</v>
      </c>
      <c r="H1313" s="395">
        <f t="shared" si="533"/>
        <v>0</v>
      </c>
      <c r="I1313" s="369"/>
      <c r="J1313" s="369"/>
      <c r="K1313" s="370"/>
      <c r="L1313" s="364"/>
      <c r="M1313" s="364"/>
      <c r="N1313" s="364"/>
      <c r="O1313" s="364"/>
      <c r="P1313" s="364"/>
      <c r="Q1313" s="364"/>
      <c r="R1313" s="364"/>
      <c r="S1313" s="364"/>
      <c r="T1313" s="364"/>
      <c r="U1313" s="364"/>
      <c r="V1313" s="364"/>
      <c r="W1313" s="37">
        <f>G1313-SUM(H1313:V1313)</f>
        <v>0</v>
      </c>
      <c r="Y1313"/>
    </row>
    <row r="1314" spans="1:25" x14ac:dyDescent="0.25">
      <c r="A1314" s="212"/>
      <c r="B1314" s="465"/>
      <c r="C1314" s="272"/>
      <c r="D1314" s="272"/>
      <c r="E1314" s="273" t="s">
        <v>57</v>
      </c>
      <c r="F1314" s="273"/>
      <c r="G1314" s="367">
        <f>SUBTOTAL(9,G1315:G1316)</f>
        <v>0</v>
      </c>
      <c r="H1314" s="368">
        <f>SUBTOTAL(9,H1315:H1316)</f>
        <v>0</v>
      </c>
      <c r="I1314" s="369"/>
      <c r="J1314" s="369"/>
      <c r="K1314" s="370"/>
      <c r="L1314" s="364"/>
      <c r="M1314" s="364"/>
      <c r="N1314" s="364"/>
      <c r="O1314" s="364"/>
      <c r="P1314" s="364"/>
      <c r="Q1314" s="364"/>
      <c r="R1314" s="364"/>
      <c r="S1314" s="364"/>
      <c r="T1314" s="364"/>
      <c r="U1314" s="364"/>
      <c r="V1314" s="364"/>
      <c r="W1314" s="366">
        <f>SUBTOTAL(9,W1315:W1316)</f>
        <v>0</v>
      </c>
      <c r="Y1314"/>
    </row>
    <row r="1315" spans="1:25" outlineLevel="1" x14ac:dyDescent="0.25">
      <c r="A1315" s="212"/>
      <c r="B1315" s="465"/>
      <c r="C1315" s="272"/>
      <c r="D1315" s="272"/>
      <c r="E1315" s="273"/>
      <c r="F1315" s="274" t="s">
        <v>58</v>
      </c>
      <c r="G1315" s="394">
        <f>G457</f>
        <v>0</v>
      </c>
      <c r="H1315" s="395">
        <f t="shared" si="533"/>
        <v>0</v>
      </c>
      <c r="I1315" s="369"/>
      <c r="J1315" s="369"/>
      <c r="K1315" s="370"/>
      <c r="L1315" s="364"/>
      <c r="M1315" s="364"/>
      <c r="N1315" s="364"/>
      <c r="O1315" s="364"/>
      <c r="P1315" s="364"/>
      <c r="Q1315" s="364"/>
      <c r="R1315" s="364"/>
      <c r="S1315" s="364"/>
      <c r="T1315" s="364"/>
      <c r="U1315" s="364"/>
      <c r="V1315" s="364"/>
      <c r="W1315" s="37">
        <f>G1315-SUM(H1315:V1315)</f>
        <v>0</v>
      </c>
      <c r="Y1315"/>
    </row>
    <row r="1316" spans="1:25" outlineLevel="1" x14ac:dyDescent="0.25">
      <c r="A1316" s="212"/>
      <c r="B1316" s="465"/>
      <c r="C1316" s="272"/>
      <c r="D1316" s="272"/>
      <c r="E1316" s="273"/>
      <c r="F1316" s="274" t="s">
        <v>59</v>
      </c>
      <c r="G1316" s="394">
        <f>G458</f>
        <v>0</v>
      </c>
      <c r="H1316" s="395">
        <f t="shared" si="533"/>
        <v>0</v>
      </c>
      <c r="I1316" s="369"/>
      <c r="J1316" s="369"/>
      <c r="K1316" s="370"/>
      <c r="L1316" s="364"/>
      <c r="M1316" s="364"/>
      <c r="N1316" s="364"/>
      <c r="O1316" s="364"/>
      <c r="P1316" s="364"/>
      <c r="Q1316" s="364"/>
      <c r="R1316" s="364"/>
      <c r="S1316" s="364"/>
      <c r="T1316" s="364"/>
      <c r="U1316" s="364"/>
      <c r="V1316" s="364"/>
      <c r="W1316" s="37">
        <f>G1316-SUM(H1316:V1316)</f>
        <v>0</v>
      </c>
      <c r="Y1316"/>
    </row>
    <row r="1317" spans="1:25" x14ac:dyDescent="0.25">
      <c r="A1317" s="212"/>
      <c r="B1317" s="465"/>
      <c r="C1317" s="272"/>
      <c r="D1317" s="272"/>
      <c r="E1317" s="273" t="s">
        <v>60</v>
      </c>
      <c r="F1317" s="273"/>
      <c r="G1317" s="367">
        <f>SUBTOTAL(9,G1318:G1320)</f>
        <v>0</v>
      </c>
      <c r="H1317" s="368">
        <f>SUBTOTAL(9,H1318:H1320)</f>
        <v>0</v>
      </c>
      <c r="I1317" s="369"/>
      <c r="J1317" s="369"/>
      <c r="K1317" s="370"/>
      <c r="L1317" s="364"/>
      <c r="M1317" s="364"/>
      <c r="N1317" s="364"/>
      <c r="O1317" s="364"/>
      <c r="P1317" s="364"/>
      <c r="Q1317" s="364"/>
      <c r="R1317" s="364"/>
      <c r="S1317" s="364"/>
      <c r="T1317" s="364"/>
      <c r="U1317" s="364"/>
      <c r="V1317" s="364"/>
      <c r="W1317" s="366">
        <f>SUBTOTAL(9,W1318:W1320)</f>
        <v>0</v>
      </c>
      <c r="Y1317"/>
    </row>
    <row r="1318" spans="1:25" outlineLevel="1" x14ac:dyDescent="0.25">
      <c r="A1318" s="212"/>
      <c r="B1318" s="465"/>
      <c r="C1318" s="272"/>
      <c r="D1318" s="272"/>
      <c r="E1318" s="273"/>
      <c r="F1318" s="274" t="s">
        <v>61</v>
      </c>
      <c r="G1318" s="394">
        <f>G460</f>
        <v>0</v>
      </c>
      <c r="H1318" s="395">
        <f t="shared" si="533"/>
        <v>0</v>
      </c>
      <c r="I1318" s="369"/>
      <c r="J1318" s="369"/>
      <c r="K1318" s="370"/>
      <c r="L1318" s="364"/>
      <c r="M1318" s="364"/>
      <c r="N1318" s="364"/>
      <c r="O1318" s="364"/>
      <c r="P1318" s="364"/>
      <c r="Q1318" s="364"/>
      <c r="R1318" s="364"/>
      <c r="S1318" s="364"/>
      <c r="T1318" s="364"/>
      <c r="U1318" s="364"/>
      <c r="V1318" s="364"/>
      <c r="W1318" s="37">
        <f>G1318-SUM(H1318:V1318)</f>
        <v>0</v>
      </c>
      <c r="Y1318"/>
    </row>
    <row r="1319" spans="1:25" outlineLevel="1" x14ac:dyDescent="0.25">
      <c r="A1319" s="212"/>
      <c r="B1319" s="465"/>
      <c r="C1319" s="272"/>
      <c r="D1319" s="272"/>
      <c r="E1319" s="273"/>
      <c r="F1319" s="274" t="s">
        <v>62</v>
      </c>
      <c r="G1319" s="394">
        <f>G461</f>
        <v>0</v>
      </c>
      <c r="H1319" s="395">
        <f t="shared" si="533"/>
        <v>0</v>
      </c>
      <c r="I1319" s="369"/>
      <c r="J1319" s="369"/>
      <c r="K1319" s="370"/>
      <c r="L1319" s="364"/>
      <c r="M1319" s="364"/>
      <c r="N1319" s="364"/>
      <c r="O1319" s="364"/>
      <c r="P1319" s="364"/>
      <c r="Q1319" s="364"/>
      <c r="R1319" s="364"/>
      <c r="S1319" s="364"/>
      <c r="T1319" s="364"/>
      <c r="U1319" s="364"/>
      <c r="V1319" s="364"/>
      <c r="W1319" s="37">
        <f>G1319-SUM(H1319:V1319)</f>
        <v>0</v>
      </c>
      <c r="Y1319"/>
    </row>
    <row r="1320" spans="1:25" outlineLevel="1" x14ac:dyDescent="0.25">
      <c r="A1320" s="212"/>
      <c r="B1320" s="465"/>
      <c r="C1320" s="272"/>
      <c r="D1320" s="272"/>
      <c r="E1320" s="273"/>
      <c r="F1320" s="274" t="s">
        <v>63</v>
      </c>
      <c r="G1320" s="394">
        <f>G462</f>
        <v>0</v>
      </c>
      <c r="H1320" s="395">
        <f t="shared" si="533"/>
        <v>0</v>
      </c>
      <c r="I1320" s="369"/>
      <c r="J1320" s="369"/>
      <c r="K1320" s="370"/>
      <c r="L1320" s="364"/>
      <c r="M1320" s="364"/>
      <c r="N1320" s="364"/>
      <c r="O1320" s="364"/>
      <c r="P1320" s="364"/>
      <c r="Q1320" s="364"/>
      <c r="R1320" s="364"/>
      <c r="S1320" s="364"/>
      <c r="T1320" s="364"/>
      <c r="U1320" s="364"/>
      <c r="V1320" s="364"/>
      <c r="W1320" s="37">
        <f>G1320-SUM(H1320:V1320)</f>
        <v>0</v>
      </c>
      <c r="Y1320"/>
    </row>
    <row r="1321" spans="1:25" x14ac:dyDescent="0.25">
      <c r="A1321" s="212"/>
      <c r="B1321" s="465"/>
      <c r="C1321" s="272"/>
      <c r="D1321" s="272"/>
      <c r="E1321" s="273" t="s">
        <v>64</v>
      </c>
      <c r="F1321" s="273"/>
      <c r="G1321" s="367">
        <f>SUBTOTAL(9,G1322:G1323)</f>
        <v>0</v>
      </c>
      <c r="H1321" s="368">
        <f>SUBTOTAL(9,H1322:H1323)</f>
        <v>0</v>
      </c>
      <c r="I1321" s="369"/>
      <c r="J1321" s="369"/>
      <c r="K1321" s="370"/>
      <c r="L1321" s="364"/>
      <c r="M1321" s="364"/>
      <c r="N1321" s="364"/>
      <c r="O1321" s="364"/>
      <c r="P1321" s="364"/>
      <c r="Q1321" s="364"/>
      <c r="R1321" s="364"/>
      <c r="S1321" s="364"/>
      <c r="T1321" s="364"/>
      <c r="U1321" s="364"/>
      <c r="V1321" s="364"/>
      <c r="W1321" s="366">
        <f>SUBTOTAL(9,W1322:W1323)</f>
        <v>0</v>
      </c>
      <c r="Y1321"/>
    </row>
    <row r="1322" spans="1:25" outlineLevel="1" x14ac:dyDescent="0.25">
      <c r="A1322" s="212"/>
      <c r="B1322" s="465"/>
      <c r="C1322" s="272"/>
      <c r="D1322" s="272"/>
      <c r="E1322" s="273"/>
      <c r="F1322" s="274" t="s">
        <v>65</v>
      </c>
      <c r="G1322" s="394">
        <f>G464</f>
        <v>0</v>
      </c>
      <c r="H1322" s="395">
        <f t="shared" si="533"/>
        <v>0</v>
      </c>
      <c r="I1322" s="369"/>
      <c r="J1322" s="369"/>
      <c r="K1322" s="370"/>
      <c r="L1322" s="364"/>
      <c r="M1322" s="364"/>
      <c r="N1322" s="364"/>
      <c r="O1322" s="364"/>
      <c r="P1322" s="364"/>
      <c r="Q1322" s="364"/>
      <c r="R1322" s="364"/>
      <c r="S1322" s="364"/>
      <c r="T1322" s="364"/>
      <c r="U1322" s="364"/>
      <c r="V1322" s="364"/>
      <c r="W1322" s="37">
        <f>G1322-SUM(H1322:V1322)</f>
        <v>0</v>
      </c>
      <c r="Y1322"/>
    </row>
    <row r="1323" spans="1:25" outlineLevel="1" x14ac:dyDescent="0.25">
      <c r="A1323" s="212"/>
      <c r="B1323" s="465"/>
      <c r="C1323" s="272"/>
      <c r="D1323" s="272"/>
      <c r="E1323" s="273"/>
      <c r="F1323" s="274" t="s">
        <v>66</v>
      </c>
      <c r="G1323" s="394">
        <f>G465</f>
        <v>0</v>
      </c>
      <c r="H1323" s="395">
        <f t="shared" si="533"/>
        <v>0</v>
      </c>
      <c r="I1323" s="369"/>
      <c r="J1323" s="369"/>
      <c r="K1323" s="370"/>
      <c r="L1323" s="364"/>
      <c r="M1323" s="364"/>
      <c r="N1323" s="364"/>
      <c r="O1323" s="364"/>
      <c r="P1323" s="364"/>
      <c r="Q1323" s="364"/>
      <c r="R1323" s="364"/>
      <c r="S1323" s="364"/>
      <c r="T1323" s="364"/>
      <c r="U1323" s="364"/>
      <c r="V1323" s="364"/>
      <c r="W1323" s="37">
        <f>G1323-SUM(H1323:V1323)</f>
        <v>0</v>
      </c>
      <c r="Y1323"/>
    </row>
    <row r="1324" spans="1:25" x14ac:dyDescent="0.25">
      <c r="A1324" s="212"/>
      <c r="B1324" s="465"/>
      <c r="C1324" s="272"/>
      <c r="D1324" s="272"/>
      <c r="E1324" s="273" t="s">
        <v>67</v>
      </c>
      <c r="F1324" s="273"/>
      <c r="G1324" s="367">
        <f>SUBTOTAL(9,G1325:G1327)</f>
        <v>0</v>
      </c>
      <c r="H1324" s="368">
        <f>SUBTOTAL(9,H1325:H1327)</f>
        <v>0</v>
      </c>
      <c r="I1324" s="369"/>
      <c r="J1324" s="369"/>
      <c r="K1324" s="370"/>
      <c r="L1324" s="364"/>
      <c r="M1324" s="364"/>
      <c r="N1324" s="364"/>
      <c r="O1324" s="364"/>
      <c r="P1324" s="364"/>
      <c r="Q1324" s="364"/>
      <c r="R1324" s="364"/>
      <c r="S1324" s="364"/>
      <c r="T1324" s="364"/>
      <c r="U1324" s="364"/>
      <c r="V1324" s="364"/>
      <c r="W1324" s="366">
        <f>SUBTOTAL(9,W1325:W1327)</f>
        <v>0</v>
      </c>
      <c r="Y1324"/>
    </row>
    <row r="1325" spans="1:25" outlineLevel="1" x14ac:dyDescent="0.25">
      <c r="A1325" s="212"/>
      <c r="B1325" s="465"/>
      <c r="C1325" s="272"/>
      <c r="D1325" s="272"/>
      <c r="E1325" s="273"/>
      <c r="F1325" s="274" t="s">
        <v>68</v>
      </c>
      <c r="G1325" s="394">
        <f>G467</f>
        <v>0</v>
      </c>
      <c r="H1325" s="395">
        <f t="shared" si="533"/>
        <v>0</v>
      </c>
      <c r="I1325" s="369"/>
      <c r="J1325" s="369"/>
      <c r="K1325" s="370"/>
      <c r="L1325" s="364"/>
      <c r="M1325" s="364"/>
      <c r="N1325" s="364"/>
      <c r="O1325" s="364"/>
      <c r="P1325" s="364"/>
      <c r="Q1325" s="364"/>
      <c r="R1325" s="364"/>
      <c r="S1325" s="364"/>
      <c r="T1325" s="364"/>
      <c r="U1325" s="364"/>
      <c r="V1325" s="364"/>
      <c r="W1325" s="37">
        <f>G1325-SUM(H1325:V1325)</f>
        <v>0</v>
      </c>
      <c r="Y1325"/>
    </row>
    <row r="1326" spans="1:25" outlineLevel="1" x14ac:dyDescent="0.25">
      <c r="A1326" s="212"/>
      <c r="B1326" s="465"/>
      <c r="C1326" s="272"/>
      <c r="D1326" s="272"/>
      <c r="E1326" s="273"/>
      <c r="F1326" s="274" t="s">
        <v>69</v>
      </c>
      <c r="G1326" s="394">
        <f>G468</f>
        <v>0</v>
      </c>
      <c r="H1326" s="395">
        <f t="shared" si="533"/>
        <v>0</v>
      </c>
      <c r="I1326" s="369"/>
      <c r="J1326" s="369"/>
      <c r="K1326" s="370"/>
      <c r="L1326" s="364"/>
      <c r="M1326" s="364"/>
      <c r="N1326" s="364"/>
      <c r="O1326" s="364"/>
      <c r="P1326" s="364"/>
      <c r="Q1326" s="364"/>
      <c r="R1326" s="364"/>
      <c r="S1326" s="364"/>
      <c r="T1326" s="364"/>
      <c r="U1326" s="364"/>
      <c r="V1326" s="364"/>
      <c r="W1326" s="37">
        <f>G1326-SUM(H1326:V1326)</f>
        <v>0</v>
      </c>
      <c r="Y1326"/>
    </row>
    <row r="1327" spans="1:25" outlineLevel="1" x14ac:dyDescent="0.25">
      <c r="A1327" s="212"/>
      <c r="B1327" s="465"/>
      <c r="C1327" s="272"/>
      <c r="D1327" s="272"/>
      <c r="E1327" s="273"/>
      <c r="F1327" s="274" t="s">
        <v>70</v>
      </c>
      <c r="G1327" s="394">
        <f>G469</f>
        <v>0</v>
      </c>
      <c r="H1327" s="395">
        <f t="shared" si="533"/>
        <v>0</v>
      </c>
      <c r="I1327" s="369"/>
      <c r="J1327" s="369"/>
      <c r="K1327" s="370"/>
      <c r="L1327" s="364"/>
      <c r="M1327" s="364"/>
      <c r="N1327" s="364"/>
      <c r="O1327" s="364"/>
      <c r="P1327" s="364"/>
      <c r="Q1327" s="364"/>
      <c r="R1327" s="364"/>
      <c r="S1327" s="364"/>
      <c r="T1327" s="364"/>
      <c r="U1327" s="364"/>
      <c r="V1327" s="364"/>
      <c r="W1327" s="37">
        <f>G1327-SUM(H1327:V1327)</f>
        <v>0</v>
      </c>
      <c r="Y1327"/>
    </row>
    <row r="1328" spans="1:25" x14ac:dyDescent="0.25">
      <c r="A1328" s="212"/>
      <c r="B1328" s="465"/>
      <c r="C1328" s="272"/>
      <c r="D1328" s="272" t="s">
        <v>71</v>
      </c>
      <c r="E1328" s="273"/>
      <c r="F1328" s="273"/>
      <c r="G1328" s="367"/>
      <c r="H1328" s="369"/>
      <c r="I1328" s="369"/>
      <c r="J1328" s="369"/>
      <c r="K1328" s="370"/>
      <c r="L1328" s="364"/>
      <c r="M1328" s="364"/>
      <c r="N1328" s="364"/>
      <c r="O1328" s="364"/>
      <c r="P1328" s="364"/>
      <c r="Q1328" s="364"/>
      <c r="R1328" s="364"/>
      <c r="S1328" s="364"/>
      <c r="T1328" s="364"/>
      <c r="U1328" s="364"/>
      <c r="V1328" s="364"/>
      <c r="W1328" s="366"/>
      <c r="Y1328"/>
    </row>
    <row r="1329" spans="1:25" x14ac:dyDescent="0.25">
      <c r="A1329" s="212"/>
      <c r="B1329" s="465"/>
      <c r="C1329" s="272"/>
      <c r="D1329" s="272"/>
      <c r="E1329" s="273" t="s">
        <v>72</v>
      </c>
      <c r="F1329" s="273"/>
      <c r="G1329" s="367">
        <f>SUBTOTAL(9,G1330:G1331)</f>
        <v>0</v>
      </c>
      <c r="H1329" s="368">
        <f>SUBTOTAL(9,H1330:H1331)</f>
        <v>0</v>
      </c>
      <c r="I1329" s="369"/>
      <c r="J1329" s="369"/>
      <c r="K1329" s="370"/>
      <c r="L1329" s="364"/>
      <c r="M1329" s="364"/>
      <c r="N1329" s="364"/>
      <c r="O1329" s="364"/>
      <c r="P1329" s="364"/>
      <c r="Q1329" s="364"/>
      <c r="R1329" s="364"/>
      <c r="S1329" s="364"/>
      <c r="T1329" s="364"/>
      <c r="U1329" s="364"/>
      <c r="V1329" s="364"/>
      <c r="W1329" s="366">
        <f>SUBTOTAL(9,W1330:W1331)</f>
        <v>0</v>
      </c>
      <c r="Y1329"/>
    </row>
    <row r="1330" spans="1:25" outlineLevel="1" x14ac:dyDescent="0.25">
      <c r="A1330" s="212"/>
      <c r="B1330" s="465"/>
      <c r="C1330" s="272"/>
      <c r="D1330" s="272"/>
      <c r="E1330" s="273"/>
      <c r="F1330" s="274" t="s">
        <v>73</v>
      </c>
      <c r="G1330" s="394">
        <f>G472</f>
        <v>0</v>
      </c>
      <c r="H1330" s="395">
        <f t="shared" si="533"/>
        <v>0</v>
      </c>
      <c r="I1330" s="369"/>
      <c r="J1330" s="369"/>
      <c r="K1330" s="370"/>
      <c r="L1330" s="364"/>
      <c r="M1330" s="364"/>
      <c r="N1330" s="364"/>
      <c r="O1330" s="364"/>
      <c r="P1330" s="364"/>
      <c r="Q1330" s="364"/>
      <c r="R1330" s="364"/>
      <c r="S1330" s="364"/>
      <c r="T1330" s="364"/>
      <c r="U1330" s="364"/>
      <c r="V1330" s="364"/>
      <c r="W1330" s="37">
        <f>G1330-SUM(H1330:V1330)</f>
        <v>0</v>
      </c>
      <c r="Y1330"/>
    </row>
    <row r="1331" spans="1:25" outlineLevel="1" x14ac:dyDescent="0.25">
      <c r="A1331" s="212"/>
      <c r="B1331" s="465"/>
      <c r="C1331" s="272"/>
      <c r="D1331" s="272"/>
      <c r="E1331" s="273"/>
      <c r="F1331" s="274" t="s">
        <v>74</v>
      </c>
      <c r="G1331" s="394">
        <f>G473</f>
        <v>0</v>
      </c>
      <c r="H1331" s="395">
        <f t="shared" si="533"/>
        <v>0</v>
      </c>
      <c r="I1331" s="369"/>
      <c r="J1331" s="369"/>
      <c r="K1331" s="370"/>
      <c r="L1331" s="364"/>
      <c r="M1331" s="364"/>
      <c r="N1331" s="364"/>
      <c r="O1331" s="364"/>
      <c r="P1331" s="364"/>
      <c r="Q1331" s="364"/>
      <c r="R1331" s="364"/>
      <c r="S1331" s="364"/>
      <c r="T1331" s="364"/>
      <c r="U1331" s="364"/>
      <c r="V1331" s="364"/>
      <c r="W1331" s="37">
        <f>G1331-SUM(H1331:V1331)</f>
        <v>0</v>
      </c>
      <c r="Y1331"/>
    </row>
    <row r="1332" spans="1:25" x14ac:dyDescent="0.25">
      <c r="A1332" s="212"/>
      <c r="B1332" s="465"/>
      <c r="C1332" s="272"/>
      <c r="D1332" s="272"/>
      <c r="E1332" s="273" t="s">
        <v>75</v>
      </c>
      <c r="F1332" s="273"/>
      <c r="G1332" s="367">
        <f>SUBTOTAL(9,G1333:G1334)</f>
        <v>0</v>
      </c>
      <c r="H1332" s="368">
        <f>SUBTOTAL(9,H1333:H1334)</f>
        <v>0</v>
      </c>
      <c r="I1332" s="369"/>
      <c r="J1332" s="369"/>
      <c r="K1332" s="370"/>
      <c r="L1332" s="364"/>
      <c r="M1332" s="364"/>
      <c r="N1332" s="364"/>
      <c r="O1332" s="364"/>
      <c r="P1332" s="364"/>
      <c r="Q1332" s="364"/>
      <c r="R1332" s="364"/>
      <c r="S1332" s="364"/>
      <c r="T1332" s="364"/>
      <c r="U1332" s="364"/>
      <c r="V1332" s="364"/>
      <c r="W1332" s="366">
        <f>SUBTOTAL(9,W1333:W1334)</f>
        <v>0</v>
      </c>
      <c r="Y1332"/>
    </row>
    <row r="1333" spans="1:25" outlineLevel="1" x14ac:dyDescent="0.25">
      <c r="A1333" s="212"/>
      <c r="B1333" s="465"/>
      <c r="C1333" s="272"/>
      <c r="D1333" s="272"/>
      <c r="E1333" s="273"/>
      <c r="F1333" s="274" t="s">
        <v>76</v>
      </c>
      <c r="G1333" s="394">
        <f>G475</f>
        <v>0</v>
      </c>
      <c r="H1333" s="395">
        <f t="shared" si="533"/>
        <v>0</v>
      </c>
      <c r="I1333" s="369"/>
      <c r="J1333" s="369"/>
      <c r="K1333" s="370"/>
      <c r="L1333" s="364"/>
      <c r="M1333" s="364"/>
      <c r="N1333" s="364"/>
      <c r="O1333" s="364"/>
      <c r="P1333" s="364"/>
      <c r="Q1333" s="364"/>
      <c r="R1333" s="364"/>
      <c r="S1333" s="364"/>
      <c r="T1333" s="364"/>
      <c r="U1333" s="364"/>
      <c r="V1333" s="364"/>
      <c r="W1333" s="37">
        <f>G1333-SUM(H1333:V1333)</f>
        <v>0</v>
      </c>
      <c r="Y1333"/>
    </row>
    <row r="1334" spans="1:25" outlineLevel="1" x14ac:dyDescent="0.25">
      <c r="A1334" s="212"/>
      <c r="B1334" s="465"/>
      <c r="C1334" s="272"/>
      <c r="D1334" s="272"/>
      <c r="E1334" s="273"/>
      <c r="F1334" s="274" t="s">
        <v>77</v>
      </c>
      <c r="G1334" s="394">
        <f>G476</f>
        <v>0</v>
      </c>
      <c r="H1334" s="395">
        <f t="shared" si="533"/>
        <v>0</v>
      </c>
      <c r="I1334" s="369"/>
      <c r="J1334" s="369"/>
      <c r="K1334" s="370"/>
      <c r="L1334" s="364"/>
      <c r="M1334" s="364"/>
      <c r="N1334" s="364"/>
      <c r="O1334" s="364"/>
      <c r="P1334" s="364"/>
      <c r="Q1334" s="364"/>
      <c r="R1334" s="364"/>
      <c r="S1334" s="364"/>
      <c r="T1334" s="364"/>
      <c r="U1334" s="364"/>
      <c r="V1334" s="364"/>
      <c r="W1334" s="37">
        <f>G1334-SUM(H1334:V1334)</f>
        <v>0</v>
      </c>
      <c r="Y1334"/>
    </row>
    <row r="1335" spans="1:25" x14ac:dyDescent="0.25">
      <c r="A1335" s="212"/>
      <c r="B1335" s="465"/>
      <c r="C1335" s="272"/>
      <c r="D1335" s="272"/>
      <c r="E1335" s="273" t="s">
        <v>78</v>
      </c>
      <c r="F1335" s="273"/>
      <c r="G1335" s="367">
        <f>SUBTOTAL(9,G1336:G1337)</f>
        <v>0</v>
      </c>
      <c r="H1335" s="368">
        <f>SUBTOTAL(9,H1336:H1337)</f>
        <v>0</v>
      </c>
      <c r="I1335" s="369"/>
      <c r="J1335" s="369"/>
      <c r="K1335" s="370"/>
      <c r="L1335" s="364"/>
      <c r="M1335" s="364"/>
      <c r="N1335" s="364"/>
      <c r="O1335" s="364"/>
      <c r="P1335" s="364"/>
      <c r="Q1335" s="364"/>
      <c r="R1335" s="364"/>
      <c r="S1335" s="364"/>
      <c r="T1335" s="364"/>
      <c r="U1335" s="364"/>
      <c r="V1335" s="364"/>
      <c r="W1335" s="366">
        <f>SUBTOTAL(9,W1336:W1337)</f>
        <v>0</v>
      </c>
      <c r="Y1335"/>
    </row>
    <row r="1336" spans="1:25" outlineLevel="1" x14ac:dyDescent="0.25">
      <c r="A1336" s="212"/>
      <c r="B1336" s="465"/>
      <c r="C1336" s="272"/>
      <c r="D1336" s="272"/>
      <c r="E1336" s="273"/>
      <c r="F1336" s="274" t="s">
        <v>79</v>
      </c>
      <c r="G1336" s="394">
        <f>G478</f>
        <v>0</v>
      </c>
      <c r="H1336" s="395">
        <f t="shared" si="533"/>
        <v>0</v>
      </c>
      <c r="I1336" s="369"/>
      <c r="J1336" s="369"/>
      <c r="K1336" s="370"/>
      <c r="L1336" s="364"/>
      <c r="M1336" s="364"/>
      <c r="N1336" s="364"/>
      <c r="O1336" s="364"/>
      <c r="P1336" s="364"/>
      <c r="Q1336" s="364"/>
      <c r="R1336" s="364"/>
      <c r="S1336" s="364"/>
      <c r="T1336" s="364"/>
      <c r="U1336" s="364"/>
      <c r="V1336" s="364"/>
      <c r="W1336" s="37">
        <f>G1336-SUM(H1336:V1336)</f>
        <v>0</v>
      </c>
      <c r="Y1336"/>
    </row>
    <row r="1337" spans="1:25" outlineLevel="1" x14ac:dyDescent="0.25">
      <c r="A1337" s="212"/>
      <c r="B1337" s="465"/>
      <c r="C1337" s="272"/>
      <c r="D1337" s="272"/>
      <c r="E1337" s="273"/>
      <c r="F1337" s="274" t="s">
        <v>80</v>
      </c>
      <c r="G1337" s="394">
        <f>G479</f>
        <v>0</v>
      </c>
      <c r="H1337" s="395">
        <f t="shared" si="533"/>
        <v>0</v>
      </c>
      <c r="I1337" s="369"/>
      <c r="J1337" s="369"/>
      <c r="K1337" s="370"/>
      <c r="L1337" s="364"/>
      <c r="M1337" s="364"/>
      <c r="N1337" s="364"/>
      <c r="O1337" s="364"/>
      <c r="P1337" s="364"/>
      <c r="Q1337" s="364"/>
      <c r="R1337" s="364"/>
      <c r="S1337" s="364"/>
      <c r="T1337" s="364"/>
      <c r="U1337" s="364"/>
      <c r="V1337" s="364"/>
      <c r="W1337" s="37">
        <f>G1337-SUM(H1337:V1337)</f>
        <v>0</v>
      </c>
      <c r="Y1337"/>
    </row>
    <row r="1338" spans="1:25" x14ac:dyDescent="0.25">
      <c r="A1338" s="212"/>
      <c r="B1338" s="465"/>
      <c r="C1338" s="272"/>
      <c r="D1338" s="272"/>
      <c r="E1338" s="273" t="s">
        <v>81</v>
      </c>
      <c r="F1338" s="273"/>
      <c r="G1338" s="367">
        <f>SUBTOTAL(9,G1339:G1340)</f>
        <v>0</v>
      </c>
      <c r="H1338" s="368">
        <f>SUBTOTAL(9,H1339:H1340)</f>
        <v>0</v>
      </c>
      <c r="I1338" s="369"/>
      <c r="J1338" s="369"/>
      <c r="K1338" s="370"/>
      <c r="L1338" s="364"/>
      <c r="M1338" s="364"/>
      <c r="N1338" s="364"/>
      <c r="O1338" s="364"/>
      <c r="P1338" s="364"/>
      <c r="Q1338" s="364"/>
      <c r="R1338" s="364"/>
      <c r="S1338" s="364"/>
      <c r="T1338" s="364"/>
      <c r="U1338" s="364"/>
      <c r="V1338" s="364"/>
      <c r="W1338" s="366">
        <f>SUBTOTAL(9,W1339:W1340)</f>
        <v>0</v>
      </c>
      <c r="Y1338"/>
    </row>
    <row r="1339" spans="1:25" outlineLevel="1" x14ac:dyDescent="0.25">
      <c r="A1339" s="212"/>
      <c r="B1339" s="465"/>
      <c r="C1339" s="272"/>
      <c r="D1339" s="272"/>
      <c r="E1339" s="273"/>
      <c r="F1339" s="274" t="s">
        <v>82</v>
      </c>
      <c r="G1339" s="394">
        <f>G481</f>
        <v>0</v>
      </c>
      <c r="H1339" s="395">
        <f t="shared" si="533"/>
        <v>0</v>
      </c>
      <c r="I1339" s="369"/>
      <c r="J1339" s="369"/>
      <c r="K1339" s="370"/>
      <c r="L1339" s="364"/>
      <c r="M1339" s="364"/>
      <c r="N1339" s="364"/>
      <c r="O1339" s="364"/>
      <c r="P1339" s="364"/>
      <c r="Q1339" s="364"/>
      <c r="R1339" s="364"/>
      <c r="S1339" s="364"/>
      <c r="T1339" s="364"/>
      <c r="U1339" s="364"/>
      <c r="V1339" s="364"/>
      <c r="W1339" s="37">
        <f>G1339-SUM(H1339:V1339)</f>
        <v>0</v>
      </c>
      <c r="Y1339"/>
    </row>
    <row r="1340" spans="1:25" outlineLevel="1" x14ac:dyDescent="0.25">
      <c r="A1340" s="212"/>
      <c r="B1340" s="465"/>
      <c r="C1340" s="272"/>
      <c r="D1340" s="272"/>
      <c r="E1340" s="273"/>
      <c r="F1340" s="274" t="s">
        <v>83</v>
      </c>
      <c r="G1340" s="394">
        <f>G482</f>
        <v>0</v>
      </c>
      <c r="H1340" s="395">
        <f t="shared" si="533"/>
        <v>0</v>
      </c>
      <c r="I1340" s="369"/>
      <c r="J1340" s="369"/>
      <c r="K1340" s="370"/>
      <c r="L1340" s="364"/>
      <c r="M1340" s="364"/>
      <c r="N1340" s="364"/>
      <c r="O1340" s="364"/>
      <c r="P1340" s="364"/>
      <c r="Q1340" s="364"/>
      <c r="R1340" s="364"/>
      <c r="S1340" s="364"/>
      <c r="T1340" s="364"/>
      <c r="U1340" s="364"/>
      <c r="V1340" s="364"/>
      <c r="W1340" s="37">
        <f>G1340-SUM(H1340:V1340)</f>
        <v>0</v>
      </c>
      <c r="Y1340"/>
    </row>
    <row r="1341" spans="1:25" x14ac:dyDescent="0.25">
      <c r="A1341" s="212"/>
      <c r="B1341" s="465"/>
      <c r="C1341" s="272"/>
      <c r="D1341" s="272"/>
      <c r="E1341" s="273" t="s">
        <v>84</v>
      </c>
      <c r="F1341" s="273"/>
      <c r="G1341" s="367">
        <f>SUBTOTAL(9,G1342:G1343)</f>
        <v>0</v>
      </c>
      <c r="H1341" s="368">
        <f>SUBTOTAL(9,H1342:H1343)</f>
        <v>0</v>
      </c>
      <c r="I1341" s="369"/>
      <c r="J1341" s="369"/>
      <c r="K1341" s="370"/>
      <c r="L1341" s="364"/>
      <c r="M1341" s="364"/>
      <c r="N1341" s="364"/>
      <c r="O1341" s="364"/>
      <c r="P1341" s="364"/>
      <c r="Q1341" s="364"/>
      <c r="R1341" s="364"/>
      <c r="S1341" s="364"/>
      <c r="T1341" s="364"/>
      <c r="U1341" s="364"/>
      <c r="V1341" s="364"/>
      <c r="W1341" s="366">
        <f>SUBTOTAL(9,W1342:W1343)</f>
        <v>0</v>
      </c>
      <c r="Y1341"/>
    </row>
    <row r="1342" spans="1:25" outlineLevel="1" x14ac:dyDescent="0.25">
      <c r="A1342" s="212"/>
      <c r="B1342" s="465"/>
      <c r="C1342" s="272"/>
      <c r="D1342" s="272"/>
      <c r="E1342" s="273"/>
      <c r="F1342" s="274" t="s">
        <v>85</v>
      </c>
      <c r="G1342" s="394">
        <f>G484</f>
        <v>0</v>
      </c>
      <c r="H1342" s="395">
        <f t="shared" si="533"/>
        <v>0</v>
      </c>
      <c r="I1342" s="369"/>
      <c r="J1342" s="369"/>
      <c r="K1342" s="370"/>
      <c r="L1342" s="364"/>
      <c r="M1342" s="364"/>
      <c r="N1342" s="364"/>
      <c r="O1342" s="364"/>
      <c r="P1342" s="364"/>
      <c r="Q1342" s="364"/>
      <c r="R1342" s="364"/>
      <c r="S1342" s="364"/>
      <c r="T1342" s="364"/>
      <c r="U1342" s="364"/>
      <c r="V1342" s="364"/>
      <c r="W1342" s="37">
        <f>G1342-SUM(H1342:V1342)</f>
        <v>0</v>
      </c>
      <c r="Y1342"/>
    </row>
    <row r="1343" spans="1:25" outlineLevel="1" x14ac:dyDescent="0.25">
      <c r="A1343" s="212"/>
      <c r="B1343" s="465"/>
      <c r="C1343" s="272"/>
      <c r="D1343" s="272"/>
      <c r="E1343" s="273"/>
      <c r="F1343" s="274" t="s">
        <v>86</v>
      </c>
      <c r="G1343" s="394">
        <f>G485</f>
        <v>0</v>
      </c>
      <c r="H1343" s="395">
        <f t="shared" si="533"/>
        <v>0</v>
      </c>
      <c r="I1343" s="369"/>
      <c r="J1343" s="369"/>
      <c r="K1343" s="370"/>
      <c r="L1343" s="364"/>
      <c r="M1343" s="364"/>
      <c r="N1343" s="364"/>
      <c r="O1343" s="364"/>
      <c r="P1343" s="364"/>
      <c r="Q1343" s="364"/>
      <c r="R1343" s="364"/>
      <c r="S1343" s="364"/>
      <c r="T1343" s="364"/>
      <c r="U1343" s="364"/>
      <c r="V1343" s="364"/>
      <c r="W1343" s="37">
        <f>G1343-SUM(H1343:V1343)</f>
        <v>0</v>
      </c>
      <c r="Y1343"/>
    </row>
    <row r="1344" spans="1:25" x14ac:dyDescent="0.25">
      <c r="A1344" s="212"/>
      <c r="B1344" s="465"/>
      <c r="C1344" s="272"/>
      <c r="D1344" s="272"/>
      <c r="E1344" s="273" t="s">
        <v>87</v>
      </c>
      <c r="F1344" s="273"/>
      <c r="G1344" s="367">
        <f>SUBTOTAL(9,G1345:G1346)</f>
        <v>0</v>
      </c>
      <c r="H1344" s="368">
        <f>SUBTOTAL(9,H1345:H1346)</f>
        <v>0</v>
      </c>
      <c r="I1344" s="369"/>
      <c r="J1344" s="369"/>
      <c r="K1344" s="370"/>
      <c r="L1344" s="364"/>
      <c r="M1344" s="364"/>
      <c r="N1344" s="364"/>
      <c r="O1344" s="364"/>
      <c r="P1344" s="364"/>
      <c r="Q1344" s="364"/>
      <c r="R1344" s="364"/>
      <c r="S1344" s="364"/>
      <c r="T1344" s="364"/>
      <c r="U1344" s="364"/>
      <c r="V1344" s="364"/>
      <c r="W1344" s="366">
        <f>SUBTOTAL(9,W1345:W1346)</f>
        <v>0</v>
      </c>
      <c r="Y1344"/>
    </row>
    <row r="1345" spans="1:25" outlineLevel="1" x14ac:dyDescent="0.25">
      <c r="A1345" s="212"/>
      <c r="B1345" s="465"/>
      <c r="C1345" s="272"/>
      <c r="D1345" s="272"/>
      <c r="E1345" s="273"/>
      <c r="F1345" s="274" t="s">
        <v>88</v>
      </c>
      <c r="G1345" s="394">
        <f>G487</f>
        <v>0</v>
      </c>
      <c r="H1345" s="395">
        <f t="shared" ref="H1345:H1353" si="535">G1345</f>
        <v>0</v>
      </c>
      <c r="I1345" s="369"/>
      <c r="J1345" s="369"/>
      <c r="K1345" s="370"/>
      <c r="L1345" s="364"/>
      <c r="M1345" s="364"/>
      <c r="N1345" s="364"/>
      <c r="O1345" s="364"/>
      <c r="P1345" s="364"/>
      <c r="Q1345" s="364"/>
      <c r="R1345" s="364"/>
      <c r="S1345" s="364"/>
      <c r="T1345" s="364"/>
      <c r="U1345" s="364"/>
      <c r="V1345" s="364"/>
      <c r="W1345" s="37">
        <f>G1345-SUM(H1345:V1345)</f>
        <v>0</v>
      </c>
      <c r="Y1345"/>
    </row>
    <row r="1346" spans="1:25" outlineLevel="1" x14ac:dyDescent="0.25">
      <c r="A1346" s="212"/>
      <c r="B1346" s="465"/>
      <c r="C1346" s="272"/>
      <c r="D1346" s="272"/>
      <c r="E1346" s="273"/>
      <c r="F1346" s="274" t="s">
        <v>89</v>
      </c>
      <c r="G1346" s="394">
        <f>G488</f>
        <v>0</v>
      </c>
      <c r="H1346" s="395">
        <f t="shared" si="535"/>
        <v>0</v>
      </c>
      <c r="I1346" s="369"/>
      <c r="J1346" s="369"/>
      <c r="K1346" s="370"/>
      <c r="L1346" s="364"/>
      <c r="M1346" s="364"/>
      <c r="N1346" s="364"/>
      <c r="O1346" s="364"/>
      <c r="P1346" s="364"/>
      <c r="Q1346" s="364"/>
      <c r="R1346" s="364"/>
      <c r="S1346" s="364"/>
      <c r="T1346" s="364"/>
      <c r="U1346" s="364"/>
      <c r="V1346" s="364"/>
      <c r="W1346" s="37">
        <f>G1346-SUM(H1346:V1346)</f>
        <v>0</v>
      </c>
      <c r="Y1346"/>
    </row>
    <row r="1347" spans="1:25" x14ac:dyDescent="0.25">
      <c r="A1347" s="212"/>
      <c r="B1347" s="465"/>
      <c r="C1347" s="272"/>
      <c r="D1347" s="272" t="s">
        <v>90</v>
      </c>
      <c r="E1347" s="273"/>
      <c r="F1347" s="273"/>
      <c r="G1347" s="367">
        <f>SUBTOTAL(9,G1348:G1350)</f>
        <v>0</v>
      </c>
      <c r="H1347" s="368">
        <f>SUBTOTAL(9,H1348:H1350)</f>
        <v>0</v>
      </c>
      <c r="I1347" s="369"/>
      <c r="J1347" s="369"/>
      <c r="K1347" s="370"/>
      <c r="L1347" s="364"/>
      <c r="M1347" s="364"/>
      <c r="N1347" s="364"/>
      <c r="O1347" s="364"/>
      <c r="P1347" s="364"/>
      <c r="Q1347" s="364"/>
      <c r="R1347" s="364"/>
      <c r="S1347" s="364"/>
      <c r="T1347" s="364"/>
      <c r="U1347" s="364"/>
      <c r="V1347" s="364"/>
      <c r="W1347" s="366">
        <f>SUBTOTAL(9,W1348:W1350)</f>
        <v>0</v>
      </c>
      <c r="Y1347"/>
    </row>
    <row r="1348" spans="1:25" outlineLevel="1" x14ac:dyDescent="0.25">
      <c r="A1348" s="212"/>
      <c r="B1348" s="465"/>
      <c r="C1348" s="272"/>
      <c r="D1348" s="272"/>
      <c r="E1348" s="273"/>
      <c r="F1348" s="274" t="s">
        <v>91</v>
      </c>
      <c r="G1348" s="394">
        <f>G490</f>
        <v>0</v>
      </c>
      <c r="H1348" s="395">
        <f t="shared" si="535"/>
        <v>0</v>
      </c>
      <c r="I1348" s="369"/>
      <c r="J1348" s="369"/>
      <c r="K1348" s="370"/>
      <c r="L1348" s="364"/>
      <c r="M1348" s="364"/>
      <c r="N1348" s="364"/>
      <c r="O1348" s="364"/>
      <c r="P1348" s="364"/>
      <c r="Q1348" s="364"/>
      <c r="R1348" s="364"/>
      <c r="S1348" s="364"/>
      <c r="T1348" s="364"/>
      <c r="U1348" s="364"/>
      <c r="V1348" s="365"/>
      <c r="W1348" s="37">
        <f>G1348-SUM(H1348:V1348)</f>
        <v>0</v>
      </c>
      <c r="Y1348"/>
    </row>
    <row r="1349" spans="1:25" outlineLevel="1" x14ac:dyDescent="0.25">
      <c r="A1349" s="212"/>
      <c r="B1349" s="465"/>
      <c r="C1349" s="272"/>
      <c r="D1349" s="272"/>
      <c r="E1349" s="273"/>
      <c r="F1349" s="274" t="s">
        <v>92</v>
      </c>
      <c r="G1349" s="394">
        <f>G491</f>
        <v>0</v>
      </c>
      <c r="H1349" s="395">
        <f t="shared" si="535"/>
        <v>0</v>
      </c>
      <c r="I1349" s="369"/>
      <c r="J1349" s="369"/>
      <c r="K1349" s="370"/>
      <c r="L1349" s="364"/>
      <c r="M1349" s="364"/>
      <c r="N1349" s="364"/>
      <c r="O1349" s="364"/>
      <c r="P1349" s="364"/>
      <c r="Q1349" s="364"/>
      <c r="R1349" s="364"/>
      <c r="S1349" s="364"/>
      <c r="T1349" s="364"/>
      <c r="U1349" s="364"/>
      <c r="V1349" s="365"/>
      <c r="W1349" s="37">
        <f>G1349-SUM(H1349:V1349)</f>
        <v>0</v>
      </c>
      <c r="Y1349"/>
    </row>
    <row r="1350" spans="1:25" outlineLevel="1" x14ac:dyDescent="0.25">
      <c r="A1350" s="212"/>
      <c r="B1350" s="465"/>
      <c r="C1350" s="272"/>
      <c r="D1350" s="272"/>
      <c r="E1350" s="273"/>
      <c r="F1350" s="274" t="s">
        <v>93</v>
      </c>
      <c r="G1350" s="394">
        <f>G492</f>
        <v>0</v>
      </c>
      <c r="H1350" s="395">
        <f t="shared" si="535"/>
        <v>0</v>
      </c>
      <c r="I1350" s="369"/>
      <c r="J1350" s="369"/>
      <c r="K1350" s="370"/>
      <c r="L1350" s="364"/>
      <c r="M1350" s="364"/>
      <c r="N1350" s="364"/>
      <c r="O1350" s="364"/>
      <c r="P1350" s="364"/>
      <c r="Q1350" s="364"/>
      <c r="R1350" s="364"/>
      <c r="S1350" s="364"/>
      <c r="T1350" s="364"/>
      <c r="U1350" s="364"/>
      <c r="V1350" s="365"/>
      <c r="W1350" s="37">
        <f>G1350-SUM(H1350:V1350)</f>
        <v>0</v>
      </c>
      <c r="Y1350"/>
    </row>
    <row r="1351" spans="1:25" x14ac:dyDescent="0.25">
      <c r="A1351" s="212"/>
      <c r="B1351" s="465"/>
      <c r="C1351" s="275"/>
      <c r="D1351" s="272" t="s">
        <v>94</v>
      </c>
      <c r="E1351" s="273"/>
      <c r="F1351" s="273"/>
      <c r="G1351" s="367">
        <f>SUBTOTAL(9,G1352:G1353)</f>
        <v>0</v>
      </c>
      <c r="H1351" s="368">
        <f>SUBTOTAL(9,H1352:H1353)</f>
        <v>0</v>
      </c>
      <c r="I1351" s="369"/>
      <c r="J1351" s="369"/>
      <c r="K1351" s="370"/>
      <c r="L1351" s="364"/>
      <c r="M1351" s="364"/>
      <c r="N1351" s="364"/>
      <c r="O1351" s="364"/>
      <c r="P1351" s="364"/>
      <c r="Q1351" s="364"/>
      <c r="R1351" s="364"/>
      <c r="S1351" s="364"/>
      <c r="T1351" s="364"/>
      <c r="U1351" s="364"/>
      <c r="V1351" s="365"/>
      <c r="W1351" s="366">
        <f>SUBTOTAL(9,W1352:W1353)</f>
        <v>0</v>
      </c>
      <c r="Y1351"/>
    </row>
    <row r="1352" spans="1:25" outlineLevel="1" x14ac:dyDescent="0.25">
      <c r="A1352" s="212"/>
      <c r="B1352" s="465"/>
      <c r="C1352" s="272"/>
      <c r="D1352" s="272"/>
      <c r="E1352" s="273"/>
      <c r="F1352" s="274" t="s">
        <v>95</v>
      </c>
      <c r="G1352" s="394">
        <f>G494</f>
        <v>0</v>
      </c>
      <c r="H1352" s="395">
        <f t="shared" si="535"/>
        <v>0</v>
      </c>
      <c r="I1352" s="369"/>
      <c r="J1352" s="369"/>
      <c r="K1352" s="370"/>
      <c r="L1352" s="364"/>
      <c r="M1352" s="364"/>
      <c r="N1352" s="364"/>
      <c r="O1352" s="364"/>
      <c r="P1352" s="364"/>
      <c r="Q1352" s="364"/>
      <c r="R1352" s="364"/>
      <c r="S1352" s="364"/>
      <c r="T1352" s="364"/>
      <c r="U1352" s="364"/>
      <c r="V1352" s="365"/>
      <c r="W1352" s="37">
        <f>G1352-SUM(H1352:V1352)</f>
        <v>0</v>
      </c>
      <c r="Y1352"/>
    </row>
    <row r="1353" spans="1:25" outlineLevel="1" x14ac:dyDescent="0.25">
      <c r="A1353" s="212"/>
      <c r="B1353" s="465"/>
      <c r="C1353" s="272"/>
      <c r="D1353" s="272"/>
      <c r="E1353" s="273"/>
      <c r="F1353" s="274" t="s">
        <v>96</v>
      </c>
      <c r="G1353" s="394">
        <f>G495</f>
        <v>0</v>
      </c>
      <c r="H1353" s="395">
        <f t="shared" si="535"/>
        <v>0</v>
      </c>
      <c r="I1353" s="369"/>
      <c r="J1353" s="369"/>
      <c r="K1353" s="370"/>
      <c r="L1353" s="364"/>
      <c r="M1353" s="364"/>
      <c r="N1353" s="364"/>
      <c r="O1353" s="364"/>
      <c r="P1353" s="364"/>
      <c r="Q1353" s="364"/>
      <c r="R1353" s="364"/>
      <c r="S1353" s="364"/>
      <c r="T1353" s="364"/>
      <c r="U1353" s="364"/>
      <c r="V1353" s="365"/>
      <c r="W1353" s="37">
        <f>G1353-SUM(H1353:V1353)</f>
        <v>0</v>
      </c>
      <c r="Y1353"/>
    </row>
    <row r="1354" spans="1:25" x14ac:dyDescent="0.25">
      <c r="A1354" s="212"/>
      <c r="B1354" s="465"/>
      <c r="C1354" s="272" t="s">
        <v>260</v>
      </c>
      <c r="D1354" s="272"/>
      <c r="E1354" s="273"/>
      <c r="F1354" s="275"/>
      <c r="G1354" s="367"/>
      <c r="H1354" s="369"/>
      <c r="I1354" s="369"/>
      <c r="J1354" s="369"/>
      <c r="K1354" s="370"/>
      <c r="L1354" s="364"/>
      <c r="M1354" s="364"/>
      <c r="N1354" s="364"/>
      <c r="O1354" s="364"/>
      <c r="P1354" s="364"/>
      <c r="Q1354" s="364"/>
      <c r="R1354" s="364"/>
      <c r="S1354" s="364"/>
      <c r="T1354" s="364"/>
      <c r="U1354" s="364"/>
      <c r="V1354" s="365"/>
      <c r="W1354" s="366"/>
      <c r="Y1354"/>
    </row>
    <row r="1355" spans="1:25" x14ac:dyDescent="0.25">
      <c r="A1355" s="212"/>
      <c r="B1355" s="465"/>
      <c r="C1355" s="272"/>
      <c r="D1355" s="272" t="s">
        <v>261</v>
      </c>
      <c r="E1355" s="273"/>
      <c r="F1355" s="275"/>
      <c r="G1355" s="367">
        <f t="shared" ref="G1355:W1355" si="536">SUBTOTAL(9,G1356:G1357)</f>
        <v>0</v>
      </c>
      <c r="H1355" s="368">
        <f t="shared" si="536"/>
        <v>0</v>
      </c>
      <c r="I1355" s="369">
        <f t="shared" si="536"/>
        <v>0</v>
      </c>
      <c r="J1355" s="369">
        <f t="shared" si="536"/>
        <v>0</v>
      </c>
      <c r="K1355" s="370">
        <f t="shared" si="536"/>
        <v>0</v>
      </c>
      <c r="L1355" s="364">
        <f t="shared" si="536"/>
        <v>0</v>
      </c>
      <c r="M1355" s="364">
        <f t="shared" si="536"/>
        <v>0</v>
      </c>
      <c r="N1355" s="364">
        <f t="shared" si="536"/>
        <v>0</v>
      </c>
      <c r="O1355" s="364">
        <f t="shared" si="536"/>
        <v>0</v>
      </c>
      <c r="P1355" s="364">
        <f t="shared" si="536"/>
        <v>0</v>
      </c>
      <c r="Q1355" s="364">
        <f t="shared" si="536"/>
        <v>0</v>
      </c>
      <c r="R1355" s="364">
        <f t="shared" si="536"/>
        <v>0</v>
      </c>
      <c r="S1355" s="364">
        <f t="shared" si="536"/>
        <v>0</v>
      </c>
      <c r="T1355" s="364">
        <f t="shared" si="536"/>
        <v>0</v>
      </c>
      <c r="U1355" s="364">
        <f t="shared" si="536"/>
        <v>0</v>
      </c>
      <c r="V1355" s="365">
        <f t="shared" si="536"/>
        <v>0</v>
      </c>
      <c r="W1355" s="366">
        <f t="shared" si="536"/>
        <v>0</v>
      </c>
      <c r="Y1355"/>
    </row>
    <row r="1356" spans="1:25" outlineLevel="1" x14ac:dyDescent="0.25">
      <c r="A1356" s="212"/>
      <c r="B1356" s="465"/>
      <c r="C1356" s="273"/>
      <c r="D1356" s="273"/>
      <c r="E1356" s="273"/>
      <c r="F1356" s="278" t="s">
        <v>262</v>
      </c>
      <c r="G1356" s="394">
        <f>G498</f>
        <v>0</v>
      </c>
      <c r="H1356" s="369"/>
      <c r="I1356" s="369"/>
      <c r="J1356" s="369"/>
      <c r="K1356" s="379"/>
      <c r="L1356" s="364"/>
      <c r="M1356" s="364"/>
      <c r="N1356" s="364"/>
      <c r="O1356" s="364"/>
      <c r="P1356" s="364"/>
      <c r="Q1356" s="364"/>
      <c r="R1356" s="364"/>
      <c r="S1356" s="364"/>
      <c r="T1356" s="364"/>
      <c r="U1356" s="364"/>
      <c r="V1356" s="365"/>
      <c r="W1356" s="37">
        <f>G1356-SUM(H1356:V1356)</f>
        <v>0</v>
      </c>
      <c r="Y1356"/>
    </row>
    <row r="1357" spans="1:25" outlineLevel="1" x14ac:dyDescent="0.25">
      <c r="A1357" s="212"/>
      <c r="B1357" s="465"/>
      <c r="C1357" s="273"/>
      <c r="D1357" s="273"/>
      <c r="E1357" s="273"/>
      <c r="F1357" s="274" t="s">
        <v>263</v>
      </c>
      <c r="G1357" s="394">
        <f>G499</f>
        <v>0</v>
      </c>
      <c r="H1357" s="395">
        <f t="shared" ref="H1357:V1357" si="537">H499</f>
        <v>0</v>
      </c>
      <c r="I1357" s="389">
        <f t="shared" si="537"/>
        <v>0</v>
      </c>
      <c r="J1357" s="389">
        <f t="shared" si="537"/>
        <v>0</v>
      </c>
      <c r="K1357" s="390">
        <f t="shared" si="537"/>
        <v>0</v>
      </c>
      <c r="L1357" s="391">
        <f t="shared" si="537"/>
        <v>0</v>
      </c>
      <c r="M1357" s="396">
        <f t="shared" si="537"/>
        <v>0</v>
      </c>
      <c r="N1357" s="392">
        <f t="shared" si="537"/>
        <v>0</v>
      </c>
      <c r="O1357" s="388">
        <f t="shared" si="537"/>
        <v>0</v>
      </c>
      <c r="P1357" s="392">
        <f t="shared" si="537"/>
        <v>0</v>
      </c>
      <c r="Q1357" s="396">
        <f t="shared" si="537"/>
        <v>0</v>
      </c>
      <c r="R1357" s="392">
        <f t="shared" si="537"/>
        <v>0</v>
      </c>
      <c r="S1357" s="388">
        <f t="shared" si="537"/>
        <v>0</v>
      </c>
      <c r="T1357" s="392">
        <f t="shared" si="537"/>
        <v>0</v>
      </c>
      <c r="U1357" s="392">
        <f t="shared" si="537"/>
        <v>0</v>
      </c>
      <c r="V1357" s="393">
        <f t="shared" si="537"/>
        <v>0</v>
      </c>
      <c r="W1357" s="37">
        <f>G1357-SUM(H1357:V1357)</f>
        <v>0</v>
      </c>
      <c r="Y1357"/>
    </row>
    <row r="1358" spans="1:25" x14ac:dyDescent="0.25">
      <c r="A1358" s="212"/>
      <c r="B1358" s="465"/>
      <c r="C1358" s="273"/>
      <c r="D1358" s="272" t="s">
        <v>264</v>
      </c>
      <c r="E1358" s="273"/>
      <c r="F1358" s="273"/>
      <c r="G1358" s="367">
        <f>SUBTOTAL(9,G1359:G1361)</f>
        <v>0</v>
      </c>
      <c r="H1358" s="368">
        <f t="shared" ref="H1358:W1358" si="538">SUBTOTAL(9,H1359:H1361)</f>
        <v>0</v>
      </c>
      <c r="I1358" s="369">
        <f t="shared" si="538"/>
        <v>0</v>
      </c>
      <c r="J1358" s="369">
        <f t="shared" si="538"/>
        <v>0</v>
      </c>
      <c r="K1358" s="370">
        <f t="shared" si="538"/>
        <v>0</v>
      </c>
      <c r="L1358" s="364">
        <f t="shared" si="538"/>
        <v>0</v>
      </c>
      <c r="M1358" s="364">
        <f t="shared" si="538"/>
        <v>0</v>
      </c>
      <c r="N1358" s="364">
        <f t="shared" si="538"/>
        <v>0</v>
      </c>
      <c r="O1358" s="364">
        <f t="shared" si="538"/>
        <v>0</v>
      </c>
      <c r="P1358" s="364">
        <f t="shared" si="538"/>
        <v>0</v>
      </c>
      <c r="Q1358" s="364">
        <f t="shared" si="538"/>
        <v>0</v>
      </c>
      <c r="R1358" s="364">
        <f t="shared" si="538"/>
        <v>0</v>
      </c>
      <c r="S1358" s="364">
        <f t="shared" si="538"/>
        <v>0</v>
      </c>
      <c r="T1358" s="364">
        <f t="shared" si="538"/>
        <v>0</v>
      </c>
      <c r="U1358" s="364">
        <f t="shared" si="538"/>
        <v>0</v>
      </c>
      <c r="V1358" s="365">
        <f t="shared" si="538"/>
        <v>0</v>
      </c>
      <c r="W1358" s="366">
        <f t="shared" si="538"/>
        <v>0</v>
      </c>
      <c r="Y1358"/>
    </row>
    <row r="1359" spans="1:25" outlineLevel="1" x14ac:dyDescent="0.25">
      <c r="A1359" s="212"/>
      <c r="B1359" s="465"/>
      <c r="C1359" s="273"/>
      <c r="D1359" s="273"/>
      <c r="E1359" s="275"/>
      <c r="F1359" s="274" t="s">
        <v>265</v>
      </c>
      <c r="G1359" s="394">
        <f t="shared" ref="G1359:V1359" si="539">G501</f>
        <v>0</v>
      </c>
      <c r="H1359" s="395">
        <f t="shared" si="539"/>
        <v>0</v>
      </c>
      <c r="I1359" s="389">
        <f t="shared" si="539"/>
        <v>0</v>
      </c>
      <c r="J1359" s="389">
        <f t="shared" si="539"/>
        <v>0</v>
      </c>
      <c r="K1359" s="390">
        <f t="shared" si="539"/>
        <v>0</v>
      </c>
      <c r="L1359" s="391">
        <f t="shared" si="539"/>
        <v>0</v>
      </c>
      <c r="M1359" s="396">
        <f t="shared" si="539"/>
        <v>0</v>
      </c>
      <c r="N1359" s="392">
        <f t="shared" si="539"/>
        <v>0</v>
      </c>
      <c r="O1359" s="388">
        <f t="shared" si="539"/>
        <v>0</v>
      </c>
      <c r="P1359" s="392">
        <f t="shared" si="539"/>
        <v>0</v>
      </c>
      <c r="Q1359" s="396">
        <f t="shared" si="539"/>
        <v>0</v>
      </c>
      <c r="R1359" s="392">
        <f t="shared" si="539"/>
        <v>0</v>
      </c>
      <c r="S1359" s="388">
        <f t="shared" si="539"/>
        <v>0</v>
      </c>
      <c r="T1359" s="392">
        <f t="shared" si="539"/>
        <v>0</v>
      </c>
      <c r="U1359" s="392">
        <f t="shared" si="539"/>
        <v>0</v>
      </c>
      <c r="V1359" s="393">
        <f t="shared" si="539"/>
        <v>0</v>
      </c>
      <c r="W1359" s="37">
        <f t="shared" ref="W1359:W1376" si="540">G1359-SUM(H1359:V1359)</f>
        <v>0</v>
      </c>
      <c r="Y1359"/>
    </row>
    <row r="1360" spans="1:25" outlineLevel="1" x14ac:dyDescent="0.25">
      <c r="A1360" s="212"/>
      <c r="B1360" s="465"/>
      <c r="C1360" s="273"/>
      <c r="D1360" s="273"/>
      <c r="E1360" s="275"/>
      <c r="F1360" s="274" t="s">
        <v>266</v>
      </c>
      <c r="G1360" s="394">
        <f t="shared" ref="G1360:V1360" si="541">G502</f>
        <v>0</v>
      </c>
      <c r="H1360" s="395">
        <f t="shared" si="541"/>
        <v>0</v>
      </c>
      <c r="I1360" s="389">
        <f t="shared" si="541"/>
        <v>0</v>
      </c>
      <c r="J1360" s="389">
        <f t="shared" si="541"/>
        <v>0</v>
      </c>
      <c r="K1360" s="390">
        <f t="shared" si="541"/>
        <v>0</v>
      </c>
      <c r="L1360" s="391">
        <f t="shared" si="541"/>
        <v>0</v>
      </c>
      <c r="M1360" s="396">
        <f t="shared" si="541"/>
        <v>0</v>
      </c>
      <c r="N1360" s="412">
        <f t="shared" si="541"/>
        <v>0</v>
      </c>
      <c r="O1360" s="388">
        <f t="shared" si="541"/>
        <v>0</v>
      </c>
      <c r="P1360" s="392">
        <f t="shared" si="541"/>
        <v>0</v>
      </c>
      <c r="Q1360" s="396">
        <f t="shared" si="541"/>
        <v>0</v>
      </c>
      <c r="R1360" s="392">
        <f t="shared" si="541"/>
        <v>0</v>
      </c>
      <c r="S1360" s="388">
        <f t="shared" si="541"/>
        <v>0</v>
      </c>
      <c r="T1360" s="392">
        <f t="shared" si="541"/>
        <v>0</v>
      </c>
      <c r="U1360" s="392">
        <f t="shared" si="541"/>
        <v>0</v>
      </c>
      <c r="V1360" s="393">
        <f t="shared" si="541"/>
        <v>0</v>
      </c>
      <c r="W1360" s="37">
        <f t="shared" si="540"/>
        <v>0</v>
      </c>
      <c r="Y1360"/>
    </row>
    <row r="1361" spans="1:25" outlineLevel="1" x14ac:dyDescent="0.25">
      <c r="A1361" s="212"/>
      <c r="B1361" s="465"/>
      <c r="C1361" s="273"/>
      <c r="D1361" s="273"/>
      <c r="E1361" s="275"/>
      <c r="F1361" s="274" t="s">
        <v>264</v>
      </c>
      <c r="G1361" s="394">
        <f>G503</f>
        <v>0</v>
      </c>
      <c r="H1361" s="369"/>
      <c r="I1361" s="369"/>
      <c r="J1361" s="369"/>
      <c r="K1361" s="370"/>
      <c r="L1361" s="363"/>
      <c r="M1361" s="364"/>
      <c r="N1361" s="364"/>
      <c r="O1361" s="364"/>
      <c r="P1361" s="364"/>
      <c r="Q1361" s="364"/>
      <c r="R1361" s="364"/>
      <c r="S1361" s="364"/>
      <c r="T1361" s="364"/>
      <c r="U1361" s="364"/>
      <c r="V1361" s="365"/>
      <c r="W1361" s="37">
        <f t="shared" si="540"/>
        <v>0</v>
      </c>
      <c r="Y1361"/>
    </row>
    <row r="1362" spans="1:25" x14ac:dyDescent="0.25">
      <c r="A1362" s="212"/>
      <c r="B1362" s="465"/>
      <c r="C1362" s="273"/>
      <c r="D1362" s="272" t="s">
        <v>267</v>
      </c>
      <c r="E1362" s="275"/>
      <c r="F1362" s="273"/>
      <c r="G1362" s="367">
        <f>SUBTOTAL(9,G1363:G1365)</f>
        <v>0</v>
      </c>
      <c r="H1362" s="369"/>
      <c r="I1362" s="369"/>
      <c r="J1362" s="369"/>
      <c r="K1362" s="370"/>
      <c r="L1362" s="363"/>
      <c r="M1362" s="364"/>
      <c r="N1362" s="364"/>
      <c r="O1362" s="364"/>
      <c r="P1362" s="364"/>
      <c r="Q1362" s="364"/>
      <c r="R1362" s="364"/>
      <c r="S1362" s="364"/>
      <c r="T1362" s="364"/>
      <c r="U1362" s="364"/>
      <c r="V1362" s="365"/>
      <c r="W1362" s="366">
        <f>SUBTOTAL(9,W1363:W1365)</f>
        <v>0</v>
      </c>
      <c r="Y1362"/>
    </row>
    <row r="1363" spans="1:25" outlineLevel="1" x14ac:dyDescent="0.25">
      <c r="A1363" s="212"/>
      <c r="B1363" s="465"/>
      <c r="C1363" s="273"/>
      <c r="D1363" s="272"/>
      <c r="E1363" s="275"/>
      <c r="F1363" s="274" t="s">
        <v>268</v>
      </c>
      <c r="G1363" s="394">
        <f>G505</f>
        <v>0</v>
      </c>
      <c r="H1363" s="369"/>
      <c r="I1363" s="369"/>
      <c r="J1363" s="369"/>
      <c r="K1363" s="370"/>
      <c r="L1363" s="363"/>
      <c r="M1363" s="364"/>
      <c r="N1363" s="364"/>
      <c r="O1363" s="364"/>
      <c r="P1363" s="364"/>
      <c r="Q1363" s="364"/>
      <c r="R1363" s="364"/>
      <c r="S1363" s="364"/>
      <c r="T1363" s="364"/>
      <c r="U1363" s="364"/>
      <c r="V1363" s="365"/>
      <c r="W1363" s="37">
        <f t="shared" si="540"/>
        <v>0</v>
      </c>
      <c r="Y1363"/>
    </row>
    <row r="1364" spans="1:25" outlineLevel="1" x14ac:dyDescent="0.25">
      <c r="A1364" s="212"/>
      <c r="B1364" s="465"/>
      <c r="C1364" s="273"/>
      <c r="D1364" s="273"/>
      <c r="E1364" s="275"/>
      <c r="F1364" s="274" t="s">
        <v>269</v>
      </c>
      <c r="G1364" s="394">
        <f>G506</f>
        <v>0</v>
      </c>
      <c r="H1364" s="369"/>
      <c r="I1364" s="369"/>
      <c r="J1364" s="369"/>
      <c r="K1364" s="370"/>
      <c r="L1364" s="363"/>
      <c r="M1364" s="364"/>
      <c r="N1364" s="364"/>
      <c r="O1364" s="364"/>
      <c r="P1364" s="364"/>
      <c r="Q1364" s="364"/>
      <c r="R1364" s="364"/>
      <c r="S1364" s="364"/>
      <c r="T1364" s="364"/>
      <c r="U1364" s="364"/>
      <c r="V1364" s="365"/>
      <c r="W1364" s="37">
        <f t="shared" si="540"/>
        <v>0</v>
      </c>
      <c r="Y1364"/>
    </row>
    <row r="1365" spans="1:25" outlineLevel="1" x14ac:dyDescent="0.25">
      <c r="A1365" s="212"/>
      <c r="B1365" s="465"/>
      <c r="C1365" s="273"/>
      <c r="D1365" s="273"/>
      <c r="E1365" s="275"/>
      <c r="F1365" s="274" t="s">
        <v>270</v>
      </c>
      <c r="G1365" s="394">
        <f>G507</f>
        <v>0</v>
      </c>
      <c r="H1365" s="369"/>
      <c r="I1365" s="369"/>
      <c r="J1365" s="369"/>
      <c r="K1365" s="370"/>
      <c r="L1365" s="363"/>
      <c r="M1365" s="364"/>
      <c r="N1365" s="364"/>
      <c r="O1365" s="364"/>
      <c r="P1365" s="364"/>
      <c r="Q1365" s="364"/>
      <c r="R1365" s="364"/>
      <c r="S1365" s="364"/>
      <c r="T1365" s="364"/>
      <c r="U1365" s="364"/>
      <c r="V1365" s="365"/>
      <c r="W1365" s="37">
        <f t="shared" si="540"/>
        <v>0</v>
      </c>
      <c r="Y1365"/>
    </row>
    <row r="1366" spans="1:25" x14ac:dyDescent="0.25">
      <c r="A1366" s="212"/>
      <c r="B1366" s="465"/>
      <c r="C1366" s="273"/>
      <c r="D1366" s="272" t="s">
        <v>260</v>
      </c>
      <c r="E1366" s="275"/>
      <c r="F1366" s="273"/>
      <c r="G1366" s="367">
        <f>SUBTOTAL(9,G1367)</f>
        <v>0</v>
      </c>
      <c r="H1366" s="369"/>
      <c r="I1366" s="369"/>
      <c r="J1366" s="369"/>
      <c r="K1366" s="370"/>
      <c r="L1366" s="363"/>
      <c r="M1366" s="364"/>
      <c r="N1366" s="364"/>
      <c r="O1366" s="364"/>
      <c r="P1366" s="364"/>
      <c r="Q1366" s="364"/>
      <c r="R1366" s="364"/>
      <c r="S1366" s="364"/>
      <c r="T1366" s="364"/>
      <c r="U1366" s="364"/>
      <c r="V1366" s="365"/>
      <c r="W1366" s="366">
        <f>SUBTOTAL(9,W1367)</f>
        <v>0</v>
      </c>
      <c r="Y1366"/>
    </row>
    <row r="1367" spans="1:25" outlineLevel="1" x14ac:dyDescent="0.25">
      <c r="A1367" s="212"/>
      <c r="B1367" s="465"/>
      <c r="C1367" s="273"/>
      <c r="D1367" s="272"/>
      <c r="E1367" s="275"/>
      <c r="F1367" s="274" t="s">
        <v>260</v>
      </c>
      <c r="G1367" s="394">
        <f>G509</f>
        <v>0</v>
      </c>
      <c r="H1367" s="369"/>
      <c r="I1367" s="369"/>
      <c r="J1367" s="369"/>
      <c r="K1367" s="370"/>
      <c r="L1367" s="363"/>
      <c r="M1367" s="364"/>
      <c r="N1367" s="364"/>
      <c r="O1367" s="364"/>
      <c r="P1367" s="364"/>
      <c r="Q1367" s="364"/>
      <c r="R1367" s="364"/>
      <c r="S1367" s="364"/>
      <c r="T1367" s="364"/>
      <c r="U1367" s="364"/>
      <c r="V1367" s="365"/>
      <c r="W1367" s="37">
        <f t="shared" si="540"/>
        <v>0</v>
      </c>
      <c r="Y1367"/>
    </row>
    <row r="1368" spans="1:25" outlineLevel="1" x14ac:dyDescent="0.25">
      <c r="A1368" s="212"/>
      <c r="B1368" s="465"/>
      <c r="C1368" s="273"/>
      <c r="D1368" s="272"/>
      <c r="E1368" s="275"/>
      <c r="F1368" s="273"/>
      <c r="G1368" s="41"/>
      <c r="H1368" s="368"/>
      <c r="I1368" s="369"/>
      <c r="J1368" s="369"/>
      <c r="K1368" s="370"/>
      <c r="L1368" s="364"/>
      <c r="M1368" s="364"/>
      <c r="N1368" s="364"/>
      <c r="O1368" s="364"/>
      <c r="P1368" s="364"/>
      <c r="Q1368" s="364"/>
      <c r="R1368" s="364"/>
      <c r="S1368" s="364"/>
      <c r="T1368" s="364"/>
      <c r="U1368" s="364"/>
      <c r="V1368" s="364"/>
      <c r="W1368" s="366"/>
      <c r="Y1368"/>
    </row>
    <row r="1369" spans="1:25" outlineLevel="1" x14ac:dyDescent="0.25">
      <c r="A1369" s="212"/>
      <c r="B1369" s="465"/>
      <c r="C1369" s="272" t="s">
        <v>362</v>
      </c>
      <c r="D1369" s="272"/>
      <c r="E1369" s="275"/>
      <c r="F1369" s="273"/>
      <c r="G1369" s="41">
        <f>SUBTOTAL(9,G1370:G1372)</f>
        <v>0</v>
      </c>
      <c r="H1369" s="368">
        <f t="shared" ref="H1369:W1369" si="542">SUBTOTAL(9,H1370:H1372)</f>
        <v>0</v>
      </c>
      <c r="I1369" s="369">
        <f t="shared" si="542"/>
        <v>0</v>
      </c>
      <c r="J1369" s="369">
        <f t="shared" si="542"/>
        <v>0</v>
      </c>
      <c r="K1369" s="370">
        <f t="shared" si="542"/>
        <v>0</v>
      </c>
      <c r="L1369" s="364">
        <f t="shared" si="542"/>
        <v>0</v>
      </c>
      <c r="M1369" s="364">
        <f t="shared" si="542"/>
        <v>0</v>
      </c>
      <c r="N1369" s="364">
        <f t="shared" si="542"/>
        <v>0</v>
      </c>
      <c r="O1369" s="364">
        <f t="shared" si="542"/>
        <v>0</v>
      </c>
      <c r="P1369" s="364">
        <f t="shared" si="542"/>
        <v>0</v>
      </c>
      <c r="Q1369" s="364">
        <f t="shared" si="542"/>
        <v>0</v>
      </c>
      <c r="R1369" s="364">
        <f t="shared" si="542"/>
        <v>0</v>
      </c>
      <c r="S1369" s="364">
        <f t="shared" si="542"/>
        <v>0</v>
      </c>
      <c r="T1369" s="364">
        <f t="shared" si="542"/>
        <v>0</v>
      </c>
      <c r="U1369" s="364">
        <f t="shared" si="542"/>
        <v>0</v>
      </c>
      <c r="V1369" s="364">
        <f t="shared" si="542"/>
        <v>0</v>
      </c>
      <c r="W1369" s="366">
        <f t="shared" si="542"/>
        <v>0</v>
      </c>
      <c r="Y1369"/>
    </row>
    <row r="1370" spans="1:25" outlineLevel="1" x14ac:dyDescent="0.25">
      <c r="A1370" s="212"/>
      <c r="B1370" s="465"/>
      <c r="C1370" s="273"/>
      <c r="D1370" s="272"/>
      <c r="E1370" s="275"/>
      <c r="F1370" s="274" t="s">
        <v>591</v>
      </c>
      <c r="G1370" s="426">
        <f>G512</f>
        <v>0</v>
      </c>
      <c r="H1370" s="427">
        <f>$G1370*VLOOKUP($F1370,DRT,2,FALSE)</f>
        <v>0</v>
      </c>
      <c r="I1370" s="428">
        <f>($G1370-SUM($H1370:H1370))*VLOOKUP($F1370,DRT,2,FALSE)</f>
        <v>0</v>
      </c>
      <c r="J1370" s="428">
        <f>($G1370-SUM($H1370:I1370))*VLOOKUP($F1370,DRT,2,FALSE)</f>
        <v>0</v>
      </c>
      <c r="K1370" s="429">
        <f>($G1370-SUM($H1370:J1370))*VLOOKUP($F1370,DRT,2,FALSE)</f>
        <v>0</v>
      </c>
      <c r="L1370" s="430">
        <f>($G1370-SUM($H1370:K1370))*VLOOKUP($F1370,DRT,4,FALSE)</f>
        <v>0</v>
      </c>
      <c r="M1370" s="431">
        <f>($G1370-SUM($H1370:L1370))*VLOOKUP($F1370,DRT,4,FALSE)</f>
        <v>0</v>
      </c>
      <c r="N1370" s="428">
        <f>($G1370-SUM($H1370:M1370))*VLOOKUP($F1370,DRT,4,FALSE)</f>
        <v>0</v>
      </c>
      <c r="O1370" s="428">
        <f>($G1370-SUM($H1370:N1370))*VLOOKUP($F1370,DRT,4,FALSE)</f>
        <v>0</v>
      </c>
      <c r="P1370" s="428">
        <f>($G1370-SUM($H1370:O1370))*VLOOKUP($F1370,DRT,4,FALSE)</f>
        <v>0</v>
      </c>
      <c r="Q1370" s="428">
        <f>($G1370-SUM($H1370:P1370))*VLOOKUP($F1370,DRT,4,FALSE)</f>
        <v>0</v>
      </c>
      <c r="R1370" s="428">
        <f>($G1370-SUM($H1370:Q1370))*VLOOKUP($F1370,DRT,4,FALSE)</f>
        <v>0</v>
      </c>
      <c r="S1370" s="428">
        <f>($G1370-SUM($H1370:R1370))*VLOOKUP($F1370,DRT,4,FALSE)</f>
        <v>0</v>
      </c>
      <c r="T1370" s="428">
        <f>($G1370-SUM($H1370:S1370))*VLOOKUP($F1370,DRT,4,FALSE)</f>
        <v>0</v>
      </c>
      <c r="U1370" s="428">
        <f>($G1370-SUM($H1370:T1370))*VLOOKUP($F1370,DRT,4,FALSE)</f>
        <v>0</v>
      </c>
      <c r="V1370" s="432">
        <f>($G1370-SUM($H1370:U1370))*VLOOKUP($F1370,DRT,4,FALSE)</f>
        <v>0</v>
      </c>
      <c r="W1370" s="426">
        <f>G1370-SUM(H1370:V1370)</f>
        <v>0</v>
      </c>
      <c r="Y1370"/>
    </row>
    <row r="1371" spans="1:25" outlineLevel="1" x14ac:dyDescent="0.25">
      <c r="A1371" s="212"/>
      <c r="B1371" s="465"/>
      <c r="C1371" s="273"/>
      <c r="D1371" s="272"/>
      <c r="E1371" s="275"/>
      <c r="F1371" s="274" t="s">
        <v>592</v>
      </c>
      <c r="G1371" s="426">
        <f>G513</f>
        <v>0</v>
      </c>
      <c r="H1371" s="427">
        <f t="shared" ref="H1371:K1371" si="543">IF(H513="",0,H513*VLOOKUP($F1371,DRT,3,FALSE))</f>
        <v>0</v>
      </c>
      <c r="I1371" s="428">
        <f t="shared" si="543"/>
        <v>0</v>
      </c>
      <c r="J1371" s="428">
        <f t="shared" si="543"/>
        <v>0</v>
      </c>
      <c r="K1371" s="429">
        <f t="shared" si="543"/>
        <v>0</v>
      </c>
      <c r="L1371" s="430">
        <f t="shared" ref="L1371:V1371" si="544">IF(L513="",0,L513*VLOOKUP($F1371,DRT,4,FALSE))</f>
        <v>0</v>
      </c>
      <c r="M1371" s="431">
        <f t="shared" si="544"/>
        <v>0</v>
      </c>
      <c r="N1371" s="428">
        <f t="shared" si="544"/>
        <v>0</v>
      </c>
      <c r="O1371" s="428">
        <f t="shared" si="544"/>
        <v>0</v>
      </c>
      <c r="P1371" s="428">
        <f t="shared" si="544"/>
        <v>0</v>
      </c>
      <c r="Q1371" s="428">
        <f t="shared" si="544"/>
        <v>0</v>
      </c>
      <c r="R1371" s="428">
        <f t="shared" si="544"/>
        <v>0</v>
      </c>
      <c r="S1371" s="428">
        <f t="shared" si="544"/>
        <v>0</v>
      </c>
      <c r="T1371" s="428">
        <f t="shared" si="544"/>
        <v>0</v>
      </c>
      <c r="U1371" s="428">
        <f t="shared" si="544"/>
        <v>0</v>
      </c>
      <c r="V1371" s="432">
        <f t="shared" si="544"/>
        <v>0</v>
      </c>
      <c r="W1371" s="426">
        <f t="shared" ref="W1371:W1372" si="545">G1371-SUM(H1371:V1371)</f>
        <v>0</v>
      </c>
      <c r="Y1371"/>
    </row>
    <row r="1372" spans="1:25" outlineLevel="1" x14ac:dyDescent="0.25">
      <c r="A1372" s="212"/>
      <c r="B1372" s="465"/>
      <c r="C1372" s="273"/>
      <c r="D1372" s="272"/>
      <c r="E1372" s="275"/>
      <c r="F1372" s="274" t="s">
        <v>593</v>
      </c>
      <c r="G1372" s="426">
        <f>G514</f>
        <v>0</v>
      </c>
      <c r="H1372" s="427">
        <f>$G1372*VLOOKUP($F1372,DRT,2,FALSE)</f>
        <v>0</v>
      </c>
      <c r="I1372" s="428">
        <f>($G1372-SUM($H1372:H1372))*VLOOKUP($F1372,DRT,2,FALSE)</f>
        <v>0</v>
      </c>
      <c r="J1372" s="428">
        <f>($G1372-SUM($H1372:I1372))*VLOOKUP($F1372,DRT,2,FALSE)</f>
        <v>0</v>
      </c>
      <c r="K1372" s="429">
        <f>($G1372-SUM($H1372:J1372))*VLOOKUP($F1372,DRT,2,FALSE)</f>
        <v>0</v>
      </c>
      <c r="L1372" s="430">
        <f>($G1372-SUM($H1372:K1372))*VLOOKUP($F1372,DRT,4,FALSE)</f>
        <v>0</v>
      </c>
      <c r="M1372" s="431">
        <f>($G1372-SUM($H1372:L1372))*VLOOKUP($F1372,DRT,4,FALSE)</f>
        <v>0</v>
      </c>
      <c r="N1372" s="428">
        <f>($G1372-SUM($H1372:M1372))*VLOOKUP($F1372,DRT,4,FALSE)</f>
        <v>0</v>
      </c>
      <c r="O1372" s="428">
        <f>($G1372-SUM($H1372:N1372))*VLOOKUP($F1372,DRT,4,FALSE)</f>
        <v>0</v>
      </c>
      <c r="P1372" s="428">
        <f>($G1372-SUM($H1372:O1372))*VLOOKUP($F1372,DRT,4,FALSE)</f>
        <v>0</v>
      </c>
      <c r="Q1372" s="428">
        <f>($G1372-SUM($H1372:P1372))*VLOOKUP($F1372,DRT,4,FALSE)</f>
        <v>0</v>
      </c>
      <c r="R1372" s="428">
        <f>($G1372-SUM($H1372:Q1372))*VLOOKUP($F1372,DRT,4,FALSE)</f>
        <v>0</v>
      </c>
      <c r="S1372" s="428">
        <f>($G1372-SUM($H1372:R1372))*VLOOKUP($F1372,DRT,4,FALSE)</f>
        <v>0</v>
      </c>
      <c r="T1372" s="428">
        <f>($G1372-SUM($H1372:S1372))*VLOOKUP($F1372,DRT,4,FALSE)</f>
        <v>0</v>
      </c>
      <c r="U1372" s="428">
        <f>($G1372-SUM($H1372:T1372))*VLOOKUP($F1372,DRT,4,FALSE)</f>
        <v>0</v>
      </c>
      <c r="V1372" s="432">
        <f>($G1372-SUM($H1372:U1372))*VLOOKUP($F1372,DRT,4,FALSE)</f>
        <v>0</v>
      </c>
      <c r="W1372" s="426">
        <f t="shared" si="545"/>
        <v>0</v>
      </c>
      <c r="Y1372"/>
    </row>
    <row r="1373" spans="1:25" x14ac:dyDescent="0.25">
      <c r="A1373" s="212"/>
      <c r="B1373" s="295"/>
      <c r="C1373" s="273"/>
      <c r="D1373" s="273"/>
      <c r="E1373" s="273"/>
      <c r="F1373" s="273"/>
      <c r="G1373" s="52"/>
      <c r="H1373" s="53"/>
      <c r="I1373" s="53"/>
      <c r="J1373" s="53"/>
      <c r="K1373" s="82"/>
      <c r="L1373" s="34"/>
      <c r="M1373" s="33"/>
      <c r="N1373" s="33"/>
      <c r="O1373" s="33"/>
      <c r="P1373" s="33"/>
      <c r="Q1373" s="33"/>
      <c r="R1373" s="33"/>
      <c r="S1373" s="33"/>
      <c r="T1373" s="33"/>
      <c r="U1373" s="33"/>
      <c r="V1373" s="35"/>
      <c r="W1373" s="40"/>
      <c r="Y1373"/>
    </row>
    <row r="1374" spans="1:25" x14ac:dyDescent="0.25">
      <c r="A1374" s="212"/>
      <c r="B1374" s="300" t="s">
        <v>272</v>
      </c>
      <c r="C1374" s="453"/>
      <c r="D1374" s="453"/>
      <c r="E1374" s="453"/>
      <c r="F1374" s="453"/>
      <c r="G1374" s="119">
        <f t="shared" ref="G1374:W1374" si="546">SUBTOTAL(9,G1094:G1373)</f>
        <v>0</v>
      </c>
      <c r="H1374" s="414">
        <f t="shared" si="546"/>
        <v>0</v>
      </c>
      <c r="I1374" s="415">
        <f t="shared" si="546"/>
        <v>0</v>
      </c>
      <c r="J1374" s="415">
        <f t="shared" si="546"/>
        <v>0</v>
      </c>
      <c r="K1374" s="416">
        <f t="shared" si="546"/>
        <v>0</v>
      </c>
      <c r="L1374" s="417">
        <f t="shared" si="546"/>
        <v>0</v>
      </c>
      <c r="M1374" s="418">
        <f t="shared" si="546"/>
        <v>0</v>
      </c>
      <c r="N1374" s="418">
        <f t="shared" si="546"/>
        <v>0</v>
      </c>
      <c r="O1374" s="418">
        <f t="shared" si="546"/>
        <v>0</v>
      </c>
      <c r="P1374" s="418">
        <f t="shared" si="546"/>
        <v>0</v>
      </c>
      <c r="Q1374" s="418">
        <f t="shared" si="546"/>
        <v>0</v>
      </c>
      <c r="R1374" s="418">
        <f t="shared" si="546"/>
        <v>0</v>
      </c>
      <c r="S1374" s="418">
        <f t="shared" si="546"/>
        <v>0</v>
      </c>
      <c r="T1374" s="418">
        <f t="shared" si="546"/>
        <v>0</v>
      </c>
      <c r="U1374" s="418">
        <f t="shared" si="546"/>
        <v>0</v>
      </c>
      <c r="V1374" s="419">
        <f t="shared" si="546"/>
        <v>0</v>
      </c>
      <c r="W1374" s="119">
        <f t="shared" si="546"/>
        <v>0</v>
      </c>
      <c r="Y1374"/>
    </row>
    <row r="1375" spans="1:25" x14ac:dyDescent="0.25">
      <c r="A1375" s="212"/>
      <c r="B1375" s="295"/>
      <c r="C1375" s="273"/>
      <c r="D1375" s="273"/>
      <c r="E1375" s="273"/>
      <c r="F1375" s="273"/>
      <c r="G1375" s="40"/>
      <c r="H1375" s="33"/>
      <c r="I1375" s="33"/>
      <c r="J1375" s="33"/>
      <c r="K1375" s="35"/>
      <c r="L1375" s="34"/>
      <c r="M1375" s="33"/>
      <c r="N1375" s="33"/>
      <c r="O1375" s="33"/>
      <c r="P1375" s="33"/>
      <c r="Q1375" s="33"/>
      <c r="R1375" s="33"/>
      <c r="S1375" s="33"/>
      <c r="T1375" s="33"/>
      <c r="U1375" s="33"/>
      <c r="V1375" s="35"/>
      <c r="W1375" s="40"/>
      <c r="Y1375"/>
    </row>
    <row r="1376" spans="1:25" x14ac:dyDescent="0.25">
      <c r="A1376" s="212"/>
      <c r="B1376" s="300" t="s">
        <v>273</v>
      </c>
      <c r="C1376" s="491"/>
      <c r="D1376" s="491"/>
      <c r="E1376" s="491"/>
      <c r="F1376" s="491"/>
      <c r="G1376" s="101">
        <f>G518</f>
        <v>0</v>
      </c>
      <c r="H1376" s="53"/>
      <c r="I1376" s="53"/>
      <c r="J1376" s="53"/>
      <c r="K1376" s="82"/>
      <c r="L1376" s="34"/>
      <c r="M1376" s="33"/>
      <c r="N1376" s="33"/>
      <c r="O1376" s="33"/>
      <c r="P1376" s="33"/>
      <c r="Q1376" s="33"/>
      <c r="R1376" s="33"/>
      <c r="S1376" s="33"/>
      <c r="T1376" s="33"/>
      <c r="U1376" s="33"/>
      <c r="V1376" s="35"/>
      <c r="W1376" s="37">
        <f t="shared" si="540"/>
        <v>0</v>
      </c>
      <c r="Y1376"/>
    </row>
    <row r="1377" spans="1:25" x14ac:dyDescent="0.25">
      <c r="A1377" s="212"/>
      <c r="B1377" s="465"/>
      <c r="C1377" s="273"/>
      <c r="D1377" s="273"/>
      <c r="E1377" s="273"/>
      <c r="F1377" s="273"/>
      <c r="G1377" s="52"/>
      <c r="H1377" s="53"/>
      <c r="I1377" s="53"/>
      <c r="J1377" s="53"/>
      <c r="K1377" s="82"/>
      <c r="L1377" s="34"/>
      <c r="M1377" s="33"/>
      <c r="N1377" s="33"/>
      <c r="O1377" s="33"/>
      <c r="P1377" s="33"/>
      <c r="Q1377" s="33"/>
      <c r="R1377" s="33"/>
      <c r="S1377" s="33"/>
      <c r="T1377" s="33"/>
      <c r="U1377" s="33"/>
      <c r="V1377" s="35"/>
      <c r="W1377" s="40"/>
      <c r="Y1377"/>
    </row>
    <row r="1378" spans="1:25" s="79" customFormat="1" ht="16.2" thickBot="1" x14ac:dyDescent="0.3">
      <c r="A1378" s="212"/>
      <c r="B1378" s="279" t="s">
        <v>274</v>
      </c>
      <c r="C1378" s="506"/>
      <c r="D1378" s="506"/>
      <c r="E1378" s="506"/>
      <c r="F1378" s="506"/>
      <c r="G1378" s="103">
        <f>SUM(G1374:G1377)</f>
        <v>0</v>
      </c>
      <c r="H1378" s="403">
        <f>SUM(H1374:H1377)</f>
        <v>0</v>
      </c>
      <c r="I1378" s="404">
        <f t="shared" ref="I1378:W1378" si="547">SUM(I1374:I1377)</f>
        <v>0</v>
      </c>
      <c r="J1378" s="404">
        <f t="shared" si="547"/>
        <v>0</v>
      </c>
      <c r="K1378" s="405">
        <f t="shared" si="547"/>
        <v>0</v>
      </c>
      <c r="L1378" s="406">
        <f t="shared" si="547"/>
        <v>0</v>
      </c>
      <c r="M1378" s="407">
        <f t="shared" si="547"/>
        <v>0</v>
      </c>
      <c r="N1378" s="407">
        <f t="shared" si="547"/>
        <v>0</v>
      </c>
      <c r="O1378" s="407">
        <f t="shared" si="547"/>
        <v>0</v>
      </c>
      <c r="P1378" s="407">
        <f t="shared" si="547"/>
        <v>0</v>
      </c>
      <c r="Q1378" s="407">
        <f t="shared" si="547"/>
        <v>0</v>
      </c>
      <c r="R1378" s="407">
        <f t="shared" si="547"/>
        <v>0</v>
      </c>
      <c r="S1378" s="407">
        <f t="shared" si="547"/>
        <v>0</v>
      </c>
      <c r="T1378" s="407">
        <f t="shared" si="547"/>
        <v>0</v>
      </c>
      <c r="U1378" s="407">
        <f t="shared" si="547"/>
        <v>0</v>
      </c>
      <c r="V1378" s="408">
        <f t="shared" si="547"/>
        <v>0</v>
      </c>
      <c r="W1378" s="103">
        <f t="shared" si="547"/>
        <v>0</v>
      </c>
      <c r="X1378" s="51"/>
      <c r="Y1378"/>
    </row>
    <row r="1379" spans="1:25" ht="13.8" thickBot="1" x14ac:dyDescent="0.3">
      <c r="A1379" s="212"/>
      <c r="G1379" s="78"/>
      <c r="H1379" s="78"/>
      <c r="I1379" s="78"/>
      <c r="J1379" s="78"/>
      <c r="K1379" s="78"/>
      <c r="L1379" s="78"/>
      <c r="M1379" s="78"/>
      <c r="N1379" s="78"/>
      <c r="O1379" s="78"/>
      <c r="P1379" s="78"/>
      <c r="Q1379" s="78"/>
      <c r="R1379" s="78"/>
      <c r="S1379" s="78"/>
      <c r="T1379" s="78"/>
      <c r="U1379" s="78"/>
      <c r="V1379" s="78"/>
      <c r="W1379" s="78"/>
      <c r="Y1379"/>
    </row>
    <row r="1380" spans="1:25" s="79" customFormat="1" ht="15.6" x14ac:dyDescent="0.25">
      <c r="A1380" s="212"/>
      <c r="B1380" s="271" t="s">
        <v>275</v>
      </c>
      <c r="C1380" s="512"/>
      <c r="D1380" s="512"/>
      <c r="E1380" s="512"/>
      <c r="F1380" s="512"/>
      <c r="G1380" s="507"/>
      <c r="H1380" s="508"/>
      <c r="I1380" s="509"/>
      <c r="J1380" s="509"/>
      <c r="K1380" s="563"/>
      <c r="L1380" s="508"/>
      <c r="M1380" s="510"/>
      <c r="N1380" s="509"/>
      <c r="O1380" s="509"/>
      <c r="P1380" s="509"/>
      <c r="Q1380" s="509"/>
      <c r="R1380" s="509"/>
      <c r="S1380" s="509"/>
      <c r="T1380" s="509"/>
      <c r="U1380" s="509"/>
      <c r="V1380" s="509"/>
      <c r="W1380" s="511"/>
      <c r="X1380" s="51"/>
      <c r="Y1380"/>
    </row>
    <row r="1381" spans="1:25" s="79" customFormat="1" ht="12.75" customHeight="1" x14ac:dyDescent="0.25">
      <c r="A1381" s="212"/>
      <c r="B1381" s="361"/>
      <c r="C1381" s="599" t="s">
        <v>276</v>
      </c>
      <c r="D1381" s="272"/>
      <c r="E1381" s="275"/>
      <c r="F1381" s="492"/>
      <c r="G1381" s="369"/>
      <c r="H1381" s="363"/>
      <c r="I1381" s="364"/>
      <c r="J1381" s="364"/>
      <c r="K1381" s="365"/>
      <c r="L1381" s="363"/>
      <c r="M1381" s="31"/>
      <c r="N1381" s="364"/>
      <c r="O1381" s="364"/>
      <c r="P1381" s="364"/>
      <c r="Q1381" s="364"/>
      <c r="R1381" s="364"/>
      <c r="S1381" s="364"/>
      <c r="T1381" s="364"/>
      <c r="U1381" s="364"/>
      <c r="V1381" s="364"/>
      <c r="W1381" s="366"/>
      <c r="X1381" s="51"/>
      <c r="Y1381"/>
    </row>
    <row r="1382" spans="1:25" s="79" customFormat="1" ht="12.75" customHeight="1" x14ac:dyDescent="0.25">
      <c r="A1382" s="212"/>
      <c r="B1382" s="295"/>
      <c r="C1382" s="273"/>
      <c r="D1382" s="272" t="s">
        <v>277</v>
      </c>
      <c r="E1382" s="272"/>
      <c r="F1382" s="360"/>
      <c r="G1382" s="369">
        <f t="shared" ref="G1382:W1382" si="548">SUBTOTAL(9,G1383:G1390)</f>
        <v>0</v>
      </c>
      <c r="H1382" s="368">
        <f t="shared" si="548"/>
        <v>0</v>
      </c>
      <c r="I1382" s="369">
        <f t="shared" si="548"/>
        <v>0</v>
      </c>
      <c r="J1382" s="369">
        <f t="shared" si="548"/>
        <v>0</v>
      </c>
      <c r="K1382" s="370">
        <f t="shared" si="548"/>
        <v>0</v>
      </c>
      <c r="L1382" s="364">
        <f t="shared" si="548"/>
        <v>0</v>
      </c>
      <c r="M1382" s="364">
        <f t="shared" si="548"/>
        <v>0</v>
      </c>
      <c r="N1382" s="364">
        <f t="shared" si="548"/>
        <v>0</v>
      </c>
      <c r="O1382" s="364">
        <f t="shared" si="548"/>
        <v>0</v>
      </c>
      <c r="P1382" s="364">
        <f t="shared" si="548"/>
        <v>0</v>
      </c>
      <c r="Q1382" s="364">
        <f t="shared" si="548"/>
        <v>0</v>
      </c>
      <c r="R1382" s="364">
        <f t="shared" si="548"/>
        <v>0</v>
      </c>
      <c r="S1382" s="364">
        <f t="shared" si="548"/>
        <v>0</v>
      </c>
      <c r="T1382" s="364">
        <f t="shared" si="548"/>
        <v>0</v>
      </c>
      <c r="U1382" s="364">
        <f t="shared" si="548"/>
        <v>0</v>
      </c>
      <c r="V1382" s="364">
        <f t="shared" si="548"/>
        <v>0</v>
      </c>
      <c r="W1382" s="366">
        <f t="shared" si="548"/>
        <v>0</v>
      </c>
      <c r="X1382" s="51"/>
      <c r="Y1382"/>
    </row>
    <row r="1383" spans="1:25" s="79" customFormat="1" ht="12.75" customHeight="1" x14ac:dyDescent="0.25">
      <c r="A1383" s="212"/>
      <c r="B1383" s="295"/>
      <c r="C1383" s="273"/>
      <c r="D1383" s="273"/>
      <c r="E1383" s="273"/>
      <c r="F1383" s="359" t="s">
        <v>278</v>
      </c>
      <c r="G1383" s="394">
        <f t="shared" ref="G1383:G1390" si="549">G525</f>
        <v>0</v>
      </c>
      <c r="H1383" s="395">
        <f t="shared" ref="H1383:V1383" si="550">H525*VLOOKUP($F1383,DCT,2,FALSE)</f>
        <v>0</v>
      </c>
      <c r="I1383" s="389">
        <f t="shared" si="550"/>
        <v>0</v>
      </c>
      <c r="J1383" s="389">
        <f t="shared" si="550"/>
        <v>0</v>
      </c>
      <c r="K1383" s="390">
        <f t="shared" si="550"/>
        <v>0</v>
      </c>
      <c r="L1383" s="391">
        <f t="shared" si="550"/>
        <v>0</v>
      </c>
      <c r="M1383" s="396">
        <f t="shared" si="550"/>
        <v>0</v>
      </c>
      <c r="N1383" s="392">
        <f t="shared" si="550"/>
        <v>0</v>
      </c>
      <c r="O1383" s="392">
        <f t="shared" si="550"/>
        <v>0</v>
      </c>
      <c r="P1383" s="392">
        <f t="shared" si="550"/>
        <v>0</v>
      </c>
      <c r="Q1383" s="392">
        <f t="shared" si="550"/>
        <v>0</v>
      </c>
      <c r="R1383" s="392">
        <f t="shared" si="550"/>
        <v>0</v>
      </c>
      <c r="S1383" s="392">
        <f t="shared" si="550"/>
        <v>0</v>
      </c>
      <c r="T1383" s="392">
        <f t="shared" si="550"/>
        <v>0</v>
      </c>
      <c r="U1383" s="392">
        <f t="shared" si="550"/>
        <v>0</v>
      </c>
      <c r="V1383" s="399">
        <f t="shared" si="550"/>
        <v>0</v>
      </c>
      <c r="W1383" s="37">
        <f>G1383-SUM(H1383:V1383)</f>
        <v>0</v>
      </c>
      <c r="X1383" s="51"/>
      <c r="Y1383"/>
    </row>
    <row r="1384" spans="1:25" s="79" customFormat="1" ht="12.75" customHeight="1" x14ac:dyDescent="0.25">
      <c r="A1384" s="212"/>
      <c r="B1384" s="295"/>
      <c r="C1384" s="273"/>
      <c r="D1384" s="273"/>
      <c r="E1384" s="273"/>
      <c r="F1384" s="359" t="s">
        <v>279</v>
      </c>
      <c r="G1384" s="394">
        <f t="shared" si="549"/>
        <v>0</v>
      </c>
      <c r="H1384" s="364"/>
      <c r="I1384" s="564"/>
      <c r="J1384" s="564"/>
      <c r="K1384" s="565"/>
      <c r="L1384" s="566"/>
      <c r="M1384" s="564"/>
      <c r="N1384" s="564"/>
      <c r="O1384" s="564"/>
      <c r="P1384" s="564"/>
      <c r="Q1384" s="564"/>
      <c r="R1384" s="564"/>
      <c r="S1384" s="564"/>
      <c r="T1384" s="564"/>
      <c r="U1384" s="564"/>
      <c r="V1384" s="564"/>
      <c r="W1384" s="366"/>
      <c r="X1384" s="51"/>
      <c r="Y1384"/>
    </row>
    <row r="1385" spans="1:25" s="79" customFormat="1" ht="12.75" customHeight="1" x14ac:dyDescent="0.25">
      <c r="A1385" s="212"/>
      <c r="B1385" s="295"/>
      <c r="C1385" s="273"/>
      <c r="D1385" s="273"/>
      <c r="E1385" s="273"/>
      <c r="F1385" s="359" t="s">
        <v>280</v>
      </c>
      <c r="G1385" s="394">
        <f t="shared" si="549"/>
        <v>0</v>
      </c>
      <c r="H1385" s="395">
        <f t="shared" ref="H1385:V1385" si="551">H527*VLOOKUP($F1385,DCT,2,FALSE)</f>
        <v>0</v>
      </c>
      <c r="I1385" s="389">
        <f t="shared" si="551"/>
        <v>0</v>
      </c>
      <c r="J1385" s="389">
        <f t="shared" si="551"/>
        <v>0</v>
      </c>
      <c r="K1385" s="390">
        <f t="shared" si="551"/>
        <v>0</v>
      </c>
      <c r="L1385" s="391">
        <f t="shared" si="551"/>
        <v>0</v>
      </c>
      <c r="M1385" s="396">
        <f t="shared" si="551"/>
        <v>0</v>
      </c>
      <c r="N1385" s="392">
        <f t="shared" si="551"/>
        <v>0</v>
      </c>
      <c r="O1385" s="392">
        <f t="shared" si="551"/>
        <v>0</v>
      </c>
      <c r="P1385" s="392">
        <f t="shared" si="551"/>
        <v>0</v>
      </c>
      <c r="Q1385" s="392">
        <f t="shared" si="551"/>
        <v>0</v>
      </c>
      <c r="R1385" s="392">
        <f t="shared" si="551"/>
        <v>0</v>
      </c>
      <c r="S1385" s="392">
        <f t="shared" si="551"/>
        <v>0</v>
      </c>
      <c r="T1385" s="392">
        <f t="shared" si="551"/>
        <v>0</v>
      </c>
      <c r="U1385" s="392">
        <f t="shared" si="551"/>
        <v>0</v>
      </c>
      <c r="V1385" s="399">
        <f t="shared" si="551"/>
        <v>0</v>
      </c>
      <c r="W1385" s="37">
        <f>G1385-SUM(H1385:V1385)</f>
        <v>0</v>
      </c>
      <c r="X1385" s="51"/>
      <c r="Y1385"/>
    </row>
    <row r="1386" spans="1:25" s="79" customFormat="1" ht="12.75" customHeight="1" x14ac:dyDescent="0.25">
      <c r="A1386" s="212"/>
      <c r="B1386" s="295"/>
      <c r="C1386" s="273"/>
      <c r="D1386" s="273"/>
      <c r="E1386" s="273"/>
      <c r="F1386" s="359" t="s">
        <v>281</v>
      </c>
      <c r="G1386" s="394">
        <f t="shared" si="549"/>
        <v>0</v>
      </c>
      <c r="H1386" s="364"/>
      <c r="I1386" s="564"/>
      <c r="J1386" s="564"/>
      <c r="K1386" s="565"/>
      <c r="L1386" s="566"/>
      <c r="M1386" s="564"/>
      <c r="N1386" s="564"/>
      <c r="O1386" s="564"/>
      <c r="P1386" s="564"/>
      <c r="Q1386" s="564"/>
      <c r="R1386" s="564"/>
      <c r="S1386" s="564"/>
      <c r="T1386" s="564"/>
      <c r="U1386" s="564"/>
      <c r="V1386" s="564"/>
      <c r="W1386" s="366"/>
      <c r="X1386" s="51"/>
      <c r="Y1386"/>
    </row>
    <row r="1387" spans="1:25" s="79" customFormat="1" ht="12.75" customHeight="1" x14ac:dyDescent="0.25">
      <c r="A1387" s="212"/>
      <c r="B1387" s="295"/>
      <c r="C1387" s="273"/>
      <c r="D1387" s="273"/>
      <c r="E1387" s="273"/>
      <c r="F1387" s="359" t="s">
        <v>282</v>
      </c>
      <c r="G1387" s="394">
        <f t="shared" si="549"/>
        <v>0</v>
      </c>
      <c r="H1387" s="395">
        <f t="shared" ref="H1387:V1387" si="552">H529*VLOOKUP($F1387,DCT,2,FALSE)</f>
        <v>0</v>
      </c>
      <c r="I1387" s="389">
        <f t="shared" si="552"/>
        <v>0</v>
      </c>
      <c r="J1387" s="389">
        <f t="shared" si="552"/>
        <v>0</v>
      </c>
      <c r="K1387" s="390">
        <f t="shared" si="552"/>
        <v>0</v>
      </c>
      <c r="L1387" s="391">
        <f t="shared" si="552"/>
        <v>0</v>
      </c>
      <c r="M1387" s="396">
        <f t="shared" si="552"/>
        <v>0</v>
      </c>
      <c r="N1387" s="392">
        <f t="shared" si="552"/>
        <v>0</v>
      </c>
      <c r="O1387" s="392">
        <f t="shared" si="552"/>
        <v>0</v>
      </c>
      <c r="P1387" s="392">
        <f t="shared" si="552"/>
        <v>0</v>
      </c>
      <c r="Q1387" s="392">
        <f t="shared" si="552"/>
        <v>0</v>
      </c>
      <c r="R1387" s="392">
        <f t="shared" si="552"/>
        <v>0</v>
      </c>
      <c r="S1387" s="392">
        <f t="shared" si="552"/>
        <v>0</v>
      </c>
      <c r="T1387" s="392">
        <f t="shared" si="552"/>
        <v>0</v>
      </c>
      <c r="U1387" s="392">
        <f t="shared" si="552"/>
        <v>0</v>
      </c>
      <c r="V1387" s="399">
        <f t="shared" si="552"/>
        <v>0</v>
      </c>
      <c r="W1387" s="37">
        <f>G1387-SUM(H1387:V1387)</f>
        <v>0</v>
      </c>
      <c r="X1387" s="51"/>
      <c r="Y1387"/>
    </row>
    <row r="1388" spans="1:25" s="79" customFormat="1" ht="12.75" customHeight="1" x14ac:dyDescent="0.25">
      <c r="A1388" s="212"/>
      <c r="B1388" s="295"/>
      <c r="C1388" s="273"/>
      <c r="D1388" s="273"/>
      <c r="E1388" s="273"/>
      <c r="F1388" s="359" t="s">
        <v>283</v>
      </c>
      <c r="G1388" s="394">
        <f t="shared" si="549"/>
        <v>0</v>
      </c>
      <c r="H1388" s="395">
        <f t="shared" ref="H1388:V1388" si="553">H530*VLOOKUP($F1388,DCT,2,FALSE)</f>
        <v>0</v>
      </c>
      <c r="I1388" s="389">
        <f t="shared" si="553"/>
        <v>0</v>
      </c>
      <c r="J1388" s="389">
        <f t="shared" si="553"/>
        <v>0</v>
      </c>
      <c r="K1388" s="390">
        <f t="shared" si="553"/>
        <v>0</v>
      </c>
      <c r="L1388" s="391">
        <f t="shared" si="553"/>
        <v>0</v>
      </c>
      <c r="M1388" s="396">
        <f t="shared" si="553"/>
        <v>0</v>
      </c>
      <c r="N1388" s="392">
        <f t="shared" si="553"/>
        <v>0</v>
      </c>
      <c r="O1388" s="392">
        <f t="shared" si="553"/>
        <v>0</v>
      </c>
      <c r="P1388" s="392">
        <f t="shared" si="553"/>
        <v>0</v>
      </c>
      <c r="Q1388" s="392">
        <f t="shared" si="553"/>
        <v>0</v>
      </c>
      <c r="R1388" s="392">
        <f t="shared" si="553"/>
        <v>0</v>
      </c>
      <c r="S1388" s="392">
        <f t="shared" si="553"/>
        <v>0</v>
      </c>
      <c r="T1388" s="392">
        <f t="shared" si="553"/>
        <v>0</v>
      </c>
      <c r="U1388" s="392">
        <f t="shared" si="553"/>
        <v>0</v>
      </c>
      <c r="V1388" s="399">
        <f t="shared" si="553"/>
        <v>0</v>
      </c>
      <c r="W1388" s="37">
        <f>G1388-SUM(H1388:V1388)</f>
        <v>0</v>
      </c>
      <c r="X1388" s="51"/>
      <c r="Y1388"/>
    </row>
    <row r="1389" spans="1:25" s="79" customFormat="1" ht="12.75" customHeight="1" x14ac:dyDescent="0.25">
      <c r="A1389" s="212"/>
      <c r="B1389" s="295"/>
      <c r="C1389" s="273"/>
      <c r="D1389" s="273"/>
      <c r="E1389" s="273"/>
      <c r="F1389" s="359" t="s">
        <v>284</v>
      </c>
      <c r="G1389" s="394">
        <f t="shared" si="549"/>
        <v>0</v>
      </c>
      <c r="H1389" s="395">
        <f t="shared" ref="H1389:V1389" si="554">H531*VLOOKUP($F1389,DCT,2,FALSE)</f>
        <v>0</v>
      </c>
      <c r="I1389" s="389">
        <f t="shared" si="554"/>
        <v>0</v>
      </c>
      <c r="J1389" s="389">
        <f t="shared" si="554"/>
        <v>0</v>
      </c>
      <c r="K1389" s="390">
        <f t="shared" si="554"/>
        <v>0</v>
      </c>
      <c r="L1389" s="391">
        <f t="shared" si="554"/>
        <v>0</v>
      </c>
      <c r="M1389" s="396">
        <f t="shared" si="554"/>
        <v>0</v>
      </c>
      <c r="N1389" s="392">
        <f t="shared" si="554"/>
        <v>0</v>
      </c>
      <c r="O1389" s="392">
        <f t="shared" si="554"/>
        <v>0</v>
      </c>
      <c r="P1389" s="392">
        <f t="shared" si="554"/>
        <v>0</v>
      </c>
      <c r="Q1389" s="392">
        <f t="shared" si="554"/>
        <v>0</v>
      </c>
      <c r="R1389" s="392">
        <f t="shared" si="554"/>
        <v>0</v>
      </c>
      <c r="S1389" s="392">
        <f t="shared" si="554"/>
        <v>0</v>
      </c>
      <c r="T1389" s="392">
        <f t="shared" si="554"/>
        <v>0</v>
      </c>
      <c r="U1389" s="392">
        <f t="shared" si="554"/>
        <v>0</v>
      </c>
      <c r="V1389" s="399">
        <f t="shared" si="554"/>
        <v>0</v>
      </c>
      <c r="W1389" s="37">
        <f>G1389-SUM(H1389:V1389)</f>
        <v>0</v>
      </c>
      <c r="X1389" s="51"/>
      <c r="Y1389"/>
    </row>
    <row r="1390" spans="1:25" s="79" customFormat="1" ht="12.75" customHeight="1" x14ac:dyDescent="0.25">
      <c r="A1390" s="212"/>
      <c r="B1390" s="295"/>
      <c r="C1390" s="273"/>
      <c r="D1390" s="273"/>
      <c r="E1390" s="273"/>
      <c r="F1390" s="359" t="s">
        <v>285</v>
      </c>
      <c r="G1390" s="394">
        <f t="shared" si="549"/>
        <v>0</v>
      </c>
      <c r="H1390" s="395">
        <f t="shared" ref="H1390:V1390" si="555">H532*VLOOKUP($F1390,DCT,2,FALSE)</f>
        <v>0</v>
      </c>
      <c r="I1390" s="389">
        <f t="shared" si="555"/>
        <v>0</v>
      </c>
      <c r="J1390" s="389">
        <f t="shared" si="555"/>
        <v>0</v>
      </c>
      <c r="K1390" s="390">
        <f t="shared" si="555"/>
        <v>0</v>
      </c>
      <c r="L1390" s="391">
        <f t="shared" si="555"/>
        <v>0</v>
      </c>
      <c r="M1390" s="396">
        <f t="shared" si="555"/>
        <v>0</v>
      </c>
      <c r="N1390" s="392">
        <f t="shared" si="555"/>
        <v>0</v>
      </c>
      <c r="O1390" s="392">
        <f t="shared" si="555"/>
        <v>0</v>
      </c>
      <c r="P1390" s="392">
        <f t="shared" si="555"/>
        <v>0</v>
      </c>
      <c r="Q1390" s="392">
        <f t="shared" si="555"/>
        <v>0</v>
      </c>
      <c r="R1390" s="392">
        <f t="shared" si="555"/>
        <v>0</v>
      </c>
      <c r="S1390" s="392">
        <f t="shared" si="555"/>
        <v>0</v>
      </c>
      <c r="T1390" s="392">
        <f t="shared" si="555"/>
        <v>0</v>
      </c>
      <c r="U1390" s="392">
        <f t="shared" si="555"/>
        <v>0</v>
      </c>
      <c r="V1390" s="399">
        <f t="shared" si="555"/>
        <v>0</v>
      </c>
      <c r="W1390" s="37">
        <f>G1390-SUM(H1390:V1390)</f>
        <v>0</v>
      </c>
      <c r="X1390" s="51"/>
      <c r="Y1390"/>
    </row>
    <row r="1391" spans="1:25" s="79" customFormat="1" ht="12.75" customHeight="1" x14ac:dyDescent="0.25">
      <c r="A1391" s="212"/>
      <c r="B1391" s="295"/>
      <c r="C1391" s="273"/>
      <c r="D1391" s="272" t="s">
        <v>286</v>
      </c>
      <c r="E1391" s="272"/>
      <c r="F1391" s="360"/>
      <c r="G1391" s="367">
        <f t="shared" ref="G1391:W1391" si="556">SUBTOTAL(9,G1392:G1397)</f>
        <v>0</v>
      </c>
      <c r="H1391" s="364">
        <f t="shared" si="556"/>
        <v>0</v>
      </c>
      <c r="I1391" s="369">
        <f t="shared" si="556"/>
        <v>0</v>
      </c>
      <c r="J1391" s="369">
        <f t="shared" si="556"/>
        <v>0</v>
      </c>
      <c r="K1391" s="370">
        <f t="shared" si="556"/>
        <v>0</v>
      </c>
      <c r="L1391" s="364">
        <f t="shared" si="556"/>
        <v>0</v>
      </c>
      <c r="M1391" s="364">
        <f t="shared" si="556"/>
        <v>0</v>
      </c>
      <c r="N1391" s="364">
        <f t="shared" si="556"/>
        <v>0</v>
      </c>
      <c r="O1391" s="364">
        <f t="shared" si="556"/>
        <v>0</v>
      </c>
      <c r="P1391" s="364">
        <f t="shared" si="556"/>
        <v>0</v>
      </c>
      <c r="Q1391" s="364">
        <f t="shared" si="556"/>
        <v>0</v>
      </c>
      <c r="R1391" s="364">
        <f t="shared" si="556"/>
        <v>0</v>
      </c>
      <c r="S1391" s="364">
        <f t="shared" si="556"/>
        <v>0</v>
      </c>
      <c r="T1391" s="364">
        <f t="shared" si="556"/>
        <v>0</v>
      </c>
      <c r="U1391" s="364">
        <f t="shared" si="556"/>
        <v>0</v>
      </c>
      <c r="V1391" s="364">
        <f t="shared" si="556"/>
        <v>0</v>
      </c>
      <c r="W1391" s="366">
        <f t="shared" si="556"/>
        <v>0</v>
      </c>
      <c r="X1391" s="51"/>
      <c r="Y1391"/>
    </row>
    <row r="1392" spans="1:25" s="79" customFormat="1" ht="12.75" customHeight="1" x14ac:dyDescent="0.25">
      <c r="A1392" s="212"/>
      <c r="B1392" s="295"/>
      <c r="C1392" s="273"/>
      <c r="D1392" s="273"/>
      <c r="E1392" s="273"/>
      <c r="F1392" s="359" t="s">
        <v>287</v>
      </c>
      <c r="G1392" s="394">
        <f t="shared" ref="G1392:G1397" si="557">G534</f>
        <v>0</v>
      </c>
      <c r="H1392" s="395">
        <f t="shared" ref="H1392:V1392" si="558">H534*VLOOKUP($F1392,DCT,2,FALSE)</f>
        <v>0</v>
      </c>
      <c r="I1392" s="389">
        <f t="shared" si="558"/>
        <v>0</v>
      </c>
      <c r="J1392" s="389">
        <f t="shared" si="558"/>
        <v>0</v>
      </c>
      <c r="K1392" s="390">
        <f t="shared" si="558"/>
        <v>0</v>
      </c>
      <c r="L1392" s="391">
        <f t="shared" si="558"/>
        <v>0</v>
      </c>
      <c r="M1392" s="396">
        <f t="shared" si="558"/>
        <v>0</v>
      </c>
      <c r="N1392" s="392">
        <f t="shared" si="558"/>
        <v>0</v>
      </c>
      <c r="O1392" s="392">
        <f t="shared" si="558"/>
        <v>0</v>
      </c>
      <c r="P1392" s="392">
        <f t="shared" si="558"/>
        <v>0</v>
      </c>
      <c r="Q1392" s="392">
        <f t="shared" si="558"/>
        <v>0</v>
      </c>
      <c r="R1392" s="392">
        <f t="shared" si="558"/>
        <v>0</v>
      </c>
      <c r="S1392" s="392">
        <f t="shared" si="558"/>
        <v>0</v>
      </c>
      <c r="T1392" s="392">
        <f t="shared" si="558"/>
        <v>0</v>
      </c>
      <c r="U1392" s="392">
        <f t="shared" si="558"/>
        <v>0</v>
      </c>
      <c r="V1392" s="399">
        <f t="shared" si="558"/>
        <v>0</v>
      </c>
      <c r="W1392" s="37">
        <f t="shared" ref="W1392:W1397" si="559">G1392-SUM(H1392:V1392)</f>
        <v>0</v>
      </c>
      <c r="X1392" s="51"/>
      <c r="Y1392"/>
    </row>
    <row r="1393" spans="1:25" s="79" customFormat="1" ht="12.75" customHeight="1" x14ac:dyDescent="0.25">
      <c r="A1393" s="212"/>
      <c r="B1393" s="295"/>
      <c r="C1393" s="273"/>
      <c r="D1393" s="273"/>
      <c r="E1393" s="273"/>
      <c r="F1393" s="359" t="s">
        <v>288</v>
      </c>
      <c r="G1393" s="394">
        <f t="shared" si="557"/>
        <v>0</v>
      </c>
      <c r="H1393" s="395">
        <f t="shared" ref="H1393:V1393" si="560">H535*VLOOKUP($F1393,DCT,2,FALSE)</f>
        <v>0</v>
      </c>
      <c r="I1393" s="389">
        <f t="shared" si="560"/>
        <v>0</v>
      </c>
      <c r="J1393" s="389">
        <f t="shared" si="560"/>
        <v>0</v>
      </c>
      <c r="K1393" s="390">
        <f t="shared" si="560"/>
        <v>0</v>
      </c>
      <c r="L1393" s="391">
        <f t="shared" si="560"/>
        <v>0</v>
      </c>
      <c r="M1393" s="396">
        <f t="shared" si="560"/>
        <v>0</v>
      </c>
      <c r="N1393" s="392">
        <f t="shared" si="560"/>
        <v>0</v>
      </c>
      <c r="O1393" s="392">
        <f t="shared" si="560"/>
        <v>0</v>
      </c>
      <c r="P1393" s="392">
        <f t="shared" si="560"/>
        <v>0</v>
      </c>
      <c r="Q1393" s="392">
        <f t="shared" si="560"/>
        <v>0</v>
      </c>
      <c r="R1393" s="392">
        <f t="shared" si="560"/>
        <v>0</v>
      </c>
      <c r="S1393" s="392">
        <f t="shared" si="560"/>
        <v>0</v>
      </c>
      <c r="T1393" s="392">
        <f t="shared" si="560"/>
        <v>0</v>
      </c>
      <c r="U1393" s="392">
        <f t="shared" si="560"/>
        <v>0</v>
      </c>
      <c r="V1393" s="399">
        <f t="shared" si="560"/>
        <v>0</v>
      </c>
      <c r="W1393" s="37">
        <f t="shared" si="559"/>
        <v>0</v>
      </c>
      <c r="X1393" s="51"/>
      <c r="Y1393"/>
    </row>
    <row r="1394" spans="1:25" s="79" customFormat="1" ht="12.75" customHeight="1" x14ac:dyDescent="0.25">
      <c r="A1394" s="212"/>
      <c r="B1394" s="295"/>
      <c r="C1394" s="273"/>
      <c r="D1394" s="273"/>
      <c r="E1394" s="273"/>
      <c r="F1394" s="359" t="s">
        <v>289</v>
      </c>
      <c r="G1394" s="394">
        <f t="shared" si="557"/>
        <v>0</v>
      </c>
      <c r="H1394" s="395">
        <f t="shared" ref="H1394:V1394" si="561">H536*VLOOKUP($F1394,DCT,2,FALSE)</f>
        <v>0</v>
      </c>
      <c r="I1394" s="389">
        <f t="shared" si="561"/>
        <v>0</v>
      </c>
      <c r="J1394" s="389">
        <f t="shared" si="561"/>
        <v>0</v>
      </c>
      <c r="K1394" s="390">
        <f t="shared" si="561"/>
        <v>0</v>
      </c>
      <c r="L1394" s="391">
        <f t="shared" si="561"/>
        <v>0</v>
      </c>
      <c r="M1394" s="396">
        <f t="shared" si="561"/>
        <v>0</v>
      </c>
      <c r="N1394" s="392">
        <f t="shared" si="561"/>
        <v>0</v>
      </c>
      <c r="O1394" s="392">
        <f t="shared" si="561"/>
        <v>0</v>
      </c>
      <c r="P1394" s="392">
        <f t="shared" si="561"/>
        <v>0</v>
      </c>
      <c r="Q1394" s="392">
        <f t="shared" si="561"/>
        <v>0</v>
      </c>
      <c r="R1394" s="392">
        <f t="shared" si="561"/>
        <v>0</v>
      </c>
      <c r="S1394" s="392">
        <f t="shared" si="561"/>
        <v>0</v>
      </c>
      <c r="T1394" s="392">
        <f t="shared" si="561"/>
        <v>0</v>
      </c>
      <c r="U1394" s="392">
        <f t="shared" si="561"/>
        <v>0</v>
      </c>
      <c r="V1394" s="399">
        <f t="shared" si="561"/>
        <v>0</v>
      </c>
      <c r="W1394" s="37">
        <f t="shared" si="559"/>
        <v>0</v>
      </c>
      <c r="X1394" s="51"/>
      <c r="Y1394"/>
    </row>
    <row r="1395" spans="1:25" s="79" customFormat="1" ht="12.75" customHeight="1" x14ac:dyDescent="0.25">
      <c r="A1395" s="212"/>
      <c r="B1395" s="295"/>
      <c r="C1395" s="273"/>
      <c r="D1395" s="273"/>
      <c r="E1395" s="273"/>
      <c r="F1395" s="359" t="s">
        <v>290</v>
      </c>
      <c r="G1395" s="394">
        <f t="shared" si="557"/>
        <v>0</v>
      </c>
      <c r="H1395" s="395">
        <f t="shared" ref="H1395:V1395" si="562">H537*VLOOKUP($F1395,DCT,2,FALSE)</f>
        <v>0</v>
      </c>
      <c r="I1395" s="389">
        <f t="shared" si="562"/>
        <v>0</v>
      </c>
      <c r="J1395" s="389">
        <f t="shared" si="562"/>
        <v>0</v>
      </c>
      <c r="K1395" s="390">
        <f t="shared" si="562"/>
        <v>0</v>
      </c>
      <c r="L1395" s="391">
        <f t="shared" si="562"/>
        <v>0</v>
      </c>
      <c r="M1395" s="396">
        <f t="shared" si="562"/>
        <v>0</v>
      </c>
      <c r="N1395" s="392">
        <f t="shared" si="562"/>
        <v>0</v>
      </c>
      <c r="O1395" s="392">
        <f t="shared" si="562"/>
        <v>0</v>
      </c>
      <c r="P1395" s="392">
        <f t="shared" si="562"/>
        <v>0</v>
      </c>
      <c r="Q1395" s="392">
        <f t="shared" si="562"/>
        <v>0</v>
      </c>
      <c r="R1395" s="392">
        <f t="shared" si="562"/>
        <v>0</v>
      </c>
      <c r="S1395" s="392">
        <f t="shared" si="562"/>
        <v>0</v>
      </c>
      <c r="T1395" s="392">
        <f t="shared" si="562"/>
        <v>0</v>
      </c>
      <c r="U1395" s="392">
        <f t="shared" si="562"/>
        <v>0</v>
      </c>
      <c r="V1395" s="399">
        <f t="shared" si="562"/>
        <v>0</v>
      </c>
      <c r="W1395" s="37">
        <f t="shared" si="559"/>
        <v>0</v>
      </c>
      <c r="X1395" s="51"/>
      <c r="Y1395"/>
    </row>
    <row r="1396" spans="1:25" s="79" customFormat="1" ht="12.75" customHeight="1" x14ac:dyDescent="0.25">
      <c r="A1396" s="212"/>
      <c r="B1396" s="295"/>
      <c r="C1396" s="273"/>
      <c r="D1396" s="273"/>
      <c r="E1396" s="273"/>
      <c r="F1396" s="359" t="s">
        <v>291</v>
      </c>
      <c r="G1396" s="394">
        <f t="shared" si="557"/>
        <v>0</v>
      </c>
      <c r="H1396" s="395">
        <f t="shared" ref="H1396:V1396" si="563">H538*VLOOKUP($F1396,DCT,2,FALSE)</f>
        <v>0</v>
      </c>
      <c r="I1396" s="389">
        <f t="shared" si="563"/>
        <v>0</v>
      </c>
      <c r="J1396" s="389">
        <f t="shared" si="563"/>
        <v>0</v>
      </c>
      <c r="K1396" s="390">
        <f t="shared" si="563"/>
        <v>0</v>
      </c>
      <c r="L1396" s="391">
        <f t="shared" si="563"/>
        <v>0</v>
      </c>
      <c r="M1396" s="396">
        <f t="shared" si="563"/>
        <v>0</v>
      </c>
      <c r="N1396" s="392">
        <f t="shared" si="563"/>
        <v>0</v>
      </c>
      <c r="O1396" s="392">
        <f t="shared" si="563"/>
        <v>0</v>
      </c>
      <c r="P1396" s="392">
        <f t="shared" si="563"/>
        <v>0</v>
      </c>
      <c r="Q1396" s="392">
        <f t="shared" si="563"/>
        <v>0</v>
      </c>
      <c r="R1396" s="392">
        <f t="shared" si="563"/>
        <v>0</v>
      </c>
      <c r="S1396" s="392">
        <f t="shared" si="563"/>
        <v>0</v>
      </c>
      <c r="T1396" s="392">
        <f t="shared" si="563"/>
        <v>0</v>
      </c>
      <c r="U1396" s="392">
        <f t="shared" si="563"/>
        <v>0</v>
      </c>
      <c r="V1396" s="399">
        <f t="shared" si="563"/>
        <v>0</v>
      </c>
      <c r="W1396" s="37">
        <f t="shared" si="559"/>
        <v>0</v>
      </c>
      <c r="X1396" s="51"/>
      <c r="Y1396"/>
    </row>
    <row r="1397" spans="1:25" s="79" customFormat="1" ht="12.75" customHeight="1" x14ac:dyDescent="0.25">
      <c r="A1397" s="212"/>
      <c r="B1397" s="295"/>
      <c r="C1397" s="273"/>
      <c r="D1397" s="273"/>
      <c r="E1397" s="273"/>
      <c r="F1397" s="359" t="s">
        <v>292</v>
      </c>
      <c r="G1397" s="394">
        <f t="shared" si="557"/>
        <v>0</v>
      </c>
      <c r="H1397" s="395">
        <f t="shared" ref="H1397:V1397" si="564">H539*VLOOKUP($F1397,DCT,2,FALSE)</f>
        <v>0</v>
      </c>
      <c r="I1397" s="389">
        <f t="shared" si="564"/>
        <v>0</v>
      </c>
      <c r="J1397" s="389">
        <f t="shared" si="564"/>
        <v>0</v>
      </c>
      <c r="K1397" s="390">
        <f t="shared" si="564"/>
        <v>0</v>
      </c>
      <c r="L1397" s="391">
        <f t="shared" si="564"/>
        <v>0</v>
      </c>
      <c r="M1397" s="396">
        <f t="shared" si="564"/>
        <v>0</v>
      </c>
      <c r="N1397" s="392">
        <f t="shared" si="564"/>
        <v>0</v>
      </c>
      <c r="O1397" s="392">
        <f t="shared" si="564"/>
        <v>0</v>
      </c>
      <c r="P1397" s="392">
        <f t="shared" si="564"/>
        <v>0</v>
      </c>
      <c r="Q1397" s="392">
        <f t="shared" si="564"/>
        <v>0</v>
      </c>
      <c r="R1397" s="392">
        <f t="shared" si="564"/>
        <v>0</v>
      </c>
      <c r="S1397" s="392">
        <f t="shared" si="564"/>
        <v>0</v>
      </c>
      <c r="T1397" s="392">
        <f t="shared" si="564"/>
        <v>0</v>
      </c>
      <c r="U1397" s="392">
        <f t="shared" si="564"/>
        <v>0</v>
      </c>
      <c r="V1397" s="399">
        <f t="shared" si="564"/>
        <v>0</v>
      </c>
      <c r="W1397" s="37">
        <f t="shared" si="559"/>
        <v>0</v>
      </c>
      <c r="X1397" s="51"/>
      <c r="Y1397"/>
    </row>
    <row r="1398" spans="1:25" s="79" customFormat="1" ht="12.75" customHeight="1" x14ac:dyDescent="0.25">
      <c r="A1398" s="212"/>
      <c r="B1398" s="295"/>
      <c r="C1398" s="273"/>
      <c r="D1398" s="272" t="s">
        <v>293</v>
      </c>
      <c r="E1398" s="272"/>
      <c r="F1398" s="360"/>
      <c r="G1398" s="367">
        <f>SUBTOTAL(9,G1399:G1400)</f>
        <v>0</v>
      </c>
      <c r="H1398" s="364">
        <f>SUBTOTAL(9,H1399:H1400)</f>
        <v>0</v>
      </c>
      <c r="I1398" s="369">
        <f t="shared" ref="I1398:V1398" si="565">SUBTOTAL(9,I1399:I1400)</f>
        <v>0</v>
      </c>
      <c r="J1398" s="369">
        <f t="shared" si="565"/>
        <v>0</v>
      </c>
      <c r="K1398" s="370">
        <f t="shared" si="565"/>
        <v>0</v>
      </c>
      <c r="L1398" s="364">
        <f t="shared" si="565"/>
        <v>0</v>
      </c>
      <c r="M1398" s="364">
        <f t="shared" si="565"/>
        <v>0</v>
      </c>
      <c r="N1398" s="364">
        <f t="shared" si="565"/>
        <v>0</v>
      </c>
      <c r="O1398" s="364">
        <f t="shared" si="565"/>
        <v>0</v>
      </c>
      <c r="P1398" s="364">
        <f t="shared" si="565"/>
        <v>0</v>
      </c>
      <c r="Q1398" s="364">
        <f t="shared" si="565"/>
        <v>0</v>
      </c>
      <c r="R1398" s="364">
        <f t="shared" si="565"/>
        <v>0</v>
      </c>
      <c r="S1398" s="364">
        <f t="shared" si="565"/>
        <v>0</v>
      </c>
      <c r="T1398" s="364">
        <f t="shared" si="565"/>
        <v>0</v>
      </c>
      <c r="U1398" s="364">
        <f t="shared" si="565"/>
        <v>0</v>
      </c>
      <c r="V1398" s="364">
        <f t="shared" si="565"/>
        <v>0</v>
      </c>
      <c r="W1398" s="366">
        <f>SUBTOTAL(9,W1399:W1400)</f>
        <v>0</v>
      </c>
      <c r="X1398" s="51"/>
      <c r="Y1398"/>
    </row>
    <row r="1399" spans="1:25" s="79" customFormat="1" ht="12.75" customHeight="1" x14ac:dyDescent="0.25">
      <c r="A1399" s="212"/>
      <c r="B1399" s="295"/>
      <c r="C1399" s="273"/>
      <c r="D1399" s="273"/>
      <c r="E1399" s="273"/>
      <c r="F1399" s="359" t="s">
        <v>294</v>
      </c>
      <c r="G1399" s="394">
        <f>G541</f>
        <v>0</v>
      </c>
      <c r="H1399" s="395">
        <f t="shared" ref="H1399:V1399" si="566">H541*VLOOKUP($F1399,DCT,2,FALSE)</f>
        <v>0</v>
      </c>
      <c r="I1399" s="389">
        <f t="shared" si="566"/>
        <v>0</v>
      </c>
      <c r="J1399" s="389">
        <f t="shared" si="566"/>
        <v>0</v>
      </c>
      <c r="K1399" s="390">
        <f t="shared" si="566"/>
        <v>0</v>
      </c>
      <c r="L1399" s="391">
        <f t="shared" si="566"/>
        <v>0</v>
      </c>
      <c r="M1399" s="396">
        <f t="shared" si="566"/>
        <v>0</v>
      </c>
      <c r="N1399" s="392">
        <f t="shared" si="566"/>
        <v>0</v>
      </c>
      <c r="O1399" s="392">
        <f t="shared" si="566"/>
        <v>0</v>
      </c>
      <c r="P1399" s="392">
        <f t="shared" si="566"/>
        <v>0</v>
      </c>
      <c r="Q1399" s="392">
        <f t="shared" si="566"/>
        <v>0</v>
      </c>
      <c r="R1399" s="392">
        <f t="shared" si="566"/>
        <v>0</v>
      </c>
      <c r="S1399" s="392">
        <f t="shared" si="566"/>
        <v>0</v>
      </c>
      <c r="T1399" s="392">
        <f t="shared" si="566"/>
        <v>0</v>
      </c>
      <c r="U1399" s="392">
        <f t="shared" si="566"/>
        <v>0</v>
      </c>
      <c r="V1399" s="399">
        <f t="shared" si="566"/>
        <v>0</v>
      </c>
      <c r="W1399" s="37">
        <f>G1399-SUM(H1399:V1399)</f>
        <v>0</v>
      </c>
      <c r="X1399" s="51"/>
      <c r="Y1399"/>
    </row>
    <row r="1400" spans="1:25" s="79" customFormat="1" ht="12.75" customHeight="1" x14ac:dyDescent="0.25">
      <c r="A1400" s="212"/>
      <c r="B1400" s="295"/>
      <c r="C1400" s="273"/>
      <c r="D1400" s="273"/>
      <c r="E1400" s="273"/>
      <c r="F1400" s="359" t="s">
        <v>295</v>
      </c>
      <c r="G1400" s="394">
        <f>G542</f>
        <v>0</v>
      </c>
      <c r="H1400" s="395">
        <f t="shared" ref="H1400:V1400" si="567">H542*VLOOKUP($F1400,DCT,2,FALSE)</f>
        <v>0</v>
      </c>
      <c r="I1400" s="389">
        <f t="shared" si="567"/>
        <v>0</v>
      </c>
      <c r="J1400" s="389">
        <f t="shared" si="567"/>
        <v>0</v>
      </c>
      <c r="K1400" s="390">
        <f t="shared" si="567"/>
        <v>0</v>
      </c>
      <c r="L1400" s="391">
        <f t="shared" si="567"/>
        <v>0</v>
      </c>
      <c r="M1400" s="396">
        <f t="shared" si="567"/>
        <v>0</v>
      </c>
      <c r="N1400" s="392">
        <f t="shared" si="567"/>
        <v>0</v>
      </c>
      <c r="O1400" s="392">
        <f t="shared" si="567"/>
        <v>0</v>
      </c>
      <c r="P1400" s="392">
        <f t="shared" si="567"/>
        <v>0</v>
      </c>
      <c r="Q1400" s="392">
        <f t="shared" si="567"/>
        <v>0</v>
      </c>
      <c r="R1400" s="392">
        <f t="shared" si="567"/>
        <v>0</v>
      </c>
      <c r="S1400" s="392">
        <f t="shared" si="567"/>
        <v>0</v>
      </c>
      <c r="T1400" s="392">
        <f t="shared" si="567"/>
        <v>0</v>
      </c>
      <c r="U1400" s="392">
        <f t="shared" si="567"/>
        <v>0</v>
      </c>
      <c r="V1400" s="399">
        <f t="shared" si="567"/>
        <v>0</v>
      </c>
      <c r="W1400" s="37">
        <f>G1400-SUM(H1400:V1400)</f>
        <v>0</v>
      </c>
      <c r="X1400" s="51"/>
      <c r="Y1400"/>
    </row>
    <row r="1401" spans="1:25" s="79" customFormat="1" ht="12.75" customHeight="1" x14ac:dyDescent="0.25">
      <c r="A1401" s="212"/>
      <c r="B1401" s="295"/>
      <c r="C1401" s="273"/>
      <c r="D1401" s="272" t="s">
        <v>296</v>
      </c>
      <c r="E1401" s="272"/>
      <c r="F1401" s="272"/>
      <c r="G1401" s="367">
        <f t="shared" ref="G1401:W1401" si="568">SUBTOTAL(9,G1402:G1406)</f>
        <v>0</v>
      </c>
      <c r="H1401" s="364">
        <f t="shared" si="568"/>
        <v>0</v>
      </c>
      <c r="I1401" s="369">
        <f t="shared" si="568"/>
        <v>0</v>
      </c>
      <c r="J1401" s="369">
        <f t="shared" si="568"/>
        <v>0</v>
      </c>
      <c r="K1401" s="370">
        <f t="shared" si="568"/>
        <v>0</v>
      </c>
      <c r="L1401" s="364">
        <f t="shared" si="568"/>
        <v>0</v>
      </c>
      <c r="M1401" s="364">
        <f t="shared" si="568"/>
        <v>0</v>
      </c>
      <c r="N1401" s="364">
        <f t="shared" si="568"/>
        <v>0</v>
      </c>
      <c r="O1401" s="364">
        <f t="shared" si="568"/>
        <v>0</v>
      </c>
      <c r="P1401" s="364">
        <f t="shared" si="568"/>
        <v>0</v>
      </c>
      <c r="Q1401" s="364">
        <f t="shared" si="568"/>
        <v>0</v>
      </c>
      <c r="R1401" s="364">
        <f t="shared" si="568"/>
        <v>0</v>
      </c>
      <c r="S1401" s="364">
        <f t="shared" si="568"/>
        <v>0</v>
      </c>
      <c r="T1401" s="364">
        <f t="shared" si="568"/>
        <v>0</v>
      </c>
      <c r="U1401" s="364">
        <f t="shared" si="568"/>
        <v>0</v>
      </c>
      <c r="V1401" s="364">
        <f t="shared" si="568"/>
        <v>0</v>
      </c>
      <c r="W1401" s="366">
        <f t="shared" si="568"/>
        <v>0</v>
      </c>
      <c r="X1401" s="51"/>
      <c r="Y1401"/>
    </row>
    <row r="1402" spans="1:25" s="79" customFormat="1" ht="12.75" customHeight="1" x14ac:dyDescent="0.25">
      <c r="A1402" s="212"/>
      <c r="B1402" s="295"/>
      <c r="C1402" s="273"/>
      <c r="D1402" s="273"/>
      <c r="E1402" s="273"/>
      <c r="F1402" s="359" t="s">
        <v>297</v>
      </c>
      <c r="G1402" s="394">
        <f>G544</f>
        <v>0</v>
      </c>
      <c r="H1402" s="395">
        <f t="shared" ref="H1402:V1402" si="569">H544*VLOOKUP($F1402,DCT,2,FALSE)</f>
        <v>0</v>
      </c>
      <c r="I1402" s="389">
        <f t="shared" si="569"/>
        <v>0</v>
      </c>
      <c r="J1402" s="389">
        <f t="shared" si="569"/>
        <v>0</v>
      </c>
      <c r="K1402" s="390">
        <f t="shared" si="569"/>
        <v>0</v>
      </c>
      <c r="L1402" s="391">
        <f t="shared" si="569"/>
        <v>0</v>
      </c>
      <c r="M1402" s="396">
        <f t="shared" si="569"/>
        <v>0</v>
      </c>
      <c r="N1402" s="392">
        <f t="shared" si="569"/>
        <v>0</v>
      </c>
      <c r="O1402" s="392">
        <f t="shared" si="569"/>
        <v>0</v>
      </c>
      <c r="P1402" s="392">
        <f t="shared" si="569"/>
        <v>0</v>
      </c>
      <c r="Q1402" s="392">
        <f t="shared" si="569"/>
        <v>0</v>
      </c>
      <c r="R1402" s="392">
        <f t="shared" si="569"/>
        <v>0</v>
      </c>
      <c r="S1402" s="392">
        <f t="shared" si="569"/>
        <v>0</v>
      </c>
      <c r="T1402" s="392">
        <f t="shared" si="569"/>
        <v>0</v>
      </c>
      <c r="U1402" s="392">
        <f t="shared" si="569"/>
        <v>0</v>
      </c>
      <c r="V1402" s="399">
        <f t="shared" si="569"/>
        <v>0</v>
      </c>
      <c r="W1402" s="37">
        <f>G1402-SUM(H1402:V1402)</f>
        <v>0</v>
      </c>
      <c r="X1402" s="51"/>
      <c r="Y1402"/>
    </row>
    <row r="1403" spans="1:25" s="79" customFormat="1" ht="12.75" customHeight="1" x14ac:dyDescent="0.25">
      <c r="A1403" s="212"/>
      <c r="B1403" s="295"/>
      <c r="C1403" s="273"/>
      <c r="D1403" s="273"/>
      <c r="E1403" s="273"/>
      <c r="F1403" s="359" t="s">
        <v>298</v>
      </c>
      <c r="G1403" s="394">
        <f>G545</f>
        <v>0</v>
      </c>
      <c r="H1403" s="395">
        <f t="shared" ref="H1403:V1403" si="570">H545*VLOOKUP($F1403,DCT,2,FALSE)</f>
        <v>0</v>
      </c>
      <c r="I1403" s="389">
        <f t="shared" si="570"/>
        <v>0</v>
      </c>
      <c r="J1403" s="389">
        <f t="shared" si="570"/>
        <v>0</v>
      </c>
      <c r="K1403" s="390">
        <f t="shared" si="570"/>
        <v>0</v>
      </c>
      <c r="L1403" s="391">
        <f t="shared" si="570"/>
        <v>0</v>
      </c>
      <c r="M1403" s="396">
        <f t="shared" si="570"/>
        <v>0</v>
      </c>
      <c r="N1403" s="392">
        <f t="shared" si="570"/>
        <v>0</v>
      </c>
      <c r="O1403" s="392">
        <f t="shared" si="570"/>
        <v>0</v>
      </c>
      <c r="P1403" s="392">
        <f t="shared" si="570"/>
        <v>0</v>
      </c>
      <c r="Q1403" s="392">
        <f t="shared" si="570"/>
        <v>0</v>
      </c>
      <c r="R1403" s="392">
        <f t="shared" si="570"/>
        <v>0</v>
      </c>
      <c r="S1403" s="392">
        <f t="shared" si="570"/>
        <v>0</v>
      </c>
      <c r="T1403" s="392">
        <f t="shared" si="570"/>
        <v>0</v>
      </c>
      <c r="U1403" s="392">
        <f t="shared" si="570"/>
        <v>0</v>
      </c>
      <c r="V1403" s="399">
        <f t="shared" si="570"/>
        <v>0</v>
      </c>
      <c r="W1403" s="37">
        <f>G1403-SUM(H1403:V1403)</f>
        <v>0</v>
      </c>
      <c r="X1403" s="51"/>
      <c r="Y1403"/>
    </row>
    <row r="1404" spans="1:25" s="79" customFormat="1" ht="12.75" customHeight="1" x14ac:dyDescent="0.25">
      <c r="A1404" s="212"/>
      <c r="B1404" s="295"/>
      <c r="C1404" s="273"/>
      <c r="D1404" s="273"/>
      <c r="E1404" s="273"/>
      <c r="F1404" s="359" t="s">
        <v>299</v>
      </c>
      <c r="G1404" s="394">
        <f>G546</f>
        <v>0</v>
      </c>
      <c r="H1404" s="395">
        <f t="shared" ref="H1404:V1404" si="571">H546*VLOOKUP($F1404,DCT,2,FALSE)</f>
        <v>0</v>
      </c>
      <c r="I1404" s="389">
        <f t="shared" si="571"/>
        <v>0</v>
      </c>
      <c r="J1404" s="389">
        <f t="shared" si="571"/>
        <v>0</v>
      </c>
      <c r="K1404" s="390">
        <f t="shared" si="571"/>
        <v>0</v>
      </c>
      <c r="L1404" s="391">
        <f t="shared" si="571"/>
        <v>0</v>
      </c>
      <c r="M1404" s="396">
        <f t="shared" si="571"/>
        <v>0</v>
      </c>
      <c r="N1404" s="392">
        <f t="shared" si="571"/>
        <v>0</v>
      </c>
      <c r="O1404" s="392">
        <f t="shared" si="571"/>
        <v>0</v>
      </c>
      <c r="P1404" s="392">
        <f t="shared" si="571"/>
        <v>0</v>
      </c>
      <c r="Q1404" s="392">
        <f t="shared" si="571"/>
        <v>0</v>
      </c>
      <c r="R1404" s="392">
        <f t="shared" si="571"/>
        <v>0</v>
      </c>
      <c r="S1404" s="392">
        <f t="shared" si="571"/>
        <v>0</v>
      </c>
      <c r="T1404" s="392">
        <f t="shared" si="571"/>
        <v>0</v>
      </c>
      <c r="U1404" s="392">
        <f t="shared" si="571"/>
        <v>0</v>
      </c>
      <c r="V1404" s="399">
        <f t="shared" si="571"/>
        <v>0</v>
      </c>
      <c r="W1404" s="37">
        <f>G1404-SUM(H1404:V1404)</f>
        <v>0</v>
      </c>
      <c r="X1404" s="51"/>
      <c r="Y1404"/>
    </row>
    <row r="1405" spans="1:25" s="79" customFormat="1" ht="12.75" customHeight="1" x14ac:dyDescent="0.25">
      <c r="A1405" s="212"/>
      <c r="B1405" s="295"/>
      <c r="C1405" s="273"/>
      <c r="D1405" s="273"/>
      <c r="E1405" s="273"/>
      <c r="F1405" s="359" t="s">
        <v>300</v>
      </c>
      <c r="G1405" s="394">
        <f>G547</f>
        <v>0</v>
      </c>
      <c r="H1405" s="395">
        <f t="shared" ref="H1405:V1405" si="572">H547*VLOOKUP($F1405,DCT,2,FALSE)</f>
        <v>0</v>
      </c>
      <c r="I1405" s="389">
        <f t="shared" si="572"/>
        <v>0</v>
      </c>
      <c r="J1405" s="389">
        <f t="shared" si="572"/>
        <v>0</v>
      </c>
      <c r="K1405" s="390">
        <f t="shared" si="572"/>
        <v>0</v>
      </c>
      <c r="L1405" s="391">
        <f t="shared" si="572"/>
        <v>0</v>
      </c>
      <c r="M1405" s="396">
        <f t="shared" si="572"/>
        <v>0</v>
      </c>
      <c r="N1405" s="392">
        <f t="shared" si="572"/>
        <v>0</v>
      </c>
      <c r="O1405" s="392">
        <f t="shared" si="572"/>
        <v>0</v>
      </c>
      <c r="P1405" s="392">
        <f t="shared" si="572"/>
        <v>0</v>
      </c>
      <c r="Q1405" s="392">
        <f t="shared" si="572"/>
        <v>0</v>
      </c>
      <c r="R1405" s="392">
        <f t="shared" si="572"/>
        <v>0</v>
      </c>
      <c r="S1405" s="392">
        <f t="shared" si="572"/>
        <v>0</v>
      </c>
      <c r="T1405" s="392">
        <f t="shared" si="572"/>
        <v>0</v>
      </c>
      <c r="U1405" s="392">
        <f t="shared" si="572"/>
        <v>0</v>
      </c>
      <c r="V1405" s="399">
        <f t="shared" si="572"/>
        <v>0</v>
      </c>
      <c r="W1405" s="37">
        <f>G1405-SUM(H1405:V1405)</f>
        <v>0</v>
      </c>
      <c r="X1405" s="51"/>
      <c r="Y1405"/>
    </row>
    <row r="1406" spans="1:25" s="79" customFormat="1" ht="12.75" customHeight="1" x14ac:dyDescent="0.25">
      <c r="A1406" s="212"/>
      <c r="B1406" s="295"/>
      <c r="C1406" s="273"/>
      <c r="D1406" s="273"/>
      <c r="E1406" s="273"/>
      <c r="F1406" s="359" t="s">
        <v>301</v>
      </c>
      <c r="G1406" s="394">
        <f>G548</f>
        <v>0</v>
      </c>
      <c r="H1406" s="395">
        <f t="shared" ref="H1406:V1406" si="573">H548*VLOOKUP($F1406,DCT,2,FALSE)</f>
        <v>0</v>
      </c>
      <c r="I1406" s="389">
        <f t="shared" si="573"/>
        <v>0</v>
      </c>
      <c r="J1406" s="389">
        <f t="shared" si="573"/>
        <v>0</v>
      </c>
      <c r="K1406" s="390">
        <f t="shared" si="573"/>
        <v>0</v>
      </c>
      <c r="L1406" s="391">
        <f t="shared" si="573"/>
        <v>0</v>
      </c>
      <c r="M1406" s="396">
        <f t="shared" si="573"/>
        <v>0</v>
      </c>
      <c r="N1406" s="392">
        <f t="shared" si="573"/>
        <v>0</v>
      </c>
      <c r="O1406" s="392">
        <f t="shared" si="573"/>
        <v>0</v>
      </c>
      <c r="P1406" s="392">
        <f t="shared" si="573"/>
        <v>0</v>
      </c>
      <c r="Q1406" s="392">
        <f t="shared" si="573"/>
        <v>0</v>
      </c>
      <c r="R1406" s="392">
        <f t="shared" si="573"/>
        <v>0</v>
      </c>
      <c r="S1406" s="392">
        <f t="shared" si="573"/>
        <v>0</v>
      </c>
      <c r="T1406" s="392">
        <f t="shared" si="573"/>
        <v>0</v>
      </c>
      <c r="U1406" s="392">
        <f t="shared" si="573"/>
        <v>0</v>
      </c>
      <c r="V1406" s="399">
        <f t="shared" si="573"/>
        <v>0</v>
      </c>
      <c r="W1406" s="37">
        <f>G1406-SUM(H1406:V1406)</f>
        <v>0</v>
      </c>
      <c r="X1406" s="51"/>
      <c r="Y1406"/>
    </row>
    <row r="1407" spans="1:25" s="79" customFormat="1" ht="12.75" customHeight="1" x14ac:dyDescent="0.25">
      <c r="A1407" s="212"/>
      <c r="B1407" s="295"/>
      <c r="C1407" s="273"/>
      <c r="D1407" s="272" t="s">
        <v>302</v>
      </c>
      <c r="E1407" s="272"/>
      <c r="F1407" s="272"/>
      <c r="G1407" s="367">
        <f>SUBTOTAL(9,G1408:G1409)</f>
        <v>0</v>
      </c>
      <c r="H1407" s="400">
        <f>SUBTOTAL(9,H1408:H1409)</f>
        <v>0</v>
      </c>
      <c r="I1407" s="399">
        <f t="shared" ref="I1407:K1407" si="574">SUBTOTAL(9,I1408:I1409)</f>
        <v>0</v>
      </c>
      <c r="J1407" s="399">
        <f t="shared" si="574"/>
        <v>0</v>
      </c>
      <c r="K1407" s="420">
        <f t="shared" si="574"/>
        <v>0</v>
      </c>
      <c r="L1407" s="497"/>
      <c r="M1407" s="256"/>
      <c r="N1407" s="514"/>
      <c r="O1407" s="514"/>
      <c r="P1407" s="514"/>
      <c r="Q1407" s="514"/>
      <c r="R1407" s="514"/>
      <c r="S1407" s="514"/>
      <c r="T1407" s="514"/>
      <c r="U1407" s="514"/>
      <c r="V1407" s="514"/>
      <c r="W1407" s="515"/>
      <c r="X1407" s="51"/>
      <c r="Y1407"/>
    </row>
    <row r="1408" spans="1:25" s="79" customFormat="1" ht="12.75" customHeight="1" outlineLevel="1" x14ac:dyDescent="0.25">
      <c r="A1408" s="212"/>
      <c r="B1408" s="295"/>
      <c r="C1408" s="273"/>
      <c r="D1408" s="273"/>
      <c r="E1408" s="273"/>
      <c r="F1408" s="274" t="s">
        <v>303</v>
      </c>
      <c r="G1408" s="394">
        <f>G550</f>
        <v>0</v>
      </c>
      <c r="H1408" s="421">
        <f t="shared" ref="H1408:K1409" si="575">H550*VLOOKUP($F1408,DCT,2,FALSE)</f>
        <v>0</v>
      </c>
      <c r="I1408" s="389">
        <f t="shared" si="575"/>
        <v>0</v>
      </c>
      <c r="J1408" s="389">
        <f t="shared" si="575"/>
        <v>0</v>
      </c>
      <c r="K1408" s="390">
        <f t="shared" si="575"/>
        <v>0</v>
      </c>
      <c r="L1408" s="363"/>
      <c r="M1408" s="364"/>
      <c r="N1408" s="364"/>
      <c r="O1408" s="364"/>
      <c r="P1408" s="364"/>
      <c r="Q1408" s="364"/>
      <c r="R1408" s="364"/>
      <c r="S1408" s="364"/>
      <c r="T1408" s="364"/>
      <c r="U1408" s="364"/>
      <c r="V1408" s="365"/>
      <c r="W1408" s="112"/>
      <c r="X1408" s="51"/>
      <c r="Y1408"/>
    </row>
    <row r="1409" spans="1:25" s="79" customFormat="1" ht="12.75" customHeight="1" outlineLevel="1" x14ac:dyDescent="0.25">
      <c r="A1409" s="212"/>
      <c r="B1409" s="295"/>
      <c r="C1409" s="273"/>
      <c r="D1409" s="273"/>
      <c r="E1409" s="273"/>
      <c r="F1409" s="274" t="s">
        <v>304</v>
      </c>
      <c r="G1409" s="394">
        <f>G551</f>
        <v>0</v>
      </c>
      <c r="H1409" s="421">
        <f t="shared" si="575"/>
        <v>0</v>
      </c>
      <c r="I1409" s="389">
        <f t="shared" si="575"/>
        <v>0</v>
      </c>
      <c r="J1409" s="389">
        <f t="shared" si="575"/>
        <v>0</v>
      </c>
      <c r="K1409" s="390">
        <f t="shared" si="575"/>
        <v>0</v>
      </c>
      <c r="L1409" s="513"/>
      <c r="M1409" s="380"/>
      <c r="N1409" s="380"/>
      <c r="O1409" s="380"/>
      <c r="P1409" s="380"/>
      <c r="Q1409" s="380"/>
      <c r="R1409" s="380"/>
      <c r="S1409" s="380"/>
      <c r="T1409" s="380"/>
      <c r="U1409" s="380"/>
      <c r="V1409" s="381"/>
      <c r="W1409" s="37"/>
      <c r="X1409" s="51"/>
      <c r="Y1409"/>
    </row>
    <row r="1410" spans="1:25" s="79" customFormat="1" ht="12.75" customHeight="1" x14ac:dyDescent="0.25">
      <c r="A1410" s="212"/>
      <c r="B1410" s="295"/>
      <c r="C1410" s="273"/>
      <c r="D1410" s="272" t="s">
        <v>305</v>
      </c>
      <c r="E1410" s="272"/>
      <c r="F1410" s="360"/>
      <c r="G1410" s="367">
        <f>SUBTOTAL(9,G1411:G1417)</f>
        <v>0</v>
      </c>
      <c r="H1410" s="422">
        <f>SUBTOTAL(9,H1411:H1417)</f>
        <v>0</v>
      </c>
      <c r="I1410" s="423">
        <f t="shared" ref="I1410:V1410" si="576">SUBTOTAL(9,I1411:I1417)</f>
        <v>0</v>
      </c>
      <c r="J1410" s="423">
        <f t="shared" si="576"/>
        <v>0</v>
      </c>
      <c r="K1410" s="424">
        <f t="shared" si="576"/>
        <v>0</v>
      </c>
      <c r="L1410" s="364">
        <f t="shared" si="576"/>
        <v>0</v>
      </c>
      <c r="M1410" s="364">
        <f t="shared" si="576"/>
        <v>0</v>
      </c>
      <c r="N1410" s="364">
        <f t="shared" si="576"/>
        <v>0</v>
      </c>
      <c r="O1410" s="364">
        <f t="shared" si="576"/>
        <v>0</v>
      </c>
      <c r="P1410" s="364">
        <f t="shared" si="576"/>
        <v>0</v>
      </c>
      <c r="Q1410" s="364">
        <f t="shared" si="576"/>
        <v>0</v>
      </c>
      <c r="R1410" s="364">
        <f t="shared" si="576"/>
        <v>0</v>
      </c>
      <c r="S1410" s="364">
        <f t="shared" si="576"/>
        <v>0</v>
      </c>
      <c r="T1410" s="364">
        <f t="shared" si="576"/>
        <v>0</v>
      </c>
      <c r="U1410" s="364">
        <f t="shared" si="576"/>
        <v>0</v>
      </c>
      <c r="V1410" s="364">
        <f t="shared" si="576"/>
        <v>0</v>
      </c>
      <c r="W1410" s="366">
        <f>SUBTOTAL(9,W1411:W1417)</f>
        <v>0</v>
      </c>
      <c r="X1410" s="51"/>
      <c r="Y1410"/>
    </row>
    <row r="1411" spans="1:25" s="79" customFormat="1" ht="12.75" customHeight="1" x14ac:dyDescent="0.25">
      <c r="A1411" s="212"/>
      <c r="B1411" s="295"/>
      <c r="C1411" s="273"/>
      <c r="D1411" s="273"/>
      <c r="E1411" s="273"/>
      <c r="F1411" s="359" t="s">
        <v>306</v>
      </c>
      <c r="G1411" s="394">
        <f t="shared" ref="G1411:G1417" si="577">G553</f>
        <v>0</v>
      </c>
      <c r="H1411" s="395">
        <f t="shared" ref="H1411:V1411" si="578">H553*VLOOKUP($F1411,DCT,2,FALSE)</f>
        <v>0</v>
      </c>
      <c r="I1411" s="389">
        <f t="shared" si="578"/>
        <v>0</v>
      </c>
      <c r="J1411" s="389">
        <f t="shared" si="578"/>
        <v>0</v>
      </c>
      <c r="K1411" s="390">
        <f t="shared" si="578"/>
        <v>0</v>
      </c>
      <c r="L1411" s="391">
        <f t="shared" si="578"/>
        <v>0</v>
      </c>
      <c r="M1411" s="396">
        <f t="shared" si="578"/>
        <v>0</v>
      </c>
      <c r="N1411" s="392">
        <f t="shared" si="578"/>
        <v>0</v>
      </c>
      <c r="O1411" s="392">
        <f t="shared" si="578"/>
        <v>0</v>
      </c>
      <c r="P1411" s="392">
        <f t="shared" si="578"/>
        <v>0</v>
      </c>
      <c r="Q1411" s="392">
        <f t="shared" si="578"/>
        <v>0</v>
      </c>
      <c r="R1411" s="392">
        <f t="shared" si="578"/>
        <v>0</v>
      </c>
      <c r="S1411" s="392">
        <f t="shared" si="578"/>
        <v>0</v>
      </c>
      <c r="T1411" s="392">
        <f t="shared" si="578"/>
        <v>0</v>
      </c>
      <c r="U1411" s="392">
        <f t="shared" si="578"/>
        <v>0</v>
      </c>
      <c r="V1411" s="399">
        <f t="shared" si="578"/>
        <v>0</v>
      </c>
      <c r="W1411" s="37">
        <f t="shared" ref="W1411:W1417" si="579">G1411-SUM(H1411:V1411)</f>
        <v>0</v>
      </c>
      <c r="X1411" s="51"/>
      <c r="Y1411"/>
    </row>
    <row r="1412" spans="1:25" s="79" customFormat="1" ht="12.75" customHeight="1" x14ac:dyDescent="0.25">
      <c r="A1412" s="212"/>
      <c r="B1412" s="295"/>
      <c r="C1412" s="273"/>
      <c r="D1412" s="273"/>
      <c r="E1412" s="273"/>
      <c r="F1412" s="359" t="s">
        <v>307</v>
      </c>
      <c r="G1412" s="394">
        <f t="shared" si="577"/>
        <v>0</v>
      </c>
      <c r="H1412" s="395">
        <f t="shared" ref="H1412:V1412" si="580">H554*VLOOKUP($F1412,DCT,2,FALSE)</f>
        <v>0</v>
      </c>
      <c r="I1412" s="389">
        <f t="shared" si="580"/>
        <v>0</v>
      </c>
      <c r="J1412" s="389">
        <f t="shared" si="580"/>
        <v>0</v>
      </c>
      <c r="K1412" s="390">
        <f t="shared" si="580"/>
        <v>0</v>
      </c>
      <c r="L1412" s="391">
        <f t="shared" si="580"/>
        <v>0</v>
      </c>
      <c r="M1412" s="396">
        <f t="shared" si="580"/>
        <v>0</v>
      </c>
      <c r="N1412" s="392">
        <f t="shared" si="580"/>
        <v>0</v>
      </c>
      <c r="O1412" s="392">
        <f t="shared" si="580"/>
        <v>0</v>
      </c>
      <c r="P1412" s="392">
        <f t="shared" si="580"/>
        <v>0</v>
      </c>
      <c r="Q1412" s="392">
        <f t="shared" si="580"/>
        <v>0</v>
      </c>
      <c r="R1412" s="392">
        <f t="shared" si="580"/>
        <v>0</v>
      </c>
      <c r="S1412" s="392">
        <f t="shared" si="580"/>
        <v>0</v>
      </c>
      <c r="T1412" s="392">
        <f t="shared" si="580"/>
        <v>0</v>
      </c>
      <c r="U1412" s="392">
        <f t="shared" si="580"/>
        <v>0</v>
      </c>
      <c r="V1412" s="399">
        <f t="shared" si="580"/>
        <v>0</v>
      </c>
      <c r="W1412" s="37">
        <f t="shared" si="579"/>
        <v>0</v>
      </c>
      <c r="X1412" s="51"/>
      <c r="Y1412"/>
    </row>
    <row r="1413" spans="1:25" s="79" customFormat="1" ht="12.75" customHeight="1" x14ac:dyDescent="0.25">
      <c r="A1413" s="212"/>
      <c r="B1413" s="295"/>
      <c r="C1413" s="273"/>
      <c r="D1413" s="273"/>
      <c r="E1413" s="273"/>
      <c r="F1413" s="359" t="s">
        <v>308</v>
      </c>
      <c r="G1413" s="394">
        <f t="shared" si="577"/>
        <v>0</v>
      </c>
      <c r="H1413" s="395">
        <f t="shared" ref="H1413:V1413" si="581">H555*VLOOKUP($F1413,DCT,2,FALSE)</f>
        <v>0</v>
      </c>
      <c r="I1413" s="389">
        <f t="shared" si="581"/>
        <v>0</v>
      </c>
      <c r="J1413" s="389">
        <f t="shared" si="581"/>
        <v>0</v>
      </c>
      <c r="K1413" s="390">
        <f t="shared" si="581"/>
        <v>0</v>
      </c>
      <c r="L1413" s="391">
        <f t="shared" si="581"/>
        <v>0</v>
      </c>
      <c r="M1413" s="396">
        <f t="shared" si="581"/>
        <v>0</v>
      </c>
      <c r="N1413" s="392">
        <f t="shared" si="581"/>
        <v>0</v>
      </c>
      <c r="O1413" s="392">
        <f t="shared" si="581"/>
        <v>0</v>
      </c>
      <c r="P1413" s="392">
        <f t="shared" si="581"/>
        <v>0</v>
      </c>
      <c r="Q1413" s="392">
        <f t="shared" si="581"/>
        <v>0</v>
      </c>
      <c r="R1413" s="392">
        <f t="shared" si="581"/>
        <v>0</v>
      </c>
      <c r="S1413" s="392">
        <f t="shared" si="581"/>
        <v>0</v>
      </c>
      <c r="T1413" s="392">
        <f t="shared" si="581"/>
        <v>0</v>
      </c>
      <c r="U1413" s="392">
        <f t="shared" si="581"/>
        <v>0</v>
      </c>
      <c r="V1413" s="399">
        <f t="shared" si="581"/>
        <v>0</v>
      </c>
      <c r="W1413" s="37">
        <f t="shared" si="579"/>
        <v>0</v>
      </c>
      <c r="X1413" s="51"/>
      <c r="Y1413"/>
    </row>
    <row r="1414" spans="1:25" s="79" customFormat="1" ht="12.75" customHeight="1" x14ac:dyDescent="0.25">
      <c r="A1414" s="212"/>
      <c r="B1414" s="295"/>
      <c r="C1414" s="273"/>
      <c r="D1414" s="273"/>
      <c r="E1414" s="273"/>
      <c r="F1414" s="359" t="s">
        <v>309</v>
      </c>
      <c r="G1414" s="394">
        <f t="shared" si="577"/>
        <v>0</v>
      </c>
      <c r="H1414" s="395">
        <f t="shared" ref="H1414:V1414" si="582">H556*VLOOKUP($F1414,DCT,2,FALSE)</f>
        <v>0</v>
      </c>
      <c r="I1414" s="389">
        <f t="shared" si="582"/>
        <v>0</v>
      </c>
      <c r="J1414" s="389">
        <f t="shared" si="582"/>
        <v>0</v>
      </c>
      <c r="K1414" s="390">
        <f t="shared" si="582"/>
        <v>0</v>
      </c>
      <c r="L1414" s="391">
        <f t="shared" si="582"/>
        <v>0</v>
      </c>
      <c r="M1414" s="396">
        <f t="shared" si="582"/>
        <v>0</v>
      </c>
      <c r="N1414" s="392">
        <f t="shared" si="582"/>
        <v>0</v>
      </c>
      <c r="O1414" s="392">
        <f t="shared" si="582"/>
        <v>0</v>
      </c>
      <c r="P1414" s="392">
        <f t="shared" si="582"/>
        <v>0</v>
      </c>
      <c r="Q1414" s="392">
        <f t="shared" si="582"/>
        <v>0</v>
      </c>
      <c r="R1414" s="392">
        <f t="shared" si="582"/>
        <v>0</v>
      </c>
      <c r="S1414" s="392">
        <f t="shared" si="582"/>
        <v>0</v>
      </c>
      <c r="T1414" s="392">
        <f t="shared" si="582"/>
        <v>0</v>
      </c>
      <c r="U1414" s="392">
        <f t="shared" si="582"/>
        <v>0</v>
      </c>
      <c r="V1414" s="399">
        <f t="shared" si="582"/>
        <v>0</v>
      </c>
      <c r="W1414" s="37">
        <f t="shared" si="579"/>
        <v>0</v>
      </c>
      <c r="X1414" s="51"/>
      <c r="Y1414"/>
    </row>
    <row r="1415" spans="1:25" s="79" customFormat="1" ht="12.75" customHeight="1" x14ac:dyDescent="0.25">
      <c r="A1415" s="212"/>
      <c r="B1415" s="295"/>
      <c r="C1415" s="273"/>
      <c r="D1415" s="273"/>
      <c r="E1415" s="273"/>
      <c r="F1415" s="359" t="s">
        <v>310</v>
      </c>
      <c r="G1415" s="394">
        <f t="shared" si="577"/>
        <v>0</v>
      </c>
      <c r="H1415" s="395">
        <f t="shared" ref="H1415:K1417" si="583">H557*VLOOKUP($F1415,DCT,2,FALSE)</f>
        <v>0</v>
      </c>
      <c r="I1415" s="389">
        <f t="shared" si="583"/>
        <v>0</v>
      </c>
      <c r="J1415" s="389">
        <f t="shared" si="583"/>
        <v>0</v>
      </c>
      <c r="K1415" s="390">
        <f t="shared" si="583"/>
        <v>0</v>
      </c>
      <c r="L1415" s="400"/>
      <c r="M1415" s="399"/>
      <c r="N1415" s="399"/>
      <c r="O1415" s="399"/>
      <c r="P1415" s="399"/>
      <c r="Q1415" s="399"/>
      <c r="R1415" s="399"/>
      <c r="S1415" s="399"/>
      <c r="T1415" s="399"/>
      <c r="U1415" s="399"/>
      <c r="V1415" s="420"/>
      <c r="W1415" s="37"/>
      <c r="X1415" s="51"/>
      <c r="Y1415"/>
    </row>
    <row r="1416" spans="1:25" s="79" customFormat="1" ht="12.75" customHeight="1" x14ac:dyDescent="0.25">
      <c r="A1416" s="212"/>
      <c r="B1416" s="295"/>
      <c r="C1416" s="273"/>
      <c r="D1416" s="273"/>
      <c r="E1416" s="273"/>
      <c r="F1416" s="359" t="s">
        <v>311</v>
      </c>
      <c r="G1416" s="394">
        <f t="shared" si="577"/>
        <v>0</v>
      </c>
      <c r="H1416" s="395">
        <f t="shared" si="583"/>
        <v>0</v>
      </c>
      <c r="I1416" s="389">
        <f t="shared" si="583"/>
        <v>0</v>
      </c>
      <c r="J1416" s="389">
        <f t="shared" si="583"/>
        <v>0</v>
      </c>
      <c r="K1416" s="390">
        <f t="shared" si="583"/>
        <v>0</v>
      </c>
      <c r="L1416" s="391">
        <f t="shared" ref="L1416:V1416" si="584">L558*VLOOKUP($F1416,DCT,2,FALSE)</f>
        <v>0</v>
      </c>
      <c r="M1416" s="396">
        <f t="shared" si="584"/>
        <v>0</v>
      </c>
      <c r="N1416" s="392">
        <f t="shared" si="584"/>
        <v>0</v>
      </c>
      <c r="O1416" s="392">
        <f t="shared" si="584"/>
        <v>0</v>
      </c>
      <c r="P1416" s="392">
        <f t="shared" si="584"/>
        <v>0</v>
      </c>
      <c r="Q1416" s="392">
        <f t="shared" si="584"/>
        <v>0</v>
      </c>
      <c r="R1416" s="392">
        <f t="shared" si="584"/>
        <v>0</v>
      </c>
      <c r="S1416" s="392">
        <f t="shared" si="584"/>
        <v>0</v>
      </c>
      <c r="T1416" s="392">
        <f t="shared" si="584"/>
        <v>0</v>
      </c>
      <c r="U1416" s="392">
        <f t="shared" si="584"/>
        <v>0</v>
      </c>
      <c r="V1416" s="399">
        <f t="shared" si="584"/>
        <v>0</v>
      </c>
      <c r="W1416" s="37">
        <f t="shared" si="579"/>
        <v>0</v>
      </c>
      <c r="X1416" s="51"/>
      <c r="Y1416"/>
    </row>
    <row r="1417" spans="1:25" s="79" customFormat="1" ht="12.75" customHeight="1" x14ac:dyDescent="0.25">
      <c r="A1417" s="212"/>
      <c r="B1417" s="295"/>
      <c r="C1417" s="273"/>
      <c r="D1417" s="273"/>
      <c r="E1417" s="273"/>
      <c r="F1417" s="359" t="s">
        <v>312</v>
      </c>
      <c r="G1417" s="394">
        <f t="shared" si="577"/>
        <v>0</v>
      </c>
      <c r="H1417" s="395">
        <f t="shared" si="583"/>
        <v>0</v>
      </c>
      <c r="I1417" s="389">
        <f t="shared" si="583"/>
        <v>0</v>
      </c>
      <c r="J1417" s="389">
        <f t="shared" si="583"/>
        <v>0</v>
      </c>
      <c r="K1417" s="390">
        <f t="shared" si="583"/>
        <v>0</v>
      </c>
      <c r="L1417" s="391">
        <f t="shared" ref="L1417:V1417" si="585">L559*VLOOKUP($F1417,DCT,2,FALSE)</f>
        <v>0</v>
      </c>
      <c r="M1417" s="396">
        <f t="shared" si="585"/>
        <v>0</v>
      </c>
      <c r="N1417" s="392">
        <f t="shared" si="585"/>
        <v>0</v>
      </c>
      <c r="O1417" s="392">
        <f t="shared" si="585"/>
        <v>0</v>
      </c>
      <c r="P1417" s="392">
        <f t="shared" si="585"/>
        <v>0</v>
      </c>
      <c r="Q1417" s="392">
        <f t="shared" si="585"/>
        <v>0</v>
      </c>
      <c r="R1417" s="392">
        <f t="shared" si="585"/>
        <v>0</v>
      </c>
      <c r="S1417" s="392">
        <f t="shared" si="585"/>
        <v>0</v>
      </c>
      <c r="T1417" s="392">
        <f t="shared" si="585"/>
        <v>0</v>
      </c>
      <c r="U1417" s="392">
        <f t="shared" si="585"/>
        <v>0</v>
      </c>
      <c r="V1417" s="399">
        <f t="shared" si="585"/>
        <v>0</v>
      </c>
      <c r="W1417" s="37">
        <f t="shared" si="579"/>
        <v>0</v>
      </c>
      <c r="X1417" s="51"/>
      <c r="Y1417"/>
    </row>
    <row r="1418" spans="1:25" s="79" customFormat="1" ht="12.75" customHeight="1" x14ac:dyDescent="0.25">
      <c r="A1418" s="212"/>
      <c r="B1418" s="295"/>
      <c r="C1418" s="273"/>
      <c r="D1418" s="272" t="s">
        <v>313</v>
      </c>
      <c r="E1418" s="272"/>
      <c r="F1418" s="360"/>
      <c r="G1418" s="367">
        <f>SUBTOTAL(9,G1419:G1420)</f>
        <v>0</v>
      </c>
      <c r="H1418" s="364">
        <f>SUBTOTAL(9,H1419:H1420)</f>
        <v>0</v>
      </c>
      <c r="I1418" s="369">
        <f t="shared" ref="I1418:V1418" si="586">SUBTOTAL(9,I1419:I1420)</f>
        <v>0</v>
      </c>
      <c r="J1418" s="369">
        <f t="shared" si="586"/>
        <v>0</v>
      </c>
      <c r="K1418" s="370">
        <f t="shared" si="586"/>
        <v>0</v>
      </c>
      <c r="L1418" s="364">
        <f t="shared" si="586"/>
        <v>0</v>
      </c>
      <c r="M1418" s="364">
        <f t="shared" si="586"/>
        <v>0</v>
      </c>
      <c r="N1418" s="364">
        <f t="shared" si="586"/>
        <v>0</v>
      </c>
      <c r="O1418" s="364">
        <f t="shared" si="586"/>
        <v>0</v>
      </c>
      <c r="P1418" s="364">
        <f t="shared" si="586"/>
        <v>0</v>
      </c>
      <c r="Q1418" s="364">
        <f t="shared" si="586"/>
        <v>0</v>
      </c>
      <c r="R1418" s="364">
        <f t="shared" si="586"/>
        <v>0</v>
      </c>
      <c r="S1418" s="364">
        <f t="shared" si="586"/>
        <v>0</v>
      </c>
      <c r="T1418" s="364">
        <f t="shared" si="586"/>
        <v>0</v>
      </c>
      <c r="U1418" s="364">
        <f t="shared" si="586"/>
        <v>0</v>
      </c>
      <c r="V1418" s="364">
        <f t="shared" si="586"/>
        <v>0</v>
      </c>
      <c r="W1418" s="366">
        <f>SUBTOTAL(9,W1419:W1420)</f>
        <v>0</v>
      </c>
      <c r="X1418" s="51"/>
      <c r="Y1418"/>
    </row>
    <row r="1419" spans="1:25" s="79" customFormat="1" ht="12.75" customHeight="1" x14ac:dyDescent="0.25">
      <c r="A1419" s="212"/>
      <c r="B1419" s="295"/>
      <c r="C1419" s="273"/>
      <c r="D1419" s="273"/>
      <c r="E1419" s="273"/>
      <c r="F1419" s="359" t="s">
        <v>314</v>
      </c>
      <c r="G1419" s="394">
        <f>G561</f>
        <v>0</v>
      </c>
      <c r="H1419" s="395">
        <f t="shared" ref="H1419:V1419" si="587">H561*VLOOKUP($F1419,DCT,2,FALSE)</f>
        <v>0</v>
      </c>
      <c r="I1419" s="389">
        <f t="shared" si="587"/>
        <v>0</v>
      </c>
      <c r="J1419" s="389">
        <f t="shared" si="587"/>
        <v>0</v>
      </c>
      <c r="K1419" s="390">
        <f t="shared" si="587"/>
        <v>0</v>
      </c>
      <c r="L1419" s="391">
        <f t="shared" si="587"/>
        <v>0</v>
      </c>
      <c r="M1419" s="396">
        <f t="shared" si="587"/>
        <v>0</v>
      </c>
      <c r="N1419" s="392">
        <f t="shared" si="587"/>
        <v>0</v>
      </c>
      <c r="O1419" s="392">
        <f t="shared" si="587"/>
        <v>0</v>
      </c>
      <c r="P1419" s="392">
        <f t="shared" si="587"/>
        <v>0</v>
      </c>
      <c r="Q1419" s="392">
        <f t="shared" si="587"/>
        <v>0</v>
      </c>
      <c r="R1419" s="392">
        <f t="shared" si="587"/>
        <v>0</v>
      </c>
      <c r="S1419" s="392">
        <f t="shared" si="587"/>
        <v>0</v>
      </c>
      <c r="T1419" s="392">
        <f t="shared" si="587"/>
        <v>0</v>
      </c>
      <c r="U1419" s="392">
        <f t="shared" si="587"/>
        <v>0</v>
      </c>
      <c r="V1419" s="399">
        <f t="shared" si="587"/>
        <v>0</v>
      </c>
      <c r="W1419" s="37">
        <f>G1419-SUM(H1419:V1419)</f>
        <v>0</v>
      </c>
      <c r="X1419" s="51"/>
      <c r="Y1419"/>
    </row>
    <row r="1420" spans="1:25" s="79" customFormat="1" ht="12.75" customHeight="1" x14ac:dyDescent="0.25">
      <c r="A1420" s="212"/>
      <c r="B1420" s="295"/>
      <c r="C1420" s="273"/>
      <c r="D1420" s="273"/>
      <c r="E1420" s="273"/>
      <c r="F1420" s="359" t="s">
        <v>315</v>
      </c>
      <c r="G1420" s="394">
        <f>G562</f>
        <v>0</v>
      </c>
      <c r="H1420" s="395">
        <f t="shared" ref="H1420:V1420" si="588">H562*VLOOKUP($F1420,DCT,2,FALSE)</f>
        <v>0</v>
      </c>
      <c r="I1420" s="389">
        <f t="shared" si="588"/>
        <v>0</v>
      </c>
      <c r="J1420" s="389">
        <f t="shared" si="588"/>
        <v>0</v>
      </c>
      <c r="K1420" s="390">
        <f t="shared" si="588"/>
        <v>0</v>
      </c>
      <c r="L1420" s="391">
        <f t="shared" si="588"/>
        <v>0</v>
      </c>
      <c r="M1420" s="396">
        <f t="shared" si="588"/>
        <v>0</v>
      </c>
      <c r="N1420" s="392">
        <f t="shared" si="588"/>
        <v>0</v>
      </c>
      <c r="O1420" s="392">
        <f t="shared" si="588"/>
        <v>0</v>
      </c>
      <c r="P1420" s="392">
        <f t="shared" si="588"/>
        <v>0</v>
      </c>
      <c r="Q1420" s="392">
        <f t="shared" si="588"/>
        <v>0</v>
      </c>
      <c r="R1420" s="392">
        <f t="shared" si="588"/>
        <v>0</v>
      </c>
      <c r="S1420" s="392">
        <f t="shared" si="588"/>
        <v>0</v>
      </c>
      <c r="T1420" s="392">
        <f t="shared" si="588"/>
        <v>0</v>
      </c>
      <c r="U1420" s="392">
        <f t="shared" si="588"/>
        <v>0</v>
      </c>
      <c r="V1420" s="399">
        <f t="shared" si="588"/>
        <v>0</v>
      </c>
      <c r="W1420" s="37">
        <f>G1420-SUM(H1420:V1420)</f>
        <v>0</v>
      </c>
      <c r="X1420" s="51"/>
      <c r="Y1420"/>
    </row>
    <row r="1421" spans="1:25" s="79" customFormat="1" ht="12.75" customHeight="1" x14ac:dyDescent="0.25">
      <c r="A1421" s="212"/>
      <c r="B1421" s="295"/>
      <c r="C1421" s="273"/>
      <c r="D1421" s="272" t="s">
        <v>316</v>
      </c>
      <c r="E1421" s="273"/>
      <c r="F1421" s="273"/>
      <c r="G1421" s="367">
        <f>SUBTOTAL(9,G1422)</f>
        <v>0</v>
      </c>
      <c r="H1421" s="364">
        <f>SUBTOTAL(9,H1422)</f>
        <v>0</v>
      </c>
      <c r="I1421" s="369">
        <f t="shared" ref="I1421:V1421" si="589">SUBTOTAL(9,I1422)</f>
        <v>0</v>
      </c>
      <c r="J1421" s="369">
        <f t="shared" si="589"/>
        <v>0</v>
      </c>
      <c r="K1421" s="370">
        <f t="shared" si="589"/>
        <v>0</v>
      </c>
      <c r="L1421" s="364">
        <f t="shared" si="589"/>
        <v>0</v>
      </c>
      <c r="M1421" s="364">
        <f t="shared" si="589"/>
        <v>0</v>
      </c>
      <c r="N1421" s="364">
        <f t="shared" si="589"/>
        <v>0</v>
      </c>
      <c r="O1421" s="364">
        <f t="shared" si="589"/>
        <v>0</v>
      </c>
      <c r="P1421" s="364">
        <f t="shared" si="589"/>
        <v>0</v>
      </c>
      <c r="Q1421" s="364">
        <f t="shared" si="589"/>
        <v>0</v>
      </c>
      <c r="R1421" s="364">
        <f t="shared" si="589"/>
        <v>0</v>
      </c>
      <c r="S1421" s="364">
        <f t="shared" si="589"/>
        <v>0</v>
      </c>
      <c r="T1421" s="364">
        <f t="shared" si="589"/>
        <v>0</v>
      </c>
      <c r="U1421" s="364">
        <f t="shared" si="589"/>
        <v>0</v>
      </c>
      <c r="V1421" s="364">
        <f t="shared" si="589"/>
        <v>0</v>
      </c>
      <c r="W1421" s="37">
        <f>SUBTOTAL(9,W1422)</f>
        <v>0</v>
      </c>
      <c r="X1421" s="51"/>
      <c r="Y1421"/>
    </row>
    <row r="1422" spans="1:25" s="79" customFormat="1" ht="12.75" customHeight="1" x14ac:dyDescent="0.25">
      <c r="A1422" s="212"/>
      <c r="B1422" s="295"/>
      <c r="C1422" s="273"/>
      <c r="D1422" s="273"/>
      <c r="E1422" s="273"/>
      <c r="F1422" s="359" t="s">
        <v>317</v>
      </c>
      <c r="G1422" s="394">
        <f>G564</f>
        <v>0</v>
      </c>
      <c r="H1422" s="395">
        <f t="shared" ref="H1422:V1422" si="590">H564*VLOOKUP($F1422,DCT,2,FALSE)</f>
        <v>0</v>
      </c>
      <c r="I1422" s="389">
        <f t="shared" si="590"/>
        <v>0</v>
      </c>
      <c r="J1422" s="389">
        <f t="shared" si="590"/>
        <v>0</v>
      </c>
      <c r="K1422" s="390">
        <f t="shared" si="590"/>
        <v>0</v>
      </c>
      <c r="L1422" s="391">
        <f t="shared" si="590"/>
        <v>0</v>
      </c>
      <c r="M1422" s="396">
        <f t="shared" si="590"/>
        <v>0</v>
      </c>
      <c r="N1422" s="392">
        <f t="shared" si="590"/>
        <v>0</v>
      </c>
      <c r="O1422" s="392">
        <f t="shared" si="590"/>
        <v>0</v>
      </c>
      <c r="P1422" s="392">
        <f t="shared" si="590"/>
        <v>0</v>
      </c>
      <c r="Q1422" s="392">
        <f t="shared" si="590"/>
        <v>0</v>
      </c>
      <c r="R1422" s="392">
        <f t="shared" si="590"/>
        <v>0</v>
      </c>
      <c r="S1422" s="392">
        <f t="shared" si="590"/>
        <v>0</v>
      </c>
      <c r="T1422" s="392">
        <f t="shared" si="590"/>
        <v>0</v>
      </c>
      <c r="U1422" s="392">
        <f t="shared" si="590"/>
        <v>0</v>
      </c>
      <c r="V1422" s="399">
        <f t="shared" si="590"/>
        <v>0</v>
      </c>
      <c r="W1422" s="37">
        <f>G1422-SUM(H1422:V1422)</f>
        <v>0</v>
      </c>
      <c r="X1422" s="51"/>
      <c r="Y1422"/>
    </row>
    <row r="1423" spans="1:25" outlineLevel="1" x14ac:dyDescent="0.25">
      <c r="A1423" s="212"/>
      <c r="B1423" s="465"/>
      <c r="C1423" s="273"/>
      <c r="D1423" s="272"/>
      <c r="E1423" s="275"/>
      <c r="F1423" s="273"/>
      <c r="G1423" s="41"/>
      <c r="H1423" s="368"/>
      <c r="I1423" s="369"/>
      <c r="J1423" s="369"/>
      <c r="K1423" s="370"/>
      <c r="L1423" s="364"/>
      <c r="M1423" s="364"/>
      <c r="N1423" s="364"/>
      <c r="O1423" s="364"/>
      <c r="P1423" s="364"/>
      <c r="Q1423" s="364"/>
      <c r="R1423" s="364"/>
      <c r="S1423" s="364"/>
      <c r="T1423" s="364"/>
      <c r="U1423" s="364"/>
      <c r="V1423" s="364"/>
      <c r="W1423" s="366"/>
      <c r="Y1423"/>
    </row>
    <row r="1424" spans="1:25" outlineLevel="1" x14ac:dyDescent="0.25">
      <c r="A1424" s="212"/>
      <c r="B1424" s="465"/>
      <c r="C1424" s="272" t="s">
        <v>318</v>
      </c>
      <c r="D1424" s="272"/>
      <c r="E1424" s="275"/>
      <c r="F1424" s="273"/>
      <c r="G1424" s="41">
        <f>SUBTOTAL(9,G1425:G1427)</f>
        <v>0</v>
      </c>
      <c r="H1424" s="368">
        <f t="shared" ref="H1424:W1424" si="591">SUBTOTAL(9,H1425:H1427)</f>
        <v>0</v>
      </c>
      <c r="I1424" s="369">
        <f t="shared" si="591"/>
        <v>0</v>
      </c>
      <c r="J1424" s="369">
        <f t="shared" si="591"/>
        <v>0</v>
      </c>
      <c r="K1424" s="370">
        <f t="shared" si="591"/>
        <v>0</v>
      </c>
      <c r="L1424" s="364">
        <f t="shared" si="591"/>
        <v>0</v>
      </c>
      <c r="M1424" s="364">
        <f t="shared" si="591"/>
        <v>0</v>
      </c>
      <c r="N1424" s="364">
        <f t="shared" si="591"/>
        <v>0</v>
      </c>
      <c r="O1424" s="364">
        <f t="shared" si="591"/>
        <v>0</v>
      </c>
      <c r="P1424" s="364">
        <f t="shared" si="591"/>
        <v>0</v>
      </c>
      <c r="Q1424" s="364">
        <f t="shared" si="591"/>
        <v>0</v>
      </c>
      <c r="R1424" s="364">
        <f t="shared" si="591"/>
        <v>0</v>
      </c>
      <c r="S1424" s="364">
        <f t="shared" si="591"/>
        <v>0</v>
      </c>
      <c r="T1424" s="364">
        <f t="shared" si="591"/>
        <v>0</v>
      </c>
      <c r="U1424" s="364">
        <f t="shared" si="591"/>
        <v>0</v>
      </c>
      <c r="V1424" s="364">
        <f t="shared" si="591"/>
        <v>0</v>
      </c>
      <c r="W1424" s="366">
        <f t="shared" si="591"/>
        <v>0</v>
      </c>
      <c r="Y1424"/>
    </row>
    <row r="1425" spans="1:25" outlineLevel="1" x14ac:dyDescent="0.25">
      <c r="A1425" s="212"/>
      <c r="B1425" s="465"/>
      <c r="C1425" s="273"/>
      <c r="D1425" s="272"/>
      <c r="E1425" s="275"/>
      <c r="F1425" s="359" t="s">
        <v>150</v>
      </c>
      <c r="G1425" s="426">
        <f>G567</f>
        <v>0</v>
      </c>
      <c r="H1425" s="427">
        <f t="shared" ref="H1425:V1425" si="592">H567*VLOOKUP($F1425,DCT,2,FALSE)</f>
        <v>0</v>
      </c>
      <c r="I1425" s="428">
        <f t="shared" si="592"/>
        <v>0</v>
      </c>
      <c r="J1425" s="428">
        <f t="shared" si="592"/>
        <v>0</v>
      </c>
      <c r="K1425" s="429">
        <f t="shared" si="592"/>
        <v>0</v>
      </c>
      <c r="L1425" s="430">
        <f t="shared" si="592"/>
        <v>0</v>
      </c>
      <c r="M1425" s="431">
        <f t="shared" si="592"/>
        <v>0</v>
      </c>
      <c r="N1425" s="428">
        <f t="shared" si="592"/>
        <v>0</v>
      </c>
      <c r="O1425" s="428">
        <f t="shared" si="592"/>
        <v>0</v>
      </c>
      <c r="P1425" s="428">
        <f t="shared" si="592"/>
        <v>0</v>
      </c>
      <c r="Q1425" s="428">
        <f t="shared" si="592"/>
        <v>0</v>
      </c>
      <c r="R1425" s="428">
        <f t="shared" si="592"/>
        <v>0</v>
      </c>
      <c r="S1425" s="428">
        <f t="shared" si="592"/>
        <v>0</v>
      </c>
      <c r="T1425" s="428">
        <f t="shared" si="592"/>
        <v>0</v>
      </c>
      <c r="U1425" s="428">
        <f t="shared" si="592"/>
        <v>0</v>
      </c>
      <c r="V1425" s="432">
        <f t="shared" si="592"/>
        <v>0</v>
      </c>
      <c r="W1425" s="426">
        <f t="shared" ref="W1425:W1427" si="593">G1425-SUM(H1425:V1425)</f>
        <v>0</v>
      </c>
      <c r="Y1425"/>
    </row>
    <row r="1426" spans="1:25" outlineLevel="1" x14ac:dyDescent="0.25">
      <c r="A1426" s="212"/>
      <c r="B1426" s="465"/>
      <c r="C1426" s="273"/>
      <c r="D1426" s="272"/>
      <c r="E1426" s="275"/>
      <c r="F1426" s="359" t="s">
        <v>151</v>
      </c>
      <c r="G1426" s="426">
        <f>G568</f>
        <v>0</v>
      </c>
      <c r="H1426" s="427">
        <f t="shared" ref="H1426:V1426" si="594">H568*VLOOKUP($F1426,DCT,2,FALSE)</f>
        <v>0</v>
      </c>
      <c r="I1426" s="428">
        <f t="shared" si="594"/>
        <v>0</v>
      </c>
      <c r="J1426" s="428">
        <f t="shared" si="594"/>
        <v>0</v>
      </c>
      <c r="K1426" s="429">
        <f t="shared" si="594"/>
        <v>0</v>
      </c>
      <c r="L1426" s="430">
        <f t="shared" si="594"/>
        <v>0</v>
      </c>
      <c r="M1426" s="431">
        <f t="shared" si="594"/>
        <v>0</v>
      </c>
      <c r="N1426" s="428">
        <f t="shared" si="594"/>
        <v>0</v>
      </c>
      <c r="O1426" s="428">
        <f t="shared" si="594"/>
        <v>0</v>
      </c>
      <c r="P1426" s="428">
        <f t="shared" si="594"/>
        <v>0</v>
      </c>
      <c r="Q1426" s="428">
        <f t="shared" si="594"/>
        <v>0</v>
      </c>
      <c r="R1426" s="428">
        <f t="shared" si="594"/>
        <v>0</v>
      </c>
      <c r="S1426" s="428">
        <f t="shared" si="594"/>
        <v>0</v>
      </c>
      <c r="T1426" s="428">
        <f t="shared" si="594"/>
        <v>0</v>
      </c>
      <c r="U1426" s="428">
        <f t="shared" si="594"/>
        <v>0</v>
      </c>
      <c r="V1426" s="432">
        <f t="shared" si="594"/>
        <v>0</v>
      </c>
      <c r="W1426" s="426">
        <f t="shared" si="593"/>
        <v>0</v>
      </c>
      <c r="Y1426"/>
    </row>
    <row r="1427" spans="1:25" outlineLevel="1" x14ac:dyDescent="0.25">
      <c r="A1427" s="212"/>
      <c r="B1427" s="465"/>
      <c r="C1427" s="273"/>
      <c r="D1427" s="272"/>
      <c r="E1427" s="275"/>
      <c r="F1427" s="359" t="s">
        <v>152</v>
      </c>
      <c r="G1427" s="426">
        <f>G569</f>
        <v>0</v>
      </c>
      <c r="H1427" s="427">
        <f t="shared" ref="H1427:V1427" si="595">H569*VLOOKUP($F1427,DCT,2,FALSE)</f>
        <v>0</v>
      </c>
      <c r="I1427" s="428">
        <f t="shared" si="595"/>
        <v>0</v>
      </c>
      <c r="J1427" s="428">
        <f t="shared" si="595"/>
        <v>0</v>
      </c>
      <c r="K1427" s="429">
        <f t="shared" si="595"/>
        <v>0</v>
      </c>
      <c r="L1427" s="430">
        <f t="shared" si="595"/>
        <v>0</v>
      </c>
      <c r="M1427" s="431">
        <f t="shared" si="595"/>
        <v>0</v>
      </c>
      <c r="N1427" s="428">
        <f t="shared" si="595"/>
        <v>0</v>
      </c>
      <c r="O1427" s="428">
        <f t="shared" si="595"/>
        <v>0</v>
      </c>
      <c r="P1427" s="428">
        <f t="shared" si="595"/>
        <v>0</v>
      </c>
      <c r="Q1427" s="428">
        <f t="shared" si="595"/>
        <v>0</v>
      </c>
      <c r="R1427" s="428">
        <f t="shared" si="595"/>
        <v>0</v>
      </c>
      <c r="S1427" s="428">
        <f t="shared" si="595"/>
        <v>0</v>
      </c>
      <c r="T1427" s="428">
        <f t="shared" si="595"/>
        <v>0</v>
      </c>
      <c r="U1427" s="428">
        <f t="shared" si="595"/>
        <v>0</v>
      </c>
      <c r="V1427" s="432">
        <f t="shared" si="595"/>
        <v>0</v>
      </c>
      <c r="W1427" s="426">
        <f t="shared" si="593"/>
        <v>0</v>
      </c>
      <c r="Y1427"/>
    </row>
    <row r="1428" spans="1:25" s="79" customFormat="1" ht="12.75" customHeight="1" x14ac:dyDescent="0.25">
      <c r="A1428" s="212"/>
      <c r="B1428" s="295"/>
      <c r="C1428" s="273"/>
      <c r="D1428" s="273"/>
      <c r="E1428" s="273"/>
      <c r="F1428" s="273"/>
      <c r="G1428" s="394"/>
      <c r="H1428" s="364"/>
      <c r="I1428" s="364"/>
      <c r="J1428" s="364"/>
      <c r="K1428" s="381"/>
      <c r="L1428" s="364"/>
      <c r="M1428" s="31"/>
      <c r="N1428" s="364"/>
      <c r="O1428" s="364"/>
      <c r="P1428" s="364"/>
      <c r="Q1428" s="364"/>
      <c r="R1428" s="364"/>
      <c r="S1428" s="364"/>
      <c r="T1428" s="364"/>
      <c r="U1428" s="364"/>
      <c r="V1428" s="380"/>
      <c r="W1428" s="366"/>
      <c r="X1428" s="51"/>
      <c r="Y1428"/>
    </row>
    <row r="1429" spans="1:25" s="79" customFormat="1" ht="16.2" thickBot="1" x14ac:dyDescent="0.3">
      <c r="A1429" s="212"/>
      <c r="B1429" s="279" t="s">
        <v>319</v>
      </c>
      <c r="C1429" s="483"/>
      <c r="D1429" s="483"/>
      <c r="E1429" s="483"/>
      <c r="F1429" s="483"/>
      <c r="G1429" s="372">
        <f t="shared" ref="G1429:W1429" si="596">SUBTOTAL(9,G1381:G1428)</f>
        <v>0</v>
      </c>
      <c r="H1429" s="382">
        <f t="shared" si="596"/>
        <v>0</v>
      </c>
      <c r="I1429" s="383">
        <f t="shared" si="596"/>
        <v>0</v>
      </c>
      <c r="J1429" s="383">
        <f t="shared" si="596"/>
        <v>0</v>
      </c>
      <c r="K1429" s="384">
        <f t="shared" si="596"/>
        <v>0</v>
      </c>
      <c r="L1429" s="385">
        <f t="shared" si="596"/>
        <v>0</v>
      </c>
      <c r="M1429" s="386">
        <f t="shared" si="596"/>
        <v>0</v>
      </c>
      <c r="N1429" s="387">
        <f t="shared" si="596"/>
        <v>0</v>
      </c>
      <c r="O1429" s="387">
        <f t="shared" si="596"/>
        <v>0</v>
      </c>
      <c r="P1429" s="387">
        <f t="shared" si="596"/>
        <v>0</v>
      </c>
      <c r="Q1429" s="387">
        <f t="shared" si="596"/>
        <v>0</v>
      </c>
      <c r="R1429" s="387">
        <f t="shared" si="596"/>
        <v>0</v>
      </c>
      <c r="S1429" s="387">
        <f t="shared" si="596"/>
        <v>0</v>
      </c>
      <c r="T1429" s="387">
        <f t="shared" si="596"/>
        <v>0</v>
      </c>
      <c r="U1429" s="387">
        <f t="shared" si="596"/>
        <v>0</v>
      </c>
      <c r="V1429" s="374">
        <f t="shared" si="596"/>
        <v>0</v>
      </c>
      <c r="W1429" s="376">
        <f t="shared" si="596"/>
        <v>0</v>
      </c>
      <c r="X1429" s="51"/>
      <c r="Y1429"/>
    </row>
    <row r="1430" spans="1:25" ht="13.8" thickBot="1" x14ac:dyDescent="0.3">
      <c r="A1430" s="212"/>
      <c r="B1430" s="51"/>
      <c r="G1430" s="493"/>
      <c r="H1430" s="493"/>
      <c r="I1430" s="493"/>
      <c r="J1430" s="493"/>
      <c r="K1430" s="493"/>
      <c r="L1430" s="493"/>
      <c r="M1430" s="42"/>
      <c r="N1430" s="493"/>
      <c r="O1430" s="493"/>
      <c r="P1430" s="493"/>
      <c r="Q1430" s="493"/>
      <c r="R1430" s="493"/>
      <c r="S1430" s="493"/>
      <c r="T1430" s="493"/>
      <c r="U1430" s="493"/>
      <c r="V1430" s="493"/>
      <c r="W1430" s="493"/>
      <c r="Y1430"/>
    </row>
    <row r="1431" spans="1:25" s="79" customFormat="1" ht="16.2" thickBot="1" x14ac:dyDescent="0.3">
      <c r="A1431" s="212"/>
      <c r="B1431" s="433" t="s">
        <v>320</v>
      </c>
      <c r="C1431" s="475"/>
      <c r="D1431" s="475"/>
      <c r="E1431" s="475"/>
      <c r="F1431" s="475"/>
      <c r="G1431" s="494"/>
      <c r="H1431" s="494"/>
      <c r="I1431" s="494"/>
      <c r="J1431" s="494"/>
      <c r="K1431" s="494"/>
      <c r="L1431" s="494"/>
      <c r="M1431" s="494"/>
      <c r="N1431" s="494"/>
      <c r="O1431" s="494"/>
      <c r="P1431" s="494"/>
      <c r="Q1431" s="494"/>
      <c r="R1431" s="494"/>
      <c r="S1431" s="494"/>
      <c r="T1431" s="494"/>
      <c r="U1431" s="494"/>
      <c r="V1431" s="494"/>
      <c r="W1431" s="495"/>
      <c r="X1431" s="51"/>
      <c r="Y1431"/>
    </row>
    <row r="1432" spans="1:25" x14ac:dyDescent="0.25">
      <c r="A1432" s="212"/>
      <c r="B1432" s="295"/>
      <c r="C1432" s="272" t="s">
        <v>321</v>
      </c>
      <c r="D1432" s="273"/>
      <c r="E1432" s="273"/>
      <c r="F1432" s="273"/>
      <c r="G1432" s="40"/>
      <c r="H1432" s="33"/>
      <c r="I1432" s="33"/>
      <c r="J1432" s="33"/>
      <c r="K1432" s="35"/>
      <c r="L1432" s="34"/>
      <c r="M1432" s="33"/>
      <c r="N1432" s="33"/>
      <c r="O1432" s="33"/>
      <c r="P1432" s="33"/>
      <c r="Q1432" s="33"/>
      <c r="R1432" s="33"/>
      <c r="S1432" s="33"/>
      <c r="T1432" s="33"/>
      <c r="U1432" s="33"/>
      <c r="V1432" s="35"/>
      <c r="W1432" s="35"/>
      <c r="Y1432"/>
    </row>
    <row r="1433" spans="1:25" x14ac:dyDescent="0.25">
      <c r="A1433" s="212"/>
      <c r="B1433" s="465"/>
      <c r="C1433" s="272"/>
      <c r="D1433" s="276" t="s">
        <v>20</v>
      </c>
      <c r="E1433" s="273"/>
      <c r="F1433" s="273"/>
      <c r="G1433" s="367"/>
      <c r="H1433" s="368"/>
      <c r="I1433" s="369"/>
      <c r="J1433" s="369"/>
      <c r="K1433" s="370"/>
      <c r="L1433" s="363"/>
      <c r="M1433" s="364"/>
      <c r="N1433" s="364"/>
      <c r="O1433" s="364"/>
      <c r="P1433" s="364"/>
      <c r="Q1433" s="364"/>
      <c r="R1433" s="364"/>
      <c r="S1433" s="364"/>
      <c r="T1433" s="364"/>
      <c r="U1433" s="364"/>
      <c r="V1433" s="365"/>
      <c r="W1433" s="365"/>
      <c r="Y1433"/>
    </row>
    <row r="1434" spans="1:25" x14ac:dyDescent="0.25">
      <c r="A1434" s="212"/>
      <c r="B1434" s="465"/>
      <c r="C1434" s="272"/>
      <c r="D1434" s="272"/>
      <c r="E1434" s="273" t="s">
        <v>21</v>
      </c>
      <c r="F1434" s="273"/>
      <c r="G1434" s="367">
        <f>SUBTOTAL(9,G1435:G1438)</f>
        <v>0</v>
      </c>
      <c r="H1434" s="368">
        <f t="shared" ref="H1434:W1434" si="597">SUBTOTAL(9,H1435:H1438)</f>
        <v>0</v>
      </c>
      <c r="I1434" s="369">
        <f t="shared" si="597"/>
        <v>0</v>
      </c>
      <c r="J1434" s="369">
        <f t="shared" si="597"/>
        <v>0</v>
      </c>
      <c r="K1434" s="370">
        <f t="shared" si="597"/>
        <v>0</v>
      </c>
      <c r="L1434" s="364">
        <f t="shared" si="597"/>
        <v>0</v>
      </c>
      <c r="M1434" s="364">
        <f t="shared" si="597"/>
        <v>0</v>
      </c>
      <c r="N1434" s="364">
        <f t="shared" si="597"/>
        <v>0</v>
      </c>
      <c r="O1434" s="364">
        <f t="shared" si="597"/>
        <v>0</v>
      </c>
      <c r="P1434" s="364">
        <f t="shared" si="597"/>
        <v>0</v>
      </c>
      <c r="Q1434" s="364">
        <f t="shared" si="597"/>
        <v>0</v>
      </c>
      <c r="R1434" s="364">
        <f t="shared" si="597"/>
        <v>0</v>
      </c>
      <c r="S1434" s="364">
        <f t="shared" si="597"/>
        <v>0</v>
      </c>
      <c r="T1434" s="364">
        <f t="shared" si="597"/>
        <v>0</v>
      </c>
      <c r="U1434" s="364">
        <f t="shared" si="597"/>
        <v>0</v>
      </c>
      <c r="V1434" s="364">
        <f t="shared" si="597"/>
        <v>0</v>
      </c>
      <c r="W1434" s="366">
        <f t="shared" si="597"/>
        <v>0</v>
      </c>
      <c r="Y1434"/>
    </row>
    <row r="1435" spans="1:25" outlineLevel="1" x14ac:dyDescent="0.25">
      <c r="A1435" s="212"/>
      <c r="B1435" s="465"/>
      <c r="C1435" s="272"/>
      <c r="D1435" s="272"/>
      <c r="E1435" s="273"/>
      <c r="F1435" s="274" t="s">
        <v>22</v>
      </c>
      <c r="G1435" s="394">
        <f>G577</f>
        <v>0</v>
      </c>
      <c r="H1435" s="421">
        <f>G1435*(1-VLOOKUP($F1435,SHT,2,FALSE))+H577*(1-VLOOKUP($F1435,SHT,2,FALSE))</f>
        <v>0</v>
      </c>
      <c r="I1435" s="389">
        <f t="shared" ref="I1435:V1435" si="598">I577*(1-VLOOKUP($F1435,SHT,2,FALSE))</f>
        <v>0</v>
      </c>
      <c r="J1435" s="389">
        <f t="shared" si="598"/>
        <v>0</v>
      </c>
      <c r="K1435" s="390">
        <f t="shared" si="598"/>
        <v>0</v>
      </c>
      <c r="L1435" s="391">
        <f t="shared" si="598"/>
        <v>0</v>
      </c>
      <c r="M1435" s="396">
        <f t="shared" si="598"/>
        <v>0</v>
      </c>
      <c r="N1435" s="392">
        <f t="shared" si="598"/>
        <v>0</v>
      </c>
      <c r="O1435" s="392">
        <f t="shared" si="598"/>
        <v>0</v>
      </c>
      <c r="P1435" s="392">
        <f t="shared" si="598"/>
        <v>0</v>
      </c>
      <c r="Q1435" s="392">
        <f t="shared" si="598"/>
        <v>0</v>
      </c>
      <c r="R1435" s="392">
        <f t="shared" si="598"/>
        <v>0</v>
      </c>
      <c r="S1435" s="392">
        <f t="shared" si="598"/>
        <v>0</v>
      </c>
      <c r="T1435" s="388">
        <f t="shared" si="598"/>
        <v>0</v>
      </c>
      <c r="U1435" s="392">
        <f t="shared" si="598"/>
        <v>0</v>
      </c>
      <c r="V1435" s="393">
        <f t="shared" si="598"/>
        <v>0</v>
      </c>
      <c r="W1435" s="37">
        <f>W577</f>
        <v>0</v>
      </c>
      <c r="Y1435"/>
    </row>
    <row r="1436" spans="1:25" outlineLevel="1" x14ac:dyDescent="0.25">
      <c r="A1436" s="212"/>
      <c r="B1436" s="465"/>
      <c r="C1436" s="272"/>
      <c r="D1436" s="272"/>
      <c r="E1436" s="273"/>
      <c r="F1436" s="274" t="s">
        <v>23</v>
      </c>
      <c r="G1436" s="394">
        <f>G578</f>
        <v>0</v>
      </c>
      <c r="H1436" s="421">
        <f>G1436*(1-VLOOKUP($F1436,SHT,2,FALSE))+H578*(1-VLOOKUP($F1436,SHT,2,FALSE))</f>
        <v>0</v>
      </c>
      <c r="I1436" s="389">
        <f t="shared" ref="I1436:V1436" si="599">I578*(1-VLOOKUP($F1436,SHT,2,FALSE))</f>
        <v>0</v>
      </c>
      <c r="J1436" s="389">
        <f t="shared" si="599"/>
        <v>0</v>
      </c>
      <c r="K1436" s="390">
        <f t="shared" si="599"/>
        <v>0</v>
      </c>
      <c r="L1436" s="391">
        <f t="shared" si="599"/>
        <v>0</v>
      </c>
      <c r="M1436" s="396">
        <f t="shared" si="599"/>
        <v>0</v>
      </c>
      <c r="N1436" s="392">
        <f t="shared" si="599"/>
        <v>0</v>
      </c>
      <c r="O1436" s="392">
        <f t="shared" si="599"/>
        <v>0</v>
      </c>
      <c r="P1436" s="392">
        <f t="shared" si="599"/>
        <v>0</v>
      </c>
      <c r="Q1436" s="392">
        <f t="shared" si="599"/>
        <v>0</v>
      </c>
      <c r="R1436" s="392">
        <f t="shared" si="599"/>
        <v>0</v>
      </c>
      <c r="S1436" s="392">
        <f t="shared" si="599"/>
        <v>0</v>
      </c>
      <c r="T1436" s="388">
        <f t="shared" si="599"/>
        <v>0</v>
      </c>
      <c r="U1436" s="392">
        <f t="shared" si="599"/>
        <v>0</v>
      </c>
      <c r="V1436" s="393">
        <f t="shared" si="599"/>
        <v>0</v>
      </c>
      <c r="W1436" s="37">
        <f>W578</f>
        <v>0</v>
      </c>
      <c r="Y1436"/>
    </row>
    <row r="1437" spans="1:25" outlineLevel="1" x14ac:dyDescent="0.25">
      <c r="A1437" s="212"/>
      <c r="B1437" s="465"/>
      <c r="C1437" s="272"/>
      <c r="D1437" s="272"/>
      <c r="E1437" s="273"/>
      <c r="F1437" s="274" t="s">
        <v>24</v>
      </c>
      <c r="G1437" s="394">
        <f>G579</f>
        <v>0</v>
      </c>
      <c r="H1437" s="421">
        <f>G1437*(1-VLOOKUP($F1437,SHT,2,FALSE))+H579*(1-VLOOKUP($F1437,SHT,2,FALSE))</f>
        <v>0</v>
      </c>
      <c r="I1437" s="389">
        <f t="shared" ref="I1437:V1437" si="600">I579*(1-VLOOKUP($F1437,SHT,2,FALSE))</f>
        <v>0</v>
      </c>
      <c r="J1437" s="389">
        <f t="shared" si="600"/>
        <v>0</v>
      </c>
      <c r="K1437" s="390">
        <f t="shared" si="600"/>
        <v>0</v>
      </c>
      <c r="L1437" s="391">
        <f t="shared" si="600"/>
        <v>0</v>
      </c>
      <c r="M1437" s="396">
        <f t="shared" si="600"/>
        <v>0</v>
      </c>
      <c r="N1437" s="392">
        <f t="shared" si="600"/>
        <v>0</v>
      </c>
      <c r="O1437" s="392">
        <f t="shared" si="600"/>
        <v>0</v>
      </c>
      <c r="P1437" s="392">
        <f t="shared" si="600"/>
        <v>0</v>
      </c>
      <c r="Q1437" s="392">
        <f t="shared" si="600"/>
        <v>0</v>
      </c>
      <c r="R1437" s="392">
        <f t="shared" si="600"/>
        <v>0</v>
      </c>
      <c r="S1437" s="392">
        <f t="shared" si="600"/>
        <v>0</v>
      </c>
      <c r="T1437" s="388">
        <f t="shared" si="600"/>
        <v>0</v>
      </c>
      <c r="U1437" s="392">
        <f t="shared" si="600"/>
        <v>0</v>
      </c>
      <c r="V1437" s="393">
        <f t="shared" si="600"/>
        <v>0</v>
      </c>
      <c r="W1437" s="37">
        <f>W579</f>
        <v>0</v>
      </c>
      <c r="Y1437"/>
    </row>
    <row r="1438" spans="1:25" outlineLevel="1" x14ac:dyDescent="0.25">
      <c r="A1438" s="212"/>
      <c r="B1438" s="465"/>
      <c r="C1438" s="272"/>
      <c r="D1438" s="272"/>
      <c r="E1438" s="273"/>
      <c r="F1438" s="274" t="s">
        <v>25</v>
      </c>
      <c r="G1438" s="394">
        <f>G580</f>
        <v>0</v>
      </c>
      <c r="H1438" s="421">
        <f>G1438*(1-VLOOKUP($F1438,SHT,2,FALSE))+H580*(1-VLOOKUP($F1438,SHT,2,FALSE))</f>
        <v>0</v>
      </c>
      <c r="I1438" s="389">
        <f t="shared" ref="I1438:V1438" si="601">I580*(1-VLOOKUP($F1438,SHT,2,FALSE))</f>
        <v>0</v>
      </c>
      <c r="J1438" s="389">
        <f t="shared" si="601"/>
        <v>0</v>
      </c>
      <c r="K1438" s="390">
        <f t="shared" si="601"/>
        <v>0</v>
      </c>
      <c r="L1438" s="391">
        <f t="shared" si="601"/>
        <v>0</v>
      </c>
      <c r="M1438" s="396">
        <f t="shared" si="601"/>
        <v>0</v>
      </c>
      <c r="N1438" s="392">
        <f t="shared" si="601"/>
        <v>0</v>
      </c>
      <c r="O1438" s="392">
        <f t="shared" si="601"/>
        <v>0</v>
      </c>
      <c r="P1438" s="392">
        <f t="shared" si="601"/>
        <v>0</v>
      </c>
      <c r="Q1438" s="392">
        <f t="shared" si="601"/>
        <v>0</v>
      </c>
      <c r="R1438" s="392">
        <f t="shared" si="601"/>
        <v>0</v>
      </c>
      <c r="S1438" s="392">
        <f t="shared" si="601"/>
        <v>0</v>
      </c>
      <c r="T1438" s="388">
        <f t="shared" si="601"/>
        <v>0</v>
      </c>
      <c r="U1438" s="392">
        <f t="shared" si="601"/>
        <v>0</v>
      </c>
      <c r="V1438" s="393">
        <f t="shared" si="601"/>
        <v>0</v>
      </c>
      <c r="W1438" s="37">
        <f>W580</f>
        <v>0</v>
      </c>
      <c r="Y1438"/>
    </row>
    <row r="1439" spans="1:25" x14ac:dyDescent="0.25">
      <c r="A1439" s="212"/>
      <c r="B1439" s="465"/>
      <c r="C1439" s="272"/>
      <c r="D1439" s="272"/>
      <c r="E1439" s="273" t="s">
        <v>26</v>
      </c>
      <c r="F1439" s="273"/>
      <c r="G1439" s="367">
        <f t="shared" ref="G1439:W1439" si="602">SUBTOTAL(9,G1440:G1443)</f>
        <v>0</v>
      </c>
      <c r="H1439" s="368">
        <f t="shared" si="602"/>
        <v>0</v>
      </c>
      <c r="I1439" s="369">
        <f t="shared" si="602"/>
        <v>0</v>
      </c>
      <c r="J1439" s="369">
        <f t="shared" si="602"/>
        <v>0</v>
      </c>
      <c r="K1439" s="370">
        <f t="shared" si="602"/>
        <v>0</v>
      </c>
      <c r="L1439" s="364">
        <f t="shared" si="602"/>
        <v>0</v>
      </c>
      <c r="M1439" s="364">
        <f t="shared" si="602"/>
        <v>0</v>
      </c>
      <c r="N1439" s="364">
        <f t="shared" si="602"/>
        <v>0</v>
      </c>
      <c r="O1439" s="364">
        <f t="shared" si="602"/>
        <v>0</v>
      </c>
      <c r="P1439" s="364">
        <f t="shared" si="602"/>
        <v>0</v>
      </c>
      <c r="Q1439" s="364">
        <f t="shared" si="602"/>
        <v>0</v>
      </c>
      <c r="R1439" s="364">
        <f t="shared" si="602"/>
        <v>0</v>
      </c>
      <c r="S1439" s="364">
        <f t="shared" si="602"/>
        <v>0</v>
      </c>
      <c r="T1439" s="364">
        <f t="shared" si="602"/>
        <v>0</v>
      </c>
      <c r="U1439" s="364">
        <f t="shared" si="602"/>
        <v>0</v>
      </c>
      <c r="V1439" s="364">
        <f t="shared" si="602"/>
        <v>0</v>
      </c>
      <c r="W1439" s="366">
        <f t="shared" si="602"/>
        <v>0</v>
      </c>
      <c r="Y1439"/>
    </row>
    <row r="1440" spans="1:25" outlineLevel="1" x14ac:dyDescent="0.25">
      <c r="A1440" s="212"/>
      <c r="B1440" s="465"/>
      <c r="C1440" s="272"/>
      <c r="D1440" s="272"/>
      <c r="E1440" s="273"/>
      <c r="F1440" s="274" t="s">
        <v>27</v>
      </c>
      <c r="G1440" s="394">
        <f>G582</f>
        <v>0</v>
      </c>
      <c r="H1440" s="421">
        <f>G1440*(1-VLOOKUP($F1440,SHT,2,FALSE))+H582*(1-VLOOKUP($F1440,SHT,2,FALSE))</f>
        <v>0</v>
      </c>
      <c r="I1440" s="389">
        <f t="shared" ref="I1440:V1440" si="603">I582*(1-VLOOKUP($F1440,SHT,2,FALSE))</f>
        <v>0</v>
      </c>
      <c r="J1440" s="389">
        <f t="shared" si="603"/>
        <v>0</v>
      </c>
      <c r="K1440" s="390">
        <f t="shared" si="603"/>
        <v>0</v>
      </c>
      <c r="L1440" s="391">
        <f t="shared" si="603"/>
        <v>0</v>
      </c>
      <c r="M1440" s="396">
        <f t="shared" si="603"/>
        <v>0</v>
      </c>
      <c r="N1440" s="392">
        <f t="shared" si="603"/>
        <v>0</v>
      </c>
      <c r="O1440" s="392">
        <f t="shared" si="603"/>
        <v>0</v>
      </c>
      <c r="P1440" s="392">
        <f t="shared" si="603"/>
        <v>0</v>
      </c>
      <c r="Q1440" s="392">
        <f t="shared" si="603"/>
        <v>0</v>
      </c>
      <c r="R1440" s="392">
        <f t="shared" si="603"/>
        <v>0</v>
      </c>
      <c r="S1440" s="392">
        <f t="shared" si="603"/>
        <v>0</v>
      </c>
      <c r="T1440" s="388">
        <f t="shared" si="603"/>
        <v>0</v>
      </c>
      <c r="U1440" s="392">
        <f t="shared" si="603"/>
        <v>0</v>
      </c>
      <c r="V1440" s="393">
        <f t="shared" si="603"/>
        <v>0</v>
      </c>
      <c r="W1440" s="37">
        <f>W582</f>
        <v>0</v>
      </c>
      <c r="Y1440"/>
    </row>
    <row r="1441" spans="1:25" outlineLevel="1" x14ac:dyDescent="0.25">
      <c r="A1441" s="212"/>
      <c r="B1441" s="465"/>
      <c r="C1441" s="272"/>
      <c r="D1441" s="272"/>
      <c r="E1441" s="273"/>
      <c r="F1441" s="274" t="s">
        <v>28</v>
      </c>
      <c r="G1441" s="394">
        <f>G583</f>
        <v>0</v>
      </c>
      <c r="H1441" s="421">
        <f>G1441*(1-VLOOKUP($F1441,SHT,2,FALSE))+H583*(1-VLOOKUP($F1441,SHT,2,FALSE))</f>
        <v>0</v>
      </c>
      <c r="I1441" s="389">
        <f t="shared" ref="I1441:V1441" si="604">I583*(1-VLOOKUP($F1441,SHT,2,FALSE))</f>
        <v>0</v>
      </c>
      <c r="J1441" s="389">
        <f t="shared" si="604"/>
        <v>0</v>
      </c>
      <c r="K1441" s="390">
        <f t="shared" si="604"/>
        <v>0</v>
      </c>
      <c r="L1441" s="391">
        <f t="shared" si="604"/>
        <v>0</v>
      </c>
      <c r="M1441" s="396">
        <f t="shared" si="604"/>
        <v>0</v>
      </c>
      <c r="N1441" s="392">
        <f t="shared" si="604"/>
        <v>0</v>
      </c>
      <c r="O1441" s="392">
        <f t="shared" si="604"/>
        <v>0</v>
      </c>
      <c r="P1441" s="392">
        <f t="shared" si="604"/>
        <v>0</v>
      </c>
      <c r="Q1441" s="392">
        <f t="shared" si="604"/>
        <v>0</v>
      </c>
      <c r="R1441" s="392">
        <f t="shared" si="604"/>
        <v>0</v>
      </c>
      <c r="S1441" s="392">
        <f t="shared" si="604"/>
        <v>0</v>
      </c>
      <c r="T1441" s="388">
        <f t="shared" si="604"/>
        <v>0</v>
      </c>
      <c r="U1441" s="392">
        <f t="shared" si="604"/>
        <v>0</v>
      </c>
      <c r="V1441" s="393">
        <f t="shared" si="604"/>
        <v>0</v>
      </c>
      <c r="W1441" s="37">
        <f>W583</f>
        <v>0</v>
      </c>
      <c r="Y1441"/>
    </row>
    <row r="1442" spans="1:25" outlineLevel="1" x14ac:dyDescent="0.25">
      <c r="A1442" s="212"/>
      <c r="B1442" s="465"/>
      <c r="C1442" s="272"/>
      <c r="D1442" s="272"/>
      <c r="E1442" s="273"/>
      <c r="F1442" s="274" t="s">
        <v>29</v>
      </c>
      <c r="G1442" s="394">
        <f>G584</f>
        <v>0</v>
      </c>
      <c r="H1442" s="421">
        <f>G1442*(1-VLOOKUP($F1442,SHT,2,FALSE))+H584*(1-VLOOKUP($F1442,SHT,2,FALSE))</f>
        <v>0</v>
      </c>
      <c r="I1442" s="389">
        <f t="shared" ref="I1442:V1442" si="605">I584*(1-VLOOKUP($F1442,SHT,2,FALSE))</f>
        <v>0</v>
      </c>
      <c r="J1442" s="389">
        <f t="shared" si="605"/>
        <v>0</v>
      </c>
      <c r="K1442" s="390">
        <f t="shared" si="605"/>
        <v>0</v>
      </c>
      <c r="L1442" s="391">
        <f t="shared" si="605"/>
        <v>0</v>
      </c>
      <c r="M1442" s="396">
        <f t="shared" si="605"/>
        <v>0</v>
      </c>
      <c r="N1442" s="392">
        <f t="shared" si="605"/>
        <v>0</v>
      </c>
      <c r="O1442" s="392">
        <f t="shared" si="605"/>
        <v>0</v>
      </c>
      <c r="P1442" s="392">
        <f t="shared" si="605"/>
        <v>0</v>
      </c>
      <c r="Q1442" s="392">
        <f t="shared" si="605"/>
        <v>0</v>
      </c>
      <c r="R1442" s="392">
        <f t="shared" si="605"/>
        <v>0</v>
      </c>
      <c r="S1442" s="392">
        <f t="shared" si="605"/>
        <v>0</v>
      </c>
      <c r="T1442" s="388">
        <f t="shared" si="605"/>
        <v>0</v>
      </c>
      <c r="U1442" s="392">
        <f t="shared" si="605"/>
        <v>0</v>
      </c>
      <c r="V1442" s="393">
        <f t="shared" si="605"/>
        <v>0</v>
      </c>
      <c r="W1442" s="37">
        <f>W584</f>
        <v>0</v>
      </c>
      <c r="Y1442"/>
    </row>
    <row r="1443" spans="1:25" outlineLevel="1" x14ac:dyDescent="0.25">
      <c r="A1443" s="212"/>
      <c r="B1443" s="465"/>
      <c r="C1443" s="272"/>
      <c r="D1443" s="272"/>
      <c r="E1443" s="273"/>
      <c r="F1443" s="274" t="s">
        <v>30</v>
      </c>
      <c r="G1443" s="394">
        <f>G585</f>
        <v>0</v>
      </c>
      <c r="H1443" s="421">
        <f>G1443*(1-VLOOKUP($F1443,SHT,2,FALSE))+H585*(1-VLOOKUP($F1443,SHT,2,FALSE))</f>
        <v>0</v>
      </c>
      <c r="I1443" s="389">
        <f t="shared" ref="I1443:V1443" si="606">I585*(1-VLOOKUP($F1443,SHT,2,FALSE))</f>
        <v>0</v>
      </c>
      <c r="J1443" s="389">
        <f t="shared" si="606"/>
        <v>0</v>
      </c>
      <c r="K1443" s="390">
        <f t="shared" si="606"/>
        <v>0</v>
      </c>
      <c r="L1443" s="391">
        <f t="shared" si="606"/>
        <v>0</v>
      </c>
      <c r="M1443" s="396">
        <f t="shared" si="606"/>
        <v>0</v>
      </c>
      <c r="N1443" s="392">
        <f t="shared" si="606"/>
        <v>0</v>
      </c>
      <c r="O1443" s="392">
        <f t="shared" si="606"/>
        <v>0</v>
      </c>
      <c r="P1443" s="392">
        <f t="shared" si="606"/>
        <v>0</v>
      </c>
      <c r="Q1443" s="392">
        <f t="shared" si="606"/>
        <v>0</v>
      </c>
      <c r="R1443" s="392">
        <f t="shared" si="606"/>
        <v>0</v>
      </c>
      <c r="S1443" s="392">
        <f t="shared" si="606"/>
        <v>0</v>
      </c>
      <c r="T1443" s="388">
        <f t="shared" si="606"/>
        <v>0</v>
      </c>
      <c r="U1443" s="392">
        <f t="shared" si="606"/>
        <v>0</v>
      </c>
      <c r="V1443" s="393">
        <f t="shared" si="606"/>
        <v>0</v>
      </c>
      <c r="W1443" s="37">
        <f>W585</f>
        <v>0</v>
      </c>
      <c r="Y1443"/>
    </row>
    <row r="1444" spans="1:25" x14ac:dyDescent="0.25">
      <c r="A1444" s="212"/>
      <c r="B1444" s="465"/>
      <c r="C1444" s="272"/>
      <c r="D1444" s="272"/>
      <c r="E1444" s="273" t="s">
        <v>31</v>
      </c>
      <c r="F1444" s="273"/>
      <c r="G1444" s="367">
        <f t="shared" ref="G1444:W1444" si="607">SUBTOTAL(9,G1445:G1448)</f>
        <v>0</v>
      </c>
      <c r="H1444" s="368">
        <f t="shared" si="607"/>
        <v>0</v>
      </c>
      <c r="I1444" s="369">
        <f t="shared" si="607"/>
        <v>0</v>
      </c>
      <c r="J1444" s="369">
        <f t="shared" si="607"/>
        <v>0</v>
      </c>
      <c r="K1444" s="370">
        <f t="shared" si="607"/>
        <v>0</v>
      </c>
      <c r="L1444" s="364">
        <f t="shared" si="607"/>
        <v>0</v>
      </c>
      <c r="M1444" s="364">
        <f t="shared" si="607"/>
        <v>0</v>
      </c>
      <c r="N1444" s="364">
        <f t="shared" si="607"/>
        <v>0</v>
      </c>
      <c r="O1444" s="364">
        <f t="shared" si="607"/>
        <v>0</v>
      </c>
      <c r="P1444" s="364">
        <f t="shared" si="607"/>
        <v>0</v>
      </c>
      <c r="Q1444" s="364">
        <f t="shared" si="607"/>
        <v>0</v>
      </c>
      <c r="R1444" s="364">
        <f t="shared" si="607"/>
        <v>0</v>
      </c>
      <c r="S1444" s="364">
        <f t="shared" si="607"/>
        <v>0</v>
      </c>
      <c r="T1444" s="364">
        <f t="shared" si="607"/>
        <v>0</v>
      </c>
      <c r="U1444" s="364">
        <f t="shared" si="607"/>
        <v>0</v>
      </c>
      <c r="V1444" s="364">
        <f t="shared" si="607"/>
        <v>0</v>
      </c>
      <c r="W1444" s="366">
        <f t="shared" si="607"/>
        <v>0</v>
      </c>
      <c r="Y1444"/>
    </row>
    <row r="1445" spans="1:25" outlineLevel="1" x14ac:dyDescent="0.25">
      <c r="A1445" s="212"/>
      <c r="B1445" s="465"/>
      <c r="C1445" s="272"/>
      <c r="D1445" s="272"/>
      <c r="E1445" s="273"/>
      <c r="F1445" s="274" t="s">
        <v>32</v>
      </c>
      <c r="G1445" s="394">
        <f>G587</f>
        <v>0</v>
      </c>
      <c r="H1445" s="421">
        <f>G1445*(1-VLOOKUP($F1445,SHT,2,FALSE))+H587*(1-VLOOKUP($F1445,SHT,2,FALSE))</f>
        <v>0</v>
      </c>
      <c r="I1445" s="389">
        <f t="shared" ref="I1445:V1445" si="608">I587*(1-VLOOKUP($F1445,SHT,2,FALSE))</f>
        <v>0</v>
      </c>
      <c r="J1445" s="389">
        <f t="shared" si="608"/>
        <v>0</v>
      </c>
      <c r="K1445" s="390">
        <f t="shared" si="608"/>
        <v>0</v>
      </c>
      <c r="L1445" s="391">
        <f t="shared" si="608"/>
        <v>0</v>
      </c>
      <c r="M1445" s="396">
        <f t="shared" si="608"/>
        <v>0</v>
      </c>
      <c r="N1445" s="392">
        <f t="shared" si="608"/>
        <v>0</v>
      </c>
      <c r="O1445" s="392">
        <f t="shared" si="608"/>
        <v>0</v>
      </c>
      <c r="P1445" s="392">
        <f t="shared" si="608"/>
        <v>0</v>
      </c>
      <c r="Q1445" s="392">
        <f t="shared" si="608"/>
        <v>0</v>
      </c>
      <c r="R1445" s="392">
        <f t="shared" si="608"/>
        <v>0</v>
      </c>
      <c r="S1445" s="392">
        <f t="shared" si="608"/>
        <v>0</v>
      </c>
      <c r="T1445" s="388">
        <f t="shared" si="608"/>
        <v>0</v>
      </c>
      <c r="U1445" s="392">
        <f t="shared" si="608"/>
        <v>0</v>
      </c>
      <c r="V1445" s="393">
        <f t="shared" si="608"/>
        <v>0</v>
      </c>
      <c r="W1445" s="37">
        <f>W587</f>
        <v>0</v>
      </c>
      <c r="Y1445"/>
    </row>
    <row r="1446" spans="1:25" outlineLevel="1" x14ac:dyDescent="0.25">
      <c r="A1446" s="212"/>
      <c r="B1446" s="465"/>
      <c r="C1446" s="272"/>
      <c r="D1446" s="272"/>
      <c r="E1446" s="273"/>
      <c r="F1446" s="274" t="s">
        <v>33</v>
      </c>
      <c r="G1446" s="394">
        <f>G588</f>
        <v>0</v>
      </c>
      <c r="H1446" s="421">
        <f>G1446*(1-VLOOKUP($F1446,SHT,2,FALSE))+H588*(1-VLOOKUP($F1446,SHT,2,FALSE))</f>
        <v>0</v>
      </c>
      <c r="I1446" s="389">
        <f t="shared" ref="I1446:V1446" si="609">I588*(1-VLOOKUP($F1446,SHT,2,FALSE))</f>
        <v>0</v>
      </c>
      <c r="J1446" s="389">
        <f t="shared" si="609"/>
        <v>0</v>
      </c>
      <c r="K1446" s="390">
        <f t="shared" si="609"/>
        <v>0</v>
      </c>
      <c r="L1446" s="391">
        <f t="shared" si="609"/>
        <v>0</v>
      </c>
      <c r="M1446" s="396">
        <f t="shared" si="609"/>
        <v>0</v>
      </c>
      <c r="N1446" s="392">
        <f t="shared" si="609"/>
        <v>0</v>
      </c>
      <c r="O1446" s="392">
        <f t="shared" si="609"/>
        <v>0</v>
      </c>
      <c r="P1446" s="392">
        <f t="shared" si="609"/>
        <v>0</v>
      </c>
      <c r="Q1446" s="392">
        <f t="shared" si="609"/>
        <v>0</v>
      </c>
      <c r="R1446" s="392">
        <f t="shared" si="609"/>
        <v>0</v>
      </c>
      <c r="S1446" s="392">
        <f t="shared" si="609"/>
        <v>0</v>
      </c>
      <c r="T1446" s="388">
        <f t="shared" si="609"/>
        <v>0</v>
      </c>
      <c r="U1446" s="392">
        <f t="shared" si="609"/>
        <v>0</v>
      </c>
      <c r="V1446" s="393">
        <f t="shared" si="609"/>
        <v>0</v>
      </c>
      <c r="W1446" s="37">
        <f>W588</f>
        <v>0</v>
      </c>
      <c r="Y1446"/>
    </row>
    <row r="1447" spans="1:25" outlineLevel="1" x14ac:dyDescent="0.25">
      <c r="A1447" s="212"/>
      <c r="B1447" s="465"/>
      <c r="C1447" s="272"/>
      <c r="D1447" s="272"/>
      <c r="E1447" s="273"/>
      <c r="F1447" s="274" t="s">
        <v>34</v>
      </c>
      <c r="G1447" s="394">
        <f>G589</f>
        <v>0</v>
      </c>
      <c r="H1447" s="421">
        <f>G1447*(1-VLOOKUP($F1447,SHT,2,FALSE))+H589*(1-VLOOKUP($F1447,SHT,2,FALSE))</f>
        <v>0</v>
      </c>
      <c r="I1447" s="389">
        <f t="shared" ref="I1447:V1447" si="610">I589*(1-VLOOKUP($F1447,SHT,2,FALSE))</f>
        <v>0</v>
      </c>
      <c r="J1447" s="389">
        <f t="shared" si="610"/>
        <v>0</v>
      </c>
      <c r="K1447" s="390">
        <f t="shared" si="610"/>
        <v>0</v>
      </c>
      <c r="L1447" s="391">
        <f t="shared" si="610"/>
        <v>0</v>
      </c>
      <c r="M1447" s="396">
        <f t="shared" si="610"/>
        <v>0</v>
      </c>
      <c r="N1447" s="392">
        <f t="shared" si="610"/>
        <v>0</v>
      </c>
      <c r="O1447" s="392">
        <f t="shared" si="610"/>
        <v>0</v>
      </c>
      <c r="P1447" s="392">
        <f t="shared" si="610"/>
        <v>0</v>
      </c>
      <c r="Q1447" s="392">
        <f t="shared" si="610"/>
        <v>0</v>
      </c>
      <c r="R1447" s="392">
        <f t="shared" si="610"/>
        <v>0</v>
      </c>
      <c r="S1447" s="392">
        <f t="shared" si="610"/>
        <v>0</v>
      </c>
      <c r="T1447" s="388">
        <f t="shared" si="610"/>
        <v>0</v>
      </c>
      <c r="U1447" s="392">
        <f t="shared" si="610"/>
        <v>0</v>
      </c>
      <c r="V1447" s="393">
        <f t="shared" si="610"/>
        <v>0</v>
      </c>
      <c r="W1447" s="37">
        <f>W589</f>
        <v>0</v>
      </c>
      <c r="Y1447"/>
    </row>
    <row r="1448" spans="1:25" outlineLevel="1" x14ac:dyDescent="0.25">
      <c r="A1448" s="212"/>
      <c r="B1448" s="465"/>
      <c r="C1448" s="272"/>
      <c r="D1448" s="272"/>
      <c r="E1448" s="273"/>
      <c r="F1448" s="274" t="s">
        <v>35</v>
      </c>
      <c r="G1448" s="394">
        <f>G590</f>
        <v>0</v>
      </c>
      <c r="H1448" s="421">
        <f>G1448*(1-VLOOKUP($F1448,SHT,2,FALSE))+H590*(1-VLOOKUP($F1448,SHT,2,FALSE))</f>
        <v>0</v>
      </c>
      <c r="I1448" s="389">
        <f t="shared" ref="I1448:V1448" si="611">I590*(1-VLOOKUP($F1448,SHT,2,FALSE))</f>
        <v>0</v>
      </c>
      <c r="J1448" s="389">
        <f t="shared" si="611"/>
        <v>0</v>
      </c>
      <c r="K1448" s="390">
        <f t="shared" si="611"/>
        <v>0</v>
      </c>
      <c r="L1448" s="391">
        <f t="shared" si="611"/>
        <v>0</v>
      </c>
      <c r="M1448" s="396">
        <f t="shared" si="611"/>
        <v>0</v>
      </c>
      <c r="N1448" s="392">
        <f t="shared" si="611"/>
        <v>0</v>
      </c>
      <c r="O1448" s="392">
        <f t="shared" si="611"/>
        <v>0</v>
      </c>
      <c r="P1448" s="392">
        <f t="shared" si="611"/>
        <v>0</v>
      </c>
      <c r="Q1448" s="392">
        <f t="shared" si="611"/>
        <v>0</v>
      </c>
      <c r="R1448" s="392">
        <f t="shared" si="611"/>
        <v>0</v>
      </c>
      <c r="S1448" s="392">
        <f t="shared" si="611"/>
        <v>0</v>
      </c>
      <c r="T1448" s="388">
        <f t="shared" si="611"/>
        <v>0</v>
      </c>
      <c r="U1448" s="392">
        <f t="shared" si="611"/>
        <v>0</v>
      </c>
      <c r="V1448" s="393">
        <f t="shared" si="611"/>
        <v>0</v>
      </c>
      <c r="W1448" s="37">
        <f>W590</f>
        <v>0</v>
      </c>
      <c r="Y1448"/>
    </row>
    <row r="1449" spans="1:25" x14ac:dyDescent="0.25">
      <c r="A1449" s="212"/>
      <c r="B1449" s="465"/>
      <c r="C1449" s="272"/>
      <c r="D1449" s="272" t="s">
        <v>36</v>
      </c>
      <c r="E1449" s="273"/>
      <c r="F1449" s="273"/>
      <c r="G1449" s="367"/>
      <c r="H1449" s="368"/>
      <c r="I1449" s="369"/>
      <c r="J1449" s="369"/>
      <c r="K1449" s="370"/>
      <c r="L1449" s="363"/>
      <c r="M1449" s="364"/>
      <c r="N1449" s="364"/>
      <c r="O1449" s="364"/>
      <c r="P1449" s="364"/>
      <c r="Q1449" s="364"/>
      <c r="R1449" s="364"/>
      <c r="S1449" s="364"/>
      <c r="T1449" s="364"/>
      <c r="U1449" s="364"/>
      <c r="V1449" s="365"/>
      <c r="W1449" s="366"/>
      <c r="Y1449"/>
    </row>
    <row r="1450" spans="1:25" x14ac:dyDescent="0.25">
      <c r="A1450" s="212"/>
      <c r="B1450" s="465"/>
      <c r="C1450" s="272"/>
      <c r="D1450" s="272"/>
      <c r="E1450" s="275" t="s">
        <v>37</v>
      </c>
      <c r="F1450" s="273"/>
      <c r="G1450" s="367">
        <f t="shared" ref="G1450:W1450" si="612">SUBTOTAL(9,G1451:G1453)</f>
        <v>0</v>
      </c>
      <c r="H1450" s="368">
        <f t="shared" si="612"/>
        <v>0</v>
      </c>
      <c r="I1450" s="369">
        <f t="shared" si="612"/>
        <v>0</v>
      </c>
      <c r="J1450" s="369">
        <f t="shared" si="612"/>
        <v>0</v>
      </c>
      <c r="K1450" s="370">
        <f t="shared" si="612"/>
        <v>0</v>
      </c>
      <c r="L1450" s="364">
        <f t="shared" si="612"/>
        <v>0</v>
      </c>
      <c r="M1450" s="364">
        <f t="shared" si="612"/>
        <v>0</v>
      </c>
      <c r="N1450" s="364">
        <f t="shared" si="612"/>
        <v>0</v>
      </c>
      <c r="O1450" s="364">
        <f t="shared" si="612"/>
        <v>0</v>
      </c>
      <c r="P1450" s="364">
        <f t="shared" si="612"/>
        <v>0</v>
      </c>
      <c r="Q1450" s="364">
        <f t="shared" si="612"/>
        <v>0</v>
      </c>
      <c r="R1450" s="364">
        <f t="shared" si="612"/>
        <v>0</v>
      </c>
      <c r="S1450" s="364">
        <f t="shared" si="612"/>
        <v>0</v>
      </c>
      <c r="T1450" s="364">
        <f t="shared" si="612"/>
        <v>0</v>
      </c>
      <c r="U1450" s="364">
        <f t="shared" si="612"/>
        <v>0</v>
      </c>
      <c r="V1450" s="364">
        <f t="shared" si="612"/>
        <v>0</v>
      </c>
      <c r="W1450" s="366">
        <f t="shared" si="612"/>
        <v>0</v>
      </c>
      <c r="Y1450"/>
    </row>
    <row r="1451" spans="1:25" outlineLevel="1" x14ac:dyDescent="0.25">
      <c r="A1451" s="212"/>
      <c r="B1451" s="465"/>
      <c r="C1451" s="272"/>
      <c r="D1451" s="272"/>
      <c r="E1451" s="275"/>
      <c r="F1451" s="274" t="s">
        <v>38</v>
      </c>
      <c r="G1451" s="394">
        <f>G593</f>
        <v>0</v>
      </c>
      <c r="H1451" s="421">
        <f>G1451*(1-VLOOKUP($F1451,SHT,2,FALSE))+H593*(1-VLOOKUP($F1451,SHT,2,FALSE))</f>
        <v>0</v>
      </c>
      <c r="I1451" s="389">
        <f t="shared" ref="I1451:V1451" si="613">I593*(1-VLOOKUP($F1451,SHT,2,FALSE))</f>
        <v>0</v>
      </c>
      <c r="J1451" s="389">
        <f t="shared" si="613"/>
        <v>0</v>
      </c>
      <c r="K1451" s="390">
        <f t="shared" si="613"/>
        <v>0</v>
      </c>
      <c r="L1451" s="391">
        <f t="shared" si="613"/>
        <v>0</v>
      </c>
      <c r="M1451" s="396">
        <f t="shared" si="613"/>
        <v>0</v>
      </c>
      <c r="N1451" s="392">
        <f t="shared" si="613"/>
        <v>0</v>
      </c>
      <c r="O1451" s="392">
        <f t="shared" si="613"/>
        <v>0</v>
      </c>
      <c r="P1451" s="392">
        <f t="shared" si="613"/>
        <v>0</v>
      </c>
      <c r="Q1451" s="392">
        <f t="shared" si="613"/>
        <v>0</v>
      </c>
      <c r="R1451" s="392">
        <f t="shared" si="613"/>
        <v>0</v>
      </c>
      <c r="S1451" s="392">
        <f t="shared" si="613"/>
        <v>0</v>
      </c>
      <c r="T1451" s="388">
        <f t="shared" si="613"/>
        <v>0</v>
      </c>
      <c r="U1451" s="392">
        <f t="shared" si="613"/>
        <v>0</v>
      </c>
      <c r="V1451" s="393">
        <f t="shared" si="613"/>
        <v>0</v>
      </c>
      <c r="W1451" s="37">
        <f>W593</f>
        <v>0</v>
      </c>
      <c r="Y1451"/>
    </row>
    <row r="1452" spans="1:25" outlineLevel="1" x14ac:dyDescent="0.25">
      <c r="A1452" s="212"/>
      <c r="B1452" s="465"/>
      <c r="C1452" s="272"/>
      <c r="D1452" s="272"/>
      <c r="E1452" s="273"/>
      <c r="F1452" s="274" t="s">
        <v>39</v>
      </c>
      <c r="G1452" s="394">
        <f>G594</f>
        <v>0</v>
      </c>
      <c r="H1452" s="421">
        <f>G1452*(1-VLOOKUP($F1452,SHT,2,FALSE))+H594*(1-VLOOKUP($F1452,SHT,2,FALSE))</f>
        <v>0</v>
      </c>
      <c r="I1452" s="389">
        <f t="shared" ref="I1452:V1452" si="614">I594*(1-VLOOKUP($F1452,SHT,2,FALSE))</f>
        <v>0</v>
      </c>
      <c r="J1452" s="389">
        <f t="shared" si="614"/>
        <v>0</v>
      </c>
      <c r="K1452" s="390">
        <f t="shared" si="614"/>
        <v>0</v>
      </c>
      <c r="L1452" s="391">
        <f t="shared" si="614"/>
        <v>0</v>
      </c>
      <c r="M1452" s="396">
        <f t="shared" si="614"/>
        <v>0</v>
      </c>
      <c r="N1452" s="392">
        <f t="shared" si="614"/>
        <v>0</v>
      </c>
      <c r="O1452" s="392">
        <f t="shared" si="614"/>
        <v>0</v>
      </c>
      <c r="P1452" s="392">
        <f t="shared" si="614"/>
        <v>0</v>
      </c>
      <c r="Q1452" s="392">
        <f t="shared" si="614"/>
        <v>0</v>
      </c>
      <c r="R1452" s="392">
        <f t="shared" si="614"/>
        <v>0</v>
      </c>
      <c r="S1452" s="392">
        <f t="shared" si="614"/>
        <v>0</v>
      </c>
      <c r="T1452" s="388">
        <f t="shared" si="614"/>
        <v>0</v>
      </c>
      <c r="U1452" s="392">
        <f t="shared" si="614"/>
        <v>0</v>
      </c>
      <c r="V1452" s="393">
        <f t="shared" si="614"/>
        <v>0</v>
      </c>
      <c r="W1452" s="37">
        <f>W594</f>
        <v>0</v>
      </c>
      <c r="Y1452"/>
    </row>
    <row r="1453" spans="1:25" outlineLevel="1" x14ac:dyDescent="0.25">
      <c r="A1453" s="212"/>
      <c r="B1453" s="465"/>
      <c r="C1453" s="272"/>
      <c r="D1453" s="272"/>
      <c r="E1453" s="273"/>
      <c r="F1453" s="274" t="s">
        <v>40</v>
      </c>
      <c r="G1453" s="394">
        <f>G595</f>
        <v>0</v>
      </c>
      <c r="H1453" s="421">
        <f>G1453*(1-VLOOKUP($F1453,SHT,2,FALSE))+H595*(1-VLOOKUP($F1453,SHT,2,FALSE))</f>
        <v>0</v>
      </c>
      <c r="I1453" s="389">
        <f t="shared" ref="I1453:V1453" si="615">I595*(1-VLOOKUP($F1453,SHT,2,FALSE))</f>
        <v>0</v>
      </c>
      <c r="J1453" s="389">
        <f t="shared" si="615"/>
        <v>0</v>
      </c>
      <c r="K1453" s="390">
        <f t="shared" si="615"/>
        <v>0</v>
      </c>
      <c r="L1453" s="391">
        <f t="shared" si="615"/>
        <v>0</v>
      </c>
      <c r="M1453" s="396">
        <f t="shared" si="615"/>
        <v>0</v>
      </c>
      <c r="N1453" s="392">
        <f t="shared" si="615"/>
        <v>0</v>
      </c>
      <c r="O1453" s="392">
        <f t="shared" si="615"/>
        <v>0</v>
      </c>
      <c r="P1453" s="392">
        <f t="shared" si="615"/>
        <v>0</v>
      </c>
      <c r="Q1453" s="392">
        <f t="shared" si="615"/>
        <v>0</v>
      </c>
      <c r="R1453" s="392">
        <f t="shared" si="615"/>
        <v>0</v>
      </c>
      <c r="S1453" s="392">
        <f t="shared" si="615"/>
        <v>0</v>
      </c>
      <c r="T1453" s="388">
        <f t="shared" si="615"/>
        <v>0</v>
      </c>
      <c r="U1453" s="392">
        <f t="shared" si="615"/>
        <v>0</v>
      </c>
      <c r="V1453" s="393">
        <f t="shared" si="615"/>
        <v>0</v>
      </c>
      <c r="W1453" s="37">
        <f>W595</f>
        <v>0</v>
      </c>
      <c r="Y1453"/>
    </row>
    <row r="1454" spans="1:25" x14ac:dyDescent="0.25">
      <c r="A1454" s="212"/>
      <c r="B1454" s="465"/>
      <c r="C1454" s="272"/>
      <c r="D1454" s="272"/>
      <c r="E1454" s="273" t="s">
        <v>41</v>
      </c>
      <c r="F1454" s="273"/>
      <c r="G1454" s="367">
        <f t="shared" ref="G1454:W1454" si="616">SUBTOTAL(9,G1455:G1457)</f>
        <v>0</v>
      </c>
      <c r="H1454" s="368">
        <f t="shared" si="616"/>
        <v>0</v>
      </c>
      <c r="I1454" s="369">
        <f t="shared" si="616"/>
        <v>0</v>
      </c>
      <c r="J1454" s="369">
        <f t="shared" si="616"/>
        <v>0</v>
      </c>
      <c r="K1454" s="370">
        <f t="shared" si="616"/>
        <v>0</v>
      </c>
      <c r="L1454" s="364">
        <f t="shared" si="616"/>
        <v>0</v>
      </c>
      <c r="M1454" s="364">
        <f t="shared" si="616"/>
        <v>0</v>
      </c>
      <c r="N1454" s="364">
        <f t="shared" si="616"/>
        <v>0</v>
      </c>
      <c r="O1454" s="364">
        <f t="shared" si="616"/>
        <v>0</v>
      </c>
      <c r="P1454" s="364">
        <f t="shared" si="616"/>
        <v>0</v>
      </c>
      <c r="Q1454" s="364">
        <f t="shared" si="616"/>
        <v>0</v>
      </c>
      <c r="R1454" s="364">
        <f t="shared" si="616"/>
        <v>0</v>
      </c>
      <c r="S1454" s="364">
        <f t="shared" si="616"/>
        <v>0</v>
      </c>
      <c r="T1454" s="364">
        <f t="shared" si="616"/>
        <v>0</v>
      </c>
      <c r="U1454" s="364">
        <f t="shared" si="616"/>
        <v>0</v>
      </c>
      <c r="V1454" s="364">
        <f t="shared" si="616"/>
        <v>0</v>
      </c>
      <c r="W1454" s="366">
        <f t="shared" si="616"/>
        <v>0</v>
      </c>
      <c r="Y1454"/>
    </row>
    <row r="1455" spans="1:25" outlineLevel="1" x14ac:dyDescent="0.25">
      <c r="A1455" s="212"/>
      <c r="B1455" s="465"/>
      <c r="C1455" s="272"/>
      <c r="D1455" s="272"/>
      <c r="E1455" s="273"/>
      <c r="F1455" s="274" t="s">
        <v>42</v>
      </c>
      <c r="G1455" s="394">
        <f>G597</f>
        <v>0</v>
      </c>
      <c r="H1455" s="421">
        <f>G1455*(1-VLOOKUP($F1455,SHT,2,FALSE))+H597*(1-VLOOKUP($F1455,SHT,2,FALSE))</f>
        <v>0</v>
      </c>
      <c r="I1455" s="389">
        <f t="shared" ref="I1455:V1455" si="617">I597*(1-VLOOKUP($F1455,SHT,2,FALSE))</f>
        <v>0</v>
      </c>
      <c r="J1455" s="389">
        <f t="shared" si="617"/>
        <v>0</v>
      </c>
      <c r="K1455" s="390">
        <f t="shared" si="617"/>
        <v>0</v>
      </c>
      <c r="L1455" s="391">
        <f t="shared" si="617"/>
        <v>0</v>
      </c>
      <c r="M1455" s="396">
        <f t="shared" si="617"/>
        <v>0</v>
      </c>
      <c r="N1455" s="392">
        <f t="shared" si="617"/>
        <v>0</v>
      </c>
      <c r="O1455" s="392">
        <f t="shared" si="617"/>
        <v>0</v>
      </c>
      <c r="P1455" s="392">
        <f t="shared" si="617"/>
        <v>0</v>
      </c>
      <c r="Q1455" s="392">
        <f t="shared" si="617"/>
        <v>0</v>
      </c>
      <c r="R1455" s="392">
        <f t="shared" si="617"/>
        <v>0</v>
      </c>
      <c r="S1455" s="392">
        <f t="shared" si="617"/>
        <v>0</v>
      </c>
      <c r="T1455" s="388">
        <f t="shared" si="617"/>
        <v>0</v>
      </c>
      <c r="U1455" s="392">
        <f t="shared" si="617"/>
        <v>0</v>
      </c>
      <c r="V1455" s="393">
        <f t="shared" si="617"/>
        <v>0</v>
      </c>
      <c r="W1455" s="37">
        <f>W597</f>
        <v>0</v>
      </c>
      <c r="Y1455"/>
    </row>
    <row r="1456" spans="1:25" outlineLevel="1" x14ac:dyDescent="0.25">
      <c r="A1456" s="212"/>
      <c r="B1456" s="465"/>
      <c r="C1456" s="272"/>
      <c r="D1456" s="272"/>
      <c r="E1456" s="273"/>
      <c r="F1456" s="274" t="s">
        <v>43</v>
      </c>
      <c r="G1456" s="394">
        <f>G598</f>
        <v>0</v>
      </c>
      <c r="H1456" s="421">
        <f>G1456*(1-VLOOKUP($F1456,SHT,2,FALSE))+H598*(1-VLOOKUP($F1456,SHT,2,FALSE))</f>
        <v>0</v>
      </c>
      <c r="I1456" s="389">
        <f t="shared" ref="I1456:V1456" si="618">I598*(1-VLOOKUP($F1456,SHT,2,FALSE))</f>
        <v>0</v>
      </c>
      <c r="J1456" s="389">
        <f t="shared" si="618"/>
        <v>0</v>
      </c>
      <c r="K1456" s="390">
        <f t="shared" si="618"/>
        <v>0</v>
      </c>
      <c r="L1456" s="391">
        <f t="shared" si="618"/>
        <v>0</v>
      </c>
      <c r="M1456" s="396">
        <f t="shared" si="618"/>
        <v>0</v>
      </c>
      <c r="N1456" s="392">
        <f t="shared" si="618"/>
        <v>0</v>
      </c>
      <c r="O1456" s="392">
        <f t="shared" si="618"/>
        <v>0</v>
      </c>
      <c r="P1456" s="392">
        <f t="shared" si="618"/>
        <v>0</v>
      </c>
      <c r="Q1456" s="392">
        <f t="shared" si="618"/>
        <v>0</v>
      </c>
      <c r="R1456" s="392">
        <f t="shared" si="618"/>
        <v>0</v>
      </c>
      <c r="S1456" s="392">
        <f t="shared" si="618"/>
        <v>0</v>
      </c>
      <c r="T1456" s="388">
        <f t="shared" si="618"/>
        <v>0</v>
      </c>
      <c r="U1456" s="392">
        <f t="shared" si="618"/>
        <v>0</v>
      </c>
      <c r="V1456" s="393">
        <f t="shared" si="618"/>
        <v>0</v>
      </c>
      <c r="W1456" s="37">
        <f>W598</f>
        <v>0</v>
      </c>
      <c r="Y1456"/>
    </row>
    <row r="1457" spans="1:25" outlineLevel="1" x14ac:dyDescent="0.25">
      <c r="A1457" s="212"/>
      <c r="B1457" s="465"/>
      <c r="C1457" s="272"/>
      <c r="D1457" s="272"/>
      <c r="E1457" s="273"/>
      <c r="F1457" s="274" t="s">
        <v>44</v>
      </c>
      <c r="G1457" s="394">
        <f>G599</f>
        <v>0</v>
      </c>
      <c r="H1457" s="421">
        <f>G1457*(1-VLOOKUP($F1457,SHT,2,FALSE))+H599*(1-VLOOKUP($F1457,SHT,2,FALSE))</f>
        <v>0</v>
      </c>
      <c r="I1457" s="389">
        <f t="shared" ref="I1457:V1457" si="619">I599*(1-VLOOKUP($F1457,SHT,2,FALSE))</f>
        <v>0</v>
      </c>
      <c r="J1457" s="389">
        <f t="shared" si="619"/>
        <v>0</v>
      </c>
      <c r="K1457" s="390">
        <f t="shared" si="619"/>
        <v>0</v>
      </c>
      <c r="L1457" s="391">
        <f t="shared" si="619"/>
        <v>0</v>
      </c>
      <c r="M1457" s="396">
        <f t="shared" si="619"/>
        <v>0</v>
      </c>
      <c r="N1457" s="392">
        <f t="shared" si="619"/>
        <v>0</v>
      </c>
      <c r="O1457" s="392">
        <f t="shared" si="619"/>
        <v>0</v>
      </c>
      <c r="P1457" s="392">
        <f t="shared" si="619"/>
        <v>0</v>
      </c>
      <c r="Q1457" s="392">
        <f t="shared" si="619"/>
        <v>0</v>
      </c>
      <c r="R1457" s="392">
        <f t="shared" si="619"/>
        <v>0</v>
      </c>
      <c r="S1457" s="392">
        <f t="shared" si="619"/>
        <v>0</v>
      </c>
      <c r="T1457" s="388">
        <f t="shared" si="619"/>
        <v>0</v>
      </c>
      <c r="U1457" s="392">
        <f t="shared" si="619"/>
        <v>0</v>
      </c>
      <c r="V1457" s="393">
        <f t="shared" si="619"/>
        <v>0</v>
      </c>
      <c r="W1457" s="37">
        <f>W599</f>
        <v>0</v>
      </c>
      <c r="Y1457"/>
    </row>
    <row r="1458" spans="1:25" x14ac:dyDescent="0.25">
      <c r="A1458" s="212"/>
      <c r="B1458" s="465"/>
      <c r="C1458" s="272"/>
      <c r="D1458" s="272"/>
      <c r="E1458" s="273" t="s">
        <v>45</v>
      </c>
      <c r="F1458" s="273"/>
      <c r="G1458" s="367">
        <f t="shared" ref="G1458:W1458" si="620">SUBTOTAL(9,G1459:G1461)</f>
        <v>0</v>
      </c>
      <c r="H1458" s="368">
        <f t="shared" si="620"/>
        <v>0</v>
      </c>
      <c r="I1458" s="369">
        <f t="shared" si="620"/>
        <v>0</v>
      </c>
      <c r="J1458" s="369">
        <f t="shared" si="620"/>
        <v>0</v>
      </c>
      <c r="K1458" s="370">
        <f t="shared" si="620"/>
        <v>0</v>
      </c>
      <c r="L1458" s="364">
        <f t="shared" si="620"/>
        <v>0</v>
      </c>
      <c r="M1458" s="364">
        <f t="shared" si="620"/>
        <v>0</v>
      </c>
      <c r="N1458" s="364">
        <f t="shared" si="620"/>
        <v>0</v>
      </c>
      <c r="O1458" s="364">
        <f t="shared" si="620"/>
        <v>0</v>
      </c>
      <c r="P1458" s="364">
        <f t="shared" si="620"/>
        <v>0</v>
      </c>
      <c r="Q1458" s="364">
        <f t="shared" si="620"/>
        <v>0</v>
      </c>
      <c r="R1458" s="364">
        <f t="shared" si="620"/>
        <v>0</v>
      </c>
      <c r="S1458" s="364">
        <f t="shared" si="620"/>
        <v>0</v>
      </c>
      <c r="T1458" s="364">
        <f t="shared" si="620"/>
        <v>0</v>
      </c>
      <c r="U1458" s="364">
        <f t="shared" si="620"/>
        <v>0</v>
      </c>
      <c r="V1458" s="364">
        <f t="shared" si="620"/>
        <v>0</v>
      </c>
      <c r="W1458" s="366">
        <f t="shared" si="620"/>
        <v>0</v>
      </c>
      <c r="Y1458"/>
    </row>
    <row r="1459" spans="1:25" outlineLevel="1" x14ac:dyDescent="0.25">
      <c r="A1459" s="212"/>
      <c r="B1459" s="465"/>
      <c r="C1459" s="272"/>
      <c r="D1459" s="272"/>
      <c r="E1459" s="273"/>
      <c r="F1459" s="274" t="s">
        <v>46</v>
      </c>
      <c r="G1459" s="394">
        <f>G601</f>
        <v>0</v>
      </c>
      <c r="H1459" s="421">
        <f>G1459*(1-VLOOKUP($F1459,SHT,2,FALSE))+H601*(1-VLOOKUP($F1459,SHT,2,FALSE))</f>
        <v>0</v>
      </c>
      <c r="I1459" s="389">
        <f t="shared" ref="I1459:V1459" si="621">I601*(1-VLOOKUP($F1459,SHT,2,FALSE))</f>
        <v>0</v>
      </c>
      <c r="J1459" s="389">
        <f t="shared" si="621"/>
        <v>0</v>
      </c>
      <c r="K1459" s="390">
        <f t="shared" si="621"/>
        <v>0</v>
      </c>
      <c r="L1459" s="391">
        <f t="shared" si="621"/>
        <v>0</v>
      </c>
      <c r="M1459" s="396">
        <f t="shared" si="621"/>
        <v>0</v>
      </c>
      <c r="N1459" s="392">
        <f t="shared" si="621"/>
        <v>0</v>
      </c>
      <c r="O1459" s="392">
        <f t="shared" si="621"/>
        <v>0</v>
      </c>
      <c r="P1459" s="392">
        <f t="shared" si="621"/>
        <v>0</v>
      </c>
      <c r="Q1459" s="392">
        <f t="shared" si="621"/>
        <v>0</v>
      </c>
      <c r="R1459" s="392">
        <f t="shared" si="621"/>
        <v>0</v>
      </c>
      <c r="S1459" s="392">
        <f t="shared" si="621"/>
        <v>0</v>
      </c>
      <c r="T1459" s="388">
        <f t="shared" si="621"/>
        <v>0</v>
      </c>
      <c r="U1459" s="392">
        <f t="shared" si="621"/>
        <v>0</v>
      </c>
      <c r="V1459" s="393">
        <f t="shared" si="621"/>
        <v>0</v>
      </c>
      <c r="W1459" s="37">
        <f>W601</f>
        <v>0</v>
      </c>
      <c r="Y1459"/>
    </row>
    <row r="1460" spans="1:25" outlineLevel="1" x14ac:dyDescent="0.25">
      <c r="A1460" s="212"/>
      <c r="B1460" s="465"/>
      <c r="C1460" s="272"/>
      <c r="D1460" s="272"/>
      <c r="E1460" s="273"/>
      <c r="F1460" s="274" t="s">
        <v>47</v>
      </c>
      <c r="G1460" s="394">
        <f>G602</f>
        <v>0</v>
      </c>
      <c r="H1460" s="421">
        <f>G1460*(1-VLOOKUP($F1460,SHT,2,FALSE))+H602*(1-VLOOKUP($F1460,SHT,2,FALSE))</f>
        <v>0</v>
      </c>
      <c r="I1460" s="389">
        <f t="shared" ref="I1460:V1460" si="622">I602*(1-VLOOKUP($F1460,SHT,2,FALSE))</f>
        <v>0</v>
      </c>
      <c r="J1460" s="389">
        <f t="shared" si="622"/>
        <v>0</v>
      </c>
      <c r="K1460" s="390">
        <f t="shared" si="622"/>
        <v>0</v>
      </c>
      <c r="L1460" s="391">
        <f t="shared" si="622"/>
        <v>0</v>
      </c>
      <c r="M1460" s="396">
        <f t="shared" si="622"/>
        <v>0</v>
      </c>
      <c r="N1460" s="392">
        <f t="shared" si="622"/>
        <v>0</v>
      </c>
      <c r="O1460" s="392">
        <f t="shared" si="622"/>
        <v>0</v>
      </c>
      <c r="P1460" s="392">
        <f t="shared" si="622"/>
        <v>0</v>
      </c>
      <c r="Q1460" s="392">
        <f t="shared" si="622"/>
        <v>0</v>
      </c>
      <c r="R1460" s="392">
        <f t="shared" si="622"/>
        <v>0</v>
      </c>
      <c r="S1460" s="392">
        <f t="shared" si="622"/>
        <v>0</v>
      </c>
      <c r="T1460" s="388">
        <f t="shared" si="622"/>
        <v>0</v>
      </c>
      <c r="U1460" s="392">
        <f t="shared" si="622"/>
        <v>0</v>
      </c>
      <c r="V1460" s="393">
        <f t="shared" si="622"/>
        <v>0</v>
      </c>
      <c r="W1460" s="37">
        <f>W602</f>
        <v>0</v>
      </c>
      <c r="Y1460"/>
    </row>
    <row r="1461" spans="1:25" outlineLevel="1" x14ac:dyDescent="0.25">
      <c r="A1461" s="212"/>
      <c r="B1461" s="465"/>
      <c r="C1461" s="272"/>
      <c r="D1461" s="272"/>
      <c r="E1461" s="273"/>
      <c r="F1461" s="274" t="s">
        <v>48</v>
      </c>
      <c r="G1461" s="394">
        <f>G603</f>
        <v>0</v>
      </c>
      <c r="H1461" s="421">
        <f>G1461*(1-VLOOKUP($F1461,SHT,2,FALSE))+H603*(1-VLOOKUP($F1461,SHT,2,FALSE))</f>
        <v>0</v>
      </c>
      <c r="I1461" s="389">
        <f t="shared" ref="I1461:V1461" si="623">I603*(1-VLOOKUP($F1461,SHT,2,FALSE))</f>
        <v>0</v>
      </c>
      <c r="J1461" s="389">
        <f t="shared" si="623"/>
        <v>0</v>
      </c>
      <c r="K1461" s="390">
        <f t="shared" si="623"/>
        <v>0</v>
      </c>
      <c r="L1461" s="391">
        <f t="shared" si="623"/>
        <v>0</v>
      </c>
      <c r="M1461" s="396">
        <f t="shared" si="623"/>
        <v>0</v>
      </c>
      <c r="N1461" s="392">
        <f t="shared" si="623"/>
        <v>0</v>
      </c>
      <c r="O1461" s="392">
        <f t="shared" si="623"/>
        <v>0</v>
      </c>
      <c r="P1461" s="392">
        <f t="shared" si="623"/>
        <v>0</v>
      </c>
      <c r="Q1461" s="392">
        <f t="shared" si="623"/>
        <v>0</v>
      </c>
      <c r="R1461" s="392">
        <f t="shared" si="623"/>
        <v>0</v>
      </c>
      <c r="S1461" s="392">
        <f t="shared" si="623"/>
        <v>0</v>
      </c>
      <c r="T1461" s="388">
        <f t="shared" si="623"/>
        <v>0</v>
      </c>
      <c r="U1461" s="392">
        <f t="shared" si="623"/>
        <v>0</v>
      </c>
      <c r="V1461" s="393">
        <f t="shared" si="623"/>
        <v>0</v>
      </c>
      <c r="W1461" s="37">
        <f>W603</f>
        <v>0</v>
      </c>
      <c r="Y1461"/>
    </row>
    <row r="1462" spans="1:25" x14ac:dyDescent="0.25">
      <c r="A1462" s="212"/>
      <c r="B1462" s="465"/>
      <c r="C1462" s="272"/>
      <c r="D1462" s="272" t="s">
        <v>49</v>
      </c>
      <c r="E1462" s="273"/>
      <c r="F1462" s="273"/>
      <c r="G1462" s="367"/>
      <c r="H1462" s="368"/>
      <c r="I1462" s="369"/>
      <c r="J1462" s="369"/>
      <c r="K1462" s="370"/>
      <c r="L1462" s="363"/>
      <c r="M1462" s="364"/>
      <c r="N1462" s="364"/>
      <c r="O1462" s="364"/>
      <c r="P1462" s="364"/>
      <c r="Q1462" s="364"/>
      <c r="R1462" s="364"/>
      <c r="S1462" s="364"/>
      <c r="T1462" s="364"/>
      <c r="U1462" s="364"/>
      <c r="V1462" s="365"/>
      <c r="W1462" s="366"/>
      <c r="Y1462"/>
    </row>
    <row r="1463" spans="1:25" x14ac:dyDescent="0.25">
      <c r="A1463" s="212"/>
      <c r="B1463" s="465"/>
      <c r="C1463" s="272"/>
      <c r="D1463" s="272"/>
      <c r="E1463" s="273" t="s">
        <v>50</v>
      </c>
      <c r="F1463" s="273"/>
      <c r="G1463" s="367">
        <f t="shared" ref="G1463:W1463" si="624">SUBTOTAL(9,G1464:G1465)</f>
        <v>0</v>
      </c>
      <c r="H1463" s="368">
        <f t="shared" si="624"/>
        <v>0</v>
      </c>
      <c r="I1463" s="369">
        <f t="shared" si="624"/>
        <v>0</v>
      </c>
      <c r="J1463" s="369">
        <f t="shared" si="624"/>
        <v>0</v>
      </c>
      <c r="K1463" s="370">
        <f t="shared" si="624"/>
        <v>0</v>
      </c>
      <c r="L1463" s="364">
        <f t="shared" si="624"/>
        <v>0</v>
      </c>
      <c r="M1463" s="364">
        <f t="shared" si="624"/>
        <v>0</v>
      </c>
      <c r="N1463" s="364">
        <f t="shared" si="624"/>
        <v>0</v>
      </c>
      <c r="O1463" s="364">
        <f t="shared" si="624"/>
        <v>0</v>
      </c>
      <c r="P1463" s="364">
        <f t="shared" si="624"/>
        <v>0</v>
      </c>
      <c r="Q1463" s="364">
        <f t="shared" si="624"/>
        <v>0</v>
      </c>
      <c r="R1463" s="364">
        <f t="shared" si="624"/>
        <v>0</v>
      </c>
      <c r="S1463" s="364">
        <f t="shared" si="624"/>
        <v>0</v>
      </c>
      <c r="T1463" s="364">
        <f t="shared" si="624"/>
        <v>0</v>
      </c>
      <c r="U1463" s="364">
        <f t="shared" si="624"/>
        <v>0</v>
      </c>
      <c r="V1463" s="365">
        <f t="shared" si="624"/>
        <v>0</v>
      </c>
      <c r="W1463" s="366">
        <f t="shared" si="624"/>
        <v>0</v>
      </c>
      <c r="Y1463"/>
    </row>
    <row r="1464" spans="1:25" outlineLevel="1" x14ac:dyDescent="0.25">
      <c r="A1464" s="212"/>
      <c r="B1464" s="465"/>
      <c r="C1464" s="272"/>
      <c r="D1464" s="272"/>
      <c r="E1464" s="273"/>
      <c r="F1464" s="274" t="s">
        <v>51</v>
      </c>
      <c r="G1464" s="394">
        <f>G606</f>
        <v>0</v>
      </c>
      <c r="H1464" s="421">
        <f>G1464*(1-VLOOKUP($F1464,SHT,2,FALSE))+H606*(1-VLOOKUP($F1464,SHT,2,FALSE))</f>
        <v>0</v>
      </c>
      <c r="I1464" s="389">
        <f t="shared" ref="I1464:V1464" si="625">I606*(1-VLOOKUP($F1464,SHT,2,FALSE))</f>
        <v>0</v>
      </c>
      <c r="J1464" s="389">
        <f t="shared" si="625"/>
        <v>0</v>
      </c>
      <c r="K1464" s="390">
        <f t="shared" si="625"/>
        <v>0</v>
      </c>
      <c r="L1464" s="391">
        <f t="shared" si="625"/>
        <v>0</v>
      </c>
      <c r="M1464" s="396">
        <f t="shared" si="625"/>
        <v>0</v>
      </c>
      <c r="N1464" s="392">
        <f t="shared" si="625"/>
        <v>0</v>
      </c>
      <c r="O1464" s="392">
        <f t="shared" si="625"/>
        <v>0</v>
      </c>
      <c r="P1464" s="392">
        <f t="shared" si="625"/>
        <v>0</v>
      </c>
      <c r="Q1464" s="392">
        <f t="shared" si="625"/>
        <v>0</v>
      </c>
      <c r="R1464" s="392">
        <f t="shared" si="625"/>
        <v>0</v>
      </c>
      <c r="S1464" s="392">
        <f t="shared" si="625"/>
        <v>0</v>
      </c>
      <c r="T1464" s="388">
        <f t="shared" si="625"/>
        <v>0</v>
      </c>
      <c r="U1464" s="392">
        <f t="shared" si="625"/>
        <v>0</v>
      </c>
      <c r="V1464" s="393">
        <f t="shared" si="625"/>
        <v>0</v>
      </c>
      <c r="W1464" s="37">
        <f>W606</f>
        <v>0</v>
      </c>
      <c r="Y1464"/>
    </row>
    <row r="1465" spans="1:25" outlineLevel="1" x14ac:dyDescent="0.25">
      <c r="A1465" s="212"/>
      <c r="B1465" s="465"/>
      <c r="C1465" s="272"/>
      <c r="D1465" s="272"/>
      <c r="E1465" s="273"/>
      <c r="F1465" s="274" t="s">
        <v>52</v>
      </c>
      <c r="G1465" s="394">
        <f>G607</f>
        <v>0</v>
      </c>
      <c r="H1465" s="421">
        <f>G1465*(1-VLOOKUP($F1465,SHT,2,FALSE))+H607*(1-VLOOKUP($F1465,SHT,2,FALSE))</f>
        <v>0</v>
      </c>
      <c r="I1465" s="389">
        <f t="shared" ref="I1465:V1465" si="626">I607*(1-VLOOKUP($F1465,SHT,2,FALSE))</f>
        <v>0</v>
      </c>
      <c r="J1465" s="389">
        <f t="shared" si="626"/>
        <v>0</v>
      </c>
      <c r="K1465" s="390">
        <f t="shared" si="626"/>
        <v>0</v>
      </c>
      <c r="L1465" s="391">
        <f t="shared" si="626"/>
        <v>0</v>
      </c>
      <c r="M1465" s="396">
        <f t="shared" si="626"/>
        <v>0</v>
      </c>
      <c r="N1465" s="392">
        <f t="shared" si="626"/>
        <v>0</v>
      </c>
      <c r="O1465" s="392">
        <f t="shared" si="626"/>
        <v>0</v>
      </c>
      <c r="P1465" s="392">
        <f t="shared" si="626"/>
        <v>0</v>
      </c>
      <c r="Q1465" s="392">
        <f t="shared" si="626"/>
        <v>0</v>
      </c>
      <c r="R1465" s="392">
        <f t="shared" si="626"/>
        <v>0</v>
      </c>
      <c r="S1465" s="392">
        <f t="shared" si="626"/>
        <v>0</v>
      </c>
      <c r="T1465" s="388">
        <f t="shared" si="626"/>
        <v>0</v>
      </c>
      <c r="U1465" s="392">
        <f t="shared" si="626"/>
        <v>0</v>
      </c>
      <c r="V1465" s="393">
        <f t="shared" si="626"/>
        <v>0</v>
      </c>
      <c r="W1465" s="37">
        <f>W607</f>
        <v>0</v>
      </c>
      <c r="Y1465"/>
    </row>
    <row r="1466" spans="1:25" x14ac:dyDescent="0.25">
      <c r="A1466" s="212"/>
      <c r="B1466" s="465"/>
      <c r="C1466" s="272"/>
      <c r="D1466" s="272"/>
      <c r="E1466" s="273" t="s">
        <v>53</v>
      </c>
      <c r="F1466" s="273"/>
      <c r="G1466" s="367">
        <f t="shared" ref="G1466:W1466" si="627">SUBTOTAL(9,G1467:G1469)</f>
        <v>0</v>
      </c>
      <c r="H1466" s="368">
        <f t="shared" si="627"/>
        <v>0</v>
      </c>
      <c r="I1466" s="369">
        <f t="shared" si="627"/>
        <v>0</v>
      </c>
      <c r="J1466" s="369">
        <f t="shared" si="627"/>
        <v>0</v>
      </c>
      <c r="K1466" s="370">
        <f t="shared" si="627"/>
        <v>0</v>
      </c>
      <c r="L1466" s="364">
        <f t="shared" si="627"/>
        <v>0</v>
      </c>
      <c r="M1466" s="364">
        <f t="shared" si="627"/>
        <v>0</v>
      </c>
      <c r="N1466" s="364">
        <f t="shared" si="627"/>
        <v>0</v>
      </c>
      <c r="O1466" s="364">
        <f t="shared" si="627"/>
        <v>0</v>
      </c>
      <c r="P1466" s="364">
        <f t="shared" si="627"/>
        <v>0</v>
      </c>
      <c r="Q1466" s="364">
        <f t="shared" si="627"/>
        <v>0</v>
      </c>
      <c r="R1466" s="364">
        <f t="shared" si="627"/>
        <v>0</v>
      </c>
      <c r="S1466" s="364">
        <f t="shared" si="627"/>
        <v>0</v>
      </c>
      <c r="T1466" s="364">
        <f t="shared" si="627"/>
        <v>0</v>
      </c>
      <c r="U1466" s="364">
        <f t="shared" si="627"/>
        <v>0</v>
      </c>
      <c r="V1466" s="364">
        <f t="shared" si="627"/>
        <v>0</v>
      </c>
      <c r="W1466" s="366">
        <f t="shared" si="627"/>
        <v>0</v>
      </c>
      <c r="Y1466"/>
    </row>
    <row r="1467" spans="1:25" outlineLevel="1" x14ac:dyDescent="0.25">
      <c r="A1467" s="212"/>
      <c r="B1467" s="465"/>
      <c r="C1467" s="272"/>
      <c r="D1467" s="272"/>
      <c r="E1467" s="273"/>
      <c r="F1467" s="274" t="s">
        <v>54</v>
      </c>
      <c r="G1467" s="394">
        <f>G609</f>
        <v>0</v>
      </c>
      <c r="H1467" s="421">
        <f>G1467*(1-VLOOKUP($F1467,SHT,2,FALSE))+H609*(1-VLOOKUP($F1467,SHT,2,FALSE))</f>
        <v>0</v>
      </c>
      <c r="I1467" s="389">
        <f t="shared" ref="I1467:V1467" si="628">I609*(1-VLOOKUP($F1467,SHT,2,FALSE))</f>
        <v>0</v>
      </c>
      <c r="J1467" s="389">
        <f t="shared" si="628"/>
        <v>0</v>
      </c>
      <c r="K1467" s="390">
        <f t="shared" si="628"/>
        <v>0</v>
      </c>
      <c r="L1467" s="391">
        <f t="shared" si="628"/>
        <v>0</v>
      </c>
      <c r="M1467" s="396">
        <f t="shared" si="628"/>
        <v>0</v>
      </c>
      <c r="N1467" s="392">
        <f t="shared" si="628"/>
        <v>0</v>
      </c>
      <c r="O1467" s="392">
        <f t="shared" si="628"/>
        <v>0</v>
      </c>
      <c r="P1467" s="392">
        <f t="shared" si="628"/>
        <v>0</v>
      </c>
      <c r="Q1467" s="392">
        <f t="shared" si="628"/>
        <v>0</v>
      </c>
      <c r="R1467" s="392">
        <f t="shared" si="628"/>
        <v>0</v>
      </c>
      <c r="S1467" s="392">
        <f t="shared" si="628"/>
        <v>0</v>
      </c>
      <c r="T1467" s="388">
        <f t="shared" si="628"/>
        <v>0</v>
      </c>
      <c r="U1467" s="392">
        <f t="shared" si="628"/>
        <v>0</v>
      </c>
      <c r="V1467" s="393">
        <f t="shared" si="628"/>
        <v>0</v>
      </c>
      <c r="W1467" s="37">
        <f>W609</f>
        <v>0</v>
      </c>
      <c r="Y1467"/>
    </row>
    <row r="1468" spans="1:25" outlineLevel="1" x14ac:dyDescent="0.25">
      <c r="A1468" s="212"/>
      <c r="B1468" s="465"/>
      <c r="C1468" s="272"/>
      <c r="D1468" s="272"/>
      <c r="E1468" s="273"/>
      <c r="F1468" s="274" t="s">
        <v>55</v>
      </c>
      <c r="G1468" s="394">
        <f>G610</f>
        <v>0</v>
      </c>
      <c r="H1468" s="421">
        <f>G1468*(1-VLOOKUP($F1468,SHT,2,FALSE))+H610*(1-VLOOKUP($F1468,SHT,2,FALSE))</f>
        <v>0</v>
      </c>
      <c r="I1468" s="389">
        <f t="shared" ref="I1468:V1468" si="629">I610*(1-VLOOKUP($F1468,SHT,2,FALSE))</f>
        <v>0</v>
      </c>
      <c r="J1468" s="389">
        <f t="shared" si="629"/>
        <v>0</v>
      </c>
      <c r="K1468" s="390">
        <f t="shared" si="629"/>
        <v>0</v>
      </c>
      <c r="L1468" s="391">
        <f t="shared" si="629"/>
        <v>0</v>
      </c>
      <c r="M1468" s="396">
        <f t="shared" si="629"/>
        <v>0</v>
      </c>
      <c r="N1468" s="392">
        <f t="shared" si="629"/>
        <v>0</v>
      </c>
      <c r="O1468" s="392">
        <f t="shared" si="629"/>
        <v>0</v>
      </c>
      <c r="P1468" s="392">
        <f t="shared" si="629"/>
        <v>0</v>
      </c>
      <c r="Q1468" s="392">
        <f t="shared" si="629"/>
        <v>0</v>
      </c>
      <c r="R1468" s="392">
        <f t="shared" si="629"/>
        <v>0</v>
      </c>
      <c r="S1468" s="392">
        <f t="shared" si="629"/>
        <v>0</v>
      </c>
      <c r="T1468" s="388">
        <f t="shared" si="629"/>
        <v>0</v>
      </c>
      <c r="U1468" s="392">
        <f t="shared" si="629"/>
        <v>0</v>
      </c>
      <c r="V1468" s="393">
        <f t="shared" si="629"/>
        <v>0</v>
      </c>
      <c r="W1468" s="37">
        <f>W610</f>
        <v>0</v>
      </c>
      <c r="Y1468"/>
    </row>
    <row r="1469" spans="1:25" outlineLevel="1" x14ac:dyDescent="0.25">
      <c r="A1469" s="212"/>
      <c r="B1469" s="465"/>
      <c r="C1469" s="272"/>
      <c r="D1469" s="272"/>
      <c r="E1469" s="273"/>
      <c r="F1469" s="274" t="s">
        <v>56</v>
      </c>
      <c r="G1469" s="394">
        <f>G611</f>
        <v>0</v>
      </c>
      <c r="H1469" s="421">
        <f>G1469*(1-VLOOKUP($F1469,SHT,2,FALSE))+H611*(1-VLOOKUP($F1469,SHT,2,FALSE))</f>
        <v>0</v>
      </c>
      <c r="I1469" s="389">
        <f t="shared" ref="I1469:V1469" si="630">I611*(1-VLOOKUP($F1469,SHT,2,FALSE))</f>
        <v>0</v>
      </c>
      <c r="J1469" s="389">
        <f t="shared" si="630"/>
        <v>0</v>
      </c>
      <c r="K1469" s="390">
        <f t="shared" si="630"/>
        <v>0</v>
      </c>
      <c r="L1469" s="391">
        <f t="shared" si="630"/>
        <v>0</v>
      </c>
      <c r="M1469" s="396">
        <f t="shared" si="630"/>
        <v>0</v>
      </c>
      <c r="N1469" s="392">
        <f t="shared" si="630"/>
        <v>0</v>
      </c>
      <c r="O1469" s="392">
        <f t="shared" si="630"/>
        <v>0</v>
      </c>
      <c r="P1469" s="392">
        <f t="shared" si="630"/>
        <v>0</v>
      </c>
      <c r="Q1469" s="392">
        <f t="shared" si="630"/>
        <v>0</v>
      </c>
      <c r="R1469" s="392">
        <f t="shared" si="630"/>
        <v>0</v>
      </c>
      <c r="S1469" s="392">
        <f t="shared" si="630"/>
        <v>0</v>
      </c>
      <c r="T1469" s="388">
        <f t="shared" si="630"/>
        <v>0</v>
      </c>
      <c r="U1469" s="392">
        <f t="shared" si="630"/>
        <v>0</v>
      </c>
      <c r="V1469" s="393">
        <f t="shared" si="630"/>
        <v>0</v>
      </c>
      <c r="W1469" s="37">
        <f>W611</f>
        <v>0</v>
      </c>
      <c r="Y1469"/>
    </row>
    <row r="1470" spans="1:25" x14ac:dyDescent="0.25">
      <c r="A1470" s="212"/>
      <c r="B1470" s="465"/>
      <c r="C1470" s="272"/>
      <c r="D1470" s="272"/>
      <c r="E1470" s="273" t="s">
        <v>57</v>
      </c>
      <c r="F1470" s="273"/>
      <c r="G1470" s="367">
        <f t="shared" ref="G1470:W1470" si="631">SUBTOTAL(9,G1471:G1472)</f>
        <v>0</v>
      </c>
      <c r="H1470" s="368">
        <f t="shared" si="631"/>
        <v>0</v>
      </c>
      <c r="I1470" s="369">
        <f t="shared" si="631"/>
        <v>0</v>
      </c>
      <c r="J1470" s="369">
        <f t="shared" si="631"/>
        <v>0</v>
      </c>
      <c r="K1470" s="370">
        <f t="shared" si="631"/>
        <v>0</v>
      </c>
      <c r="L1470" s="364">
        <f t="shared" si="631"/>
        <v>0</v>
      </c>
      <c r="M1470" s="364">
        <f t="shared" si="631"/>
        <v>0</v>
      </c>
      <c r="N1470" s="364">
        <f t="shared" si="631"/>
        <v>0</v>
      </c>
      <c r="O1470" s="364">
        <f t="shared" si="631"/>
        <v>0</v>
      </c>
      <c r="P1470" s="364">
        <f t="shared" si="631"/>
        <v>0</v>
      </c>
      <c r="Q1470" s="364">
        <f t="shared" si="631"/>
        <v>0</v>
      </c>
      <c r="R1470" s="364">
        <f t="shared" si="631"/>
        <v>0</v>
      </c>
      <c r="S1470" s="364">
        <f t="shared" si="631"/>
        <v>0</v>
      </c>
      <c r="T1470" s="364">
        <f t="shared" si="631"/>
        <v>0</v>
      </c>
      <c r="U1470" s="364">
        <f t="shared" si="631"/>
        <v>0</v>
      </c>
      <c r="V1470" s="365">
        <f t="shared" si="631"/>
        <v>0</v>
      </c>
      <c r="W1470" s="366">
        <f t="shared" si="631"/>
        <v>0</v>
      </c>
      <c r="Y1470"/>
    </row>
    <row r="1471" spans="1:25" outlineLevel="1" x14ac:dyDescent="0.25">
      <c r="A1471" s="212"/>
      <c r="B1471" s="465"/>
      <c r="C1471" s="272"/>
      <c r="D1471" s="272"/>
      <c r="E1471" s="273"/>
      <c r="F1471" s="274" t="s">
        <v>58</v>
      </c>
      <c r="G1471" s="394">
        <f>G613</f>
        <v>0</v>
      </c>
      <c r="H1471" s="421">
        <f>G1471*(1-VLOOKUP($F1471,SHT,2,FALSE))+H613*(1-VLOOKUP($F1471,SHT,2,FALSE))</f>
        <v>0</v>
      </c>
      <c r="I1471" s="389">
        <f t="shared" ref="I1471:V1471" si="632">I613*(1-VLOOKUP($F1471,SHT,2,FALSE))</f>
        <v>0</v>
      </c>
      <c r="J1471" s="389">
        <f t="shared" si="632"/>
        <v>0</v>
      </c>
      <c r="K1471" s="390">
        <f t="shared" si="632"/>
        <v>0</v>
      </c>
      <c r="L1471" s="391">
        <f t="shared" si="632"/>
        <v>0</v>
      </c>
      <c r="M1471" s="396">
        <f t="shared" si="632"/>
        <v>0</v>
      </c>
      <c r="N1471" s="392">
        <f t="shared" si="632"/>
        <v>0</v>
      </c>
      <c r="O1471" s="392">
        <f t="shared" si="632"/>
        <v>0</v>
      </c>
      <c r="P1471" s="392">
        <f t="shared" si="632"/>
        <v>0</v>
      </c>
      <c r="Q1471" s="392">
        <f t="shared" si="632"/>
        <v>0</v>
      </c>
      <c r="R1471" s="392">
        <f t="shared" si="632"/>
        <v>0</v>
      </c>
      <c r="S1471" s="392">
        <f t="shared" si="632"/>
        <v>0</v>
      </c>
      <c r="T1471" s="388">
        <f t="shared" si="632"/>
        <v>0</v>
      </c>
      <c r="U1471" s="392">
        <f t="shared" si="632"/>
        <v>0</v>
      </c>
      <c r="V1471" s="393">
        <f t="shared" si="632"/>
        <v>0</v>
      </c>
      <c r="W1471" s="37">
        <f>W613</f>
        <v>0</v>
      </c>
      <c r="Y1471"/>
    </row>
    <row r="1472" spans="1:25" outlineLevel="1" x14ac:dyDescent="0.25">
      <c r="A1472" s="212"/>
      <c r="B1472" s="465"/>
      <c r="C1472" s="272"/>
      <c r="D1472" s="272"/>
      <c r="E1472" s="273"/>
      <c r="F1472" s="274" t="s">
        <v>59</v>
      </c>
      <c r="G1472" s="394">
        <f>G614</f>
        <v>0</v>
      </c>
      <c r="H1472" s="421">
        <f>G1472*(1-VLOOKUP($F1472,SHT,2,FALSE))+H614*(1-VLOOKUP($F1472,SHT,2,FALSE))</f>
        <v>0</v>
      </c>
      <c r="I1472" s="389">
        <f t="shared" ref="I1472:V1472" si="633">I614*(1-VLOOKUP($F1472,SHT,2,FALSE))</f>
        <v>0</v>
      </c>
      <c r="J1472" s="389">
        <f t="shared" si="633"/>
        <v>0</v>
      </c>
      <c r="K1472" s="390">
        <f t="shared" si="633"/>
        <v>0</v>
      </c>
      <c r="L1472" s="391">
        <f t="shared" si="633"/>
        <v>0</v>
      </c>
      <c r="M1472" s="396">
        <f t="shared" si="633"/>
        <v>0</v>
      </c>
      <c r="N1472" s="392">
        <f t="shared" si="633"/>
        <v>0</v>
      </c>
      <c r="O1472" s="392">
        <f t="shared" si="633"/>
        <v>0</v>
      </c>
      <c r="P1472" s="392">
        <f t="shared" si="633"/>
        <v>0</v>
      </c>
      <c r="Q1472" s="392">
        <f t="shared" si="633"/>
        <v>0</v>
      </c>
      <c r="R1472" s="392">
        <f t="shared" si="633"/>
        <v>0</v>
      </c>
      <c r="S1472" s="392">
        <f t="shared" si="633"/>
        <v>0</v>
      </c>
      <c r="T1472" s="388">
        <f t="shared" si="633"/>
        <v>0</v>
      </c>
      <c r="U1472" s="392">
        <f t="shared" si="633"/>
        <v>0</v>
      </c>
      <c r="V1472" s="393">
        <f t="shared" si="633"/>
        <v>0</v>
      </c>
      <c r="W1472" s="37">
        <f>W614</f>
        <v>0</v>
      </c>
      <c r="Y1472"/>
    </row>
    <row r="1473" spans="1:25" x14ac:dyDescent="0.25">
      <c r="A1473" s="212"/>
      <c r="B1473" s="465"/>
      <c r="C1473" s="272"/>
      <c r="D1473" s="272"/>
      <c r="E1473" s="273" t="s">
        <v>60</v>
      </c>
      <c r="F1473" s="273"/>
      <c r="G1473" s="367">
        <f t="shared" ref="G1473:W1473" si="634">SUBTOTAL(9,G1474:G1476)</f>
        <v>0</v>
      </c>
      <c r="H1473" s="368">
        <f t="shared" si="634"/>
        <v>0</v>
      </c>
      <c r="I1473" s="369">
        <f t="shared" si="634"/>
        <v>0</v>
      </c>
      <c r="J1473" s="369">
        <f t="shared" si="634"/>
        <v>0</v>
      </c>
      <c r="K1473" s="370">
        <f t="shared" si="634"/>
        <v>0</v>
      </c>
      <c r="L1473" s="364">
        <f t="shared" si="634"/>
        <v>0</v>
      </c>
      <c r="M1473" s="364">
        <f t="shared" si="634"/>
        <v>0</v>
      </c>
      <c r="N1473" s="364">
        <f t="shared" si="634"/>
        <v>0</v>
      </c>
      <c r="O1473" s="364">
        <f t="shared" si="634"/>
        <v>0</v>
      </c>
      <c r="P1473" s="364">
        <f t="shared" si="634"/>
        <v>0</v>
      </c>
      <c r="Q1473" s="364">
        <f t="shared" si="634"/>
        <v>0</v>
      </c>
      <c r="R1473" s="364">
        <f t="shared" si="634"/>
        <v>0</v>
      </c>
      <c r="S1473" s="364">
        <f t="shared" si="634"/>
        <v>0</v>
      </c>
      <c r="T1473" s="364">
        <f t="shared" si="634"/>
        <v>0</v>
      </c>
      <c r="U1473" s="364">
        <f t="shared" si="634"/>
        <v>0</v>
      </c>
      <c r="V1473" s="364">
        <f t="shared" si="634"/>
        <v>0</v>
      </c>
      <c r="W1473" s="366">
        <f t="shared" si="634"/>
        <v>0</v>
      </c>
      <c r="Y1473"/>
    </row>
    <row r="1474" spans="1:25" outlineLevel="1" x14ac:dyDescent="0.25">
      <c r="A1474" s="212"/>
      <c r="B1474" s="465"/>
      <c r="C1474" s="272"/>
      <c r="D1474" s="272"/>
      <c r="E1474" s="273"/>
      <c r="F1474" s="274" t="s">
        <v>61</v>
      </c>
      <c r="G1474" s="394">
        <f>G616</f>
        <v>0</v>
      </c>
      <c r="H1474" s="421">
        <f>G1474*(1-VLOOKUP($F1474,SHT,2,FALSE))+H616*(1-VLOOKUP($F1474,SHT,2,FALSE))</f>
        <v>0</v>
      </c>
      <c r="I1474" s="389">
        <f t="shared" ref="I1474:V1474" si="635">I616*(1-VLOOKUP($F1474,SHT,2,FALSE))</f>
        <v>0</v>
      </c>
      <c r="J1474" s="389">
        <f t="shared" si="635"/>
        <v>0</v>
      </c>
      <c r="K1474" s="390">
        <f t="shared" si="635"/>
        <v>0</v>
      </c>
      <c r="L1474" s="391">
        <f t="shared" si="635"/>
        <v>0</v>
      </c>
      <c r="M1474" s="396">
        <f t="shared" si="635"/>
        <v>0</v>
      </c>
      <c r="N1474" s="392">
        <f t="shared" si="635"/>
        <v>0</v>
      </c>
      <c r="O1474" s="392">
        <f t="shared" si="635"/>
        <v>0</v>
      </c>
      <c r="P1474" s="392">
        <f t="shared" si="635"/>
        <v>0</v>
      </c>
      <c r="Q1474" s="392">
        <f t="shared" si="635"/>
        <v>0</v>
      </c>
      <c r="R1474" s="392">
        <f t="shared" si="635"/>
        <v>0</v>
      </c>
      <c r="S1474" s="392">
        <f t="shared" si="635"/>
        <v>0</v>
      </c>
      <c r="T1474" s="388">
        <f t="shared" si="635"/>
        <v>0</v>
      </c>
      <c r="U1474" s="392">
        <f t="shared" si="635"/>
        <v>0</v>
      </c>
      <c r="V1474" s="393">
        <f t="shared" si="635"/>
        <v>0</v>
      </c>
      <c r="W1474" s="37">
        <f>W616</f>
        <v>0</v>
      </c>
      <c r="Y1474"/>
    </row>
    <row r="1475" spans="1:25" outlineLevel="1" x14ac:dyDescent="0.25">
      <c r="A1475" s="212"/>
      <c r="B1475" s="465"/>
      <c r="C1475" s="272"/>
      <c r="D1475" s="272"/>
      <c r="E1475" s="273"/>
      <c r="F1475" s="274" t="s">
        <v>62</v>
      </c>
      <c r="G1475" s="394">
        <f>G617</f>
        <v>0</v>
      </c>
      <c r="H1475" s="421">
        <f>G1475*(1-VLOOKUP($F1475,SHT,2,FALSE))+H617*(1-VLOOKUP($F1475,SHT,2,FALSE))</f>
        <v>0</v>
      </c>
      <c r="I1475" s="389">
        <f t="shared" ref="I1475:V1475" si="636">I617*(1-VLOOKUP($F1475,SHT,2,FALSE))</f>
        <v>0</v>
      </c>
      <c r="J1475" s="389">
        <f t="shared" si="636"/>
        <v>0</v>
      </c>
      <c r="K1475" s="390">
        <f t="shared" si="636"/>
        <v>0</v>
      </c>
      <c r="L1475" s="391">
        <f t="shared" si="636"/>
        <v>0</v>
      </c>
      <c r="M1475" s="396">
        <f t="shared" si="636"/>
        <v>0</v>
      </c>
      <c r="N1475" s="392">
        <f t="shared" si="636"/>
        <v>0</v>
      </c>
      <c r="O1475" s="392">
        <f t="shared" si="636"/>
        <v>0</v>
      </c>
      <c r="P1475" s="392">
        <f t="shared" si="636"/>
        <v>0</v>
      </c>
      <c r="Q1475" s="392">
        <f t="shared" si="636"/>
        <v>0</v>
      </c>
      <c r="R1475" s="392">
        <f t="shared" si="636"/>
        <v>0</v>
      </c>
      <c r="S1475" s="392">
        <f t="shared" si="636"/>
        <v>0</v>
      </c>
      <c r="T1475" s="388">
        <f t="shared" si="636"/>
        <v>0</v>
      </c>
      <c r="U1475" s="392">
        <f t="shared" si="636"/>
        <v>0</v>
      </c>
      <c r="V1475" s="393">
        <f t="shared" si="636"/>
        <v>0</v>
      </c>
      <c r="W1475" s="37">
        <f>W617</f>
        <v>0</v>
      </c>
      <c r="Y1475"/>
    </row>
    <row r="1476" spans="1:25" outlineLevel="1" x14ac:dyDescent="0.25">
      <c r="A1476" s="212"/>
      <c r="B1476" s="465"/>
      <c r="C1476" s="272"/>
      <c r="D1476" s="272"/>
      <c r="E1476" s="273"/>
      <c r="F1476" s="274" t="s">
        <v>63</v>
      </c>
      <c r="G1476" s="394">
        <f>G618</f>
        <v>0</v>
      </c>
      <c r="H1476" s="421">
        <f>G1476*(1-VLOOKUP($F1476,SHT,2,FALSE))+H618*(1-VLOOKUP($F1476,SHT,2,FALSE))</f>
        <v>0</v>
      </c>
      <c r="I1476" s="389">
        <f t="shared" ref="I1476:V1476" si="637">I618*(1-VLOOKUP($F1476,SHT,2,FALSE))</f>
        <v>0</v>
      </c>
      <c r="J1476" s="389">
        <f t="shared" si="637"/>
        <v>0</v>
      </c>
      <c r="K1476" s="390">
        <f t="shared" si="637"/>
        <v>0</v>
      </c>
      <c r="L1476" s="391">
        <f t="shared" si="637"/>
        <v>0</v>
      </c>
      <c r="M1476" s="396">
        <f t="shared" si="637"/>
        <v>0</v>
      </c>
      <c r="N1476" s="392">
        <f t="shared" si="637"/>
        <v>0</v>
      </c>
      <c r="O1476" s="392">
        <f t="shared" si="637"/>
        <v>0</v>
      </c>
      <c r="P1476" s="392">
        <f t="shared" si="637"/>
        <v>0</v>
      </c>
      <c r="Q1476" s="392">
        <f t="shared" si="637"/>
        <v>0</v>
      </c>
      <c r="R1476" s="392">
        <f t="shared" si="637"/>
        <v>0</v>
      </c>
      <c r="S1476" s="392">
        <f t="shared" si="637"/>
        <v>0</v>
      </c>
      <c r="T1476" s="388">
        <f t="shared" si="637"/>
        <v>0</v>
      </c>
      <c r="U1476" s="392">
        <f t="shared" si="637"/>
        <v>0</v>
      </c>
      <c r="V1476" s="393">
        <f t="shared" si="637"/>
        <v>0</v>
      </c>
      <c r="W1476" s="37">
        <f>W618</f>
        <v>0</v>
      </c>
      <c r="Y1476"/>
    </row>
    <row r="1477" spans="1:25" x14ac:dyDescent="0.25">
      <c r="A1477" s="212"/>
      <c r="B1477" s="465"/>
      <c r="C1477" s="272"/>
      <c r="D1477" s="272"/>
      <c r="E1477" s="273" t="s">
        <v>64</v>
      </c>
      <c r="F1477" s="273"/>
      <c r="G1477" s="367">
        <f t="shared" ref="G1477:W1477" si="638">SUBTOTAL(9,G1478:G1479)</f>
        <v>0</v>
      </c>
      <c r="H1477" s="368">
        <f t="shared" si="638"/>
        <v>0</v>
      </c>
      <c r="I1477" s="369">
        <f t="shared" si="638"/>
        <v>0</v>
      </c>
      <c r="J1477" s="369">
        <f t="shared" si="638"/>
        <v>0</v>
      </c>
      <c r="K1477" s="370">
        <f t="shared" si="638"/>
        <v>0</v>
      </c>
      <c r="L1477" s="364">
        <f t="shared" si="638"/>
        <v>0</v>
      </c>
      <c r="M1477" s="364">
        <f t="shared" si="638"/>
        <v>0</v>
      </c>
      <c r="N1477" s="364">
        <f t="shared" si="638"/>
        <v>0</v>
      </c>
      <c r="O1477" s="364">
        <f t="shared" si="638"/>
        <v>0</v>
      </c>
      <c r="P1477" s="364">
        <f t="shared" si="638"/>
        <v>0</v>
      </c>
      <c r="Q1477" s="364">
        <f t="shared" si="638"/>
        <v>0</v>
      </c>
      <c r="R1477" s="364">
        <f t="shared" si="638"/>
        <v>0</v>
      </c>
      <c r="S1477" s="364">
        <f t="shared" si="638"/>
        <v>0</v>
      </c>
      <c r="T1477" s="364">
        <f t="shared" si="638"/>
        <v>0</v>
      </c>
      <c r="U1477" s="364">
        <f t="shared" si="638"/>
        <v>0</v>
      </c>
      <c r="V1477" s="365">
        <f t="shared" si="638"/>
        <v>0</v>
      </c>
      <c r="W1477" s="366">
        <f t="shared" si="638"/>
        <v>0</v>
      </c>
      <c r="Y1477"/>
    </row>
    <row r="1478" spans="1:25" outlineLevel="1" x14ac:dyDescent="0.25">
      <c r="A1478" s="212"/>
      <c r="B1478" s="465"/>
      <c r="C1478" s="272"/>
      <c r="D1478" s="272"/>
      <c r="E1478" s="273"/>
      <c r="F1478" s="274" t="s">
        <v>65</v>
      </c>
      <c r="G1478" s="394">
        <f>G620</f>
        <v>0</v>
      </c>
      <c r="H1478" s="421">
        <f>G1478*(1-VLOOKUP($F1478,SHT,2,FALSE))+H620*(1-VLOOKUP($F1478,SHT,2,FALSE))</f>
        <v>0</v>
      </c>
      <c r="I1478" s="389">
        <f t="shared" ref="I1478:V1478" si="639">I620*(1-VLOOKUP($F1478,SHT,2,FALSE))</f>
        <v>0</v>
      </c>
      <c r="J1478" s="389">
        <f t="shared" si="639"/>
        <v>0</v>
      </c>
      <c r="K1478" s="390">
        <f t="shared" si="639"/>
        <v>0</v>
      </c>
      <c r="L1478" s="391">
        <f t="shared" si="639"/>
        <v>0</v>
      </c>
      <c r="M1478" s="396">
        <f t="shared" si="639"/>
        <v>0</v>
      </c>
      <c r="N1478" s="392">
        <f t="shared" si="639"/>
        <v>0</v>
      </c>
      <c r="O1478" s="392">
        <f t="shared" si="639"/>
        <v>0</v>
      </c>
      <c r="P1478" s="392">
        <f t="shared" si="639"/>
        <v>0</v>
      </c>
      <c r="Q1478" s="392">
        <f t="shared" si="639"/>
        <v>0</v>
      </c>
      <c r="R1478" s="392">
        <f t="shared" si="639"/>
        <v>0</v>
      </c>
      <c r="S1478" s="392">
        <f t="shared" si="639"/>
        <v>0</v>
      </c>
      <c r="T1478" s="388">
        <f t="shared" si="639"/>
        <v>0</v>
      </c>
      <c r="U1478" s="392">
        <f t="shared" si="639"/>
        <v>0</v>
      </c>
      <c r="V1478" s="393">
        <f t="shared" si="639"/>
        <v>0</v>
      </c>
      <c r="W1478" s="37">
        <f>W620</f>
        <v>0</v>
      </c>
      <c r="Y1478"/>
    </row>
    <row r="1479" spans="1:25" outlineLevel="1" x14ac:dyDescent="0.25">
      <c r="A1479" s="212"/>
      <c r="B1479" s="465"/>
      <c r="C1479" s="272"/>
      <c r="D1479" s="272"/>
      <c r="E1479" s="273"/>
      <c r="F1479" s="274" t="s">
        <v>66</v>
      </c>
      <c r="G1479" s="394">
        <f>G621</f>
        <v>0</v>
      </c>
      <c r="H1479" s="421">
        <f>G1479*(1-VLOOKUP($F1479,SHT,2,FALSE))+H621*(1-VLOOKUP($F1479,SHT,2,FALSE))</f>
        <v>0</v>
      </c>
      <c r="I1479" s="389">
        <f t="shared" ref="I1479:V1479" si="640">I621*(1-VLOOKUP($F1479,SHT,2,FALSE))</f>
        <v>0</v>
      </c>
      <c r="J1479" s="389">
        <f t="shared" si="640"/>
        <v>0</v>
      </c>
      <c r="K1479" s="390">
        <f t="shared" si="640"/>
        <v>0</v>
      </c>
      <c r="L1479" s="391">
        <f t="shared" si="640"/>
        <v>0</v>
      </c>
      <c r="M1479" s="396">
        <f t="shared" si="640"/>
        <v>0</v>
      </c>
      <c r="N1479" s="392">
        <f t="shared" si="640"/>
        <v>0</v>
      </c>
      <c r="O1479" s="392">
        <f t="shared" si="640"/>
        <v>0</v>
      </c>
      <c r="P1479" s="392">
        <f t="shared" si="640"/>
        <v>0</v>
      </c>
      <c r="Q1479" s="392">
        <f t="shared" si="640"/>
        <v>0</v>
      </c>
      <c r="R1479" s="392">
        <f t="shared" si="640"/>
        <v>0</v>
      </c>
      <c r="S1479" s="392">
        <f t="shared" si="640"/>
        <v>0</v>
      </c>
      <c r="T1479" s="388">
        <f t="shared" si="640"/>
        <v>0</v>
      </c>
      <c r="U1479" s="392">
        <f t="shared" si="640"/>
        <v>0</v>
      </c>
      <c r="V1479" s="393">
        <f t="shared" si="640"/>
        <v>0</v>
      </c>
      <c r="W1479" s="37">
        <f>W621</f>
        <v>0</v>
      </c>
      <c r="Y1479"/>
    </row>
    <row r="1480" spans="1:25" x14ac:dyDescent="0.25">
      <c r="A1480" s="212"/>
      <c r="B1480" s="465"/>
      <c r="C1480" s="272"/>
      <c r="D1480" s="272"/>
      <c r="E1480" s="273" t="s">
        <v>67</v>
      </c>
      <c r="F1480" s="273"/>
      <c r="G1480" s="367">
        <f t="shared" ref="G1480:W1480" si="641">SUBTOTAL(9,G1481:G1483)</f>
        <v>0</v>
      </c>
      <c r="H1480" s="368">
        <f t="shared" si="641"/>
        <v>0</v>
      </c>
      <c r="I1480" s="369">
        <f t="shared" si="641"/>
        <v>0</v>
      </c>
      <c r="J1480" s="369">
        <f t="shared" si="641"/>
        <v>0</v>
      </c>
      <c r="K1480" s="370">
        <f t="shared" si="641"/>
        <v>0</v>
      </c>
      <c r="L1480" s="364">
        <f t="shared" si="641"/>
        <v>0</v>
      </c>
      <c r="M1480" s="364">
        <f t="shared" si="641"/>
        <v>0</v>
      </c>
      <c r="N1480" s="364">
        <f t="shared" si="641"/>
        <v>0</v>
      </c>
      <c r="O1480" s="364">
        <f t="shared" si="641"/>
        <v>0</v>
      </c>
      <c r="P1480" s="364">
        <f t="shared" si="641"/>
        <v>0</v>
      </c>
      <c r="Q1480" s="364">
        <f t="shared" si="641"/>
        <v>0</v>
      </c>
      <c r="R1480" s="364">
        <f t="shared" si="641"/>
        <v>0</v>
      </c>
      <c r="S1480" s="364">
        <f t="shared" si="641"/>
        <v>0</v>
      </c>
      <c r="T1480" s="364">
        <f t="shared" si="641"/>
        <v>0</v>
      </c>
      <c r="U1480" s="364">
        <f t="shared" si="641"/>
        <v>0</v>
      </c>
      <c r="V1480" s="364">
        <f t="shared" si="641"/>
        <v>0</v>
      </c>
      <c r="W1480" s="366">
        <f t="shared" si="641"/>
        <v>0</v>
      </c>
      <c r="Y1480"/>
    </row>
    <row r="1481" spans="1:25" outlineLevel="1" x14ac:dyDescent="0.25">
      <c r="A1481" s="212"/>
      <c r="B1481" s="465"/>
      <c r="C1481" s="272"/>
      <c r="D1481" s="272"/>
      <c r="E1481" s="273"/>
      <c r="F1481" s="274" t="s">
        <v>68</v>
      </c>
      <c r="G1481" s="394">
        <f>G623</f>
        <v>0</v>
      </c>
      <c r="H1481" s="421">
        <f>G1481*(1-VLOOKUP($F1481,SHT,2,FALSE))+H623*(1-VLOOKUP($F1481,SHT,2,FALSE))</f>
        <v>0</v>
      </c>
      <c r="I1481" s="389">
        <f t="shared" ref="I1481:V1481" si="642">I623*(1-VLOOKUP($F1481,SHT,2,FALSE))</f>
        <v>0</v>
      </c>
      <c r="J1481" s="389">
        <f t="shared" si="642"/>
        <v>0</v>
      </c>
      <c r="K1481" s="390">
        <f t="shared" si="642"/>
        <v>0</v>
      </c>
      <c r="L1481" s="391">
        <f t="shared" si="642"/>
        <v>0</v>
      </c>
      <c r="M1481" s="396">
        <f t="shared" si="642"/>
        <v>0</v>
      </c>
      <c r="N1481" s="392">
        <f t="shared" si="642"/>
        <v>0</v>
      </c>
      <c r="O1481" s="392">
        <f t="shared" si="642"/>
        <v>0</v>
      </c>
      <c r="P1481" s="392">
        <f t="shared" si="642"/>
        <v>0</v>
      </c>
      <c r="Q1481" s="392">
        <f t="shared" si="642"/>
        <v>0</v>
      </c>
      <c r="R1481" s="392">
        <f t="shared" si="642"/>
        <v>0</v>
      </c>
      <c r="S1481" s="392">
        <f t="shared" si="642"/>
        <v>0</v>
      </c>
      <c r="T1481" s="388">
        <f t="shared" si="642"/>
        <v>0</v>
      </c>
      <c r="U1481" s="392">
        <f t="shared" si="642"/>
        <v>0</v>
      </c>
      <c r="V1481" s="393">
        <f t="shared" si="642"/>
        <v>0</v>
      </c>
      <c r="W1481" s="37">
        <f>W623</f>
        <v>0</v>
      </c>
      <c r="Y1481"/>
    </row>
    <row r="1482" spans="1:25" outlineLevel="1" x14ac:dyDescent="0.25">
      <c r="A1482" s="212"/>
      <c r="B1482" s="465"/>
      <c r="C1482" s="272"/>
      <c r="D1482" s="272"/>
      <c r="E1482" s="273"/>
      <c r="F1482" s="274" t="s">
        <v>69</v>
      </c>
      <c r="G1482" s="394">
        <f>G624</f>
        <v>0</v>
      </c>
      <c r="H1482" s="421">
        <f>G1482*(1-VLOOKUP($F1482,SHT,2,FALSE))+H624*(1-VLOOKUP($F1482,SHT,2,FALSE))</f>
        <v>0</v>
      </c>
      <c r="I1482" s="389">
        <f t="shared" ref="I1482:V1482" si="643">I624*(1-VLOOKUP($F1482,SHT,2,FALSE))</f>
        <v>0</v>
      </c>
      <c r="J1482" s="389">
        <f t="shared" si="643"/>
        <v>0</v>
      </c>
      <c r="K1482" s="390">
        <f t="shared" si="643"/>
        <v>0</v>
      </c>
      <c r="L1482" s="391">
        <f t="shared" si="643"/>
        <v>0</v>
      </c>
      <c r="M1482" s="396">
        <f t="shared" si="643"/>
        <v>0</v>
      </c>
      <c r="N1482" s="392">
        <f t="shared" si="643"/>
        <v>0</v>
      </c>
      <c r="O1482" s="392">
        <f t="shared" si="643"/>
        <v>0</v>
      </c>
      <c r="P1482" s="392">
        <f t="shared" si="643"/>
        <v>0</v>
      </c>
      <c r="Q1482" s="392">
        <f t="shared" si="643"/>
        <v>0</v>
      </c>
      <c r="R1482" s="392">
        <f t="shared" si="643"/>
        <v>0</v>
      </c>
      <c r="S1482" s="392">
        <f t="shared" si="643"/>
        <v>0</v>
      </c>
      <c r="T1482" s="388">
        <f t="shared" si="643"/>
        <v>0</v>
      </c>
      <c r="U1482" s="392">
        <f t="shared" si="643"/>
        <v>0</v>
      </c>
      <c r="V1482" s="393">
        <f t="shared" si="643"/>
        <v>0</v>
      </c>
      <c r="W1482" s="37">
        <f>W624</f>
        <v>0</v>
      </c>
      <c r="Y1482"/>
    </row>
    <row r="1483" spans="1:25" outlineLevel="1" x14ac:dyDescent="0.25">
      <c r="A1483" s="212"/>
      <c r="B1483" s="465"/>
      <c r="C1483" s="272"/>
      <c r="D1483" s="272"/>
      <c r="E1483" s="273"/>
      <c r="F1483" s="274" t="s">
        <v>70</v>
      </c>
      <c r="G1483" s="394">
        <f>G625</f>
        <v>0</v>
      </c>
      <c r="H1483" s="421">
        <f>G1483*(1-VLOOKUP($F1483,SHT,2,FALSE))+H625*(1-VLOOKUP($F1483,SHT,2,FALSE))</f>
        <v>0</v>
      </c>
      <c r="I1483" s="389">
        <f t="shared" ref="I1483:V1483" si="644">I625*(1-VLOOKUP($F1483,SHT,2,FALSE))</f>
        <v>0</v>
      </c>
      <c r="J1483" s="389">
        <f t="shared" si="644"/>
        <v>0</v>
      </c>
      <c r="K1483" s="390">
        <f t="shared" si="644"/>
        <v>0</v>
      </c>
      <c r="L1483" s="391">
        <f t="shared" si="644"/>
        <v>0</v>
      </c>
      <c r="M1483" s="396">
        <f t="shared" si="644"/>
        <v>0</v>
      </c>
      <c r="N1483" s="392">
        <f t="shared" si="644"/>
        <v>0</v>
      </c>
      <c r="O1483" s="392">
        <f t="shared" si="644"/>
        <v>0</v>
      </c>
      <c r="P1483" s="392">
        <f t="shared" si="644"/>
        <v>0</v>
      </c>
      <c r="Q1483" s="392">
        <f t="shared" si="644"/>
        <v>0</v>
      </c>
      <c r="R1483" s="392">
        <f t="shared" si="644"/>
        <v>0</v>
      </c>
      <c r="S1483" s="392">
        <f t="shared" si="644"/>
        <v>0</v>
      </c>
      <c r="T1483" s="388">
        <f t="shared" si="644"/>
        <v>0</v>
      </c>
      <c r="U1483" s="392">
        <f t="shared" si="644"/>
        <v>0</v>
      </c>
      <c r="V1483" s="393">
        <f t="shared" si="644"/>
        <v>0</v>
      </c>
      <c r="W1483" s="37">
        <f>W625</f>
        <v>0</v>
      </c>
      <c r="Y1483"/>
    </row>
    <row r="1484" spans="1:25" x14ac:dyDescent="0.25">
      <c r="A1484" s="212"/>
      <c r="B1484" s="465"/>
      <c r="C1484" s="272"/>
      <c r="D1484" s="272" t="s">
        <v>71</v>
      </c>
      <c r="E1484" s="273"/>
      <c r="F1484" s="273"/>
      <c r="G1484" s="367"/>
      <c r="H1484" s="368"/>
      <c r="I1484" s="369"/>
      <c r="J1484" s="369"/>
      <c r="K1484" s="370"/>
      <c r="L1484" s="363"/>
      <c r="M1484" s="364"/>
      <c r="N1484" s="364"/>
      <c r="O1484" s="364"/>
      <c r="P1484" s="364"/>
      <c r="Q1484" s="364"/>
      <c r="R1484" s="364"/>
      <c r="S1484" s="364"/>
      <c r="T1484" s="364"/>
      <c r="U1484" s="364"/>
      <c r="V1484" s="365"/>
      <c r="W1484" s="366"/>
      <c r="Y1484"/>
    </row>
    <row r="1485" spans="1:25" x14ac:dyDescent="0.25">
      <c r="A1485" s="212"/>
      <c r="B1485" s="465"/>
      <c r="C1485" s="272"/>
      <c r="D1485" s="272"/>
      <c r="E1485" s="273" t="s">
        <v>72</v>
      </c>
      <c r="F1485" s="273"/>
      <c r="G1485" s="367">
        <f t="shared" ref="G1485:W1485" si="645">SUBTOTAL(9,G1486:G1487)</f>
        <v>0</v>
      </c>
      <c r="H1485" s="368">
        <f t="shared" si="645"/>
        <v>0</v>
      </c>
      <c r="I1485" s="369">
        <f t="shared" si="645"/>
        <v>0</v>
      </c>
      <c r="J1485" s="369">
        <f t="shared" si="645"/>
        <v>0</v>
      </c>
      <c r="K1485" s="370">
        <f t="shared" si="645"/>
        <v>0</v>
      </c>
      <c r="L1485" s="364">
        <f t="shared" si="645"/>
        <v>0</v>
      </c>
      <c r="M1485" s="364">
        <f t="shared" si="645"/>
        <v>0</v>
      </c>
      <c r="N1485" s="364">
        <f t="shared" si="645"/>
        <v>0</v>
      </c>
      <c r="O1485" s="364">
        <f t="shared" si="645"/>
        <v>0</v>
      </c>
      <c r="P1485" s="364">
        <f t="shared" si="645"/>
        <v>0</v>
      </c>
      <c r="Q1485" s="364">
        <f t="shared" si="645"/>
        <v>0</v>
      </c>
      <c r="R1485" s="364">
        <f t="shared" si="645"/>
        <v>0</v>
      </c>
      <c r="S1485" s="364">
        <f t="shared" si="645"/>
        <v>0</v>
      </c>
      <c r="T1485" s="364">
        <f t="shared" si="645"/>
        <v>0</v>
      </c>
      <c r="U1485" s="364">
        <f t="shared" si="645"/>
        <v>0</v>
      </c>
      <c r="V1485" s="365">
        <f t="shared" si="645"/>
        <v>0</v>
      </c>
      <c r="W1485" s="366">
        <f t="shared" si="645"/>
        <v>0</v>
      </c>
      <c r="Y1485"/>
    </row>
    <row r="1486" spans="1:25" outlineLevel="1" x14ac:dyDescent="0.25">
      <c r="A1486" s="212"/>
      <c r="B1486" s="465"/>
      <c r="C1486" s="272"/>
      <c r="D1486" s="272"/>
      <c r="E1486" s="273"/>
      <c r="F1486" s="274" t="s">
        <v>73</v>
      </c>
      <c r="G1486" s="394">
        <f>G628</f>
        <v>0</v>
      </c>
      <c r="H1486" s="421">
        <f>G1486*(1-VLOOKUP($F1486,SHT,2,FALSE))+H628*(1-VLOOKUP($F1486,SHT,2,FALSE))</f>
        <v>0</v>
      </c>
      <c r="I1486" s="389">
        <f t="shared" ref="I1486:V1486" si="646">I628*(1-VLOOKUP($F1486,SHT,2,FALSE))</f>
        <v>0</v>
      </c>
      <c r="J1486" s="389">
        <f t="shared" si="646"/>
        <v>0</v>
      </c>
      <c r="K1486" s="390">
        <f t="shared" si="646"/>
        <v>0</v>
      </c>
      <c r="L1486" s="391">
        <f t="shared" si="646"/>
        <v>0</v>
      </c>
      <c r="M1486" s="396">
        <f t="shared" si="646"/>
        <v>0</v>
      </c>
      <c r="N1486" s="392">
        <f t="shared" si="646"/>
        <v>0</v>
      </c>
      <c r="O1486" s="392">
        <f t="shared" si="646"/>
        <v>0</v>
      </c>
      <c r="P1486" s="392">
        <f t="shared" si="646"/>
        <v>0</v>
      </c>
      <c r="Q1486" s="392">
        <f t="shared" si="646"/>
        <v>0</v>
      </c>
      <c r="R1486" s="392">
        <f t="shared" si="646"/>
        <v>0</v>
      </c>
      <c r="S1486" s="392">
        <f t="shared" si="646"/>
        <v>0</v>
      </c>
      <c r="T1486" s="388">
        <f t="shared" si="646"/>
        <v>0</v>
      </c>
      <c r="U1486" s="392">
        <f t="shared" si="646"/>
        <v>0</v>
      </c>
      <c r="V1486" s="393">
        <f t="shared" si="646"/>
        <v>0</v>
      </c>
      <c r="W1486" s="37">
        <f>W628</f>
        <v>0</v>
      </c>
      <c r="Y1486"/>
    </row>
    <row r="1487" spans="1:25" outlineLevel="1" x14ac:dyDescent="0.25">
      <c r="A1487" s="212"/>
      <c r="B1487" s="465"/>
      <c r="C1487" s="272"/>
      <c r="D1487" s="272"/>
      <c r="E1487" s="273"/>
      <c r="F1487" s="274" t="s">
        <v>74</v>
      </c>
      <c r="G1487" s="394">
        <f>G629</f>
        <v>0</v>
      </c>
      <c r="H1487" s="421">
        <f>G1487*(1-VLOOKUP($F1487,SHT,2,FALSE))+H629*(1-VLOOKUP($F1487,SHT,2,FALSE))</f>
        <v>0</v>
      </c>
      <c r="I1487" s="389">
        <f t="shared" ref="I1487:V1487" si="647">I629*(1-VLOOKUP($F1487,SHT,2,FALSE))</f>
        <v>0</v>
      </c>
      <c r="J1487" s="389">
        <f t="shared" si="647"/>
        <v>0</v>
      </c>
      <c r="K1487" s="390">
        <f t="shared" si="647"/>
        <v>0</v>
      </c>
      <c r="L1487" s="391">
        <f t="shared" si="647"/>
        <v>0</v>
      </c>
      <c r="M1487" s="396">
        <f t="shared" si="647"/>
        <v>0</v>
      </c>
      <c r="N1487" s="392">
        <f t="shared" si="647"/>
        <v>0</v>
      </c>
      <c r="O1487" s="392">
        <f t="shared" si="647"/>
        <v>0</v>
      </c>
      <c r="P1487" s="392">
        <f t="shared" si="647"/>
        <v>0</v>
      </c>
      <c r="Q1487" s="392">
        <f t="shared" si="647"/>
        <v>0</v>
      </c>
      <c r="R1487" s="392">
        <f t="shared" si="647"/>
        <v>0</v>
      </c>
      <c r="S1487" s="392">
        <f t="shared" si="647"/>
        <v>0</v>
      </c>
      <c r="T1487" s="388">
        <f t="shared" si="647"/>
        <v>0</v>
      </c>
      <c r="U1487" s="392">
        <f t="shared" si="647"/>
        <v>0</v>
      </c>
      <c r="V1487" s="393">
        <f t="shared" si="647"/>
        <v>0</v>
      </c>
      <c r="W1487" s="37">
        <f>W629</f>
        <v>0</v>
      </c>
      <c r="Y1487"/>
    </row>
    <row r="1488" spans="1:25" x14ac:dyDescent="0.25">
      <c r="A1488" s="212"/>
      <c r="B1488" s="465"/>
      <c r="C1488" s="272"/>
      <c r="D1488" s="272"/>
      <c r="E1488" s="273" t="s">
        <v>75</v>
      </c>
      <c r="F1488" s="273"/>
      <c r="G1488" s="367">
        <f t="shared" ref="G1488:W1488" si="648">SUBTOTAL(9,G1489:G1490)</f>
        <v>0</v>
      </c>
      <c r="H1488" s="368">
        <f t="shared" si="648"/>
        <v>0</v>
      </c>
      <c r="I1488" s="369">
        <f t="shared" si="648"/>
        <v>0</v>
      </c>
      <c r="J1488" s="369">
        <f t="shared" si="648"/>
        <v>0</v>
      </c>
      <c r="K1488" s="370">
        <f t="shared" si="648"/>
        <v>0</v>
      </c>
      <c r="L1488" s="364">
        <f t="shared" si="648"/>
        <v>0</v>
      </c>
      <c r="M1488" s="364">
        <f t="shared" si="648"/>
        <v>0</v>
      </c>
      <c r="N1488" s="364">
        <f t="shared" si="648"/>
        <v>0</v>
      </c>
      <c r="O1488" s="364">
        <f t="shared" si="648"/>
        <v>0</v>
      </c>
      <c r="P1488" s="364">
        <f t="shared" si="648"/>
        <v>0</v>
      </c>
      <c r="Q1488" s="364">
        <f t="shared" si="648"/>
        <v>0</v>
      </c>
      <c r="R1488" s="364">
        <f t="shared" si="648"/>
        <v>0</v>
      </c>
      <c r="S1488" s="364">
        <f t="shared" si="648"/>
        <v>0</v>
      </c>
      <c r="T1488" s="364">
        <f t="shared" si="648"/>
        <v>0</v>
      </c>
      <c r="U1488" s="364">
        <f t="shared" si="648"/>
        <v>0</v>
      </c>
      <c r="V1488" s="365">
        <f t="shared" si="648"/>
        <v>0</v>
      </c>
      <c r="W1488" s="366">
        <f t="shared" si="648"/>
        <v>0</v>
      </c>
      <c r="Y1488"/>
    </row>
    <row r="1489" spans="1:25" outlineLevel="1" x14ac:dyDescent="0.25">
      <c r="A1489" s="212"/>
      <c r="B1489" s="465"/>
      <c r="C1489" s="272"/>
      <c r="D1489" s="272"/>
      <c r="E1489" s="273"/>
      <c r="F1489" s="274" t="s">
        <v>76</v>
      </c>
      <c r="G1489" s="394">
        <f>G631</f>
        <v>0</v>
      </c>
      <c r="H1489" s="421">
        <f>G1489*(1-VLOOKUP($F1489,SHT,2,FALSE))+H631*(1-VLOOKUP($F1489,SHT,2,FALSE))</f>
        <v>0</v>
      </c>
      <c r="I1489" s="389">
        <f t="shared" ref="I1489:V1489" si="649">I631*(1-VLOOKUP($F1489,SHT,2,FALSE))</f>
        <v>0</v>
      </c>
      <c r="J1489" s="389">
        <f t="shared" si="649"/>
        <v>0</v>
      </c>
      <c r="K1489" s="390">
        <f t="shared" si="649"/>
        <v>0</v>
      </c>
      <c r="L1489" s="391">
        <f t="shared" si="649"/>
        <v>0</v>
      </c>
      <c r="M1489" s="396">
        <f t="shared" si="649"/>
        <v>0</v>
      </c>
      <c r="N1489" s="392">
        <f t="shared" si="649"/>
        <v>0</v>
      </c>
      <c r="O1489" s="392">
        <f t="shared" si="649"/>
        <v>0</v>
      </c>
      <c r="P1489" s="392">
        <f t="shared" si="649"/>
        <v>0</v>
      </c>
      <c r="Q1489" s="392">
        <f t="shared" si="649"/>
        <v>0</v>
      </c>
      <c r="R1489" s="392">
        <f t="shared" si="649"/>
        <v>0</v>
      </c>
      <c r="S1489" s="392">
        <f t="shared" si="649"/>
        <v>0</v>
      </c>
      <c r="T1489" s="388">
        <f t="shared" si="649"/>
        <v>0</v>
      </c>
      <c r="U1489" s="392">
        <f t="shared" si="649"/>
        <v>0</v>
      </c>
      <c r="V1489" s="393">
        <f t="shared" si="649"/>
        <v>0</v>
      </c>
      <c r="W1489" s="37">
        <f>W631</f>
        <v>0</v>
      </c>
      <c r="Y1489"/>
    </row>
    <row r="1490" spans="1:25" outlineLevel="1" x14ac:dyDescent="0.25">
      <c r="A1490" s="212"/>
      <c r="B1490" s="465"/>
      <c r="C1490" s="272"/>
      <c r="D1490" s="272"/>
      <c r="E1490" s="273"/>
      <c r="F1490" s="274" t="s">
        <v>77</v>
      </c>
      <c r="G1490" s="394">
        <f>G632</f>
        <v>0</v>
      </c>
      <c r="H1490" s="421">
        <f>G1490*(1-VLOOKUP($F1490,SHT,2,FALSE))+H632*(1-VLOOKUP($F1490,SHT,2,FALSE))</f>
        <v>0</v>
      </c>
      <c r="I1490" s="389">
        <f t="shared" ref="I1490:V1490" si="650">I632*(1-VLOOKUP($F1490,SHT,2,FALSE))</f>
        <v>0</v>
      </c>
      <c r="J1490" s="389">
        <f t="shared" si="650"/>
        <v>0</v>
      </c>
      <c r="K1490" s="390">
        <f t="shared" si="650"/>
        <v>0</v>
      </c>
      <c r="L1490" s="391">
        <f t="shared" si="650"/>
        <v>0</v>
      </c>
      <c r="M1490" s="396">
        <f t="shared" si="650"/>
        <v>0</v>
      </c>
      <c r="N1490" s="392">
        <f t="shared" si="650"/>
        <v>0</v>
      </c>
      <c r="O1490" s="392">
        <f t="shared" si="650"/>
        <v>0</v>
      </c>
      <c r="P1490" s="392">
        <f t="shared" si="650"/>
        <v>0</v>
      </c>
      <c r="Q1490" s="392">
        <f t="shared" si="650"/>
        <v>0</v>
      </c>
      <c r="R1490" s="392">
        <f t="shared" si="650"/>
        <v>0</v>
      </c>
      <c r="S1490" s="392">
        <f t="shared" si="650"/>
        <v>0</v>
      </c>
      <c r="T1490" s="388">
        <f t="shared" si="650"/>
        <v>0</v>
      </c>
      <c r="U1490" s="392">
        <f t="shared" si="650"/>
        <v>0</v>
      </c>
      <c r="V1490" s="393">
        <f t="shared" si="650"/>
        <v>0</v>
      </c>
      <c r="W1490" s="37">
        <f>W632</f>
        <v>0</v>
      </c>
      <c r="Y1490"/>
    </row>
    <row r="1491" spans="1:25" x14ac:dyDescent="0.25">
      <c r="A1491" s="212"/>
      <c r="B1491" s="465"/>
      <c r="C1491" s="272"/>
      <c r="D1491" s="272"/>
      <c r="E1491" s="273" t="s">
        <v>78</v>
      </c>
      <c r="F1491" s="273"/>
      <c r="G1491" s="367">
        <f t="shared" ref="G1491:W1491" si="651">SUBTOTAL(9,G1492:G1493)</f>
        <v>0</v>
      </c>
      <c r="H1491" s="368">
        <f t="shared" si="651"/>
        <v>0</v>
      </c>
      <c r="I1491" s="369">
        <f t="shared" si="651"/>
        <v>0</v>
      </c>
      <c r="J1491" s="369">
        <f t="shared" si="651"/>
        <v>0</v>
      </c>
      <c r="K1491" s="370">
        <f t="shared" si="651"/>
        <v>0</v>
      </c>
      <c r="L1491" s="364">
        <f t="shared" si="651"/>
        <v>0</v>
      </c>
      <c r="M1491" s="364">
        <f t="shared" si="651"/>
        <v>0</v>
      </c>
      <c r="N1491" s="364">
        <f t="shared" si="651"/>
        <v>0</v>
      </c>
      <c r="O1491" s="364">
        <f t="shared" si="651"/>
        <v>0</v>
      </c>
      <c r="P1491" s="364">
        <f t="shared" si="651"/>
        <v>0</v>
      </c>
      <c r="Q1491" s="364">
        <f t="shared" si="651"/>
        <v>0</v>
      </c>
      <c r="R1491" s="364">
        <f t="shared" si="651"/>
        <v>0</v>
      </c>
      <c r="S1491" s="364">
        <f t="shared" si="651"/>
        <v>0</v>
      </c>
      <c r="T1491" s="364">
        <f t="shared" si="651"/>
        <v>0</v>
      </c>
      <c r="U1491" s="364">
        <f t="shared" si="651"/>
        <v>0</v>
      </c>
      <c r="V1491" s="365">
        <f t="shared" si="651"/>
        <v>0</v>
      </c>
      <c r="W1491" s="366">
        <f t="shared" si="651"/>
        <v>0</v>
      </c>
      <c r="Y1491"/>
    </row>
    <row r="1492" spans="1:25" outlineLevel="1" x14ac:dyDescent="0.25">
      <c r="A1492" s="212"/>
      <c r="B1492" s="465"/>
      <c r="C1492" s="272"/>
      <c r="D1492" s="272"/>
      <c r="E1492" s="273"/>
      <c r="F1492" s="274" t="s">
        <v>79</v>
      </c>
      <c r="G1492" s="394">
        <f>G634</f>
        <v>0</v>
      </c>
      <c r="H1492" s="421">
        <f>G1492*(1-VLOOKUP($F1492,SHT,2,FALSE))+H634*(1-VLOOKUP($F1492,SHT,2,FALSE))</f>
        <v>0</v>
      </c>
      <c r="I1492" s="389">
        <f t="shared" ref="I1492:V1492" si="652">I634*(1-VLOOKUP($F1492,SHT,2,FALSE))</f>
        <v>0</v>
      </c>
      <c r="J1492" s="389">
        <f t="shared" si="652"/>
        <v>0</v>
      </c>
      <c r="K1492" s="390">
        <f t="shared" si="652"/>
        <v>0</v>
      </c>
      <c r="L1492" s="391">
        <f t="shared" si="652"/>
        <v>0</v>
      </c>
      <c r="M1492" s="396">
        <f t="shared" si="652"/>
        <v>0</v>
      </c>
      <c r="N1492" s="392">
        <f t="shared" si="652"/>
        <v>0</v>
      </c>
      <c r="O1492" s="392">
        <f t="shared" si="652"/>
        <v>0</v>
      </c>
      <c r="P1492" s="392">
        <f t="shared" si="652"/>
        <v>0</v>
      </c>
      <c r="Q1492" s="392">
        <f t="shared" si="652"/>
        <v>0</v>
      </c>
      <c r="R1492" s="392">
        <f t="shared" si="652"/>
        <v>0</v>
      </c>
      <c r="S1492" s="392">
        <f t="shared" si="652"/>
        <v>0</v>
      </c>
      <c r="T1492" s="388">
        <f t="shared" si="652"/>
        <v>0</v>
      </c>
      <c r="U1492" s="392">
        <f t="shared" si="652"/>
        <v>0</v>
      </c>
      <c r="V1492" s="393">
        <f t="shared" si="652"/>
        <v>0</v>
      </c>
      <c r="W1492" s="37">
        <f>W634</f>
        <v>0</v>
      </c>
      <c r="Y1492"/>
    </row>
    <row r="1493" spans="1:25" outlineLevel="1" x14ac:dyDescent="0.25">
      <c r="A1493" s="212"/>
      <c r="B1493" s="465"/>
      <c r="C1493" s="272"/>
      <c r="D1493" s="272"/>
      <c r="E1493" s="273"/>
      <c r="F1493" s="274" t="s">
        <v>80</v>
      </c>
      <c r="G1493" s="394">
        <f>G635</f>
        <v>0</v>
      </c>
      <c r="H1493" s="421">
        <f>G1493*(1-VLOOKUP($F1493,SHT,2,FALSE))+H635*(1-VLOOKUP($F1493,SHT,2,FALSE))</f>
        <v>0</v>
      </c>
      <c r="I1493" s="389">
        <f t="shared" ref="I1493:V1493" si="653">I635*(1-VLOOKUP($F1493,SHT,2,FALSE))</f>
        <v>0</v>
      </c>
      <c r="J1493" s="389">
        <f t="shared" si="653"/>
        <v>0</v>
      </c>
      <c r="K1493" s="390">
        <f t="shared" si="653"/>
        <v>0</v>
      </c>
      <c r="L1493" s="391">
        <f t="shared" si="653"/>
        <v>0</v>
      </c>
      <c r="M1493" s="396">
        <f t="shared" si="653"/>
        <v>0</v>
      </c>
      <c r="N1493" s="392">
        <f t="shared" si="653"/>
        <v>0</v>
      </c>
      <c r="O1493" s="392">
        <f t="shared" si="653"/>
        <v>0</v>
      </c>
      <c r="P1493" s="392">
        <f t="shared" si="653"/>
        <v>0</v>
      </c>
      <c r="Q1493" s="392">
        <f t="shared" si="653"/>
        <v>0</v>
      </c>
      <c r="R1493" s="392">
        <f t="shared" si="653"/>
        <v>0</v>
      </c>
      <c r="S1493" s="392">
        <f t="shared" si="653"/>
        <v>0</v>
      </c>
      <c r="T1493" s="388">
        <f t="shared" si="653"/>
        <v>0</v>
      </c>
      <c r="U1493" s="392">
        <f t="shared" si="653"/>
        <v>0</v>
      </c>
      <c r="V1493" s="393">
        <f t="shared" si="653"/>
        <v>0</v>
      </c>
      <c r="W1493" s="37">
        <f>W635</f>
        <v>0</v>
      </c>
      <c r="Y1493"/>
    </row>
    <row r="1494" spans="1:25" x14ac:dyDescent="0.25">
      <c r="A1494" s="212"/>
      <c r="B1494" s="465"/>
      <c r="C1494" s="272"/>
      <c r="D1494" s="272"/>
      <c r="E1494" s="273" t="s">
        <v>81</v>
      </c>
      <c r="F1494" s="273"/>
      <c r="G1494" s="367">
        <f t="shared" ref="G1494:W1494" si="654">SUBTOTAL(9,G1495:G1496)</f>
        <v>0</v>
      </c>
      <c r="H1494" s="368">
        <f t="shared" si="654"/>
        <v>0</v>
      </c>
      <c r="I1494" s="369">
        <f t="shared" si="654"/>
        <v>0</v>
      </c>
      <c r="J1494" s="369">
        <f t="shared" si="654"/>
        <v>0</v>
      </c>
      <c r="K1494" s="370">
        <f t="shared" si="654"/>
        <v>0</v>
      </c>
      <c r="L1494" s="364">
        <f t="shared" si="654"/>
        <v>0</v>
      </c>
      <c r="M1494" s="364">
        <f t="shared" si="654"/>
        <v>0</v>
      </c>
      <c r="N1494" s="364">
        <f t="shared" si="654"/>
        <v>0</v>
      </c>
      <c r="O1494" s="364">
        <f t="shared" si="654"/>
        <v>0</v>
      </c>
      <c r="P1494" s="364">
        <f t="shared" si="654"/>
        <v>0</v>
      </c>
      <c r="Q1494" s="364">
        <f t="shared" si="654"/>
        <v>0</v>
      </c>
      <c r="R1494" s="364">
        <f t="shared" si="654"/>
        <v>0</v>
      </c>
      <c r="S1494" s="364">
        <f t="shared" si="654"/>
        <v>0</v>
      </c>
      <c r="T1494" s="364">
        <f t="shared" si="654"/>
        <v>0</v>
      </c>
      <c r="U1494" s="364">
        <f t="shared" si="654"/>
        <v>0</v>
      </c>
      <c r="V1494" s="365">
        <f t="shared" si="654"/>
        <v>0</v>
      </c>
      <c r="W1494" s="366">
        <f t="shared" si="654"/>
        <v>0</v>
      </c>
      <c r="Y1494"/>
    </row>
    <row r="1495" spans="1:25" outlineLevel="1" x14ac:dyDescent="0.25">
      <c r="A1495" s="212"/>
      <c r="B1495" s="465"/>
      <c r="C1495" s="272"/>
      <c r="D1495" s="272"/>
      <c r="E1495" s="273"/>
      <c r="F1495" s="274" t="s">
        <v>82</v>
      </c>
      <c r="G1495" s="394">
        <f>G637</f>
        <v>0</v>
      </c>
      <c r="H1495" s="421">
        <f>G1495*(1-VLOOKUP($F1495,SHT,2,FALSE))+H637*(1-VLOOKUP($F1495,SHT,2,FALSE))</f>
        <v>0</v>
      </c>
      <c r="I1495" s="389">
        <f t="shared" ref="I1495:V1495" si="655">I637*(1-VLOOKUP($F1495,SHT,2,FALSE))</f>
        <v>0</v>
      </c>
      <c r="J1495" s="389">
        <f t="shared" si="655"/>
        <v>0</v>
      </c>
      <c r="K1495" s="390">
        <f t="shared" si="655"/>
        <v>0</v>
      </c>
      <c r="L1495" s="391">
        <f t="shared" si="655"/>
        <v>0</v>
      </c>
      <c r="M1495" s="396">
        <f t="shared" si="655"/>
        <v>0</v>
      </c>
      <c r="N1495" s="392">
        <f t="shared" si="655"/>
        <v>0</v>
      </c>
      <c r="O1495" s="392">
        <f t="shared" si="655"/>
        <v>0</v>
      </c>
      <c r="P1495" s="392">
        <f t="shared" si="655"/>
        <v>0</v>
      </c>
      <c r="Q1495" s="392">
        <f t="shared" si="655"/>
        <v>0</v>
      </c>
      <c r="R1495" s="392">
        <f t="shared" si="655"/>
        <v>0</v>
      </c>
      <c r="S1495" s="392">
        <f t="shared" si="655"/>
        <v>0</v>
      </c>
      <c r="T1495" s="388">
        <f t="shared" si="655"/>
        <v>0</v>
      </c>
      <c r="U1495" s="392">
        <f t="shared" si="655"/>
        <v>0</v>
      </c>
      <c r="V1495" s="393">
        <f t="shared" si="655"/>
        <v>0</v>
      </c>
      <c r="W1495" s="37">
        <f>W637</f>
        <v>0</v>
      </c>
      <c r="Y1495"/>
    </row>
    <row r="1496" spans="1:25" outlineLevel="1" x14ac:dyDescent="0.25">
      <c r="A1496" s="212"/>
      <c r="B1496" s="465"/>
      <c r="C1496" s="272"/>
      <c r="D1496" s="272"/>
      <c r="E1496" s="273"/>
      <c r="F1496" s="274" t="s">
        <v>83</v>
      </c>
      <c r="G1496" s="394">
        <f>G638</f>
        <v>0</v>
      </c>
      <c r="H1496" s="421">
        <f>G1496*(1-VLOOKUP($F1496,SHT,2,FALSE))+H638*(1-VLOOKUP($F1496,SHT,2,FALSE))</f>
        <v>0</v>
      </c>
      <c r="I1496" s="389">
        <f t="shared" ref="I1496:V1496" si="656">I638*(1-VLOOKUP($F1496,SHT,2,FALSE))</f>
        <v>0</v>
      </c>
      <c r="J1496" s="389">
        <f t="shared" si="656"/>
        <v>0</v>
      </c>
      <c r="K1496" s="390">
        <f t="shared" si="656"/>
        <v>0</v>
      </c>
      <c r="L1496" s="391">
        <f t="shared" si="656"/>
        <v>0</v>
      </c>
      <c r="M1496" s="396">
        <f t="shared" si="656"/>
        <v>0</v>
      </c>
      <c r="N1496" s="392">
        <f t="shared" si="656"/>
        <v>0</v>
      </c>
      <c r="O1496" s="392">
        <f t="shared" si="656"/>
        <v>0</v>
      </c>
      <c r="P1496" s="392">
        <f t="shared" si="656"/>
        <v>0</v>
      </c>
      <c r="Q1496" s="392">
        <f t="shared" si="656"/>
        <v>0</v>
      </c>
      <c r="R1496" s="392">
        <f t="shared" si="656"/>
        <v>0</v>
      </c>
      <c r="S1496" s="392">
        <f t="shared" si="656"/>
        <v>0</v>
      </c>
      <c r="T1496" s="388">
        <f t="shared" si="656"/>
        <v>0</v>
      </c>
      <c r="U1496" s="392">
        <f t="shared" si="656"/>
        <v>0</v>
      </c>
      <c r="V1496" s="393">
        <f t="shared" si="656"/>
        <v>0</v>
      </c>
      <c r="W1496" s="37">
        <f>W638</f>
        <v>0</v>
      </c>
      <c r="Y1496"/>
    </row>
    <row r="1497" spans="1:25" x14ac:dyDescent="0.25">
      <c r="A1497" s="212"/>
      <c r="B1497" s="465"/>
      <c r="C1497" s="272"/>
      <c r="D1497" s="272"/>
      <c r="E1497" s="273" t="s">
        <v>84</v>
      </c>
      <c r="F1497" s="273"/>
      <c r="G1497" s="367">
        <f t="shared" ref="G1497:W1497" si="657">SUBTOTAL(9,G1498:G1499)</f>
        <v>0</v>
      </c>
      <c r="H1497" s="368">
        <f t="shared" si="657"/>
        <v>0</v>
      </c>
      <c r="I1497" s="369">
        <f t="shared" si="657"/>
        <v>0</v>
      </c>
      <c r="J1497" s="369">
        <f t="shared" si="657"/>
        <v>0</v>
      </c>
      <c r="K1497" s="370">
        <f t="shared" si="657"/>
        <v>0</v>
      </c>
      <c r="L1497" s="364">
        <f t="shared" si="657"/>
        <v>0</v>
      </c>
      <c r="M1497" s="364">
        <f t="shared" si="657"/>
        <v>0</v>
      </c>
      <c r="N1497" s="364">
        <f t="shared" si="657"/>
        <v>0</v>
      </c>
      <c r="O1497" s="364">
        <f t="shared" si="657"/>
        <v>0</v>
      </c>
      <c r="P1497" s="364">
        <f t="shared" si="657"/>
        <v>0</v>
      </c>
      <c r="Q1497" s="364">
        <f t="shared" si="657"/>
        <v>0</v>
      </c>
      <c r="R1497" s="364">
        <f t="shared" si="657"/>
        <v>0</v>
      </c>
      <c r="S1497" s="364">
        <f t="shared" si="657"/>
        <v>0</v>
      </c>
      <c r="T1497" s="364">
        <f t="shared" si="657"/>
        <v>0</v>
      </c>
      <c r="U1497" s="364">
        <f t="shared" si="657"/>
        <v>0</v>
      </c>
      <c r="V1497" s="365">
        <f t="shared" si="657"/>
        <v>0</v>
      </c>
      <c r="W1497" s="366">
        <f t="shared" si="657"/>
        <v>0</v>
      </c>
      <c r="Y1497"/>
    </row>
    <row r="1498" spans="1:25" outlineLevel="1" x14ac:dyDescent="0.25">
      <c r="A1498" s="212"/>
      <c r="B1498" s="465"/>
      <c r="C1498" s="272"/>
      <c r="D1498" s="272"/>
      <c r="E1498" s="273"/>
      <c r="F1498" s="274" t="s">
        <v>85</v>
      </c>
      <c r="G1498" s="394">
        <f>G640</f>
        <v>0</v>
      </c>
      <c r="H1498" s="421">
        <f>G1498*(1-VLOOKUP($F1498,SHT,2,FALSE))+H640*(1-VLOOKUP($F1498,SHT,2,FALSE))</f>
        <v>0</v>
      </c>
      <c r="I1498" s="389">
        <f t="shared" ref="I1498:V1498" si="658">I640*(1-VLOOKUP($F1498,SHT,2,FALSE))</f>
        <v>0</v>
      </c>
      <c r="J1498" s="389">
        <f t="shared" si="658"/>
        <v>0</v>
      </c>
      <c r="K1498" s="390">
        <f t="shared" si="658"/>
        <v>0</v>
      </c>
      <c r="L1498" s="391">
        <f t="shared" si="658"/>
        <v>0</v>
      </c>
      <c r="M1498" s="396">
        <f t="shared" si="658"/>
        <v>0</v>
      </c>
      <c r="N1498" s="392">
        <f t="shared" si="658"/>
        <v>0</v>
      </c>
      <c r="O1498" s="392">
        <f t="shared" si="658"/>
        <v>0</v>
      </c>
      <c r="P1498" s="392">
        <f t="shared" si="658"/>
        <v>0</v>
      </c>
      <c r="Q1498" s="392">
        <f t="shared" si="658"/>
        <v>0</v>
      </c>
      <c r="R1498" s="392">
        <f t="shared" si="658"/>
        <v>0</v>
      </c>
      <c r="S1498" s="392">
        <f t="shared" si="658"/>
        <v>0</v>
      </c>
      <c r="T1498" s="388">
        <f t="shared" si="658"/>
        <v>0</v>
      </c>
      <c r="U1498" s="392">
        <f t="shared" si="658"/>
        <v>0</v>
      </c>
      <c r="V1498" s="393">
        <f t="shared" si="658"/>
        <v>0</v>
      </c>
      <c r="W1498" s="37">
        <f>W640</f>
        <v>0</v>
      </c>
      <c r="Y1498"/>
    </row>
    <row r="1499" spans="1:25" outlineLevel="1" x14ac:dyDescent="0.25">
      <c r="A1499" s="212"/>
      <c r="B1499" s="465"/>
      <c r="C1499" s="272"/>
      <c r="D1499" s="272"/>
      <c r="E1499" s="273"/>
      <c r="F1499" s="274" t="s">
        <v>86</v>
      </c>
      <c r="G1499" s="394">
        <f>G641</f>
        <v>0</v>
      </c>
      <c r="H1499" s="421">
        <f>G1499*(1-VLOOKUP($F1499,SHT,2,FALSE))+H641*(1-VLOOKUP($F1499,SHT,2,FALSE))</f>
        <v>0</v>
      </c>
      <c r="I1499" s="389">
        <f t="shared" ref="I1499:V1499" si="659">I641*(1-VLOOKUP($F1499,SHT,2,FALSE))</f>
        <v>0</v>
      </c>
      <c r="J1499" s="389">
        <f t="shared" si="659"/>
        <v>0</v>
      </c>
      <c r="K1499" s="390">
        <f t="shared" si="659"/>
        <v>0</v>
      </c>
      <c r="L1499" s="391">
        <f t="shared" si="659"/>
        <v>0</v>
      </c>
      <c r="M1499" s="396">
        <f t="shared" si="659"/>
        <v>0</v>
      </c>
      <c r="N1499" s="392">
        <f t="shared" si="659"/>
        <v>0</v>
      </c>
      <c r="O1499" s="392">
        <f t="shared" si="659"/>
        <v>0</v>
      </c>
      <c r="P1499" s="392">
        <f t="shared" si="659"/>
        <v>0</v>
      </c>
      <c r="Q1499" s="392">
        <f t="shared" si="659"/>
        <v>0</v>
      </c>
      <c r="R1499" s="392">
        <f t="shared" si="659"/>
        <v>0</v>
      </c>
      <c r="S1499" s="392">
        <f t="shared" si="659"/>
        <v>0</v>
      </c>
      <c r="T1499" s="388">
        <f t="shared" si="659"/>
        <v>0</v>
      </c>
      <c r="U1499" s="392">
        <f t="shared" si="659"/>
        <v>0</v>
      </c>
      <c r="V1499" s="393">
        <f t="shared" si="659"/>
        <v>0</v>
      </c>
      <c r="W1499" s="37">
        <f>W641</f>
        <v>0</v>
      </c>
      <c r="Y1499"/>
    </row>
    <row r="1500" spans="1:25" x14ac:dyDescent="0.25">
      <c r="A1500" s="212"/>
      <c r="B1500" s="465"/>
      <c r="C1500" s="272"/>
      <c r="D1500" s="272"/>
      <c r="E1500" s="273" t="s">
        <v>87</v>
      </c>
      <c r="F1500" s="273"/>
      <c r="G1500" s="367">
        <f t="shared" ref="G1500:W1500" si="660">SUBTOTAL(9,G1501:G1502)</f>
        <v>0</v>
      </c>
      <c r="H1500" s="368">
        <f t="shared" si="660"/>
        <v>0</v>
      </c>
      <c r="I1500" s="369">
        <f t="shared" si="660"/>
        <v>0</v>
      </c>
      <c r="J1500" s="369">
        <f t="shared" si="660"/>
        <v>0</v>
      </c>
      <c r="K1500" s="370">
        <f t="shared" si="660"/>
        <v>0</v>
      </c>
      <c r="L1500" s="364">
        <f t="shared" si="660"/>
        <v>0</v>
      </c>
      <c r="M1500" s="364">
        <f t="shared" si="660"/>
        <v>0</v>
      </c>
      <c r="N1500" s="364">
        <f t="shared" si="660"/>
        <v>0</v>
      </c>
      <c r="O1500" s="364">
        <f t="shared" si="660"/>
        <v>0</v>
      </c>
      <c r="P1500" s="364">
        <f t="shared" si="660"/>
        <v>0</v>
      </c>
      <c r="Q1500" s="364">
        <f t="shared" si="660"/>
        <v>0</v>
      </c>
      <c r="R1500" s="364">
        <f t="shared" si="660"/>
        <v>0</v>
      </c>
      <c r="S1500" s="364">
        <f t="shared" si="660"/>
        <v>0</v>
      </c>
      <c r="T1500" s="364">
        <f t="shared" si="660"/>
        <v>0</v>
      </c>
      <c r="U1500" s="364">
        <f t="shared" si="660"/>
        <v>0</v>
      </c>
      <c r="V1500" s="365">
        <f t="shared" si="660"/>
        <v>0</v>
      </c>
      <c r="W1500" s="366">
        <f t="shared" si="660"/>
        <v>0</v>
      </c>
      <c r="Y1500"/>
    </row>
    <row r="1501" spans="1:25" outlineLevel="1" x14ac:dyDescent="0.25">
      <c r="A1501" s="212"/>
      <c r="B1501" s="465"/>
      <c r="C1501" s="272"/>
      <c r="D1501" s="272"/>
      <c r="E1501" s="273"/>
      <c r="F1501" s="274" t="s">
        <v>88</v>
      </c>
      <c r="G1501" s="394">
        <f>G643</f>
        <v>0</v>
      </c>
      <c r="H1501" s="421">
        <f>G1501*(1-VLOOKUP($F1501,SHT,2,FALSE))+H643*(1-VLOOKUP($F1501,SHT,2,FALSE))</f>
        <v>0</v>
      </c>
      <c r="I1501" s="389">
        <f t="shared" ref="I1501:V1501" si="661">I643*(1-VLOOKUP($F1501,SHT,2,FALSE))</f>
        <v>0</v>
      </c>
      <c r="J1501" s="389">
        <f t="shared" si="661"/>
        <v>0</v>
      </c>
      <c r="K1501" s="390">
        <f t="shared" si="661"/>
        <v>0</v>
      </c>
      <c r="L1501" s="391">
        <f t="shared" si="661"/>
        <v>0</v>
      </c>
      <c r="M1501" s="396">
        <f t="shared" si="661"/>
        <v>0</v>
      </c>
      <c r="N1501" s="392">
        <f t="shared" si="661"/>
        <v>0</v>
      </c>
      <c r="O1501" s="392">
        <f t="shared" si="661"/>
        <v>0</v>
      </c>
      <c r="P1501" s="392">
        <f t="shared" si="661"/>
        <v>0</v>
      </c>
      <c r="Q1501" s="392">
        <f t="shared" si="661"/>
        <v>0</v>
      </c>
      <c r="R1501" s="392">
        <f t="shared" si="661"/>
        <v>0</v>
      </c>
      <c r="S1501" s="392">
        <f t="shared" si="661"/>
        <v>0</v>
      </c>
      <c r="T1501" s="388">
        <f t="shared" si="661"/>
        <v>0</v>
      </c>
      <c r="U1501" s="392">
        <f t="shared" si="661"/>
        <v>0</v>
      </c>
      <c r="V1501" s="393">
        <f t="shared" si="661"/>
        <v>0</v>
      </c>
      <c r="W1501" s="37">
        <f>W643</f>
        <v>0</v>
      </c>
      <c r="Y1501"/>
    </row>
    <row r="1502" spans="1:25" outlineLevel="1" x14ac:dyDescent="0.25">
      <c r="A1502" s="212"/>
      <c r="B1502" s="465"/>
      <c r="C1502" s="272"/>
      <c r="D1502" s="272"/>
      <c r="E1502" s="273"/>
      <c r="F1502" s="274" t="s">
        <v>89</v>
      </c>
      <c r="G1502" s="394">
        <f>G644</f>
        <v>0</v>
      </c>
      <c r="H1502" s="421">
        <f>G1502*(1-VLOOKUP($F1502,SHT,2,FALSE))+H644*(1-VLOOKUP($F1502,SHT,2,FALSE))</f>
        <v>0</v>
      </c>
      <c r="I1502" s="389">
        <f t="shared" ref="I1502:V1502" si="662">I644*(1-VLOOKUP($F1502,SHT,2,FALSE))</f>
        <v>0</v>
      </c>
      <c r="J1502" s="389">
        <f t="shared" si="662"/>
        <v>0</v>
      </c>
      <c r="K1502" s="390">
        <f t="shared" si="662"/>
        <v>0</v>
      </c>
      <c r="L1502" s="391">
        <f t="shared" si="662"/>
        <v>0</v>
      </c>
      <c r="M1502" s="396">
        <f t="shared" si="662"/>
        <v>0</v>
      </c>
      <c r="N1502" s="392">
        <f t="shared" si="662"/>
        <v>0</v>
      </c>
      <c r="O1502" s="392">
        <f t="shared" si="662"/>
        <v>0</v>
      </c>
      <c r="P1502" s="392">
        <f t="shared" si="662"/>
        <v>0</v>
      </c>
      <c r="Q1502" s="392">
        <f t="shared" si="662"/>
        <v>0</v>
      </c>
      <c r="R1502" s="392">
        <f t="shared" si="662"/>
        <v>0</v>
      </c>
      <c r="S1502" s="392">
        <f t="shared" si="662"/>
        <v>0</v>
      </c>
      <c r="T1502" s="388">
        <f t="shared" si="662"/>
        <v>0</v>
      </c>
      <c r="U1502" s="392">
        <f t="shared" si="662"/>
        <v>0</v>
      </c>
      <c r="V1502" s="393">
        <f t="shared" si="662"/>
        <v>0</v>
      </c>
      <c r="W1502" s="37">
        <f>W644</f>
        <v>0</v>
      </c>
      <c r="Y1502"/>
    </row>
    <row r="1503" spans="1:25" x14ac:dyDescent="0.25">
      <c r="A1503" s="212"/>
      <c r="B1503" s="465"/>
      <c r="C1503" s="272"/>
      <c r="D1503" s="272" t="s">
        <v>90</v>
      </c>
      <c r="E1503" s="273"/>
      <c r="F1503" s="273"/>
      <c r="G1503" s="367">
        <f>SUBTOTAL(9,G1504:G1506)</f>
        <v>0</v>
      </c>
      <c r="H1503" s="368"/>
      <c r="I1503" s="369"/>
      <c r="J1503" s="369"/>
      <c r="K1503" s="370">
        <f t="shared" ref="K1503:W1503" si="663">SUBTOTAL(9,K1504:K1506)</f>
        <v>0</v>
      </c>
      <c r="L1503" s="364">
        <f t="shared" si="663"/>
        <v>0</v>
      </c>
      <c r="M1503" s="364">
        <f t="shared" si="663"/>
        <v>0</v>
      </c>
      <c r="N1503" s="364">
        <f t="shared" si="663"/>
        <v>0</v>
      </c>
      <c r="O1503" s="364">
        <f t="shared" si="663"/>
        <v>0</v>
      </c>
      <c r="P1503" s="364">
        <f t="shared" si="663"/>
        <v>0</v>
      </c>
      <c r="Q1503" s="364">
        <f t="shared" si="663"/>
        <v>0</v>
      </c>
      <c r="R1503" s="364">
        <f t="shared" si="663"/>
        <v>0</v>
      </c>
      <c r="S1503" s="364">
        <f t="shared" si="663"/>
        <v>0</v>
      </c>
      <c r="T1503" s="364">
        <f t="shared" si="663"/>
        <v>0</v>
      </c>
      <c r="U1503" s="364">
        <f t="shared" si="663"/>
        <v>0</v>
      </c>
      <c r="V1503" s="364">
        <f t="shared" si="663"/>
        <v>0</v>
      </c>
      <c r="W1503" s="366">
        <f t="shared" si="663"/>
        <v>0</v>
      </c>
      <c r="Y1503"/>
    </row>
    <row r="1504" spans="1:25" outlineLevel="1" x14ac:dyDescent="0.25">
      <c r="A1504" s="212"/>
      <c r="B1504" s="465"/>
      <c r="C1504" s="272"/>
      <c r="D1504" s="272"/>
      <c r="E1504" s="273"/>
      <c r="F1504" s="274" t="s">
        <v>91</v>
      </c>
      <c r="G1504" s="394">
        <f>G646</f>
        <v>0</v>
      </c>
      <c r="H1504" s="368"/>
      <c r="I1504" s="369"/>
      <c r="J1504" s="369"/>
      <c r="K1504" s="390">
        <f>($G1504+SUM($H646:K646))*VLOOKUP($F1504,EIT,2,FALSE)</f>
        <v>0</v>
      </c>
      <c r="L1504" s="391">
        <f t="shared" ref="L1504:V1504" si="664">L646*VLOOKUP($F1504,EIT,2,FALSE)</f>
        <v>0</v>
      </c>
      <c r="M1504" s="396">
        <f t="shared" si="664"/>
        <v>0</v>
      </c>
      <c r="N1504" s="392">
        <f t="shared" si="664"/>
        <v>0</v>
      </c>
      <c r="O1504" s="388">
        <f t="shared" si="664"/>
        <v>0</v>
      </c>
      <c r="P1504" s="396">
        <f t="shared" si="664"/>
        <v>0</v>
      </c>
      <c r="Q1504" s="392">
        <f t="shared" si="664"/>
        <v>0</v>
      </c>
      <c r="R1504" s="392">
        <f t="shared" si="664"/>
        <v>0</v>
      </c>
      <c r="S1504" s="392">
        <f t="shared" si="664"/>
        <v>0</v>
      </c>
      <c r="T1504" s="388">
        <f t="shared" si="664"/>
        <v>0</v>
      </c>
      <c r="U1504" s="392">
        <f t="shared" si="664"/>
        <v>0</v>
      </c>
      <c r="V1504" s="393">
        <f t="shared" si="664"/>
        <v>0</v>
      </c>
      <c r="W1504" s="37">
        <f>W646</f>
        <v>0</v>
      </c>
      <c r="Y1504"/>
    </row>
    <row r="1505" spans="1:25" outlineLevel="1" x14ac:dyDescent="0.25">
      <c r="A1505" s="212"/>
      <c r="B1505" s="465"/>
      <c r="C1505" s="272"/>
      <c r="D1505" s="272"/>
      <c r="E1505" s="273"/>
      <c r="F1505" s="274" t="s">
        <v>92</v>
      </c>
      <c r="G1505" s="394">
        <f>G647</f>
        <v>0</v>
      </c>
      <c r="H1505" s="368"/>
      <c r="I1505" s="369"/>
      <c r="J1505" s="369"/>
      <c r="K1505" s="370"/>
      <c r="L1505" s="391">
        <f>($G1505+SUM($H647:L647))*VLOOKUP($F1505,EIT,3,FALSE)</f>
        <v>0</v>
      </c>
      <c r="M1505" s="396">
        <f>($G1505+SUM($H647:$L647))*VLOOKUP($F1505,EIT,4,FALSE)+$M647*(VLOOKUP($F1505,EIT,3,FALSE)+VLOOKUP($F1505,EIT,4,FALSE))</f>
        <v>0</v>
      </c>
      <c r="N1505" s="392">
        <f>($G1505+SUM($H647:$M647))*VLOOKUP($F1505,EIT,5,FALSE)+$N647*(VLOOKUP($F1505,EIT,3,FALSE)+VLOOKUP($F1505,EIT,4,FALSE)+VLOOKUP($F1505,EIT,5,FALSE))</f>
        <v>0</v>
      </c>
      <c r="O1505" s="388">
        <f t="shared" ref="O1505:V1505" si="665">O647*(VLOOKUP($F1505,EIT,3,FALSE)+VLOOKUP($F1505,EIT,4,FALSE)+VLOOKUP($F1505,EIT,5,FALSE))</f>
        <v>0</v>
      </c>
      <c r="P1505" s="396">
        <f t="shared" si="665"/>
        <v>0</v>
      </c>
      <c r="Q1505" s="392">
        <f t="shared" si="665"/>
        <v>0</v>
      </c>
      <c r="R1505" s="392">
        <f t="shared" si="665"/>
        <v>0</v>
      </c>
      <c r="S1505" s="392">
        <f t="shared" si="665"/>
        <v>0</v>
      </c>
      <c r="T1505" s="388">
        <f t="shared" si="665"/>
        <v>0</v>
      </c>
      <c r="U1505" s="392">
        <f t="shared" si="665"/>
        <v>0</v>
      </c>
      <c r="V1505" s="393">
        <f t="shared" si="665"/>
        <v>0</v>
      </c>
      <c r="W1505" s="37">
        <f>W647</f>
        <v>0</v>
      </c>
      <c r="Y1505"/>
    </row>
    <row r="1506" spans="1:25" outlineLevel="1" x14ac:dyDescent="0.25">
      <c r="A1506" s="212"/>
      <c r="B1506" s="465"/>
      <c r="C1506" s="272"/>
      <c r="D1506" s="272"/>
      <c r="E1506" s="273"/>
      <c r="F1506" s="274" t="s">
        <v>93</v>
      </c>
      <c r="G1506" s="394">
        <f>G648</f>
        <v>0</v>
      </c>
      <c r="H1506" s="368"/>
      <c r="I1506" s="369"/>
      <c r="J1506" s="369"/>
      <c r="K1506" s="370"/>
      <c r="L1506" s="363"/>
      <c r="M1506" s="364"/>
      <c r="N1506" s="364"/>
      <c r="O1506" s="364"/>
      <c r="P1506" s="364"/>
      <c r="Q1506" s="364"/>
      <c r="R1506" s="364"/>
      <c r="S1506" s="364"/>
      <c r="T1506" s="364"/>
      <c r="U1506" s="364"/>
      <c r="V1506" s="365"/>
      <c r="W1506" s="37">
        <f>W648</f>
        <v>0</v>
      </c>
      <c r="Y1506"/>
    </row>
    <row r="1507" spans="1:25" x14ac:dyDescent="0.25">
      <c r="A1507" s="212"/>
      <c r="B1507" s="465"/>
      <c r="C1507" s="275"/>
      <c r="D1507" s="272" t="s">
        <v>94</v>
      </c>
      <c r="E1507" s="273"/>
      <c r="F1507" s="273"/>
      <c r="G1507" s="367">
        <f>SUBTOTAL(9,G1508:G1509)</f>
        <v>0</v>
      </c>
      <c r="H1507" s="368"/>
      <c r="I1507" s="369"/>
      <c r="J1507" s="369"/>
      <c r="K1507" s="370"/>
      <c r="L1507" s="363"/>
      <c r="M1507" s="364"/>
      <c r="N1507" s="364"/>
      <c r="O1507" s="364"/>
      <c r="P1507" s="364"/>
      <c r="Q1507" s="364"/>
      <c r="R1507" s="364"/>
      <c r="S1507" s="364"/>
      <c r="T1507" s="364"/>
      <c r="U1507" s="364"/>
      <c r="V1507" s="365"/>
      <c r="W1507" s="515"/>
      <c r="Y1507"/>
    </row>
    <row r="1508" spans="1:25" outlineLevel="1" x14ac:dyDescent="0.25">
      <c r="A1508" s="212"/>
      <c r="B1508" s="465"/>
      <c r="C1508" s="272"/>
      <c r="D1508" s="272"/>
      <c r="E1508" s="273"/>
      <c r="F1508" s="274" t="s">
        <v>95</v>
      </c>
      <c r="G1508" s="394">
        <f>G650</f>
        <v>0</v>
      </c>
      <c r="H1508" s="368"/>
      <c r="I1508" s="369"/>
      <c r="J1508" s="369"/>
      <c r="K1508" s="370"/>
      <c r="L1508" s="363"/>
      <c r="M1508" s="364"/>
      <c r="N1508" s="364"/>
      <c r="O1508" s="364"/>
      <c r="P1508" s="364"/>
      <c r="Q1508" s="364"/>
      <c r="R1508" s="364"/>
      <c r="S1508" s="364"/>
      <c r="T1508" s="364"/>
      <c r="U1508" s="364"/>
      <c r="V1508" s="365"/>
      <c r="W1508" s="40"/>
      <c r="Y1508"/>
    </row>
    <row r="1509" spans="1:25" outlineLevel="1" x14ac:dyDescent="0.25">
      <c r="A1509" s="212"/>
      <c r="B1509" s="465"/>
      <c r="C1509" s="272"/>
      <c r="D1509" s="272"/>
      <c r="E1509" s="273"/>
      <c r="F1509" s="274" t="s">
        <v>96</v>
      </c>
      <c r="G1509" s="394">
        <f>G651</f>
        <v>0</v>
      </c>
      <c r="H1509" s="368"/>
      <c r="I1509" s="369"/>
      <c r="J1509" s="369"/>
      <c r="K1509" s="370"/>
      <c r="L1509" s="363"/>
      <c r="M1509" s="364"/>
      <c r="N1509" s="364"/>
      <c r="O1509" s="364"/>
      <c r="P1509" s="364"/>
      <c r="Q1509" s="364"/>
      <c r="R1509" s="364"/>
      <c r="S1509" s="364"/>
      <c r="T1509" s="364"/>
      <c r="U1509" s="364"/>
      <c r="V1509" s="365"/>
      <c r="W1509" s="40"/>
      <c r="Y1509"/>
    </row>
    <row r="1510" spans="1:25" x14ac:dyDescent="0.25">
      <c r="A1510" s="212"/>
      <c r="B1510" s="295"/>
      <c r="C1510" s="272" t="s">
        <v>322</v>
      </c>
      <c r="D1510" s="273"/>
      <c r="E1510" s="273"/>
      <c r="F1510" s="273"/>
      <c r="G1510" s="40"/>
      <c r="H1510" s="33"/>
      <c r="I1510" s="33"/>
      <c r="J1510" s="33"/>
      <c r="K1510" s="35"/>
      <c r="L1510" s="34"/>
      <c r="M1510" s="33"/>
      <c r="N1510" s="33"/>
      <c r="O1510" s="33"/>
      <c r="P1510" s="33"/>
      <c r="Q1510" s="33"/>
      <c r="R1510" s="33"/>
      <c r="S1510" s="33"/>
      <c r="T1510" s="33"/>
      <c r="U1510" s="33"/>
      <c r="V1510" s="35"/>
      <c r="W1510" s="35"/>
      <c r="Y1510"/>
    </row>
    <row r="1511" spans="1:25" x14ac:dyDescent="0.25">
      <c r="A1511" s="212"/>
      <c r="B1511" s="465"/>
      <c r="C1511" s="272"/>
      <c r="D1511" s="276" t="s">
        <v>20</v>
      </c>
      <c r="E1511" s="273"/>
      <c r="F1511" s="273"/>
      <c r="G1511" s="367"/>
      <c r="H1511" s="368"/>
      <c r="I1511" s="369"/>
      <c r="J1511" s="369"/>
      <c r="K1511" s="370"/>
      <c r="L1511" s="363"/>
      <c r="M1511" s="364"/>
      <c r="N1511" s="364"/>
      <c r="O1511" s="364"/>
      <c r="P1511" s="364"/>
      <c r="Q1511" s="364"/>
      <c r="R1511" s="364"/>
      <c r="S1511" s="364"/>
      <c r="T1511" s="364"/>
      <c r="U1511" s="364"/>
      <c r="V1511" s="365"/>
      <c r="W1511" s="365"/>
      <c r="Y1511"/>
    </row>
    <row r="1512" spans="1:25" x14ac:dyDescent="0.25">
      <c r="A1512" s="212"/>
      <c r="B1512" s="465"/>
      <c r="C1512" s="272"/>
      <c r="D1512" s="272"/>
      <c r="E1512" s="273" t="s">
        <v>21</v>
      </c>
      <c r="F1512" s="273"/>
      <c r="G1512" s="367">
        <f t="shared" ref="G1512:W1512" si="666">SUBTOTAL(9,G1513:G1516)</f>
        <v>0</v>
      </c>
      <c r="H1512" s="368">
        <f t="shared" si="666"/>
        <v>0</v>
      </c>
      <c r="I1512" s="369">
        <f t="shared" si="666"/>
        <v>0</v>
      </c>
      <c r="J1512" s="369">
        <f t="shared" si="666"/>
        <v>0</v>
      </c>
      <c r="K1512" s="370">
        <f t="shared" si="666"/>
        <v>0</v>
      </c>
      <c r="L1512" s="364">
        <f t="shared" si="666"/>
        <v>0</v>
      </c>
      <c r="M1512" s="364">
        <f t="shared" si="666"/>
        <v>0</v>
      </c>
      <c r="N1512" s="364">
        <f t="shared" si="666"/>
        <v>0</v>
      </c>
      <c r="O1512" s="364">
        <f t="shared" si="666"/>
        <v>0</v>
      </c>
      <c r="P1512" s="364">
        <f t="shared" si="666"/>
        <v>0</v>
      </c>
      <c r="Q1512" s="364">
        <f t="shared" si="666"/>
        <v>0</v>
      </c>
      <c r="R1512" s="364">
        <f t="shared" si="666"/>
        <v>0</v>
      </c>
      <c r="S1512" s="364">
        <f t="shared" si="666"/>
        <v>0</v>
      </c>
      <c r="T1512" s="364">
        <f t="shared" si="666"/>
        <v>0</v>
      </c>
      <c r="U1512" s="364">
        <f t="shared" si="666"/>
        <v>0</v>
      </c>
      <c r="V1512" s="364">
        <f t="shared" si="666"/>
        <v>0</v>
      </c>
      <c r="W1512" s="366">
        <f t="shared" si="666"/>
        <v>0</v>
      </c>
      <c r="Y1512"/>
    </row>
    <row r="1513" spans="1:25" outlineLevel="1" x14ac:dyDescent="0.25">
      <c r="A1513" s="212"/>
      <c r="B1513" s="465"/>
      <c r="C1513" s="272"/>
      <c r="D1513" s="272"/>
      <c r="E1513" s="273"/>
      <c r="F1513" s="274" t="s">
        <v>22</v>
      </c>
      <c r="G1513" s="394">
        <f>G655</f>
        <v>0</v>
      </c>
      <c r="H1513" s="421">
        <f>G1513*(1-VLOOKUP($F1513,SHT,2,FALSE))+H655*(1-VLOOKUP($F1513,SHT,2,FALSE))</f>
        <v>0</v>
      </c>
      <c r="I1513" s="389">
        <f t="shared" ref="I1513:V1513" si="667">I655*(1-VLOOKUP($F1513,SHT,2,FALSE))</f>
        <v>0</v>
      </c>
      <c r="J1513" s="389">
        <f t="shared" si="667"/>
        <v>0</v>
      </c>
      <c r="K1513" s="390">
        <f t="shared" si="667"/>
        <v>0</v>
      </c>
      <c r="L1513" s="391">
        <f t="shared" si="667"/>
        <v>0</v>
      </c>
      <c r="M1513" s="396">
        <f t="shared" si="667"/>
        <v>0</v>
      </c>
      <c r="N1513" s="392">
        <f t="shared" si="667"/>
        <v>0</v>
      </c>
      <c r="O1513" s="392">
        <f t="shared" si="667"/>
        <v>0</v>
      </c>
      <c r="P1513" s="392">
        <f t="shared" si="667"/>
        <v>0</v>
      </c>
      <c r="Q1513" s="392">
        <f t="shared" si="667"/>
        <v>0</v>
      </c>
      <c r="R1513" s="392">
        <f t="shared" si="667"/>
        <v>0</v>
      </c>
      <c r="S1513" s="392">
        <f t="shared" si="667"/>
        <v>0</v>
      </c>
      <c r="T1513" s="388">
        <f t="shared" si="667"/>
        <v>0</v>
      </c>
      <c r="U1513" s="392">
        <f t="shared" si="667"/>
        <v>0</v>
      </c>
      <c r="V1513" s="393">
        <f t="shared" si="667"/>
        <v>0</v>
      </c>
      <c r="W1513" s="37">
        <f>W655</f>
        <v>0</v>
      </c>
      <c r="Y1513"/>
    </row>
    <row r="1514" spans="1:25" outlineLevel="1" x14ac:dyDescent="0.25">
      <c r="A1514" s="212"/>
      <c r="B1514" s="465"/>
      <c r="C1514" s="272"/>
      <c r="D1514" s="272"/>
      <c r="E1514" s="273"/>
      <c r="F1514" s="274" t="s">
        <v>23</v>
      </c>
      <c r="G1514" s="394">
        <f>G656</f>
        <v>0</v>
      </c>
      <c r="H1514" s="421">
        <f>G1514*(1-VLOOKUP($F1514,SHT,2,FALSE))+H656*(1-VLOOKUP($F1514,SHT,2,FALSE))</f>
        <v>0</v>
      </c>
      <c r="I1514" s="389">
        <f t="shared" ref="I1514:V1514" si="668">I656*(1-VLOOKUP($F1514,SHT,2,FALSE))</f>
        <v>0</v>
      </c>
      <c r="J1514" s="389">
        <f t="shared" si="668"/>
        <v>0</v>
      </c>
      <c r="K1514" s="390">
        <f t="shared" si="668"/>
        <v>0</v>
      </c>
      <c r="L1514" s="391">
        <f t="shared" si="668"/>
        <v>0</v>
      </c>
      <c r="M1514" s="396">
        <f t="shared" si="668"/>
        <v>0</v>
      </c>
      <c r="N1514" s="392">
        <f t="shared" si="668"/>
        <v>0</v>
      </c>
      <c r="O1514" s="392">
        <f t="shared" si="668"/>
        <v>0</v>
      </c>
      <c r="P1514" s="392">
        <f t="shared" si="668"/>
        <v>0</v>
      </c>
      <c r="Q1514" s="392">
        <f t="shared" si="668"/>
        <v>0</v>
      </c>
      <c r="R1514" s="392">
        <f t="shared" si="668"/>
        <v>0</v>
      </c>
      <c r="S1514" s="392">
        <f t="shared" si="668"/>
        <v>0</v>
      </c>
      <c r="T1514" s="388">
        <f t="shared" si="668"/>
        <v>0</v>
      </c>
      <c r="U1514" s="392">
        <f t="shared" si="668"/>
        <v>0</v>
      </c>
      <c r="V1514" s="393">
        <f t="shared" si="668"/>
        <v>0</v>
      </c>
      <c r="W1514" s="37">
        <f>W656</f>
        <v>0</v>
      </c>
      <c r="Y1514"/>
    </row>
    <row r="1515" spans="1:25" outlineLevel="1" x14ac:dyDescent="0.25">
      <c r="A1515" s="212"/>
      <c r="B1515" s="465"/>
      <c r="C1515" s="272"/>
      <c r="D1515" s="272"/>
      <c r="E1515" s="273"/>
      <c r="F1515" s="274" t="s">
        <v>24</v>
      </c>
      <c r="G1515" s="394">
        <f>G657</f>
        <v>0</v>
      </c>
      <c r="H1515" s="421">
        <f>G1515*(1-VLOOKUP($F1515,SHT,2,FALSE))+H657*(1-VLOOKUP($F1515,SHT,2,FALSE))</f>
        <v>0</v>
      </c>
      <c r="I1515" s="389">
        <f t="shared" ref="I1515:V1515" si="669">I657*(1-VLOOKUP($F1515,SHT,2,FALSE))</f>
        <v>0</v>
      </c>
      <c r="J1515" s="389">
        <f t="shared" si="669"/>
        <v>0</v>
      </c>
      <c r="K1515" s="390">
        <f t="shared" si="669"/>
        <v>0</v>
      </c>
      <c r="L1515" s="391">
        <f t="shared" si="669"/>
        <v>0</v>
      </c>
      <c r="M1515" s="396">
        <f t="shared" si="669"/>
        <v>0</v>
      </c>
      <c r="N1515" s="392">
        <f t="shared" si="669"/>
        <v>0</v>
      </c>
      <c r="O1515" s="392">
        <f t="shared" si="669"/>
        <v>0</v>
      </c>
      <c r="P1515" s="392">
        <f t="shared" si="669"/>
        <v>0</v>
      </c>
      <c r="Q1515" s="392">
        <f t="shared" si="669"/>
        <v>0</v>
      </c>
      <c r="R1515" s="392">
        <f t="shared" si="669"/>
        <v>0</v>
      </c>
      <c r="S1515" s="392">
        <f t="shared" si="669"/>
        <v>0</v>
      </c>
      <c r="T1515" s="388">
        <f t="shared" si="669"/>
        <v>0</v>
      </c>
      <c r="U1515" s="392">
        <f t="shared" si="669"/>
        <v>0</v>
      </c>
      <c r="V1515" s="393">
        <f t="shared" si="669"/>
        <v>0</v>
      </c>
      <c r="W1515" s="37">
        <f>W657</f>
        <v>0</v>
      </c>
      <c r="Y1515"/>
    </row>
    <row r="1516" spans="1:25" outlineLevel="1" x14ac:dyDescent="0.25">
      <c r="A1516" s="212"/>
      <c r="B1516" s="465"/>
      <c r="C1516" s="272"/>
      <c r="D1516" s="272"/>
      <c r="E1516" s="273"/>
      <c r="F1516" s="274" t="s">
        <v>25</v>
      </c>
      <c r="G1516" s="394">
        <f>G658</f>
        <v>0</v>
      </c>
      <c r="H1516" s="421">
        <f>G1516*(1-VLOOKUP($F1516,SHT,2,FALSE))+H658*(1-VLOOKUP($F1516,SHT,2,FALSE))</f>
        <v>0</v>
      </c>
      <c r="I1516" s="389">
        <f t="shared" ref="I1516:V1516" si="670">I658*(1-VLOOKUP($F1516,SHT,2,FALSE))</f>
        <v>0</v>
      </c>
      <c r="J1516" s="389">
        <f t="shared" si="670"/>
        <v>0</v>
      </c>
      <c r="K1516" s="390">
        <f t="shared" si="670"/>
        <v>0</v>
      </c>
      <c r="L1516" s="391">
        <f t="shared" si="670"/>
        <v>0</v>
      </c>
      <c r="M1516" s="396">
        <f t="shared" si="670"/>
        <v>0</v>
      </c>
      <c r="N1516" s="392">
        <f t="shared" si="670"/>
        <v>0</v>
      </c>
      <c r="O1516" s="392">
        <f t="shared" si="670"/>
        <v>0</v>
      </c>
      <c r="P1516" s="392">
        <f t="shared" si="670"/>
        <v>0</v>
      </c>
      <c r="Q1516" s="392">
        <f t="shared" si="670"/>
        <v>0</v>
      </c>
      <c r="R1516" s="392">
        <f t="shared" si="670"/>
        <v>0</v>
      </c>
      <c r="S1516" s="392">
        <f t="shared" si="670"/>
        <v>0</v>
      </c>
      <c r="T1516" s="388">
        <f t="shared" si="670"/>
        <v>0</v>
      </c>
      <c r="U1516" s="392">
        <f t="shared" si="670"/>
        <v>0</v>
      </c>
      <c r="V1516" s="393">
        <f t="shared" si="670"/>
        <v>0</v>
      </c>
      <c r="W1516" s="37">
        <f>W658</f>
        <v>0</v>
      </c>
      <c r="Y1516"/>
    </row>
    <row r="1517" spans="1:25" x14ac:dyDescent="0.25">
      <c r="A1517" s="212"/>
      <c r="B1517" s="465"/>
      <c r="C1517" s="272"/>
      <c r="D1517" s="272"/>
      <c r="E1517" s="273" t="s">
        <v>26</v>
      </c>
      <c r="F1517" s="273"/>
      <c r="G1517" s="367">
        <f t="shared" ref="G1517:W1517" si="671">SUBTOTAL(9,G1518:G1521)</f>
        <v>0</v>
      </c>
      <c r="H1517" s="368">
        <f t="shared" si="671"/>
        <v>0</v>
      </c>
      <c r="I1517" s="369">
        <f t="shared" si="671"/>
        <v>0</v>
      </c>
      <c r="J1517" s="369">
        <f t="shared" si="671"/>
        <v>0</v>
      </c>
      <c r="K1517" s="370">
        <f t="shared" si="671"/>
        <v>0</v>
      </c>
      <c r="L1517" s="364">
        <f t="shared" si="671"/>
        <v>0</v>
      </c>
      <c r="M1517" s="364">
        <f t="shared" si="671"/>
        <v>0</v>
      </c>
      <c r="N1517" s="364">
        <f t="shared" si="671"/>
        <v>0</v>
      </c>
      <c r="O1517" s="364">
        <f t="shared" si="671"/>
        <v>0</v>
      </c>
      <c r="P1517" s="364">
        <f t="shared" si="671"/>
        <v>0</v>
      </c>
      <c r="Q1517" s="364">
        <f t="shared" si="671"/>
        <v>0</v>
      </c>
      <c r="R1517" s="364">
        <f t="shared" si="671"/>
        <v>0</v>
      </c>
      <c r="S1517" s="364">
        <f t="shared" si="671"/>
        <v>0</v>
      </c>
      <c r="T1517" s="364">
        <f t="shared" si="671"/>
        <v>0</v>
      </c>
      <c r="U1517" s="364">
        <f t="shared" si="671"/>
        <v>0</v>
      </c>
      <c r="V1517" s="364">
        <f t="shared" si="671"/>
        <v>0</v>
      </c>
      <c r="W1517" s="366">
        <f t="shared" si="671"/>
        <v>0</v>
      </c>
      <c r="Y1517"/>
    </row>
    <row r="1518" spans="1:25" outlineLevel="1" x14ac:dyDescent="0.25">
      <c r="A1518" s="212"/>
      <c r="B1518" s="465"/>
      <c r="C1518" s="272"/>
      <c r="D1518" s="272"/>
      <c r="E1518" s="273"/>
      <c r="F1518" s="274" t="s">
        <v>27</v>
      </c>
      <c r="G1518" s="394">
        <f>G660</f>
        <v>0</v>
      </c>
      <c r="H1518" s="421">
        <f>G1518*(1-VLOOKUP($F1518,SHT,2,FALSE))+H660*(1-VLOOKUP($F1518,SHT,2,FALSE))</f>
        <v>0</v>
      </c>
      <c r="I1518" s="389">
        <f t="shared" ref="I1518:V1518" si="672">I660*(1-VLOOKUP($F1518,SHT,2,FALSE))</f>
        <v>0</v>
      </c>
      <c r="J1518" s="389">
        <f t="shared" si="672"/>
        <v>0</v>
      </c>
      <c r="K1518" s="390">
        <f t="shared" si="672"/>
        <v>0</v>
      </c>
      <c r="L1518" s="391">
        <f t="shared" si="672"/>
        <v>0</v>
      </c>
      <c r="M1518" s="396">
        <f t="shared" si="672"/>
        <v>0</v>
      </c>
      <c r="N1518" s="392">
        <f t="shared" si="672"/>
        <v>0</v>
      </c>
      <c r="O1518" s="392">
        <f t="shared" si="672"/>
        <v>0</v>
      </c>
      <c r="P1518" s="392">
        <f t="shared" si="672"/>
        <v>0</v>
      </c>
      <c r="Q1518" s="392">
        <f t="shared" si="672"/>
        <v>0</v>
      </c>
      <c r="R1518" s="392">
        <f t="shared" si="672"/>
        <v>0</v>
      </c>
      <c r="S1518" s="392">
        <f t="shared" si="672"/>
        <v>0</v>
      </c>
      <c r="T1518" s="388">
        <f t="shared" si="672"/>
        <v>0</v>
      </c>
      <c r="U1518" s="392">
        <f t="shared" si="672"/>
        <v>0</v>
      </c>
      <c r="V1518" s="393">
        <f t="shared" si="672"/>
        <v>0</v>
      </c>
      <c r="W1518" s="37">
        <f>W660</f>
        <v>0</v>
      </c>
      <c r="Y1518"/>
    </row>
    <row r="1519" spans="1:25" outlineLevel="1" x14ac:dyDescent="0.25">
      <c r="A1519" s="212"/>
      <c r="B1519" s="465"/>
      <c r="C1519" s="272"/>
      <c r="D1519" s="272"/>
      <c r="E1519" s="273"/>
      <c r="F1519" s="274" t="s">
        <v>28</v>
      </c>
      <c r="G1519" s="394">
        <f>G661</f>
        <v>0</v>
      </c>
      <c r="H1519" s="421">
        <f>G1519*(1-VLOOKUP($F1519,SHT,2,FALSE))+H661*(1-VLOOKUP($F1519,SHT,2,FALSE))</f>
        <v>0</v>
      </c>
      <c r="I1519" s="389">
        <f t="shared" ref="I1519:V1519" si="673">I661*(1-VLOOKUP($F1519,SHT,2,FALSE))</f>
        <v>0</v>
      </c>
      <c r="J1519" s="389">
        <f t="shared" si="673"/>
        <v>0</v>
      </c>
      <c r="K1519" s="390">
        <f t="shared" si="673"/>
        <v>0</v>
      </c>
      <c r="L1519" s="391">
        <f t="shared" si="673"/>
        <v>0</v>
      </c>
      <c r="M1519" s="396">
        <f t="shared" si="673"/>
        <v>0</v>
      </c>
      <c r="N1519" s="392">
        <f t="shared" si="673"/>
        <v>0</v>
      </c>
      <c r="O1519" s="392">
        <f t="shared" si="673"/>
        <v>0</v>
      </c>
      <c r="P1519" s="392">
        <f t="shared" si="673"/>
        <v>0</v>
      </c>
      <c r="Q1519" s="392">
        <f t="shared" si="673"/>
        <v>0</v>
      </c>
      <c r="R1519" s="392">
        <f t="shared" si="673"/>
        <v>0</v>
      </c>
      <c r="S1519" s="392">
        <f t="shared" si="673"/>
        <v>0</v>
      </c>
      <c r="T1519" s="388">
        <f t="shared" si="673"/>
        <v>0</v>
      </c>
      <c r="U1519" s="392">
        <f t="shared" si="673"/>
        <v>0</v>
      </c>
      <c r="V1519" s="393">
        <f t="shared" si="673"/>
        <v>0</v>
      </c>
      <c r="W1519" s="37">
        <f>W661</f>
        <v>0</v>
      </c>
      <c r="Y1519"/>
    </row>
    <row r="1520" spans="1:25" outlineLevel="1" x14ac:dyDescent="0.25">
      <c r="A1520" s="212"/>
      <c r="B1520" s="465"/>
      <c r="C1520" s="272"/>
      <c r="D1520" s="272"/>
      <c r="E1520" s="273"/>
      <c r="F1520" s="274" t="s">
        <v>29</v>
      </c>
      <c r="G1520" s="394">
        <f>G662</f>
        <v>0</v>
      </c>
      <c r="H1520" s="421">
        <f>G1520*(1-VLOOKUP($F1520,SHT,2,FALSE))+H662*(1-VLOOKUP($F1520,SHT,2,FALSE))</f>
        <v>0</v>
      </c>
      <c r="I1520" s="389">
        <f t="shared" ref="I1520:V1520" si="674">I662*(1-VLOOKUP($F1520,SHT,2,FALSE))</f>
        <v>0</v>
      </c>
      <c r="J1520" s="389">
        <f t="shared" si="674"/>
        <v>0</v>
      </c>
      <c r="K1520" s="390">
        <f t="shared" si="674"/>
        <v>0</v>
      </c>
      <c r="L1520" s="391">
        <f t="shared" si="674"/>
        <v>0</v>
      </c>
      <c r="M1520" s="396">
        <f t="shared" si="674"/>
        <v>0</v>
      </c>
      <c r="N1520" s="392">
        <f t="shared" si="674"/>
        <v>0</v>
      </c>
      <c r="O1520" s="392">
        <f t="shared" si="674"/>
        <v>0</v>
      </c>
      <c r="P1520" s="392">
        <f t="shared" si="674"/>
        <v>0</v>
      </c>
      <c r="Q1520" s="392">
        <f t="shared" si="674"/>
        <v>0</v>
      </c>
      <c r="R1520" s="392">
        <f t="shared" si="674"/>
        <v>0</v>
      </c>
      <c r="S1520" s="392">
        <f t="shared" si="674"/>
        <v>0</v>
      </c>
      <c r="T1520" s="388">
        <f t="shared" si="674"/>
        <v>0</v>
      </c>
      <c r="U1520" s="392">
        <f t="shared" si="674"/>
        <v>0</v>
      </c>
      <c r="V1520" s="393">
        <f t="shared" si="674"/>
        <v>0</v>
      </c>
      <c r="W1520" s="37">
        <f>W662</f>
        <v>0</v>
      </c>
      <c r="Y1520"/>
    </row>
    <row r="1521" spans="1:25" outlineLevel="1" x14ac:dyDescent="0.25">
      <c r="A1521" s="212"/>
      <c r="B1521" s="465"/>
      <c r="C1521" s="272"/>
      <c r="D1521" s="272"/>
      <c r="E1521" s="273"/>
      <c r="F1521" s="274" t="s">
        <v>30</v>
      </c>
      <c r="G1521" s="394">
        <f>G663</f>
        <v>0</v>
      </c>
      <c r="H1521" s="421">
        <f>G1521*(1-VLOOKUP($F1521,SHT,2,FALSE))+H663*(1-VLOOKUP($F1521,SHT,2,FALSE))</f>
        <v>0</v>
      </c>
      <c r="I1521" s="389">
        <f t="shared" ref="I1521:V1521" si="675">I663*(1-VLOOKUP($F1521,SHT,2,FALSE))</f>
        <v>0</v>
      </c>
      <c r="J1521" s="389">
        <f t="shared" si="675"/>
        <v>0</v>
      </c>
      <c r="K1521" s="390">
        <f t="shared" si="675"/>
        <v>0</v>
      </c>
      <c r="L1521" s="391">
        <f t="shared" si="675"/>
        <v>0</v>
      </c>
      <c r="M1521" s="396">
        <f t="shared" si="675"/>
        <v>0</v>
      </c>
      <c r="N1521" s="392">
        <f t="shared" si="675"/>
        <v>0</v>
      </c>
      <c r="O1521" s="392">
        <f t="shared" si="675"/>
        <v>0</v>
      </c>
      <c r="P1521" s="392">
        <f t="shared" si="675"/>
        <v>0</v>
      </c>
      <c r="Q1521" s="392">
        <f t="shared" si="675"/>
        <v>0</v>
      </c>
      <c r="R1521" s="392">
        <f t="shared" si="675"/>
        <v>0</v>
      </c>
      <c r="S1521" s="392">
        <f t="shared" si="675"/>
        <v>0</v>
      </c>
      <c r="T1521" s="388">
        <f t="shared" si="675"/>
        <v>0</v>
      </c>
      <c r="U1521" s="392">
        <f t="shared" si="675"/>
        <v>0</v>
      </c>
      <c r="V1521" s="393">
        <f t="shared" si="675"/>
        <v>0</v>
      </c>
      <c r="W1521" s="37">
        <f>W663</f>
        <v>0</v>
      </c>
      <c r="Y1521"/>
    </row>
    <row r="1522" spans="1:25" x14ac:dyDescent="0.25">
      <c r="A1522" s="212"/>
      <c r="B1522" s="465"/>
      <c r="C1522" s="272"/>
      <c r="D1522" s="272"/>
      <c r="E1522" s="273" t="s">
        <v>31</v>
      </c>
      <c r="F1522" s="273"/>
      <c r="G1522" s="367">
        <f t="shared" ref="G1522:W1522" si="676">SUBTOTAL(9,G1523:G1526)</f>
        <v>0</v>
      </c>
      <c r="H1522" s="368">
        <f t="shared" si="676"/>
        <v>0</v>
      </c>
      <c r="I1522" s="369">
        <f t="shared" si="676"/>
        <v>0</v>
      </c>
      <c r="J1522" s="369">
        <f t="shared" si="676"/>
        <v>0</v>
      </c>
      <c r="K1522" s="370">
        <f t="shared" si="676"/>
        <v>0</v>
      </c>
      <c r="L1522" s="364">
        <f t="shared" si="676"/>
        <v>0</v>
      </c>
      <c r="M1522" s="364">
        <f t="shared" si="676"/>
        <v>0</v>
      </c>
      <c r="N1522" s="364">
        <f t="shared" si="676"/>
        <v>0</v>
      </c>
      <c r="O1522" s="364">
        <f t="shared" si="676"/>
        <v>0</v>
      </c>
      <c r="P1522" s="364">
        <f t="shared" si="676"/>
        <v>0</v>
      </c>
      <c r="Q1522" s="364">
        <f t="shared" si="676"/>
        <v>0</v>
      </c>
      <c r="R1522" s="364">
        <f t="shared" si="676"/>
        <v>0</v>
      </c>
      <c r="S1522" s="364">
        <f t="shared" si="676"/>
        <v>0</v>
      </c>
      <c r="T1522" s="364">
        <f t="shared" si="676"/>
        <v>0</v>
      </c>
      <c r="U1522" s="364">
        <f t="shared" si="676"/>
        <v>0</v>
      </c>
      <c r="V1522" s="364">
        <f t="shared" si="676"/>
        <v>0</v>
      </c>
      <c r="W1522" s="366">
        <f t="shared" si="676"/>
        <v>0</v>
      </c>
      <c r="Y1522"/>
    </row>
    <row r="1523" spans="1:25" outlineLevel="1" x14ac:dyDescent="0.25">
      <c r="A1523" s="212"/>
      <c r="B1523" s="465"/>
      <c r="C1523" s="272"/>
      <c r="D1523" s="272"/>
      <c r="E1523" s="273"/>
      <c r="F1523" s="274" t="s">
        <v>32</v>
      </c>
      <c r="G1523" s="394">
        <f>G665</f>
        <v>0</v>
      </c>
      <c r="H1523" s="421">
        <f>G1523*(1-VLOOKUP($F1523,SHT,2,FALSE))+H665*(1-VLOOKUP($F1523,SHT,2,FALSE))</f>
        <v>0</v>
      </c>
      <c r="I1523" s="389">
        <f t="shared" ref="I1523:V1523" si="677">I665*(1-VLOOKUP($F1523,SHT,2,FALSE))</f>
        <v>0</v>
      </c>
      <c r="J1523" s="389">
        <f t="shared" si="677"/>
        <v>0</v>
      </c>
      <c r="K1523" s="390">
        <f t="shared" si="677"/>
        <v>0</v>
      </c>
      <c r="L1523" s="391">
        <f t="shared" si="677"/>
        <v>0</v>
      </c>
      <c r="M1523" s="396">
        <f t="shared" si="677"/>
        <v>0</v>
      </c>
      <c r="N1523" s="392">
        <f t="shared" si="677"/>
        <v>0</v>
      </c>
      <c r="O1523" s="392">
        <f t="shared" si="677"/>
        <v>0</v>
      </c>
      <c r="P1523" s="392">
        <f t="shared" si="677"/>
        <v>0</v>
      </c>
      <c r="Q1523" s="392">
        <f t="shared" si="677"/>
        <v>0</v>
      </c>
      <c r="R1523" s="392">
        <f t="shared" si="677"/>
        <v>0</v>
      </c>
      <c r="S1523" s="392">
        <f t="shared" si="677"/>
        <v>0</v>
      </c>
      <c r="T1523" s="388">
        <f t="shared" si="677"/>
        <v>0</v>
      </c>
      <c r="U1523" s="392">
        <f t="shared" si="677"/>
        <v>0</v>
      </c>
      <c r="V1523" s="393">
        <f t="shared" si="677"/>
        <v>0</v>
      </c>
      <c r="W1523" s="37">
        <f>W665</f>
        <v>0</v>
      </c>
      <c r="Y1523"/>
    </row>
    <row r="1524" spans="1:25" outlineLevel="1" x14ac:dyDescent="0.25">
      <c r="A1524" s="212"/>
      <c r="B1524" s="465"/>
      <c r="C1524" s="272"/>
      <c r="D1524" s="272"/>
      <c r="E1524" s="273"/>
      <c r="F1524" s="274" t="s">
        <v>33</v>
      </c>
      <c r="G1524" s="394">
        <f>G666</f>
        <v>0</v>
      </c>
      <c r="H1524" s="421">
        <f>G1524*(1-VLOOKUP($F1524,SHT,2,FALSE))+H666*(1-VLOOKUP($F1524,SHT,2,FALSE))</f>
        <v>0</v>
      </c>
      <c r="I1524" s="389">
        <f t="shared" ref="I1524:V1524" si="678">I666*(1-VLOOKUP($F1524,SHT,2,FALSE))</f>
        <v>0</v>
      </c>
      <c r="J1524" s="389">
        <f t="shared" si="678"/>
        <v>0</v>
      </c>
      <c r="K1524" s="390">
        <f t="shared" si="678"/>
        <v>0</v>
      </c>
      <c r="L1524" s="391">
        <f t="shared" si="678"/>
        <v>0</v>
      </c>
      <c r="M1524" s="396">
        <f t="shared" si="678"/>
        <v>0</v>
      </c>
      <c r="N1524" s="392">
        <f t="shared" si="678"/>
        <v>0</v>
      </c>
      <c r="O1524" s="392">
        <f t="shared" si="678"/>
        <v>0</v>
      </c>
      <c r="P1524" s="392">
        <f t="shared" si="678"/>
        <v>0</v>
      </c>
      <c r="Q1524" s="392">
        <f t="shared" si="678"/>
        <v>0</v>
      </c>
      <c r="R1524" s="392">
        <f t="shared" si="678"/>
        <v>0</v>
      </c>
      <c r="S1524" s="392">
        <f t="shared" si="678"/>
        <v>0</v>
      </c>
      <c r="T1524" s="388">
        <f t="shared" si="678"/>
        <v>0</v>
      </c>
      <c r="U1524" s="392">
        <f t="shared" si="678"/>
        <v>0</v>
      </c>
      <c r="V1524" s="393">
        <f t="shared" si="678"/>
        <v>0</v>
      </c>
      <c r="W1524" s="37">
        <f>W666</f>
        <v>0</v>
      </c>
      <c r="Y1524"/>
    </row>
    <row r="1525" spans="1:25" outlineLevel="1" x14ac:dyDescent="0.25">
      <c r="A1525" s="212"/>
      <c r="B1525" s="465"/>
      <c r="C1525" s="272"/>
      <c r="D1525" s="272"/>
      <c r="E1525" s="273"/>
      <c r="F1525" s="274" t="s">
        <v>34</v>
      </c>
      <c r="G1525" s="394">
        <f>G667</f>
        <v>0</v>
      </c>
      <c r="H1525" s="421">
        <f>G1525*(1-VLOOKUP($F1525,SHT,2,FALSE))+H667*(1-VLOOKUP($F1525,SHT,2,FALSE))</f>
        <v>0</v>
      </c>
      <c r="I1525" s="389">
        <f t="shared" ref="I1525:V1525" si="679">I667*(1-VLOOKUP($F1525,SHT,2,FALSE))</f>
        <v>0</v>
      </c>
      <c r="J1525" s="389">
        <f t="shared" si="679"/>
        <v>0</v>
      </c>
      <c r="K1525" s="390">
        <f t="shared" si="679"/>
        <v>0</v>
      </c>
      <c r="L1525" s="391">
        <f t="shared" si="679"/>
        <v>0</v>
      </c>
      <c r="M1525" s="396">
        <f t="shared" si="679"/>
        <v>0</v>
      </c>
      <c r="N1525" s="392">
        <f t="shared" si="679"/>
        <v>0</v>
      </c>
      <c r="O1525" s="392">
        <f t="shared" si="679"/>
        <v>0</v>
      </c>
      <c r="P1525" s="392">
        <f t="shared" si="679"/>
        <v>0</v>
      </c>
      <c r="Q1525" s="392">
        <f t="shared" si="679"/>
        <v>0</v>
      </c>
      <c r="R1525" s="392">
        <f t="shared" si="679"/>
        <v>0</v>
      </c>
      <c r="S1525" s="392">
        <f t="shared" si="679"/>
        <v>0</v>
      </c>
      <c r="T1525" s="388">
        <f t="shared" si="679"/>
        <v>0</v>
      </c>
      <c r="U1525" s="392">
        <f t="shared" si="679"/>
        <v>0</v>
      </c>
      <c r="V1525" s="393">
        <f t="shared" si="679"/>
        <v>0</v>
      </c>
      <c r="W1525" s="37">
        <f>W667</f>
        <v>0</v>
      </c>
      <c r="Y1525"/>
    </row>
    <row r="1526" spans="1:25" outlineLevel="1" x14ac:dyDescent="0.25">
      <c r="A1526" s="212"/>
      <c r="B1526" s="465"/>
      <c r="C1526" s="272"/>
      <c r="D1526" s="272"/>
      <c r="E1526" s="273"/>
      <c r="F1526" s="274" t="s">
        <v>35</v>
      </c>
      <c r="G1526" s="394">
        <f>G668</f>
        <v>0</v>
      </c>
      <c r="H1526" s="421">
        <f>G1526*(1-VLOOKUP($F1526,SHT,2,FALSE))+H668*(1-VLOOKUP($F1526,SHT,2,FALSE))</f>
        <v>0</v>
      </c>
      <c r="I1526" s="389">
        <f t="shared" ref="I1526:V1526" si="680">I668*(1-VLOOKUP($F1526,SHT,2,FALSE))</f>
        <v>0</v>
      </c>
      <c r="J1526" s="389">
        <f t="shared" si="680"/>
        <v>0</v>
      </c>
      <c r="K1526" s="390">
        <f t="shared" si="680"/>
        <v>0</v>
      </c>
      <c r="L1526" s="391">
        <f t="shared" si="680"/>
        <v>0</v>
      </c>
      <c r="M1526" s="396">
        <f t="shared" si="680"/>
        <v>0</v>
      </c>
      <c r="N1526" s="392">
        <f t="shared" si="680"/>
        <v>0</v>
      </c>
      <c r="O1526" s="392">
        <f t="shared" si="680"/>
        <v>0</v>
      </c>
      <c r="P1526" s="392">
        <f t="shared" si="680"/>
        <v>0</v>
      </c>
      <c r="Q1526" s="392">
        <f t="shared" si="680"/>
        <v>0</v>
      </c>
      <c r="R1526" s="392">
        <f t="shared" si="680"/>
        <v>0</v>
      </c>
      <c r="S1526" s="392">
        <f t="shared" si="680"/>
        <v>0</v>
      </c>
      <c r="T1526" s="388">
        <f t="shared" si="680"/>
        <v>0</v>
      </c>
      <c r="U1526" s="392">
        <f t="shared" si="680"/>
        <v>0</v>
      </c>
      <c r="V1526" s="393">
        <f t="shared" si="680"/>
        <v>0</v>
      </c>
      <c r="W1526" s="37">
        <f>W668</f>
        <v>0</v>
      </c>
      <c r="Y1526"/>
    </row>
    <row r="1527" spans="1:25" x14ac:dyDescent="0.25">
      <c r="A1527" s="212"/>
      <c r="B1527" s="465"/>
      <c r="C1527" s="272"/>
      <c r="D1527" s="272" t="s">
        <v>36</v>
      </c>
      <c r="E1527" s="273"/>
      <c r="F1527" s="273"/>
      <c r="G1527" s="367"/>
      <c r="H1527" s="368"/>
      <c r="I1527" s="369"/>
      <c r="J1527" s="369"/>
      <c r="K1527" s="370"/>
      <c r="L1527" s="363"/>
      <c r="M1527" s="364"/>
      <c r="N1527" s="364"/>
      <c r="O1527" s="364"/>
      <c r="P1527" s="364"/>
      <c r="Q1527" s="364"/>
      <c r="R1527" s="364"/>
      <c r="S1527" s="364"/>
      <c r="T1527" s="364"/>
      <c r="U1527" s="364"/>
      <c r="V1527" s="365"/>
      <c r="W1527" s="366"/>
      <c r="Y1527"/>
    </row>
    <row r="1528" spans="1:25" x14ac:dyDescent="0.25">
      <c r="A1528" s="212"/>
      <c r="B1528" s="465"/>
      <c r="C1528" s="272"/>
      <c r="D1528" s="272"/>
      <c r="E1528" s="275" t="s">
        <v>37</v>
      </c>
      <c r="F1528" s="273"/>
      <c r="G1528" s="367">
        <f t="shared" ref="G1528:W1528" si="681">SUBTOTAL(9,G1529:G1531)</f>
        <v>0</v>
      </c>
      <c r="H1528" s="368">
        <f t="shared" si="681"/>
        <v>0</v>
      </c>
      <c r="I1528" s="369">
        <f t="shared" si="681"/>
        <v>0</v>
      </c>
      <c r="J1528" s="369">
        <f t="shared" si="681"/>
        <v>0</v>
      </c>
      <c r="K1528" s="370">
        <f t="shared" si="681"/>
        <v>0</v>
      </c>
      <c r="L1528" s="364">
        <f t="shared" si="681"/>
        <v>0</v>
      </c>
      <c r="M1528" s="364">
        <f t="shared" si="681"/>
        <v>0</v>
      </c>
      <c r="N1528" s="364">
        <f t="shared" si="681"/>
        <v>0</v>
      </c>
      <c r="O1528" s="364">
        <f t="shared" si="681"/>
        <v>0</v>
      </c>
      <c r="P1528" s="364">
        <f t="shared" si="681"/>
        <v>0</v>
      </c>
      <c r="Q1528" s="364">
        <f t="shared" si="681"/>
        <v>0</v>
      </c>
      <c r="R1528" s="364">
        <f t="shared" si="681"/>
        <v>0</v>
      </c>
      <c r="S1528" s="364">
        <f t="shared" si="681"/>
        <v>0</v>
      </c>
      <c r="T1528" s="364">
        <f t="shared" si="681"/>
        <v>0</v>
      </c>
      <c r="U1528" s="364">
        <f t="shared" si="681"/>
        <v>0</v>
      </c>
      <c r="V1528" s="364">
        <f t="shared" si="681"/>
        <v>0</v>
      </c>
      <c r="W1528" s="366">
        <f t="shared" si="681"/>
        <v>0</v>
      </c>
      <c r="Y1528"/>
    </row>
    <row r="1529" spans="1:25" outlineLevel="1" x14ac:dyDescent="0.25">
      <c r="A1529" s="212"/>
      <c r="B1529" s="465"/>
      <c r="C1529" s="272"/>
      <c r="D1529" s="272"/>
      <c r="E1529" s="275"/>
      <c r="F1529" s="274" t="s">
        <v>38</v>
      </c>
      <c r="G1529" s="394">
        <f>G671</f>
        <v>0</v>
      </c>
      <c r="H1529" s="421">
        <f>G1529*(1-VLOOKUP($F1529,SHT,2,FALSE))+H671*(1-VLOOKUP($F1529,SHT,2,FALSE))</f>
        <v>0</v>
      </c>
      <c r="I1529" s="389">
        <f t="shared" ref="I1529:V1529" si="682">I671*(1-VLOOKUP($F1529,SHT,2,FALSE))</f>
        <v>0</v>
      </c>
      <c r="J1529" s="389">
        <f t="shared" si="682"/>
        <v>0</v>
      </c>
      <c r="K1529" s="390">
        <f t="shared" si="682"/>
        <v>0</v>
      </c>
      <c r="L1529" s="391">
        <f t="shared" si="682"/>
        <v>0</v>
      </c>
      <c r="M1529" s="396">
        <f t="shared" si="682"/>
        <v>0</v>
      </c>
      <c r="N1529" s="392">
        <f t="shared" si="682"/>
        <v>0</v>
      </c>
      <c r="O1529" s="392">
        <f t="shared" si="682"/>
        <v>0</v>
      </c>
      <c r="P1529" s="392">
        <f t="shared" si="682"/>
        <v>0</v>
      </c>
      <c r="Q1529" s="392">
        <f t="shared" si="682"/>
        <v>0</v>
      </c>
      <c r="R1529" s="392">
        <f t="shared" si="682"/>
        <v>0</v>
      </c>
      <c r="S1529" s="392">
        <f t="shared" si="682"/>
        <v>0</v>
      </c>
      <c r="T1529" s="388">
        <f t="shared" si="682"/>
        <v>0</v>
      </c>
      <c r="U1529" s="392">
        <f t="shared" si="682"/>
        <v>0</v>
      </c>
      <c r="V1529" s="393">
        <f t="shared" si="682"/>
        <v>0</v>
      </c>
      <c r="W1529" s="37">
        <f>W671</f>
        <v>0</v>
      </c>
      <c r="Y1529"/>
    </row>
    <row r="1530" spans="1:25" outlineLevel="1" x14ac:dyDescent="0.25">
      <c r="A1530" s="212"/>
      <c r="B1530" s="465"/>
      <c r="C1530" s="272"/>
      <c r="D1530" s="272"/>
      <c r="E1530" s="273"/>
      <c r="F1530" s="274" t="s">
        <v>39</v>
      </c>
      <c r="G1530" s="394">
        <f>G672</f>
        <v>0</v>
      </c>
      <c r="H1530" s="421">
        <f>G1530*(1-VLOOKUP($F1530,SHT,2,FALSE))+H672*(1-VLOOKUP($F1530,SHT,2,FALSE))</f>
        <v>0</v>
      </c>
      <c r="I1530" s="389">
        <f t="shared" ref="I1530:V1530" si="683">I672*(1-VLOOKUP($F1530,SHT,2,FALSE))</f>
        <v>0</v>
      </c>
      <c r="J1530" s="389">
        <f t="shared" si="683"/>
        <v>0</v>
      </c>
      <c r="K1530" s="390">
        <f t="shared" si="683"/>
        <v>0</v>
      </c>
      <c r="L1530" s="391">
        <f t="shared" si="683"/>
        <v>0</v>
      </c>
      <c r="M1530" s="396">
        <f t="shared" si="683"/>
        <v>0</v>
      </c>
      <c r="N1530" s="392">
        <f t="shared" si="683"/>
        <v>0</v>
      </c>
      <c r="O1530" s="392">
        <f t="shared" si="683"/>
        <v>0</v>
      </c>
      <c r="P1530" s="392">
        <f t="shared" si="683"/>
        <v>0</v>
      </c>
      <c r="Q1530" s="392">
        <f t="shared" si="683"/>
        <v>0</v>
      </c>
      <c r="R1530" s="392">
        <f t="shared" si="683"/>
        <v>0</v>
      </c>
      <c r="S1530" s="392">
        <f t="shared" si="683"/>
        <v>0</v>
      </c>
      <c r="T1530" s="388">
        <f t="shared" si="683"/>
        <v>0</v>
      </c>
      <c r="U1530" s="392">
        <f t="shared" si="683"/>
        <v>0</v>
      </c>
      <c r="V1530" s="393">
        <f t="shared" si="683"/>
        <v>0</v>
      </c>
      <c r="W1530" s="37">
        <f>W672</f>
        <v>0</v>
      </c>
      <c r="Y1530"/>
    </row>
    <row r="1531" spans="1:25" outlineLevel="1" x14ac:dyDescent="0.25">
      <c r="A1531" s="212"/>
      <c r="B1531" s="465"/>
      <c r="C1531" s="272"/>
      <c r="D1531" s="272"/>
      <c r="E1531" s="273"/>
      <c r="F1531" s="274" t="s">
        <v>40</v>
      </c>
      <c r="G1531" s="394">
        <f>G673</f>
        <v>0</v>
      </c>
      <c r="H1531" s="421">
        <f>G1531*(1-VLOOKUP($F1531,SHT,2,FALSE))+H673*(1-VLOOKUP($F1531,SHT,2,FALSE))</f>
        <v>0</v>
      </c>
      <c r="I1531" s="389">
        <f t="shared" ref="I1531:V1531" si="684">I673*(1-VLOOKUP($F1531,SHT,2,FALSE))</f>
        <v>0</v>
      </c>
      <c r="J1531" s="389">
        <f t="shared" si="684"/>
        <v>0</v>
      </c>
      <c r="K1531" s="390">
        <f t="shared" si="684"/>
        <v>0</v>
      </c>
      <c r="L1531" s="391">
        <f t="shared" si="684"/>
        <v>0</v>
      </c>
      <c r="M1531" s="396">
        <f t="shared" si="684"/>
        <v>0</v>
      </c>
      <c r="N1531" s="392">
        <f t="shared" si="684"/>
        <v>0</v>
      </c>
      <c r="O1531" s="392">
        <f t="shared" si="684"/>
        <v>0</v>
      </c>
      <c r="P1531" s="392">
        <f t="shared" si="684"/>
        <v>0</v>
      </c>
      <c r="Q1531" s="392">
        <f t="shared" si="684"/>
        <v>0</v>
      </c>
      <c r="R1531" s="392">
        <f t="shared" si="684"/>
        <v>0</v>
      </c>
      <c r="S1531" s="392">
        <f t="shared" si="684"/>
        <v>0</v>
      </c>
      <c r="T1531" s="388">
        <f t="shared" si="684"/>
        <v>0</v>
      </c>
      <c r="U1531" s="392">
        <f t="shared" si="684"/>
        <v>0</v>
      </c>
      <c r="V1531" s="393">
        <f t="shared" si="684"/>
        <v>0</v>
      </c>
      <c r="W1531" s="37">
        <f>W673</f>
        <v>0</v>
      </c>
      <c r="Y1531"/>
    </row>
    <row r="1532" spans="1:25" x14ac:dyDescent="0.25">
      <c r="A1532" s="212"/>
      <c r="B1532" s="465"/>
      <c r="C1532" s="272"/>
      <c r="D1532" s="272"/>
      <c r="E1532" s="273" t="s">
        <v>41</v>
      </c>
      <c r="F1532" s="273"/>
      <c r="G1532" s="367">
        <f t="shared" ref="G1532:W1532" si="685">SUBTOTAL(9,G1533:G1535)</f>
        <v>0</v>
      </c>
      <c r="H1532" s="368">
        <f t="shared" si="685"/>
        <v>0</v>
      </c>
      <c r="I1532" s="369">
        <f t="shared" si="685"/>
        <v>0</v>
      </c>
      <c r="J1532" s="369">
        <f t="shared" si="685"/>
        <v>0</v>
      </c>
      <c r="K1532" s="370">
        <f t="shared" si="685"/>
        <v>0</v>
      </c>
      <c r="L1532" s="364">
        <f t="shared" si="685"/>
        <v>0</v>
      </c>
      <c r="M1532" s="364">
        <f t="shared" si="685"/>
        <v>0</v>
      </c>
      <c r="N1532" s="364">
        <f t="shared" si="685"/>
        <v>0</v>
      </c>
      <c r="O1532" s="364">
        <f t="shared" si="685"/>
        <v>0</v>
      </c>
      <c r="P1532" s="364">
        <f t="shared" si="685"/>
        <v>0</v>
      </c>
      <c r="Q1532" s="364">
        <f t="shared" si="685"/>
        <v>0</v>
      </c>
      <c r="R1532" s="364">
        <f t="shared" si="685"/>
        <v>0</v>
      </c>
      <c r="S1532" s="364">
        <f t="shared" si="685"/>
        <v>0</v>
      </c>
      <c r="T1532" s="364">
        <f t="shared" si="685"/>
        <v>0</v>
      </c>
      <c r="U1532" s="364">
        <f t="shared" si="685"/>
        <v>0</v>
      </c>
      <c r="V1532" s="364">
        <f t="shared" si="685"/>
        <v>0</v>
      </c>
      <c r="W1532" s="366">
        <f t="shared" si="685"/>
        <v>0</v>
      </c>
      <c r="Y1532"/>
    </row>
    <row r="1533" spans="1:25" outlineLevel="1" x14ac:dyDescent="0.25">
      <c r="A1533" s="212"/>
      <c r="B1533" s="465"/>
      <c r="C1533" s="272"/>
      <c r="D1533" s="272"/>
      <c r="E1533" s="273"/>
      <c r="F1533" s="274" t="s">
        <v>42</v>
      </c>
      <c r="G1533" s="394">
        <f>G675</f>
        <v>0</v>
      </c>
      <c r="H1533" s="421">
        <f>G1533*(1-VLOOKUP($F1533,SHT,2,FALSE))+H675*(1-VLOOKUP($F1533,SHT,2,FALSE))</f>
        <v>0</v>
      </c>
      <c r="I1533" s="389">
        <f t="shared" ref="I1533:V1533" si="686">I675*(1-VLOOKUP($F1533,SHT,2,FALSE))</f>
        <v>0</v>
      </c>
      <c r="J1533" s="389">
        <f t="shared" si="686"/>
        <v>0</v>
      </c>
      <c r="K1533" s="390">
        <f t="shared" si="686"/>
        <v>0</v>
      </c>
      <c r="L1533" s="391">
        <f t="shared" si="686"/>
        <v>0</v>
      </c>
      <c r="M1533" s="396">
        <f t="shared" si="686"/>
        <v>0</v>
      </c>
      <c r="N1533" s="392">
        <f t="shared" si="686"/>
        <v>0</v>
      </c>
      <c r="O1533" s="392">
        <f t="shared" si="686"/>
        <v>0</v>
      </c>
      <c r="P1533" s="392">
        <f t="shared" si="686"/>
        <v>0</v>
      </c>
      <c r="Q1533" s="392">
        <f t="shared" si="686"/>
        <v>0</v>
      </c>
      <c r="R1533" s="392">
        <f t="shared" si="686"/>
        <v>0</v>
      </c>
      <c r="S1533" s="392">
        <f t="shared" si="686"/>
        <v>0</v>
      </c>
      <c r="T1533" s="388">
        <f t="shared" si="686"/>
        <v>0</v>
      </c>
      <c r="U1533" s="392">
        <f t="shared" si="686"/>
        <v>0</v>
      </c>
      <c r="V1533" s="393">
        <f t="shared" si="686"/>
        <v>0</v>
      </c>
      <c r="W1533" s="37">
        <f>W675</f>
        <v>0</v>
      </c>
      <c r="Y1533"/>
    </row>
    <row r="1534" spans="1:25" outlineLevel="1" x14ac:dyDescent="0.25">
      <c r="A1534" s="212"/>
      <c r="B1534" s="465"/>
      <c r="C1534" s="272"/>
      <c r="D1534" s="272"/>
      <c r="E1534" s="273"/>
      <c r="F1534" s="274" t="s">
        <v>43</v>
      </c>
      <c r="G1534" s="394">
        <f>G676</f>
        <v>0</v>
      </c>
      <c r="H1534" s="421">
        <f>G1534*(1-VLOOKUP($F1534,SHT,2,FALSE))+H676*(1-VLOOKUP($F1534,SHT,2,FALSE))</f>
        <v>0</v>
      </c>
      <c r="I1534" s="389">
        <f t="shared" ref="I1534:V1534" si="687">I676*(1-VLOOKUP($F1534,SHT,2,FALSE))</f>
        <v>0</v>
      </c>
      <c r="J1534" s="389">
        <f t="shared" si="687"/>
        <v>0</v>
      </c>
      <c r="K1534" s="390">
        <f t="shared" si="687"/>
        <v>0</v>
      </c>
      <c r="L1534" s="391">
        <f t="shared" si="687"/>
        <v>0</v>
      </c>
      <c r="M1534" s="396">
        <f t="shared" si="687"/>
        <v>0</v>
      </c>
      <c r="N1534" s="392">
        <f t="shared" si="687"/>
        <v>0</v>
      </c>
      <c r="O1534" s="392">
        <f t="shared" si="687"/>
        <v>0</v>
      </c>
      <c r="P1534" s="392">
        <f t="shared" si="687"/>
        <v>0</v>
      </c>
      <c r="Q1534" s="392">
        <f t="shared" si="687"/>
        <v>0</v>
      </c>
      <c r="R1534" s="392">
        <f t="shared" si="687"/>
        <v>0</v>
      </c>
      <c r="S1534" s="392">
        <f t="shared" si="687"/>
        <v>0</v>
      </c>
      <c r="T1534" s="388">
        <f t="shared" si="687"/>
        <v>0</v>
      </c>
      <c r="U1534" s="392">
        <f t="shared" si="687"/>
        <v>0</v>
      </c>
      <c r="V1534" s="393">
        <f t="shared" si="687"/>
        <v>0</v>
      </c>
      <c r="W1534" s="37">
        <f>W676</f>
        <v>0</v>
      </c>
      <c r="Y1534"/>
    </row>
    <row r="1535" spans="1:25" outlineLevel="1" x14ac:dyDescent="0.25">
      <c r="A1535" s="212"/>
      <c r="B1535" s="465"/>
      <c r="C1535" s="272"/>
      <c r="D1535" s="272"/>
      <c r="E1535" s="273"/>
      <c r="F1535" s="274" t="s">
        <v>44</v>
      </c>
      <c r="G1535" s="394">
        <f>G677</f>
        <v>0</v>
      </c>
      <c r="H1535" s="421">
        <f>G1535*(1-VLOOKUP($F1535,SHT,2,FALSE))+H677*(1-VLOOKUP($F1535,SHT,2,FALSE))</f>
        <v>0</v>
      </c>
      <c r="I1535" s="389">
        <f t="shared" ref="I1535:V1535" si="688">I677*(1-VLOOKUP($F1535,SHT,2,FALSE))</f>
        <v>0</v>
      </c>
      <c r="J1535" s="389">
        <f t="shared" si="688"/>
        <v>0</v>
      </c>
      <c r="K1535" s="390">
        <f t="shared" si="688"/>
        <v>0</v>
      </c>
      <c r="L1535" s="391">
        <f t="shared" si="688"/>
        <v>0</v>
      </c>
      <c r="M1535" s="396">
        <f t="shared" si="688"/>
        <v>0</v>
      </c>
      <c r="N1535" s="392">
        <f t="shared" si="688"/>
        <v>0</v>
      </c>
      <c r="O1535" s="392">
        <f t="shared" si="688"/>
        <v>0</v>
      </c>
      <c r="P1535" s="392">
        <f t="shared" si="688"/>
        <v>0</v>
      </c>
      <c r="Q1535" s="392">
        <f t="shared" si="688"/>
        <v>0</v>
      </c>
      <c r="R1535" s="392">
        <f t="shared" si="688"/>
        <v>0</v>
      </c>
      <c r="S1535" s="392">
        <f t="shared" si="688"/>
        <v>0</v>
      </c>
      <c r="T1535" s="388">
        <f t="shared" si="688"/>
        <v>0</v>
      </c>
      <c r="U1535" s="392">
        <f t="shared" si="688"/>
        <v>0</v>
      </c>
      <c r="V1535" s="393">
        <f t="shared" si="688"/>
        <v>0</v>
      </c>
      <c r="W1535" s="37">
        <f>W677</f>
        <v>0</v>
      </c>
      <c r="Y1535"/>
    </row>
    <row r="1536" spans="1:25" x14ac:dyDescent="0.25">
      <c r="A1536" s="212"/>
      <c r="B1536" s="465"/>
      <c r="C1536" s="272"/>
      <c r="D1536" s="272"/>
      <c r="E1536" s="273" t="s">
        <v>45</v>
      </c>
      <c r="F1536" s="273"/>
      <c r="G1536" s="367">
        <f t="shared" ref="G1536:W1536" si="689">SUBTOTAL(9,G1537:G1539)</f>
        <v>0</v>
      </c>
      <c r="H1536" s="368">
        <f t="shared" si="689"/>
        <v>0</v>
      </c>
      <c r="I1536" s="369">
        <f t="shared" si="689"/>
        <v>0</v>
      </c>
      <c r="J1536" s="369">
        <f t="shared" si="689"/>
        <v>0</v>
      </c>
      <c r="K1536" s="370">
        <f t="shared" si="689"/>
        <v>0</v>
      </c>
      <c r="L1536" s="364">
        <f t="shared" si="689"/>
        <v>0</v>
      </c>
      <c r="M1536" s="364">
        <f t="shared" si="689"/>
        <v>0</v>
      </c>
      <c r="N1536" s="364">
        <f t="shared" si="689"/>
        <v>0</v>
      </c>
      <c r="O1536" s="364">
        <f t="shared" si="689"/>
        <v>0</v>
      </c>
      <c r="P1536" s="364">
        <f t="shared" si="689"/>
        <v>0</v>
      </c>
      <c r="Q1536" s="364">
        <f t="shared" si="689"/>
        <v>0</v>
      </c>
      <c r="R1536" s="364">
        <f t="shared" si="689"/>
        <v>0</v>
      </c>
      <c r="S1536" s="364">
        <f t="shared" si="689"/>
        <v>0</v>
      </c>
      <c r="T1536" s="364">
        <f t="shared" si="689"/>
        <v>0</v>
      </c>
      <c r="U1536" s="364">
        <f t="shared" si="689"/>
        <v>0</v>
      </c>
      <c r="V1536" s="364">
        <f t="shared" si="689"/>
        <v>0</v>
      </c>
      <c r="W1536" s="366">
        <f t="shared" si="689"/>
        <v>0</v>
      </c>
      <c r="Y1536"/>
    </row>
    <row r="1537" spans="1:25" outlineLevel="1" x14ac:dyDescent="0.25">
      <c r="A1537" s="212"/>
      <c r="B1537" s="465"/>
      <c r="C1537" s="272"/>
      <c r="D1537" s="272"/>
      <c r="E1537" s="273"/>
      <c r="F1537" s="274" t="s">
        <v>46</v>
      </c>
      <c r="G1537" s="394">
        <f>G679</f>
        <v>0</v>
      </c>
      <c r="H1537" s="421">
        <f>G1537*(1-VLOOKUP($F1537,SHT,2,FALSE))+H679*(1-VLOOKUP($F1537,SHT,2,FALSE))</f>
        <v>0</v>
      </c>
      <c r="I1537" s="389">
        <f t="shared" ref="I1537:V1537" si="690">I679*(1-VLOOKUP($F1537,SHT,2,FALSE))</f>
        <v>0</v>
      </c>
      <c r="J1537" s="389">
        <f t="shared" si="690"/>
        <v>0</v>
      </c>
      <c r="K1537" s="390">
        <f t="shared" si="690"/>
        <v>0</v>
      </c>
      <c r="L1537" s="391">
        <f t="shared" si="690"/>
        <v>0</v>
      </c>
      <c r="M1537" s="396">
        <f t="shared" si="690"/>
        <v>0</v>
      </c>
      <c r="N1537" s="392">
        <f t="shared" si="690"/>
        <v>0</v>
      </c>
      <c r="O1537" s="392">
        <f t="shared" si="690"/>
        <v>0</v>
      </c>
      <c r="P1537" s="392">
        <f t="shared" si="690"/>
        <v>0</v>
      </c>
      <c r="Q1537" s="392">
        <f t="shared" si="690"/>
        <v>0</v>
      </c>
      <c r="R1537" s="392">
        <f t="shared" si="690"/>
        <v>0</v>
      </c>
      <c r="S1537" s="392">
        <f t="shared" si="690"/>
        <v>0</v>
      </c>
      <c r="T1537" s="388">
        <f t="shared" si="690"/>
        <v>0</v>
      </c>
      <c r="U1537" s="392">
        <f t="shared" si="690"/>
        <v>0</v>
      </c>
      <c r="V1537" s="393">
        <f t="shared" si="690"/>
        <v>0</v>
      </c>
      <c r="W1537" s="37">
        <f>W679</f>
        <v>0</v>
      </c>
      <c r="Y1537"/>
    </row>
    <row r="1538" spans="1:25" outlineLevel="1" x14ac:dyDescent="0.25">
      <c r="A1538" s="212"/>
      <c r="B1538" s="465"/>
      <c r="C1538" s="272"/>
      <c r="D1538" s="272"/>
      <c r="E1538" s="273"/>
      <c r="F1538" s="274" t="s">
        <v>47</v>
      </c>
      <c r="G1538" s="394">
        <f>G680</f>
        <v>0</v>
      </c>
      <c r="H1538" s="421">
        <f>G1538*(1-VLOOKUP($F1538,SHT,2,FALSE))+H680*(1-VLOOKUP($F1538,SHT,2,FALSE))</f>
        <v>0</v>
      </c>
      <c r="I1538" s="389">
        <f t="shared" ref="I1538:V1538" si="691">I680*(1-VLOOKUP($F1538,SHT,2,FALSE))</f>
        <v>0</v>
      </c>
      <c r="J1538" s="389">
        <f t="shared" si="691"/>
        <v>0</v>
      </c>
      <c r="K1538" s="390">
        <f t="shared" si="691"/>
        <v>0</v>
      </c>
      <c r="L1538" s="391">
        <f t="shared" si="691"/>
        <v>0</v>
      </c>
      <c r="M1538" s="396">
        <f t="shared" si="691"/>
        <v>0</v>
      </c>
      <c r="N1538" s="392">
        <f t="shared" si="691"/>
        <v>0</v>
      </c>
      <c r="O1538" s="392">
        <f t="shared" si="691"/>
        <v>0</v>
      </c>
      <c r="P1538" s="392">
        <f t="shared" si="691"/>
        <v>0</v>
      </c>
      <c r="Q1538" s="392">
        <f t="shared" si="691"/>
        <v>0</v>
      </c>
      <c r="R1538" s="392">
        <f t="shared" si="691"/>
        <v>0</v>
      </c>
      <c r="S1538" s="392">
        <f t="shared" si="691"/>
        <v>0</v>
      </c>
      <c r="T1538" s="388">
        <f t="shared" si="691"/>
        <v>0</v>
      </c>
      <c r="U1538" s="392">
        <f t="shared" si="691"/>
        <v>0</v>
      </c>
      <c r="V1538" s="393">
        <f t="shared" si="691"/>
        <v>0</v>
      </c>
      <c r="W1538" s="37">
        <f>W680</f>
        <v>0</v>
      </c>
      <c r="Y1538"/>
    </row>
    <row r="1539" spans="1:25" outlineLevel="1" x14ac:dyDescent="0.25">
      <c r="A1539" s="212"/>
      <c r="B1539" s="465"/>
      <c r="C1539" s="272"/>
      <c r="D1539" s="272"/>
      <c r="E1539" s="273"/>
      <c r="F1539" s="274" t="s">
        <v>48</v>
      </c>
      <c r="G1539" s="394">
        <f>G681</f>
        <v>0</v>
      </c>
      <c r="H1539" s="421">
        <f>G1539*(1-VLOOKUP($F1539,SHT,2,FALSE))+H681*(1-VLOOKUP($F1539,SHT,2,FALSE))</f>
        <v>0</v>
      </c>
      <c r="I1539" s="389">
        <f t="shared" ref="I1539:V1539" si="692">I681*(1-VLOOKUP($F1539,SHT,2,FALSE))</f>
        <v>0</v>
      </c>
      <c r="J1539" s="389">
        <f t="shared" si="692"/>
        <v>0</v>
      </c>
      <c r="K1539" s="390">
        <f t="shared" si="692"/>
        <v>0</v>
      </c>
      <c r="L1539" s="391">
        <f t="shared" si="692"/>
        <v>0</v>
      </c>
      <c r="M1539" s="396">
        <f t="shared" si="692"/>
        <v>0</v>
      </c>
      <c r="N1539" s="392">
        <f t="shared" si="692"/>
        <v>0</v>
      </c>
      <c r="O1539" s="392">
        <f t="shared" si="692"/>
        <v>0</v>
      </c>
      <c r="P1539" s="392">
        <f t="shared" si="692"/>
        <v>0</v>
      </c>
      <c r="Q1539" s="392">
        <f t="shared" si="692"/>
        <v>0</v>
      </c>
      <c r="R1539" s="392">
        <f t="shared" si="692"/>
        <v>0</v>
      </c>
      <c r="S1539" s="392">
        <f t="shared" si="692"/>
        <v>0</v>
      </c>
      <c r="T1539" s="388">
        <f t="shared" si="692"/>
        <v>0</v>
      </c>
      <c r="U1539" s="392">
        <f t="shared" si="692"/>
        <v>0</v>
      </c>
      <c r="V1539" s="393">
        <f t="shared" si="692"/>
        <v>0</v>
      </c>
      <c r="W1539" s="37">
        <f>W681</f>
        <v>0</v>
      </c>
      <c r="Y1539"/>
    </row>
    <row r="1540" spans="1:25" x14ac:dyDescent="0.25">
      <c r="A1540" s="212"/>
      <c r="B1540" s="465"/>
      <c r="C1540" s="272"/>
      <c r="D1540" s="272" t="s">
        <v>49</v>
      </c>
      <c r="E1540" s="273"/>
      <c r="F1540" s="273"/>
      <c r="G1540" s="367"/>
      <c r="H1540" s="368"/>
      <c r="I1540" s="369"/>
      <c r="J1540" s="369"/>
      <c r="K1540" s="370"/>
      <c r="L1540" s="363"/>
      <c r="M1540" s="364"/>
      <c r="N1540" s="364"/>
      <c r="O1540" s="364"/>
      <c r="P1540" s="364"/>
      <c r="Q1540" s="364"/>
      <c r="R1540" s="364"/>
      <c r="S1540" s="364"/>
      <c r="T1540" s="364"/>
      <c r="U1540" s="364"/>
      <c r="V1540" s="365"/>
      <c r="W1540" s="366"/>
      <c r="Y1540"/>
    </row>
    <row r="1541" spans="1:25" x14ac:dyDescent="0.25">
      <c r="A1541" s="212"/>
      <c r="B1541" s="465"/>
      <c r="C1541" s="272"/>
      <c r="D1541" s="272"/>
      <c r="E1541" s="273" t="s">
        <v>50</v>
      </c>
      <c r="F1541" s="273"/>
      <c r="G1541" s="367">
        <f t="shared" ref="G1541:W1541" si="693">SUBTOTAL(9,G1542:G1543)</f>
        <v>0</v>
      </c>
      <c r="H1541" s="368">
        <f t="shared" si="693"/>
        <v>0</v>
      </c>
      <c r="I1541" s="369">
        <f t="shared" si="693"/>
        <v>0</v>
      </c>
      <c r="J1541" s="369">
        <f t="shared" si="693"/>
        <v>0</v>
      </c>
      <c r="K1541" s="370">
        <f t="shared" si="693"/>
        <v>0</v>
      </c>
      <c r="L1541" s="364">
        <f t="shared" si="693"/>
        <v>0</v>
      </c>
      <c r="M1541" s="364">
        <f t="shared" si="693"/>
        <v>0</v>
      </c>
      <c r="N1541" s="364">
        <f t="shared" si="693"/>
        <v>0</v>
      </c>
      <c r="O1541" s="364">
        <f t="shared" si="693"/>
        <v>0</v>
      </c>
      <c r="P1541" s="364">
        <f t="shared" si="693"/>
        <v>0</v>
      </c>
      <c r="Q1541" s="364">
        <f t="shared" si="693"/>
        <v>0</v>
      </c>
      <c r="R1541" s="364">
        <f t="shared" si="693"/>
        <v>0</v>
      </c>
      <c r="S1541" s="364">
        <f t="shared" si="693"/>
        <v>0</v>
      </c>
      <c r="T1541" s="364">
        <f t="shared" si="693"/>
        <v>0</v>
      </c>
      <c r="U1541" s="364">
        <f t="shared" si="693"/>
        <v>0</v>
      </c>
      <c r="V1541" s="365">
        <f t="shared" si="693"/>
        <v>0</v>
      </c>
      <c r="W1541" s="366">
        <f t="shared" si="693"/>
        <v>0</v>
      </c>
      <c r="Y1541"/>
    </row>
    <row r="1542" spans="1:25" outlineLevel="1" x14ac:dyDescent="0.25">
      <c r="A1542" s="212"/>
      <c r="B1542" s="465"/>
      <c r="C1542" s="272"/>
      <c r="D1542" s="272"/>
      <c r="E1542" s="273"/>
      <c r="F1542" s="274" t="s">
        <v>51</v>
      </c>
      <c r="G1542" s="394">
        <f>G684</f>
        <v>0</v>
      </c>
      <c r="H1542" s="421">
        <f>G1542*(1-VLOOKUP($F1542,SHT,2,FALSE))+H684*(1-VLOOKUP($F1542,SHT,2,FALSE))</f>
        <v>0</v>
      </c>
      <c r="I1542" s="389">
        <f t="shared" ref="I1542:V1542" si="694">I684*(1-VLOOKUP($F1542,SHT,2,FALSE))</f>
        <v>0</v>
      </c>
      <c r="J1542" s="389">
        <f t="shared" si="694"/>
        <v>0</v>
      </c>
      <c r="K1542" s="390">
        <f t="shared" si="694"/>
        <v>0</v>
      </c>
      <c r="L1542" s="391">
        <f t="shared" si="694"/>
        <v>0</v>
      </c>
      <c r="M1542" s="396">
        <f t="shared" si="694"/>
        <v>0</v>
      </c>
      <c r="N1542" s="392">
        <f t="shared" si="694"/>
        <v>0</v>
      </c>
      <c r="O1542" s="392">
        <f t="shared" si="694"/>
        <v>0</v>
      </c>
      <c r="P1542" s="392">
        <f t="shared" si="694"/>
        <v>0</v>
      </c>
      <c r="Q1542" s="392">
        <f t="shared" si="694"/>
        <v>0</v>
      </c>
      <c r="R1542" s="392">
        <f t="shared" si="694"/>
        <v>0</v>
      </c>
      <c r="S1542" s="392">
        <f t="shared" si="694"/>
        <v>0</v>
      </c>
      <c r="T1542" s="388">
        <f t="shared" si="694"/>
        <v>0</v>
      </c>
      <c r="U1542" s="392">
        <f t="shared" si="694"/>
        <v>0</v>
      </c>
      <c r="V1542" s="393">
        <f t="shared" si="694"/>
        <v>0</v>
      </c>
      <c r="W1542" s="37">
        <f>W684</f>
        <v>0</v>
      </c>
      <c r="Y1542"/>
    </row>
    <row r="1543" spans="1:25" outlineLevel="1" x14ac:dyDescent="0.25">
      <c r="A1543" s="212"/>
      <c r="B1543" s="465"/>
      <c r="C1543" s="272"/>
      <c r="D1543" s="272"/>
      <c r="E1543" s="273"/>
      <c r="F1543" s="274" t="s">
        <v>52</v>
      </c>
      <c r="G1543" s="394">
        <f>G685</f>
        <v>0</v>
      </c>
      <c r="H1543" s="421">
        <f>G1543*(1-VLOOKUP($F1543,SHT,2,FALSE))+H685*(1-VLOOKUP($F1543,SHT,2,FALSE))</f>
        <v>0</v>
      </c>
      <c r="I1543" s="389">
        <f t="shared" ref="I1543:V1543" si="695">I685*(1-VLOOKUP($F1543,SHT,2,FALSE))</f>
        <v>0</v>
      </c>
      <c r="J1543" s="389">
        <f t="shared" si="695"/>
        <v>0</v>
      </c>
      <c r="K1543" s="390">
        <f t="shared" si="695"/>
        <v>0</v>
      </c>
      <c r="L1543" s="391">
        <f t="shared" si="695"/>
        <v>0</v>
      </c>
      <c r="M1543" s="396">
        <f t="shared" si="695"/>
        <v>0</v>
      </c>
      <c r="N1543" s="392">
        <f t="shared" si="695"/>
        <v>0</v>
      </c>
      <c r="O1543" s="392">
        <f t="shared" si="695"/>
        <v>0</v>
      </c>
      <c r="P1543" s="392">
        <f t="shared" si="695"/>
        <v>0</v>
      </c>
      <c r="Q1543" s="392">
        <f t="shared" si="695"/>
        <v>0</v>
      </c>
      <c r="R1543" s="392">
        <f t="shared" si="695"/>
        <v>0</v>
      </c>
      <c r="S1543" s="392">
        <f t="shared" si="695"/>
        <v>0</v>
      </c>
      <c r="T1543" s="388">
        <f t="shared" si="695"/>
        <v>0</v>
      </c>
      <c r="U1543" s="392">
        <f t="shared" si="695"/>
        <v>0</v>
      </c>
      <c r="V1543" s="393">
        <f t="shared" si="695"/>
        <v>0</v>
      </c>
      <c r="W1543" s="37">
        <f>W685</f>
        <v>0</v>
      </c>
      <c r="Y1543"/>
    </row>
    <row r="1544" spans="1:25" x14ac:dyDescent="0.25">
      <c r="A1544" s="212"/>
      <c r="B1544" s="465"/>
      <c r="C1544" s="272"/>
      <c r="D1544" s="272"/>
      <c r="E1544" s="273" t="s">
        <v>53</v>
      </c>
      <c r="F1544" s="273"/>
      <c r="G1544" s="367">
        <f t="shared" ref="G1544:W1544" si="696">SUBTOTAL(9,G1545:G1547)</f>
        <v>0</v>
      </c>
      <c r="H1544" s="368">
        <f t="shared" si="696"/>
        <v>0</v>
      </c>
      <c r="I1544" s="369">
        <f t="shared" si="696"/>
        <v>0</v>
      </c>
      <c r="J1544" s="369">
        <f t="shared" si="696"/>
        <v>0</v>
      </c>
      <c r="K1544" s="370">
        <f t="shared" si="696"/>
        <v>0</v>
      </c>
      <c r="L1544" s="364">
        <f t="shared" si="696"/>
        <v>0</v>
      </c>
      <c r="M1544" s="364">
        <f t="shared" si="696"/>
        <v>0</v>
      </c>
      <c r="N1544" s="364">
        <f t="shared" si="696"/>
        <v>0</v>
      </c>
      <c r="O1544" s="364">
        <f t="shared" si="696"/>
        <v>0</v>
      </c>
      <c r="P1544" s="364">
        <f t="shared" si="696"/>
        <v>0</v>
      </c>
      <c r="Q1544" s="364">
        <f t="shared" si="696"/>
        <v>0</v>
      </c>
      <c r="R1544" s="364">
        <f t="shared" si="696"/>
        <v>0</v>
      </c>
      <c r="S1544" s="364">
        <f t="shared" si="696"/>
        <v>0</v>
      </c>
      <c r="T1544" s="364">
        <f t="shared" si="696"/>
        <v>0</v>
      </c>
      <c r="U1544" s="364">
        <f t="shared" si="696"/>
        <v>0</v>
      </c>
      <c r="V1544" s="364">
        <f t="shared" si="696"/>
        <v>0</v>
      </c>
      <c r="W1544" s="366">
        <f t="shared" si="696"/>
        <v>0</v>
      </c>
      <c r="Y1544"/>
    </row>
    <row r="1545" spans="1:25" outlineLevel="1" x14ac:dyDescent="0.25">
      <c r="A1545" s="212"/>
      <c r="B1545" s="465"/>
      <c r="C1545" s="272"/>
      <c r="D1545" s="272"/>
      <c r="E1545" s="273"/>
      <c r="F1545" s="274" t="s">
        <v>54</v>
      </c>
      <c r="G1545" s="394">
        <f>G687</f>
        <v>0</v>
      </c>
      <c r="H1545" s="421">
        <f>G1545*(1-VLOOKUP($F1545,SHT,2,FALSE))+H687*(1-VLOOKUP($F1545,SHT,2,FALSE))</f>
        <v>0</v>
      </c>
      <c r="I1545" s="389">
        <f t="shared" ref="I1545:V1545" si="697">I687*(1-VLOOKUP($F1545,SHT,2,FALSE))</f>
        <v>0</v>
      </c>
      <c r="J1545" s="389">
        <f t="shared" si="697"/>
        <v>0</v>
      </c>
      <c r="K1545" s="390">
        <f t="shared" si="697"/>
        <v>0</v>
      </c>
      <c r="L1545" s="391">
        <f t="shared" si="697"/>
        <v>0</v>
      </c>
      <c r="M1545" s="396">
        <f t="shared" si="697"/>
        <v>0</v>
      </c>
      <c r="N1545" s="392">
        <f t="shared" si="697"/>
        <v>0</v>
      </c>
      <c r="O1545" s="392">
        <f t="shared" si="697"/>
        <v>0</v>
      </c>
      <c r="P1545" s="392">
        <f t="shared" si="697"/>
        <v>0</v>
      </c>
      <c r="Q1545" s="392">
        <f t="shared" si="697"/>
        <v>0</v>
      </c>
      <c r="R1545" s="392">
        <f t="shared" si="697"/>
        <v>0</v>
      </c>
      <c r="S1545" s="392">
        <f t="shared" si="697"/>
        <v>0</v>
      </c>
      <c r="T1545" s="388">
        <f t="shared" si="697"/>
        <v>0</v>
      </c>
      <c r="U1545" s="392">
        <f t="shared" si="697"/>
        <v>0</v>
      </c>
      <c r="V1545" s="393">
        <f t="shared" si="697"/>
        <v>0</v>
      </c>
      <c r="W1545" s="37">
        <f>W687</f>
        <v>0</v>
      </c>
      <c r="Y1545"/>
    </row>
    <row r="1546" spans="1:25" outlineLevel="1" x14ac:dyDescent="0.25">
      <c r="A1546" s="212"/>
      <c r="B1546" s="465"/>
      <c r="C1546" s="272"/>
      <c r="D1546" s="272"/>
      <c r="E1546" s="273"/>
      <c r="F1546" s="274" t="s">
        <v>55</v>
      </c>
      <c r="G1546" s="394">
        <f>G688</f>
        <v>0</v>
      </c>
      <c r="H1546" s="421">
        <f>G1546*(1-VLOOKUP($F1546,SHT,2,FALSE))+H688*(1-VLOOKUP($F1546,SHT,2,FALSE))</f>
        <v>0</v>
      </c>
      <c r="I1546" s="389">
        <f t="shared" ref="I1546:V1546" si="698">I688*(1-VLOOKUP($F1546,SHT,2,FALSE))</f>
        <v>0</v>
      </c>
      <c r="J1546" s="389">
        <f t="shared" si="698"/>
        <v>0</v>
      </c>
      <c r="K1546" s="390">
        <f t="shared" si="698"/>
        <v>0</v>
      </c>
      <c r="L1546" s="391">
        <f t="shared" si="698"/>
        <v>0</v>
      </c>
      <c r="M1546" s="396">
        <f t="shared" si="698"/>
        <v>0</v>
      </c>
      <c r="N1546" s="392">
        <f t="shared" si="698"/>
        <v>0</v>
      </c>
      <c r="O1546" s="392">
        <f t="shared" si="698"/>
        <v>0</v>
      </c>
      <c r="P1546" s="392">
        <f t="shared" si="698"/>
        <v>0</v>
      </c>
      <c r="Q1546" s="392">
        <f t="shared" si="698"/>
        <v>0</v>
      </c>
      <c r="R1546" s="392">
        <f t="shared" si="698"/>
        <v>0</v>
      </c>
      <c r="S1546" s="392">
        <f t="shared" si="698"/>
        <v>0</v>
      </c>
      <c r="T1546" s="388">
        <f t="shared" si="698"/>
        <v>0</v>
      </c>
      <c r="U1546" s="392">
        <f t="shared" si="698"/>
        <v>0</v>
      </c>
      <c r="V1546" s="393">
        <f t="shared" si="698"/>
        <v>0</v>
      </c>
      <c r="W1546" s="37">
        <f>W688</f>
        <v>0</v>
      </c>
      <c r="Y1546"/>
    </row>
    <row r="1547" spans="1:25" outlineLevel="1" x14ac:dyDescent="0.25">
      <c r="A1547" s="212"/>
      <c r="B1547" s="465"/>
      <c r="C1547" s="272"/>
      <c r="D1547" s="272"/>
      <c r="E1547" s="273"/>
      <c r="F1547" s="274" t="s">
        <v>56</v>
      </c>
      <c r="G1547" s="394">
        <f>G689</f>
        <v>0</v>
      </c>
      <c r="H1547" s="421">
        <f>G1547*(1-VLOOKUP($F1547,SHT,2,FALSE))+H689*(1-VLOOKUP($F1547,SHT,2,FALSE))</f>
        <v>0</v>
      </c>
      <c r="I1547" s="389">
        <f t="shared" ref="I1547:V1547" si="699">I689*(1-VLOOKUP($F1547,SHT,2,FALSE))</f>
        <v>0</v>
      </c>
      <c r="J1547" s="389">
        <f t="shared" si="699"/>
        <v>0</v>
      </c>
      <c r="K1547" s="390">
        <f t="shared" si="699"/>
        <v>0</v>
      </c>
      <c r="L1547" s="391">
        <f t="shared" si="699"/>
        <v>0</v>
      </c>
      <c r="M1547" s="396">
        <f t="shared" si="699"/>
        <v>0</v>
      </c>
      <c r="N1547" s="392">
        <f t="shared" si="699"/>
        <v>0</v>
      </c>
      <c r="O1547" s="392">
        <f t="shared" si="699"/>
        <v>0</v>
      </c>
      <c r="P1547" s="392">
        <f t="shared" si="699"/>
        <v>0</v>
      </c>
      <c r="Q1547" s="392">
        <f t="shared" si="699"/>
        <v>0</v>
      </c>
      <c r="R1547" s="392">
        <f t="shared" si="699"/>
        <v>0</v>
      </c>
      <c r="S1547" s="392">
        <f t="shared" si="699"/>
        <v>0</v>
      </c>
      <c r="T1547" s="388">
        <f t="shared" si="699"/>
        <v>0</v>
      </c>
      <c r="U1547" s="392">
        <f t="shared" si="699"/>
        <v>0</v>
      </c>
      <c r="V1547" s="393">
        <f t="shared" si="699"/>
        <v>0</v>
      </c>
      <c r="W1547" s="37">
        <f>W689</f>
        <v>0</v>
      </c>
      <c r="Y1547"/>
    </row>
    <row r="1548" spans="1:25" x14ac:dyDescent="0.25">
      <c r="A1548" s="212"/>
      <c r="B1548" s="465"/>
      <c r="C1548" s="272"/>
      <c r="D1548" s="272"/>
      <c r="E1548" s="273" t="s">
        <v>57</v>
      </c>
      <c r="F1548" s="273"/>
      <c r="G1548" s="367">
        <f t="shared" ref="G1548:W1548" si="700">SUBTOTAL(9,G1549:G1550)</f>
        <v>0</v>
      </c>
      <c r="H1548" s="368">
        <f t="shared" si="700"/>
        <v>0</v>
      </c>
      <c r="I1548" s="369">
        <f t="shared" si="700"/>
        <v>0</v>
      </c>
      <c r="J1548" s="369">
        <f t="shared" si="700"/>
        <v>0</v>
      </c>
      <c r="K1548" s="370">
        <f t="shared" si="700"/>
        <v>0</v>
      </c>
      <c r="L1548" s="364">
        <f t="shared" si="700"/>
        <v>0</v>
      </c>
      <c r="M1548" s="364">
        <f t="shared" si="700"/>
        <v>0</v>
      </c>
      <c r="N1548" s="364">
        <f t="shared" si="700"/>
        <v>0</v>
      </c>
      <c r="O1548" s="364">
        <f t="shared" si="700"/>
        <v>0</v>
      </c>
      <c r="P1548" s="364">
        <f t="shared" si="700"/>
        <v>0</v>
      </c>
      <c r="Q1548" s="364">
        <f t="shared" si="700"/>
        <v>0</v>
      </c>
      <c r="R1548" s="364">
        <f t="shared" si="700"/>
        <v>0</v>
      </c>
      <c r="S1548" s="364">
        <f t="shared" si="700"/>
        <v>0</v>
      </c>
      <c r="T1548" s="364">
        <f t="shared" si="700"/>
        <v>0</v>
      </c>
      <c r="U1548" s="364">
        <f t="shared" si="700"/>
        <v>0</v>
      </c>
      <c r="V1548" s="365">
        <f t="shared" si="700"/>
        <v>0</v>
      </c>
      <c r="W1548" s="366">
        <f t="shared" si="700"/>
        <v>0</v>
      </c>
      <c r="Y1548"/>
    </row>
    <row r="1549" spans="1:25" outlineLevel="1" x14ac:dyDescent="0.25">
      <c r="A1549" s="212"/>
      <c r="B1549" s="465"/>
      <c r="C1549" s="272"/>
      <c r="D1549" s="272"/>
      <c r="E1549" s="273"/>
      <c r="F1549" s="274" t="s">
        <v>58</v>
      </c>
      <c r="G1549" s="394">
        <f>G691</f>
        <v>0</v>
      </c>
      <c r="H1549" s="421">
        <f>G1549*(1-VLOOKUP($F1549,SHT,2,FALSE))+H691*(1-VLOOKUP($F1549,SHT,2,FALSE))</f>
        <v>0</v>
      </c>
      <c r="I1549" s="389">
        <f t="shared" ref="I1549:V1549" si="701">I691*(1-VLOOKUP($F1549,SHT,2,FALSE))</f>
        <v>0</v>
      </c>
      <c r="J1549" s="389">
        <f t="shared" si="701"/>
        <v>0</v>
      </c>
      <c r="K1549" s="390">
        <f t="shared" si="701"/>
        <v>0</v>
      </c>
      <c r="L1549" s="391">
        <f t="shared" si="701"/>
        <v>0</v>
      </c>
      <c r="M1549" s="396">
        <f t="shared" si="701"/>
        <v>0</v>
      </c>
      <c r="N1549" s="392">
        <f t="shared" si="701"/>
        <v>0</v>
      </c>
      <c r="O1549" s="392">
        <f t="shared" si="701"/>
        <v>0</v>
      </c>
      <c r="P1549" s="392">
        <f t="shared" si="701"/>
        <v>0</v>
      </c>
      <c r="Q1549" s="392">
        <f t="shared" si="701"/>
        <v>0</v>
      </c>
      <c r="R1549" s="392">
        <f t="shared" si="701"/>
        <v>0</v>
      </c>
      <c r="S1549" s="392">
        <f t="shared" si="701"/>
        <v>0</v>
      </c>
      <c r="T1549" s="388">
        <f t="shared" si="701"/>
        <v>0</v>
      </c>
      <c r="U1549" s="392">
        <f t="shared" si="701"/>
        <v>0</v>
      </c>
      <c r="V1549" s="393">
        <f t="shared" si="701"/>
        <v>0</v>
      </c>
      <c r="W1549" s="37">
        <f>W691</f>
        <v>0</v>
      </c>
      <c r="Y1549"/>
    </row>
    <row r="1550" spans="1:25" outlineLevel="1" x14ac:dyDescent="0.25">
      <c r="A1550" s="212"/>
      <c r="B1550" s="465"/>
      <c r="C1550" s="272"/>
      <c r="D1550" s="272"/>
      <c r="E1550" s="273"/>
      <c r="F1550" s="274" t="s">
        <v>59</v>
      </c>
      <c r="G1550" s="394">
        <f>G692</f>
        <v>0</v>
      </c>
      <c r="H1550" s="421">
        <f>G1550*(1-VLOOKUP($F1550,SHT,2,FALSE))+H692*(1-VLOOKUP($F1550,SHT,2,FALSE))</f>
        <v>0</v>
      </c>
      <c r="I1550" s="389">
        <f t="shared" ref="I1550:V1550" si="702">I692*(1-VLOOKUP($F1550,SHT,2,FALSE))</f>
        <v>0</v>
      </c>
      <c r="J1550" s="389">
        <f t="shared" si="702"/>
        <v>0</v>
      </c>
      <c r="K1550" s="390">
        <f t="shared" si="702"/>
        <v>0</v>
      </c>
      <c r="L1550" s="391">
        <f t="shared" si="702"/>
        <v>0</v>
      </c>
      <c r="M1550" s="396">
        <f t="shared" si="702"/>
        <v>0</v>
      </c>
      <c r="N1550" s="392">
        <f t="shared" si="702"/>
        <v>0</v>
      </c>
      <c r="O1550" s="392">
        <f t="shared" si="702"/>
        <v>0</v>
      </c>
      <c r="P1550" s="392">
        <f t="shared" si="702"/>
        <v>0</v>
      </c>
      <c r="Q1550" s="392">
        <f t="shared" si="702"/>
        <v>0</v>
      </c>
      <c r="R1550" s="392">
        <f t="shared" si="702"/>
        <v>0</v>
      </c>
      <c r="S1550" s="392">
        <f t="shared" si="702"/>
        <v>0</v>
      </c>
      <c r="T1550" s="388">
        <f t="shared" si="702"/>
        <v>0</v>
      </c>
      <c r="U1550" s="392">
        <f t="shared" si="702"/>
        <v>0</v>
      </c>
      <c r="V1550" s="393">
        <f t="shared" si="702"/>
        <v>0</v>
      </c>
      <c r="W1550" s="37">
        <f>W692</f>
        <v>0</v>
      </c>
      <c r="Y1550"/>
    </row>
    <row r="1551" spans="1:25" x14ac:dyDescent="0.25">
      <c r="A1551" s="212"/>
      <c r="B1551" s="465"/>
      <c r="C1551" s="272"/>
      <c r="D1551" s="272"/>
      <c r="E1551" s="273" t="s">
        <v>60</v>
      </c>
      <c r="F1551" s="273"/>
      <c r="G1551" s="367">
        <f t="shared" ref="G1551:W1551" si="703">SUBTOTAL(9,G1552:G1554)</f>
        <v>0</v>
      </c>
      <c r="H1551" s="368">
        <f t="shared" si="703"/>
        <v>0</v>
      </c>
      <c r="I1551" s="369">
        <f t="shared" si="703"/>
        <v>0</v>
      </c>
      <c r="J1551" s="369">
        <f t="shared" si="703"/>
        <v>0</v>
      </c>
      <c r="K1551" s="370">
        <f t="shared" si="703"/>
        <v>0</v>
      </c>
      <c r="L1551" s="364">
        <f t="shared" si="703"/>
        <v>0</v>
      </c>
      <c r="M1551" s="364">
        <f t="shared" si="703"/>
        <v>0</v>
      </c>
      <c r="N1551" s="364">
        <f t="shared" si="703"/>
        <v>0</v>
      </c>
      <c r="O1551" s="364">
        <f t="shared" si="703"/>
        <v>0</v>
      </c>
      <c r="P1551" s="364">
        <f t="shared" si="703"/>
        <v>0</v>
      </c>
      <c r="Q1551" s="364">
        <f t="shared" si="703"/>
        <v>0</v>
      </c>
      <c r="R1551" s="364">
        <f t="shared" si="703"/>
        <v>0</v>
      </c>
      <c r="S1551" s="364">
        <f t="shared" si="703"/>
        <v>0</v>
      </c>
      <c r="T1551" s="364">
        <f t="shared" si="703"/>
        <v>0</v>
      </c>
      <c r="U1551" s="364">
        <f t="shared" si="703"/>
        <v>0</v>
      </c>
      <c r="V1551" s="364">
        <f t="shared" si="703"/>
        <v>0</v>
      </c>
      <c r="W1551" s="366">
        <f t="shared" si="703"/>
        <v>0</v>
      </c>
      <c r="Y1551"/>
    </row>
    <row r="1552" spans="1:25" outlineLevel="1" x14ac:dyDescent="0.25">
      <c r="A1552" s="212"/>
      <c r="B1552" s="465"/>
      <c r="C1552" s="272"/>
      <c r="D1552" s="272"/>
      <c r="E1552" s="273"/>
      <c r="F1552" s="274" t="s">
        <v>61</v>
      </c>
      <c r="G1552" s="394">
        <f>G694</f>
        <v>0</v>
      </c>
      <c r="H1552" s="421">
        <f>G1552*(1-VLOOKUP($F1552,SHT,2,FALSE))+H694*(1-VLOOKUP($F1552,SHT,2,FALSE))</f>
        <v>0</v>
      </c>
      <c r="I1552" s="389">
        <f t="shared" ref="I1552:V1552" si="704">I694*(1-VLOOKUP($F1552,SHT,2,FALSE))</f>
        <v>0</v>
      </c>
      <c r="J1552" s="389">
        <f t="shared" si="704"/>
        <v>0</v>
      </c>
      <c r="K1552" s="390">
        <f t="shared" si="704"/>
        <v>0</v>
      </c>
      <c r="L1552" s="391">
        <f t="shared" si="704"/>
        <v>0</v>
      </c>
      <c r="M1552" s="396">
        <f t="shared" si="704"/>
        <v>0</v>
      </c>
      <c r="N1552" s="392">
        <f t="shared" si="704"/>
        <v>0</v>
      </c>
      <c r="O1552" s="392">
        <f t="shared" si="704"/>
        <v>0</v>
      </c>
      <c r="P1552" s="392">
        <f t="shared" si="704"/>
        <v>0</v>
      </c>
      <c r="Q1552" s="392">
        <f t="shared" si="704"/>
        <v>0</v>
      </c>
      <c r="R1552" s="392">
        <f t="shared" si="704"/>
        <v>0</v>
      </c>
      <c r="S1552" s="392">
        <f t="shared" si="704"/>
        <v>0</v>
      </c>
      <c r="T1552" s="388">
        <f t="shared" si="704"/>
        <v>0</v>
      </c>
      <c r="U1552" s="392">
        <f t="shared" si="704"/>
        <v>0</v>
      </c>
      <c r="V1552" s="393">
        <f t="shared" si="704"/>
        <v>0</v>
      </c>
      <c r="W1552" s="37">
        <f>W694</f>
        <v>0</v>
      </c>
      <c r="Y1552"/>
    </row>
    <row r="1553" spans="1:25" outlineLevel="1" x14ac:dyDescent="0.25">
      <c r="A1553" s="212"/>
      <c r="B1553" s="465"/>
      <c r="C1553" s="272"/>
      <c r="D1553" s="272"/>
      <c r="E1553" s="273"/>
      <c r="F1553" s="274" t="s">
        <v>62</v>
      </c>
      <c r="G1553" s="394">
        <f>G695</f>
        <v>0</v>
      </c>
      <c r="H1553" s="421">
        <f>G1553*(1-VLOOKUP($F1553,SHT,2,FALSE))+H695*(1-VLOOKUP($F1553,SHT,2,FALSE))</f>
        <v>0</v>
      </c>
      <c r="I1553" s="389">
        <f t="shared" ref="I1553:V1553" si="705">I695*(1-VLOOKUP($F1553,SHT,2,FALSE))</f>
        <v>0</v>
      </c>
      <c r="J1553" s="389">
        <f t="shared" si="705"/>
        <v>0</v>
      </c>
      <c r="K1553" s="390">
        <f t="shared" si="705"/>
        <v>0</v>
      </c>
      <c r="L1553" s="391">
        <f t="shared" si="705"/>
        <v>0</v>
      </c>
      <c r="M1553" s="396">
        <f t="shared" si="705"/>
        <v>0</v>
      </c>
      <c r="N1553" s="392">
        <f t="shared" si="705"/>
        <v>0</v>
      </c>
      <c r="O1553" s="392">
        <f t="shared" si="705"/>
        <v>0</v>
      </c>
      <c r="P1553" s="392">
        <f t="shared" si="705"/>
        <v>0</v>
      </c>
      <c r="Q1553" s="392">
        <f t="shared" si="705"/>
        <v>0</v>
      </c>
      <c r="R1553" s="392">
        <f t="shared" si="705"/>
        <v>0</v>
      </c>
      <c r="S1553" s="392">
        <f t="shared" si="705"/>
        <v>0</v>
      </c>
      <c r="T1553" s="388">
        <f t="shared" si="705"/>
        <v>0</v>
      </c>
      <c r="U1553" s="392">
        <f t="shared" si="705"/>
        <v>0</v>
      </c>
      <c r="V1553" s="393">
        <f t="shared" si="705"/>
        <v>0</v>
      </c>
      <c r="W1553" s="37">
        <f>W695</f>
        <v>0</v>
      </c>
      <c r="Y1553"/>
    </row>
    <row r="1554" spans="1:25" outlineLevel="1" x14ac:dyDescent="0.25">
      <c r="A1554" s="212"/>
      <c r="B1554" s="465"/>
      <c r="C1554" s="272"/>
      <c r="D1554" s="272"/>
      <c r="E1554" s="273"/>
      <c r="F1554" s="274" t="s">
        <v>63</v>
      </c>
      <c r="G1554" s="394">
        <f>G696</f>
        <v>0</v>
      </c>
      <c r="H1554" s="421">
        <f>G1554*(1-VLOOKUP($F1554,SHT,2,FALSE))+H696*(1-VLOOKUP($F1554,SHT,2,FALSE))</f>
        <v>0</v>
      </c>
      <c r="I1554" s="389">
        <f t="shared" ref="I1554:V1554" si="706">I696*(1-VLOOKUP($F1554,SHT,2,FALSE))</f>
        <v>0</v>
      </c>
      <c r="J1554" s="389">
        <f t="shared" si="706"/>
        <v>0</v>
      </c>
      <c r="K1554" s="390">
        <f t="shared" si="706"/>
        <v>0</v>
      </c>
      <c r="L1554" s="391">
        <f t="shared" si="706"/>
        <v>0</v>
      </c>
      <c r="M1554" s="396">
        <f t="shared" si="706"/>
        <v>0</v>
      </c>
      <c r="N1554" s="392">
        <f t="shared" si="706"/>
        <v>0</v>
      </c>
      <c r="O1554" s="392">
        <f t="shared" si="706"/>
        <v>0</v>
      </c>
      <c r="P1554" s="392">
        <f t="shared" si="706"/>
        <v>0</v>
      </c>
      <c r="Q1554" s="392">
        <f t="shared" si="706"/>
        <v>0</v>
      </c>
      <c r="R1554" s="392">
        <f t="shared" si="706"/>
        <v>0</v>
      </c>
      <c r="S1554" s="392">
        <f t="shared" si="706"/>
        <v>0</v>
      </c>
      <c r="T1554" s="388">
        <f t="shared" si="706"/>
        <v>0</v>
      </c>
      <c r="U1554" s="392">
        <f t="shared" si="706"/>
        <v>0</v>
      </c>
      <c r="V1554" s="393">
        <f t="shared" si="706"/>
        <v>0</v>
      </c>
      <c r="W1554" s="37">
        <f>W696</f>
        <v>0</v>
      </c>
      <c r="Y1554"/>
    </row>
    <row r="1555" spans="1:25" x14ac:dyDescent="0.25">
      <c r="A1555" s="212"/>
      <c r="B1555" s="465"/>
      <c r="C1555" s="272"/>
      <c r="D1555" s="272"/>
      <c r="E1555" s="273" t="s">
        <v>64</v>
      </c>
      <c r="F1555" s="273"/>
      <c r="G1555" s="367">
        <f t="shared" ref="G1555:W1555" si="707">SUBTOTAL(9,G1556:G1557)</f>
        <v>0</v>
      </c>
      <c r="H1555" s="368">
        <f t="shared" si="707"/>
        <v>0</v>
      </c>
      <c r="I1555" s="369">
        <f t="shared" si="707"/>
        <v>0</v>
      </c>
      <c r="J1555" s="369">
        <f t="shared" si="707"/>
        <v>0</v>
      </c>
      <c r="K1555" s="370">
        <f t="shared" si="707"/>
        <v>0</v>
      </c>
      <c r="L1555" s="364">
        <f t="shared" si="707"/>
        <v>0</v>
      </c>
      <c r="M1555" s="364">
        <f t="shared" si="707"/>
        <v>0</v>
      </c>
      <c r="N1555" s="364">
        <f t="shared" si="707"/>
        <v>0</v>
      </c>
      <c r="O1555" s="364">
        <f t="shared" si="707"/>
        <v>0</v>
      </c>
      <c r="P1555" s="364">
        <f t="shared" si="707"/>
        <v>0</v>
      </c>
      <c r="Q1555" s="364">
        <f t="shared" si="707"/>
        <v>0</v>
      </c>
      <c r="R1555" s="364">
        <f t="shared" si="707"/>
        <v>0</v>
      </c>
      <c r="S1555" s="364">
        <f t="shared" si="707"/>
        <v>0</v>
      </c>
      <c r="T1555" s="364">
        <f t="shared" si="707"/>
        <v>0</v>
      </c>
      <c r="U1555" s="364">
        <f t="shared" si="707"/>
        <v>0</v>
      </c>
      <c r="V1555" s="365">
        <f t="shared" si="707"/>
        <v>0</v>
      </c>
      <c r="W1555" s="366">
        <f t="shared" si="707"/>
        <v>0</v>
      </c>
      <c r="Y1555"/>
    </row>
    <row r="1556" spans="1:25" outlineLevel="1" x14ac:dyDescent="0.25">
      <c r="A1556" s="212"/>
      <c r="B1556" s="465"/>
      <c r="C1556" s="272"/>
      <c r="D1556" s="272"/>
      <c r="E1556" s="273"/>
      <c r="F1556" s="274" t="s">
        <v>65</v>
      </c>
      <c r="G1556" s="394">
        <f>G698</f>
        <v>0</v>
      </c>
      <c r="H1556" s="421">
        <f>G1556*(1-VLOOKUP($F1556,SHT,2,FALSE))+H698*(1-VLOOKUP($F1556,SHT,2,FALSE))</f>
        <v>0</v>
      </c>
      <c r="I1556" s="389">
        <f t="shared" ref="I1556:V1556" si="708">I698*(1-VLOOKUP($F1556,SHT,2,FALSE))</f>
        <v>0</v>
      </c>
      <c r="J1556" s="389">
        <f t="shared" si="708"/>
        <v>0</v>
      </c>
      <c r="K1556" s="390">
        <f t="shared" si="708"/>
        <v>0</v>
      </c>
      <c r="L1556" s="391">
        <f t="shared" si="708"/>
        <v>0</v>
      </c>
      <c r="M1556" s="396">
        <f t="shared" si="708"/>
        <v>0</v>
      </c>
      <c r="N1556" s="392">
        <f t="shared" si="708"/>
        <v>0</v>
      </c>
      <c r="O1556" s="392">
        <f t="shared" si="708"/>
        <v>0</v>
      </c>
      <c r="P1556" s="392">
        <f t="shared" si="708"/>
        <v>0</v>
      </c>
      <c r="Q1556" s="392">
        <f t="shared" si="708"/>
        <v>0</v>
      </c>
      <c r="R1556" s="392">
        <f t="shared" si="708"/>
        <v>0</v>
      </c>
      <c r="S1556" s="392">
        <f t="shared" si="708"/>
        <v>0</v>
      </c>
      <c r="T1556" s="388">
        <f t="shared" si="708"/>
        <v>0</v>
      </c>
      <c r="U1556" s="392">
        <f t="shared" si="708"/>
        <v>0</v>
      </c>
      <c r="V1556" s="393">
        <f t="shared" si="708"/>
        <v>0</v>
      </c>
      <c r="W1556" s="37">
        <f>W698</f>
        <v>0</v>
      </c>
      <c r="Y1556"/>
    </row>
    <row r="1557" spans="1:25" outlineLevel="1" x14ac:dyDescent="0.25">
      <c r="A1557" s="212"/>
      <c r="B1557" s="465"/>
      <c r="C1557" s="272"/>
      <c r="D1557" s="272"/>
      <c r="E1557" s="273"/>
      <c r="F1557" s="274" t="s">
        <v>66</v>
      </c>
      <c r="G1557" s="394">
        <f>G699</f>
        <v>0</v>
      </c>
      <c r="H1557" s="421">
        <f>G1557*(1-VLOOKUP($F1557,SHT,2,FALSE))+H699*(1-VLOOKUP($F1557,SHT,2,FALSE))</f>
        <v>0</v>
      </c>
      <c r="I1557" s="389">
        <f t="shared" ref="I1557:V1557" si="709">I699*(1-VLOOKUP($F1557,SHT,2,FALSE))</f>
        <v>0</v>
      </c>
      <c r="J1557" s="389">
        <f t="shared" si="709"/>
        <v>0</v>
      </c>
      <c r="K1557" s="390">
        <f t="shared" si="709"/>
        <v>0</v>
      </c>
      <c r="L1557" s="391">
        <f t="shared" si="709"/>
        <v>0</v>
      </c>
      <c r="M1557" s="396">
        <f t="shared" si="709"/>
        <v>0</v>
      </c>
      <c r="N1557" s="392">
        <f t="shared" si="709"/>
        <v>0</v>
      </c>
      <c r="O1557" s="392">
        <f t="shared" si="709"/>
        <v>0</v>
      </c>
      <c r="P1557" s="392">
        <f t="shared" si="709"/>
        <v>0</v>
      </c>
      <c r="Q1557" s="392">
        <f t="shared" si="709"/>
        <v>0</v>
      </c>
      <c r="R1557" s="392">
        <f t="shared" si="709"/>
        <v>0</v>
      </c>
      <c r="S1557" s="392">
        <f t="shared" si="709"/>
        <v>0</v>
      </c>
      <c r="T1557" s="388">
        <f t="shared" si="709"/>
        <v>0</v>
      </c>
      <c r="U1557" s="392">
        <f t="shared" si="709"/>
        <v>0</v>
      </c>
      <c r="V1557" s="393">
        <f t="shared" si="709"/>
        <v>0</v>
      </c>
      <c r="W1557" s="37">
        <f>W699</f>
        <v>0</v>
      </c>
      <c r="Y1557"/>
    </row>
    <row r="1558" spans="1:25" x14ac:dyDescent="0.25">
      <c r="A1558" s="212"/>
      <c r="B1558" s="465"/>
      <c r="C1558" s="272"/>
      <c r="D1558" s="272"/>
      <c r="E1558" s="273" t="s">
        <v>67</v>
      </c>
      <c r="F1558" s="273"/>
      <c r="G1558" s="367">
        <f t="shared" ref="G1558:W1558" si="710">SUBTOTAL(9,G1559:G1561)</f>
        <v>0</v>
      </c>
      <c r="H1558" s="368">
        <f t="shared" si="710"/>
        <v>0</v>
      </c>
      <c r="I1558" s="369">
        <f t="shared" si="710"/>
        <v>0</v>
      </c>
      <c r="J1558" s="369">
        <f t="shared" si="710"/>
        <v>0</v>
      </c>
      <c r="K1558" s="370">
        <f t="shared" si="710"/>
        <v>0</v>
      </c>
      <c r="L1558" s="364">
        <f t="shared" si="710"/>
        <v>0</v>
      </c>
      <c r="M1558" s="364">
        <f t="shared" si="710"/>
        <v>0</v>
      </c>
      <c r="N1558" s="364">
        <f t="shared" si="710"/>
        <v>0</v>
      </c>
      <c r="O1558" s="364">
        <f t="shared" si="710"/>
        <v>0</v>
      </c>
      <c r="P1558" s="364">
        <f t="shared" si="710"/>
        <v>0</v>
      </c>
      <c r="Q1558" s="364">
        <f t="shared" si="710"/>
        <v>0</v>
      </c>
      <c r="R1558" s="364">
        <f t="shared" si="710"/>
        <v>0</v>
      </c>
      <c r="S1558" s="364">
        <f t="shared" si="710"/>
        <v>0</v>
      </c>
      <c r="T1558" s="364">
        <f t="shared" si="710"/>
        <v>0</v>
      </c>
      <c r="U1558" s="364">
        <f t="shared" si="710"/>
        <v>0</v>
      </c>
      <c r="V1558" s="364">
        <f t="shared" si="710"/>
        <v>0</v>
      </c>
      <c r="W1558" s="366">
        <f t="shared" si="710"/>
        <v>0</v>
      </c>
      <c r="Y1558"/>
    </row>
    <row r="1559" spans="1:25" outlineLevel="1" x14ac:dyDescent="0.25">
      <c r="A1559" s="212"/>
      <c r="B1559" s="465"/>
      <c r="C1559" s="272"/>
      <c r="D1559" s="272"/>
      <c r="E1559" s="273"/>
      <c r="F1559" s="274" t="s">
        <v>68</v>
      </c>
      <c r="G1559" s="394">
        <f>G701</f>
        <v>0</v>
      </c>
      <c r="H1559" s="421">
        <f>G1559*(1-VLOOKUP($F1559,SHT,2,FALSE))+H701*(1-VLOOKUP($F1559,SHT,2,FALSE))</f>
        <v>0</v>
      </c>
      <c r="I1559" s="389">
        <f t="shared" ref="I1559:V1559" si="711">I701*(1-VLOOKUP($F1559,SHT,2,FALSE))</f>
        <v>0</v>
      </c>
      <c r="J1559" s="389">
        <f t="shared" si="711"/>
        <v>0</v>
      </c>
      <c r="K1559" s="390">
        <f t="shared" si="711"/>
        <v>0</v>
      </c>
      <c r="L1559" s="391">
        <f t="shared" si="711"/>
        <v>0</v>
      </c>
      <c r="M1559" s="396">
        <f t="shared" si="711"/>
        <v>0</v>
      </c>
      <c r="N1559" s="392">
        <f t="shared" si="711"/>
        <v>0</v>
      </c>
      <c r="O1559" s="392">
        <f t="shared" si="711"/>
        <v>0</v>
      </c>
      <c r="P1559" s="392">
        <f t="shared" si="711"/>
        <v>0</v>
      </c>
      <c r="Q1559" s="392">
        <f t="shared" si="711"/>
        <v>0</v>
      </c>
      <c r="R1559" s="392">
        <f t="shared" si="711"/>
        <v>0</v>
      </c>
      <c r="S1559" s="392">
        <f t="shared" si="711"/>
        <v>0</v>
      </c>
      <c r="T1559" s="388">
        <f t="shared" si="711"/>
        <v>0</v>
      </c>
      <c r="U1559" s="392">
        <f t="shared" si="711"/>
        <v>0</v>
      </c>
      <c r="V1559" s="393">
        <f t="shared" si="711"/>
        <v>0</v>
      </c>
      <c r="W1559" s="37">
        <f>W701</f>
        <v>0</v>
      </c>
      <c r="Y1559"/>
    </row>
    <row r="1560" spans="1:25" outlineLevel="1" x14ac:dyDescent="0.25">
      <c r="A1560" s="212"/>
      <c r="B1560" s="465"/>
      <c r="C1560" s="272"/>
      <c r="D1560" s="272"/>
      <c r="E1560" s="273"/>
      <c r="F1560" s="274" t="s">
        <v>69</v>
      </c>
      <c r="G1560" s="394">
        <f>G702</f>
        <v>0</v>
      </c>
      <c r="H1560" s="421">
        <f>G1560*(1-VLOOKUP($F1560,SHT,2,FALSE))+H702*(1-VLOOKUP($F1560,SHT,2,FALSE))</f>
        <v>0</v>
      </c>
      <c r="I1560" s="389">
        <f t="shared" ref="I1560:V1560" si="712">I702*(1-VLOOKUP($F1560,SHT,2,FALSE))</f>
        <v>0</v>
      </c>
      <c r="J1560" s="389">
        <f t="shared" si="712"/>
        <v>0</v>
      </c>
      <c r="K1560" s="390">
        <f t="shared" si="712"/>
        <v>0</v>
      </c>
      <c r="L1560" s="391">
        <f t="shared" si="712"/>
        <v>0</v>
      </c>
      <c r="M1560" s="396">
        <f t="shared" si="712"/>
        <v>0</v>
      </c>
      <c r="N1560" s="392">
        <f t="shared" si="712"/>
        <v>0</v>
      </c>
      <c r="O1560" s="392">
        <f t="shared" si="712"/>
        <v>0</v>
      </c>
      <c r="P1560" s="392">
        <f t="shared" si="712"/>
        <v>0</v>
      </c>
      <c r="Q1560" s="392">
        <f t="shared" si="712"/>
        <v>0</v>
      </c>
      <c r="R1560" s="392">
        <f t="shared" si="712"/>
        <v>0</v>
      </c>
      <c r="S1560" s="392">
        <f t="shared" si="712"/>
        <v>0</v>
      </c>
      <c r="T1560" s="388">
        <f t="shared" si="712"/>
        <v>0</v>
      </c>
      <c r="U1560" s="392">
        <f t="shared" si="712"/>
        <v>0</v>
      </c>
      <c r="V1560" s="393">
        <f t="shared" si="712"/>
        <v>0</v>
      </c>
      <c r="W1560" s="37">
        <f>W702</f>
        <v>0</v>
      </c>
      <c r="Y1560"/>
    </row>
    <row r="1561" spans="1:25" outlineLevel="1" x14ac:dyDescent="0.25">
      <c r="A1561" s="212"/>
      <c r="B1561" s="465"/>
      <c r="C1561" s="272"/>
      <c r="D1561" s="272"/>
      <c r="E1561" s="273"/>
      <c r="F1561" s="274" t="s">
        <v>70</v>
      </c>
      <c r="G1561" s="394">
        <f>G703</f>
        <v>0</v>
      </c>
      <c r="H1561" s="421">
        <f>G1561*(1-VLOOKUP($F1561,SHT,2,FALSE))+H703*(1-VLOOKUP($F1561,SHT,2,FALSE))</f>
        <v>0</v>
      </c>
      <c r="I1561" s="389">
        <f t="shared" ref="I1561:V1561" si="713">I703*(1-VLOOKUP($F1561,SHT,2,FALSE))</f>
        <v>0</v>
      </c>
      <c r="J1561" s="389">
        <f t="shared" si="713"/>
        <v>0</v>
      </c>
      <c r="K1561" s="390">
        <f t="shared" si="713"/>
        <v>0</v>
      </c>
      <c r="L1561" s="391">
        <f t="shared" si="713"/>
        <v>0</v>
      </c>
      <c r="M1561" s="396">
        <f t="shared" si="713"/>
        <v>0</v>
      </c>
      <c r="N1561" s="392">
        <f t="shared" si="713"/>
        <v>0</v>
      </c>
      <c r="O1561" s="392">
        <f t="shared" si="713"/>
        <v>0</v>
      </c>
      <c r="P1561" s="392">
        <f t="shared" si="713"/>
        <v>0</v>
      </c>
      <c r="Q1561" s="392">
        <f t="shared" si="713"/>
        <v>0</v>
      </c>
      <c r="R1561" s="392">
        <f t="shared" si="713"/>
        <v>0</v>
      </c>
      <c r="S1561" s="392">
        <f t="shared" si="713"/>
        <v>0</v>
      </c>
      <c r="T1561" s="388">
        <f t="shared" si="713"/>
        <v>0</v>
      </c>
      <c r="U1561" s="392">
        <f t="shared" si="713"/>
        <v>0</v>
      </c>
      <c r="V1561" s="393">
        <f t="shared" si="713"/>
        <v>0</v>
      </c>
      <c r="W1561" s="37">
        <f>W703</f>
        <v>0</v>
      </c>
      <c r="Y1561"/>
    </row>
    <row r="1562" spans="1:25" x14ac:dyDescent="0.25">
      <c r="A1562" s="212"/>
      <c r="B1562" s="465"/>
      <c r="C1562" s="272"/>
      <c r="D1562" s="272" t="s">
        <v>71</v>
      </c>
      <c r="E1562" s="273"/>
      <c r="F1562" s="273"/>
      <c r="G1562" s="367"/>
      <c r="H1562" s="368"/>
      <c r="I1562" s="369"/>
      <c r="J1562" s="369"/>
      <c r="K1562" s="370"/>
      <c r="L1562" s="363"/>
      <c r="M1562" s="364"/>
      <c r="N1562" s="364"/>
      <c r="O1562" s="364"/>
      <c r="P1562" s="364"/>
      <c r="Q1562" s="364"/>
      <c r="R1562" s="364"/>
      <c r="S1562" s="364"/>
      <c r="T1562" s="364"/>
      <c r="U1562" s="364"/>
      <c r="V1562" s="365"/>
      <c r="W1562" s="366"/>
      <c r="Y1562"/>
    </row>
    <row r="1563" spans="1:25" x14ac:dyDescent="0.25">
      <c r="A1563" s="212"/>
      <c r="B1563" s="465"/>
      <c r="C1563" s="272"/>
      <c r="D1563" s="272"/>
      <c r="E1563" s="273" t="s">
        <v>72</v>
      </c>
      <c r="F1563" s="273"/>
      <c r="G1563" s="367">
        <f t="shared" ref="G1563:W1563" si="714">SUBTOTAL(9,G1564:G1565)</f>
        <v>0</v>
      </c>
      <c r="H1563" s="368">
        <f t="shared" si="714"/>
        <v>0</v>
      </c>
      <c r="I1563" s="369">
        <f t="shared" si="714"/>
        <v>0</v>
      </c>
      <c r="J1563" s="369">
        <f t="shared" si="714"/>
        <v>0</v>
      </c>
      <c r="K1563" s="370">
        <f t="shared" si="714"/>
        <v>0</v>
      </c>
      <c r="L1563" s="364">
        <f t="shared" si="714"/>
        <v>0</v>
      </c>
      <c r="M1563" s="364">
        <f t="shared" si="714"/>
        <v>0</v>
      </c>
      <c r="N1563" s="364">
        <f t="shared" si="714"/>
        <v>0</v>
      </c>
      <c r="O1563" s="364">
        <f t="shared" si="714"/>
        <v>0</v>
      </c>
      <c r="P1563" s="364">
        <f t="shared" si="714"/>
        <v>0</v>
      </c>
      <c r="Q1563" s="364">
        <f t="shared" si="714"/>
        <v>0</v>
      </c>
      <c r="R1563" s="364">
        <f t="shared" si="714"/>
        <v>0</v>
      </c>
      <c r="S1563" s="364">
        <f t="shared" si="714"/>
        <v>0</v>
      </c>
      <c r="T1563" s="364">
        <f t="shared" si="714"/>
        <v>0</v>
      </c>
      <c r="U1563" s="364">
        <f t="shared" si="714"/>
        <v>0</v>
      </c>
      <c r="V1563" s="365">
        <f t="shared" si="714"/>
        <v>0</v>
      </c>
      <c r="W1563" s="366">
        <f t="shared" si="714"/>
        <v>0</v>
      </c>
      <c r="Y1563"/>
    </row>
    <row r="1564" spans="1:25" outlineLevel="1" x14ac:dyDescent="0.25">
      <c r="A1564" s="212"/>
      <c r="B1564" s="465"/>
      <c r="C1564" s="272"/>
      <c r="D1564" s="272"/>
      <c r="E1564" s="273"/>
      <c r="F1564" s="274" t="s">
        <v>73</v>
      </c>
      <c r="G1564" s="394">
        <f>G706</f>
        <v>0</v>
      </c>
      <c r="H1564" s="421">
        <f>G1564*(1-VLOOKUP($F1564,SHT,2,FALSE))+H706*(1-VLOOKUP($F1564,SHT,2,FALSE))</f>
        <v>0</v>
      </c>
      <c r="I1564" s="389">
        <f t="shared" ref="I1564:V1564" si="715">I706*(1-VLOOKUP($F1564,SHT,2,FALSE))</f>
        <v>0</v>
      </c>
      <c r="J1564" s="389">
        <f t="shared" si="715"/>
        <v>0</v>
      </c>
      <c r="K1564" s="390">
        <f t="shared" si="715"/>
        <v>0</v>
      </c>
      <c r="L1564" s="391">
        <f t="shared" si="715"/>
        <v>0</v>
      </c>
      <c r="M1564" s="396">
        <f t="shared" si="715"/>
        <v>0</v>
      </c>
      <c r="N1564" s="392">
        <f t="shared" si="715"/>
        <v>0</v>
      </c>
      <c r="O1564" s="392">
        <f t="shared" si="715"/>
        <v>0</v>
      </c>
      <c r="P1564" s="392">
        <f t="shared" si="715"/>
        <v>0</v>
      </c>
      <c r="Q1564" s="392">
        <f t="shared" si="715"/>
        <v>0</v>
      </c>
      <c r="R1564" s="392">
        <f t="shared" si="715"/>
        <v>0</v>
      </c>
      <c r="S1564" s="392">
        <f t="shared" si="715"/>
        <v>0</v>
      </c>
      <c r="T1564" s="388">
        <f t="shared" si="715"/>
        <v>0</v>
      </c>
      <c r="U1564" s="392">
        <f t="shared" si="715"/>
        <v>0</v>
      </c>
      <c r="V1564" s="393">
        <f t="shared" si="715"/>
        <v>0</v>
      </c>
      <c r="W1564" s="37">
        <f>W706</f>
        <v>0</v>
      </c>
      <c r="Y1564"/>
    </row>
    <row r="1565" spans="1:25" outlineLevel="1" x14ac:dyDescent="0.25">
      <c r="A1565" s="212"/>
      <c r="B1565" s="465"/>
      <c r="C1565" s="272"/>
      <c r="D1565" s="272"/>
      <c r="E1565" s="273"/>
      <c r="F1565" s="274" t="s">
        <v>74</v>
      </c>
      <c r="G1565" s="394">
        <f>G707</f>
        <v>0</v>
      </c>
      <c r="H1565" s="421">
        <f>G1565*(1-VLOOKUP($F1565,SHT,2,FALSE))+H707*(1-VLOOKUP($F1565,SHT,2,FALSE))</f>
        <v>0</v>
      </c>
      <c r="I1565" s="389">
        <f t="shared" ref="I1565:V1565" si="716">I707*(1-VLOOKUP($F1565,SHT,2,FALSE))</f>
        <v>0</v>
      </c>
      <c r="J1565" s="389">
        <f t="shared" si="716"/>
        <v>0</v>
      </c>
      <c r="K1565" s="390">
        <f t="shared" si="716"/>
        <v>0</v>
      </c>
      <c r="L1565" s="391">
        <f t="shared" si="716"/>
        <v>0</v>
      </c>
      <c r="M1565" s="396">
        <f t="shared" si="716"/>
        <v>0</v>
      </c>
      <c r="N1565" s="392">
        <f t="shared" si="716"/>
        <v>0</v>
      </c>
      <c r="O1565" s="392">
        <f t="shared" si="716"/>
        <v>0</v>
      </c>
      <c r="P1565" s="392">
        <f t="shared" si="716"/>
        <v>0</v>
      </c>
      <c r="Q1565" s="392">
        <f t="shared" si="716"/>
        <v>0</v>
      </c>
      <c r="R1565" s="392">
        <f t="shared" si="716"/>
        <v>0</v>
      </c>
      <c r="S1565" s="392">
        <f t="shared" si="716"/>
        <v>0</v>
      </c>
      <c r="T1565" s="388">
        <f t="shared" si="716"/>
        <v>0</v>
      </c>
      <c r="U1565" s="392">
        <f t="shared" si="716"/>
        <v>0</v>
      </c>
      <c r="V1565" s="393">
        <f t="shared" si="716"/>
        <v>0</v>
      </c>
      <c r="W1565" s="37">
        <f>W707</f>
        <v>0</v>
      </c>
      <c r="Y1565"/>
    </row>
    <row r="1566" spans="1:25" x14ac:dyDescent="0.25">
      <c r="A1566" s="212"/>
      <c r="B1566" s="465"/>
      <c r="C1566" s="272"/>
      <c r="D1566" s="272"/>
      <c r="E1566" s="273" t="s">
        <v>75</v>
      </c>
      <c r="F1566" s="273"/>
      <c r="G1566" s="367">
        <f t="shared" ref="G1566:W1566" si="717">SUBTOTAL(9,G1567:G1568)</f>
        <v>0</v>
      </c>
      <c r="H1566" s="368">
        <f t="shared" si="717"/>
        <v>0</v>
      </c>
      <c r="I1566" s="369">
        <f t="shared" si="717"/>
        <v>0</v>
      </c>
      <c r="J1566" s="369">
        <f t="shared" si="717"/>
        <v>0</v>
      </c>
      <c r="K1566" s="370">
        <f t="shared" si="717"/>
        <v>0</v>
      </c>
      <c r="L1566" s="364">
        <f t="shared" si="717"/>
        <v>0</v>
      </c>
      <c r="M1566" s="364">
        <f t="shared" si="717"/>
        <v>0</v>
      </c>
      <c r="N1566" s="364">
        <f t="shared" si="717"/>
        <v>0</v>
      </c>
      <c r="O1566" s="364">
        <f t="shared" si="717"/>
        <v>0</v>
      </c>
      <c r="P1566" s="364">
        <f t="shared" si="717"/>
        <v>0</v>
      </c>
      <c r="Q1566" s="364">
        <f t="shared" si="717"/>
        <v>0</v>
      </c>
      <c r="R1566" s="364">
        <f t="shared" si="717"/>
        <v>0</v>
      </c>
      <c r="S1566" s="364">
        <f t="shared" si="717"/>
        <v>0</v>
      </c>
      <c r="T1566" s="364">
        <f t="shared" si="717"/>
        <v>0</v>
      </c>
      <c r="U1566" s="364">
        <f t="shared" si="717"/>
        <v>0</v>
      </c>
      <c r="V1566" s="365">
        <f t="shared" si="717"/>
        <v>0</v>
      </c>
      <c r="W1566" s="366">
        <f t="shared" si="717"/>
        <v>0</v>
      </c>
      <c r="Y1566"/>
    </row>
    <row r="1567" spans="1:25" outlineLevel="1" x14ac:dyDescent="0.25">
      <c r="A1567" s="212"/>
      <c r="B1567" s="465"/>
      <c r="C1567" s="272"/>
      <c r="D1567" s="272"/>
      <c r="E1567" s="273"/>
      <c r="F1567" s="274" t="s">
        <v>76</v>
      </c>
      <c r="G1567" s="394">
        <f>G709</f>
        <v>0</v>
      </c>
      <c r="H1567" s="421">
        <f>G1567*(1-VLOOKUP($F1567,SHT,2,FALSE))+H709*(1-VLOOKUP($F1567,SHT,2,FALSE))</f>
        <v>0</v>
      </c>
      <c r="I1567" s="389">
        <f t="shared" ref="I1567:V1567" si="718">I709*(1-VLOOKUP($F1567,SHT,2,FALSE))</f>
        <v>0</v>
      </c>
      <c r="J1567" s="389">
        <f t="shared" si="718"/>
        <v>0</v>
      </c>
      <c r="K1567" s="390">
        <f t="shared" si="718"/>
        <v>0</v>
      </c>
      <c r="L1567" s="391">
        <f t="shared" si="718"/>
        <v>0</v>
      </c>
      <c r="M1567" s="396">
        <f t="shared" si="718"/>
        <v>0</v>
      </c>
      <c r="N1567" s="392">
        <f t="shared" si="718"/>
        <v>0</v>
      </c>
      <c r="O1567" s="392">
        <f t="shared" si="718"/>
        <v>0</v>
      </c>
      <c r="P1567" s="392">
        <f t="shared" si="718"/>
        <v>0</v>
      </c>
      <c r="Q1567" s="392">
        <f t="shared" si="718"/>
        <v>0</v>
      </c>
      <c r="R1567" s="392">
        <f t="shared" si="718"/>
        <v>0</v>
      </c>
      <c r="S1567" s="392">
        <f t="shared" si="718"/>
        <v>0</v>
      </c>
      <c r="T1567" s="388">
        <f t="shared" si="718"/>
        <v>0</v>
      </c>
      <c r="U1567" s="392">
        <f t="shared" si="718"/>
        <v>0</v>
      </c>
      <c r="V1567" s="393">
        <f t="shared" si="718"/>
        <v>0</v>
      </c>
      <c r="W1567" s="37">
        <f>W709</f>
        <v>0</v>
      </c>
      <c r="Y1567"/>
    </row>
    <row r="1568" spans="1:25" outlineLevel="1" x14ac:dyDescent="0.25">
      <c r="A1568" s="212"/>
      <c r="B1568" s="465"/>
      <c r="C1568" s="272"/>
      <c r="D1568" s="272"/>
      <c r="E1568" s="273"/>
      <c r="F1568" s="274" t="s">
        <v>77</v>
      </c>
      <c r="G1568" s="394">
        <f>G710</f>
        <v>0</v>
      </c>
      <c r="H1568" s="421">
        <f>G1568*(1-VLOOKUP($F1568,SHT,2,FALSE))+H710*(1-VLOOKUP($F1568,SHT,2,FALSE))</f>
        <v>0</v>
      </c>
      <c r="I1568" s="389">
        <f t="shared" ref="I1568:V1568" si="719">I710*(1-VLOOKUP($F1568,SHT,2,FALSE))</f>
        <v>0</v>
      </c>
      <c r="J1568" s="389">
        <f t="shared" si="719"/>
        <v>0</v>
      </c>
      <c r="K1568" s="390">
        <f t="shared" si="719"/>
        <v>0</v>
      </c>
      <c r="L1568" s="391">
        <f t="shared" si="719"/>
        <v>0</v>
      </c>
      <c r="M1568" s="396">
        <f t="shared" si="719"/>
        <v>0</v>
      </c>
      <c r="N1568" s="392">
        <f t="shared" si="719"/>
        <v>0</v>
      </c>
      <c r="O1568" s="392">
        <f t="shared" si="719"/>
        <v>0</v>
      </c>
      <c r="P1568" s="392">
        <f t="shared" si="719"/>
        <v>0</v>
      </c>
      <c r="Q1568" s="392">
        <f t="shared" si="719"/>
        <v>0</v>
      </c>
      <c r="R1568" s="392">
        <f t="shared" si="719"/>
        <v>0</v>
      </c>
      <c r="S1568" s="392">
        <f t="shared" si="719"/>
        <v>0</v>
      </c>
      <c r="T1568" s="388">
        <f t="shared" si="719"/>
        <v>0</v>
      </c>
      <c r="U1568" s="392">
        <f t="shared" si="719"/>
        <v>0</v>
      </c>
      <c r="V1568" s="393">
        <f t="shared" si="719"/>
        <v>0</v>
      </c>
      <c r="W1568" s="37">
        <f>W710</f>
        <v>0</v>
      </c>
      <c r="Y1568"/>
    </row>
    <row r="1569" spans="1:25" x14ac:dyDescent="0.25">
      <c r="A1569" s="212"/>
      <c r="B1569" s="465"/>
      <c r="C1569" s="272"/>
      <c r="D1569" s="272"/>
      <c r="E1569" s="273" t="s">
        <v>78</v>
      </c>
      <c r="F1569" s="273"/>
      <c r="G1569" s="367">
        <f t="shared" ref="G1569:W1569" si="720">SUBTOTAL(9,G1570:G1571)</f>
        <v>0</v>
      </c>
      <c r="H1569" s="368">
        <f t="shared" si="720"/>
        <v>0</v>
      </c>
      <c r="I1569" s="369">
        <f t="shared" si="720"/>
        <v>0</v>
      </c>
      <c r="J1569" s="369">
        <f t="shared" si="720"/>
        <v>0</v>
      </c>
      <c r="K1569" s="370">
        <f t="shared" si="720"/>
        <v>0</v>
      </c>
      <c r="L1569" s="364">
        <f t="shared" si="720"/>
        <v>0</v>
      </c>
      <c r="M1569" s="364">
        <f t="shared" si="720"/>
        <v>0</v>
      </c>
      <c r="N1569" s="364">
        <f t="shared" si="720"/>
        <v>0</v>
      </c>
      <c r="O1569" s="364">
        <f t="shared" si="720"/>
        <v>0</v>
      </c>
      <c r="P1569" s="364">
        <f t="shared" si="720"/>
        <v>0</v>
      </c>
      <c r="Q1569" s="364">
        <f t="shared" si="720"/>
        <v>0</v>
      </c>
      <c r="R1569" s="364">
        <f t="shared" si="720"/>
        <v>0</v>
      </c>
      <c r="S1569" s="364">
        <f t="shared" si="720"/>
        <v>0</v>
      </c>
      <c r="T1569" s="364">
        <f t="shared" si="720"/>
        <v>0</v>
      </c>
      <c r="U1569" s="364">
        <f t="shared" si="720"/>
        <v>0</v>
      </c>
      <c r="V1569" s="365">
        <f t="shared" si="720"/>
        <v>0</v>
      </c>
      <c r="W1569" s="366">
        <f t="shared" si="720"/>
        <v>0</v>
      </c>
      <c r="Y1569"/>
    </row>
    <row r="1570" spans="1:25" outlineLevel="1" x14ac:dyDescent="0.25">
      <c r="A1570" s="212"/>
      <c r="B1570" s="465"/>
      <c r="C1570" s="272"/>
      <c r="D1570" s="272"/>
      <c r="E1570" s="273"/>
      <c r="F1570" s="274" t="s">
        <v>79</v>
      </c>
      <c r="G1570" s="394">
        <f>G712</f>
        <v>0</v>
      </c>
      <c r="H1570" s="421">
        <f>G1570*(1-VLOOKUP($F1570,SHT,2,FALSE))+H712*(1-VLOOKUP($F1570,SHT,2,FALSE))</f>
        <v>0</v>
      </c>
      <c r="I1570" s="389">
        <f t="shared" ref="I1570:V1570" si="721">I712*(1-VLOOKUP($F1570,SHT,2,FALSE))</f>
        <v>0</v>
      </c>
      <c r="J1570" s="389">
        <f t="shared" si="721"/>
        <v>0</v>
      </c>
      <c r="K1570" s="390">
        <f t="shared" si="721"/>
        <v>0</v>
      </c>
      <c r="L1570" s="391">
        <f t="shared" si="721"/>
        <v>0</v>
      </c>
      <c r="M1570" s="396">
        <f t="shared" si="721"/>
        <v>0</v>
      </c>
      <c r="N1570" s="392">
        <f t="shared" si="721"/>
        <v>0</v>
      </c>
      <c r="O1570" s="392">
        <f t="shared" si="721"/>
        <v>0</v>
      </c>
      <c r="P1570" s="392">
        <f t="shared" si="721"/>
        <v>0</v>
      </c>
      <c r="Q1570" s="392">
        <f t="shared" si="721"/>
        <v>0</v>
      </c>
      <c r="R1570" s="392">
        <f t="shared" si="721"/>
        <v>0</v>
      </c>
      <c r="S1570" s="392">
        <f t="shared" si="721"/>
        <v>0</v>
      </c>
      <c r="T1570" s="388">
        <f t="shared" si="721"/>
        <v>0</v>
      </c>
      <c r="U1570" s="392">
        <f t="shared" si="721"/>
        <v>0</v>
      </c>
      <c r="V1570" s="393">
        <f t="shared" si="721"/>
        <v>0</v>
      </c>
      <c r="W1570" s="37">
        <f>W712</f>
        <v>0</v>
      </c>
      <c r="Y1570"/>
    </row>
    <row r="1571" spans="1:25" outlineLevel="1" x14ac:dyDescent="0.25">
      <c r="A1571" s="212"/>
      <c r="B1571" s="465"/>
      <c r="C1571" s="272"/>
      <c r="D1571" s="272"/>
      <c r="E1571" s="273"/>
      <c r="F1571" s="274" t="s">
        <v>80</v>
      </c>
      <c r="G1571" s="394">
        <f>G713</f>
        <v>0</v>
      </c>
      <c r="H1571" s="421">
        <f>G1571*(1-VLOOKUP($F1571,SHT,2,FALSE))+H713*(1-VLOOKUP($F1571,SHT,2,FALSE))</f>
        <v>0</v>
      </c>
      <c r="I1571" s="389">
        <f t="shared" ref="I1571:V1571" si="722">I713*(1-VLOOKUP($F1571,SHT,2,FALSE))</f>
        <v>0</v>
      </c>
      <c r="J1571" s="389">
        <f t="shared" si="722"/>
        <v>0</v>
      </c>
      <c r="K1571" s="390">
        <f t="shared" si="722"/>
        <v>0</v>
      </c>
      <c r="L1571" s="391">
        <f t="shared" si="722"/>
        <v>0</v>
      </c>
      <c r="M1571" s="396">
        <f t="shared" si="722"/>
        <v>0</v>
      </c>
      <c r="N1571" s="392">
        <f t="shared" si="722"/>
        <v>0</v>
      </c>
      <c r="O1571" s="392">
        <f t="shared" si="722"/>
        <v>0</v>
      </c>
      <c r="P1571" s="392">
        <f t="shared" si="722"/>
        <v>0</v>
      </c>
      <c r="Q1571" s="392">
        <f t="shared" si="722"/>
        <v>0</v>
      </c>
      <c r="R1571" s="392">
        <f t="shared" si="722"/>
        <v>0</v>
      </c>
      <c r="S1571" s="392">
        <f t="shared" si="722"/>
        <v>0</v>
      </c>
      <c r="T1571" s="388">
        <f t="shared" si="722"/>
        <v>0</v>
      </c>
      <c r="U1571" s="392">
        <f t="shared" si="722"/>
        <v>0</v>
      </c>
      <c r="V1571" s="393">
        <f t="shared" si="722"/>
        <v>0</v>
      </c>
      <c r="W1571" s="37">
        <f>W713</f>
        <v>0</v>
      </c>
      <c r="Y1571"/>
    </row>
    <row r="1572" spans="1:25" x14ac:dyDescent="0.25">
      <c r="A1572" s="212"/>
      <c r="B1572" s="465"/>
      <c r="C1572" s="272"/>
      <c r="D1572" s="272"/>
      <c r="E1572" s="273" t="s">
        <v>81</v>
      </c>
      <c r="F1572" s="273"/>
      <c r="G1572" s="367">
        <f t="shared" ref="G1572:W1572" si="723">SUBTOTAL(9,G1573:G1574)</f>
        <v>0</v>
      </c>
      <c r="H1572" s="368">
        <f t="shared" si="723"/>
        <v>0</v>
      </c>
      <c r="I1572" s="369">
        <f t="shared" si="723"/>
        <v>0</v>
      </c>
      <c r="J1572" s="369">
        <f t="shared" si="723"/>
        <v>0</v>
      </c>
      <c r="K1572" s="370">
        <f t="shared" si="723"/>
        <v>0</v>
      </c>
      <c r="L1572" s="364">
        <f t="shared" si="723"/>
        <v>0</v>
      </c>
      <c r="M1572" s="364">
        <f t="shared" si="723"/>
        <v>0</v>
      </c>
      <c r="N1572" s="364">
        <f t="shared" si="723"/>
        <v>0</v>
      </c>
      <c r="O1572" s="364">
        <f t="shared" si="723"/>
        <v>0</v>
      </c>
      <c r="P1572" s="364">
        <f t="shared" si="723"/>
        <v>0</v>
      </c>
      <c r="Q1572" s="364">
        <f t="shared" si="723"/>
        <v>0</v>
      </c>
      <c r="R1572" s="364">
        <f t="shared" si="723"/>
        <v>0</v>
      </c>
      <c r="S1572" s="364">
        <f t="shared" si="723"/>
        <v>0</v>
      </c>
      <c r="T1572" s="364">
        <f t="shared" si="723"/>
        <v>0</v>
      </c>
      <c r="U1572" s="364">
        <f t="shared" si="723"/>
        <v>0</v>
      </c>
      <c r="V1572" s="365">
        <f t="shared" si="723"/>
        <v>0</v>
      </c>
      <c r="W1572" s="366">
        <f t="shared" si="723"/>
        <v>0</v>
      </c>
      <c r="Y1572"/>
    </row>
    <row r="1573" spans="1:25" outlineLevel="1" x14ac:dyDescent="0.25">
      <c r="A1573" s="212"/>
      <c r="B1573" s="465"/>
      <c r="C1573" s="272"/>
      <c r="D1573" s="272"/>
      <c r="E1573" s="273"/>
      <c r="F1573" s="274" t="s">
        <v>82</v>
      </c>
      <c r="G1573" s="394">
        <f>G715</f>
        <v>0</v>
      </c>
      <c r="H1573" s="421">
        <f>G1573*(1-VLOOKUP($F1573,SHT,2,FALSE))+H715*(1-VLOOKUP($F1573,SHT,2,FALSE))</f>
        <v>0</v>
      </c>
      <c r="I1573" s="389">
        <f t="shared" ref="I1573:V1573" si="724">I715*(1-VLOOKUP($F1573,SHT,2,FALSE))</f>
        <v>0</v>
      </c>
      <c r="J1573" s="389">
        <f t="shared" si="724"/>
        <v>0</v>
      </c>
      <c r="K1573" s="390">
        <f t="shared" si="724"/>
        <v>0</v>
      </c>
      <c r="L1573" s="391">
        <f t="shared" si="724"/>
        <v>0</v>
      </c>
      <c r="M1573" s="396">
        <f t="shared" si="724"/>
        <v>0</v>
      </c>
      <c r="N1573" s="392">
        <f t="shared" si="724"/>
        <v>0</v>
      </c>
      <c r="O1573" s="392">
        <f t="shared" si="724"/>
        <v>0</v>
      </c>
      <c r="P1573" s="392">
        <f t="shared" si="724"/>
        <v>0</v>
      </c>
      <c r="Q1573" s="392">
        <f t="shared" si="724"/>
        <v>0</v>
      </c>
      <c r="R1573" s="392">
        <f t="shared" si="724"/>
        <v>0</v>
      </c>
      <c r="S1573" s="392">
        <f t="shared" si="724"/>
        <v>0</v>
      </c>
      <c r="T1573" s="388">
        <f t="shared" si="724"/>
        <v>0</v>
      </c>
      <c r="U1573" s="392">
        <f t="shared" si="724"/>
        <v>0</v>
      </c>
      <c r="V1573" s="393">
        <f t="shared" si="724"/>
        <v>0</v>
      </c>
      <c r="W1573" s="37">
        <f>W715</f>
        <v>0</v>
      </c>
      <c r="Y1573"/>
    </row>
    <row r="1574" spans="1:25" outlineLevel="1" x14ac:dyDescent="0.25">
      <c r="A1574" s="212"/>
      <c r="B1574" s="465"/>
      <c r="C1574" s="272"/>
      <c r="D1574" s="272"/>
      <c r="E1574" s="273"/>
      <c r="F1574" s="274" t="s">
        <v>83</v>
      </c>
      <c r="G1574" s="394">
        <f>G716</f>
        <v>0</v>
      </c>
      <c r="H1574" s="421">
        <f>G1574*(1-VLOOKUP($F1574,SHT,2,FALSE))+H716*(1-VLOOKUP($F1574,SHT,2,FALSE))</f>
        <v>0</v>
      </c>
      <c r="I1574" s="389">
        <f t="shared" ref="I1574:V1574" si="725">I716*(1-VLOOKUP($F1574,SHT,2,FALSE))</f>
        <v>0</v>
      </c>
      <c r="J1574" s="389">
        <f t="shared" si="725"/>
        <v>0</v>
      </c>
      <c r="K1574" s="390">
        <f t="shared" si="725"/>
        <v>0</v>
      </c>
      <c r="L1574" s="391">
        <f t="shared" si="725"/>
        <v>0</v>
      </c>
      <c r="M1574" s="396">
        <f t="shared" si="725"/>
        <v>0</v>
      </c>
      <c r="N1574" s="392">
        <f t="shared" si="725"/>
        <v>0</v>
      </c>
      <c r="O1574" s="392">
        <f t="shared" si="725"/>
        <v>0</v>
      </c>
      <c r="P1574" s="392">
        <f t="shared" si="725"/>
        <v>0</v>
      </c>
      <c r="Q1574" s="392">
        <f t="shared" si="725"/>
        <v>0</v>
      </c>
      <c r="R1574" s="392">
        <f t="shared" si="725"/>
        <v>0</v>
      </c>
      <c r="S1574" s="392">
        <f t="shared" si="725"/>
        <v>0</v>
      </c>
      <c r="T1574" s="388">
        <f t="shared" si="725"/>
        <v>0</v>
      </c>
      <c r="U1574" s="392">
        <f t="shared" si="725"/>
        <v>0</v>
      </c>
      <c r="V1574" s="393">
        <f t="shared" si="725"/>
        <v>0</v>
      </c>
      <c r="W1574" s="37">
        <f>W716</f>
        <v>0</v>
      </c>
      <c r="Y1574"/>
    </row>
    <row r="1575" spans="1:25" x14ac:dyDescent="0.25">
      <c r="A1575" s="212"/>
      <c r="B1575" s="465"/>
      <c r="C1575" s="272"/>
      <c r="D1575" s="272"/>
      <c r="E1575" s="273" t="s">
        <v>84</v>
      </c>
      <c r="F1575" s="273"/>
      <c r="G1575" s="367">
        <f t="shared" ref="G1575:W1575" si="726">SUBTOTAL(9,G1576:G1577)</f>
        <v>0</v>
      </c>
      <c r="H1575" s="368">
        <f t="shared" si="726"/>
        <v>0</v>
      </c>
      <c r="I1575" s="369">
        <f t="shared" si="726"/>
        <v>0</v>
      </c>
      <c r="J1575" s="369">
        <f t="shared" si="726"/>
        <v>0</v>
      </c>
      <c r="K1575" s="370">
        <f t="shared" si="726"/>
        <v>0</v>
      </c>
      <c r="L1575" s="364">
        <f t="shared" si="726"/>
        <v>0</v>
      </c>
      <c r="M1575" s="364">
        <f t="shared" si="726"/>
        <v>0</v>
      </c>
      <c r="N1575" s="364">
        <f t="shared" si="726"/>
        <v>0</v>
      </c>
      <c r="O1575" s="364">
        <f t="shared" si="726"/>
        <v>0</v>
      </c>
      <c r="P1575" s="364">
        <f t="shared" si="726"/>
        <v>0</v>
      </c>
      <c r="Q1575" s="364">
        <f t="shared" si="726"/>
        <v>0</v>
      </c>
      <c r="R1575" s="364">
        <f t="shared" si="726"/>
        <v>0</v>
      </c>
      <c r="S1575" s="364">
        <f t="shared" si="726"/>
        <v>0</v>
      </c>
      <c r="T1575" s="364">
        <f t="shared" si="726"/>
        <v>0</v>
      </c>
      <c r="U1575" s="364">
        <f t="shared" si="726"/>
        <v>0</v>
      </c>
      <c r="V1575" s="365">
        <f t="shared" si="726"/>
        <v>0</v>
      </c>
      <c r="W1575" s="366">
        <f t="shared" si="726"/>
        <v>0</v>
      </c>
      <c r="Y1575"/>
    </row>
    <row r="1576" spans="1:25" outlineLevel="1" x14ac:dyDescent="0.25">
      <c r="A1576" s="212"/>
      <c r="B1576" s="465"/>
      <c r="C1576" s="272"/>
      <c r="D1576" s="272"/>
      <c r="E1576" s="273"/>
      <c r="F1576" s="274" t="s">
        <v>85</v>
      </c>
      <c r="G1576" s="394">
        <f>G718</f>
        <v>0</v>
      </c>
      <c r="H1576" s="421">
        <f>G1576*(1-VLOOKUP($F1576,SHT,2,FALSE))+H718*(1-VLOOKUP($F1576,SHT,2,FALSE))</f>
        <v>0</v>
      </c>
      <c r="I1576" s="389">
        <f t="shared" ref="I1576:V1576" si="727">I718*(1-VLOOKUP($F1576,SHT,2,FALSE))</f>
        <v>0</v>
      </c>
      <c r="J1576" s="389">
        <f t="shared" si="727"/>
        <v>0</v>
      </c>
      <c r="K1576" s="390">
        <f t="shared" si="727"/>
        <v>0</v>
      </c>
      <c r="L1576" s="391">
        <f t="shared" si="727"/>
        <v>0</v>
      </c>
      <c r="M1576" s="396">
        <f t="shared" si="727"/>
        <v>0</v>
      </c>
      <c r="N1576" s="392">
        <f t="shared" si="727"/>
        <v>0</v>
      </c>
      <c r="O1576" s="392">
        <f t="shared" si="727"/>
        <v>0</v>
      </c>
      <c r="P1576" s="392">
        <f t="shared" si="727"/>
        <v>0</v>
      </c>
      <c r="Q1576" s="392">
        <f t="shared" si="727"/>
        <v>0</v>
      </c>
      <c r="R1576" s="392">
        <f t="shared" si="727"/>
        <v>0</v>
      </c>
      <c r="S1576" s="392">
        <f t="shared" si="727"/>
        <v>0</v>
      </c>
      <c r="T1576" s="388">
        <f t="shared" si="727"/>
        <v>0</v>
      </c>
      <c r="U1576" s="392">
        <f t="shared" si="727"/>
        <v>0</v>
      </c>
      <c r="V1576" s="393">
        <f t="shared" si="727"/>
        <v>0</v>
      </c>
      <c r="W1576" s="37">
        <f>W718</f>
        <v>0</v>
      </c>
      <c r="Y1576"/>
    </row>
    <row r="1577" spans="1:25" outlineLevel="1" x14ac:dyDescent="0.25">
      <c r="A1577" s="212"/>
      <c r="B1577" s="465"/>
      <c r="C1577" s="272"/>
      <c r="D1577" s="272"/>
      <c r="E1577" s="273"/>
      <c r="F1577" s="274" t="s">
        <v>86</v>
      </c>
      <c r="G1577" s="394">
        <f>G719</f>
        <v>0</v>
      </c>
      <c r="H1577" s="421">
        <f>G1577*(1-VLOOKUP($F1577,SHT,2,FALSE))+H719*(1-VLOOKUP($F1577,SHT,2,FALSE))</f>
        <v>0</v>
      </c>
      <c r="I1577" s="389">
        <f t="shared" ref="I1577:V1577" si="728">I719*(1-VLOOKUP($F1577,SHT,2,FALSE))</f>
        <v>0</v>
      </c>
      <c r="J1577" s="389">
        <f t="shared" si="728"/>
        <v>0</v>
      </c>
      <c r="K1577" s="390">
        <f t="shared" si="728"/>
        <v>0</v>
      </c>
      <c r="L1577" s="391">
        <f t="shared" si="728"/>
        <v>0</v>
      </c>
      <c r="M1577" s="396">
        <f t="shared" si="728"/>
        <v>0</v>
      </c>
      <c r="N1577" s="392">
        <f t="shared" si="728"/>
        <v>0</v>
      </c>
      <c r="O1577" s="392">
        <f t="shared" si="728"/>
        <v>0</v>
      </c>
      <c r="P1577" s="392">
        <f t="shared" si="728"/>
        <v>0</v>
      </c>
      <c r="Q1577" s="392">
        <f t="shared" si="728"/>
        <v>0</v>
      </c>
      <c r="R1577" s="392">
        <f t="shared" si="728"/>
        <v>0</v>
      </c>
      <c r="S1577" s="392">
        <f t="shared" si="728"/>
        <v>0</v>
      </c>
      <c r="T1577" s="388">
        <f t="shared" si="728"/>
        <v>0</v>
      </c>
      <c r="U1577" s="392">
        <f t="shared" si="728"/>
        <v>0</v>
      </c>
      <c r="V1577" s="393">
        <f t="shared" si="728"/>
        <v>0</v>
      </c>
      <c r="W1577" s="37">
        <f>W719</f>
        <v>0</v>
      </c>
      <c r="Y1577"/>
    </row>
    <row r="1578" spans="1:25" x14ac:dyDescent="0.25">
      <c r="A1578" s="212"/>
      <c r="B1578" s="465"/>
      <c r="C1578" s="272"/>
      <c r="D1578" s="272"/>
      <c r="E1578" s="273" t="s">
        <v>87</v>
      </c>
      <c r="F1578" s="273"/>
      <c r="G1578" s="367">
        <f t="shared" ref="G1578:W1578" si="729">SUBTOTAL(9,G1579:G1580)</f>
        <v>0</v>
      </c>
      <c r="H1578" s="368">
        <f t="shared" si="729"/>
        <v>0</v>
      </c>
      <c r="I1578" s="369">
        <f t="shared" si="729"/>
        <v>0</v>
      </c>
      <c r="J1578" s="369">
        <f t="shared" si="729"/>
        <v>0</v>
      </c>
      <c r="K1578" s="370">
        <f t="shared" si="729"/>
        <v>0</v>
      </c>
      <c r="L1578" s="364">
        <f t="shared" si="729"/>
        <v>0</v>
      </c>
      <c r="M1578" s="364">
        <f t="shared" si="729"/>
        <v>0</v>
      </c>
      <c r="N1578" s="364">
        <f t="shared" si="729"/>
        <v>0</v>
      </c>
      <c r="O1578" s="364">
        <f t="shared" si="729"/>
        <v>0</v>
      </c>
      <c r="P1578" s="364">
        <f t="shared" si="729"/>
        <v>0</v>
      </c>
      <c r="Q1578" s="364">
        <f t="shared" si="729"/>
        <v>0</v>
      </c>
      <c r="R1578" s="364">
        <f t="shared" si="729"/>
        <v>0</v>
      </c>
      <c r="S1578" s="364">
        <f t="shared" si="729"/>
        <v>0</v>
      </c>
      <c r="T1578" s="364">
        <f t="shared" si="729"/>
        <v>0</v>
      </c>
      <c r="U1578" s="364">
        <f t="shared" si="729"/>
        <v>0</v>
      </c>
      <c r="V1578" s="365">
        <f t="shared" si="729"/>
        <v>0</v>
      </c>
      <c r="W1578" s="366">
        <f t="shared" si="729"/>
        <v>0</v>
      </c>
      <c r="Y1578"/>
    </row>
    <row r="1579" spans="1:25" outlineLevel="1" x14ac:dyDescent="0.25">
      <c r="A1579" s="212"/>
      <c r="B1579" s="465"/>
      <c r="C1579" s="272"/>
      <c r="D1579" s="272"/>
      <c r="E1579" s="273"/>
      <c r="F1579" s="274" t="s">
        <v>88</v>
      </c>
      <c r="G1579" s="394">
        <f>G721</f>
        <v>0</v>
      </c>
      <c r="H1579" s="421">
        <f>G1579*(1-VLOOKUP($F1579,SHT,2,FALSE))+H721*(1-VLOOKUP($F1579,SHT,2,FALSE))</f>
        <v>0</v>
      </c>
      <c r="I1579" s="389">
        <f t="shared" ref="I1579:V1579" si="730">I721*(1-VLOOKUP($F1579,SHT,2,FALSE))</f>
        <v>0</v>
      </c>
      <c r="J1579" s="389">
        <f t="shared" si="730"/>
        <v>0</v>
      </c>
      <c r="K1579" s="390">
        <f t="shared" si="730"/>
        <v>0</v>
      </c>
      <c r="L1579" s="391">
        <f t="shared" si="730"/>
        <v>0</v>
      </c>
      <c r="M1579" s="396">
        <f t="shared" si="730"/>
        <v>0</v>
      </c>
      <c r="N1579" s="392">
        <f t="shared" si="730"/>
        <v>0</v>
      </c>
      <c r="O1579" s="392">
        <f t="shared" si="730"/>
        <v>0</v>
      </c>
      <c r="P1579" s="392">
        <f t="shared" si="730"/>
        <v>0</v>
      </c>
      <c r="Q1579" s="392">
        <f t="shared" si="730"/>
        <v>0</v>
      </c>
      <c r="R1579" s="392">
        <f t="shared" si="730"/>
        <v>0</v>
      </c>
      <c r="S1579" s="392">
        <f t="shared" si="730"/>
        <v>0</v>
      </c>
      <c r="T1579" s="388">
        <f t="shared" si="730"/>
        <v>0</v>
      </c>
      <c r="U1579" s="392">
        <f t="shared" si="730"/>
        <v>0</v>
      </c>
      <c r="V1579" s="393">
        <f t="shared" si="730"/>
        <v>0</v>
      </c>
      <c r="W1579" s="37">
        <f>W721</f>
        <v>0</v>
      </c>
      <c r="Y1579"/>
    </row>
    <row r="1580" spans="1:25" outlineLevel="1" x14ac:dyDescent="0.25">
      <c r="A1580" s="212"/>
      <c r="B1580" s="465"/>
      <c r="C1580" s="272"/>
      <c r="D1580" s="272"/>
      <c r="E1580" s="273"/>
      <c r="F1580" s="274" t="s">
        <v>89</v>
      </c>
      <c r="G1580" s="394">
        <f>G722</f>
        <v>0</v>
      </c>
      <c r="H1580" s="421">
        <f>G1580*(1-VLOOKUP($F1580,SHT,2,FALSE))+H722*(1-VLOOKUP($F1580,SHT,2,FALSE))</f>
        <v>0</v>
      </c>
      <c r="I1580" s="389">
        <f t="shared" ref="I1580:V1580" si="731">I722*(1-VLOOKUP($F1580,SHT,2,FALSE))</f>
        <v>0</v>
      </c>
      <c r="J1580" s="389">
        <f t="shared" si="731"/>
        <v>0</v>
      </c>
      <c r="K1580" s="390">
        <f t="shared" si="731"/>
        <v>0</v>
      </c>
      <c r="L1580" s="391">
        <f t="shared" si="731"/>
        <v>0</v>
      </c>
      <c r="M1580" s="396">
        <f t="shared" si="731"/>
        <v>0</v>
      </c>
      <c r="N1580" s="392">
        <f t="shared" si="731"/>
        <v>0</v>
      </c>
      <c r="O1580" s="392">
        <f t="shared" si="731"/>
        <v>0</v>
      </c>
      <c r="P1580" s="392">
        <f t="shared" si="731"/>
        <v>0</v>
      </c>
      <c r="Q1580" s="392">
        <f t="shared" si="731"/>
        <v>0</v>
      </c>
      <c r="R1580" s="392">
        <f t="shared" si="731"/>
        <v>0</v>
      </c>
      <c r="S1580" s="392">
        <f t="shared" si="731"/>
        <v>0</v>
      </c>
      <c r="T1580" s="388">
        <f t="shared" si="731"/>
        <v>0</v>
      </c>
      <c r="U1580" s="392">
        <f t="shared" si="731"/>
        <v>0</v>
      </c>
      <c r="V1580" s="393">
        <f t="shared" si="731"/>
        <v>0</v>
      </c>
      <c r="W1580" s="37">
        <f>W722</f>
        <v>0</v>
      </c>
      <c r="Y1580"/>
    </row>
    <row r="1581" spans="1:25" x14ac:dyDescent="0.25">
      <c r="A1581" s="212"/>
      <c r="B1581" s="465"/>
      <c r="C1581" s="272"/>
      <c r="D1581" s="272" t="s">
        <v>90</v>
      </c>
      <c r="E1581" s="273"/>
      <c r="F1581" s="273"/>
      <c r="G1581" s="367">
        <f t="shared" ref="G1581:W1581" si="732">SUBTOTAL(9,G1582:G1584)</f>
        <v>0</v>
      </c>
      <c r="H1581" s="368"/>
      <c r="I1581" s="369"/>
      <c r="J1581" s="369"/>
      <c r="K1581" s="370">
        <f t="shared" si="732"/>
        <v>0</v>
      </c>
      <c r="L1581" s="363">
        <f t="shared" si="732"/>
        <v>0</v>
      </c>
      <c r="M1581" s="364">
        <f t="shared" si="732"/>
        <v>0</v>
      </c>
      <c r="N1581" s="364">
        <f t="shared" si="732"/>
        <v>0</v>
      </c>
      <c r="O1581" s="364">
        <f t="shared" si="732"/>
        <v>0</v>
      </c>
      <c r="P1581" s="364">
        <f t="shared" si="732"/>
        <v>0</v>
      </c>
      <c r="Q1581" s="364">
        <f t="shared" si="732"/>
        <v>0</v>
      </c>
      <c r="R1581" s="364">
        <f t="shared" si="732"/>
        <v>0</v>
      </c>
      <c r="S1581" s="364">
        <f t="shared" si="732"/>
        <v>0</v>
      </c>
      <c r="T1581" s="364">
        <f t="shared" si="732"/>
        <v>0</v>
      </c>
      <c r="U1581" s="364">
        <f t="shared" si="732"/>
        <v>0</v>
      </c>
      <c r="V1581" s="365">
        <f t="shared" si="732"/>
        <v>0</v>
      </c>
      <c r="W1581" s="366">
        <f t="shared" si="732"/>
        <v>0</v>
      </c>
      <c r="Y1581"/>
    </row>
    <row r="1582" spans="1:25" outlineLevel="1" x14ac:dyDescent="0.25">
      <c r="A1582" s="212"/>
      <c r="B1582" s="465"/>
      <c r="C1582" s="272"/>
      <c r="D1582" s="272"/>
      <c r="E1582" s="273"/>
      <c r="F1582" s="274" t="s">
        <v>91</v>
      </c>
      <c r="G1582" s="394">
        <f>G724</f>
        <v>0</v>
      </c>
      <c r="H1582" s="369"/>
      <c r="I1582" s="369"/>
      <c r="J1582" s="369"/>
      <c r="K1582" s="390">
        <f>($G1582+SUM($H724:K724))*VLOOKUP($F1582,EIT,2,FALSE)</f>
        <v>0</v>
      </c>
      <c r="L1582" s="391">
        <f t="shared" ref="L1582:V1582" si="733">L724*VLOOKUP($F1582,EIT,2,FALSE)</f>
        <v>0</v>
      </c>
      <c r="M1582" s="396">
        <f t="shared" si="733"/>
        <v>0</v>
      </c>
      <c r="N1582" s="392">
        <f t="shared" si="733"/>
        <v>0</v>
      </c>
      <c r="O1582" s="388">
        <f t="shared" si="733"/>
        <v>0</v>
      </c>
      <c r="P1582" s="392">
        <f t="shared" si="733"/>
        <v>0</v>
      </c>
      <c r="Q1582" s="396">
        <f t="shared" si="733"/>
        <v>0</v>
      </c>
      <c r="R1582" s="392">
        <f t="shared" si="733"/>
        <v>0</v>
      </c>
      <c r="S1582" s="392">
        <f t="shared" si="733"/>
        <v>0</v>
      </c>
      <c r="T1582" s="388">
        <f t="shared" si="733"/>
        <v>0</v>
      </c>
      <c r="U1582" s="392">
        <f t="shared" si="733"/>
        <v>0</v>
      </c>
      <c r="V1582" s="393">
        <f t="shared" si="733"/>
        <v>0</v>
      </c>
      <c r="W1582" s="37">
        <f>W724</f>
        <v>0</v>
      </c>
      <c r="Y1582"/>
    </row>
    <row r="1583" spans="1:25" outlineLevel="1" x14ac:dyDescent="0.25">
      <c r="A1583" s="212"/>
      <c r="B1583" s="465"/>
      <c r="C1583" s="272"/>
      <c r="D1583" s="272"/>
      <c r="E1583" s="273"/>
      <c r="F1583" s="274" t="s">
        <v>92</v>
      </c>
      <c r="G1583" s="394">
        <f>G725</f>
        <v>0</v>
      </c>
      <c r="H1583" s="369"/>
      <c r="I1583" s="369"/>
      <c r="J1583" s="369"/>
      <c r="K1583" s="370"/>
      <c r="L1583" s="391">
        <f>($G1583+SUM($H725:L725))*VLOOKUP($F1583,EIT,3,FALSE)</f>
        <v>0</v>
      </c>
      <c r="M1583" s="392">
        <f>($G1583+SUM($H725:$L725))*VLOOKUP($F1583,EIT,4,FALSE)+$M725*(VLOOKUP($F1583,EIT,3,FALSE)+VLOOKUP($F1583,EIT,4,FALSE))</f>
        <v>0</v>
      </c>
      <c r="N1583" s="392">
        <f>($G1583+SUM($H725:$M725))*VLOOKUP($F1583,EIT,5,FALSE)+$N725*(VLOOKUP($F1583,EIT,3,FALSE)+VLOOKUP($F1583,EIT,4,FALSE)+VLOOKUP($F1583,EIT,5,FALSE))</f>
        <v>0</v>
      </c>
      <c r="O1583" s="392">
        <f t="shared" ref="O1583:V1583" si="734">O725*(VLOOKUP($F1583,EIT,3,FALSE)+VLOOKUP($F1583,EIT,4,FALSE)+VLOOKUP($F1583,EIT,5,FALSE))</f>
        <v>0</v>
      </c>
      <c r="P1583" s="392">
        <f t="shared" si="734"/>
        <v>0</v>
      </c>
      <c r="Q1583" s="392">
        <f t="shared" si="734"/>
        <v>0</v>
      </c>
      <c r="R1583" s="392">
        <f t="shared" si="734"/>
        <v>0</v>
      </c>
      <c r="S1583" s="392">
        <f t="shared" si="734"/>
        <v>0</v>
      </c>
      <c r="T1583" s="392">
        <f t="shared" si="734"/>
        <v>0</v>
      </c>
      <c r="U1583" s="392">
        <f t="shared" si="734"/>
        <v>0</v>
      </c>
      <c r="V1583" s="393">
        <f t="shared" si="734"/>
        <v>0</v>
      </c>
      <c r="W1583" s="37">
        <f>W725</f>
        <v>0</v>
      </c>
      <c r="Y1583"/>
    </row>
    <row r="1584" spans="1:25" outlineLevel="1" x14ac:dyDescent="0.25">
      <c r="A1584" s="212"/>
      <c r="B1584" s="465"/>
      <c r="C1584" s="272"/>
      <c r="D1584" s="272"/>
      <c r="E1584" s="273"/>
      <c r="F1584" s="274" t="s">
        <v>93</v>
      </c>
      <c r="G1584" s="394">
        <f>G726</f>
        <v>0</v>
      </c>
      <c r="H1584" s="369"/>
      <c r="I1584" s="369"/>
      <c r="J1584" s="369"/>
      <c r="K1584" s="370"/>
      <c r="L1584" s="364"/>
      <c r="M1584" s="364"/>
      <c r="N1584" s="364"/>
      <c r="O1584" s="364"/>
      <c r="P1584" s="364"/>
      <c r="Q1584" s="364"/>
      <c r="R1584" s="364"/>
      <c r="S1584" s="364"/>
      <c r="T1584" s="364"/>
      <c r="U1584" s="364"/>
      <c r="V1584" s="524"/>
      <c r="W1584" s="37">
        <f>W726</f>
        <v>0</v>
      </c>
      <c r="Y1584"/>
    </row>
    <row r="1585" spans="1:25" x14ac:dyDescent="0.25">
      <c r="A1585" s="212"/>
      <c r="B1585" s="465"/>
      <c r="C1585" s="275"/>
      <c r="D1585" s="272" t="s">
        <v>94</v>
      </c>
      <c r="E1585" s="273"/>
      <c r="F1585" s="273"/>
      <c r="G1585" s="367">
        <f>SUBTOTAL(9,G1586:G1587)</f>
        <v>0</v>
      </c>
      <c r="H1585" s="368"/>
      <c r="I1585" s="369"/>
      <c r="J1585" s="369"/>
      <c r="K1585" s="370"/>
      <c r="L1585" s="363"/>
      <c r="M1585" s="364"/>
      <c r="N1585" s="364"/>
      <c r="O1585" s="364"/>
      <c r="P1585" s="364"/>
      <c r="Q1585" s="364"/>
      <c r="R1585" s="364"/>
      <c r="S1585" s="364"/>
      <c r="T1585" s="364"/>
      <c r="U1585" s="364"/>
      <c r="V1585" s="365"/>
      <c r="W1585" s="515"/>
      <c r="Y1585"/>
    </row>
    <row r="1586" spans="1:25" outlineLevel="1" x14ac:dyDescent="0.25">
      <c r="A1586" s="212"/>
      <c r="B1586" s="465"/>
      <c r="C1586" s="272"/>
      <c r="D1586" s="272"/>
      <c r="E1586" s="273"/>
      <c r="F1586" s="274" t="s">
        <v>95</v>
      </c>
      <c r="G1586" s="394">
        <f>G728</f>
        <v>0</v>
      </c>
      <c r="H1586" s="368"/>
      <c r="I1586" s="369"/>
      <c r="J1586" s="369"/>
      <c r="K1586" s="370"/>
      <c r="L1586" s="363"/>
      <c r="M1586" s="364"/>
      <c r="N1586" s="364"/>
      <c r="O1586" s="364"/>
      <c r="P1586" s="364"/>
      <c r="Q1586" s="364"/>
      <c r="R1586" s="364"/>
      <c r="S1586" s="364"/>
      <c r="T1586" s="364"/>
      <c r="U1586" s="364"/>
      <c r="V1586" s="365"/>
      <c r="W1586" s="40"/>
      <c r="Y1586"/>
    </row>
    <row r="1587" spans="1:25" outlineLevel="1" x14ac:dyDescent="0.25">
      <c r="A1587" s="212"/>
      <c r="B1587" s="465"/>
      <c r="C1587" s="272"/>
      <c r="D1587" s="272"/>
      <c r="E1587" s="273"/>
      <c r="F1587" s="274" t="s">
        <v>96</v>
      </c>
      <c r="G1587" s="394">
        <f>G729</f>
        <v>0</v>
      </c>
      <c r="H1587" s="368"/>
      <c r="I1587" s="369"/>
      <c r="J1587" s="369"/>
      <c r="K1587" s="370"/>
      <c r="L1587" s="363"/>
      <c r="M1587" s="364"/>
      <c r="N1587" s="364"/>
      <c r="O1587" s="364"/>
      <c r="P1587" s="364"/>
      <c r="Q1587" s="364"/>
      <c r="R1587" s="364"/>
      <c r="S1587" s="364"/>
      <c r="T1587" s="364"/>
      <c r="U1587" s="364"/>
      <c r="V1587" s="365"/>
      <c r="W1587" s="40"/>
      <c r="Y1587"/>
    </row>
    <row r="1588" spans="1:25" x14ac:dyDescent="0.25">
      <c r="A1588" s="212"/>
      <c r="B1588" s="295"/>
      <c r="C1588" s="272" t="s">
        <v>323</v>
      </c>
      <c r="D1588" s="273"/>
      <c r="E1588" s="273"/>
      <c r="F1588" s="273"/>
      <c r="G1588" s="52"/>
      <c r="H1588" s="34"/>
      <c r="I1588" s="33"/>
      <c r="J1588" s="33"/>
      <c r="K1588" s="35"/>
      <c r="L1588" s="34"/>
      <c r="M1588" s="33"/>
      <c r="N1588" s="33"/>
      <c r="O1588" s="33"/>
      <c r="P1588" s="33"/>
      <c r="Q1588" s="33"/>
      <c r="R1588" s="33"/>
      <c r="S1588" s="33"/>
      <c r="T1588" s="33"/>
      <c r="U1588" s="33"/>
      <c r="V1588" s="35"/>
      <c r="W1588" s="35"/>
      <c r="Y1588"/>
    </row>
    <row r="1589" spans="1:25" x14ac:dyDescent="0.25">
      <c r="A1589" s="212"/>
      <c r="B1589" s="465"/>
      <c r="C1589" s="272"/>
      <c r="D1589" s="276" t="s">
        <v>20</v>
      </c>
      <c r="E1589" s="273"/>
      <c r="F1589" s="273"/>
      <c r="G1589" s="367"/>
      <c r="H1589" s="368"/>
      <c r="I1589" s="369"/>
      <c r="J1589" s="369"/>
      <c r="K1589" s="370"/>
      <c r="L1589" s="363"/>
      <c r="M1589" s="364"/>
      <c r="N1589" s="364"/>
      <c r="O1589" s="364"/>
      <c r="P1589" s="364"/>
      <c r="Q1589" s="364"/>
      <c r="R1589" s="364"/>
      <c r="S1589" s="364"/>
      <c r="T1589" s="364"/>
      <c r="U1589" s="364"/>
      <c r="V1589" s="365"/>
      <c r="W1589" s="365"/>
      <c r="Y1589"/>
    </row>
    <row r="1590" spans="1:25" x14ac:dyDescent="0.25">
      <c r="A1590" s="212"/>
      <c r="B1590" s="465"/>
      <c r="C1590" s="272"/>
      <c r="D1590" s="272"/>
      <c r="E1590" s="273" t="s">
        <v>21</v>
      </c>
      <c r="F1590" s="273"/>
      <c r="G1590" s="367">
        <f t="shared" ref="G1590:W1590" si="735">SUBTOTAL(9,G1591:G1594)</f>
        <v>0</v>
      </c>
      <c r="H1590" s="368">
        <f t="shared" si="735"/>
        <v>0</v>
      </c>
      <c r="I1590" s="369">
        <f t="shared" si="735"/>
        <v>0</v>
      </c>
      <c r="J1590" s="369">
        <f t="shared" si="735"/>
        <v>0</v>
      </c>
      <c r="K1590" s="370">
        <f t="shared" si="735"/>
        <v>0</v>
      </c>
      <c r="L1590" s="364">
        <f t="shared" si="735"/>
        <v>0</v>
      </c>
      <c r="M1590" s="364">
        <f t="shared" si="735"/>
        <v>0</v>
      </c>
      <c r="N1590" s="364">
        <f t="shared" si="735"/>
        <v>0</v>
      </c>
      <c r="O1590" s="364">
        <f t="shared" si="735"/>
        <v>0</v>
      </c>
      <c r="P1590" s="364">
        <f t="shared" si="735"/>
        <v>0</v>
      </c>
      <c r="Q1590" s="364">
        <f t="shared" si="735"/>
        <v>0</v>
      </c>
      <c r="R1590" s="364">
        <f t="shared" si="735"/>
        <v>0</v>
      </c>
      <c r="S1590" s="364">
        <f t="shared" si="735"/>
        <v>0</v>
      </c>
      <c r="T1590" s="364">
        <f t="shared" si="735"/>
        <v>0</v>
      </c>
      <c r="U1590" s="364">
        <f t="shared" si="735"/>
        <v>0</v>
      </c>
      <c r="V1590" s="364">
        <f t="shared" si="735"/>
        <v>0</v>
      </c>
      <c r="W1590" s="366">
        <f t="shared" si="735"/>
        <v>0</v>
      </c>
      <c r="Y1590"/>
    </row>
    <row r="1591" spans="1:25" outlineLevel="1" x14ac:dyDescent="0.25">
      <c r="A1591" s="212"/>
      <c r="B1591" s="465"/>
      <c r="C1591" s="272"/>
      <c r="D1591" s="272"/>
      <c r="E1591" s="273"/>
      <c r="F1591" s="274" t="s">
        <v>22</v>
      </c>
      <c r="G1591" s="394">
        <f>G733</f>
        <v>0</v>
      </c>
      <c r="H1591" s="421">
        <f>G1591*(1-VLOOKUP($F1591,SHT,2,FALSE))+H733*(1-VLOOKUP($F1591,SHT,2,FALSE))</f>
        <v>0</v>
      </c>
      <c r="I1591" s="389">
        <f t="shared" ref="I1591:V1591" si="736">I733*(1-VLOOKUP($F1591,SHT,2,FALSE))</f>
        <v>0</v>
      </c>
      <c r="J1591" s="389">
        <f t="shared" si="736"/>
        <v>0</v>
      </c>
      <c r="K1591" s="390">
        <f t="shared" si="736"/>
        <v>0</v>
      </c>
      <c r="L1591" s="391">
        <f t="shared" si="736"/>
        <v>0</v>
      </c>
      <c r="M1591" s="396">
        <f t="shared" si="736"/>
        <v>0</v>
      </c>
      <c r="N1591" s="392">
        <f t="shared" si="736"/>
        <v>0</v>
      </c>
      <c r="O1591" s="392">
        <f t="shared" si="736"/>
        <v>0</v>
      </c>
      <c r="P1591" s="392">
        <f t="shared" si="736"/>
        <v>0</v>
      </c>
      <c r="Q1591" s="392">
        <f t="shared" si="736"/>
        <v>0</v>
      </c>
      <c r="R1591" s="392">
        <f t="shared" si="736"/>
        <v>0</v>
      </c>
      <c r="S1591" s="392">
        <f t="shared" si="736"/>
        <v>0</v>
      </c>
      <c r="T1591" s="388">
        <f t="shared" si="736"/>
        <v>0</v>
      </c>
      <c r="U1591" s="392">
        <f t="shared" si="736"/>
        <v>0</v>
      </c>
      <c r="V1591" s="393">
        <f t="shared" si="736"/>
        <v>0</v>
      </c>
      <c r="W1591" s="37">
        <f>W733</f>
        <v>0</v>
      </c>
      <c r="Y1591"/>
    </row>
    <row r="1592" spans="1:25" outlineLevel="1" x14ac:dyDescent="0.25">
      <c r="A1592" s="212"/>
      <c r="B1592" s="465"/>
      <c r="C1592" s="272"/>
      <c r="D1592" s="272"/>
      <c r="E1592" s="273"/>
      <c r="F1592" s="274" t="s">
        <v>23</v>
      </c>
      <c r="G1592" s="394">
        <f>G734</f>
        <v>0</v>
      </c>
      <c r="H1592" s="421">
        <f>G1592*(1-VLOOKUP($F1592,SHT,2,FALSE))+H734*(1-VLOOKUP($F1592,SHT,2,FALSE))</f>
        <v>0</v>
      </c>
      <c r="I1592" s="389">
        <f t="shared" ref="I1592:V1592" si="737">I734*(1-VLOOKUP($F1592,SHT,2,FALSE))</f>
        <v>0</v>
      </c>
      <c r="J1592" s="389">
        <f t="shared" si="737"/>
        <v>0</v>
      </c>
      <c r="K1592" s="390">
        <f t="shared" si="737"/>
        <v>0</v>
      </c>
      <c r="L1592" s="391">
        <f t="shared" si="737"/>
        <v>0</v>
      </c>
      <c r="M1592" s="396">
        <f t="shared" si="737"/>
        <v>0</v>
      </c>
      <c r="N1592" s="392">
        <f t="shared" si="737"/>
        <v>0</v>
      </c>
      <c r="O1592" s="392">
        <f t="shared" si="737"/>
        <v>0</v>
      </c>
      <c r="P1592" s="392">
        <f t="shared" si="737"/>
        <v>0</v>
      </c>
      <c r="Q1592" s="392">
        <f t="shared" si="737"/>
        <v>0</v>
      </c>
      <c r="R1592" s="392">
        <f t="shared" si="737"/>
        <v>0</v>
      </c>
      <c r="S1592" s="392">
        <f t="shared" si="737"/>
        <v>0</v>
      </c>
      <c r="T1592" s="388">
        <f t="shared" si="737"/>
        <v>0</v>
      </c>
      <c r="U1592" s="392">
        <f t="shared" si="737"/>
        <v>0</v>
      </c>
      <c r="V1592" s="393">
        <f t="shared" si="737"/>
        <v>0</v>
      </c>
      <c r="W1592" s="37">
        <f>W734</f>
        <v>0</v>
      </c>
      <c r="Y1592"/>
    </row>
    <row r="1593" spans="1:25" outlineLevel="1" x14ac:dyDescent="0.25">
      <c r="A1593" s="212"/>
      <c r="B1593" s="465"/>
      <c r="C1593" s="272"/>
      <c r="D1593" s="272"/>
      <c r="E1593" s="273"/>
      <c r="F1593" s="274" t="s">
        <v>24</v>
      </c>
      <c r="G1593" s="394">
        <f>G735</f>
        <v>0</v>
      </c>
      <c r="H1593" s="421">
        <f>G1593*(1-VLOOKUP($F1593,SHT,2,FALSE))+H735*(1-VLOOKUP($F1593,SHT,2,FALSE))</f>
        <v>0</v>
      </c>
      <c r="I1593" s="389">
        <f t="shared" ref="I1593:V1593" si="738">I735*(1-VLOOKUP($F1593,SHT,2,FALSE))</f>
        <v>0</v>
      </c>
      <c r="J1593" s="389">
        <f t="shared" si="738"/>
        <v>0</v>
      </c>
      <c r="K1593" s="390">
        <f t="shared" si="738"/>
        <v>0</v>
      </c>
      <c r="L1593" s="391">
        <f t="shared" si="738"/>
        <v>0</v>
      </c>
      <c r="M1593" s="396">
        <f t="shared" si="738"/>
        <v>0</v>
      </c>
      <c r="N1593" s="392">
        <f t="shared" si="738"/>
        <v>0</v>
      </c>
      <c r="O1593" s="392">
        <f t="shared" si="738"/>
        <v>0</v>
      </c>
      <c r="P1593" s="392">
        <f t="shared" si="738"/>
        <v>0</v>
      </c>
      <c r="Q1593" s="392">
        <f t="shared" si="738"/>
        <v>0</v>
      </c>
      <c r="R1593" s="392">
        <f t="shared" si="738"/>
        <v>0</v>
      </c>
      <c r="S1593" s="392">
        <f t="shared" si="738"/>
        <v>0</v>
      </c>
      <c r="T1593" s="388">
        <f t="shared" si="738"/>
        <v>0</v>
      </c>
      <c r="U1593" s="392">
        <f t="shared" si="738"/>
        <v>0</v>
      </c>
      <c r="V1593" s="393">
        <f t="shared" si="738"/>
        <v>0</v>
      </c>
      <c r="W1593" s="37">
        <f>W735</f>
        <v>0</v>
      </c>
      <c r="Y1593"/>
    </row>
    <row r="1594" spans="1:25" outlineLevel="1" x14ac:dyDescent="0.25">
      <c r="A1594" s="212"/>
      <c r="B1594" s="465"/>
      <c r="C1594" s="272"/>
      <c r="D1594" s="272"/>
      <c r="E1594" s="273"/>
      <c r="F1594" s="274" t="s">
        <v>25</v>
      </c>
      <c r="G1594" s="394">
        <f>G736</f>
        <v>0</v>
      </c>
      <c r="H1594" s="421">
        <f>G1594*(1-VLOOKUP($F1594,SHT,2,FALSE))+H736*(1-VLOOKUP($F1594,SHT,2,FALSE))</f>
        <v>0</v>
      </c>
      <c r="I1594" s="389">
        <f t="shared" ref="I1594:V1594" si="739">I736*(1-VLOOKUP($F1594,SHT,2,FALSE))</f>
        <v>0</v>
      </c>
      <c r="J1594" s="389">
        <f t="shared" si="739"/>
        <v>0</v>
      </c>
      <c r="K1594" s="390">
        <f t="shared" si="739"/>
        <v>0</v>
      </c>
      <c r="L1594" s="391">
        <f t="shared" si="739"/>
        <v>0</v>
      </c>
      <c r="M1594" s="396">
        <f t="shared" si="739"/>
        <v>0</v>
      </c>
      <c r="N1594" s="392">
        <f t="shared" si="739"/>
        <v>0</v>
      </c>
      <c r="O1594" s="392">
        <f t="shared" si="739"/>
        <v>0</v>
      </c>
      <c r="P1594" s="392">
        <f t="shared" si="739"/>
        <v>0</v>
      </c>
      <c r="Q1594" s="392">
        <f t="shared" si="739"/>
        <v>0</v>
      </c>
      <c r="R1594" s="392">
        <f t="shared" si="739"/>
        <v>0</v>
      </c>
      <c r="S1594" s="392">
        <f t="shared" si="739"/>
        <v>0</v>
      </c>
      <c r="T1594" s="388">
        <f t="shared" si="739"/>
        <v>0</v>
      </c>
      <c r="U1594" s="392">
        <f t="shared" si="739"/>
        <v>0</v>
      </c>
      <c r="V1594" s="393">
        <f t="shared" si="739"/>
        <v>0</v>
      </c>
      <c r="W1594" s="37">
        <f>W736</f>
        <v>0</v>
      </c>
      <c r="Y1594"/>
    </row>
    <row r="1595" spans="1:25" x14ac:dyDescent="0.25">
      <c r="A1595" s="212"/>
      <c r="B1595" s="465"/>
      <c r="C1595" s="272"/>
      <c r="D1595" s="272"/>
      <c r="E1595" s="273" t="s">
        <v>26</v>
      </c>
      <c r="F1595" s="273"/>
      <c r="G1595" s="367">
        <f t="shared" ref="G1595:W1595" si="740">SUBTOTAL(9,G1596:G1599)</f>
        <v>0</v>
      </c>
      <c r="H1595" s="368">
        <f t="shared" si="740"/>
        <v>0</v>
      </c>
      <c r="I1595" s="369">
        <f t="shared" si="740"/>
        <v>0</v>
      </c>
      <c r="J1595" s="369">
        <f t="shared" si="740"/>
        <v>0</v>
      </c>
      <c r="K1595" s="370">
        <f t="shared" si="740"/>
        <v>0</v>
      </c>
      <c r="L1595" s="364">
        <f t="shared" si="740"/>
        <v>0</v>
      </c>
      <c r="M1595" s="364">
        <f t="shared" si="740"/>
        <v>0</v>
      </c>
      <c r="N1595" s="364">
        <f t="shared" si="740"/>
        <v>0</v>
      </c>
      <c r="O1595" s="364">
        <f t="shared" si="740"/>
        <v>0</v>
      </c>
      <c r="P1595" s="364">
        <f t="shared" si="740"/>
        <v>0</v>
      </c>
      <c r="Q1595" s="364">
        <f t="shared" si="740"/>
        <v>0</v>
      </c>
      <c r="R1595" s="364">
        <f t="shared" si="740"/>
        <v>0</v>
      </c>
      <c r="S1595" s="364">
        <f t="shared" si="740"/>
        <v>0</v>
      </c>
      <c r="T1595" s="364">
        <f t="shared" si="740"/>
        <v>0</v>
      </c>
      <c r="U1595" s="364">
        <f t="shared" si="740"/>
        <v>0</v>
      </c>
      <c r="V1595" s="364">
        <f t="shared" si="740"/>
        <v>0</v>
      </c>
      <c r="W1595" s="366">
        <f t="shared" si="740"/>
        <v>0</v>
      </c>
      <c r="Y1595"/>
    </row>
    <row r="1596" spans="1:25" outlineLevel="1" x14ac:dyDescent="0.25">
      <c r="A1596" s="212"/>
      <c r="B1596" s="465"/>
      <c r="C1596" s="272"/>
      <c r="D1596" s="272"/>
      <c r="E1596" s="273"/>
      <c r="F1596" s="274" t="s">
        <v>27</v>
      </c>
      <c r="G1596" s="394">
        <f>G738</f>
        <v>0</v>
      </c>
      <c r="H1596" s="421">
        <f>G1596*(1-VLOOKUP($F1596,SHT,2,FALSE))+H738*(1-VLOOKUP($F1596,SHT,2,FALSE))</f>
        <v>0</v>
      </c>
      <c r="I1596" s="389">
        <f t="shared" ref="I1596:V1596" si="741">I738*(1-VLOOKUP($F1596,SHT,2,FALSE))</f>
        <v>0</v>
      </c>
      <c r="J1596" s="389">
        <f t="shared" si="741"/>
        <v>0</v>
      </c>
      <c r="K1596" s="390">
        <f t="shared" si="741"/>
        <v>0</v>
      </c>
      <c r="L1596" s="391">
        <f t="shared" si="741"/>
        <v>0</v>
      </c>
      <c r="M1596" s="396">
        <f t="shared" si="741"/>
        <v>0</v>
      </c>
      <c r="N1596" s="392">
        <f t="shared" si="741"/>
        <v>0</v>
      </c>
      <c r="O1596" s="392">
        <f t="shared" si="741"/>
        <v>0</v>
      </c>
      <c r="P1596" s="392">
        <f t="shared" si="741"/>
        <v>0</v>
      </c>
      <c r="Q1596" s="392">
        <f t="shared" si="741"/>
        <v>0</v>
      </c>
      <c r="R1596" s="392">
        <f t="shared" si="741"/>
        <v>0</v>
      </c>
      <c r="S1596" s="392">
        <f t="shared" si="741"/>
        <v>0</v>
      </c>
      <c r="T1596" s="388">
        <f t="shared" si="741"/>
        <v>0</v>
      </c>
      <c r="U1596" s="392">
        <f t="shared" si="741"/>
        <v>0</v>
      </c>
      <c r="V1596" s="393">
        <f t="shared" si="741"/>
        <v>0</v>
      </c>
      <c r="W1596" s="37">
        <f>W738</f>
        <v>0</v>
      </c>
      <c r="Y1596"/>
    </row>
    <row r="1597" spans="1:25" outlineLevel="1" x14ac:dyDescent="0.25">
      <c r="A1597" s="212"/>
      <c r="B1597" s="465"/>
      <c r="C1597" s="272"/>
      <c r="D1597" s="272"/>
      <c r="E1597" s="273"/>
      <c r="F1597" s="274" t="s">
        <v>28</v>
      </c>
      <c r="G1597" s="394">
        <f>G739</f>
        <v>0</v>
      </c>
      <c r="H1597" s="421">
        <f>G1597*(1-VLOOKUP($F1597,SHT,2,FALSE))+H739*(1-VLOOKUP($F1597,SHT,2,FALSE))</f>
        <v>0</v>
      </c>
      <c r="I1597" s="389">
        <f t="shared" ref="I1597:V1597" si="742">I739*(1-VLOOKUP($F1597,SHT,2,FALSE))</f>
        <v>0</v>
      </c>
      <c r="J1597" s="389">
        <f t="shared" si="742"/>
        <v>0</v>
      </c>
      <c r="K1597" s="390">
        <f t="shared" si="742"/>
        <v>0</v>
      </c>
      <c r="L1597" s="391">
        <f t="shared" si="742"/>
        <v>0</v>
      </c>
      <c r="M1597" s="396">
        <f t="shared" si="742"/>
        <v>0</v>
      </c>
      <c r="N1597" s="392">
        <f t="shared" si="742"/>
        <v>0</v>
      </c>
      <c r="O1597" s="392">
        <f t="shared" si="742"/>
        <v>0</v>
      </c>
      <c r="P1597" s="392">
        <f t="shared" si="742"/>
        <v>0</v>
      </c>
      <c r="Q1597" s="392">
        <f t="shared" si="742"/>
        <v>0</v>
      </c>
      <c r="R1597" s="392">
        <f t="shared" si="742"/>
        <v>0</v>
      </c>
      <c r="S1597" s="392">
        <f t="shared" si="742"/>
        <v>0</v>
      </c>
      <c r="T1597" s="388">
        <f t="shared" si="742"/>
        <v>0</v>
      </c>
      <c r="U1597" s="392">
        <f t="shared" si="742"/>
        <v>0</v>
      </c>
      <c r="V1597" s="393">
        <f t="shared" si="742"/>
        <v>0</v>
      </c>
      <c r="W1597" s="37">
        <f>W739</f>
        <v>0</v>
      </c>
      <c r="Y1597"/>
    </row>
    <row r="1598" spans="1:25" outlineLevel="1" x14ac:dyDescent="0.25">
      <c r="A1598" s="212"/>
      <c r="B1598" s="465"/>
      <c r="C1598" s="272"/>
      <c r="D1598" s="272"/>
      <c r="E1598" s="273"/>
      <c r="F1598" s="274" t="s">
        <v>29</v>
      </c>
      <c r="G1598" s="394">
        <f>G740</f>
        <v>0</v>
      </c>
      <c r="H1598" s="421">
        <f>G1598*(1-VLOOKUP($F1598,SHT,2,FALSE))+H740*(1-VLOOKUP($F1598,SHT,2,FALSE))</f>
        <v>0</v>
      </c>
      <c r="I1598" s="389">
        <f t="shared" ref="I1598:V1598" si="743">I740*(1-VLOOKUP($F1598,SHT,2,FALSE))</f>
        <v>0</v>
      </c>
      <c r="J1598" s="389">
        <f t="shared" si="743"/>
        <v>0</v>
      </c>
      <c r="K1598" s="390">
        <f t="shared" si="743"/>
        <v>0</v>
      </c>
      <c r="L1598" s="391">
        <f t="shared" si="743"/>
        <v>0</v>
      </c>
      <c r="M1598" s="396">
        <f t="shared" si="743"/>
        <v>0</v>
      </c>
      <c r="N1598" s="392">
        <f t="shared" si="743"/>
        <v>0</v>
      </c>
      <c r="O1598" s="392">
        <f t="shared" si="743"/>
        <v>0</v>
      </c>
      <c r="P1598" s="392">
        <f t="shared" si="743"/>
        <v>0</v>
      </c>
      <c r="Q1598" s="392">
        <f t="shared" si="743"/>
        <v>0</v>
      </c>
      <c r="R1598" s="392">
        <f t="shared" si="743"/>
        <v>0</v>
      </c>
      <c r="S1598" s="392">
        <f t="shared" si="743"/>
        <v>0</v>
      </c>
      <c r="T1598" s="388">
        <f t="shared" si="743"/>
        <v>0</v>
      </c>
      <c r="U1598" s="392">
        <f t="shared" si="743"/>
        <v>0</v>
      </c>
      <c r="V1598" s="393">
        <f t="shared" si="743"/>
        <v>0</v>
      </c>
      <c r="W1598" s="37">
        <f>W740</f>
        <v>0</v>
      </c>
      <c r="Y1598"/>
    </row>
    <row r="1599" spans="1:25" outlineLevel="1" x14ac:dyDescent="0.25">
      <c r="A1599" s="212"/>
      <c r="B1599" s="465"/>
      <c r="C1599" s="272"/>
      <c r="D1599" s="272"/>
      <c r="E1599" s="273"/>
      <c r="F1599" s="274" t="s">
        <v>30</v>
      </c>
      <c r="G1599" s="394">
        <f>G741</f>
        <v>0</v>
      </c>
      <c r="H1599" s="421">
        <f>G1599*(1-VLOOKUP($F1599,SHT,2,FALSE))+H741*(1-VLOOKUP($F1599,SHT,2,FALSE))</f>
        <v>0</v>
      </c>
      <c r="I1599" s="389">
        <f t="shared" ref="I1599:V1599" si="744">I741*(1-VLOOKUP($F1599,SHT,2,FALSE))</f>
        <v>0</v>
      </c>
      <c r="J1599" s="389">
        <f t="shared" si="744"/>
        <v>0</v>
      </c>
      <c r="K1599" s="390">
        <f t="shared" si="744"/>
        <v>0</v>
      </c>
      <c r="L1599" s="391">
        <f t="shared" si="744"/>
        <v>0</v>
      </c>
      <c r="M1599" s="396">
        <f t="shared" si="744"/>
        <v>0</v>
      </c>
      <c r="N1599" s="392">
        <f t="shared" si="744"/>
        <v>0</v>
      </c>
      <c r="O1599" s="392">
        <f t="shared" si="744"/>
        <v>0</v>
      </c>
      <c r="P1599" s="392">
        <f t="shared" si="744"/>
        <v>0</v>
      </c>
      <c r="Q1599" s="392">
        <f t="shared" si="744"/>
        <v>0</v>
      </c>
      <c r="R1599" s="392">
        <f t="shared" si="744"/>
        <v>0</v>
      </c>
      <c r="S1599" s="392">
        <f t="shared" si="744"/>
        <v>0</v>
      </c>
      <c r="T1599" s="388">
        <f t="shared" si="744"/>
        <v>0</v>
      </c>
      <c r="U1599" s="392">
        <f t="shared" si="744"/>
        <v>0</v>
      </c>
      <c r="V1599" s="393">
        <f t="shared" si="744"/>
        <v>0</v>
      </c>
      <c r="W1599" s="37">
        <f>W741</f>
        <v>0</v>
      </c>
      <c r="Y1599"/>
    </row>
    <row r="1600" spans="1:25" x14ac:dyDescent="0.25">
      <c r="A1600" s="212"/>
      <c r="B1600" s="465"/>
      <c r="C1600" s="272"/>
      <c r="D1600" s="272"/>
      <c r="E1600" s="273" t="s">
        <v>31</v>
      </c>
      <c r="F1600" s="273"/>
      <c r="G1600" s="367">
        <f t="shared" ref="G1600:W1600" si="745">SUBTOTAL(9,G1601:G1604)</f>
        <v>0</v>
      </c>
      <c r="H1600" s="368">
        <f t="shared" si="745"/>
        <v>0</v>
      </c>
      <c r="I1600" s="369">
        <f t="shared" si="745"/>
        <v>0</v>
      </c>
      <c r="J1600" s="369">
        <f t="shared" si="745"/>
        <v>0</v>
      </c>
      <c r="K1600" s="370">
        <f t="shared" si="745"/>
        <v>0</v>
      </c>
      <c r="L1600" s="364">
        <f t="shared" si="745"/>
        <v>0</v>
      </c>
      <c r="M1600" s="364">
        <f t="shared" si="745"/>
        <v>0</v>
      </c>
      <c r="N1600" s="364">
        <f t="shared" si="745"/>
        <v>0</v>
      </c>
      <c r="O1600" s="364">
        <f t="shared" si="745"/>
        <v>0</v>
      </c>
      <c r="P1600" s="364">
        <f t="shared" si="745"/>
        <v>0</v>
      </c>
      <c r="Q1600" s="364">
        <f t="shared" si="745"/>
        <v>0</v>
      </c>
      <c r="R1600" s="364">
        <f t="shared" si="745"/>
        <v>0</v>
      </c>
      <c r="S1600" s="364">
        <f t="shared" si="745"/>
        <v>0</v>
      </c>
      <c r="T1600" s="364">
        <f t="shared" si="745"/>
        <v>0</v>
      </c>
      <c r="U1600" s="364">
        <f t="shared" si="745"/>
        <v>0</v>
      </c>
      <c r="V1600" s="364">
        <f t="shared" si="745"/>
        <v>0</v>
      </c>
      <c r="W1600" s="366">
        <f t="shared" si="745"/>
        <v>0</v>
      </c>
      <c r="Y1600"/>
    </row>
    <row r="1601" spans="1:25" outlineLevel="1" x14ac:dyDescent="0.25">
      <c r="A1601" s="212"/>
      <c r="B1601" s="465"/>
      <c r="C1601" s="272"/>
      <c r="D1601" s="272"/>
      <c r="E1601" s="273"/>
      <c r="F1601" s="274" t="s">
        <v>32</v>
      </c>
      <c r="G1601" s="394">
        <f>G743</f>
        <v>0</v>
      </c>
      <c r="H1601" s="421">
        <f>G1601*(1-VLOOKUP($F1601,SHT,2,FALSE))+H743*(1-VLOOKUP($F1601,SHT,2,FALSE))</f>
        <v>0</v>
      </c>
      <c r="I1601" s="389">
        <f t="shared" ref="I1601:V1601" si="746">I743*(1-VLOOKUP($F1601,SHT,2,FALSE))</f>
        <v>0</v>
      </c>
      <c r="J1601" s="389">
        <f t="shared" si="746"/>
        <v>0</v>
      </c>
      <c r="K1601" s="390">
        <f t="shared" si="746"/>
        <v>0</v>
      </c>
      <c r="L1601" s="391">
        <f t="shared" si="746"/>
        <v>0</v>
      </c>
      <c r="M1601" s="396">
        <f t="shared" si="746"/>
        <v>0</v>
      </c>
      <c r="N1601" s="392">
        <f t="shared" si="746"/>
        <v>0</v>
      </c>
      <c r="O1601" s="392">
        <f t="shared" si="746"/>
        <v>0</v>
      </c>
      <c r="P1601" s="392">
        <f t="shared" si="746"/>
        <v>0</v>
      </c>
      <c r="Q1601" s="392">
        <f t="shared" si="746"/>
        <v>0</v>
      </c>
      <c r="R1601" s="392">
        <f t="shared" si="746"/>
        <v>0</v>
      </c>
      <c r="S1601" s="392">
        <f t="shared" si="746"/>
        <v>0</v>
      </c>
      <c r="T1601" s="388">
        <f t="shared" si="746"/>
        <v>0</v>
      </c>
      <c r="U1601" s="392">
        <f t="shared" si="746"/>
        <v>0</v>
      </c>
      <c r="V1601" s="393">
        <f t="shared" si="746"/>
        <v>0</v>
      </c>
      <c r="W1601" s="37">
        <f>W743</f>
        <v>0</v>
      </c>
      <c r="Y1601"/>
    </row>
    <row r="1602" spans="1:25" outlineLevel="1" x14ac:dyDescent="0.25">
      <c r="A1602" s="212"/>
      <c r="B1602" s="465"/>
      <c r="C1602" s="272"/>
      <c r="D1602" s="272"/>
      <c r="E1602" s="273"/>
      <c r="F1602" s="274" t="s">
        <v>33</v>
      </c>
      <c r="G1602" s="394">
        <f>G744</f>
        <v>0</v>
      </c>
      <c r="H1602" s="421">
        <f>G1602*(1-VLOOKUP($F1602,SHT,2,FALSE))+H744*(1-VLOOKUP($F1602,SHT,2,FALSE))</f>
        <v>0</v>
      </c>
      <c r="I1602" s="389">
        <f t="shared" ref="I1602:V1602" si="747">I744*(1-VLOOKUP($F1602,SHT,2,FALSE))</f>
        <v>0</v>
      </c>
      <c r="J1602" s="389">
        <f t="shared" si="747"/>
        <v>0</v>
      </c>
      <c r="K1602" s="390">
        <f t="shared" si="747"/>
        <v>0</v>
      </c>
      <c r="L1602" s="391">
        <f t="shared" si="747"/>
        <v>0</v>
      </c>
      <c r="M1602" s="396">
        <f t="shared" si="747"/>
        <v>0</v>
      </c>
      <c r="N1602" s="392">
        <f t="shared" si="747"/>
        <v>0</v>
      </c>
      <c r="O1602" s="392">
        <f t="shared" si="747"/>
        <v>0</v>
      </c>
      <c r="P1602" s="392">
        <f t="shared" si="747"/>
        <v>0</v>
      </c>
      <c r="Q1602" s="392">
        <f t="shared" si="747"/>
        <v>0</v>
      </c>
      <c r="R1602" s="392">
        <f t="shared" si="747"/>
        <v>0</v>
      </c>
      <c r="S1602" s="392">
        <f t="shared" si="747"/>
        <v>0</v>
      </c>
      <c r="T1602" s="388">
        <f t="shared" si="747"/>
        <v>0</v>
      </c>
      <c r="U1602" s="392">
        <f t="shared" si="747"/>
        <v>0</v>
      </c>
      <c r="V1602" s="393">
        <f t="shared" si="747"/>
        <v>0</v>
      </c>
      <c r="W1602" s="37">
        <f>W744</f>
        <v>0</v>
      </c>
      <c r="Y1602"/>
    </row>
    <row r="1603" spans="1:25" outlineLevel="1" x14ac:dyDescent="0.25">
      <c r="A1603" s="212"/>
      <c r="B1603" s="465"/>
      <c r="C1603" s="272"/>
      <c r="D1603" s="272"/>
      <c r="E1603" s="273"/>
      <c r="F1603" s="274" t="s">
        <v>34</v>
      </c>
      <c r="G1603" s="394">
        <f>G745</f>
        <v>0</v>
      </c>
      <c r="H1603" s="421">
        <f>G1603*(1-VLOOKUP($F1603,SHT,2,FALSE))+H745*(1-VLOOKUP($F1603,SHT,2,FALSE))</f>
        <v>0</v>
      </c>
      <c r="I1603" s="389">
        <f t="shared" ref="I1603:V1603" si="748">I745*(1-VLOOKUP($F1603,SHT,2,FALSE))</f>
        <v>0</v>
      </c>
      <c r="J1603" s="389">
        <f t="shared" si="748"/>
        <v>0</v>
      </c>
      <c r="K1603" s="390">
        <f t="shared" si="748"/>
        <v>0</v>
      </c>
      <c r="L1603" s="391">
        <f t="shared" si="748"/>
        <v>0</v>
      </c>
      <c r="M1603" s="396">
        <f t="shared" si="748"/>
        <v>0</v>
      </c>
      <c r="N1603" s="392">
        <f t="shared" si="748"/>
        <v>0</v>
      </c>
      <c r="O1603" s="392">
        <f t="shared" si="748"/>
        <v>0</v>
      </c>
      <c r="P1603" s="392">
        <f t="shared" si="748"/>
        <v>0</v>
      </c>
      <c r="Q1603" s="392">
        <f t="shared" si="748"/>
        <v>0</v>
      </c>
      <c r="R1603" s="392">
        <f t="shared" si="748"/>
        <v>0</v>
      </c>
      <c r="S1603" s="392">
        <f t="shared" si="748"/>
        <v>0</v>
      </c>
      <c r="T1603" s="388">
        <f t="shared" si="748"/>
        <v>0</v>
      </c>
      <c r="U1603" s="392">
        <f t="shared" si="748"/>
        <v>0</v>
      </c>
      <c r="V1603" s="393">
        <f t="shared" si="748"/>
        <v>0</v>
      </c>
      <c r="W1603" s="37">
        <f>W745</f>
        <v>0</v>
      </c>
      <c r="Y1603"/>
    </row>
    <row r="1604" spans="1:25" outlineLevel="1" x14ac:dyDescent="0.25">
      <c r="A1604" s="212"/>
      <c r="B1604" s="465"/>
      <c r="C1604" s="272"/>
      <c r="D1604" s="272"/>
      <c r="E1604" s="273"/>
      <c r="F1604" s="274" t="s">
        <v>35</v>
      </c>
      <c r="G1604" s="394">
        <f>G746</f>
        <v>0</v>
      </c>
      <c r="H1604" s="421">
        <f>G1604*(1-VLOOKUP($F1604,SHT,2,FALSE))+H746*(1-VLOOKUP($F1604,SHT,2,FALSE))</f>
        <v>0</v>
      </c>
      <c r="I1604" s="389">
        <f t="shared" ref="I1604:V1604" si="749">I746*(1-VLOOKUP($F1604,SHT,2,FALSE))</f>
        <v>0</v>
      </c>
      <c r="J1604" s="389">
        <f t="shared" si="749"/>
        <v>0</v>
      </c>
      <c r="K1604" s="390">
        <f t="shared" si="749"/>
        <v>0</v>
      </c>
      <c r="L1604" s="391">
        <f t="shared" si="749"/>
        <v>0</v>
      </c>
      <c r="M1604" s="396">
        <f t="shared" si="749"/>
        <v>0</v>
      </c>
      <c r="N1604" s="392">
        <f t="shared" si="749"/>
        <v>0</v>
      </c>
      <c r="O1604" s="392">
        <f t="shared" si="749"/>
        <v>0</v>
      </c>
      <c r="P1604" s="392">
        <f t="shared" si="749"/>
        <v>0</v>
      </c>
      <c r="Q1604" s="392">
        <f t="shared" si="749"/>
        <v>0</v>
      </c>
      <c r="R1604" s="392">
        <f t="shared" si="749"/>
        <v>0</v>
      </c>
      <c r="S1604" s="392">
        <f t="shared" si="749"/>
        <v>0</v>
      </c>
      <c r="T1604" s="388">
        <f t="shared" si="749"/>
        <v>0</v>
      </c>
      <c r="U1604" s="392">
        <f t="shared" si="749"/>
        <v>0</v>
      </c>
      <c r="V1604" s="393">
        <f t="shared" si="749"/>
        <v>0</v>
      </c>
      <c r="W1604" s="37">
        <f>W746</f>
        <v>0</v>
      </c>
      <c r="Y1604"/>
    </row>
    <row r="1605" spans="1:25" x14ac:dyDescent="0.25">
      <c r="A1605" s="212"/>
      <c r="B1605" s="465"/>
      <c r="C1605" s="272"/>
      <c r="D1605" s="272" t="s">
        <v>36</v>
      </c>
      <c r="E1605" s="273"/>
      <c r="F1605" s="273"/>
      <c r="G1605" s="367"/>
      <c r="H1605" s="368"/>
      <c r="I1605" s="369"/>
      <c r="J1605" s="369"/>
      <c r="K1605" s="370"/>
      <c r="L1605" s="363"/>
      <c r="M1605" s="364"/>
      <c r="N1605" s="364"/>
      <c r="O1605" s="364"/>
      <c r="P1605" s="364"/>
      <c r="Q1605" s="364"/>
      <c r="R1605" s="364"/>
      <c r="S1605" s="364"/>
      <c r="T1605" s="364"/>
      <c r="U1605" s="364"/>
      <c r="V1605" s="365"/>
      <c r="W1605" s="366"/>
      <c r="Y1605"/>
    </row>
    <row r="1606" spans="1:25" x14ac:dyDescent="0.25">
      <c r="A1606" s="212"/>
      <c r="B1606" s="465"/>
      <c r="C1606" s="272"/>
      <c r="D1606" s="272"/>
      <c r="E1606" s="275" t="s">
        <v>37</v>
      </c>
      <c r="F1606" s="273"/>
      <c r="G1606" s="367">
        <f t="shared" ref="G1606:W1606" si="750">SUBTOTAL(9,G1607:G1609)</f>
        <v>0</v>
      </c>
      <c r="H1606" s="368">
        <f t="shared" si="750"/>
        <v>0</v>
      </c>
      <c r="I1606" s="369">
        <f t="shared" si="750"/>
        <v>0</v>
      </c>
      <c r="J1606" s="369">
        <f t="shared" si="750"/>
        <v>0</v>
      </c>
      <c r="K1606" s="370">
        <f t="shared" si="750"/>
        <v>0</v>
      </c>
      <c r="L1606" s="364">
        <f t="shared" si="750"/>
        <v>0</v>
      </c>
      <c r="M1606" s="364">
        <f t="shared" si="750"/>
        <v>0</v>
      </c>
      <c r="N1606" s="364">
        <f t="shared" si="750"/>
        <v>0</v>
      </c>
      <c r="O1606" s="364">
        <f t="shared" si="750"/>
        <v>0</v>
      </c>
      <c r="P1606" s="364">
        <f t="shared" si="750"/>
        <v>0</v>
      </c>
      <c r="Q1606" s="364">
        <f t="shared" si="750"/>
        <v>0</v>
      </c>
      <c r="R1606" s="364">
        <f t="shared" si="750"/>
        <v>0</v>
      </c>
      <c r="S1606" s="364">
        <f t="shared" si="750"/>
        <v>0</v>
      </c>
      <c r="T1606" s="364">
        <f t="shared" si="750"/>
        <v>0</v>
      </c>
      <c r="U1606" s="364">
        <f t="shared" si="750"/>
        <v>0</v>
      </c>
      <c r="V1606" s="364">
        <f t="shared" si="750"/>
        <v>0</v>
      </c>
      <c r="W1606" s="366">
        <f t="shared" si="750"/>
        <v>0</v>
      </c>
      <c r="Y1606"/>
    </row>
    <row r="1607" spans="1:25" outlineLevel="1" x14ac:dyDescent="0.25">
      <c r="A1607" s="212"/>
      <c r="B1607" s="465"/>
      <c r="C1607" s="272"/>
      <c r="D1607" s="272"/>
      <c r="E1607" s="275"/>
      <c r="F1607" s="274" t="s">
        <v>38</v>
      </c>
      <c r="G1607" s="394">
        <f>G749</f>
        <v>0</v>
      </c>
      <c r="H1607" s="421">
        <f>G1607*(1-VLOOKUP($F1607,SHT,2,FALSE))+H749*(1-VLOOKUP($F1607,SHT,2,FALSE))</f>
        <v>0</v>
      </c>
      <c r="I1607" s="389">
        <f t="shared" ref="I1607:V1607" si="751">I749*(1-VLOOKUP($F1607,SHT,2,FALSE))</f>
        <v>0</v>
      </c>
      <c r="J1607" s="389">
        <f t="shared" si="751"/>
        <v>0</v>
      </c>
      <c r="K1607" s="390">
        <f t="shared" si="751"/>
        <v>0</v>
      </c>
      <c r="L1607" s="391">
        <f t="shared" si="751"/>
        <v>0</v>
      </c>
      <c r="M1607" s="396">
        <f t="shared" si="751"/>
        <v>0</v>
      </c>
      <c r="N1607" s="392">
        <f t="shared" si="751"/>
        <v>0</v>
      </c>
      <c r="O1607" s="392">
        <f t="shared" si="751"/>
        <v>0</v>
      </c>
      <c r="P1607" s="392">
        <f t="shared" si="751"/>
        <v>0</v>
      </c>
      <c r="Q1607" s="392">
        <f t="shared" si="751"/>
        <v>0</v>
      </c>
      <c r="R1607" s="392">
        <f t="shared" si="751"/>
        <v>0</v>
      </c>
      <c r="S1607" s="392">
        <f t="shared" si="751"/>
        <v>0</v>
      </c>
      <c r="T1607" s="388">
        <f t="shared" si="751"/>
        <v>0</v>
      </c>
      <c r="U1607" s="392">
        <f t="shared" si="751"/>
        <v>0</v>
      </c>
      <c r="V1607" s="393">
        <f t="shared" si="751"/>
        <v>0</v>
      </c>
      <c r="W1607" s="37">
        <f>W749</f>
        <v>0</v>
      </c>
      <c r="Y1607"/>
    </row>
    <row r="1608" spans="1:25" outlineLevel="1" x14ac:dyDescent="0.25">
      <c r="A1608" s="212"/>
      <c r="B1608" s="465"/>
      <c r="C1608" s="272"/>
      <c r="D1608" s="272"/>
      <c r="E1608" s="273"/>
      <c r="F1608" s="274" t="s">
        <v>39</v>
      </c>
      <c r="G1608" s="394">
        <f>G750</f>
        <v>0</v>
      </c>
      <c r="H1608" s="421">
        <f>G1608*(1-VLOOKUP($F1608,SHT,2,FALSE))+H750*(1-VLOOKUP($F1608,SHT,2,FALSE))</f>
        <v>0</v>
      </c>
      <c r="I1608" s="389">
        <f t="shared" ref="I1608:V1608" si="752">I750*(1-VLOOKUP($F1608,SHT,2,FALSE))</f>
        <v>0</v>
      </c>
      <c r="J1608" s="389">
        <f t="shared" si="752"/>
        <v>0</v>
      </c>
      <c r="K1608" s="390">
        <f t="shared" si="752"/>
        <v>0</v>
      </c>
      <c r="L1608" s="391">
        <f t="shared" si="752"/>
        <v>0</v>
      </c>
      <c r="M1608" s="396">
        <f t="shared" si="752"/>
        <v>0</v>
      </c>
      <c r="N1608" s="392">
        <f t="shared" si="752"/>
        <v>0</v>
      </c>
      <c r="O1608" s="392">
        <f t="shared" si="752"/>
        <v>0</v>
      </c>
      <c r="P1608" s="392">
        <f t="shared" si="752"/>
        <v>0</v>
      </c>
      <c r="Q1608" s="392">
        <f t="shared" si="752"/>
        <v>0</v>
      </c>
      <c r="R1608" s="392">
        <f t="shared" si="752"/>
        <v>0</v>
      </c>
      <c r="S1608" s="392">
        <f t="shared" si="752"/>
        <v>0</v>
      </c>
      <c r="T1608" s="388">
        <f t="shared" si="752"/>
        <v>0</v>
      </c>
      <c r="U1608" s="392">
        <f t="shared" si="752"/>
        <v>0</v>
      </c>
      <c r="V1608" s="393">
        <f t="shared" si="752"/>
        <v>0</v>
      </c>
      <c r="W1608" s="37">
        <f>W750</f>
        <v>0</v>
      </c>
      <c r="Y1608"/>
    </row>
    <row r="1609" spans="1:25" outlineLevel="1" x14ac:dyDescent="0.25">
      <c r="A1609" s="212"/>
      <c r="B1609" s="465"/>
      <c r="C1609" s="272"/>
      <c r="D1609" s="272"/>
      <c r="E1609" s="273"/>
      <c r="F1609" s="274" t="s">
        <v>40</v>
      </c>
      <c r="G1609" s="394">
        <f>G751</f>
        <v>0</v>
      </c>
      <c r="H1609" s="421">
        <f>G1609*(1-VLOOKUP($F1609,SHT,2,FALSE))+H751*(1-VLOOKUP($F1609,SHT,2,FALSE))</f>
        <v>0</v>
      </c>
      <c r="I1609" s="389">
        <f t="shared" ref="I1609:V1609" si="753">I751*(1-VLOOKUP($F1609,SHT,2,FALSE))</f>
        <v>0</v>
      </c>
      <c r="J1609" s="389">
        <f t="shared" si="753"/>
        <v>0</v>
      </c>
      <c r="K1609" s="390">
        <f t="shared" si="753"/>
        <v>0</v>
      </c>
      <c r="L1609" s="391">
        <f t="shared" si="753"/>
        <v>0</v>
      </c>
      <c r="M1609" s="396">
        <f t="shared" si="753"/>
        <v>0</v>
      </c>
      <c r="N1609" s="392">
        <f t="shared" si="753"/>
        <v>0</v>
      </c>
      <c r="O1609" s="392">
        <f t="shared" si="753"/>
        <v>0</v>
      </c>
      <c r="P1609" s="392">
        <f t="shared" si="753"/>
        <v>0</v>
      </c>
      <c r="Q1609" s="392">
        <f t="shared" si="753"/>
        <v>0</v>
      </c>
      <c r="R1609" s="392">
        <f t="shared" si="753"/>
        <v>0</v>
      </c>
      <c r="S1609" s="392">
        <f t="shared" si="753"/>
        <v>0</v>
      </c>
      <c r="T1609" s="388">
        <f t="shared" si="753"/>
        <v>0</v>
      </c>
      <c r="U1609" s="392">
        <f t="shared" si="753"/>
        <v>0</v>
      </c>
      <c r="V1609" s="393">
        <f t="shared" si="753"/>
        <v>0</v>
      </c>
      <c r="W1609" s="37">
        <f>W751</f>
        <v>0</v>
      </c>
      <c r="Y1609"/>
    </row>
    <row r="1610" spans="1:25" x14ac:dyDescent="0.25">
      <c r="A1610" s="212"/>
      <c r="B1610" s="465"/>
      <c r="C1610" s="272"/>
      <c r="D1610" s="272"/>
      <c r="E1610" s="273" t="s">
        <v>41</v>
      </c>
      <c r="F1610" s="273"/>
      <c r="G1610" s="367">
        <f t="shared" ref="G1610:W1610" si="754">SUBTOTAL(9,G1611:G1613)</f>
        <v>0</v>
      </c>
      <c r="H1610" s="368">
        <f t="shared" si="754"/>
        <v>0</v>
      </c>
      <c r="I1610" s="369">
        <f t="shared" si="754"/>
        <v>0</v>
      </c>
      <c r="J1610" s="369">
        <f t="shared" si="754"/>
        <v>0</v>
      </c>
      <c r="K1610" s="370">
        <f t="shared" si="754"/>
        <v>0</v>
      </c>
      <c r="L1610" s="364">
        <f t="shared" si="754"/>
        <v>0</v>
      </c>
      <c r="M1610" s="364">
        <f t="shared" si="754"/>
        <v>0</v>
      </c>
      <c r="N1610" s="364">
        <f t="shared" si="754"/>
        <v>0</v>
      </c>
      <c r="O1610" s="364">
        <f t="shared" si="754"/>
        <v>0</v>
      </c>
      <c r="P1610" s="364">
        <f t="shared" si="754"/>
        <v>0</v>
      </c>
      <c r="Q1610" s="364">
        <f t="shared" si="754"/>
        <v>0</v>
      </c>
      <c r="R1610" s="364">
        <f t="shared" si="754"/>
        <v>0</v>
      </c>
      <c r="S1610" s="364">
        <f t="shared" si="754"/>
        <v>0</v>
      </c>
      <c r="T1610" s="364">
        <f t="shared" si="754"/>
        <v>0</v>
      </c>
      <c r="U1610" s="364">
        <f t="shared" si="754"/>
        <v>0</v>
      </c>
      <c r="V1610" s="364">
        <f t="shared" si="754"/>
        <v>0</v>
      </c>
      <c r="W1610" s="366">
        <f t="shared" si="754"/>
        <v>0</v>
      </c>
      <c r="Y1610"/>
    </row>
    <row r="1611" spans="1:25" outlineLevel="1" x14ac:dyDescent="0.25">
      <c r="A1611" s="212"/>
      <c r="B1611" s="465"/>
      <c r="C1611" s="272"/>
      <c r="D1611" s="272"/>
      <c r="E1611" s="273"/>
      <c r="F1611" s="274" t="s">
        <v>42</v>
      </c>
      <c r="G1611" s="394">
        <f>G753</f>
        <v>0</v>
      </c>
      <c r="H1611" s="421">
        <f>G1611*(1-VLOOKUP($F1611,SHT,2,FALSE))+H753*(1-VLOOKUP($F1611,SHT,2,FALSE))</f>
        <v>0</v>
      </c>
      <c r="I1611" s="389">
        <f t="shared" ref="I1611:V1611" si="755">I753*(1-VLOOKUP($F1611,SHT,2,FALSE))</f>
        <v>0</v>
      </c>
      <c r="J1611" s="389">
        <f t="shared" si="755"/>
        <v>0</v>
      </c>
      <c r="K1611" s="390">
        <f t="shared" si="755"/>
        <v>0</v>
      </c>
      <c r="L1611" s="391">
        <f t="shared" si="755"/>
        <v>0</v>
      </c>
      <c r="M1611" s="396">
        <f t="shared" si="755"/>
        <v>0</v>
      </c>
      <c r="N1611" s="392">
        <f t="shared" si="755"/>
        <v>0</v>
      </c>
      <c r="O1611" s="392">
        <f t="shared" si="755"/>
        <v>0</v>
      </c>
      <c r="P1611" s="392">
        <f t="shared" si="755"/>
        <v>0</v>
      </c>
      <c r="Q1611" s="392">
        <f t="shared" si="755"/>
        <v>0</v>
      </c>
      <c r="R1611" s="392">
        <f t="shared" si="755"/>
        <v>0</v>
      </c>
      <c r="S1611" s="392">
        <f t="shared" si="755"/>
        <v>0</v>
      </c>
      <c r="T1611" s="388">
        <f t="shared" si="755"/>
        <v>0</v>
      </c>
      <c r="U1611" s="392">
        <f t="shared" si="755"/>
        <v>0</v>
      </c>
      <c r="V1611" s="393">
        <f t="shared" si="755"/>
        <v>0</v>
      </c>
      <c r="W1611" s="37">
        <f>W753</f>
        <v>0</v>
      </c>
      <c r="Y1611"/>
    </row>
    <row r="1612" spans="1:25" outlineLevel="1" x14ac:dyDescent="0.25">
      <c r="A1612" s="212"/>
      <c r="B1612" s="465"/>
      <c r="C1612" s="272"/>
      <c r="D1612" s="272"/>
      <c r="E1612" s="273"/>
      <c r="F1612" s="274" t="s">
        <v>43</v>
      </c>
      <c r="G1612" s="394">
        <f>G754</f>
        <v>0</v>
      </c>
      <c r="H1612" s="421">
        <f>G1612*(1-VLOOKUP($F1612,SHT,2,FALSE))+H754*(1-VLOOKUP($F1612,SHT,2,FALSE))</f>
        <v>0</v>
      </c>
      <c r="I1612" s="389">
        <f t="shared" ref="I1612:V1612" si="756">I754*(1-VLOOKUP($F1612,SHT,2,FALSE))</f>
        <v>0</v>
      </c>
      <c r="J1612" s="389">
        <f t="shared" si="756"/>
        <v>0</v>
      </c>
      <c r="K1612" s="390">
        <f t="shared" si="756"/>
        <v>0</v>
      </c>
      <c r="L1612" s="391">
        <f t="shared" si="756"/>
        <v>0</v>
      </c>
      <c r="M1612" s="396">
        <f t="shared" si="756"/>
        <v>0</v>
      </c>
      <c r="N1612" s="392">
        <f t="shared" si="756"/>
        <v>0</v>
      </c>
      <c r="O1612" s="392">
        <f t="shared" si="756"/>
        <v>0</v>
      </c>
      <c r="P1612" s="392">
        <f t="shared" si="756"/>
        <v>0</v>
      </c>
      <c r="Q1612" s="392">
        <f t="shared" si="756"/>
        <v>0</v>
      </c>
      <c r="R1612" s="392">
        <f t="shared" si="756"/>
        <v>0</v>
      </c>
      <c r="S1612" s="392">
        <f t="shared" si="756"/>
        <v>0</v>
      </c>
      <c r="T1612" s="388">
        <f t="shared" si="756"/>
        <v>0</v>
      </c>
      <c r="U1612" s="392">
        <f t="shared" si="756"/>
        <v>0</v>
      </c>
      <c r="V1612" s="393">
        <f t="shared" si="756"/>
        <v>0</v>
      </c>
      <c r="W1612" s="37">
        <f>W754</f>
        <v>0</v>
      </c>
      <c r="Y1612"/>
    </row>
    <row r="1613" spans="1:25" outlineLevel="1" x14ac:dyDescent="0.25">
      <c r="A1613" s="212"/>
      <c r="B1613" s="465"/>
      <c r="C1613" s="272"/>
      <c r="D1613" s="272"/>
      <c r="E1613" s="273"/>
      <c r="F1613" s="274" t="s">
        <v>44</v>
      </c>
      <c r="G1613" s="394">
        <f>G755</f>
        <v>0</v>
      </c>
      <c r="H1613" s="421">
        <f>G1613*(1-VLOOKUP($F1613,SHT,2,FALSE))+H755*(1-VLOOKUP($F1613,SHT,2,FALSE))</f>
        <v>0</v>
      </c>
      <c r="I1613" s="389">
        <f t="shared" ref="I1613:V1613" si="757">I755*(1-VLOOKUP($F1613,SHT,2,FALSE))</f>
        <v>0</v>
      </c>
      <c r="J1613" s="389">
        <f t="shared" si="757"/>
        <v>0</v>
      </c>
      <c r="K1613" s="390">
        <f t="shared" si="757"/>
        <v>0</v>
      </c>
      <c r="L1613" s="391">
        <f t="shared" si="757"/>
        <v>0</v>
      </c>
      <c r="M1613" s="396">
        <f t="shared" si="757"/>
        <v>0</v>
      </c>
      <c r="N1613" s="392">
        <f t="shared" si="757"/>
        <v>0</v>
      </c>
      <c r="O1613" s="392">
        <f t="shared" si="757"/>
        <v>0</v>
      </c>
      <c r="P1613" s="392">
        <f t="shared" si="757"/>
        <v>0</v>
      </c>
      <c r="Q1613" s="392">
        <f t="shared" si="757"/>
        <v>0</v>
      </c>
      <c r="R1613" s="392">
        <f t="shared" si="757"/>
        <v>0</v>
      </c>
      <c r="S1613" s="392">
        <f t="shared" si="757"/>
        <v>0</v>
      </c>
      <c r="T1613" s="388">
        <f t="shared" si="757"/>
        <v>0</v>
      </c>
      <c r="U1613" s="392">
        <f t="shared" si="757"/>
        <v>0</v>
      </c>
      <c r="V1613" s="393">
        <f t="shared" si="757"/>
        <v>0</v>
      </c>
      <c r="W1613" s="37">
        <f>W755</f>
        <v>0</v>
      </c>
      <c r="Y1613"/>
    </row>
    <row r="1614" spans="1:25" x14ac:dyDescent="0.25">
      <c r="A1614" s="212"/>
      <c r="B1614" s="465"/>
      <c r="C1614" s="272"/>
      <c r="D1614" s="272"/>
      <c r="E1614" s="273" t="s">
        <v>45</v>
      </c>
      <c r="F1614" s="273"/>
      <c r="G1614" s="367">
        <f t="shared" ref="G1614:W1614" si="758">SUBTOTAL(9,G1615:G1617)</f>
        <v>0</v>
      </c>
      <c r="H1614" s="368">
        <f t="shared" si="758"/>
        <v>0</v>
      </c>
      <c r="I1614" s="369">
        <f t="shared" si="758"/>
        <v>0</v>
      </c>
      <c r="J1614" s="369">
        <f t="shared" si="758"/>
        <v>0</v>
      </c>
      <c r="K1614" s="370">
        <f t="shared" si="758"/>
        <v>0</v>
      </c>
      <c r="L1614" s="364">
        <f t="shared" si="758"/>
        <v>0</v>
      </c>
      <c r="M1614" s="364">
        <f t="shared" si="758"/>
        <v>0</v>
      </c>
      <c r="N1614" s="364">
        <f t="shared" si="758"/>
        <v>0</v>
      </c>
      <c r="O1614" s="364">
        <f t="shared" si="758"/>
        <v>0</v>
      </c>
      <c r="P1614" s="364">
        <f t="shared" si="758"/>
        <v>0</v>
      </c>
      <c r="Q1614" s="364">
        <f t="shared" si="758"/>
        <v>0</v>
      </c>
      <c r="R1614" s="364">
        <f t="shared" si="758"/>
        <v>0</v>
      </c>
      <c r="S1614" s="364">
        <f t="shared" si="758"/>
        <v>0</v>
      </c>
      <c r="T1614" s="364">
        <f t="shared" si="758"/>
        <v>0</v>
      </c>
      <c r="U1614" s="364">
        <f t="shared" si="758"/>
        <v>0</v>
      </c>
      <c r="V1614" s="364">
        <f t="shared" si="758"/>
        <v>0</v>
      </c>
      <c r="W1614" s="366">
        <f t="shared" si="758"/>
        <v>0</v>
      </c>
      <c r="Y1614"/>
    </row>
    <row r="1615" spans="1:25" outlineLevel="1" x14ac:dyDescent="0.25">
      <c r="A1615" s="212"/>
      <c r="B1615" s="465"/>
      <c r="C1615" s="272"/>
      <c r="D1615" s="272"/>
      <c r="E1615" s="273"/>
      <c r="F1615" s="274" t="s">
        <v>46</v>
      </c>
      <c r="G1615" s="394">
        <f>G757</f>
        <v>0</v>
      </c>
      <c r="H1615" s="421">
        <f>G1615*(1-VLOOKUP($F1615,SHT,2,FALSE))+H757*(1-VLOOKUP($F1615,SHT,2,FALSE))</f>
        <v>0</v>
      </c>
      <c r="I1615" s="389">
        <f t="shared" ref="I1615:V1615" si="759">I757*(1-VLOOKUP($F1615,SHT,2,FALSE))</f>
        <v>0</v>
      </c>
      <c r="J1615" s="389">
        <f t="shared" si="759"/>
        <v>0</v>
      </c>
      <c r="K1615" s="390">
        <f t="shared" si="759"/>
        <v>0</v>
      </c>
      <c r="L1615" s="391">
        <f t="shared" si="759"/>
        <v>0</v>
      </c>
      <c r="M1615" s="396">
        <f t="shared" si="759"/>
        <v>0</v>
      </c>
      <c r="N1615" s="392">
        <f t="shared" si="759"/>
        <v>0</v>
      </c>
      <c r="O1615" s="392">
        <f t="shared" si="759"/>
        <v>0</v>
      </c>
      <c r="P1615" s="392">
        <f t="shared" si="759"/>
        <v>0</v>
      </c>
      <c r="Q1615" s="392">
        <f t="shared" si="759"/>
        <v>0</v>
      </c>
      <c r="R1615" s="392">
        <f t="shared" si="759"/>
        <v>0</v>
      </c>
      <c r="S1615" s="392">
        <f t="shared" si="759"/>
        <v>0</v>
      </c>
      <c r="T1615" s="388">
        <f t="shared" si="759"/>
        <v>0</v>
      </c>
      <c r="U1615" s="392">
        <f t="shared" si="759"/>
        <v>0</v>
      </c>
      <c r="V1615" s="393">
        <f t="shared" si="759"/>
        <v>0</v>
      </c>
      <c r="W1615" s="37">
        <f>W757</f>
        <v>0</v>
      </c>
      <c r="Y1615"/>
    </row>
    <row r="1616" spans="1:25" outlineLevel="1" x14ac:dyDescent="0.25">
      <c r="A1616" s="212"/>
      <c r="B1616" s="465"/>
      <c r="C1616" s="272"/>
      <c r="D1616" s="272"/>
      <c r="E1616" s="273"/>
      <c r="F1616" s="274" t="s">
        <v>47</v>
      </c>
      <c r="G1616" s="394">
        <f>G758</f>
        <v>0</v>
      </c>
      <c r="H1616" s="421">
        <f>G1616*(1-VLOOKUP($F1616,SHT,2,FALSE))+H758*(1-VLOOKUP($F1616,SHT,2,FALSE))</f>
        <v>0</v>
      </c>
      <c r="I1616" s="389">
        <f t="shared" ref="I1616:V1616" si="760">I758*(1-VLOOKUP($F1616,SHT,2,FALSE))</f>
        <v>0</v>
      </c>
      <c r="J1616" s="389">
        <f t="shared" si="760"/>
        <v>0</v>
      </c>
      <c r="K1616" s="390">
        <f t="shared" si="760"/>
        <v>0</v>
      </c>
      <c r="L1616" s="391">
        <f t="shared" si="760"/>
        <v>0</v>
      </c>
      <c r="M1616" s="396">
        <f t="shared" si="760"/>
        <v>0</v>
      </c>
      <c r="N1616" s="392">
        <f t="shared" si="760"/>
        <v>0</v>
      </c>
      <c r="O1616" s="392">
        <f t="shared" si="760"/>
        <v>0</v>
      </c>
      <c r="P1616" s="392">
        <f t="shared" si="760"/>
        <v>0</v>
      </c>
      <c r="Q1616" s="392">
        <f t="shared" si="760"/>
        <v>0</v>
      </c>
      <c r="R1616" s="392">
        <f t="shared" si="760"/>
        <v>0</v>
      </c>
      <c r="S1616" s="392">
        <f t="shared" si="760"/>
        <v>0</v>
      </c>
      <c r="T1616" s="388">
        <f t="shared" si="760"/>
        <v>0</v>
      </c>
      <c r="U1616" s="392">
        <f t="shared" si="760"/>
        <v>0</v>
      </c>
      <c r="V1616" s="393">
        <f t="shared" si="760"/>
        <v>0</v>
      </c>
      <c r="W1616" s="37">
        <f>W758</f>
        <v>0</v>
      </c>
      <c r="Y1616"/>
    </row>
    <row r="1617" spans="1:25" outlineLevel="1" x14ac:dyDescent="0.25">
      <c r="A1617" s="212"/>
      <c r="B1617" s="465"/>
      <c r="C1617" s="272"/>
      <c r="D1617" s="272"/>
      <c r="E1617" s="273"/>
      <c r="F1617" s="274" t="s">
        <v>48</v>
      </c>
      <c r="G1617" s="394">
        <f>G759</f>
        <v>0</v>
      </c>
      <c r="H1617" s="421">
        <f>G1617*(1-VLOOKUP($F1617,SHT,2,FALSE))+H759*(1-VLOOKUP($F1617,SHT,2,FALSE))</f>
        <v>0</v>
      </c>
      <c r="I1617" s="389">
        <f t="shared" ref="I1617:V1617" si="761">I759*(1-VLOOKUP($F1617,SHT,2,FALSE))</f>
        <v>0</v>
      </c>
      <c r="J1617" s="389">
        <f t="shared" si="761"/>
        <v>0</v>
      </c>
      <c r="K1617" s="390">
        <f t="shared" si="761"/>
        <v>0</v>
      </c>
      <c r="L1617" s="391">
        <f t="shared" si="761"/>
        <v>0</v>
      </c>
      <c r="M1617" s="396">
        <f t="shared" si="761"/>
        <v>0</v>
      </c>
      <c r="N1617" s="392">
        <f t="shared" si="761"/>
        <v>0</v>
      </c>
      <c r="O1617" s="392">
        <f t="shared" si="761"/>
        <v>0</v>
      </c>
      <c r="P1617" s="392">
        <f t="shared" si="761"/>
        <v>0</v>
      </c>
      <c r="Q1617" s="392">
        <f t="shared" si="761"/>
        <v>0</v>
      </c>
      <c r="R1617" s="392">
        <f t="shared" si="761"/>
        <v>0</v>
      </c>
      <c r="S1617" s="392">
        <f t="shared" si="761"/>
        <v>0</v>
      </c>
      <c r="T1617" s="388">
        <f t="shared" si="761"/>
        <v>0</v>
      </c>
      <c r="U1617" s="392">
        <f t="shared" si="761"/>
        <v>0</v>
      </c>
      <c r="V1617" s="393">
        <f t="shared" si="761"/>
        <v>0</v>
      </c>
      <c r="W1617" s="37">
        <f>W759</f>
        <v>0</v>
      </c>
      <c r="Y1617"/>
    </row>
    <row r="1618" spans="1:25" x14ac:dyDescent="0.25">
      <c r="A1618" s="212"/>
      <c r="B1618" s="465"/>
      <c r="C1618" s="272"/>
      <c r="D1618" s="272" t="s">
        <v>49</v>
      </c>
      <c r="E1618" s="273"/>
      <c r="F1618" s="273"/>
      <c r="G1618" s="367"/>
      <c r="H1618" s="368"/>
      <c r="I1618" s="369"/>
      <c r="J1618" s="369"/>
      <c r="K1618" s="370"/>
      <c r="L1618" s="363"/>
      <c r="M1618" s="364"/>
      <c r="N1618" s="364"/>
      <c r="O1618" s="364"/>
      <c r="P1618" s="364"/>
      <c r="Q1618" s="364"/>
      <c r="R1618" s="364"/>
      <c r="S1618" s="364"/>
      <c r="T1618" s="364"/>
      <c r="U1618" s="364"/>
      <c r="V1618" s="365"/>
      <c r="W1618" s="366"/>
      <c r="Y1618"/>
    </row>
    <row r="1619" spans="1:25" x14ac:dyDescent="0.25">
      <c r="A1619" s="212"/>
      <c r="B1619" s="465"/>
      <c r="C1619" s="272"/>
      <c r="D1619" s="272"/>
      <c r="E1619" s="273" t="s">
        <v>50</v>
      </c>
      <c r="F1619" s="273"/>
      <c r="G1619" s="367">
        <f t="shared" ref="G1619:W1619" si="762">SUBTOTAL(9,G1620:G1621)</f>
        <v>0</v>
      </c>
      <c r="H1619" s="368">
        <f t="shared" si="762"/>
        <v>0</v>
      </c>
      <c r="I1619" s="369">
        <f t="shared" si="762"/>
        <v>0</v>
      </c>
      <c r="J1619" s="369">
        <f t="shared" si="762"/>
        <v>0</v>
      </c>
      <c r="K1619" s="370">
        <f t="shared" si="762"/>
        <v>0</v>
      </c>
      <c r="L1619" s="364">
        <f t="shared" si="762"/>
        <v>0</v>
      </c>
      <c r="M1619" s="364">
        <f t="shared" si="762"/>
        <v>0</v>
      </c>
      <c r="N1619" s="364">
        <f t="shared" si="762"/>
        <v>0</v>
      </c>
      <c r="O1619" s="364">
        <f t="shared" si="762"/>
        <v>0</v>
      </c>
      <c r="P1619" s="364">
        <f t="shared" si="762"/>
        <v>0</v>
      </c>
      <c r="Q1619" s="364">
        <f t="shared" si="762"/>
        <v>0</v>
      </c>
      <c r="R1619" s="364">
        <f t="shared" si="762"/>
        <v>0</v>
      </c>
      <c r="S1619" s="364">
        <f t="shared" si="762"/>
        <v>0</v>
      </c>
      <c r="T1619" s="364">
        <f t="shared" si="762"/>
        <v>0</v>
      </c>
      <c r="U1619" s="364">
        <f t="shared" si="762"/>
        <v>0</v>
      </c>
      <c r="V1619" s="365">
        <f t="shared" si="762"/>
        <v>0</v>
      </c>
      <c r="W1619" s="366">
        <f t="shared" si="762"/>
        <v>0</v>
      </c>
      <c r="Y1619"/>
    </row>
    <row r="1620" spans="1:25" outlineLevel="1" x14ac:dyDescent="0.25">
      <c r="A1620" s="212"/>
      <c r="B1620" s="465"/>
      <c r="C1620" s="272"/>
      <c r="D1620" s="272"/>
      <c r="E1620" s="273"/>
      <c r="F1620" s="274" t="s">
        <v>51</v>
      </c>
      <c r="G1620" s="394">
        <f>G762</f>
        <v>0</v>
      </c>
      <c r="H1620" s="421">
        <f>G1620*(1-VLOOKUP($F1620,SHT,2,FALSE))+H762*(1-VLOOKUP($F1620,SHT,2,FALSE))</f>
        <v>0</v>
      </c>
      <c r="I1620" s="389">
        <f t="shared" ref="I1620:V1620" si="763">I762*(1-VLOOKUP($F1620,SHT,2,FALSE))</f>
        <v>0</v>
      </c>
      <c r="J1620" s="389">
        <f t="shared" si="763"/>
        <v>0</v>
      </c>
      <c r="K1620" s="390">
        <f t="shared" si="763"/>
        <v>0</v>
      </c>
      <c r="L1620" s="391">
        <f t="shared" si="763"/>
        <v>0</v>
      </c>
      <c r="M1620" s="396">
        <f t="shared" si="763"/>
        <v>0</v>
      </c>
      <c r="N1620" s="392">
        <f t="shared" si="763"/>
        <v>0</v>
      </c>
      <c r="O1620" s="392">
        <f t="shared" si="763"/>
        <v>0</v>
      </c>
      <c r="P1620" s="392">
        <f t="shared" si="763"/>
        <v>0</v>
      </c>
      <c r="Q1620" s="392">
        <f t="shared" si="763"/>
        <v>0</v>
      </c>
      <c r="R1620" s="392">
        <f t="shared" si="763"/>
        <v>0</v>
      </c>
      <c r="S1620" s="392">
        <f t="shared" si="763"/>
        <v>0</v>
      </c>
      <c r="T1620" s="388">
        <f t="shared" si="763"/>
        <v>0</v>
      </c>
      <c r="U1620" s="392">
        <f t="shared" si="763"/>
        <v>0</v>
      </c>
      <c r="V1620" s="393">
        <f t="shared" si="763"/>
        <v>0</v>
      </c>
      <c r="W1620" s="37">
        <f>W762</f>
        <v>0</v>
      </c>
      <c r="Y1620"/>
    </row>
    <row r="1621" spans="1:25" outlineLevel="1" x14ac:dyDescent="0.25">
      <c r="A1621" s="212"/>
      <c r="B1621" s="465"/>
      <c r="C1621" s="272"/>
      <c r="D1621" s="272"/>
      <c r="E1621" s="273"/>
      <c r="F1621" s="274" t="s">
        <v>52</v>
      </c>
      <c r="G1621" s="394">
        <f>G763</f>
        <v>0</v>
      </c>
      <c r="H1621" s="421">
        <f>G1621*(1-VLOOKUP($F1621,SHT,2,FALSE))+H763*(1-VLOOKUP($F1621,SHT,2,FALSE))</f>
        <v>0</v>
      </c>
      <c r="I1621" s="389">
        <f t="shared" ref="I1621:V1621" si="764">I763*(1-VLOOKUP($F1621,SHT,2,FALSE))</f>
        <v>0</v>
      </c>
      <c r="J1621" s="389">
        <f t="shared" si="764"/>
        <v>0</v>
      </c>
      <c r="K1621" s="390">
        <f t="shared" si="764"/>
        <v>0</v>
      </c>
      <c r="L1621" s="391">
        <f t="shared" si="764"/>
        <v>0</v>
      </c>
      <c r="M1621" s="396">
        <f t="shared" si="764"/>
        <v>0</v>
      </c>
      <c r="N1621" s="392">
        <f t="shared" si="764"/>
        <v>0</v>
      </c>
      <c r="O1621" s="392">
        <f t="shared" si="764"/>
        <v>0</v>
      </c>
      <c r="P1621" s="392">
        <f t="shared" si="764"/>
        <v>0</v>
      </c>
      <c r="Q1621" s="392">
        <f t="shared" si="764"/>
        <v>0</v>
      </c>
      <c r="R1621" s="392">
        <f t="shared" si="764"/>
        <v>0</v>
      </c>
      <c r="S1621" s="392">
        <f t="shared" si="764"/>
        <v>0</v>
      </c>
      <c r="T1621" s="388">
        <f t="shared" si="764"/>
        <v>0</v>
      </c>
      <c r="U1621" s="392">
        <f t="shared" si="764"/>
        <v>0</v>
      </c>
      <c r="V1621" s="393">
        <f t="shared" si="764"/>
        <v>0</v>
      </c>
      <c r="W1621" s="37">
        <f>W763</f>
        <v>0</v>
      </c>
      <c r="Y1621"/>
    </row>
    <row r="1622" spans="1:25" x14ac:dyDescent="0.25">
      <c r="A1622" s="212"/>
      <c r="B1622" s="465"/>
      <c r="C1622" s="272"/>
      <c r="D1622" s="272"/>
      <c r="E1622" s="273" t="s">
        <v>53</v>
      </c>
      <c r="F1622" s="273"/>
      <c r="G1622" s="367">
        <f t="shared" ref="G1622:W1622" si="765">SUBTOTAL(9,G1623:G1625)</f>
        <v>0</v>
      </c>
      <c r="H1622" s="368">
        <f t="shared" si="765"/>
        <v>0</v>
      </c>
      <c r="I1622" s="369">
        <f t="shared" si="765"/>
        <v>0</v>
      </c>
      <c r="J1622" s="369">
        <f t="shared" si="765"/>
        <v>0</v>
      </c>
      <c r="K1622" s="370">
        <f t="shared" si="765"/>
        <v>0</v>
      </c>
      <c r="L1622" s="364">
        <f t="shared" si="765"/>
        <v>0</v>
      </c>
      <c r="M1622" s="364">
        <f t="shared" si="765"/>
        <v>0</v>
      </c>
      <c r="N1622" s="364">
        <f t="shared" si="765"/>
        <v>0</v>
      </c>
      <c r="O1622" s="364">
        <f t="shared" si="765"/>
        <v>0</v>
      </c>
      <c r="P1622" s="364">
        <f t="shared" si="765"/>
        <v>0</v>
      </c>
      <c r="Q1622" s="364">
        <f t="shared" si="765"/>
        <v>0</v>
      </c>
      <c r="R1622" s="364">
        <f t="shared" si="765"/>
        <v>0</v>
      </c>
      <c r="S1622" s="364">
        <f t="shared" si="765"/>
        <v>0</v>
      </c>
      <c r="T1622" s="364">
        <f t="shared" si="765"/>
        <v>0</v>
      </c>
      <c r="U1622" s="364">
        <f t="shared" si="765"/>
        <v>0</v>
      </c>
      <c r="V1622" s="364">
        <f t="shared" si="765"/>
        <v>0</v>
      </c>
      <c r="W1622" s="366">
        <f t="shared" si="765"/>
        <v>0</v>
      </c>
      <c r="Y1622"/>
    </row>
    <row r="1623" spans="1:25" outlineLevel="1" x14ac:dyDescent="0.25">
      <c r="A1623" s="212"/>
      <c r="B1623" s="465"/>
      <c r="C1623" s="272"/>
      <c r="D1623" s="272"/>
      <c r="E1623" s="273"/>
      <c r="F1623" s="274" t="s">
        <v>54</v>
      </c>
      <c r="G1623" s="394">
        <f>G765</f>
        <v>0</v>
      </c>
      <c r="H1623" s="421">
        <f>G1623*(1-VLOOKUP($F1623,SHT,2,FALSE))+H765*(1-VLOOKUP($F1623,SHT,2,FALSE))</f>
        <v>0</v>
      </c>
      <c r="I1623" s="389">
        <f t="shared" ref="I1623:V1623" si="766">I765*(1-VLOOKUP($F1623,SHT,2,FALSE))</f>
        <v>0</v>
      </c>
      <c r="J1623" s="389">
        <f t="shared" si="766"/>
        <v>0</v>
      </c>
      <c r="K1623" s="390">
        <f t="shared" si="766"/>
        <v>0</v>
      </c>
      <c r="L1623" s="391">
        <f t="shared" si="766"/>
        <v>0</v>
      </c>
      <c r="M1623" s="396">
        <f t="shared" si="766"/>
        <v>0</v>
      </c>
      <c r="N1623" s="392">
        <f t="shared" si="766"/>
        <v>0</v>
      </c>
      <c r="O1623" s="392">
        <f t="shared" si="766"/>
        <v>0</v>
      </c>
      <c r="P1623" s="392">
        <f t="shared" si="766"/>
        <v>0</v>
      </c>
      <c r="Q1623" s="392">
        <f t="shared" si="766"/>
        <v>0</v>
      </c>
      <c r="R1623" s="392">
        <f t="shared" si="766"/>
        <v>0</v>
      </c>
      <c r="S1623" s="392">
        <f t="shared" si="766"/>
        <v>0</v>
      </c>
      <c r="T1623" s="388">
        <f t="shared" si="766"/>
        <v>0</v>
      </c>
      <c r="U1623" s="392">
        <f t="shared" si="766"/>
        <v>0</v>
      </c>
      <c r="V1623" s="393">
        <f t="shared" si="766"/>
        <v>0</v>
      </c>
      <c r="W1623" s="37">
        <f>W765</f>
        <v>0</v>
      </c>
      <c r="Y1623"/>
    </row>
    <row r="1624" spans="1:25" outlineLevel="1" x14ac:dyDescent="0.25">
      <c r="A1624" s="212"/>
      <c r="B1624" s="465"/>
      <c r="C1624" s="272"/>
      <c r="D1624" s="272"/>
      <c r="E1624" s="273"/>
      <c r="F1624" s="274" t="s">
        <v>55</v>
      </c>
      <c r="G1624" s="394">
        <f>G766</f>
        <v>0</v>
      </c>
      <c r="H1624" s="421">
        <f>G1624*(1-VLOOKUP($F1624,SHT,2,FALSE))+H766*(1-VLOOKUP($F1624,SHT,2,FALSE))</f>
        <v>0</v>
      </c>
      <c r="I1624" s="389">
        <f t="shared" ref="I1624:V1624" si="767">I766*(1-VLOOKUP($F1624,SHT,2,FALSE))</f>
        <v>0</v>
      </c>
      <c r="J1624" s="389">
        <f t="shared" si="767"/>
        <v>0</v>
      </c>
      <c r="K1624" s="390">
        <f t="shared" si="767"/>
        <v>0</v>
      </c>
      <c r="L1624" s="391">
        <f t="shared" si="767"/>
        <v>0</v>
      </c>
      <c r="M1624" s="396">
        <f t="shared" si="767"/>
        <v>0</v>
      </c>
      <c r="N1624" s="392">
        <f t="shared" si="767"/>
        <v>0</v>
      </c>
      <c r="O1624" s="392">
        <f t="shared" si="767"/>
        <v>0</v>
      </c>
      <c r="P1624" s="392">
        <f t="shared" si="767"/>
        <v>0</v>
      </c>
      <c r="Q1624" s="392">
        <f t="shared" si="767"/>
        <v>0</v>
      </c>
      <c r="R1624" s="392">
        <f t="shared" si="767"/>
        <v>0</v>
      </c>
      <c r="S1624" s="392">
        <f t="shared" si="767"/>
        <v>0</v>
      </c>
      <c r="T1624" s="388">
        <f t="shared" si="767"/>
        <v>0</v>
      </c>
      <c r="U1624" s="392">
        <f t="shared" si="767"/>
        <v>0</v>
      </c>
      <c r="V1624" s="393">
        <f t="shared" si="767"/>
        <v>0</v>
      </c>
      <c r="W1624" s="37">
        <f>W766</f>
        <v>0</v>
      </c>
      <c r="Y1624"/>
    </row>
    <row r="1625" spans="1:25" outlineLevel="1" x14ac:dyDescent="0.25">
      <c r="A1625" s="212"/>
      <c r="B1625" s="465"/>
      <c r="C1625" s="272"/>
      <c r="D1625" s="272"/>
      <c r="E1625" s="273"/>
      <c r="F1625" s="274" t="s">
        <v>56</v>
      </c>
      <c r="G1625" s="394">
        <f>G767</f>
        <v>0</v>
      </c>
      <c r="H1625" s="421">
        <f>G1625*(1-VLOOKUP($F1625,SHT,2,FALSE))+H767*(1-VLOOKUP($F1625,SHT,2,FALSE))</f>
        <v>0</v>
      </c>
      <c r="I1625" s="389">
        <f t="shared" ref="I1625:V1625" si="768">I767*(1-VLOOKUP($F1625,SHT,2,FALSE))</f>
        <v>0</v>
      </c>
      <c r="J1625" s="389">
        <f t="shared" si="768"/>
        <v>0</v>
      </c>
      <c r="K1625" s="390">
        <f t="shared" si="768"/>
        <v>0</v>
      </c>
      <c r="L1625" s="391">
        <f t="shared" si="768"/>
        <v>0</v>
      </c>
      <c r="M1625" s="396">
        <f t="shared" si="768"/>
        <v>0</v>
      </c>
      <c r="N1625" s="392">
        <f t="shared" si="768"/>
        <v>0</v>
      </c>
      <c r="O1625" s="392">
        <f t="shared" si="768"/>
        <v>0</v>
      </c>
      <c r="P1625" s="392">
        <f t="shared" si="768"/>
        <v>0</v>
      </c>
      <c r="Q1625" s="392">
        <f t="shared" si="768"/>
        <v>0</v>
      </c>
      <c r="R1625" s="392">
        <f t="shared" si="768"/>
        <v>0</v>
      </c>
      <c r="S1625" s="392">
        <f t="shared" si="768"/>
        <v>0</v>
      </c>
      <c r="T1625" s="388">
        <f t="shared" si="768"/>
        <v>0</v>
      </c>
      <c r="U1625" s="392">
        <f t="shared" si="768"/>
        <v>0</v>
      </c>
      <c r="V1625" s="393">
        <f t="shared" si="768"/>
        <v>0</v>
      </c>
      <c r="W1625" s="37">
        <f>W767</f>
        <v>0</v>
      </c>
      <c r="Y1625"/>
    </row>
    <row r="1626" spans="1:25" x14ac:dyDescent="0.25">
      <c r="A1626" s="212"/>
      <c r="B1626" s="465"/>
      <c r="C1626" s="272"/>
      <c r="D1626" s="272"/>
      <c r="E1626" s="273" t="s">
        <v>57</v>
      </c>
      <c r="F1626" s="273"/>
      <c r="G1626" s="367">
        <f t="shared" ref="G1626:W1626" si="769">SUBTOTAL(9,G1627:G1628)</f>
        <v>0</v>
      </c>
      <c r="H1626" s="368">
        <f t="shared" si="769"/>
        <v>0</v>
      </c>
      <c r="I1626" s="369">
        <f t="shared" si="769"/>
        <v>0</v>
      </c>
      <c r="J1626" s="369">
        <f t="shared" si="769"/>
        <v>0</v>
      </c>
      <c r="K1626" s="370">
        <f t="shared" si="769"/>
        <v>0</v>
      </c>
      <c r="L1626" s="364">
        <f t="shared" si="769"/>
        <v>0</v>
      </c>
      <c r="M1626" s="364">
        <f t="shared" si="769"/>
        <v>0</v>
      </c>
      <c r="N1626" s="364">
        <f t="shared" si="769"/>
        <v>0</v>
      </c>
      <c r="O1626" s="364">
        <f t="shared" si="769"/>
        <v>0</v>
      </c>
      <c r="P1626" s="364">
        <f t="shared" si="769"/>
        <v>0</v>
      </c>
      <c r="Q1626" s="364">
        <f t="shared" si="769"/>
        <v>0</v>
      </c>
      <c r="R1626" s="364">
        <f t="shared" si="769"/>
        <v>0</v>
      </c>
      <c r="S1626" s="364">
        <f t="shared" si="769"/>
        <v>0</v>
      </c>
      <c r="T1626" s="364">
        <f t="shared" si="769"/>
        <v>0</v>
      </c>
      <c r="U1626" s="364">
        <f t="shared" si="769"/>
        <v>0</v>
      </c>
      <c r="V1626" s="365">
        <f t="shared" si="769"/>
        <v>0</v>
      </c>
      <c r="W1626" s="366">
        <f t="shared" si="769"/>
        <v>0</v>
      </c>
      <c r="Y1626"/>
    </row>
    <row r="1627" spans="1:25" outlineLevel="1" x14ac:dyDescent="0.25">
      <c r="A1627" s="212"/>
      <c r="B1627" s="465"/>
      <c r="C1627" s="272"/>
      <c r="D1627" s="272"/>
      <c r="E1627" s="273"/>
      <c r="F1627" s="274" t="s">
        <v>58</v>
      </c>
      <c r="G1627" s="394">
        <f>G769</f>
        <v>0</v>
      </c>
      <c r="H1627" s="421">
        <f>G1627*(1-VLOOKUP($F1627,SHT,2,FALSE))+H769*(1-VLOOKUP($F1627,SHT,2,FALSE))</f>
        <v>0</v>
      </c>
      <c r="I1627" s="389">
        <f t="shared" ref="I1627:V1627" si="770">I769*(1-VLOOKUP($F1627,SHT,2,FALSE))</f>
        <v>0</v>
      </c>
      <c r="J1627" s="389">
        <f t="shared" si="770"/>
        <v>0</v>
      </c>
      <c r="K1627" s="390">
        <f t="shared" si="770"/>
        <v>0</v>
      </c>
      <c r="L1627" s="391">
        <f t="shared" si="770"/>
        <v>0</v>
      </c>
      <c r="M1627" s="396">
        <f t="shared" si="770"/>
        <v>0</v>
      </c>
      <c r="N1627" s="392">
        <f t="shared" si="770"/>
        <v>0</v>
      </c>
      <c r="O1627" s="392">
        <f t="shared" si="770"/>
        <v>0</v>
      </c>
      <c r="P1627" s="392">
        <f t="shared" si="770"/>
        <v>0</v>
      </c>
      <c r="Q1627" s="392">
        <f t="shared" si="770"/>
        <v>0</v>
      </c>
      <c r="R1627" s="392">
        <f t="shared" si="770"/>
        <v>0</v>
      </c>
      <c r="S1627" s="392">
        <f t="shared" si="770"/>
        <v>0</v>
      </c>
      <c r="T1627" s="388">
        <f t="shared" si="770"/>
        <v>0</v>
      </c>
      <c r="U1627" s="392">
        <f t="shared" si="770"/>
        <v>0</v>
      </c>
      <c r="V1627" s="393">
        <f t="shared" si="770"/>
        <v>0</v>
      </c>
      <c r="W1627" s="37">
        <f>W769</f>
        <v>0</v>
      </c>
      <c r="Y1627"/>
    </row>
    <row r="1628" spans="1:25" outlineLevel="1" x14ac:dyDescent="0.25">
      <c r="A1628" s="212"/>
      <c r="B1628" s="465"/>
      <c r="C1628" s="272"/>
      <c r="D1628" s="272"/>
      <c r="E1628" s="273"/>
      <c r="F1628" s="274" t="s">
        <v>59</v>
      </c>
      <c r="G1628" s="394">
        <f>G770</f>
        <v>0</v>
      </c>
      <c r="H1628" s="421">
        <f>G1628*(1-VLOOKUP($F1628,SHT,2,FALSE))+H770*(1-VLOOKUP($F1628,SHT,2,FALSE))</f>
        <v>0</v>
      </c>
      <c r="I1628" s="389">
        <f t="shared" ref="I1628:V1628" si="771">I770*(1-VLOOKUP($F1628,SHT,2,FALSE))</f>
        <v>0</v>
      </c>
      <c r="J1628" s="389">
        <f t="shared" si="771"/>
        <v>0</v>
      </c>
      <c r="K1628" s="390">
        <f t="shared" si="771"/>
        <v>0</v>
      </c>
      <c r="L1628" s="391">
        <f t="shared" si="771"/>
        <v>0</v>
      </c>
      <c r="M1628" s="396">
        <f t="shared" si="771"/>
        <v>0</v>
      </c>
      <c r="N1628" s="392">
        <f t="shared" si="771"/>
        <v>0</v>
      </c>
      <c r="O1628" s="392">
        <f t="shared" si="771"/>
        <v>0</v>
      </c>
      <c r="P1628" s="392">
        <f t="shared" si="771"/>
        <v>0</v>
      </c>
      <c r="Q1628" s="392">
        <f t="shared" si="771"/>
        <v>0</v>
      </c>
      <c r="R1628" s="392">
        <f t="shared" si="771"/>
        <v>0</v>
      </c>
      <c r="S1628" s="392">
        <f t="shared" si="771"/>
        <v>0</v>
      </c>
      <c r="T1628" s="388">
        <f t="shared" si="771"/>
        <v>0</v>
      </c>
      <c r="U1628" s="392">
        <f t="shared" si="771"/>
        <v>0</v>
      </c>
      <c r="V1628" s="393">
        <f t="shared" si="771"/>
        <v>0</v>
      </c>
      <c r="W1628" s="37">
        <f>W770</f>
        <v>0</v>
      </c>
      <c r="Y1628"/>
    </row>
    <row r="1629" spans="1:25" x14ac:dyDescent="0.25">
      <c r="A1629" s="212"/>
      <c r="B1629" s="465"/>
      <c r="C1629" s="272"/>
      <c r="D1629" s="272"/>
      <c r="E1629" s="273" t="s">
        <v>60</v>
      </c>
      <c r="F1629" s="273"/>
      <c r="G1629" s="367">
        <f t="shared" ref="G1629:W1629" si="772">SUBTOTAL(9,G1630:G1632)</f>
        <v>0</v>
      </c>
      <c r="H1629" s="368">
        <f t="shared" si="772"/>
        <v>0</v>
      </c>
      <c r="I1629" s="369">
        <f t="shared" si="772"/>
        <v>0</v>
      </c>
      <c r="J1629" s="369">
        <f t="shared" si="772"/>
        <v>0</v>
      </c>
      <c r="K1629" s="370">
        <f t="shared" si="772"/>
        <v>0</v>
      </c>
      <c r="L1629" s="364">
        <f t="shared" si="772"/>
        <v>0</v>
      </c>
      <c r="M1629" s="364">
        <f t="shared" si="772"/>
        <v>0</v>
      </c>
      <c r="N1629" s="364">
        <f t="shared" si="772"/>
        <v>0</v>
      </c>
      <c r="O1629" s="364">
        <f t="shared" si="772"/>
        <v>0</v>
      </c>
      <c r="P1629" s="364">
        <f t="shared" si="772"/>
        <v>0</v>
      </c>
      <c r="Q1629" s="364">
        <f t="shared" si="772"/>
        <v>0</v>
      </c>
      <c r="R1629" s="364">
        <f t="shared" si="772"/>
        <v>0</v>
      </c>
      <c r="S1629" s="364">
        <f t="shared" si="772"/>
        <v>0</v>
      </c>
      <c r="T1629" s="364">
        <f t="shared" si="772"/>
        <v>0</v>
      </c>
      <c r="U1629" s="364">
        <f t="shared" si="772"/>
        <v>0</v>
      </c>
      <c r="V1629" s="364">
        <f t="shared" si="772"/>
        <v>0</v>
      </c>
      <c r="W1629" s="366">
        <f t="shared" si="772"/>
        <v>0</v>
      </c>
      <c r="Y1629"/>
    </row>
    <row r="1630" spans="1:25" outlineLevel="1" x14ac:dyDescent="0.25">
      <c r="A1630" s="212"/>
      <c r="B1630" s="465"/>
      <c r="C1630" s="272"/>
      <c r="D1630" s="272"/>
      <c r="E1630" s="273"/>
      <c r="F1630" s="274" t="s">
        <v>61</v>
      </c>
      <c r="G1630" s="394">
        <f>G772</f>
        <v>0</v>
      </c>
      <c r="H1630" s="421">
        <f>G1630*(1-VLOOKUP($F1630,SHT,2,FALSE))+H772*(1-VLOOKUP($F1630,SHT,2,FALSE))</f>
        <v>0</v>
      </c>
      <c r="I1630" s="389">
        <f t="shared" ref="I1630:V1630" si="773">I772*(1-VLOOKUP($F1630,SHT,2,FALSE))</f>
        <v>0</v>
      </c>
      <c r="J1630" s="389">
        <f t="shared" si="773"/>
        <v>0</v>
      </c>
      <c r="K1630" s="390">
        <f t="shared" si="773"/>
        <v>0</v>
      </c>
      <c r="L1630" s="391">
        <f t="shared" si="773"/>
        <v>0</v>
      </c>
      <c r="M1630" s="396">
        <f t="shared" si="773"/>
        <v>0</v>
      </c>
      <c r="N1630" s="392">
        <f t="shared" si="773"/>
        <v>0</v>
      </c>
      <c r="O1630" s="392">
        <f t="shared" si="773"/>
        <v>0</v>
      </c>
      <c r="P1630" s="392">
        <f t="shared" si="773"/>
        <v>0</v>
      </c>
      <c r="Q1630" s="392">
        <f t="shared" si="773"/>
        <v>0</v>
      </c>
      <c r="R1630" s="392">
        <f t="shared" si="773"/>
        <v>0</v>
      </c>
      <c r="S1630" s="392">
        <f t="shared" si="773"/>
        <v>0</v>
      </c>
      <c r="T1630" s="388">
        <f t="shared" si="773"/>
        <v>0</v>
      </c>
      <c r="U1630" s="392">
        <f t="shared" si="773"/>
        <v>0</v>
      </c>
      <c r="V1630" s="393">
        <f t="shared" si="773"/>
        <v>0</v>
      </c>
      <c r="W1630" s="37">
        <f>W772</f>
        <v>0</v>
      </c>
      <c r="Y1630"/>
    </row>
    <row r="1631" spans="1:25" outlineLevel="1" x14ac:dyDescent="0.25">
      <c r="A1631" s="212"/>
      <c r="B1631" s="465"/>
      <c r="C1631" s="272"/>
      <c r="D1631" s="272"/>
      <c r="E1631" s="273"/>
      <c r="F1631" s="274" t="s">
        <v>62</v>
      </c>
      <c r="G1631" s="394">
        <f>G773</f>
        <v>0</v>
      </c>
      <c r="H1631" s="421">
        <f>G1631*(1-VLOOKUP($F1631,SHT,2,FALSE))+H773*(1-VLOOKUP($F1631,SHT,2,FALSE))</f>
        <v>0</v>
      </c>
      <c r="I1631" s="389">
        <f t="shared" ref="I1631:V1631" si="774">I773*(1-VLOOKUP($F1631,SHT,2,FALSE))</f>
        <v>0</v>
      </c>
      <c r="J1631" s="389">
        <f t="shared" si="774"/>
        <v>0</v>
      </c>
      <c r="K1631" s="390">
        <f t="shared" si="774"/>
        <v>0</v>
      </c>
      <c r="L1631" s="391">
        <f t="shared" si="774"/>
        <v>0</v>
      </c>
      <c r="M1631" s="396">
        <f t="shared" si="774"/>
        <v>0</v>
      </c>
      <c r="N1631" s="392">
        <f t="shared" si="774"/>
        <v>0</v>
      </c>
      <c r="O1631" s="392">
        <f t="shared" si="774"/>
        <v>0</v>
      </c>
      <c r="P1631" s="392">
        <f t="shared" si="774"/>
        <v>0</v>
      </c>
      <c r="Q1631" s="392">
        <f t="shared" si="774"/>
        <v>0</v>
      </c>
      <c r="R1631" s="392">
        <f t="shared" si="774"/>
        <v>0</v>
      </c>
      <c r="S1631" s="392">
        <f t="shared" si="774"/>
        <v>0</v>
      </c>
      <c r="T1631" s="388">
        <f t="shared" si="774"/>
        <v>0</v>
      </c>
      <c r="U1631" s="392">
        <f t="shared" si="774"/>
        <v>0</v>
      </c>
      <c r="V1631" s="393">
        <f t="shared" si="774"/>
        <v>0</v>
      </c>
      <c r="W1631" s="37">
        <f>W773</f>
        <v>0</v>
      </c>
      <c r="Y1631"/>
    </row>
    <row r="1632" spans="1:25" outlineLevel="1" x14ac:dyDescent="0.25">
      <c r="A1632" s="212"/>
      <c r="B1632" s="465"/>
      <c r="C1632" s="272"/>
      <c r="D1632" s="272"/>
      <c r="E1632" s="273"/>
      <c r="F1632" s="274" t="s">
        <v>63</v>
      </c>
      <c r="G1632" s="394">
        <f>G774</f>
        <v>0</v>
      </c>
      <c r="H1632" s="421">
        <f>G1632*(1-VLOOKUP($F1632,SHT,2,FALSE))+H774*(1-VLOOKUP($F1632,SHT,2,FALSE))</f>
        <v>0</v>
      </c>
      <c r="I1632" s="389">
        <f t="shared" ref="I1632:V1632" si="775">I774*(1-VLOOKUP($F1632,SHT,2,FALSE))</f>
        <v>0</v>
      </c>
      <c r="J1632" s="389">
        <f t="shared" si="775"/>
        <v>0</v>
      </c>
      <c r="K1632" s="390">
        <f t="shared" si="775"/>
        <v>0</v>
      </c>
      <c r="L1632" s="391">
        <f t="shared" si="775"/>
        <v>0</v>
      </c>
      <c r="M1632" s="396">
        <f t="shared" si="775"/>
        <v>0</v>
      </c>
      <c r="N1632" s="392">
        <f t="shared" si="775"/>
        <v>0</v>
      </c>
      <c r="O1632" s="392">
        <f t="shared" si="775"/>
        <v>0</v>
      </c>
      <c r="P1632" s="392">
        <f t="shared" si="775"/>
        <v>0</v>
      </c>
      <c r="Q1632" s="392">
        <f t="shared" si="775"/>
        <v>0</v>
      </c>
      <c r="R1632" s="392">
        <f t="shared" si="775"/>
        <v>0</v>
      </c>
      <c r="S1632" s="392">
        <f t="shared" si="775"/>
        <v>0</v>
      </c>
      <c r="T1632" s="388">
        <f t="shared" si="775"/>
        <v>0</v>
      </c>
      <c r="U1632" s="392">
        <f t="shared" si="775"/>
        <v>0</v>
      </c>
      <c r="V1632" s="393">
        <f t="shared" si="775"/>
        <v>0</v>
      </c>
      <c r="W1632" s="37">
        <f>W774</f>
        <v>0</v>
      </c>
      <c r="Y1632"/>
    </row>
    <row r="1633" spans="1:25" x14ac:dyDescent="0.25">
      <c r="A1633" s="212"/>
      <c r="B1633" s="465"/>
      <c r="C1633" s="272"/>
      <c r="D1633" s="272"/>
      <c r="E1633" s="273" t="s">
        <v>64</v>
      </c>
      <c r="F1633" s="273"/>
      <c r="G1633" s="367">
        <f t="shared" ref="G1633:W1633" si="776">SUBTOTAL(9,G1634:G1635)</f>
        <v>0</v>
      </c>
      <c r="H1633" s="368">
        <f t="shared" si="776"/>
        <v>0</v>
      </c>
      <c r="I1633" s="369">
        <f t="shared" si="776"/>
        <v>0</v>
      </c>
      <c r="J1633" s="369">
        <f t="shared" si="776"/>
        <v>0</v>
      </c>
      <c r="K1633" s="370">
        <f t="shared" si="776"/>
        <v>0</v>
      </c>
      <c r="L1633" s="364">
        <f t="shared" si="776"/>
        <v>0</v>
      </c>
      <c r="M1633" s="364">
        <f t="shared" si="776"/>
        <v>0</v>
      </c>
      <c r="N1633" s="364">
        <f t="shared" si="776"/>
        <v>0</v>
      </c>
      <c r="O1633" s="364">
        <f t="shared" si="776"/>
        <v>0</v>
      </c>
      <c r="P1633" s="364">
        <f t="shared" si="776"/>
        <v>0</v>
      </c>
      <c r="Q1633" s="364">
        <f t="shared" si="776"/>
        <v>0</v>
      </c>
      <c r="R1633" s="364">
        <f t="shared" si="776"/>
        <v>0</v>
      </c>
      <c r="S1633" s="364">
        <f t="shared" si="776"/>
        <v>0</v>
      </c>
      <c r="T1633" s="364">
        <f t="shared" si="776"/>
        <v>0</v>
      </c>
      <c r="U1633" s="364">
        <f t="shared" si="776"/>
        <v>0</v>
      </c>
      <c r="V1633" s="365">
        <f t="shared" si="776"/>
        <v>0</v>
      </c>
      <c r="W1633" s="366">
        <f t="shared" si="776"/>
        <v>0</v>
      </c>
      <c r="Y1633"/>
    </row>
    <row r="1634" spans="1:25" outlineLevel="1" x14ac:dyDescent="0.25">
      <c r="A1634" s="212"/>
      <c r="B1634" s="465"/>
      <c r="C1634" s="272"/>
      <c r="D1634" s="272"/>
      <c r="E1634" s="273"/>
      <c r="F1634" s="274" t="s">
        <v>65</v>
      </c>
      <c r="G1634" s="394">
        <f>G776</f>
        <v>0</v>
      </c>
      <c r="H1634" s="421">
        <f>G1634*(1-VLOOKUP($F1634,SHT,2,FALSE))+H776*(1-VLOOKUP($F1634,SHT,2,FALSE))</f>
        <v>0</v>
      </c>
      <c r="I1634" s="389">
        <f t="shared" ref="I1634:V1634" si="777">I776*(1-VLOOKUP($F1634,SHT,2,FALSE))</f>
        <v>0</v>
      </c>
      <c r="J1634" s="389">
        <f t="shared" si="777"/>
        <v>0</v>
      </c>
      <c r="K1634" s="390">
        <f t="shared" si="777"/>
        <v>0</v>
      </c>
      <c r="L1634" s="391">
        <f t="shared" si="777"/>
        <v>0</v>
      </c>
      <c r="M1634" s="396">
        <f t="shared" si="777"/>
        <v>0</v>
      </c>
      <c r="N1634" s="392">
        <f t="shared" si="777"/>
        <v>0</v>
      </c>
      <c r="O1634" s="392">
        <f t="shared" si="777"/>
        <v>0</v>
      </c>
      <c r="P1634" s="392">
        <f t="shared" si="777"/>
        <v>0</v>
      </c>
      <c r="Q1634" s="392">
        <f t="shared" si="777"/>
        <v>0</v>
      </c>
      <c r="R1634" s="392">
        <f t="shared" si="777"/>
        <v>0</v>
      </c>
      <c r="S1634" s="392">
        <f t="shared" si="777"/>
        <v>0</v>
      </c>
      <c r="T1634" s="388">
        <f t="shared" si="777"/>
        <v>0</v>
      </c>
      <c r="U1634" s="392">
        <f t="shared" si="777"/>
        <v>0</v>
      </c>
      <c r="V1634" s="393">
        <f t="shared" si="777"/>
        <v>0</v>
      </c>
      <c r="W1634" s="37">
        <f>W776</f>
        <v>0</v>
      </c>
      <c r="Y1634"/>
    </row>
    <row r="1635" spans="1:25" outlineLevel="1" x14ac:dyDescent="0.25">
      <c r="A1635" s="212"/>
      <c r="B1635" s="465"/>
      <c r="C1635" s="272"/>
      <c r="D1635" s="272"/>
      <c r="E1635" s="273"/>
      <c r="F1635" s="274" t="s">
        <v>66</v>
      </c>
      <c r="G1635" s="394">
        <f>G777</f>
        <v>0</v>
      </c>
      <c r="H1635" s="421">
        <f>G1635*(1-VLOOKUP($F1635,SHT,2,FALSE))+H777*(1-VLOOKUP($F1635,SHT,2,FALSE))</f>
        <v>0</v>
      </c>
      <c r="I1635" s="389">
        <f t="shared" ref="I1635:V1635" si="778">I777*(1-VLOOKUP($F1635,SHT,2,FALSE))</f>
        <v>0</v>
      </c>
      <c r="J1635" s="389">
        <f t="shared" si="778"/>
        <v>0</v>
      </c>
      <c r="K1635" s="390">
        <f t="shared" si="778"/>
        <v>0</v>
      </c>
      <c r="L1635" s="391">
        <f t="shared" si="778"/>
        <v>0</v>
      </c>
      <c r="M1635" s="396">
        <f t="shared" si="778"/>
        <v>0</v>
      </c>
      <c r="N1635" s="392">
        <f t="shared" si="778"/>
        <v>0</v>
      </c>
      <c r="O1635" s="392">
        <f t="shared" si="778"/>
        <v>0</v>
      </c>
      <c r="P1635" s="392">
        <f t="shared" si="778"/>
        <v>0</v>
      </c>
      <c r="Q1635" s="392">
        <f t="shared" si="778"/>
        <v>0</v>
      </c>
      <c r="R1635" s="392">
        <f t="shared" si="778"/>
        <v>0</v>
      </c>
      <c r="S1635" s="392">
        <f t="shared" si="778"/>
        <v>0</v>
      </c>
      <c r="T1635" s="388">
        <f t="shared" si="778"/>
        <v>0</v>
      </c>
      <c r="U1635" s="392">
        <f t="shared" si="778"/>
        <v>0</v>
      </c>
      <c r="V1635" s="393">
        <f t="shared" si="778"/>
        <v>0</v>
      </c>
      <c r="W1635" s="37">
        <f>W777</f>
        <v>0</v>
      </c>
      <c r="Y1635"/>
    </row>
    <row r="1636" spans="1:25" x14ac:dyDescent="0.25">
      <c r="A1636" s="212"/>
      <c r="B1636" s="465"/>
      <c r="C1636" s="272"/>
      <c r="D1636" s="272"/>
      <c r="E1636" s="273" t="s">
        <v>67</v>
      </c>
      <c r="F1636" s="273"/>
      <c r="G1636" s="367">
        <f t="shared" ref="G1636:W1636" si="779">SUBTOTAL(9,G1637:G1639)</f>
        <v>0</v>
      </c>
      <c r="H1636" s="368">
        <f t="shared" si="779"/>
        <v>0</v>
      </c>
      <c r="I1636" s="369">
        <f t="shared" si="779"/>
        <v>0</v>
      </c>
      <c r="J1636" s="369">
        <f t="shared" si="779"/>
        <v>0</v>
      </c>
      <c r="K1636" s="370">
        <f t="shared" si="779"/>
        <v>0</v>
      </c>
      <c r="L1636" s="363">
        <f t="shared" si="779"/>
        <v>0</v>
      </c>
      <c r="M1636" s="364">
        <f t="shared" si="779"/>
        <v>0</v>
      </c>
      <c r="N1636" s="364">
        <f t="shared" si="779"/>
        <v>0</v>
      </c>
      <c r="O1636" s="364">
        <f t="shared" si="779"/>
        <v>0</v>
      </c>
      <c r="P1636" s="364">
        <f t="shared" si="779"/>
        <v>0</v>
      </c>
      <c r="Q1636" s="364">
        <f t="shared" si="779"/>
        <v>0</v>
      </c>
      <c r="R1636" s="364">
        <f t="shared" si="779"/>
        <v>0</v>
      </c>
      <c r="S1636" s="364">
        <f t="shared" si="779"/>
        <v>0</v>
      </c>
      <c r="T1636" s="364">
        <f t="shared" si="779"/>
        <v>0</v>
      </c>
      <c r="U1636" s="364">
        <f t="shared" si="779"/>
        <v>0</v>
      </c>
      <c r="V1636" s="365">
        <f t="shared" si="779"/>
        <v>0</v>
      </c>
      <c r="W1636" s="366">
        <f t="shared" si="779"/>
        <v>0</v>
      </c>
      <c r="Y1636"/>
    </row>
    <row r="1637" spans="1:25" outlineLevel="1" x14ac:dyDescent="0.25">
      <c r="A1637" s="212"/>
      <c r="B1637" s="465"/>
      <c r="C1637" s="272"/>
      <c r="D1637" s="272"/>
      <c r="E1637" s="273"/>
      <c r="F1637" s="274" t="s">
        <v>68</v>
      </c>
      <c r="G1637" s="394">
        <f>G779</f>
        <v>0</v>
      </c>
      <c r="H1637" s="421">
        <f>G1637*(1-VLOOKUP($F1637,SHT,2,FALSE))+H779*(1-VLOOKUP($F1637,SHT,2,FALSE))</f>
        <v>0</v>
      </c>
      <c r="I1637" s="389">
        <f t="shared" ref="I1637:V1637" si="780">I779*(1-VLOOKUP($F1637,SHT,2,FALSE))</f>
        <v>0</v>
      </c>
      <c r="J1637" s="389">
        <f t="shared" si="780"/>
        <v>0</v>
      </c>
      <c r="K1637" s="390">
        <f t="shared" si="780"/>
        <v>0</v>
      </c>
      <c r="L1637" s="400">
        <f t="shared" si="780"/>
        <v>0</v>
      </c>
      <c r="M1637" s="392">
        <f t="shared" si="780"/>
        <v>0</v>
      </c>
      <c r="N1637" s="392">
        <f t="shared" si="780"/>
        <v>0</v>
      </c>
      <c r="O1637" s="392">
        <f t="shared" si="780"/>
        <v>0</v>
      </c>
      <c r="P1637" s="392">
        <f t="shared" si="780"/>
        <v>0</v>
      </c>
      <c r="Q1637" s="392">
        <f t="shared" si="780"/>
        <v>0</v>
      </c>
      <c r="R1637" s="392">
        <f t="shared" si="780"/>
        <v>0</v>
      </c>
      <c r="S1637" s="392">
        <f t="shared" si="780"/>
        <v>0</v>
      </c>
      <c r="T1637" s="392">
        <f t="shared" si="780"/>
        <v>0</v>
      </c>
      <c r="U1637" s="392">
        <f t="shared" si="780"/>
        <v>0</v>
      </c>
      <c r="V1637" s="393">
        <f t="shared" si="780"/>
        <v>0</v>
      </c>
      <c r="W1637" s="37">
        <f>W779</f>
        <v>0</v>
      </c>
      <c r="Y1637"/>
    </row>
    <row r="1638" spans="1:25" outlineLevel="1" x14ac:dyDescent="0.25">
      <c r="A1638" s="212"/>
      <c r="B1638" s="465"/>
      <c r="C1638" s="272"/>
      <c r="D1638" s="272"/>
      <c r="E1638" s="273"/>
      <c r="F1638" s="274" t="s">
        <v>69</v>
      </c>
      <c r="G1638" s="394">
        <f>G780</f>
        <v>0</v>
      </c>
      <c r="H1638" s="421">
        <f>G1638*(1-VLOOKUP($F1638,SHT,2,FALSE))+H780*(1-VLOOKUP($F1638,SHT,2,FALSE))</f>
        <v>0</v>
      </c>
      <c r="I1638" s="389">
        <f t="shared" ref="I1638:V1638" si="781">I780*(1-VLOOKUP($F1638,SHT,2,FALSE))</f>
        <v>0</v>
      </c>
      <c r="J1638" s="389">
        <f t="shared" si="781"/>
        <v>0</v>
      </c>
      <c r="K1638" s="390">
        <f t="shared" si="781"/>
        <v>0</v>
      </c>
      <c r="L1638" s="400">
        <f t="shared" si="781"/>
        <v>0</v>
      </c>
      <c r="M1638" s="392">
        <f t="shared" si="781"/>
        <v>0</v>
      </c>
      <c r="N1638" s="392">
        <f t="shared" si="781"/>
        <v>0</v>
      </c>
      <c r="O1638" s="392">
        <f t="shared" si="781"/>
        <v>0</v>
      </c>
      <c r="P1638" s="392">
        <f t="shared" si="781"/>
        <v>0</v>
      </c>
      <c r="Q1638" s="392">
        <f t="shared" si="781"/>
        <v>0</v>
      </c>
      <c r="R1638" s="392">
        <f t="shared" si="781"/>
        <v>0</v>
      </c>
      <c r="S1638" s="392">
        <f t="shared" si="781"/>
        <v>0</v>
      </c>
      <c r="T1638" s="392">
        <f t="shared" si="781"/>
        <v>0</v>
      </c>
      <c r="U1638" s="392">
        <f t="shared" si="781"/>
        <v>0</v>
      </c>
      <c r="V1638" s="393">
        <f t="shared" si="781"/>
        <v>0</v>
      </c>
      <c r="W1638" s="37">
        <f>W780</f>
        <v>0</v>
      </c>
      <c r="Y1638"/>
    </row>
    <row r="1639" spans="1:25" outlineLevel="1" x14ac:dyDescent="0.25">
      <c r="A1639" s="212"/>
      <c r="B1639" s="465"/>
      <c r="C1639" s="272"/>
      <c r="D1639" s="272"/>
      <c r="E1639" s="273"/>
      <c r="F1639" s="274" t="s">
        <v>70</v>
      </c>
      <c r="G1639" s="394">
        <f>G781</f>
        <v>0</v>
      </c>
      <c r="H1639" s="421">
        <f>G1639*(1-VLOOKUP($F1639,SHT,2,FALSE))+H781*(1-VLOOKUP($F1639,SHT,2,FALSE))</f>
        <v>0</v>
      </c>
      <c r="I1639" s="389">
        <f t="shared" ref="I1639:V1639" si="782">I781*(1-VLOOKUP($F1639,SHT,2,FALSE))</f>
        <v>0</v>
      </c>
      <c r="J1639" s="389">
        <f t="shared" si="782"/>
        <v>0</v>
      </c>
      <c r="K1639" s="390">
        <f t="shared" si="782"/>
        <v>0</v>
      </c>
      <c r="L1639" s="400">
        <f t="shared" si="782"/>
        <v>0</v>
      </c>
      <c r="M1639" s="392">
        <f t="shared" si="782"/>
        <v>0</v>
      </c>
      <c r="N1639" s="392">
        <f t="shared" si="782"/>
        <v>0</v>
      </c>
      <c r="O1639" s="392">
        <f t="shared" si="782"/>
        <v>0</v>
      </c>
      <c r="P1639" s="392">
        <f t="shared" si="782"/>
        <v>0</v>
      </c>
      <c r="Q1639" s="392">
        <f t="shared" si="782"/>
        <v>0</v>
      </c>
      <c r="R1639" s="392">
        <f t="shared" si="782"/>
        <v>0</v>
      </c>
      <c r="S1639" s="392">
        <f t="shared" si="782"/>
        <v>0</v>
      </c>
      <c r="T1639" s="392">
        <f t="shared" si="782"/>
        <v>0</v>
      </c>
      <c r="U1639" s="392">
        <f t="shared" si="782"/>
        <v>0</v>
      </c>
      <c r="V1639" s="393">
        <f t="shared" si="782"/>
        <v>0</v>
      </c>
      <c r="W1639" s="37">
        <f>W781</f>
        <v>0</v>
      </c>
      <c r="Y1639"/>
    </row>
    <row r="1640" spans="1:25" x14ac:dyDescent="0.25">
      <c r="A1640" s="212"/>
      <c r="B1640" s="465"/>
      <c r="C1640" s="272"/>
      <c r="D1640" s="272" t="s">
        <v>71</v>
      </c>
      <c r="E1640" s="273"/>
      <c r="F1640" s="273"/>
      <c r="G1640" s="367"/>
      <c r="H1640" s="368"/>
      <c r="I1640" s="369"/>
      <c r="J1640" s="369"/>
      <c r="K1640" s="370"/>
      <c r="L1640" s="363"/>
      <c r="M1640" s="364"/>
      <c r="N1640" s="364"/>
      <c r="O1640" s="364"/>
      <c r="P1640" s="364"/>
      <c r="Q1640" s="364"/>
      <c r="R1640" s="364"/>
      <c r="S1640" s="364"/>
      <c r="T1640" s="364"/>
      <c r="U1640" s="364"/>
      <c r="V1640" s="365"/>
      <c r="W1640" s="366"/>
      <c r="Y1640"/>
    </row>
    <row r="1641" spans="1:25" x14ac:dyDescent="0.25">
      <c r="A1641" s="212"/>
      <c r="B1641" s="465"/>
      <c r="C1641" s="272"/>
      <c r="D1641" s="272"/>
      <c r="E1641" s="273" t="s">
        <v>72</v>
      </c>
      <c r="F1641" s="273"/>
      <c r="G1641" s="367">
        <f t="shared" ref="G1641:W1641" si="783">SUBTOTAL(9,G1642:G1643)</f>
        <v>0</v>
      </c>
      <c r="H1641" s="368">
        <f t="shared" si="783"/>
        <v>0</v>
      </c>
      <c r="I1641" s="369">
        <f t="shared" si="783"/>
        <v>0</v>
      </c>
      <c r="J1641" s="369">
        <f t="shared" si="783"/>
        <v>0</v>
      </c>
      <c r="K1641" s="370">
        <f t="shared" si="783"/>
        <v>0</v>
      </c>
      <c r="L1641" s="364">
        <f t="shared" si="783"/>
        <v>0</v>
      </c>
      <c r="M1641" s="364">
        <f t="shared" si="783"/>
        <v>0</v>
      </c>
      <c r="N1641" s="364">
        <f t="shared" si="783"/>
        <v>0</v>
      </c>
      <c r="O1641" s="364">
        <f t="shared" si="783"/>
        <v>0</v>
      </c>
      <c r="P1641" s="364">
        <f t="shared" si="783"/>
        <v>0</v>
      </c>
      <c r="Q1641" s="364">
        <f t="shared" si="783"/>
        <v>0</v>
      </c>
      <c r="R1641" s="364">
        <f t="shared" si="783"/>
        <v>0</v>
      </c>
      <c r="S1641" s="364">
        <f t="shared" si="783"/>
        <v>0</v>
      </c>
      <c r="T1641" s="364">
        <f t="shared" si="783"/>
        <v>0</v>
      </c>
      <c r="U1641" s="364">
        <f t="shared" si="783"/>
        <v>0</v>
      </c>
      <c r="V1641" s="365">
        <f t="shared" si="783"/>
        <v>0</v>
      </c>
      <c r="W1641" s="366">
        <f t="shared" si="783"/>
        <v>0</v>
      </c>
      <c r="Y1641"/>
    </row>
    <row r="1642" spans="1:25" outlineLevel="1" x14ac:dyDescent="0.25">
      <c r="A1642" s="212"/>
      <c r="B1642" s="465"/>
      <c r="C1642" s="272"/>
      <c r="D1642" s="272"/>
      <c r="E1642" s="273"/>
      <c r="F1642" s="274" t="s">
        <v>73</v>
      </c>
      <c r="G1642" s="394">
        <f>G784</f>
        <v>0</v>
      </c>
      <c r="H1642" s="421">
        <f>G1642*(1-VLOOKUP($F1642,SHT,2,FALSE))+H784*(1-VLOOKUP($F1642,SHT,2,FALSE))</f>
        <v>0</v>
      </c>
      <c r="I1642" s="389">
        <f t="shared" ref="I1642:V1642" si="784">I784*(1-VLOOKUP($F1642,SHT,2,FALSE))</f>
        <v>0</v>
      </c>
      <c r="J1642" s="389">
        <f t="shared" si="784"/>
        <v>0</v>
      </c>
      <c r="K1642" s="390">
        <f t="shared" si="784"/>
        <v>0</v>
      </c>
      <c r="L1642" s="391">
        <f t="shared" si="784"/>
        <v>0</v>
      </c>
      <c r="M1642" s="396">
        <f t="shared" si="784"/>
        <v>0</v>
      </c>
      <c r="N1642" s="392">
        <f t="shared" si="784"/>
        <v>0</v>
      </c>
      <c r="O1642" s="392">
        <f t="shared" si="784"/>
        <v>0</v>
      </c>
      <c r="P1642" s="392">
        <f t="shared" si="784"/>
        <v>0</v>
      </c>
      <c r="Q1642" s="392">
        <f t="shared" si="784"/>
        <v>0</v>
      </c>
      <c r="R1642" s="392">
        <f t="shared" si="784"/>
        <v>0</v>
      </c>
      <c r="S1642" s="392">
        <f t="shared" si="784"/>
        <v>0</v>
      </c>
      <c r="T1642" s="388">
        <f t="shared" si="784"/>
        <v>0</v>
      </c>
      <c r="U1642" s="392">
        <f t="shared" si="784"/>
        <v>0</v>
      </c>
      <c r="V1642" s="393">
        <f t="shared" si="784"/>
        <v>0</v>
      </c>
      <c r="W1642" s="37">
        <f>W784</f>
        <v>0</v>
      </c>
      <c r="Y1642"/>
    </row>
    <row r="1643" spans="1:25" outlineLevel="1" x14ac:dyDescent="0.25">
      <c r="A1643" s="212"/>
      <c r="B1643" s="465"/>
      <c r="C1643" s="272"/>
      <c r="D1643" s="272"/>
      <c r="E1643" s="273"/>
      <c r="F1643" s="274" t="s">
        <v>74</v>
      </c>
      <c r="G1643" s="394">
        <f>G785</f>
        <v>0</v>
      </c>
      <c r="H1643" s="421">
        <f>G1643*(1-VLOOKUP($F1643,SHT,2,FALSE))+H785*(1-VLOOKUP($F1643,SHT,2,FALSE))</f>
        <v>0</v>
      </c>
      <c r="I1643" s="389">
        <f t="shared" ref="I1643:V1643" si="785">I785*(1-VLOOKUP($F1643,SHT,2,FALSE))</f>
        <v>0</v>
      </c>
      <c r="J1643" s="389">
        <f t="shared" si="785"/>
        <v>0</v>
      </c>
      <c r="K1643" s="390">
        <f t="shared" si="785"/>
        <v>0</v>
      </c>
      <c r="L1643" s="391">
        <f t="shared" si="785"/>
        <v>0</v>
      </c>
      <c r="M1643" s="396">
        <f t="shared" si="785"/>
        <v>0</v>
      </c>
      <c r="N1643" s="392">
        <f t="shared" si="785"/>
        <v>0</v>
      </c>
      <c r="O1643" s="392">
        <f t="shared" si="785"/>
        <v>0</v>
      </c>
      <c r="P1643" s="392">
        <f t="shared" si="785"/>
        <v>0</v>
      </c>
      <c r="Q1643" s="392">
        <f t="shared" si="785"/>
        <v>0</v>
      </c>
      <c r="R1643" s="392">
        <f t="shared" si="785"/>
        <v>0</v>
      </c>
      <c r="S1643" s="392">
        <f t="shared" si="785"/>
        <v>0</v>
      </c>
      <c r="T1643" s="388">
        <f t="shared" si="785"/>
        <v>0</v>
      </c>
      <c r="U1643" s="392">
        <f t="shared" si="785"/>
        <v>0</v>
      </c>
      <c r="V1643" s="393">
        <f t="shared" si="785"/>
        <v>0</v>
      </c>
      <c r="W1643" s="37">
        <f>W785</f>
        <v>0</v>
      </c>
      <c r="Y1643"/>
    </row>
    <row r="1644" spans="1:25" x14ac:dyDescent="0.25">
      <c r="A1644" s="212"/>
      <c r="B1644" s="465"/>
      <c r="C1644" s="272"/>
      <c r="D1644" s="272"/>
      <c r="E1644" s="273" t="s">
        <v>75</v>
      </c>
      <c r="F1644" s="273"/>
      <c r="G1644" s="367">
        <f t="shared" ref="G1644:W1644" si="786">SUBTOTAL(9,G1645:G1646)</f>
        <v>0</v>
      </c>
      <c r="H1644" s="368">
        <f t="shared" si="786"/>
        <v>0</v>
      </c>
      <c r="I1644" s="369">
        <f t="shared" si="786"/>
        <v>0</v>
      </c>
      <c r="J1644" s="369">
        <f t="shared" si="786"/>
        <v>0</v>
      </c>
      <c r="K1644" s="370">
        <f t="shared" si="786"/>
        <v>0</v>
      </c>
      <c r="L1644" s="364">
        <f t="shared" si="786"/>
        <v>0</v>
      </c>
      <c r="M1644" s="364">
        <f t="shared" si="786"/>
        <v>0</v>
      </c>
      <c r="N1644" s="364">
        <f t="shared" si="786"/>
        <v>0</v>
      </c>
      <c r="O1644" s="364">
        <f t="shared" si="786"/>
        <v>0</v>
      </c>
      <c r="P1644" s="364">
        <f t="shared" si="786"/>
        <v>0</v>
      </c>
      <c r="Q1644" s="364">
        <f t="shared" si="786"/>
        <v>0</v>
      </c>
      <c r="R1644" s="364">
        <f t="shared" si="786"/>
        <v>0</v>
      </c>
      <c r="S1644" s="364">
        <f t="shared" si="786"/>
        <v>0</v>
      </c>
      <c r="T1644" s="364">
        <f t="shared" si="786"/>
        <v>0</v>
      </c>
      <c r="U1644" s="364">
        <f t="shared" si="786"/>
        <v>0</v>
      </c>
      <c r="V1644" s="365">
        <f t="shared" si="786"/>
        <v>0</v>
      </c>
      <c r="W1644" s="366">
        <f t="shared" si="786"/>
        <v>0</v>
      </c>
      <c r="Y1644"/>
    </row>
    <row r="1645" spans="1:25" outlineLevel="1" x14ac:dyDescent="0.25">
      <c r="A1645" s="212"/>
      <c r="B1645" s="465"/>
      <c r="C1645" s="272"/>
      <c r="D1645" s="272"/>
      <c r="E1645" s="273"/>
      <c r="F1645" s="274" t="s">
        <v>76</v>
      </c>
      <c r="G1645" s="394">
        <f>G787</f>
        <v>0</v>
      </c>
      <c r="H1645" s="421">
        <f>G1645*(1-VLOOKUP($F1645,SHT,2,FALSE))+H787*(1-VLOOKUP($F1645,SHT,2,FALSE))</f>
        <v>0</v>
      </c>
      <c r="I1645" s="389">
        <f t="shared" ref="I1645:V1645" si="787">I787*(1-VLOOKUP($F1645,SHT,2,FALSE))</f>
        <v>0</v>
      </c>
      <c r="J1645" s="389">
        <f t="shared" si="787"/>
        <v>0</v>
      </c>
      <c r="K1645" s="390">
        <f t="shared" si="787"/>
        <v>0</v>
      </c>
      <c r="L1645" s="391">
        <f t="shared" si="787"/>
        <v>0</v>
      </c>
      <c r="M1645" s="396">
        <f t="shared" si="787"/>
        <v>0</v>
      </c>
      <c r="N1645" s="392">
        <f t="shared" si="787"/>
        <v>0</v>
      </c>
      <c r="O1645" s="392">
        <f t="shared" si="787"/>
        <v>0</v>
      </c>
      <c r="P1645" s="392">
        <f t="shared" si="787"/>
        <v>0</v>
      </c>
      <c r="Q1645" s="392">
        <f t="shared" si="787"/>
        <v>0</v>
      </c>
      <c r="R1645" s="392">
        <f t="shared" si="787"/>
        <v>0</v>
      </c>
      <c r="S1645" s="392">
        <f t="shared" si="787"/>
        <v>0</v>
      </c>
      <c r="T1645" s="388">
        <f t="shared" si="787"/>
        <v>0</v>
      </c>
      <c r="U1645" s="392">
        <f t="shared" si="787"/>
        <v>0</v>
      </c>
      <c r="V1645" s="393">
        <f t="shared" si="787"/>
        <v>0</v>
      </c>
      <c r="W1645" s="37">
        <f>W787</f>
        <v>0</v>
      </c>
      <c r="Y1645"/>
    </row>
    <row r="1646" spans="1:25" outlineLevel="1" x14ac:dyDescent="0.25">
      <c r="A1646" s="212"/>
      <c r="B1646" s="465"/>
      <c r="C1646" s="272"/>
      <c r="D1646" s="272"/>
      <c r="E1646" s="273"/>
      <c r="F1646" s="274" t="s">
        <v>77</v>
      </c>
      <c r="G1646" s="394">
        <f>G788</f>
        <v>0</v>
      </c>
      <c r="H1646" s="421">
        <f>G1646*(1-VLOOKUP($F1646,SHT,2,FALSE))+H788*(1-VLOOKUP($F1646,SHT,2,FALSE))</f>
        <v>0</v>
      </c>
      <c r="I1646" s="389">
        <f t="shared" ref="I1646:V1646" si="788">I788*(1-VLOOKUP($F1646,SHT,2,FALSE))</f>
        <v>0</v>
      </c>
      <c r="J1646" s="389">
        <f t="shared" si="788"/>
        <v>0</v>
      </c>
      <c r="K1646" s="390">
        <f t="shared" si="788"/>
        <v>0</v>
      </c>
      <c r="L1646" s="391">
        <f t="shared" si="788"/>
        <v>0</v>
      </c>
      <c r="M1646" s="396">
        <f t="shared" si="788"/>
        <v>0</v>
      </c>
      <c r="N1646" s="392">
        <f t="shared" si="788"/>
        <v>0</v>
      </c>
      <c r="O1646" s="392">
        <f t="shared" si="788"/>
        <v>0</v>
      </c>
      <c r="P1646" s="392">
        <f t="shared" si="788"/>
        <v>0</v>
      </c>
      <c r="Q1646" s="392">
        <f t="shared" si="788"/>
        <v>0</v>
      </c>
      <c r="R1646" s="392">
        <f t="shared" si="788"/>
        <v>0</v>
      </c>
      <c r="S1646" s="392">
        <f t="shared" si="788"/>
        <v>0</v>
      </c>
      <c r="T1646" s="388">
        <f t="shared" si="788"/>
        <v>0</v>
      </c>
      <c r="U1646" s="392">
        <f t="shared" si="788"/>
        <v>0</v>
      </c>
      <c r="V1646" s="393">
        <f t="shared" si="788"/>
        <v>0</v>
      </c>
      <c r="W1646" s="37">
        <f>W788</f>
        <v>0</v>
      </c>
      <c r="Y1646"/>
    </row>
    <row r="1647" spans="1:25" x14ac:dyDescent="0.25">
      <c r="A1647" s="212"/>
      <c r="B1647" s="465"/>
      <c r="C1647" s="272"/>
      <c r="D1647" s="272"/>
      <c r="E1647" s="273" t="s">
        <v>78</v>
      </c>
      <c r="F1647" s="273"/>
      <c r="G1647" s="367">
        <f t="shared" ref="G1647:W1647" si="789">SUBTOTAL(9,G1648:G1649)</f>
        <v>0</v>
      </c>
      <c r="H1647" s="368">
        <f t="shared" si="789"/>
        <v>0</v>
      </c>
      <c r="I1647" s="369">
        <f t="shared" si="789"/>
        <v>0</v>
      </c>
      <c r="J1647" s="369">
        <f t="shared" si="789"/>
        <v>0</v>
      </c>
      <c r="K1647" s="370">
        <f t="shared" si="789"/>
        <v>0</v>
      </c>
      <c r="L1647" s="364">
        <f t="shared" si="789"/>
        <v>0</v>
      </c>
      <c r="M1647" s="364">
        <f t="shared" si="789"/>
        <v>0</v>
      </c>
      <c r="N1647" s="364">
        <f t="shared" si="789"/>
        <v>0</v>
      </c>
      <c r="O1647" s="364">
        <f t="shared" si="789"/>
        <v>0</v>
      </c>
      <c r="P1647" s="364">
        <f t="shared" si="789"/>
        <v>0</v>
      </c>
      <c r="Q1647" s="364">
        <f t="shared" si="789"/>
        <v>0</v>
      </c>
      <c r="R1647" s="364">
        <f t="shared" si="789"/>
        <v>0</v>
      </c>
      <c r="S1647" s="364">
        <f t="shared" si="789"/>
        <v>0</v>
      </c>
      <c r="T1647" s="364">
        <f t="shared" si="789"/>
        <v>0</v>
      </c>
      <c r="U1647" s="364">
        <f t="shared" si="789"/>
        <v>0</v>
      </c>
      <c r="V1647" s="365">
        <f t="shared" si="789"/>
        <v>0</v>
      </c>
      <c r="W1647" s="366">
        <f t="shared" si="789"/>
        <v>0</v>
      </c>
      <c r="Y1647"/>
    </row>
    <row r="1648" spans="1:25" outlineLevel="1" x14ac:dyDescent="0.25">
      <c r="A1648" s="212"/>
      <c r="B1648" s="465"/>
      <c r="C1648" s="272"/>
      <c r="D1648" s="272"/>
      <c r="E1648" s="273"/>
      <c r="F1648" s="274" t="s">
        <v>79</v>
      </c>
      <c r="G1648" s="394">
        <f>G790</f>
        <v>0</v>
      </c>
      <c r="H1648" s="421">
        <f>G1648*(1-VLOOKUP($F1648,SHT,2,FALSE))+H790*(1-VLOOKUP($F1648,SHT,2,FALSE))</f>
        <v>0</v>
      </c>
      <c r="I1648" s="389">
        <f t="shared" ref="I1648:V1648" si="790">I790*(1-VLOOKUP($F1648,SHT,2,FALSE))</f>
        <v>0</v>
      </c>
      <c r="J1648" s="389">
        <f t="shared" si="790"/>
        <v>0</v>
      </c>
      <c r="K1648" s="390">
        <f t="shared" si="790"/>
        <v>0</v>
      </c>
      <c r="L1648" s="391">
        <f t="shared" si="790"/>
        <v>0</v>
      </c>
      <c r="M1648" s="396">
        <f t="shared" si="790"/>
        <v>0</v>
      </c>
      <c r="N1648" s="392">
        <f t="shared" si="790"/>
        <v>0</v>
      </c>
      <c r="O1648" s="392">
        <f t="shared" si="790"/>
        <v>0</v>
      </c>
      <c r="P1648" s="392">
        <f t="shared" si="790"/>
        <v>0</v>
      </c>
      <c r="Q1648" s="392">
        <f t="shared" si="790"/>
        <v>0</v>
      </c>
      <c r="R1648" s="392">
        <f t="shared" si="790"/>
        <v>0</v>
      </c>
      <c r="S1648" s="392">
        <f t="shared" si="790"/>
        <v>0</v>
      </c>
      <c r="T1648" s="388">
        <f t="shared" si="790"/>
        <v>0</v>
      </c>
      <c r="U1648" s="392">
        <f t="shared" si="790"/>
        <v>0</v>
      </c>
      <c r="V1648" s="393">
        <f t="shared" si="790"/>
        <v>0</v>
      </c>
      <c r="W1648" s="37">
        <f>W790</f>
        <v>0</v>
      </c>
      <c r="Y1648"/>
    </row>
    <row r="1649" spans="1:25" outlineLevel="1" x14ac:dyDescent="0.25">
      <c r="A1649" s="212"/>
      <c r="B1649" s="465"/>
      <c r="C1649" s="272"/>
      <c r="D1649" s="272"/>
      <c r="E1649" s="273"/>
      <c r="F1649" s="274" t="s">
        <v>80</v>
      </c>
      <c r="G1649" s="394">
        <f>G791</f>
        <v>0</v>
      </c>
      <c r="H1649" s="421">
        <f>G1649*(1-VLOOKUP($F1649,SHT,2,FALSE))+H791*(1-VLOOKUP($F1649,SHT,2,FALSE))</f>
        <v>0</v>
      </c>
      <c r="I1649" s="389">
        <f t="shared" ref="I1649:V1649" si="791">I791*(1-VLOOKUP($F1649,SHT,2,FALSE))</f>
        <v>0</v>
      </c>
      <c r="J1649" s="389">
        <f t="shared" si="791"/>
        <v>0</v>
      </c>
      <c r="K1649" s="390">
        <f t="shared" si="791"/>
        <v>0</v>
      </c>
      <c r="L1649" s="391">
        <f t="shared" si="791"/>
        <v>0</v>
      </c>
      <c r="M1649" s="396">
        <f t="shared" si="791"/>
        <v>0</v>
      </c>
      <c r="N1649" s="392">
        <f t="shared" si="791"/>
        <v>0</v>
      </c>
      <c r="O1649" s="392">
        <f t="shared" si="791"/>
        <v>0</v>
      </c>
      <c r="P1649" s="392">
        <f t="shared" si="791"/>
        <v>0</v>
      </c>
      <c r="Q1649" s="392">
        <f t="shared" si="791"/>
        <v>0</v>
      </c>
      <c r="R1649" s="392">
        <f t="shared" si="791"/>
        <v>0</v>
      </c>
      <c r="S1649" s="392">
        <f t="shared" si="791"/>
        <v>0</v>
      </c>
      <c r="T1649" s="388">
        <f t="shared" si="791"/>
        <v>0</v>
      </c>
      <c r="U1649" s="392">
        <f t="shared" si="791"/>
        <v>0</v>
      </c>
      <c r="V1649" s="393">
        <f t="shared" si="791"/>
        <v>0</v>
      </c>
      <c r="W1649" s="37">
        <f>W791</f>
        <v>0</v>
      </c>
      <c r="Y1649"/>
    </row>
    <row r="1650" spans="1:25" x14ac:dyDescent="0.25">
      <c r="A1650" s="212"/>
      <c r="B1650" s="465"/>
      <c r="C1650" s="272"/>
      <c r="D1650" s="272"/>
      <c r="E1650" s="273" t="s">
        <v>81</v>
      </c>
      <c r="F1650" s="273"/>
      <c r="G1650" s="367">
        <f t="shared" ref="G1650:W1650" si="792">SUBTOTAL(9,G1651:G1652)</f>
        <v>0</v>
      </c>
      <c r="H1650" s="368">
        <f t="shared" si="792"/>
        <v>0</v>
      </c>
      <c r="I1650" s="369">
        <f t="shared" si="792"/>
        <v>0</v>
      </c>
      <c r="J1650" s="369">
        <f t="shared" si="792"/>
        <v>0</v>
      </c>
      <c r="K1650" s="370">
        <f t="shared" si="792"/>
        <v>0</v>
      </c>
      <c r="L1650" s="364">
        <f t="shared" si="792"/>
        <v>0</v>
      </c>
      <c r="M1650" s="364">
        <f t="shared" si="792"/>
        <v>0</v>
      </c>
      <c r="N1650" s="364">
        <f t="shared" si="792"/>
        <v>0</v>
      </c>
      <c r="O1650" s="364">
        <f t="shared" si="792"/>
        <v>0</v>
      </c>
      <c r="P1650" s="364">
        <f t="shared" si="792"/>
        <v>0</v>
      </c>
      <c r="Q1650" s="364">
        <f t="shared" si="792"/>
        <v>0</v>
      </c>
      <c r="R1650" s="364">
        <f t="shared" si="792"/>
        <v>0</v>
      </c>
      <c r="S1650" s="364">
        <f t="shared" si="792"/>
        <v>0</v>
      </c>
      <c r="T1650" s="364">
        <f t="shared" si="792"/>
        <v>0</v>
      </c>
      <c r="U1650" s="364">
        <f t="shared" si="792"/>
        <v>0</v>
      </c>
      <c r="V1650" s="365">
        <f t="shared" si="792"/>
        <v>0</v>
      </c>
      <c r="W1650" s="366">
        <f t="shared" si="792"/>
        <v>0</v>
      </c>
      <c r="Y1650"/>
    </row>
    <row r="1651" spans="1:25" outlineLevel="1" x14ac:dyDescent="0.25">
      <c r="A1651" s="212"/>
      <c r="B1651" s="465"/>
      <c r="C1651" s="272"/>
      <c r="D1651" s="272"/>
      <c r="E1651" s="273"/>
      <c r="F1651" s="274" t="s">
        <v>82</v>
      </c>
      <c r="G1651" s="394">
        <f>G793</f>
        <v>0</v>
      </c>
      <c r="H1651" s="421">
        <f>G1651*(1-VLOOKUP($F1651,SHT,2,FALSE))+H793*(1-VLOOKUP($F1651,SHT,2,FALSE))</f>
        <v>0</v>
      </c>
      <c r="I1651" s="389">
        <f t="shared" ref="I1651:V1651" si="793">I793*(1-VLOOKUP($F1651,SHT,2,FALSE))</f>
        <v>0</v>
      </c>
      <c r="J1651" s="389">
        <f t="shared" si="793"/>
        <v>0</v>
      </c>
      <c r="K1651" s="390">
        <f t="shared" si="793"/>
        <v>0</v>
      </c>
      <c r="L1651" s="391">
        <f t="shared" si="793"/>
        <v>0</v>
      </c>
      <c r="M1651" s="396">
        <f t="shared" si="793"/>
        <v>0</v>
      </c>
      <c r="N1651" s="392">
        <f t="shared" si="793"/>
        <v>0</v>
      </c>
      <c r="O1651" s="392">
        <f t="shared" si="793"/>
        <v>0</v>
      </c>
      <c r="P1651" s="392">
        <f t="shared" si="793"/>
        <v>0</v>
      </c>
      <c r="Q1651" s="392">
        <f t="shared" si="793"/>
        <v>0</v>
      </c>
      <c r="R1651" s="392">
        <f t="shared" si="793"/>
        <v>0</v>
      </c>
      <c r="S1651" s="392">
        <f t="shared" si="793"/>
        <v>0</v>
      </c>
      <c r="T1651" s="388">
        <f t="shared" si="793"/>
        <v>0</v>
      </c>
      <c r="U1651" s="392">
        <f t="shared" si="793"/>
        <v>0</v>
      </c>
      <c r="V1651" s="393">
        <f t="shared" si="793"/>
        <v>0</v>
      </c>
      <c r="W1651" s="37">
        <f>W793</f>
        <v>0</v>
      </c>
      <c r="Y1651"/>
    </row>
    <row r="1652" spans="1:25" outlineLevel="1" x14ac:dyDescent="0.25">
      <c r="A1652" s="212"/>
      <c r="B1652" s="465"/>
      <c r="C1652" s="272"/>
      <c r="D1652" s="272"/>
      <c r="E1652" s="273"/>
      <c r="F1652" s="274" t="s">
        <v>83</v>
      </c>
      <c r="G1652" s="394">
        <f>G794</f>
        <v>0</v>
      </c>
      <c r="H1652" s="421">
        <f>G1652*(1-VLOOKUP($F1652,SHT,2,FALSE))+H794*(1-VLOOKUP($F1652,SHT,2,FALSE))</f>
        <v>0</v>
      </c>
      <c r="I1652" s="389">
        <f t="shared" ref="I1652:V1652" si="794">I794*(1-VLOOKUP($F1652,SHT,2,FALSE))</f>
        <v>0</v>
      </c>
      <c r="J1652" s="389">
        <f t="shared" si="794"/>
        <v>0</v>
      </c>
      <c r="K1652" s="390">
        <f t="shared" si="794"/>
        <v>0</v>
      </c>
      <c r="L1652" s="391">
        <f t="shared" si="794"/>
        <v>0</v>
      </c>
      <c r="M1652" s="396">
        <f t="shared" si="794"/>
        <v>0</v>
      </c>
      <c r="N1652" s="392">
        <f t="shared" si="794"/>
        <v>0</v>
      </c>
      <c r="O1652" s="392">
        <f t="shared" si="794"/>
        <v>0</v>
      </c>
      <c r="P1652" s="392">
        <f t="shared" si="794"/>
        <v>0</v>
      </c>
      <c r="Q1652" s="392">
        <f t="shared" si="794"/>
        <v>0</v>
      </c>
      <c r="R1652" s="392">
        <f t="shared" si="794"/>
        <v>0</v>
      </c>
      <c r="S1652" s="392">
        <f t="shared" si="794"/>
        <v>0</v>
      </c>
      <c r="T1652" s="388">
        <f t="shared" si="794"/>
        <v>0</v>
      </c>
      <c r="U1652" s="392">
        <f t="shared" si="794"/>
        <v>0</v>
      </c>
      <c r="V1652" s="393">
        <f t="shared" si="794"/>
        <v>0</v>
      </c>
      <c r="W1652" s="37">
        <f>W794</f>
        <v>0</v>
      </c>
      <c r="Y1652"/>
    </row>
    <row r="1653" spans="1:25" x14ac:dyDescent="0.25">
      <c r="A1653" s="212"/>
      <c r="B1653" s="465"/>
      <c r="C1653" s="272"/>
      <c r="D1653" s="272"/>
      <c r="E1653" s="273" t="s">
        <v>84</v>
      </c>
      <c r="F1653" s="273"/>
      <c r="G1653" s="367">
        <f t="shared" ref="G1653:W1653" si="795">SUBTOTAL(9,G1654:G1655)</f>
        <v>0</v>
      </c>
      <c r="H1653" s="368">
        <f t="shared" si="795"/>
        <v>0</v>
      </c>
      <c r="I1653" s="369">
        <f t="shared" si="795"/>
        <v>0</v>
      </c>
      <c r="J1653" s="369">
        <f t="shared" si="795"/>
        <v>0</v>
      </c>
      <c r="K1653" s="370">
        <f t="shared" si="795"/>
        <v>0</v>
      </c>
      <c r="L1653" s="364">
        <f t="shared" si="795"/>
        <v>0</v>
      </c>
      <c r="M1653" s="364">
        <f t="shared" si="795"/>
        <v>0</v>
      </c>
      <c r="N1653" s="364">
        <f t="shared" si="795"/>
        <v>0</v>
      </c>
      <c r="O1653" s="364">
        <f t="shared" si="795"/>
        <v>0</v>
      </c>
      <c r="P1653" s="364">
        <f t="shared" si="795"/>
        <v>0</v>
      </c>
      <c r="Q1653" s="364">
        <f t="shared" si="795"/>
        <v>0</v>
      </c>
      <c r="R1653" s="364">
        <f t="shared" si="795"/>
        <v>0</v>
      </c>
      <c r="S1653" s="364">
        <f t="shared" si="795"/>
        <v>0</v>
      </c>
      <c r="T1653" s="364">
        <f t="shared" si="795"/>
        <v>0</v>
      </c>
      <c r="U1653" s="364">
        <f t="shared" si="795"/>
        <v>0</v>
      </c>
      <c r="V1653" s="365">
        <f t="shared" si="795"/>
        <v>0</v>
      </c>
      <c r="W1653" s="366">
        <f t="shared" si="795"/>
        <v>0</v>
      </c>
      <c r="Y1653"/>
    </row>
    <row r="1654" spans="1:25" outlineLevel="1" x14ac:dyDescent="0.25">
      <c r="A1654" s="212"/>
      <c r="B1654" s="465"/>
      <c r="C1654" s="272"/>
      <c r="D1654" s="272"/>
      <c r="E1654" s="273"/>
      <c r="F1654" s="274" t="s">
        <v>85</v>
      </c>
      <c r="G1654" s="394">
        <f>G796</f>
        <v>0</v>
      </c>
      <c r="H1654" s="421">
        <f>G1654*(1-VLOOKUP($F1654,SHT,2,FALSE))+H796*(1-VLOOKUP($F1654,SHT,2,FALSE))</f>
        <v>0</v>
      </c>
      <c r="I1654" s="389">
        <f t="shared" ref="I1654:V1654" si="796">I796*(1-VLOOKUP($F1654,SHT,2,FALSE))</f>
        <v>0</v>
      </c>
      <c r="J1654" s="389">
        <f t="shared" si="796"/>
        <v>0</v>
      </c>
      <c r="K1654" s="390">
        <f t="shared" si="796"/>
        <v>0</v>
      </c>
      <c r="L1654" s="391">
        <f t="shared" si="796"/>
        <v>0</v>
      </c>
      <c r="M1654" s="396">
        <f t="shared" si="796"/>
        <v>0</v>
      </c>
      <c r="N1654" s="392">
        <f t="shared" si="796"/>
        <v>0</v>
      </c>
      <c r="O1654" s="392">
        <f t="shared" si="796"/>
        <v>0</v>
      </c>
      <c r="P1654" s="392">
        <f t="shared" si="796"/>
        <v>0</v>
      </c>
      <c r="Q1654" s="392">
        <f t="shared" si="796"/>
        <v>0</v>
      </c>
      <c r="R1654" s="392">
        <f t="shared" si="796"/>
        <v>0</v>
      </c>
      <c r="S1654" s="392">
        <f t="shared" si="796"/>
        <v>0</v>
      </c>
      <c r="T1654" s="388">
        <f t="shared" si="796"/>
        <v>0</v>
      </c>
      <c r="U1654" s="392">
        <f t="shared" si="796"/>
        <v>0</v>
      </c>
      <c r="V1654" s="393">
        <f t="shared" si="796"/>
        <v>0</v>
      </c>
      <c r="W1654" s="37">
        <f>W796</f>
        <v>0</v>
      </c>
      <c r="Y1654"/>
    </row>
    <row r="1655" spans="1:25" outlineLevel="1" x14ac:dyDescent="0.25">
      <c r="A1655" s="212"/>
      <c r="B1655" s="465"/>
      <c r="C1655" s="272"/>
      <c r="D1655" s="272"/>
      <c r="E1655" s="273"/>
      <c r="F1655" s="274" t="s">
        <v>86</v>
      </c>
      <c r="G1655" s="394">
        <f>G797</f>
        <v>0</v>
      </c>
      <c r="H1655" s="421">
        <f>G1655*(1-VLOOKUP($F1655,SHT,2,FALSE))+H797*(1-VLOOKUP($F1655,SHT,2,FALSE))</f>
        <v>0</v>
      </c>
      <c r="I1655" s="389">
        <f t="shared" ref="I1655:V1655" si="797">I797*(1-VLOOKUP($F1655,SHT,2,FALSE))</f>
        <v>0</v>
      </c>
      <c r="J1655" s="389">
        <f t="shared" si="797"/>
        <v>0</v>
      </c>
      <c r="K1655" s="390">
        <f t="shared" si="797"/>
        <v>0</v>
      </c>
      <c r="L1655" s="391">
        <f t="shared" si="797"/>
        <v>0</v>
      </c>
      <c r="M1655" s="396">
        <f t="shared" si="797"/>
        <v>0</v>
      </c>
      <c r="N1655" s="392">
        <f t="shared" si="797"/>
        <v>0</v>
      </c>
      <c r="O1655" s="392">
        <f t="shared" si="797"/>
        <v>0</v>
      </c>
      <c r="P1655" s="392">
        <f t="shared" si="797"/>
        <v>0</v>
      </c>
      <c r="Q1655" s="392">
        <f t="shared" si="797"/>
        <v>0</v>
      </c>
      <c r="R1655" s="392">
        <f t="shared" si="797"/>
        <v>0</v>
      </c>
      <c r="S1655" s="392">
        <f t="shared" si="797"/>
        <v>0</v>
      </c>
      <c r="T1655" s="388">
        <f t="shared" si="797"/>
        <v>0</v>
      </c>
      <c r="U1655" s="392">
        <f t="shared" si="797"/>
        <v>0</v>
      </c>
      <c r="V1655" s="393">
        <f t="shared" si="797"/>
        <v>0</v>
      </c>
      <c r="W1655" s="37">
        <f>W797</f>
        <v>0</v>
      </c>
      <c r="Y1655"/>
    </row>
    <row r="1656" spans="1:25" x14ac:dyDescent="0.25">
      <c r="A1656" s="212"/>
      <c r="B1656" s="465"/>
      <c r="C1656" s="272"/>
      <c r="D1656" s="272"/>
      <c r="E1656" s="273" t="s">
        <v>87</v>
      </c>
      <c r="F1656" s="273"/>
      <c r="G1656" s="367">
        <f t="shared" ref="G1656:W1656" si="798">SUBTOTAL(9,G1657:G1658)</f>
        <v>0</v>
      </c>
      <c r="H1656" s="368">
        <f t="shared" si="798"/>
        <v>0</v>
      </c>
      <c r="I1656" s="369">
        <f t="shared" si="798"/>
        <v>0</v>
      </c>
      <c r="J1656" s="369">
        <f t="shared" si="798"/>
        <v>0</v>
      </c>
      <c r="K1656" s="370">
        <f t="shared" si="798"/>
        <v>0</v>
      </c>
      <c r="L1656" s="364">
        <f t="shared" si="798"/>
        <v>0</v>
      </c>
      <c r="M1656" s="364">
        <f t="shared" si="798"/>
        <v>0</v>
      </c>
      <c r="N1656" s="364">
        <f t="shared" si="798"/>
        <v>0</v>
      </c>
      <c r="O1656" s="364">
        <f t="shared" si="798"/>
        <v>0</v>
      </c>
      <c r="P1656" s="364">
        <f t="shared" si="798"/>
        <v>0</v>
      </c>
      <c r="Q1656" s="364">
        <f t="shared" si="798"/>
        <v>0</v>
      </c>
      <c r="R1656" s="364">
        <f t="shared" si="798"/>
        <v>0</v>
      </c>
      <c r="S1656" s="364">
        <f t="shared" si="798"/>
        <v>0</v>
      </c>
      <c r="T1656" s="364">
        <f t="shared" si="798"/>
        <v>0</v>
      </c>
      <c r="U1656" s="364">
        <f t="shared" si="798"/>
        <v>0</v>
      </c>
      <c r="V1656" s="365">
        <f t="shared" si="798"/>
        <v>0</v>
      </c>
      <c r="W1656" s="366">
        <f t="shared" si="798"/>
        <v>0</v>
      </c>
      <c r="Y1656"/>
    </row>
    <row r="1657" spans="1:25" outlineLevel="1" x14ac:dyDescent="0.25">
      <c r="A1657" s="212"/>
      <c r="B1657" s="465"/>
      <c r="C1657" s="272"/>
      <c r="D1657" s="272"/>
      <c r="E1657" s="273"/>
      <c r="F1657" s="274" t="s">
        <v>88</v>
      </c>
      <c r="G1657" s="394">
        <f>G799</f>
        <v>0</v>
      </c>
      <c r="H1657" s="421">
        <f>G1657*(1-VLOOKUP($F1657,SHT,2,FALSE))+H799*(1-VLOOKUP($F1657,SHT,2,FALSE))</f>
        <v>0</v>
      </c>
      <c r="I1657" s="389">
        <f t="shared" ref="I1657:V1657" si="799">I799*(1-VLOOKUP($F1657,SHT,2,FALSE))</f>
        <v>0</v>
      </c>
      <c r="J1657" s="389">
        <f t="shared" si="799"/>
        <v>0</v>
      </c>
      <c r="K1657" s="390">
        <f t="shared" si="799"/>
        <v>0</v>
      </c>
      <c r="L1657" s="391">
        <f t="shared" si="799"/>
        <v>0</v>
      </c>
      <c r="M1657" s="396">
        <f t="shared" si="799"/>
        <v>0</v>
      </c>
      <c r="N1657" s="392">
        <f t="shared" si="799"/>
        <v>0</v>
      </c>
      <c r="O1657" s="392">
        <f t="shared" si="799"/>
        <v>0</v>
      </c>
      <c r="P1657" s="392">
        <f t="shared" si="799"/>
        <v>0</v>
      </c>
      <c r="Q1657" s="392">
        <f t="shared" si="799"/>
        <v>0</v>
      </c>
      <c r="R1657" s="392">
        <f t="shared" si="799"/>
        <v>0</v>
      </c>
      <c r="S1657" s="392">
        <f t="shared" si="799"/>
        <v>0</v>
      </c>
      <c r="T1657" s="388">
        <f t="shared" si="799"/>
        <v>0</v>
      </c>
      <c r="U1657" s="392">
        <f t="shared" si="799"/>
        <v>0</v>
      </c>
      <c r="V1657" s="393">
        <f t="shared" si="799"/>
        <v>0</v>
      </c>
      <c r="W1657" s="37">
        <f>W799</f>
        <v>0</v>
      </c>
      <c r="Y1657"/>
    </row>
    <row r="1658" spans="1:25" outlineLevel="1" x14ac:dyDescent="0.25">
      <c r="A1658" s="212"/>
      <c r="B1658" s="465"/>
      <c r="C1658" s="272"/>
      <c r="D1658" s="272"/>
      <c r="E1658" s="273"/>
      <c r="F1658" s="274" t="s">
        <v>89</v>
      </c>
      <c r="G1658" s="394">
        <f>G800</f>
        <v>0</v>
      </c>
      <c r="H1658" s="421">
        <f>G1658*(1-VLOOKUP($F1658,SHT,2,FALSE))+H800*(1-VLOOKUP($F1658,SHT,2,FALSE))</f>
        <v>0</v>
      </c>
      <c r="I1658" s="389">
        <f t="shared" ref="I1658:V1658" si="800">I800*(1-VLOOKUP($F1658,SHT,2,FALSE))</f>
        <v>0</v>
      </c>
      <c r="J1658" s="389">
        <f t="shared" si="800"/>
        <v>0</v>
      </c>
      <c r="K1658" s="390">
        <f t="shared" si="800"/>
        <v>0</v>
      </c>
      <c r="L1658" s="391">
        <f t="shared" si="800"/>
        <v>0</v>
      </c>
      <c r="M1658" s="396">
        <f t="shared" si="800"/>
        <v>0</v>
      </c>
      <c r="N1658" s="392">
        <f t="shared" si="800"/>
        <v>0</v>
      </c>
      <c r="O1658" s="392">
        <f t="shared" si="800"/>
        <v>0</v>
      </c>
      <c r="P1658" s="392">
        <f t="shared" si="800"/>
        <v>0</v>
      </c>
      <c r="Q1658" s="392">
        <f t="shared" si="800"/>
        <v>0</v>
      </c>
      <c r="R1658" s="392">
        <f t="shared" si="800"/>
        <v>0</v>
      </c>
      <c r="S1658" s="392">
        <f t="shared" si="800"/>
        <v>0</v>
      </c>
      <c r="T1658" s="388">
        <f t="shared" si="800"/>
        <v>0</v>
      </c>
      <c r="U1658" s="392">
        <f t="shared" si="800"/>
        <v>0</v>
      </c>
      <c r="V1658" s="393">
        <f t="shared" si="800"/>
        <v>0</v>
      </c>
      <c r="W1658" s="37">
        <f>W800</f>
        <v>0</v>
      </c>
      <c r="Y1658"/>
    </row>
    <row r="1659" spans="1:25" x14ac:dyDescent="0.25">
      <c r="A1659" s="212"/>
      <c r="B1659" s="465"/>
      <c r="C1659" s="272"/>
      <c r="D1659" s="272" t="s">
        <v>90</v>
      </c>
      <c r="E1659" s="273"/>
      <c r="F1659" s="273"/>
      <c r="G1659" s="367">
        <f>SUBTOTAL(9,G1660:G1662)</f>
        <v>0</v>
      </c>
      <c r="H1659" s="368"/>
      <c r="I1659" s="369"/>
      <c r="J1659" s="369"/>
      <c r="K1659" s="370">
        <f t="shared" ref="K1659:W1659" si="801">SUBTOTAL(9,K1660:K1662)</f>
        <v>0</v>
      </c>
      <c r="L1659" s="364">
        <f t="shared" si="801"/>
        <v>0</v>
      </c>
      <c r="M1659" s="364">
        <f t="shared" si="801"/>
        <v>0</v>
      </c>
      <c r="N1659" s="364">
        <f t="shared" si="801"/>
        <v>0</v>
      </c>
      <c r="O1659" s="364">
        <f t="shared" si="801"/>
        <v>0</v>
      </c>
      <c r="P1659" s="364">
        <f t="shared" si="801"/>
        <v>0</v>
      </c>
      <c r="Q1659" s="364">
        <f t="shared" si="801"/>
        <v>0</v>
      </c>
      <c r="R1659" s="364">
        <f t="shared" si="801"/>
        <v>0</v>
      </c>
      <c r="S1659" s="364">
        <f t="shared" si="801"/>
        <v>0</v>
      </c>
      <c r="T1659" s="364">
        <f t="shared" si="801"/>
        <v>0</v>
      </c>
      <c r="U1659" s="364">
        <f t="shared" si="801"/>
        <v>0</v>
      </c>
      <c r="V1659" s="364">
        <f t="shared" si="801"/>
        <v>0</v>
      </c>
      <c r="W1659" s="366">
        <f t="shared" si="801"/>
        <v>0</v>
      </c>
      <c r="Y1659"/>
    </row>
    <row r="1660" spans="1:25" outlineLevel="1" x14ac:dyDescent="0.25">
      <c r="A1660" s="212"/>
      <c r="B1660" s="465"/>
      <c r="C1660" s="272"/>
      <c r="D1660" s="272"/>
      <c r="E1660" s="273"/>
      <c r="F1660" s="274" t="s">
        <v>91</v>
      </c>
      <c r="G1660" s="394">
        <f>G802</f>
        <v>0</v>
      </c>
      <c r="H1660" s="368"/>
      <c r="I1660" s="369"/>
      <c r="J1660" s="369"/>
      <c r="K1660" s="390">
        <f>($G1660+SUM($H802:K802))*VLOOKUP($F1660,EIT,2,FALSE)</f>
        <v>0</v>
      </c>
      <c r="L1660" s="391">
        <f t="shared" ref="L1660:V1660" si="802">L802*VLOOKUP($F1660,EIT,2,FALSE)</f>
        <v>0</v>
      </c>
      <c r="M1660" s="396">
        <f t="shared" si="802"/>
        <v>0</v>
      </c>
      <c r="N1660" s="392">
        <f t="shared" si="802"/>
        <v>0</v>
      </c>
      <c r="O1660" s="392">
        <f t="shared" si="802"/>
        <v>0</v>
      </c>
      <c r="P1660" s="392">
        <f t="shared" si="802"/>
        <v>0</v>
      </c>
      <c r="Q1660" s="392">
        <f t="shared" si="802"/>
        <v>0</v>
      </c>
      <c r="R1660" s="392">
        <f t="shared" si="802"/>
        <v>0</v>
      </c>
      <c r="S1660" s="392">
        <f t="shared" si="802"/>
        <v>0</v>
      </c>
      <c r="T1660" s="392">
        <f t="shared" si="802"/>
        <v>0</v>
      </c>
      <c r="U1660" s="392">
        <f t="shared" si="802"/>
        <v>0</v>
      </c>
      <c r="V1660" s="393">
        <f t="shared" si="802"/>
        <v>0</v>
      </c>
      <c r="W1660" s="37">
        <f>W802</f>
        <v>0</v>
      </c>
      <c r="Y1660"/>
    </row>
    <row r="1661" spans="1:25" outlineLevel="1" x14ac:dyDescent="0.25">
      <c r="A1661" s="212"/>
      <c r="B1661" s="465"/>
      <c r="C1661" s="272"/>
      <c r="D1661" s="272"/>
      <c r="E1661" s="273"/>
      <c r="F1661" s="274" t="s">
        <v>92</v>
      </c>
      <c r="G1661" s="394">
        <f>G803</f>
        <v>0</v>
      </c>
      <c r="H1661" s="368"/>
      <c r="I1661" s="369"/>
      <c r="J1661" s="369"/>
      <c r="K1661" s="370"/>
      <c r="L1661" s="391">
        <f>($G1661+SUM($H803:L803))*VLOOKUP($F1661,EIT,3,FALSE)</f>
        <v>0</v>
      </c>
      <c r="M1661" s="396">
        <f>($G1661+SUM($H803:$L803))*VLOOKUP($F1661,EIT,4,FALSE)+$M803*(VLOOKUP($F1661,EIT,3,FALSE)+VLOOKUP($F1661,EIT,4,FALSE))</f>
        <v>0</v>
      </c>
      <c r="N1661" s="392">
        <f>($G1661+SUM($H803:$M803))*VLOOKUP($F1661,EIT,5,FALSE)+$N803*(VLOOKUP($F1661,EIT,3,FALSE)+VLOOKUP($F1661,EIT,4,FALSE)+VLOOKUP($F1661,EIT,5,FALSE))</f>
        <v>0</v>
      </c>
      <c r="O1661" s="392">
        <f t="shared" ref="O1661:V1661" si="803">O803*(VLOOKUP($F1661,EIT,3,FALSE)+VLOOKUP($F1661,EIT,4,FALSE)+VLOOKUP($F1661,EIT,5,FALSE))</f>
        <v>0</v>
      </c>
      <c r="P1661" s="392">
        <f t="shared" si="803"/>
        <v>0</v>
      </c>
      <c r="Q1661" s="392">
        <f t="shared" si="803"/>
        <v>0</v>
      </c>
      <c r="R1661" s="392">
        <f t="shared" si="803"/>
        <v>0</v>
      </c>
      <c r="S1661" s="392">
        <f t="shared" si="803"/>
        <v>0</v>
      </c>
      <c r="T1661" s="392">
        <f t="shared" si="803"/>
        <v>0</v>
      </c>
      <c r="U1661" s="392">
        <f t="shared" si="803"/>
        <v>0</v>
      </c>
      <c r="V1661" s="393">
        <f t="shared" si="803"/>
        <v>0</v>
      </c>
      <c r="W1661" s="37">
        <f>W803</f>
        <v>0</v>
      </c>
      <c r="Y1661"/>
    </row>
    <row r="1662" spans="1:25" outlineLevel="1" x14ac:dyDescent="0.25">
      <c r="A1662" s="212"/>
      <c r="B1662" s="465"/>
      <c r="C1662" s="272"/>
      <c r="D1662" s="272"/>
      <c r="E1662" s="273"/>
      <c r="F1662" s="274" t="s">
        <v>93</v>
      </c>
      <c r="G1662" s="394">
        <f>G804</f>
        <v>0</v>
      </c>
      <c r="H1662" s="368"/>
      <c r="I1662" s="369"/>
      <c r="J1662" s="369"/>
      <c r="K1662" s="370"/>
      <c r="L1662" s="363"/>
      <c r="M1662" s="364"/>
      <c r="N1662" s="364"/>
      <c r="O1662" s="364"/>
      <c r="P1662" s="364"/>
      <c r="Q1662" s="364"/>
      <c r="R1662" s="364"/>
      <c r="S1662" s="364"/>
      <c r="T1662" s="364"/>
      <c r="U1662" s="364"/>
      <c r="V1662" s="365"/>
      <c r="W1662" s="37">
        <f>W804</f>
        <v>0</v>
      </c>
      <c r="Y1662"/>
    </row>
    <row r="1663" spans="1:25" x14ac:dyDescent="0.25">
      <c r="A1663" s="212"/>
      <c r="B1663" s="465"/>
      <c r="C1663" s="275"/>
      <c r="D1663" s="272" t="s">
        <v>94</v>
      </c>
      <c r="E1663" s="273"/>
      <c r="F1663" s="273"/>
      <c r="G1663" s="367">
        <f>SUBTOTAL(9,G1664:G1665)</f>
        <v>0</v>
      </c>
      <c r="H1663" s="368"/>
      <c r="I1663" s="369"/>
      <c r="J1663" s="369"/>
      <c r="K1663" s="370"/>
      <c r="L1663" s="363"/>
      <c r="M1663" s="364"/>
      <c r="N1663" s="364"/>
      <c r="O1663" s="364"/>
      <c r="P1663" s="364"/>
      <c r="Q1663" s="364"/>
      <c r="R1663" s="364"/>
      <c r="S1663" s="364"/>
      <c r="T1663" s="364"/>
      <c r="U1663" s="364"/>
      <c r="V1663" s="365"/>
      <c r="W1663" s="515"/>
      <c r="Y1663"/>
    </row>
    <row r="1664" spans="1:25" outlineLevel="1" x14ac:dyDescent="0.25">
      <c r="A1664" s="212"/>
      <c r="B1664" s="465"/>
      <c r="C1664" s="272"/>
      <c r="D1664" s="272"/>
      <c r="E1664" s="273"/>
      <c r="F1664" s="274" t="s">
        <v>95</v>
      </c>
      <c r="G1664" s="394">
        <f>G806</f>
        <v>0</v>
      </c>
      <c r="H1664" s="368"/>
      <c r="I1664" s="369"/>
      <c r="J1664" s="369"/>
      <c r="K1664" s="370"/>
      <c r="L1664" s="363"/>
      <c r="M1664" s="364"/>
      <c r="N1664" s="364"/>
      <c r="O1664" s="364"/>
      <c r="P1664" s="364"/>
      <c r="Q1664" s="364"/>
      <c r="R1664" s="364"/>
      <c r="S1664" s="364"/>
      <c r="T1664" s="364"/>
      <c r="U1664" s="364"/>
      <c r="V1664" s="365"/>
      <c r="W1664" s="40"/>
      <c r="Y1664"/>
    </row>
    <row r="1665" spans="1:25" outlineLevel="1" x14ac:dyDescent="0.25">
      <c r="A1665" s="212"/>
      <c r="B1665" s="465"/>
      <c r="C1665" s="272"/>
      <c r="D1665" s="272"/>
      <c r="E1665" s="273"/>
      <c r="F1665" s="274" t="s">
        <v>96</v>
      </c>
      <c r="G1665" s="394">
        <f>G807</f>
        <v>0</v>
      </c>
      <c r="H1665" s="368"/>
      <c r="I1665" s="369"/>
      <c r="J1665" s="369"/>
      <c r="K1665" s="370"/>
      <c r="L1665" s="363"/>
      <c r="M1665" s="364"/>
      <c r="N1665" s="364"/>
      <c r="O1665" s="364"/>
      <c r="P1665" s="364"/>
      <c r="Q1665" s="364"/>
      <c r="R1665" s="364"/>
      <c r="S1665" s="364"/>
      <c r="T1665" s="364"/>
      <c r="U1665" s="364"/>
      <c r="V1665" s="365"/>
      <c r="W1665" s="40"/>
      <c r="Y1665"/>
    </row>
    <row r="1666" spans="1:25" outlineLevel="1" x14ac:dyDescent="0.25">
      <c r="A1666" s="212"/>
      <c r="B1666" s="465"/>
      <c r="C1666" s="273"/>
      <c r="D1666" s="272"/>
      <c r="E1666" s="275"/>
      <c r="F1666" s="273"/>
      <c r="G1666" s="41"/>
      <c r="H1666" s="368"/>
      <c r="I1666" s="369"/>
      <c r="J1666" s="369"/>
      <c r="K1666" s="370"/>
      <c r="L1666" s="364"/>
      <c r="M1666" s="364"/>
      <c r="N1666" s="364"/>
      <c r="O1666" s="364"/>
      <c r="P1666" s="364"/>
      <c r="Q1666" s="364"/>
      <c r="R1666" s="364"/>
      <c r="S1666" s="364"/>
      <c r="T1666" s="364"/>
      <c r="U1666" s="364"/>
      <c r="V1666" s="364"/>
      <c r="W1666" s="366"/>
      <c r="Y1666"/>
    </row>
    <row r="1667" spans="1:25" outlineLevel="1" x14ac:dyDescent="0.25">
      <c r="A1667" s="212"/>
      <c r="B1667" s="465"/>
      <c r="C1667" s="272" t="s">
        <v>324</v>
      </c>
      <c r="D1667" s="272"/>
      <c r="E1667" s="275"/>
      <c r="F1667" s="273"/>
      <c r="G1667" s="41">
        <f>SUBTOTAL(9,G1668:G1670)</f>
        <v>0</v>
      </c>
      <c r="H1667" s="368">
        <f t="shared" ref="H1667:W1667" si="804">SUBTOTAL(9,H1668:H1670)</f>
        <v>0</v>
      </c>
      <c r="I1667" s="369">
        <f t="shared" si="804"/>
        <v>0</v>
      </c>
      <c r="J1667" s="369">
        <f t="shared" si="804"/>
        <v>0</v>
      </c>
      <c r="K1667" s="370">
        <f t="shared" si="804"/>
        <v>0</v>
      </c>
      <c r="L1667" s="364">
        <f t="shared" si="804"/>
        <v>0</v>
      </c>
      <c r="M1667" s="364">
        <f t="shared" si="804"/>
        <v>0</v>
      </c>
      <c r="N1667" s="364">
        <f t="shared" si="804"/>
        <v>0</v>
      </c>
      <c r="O1667" s="364">
        <f t="shared" si="804"/>
        <v>0</v>
      </c>
      <c r="P1667" s="364">
        <f t="shared" si="804"/>
        <v>0</v>
      </c>
      <c r="Q1667" s="364">
        <f t="shared" si="804"/>
        <v>0</v>
      </c>
      <c r="R1667" s="364">
        <f t="shared" si="804"/>
        <v>0</v>
      </c>
      <c r="S1667" s="364">
        <f t="shared" si="804"/>
        <v>0</v>
      </c>
      <c r="T1667" s="364">
        <f t="shared" si="804"/>
        <v>0</v>
      </c>
      <c r="U1667" s="364">
        <f t="shared" si="804"/>
        <v>0</v>
      </c>
      <c r="V1667" s="364">
        <f t="shared" si="804"/>
        <v>0</v>
      </c>
      <c r="W1667" s="366">
        <f t="shared" si="804"/>
        <v>0</v>
      </c>
      <c r="Y1667"/>
    </row>
    <row r="1668" spans="1:25" outlineLevel="1" x14ac:dyDescent="0.25">
      <c r="A1668" s="212"/>
      <c r="B1668" s="465"/>
      <c r="C1668" s="273"/>
      <c r="D1668" s="272"/>
      <c r="E1668" s="275"/>
      <c r="F1668" s="359" t="s">
        <v>150</v>
      </c>
      <c r="G1668" s="426">
        <f>G810</f>
        <v>0</v>
      </c>
      <c r="H1668" s="427">
        <f>G1668*(1-VLOOKUP($F1668,SHT,2,FALSE))+H810*(1-VLOOKUP($F1668,SHT,2,FALSE))</f>
        <v>0</v>
      </c>
      <c r="I1668" s="428">
        <f t="shared" ref="I1668:V1668" si="805">I810*(1-VLOOKUP($F1668,SHT,2,FALSE))</f>
        <v>0</v>
      </c>
      <c r="J1668" s="428">
        <f t="shared" si="805"/>
        <v>0</v>
      </c>
      <c r="K1668" s="429">
        <f t="shared" si="805"/>
        <v>0</v>
      </c>
      <c r="L1668" s="430">
        <f t="shared" si="805"/>
        <v>0</v>
      </c>
      <c r="M1668" s="431">
        <f t="shared" si="805"/>
        <v>0</v>
      </c>
      <c r="N1668" s="428">
        <f t="shared" si="805"/>
        <v>0</v>
      </c>
      <c r="O1668" s="428">
        <f t="shared" si="805"/>
        <v>0</v>
      </c>
      <c r="P1668" s="428">
        <f t="shared" si="805"/>
        <v>0</v>
      </c>
      <c r="Q1668" s="428">
        <f t="shared" si="805"/>
        <v>0</v>
      </c>
      <c r="R1668" s="428">
        <f t="shared" si="805"/>
        <v>0</v>
      </c>
      <c r="S1668" s="428">
        <f t="shared" si="805"/>
        <v>0</v>
      </c>
      <c r="T1668" s="428">
        <f t="shared" si="805"/>
        <v>0</v>
      </c>
      <c r="U1668" s="428">
        <f t="shared" si="805"/>
        <v>0</v>
      </c>
      <c r="V1668" s="432">
        <f t="shared" si="805"/>
        <v>0</v>
      </c>
      <c r="W1668" s="426">
        <f>W810</f>
        <v>0</v>
      </c>
      <c r="Y1668"/>
    </row>
    <row r="1669" spans="1:25" outlineLevel="1" x14ac:dyDescent="0.25">
      <c r="A1669" s="212"/>
      <c r="B1669" s="465"/>
      <c r="C1669" s="273"/>
      <c r="D1669" s="272"/>
      <c r="E1669" s="275"/>
      <c r="F1669" s="359" t="s">
        <v>151</v>
      </c>
      <c r="G1669" s="426">
        <f>G811</f>
        <v>0</v>
      </c>
      <c r="H1669" s="427">
        <f>G1669*(1-VLOOKUP($F1669,SHT,2,FALSE))+H811*(1-VLOOKUP($F1669,SHT,2,FALSE))</f>
        <v>0</v>
      </c>
      <c r="I1669" s="428">
        <f t="shared" ref="I1669:V1669" si="806">I811*(1-VLOOKUP($F1669,SHT,2,FALSE))</f>
        <v>0</v>
      </c>
      <c r="J1669" s="428">
        <f t="shared" si="806"/>
        <v>0</v>
      </c>
      <c r="K1669" s="429">
        <f t="shared" si="806"/>
        <v>0</v>
      </c>
      <c r="L1669" s="430">
        <f t="shared" si="806"/>
        <v>0</v>
      </c>
      <c r="M1669" s="431">
        <f t="shared" si="806"/>
        <v>0</v>
      </c>
      <c r="N1669" s="428">
        <f t="shared" si="806"/>
        <v>0</v>
      </c>
      <c r="O1669" s="428">
        <f t="shared" si="806"/>
        <v>0</v>
      </c>
      <c r="P1669" s="428">
        <f t="shared" si="806"/>
        <v>0</v>
      </c>
      <c r="Q1669" s="428">
        <f t="shared" si="806"/>
        <v>0</v>
      </c>
      <c r="R1669" s="428">
        <f t="shared" si="806"/>
        <v>0</v>
      </c>
      <c r="S1669" s="428">
        <f t="shared" si="806"/>
        <v>0</v>
      </c>
      <c r="T1669" s="428">
        <f t="shared" si="806"/>
        <v>0</v>
      </c>
      <c r="U1669" s="428">
        <f t="shared" si="806"/>
        <v>0</v>
      </c>
      <c r="V1669" s="432">
        <f t="shared" si="806"/>
        <v>0</v>
      </c>
      <c r="W1669" s="426">
        <f>W811</f>
        <v>0</v>
      </c>
      <c r="Y1669"/>
    </row>
    <row r="1670" spans="1:25" outlineLevel="1" x14ac:dyDescent="0.25">
      <c r="A1670" s="212"/>
      <c r="B1670" s="465"/>
      <c r="C1670" s="273"/>
      <c r="D1670" s="272"/>
      <c r="E1670" s="275"/>
      <c r="F1670" s="359" t="s">
        <v>152</v>
      </c>
      <c r="G1670" s="426">
        <f>G812</f>
        <v>0</v>
      </c>
      <c r="H1670" s="427">
        <f>G1670*(1-VLOOKUP($F1670,SHT,2,FALSE))+H812*(1-VLOOKUP($F1670,SHT,2,FALSE))</f>
        <v>0</v>
      </c>
      <c r="I1670" s="428">
        <f t="shared" ref="I1670:V1670" si="807">I812*(1-VLOOKUP($F1670,SHT,2,FALSE))</f>
        <v>0</v>
      </c>
      <c r="J1670" s="428">
        <f t="shared" si="807"/>
        <v>0</v>
      </c>
      <c r="K1670" s="429">
        <f t="shared" si="807"/>
        <v>0</v>
      </c>
      <c r="L1670" s="430">
        <f t="shared" si="807"/>
        <v>0</v>
      </c>
      <c r="M1670" s="431">
        <f t="shared" si="807"/>
        <v>0</v>
      </c>
      <c r="N1670" s="428">
        <f t="shared" si="807"/>
        <v>0</v>
      </c>
      <c r="O1670" s="428">
        <f t="shared" si="807"/>
        <v>0</v>
      </c>
      <c r="P1670" s="428">
        <f t="shared" si="807"/>
        <v>0</v>
      </c>
      <c r="Q1670" s="428">
        <f t="shared" si="807"/>
        <v>0</v>
      </c>
      <c r="R1670" s="428">
        <f t="shared" si="807"/>
        <v>0</v>
      </c>
      <c r="S1670" s="428">
        <f t="shared" si="807"/>
        <v>0</v>
      </c>
      <c r="T1670" s="428">
        <f t="shared" si="807"/>
        <v>0</v>
      </c>
      <c r="U1670" s="428">
        <f t="shared" si="807"/>
        <v>0</v>
      </c>
      <c r="V1670" s="432">
        <f t="shared" si="807"/>
        <v>0</v>
      </c>
      <c r="W1670" s="426">
        <f>W812</f>
        <v>0</v>
      </c>
      <c r="Y1670"/>
    </row>
    <row r="1671" spans="1:25" x14ac:dyDescent="0.25">
      <c r="A1671" s="212"/>
      <c r="B1671" s="465"/>
      <c r="C1671" s="272"/>
      <c r="D1671" s="272"/>
      <c r="E1671" s="273"/>
      <c r="F1671" s="273"/>
      <c r="G1671" s="367"/>
      <c r="H1671" s="369"/>
      <c r="I1671" s="369"/>
      <c r="J1671" s="369"/>
      <c r="K1671" s="370"/>
      <c r="L1671" s="363"/>
      <c r="M1671" s="364"/>
      <c r="N1671" s="364"/>
      <c r="O1671" s="364"/>
      <c r="P1671" s="364"/>
      <c r="Q1671" s="364"/>
      <c r="R1671" s="364"/>
      <c r="S1671" s="364"/>
      <c r="T1671" s="364"/>
      <c r="U1671" s="364"/>
      <c r="V1671" s="365"/>
      <c r="W1671" s="365"/>
      <c r="Y1671"/>
    </row>
    <row r="1672" spans="1:25" s="79" customFormat="1" ht="16.2" thickBot="1" x14ac:dyDescent="0.3">
      <c r="A1672" s="212"/>
      <c r="B1672" s="279" t="s">
        <v>325</v>
      </c>
      <c r="C1672" s="506"/>
      <c r="D1672" s="506"/>
      <c r="E1672" s="506"/>
      <c r="F1672" s="506"/>
      <c r="G1672" s="103">
        <f>SUBTOTAL(9,G1432:G1671)</f>
        <v>0</v>
      </c>
      <c r="H1672" s="403">
        <f t="shared" ref="H1672:W1672" si="808">SUBTOTAL(9,H1432:H1671)</f>
        <v>0</v>
      </c>
      <c r="I1672" s="404">
        <f t="shared" si="808"/>
        <v>0</v>
      </c>
      <c r="J1672" s="404">
        <f t="shared" si="808"/>
        <v>0</v>
      </c>
      <c r="K1672" s="405">
        <f t="shared" si="808"/>
        <v>0</v>
      </c>
      <c r="L1672" s="406">
        <f t="shared" si="808"/>
        <v>0</v>
      </c>
      <c r="M1672" s="407">
        <f t="shared" si="808"/>
        <v>0</v>
      </c>
      <c r="N1672" s="407">
        <f t="shared" si="808"/>
        <v>0</v>
      </c>
      <c r="O1672" s="407">
        <f t="shared" si="808"/>
        <v>0</v>
      </c>
      <c r="P1672" s="407">
        <f t="shared" si="808"/>
        <v>0</v>
      </c>
      <c r="Q1672" s="407">
        <f t="shared" si="808"/>
        <v>0</v>
      </c>
      <c r="R1672" s="407">
        <f t="shared" si="808"/>
        <v>0</v>
      </c>
      <c r="S1672" s="407">
        <f t="shared" si="808"/>
        <v>0</v>
      </c>
      <c r="T1672" s="407">
        <f t="shared" si="808"/>
        <v>0</v>
      </c>
      <c r="U1672" s="407">
        <f t="shared" si="808"/>
        <v>0</v>
      </c>
      <c r="V1672" s="408">
        <f t="shared" si="808"/>
        <v>0</v>
      </c>
      <c r="W1672" s="103">
        <f t="shared" si="808"/>
        <v>0</v>
      </c>
      <c r="X1672" s="51"/>
      <c r="Y1672"/>
    </row>
    <row r="1673" spans="1:25" ht="13.8" thickBot="1" x14ac:dyDescent="0.3">
      <c r="A1673" s="212"/>
      <c r="G1673" s="89"/>
      <c r="H1673" s="89"/>
      <c r="I1673" s="89"/>
      <c r="J1673" s="89"/>
      <c r="K1673" s="89"/>
      <c r="L1673" s="89"/>
      <c r="M1673" s="89"/>
      <c r="N1673" s="89"/>
      <c r="O1673" s="89"/>
      <c r="P1673" s="89"/>
      <c r="Q1673" s="89"/>
      <c r="R1673" s="89"/>
      <c r="S1673" s="89"/>
      <c r="T1673" s="89"/>
      <c r="U1673" s="89"/>
      <c r="V1673" s="89"/>
      <c r="W1673" s="89"/>
      <c r="Y1673"/>
    </row>
    <row r="1674" spans="1:25" s="79" customFormat="1" ht="16.2" thickBot="1" x14ac:dyDescent="0.3">
      <c r="A1674" s="212"/>
      <c r="B1674" s="433" t="s">
        <v>326</v>
      </c>
      <c r="C1674" s="475"/>
      <c r="D1674" s="475"/>
      <c r="E1674" s="475"/>
      <c r="F1674" s="475"/>
      <c r="G1674" s="475"/>
      <c r="H1674" s="480"/>
      <c r="I1674" s="480"/>
      <c r="J1674" s="480"/>
      <c r="K1674" s="480"/>
      <c r="L1674" s="480"/>
      <c r="M1674" s="481"/>
      <c r="N1674" s="480"/>
      <c r="O1674" s="480"/>
      <c r="P1674" s="480"/>
      <c r="Q1674" s="480"/>
      <c r="R1674" s="480"/>
      <c r="S1674" s="480"/>
      <c r="T1674" s="480"/>
      <c r="U1674" s="480"/>
      <c r="V1674" s="480"/>
      <c r="W1674" s="482"/>
      <c r="X1674" s="51"/>
      <c r="Y1674"/>
    </row>
    <row r="1675" spans="1:25" s="79" customFormat="1" ht="15" x14ac:dyDescent="0.25">
      <c r="A1675" s="212"/>
      <c r="B1675" s="464"/>
      <c r="C1675" s="439" t="s">
        <v>327</v>
      </c>
      <c r="D1675" s="273"/>
      <c r="E1675" s="273"/>
      <c r="F1675" s="492"/>
      <c r="G1675" s="41"/>
      <c r="H1675" s="364">
        <f>SUBTOTAL(9,H1676:H1677)</f>
        <v>0</v>
      </c>
      <c r="I1675" s="364">
        <f t="shared" ref="I1675:V1675" si="809">SUBTOTAL(9,I1676:I1677)</f>
        <v>0</v>
      </c>
      <c r="J1675" s="364">
        <f t="shared" si="809"/>
        <v>0</v>
      </c>
      <c r="K1675" s="365">
        <f t="shared" si="809"/>
        <v>0</v>
      </c>
      <c r="L1675" s="364">
        <f t="shared" si="809"/>
        <v>0</v>
      </c>
      <c r="M1675" s="31">
        <f t="shared" si="809"/>
        <v>0</v>
      </c>
      <c r="N1675" s="364">
        <f t="shared" si="809"/>
        <v>0</v>
      </c>
      <c r="O1675" s="364">
        <f t="shared" si="809"/>
        <v>0</v>
      </c>
      <c r="P1675" s="364">
        <f t="shared" si="809"/>
        <v>0</v>
      </c>
      <c r="Q1675" s="364">
        <f t="shared" si="809"/>
        <v>0</v>
      </c>
      <c r="R1675" s="364">
        <f t="shared" si="809"/>
        <v>0</v>
      </c>
      <c r="S1675" s="364">
        <f t="shared" si="809"/>
        <v>0</v>
      </c>
      <c r="T1675" s="364">
        <f t="shared" si="809"/>
        <v>0</v>
      </c>
      <c r="U1675" s="364">
        <f t="shared" si="809"/>
        <v>0</v>
      </c>
      <c r="V1675" s="364">
        <f t="shared" si="809"/>
        <v>0</v>
      </c>
      <c r="W1675" s="585"/>
      <c r="X1675" s="51"/>
      <c r="Y1675"/>
    </row>
    <row r="1676" spans="1:25" s="79" customFormat="1" ht="12.75" customHeight="1" x14ac:dyDescent="0.25">
      <c r="A1676" s="212"/>
      <c r="B1676" s="295"/>
      <c r="C1676" s="273"/>
      <c r="D1676" s="273"/>
      <c r="E1676" s="273"/>
      <c r="F1676" s="359" t="s">
        <v>328</v>
      </c>
      <c r="G1676" s="41"/>
      <c r="H1676" s="395">
        <f t="shared" ref="H1676:V1676" si="810">H818</f>
        <v>0</v>
      </c>
      <c r="I1676" s="389">
        <f t="shared" si="810"/>
        <v>0</v>
      </c>
      <c r="J1676" s="389">
        <f t="shared" si="810"/>
        <v>0</v>
      </c>
      <c r="K1676" s="390">
        <f t="shared" si="810"/>
        <v>0</v>
      </c>
      <c r="L1676" s="388">
        <f t="shared" si="810"/>
        <v>0</v>
      </c>
      <c r="M1676" s="396">
        <f t="shared" si="810"/>
        <v>0</v>
      </c>
      <c r="N1676" s="392">
        <f t="shared" si="810"/>
        <v>0</v>
      </c>
      <c r="O1676" s="392">
        <f t="shared" si="810"/>
        <v>0</v>
      </c>
      <c r="P1676" s="392">
        <f t="shared" si="810"/>
        <v>0</v>
      </c>
      <c r="Q1676" s="392">
        <f t="shared" si="810"/>
        <v>0</v>
      </c>
      <c r="R1676" s="392">
        <f t="shared" si="810"/>
        <v>0</v>
      </c>
      <c r="S1676" s="392">
        <f t="shared" si="810"/>
        <v>0</v>
      </c>
      <c r="T1676" s="392">
        <f t="shared" si="810"/>
        <v>0</v>
      </c>
      <c r="U1676" s="392">
        <f t="shared" si="810"/>
        <v>0</v>
      </c>
      <c r="V1676" s="399">
        <f t="shared" si="810"/>
        <v>0</v>
      </c>
      <c r="W1676" s="41"/>
      <c r="X1676" s="51"/>
      <c r="Y1676"/>
    </row>
    <row r="1677" spans="1:25" s="79" customFormat="1" ht="12.75" customHeight="1" x14ac:dyDescent="0.25">
      <c r="A1677" s="212"/>
      <c r="B1677" s="295"/>
      <c r="C1677" s="273"/>
      <c r="D1677" s="273"/>
      <c r="E1677" s="273"/>
      <c r="F1677" s="359" t="s">
        <v>329</v>
      </c>
      <c r="G1677" s="41"/>
      <c r="H1677" s="395">
        <f t="shared" ref="H1677:V1677" si="811">H819</f>
        <v>0</v>
      </c>
      <c r="I1677" s="389">
        <f t="shared" si="811"/>
        <v>0</v>
      </c>
      <c r="J1677" s="389">
        <f t="shared" si="811"/>
        <v>0</v>
      </c>
      <c r="K1677" s="390">
        <f t="shared" si="811"/>
        <v>0</v>
      </c>
      <c r="L1677" s="388">
        <f t="shared" si="811"/>
        <v>0</v>
      </c>
      <c r="M1677" s="396">
        <f t="shared" si="811"/>
        <v>0</v>
      </c>
      <c r="N1677" s="392">
        <f t="shared" si="811"/>
        <v>0</v>
      </c>
      <c r="O1677" s="392">
        <f t="shared" si="811"/>
        <v>0</v>
      </c>
      <c r="P1677" s="392">
        <f t="shared" si="811"/>
        <v>0</v>
      </c>
      <c r="Q1677" s="392">
        <f t="shared" si="811"/>
        <v>0</v>
      </c>
      <c r="R1677" s="392">
        <f t="shared" si="811"/>
        <v>0</v>
      </c>
      <c r="S1677" s="392">
        <f t="shared" si="811"/>
        <v>0</v>
      </c>
      <c r="T1677" s="392">
        <f t="shared" si="811"/>
        <v>0</v>
      </c>
      <c r="U1677" s="392">
        <f t="shared" si="811"/>
        <v>0</v>
      </c>
      <c r="V1677" s="399">
        <f t="shared" si="811"/>
        <v>0</v>
      </c>
      <c r="W1677" s="41"/>
      <c r="X1677" s="51"/>
      <c r="Y1677"/>
    </row>
    <row r="1678" spans="1:25" s="79" customFormat="1" ht="12.75" customHeight="1" x14ac:dyDescent="0.25">
      <c r="A1678" s="212"/>
      <c r="B1678" s="295"/>
      <c r="C1678" s="273"/>
      <c r="D1678" s="273"/>
      <c r="E1678" s="273"/>
      <c r="F1678" s="492"/>
      <c r="G1678" s="41"/>
      <c r="H1678" s="369"/>
      <c r="I1678" s="369"/>
      <c r="J1678" s="369"/>
      <c r="K1678" s="370"/>
      <c r="L1678" s="364"/>
      <c r="M1678" s="364"/>
      <c r="N1678" s="364"/>
      <c r="O1678" s="364"/>
      <c r="P1678" s="364"/>
      <c r="Q1678" s="364"/>
      <c r="R1678" s="364"/>
      <c r="S1678" s="364"/>
      <c r="T1678" s="364"/>
      <c r="U1678" s="364"/>
      <c r="V1678" s="364"/>
      <c r="W1678" s="41"/>
      <c r="X1678" s="51"/>
      <c r="Y1678"/>
    </row>
    <row r="1679" spans="1:25" s="79" customFormat="1" ht="15" x14ac:dyDescent="0.25">
      <c r="A1679" s="212"/>
      <c r="B1679" s="295"/>
      <c r="C1679" s="439" t="s">
        <v>330</v>
      </c>
      <c r="D1679" s="272"/>
      <c r="E1679" s="275"/>
      <c r="F1679" s="492"/>
      <c r="G1679" s="41"/>
      <c r="H1679" s="363"/>
      <c r="I1679" s="364"/>
      <c r="J1679" s="364"/>
      <c r="K1679" s="365"/>
      <c r="L1679" s="363"/>
      <c r="M1679" s="31"/>
      <c r="N1679" s="364"/>
      <c r="O1679" s="364"/>
      <c r="P1679" s="364"/>
      <c r="Q1679" s="364"/>
      <c r="R1679" s="364"/>
      <c r="S1679" s="364"/>
      <c r="T1679" s="364"/>
      <c r="U1679" s="364"/>
      <c r="V1679" s="364"/>
      <c r="W1679" s="41"/>
      <c r="X1679" s="51"/>
      <c r="Y1679"/>
    </row>
    <row r="1680" spans="1:25" s="79" customFormat="1" ht="12.75" customHeight="1" x14ac:dyDescent="0.25">
      <c r="A1680" s="212"/>
      <c r="B1680" s="295"/>
      <c r="C1680" s="273"/>
      <c r="D1680" s="272" t="s">
        <v>98</v>
      </c>
      <c r="E1680" s="275"/>
      <c r="F1680" s="492"/>
      <c r="G1680" s="41"/>
      <c r="H1680" s="363">
        <f t="shared" ref="H1680:V1680" si="812">SUBTOTAL(9,H1681:H1684)</f>
        <v>0</v>
      </c>
      <c r="I1680" s="364">
        <f t="shared" si="812"/>
        <v>0</v>
      </c>
      <c r="J1680" s="364">
        <f t="shared" si="812"/>
        <v>0</v>
      </c>
      <c r="K1680" s="365">
        <f t="shared" si="812"/>
        <v>0</v>
      </c>
      <c r="L1680" s="363">
        <f t="shared" si="812"/>
        <v>0</v>
      </c>
      <c r="M1680" s="31">
        <f t="shared" si="812"/>
        <v>0</v>
      </c>
      <c r="N1680" s="364">
        <f t="shared" si="812"/>
        <v>0</v>
      </c>
      <c r="O1680" s="364">
        <f t="shared" si="812"/>
        <v>0</v>
      </c>
      <c r="P1680" s="364">
        <f t="shared" si="812"/>
        <v>0</v>
      </c>
      <c r="Q1680" s="364">
        <f t="shared" si="812"/>
        <v>0</v>
      </c>
      <c r="R1680" s="364">
        <f t="shared" si="812"/>
        <v>0</v>
      </c>
      <c r="S1680" s="364">
        <f t="shared" si="812"/>
        <v>0</v>
      </c>
      <c r="T1680" s="364">
        <f t="shared" si="812"/>
        <v>0</v>
      </c>
      <c r="U1680" s="364">
        <f t="shared" si="812"/>
        <v>0</v>
      </c>
      <c r="V1680" s="364">
        <f t="shared" si="812"/>
        <v>0</v>
      </c>
      <c r="W1680" s="41"/>
      <c r="X1680" s="51"/>
      <c r="Y1680"/>
    </row>
    <row r="1681" spans="1:25" s="79" customFormat="1" ht="12.75" customHeight="1" x14ac:dyDescent="0.25">
      <c r="A1681" s="212"/>
      <c r="B1681" s="295"/>
      <c r="C1681" s="273"/>
      <c r="D1681" s="272"/>
      <c r="E1681" s="273"/>
      <c r="F1681" s="359" t="s">
        <v>331</v>
      </c>
      <c r="G1681" s="41"/>
      <c r="H1681" s="395">
        <f t="shared" ref="H1681:V1681" si="813">H823</f>
        <v>0</v>
      </c>
      <c r="I1681" s="389">
        <f t="shared" si="813"/>
        <v>0</v>
      </c>
      <c r="J1681" s="389">
        <f t="shared" si="813"/>
        <v>0</v>
      </c>
      <c r="K1681" s="390">
        <f t="shared" si="813"/>
        <v>0</v>
      </c>
      <c r="L1681" s="388">
        <f t="shared" si="813"/>
        <v>0</v>
      </c>
      <c r="M1681" s="396">
        <f t="shared" si="813"/>
        <v>0</v>
      </c>
      <c r="N1681" s="392">
        <f t="shared" si="813"/>
        <v>0</v>
      </c>
      <c r="O1681" s="392">
        <f t="shared" si="813"/>
        <v>0</v>
      </c>
      <c r="P1681" s="392">
        <f t="shared" si="813"/>
        <v>0</v>
      </c>
      <c r="Q1681" s="392">
        <f t="shared" si="813"/>
        <v>0</v>
      </c>
      <c r="R1681" s="392">
        <f t="shared" si="813"/>
        <v>0</v>
      </c>
      <c r="S1681" s="392">
        <f t="shared" si="813"/>
        <v>0</v>
      </c>
      <c r="T1681" s="392">
        <f t="shared" si="813"/>
        <v>0</v>
      </c>
      <c r="U1681" s="392">
        <f t="shared" si="813"/>
        <v>0</v>
      </c>
      <c r="V1681" s="399">
        <f t="shared" si="813"/>
        <v>0</v>
      </c>
      <c r="W1681" s="41"/>
      <c r="X1681" s="51"/>
      <c r="Y1681"/>
    </row>
    <row r="1682" spans="1:25" s="79" customFormat="1" ht="12.75" customHeight="1" x14ac:dyDescent="0.25">
      <c r="A1682" s="212"/>
      <c r="B1682" s="295"/>
      <c r="C1682" s="273"/>
      <c r="D1682" s="272"/>
      <c r="E1682" s="273"/>
      <c r="F1682" s="359" t="s">
        <v>332</v>
      </c>
      <c r="G1682" s="41"/>
      <c r="H1682" s="395">
        <f t="shared" ref="H1682:V1682" si="814">H824</f>
        <v>0</v>
      </c>
      <c r="I1682" s="389">
        <f t="shared" si="814"/>
        <v>0</v>
      </c>
      <c r="J1682" s="389">
        <f t="shared" si="814"/>
        <v>0</v>
      </c>
      <c r="K1682" s="390">
        <f t="shared" si="814"/>
        <v>0</v>
      </c>
      <c r="L1682" s="388">
        <f t="shared" si="814"/>
        <v>0</v>
      </c>
      <c r="M1682" s="396">
        <f t="shared" si="814"/>
        <v>0</v>
      </c>
      <c r="N1682" s="392">
        <f t="shared" si="814"/>
        <v>0</v>
      </c>
      <c r="O1682" s="392">
        <f t="shared" si="814"/>
        <v>0</v>
      </c>
      <c r="P1682" s="392">
        <f t="shared" si="814"/>
        <v>0</v>
      </c>
      <c r="Q1682" s="392">
        <f t="shared" si="814"/>
        <v>0</v>
      </c>
      <c r="R1682" s="392">
        <f t="shared" si="814"/>
        <v>0</v>
      </c>
      <c r="S1682" s="392">
        <f t="shared" si="814"/>
        <v>0</v>
      </c>
      <c r="T1682" s="392">
        <f t="shared" si="814"/>
        <v>0</v>
      </c>
      <c r="U1682" s="392">
        <f t="shared" si="814"/>
        <v>0</v>
      </c>
      <c r="V1682" s="399">
        <f t="shared" si="814"/>
        <v>0</v>
      </c>
      <c r="W1682" s="41"/>
      <c r="X1682" s="51"/>
      <c r="Y1682"/>
    </row>
    <row r="1683" spans="1:25" s="79" customFormat="1" ht="12.75" customHeight="1" x14ac:dyDescent="0.25">
      <c r="A1683" s="212"/>
      <c r="B1683" s="295"/>
      <c r="C1683" s="273"/>
      <c r="D1683" s="272"/>
      <c r="E1683" s="273"/>
      <c r="F1683" s="359" t="s">
        <v>333</v>
      </c>
      <c r="G1683" s="41"/>
      <c r="H1683" s="395">
        <f t="shared" ref="H1683:V1683" si="815">H825</f>
        <v>0</v>
      </c>
      <c r="I1683" s="389">
        <f t="shared" si="815"/>
        <v>0</v>
      </c>
      <c r="J1683" s="389">
        <f t="shared" si="815"/>
        <v>0</v>
      </c>
      <c r="K1683" s="390">
        <f t="shared" si="815"/>
        <v>0</v>
      </c>
      <c r="L1683" s="388">
        <f t="shared" si="815"/>
        <v>0</v>
      </c>
      <c r="M1683" s="396">
        <f t="shared" si="815"/>
        <v>0</v>
      </c>
      <c r="N1683" s="392">
        <f t="shared" si="815"/>
        <v>0</v>
      </c>
      <c r="O1683" s="392">
        <f t="shared" si="815"/>
        <v>0</v>
      </c>
      <c r="P1683" s="392">
        <f t="shared" si="815"/>
        <v>0</v>
      </c>
      <c r="Q1683" s="392">
        <f t="shared" si="815"/>
        <v>0</v>
      </c>
      <c r="R1683" s="392">
        <f t="shared" si="815"/>
        <v>0</v>
      </c>
      <c r="S1683" s="392">
        <f t="shared" si="815"/>
        <v>0</v>
      </c>
      <c r="T1683" s="392">
        <f t="shared" si="815"/>
        <v>0</v>
      </c>
      <c r="U1683" s="392">
        <f t="shared" si="815"/>
        <v>0</v>
      </c>
      <c r="V1683" s="399">
        <f t="shared" si="815"/>
        <v>0</v>
      </c>
      <c r="W1683" s="41"/>
      <c r="X1683" s="51"/>
      <c r="Y1683"/>
    </row>
    <row r="1684" spans="1:25" s="79" customFormat="1" ht="12.75" customHeight="1" x14ac:dyDescent="0.25">
      <c r="A1684" s="212"/>
      <c r="B1684" s="295"/>
      <c r="C1684" s="273"/>
      <c r="D1684" s="272"/>
      <c r="E1684" s="273"/>
      <c r="F1684" s="359" t="s">
        <v>334</v>
      </c>
      <c r="G1684" s="41"/>
      <c r="H1684" s="395">
        <f t="shared" ref="H1684:V1684" si="816">H826</f>
        <v>0</v>
      </c>
      <c r="I1684" s="389">
        <f t="shared" si="816"/>
        <v>0</v>
      </c>
      <c r="J1684" s="389">
        <f t="shared" si="816"/>
        <v>0</v>
      </c>
      <c r="K1684" s="390">
        <f t="shared" si="816"/>
        <v>0</v>
      </c>
      <c r="L1684" s="388">
        <f t="shared" si="816"/>
        <v>0</v>
      </c>
      <c r="M1684" s="396">
        <f t="shared" si="816"/>
        <v>0</v>
      </c>
      <c r="N1684" s="392">
        <f t="shared" si="816"/>
        <v>0</v>
      </c>
      <c r="O1684" s="392">
        <f t="shared" si="816"/>
        <v>0</v>
      </c>
      <c r="P1684" s="392">
        <f t="shared" si="816"/>
        <v>0</v>
      </c>
      <c r="Q1684" s="392">
        <f t="shared" si="816"/>
        <v>0</v>
      </c>
      <c r="R1684" s="392">
        <f t="shared" si="816"/>
        <v>0</v>
      </c>
      <c r="S1684" s="392">
        <f t="shared" si="816"/>
        <v>0</v>
      </c>
      <c r="T1684" s="392">
        <f t="shared" si="816"/>
        <v>0</v>
      </c>
      <c r="U1684" s="392">
        <f t="shared" si="816"/>
        <v>0</v>
      </c>
      <c r="V1684" s="399">
        <f t="shared" si="816"/>
        <v>0</v>
      </c>
      <c r="W1684" s="41"/>
      <c r="X1684" s="51"/>
      <c r="Y1684"/>
    </row>
    <row r="1685" spans="1:25" s="79" customFormat="1" ht="12.75" customHeight="1" x14ac:dyDescent="0.25">
      <c r="A1685" s="212"/>
      <c r="B1685" s="295"/>
      <c r="C1685" s="273"/>
      <c r="D1685" s="272" t="s">
        <v>109</v>
      </c>
      <c r="E1685" s="275"/>
      <c r="F1685" s="492"/>
      <c r="G1685" s="41"/>
      <c r="H1685" s="363">
        <f t="shared" ref="H1685:V1685" si="817">SUBTOTAL(9,H1686:H1689)</f>
        <v>0</v>
      </c>
      <c r="I1685" s="364">
        <f t="shared" si="817"/>
        <v>0</v>
      </c>
      <c r="J1685" s="364">
        <f t="shared" si="817"/>
        <v>0</v>
      </c>
      <c r="K1685" s="365">
        <f t="shared" si="817"/>
        <v>0</v>
      </c>
      <c r="L1685" s="363">
        <f t="shared" si="817"/>
        <v>0</v>
      </c>
      <c r="M1685" s="31">
        <f t="shared" si="817"/>
        <v>0</v>
      </c>
      <c r="N1685" s="364">
        <f t="shared" si="817"/>
        <v>0</v>
      </c>
      <c r="O1685" s="364">
        <f t="shared" si="817"/>
        <v>0</v>
      </c>
      <c r="P1685" s="364">
        <f t="shared" si="817"/>
        <v>0</v>
      </c>
      <c r="Q1685" s="364">
        <f t="shared" si="817"/>
        <v>0</v>
      </c>
      <c r="R1685" s="364">
        <f t="shared" si="817"/>
        <v>0</v>
      </c>
      <c r="S1685" s="364">
        <f t="shared" si="817"/>
        <v>0</v>
      </c>
      <c r="T1685" s="364">
        <f t="shared" si="817"/>
        <v>0</v>
      </c>
      <c r="U1685" s="364">
        <f t="shared" si="817"/>
        <v>0</v>
      </c>
      <c r="V1685" s="364">
        <f t="shared" si="817"/>
        <v>0</v>
      </c>
      <c r="W1685" s="41"/>
      <c r="X1685" s="51"/>
      <c r="Y1685"/>
    </row>
    <row r="1686" spans="1:25" s="79" customFormat="1" ht="12.75" customHeight="1" x14ac:dyDescent="0.25">
      <c r="A1686" s="212"/>
      <c r="B1686" s="295"/>
      <c r="C1686" s="273"/>
      <c r="D1686" s="272"/>
      <c r="E1686" s="275"/>
      <c r="F1686" s="359" t="s">
        <v>331</v>
      </c>
      <c r="G1686" s="41"/>
      <c r="H1686" s="395">
        <f t="shared" ref="H1686:V1686" si="818">H828</f>
        <v>0</v>
      </c>
      <c r="I1686" s="389">
        <f t="shared" si="818"/>
        <v>0</v>
      </c>
      <c r="J1686" s="389">
        <f t="shared" si="818"/>
        <v>0</v>
      </c>
      <c r="K1686" s="390">
        <f t="shared" si="818"/>
        <v>0</v>
      </c>
      <c r="L1686" s="388">
        <f t="shared" si="818"/>
        <v>0</v>
      </c>
      <c r="M1686" s="396">
        <f t="shared" si="818"/>
        <v>0</v>
      </c>
      <c r="N1686" s="392">
        <f t="shared" si="818"/>
        <v>0</v>
      </c>
      <c r="O1686" s="392">
        <f t="shared" si="818"/>
        <v>0</v>
      </c>
      <c r="P1686" s="392">
        <f t="shared" si="818"/>
        <v>0</v>
      </c>
      <c r="Q1686" s="392">
        <f t="shared" si="818"/>
        <v>0</v>
      </c>
      <c r="R1686" s="392">
        <f t="shared" si="818"/>
        <v>0</v>
      </c>
      <c r="S1686" s="392">
        <f t="shared" si="818"/>
        <v>0</v>
      </c>
      <c r="T1686" s="392">
        <f t="shared" si="818"/>
        <v>0</v>
      </c>
      <c r="U1686" s="392">
        <f t="shared" si="818"/>
        <v>0</v>
      </c>
      <c r="V1686" s="399">
        <f t="shared" si="818"/>
        <v>0</v>
      </c>
      <c r="W1686" s="41"/>
      <c r="X1686" s="51"/>
      <c r="Y1686"/>
    </row>
    <row r="1687" spans="1:25" s="79" customFormat="1" ht="12.75" customHeight="1" x14ac:dyDescent="0.25">
      <c r="A1687" s="212"/>
      <c r="B1687" s="295"/>
      <c r="C1687" s="273"/>
      <c r="D1687" s="272"/>
      <c r="E1687" s="275"/>
      <c r="F1687" s="359" t="s">
        <v>332</v>
      </c>
      <c r="G1687" s="41"/>
      <c r="H1687" s="395">
        <f t="shared" ref="H1687:V1687" si="819">H829</f>
        <v>0</v>
      </c>
      <c r="I1687" s="389">
        <f t="shared" si="819"/>
        <v>0</v>
      </c>
      <c r="J1687" s="389">
        <f t="shared" si="819"/>
        <v>0</v>
      </c>
      <c r="K1687" s="390">
        <f t="shared" si="819"/>
        <v>0</v>
      </c>
      <c r="L1687" s="388">
        <f t="shared" si="819"/>
        <v>0</v>
      </c>
      <c r="M1687" s="396">
        <f t="shared" si="819"/>
        <v>0</v>
      </c>
      <c r="N1687" s="392">
        <f t="shared" si="819"/>
        <v>0</v>
      </c>
      <c r="O1687" s="392">
        <f t="shared" si="819"/>
        <v>0</v>
      </c>
      <c r="P1687" s="392">
        <f t="shared" si="819"/>
        <v>0</v>
      </c>
      <c r="Q1687" s="392">
        <f t="shared" si="819"/>
        <v>0</v>
      </c>
      <c r="R1687" s="392">
        <f t="shared" si="819"/>
        <v>0</v>
      </c>
      <c r="S1687" s="392">
        <f t="shared" si="819"/>
        <v>0</v>
      </c>
      <c r="T1687" s="392">
        <f t="shared" si="819"/>
        <v>0</v>
      </c>
      <c r="U1687" s="392">
        <f t="shared" si="819"/>
        <v>0</v>
      </c>
      <c r="V1687" s="399">
        <f t="shared" si="819"/>
        <v>0</v>
      </c>
      <c r="W1687" s="41"/>
      <c r="X1687" s="51"/>
      <c r="Y1687"/>
    </row>
    <row r="1688" spans="1:25" s="79" customFormat="1" ht="12.75" customHeight="1" x14ac:dyDescent="0.25">
      <c r="A1688" s="212"/>
      <c r="B1688" s="295"/>
      <c r="C1688" s="273"/>
      <c r="D1688" s="272"/>
      <c r="E1688" s="275"/>
      <c r="F1688" s="359" t="s">
        <v>333</v>
      </c>
      <c r="G1688" s="41"/>
      <c r="H1688" s="395">
        <f t="shared" ref="H1688:V1688" si="820">H830</f>
        <v>0</v>
      </c>
      <c r="I1688" s="389">
        <f t="shared" si="820"/>
        <v>0</v>
      </c>
      <c r="J1688" s="389">
        <f t="shared" si="820"/>
        <v>0</v>
      </c>
      <c r="K1688" s="390">
        <f t="shared" si="820"/>
        <v>0</v>
      </c>
      <c r="L1688" s="388">
        <f t="shared" si="820"/>
        <v>0</v>
      </c>
      <c r="M1688" s="396">
        <f t="shared" si="820"/>
        <v>0</v>
      </c>
      <c r="N1688" s="392">
        <f t="shared" si="820"/>
        <v>0</v>
      </c>
      <c r="O1688" s="392">
        <f t="shared" si="820"/>
        <v>0</v>
      </c>
      <c r="P1688" s="392">
        <f t="shared" si="820"/>
        <v>0</v>
      </c>
      <c r="Q1688" s="392">
        <f t="shared" si="820"/>
        <v>0</v>
      </c>
      <c r="R1688" s="392">
        <f t="shared" si="820"/>
        <v>0</v>
      </c>
      <c r="S1688" s="392">
        <f t="shared" si="820"/>
        <v>0</v>
      </c>
      <c r="T1688" s="392">
        <f t="shared" si="820"/>
        <v>0</v>
      </c>
      <c r="U1688" s="392">
        <f t="shared" si="820"/>
        <v>0</v>
      </c>
      <c r="V1688" s="399">
        <f t="shared" si="820"/>
        <v>0</v>
      </c>
      <c r="W1688" s="41"/>
      <c r="X1688" s="51"/>
      <c r="Y1688"/>
    </row>
    <row r="1689" spans="1:25" s="79" customFormat="1" ht="12.75" customHeight="1" x14ac:dyDescent="0.25">
      <c r="A1689" s="212"/>
      <c r="B1689" s="295"/>
      <c r="C1689" s="273"/>
      <c r="D1689" s="272"/>
      <c r="E1689" s="275"/>
      <c r="F1689" s="359" t="s">
        <v>335</v>
      </c>
      <c r="G1689" s="41"/>
      <c r="H1689" s="395">
        <f t="shared" ref="H1689:V1689" si="821">H831</f>
        <v>0</v>
      </c>
      <c r="I1689" s="389">
        <f t="shared" si="821"/>
        <v>0</v>
      </c>
      <c r="J1689" s="389">
        <f t="shared" si="821"/>
        <v>0</v>
      </c>
      <c r="K1689" s="390">
        <f t="shared" si="821"/>
        <v>0</v>
      </c>
      <c r="L1689" s="388">
        <f t="shared" si="821"/>
        <v>0</v>
      </c>
      <c r="M1689" s="396">
        <f t="shared" si="821"/>
        <v>0</v>
      </c>
      <c r="N1689" s="392">
        <f t="shared" si="821"/>
        <v>0</v>
      </c>
      <c r="O1689" s="392">
        <f t="shared" si="821"/>
        <v>0</v>
      </c>
      <c r="P1689" s="392">
        <f t="shared" si="821"/>
        <v>0</v>
      </c>
      <c r="Q1689" s="392">
        <f t="shared" si="821"/>
        <v>0</v>
      </c>
      <c r="R1689" s="392">
        <f t="shared" si="821"/>
        <v>0</v>
      </c>
      <c r="S1689" s="392">
        <f t="shared" si="821"/>
        <v>0</v>
      </c>
      <c r="T1689" s="392">
        <f t="shared" si="821"/>
        <v>0</v>
      </c>
      <c r="U1689" s="392">
        <f t="shared" si="821"/>
        <v>0</v>
      </c>
      <c r="V1689" s="399">
        <f t="shared" si="821"/>
        <v>0</v>
      </c>
      <c r="W1689" s="41"/>
      <c r="X1689" s="51"/>
      <c r="Y1689"/>
    </row>
    <row r="1690" spans="1:25" s="79" customFormat="1" ht="12.75" customHeight="1" x14ac:dyDescent="0.25">
      <c r="A1690" s="212"/>
      <c r="B1690" s="295"/>
      <c r="C1690" s="273"/>
      <c r="D1690" s="272" t="s">
        <v>336</v>
      </c>
      <c r="E1690" s="275"/>
      <c r="F1690" s="492"/>
      <c r="G1690" s="41"/>
      <c r="H1690" s="363">
        <f t="shared" ref="H1690:V1690" si="822">SUBTOTAL(9,H1691:H1692)</f>
        <v>0</v>
      </c>
      <c r="I1690" s="364">
        <f t="shared" si="822"/>
        <v>0</v>
      </c>
      <c r="J1690" s="364">
        <f t="shared" si="822"/>
        <v>0</v>
      </c>
      <c r="K1690" s="365">
        <f t="shared" si="822"/>
        <v>0</v>
      </c>
      <c r="L1690" s="363">
        <f t="shared" si="822"/>
        <v>0</v>
      </c>
      <c r="M1690" s="31">
        <f t="shared" si="822"/>
        <v>0</v>
      </c>
      <c r="N1690" s="364">
        <f t="shared" si="822"/>
        <v>0</v>
      </c>
      <c r="O1690" s="364">
        <f t="shared" si="822"/>
        <v>0</v>
      </c>
      <c r="P1690" s="364">
        <f t="shared" si="822"/>
        <v>0</v>
      </c>
      <c r="Q1690" s="364">
        <f t="shared" si="822"/>
        <v>0</v>
      </c>
      <c r="R1690" s="364">
        <f t="shared" si="822"/>
        <v>0</v>
      </c>
      <c r="S1690" s="364">
        <f t="shared" si="822"/>
        <v>0</v>
      </c>
      <c r="T1690" s="364">
        <f t="shared" si="822"/>
        <v>0</v>
      </c>
      <c r="U1690" s="364">
        <f t="shared" si="822"/>
        <v>0</v>
      </c>
      <c r="V1690" s="364">
        <f t="shared" si="822"/>
        <v>0</v>
      </c>
      <c r="W1690" s="41"/>
      <c r="X1690" s="51"/>
      <c r="Y1690"/>
    </row>
    <row r="1691" spans="1:25" s="79" customFormat="1" ht="12.75" customHeight="1" x14ac:dyDescent="0.25">
      <c r="A1691" s="212"/>
      <c r="B1691" s="295"/>
      <c r="C1691" s="273"/>
      <c r="D1691" s="272"/>
      <c r="E1691" s="275"/>
      <c r="F1691" s="359" t="s">
        <v>337</v>
      </c>
      <c r="G1691" s="41"/>
      <c r="H1691" s="395">
        <f t="shared" ref="H1691:V1691" si="823">H833</f>
        <v>0</v>
      </c>
      <c r="I1691" s="389">
        <f t="shared" si="823"/>
        <v>0</v>
      </c>
      <c r="J1691" s="389">
        <f t="shared" si="823"/>
        <v>0</v>
      </c>
      <c r="K1691" s="390">
        <f t="shared" si="823"/>
        <v>0</v>
      </c>
      <c r="L1691" s="388">
        <f t="shared" si="823"/>
        <v>0</v>
      </c>
      <c r="M1691" s="396">
        <f t="shared" si="823"/>
        <v>0</v>
      </c>
      <c r="N1691" s="392">
        <f t="shared" si="823"/>
        <v>0</v>
      </c>
      <c r="O1691" s="392">
        <f t="shared" si="823"/>
        <v>0</v>
      </c>
      <c r="P1691" s="392">
        <f t="shared" si="823"/>
        <v>0</v>
      </c>
      <c r="Q1691" s="392">
        <f t="shared" si="823"/>
        <v>0</v>
      </c>
      <c r="R1691" s="392">
        <f t="shared" si="823"/>
        <v>0</v>
      </c>
      <c r="S1691" s="392">
        <f t="shared" si="823"/>
        <v>0</v>
      </c>
      <c r="T1691" s="392">
        <f t="shared" si="823"/>
        <v>0</v>
      </c>
      <c r="U1691" s="392">
        <f t="shared" si="823"/>
        <v>0</v>
      </c>
      <c r="V1691" s="399">
        <f t="shared" si="823"/>
        <v>0</v>
      </c>
      <c r="W1691" s="41"/>
      <c r="X1691" s="51"/>
      <c r="Y1691"/>
    </row>
    <row r="1692" spans="1:25" s="79" customFormat="1" ht="12.75" customHeight="1" x14ac:dyDescent="0.25">
      <c r="A1692" s="212"/>
      <c r="B1692" s="295"/>
      <c r="C1692" s="273"/>
      <c r="D1692" s="272"/>
      <c r="E1692" s="275"/>
      <c r="F1692" s="359" t="s">
        <v>338</v>
      </c>
      <c r="G1692" s="41"/>
      <c r="H1692" s="395">
        <f t="shared" ref="H1692:V1692" si="824">H834</f>
        <v>0</v>
      </c>
      <c r="I1692" s="389">
        <f t="shared" si="824"/>
        <v>0</v>
      </c>
      <c r="J1692" s="389">
        <f t="shared" si="824"/>
        <v>0</v>
      </c>
      <c r="K1692" s="390">
        <f t="shared" si="824"/>
        <v>0</v>
      </c>
      <c r="L1692" s="388">
        <f t="shared" si="824"/>
        <v>0</v>
      </c>
      <c r="M1692" s="396">
        <f t="shared" si="824"/>
        <v>0</v>
      </c>
      <c r="N1692" s="392">
        <f t="shared" si="824"/>
        <v>0</v>
      </c>
      <c r="O1692" s="392">
        <f t="shared" si="824"/>
        <v>0</v>
      </c>
      <c r="P1692" s="392">
        <f t="shared" si="824"/>
        <v>0</v>
      </c>
      <c r="Q1692" s="392">
        <f t="shared" si="824"/>
        <v>0</v>
      </c>
      <c r="R1692" s="392">
        <f t="shared" si="824"/>
        <v>0</v>
      </c>
      <c r="S1692" s="392">
        <f t="shared" si="824"/>
        <v>0</v>
      </c>
      <c r="T1692" s="392">
        <f t="shared" si="824"/>
        <v>0</v>
      </c>
      <c r="U1692" s="392">
        <f t="shared" si="824"/>
        <v>0</v>
      </c>
      <c r="V1692" s="399">
        <f t="shared" si="824"/>
        <v>0</v>
      </c>
      <c r="W1692" s="41"/>
      <c r="X1692" s="51"/>
      <c r="Y1692"/>
    </row>
    <row r="1693" spans="1:25" s="79" customFormat="1" ht="12.75" customHeight="1" x14ac:dyDescent="0.25">
      <c r="A1693" s="212"/>
      <c r="B1693" s="295"/>
      <c r="C1693" s="273"/>
      <c r="D1693" s="272" t="s">
        <v>339</v>
      </c>
      <c r="E1693" s="273"/>
      <c r="F1693" s="496"/>
      <c r="G1693" s="41"/>
      <c r="H1693" s="363">
        <f t="shared" ref="H1693:V1693" si="825">SUBTOTAL(9,H1694:H1698)</f>
        <v>0</v>
      </c>
      <c r="I1693" s="364">
        <f t="shared" si="825"/>
        <v>0</v>
      </c>
      <c r="J1693" s="364">
        <f t="shared" si="825"/>
        <v>0</v>
      </c>
      <c r="K1693" s="365">
        <f t="shared" si="825"/>
        <v>0</v>
      </c>
      <c r="L1693" s="363">
        <f t="shared" si="825"/>
        <v>0</v>
      </c>
      <c r="M1693" s="31">
        <f t="shared" si="825"/>
        <v>0</v>
      </c>
      <c r="N1693" s="364">
        <f t="shared" si="825"/>
        <v>0</v>
      </c>
      <c r="O1693" s="364">
        <f t="shared" si="825"/>
        <v>0</v>
      </c>
      <c r="P1693" s="364">
        <f t="shared" si="825"/>
        <v>0</v>
      </c>
      <c r="Q1693" s="364">
        <f t="shared" si="825"/>
        <v>0</v>
      </c>
      <c r="R1693" s="364">
        <f t="shared" si="825"/>
        <v>0</v>
      </c>
      <c r="S1693" s="364">
        <f t="shared" si="825"/>
        <v>0</v>
      </c>
      <c r="T1693" s="364">
        <f t="shared" si="825"/>
        <v>0</v>
      </c>
      <c r="U1693" s="364">
        <f t="shared" si="825"/>
        <v>0</v>
      </c>
      <c r="V1693" s="364">
        <f t="shared" si="825"/>
        <v>0</v>
      </c>
      <c r="W1693" s="41"/>
      <c r="X1693" s="51"/>
      <c r="Y1693"/>
    </row>
    <row r="1694" spans="1:25" s="79" customFormat="1" ht="12.75" customHeight="1" x14ac:dyDescent="0.25">
      <c r="A1694" s="212"/>
      <c r="B1694" s="295"/>
      <c r="C1694" s="273"/>
      <c r="D1694" s="272"/>
      <c r="E1694" s="275"/>
      <c r="F1694" s="359" t="s">
        <v>340</v>
      </c>
      <c r="G1694" s="41"/>
      <c r="H1694" s="395">
        <f t="shared" ref="H1694:V1694" si="826">H836</f>
        <v>0</v>
      </c>
      <c r="I1694" s="389">
        <f t="shared" si="826"/>
        <v>0</v>
      </c>
      <c r="J1694" s="389">
        <f t="shared" si="826"/>
        <v>0</v>
      </c>
      <c r="K1694" s="390">
        <f t="shared" si="826"/>
        <v>0</v>
      </c>
      <c r="L1694" s="388">
        <f t="shared" si="826"/>
        <v>0</v>
      </c>
      <c r="M1694" s="396">
        <f t="shared" si="826"/>
        <v>0</v>
      </c>
      <c r="N1694" s="392">
        <f t="shared" si="826"/>
        <v>0</v>
      </c>
      <c r="O1694" s="392">
        <f t="shared" si="826"/>
        <v>0</v>
      </c>
      <c r="P1694" s="392">
        <f t="shared" si="826"/>
        <v>0</v>
      </c>
      <c r="Q1694" s="392">
        <f t="shared" si="826"/>
        <v>0</v>
      </c>
      <c r="R1694" s="392">
        <f t="shared" si="826"/>
        <v>0</v>
      </c>
      <c r="S1694" s="392">
        <f t="shared" si="826"/>
        <v>0</v>
      </c>
      <c r="T1694" s="392">
        <f t="shared" si="826"/>
        <v>0</v>
      </c>
      <c r="U1694" s="392">
        <f t="shared" si="826"/>
        <v>0</v>
      </c>
      <c r="V1694" s="399">
        <f t="shared" si="826"/>
        <v>0</v>
      </c>
      <c r="W1694" s="41"/>
      <c r="X1694" s="51"/>
      <c r="Y1694"/>
    </row>
    <row r="1695" spans="1:25" s="79" customFormat="1" ht="12.75" customHeight="1" x14ac:dyDescent="0.25">
      <c r="A1695" s="212"/>
      <c r="B1695" s="295"/>
      <c r="C1695" s="273"/>
      <c r="D1695" s="272"/>
      <c r="E1695" s="275"/>
      <c r="F1695" s="359" t="s">
        <v>341</v>
      </c>
      <c r="G1695" s="41"/>
      <c r="H1695" s="395">
        <f t="shared" ref="H1695:V1695" si="827">H837</f>
        <v>0</v>
      </c>
      <c r="I1695" s="389">
        <f t="shared" si="827"/>
        <v>0</v>
      </c>
      <c r="J1695" s="389">
        <f t="shared" si="827"/>
        <v>0</v>
      </c>
      <c r="K1695" s="390">
        <f t="shared" si="827"/>
        <v>0</v>
      </c>
      <c r="L1695" s="388">
        <f t="shared" si="827"/>
        <v>0</v>
      </c>
      <c r="M1695" s="396">
        <f t="shared" si="827"/>
        <v>0</v>
      </c>
      <c r="N1695" s="392">
        <f t="shared" si="827"/>
        <v>0</v>
      </c>
      <c r="O1695" s="392">
        <f t="shared" si="827"/>
        <v>0</v>
      </c>
      <c r="P1695" s="392">
        <f t="shared" si="827"/>
        <v>0</v>
      </c>
      <c r="Q1695" s="392">
        <f t="shared" si="827"/>
        <v>0</v>
      </c>
      <c r="R1695" s="392">
        <f t="shared" si="827"/>
        <v>0</v>
      </c>
      <c r="S1695" s="392">
        <f t="shared" si="827"/>
        <v>0</v>
      </c>
      <c r="T1695" s="392">
        <f t="shared" si="827"/>
        <v>0</v>
      </c>
      <c r="U1695" s="392">
        <f t="shared" si="827"/>
        <v>0</v>
      </c>
      <c r="V1695" s="399">
        <f t="shared" si="827"/>
        <v>0</v>
      </c>
      <c r="W1695" s="41"/>
      <c r="X1695" s="51"/>
      <c r="Y1695"/>
    </row>
    <row r="1696" spans="1:25" s="79" customFormat="1" ht="12.75" customHeight="1" x14ac:dyDescent="0.25">
      <c r="A1696" s="212"/>
      <c r="B1696" s="295"/>
      <c r="C1696" s="273"/>
      <c r="D1696" s="272"/>
      <c r="E1696" s="275"/>
      <c r="F1696" s="359" t="s">
        <v>342</v>
      </c>
      <c r="G1696" s="41"/>
      <c r="H1696" s="395">
        <f t="shared" ref="H1696:V1696" si="828">H838</f>
        <v>0</v>
      </c>
      <c r="I1696" s="389">
        <f t="shared" si="828"/>
        <v>0</v>
      </c>
      <c r="J1696" s="389">
        <f t="shared" si="828"/>
        <v>0</v>
      </c>
      <c r="K1696" s="390">
        <f t="shared" si="828"/>
        <v>0</v>
      </c>
      <c r="L1696" s="388">
        <f t="shared" si="828"/>
        <v>0</v>
      </c>
      <c r="M1696" s="396">
        <f t="shared" si="828"/>
        <v>0</v>
      </c>
      <c r="N1696" s="392">
        <f t="shared" si="828"/>
        <v>0</v>
      </c>
      <c r="O1696" s="392">
        <f t="shared" si="828"/>
        <v>0</v>
      </c>
      <c r="P1696" s="392">
        <f t="shared" si="828"/>
        <v>0</v>
      </c>
      <c r="Q1696" s="392">
        <f t="shared" si="828"/>
        <v>0</v>
      </c>
      <c r="R1696" s="392">
        <f t="shared" si="828"/>
        <v>0</v>
      </c>
      <c r="S1696" s="392">
        <f t="shared" si="828"/>
        <v>0</v>
      </c>
      <c r="T1696" s="392">
        <f t="shared" si="828"/>
        <v>0</v>
      </c>
      <c r="U1696" s="392">
        <f t="shared" si="828"/>
        <v>0</v>
      </c>
      <c r="V1696" s="399">
        <f t="shared" si="828"/>
        <v>0</v>
      </c>
      <c r="W1696" s="41"/>
      <c r="X1696" s="51"/>
      <c r="Y1696"/>
    </row>
    <row r="1697" spans="1:25" s="79" customFormat="1" ht="12.75" customHeight="1" x14ac:dyDescent="0.25">
      <c r="A1697" s="212"/>
      <c r="B1697" s="295"/>
      <c r="C1697" s="273"/>
      <c r="D1697" s="272"/>
      <c r="E1697" s="275"/>
      <c r="F1697" s="359" t="s">
        <v>343</v>
      </c>
      <c r="G1697" s="41"/>
      <c r="H1697" s="395">
        <f t="shared" ref="H1697:V1697" si="829">H839</f>
        <v>0</v>
      </c>
      <c r="I1697" s="389">
        <f t="shared" si="829"/>
        <v>0</v>
      </c>
      <c r="J1697" s="389">
        <f t="shared" si="829"/>
        <v>0</v>
      </c>
      <c r="K1697" s="390">
        <f t="shared" si="829"/>
        <v>0</v>
      </c>
      <c r="L1697" s="388">
        <f t="shared" si="829"/>
        <v>0</v>
      </c>
      <c r="M1697" s="396">
        <f t="shared" si="829"/>
        <v>0</v>
      </c>
      <c r="N1697" s="392">
        <f t="shared" si="829"/>
        <v>0</v>
      </c>
      <c r="O1697" s="392">
        <f t="shared" si="829"/>
        <v>0</v>
      </c>
      <c r="P1697" s="392">
        <f t="shared" si="829"/>
        <v>0</v>
      </c>
      <c r="Q1697" s="392">
        <f t="shared" si="829"/>
        <v>0</v>
      </c>
      <c r="R1697" s="392">
        <f t="shared" si="829"/>
        <v>0</v>
      </c>
      <c r="S1697" s="392">
        <f t="shared" si="829"/>
        <v>0</v>
      </c>
      <c r="T1697" s="392">
        <f t="shared" si="829"/>
        <v>0</v>
      </c>
      <c r="U1697" s="392">
        <f t="shared" si="829"/>
        <v>0</v>
      </c>
      <c r="V1697" s="399">
        <f t="shared" si="829"/>
        <v>0</v>
      </c>
      <c r="W1697" s="41"/>
      <c r="X1697" s="51"/>
      <c r="Y1697"/>
    </row>
    <row r="1698" spans="1:25" s="79" customFormat="1" ht="12.75" customHeight="1" x14ac:dyDescent="0.25">
      <c r="A1698" s="212"/>
      <c r="B1698" s="295"/>
      <c r="C1698" s="273"/>
      <c r="D1698" s="272"/>
      <c r="E1698" s="275"/>
      <c r="F1698" s="359" t="s">
        <v>344</v>
      </c>
      <c r="G1698" s="41"/>
      <c r="H1698" s="395">
        <f t="shared" ref="H1698:V1698" si="830">H840</f>
        <v>0</v>
      </c>
      <c r="I1698" s="389">
        <f t="shared" si="830"/>
        <v>0</v>
      </c>
      <c r="J1698" s="389">
        <f t="shared" si="830"/>
        <v>0</v>
      </c>
      <c r="K1698" s="390">
        <f t="shared" si="830"/>
        <v>0</v>
      </c>
      <c r="L1698" s="388">
        <f t="shared" si="830"/>
        <v>0</v>
      </c>
      <c r="M1698" s="396">
        <f t="shared" si="830"/>
        <v>0</v>
      </c>
      <c r="N1698" s="392">
        <f t="shared" si="830"/>
        <v>0</v>
      </c>
      <c r="O1698" s="392">
        <f t="shared" si="830"/>
        <v>0</v>
      </c>
      <c r="P1698" s="392">
        <f t="shared" si="830"/>
        <v>0</v>
      </c>
      <c r="Q1698" s="392">
        <f t="shared" si="830"/>
        <v>0</v>
      </c>
      <c r="R1698" s="392">
        <f t="shared" si="830"/>
        <v>0</v>
      </c>
      <c r="S1698" s="392">
        <f t="shared" si="830"/>
        <v>0</v>
      </c>
      <c r="T1698" s="392">
        <f t="shared" si="830"/>
        <v>0</v>
      </c>
      <c r="U1698" s="392">
        <f t="shared" si="830"/>
        <v>0</v>
      </c>
      <c r="V1698" s="399">
        <f t="shared" si="830"/>
        <v>0</v>
      </c>
      <c r="W1698" s="41"/>
      <c r="X1698" s="51"/>
      <c r="Y1698"/>
    </row>
    <row r="1699" spans="1:25" s="79" customFormat="1" ht="12.75" customHeight="1" x14ac:dyDescent="0.25">
      <c r="A1699" s="212"/>
      <c r="B1699" s="295"/>
      <c r="C1699" s="273"/>
      <c r="D1699" s="272" t="s">
        <v>345</v>
      </c>
      <c r="E1699" s="272"/>
      <c r="F1699" s="360"/>
      <c r="G1699" s="41"/>
      <c r="H1699" s="363">
        <f t="shared" ref="H1699:V1699" si="831">SUBTOTAL(9,H1700:H1704)</f>
        <v>0</v>
      </c>
      <c r="I1699" s="364">
        <f t="shared" si="831"/>
        <v>0</v>
      </c>
      <c r="J1699" s="364">
        <f t="shared" si="831"/>
        <v>0</v>
      </c>
      <c r="K1699" s="365">
        <f t="shared" si="831"/>
        <v>0</v>
      </c>
      <c r="L1699" s="363">
        <f t="shared" si="831"/>
        <v>0</v>
      </c>
      <c r="M1699" s="31">
        <f t="shared" si="831"/>
        <v>0</v>
      </c>
      <c r="N1699" s="364">
        <f t="shared" si="831"/>
        <v>0</v>
      </c>
      <c r="O1699" s="364">
        <f t="shared" si="831"/>
        <v>0</v>
      </c>
      <c r="P1699" s="364">
        <f t="shared" si="831"/>
        <v>0</v>
      </c>
      <c r="Q1699" s="364">
        <f t="shared" si="831"/>
        <v>0</v>
      </c>
      <c r="R1699" s="364">
        <f t="shared" si="831"/>
        <v>0</v>
      </c>
      <c r="S1699" s="364">
        <f t="shared" si="831"/>
        <v>0</v>
      </c>
      <c r="T1699" s="364">
        <f t="shared" si="831"/>
        <v>0</v>
      </c>
      <c r="U1699" s="364">
        <f t="shared" si="831"/>
        <v>0</v>
      </c>
      <c r="V1699" s="364">
        <f t="shared" si="831"/>
        <v>0</v>
      </c>
      <c r="W1699" s="41"/>
      <c r="X1699" s="51"/>
      <c r="Y1699"/>
    </row>
    <row r="1700" spans="1:25" s="79" customFormat="1" ht="12.75" customHeight="1" x14ac:dyDescent="0.25">
      <c r="A1700" s="212"/>
      <c r="B1700" s="295"/>
      <c r="C1700" s="273"/>
      <c r="D1700" s="272"/>
      <c r="E1700" s="275"/>
      <c r="F1700" s="359" t="s">
        <v>346</v>
      </c>
      <c r="G1700" s="41"/>
      <c r="H1700" s="395">
        <f t="shared" ref="H1700:V1700" si="832">H842</f>
        <v>0</v>
      </c>
      <c r="I1700" s="389">
        <f t="shared" si="832"/>
        <v>0</v>
      </c>
      <c r="J1700" s="389">
        <f t="shared" si="832"/>
        <v>0</v>
      </c>
      <c r="K1700" s="390">
        <f t="shared" si="832"/>
        <v>0</v>
      </c>
      <c r="L1700" s="388">
        <f t="shared" si="832"/>
        <v>0</v>
      </c>
      <c r="M1700" s="396">
        <f t="shared" si="832"/>
        <v>0</v>
      </c>
      <c r="N1700" s="392">
        <f t="shared" si="832"/>
        <v>0</v>
      </c>
      <c r="O1700" s="392">
        <f t="shared" si="832"/>
        <v>0</v>
      </c>
      <c r="P1700" s="392">
        <f t="shared" si="832"/>
        <v>0</v>
      </c>
      <c r="Q1700" s="392">
        <f t="shared" si="832"/>
        <v>0</v>
      </c>
      <c r="R1700" s="392">
        <f t="shared" si="832"/>
        <v>0</v>
      </c>
      <c r="S1700" s="392">
        <f t="shared" si="832"/>
        <v>0</v>
      </c>
      <c r="T1700" s="392">
        <f t="shared" si="832"/>
        <v>0</v>
      </c>
      <c r="U1700" s="392">
        <f t="shared" si="832"/>
        <v>0</v>
      </c>
      <c r="V1700" s="399">
        <f t="shared" si="832"/>
        <v>0</v>
      </c>
      <c r="W1700" s="41"/>
      <c r="X1700" s="51"/>
      <c r="Y1700"/>
    </row>
    <row r="1701" spans="1:25" s="79" customFormat="1" ht="12.75" customHeight="1" x14ac:dyDescent="0.25">
      <c r="A1701" s="212"/>
      <c r="B1701" s="295"/>
      <c r="C1701" s="273"/>
      <c r="D1701" s="272"/>
      <c r="E1701" s="275"/>
      <c r="F1701" s="359" t="s">
        <v>347</v>
      </c>
      <c r="G1701" s="41"/>
      <c r="H1701" s="395">
        <f t="shared" ref="H1701:V1701" si="833">H843</f>
        <v>0</v>
      </c>
      <c r="I1701" s="389">
        <f t="shared" si="833"/>
        <v>0</v>
      </c>
      <c r="J1701" s="389">
        <f t="shared" si="833"/>
        <v>0</v>
      </c>
      <c r="K1701" s="390">
        <f t="shared" si="833"/>
        <v>0</v>
      </c>
      <c r="L1701" s="388">
        <f t="shared" si="833"/>
        <v>0</v>
      </c>
      <c r="M1701" s="396">
        <f t="shared" si="833"/>
        <v>0</v>
      </c>
      <c r="N1701" s="392">
        <f t="shared" si="833"/>
        <v>0</v>
      </c>
      <c r="O1701" s="392">
        <f t="shared" si="833"/>
        <v>0</v>
      </c>
      <c r="P1701" s="392">
        <f t="shared" si="833"/>
        <v>0</v>
      </c>
      <c r="Q1701" s="392">
        <f t="shared" si="833"/>
        <v>0</v>
      </c>
      <c r="R1701" s="392">
        <f t="shared" si="833"/>
        <v>0</v>
      </c>
      <c r="S1701" s="392">
        <f t="shared" si="833"/>
        <v>0</v>
      </c>
      <c r="T1701" s="392">
        <f t="shared" si="833"/>
        <v>0</v>
      </c>
      <c r="U1701" s="392">
        <f t="shared" si="833"/>
        <v>0</v>
      </c>
      <c r="V1701" s="399">
        <f t="shared" si="833"/>
        <v>0</v>
      </c>
      <c r="W1701" s="41"/>
      <c r="X1701" s="51"/>
      <c r="Y1701"/>
    </row>
    <row r="1702" spans="1:25" s="79" customFormat="1" ht="12.75" customHeight="1" x14ac:dyDescent="0.25">
      <c r="A1702" s="212"/>
      <c r="B1702" s="295"/>
      <c r="C1702" s="273"/>
      <c r="D1702" s="272"/>
      <c r="E1702" s="275"/>
      <c r="F1702" s="359" t="s">
        <v>348</v>
      </c>
      <c r="G1702" s="41"/>
      <c r="H1702" s="369"/>
      <c r="I1702" s="369"/>
      <c r="J1702" s="369"/>
      <c r="K1702" s="370"/>
      <c r="L1702" s="364"/>
      <c r="M1702" s="364"/>
      <c r="N1702" s="364"/>
      <c r="O1702" s="364"/>
      <c r="P1702" s="364"/>
      <c r="Q1702" s="364"/>
      <c r="R1702" s="364"/>
      <c r="S1702" s="364"/>
      <c r="T1702" s="364"/>
      <c r="U1702" s="364"/>
      <c r="V1702" s="364"/>
      <c r="W1702" s="41"/>
      <c r="X1702" s="51"/>
      <c r="Y1702"/>
    </row>
    <row r="1703" spans="1:25" s="79" customFormat="1" ht="12.75" customHeight="1" x14ac:dyDescent="0.25">
      <c r="A1703" s="212"/>
      <c r="B1703" s="295"/>
      <c r="C1703" s="273"/>
      <c r="D1703" s="272"/>
      <c r="E1703" s="275"/>
      <c r="F1703" s="359" t="s">
        <v>349</v>
      </c>
      <c r="G1703" s="41"/>
      <c r="H1703" s="441"/>
      <c r="I1703" s="442"/>
      <c r="J1703" s="442"/>
      <c r="K1703" s="442"/>
      <c r="L1703" s="443"/>
      <c r="M1703" s="442"/>
      <c r="N1703" s="442"/>
      <c r="O1703" s="442"/>
      <c r="P1703" s="442"/>
      <c r="Q1703" s="442"/>
      <c r="R1703" s="442"/>
      <c r="S1703" s="442"/>
      <c r="T1703" s="442"/>
      <c r="U1703" s="442"/>
      <c r="V1703" s="442"/>
      <c r="W1703" s="41"/>
      <c r="X1703" s="51"/>
      <c r="Y1703"/>
    </row>
    <row r="1704" spans="1:25" s="79" customFormat="1" ht="12.75" customHeight="1" x14ac:dyDescent="0.25">
      <c r="A1704" s="212"/>
      <c r="B1704" s="295"/>
      <c r="C1704" s="273"/>
      <c r="D1704" s="272"/>
      <c r="E1704" s="275"/>
      <c r="F1704" s="359" t="s">
        <v>350</v>
      </c>
      <c r="G1704" s="41"/>
      <c r="H1704" s="395">
        <f t="shared" ref="H1704:V1704" si="834">H846</f>
        <v>0</v>
      </c>
      <c r="I1704" s="389">
        <f t="shared" si="834"/>
        <v>0</v>
      </c>
      <c r="J1704" s="389">
        <f t="shared" si="834"/>
        <v>0</v>
      </c>
      <c r="K1704" s="390">
        <f t="shared" si="834"/>
        <v>0</v>
      </c>
      <c r="L1704" s="388">
        <f t="shared" si="834"/>
        <v>0</v>
      </c>
      <c r="M1704" s="396">
        <f t="shared" si="834"/>
        <v>0</v>
      </c>
      <c r="N1704" s="392">
        <f t="shared" si="834"/>
        <v>0</v>
      </c>
      <c r="O1704" s="392">
        <f t="shared" si="834"/>
        <v>0</v>
      </c>
      <c r="P1704" s="392">
        <f t="shared" si="834"/>
        <v>0</v>
      </c>
      <c r="Q1704" s="392">
        <f t="shared" si="834"/>
        <v>0</v>
      </c>
      <c r="R1704" s="392">
        <f t="shared" si="834"/>
        <v>0</v>
      </c>
      <c r="S1704" s="392">
        <f t="shared" si="834"/>
        <v>0</v>
      </c>
      <c r="T1704" s="392">
        <f t="shared" si="834"/>
        <v>0</v>
      </c>
      <c r="U1704" s="392">
        <f t="shared" si="834"/>
        <v>0</v>
      </c>
      <c r="V1704" s="399">
        <f t="shared" si="834"/>
        <v>0</v>
      </c>
      <c r="W1704" s="41"/>
      <c r="X1704" s="51"/>
      <c r="Y1704"/>
    </row>
    <row r="1705" spans="1:25" ht="12.75" customHeight="1" outlineLevel="1" x14ac:dyDescent="0.25">
      <c r="A1705" s="212"/>
      <c r="B1705" s="465"/>
      <c r="C1705" s="273"/>
      <c r="D1705" s="272"/>
      <c r="E1705" s="275"/>
      <c r="F1705" s="273"/>
      <c r="G1705" s="41"/>
      <c r="H1705" s="368"/>
      <c r="I1705" s="369"/>
      <c r="J1705" s="369"/>
      <c r="K1705" s="370"/>
      <c r="L1705" s="364"/>
      <c r="M1705" s="364"/>
      <c r="N1705" s="364"/>
      <c r="O1705" s="364"/>
      <c r="P1705" s="364"/>
      <c r="Q1705" s="364"/>
      <c r="R1705" s="364"/>
      <c r="S1705" s="364"/>
      <c r="T1705" s="364"/>
      <c r="U1705" s="364"/>
      <c r="V1705" s="364"/>
      <c r="W1705" s="41"/>
      <c r="Y1705"/>
    </row>
    <row r="1706" spans="1:25" outlineLevel="1" x14ac:dyDescent="0.25">
      <c r="A1706" s="212"/>
      <c r="B1706" s="465"/>
      <c r="C1706" s="272" t="s">
        <v>351</v>
      </c>
      <c r="D1706" s="272"/>
      <c r="E1706" s="275"/>
      <c r="F1706" s="273"/>
      <c r="G1706" s="41">
        <f>SUBTOTAL(9,G1707:G1709)</f>
        <v>0</v>
      </c>
      <c r="H1706" s="368">
        <f t="shared" ref="H1706:W1706" si="835">SUBTOTAL(9,H1707:H1709)</f>
        <v>0</v>
      </c>
      <c r="I1706" s="369">
        <f t="shared" si="835"/>
        <v>0</v>
      </c>
      <c r="J1706" s="369">
        <f t="shared" si="835"/>
        <v>0</v>
      </c>
      <c r="K1706" s="370">
        <f t="shared" si="835"/>
        <v>0</v>
      </c>
      <c r="L1706" s="364">
        <f t="shared" si="835"/>
        <v>0</v>
      </c>
      <c r="M1706" s="364">
        <f t="shared" si="835"/>
        <v>0</v>
      </c>
      <c r="N1706" s="364">
        <f t="shared" si="835"/>
        <v>0</v>
      </c>
      <c r="O1706" s="364">
        <f t="shared" si="835"/>
        <v>0</v>
      </c>
      <c r="P1706" s="364">
        <f t="shared" si="835"/>
        <v>0</v>
      </c>
      <c r="Q1706" s="364">
        <f t="shared" si="835"/>
        <v>0</v>
      </c>
      <c r="R1706" s="364">
        <f t="shared" si="835"/>
        <v>0</v>
      </c>
      <c r="S1706" s="364">
        <f t="shared" si="835"/>
        <v>0</v>
      </c>
      <c r="T1706" s="364">
        <f t="shared" si="835"/>
        <v>0</v>
      </c>
      <c r="U1706" s="364">
        <f t="shared" si="835"/>
        <v>0</v>
      </c>
      <c r="V1706" s="364">
        <f t="shared" si="835"/>
        <v>0</v>
      </c>
      <c r="W1706" s="41">
        <f t="shared" si="835"/>
        <v>0</v>
      </c>
      <c r="Y1706"/>
    </row>
    <row r="1707" spans="1:25" outlineLevel="1" x14ac:dyDescent="0.25">
      <c r="A1707" s="212"/>
      <c r="B1707" s="465"/>
      <c r="C1707" s="273"/>
      <c r="D1707" s="272"/>
      <c r="E1707" s="275"/>
      <c r="F1707" s="359" t="s">
        <v>150</v>
      </c>
      <c r="G1707" s="426">
        <f t="shared" ref="G1707:W1707" si="836">G849</f>
        <v>0</v>
      </c>
      <c r="H1707" s="427">
        <f t="shared" si="836"/>
        <v>0</v>
      </c>
      <c r="I1707" s="428">
        <f t="shared" si="836"/>
        <v>0</v>
      </c>
      <c r="J1707" s="428">
        <f t="shared" si="836"/>
        <v>0</v>
      </c>
      <c r="K1707" s="429">
        <f t="shared" si="836"/>
        <v>0</v>
      </c>
      <c r="L1707" s="430">
        <f t="shared" si="836"/>
        <v>0</v>
      </c>
      <c r="M1707" s="431">
        <f t="shared" si="836"/>
        <v>0</v>
      </c>
      <c r="N1707" s="428">
        <f t="shared" si="836"/>
        <v>0</v>
      </c>
      <c r="O1707" s="428">
        <f t="shared" si="836"/>
        <v>0</v>
      </c>
      <c r="P1707" s="428">
        <f t="shared" si="836"/>
        <v>0</v>
      </c>
      <c r="Q1707" s="428">
        <f t="shared" si="836"/>
        <v>0</v>
      </c>
      <c r="R1707" s="428">
        <f t="shared" si="836"/>
        <v>0</v>
      </c>
      <c r="S1707" s="428">
        <f t="shared" si="836"/>
        <v>0</v>
      </c>
      <c r="T1707" s="428">
        <f t="shared" si="836"/>
        <v>0</v>
      </c>
      <c r="U1707" s="428">
        <f t="shared" si="836"/>
        <v>0</v>
      </c>
      <c r="V1707" s="432">
        <f t="shared" si="836"/>
        <v>0</v>
      </c>
      <c r="W1707" s="426">
        <f t="shared" si="836"/>
        <v>0</v>
      </c>
      <c r="Y1707"/>
    </row>
    <row r="1708" spans="1:25" outlineLevel="1" x14ac:dyDescent="0.25">
      <c r="A1708" s="212"/>
      <c r="B1708" s="465"/>
      <c r="C1708" s="273"/>
      <c r="D1708" s="272"/>
      <c r="E1708" s="275"/>
      <c r="F1708" s="359" t="s">
        <v>151</v>
      </c>
      <c r="G1708" s="426">
        <f t="shared" ref="G1708:W1708" si="837">G850</f>
        <v>0</v>
      </c>
      <c r="H1708" s="427">
        <f t="shared" si="837"/>
        <v>0</v>
      </c>
      <c r="I1708" s="428">
        <f t="shared" si="837"/>
        <v>0</v>
      </c>
      <c r="J1708" s="428">
        <f t="shared" si="837"/>
        <v>0</v>
      </c>
      <c r="K1708" s="429">
        <f t="shared" si="837"/>
        <v>0</v>
      </c>
      <c r="L1708" s="430">
        <f t="shared" si="837"/>
        <v>0</v>
      </c>
      <c r="M1708" s="431">
        <f t="shared" si="837"/>
        <v>0</v>
      </c>
      <c r="N1708" s="428">
        <f t="shared" si="837"/>
        <v>0</v>
      </c>
      <c r="O1708" s="428">
        <f t="shared" si="837"/>
        <v>0</v>
      </c>
      <c r="P1708" s="428">
        <f t="shared" si="837"/>
        <v>0</v>
      </c>
      <c r="Q1708" s="428">
        <f t="shared" si="837"/>
        <v>0</v>
      </c>
      <c r="R1708" s="428">
        <f t="shared" si="837"/>
        <v>0</v>
      </c>
      <c r="S1708" s="428">
        <f t="shared" si="837"/>
        <v>0</v>
      </c>
      <c r="T1708" s="428">
        <f t="shared" si="837"/>
        <v>0</v>
      </c>
      <c r="U1708" s="428">
        <f t="shared" si="837"/>
        <v>0</v>
      </c>
      <c r="V1708" s="432">
        <f t="shared" si="837"/>
        <v>0</v>
      </c>
      <c r="W1708" s="426">
        <f t="shared" si="837"/>
        <v>0</v>
      </c>
      <c r="Y1708"/>
    </row>
    <row r="1709" spans="1:25" outlineLevel="1" x14ac:dyDescent="0.25">
      <c r="A1709" s="212"/>
      <c r="B1709" s="465"/>
      <c r="C1709" s="273"/>
      <c r="D1709" s="272"/>
      <c r="E1709" s="275"/>
      <c r="F1709" s="359" t="s">
        <v>152</v>
      </c>
      <c r="G1709" s="426">
        <f t="shared" ref="G1709:W1709" si="838">G851</f>
        <v>0</v>
      </c>
      <c r="H1709" s="427">
        <f t="shared" si="838"/>
        <v>0</v>
      </c>
      <c r="I1709" s="428">
        <f t="shared" si="838"/>
        <v>0</v>
      </c>
      <c r="J1709" s="428">
        <f t="shared" si="838"/>
        <v>0</v>
      </c>
      <c r="K1709" s="429">
        <f t="shared" si="838"/>
        <v>0</v>
      </c>
      <c r="L1709" s="430">
        <f t="shared" si="838"/>
        <v>0</v>
      </c>
      <c r="M1709" s="431">
        <f t="shared" si="838"/>
        <v>0</v>
      </c>
      <c r="N1709" s="428">
        <f t="shared" si="838"/>
        <v>0</v>
      </c>
      <c r="O1709" s="428">
        <f t="shared" si="838"/>
        <v>0</v>
      </c>
      <c r="P1709" s="428">
        <f t="shared" si="838"/>
        <v>0</v>
      </c>
      <c r="Q1709" s="428">
        <f t="shared" si="838"/>
        <v>0</v>
      </c>
      <c r="R1709" s="428">
        <f t="shared" si="838"/>
        <v>0</v>
      </c>
      <c r="S1709" s="428">
        <f t="shared" si="838"/>
        <v>0</v>
      </c>
      <c r="T1709" s="428">
        <f t="shared" si="838"/>
        <v>0</v>
      </c>
      <c r="U1709" s="428">
        <f t="shared" si="838"/>
        <v>0</v>
      </c>
      <c r="V1709" s="432">
        <f t="shared" si="838"/>
        <v>0</v>
      </c>
      <c r="W1709" s="426">
        <f t="shared" si="838"/>
        <v>0</v>
      </c>
      <c r="Y1709"/>
    </row>
    <row r="1710" spans="1:25" outlineLevel="1" x14ac:dyDescent="0.25">
      <c r="A1710" s="212"/>
      <c r="B1710" s="465"/>
      <c r="C1710" s="273"/>
      <c r="D1710" s="272"/>
      <c r="E1710" s="275"/>
      <c r="F1710" s="492"/>
      <c r="G1710" s="41"/>
      <c r="H1710" s="368"/>
      <c r="I1710" s="369"/>
      <c r="J1710" s="369"/>
      <c r="K1710" s="525"/>
      <c r="L1710" s="514"/>
      <c r="M1710" s="364"/>
      <c r="N1710" s="364"/>
      <c r="O1710" s="364"/>
      <c r="P1710" s="364"/>
      <c r="Q1710" s="364"/>
      <c r="R1710" s="364"/>
      <c r="S1710" s="364"/>
      <c r="T1710" s="364"/>
      <c r="U1710" s="364"/>
      <c r="V1710" s="364"/>
      <c r="W1710" s="41"/>
      <c r="Y1710"/>
    </row>
    <row r="1711" spans="1:25" ht="13.8" outlineLevel="1" x14ac:dyDescent="0.25">
      <c r="A1711" s="212"/>
      <c r="B1711" s="465"/>
      <c r="C1711" s="439" t="s">
        <v>352</v>
      </c>
      <c r="D1711" s="272"/>
      <c r="E1711" s="275"/>
      <c r="F1711" s="273"/>
      <c r="G1711" s="364">
        <f t="shared" ref="G1711:H1711" si="839">SUBTOTAL(9,G1712:G1713)</f>
        <v>0</v>
      </c>
      <c r="H1711" s="364">
        <f t="shared" si="839"/>
        <v>0</v>
      </c>
      <c r="I1711" s="364">
        <f t="shared" ref="I1711:V1711" si="840">SUBTOTAL(9,I1712:I1713)</f>
        <v>0</v>
      </c>
      <c r="J1711" s="364">
        <f t="shared" si="840"/>
        <v>0</v>
      </c>
      <c r="K1711" s="365">
        <f t="shared" si="840"/>
        <v>0</v>
      </c>
      <c r="L1711" s="363">
        <f t="shared" si="840"/>
        <v>0</v>
      </c>
      <c r="M1711" s="31">
        <f t="shared" si="840"/>
        <v>0</v>
      </c>
      <c r="N1711" s="364">
        <f t="shared" si="840"/>
        <v>0</v>
      </c>
      <c r="O1711" s="364">
        <f t="shared" si="840"/>
        <v>0</v>
      </c>
      <c r="P1711" s="364">
        <f t="shared" si="840"/>
        <v>0</v>
      </c>
      <c r="Q1711" s="364">
        <f t="shared" si="840"/>
        <v>0</v>
      </c>
      <c r="R1711" s="364">
        <f t="shared" si="840"/>
        <v>0</v>
      </c>
      <c r="S1711" s="364">
        <f t="shared" si="840"/>
        <v>0</v>
      </c>
      <c r="T1711" s="364">
        <f t="shared" si="840"/>
        <v>0</v>
      </c>
      <c r="U1711" s="364">
        <f t="shared" si="840"/>
        <v>0</v>
      </c>
      <c r="V1711" s="364">
        <f t="shared" si="840"/>
        <v>0</v>
      </c>
      <c r="W1711" s="366">
        <f t="shared" ref="W1711" si="841">SUBTOTAL(9,W1712:W1713)</f>
        <v>0</v>
      </c>
      <c r="Y1711"/>
    </row>
    <row r="1712" spans="1:25" outlineLevel="1" x14ac:dyDescent="0.25">
      <c r="A1712" s="212"/>
      <c r="B1712" s="465"/>
      <c r="C1712" s="444"/>
      <c r="D1712" s="272"/>
      <c r="E1712" s="273"/>
      <c r="F1712" s="359" t="s">
        <v>353</v>
      </c>
      <c r="G1712" s="427">
        <f t="shared" ref="G1712:H1712" si="842">G854</f>
        <v>0</v>
      </c>
      <c r="H1712" s="427">
        <f t="shared" si="842"/>
        <v>0</v>
      </c>
      <c r="I1712" s="427">
        <f t="shared" ref="I1712:V1713" si="843">I854</f>
        <v>0</v>
      </c>
      <c r="J1712" s="427">
        <f t="shared" si="843"/>
        <v>0</v>
      </c>
      <c r="K1712" s="427">
        <f t="shared" si="843"/>
        <v>0</v>
      </c>
      <c r="L1712" s="427">
        <f t="shared" si="843"/>
        <v>0</v>
      </c>
      <c r="M1712" s="427">
        <f t="shared" si="843"/>
        <v>0</v>
      </c>
      <c r="N1712" s="427">
        <f t="shared" si="843"/>
        <v>0</v>
      </c>
      <c r="O1712" s="427">
        <f t="shared" si="843"/>
        <v>0</v>
      </c>
      <c r="P1712" s="427">
        <f t="shared" si="843"/>
        <v>0</v>
      </c>
      <c r="Q1712" s="427">
        <f t="shared" si="843"/>
        <v>0</v>
      </c>
      <c r="R1712" s="427">
        <f t="shared" si="843"/>
        <v>0</v>
      </c>
      <c r="S1712" s="427">
        <f t="shared" si="843"/>
        <v>0</v>
      </c>
      <c r="T1712" s="427">
        <f t="shared" si="843"/>
        <v>0</v>
      </c>
      <c r="U1712" s="427">
        <f t="shared" si="843"/>
        <v>0</v>
      </c>
      <c r="V1712" s="584">
        <f t="shared" si="843"/>
        <v>0</v>
      </c>
      <c r="W1712" s="426">
        <f t="shared" ref="W1712" si="844">W854</f>
        <v>0</v>
      </c>
      <c r="Y1712"/>
    </row>
    <row r="1713" spans="1:25" outlineLevel="1" x14ac:dyDescent="0.25">
      <c r="A1713" s="212"/>
      <c r="B1713" s="465"/>
      <c r="C1713" s="444"/>
      <c r="D1713" s="272"/>
      <c r="E1713" s="273"/>
      <c r="F1713" s="359" t="s">
        <v>354</v>
      </c>
      <c r="G1713" s="427">
        <f t="shared" ref="G1713:H1713" si="845">G855</f>
        <v>0</v>
      </c>
      <c r="H1713" s="427">
        <f t="shared" si="845"/>
        <v>0</v>
      </c>
      <c r="I1713" s="427">
        <f t="shared" si="843"/>
        <v>0</v>
      </c>
      <c r="J1713" s="427">
        <f t="shared" si="843"/>
        <v>0</v>
      </c>
      <c r="K1713" s="427">
        <f t="shared" si="843"/>
        <v>0</v>
      </c>
      <c r="L1713" s="427">
        <f t="shared" si="843"/>
        <v>0</v>
      </c>
      <c r="M1713" s="427">
        <f t="shared" si="843"/>
        <v>0</v>
      </c>
      <c r="N1713" s="427">
        <f t="shared" si="843"/>
        <v>0</v>
      </c>
      <c r="O1713" s="427">
        <f t="shared" si="843"/>
        <v>0</v>
      </c>
      <c r="P1713" s="427">
        <f t="shared" si="843"/>
        <v>0</v>
      </c>
      <c r="Q1713" s="427">
        <f t="shared" si="843"/>
        <v>0</v>
      </c>
      <c r="R1713" s="427">
        <f t="shared" si="843"/>
        <v>0</v>
      </c>
      <c r="S1713" s="427">
        <f t="shared" si="843"/>
        <v>0</v>
      </c>
      <c r="T1713" s="427">
        <f t="shared" si="843"/>
        <v>0</v>
      </c>
      <c r="U1713" s="427">
        <f t="shared" si="843"/>
        <v>0</v>
      </c>
      <c r="V1713" s="584">
        <f t="shared" si="843"/>
        <v>0</v>
      </c>
      <c r="W1713" s="426">
        <f t="shared" ref="W1713" si="846">W855</f>
        <v>0</v>
      </c>
      <c r="Y1713"/>
    </row>
    <row r="1714" spans="1:25" s="79" customFormat="1" ht="12.75" customHeight="1" thickBot="1" x14ac:dyDescent="0.3">
      <c r="A1714" s="212"/>
      <c r="B1714" s="502"/>
      <c r="C1714" s="503"/>
      <c r="D1714" s="445"/>
      <c r="E1714" s="505"/>
      <c r="F1714" s="503"/>
      <c r="G1714" s="463"/>
      <c r="H1714" s="498"/>
      <c r="I1714" s="498"/>
      <c r="J1714" s="498"/>
      <c r="K1714" s="499"/>
      <c r="L1714" s="500"/>
      <c r="M1714" s="253"/>
      <c r="N1714" s="498"/>
      <c r="O1714" s="498"/>
      <c r="P1714" s="498"/>
      <c r="Q1714" s="498"/>
      <c r="R1714" s="498"/>
      <c r="S1714" s="498"/>
      <c r="T1714" s="498"/>
      <c r="U1714" s="498"/>
      <c r="V1714" s="498"/>
      <c r="W1714" s="463"/>
      <c r="X1714" s="51"/>
      <c r="Y1714"/>
    </row>
    <row r="1715" spans="1:25" ht="13.8" thickBot="1" x14ac:dyDescent="0.3">
      <c r="A1715" s="212"/>
      <c r="C1715" s="51"/>
      <c r="D1715" s="51"/>
      <c r="G1715" s="78"/>
      <c r="H1715" s="120"/>
      <c r="I1715" s="120"/>
      <c r="J1715" s="120"/>
      <c r="K1715" s="120"/>
      <c r="L1715" s="78"/>
      <c r="M1715" s="78"/>
      <c r="N1715" s="78"/>
      <c r="O1715" s="78"/>
      <c r="P1715" s="78"/>
      <c r="Q1715" s="78"/>
      <c r="R1715" s="78"/>
      <c r="S1715" s="78"/>
      <c r="T1715" s="78"/>
      <c r="U1715" s="78"/>
      <c r="V1715" s="78"/>
      <c r="W1715" s="78"/>
      <c r="Y1715"/>
    </row>
    <row r="1716" spans="1:25" ht="15.6" x14ac:dyDescent="0.25">
      <c r="A1716" s="212"/>
      <c r="B1716" s="296" t="s">
        <v>363</v>
      </c>
      <c r="C1716" s="526"/>
      <c r="D1716" s="526"/>
      <c r="E1716" s="527"/>
      <c r="F1716" s="527"/>
      <c r="G1716" s="528"/>
      <c r="H1716" s="121">
        <f t="shared" ref="H1716:W1716" si="847">SUM(SUBTOTAL(9,H867:H873),SUBTOTAL(9,H877:H884,H893,H906:H910,H913:H917,H929,H932),H955:H956,H967:H968,SUBTOTAL(9,H1435:H1442,H1451,H1464:H1468,H1471:H1475,H1487,H1490),SUBTOTAL(9,H1513:H1520,H1529,H1542:H1546,H1549:H1553,H1565,H1568),SUBTOTAL(9,H1591:H1598,H1607,H1620:H1624,H1627:H1631,H1643,H1646))</f>
        <v>0</v>
      </c>
      <c r="I1716" s="122">
        <f t="shared" si="847"/>
        <v>0</v>
      </c>
      <c r="J1716" s="122">
        <f t="shared" si="847"/>
        <v>0</v>
      </c>
      <c r="K1716" s="123">
        <f t="shared" si="847"/>
        <v>0</v>
      </c>
      <c r="L1716" s="124">
        <f t="shared" si="847"/>
        <v>0</v>
      </c>
      <c r="M1716" s="125">
        <f t="shared" si="847"/>
        <v>0</v>
      </c>
      <c r="N1716" s="125">
        <f t="shared" si="847"/>
        <v>0</v>
      </c>
      <c r="O1716" s="125">
        <f t="shared" si="847"/>
        <v>0</v>
      </c>
      <c r="P1716" s="125">
        <f t="shared" si="847"/>
        <v>0</v>
      </c>
      <c r="Q1716" s="125">
        <f t="shared" si="847"/>
        <v>0</v>
      </c>
      <c r="R1716" s="125">
        <f t="shared" si="847"/>
        <v>0</v>
      </c>
      <c r="S1716" s="125">
        <f t="shared" si="847"/>
        <v>0</v>
      </c>
      <c r="T1716" s="125">
        <f t="shared" si="847"/>
        <v>0</v>
      </c>
      <c r="U1716" s="125">
        <f t="shared" si="847"/>
        <v>0</v>
      </c>
      <c r="V1716" s="126">
        <f t="shared" si="847"/>
        <v>0</v>
      </c>
      <c r="W1716" s="127">
        <f t="shared" si="847"/>
        <v>0</v>
      </c>
      <c r="Y1716"/>
    </row>
    <row r="1717" spans="1:25" ht="15.6" x14ac:dyDescent="0.25">
      <c r="A1717" s="212"/>
      <c r="B1717" s="297" t="s">
        <v>364</v>
      </c>
      <c r="C1717" s="491"/>
      <c r="D1717" s="491"/>
      <c r="E1717" s="491"/>
      <c r="F1717" s="491"/>
      <c r="G1717" s="39"/>
      <c r="H1717" s="129">
        <f t="shared" ref="H1717:W1717" si="848">SUM(H1091,H1429,H1378,H1672)-H1716</f>
        <v>0</v>
      </c>
      <c r="I1717" s="129">
        <f t="shared" si="848"/>
        <v>0</v>
      </c>
      <c r="J1717" s="129">
        <f t="shared" si="848"/>
        <v>0</v>
      </c>
      <c r="K1717" s="130">
        <f t="shared" si="848"/>
        <v>0</v>
      </c>
      <c r="L1717" s="131">
        <f t="shared" si="848"/>
        <v>0</v>
      </c>
      <c r="M1717" s="132">
        <f t="shared" si="848"/>
        <v>0</v>
      </c>
      <c r="N1717" s="132">
        <f t="shared" si="848"/>
        <v>0</v>
      </c>
      <c r="O1717" s="132">
        <f t="shared" si="848"/>
        <v>0</v>
      </c>
      <c r="P1717" s="132">
        <f t="shared" si="848"/>
        <v>0</v>
      </c>
      <c r="Q1717" s="132">
        <f t="shared" si="848"/>
        <v>0</v>
      </c>
      <c r="R1717" s="132">
        <f t="shared" si="848"/>
        <v>0</v>
      </c>
      <c r="S1717" s="132">
        <f t="shared" si="848"/>
        <v>0</v>
      </c>
      <c r="T1717" s="132">
        <f t="shared" si="848"/>
        <v>0</v>
      </c>
      <c r="U1717" s="132">
        <f t="shared" si="848"/>
        <v>0</v>
      </c>
      <c r="V1717" s="133">
        <f t="shared" si="848"/>
        <v>0</v>
      </c>
      <c r="W1717" s="134">
        <f t="shared" si="848"/>
        <v>0</v>
      </c>
      <c r="Y1717"/>
    </row>
    <row r="1718" spans="1:25" ht="15.6" x14ac:dyDescent="0.25">
      <c r="A1718" s="212"/>
      <c r="B1718" s="297" t="s">
        <v>365</v>
      </c>
      <c r="C1718" s="491"/>
      <c r="D1718" s="491"/>
      <c r="E1718" s="491"/>
      <c r="F1718" s="491"/>
      <c r="G1718" s="39"/>
      <c r="H1718" s="128">
        <f t="shared" ref="H1718:W1718" si="849">SUM(H1716:H1717)</f>
        <v>0</v>
      </c>
      <c r="I1718" s="129">
        <f t="shared" si="849"/>
        <v>0</v>
      </c>
      <c r="J1718" s="129">
        <f t="shared" si="849"/>
        <v>0</v>
      </c>
      <c r="K1718" s="130">
        <f t="shared" si="849"/>
        <v>0</v>
      </c>
      <c r="L1718" s="131">
        <f t="shared" si="849"/>
        <v>0</v>
      </c>
      <c r="M1718" s="132">
        <f t="shared" si="849"/>
        <v>0</v>
      </c>
      <c r="N1718" s="132">
        <f t="shared" si="849"/>
        <v>0</v>
      </c>
      <c r="O1718" s="132">
        <f t="shared" si="849"/>
        <v>0</v>
      </c>
      <c r="P1718" s="132">
        <f t="shared" si="849"/>
        <v>0</v>
      </c>
      <c r="Q1718" s="132">
        <f t="shared" si="849"/>
        <v>0</v>
      </c>
      <c r="R1718" s="132">
        <f t="shared" si="849"/>
        <v>0</v>
      </c>
      <c r="S1718" s="132">
        <f t="shared" si="849"/>
        <v>0</v>
      </c>
      <c r="T1718" s="132">
        <f t="shared" si="849"/>
        <v>0</v>
      </c>
      <c r="U1718" s="132">
        <f t="shared" si="849"/>
        <v>0</v>
      </c>
      <c r="V1718" s="133">
        <f t="shared" si="849"/>
        <v>0</v>
      </c>
      <c r="W1718" s="134">
        <f t="shared" si="849"/>
        <v>0</v>
      </c>
      <c r="Y1718"/>
    </row>
    <row r="1719" spans="1:25" x14ac:dyDescent="0.25">
      <c r="A1719" s="215"/>
      <c r="B1719" s="295"/>
      <c r="C1719" s="273"/>
      <c r="D1719" s="273"/>
      <c r="E1719" s="273"/>
      <c r="F1719" s="529"/>
      <c r="G1719" s="530"/>
      <c r="H1719" s="531"/>
      <c r="I1719" s="532"/>
      <c r="J1719" s="532"/>
      <c r="K1719" s="533"/>
      <c r="L1719" s="532"/>
      <c r="M1719" s="532"/>
      <c r="N1719" s="532"/>
      <c r="O1719" s="532"/>
      <c r="P1719" s="532"/>
      <c r="Q1719" s="532"/>
      <c r="R1719" s="532"/>
      <c r="S1719" s="532"/>
      <c r="T1719" s="532"/>
      <c r="U1719" s="532"/>
      <c r="V1719" s="534"/>
      <c r="W1719" s="535"/>
      <c r="Y1719"/>
    </row>
    <row r="1720" spans="1:25" ht="16.2" thickBot="1" x14ac:dyDescent="0.35">
      <c r="A1720" s="212"/>
      <c r="B1720" s="298" t="s">
        <v>366</v>
      </c>
      <c r="C1720" s="536"/>
      <c r="D1720" s="536"/>
      <c r="E1720" s="536"/>
      <c r="F1720" s="536"/>
      <c r="G1720" s="537"/>
      <c r="H1720" s="135">
        <f>SUM($H1718:H1718)</f>
        <v>0</v>
      </c>
      <c r="I1720" s="136">
        <f>SUM($H1718:I1718)</f>
        <v>0</v>
      </c>
      <c r="J1720" s="136">
        <f>SUM($H1718:J1718)</f>
        <v>0</v>
      </c>
      <c r="K1720" s="137">
        <f>SUM($H1718:K1718)</f>
        <v>0</v>
      </c>
      <c r="L1720" s="138">
        <f>SUM($H1718:L1718)</f>
        <v>0</v>
      </c>
      <c r="M1720" s="139">
        <f>SUM($H1718:M1718)</f>
        <v>0</v>
      </c>
      <c r="N1720" s="139">
        <f>SUM($H1718:N1718)</f>
        <v>0</v>
      </c>
      <c r="O1720" s="139">
        <f>SUM($H1718:O1718)</f>
        <v>0</v>
      </c>
      <c r="P1720" s="139">
        <f>SUM($H1718:P1718)</f>
        <v>0</v>
      </c>
      <c r="Q1720" s="139">
        <f>SUM($H1718:Q1718)</f>
        <v>0</v>
      </c>
      <c r="R1720" s="139">
        <f>SUM($H1718:R1718)</f>
        <v>0</v>
      </c>
      <c r="S1720" s="139">
        <f>SUM($H1718:S1718)</f>
        <v>0</v>
      </c>
      <c r="T1720" s="139">
        <f>SUM($H1718:T1718)</f>
        <v>0</v>
      </c>
      <c r="U1720" s="139">
        <f>SUM($H1718:U1718)</f>
        <v>0</v>
      </c>
      <c r="V1720" s="140">
        <f>SUM($H1718:V1718)</f>
        <v>0</v>
      </c>
      <c r="W1720" s="59">
        <f>SUM($G1718:W1718)</f>
        <v>0</v>
      </c>
      <c r="Y1720"/>
    </row>
  </sheetData>
  <dataConsolidate/>
  <conditionalFormatting sqref="H1156:V1156">
    <cfRule type="cellIs" dxfId="11" priority="1" stopIfTrue="1" operator="lessThan">
      <formula>0</formula>
    </cfRule>
    <cfRule type="cellIs" dxfId="10" priority="2" stopIfTrue="1" operator="notEqual">
      <formula>IF(ISNUMBER(H1156),H1156,"")</formula>
    </cfRule>
  </conditionalFormatting>
  <conditionalFormatting sqref="H298:W298">
    <cfRule type="cellIs" dxfId="9" priority="3" stopIfTrue="1" operator="lessThan">
      <formula>0</formula>
    </cfRule>
    <cfRule type="cellIs" dxfId="8" priority="4" stopIfTrue="1" operator="notEqual">
      <formula>IF(ISNUMBER(H298),H298,"")</formula>
    </cfRule>
  </conditionalFormatting>
  <dataValidations count="1">
    <dataValidation type="custom" allowBlank="1" showInputMessage="1" showErrorMessage="1" sqref="G854:W855 G1712:W1713" xr:uid="{CE3BEA51-7111-4580-A64A-8D5A21412DD8}">
      <formula1>OR(G854&gt;0,G854=0)</formula1>
    </dataValidation>
  </dataValidations>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Header>&amp;R&amp;"Calibri"&amp;10&amp;K000000 Unclassified / Non classifié&amp;1#_x000D_</oddHeader>
  </headerFooter>
  <rowBreaks count="6" manualBreakCount="6">
    <brk id="959" min="1" max="22" man="1"/>
    <brk id="1062" min="1" max="22" man="1"/>
    <brk id="1267" min="1" max="22" man="1"/>
    <brk id="1366" min="1" max="22" man="1"/>
    <brk id="1518" min="1" max="22" man="1"/>
    <brk id="1609" min="1" max="22" man="1"/>
  </rowBreaks>
  <drawing r:id="rId2"/>
  <legacyDrawing r:id="rId3"/>
  <oleObjects>
    <mc:AlternateContent xmlns:mc="http://schemas.openxmlformats.org/markup-compatibility/2006">
      <mc:Choice Requires="x14">
        <oleObject progId="MSPhotoEd.3" shapeId="9222" r:id="rId4">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9222" r:id="rId4"/>
      </mc:Fallback>
    </mc:AlternateContent>
    <mc:AlternateContent xmlns:mc="http://schemas.openxmlformats.org/markup-compatibility/2006">
      <mc:Choice Requires="x14">
        <oleObject progId="MSPhotoEd.3" shapeId="9223" r:id="rId6">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9223" r:id="rId6"/>
      </mc:Fallback>
    </mc:AlternateContent>
    <mc:AlternateContent xmlns:mc="http://schemas.openxmlformats.org/markup-compatibility/2006">
      <mc:Choice Requires="x14">
        <oleObject progId="MSPhotoEd.3" shapeId="9224" r:id="rId7">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9224" r:id="rId7"/>
      </mc:Fallback>
    </mc:AlternateContent>
    <mc:AlternateContent xmlns:mc="http://schemas.openxmlformats.org/markup-compatibility/2006">
      <mc:Choice Requires="x14">
        <oleObject progId="MSPhotoEd.3" shapeId="9225" r:id="rId8">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9225" r:id="rId8"/>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autoPageBreaks="0" fitToPage="1"/>
  </sheetPr>
  <dimension ref="A2:Y1720"/>
  <sheetViews>
    <sheetView showGridLines="0" zoomScale="70" zoomScaleNormal="70" workbookViewId="0">
      <selection activeCell="F1401" sqref="F1401"/>
    </sheetView>
  </sheetViews>
  <sheetFormatPr defaultColWidth="9.21875" defaultRowHeight="13.2" outlineLevelRow="2" x14ac:dyDescent="0.25"/>
  <cols>
    <col min="1" max="1" width="3.21875" style="51" customWidth="1"/>
    <col min="2" max="2" width="3.21875" style="2" customWidth="1"/>
    <col min="3" max="4" width="9" style="2" customWidth="1"/>
    <col min="5" max="5" width="9.44140625" style="2" customWidth="1"/>
    <col min="6" max="6" width="107.44140625" style="2" bestFit="1" customWidth="1"/>
    <col min="7" max="7" width="15.44140625" style="91" bestFit="1" customWidth="1"/>
    <col min="8" max="9" width="19.21875" style="51" customWidth="1"/>
    <col min="10" max="10" width="19.21875" style="92" customWidth="1"/>
    <col min="11" max="12" width="19.21875" style="51" customWidth="1"/>
    <col min="13" max="13" width="19.21875" style="93" customWidth="1"/>
    <col min="14" max="19" width="19.21875" style="51" customWidth="1"/>
    <col min="20" max="20" width="21.21875" style="51" customWidth="1"/>
    <col min="21" max="21" width="21.44140625" style="51" customWidth="1"/>
    <col min="22" max="22" width="21" style="51" customWidth="1"/>
    <col min="23" max="23" width="19.21875" style="51" customWidth="1"/>
    <col min="24" max="24" width="3.44140625" style="51" customWidth="1"/>
    <col min="25" max="25" width="78.21875" style="51" customWidth="1"/>
    <col min="26" max="16384" width="9.21875" style="51"/>
  </cols>
  <sheetData>
    <row r="2" spans="1:25" x14ac:dyDescent="0.25">
      <c r="K2" s="242"/>
      <c r="L2" s="242"/>
    </row>
    <row r="3" spans="1:25" s="79" customFormat="1" ht="16.2" thickBot="1" x14ac:dyDescent="0.3">
      <c r="A3" s="51"/>
      <c r="B3" s="61" t="s">
        <v>0</v>
      </c>
      <c r="C3" s="2"/>
      <c r="D3" s="2"/>
      <c r="E3" s="2"/>
      <c r="F3" s="61" t="s">
        <v>383</v>
      </c>
      <c r="G3" s="91"/>
      <c r="H3" s="17"/>
      <c r="I3" s="17"/>
      <c r="J3" s="92"/>
      <c r="K3" s="17"/>
      <c r="L3" s="17"/>
      <c r="M3" s="94"/>
      <c r="N3" s="17"/>
      <c r="O3" s="17"/>
      <c r="P3" s="17"/>
      <c r="Q3" s="17"/>
      <c r="R3" s="17"/>
      <c r="S3" s="17"/>
      <c r="T3" s="17"/>
      <c r="U3" s="17"/>
      <c r="V3" s="17"/>
      <c r="W3" s="17"/>
      <c r="X3" s="51"/>
      <c r="Y3" s="17"/>
    </row>
    <row r="4" spans="1:25" s="79" customFormat="1" ht="15.75" customHeight="1" x14ac:dyDescent="0.3">
      <c r="A4" s="51"/>
      <c r="B4" s="61" t="s">
        <v>2</v>
      </c>
      <c r="C4" s="2"/>
      <c r="D4" s="2"/>
      <c r="E4" s="2"/>
      <c r="F4" s="61" t="str">
        <f>'1. NCCF bilan combiné'!F4</f>
        <v>Nom de la banque</v>
      </c>
      <c r="G4" s="468"/>
      <c r="H4" s="280" t="s">
        <v>4</v>
      </c>
      <c r="I4" s="466"/>
      <c r="J4" s="466"/>
      <c r="K4" s="467"/>
      <c r="L4" s="466"/>
      <c r="M4" s="466"/>
      <c r="N4" s="466"/>
      <c r="O4" s="466"/>
      <c r="P4" s="466"/>
      <c r="Q4" s="466"/>
      <c r="R4" s="466"/>
      <c r="S4" s="466"/>
      <c r="T4" s="466"/>
      <c r="U4" s="466"/>
      <c r="V4" s="466"/>
      <c r="W4" s="470"/>
      <c r="X4" s="51"/>
      <c r="Y4" s="470"/>
    </row>
    <row r="5" spans="1:25" s="79" customFormat="1" ht="16.2" thickBot="1" x14ac:dyDescent="0.3">
      <c r="A5" s="51"/>
      <c r="B5" s="61" t="s">
        <v>5</v>
      </c>
      <c r="C5" s="2"/>
      <c r="D5" s="2"/>
      <c r="E5" s="2"/>
      <c r="F5" s="425">
        <f>'1. NCCF bilan combiné'!F5</f>
        <v>45046</v>
      </c>
      <c r="G5" s="469"/>
      <c r="H5" s="283">
        <f>'1. NCCF bilan combiné'!H5</f>
        <v>45053</v>
      </c>
      <c r="I5" s="283">
        <f>'1. NCCF bilan combiné'!I5</f>
        <v>45060</v>
      </c>
      <c r="J5" s="283">
        <f>'1. NCCF bilan combiné'!J5</f>
        <v>45067</v>
      </c>
      <c r="K5" s="284">
        <f>'1. NCCF bilan combiné'!K5</f>
        <v>45077</v>
      </c>
      <c r="L5" s="283">
        <f>'1. NCCF bilan combiné'!L5</f>
        <v>45107</v>
      </c>
      <c r="M5" s="283">
        <f>'1. NCCF bilan combiné'!M5</f>
        <v>45138</v>
      </c>
      <c r="N5" s="283">
        <f>'1. NCCF bilan combiné'!N5</f>
        <v>45169</v>
      </c>
      <c r="O5" s="283">
        <f>'1. NCCF bilan combiné'!O5</f>
        <v>45199</v>
      </c>
      <c r="P5" s="283">
        <f>'1. NCCF bilan combiné'!P5</f>
        <v>45230</v>
      </c>
      <c r="Q5" s="283">
        <f>'1. NCCF bilan combiné'!Q5</f>
        <v>45260</v>
      </c>
      <c r="R5" s="283">
        <f>'1. NCCF bilan combiné'!R5</f>
        <v>45291</v>
      </c>
      <c r="S5" s="283">
        <f>'1. NCCF bilan combiné'!S5</f>
        <v>45322</v>
      </c>
      <c r="T5" s="283">
        <f>'1. NCCF bilan combiné'!T5</f>
        <v>45351</v>
      </c>
      <c r="U5" s="283">
        <f>'1. NCCF bilan combiné'!U5</f>
        <v>45382</v>
      </c>
      <c r="V5" s="283">
        <f>'1. NCCF bilan combiné'!V5</f>
        <v>45412</v>
      </c>
      <c r="W5" s="471"/>
      <c r="X5" s="51"/>
      <c r="Y5" s="471"/>
    </row>
    <row r="6" spans="1:25" s="80" customFormat="1" ht="16.2" thickBot="1" x14ac:dyDescent="0.3">
      <c r="A6" s="87"/>
      <c r="B6" s="270" t="s">
        <v>6</v>
      </c>
      <c r="C6" s="474"/>
      <c r="D6" s="474"/>
      <c r="E6" s="474"/>
      <c r="F6" s="474"/>
      <c r="G6" s="75" t="s">
        <v>7</v>
      </c>
      <c r="H6" s="71" t="str">
        <f>(H5-$F$5)&amp;" (Semaine 1)"</f>
        <v>7 (Semaine 1)</v>
      </c>
      <c r="I6" s="72" t="str">
        <f>I5-$F$5&amp;" (Semaine 2)"</f>
        <v>14 (Semaine 2)</v>
      </c>
      <c r="J6" s="72" t="str">
        <f>J5-$F$5&amp;" (Semaine 3)"</f>
        <v>21 (Semaine 3)</v>
      </c>
      <c r="K6" s="73" t="str">
        <f>K5-$F$5&amp;" (Semaine 4)"</f>
        <v>31 (Semaine 4)</v>
      </c>
      <c r="L6" s="72" t="str">
        <f>L5-$F$5&amp;" (Mois 2)"</f>
        <v>61 (Mois 2)</v>
      </c>
      <c r="M6" s="72" t="str">
        <f>M5-$F$5&amp;" (Mois 3)"</f>
        <v>92 (Mois 3)</v>
      </c>
      <c r="N6" s="72" t="str">
        <f>N5-$F$5&amp;" (Mois 4)"</f>
        <v>123 (Mois 4)</v>
      </c>
      <c r="O6" s="72" t="str">
        <f>O5-$F$5&amp;" (Mois 5)"</f>
        <v>153 (Mois 5)</v>
      </c>
      <c r="P6" s="72" t="str">
        <f>P5-$F$5&amp;" (Mois 6)"</f>
        <v>184 (Mois 6)</v>
      </c>
      <c r="Q6" s="72" t="str">
        <f>Q5-$F$5&amp;" (Mois 7)"</f>
        <v>214 (Mois 7)</v>
      </c>
      <c r="R6" s="72" t="str">
        <f>R5-$F$5&amp;" (Mois 8)"</f>
        <v>245 (Mois 8)</v>
      </c>
      <c r="S6" s="72" t="str">
        <f>S5-$F$5&amp;" (Mois 9)"</f>
        <v>276 (Mois 9)</v>
      </c>
      <c r="T6" s="72" t="str">
        <f>T5-$F$5&amp;" (Mois 10)"</f>
        <v>305 (Mois 10)</v>
      </c>
      <c r="U6" s="72" t="str">
        <f>U5-$F$5&amp;" (Mois 11)"</f>
        <v>336 (Mois 11)</v>
      </c>
      <c r="V6" s="72" t="str">
        <f>V5-$F$5&amp;" (Mois 12)"</f>
        <v>366 (Mois 12)</v>
      </c>
      <c r="W6" s="74" t="s">
        <v>8</v>
      </c>
      <c r="X6" s="87"/>
      <c r="Y6" s="74" t="s">
        <v>9</v>
      </c>
    </row>
    <row r="7" spans="1:25" s="79" customFormat="1" ht="16.2" thickBot="1" x14ac:dyDescent="0.3">
      <c r="A7" s="51"/>
      <c r="B7" s="433" t="s">
        <v>10</v>
      </c>
      <c r="C7" s="475"/>
      <c r="D7" s="475"/>
      <c r="E7" s="475"/>
      <c r="F7" s="475"/>
      <c r="G7" s="476"/>
      <c r="H7" s="476"/>
      <c r="I7" s="476"/>
      <c r="J7" s="476"/>
      <c r="K7" s="476"/>
      <c r="L7" s="476"/>
      <c r="M7" s="477"/>
      <c r="N7" s="476"/>
      <c r="O7" s="476"/>
      <c r="P7" s="476"/>
      <c r="Q7" s="476"/>
      <c r="R7" s="476"/>
      <c r="S7" s="476"/>
      <c r="T7" s="476"/>
      <c r="U7" s="476"/>
      <c r="V7" s="476"/>
      <c r="W7" s="478"/>
      <c r="X7" s="51"/>
      <c r="Y7" s="518"/>
    </row>
    <row r="8" spans="1:25" x14ac:dyDescent="0.25">
      <c r="B8" s="465"/>
      <c r="C8" s="272" t="s">
        <v>11</v>
      </c>
      <c r="D8" s="272"/>
      <c r="E8" s="273"/>
      <c r="F8" s="273"/>
      <c r="G8" s="41"/>
      <c r="H8" s="363"/>
      <c r="I8" s="364"/>
      <c r="J8" s="364"/>
      <c r="K8" s="365"/>
      <c r="L8" s="364"/>
      <c r="M8" s="31"/>
      <c r="N8" s="364"/>
      <c r="O8" s="364"/>
      <c r="P8" s="364"/>
      <c r="Q8" s="364"/>
      <c r="R8" s="364"/>
      <c r="S8" s="364"/>
      <c r="T8" s="364"/>
      <c r="U8" s="364"/>
      <c r="V8" s="364"/>
      <c r="W8" s="366"/>
      <c r="Y8" s="235"/>
    </row>
    <row r="9" spans="1:25" x14ac:dyDescent="0.25">
      <c r="B9" s="465"/>
      <c r="C9" s="272"/>
      <c r="D9" s="272"/>
      <c r="E9" s="273"/>
      <c r="F9" s="299" t="s">
        <v>12</v>
      </c>
      <c r="G9" s="218"/>
      <c r="H9" s="363"/>
      <c r="I9" s="364"/>
      <c r="J9" s="364"/>
      <c r="K9" s="365"/>
      <c r="L9" s="364"/>
      <c r="M9" s="31"/>
      <c r="N9" s="364"/>
      <c r="O9" s="364"/>
      <c r="P9" s="364"/>
      <c r="Q9" s="364"/>
      <c r="R9" s="364"/>
      <c r="S9" s="364"/>
      <c r="T9" s="364"/>
      <c r="U9" s="364"/>
      <c r="V9" s="364"/>
      <c r="W9" s="366"/>
      <c r="Y9" s="236"/>
    </row>
    <row r="10" spans="1:25" x14ac:dyDescent="0.25">
      <c r="B10" s="465"/>
      <c r="C10" s="272"/>
      <c r="D10" s="272" t="s">
        <v>13</v>
      </c>
      <c r="E10" s="273"/>
      <c r="F10" s="273"/>
      <c r="G10" s="41">
        <f>SUBTOTAL(9,G11:G12)</f>
        <v>0</v>
      </c>
      <c r="H10" s="363">
        <f t="shared" ref="H10:W10" si="0">SUBTOTAL(9,H11)</f>
        <v>0</v>
      </c>
      <c r="I10" s="364">
        <f t="shared" si="0"/>
        <v>0</v>
      </c>
      <c r="J10" s="364">
        <f t="shared" si="0"/>
        <v>0</v>
      </c>
      <c r="K10" s="365">
        <f t="shared" si="0"/>
        <v>0</v>
      </c>
      <c r="L10" s="364">
        <f t="shared" si="0"/>
        <v>0</v>
      </c>
      <c r="M10" s="31">
        <f t="shared" si="0"/>
        <v>0</v>
      </c>
      <c r="N10" s="31">
        <f t="shared" si="0"/>
        <v>0</v>
      </c>
      <c r="O10" s="31">
        <f t="shared" si="0"/>
        <v>0</v>
      </c>
      <c r="P10" s="31">
        <f t="shared" si="0"/>
        <v>0</v>
      </c>
      <c r="Q10" s="31">
        <f t="shared" si="0"/>
        <v>0</v>
      </c>
      <c r="R10" s="31">
        <f t="shared" si="0"/>
        <v>0</v>
      </c>
      <c r="S10" s="31">
        <f t="shared" si="0"/>
        <v>0</v>
      </c>
      <c r="T10" s="31">
        <f t="shared" si="0"/>
        <v>0</v>
      </c>
      <c r="U10" s="31">
        <f t="shared" si="0"/>
        <v>0</v>
      </c>
      <c r="V10" s="364">
        <f t="shared" si="0"/>
        <v>0</v>
      </c>
      <c r="W10" s="366">
        <f t="shared" si="0"/>
        <v>0</v>
      </c>
      <c r="Y10" s="235"/>
    </row>
    <row r="11" spans="1:25" outlineLevel="1" x14ac:dyDescent="0.25">
      <c r="B11" s="465"/>
      <c r="C11" s="273"/>
      <c r="D11" s="275"/>
      <c r="E11" s="276"/>
      <c r="F11" s="456" t="s">
        <v>14</v>
      </c>
      <c r="G11" s="219"/>
      <c r="H11" s="222"/>
      <c r="I11" s="223"/>
      <c r="J11" s="223"/>
      <c r="K11" s="224"/>
      <c r="L11" s="225"/>
      <c r="M11" s="223"/>
      <c r="N11" s="223"/>
      <c r="O11" s="223"/>
      <c r="P11" s="223"/>
      <c r="Q11" s="223"/>
      <c r="R11" s="223"/>
      <c r="S11" s="223"/>
      <c r="T11" s="223"/>
      <c r="U11" s="223"/>
      <c r="V11" s="226"/>
      <c r="W11" s="218"/>
      <c r="Y11" s="236"/>
    </row>
    <row r="12" spans="1:25" outlineLevel="1" x14ac:dyDescent="0.25">
      <c r="B12" s="465"/>
      <c r="C12" s="275"/>
      <c r="D12" s="275"/>
      <c r="E12" s="275"/>
      <c r="F12" s="456" t="s">
        <v>15</v>
      </c>
      <c r="G12" s="218"/>
      <c r="H12" s="34"/>
      <c r="I12" s="33"/>
      <c r="J12" s="33"/>
      <c r="K12" s="35"/>
      <c r="L12" s="33"/>
      <c r="M12" s="33"/>
      <c r="N12" s="33"/>
      <c r="O12" s="33"/>
      <c r="P12" s="33"/>
      <c r="Q12" s="33"/>
      <c r="R12" s="33"/>
      <c r="S12" s="33"/>
      <c r="T12" s="33"/>
      <c r="U12" s="33"/>
      <c r="V12" s="33"/>
      <c r="W12" s="40"/>
      <c r="Y12" s="236"/>
    </row>
    <row r="13" spans="1:25" x14ac:dyDescent="0.25">
      <c r="B13" s="465"/>
      <c r="C13" s="275"/>
      <c r="D13" s="276" t="s">
        <v>16</v>
      </c>
      <c r="E13" s="275"/>
      <c r="F13" s="273"/>
      <c r="G13" s="52">
        <f>SUBTOTAL(9,G14:G15)</f>
        <v>0</v>
      </c>
      <c r="H13" s="34">
        <f t="shared" ref="H13:W13" si="1">SUBTOTAL(9,H14:H15)</f>
        <v>0</v>
      </c>
      <c r="I13" s="33">
        <f t="shared" si="1"/>
        <v>0</v>
      </c>
      <c r="J13" s="33">
        <f t="shared" si="1"/>
        <v>0</v>
      </c>
      <c r="K13" s="35">
        <f t="shared" si="1"/>
        <v>0</v>
      </c>
      <c r="L13" s="33">
        <f t="shared" si="1"/>
        <v>0</v>
      </c>
      <c r="M13" s="33">
        <f t="shared" si="1"/>
        <v>0</v>
      </c>
      <c r="N13" s="33">
        <f t="shared" si="1"/>
        <v>0</v>
      </c>
      <c r="O13" s="33">
        <f t="shared" si="1"/>
        <v>0</v>
      </c>
      <c r="P13" s="33">
        <f t="shared" si="1"/>
        <v>0</v>
      </c>
      <c r="Q13" s="33">
        <f t="shared" si="1"/>
        <v>0</v>
      </c>
      <c r="R13" s="33">
        <f t="shared" si="1"/>
        <v>0</v>
      </c>
      <c r="S13" s="33">
        <f t="shared" si="1"/>
        <v>0</v>
      </c>
      <c r="T13" s="33">
        <f t="shared" si="1"/>
        <v>0</v>
      </c>
      <c r="U13" s="33">
        <f t="shared" si="1"/>
        <v>0</v>
      </c>
      <c r="V13" s="33">
        <f t="shared" si="1"/>
        <v>0</v>
      </c>
      <c r="W13" s="40">
        <f t="shared" si="1"/>
        <v>0</v>
      </c>
      <c r="Y13" s="237"/>
    </row>
    <row r="14" spans="1:25" outlineLevel="1" x14ac:dyDescent="0.25">
      <c r="B14" s="465"/>
      <c r="C14" s="275"/>
      <c r="D14" s="275"/>
      <c r="E14" s="275"/>
      <c r="F14" s="299" t="s">
        <v>17</v>
      </c>
      <c r="G14" s="218"/>
      <c r="H14" s="34"/>
      <c r="I14" s="33"/>
      <c r="J14" s="33"/>
      <c r="K14" s="35"/>
      <c r="L14" s="33"/>
      <c r="M14" s="33"/>
      <c r="N14" s="33"/>
      <c r="O14" s="33"/>
      <c r="P14" s="33"/>
      <c r="Q14" s="33"/>
      <c r="R14" s="33"/>
      <c r="S14" s="33"/>
      <c r="T14" s="33"/>
      <c r="U14" s="33"/>
      <c r="V14" s="33"/>
      <c r="W14" s="40"/>
      <c r="Y14" s="236"/>
    </row>
    <row r="15" spans="1:25" outlineLevel="1" x14ac:dyDescent="0.25">
      <c r="B15" s="465"/>
      <c r="C15" s="275"/>
      <c r="D15" s="275"/>
      <c r="E15" s="275"/>
      <c r="F15" s="457" t="s">
        <v>18</v>
      </c>
      <c r="G15" s="218"/>
      <c r="H15" s="222"/>
      <c r="I15" s="223"/>
      <c r="J15" s="223"/>
      <c r="K15" s="224"/>
      <c r="L15" s="225"/>
      <c r="M15" s="223"/>
      <c r="N15" s="223"/>
      <c r="O15" s="223"/>
      <c r="P15" s="223"/>
      <c r="Q15" s="223"/>
      <c r="R15" s="223"/>
      <c r="S15" s="223"/>
      <c r="T15" s="223"/>
      <c r="U15" s="223"/>
      <c r="V15" s="226"/>
      <c r="W15" s="218"/>
      <c r="Y15" s="236"/>
    </row>
    <row r="16" spans="1:25" x14ac:dyDescent="0.25">
      <c r="B16" s="465"/>
      <c r="C16" s="272" t="s">
        <v>19</v>
      </c>
      <c r="D16" s="272"/>
      <c r="E16" s="273"/>
      <c r="F16" s="273"/>
      <c r="G16" s="367"/>
      <c r="H16" s="368"/>
      <c r="I16" s="369"/>
      <c r="J16" s="369"/>
      <c r="K16" s="370"/>
      <c r="L16" s="364"/>
      <c r="M16" s="364"/>
      <c r="N16" s="364"/>
      <c r="O16" s="364"/>
      <c r="P16" s="364"/>
      <c r="Q16" s="364"/>
      <c r="R16" s="364"/>
      <c r="S16" s="364"/>
      <c r="T16" s="364"/>
      <c r="U16" s="364"/>
      <c r="V16" s="364"/>
      <c r="W16" s="366"/>
      <c r="Y16" s="235"/>
    </row>
    <row r="17" spans="2:25" x14ac:dyDescent="0.25">
      <c r="B17" s="465"/>
      <c r="C17" s="272"/>
      <c r="D17" s="276" t="s">
        <v>20</v>
      </c>
      <c r="E17" s="273"/>
      <c r="F17" s="273"/>
      <c r="G17" s="367"/>
      <c r="H17" s="368"/>
      <c r="I17" s="369"/>
      <c r="J17" s="369"/>
      <c r="K17" s="370"/>
      <c r="L17" s="364"/>
      <c r="M17" s="364"/>
      <c r="N17" s="364"/>
      <c r="O17" s="364"/>
      <c r="P17" s="364"/>
      <c r="Q17" s="364"/>
      <c r="R17" s="364"/>
      <c r="S17" s="364"/>
      <c r="T17" s="364"/>
      <c r="U17" s="364"/>
      <c r="V17" s="364"/>
      <c r="W17" s="366"/>
      <c r="Y17" s="235"/>
    </row>
    <row r="18" spans="2:25" x14ac:dyDescent="0.25">
      <c r="B18" s="465"/>
      <c r="C18" s="272"/>
      <c r="D18" s="272"/>
      <c r="E18" s="273" t="s">
        <v>21</v>
      </c>
      <c r="F18" s="273"/>
      <c r="G18" s="367">
        <f t="shared" ref="G18:W18" si="2">SUBTOTAL(9,G19:G22)</f>
        <v>0</v>
      </c>
      <c r="H18" s="368">
        <f t="shared" si="2"/>
        <v>0</v>
      </c>
      <c r="I18" s="369">
        <f t="shared" si="2"/>
        <v>0</v>
      </c>
      <c r="J18" s="369">
        <f t="shared" si="2"/>
        <v>0</v>
      </c>
      <c r="K18" s="370">
        <f t="shared" si="2"/>
        <v>0</v>
      </c>
      <c r="L18" s="364">
        <f t="shared" si="2"/>
        <v>0</v>
      </c>
      <c r="M18" s="364">
        <f t="shared" si="2"/>
        <v>0</v>
      </c>
      <c r="N18" s="364">
        <f t="shared" si="2"/>
        <v>0</v>
      </c>
      <c r="O18" s="364">
        <f t="shared" si="2"/>
        <v>0</v>
      </c>
      <c r="P18" s="364">
        <f t="shared" si="2"/>
        <v>0</v>
      </c>
      <c r="Q18" s="364">
        <f t="shared" si="2"/>
        <v>0</v>
      </c>
      <c r="R18" s="364">
        <f t="shared" si="2"/>
        <v>0</v>
      </c>
      <c r="S18" s="364">
        <f t="shared" si="2"/>
        <v>0</v>
      </c>
      <c r="T18" s="364">
        <f t="shared" si="2"/>
        <v>0</v>
      </c>
      <c r="U18" s="364">
        <f t="shared" si="2"/>
        <v>0</v>
      </c>
      <c r="V18" s="364">
        <f t="shared" si="2"/>
        <v>0</v>
      </c>
      <c r="W18" s="366">
        <f t="shared" si="2"/>
        <v>0</v>
      </c>
      <c r="Y18" s="235"/>
    </row>
    <row r="19" spans="2:25" outlineLevel="1" x14ac:dyDescent="0.25">
      <c r="B19" s="465"/>
      <c r="C19" s="272"/>
      <c r="D19" s="272"/>
      <c r="E19" s="273"/>
      <c r="F19" s="299" t="s">
        <v>22</v>
      </c>
      <c r="G19" s="218"/>
      <c r="H19" s="222"/>
      <c r="I19" s="223"/>
      <c r="J19" s="223"/>
      <c r="K19" s="224"/>
      <c r="L19" s="225"/>
      <c r="M19" s="223"/>
      <c r="N19" s="223"/>
      <c r="O19" s="223"/>
      <c r="P19" s="226"/>
      <c r="Q19" s="223"/>
      <c r="R19" s="223"/>
      <c r="S19" s="223"/>
      <c r="T19" s="223"/>
      <c r="U19" s="225"/>
      <c r="V19" s="226"/>
      <c r="W19" s="218"/>
      <c r="Y19" s="236"/>
    </row>
    <row r="20" spans="2:25" outlineLevel="1" x14ac:dyDescent="0.25">
      <c r="B20" s="465"/>
      <c r="C20" s="272"/>
      <c r="D20" s="272"/>
      <c r="E20" s="273"/>
      <c r="F20" s="299" t="s">
        <v>23</v>
      </c>
      <c r="G20" s="218"/>
      <c r="H20" s="222"/>
      <c r="I20" s="223"/>
      <c r="J20" s="223"/>
      <c r="K20" s="224"/>
      <c r="L20" s="225"/>
      <c r="M20" s="223"/>
      <c r="N20" s="223"/>
      <c r="O20" s="223"/>
      <c r="P20" s="226"/>
      <c r="Q20" s="223"/>
      <c r="R20" s="223"/>
      <c r="S20" s="223"/>
      <c r="T20" s="223"/>
      <c r="U20" s="225"/>
      <c r="V20" s="226"/>
      <c r="W20" s="218"/>
      <c r="Y20" s="236"/>
    </row>
    <row r="21" spans="2:25" outlineLevel="1" x14ac:dyDescent="0.25">
      <c r="B21" s="465"/>
      <c r="C21" s="272"/>
      <c r="D21" s="272"/>
      <c r="E21" s="273"/>
      <c r="F21" s="299" t="s">
        <v>24</v>
      </c>
      <c r="G21" s="218"/>
      <c r="H21" s="222"/>
      <c r="I21" s="223"/>
      <c r="J21" s="223"/>
      <c r="K21" s="224"/>
      <c r="L21" s="225"/>
      <c r="M21" s="223"/>
      <c r="N21" s="223"/>
      <c r="O21" s="223"/>
      <c r="P21" s="226"/>
      <c r="Q21" s="223"/>
      <c r="R21" s="223"/>
      <c r="S21" s="223"/>
      <c r="T21" s="223"/>
      <c r="U21" s="225"/>
      <c r="V21" s="226"/>
      <c r="W21" s="218"/>
      <c r="Y21" s="236"/>
    </row>
    <row r="22" spans="2:25" outlineLevel="1" x14ac:dyDescent="0.25">
      <c r="B22" s="465"/>
      <c r="C22" s="272"/>
      <c r="D22" s="272"/>
      <c r="E22" s="273"/>
      <c r="F22" s="299" t="s">
        <v>25</v>
      </c>
      <c r="G22" s="218"/>
      <c r="H22" s="222"/>
      <c r="I22" s="223"/>
      <c r="J22" s="223"/>
      <c r="K22" s="224"/>
      <c r="L22" s="225"/>
      <c r="M22" s="223"/>
      <c r="N22" s="223"/>
      <c r="O22" s="223"/>
      <c r="P22" s="226"/>
      <c r="Q22" s="223"/>
      <c r="R22" s="223"/>
      <c r="S22" s="223"/>
      <c r="T22" s="223"/>
      <c r="U22" s="225"/>
      <c r="V22" s="226"/>
      <c r="W22" s="218"/>
      <c r="Y22" s="236"/>
    </row>
    <row r="23" spans="2:25" x14ac:dyDescent="0.25">
      <c r="B23" s="465"/>
      <c r="C23" s="272"/>
      <c r="D23" s="272"/>
      <c r="E23" s="273" t="s">
        <v>26</v>
      </c>
      <c r="F23" s="273"/>
      <c r="G23" s="367">
        <f t="shared" ref="G23:W23" si="3">SUBTOTAL(9,G24:G27)</f>
        <v>0</v>
      </c>
      <c r="H23" s="368">
        <f t="shared" si="3"/>
        <v>0</v>
      </c>
      <c r="I23" s="369">
        <f t="shared" si="3"/>
        <v>0</v>
      </c>
      <c r="J23" s="369">
        <f t="shared" si="3"/>
        <v>0</v>
      </c>
      <c r="K23" s="370">
        <f t="shared" si="3"/>
        <v>0</v>
      </c>
      <c r="L23" s="364">
        <f t="shared" si="3"/>
        <v>0</v>
      </c>
      <c r="M23" s="364">
        <f t="shared" si="3"/>
        <v>0</v>
      </c>
      <c r="N23" s="364">
        <f t="shared" si="3"/>
        <v>0</v>
      </c>
      <c r="O23" s="364">
        <f t="shared" si="3"/>
        <v>0</v>
      </c>
      <c r="P23" s="364">
        <f t="shared" si="3"/>
        <v>0</v>
      </c>
      <c r="Q23" s="364">
        <f t="shared" si="3"/>
        <v>0</v>
      </c>
      <c r="R23" s="364">
        <f t="shared" si="3"/>
        <v>0</v>
      </c>
      <c r="S23" s="364">
        <f t="shared" si="3"/>
        <v>0</v>
      </c>
      <c r="T23" s="364">
        <f t="shared" si="3"/>
        <v>0</v>
      </c>
      <c r="U23" s="364">
        <f t="shared" si="3"/>
        <v>0</v>
      </c>
      <c r="V23" s="364">
        <f t="shared" si="3"/>
        <v>0</v>
      </c>
      <c r="W23" s="366">
        <f t="shared" si="3"/>
        <v>0</v>
      </c>
      <c r="Y23" s="238"/>
    </row>
    <row r="24" spans="2:25" outlineLevel="1" x14ac:dyDescent="0.25">
      <c r="B24" s="465"/>
      <c r="C24" s="272"/>
      <c r="D24" s="272"/>
      <c r="E24" s="273"/>
      <c r="F24" s="299" t="s">
        <v>27</v>
      </c>
      <c r="G24" s="218"/>
      <c r="H24" s="222"/>
      <c r="I24" s="223"/>
      <c r="J24" s="223"/>
      <c r="K24" s="224"/>
      <c r="L24" s="225"/>
      <c r="M24" s="223"/>
      <c r="N24" s="223"/>
      <c r="O24" s="223"/>
      <c r="P24" s="223"/>
      <c r="Q24" s="223"/>
      <c r="R24" s="223"/>
      <c r="S24" s="223"/>
      <c r="T24" s="223"/>
      <c r="U24" s="225"/>
      <c r="V24" s="226"/>
      <c r="W24" s="218"/>
      <c r="Y24" s="236"/>
    </row>
    <row r="25" spans="2:25" outlineLevel="1" x14ac:dyDescent="0.25">
      <c r="B25" s="465"/>
      <c r="C25" s="272"/>
      <c r="D25" s="272"/>
      <c r="E25" s="273"/>
      <c r="F25" s="299" t="s">
        <v>28</v>
      </c>
      <c r="G25" s="218"/>
      <c r="H25" s="222"/>
      <c r="I25" s="223"/>
      <c r="J25" s="223"/>
      <c r="K25" s="224"/>
      <c r="L25" s="225"/>
      <c r="M25" s="223"/>
      <c r="N25" s="223"/>
      <c r="O25" s="223"/>
      <c r="P25" s="223"/>
      <c r="Q25" s="223"/>
      <c r="R25" s="223"/>
      <c r="S25" s="223"/>
      <c r="T25" s="223"/>
      <c r="U25" s="225"/>
      <c r="V25" s="226"/>
      <c r="W25" s="218"/>
      <c r="Y25" s="236"/>
    </row>
    <row r="26" spans="2:25" outlineLevel="1" x14ac:dyDescent="0.25">
      <c r="B26" s="465"/>
      <c r="C26" s="272"/>
      <c r="D26" s="272"/>
      <c r="E26" s="273"/>
      <c r="F26" s="299" t="s">
        <v>29</v>
      </c>
      <c r="G26" s="218"/>
      <c r="H26" s="222"/>
      <c r="I26" s="223"/>
      <c r="J26" s="223"/>
      <c r="K26" s="224"/>
      <c r="L26" s="225"/>
      <c r="M26" s="223"/>
      <c r="N26" s="223"/>
      <c r="O26" s="223"/>
      <c r="P26" s="223"/>
      <c r="Q26" s="223"/>
      <c r="R26" s="223"/>
      <c r="S26" s="223"/>
      <c r="T26" s="223"/>
      <c r="U26" s="225"/>
      <c r="V26" s="226"/>
      <c r="W26" s="218"/>
      <c r="Y26" s="236"/>
    </row>
    <row r="27" spans="2:25" outlineLevel="1" x14ac:dyDescent="0.25">
      <c r="B27" s="465"/>
      <c r="C27" s="272"/>
      <c r="D27" s="272"/>
      <c r="E27" s="273"/>
      <c r="F27" s="299" t="s">
        <v>30</v>
      </c>
      <c r="G27" s="218"/>
      <c r="H27" s="222"/>
      <c r="I27" s="223"/>
      <c r="J27" s="223"/>
      <c r="K27" s="224"/>
      <c r="L27" s="225"/>
      <c r="M27" s="223"/>
      <c r="N27" s="223"/>
      <c r="O27" s="223"/>
      <c r="P27" s="223"/>
      <c r="Q27" s="223"/>
      <c r="R27" s="223"/>
      <c r="S27" s="223"/>
      <c r="T27" s="223"/>
      <c r="U27" s="225"/>
      <c r="V27" s="226"/>
      <c r="W27" s="218"/>
      <c r="Y27" s="236"/>
    </row>
    <row r="28" spans="2:25" x14ac:dyDescent="0.25">
      <c r="B28" s="465"/>
      <c r="C28" s="272"/>
      <c r="D28" s="272"/>
      <c r="E28" s="273" t="s">
        <v>31</v>
      </c>
      <c r="F28" s="273"/>
      <c r="G28" s="367">
        <f t="shared" ref="G28:W28" si="4">SUBTOTAL(9,G29:G32)</f>
        <v>0</v>
      </c>
      <c r="H28" s="368">
        <f t="shared" si="4"/>
        <v>0</v>
      </c>
      <c r="I28" s="369">
        <f t="shared" si="4"/>
        <v>0</v>
      </c>
      <c r="J28" s="369">
        <f t="shared" si="4"/>
        <v>0</v>
      </c>
      <c r="K28" s="370">
        <f t="shared" si="4"/>
        <v>0</v>
      </c>
      <c r="L28" s="364">
        <f t="shared" si="4"/>
        <v>0</v>
      </c>
      <c r="M28" s="364">
        <f t="shared" si="4"/>
        <v>0</v>
      </c>
      <c r="N28" s="364">
        <f t="shared" si="4"/>
        <v>0</v>
      </c>
      <c r="O28" s="364">
        <f t="shared" si="4"/>
        <v>0</v>
      </c>
      <c r="P28" s="364">
        <f t="shared" si="4"/>
        <v>0</v>
      </c>
      <c r="Q28" s="364">
        <f t="shared" si="4"/>
        <v>0</v>
      </c>
      <c r="R28" s="364">
        <f t="shared" si="4"/>
        <v>0</v>
      </c>
      <c r="S28" s="364">
        <f t="shared" si="4"/>
        <v>0</v>
      </c>
      <c r="T28" s="364">
        <f t="shared" si="4"/>
        <v>0</v>
      </c>
      <c r="U28" s="364">
        <f t="shared" si="4"/>
        <v>0</v>
      </c>
      <c r="V28" s="364">
        <f t="shared" si="4"/>
        <v>0</v>
      </c>
      <c r="W28" s="366">
        <f t="shared" si="4"/>
        <v>0</v>
      </c>
      <c r="Y28" s="238"/>
    </row>
    <row r="29" spans="2:25" outlineLevel="1" x14ac:dyDescent="0.25">
      <c r="B29" s="465"/>
      <c r="C29" s="272"/>
      <c r="D29" s="272"/>
      <c r="E29" s="273"/>
      <c r="F29" s="299" t="s">
        <v>32</v>
      </c>
      <c r="G29" s="218"/>
      <c r="H29" s="222"/>
      <c r="I29" s="223"/>
      <c r="J29" s="223"/>
      <c r="K29" s="224"/>
      <c r="L29" s="225"/>
      <c r="M29" s="223"/>
      <c r="N29" s="223"/>
      <c r="O29" s="223"/>
      <c r="P29" s="226"/>
      <c r="Q29" s="223"/>
      <c r="R29" s="223"/>
      <c r="S29" s="223"/>
      <c r="T29" s="223"/>
      <c r="U29" s="225"/>
      <c r="V29" s="226"/>
      <c r="W29" s="218"/>
      <c r="Y29" s="236"/>
    </row>
    <row r="30" spans="2:25" outlineLevel="1" x14ac:dyDescent="0.25">
      <c r="B30" s="465"/>
      <c r="C30" s="272"/>
      <c r="D30" s="272"/>
      <c r="E30" s="273"/>
      <c r="F30" s="299" t="s">
        <v>33</v>
      </c>
      <c r="G30" s="218"/>
      <c r="H30" s="222"/>
      <c r="I30" s="223"/>
      <c r="J30" s="223"/>
      <c r="K30" s="224"/>
      <c r="L30" s="225"/>
      <c r="M30" s="223"/>
      <c r="N30" s="223"/>
      <c r="O30" s="223"/>
      <c r="P30" s="226"/>
      <c r="Q30" s="223"/>
      <c r="R30" s="223"/>
      <c r="S30" s="223"/>
      <c r="T30" s="223"/>
      <c r="U30" s="225"/>
      <c r="V30" s="226"/>
      <c r="W30" s="218"/>
      <c r="Y30" s="236"/>
    </row>
    <row r="31" spans="2:25" outlineLevel="1" x14ac:dyDescent="0.25">
      <c r="B31" s="465"/>
      <c r="C31" s="272"/>
      <c r="D31" s="272"/>
      <c r="E31" s="273"/>
      <c r="F31" s="299" t="s">
        <v>34</v>
      </c>
      <c r="G31" s="218"/>
      <c r="H31" s="222"/>
      <c r="I31" s="223"/>
      <c r="J31" s="223"/>
      <c r="K31" s="224"/>
      <c r="L31" s="225"/>
      <c r="M31" s="223"/>
      <c r="N31" s="223"/>
      <c r="O31" s="223"/>
      <c r="P31" s="226"/>
      <c r="Q31" s="223"/>
      <c r="R31" s="223"/>
      <c r="S31" s="223"/>
      <c r="T31" s="223"/>
      <c r="U31" s="225"/>
      <c r="V31" s="226"/>
      <c r="W31" s="218"/>
      <c r="Y31" s="236"/>
    </row>
    <row r="32" spans="2:25" outlineLevel="1" x14ac:dyDescent="0.25">
      <c r="B32" s="465"/>
      <c r="C32" s="272"/>
      <c r="D32" s="272"/>
      <c r="E32" s="273"/>
      <c r="F32" s="299" t="s">
        <v>35</v>
      </c>
      <c r="G32" s="218"/>
      <c r="H32" s="222"/>
      <c r="I32" s="223"/>
      <c r="J32" s="223"/>
      <c r="K32" s="224"/>
      <c r="L32" s="225"/>
      <c r="M32" s="223"/>
      <c r="N32" s="223"/>
      <c r="O32" s="223"/>
      <c r="P32" s="226"/>
      <c r="Q32" s="223"/>
      <c r="R32" s="223"/>
      <c r="S32" s="223"/>
      <c r="T32" s="223"/>
      <c r="U32" s="225"/>
      <c r="V32" s="226"/>
      <c r="W32" s="218"/>
      <c r="Y32" s="236"/>
    </row>
    <row r="33" spans="2:25" x14ac:dyDescent="0.25">
      <c r="B33" s="465"/>
      <c r="C33" s="272"/>
      <c r="D33" s="272" t="s">
        <v>36</v>
      </c>
      <c r="E33" s="273"/>
      <c r="F33" s="273"/>
      <c r="G33" s="367"/>
      <c r="H33" s="368"/>
      <c r="I33" s="369"/>
      <c r="J33" s="369"/>
      <c r="K33" s="370"/>
      <c r="L33" s="364"/>
      <c r="M33" s="364"/>
      <c r="N33" s="364"/>
      <c r="O33" s="364"/>
      <c r="P33" s="364"/>
      <c r="Q33" s="364"/>
      <c r="R33" s="364"/>
      <c r="S33" s="364"/>
      <c r="T33" s="364"/>
      <c r="U33" s="364"/>
      <c r="V33" s="364"/>
      <c r="W33" s="366"/>
      <c r="Y33" s="353"/>
    </row>
    <row r="34" spans="2:25" x14ac:dyDescent="0.25">
      <c r="B34" s="465"/>
      <c r="C34" s="272"/>
      <c r="D34" s="272"/>
      <c r="E34" s="275" t="s">
        <v>37</v>
      </c>
      <c r="F34" s="273"/>
      <c r="G34" s="367">
        <f t="shared" ref="G34:W34" si="5">SUBTOTAL(9,G35:G37)</f>
        <v>0</v>
      </c>
      <c r="H34" s="368">
        <f t="shared" si="5"/>
        <v>0</v>
      </c>
      <c r="I34" s="369">
        <f t="shared" si="5"/>
        <v>0</v>
      </c>
      <c r="J34" s="369">
        <f t="shared" si="5"/>
        <v>0</v>
      </c>
      <c r="K34" s="370">
        <f t="shared" si="5"/>
        <v>0</v>
      </c>
      <c r="L34" s="364">
        <f t="shared" si="5"/>
        <v>0</v>
      </c>
      <c r="M34" s="364">
        <f t="shared" si="5"/>
        <v>0</v>
      </c>
      <c r="N34" s="364">
        <f t="shared" si="5"/>
        <v>0</v>
      </c>
      <c r="O34" s="364">
        <f t="shared" si="5"/>
        <v>0</v>
      </c>
      <c r="P34" s="364">
        <f t="shared" si="5"/>
        <v>0</v>
      </c>
      <c r="Q34" s="364">
        <f t="shared" si="5"/>
        <v>0</v>
      </c>
      <c r="R34" s="364">
        <f t="shared" si="5"/>
        <v>0</v>
      </c>
      <c r="S34" s="364">
        <f t="shared" si="5"/>
        <v>0</v>
      </c>
      <c r="T34" s="364">
        <f t="shared" si="5"/>
        <v>0</v>
      </c>
      <c r="U34" s="364">
        <f t="shared" si="5"/>
        <v>0</v>
      </c>
      <c r="V34" s="364">
        <f t="shared" si="5"/>
        <v>0</v>
      </c>
      <c r="W34" s="366">
        <f t="shared" si="5"/>
        <v>0</v>
      </c>
      <c r="Y34" s="354"/>
    </row>
    <row r="35" spans="2:25" outlineLevel="1" x14ac:dyDescent="0.25">
      <c r="B35" s="465"/>
      <c r="C35" s="272"/>
      <c r="D35" s="272"/>
      <c r="E35" s="275"/>
      <c r="F35" s="299" t="s">
        <v>38</v>
      </c>
      <c r="G35" s="218"/>
      <c r="H35" s="222"/>
      <c r="I35" s="223"/>
      <c r="J35" s="223"/>
      <c r="K35" s="224"/>
      <c r="L35" s="225"/>
      <c r="M35" s="223"/>
      <c r="N35" s="223"/>
      <c r="O35" s="223"/>
      <c r="P35" s="226"/>
      <c r="Q35" s="223"/>
      <c r="R35" s="223"/>
      <c r="S35" s="223"/>
      <c r="T35" s="223"/>
      <c r="U35" s="225"/>
      <c r="V35" s="226"/>
      <c r="W35" s="218"/>
      <c r="Y35" s="236"/>
    </row>
    <row r="36" spans="2:25" outlineLevel="1" x14ac:dyDescent="0.25">
      <c r="B36" s="465"/>
      <c r="C36" s="272"/>
      <c r="D36" s="272"/>
      <c r="E36" s="273"/>
      <c r="F36" s="299" t="s">
        <v>39</v>
      </c>
      <c r="G36" s="218"/>
      <c r="H36" s="222"/>
      <c r="I36" s="223"/>
      <c r="J36" s="223"/>
      <c r="K36" s="224"/>
      <c r="L36" s="225"/>
      <c r="M36" s="223"/>
      <c r="N36" s="223"/>
      <c r="O36" s="223"/>
      <c r="P36" s="226"/>
      <c r="Q36" s="223"/>
      <c r="R36" s="223"/>
      <c r="S36" s="223"/>
      <c r="T36" s="223"/>
      <c r="U36" s="225"/>
      <c r="V36" s="226"/>
      <c r="W36" s="218"/>
      <c r="Y36" s="236"/>
    </row>
    <row r="37" spans="2:25" outlineLevel="1" x14ac:dyDescent="0.25">
      <c r="B37" s="465"/>
      <c r="C37" s="272"/>
      <c r="D37" s="272"/>
      <c r="E37" s="273"/>
      <c r="F37" s="299" t="s">
        <v>40</v>
      </c>
      <c r="G37" s="218"/>
      <c r="H37" s="222"/>
      <c r="I37" s="223"/>
      <c r="J37" s="223"/>
      <c r="K37" s="224"/>
      <c r="L37" s="225"/>
      <c r="M37" s="223"/>
      <c r="N37" s="223"/>
      <c r="O37" s="223"/>
      <c r="P37" s="226"/>
      <c r="Q37" s="223"/>
      <c r="R37" s="223"/>
      <c r="S37" s="223"/>
      <c r="T37" s="223"/>
      <c r="U37" s="225"/>
      <c r="V37" s="226"/>
      <c r="W37" s="218"/>
      <c r="Y37" s="236"/>
    </row>
    <row r="38" spans="2:25" x14ac:dyDescent="0.25">
      <c r="B38" s="465"/>
      <c r="C38" s="272"/>
      <c r="D38" s="272"/>
      <c r="E38" s="273" t="s">
        <v>41</v>
      </c>
      <c r="F38" s="273"/>
      <c r="G38" s="367">
        <f t="shared" ref="G38:W38" si="6">SUBTOTAL(9,G39:G41)</f>
        <v>0</v>
      </c>
      <c r="H38" s="368">
        <f t="shared" si="6"/>
        <v>0</v>
      </c>
      <c r="I38" s="369">
        <f t="shared" si="6"/>
        <v>0</v>
      </c>
      <c r="J38" s="369">
        <f t="shared" si="6"/>
        <v>0</v>
      </c>
      <c r="K38" s="370">
        <f t="shared" si="6"/>
        <v>0</v>
      </c>
      <c r="L38" s="364">
        <f t="shared" si="6"/>
        <v>0</v>
      </c>
      <c r="M38" s="364">
        <f t="shared" si="6"/>
        <v>0</v>
      </c>
      <c r="N38" s="364">
        <f t="shared" si="6"/>
        <v>0</v>
      </c>
      <c r="O38" s="364">
        <f t="shared" si="6"/>
        <v>0</v>
      </c>
      <c r="P38" s="364">
        <f t="shared" si="6"/>
        <v>0</v>
      </c>
      <c r="Q38" s="364">
        <f t="shared" si="6"/>
        <v>0</v>
      </c>
      <c r="R38" s="364">
        <f t="shared" si="6"/>
        <v>0</v>
      </c>
      <c r="S38" s="364">
        <f t="shared" si="6"/>
        <v>0</v>
      </c>
      <c r="T38" s="364">
        <f t="shared" si="6"/>
        <v>0</v>
      </c>
      <c r="U38" s="364">
        <f t="shared" si="6"/>
        <v>0</v>
      </c>
      <c r="V38" s="364">
        <f t="shared" si="6"/>
        <v>0</v>
      </c>
      <c r="W38" s="366">
        <f t="shared" si="6"/>
        <v>0</v>
      </c>
      <c r="Y38" s="238"/>
    </row>
    <row r="39" spans="2:25" outlineLevel="1" x14ac:dyDescent="0.25">
      <c r="B39" s="465"/>
      <c r="C39" s="272"/>
      <c r="D39" s="272"/>
      <c r="E39" s="273"/>
      <c r="F39" s="299" t="s">
        <v>42</v>
      </c>
      <c r="G39" s="218"/>
      <c r="H39" s="222"/>
      <c r="I39" s="223"/>
      <c r="J39" s="223"/>
      <c r="K39" s="224"/>
      <c r="L39" s="225"/>
      <c r="M39" s="223"/>
      <c r="N39" s="223"/>
      <c r="O39" s="223"/>
      <c r="P39" s="226"/>
      <c r="Q39" s="223"/>
      <c r="R39" s="223"/>
      <c r="S39" s="223"/>
      <c r="T39" s="223"/>
      <c r="U39" s="225"/>
      <c r="V39" s="226"/>
      <c r="W39" s="218"/>
      <c r="Y39" s="236"/>
    </row>
    <row r="40" spans="2:25" outlineLevel="1" x14ac:dyDescent="0.25">
      <c r="B40" s="465"/>
      <c r="C40" s="272"/>
      <c r="D40" s="272"/>
      <c r="E40" s="273"/>
      <c r="F40" s="299" t="s">
        <v>43</v>
      </c>
      <c r="G40" s="218"/>
      <c r="H40" s="222"/>
      <c r="I40" s="223"/>
      <c r="J40" s="223"/>
      <c r="K40" s="224"/>
      <c r="L40" s="225"/>
      <c r="M40" s="223"/>
      <c r="N40" s="223"/>
      <c r="O40" s="223"/>
      <c r="P40" s="226"/>
      <c r="Q40" s="223"/>
      <c r="R40" s="223"/>
      <c r="S40" s="223"/>
      <c r="T40" s="223"/>
      <c r="U40" s="225"/>
      <c r="V40" s="226"/>
      <c r="W40" s="218"/>
      <c r="Y40" s="236"/>
    </row>
    <row r="41" spans="2:25" outlineLevel="1" x14ac:dyDescent="0.25">
      <c r="B41" s="465"/>
      <c r="C41" s="272"/>
      <c r="D41" s="272"/>
      <c r="E41" s="273"/>
      <c r="F41" s="299" t="s">
        <v>44</v>
      </c>
      <c r="G41" s="218"/>
      <c r="H41" s="222"/>
      <c r="I41" s="223"/>
      <c r="J41" s="223"/>
      <c r="K41" s="224"/>
      <c r="L41" s="225"/>
      <c r="M41" s="223"/>
      <c r="N41" s="223"/>
      <c r="O41" s="223"/>
      <c r="P41" s="226"/>
      <c r="Q41" s="223"/>
      <c r="R41" s="223"/>
      <c r="S41" s="223"/>
      <c r="T41" s="223"/>
      <c r="U41" s="225"/>
      <c r="V41" s="226"/>
      <c r="W41" s="218"/>
      <c r="Y41" s="236"/>
    </row>
    <row r="42" spans="2:25" x14ac:dyDescent="0.25">
      <c r="B42" s="465"/>
      <c r="C42" s="272"/>
      <c r="D42" s="272"/>
      <c r="E42" s="273" t="s">
        <v>45</v>
      </c>
      <c r="F42" s="273"/>
      <c r="G42" s="367">
        <f t="shared" ref="G42:W42" si="7">SUBTOTAL(9,G43:G45)</f>
        <v>0</v>
      </c>
      <c r="H42" s="368">
        <f t="shared" si="7"/>
        <v>0</v>
      </c>
      <c r="I42" s="369">
        <f t="shared" si="7"/>
        <v>0</v>
      </c>
      <c r="J42" s="369">
        <f t="shared" si="7"/>
        <v>0</v>
      </c>
      <c r="K42" s="370">
        <f t="shared" si="7"/>
        <v>0</v>
      </c>
      <c r="L42" s="364">
        <f t="shared" si="7"/>
        <v>0</v>
      </c>
      <c r="M42" s="364">
        <f t="shared" si="7"/>
        <v>0</v>
      </c>
      <c r="N42" s="364">
        <f t="shared" si="7"/>
        <v>0</v>
      </c>
      <c r="O42" s="364">
        <f t="shared" si="7"/>
        <v>0</v>
      </c>
      <c r="P42" s="364">
        <f t="shared" si="7"/>
        <v>0</v>
      </c>
      <c r="Q42" s="364">
        <f t="shared" si="7"/>
        <v>0</v>
      </c>
      <c r="R42" s="364">
        <f t="shared" si="7"/>
        <v>0</v>
      </c>
      <c r="S42" s="364">
        <f t="shared" si="7"/>
        <v>0</v>
      </c>
      <c r="T42" s="364">
        <f t="shared" si="7"/>
        <v>0</v>
      </c>
      <c r="U42" s="364">
        <f t="shared" si="7"/>
        <v>0</v>
      </c>
      <c r="V42" s="364">
        <f t="shared" si="7"/>
        <v>0</v>
      </c>
      <c r="W42" s="366">
        <f t="shared" si="7"/>
        <v>0</v>
      </c>
      <c r="Y42" s="238"/>
    </row>
    <row r="43" spans="2:25" outlineLevel="1" x14ac:dyDescent="0.25">
      <c r="B43" s="465"/>
      <c r="C43" s="272"/>
      <c r="D43" s="272"/>
      <c r="E43" s="273"/>
      <c r="F43" s="299" t="s">
        <v>46</v>
      </c>
      <c r="G43" s="218"/>
      <c r="H43" s="222"/>
      <c r="I43" s="223"/>
      <c r="J43" s="223"/>
      <c r="K43" s="224"/>
      <c r="L43" s="225"/>
      <c r="M43" s="223"/>
      <c r="N43" s="223"/>
      <c r="O43" s="223"/>
      <c r="P43" s="226"/>
      <c r="Q43" s="223"/>
      <c r="R43" s="223"/>
      <c r="S43" s="223"/>
      <c r="T43" s="223"/>
      <c r="U43" s="225"/>
      <c r="V43" s="226"/>
      <c r="W43" s="218"/>
      <c r="Y43" s="236"/>
    </row>
    <row r="44" spans="2:25" outlineLevel="1" x14ac:dyDescent="0.25">
      <c r="B44" s="465"/>
      <c r="C44" s="272"/>
      <c r="D44" s="272"/>
      <c r="E44" s="273"/>
      <c r="F44" s="299" t="s">
        <v>47</v>
      </c>
      <c r="G44" s="218"/>
      <c r="H44" s="222"/>
      <c r="I44" s="223"/>
      <c r="J44" s="223"/>
      <c r="K44" s="224"/>
      <c r="L44" s="225"/>
      <c r="M44" s="223"/>
      <c r="N44" s="223"/>
      <c r="O44" s="223"/>
      <c r="P44" s="226"/>
      <c r="Q44" s="223"/>
      <c r="R44" s="223"/>
      <c r="S44" s="223"/>
      <c r="T44" s="223"/>
      <c r="U44" s="225"/>
      <c r="V44" s="226"/>
      <c r="W44" s="218"/>
      <c r="Y44" s="236"/>
    </row>
    <row r="45" spans="2:25" outlineLevel="1" x14ac:dyDescent="0.25">
      <c r="B45" s="465"/>
      <c r="C45" s="272"/>
      <c r="D45" s="272"/>
      <c r="E45" s="273"/>
      <c r="F45" s="299" t="s">
        <v>48</v>
      </c>
      <c r="G45" s="218"/>
      <c r="H45" s="222"/>
      <c r="I45" s="223"/>
      <c r="J45" s="223"/>
      <c r="K45" s="224"/>
      <c r="L45" s="225"/>
      <c r="M45" s="223"/>
      <c r="N45" s="223"/>
      <c r="O45" s="223"/>
      <c r="P45" s="226"/>
      <c r="Q45" s="223"/>
      <c r="R45" s="223"/>
      <c r="S45" s="223"/>
      <c r="T45" s="223"/>
      <c r="U45" s="225"/>
      <c r="V45" s="226"/>
      <c r="W45" s="218"/>
      <c r="Y45" s="236"/>
    </row>
    <row r="46" spans="2:25" x14ac:dyDescent="0.25">
      <c r="B46" s="465"/>
      <c r="C46" s="272"/>
      <c r="D46" s="272" t="s">
        <v>49</v>
      </c>
      <c r="E46" s="273"/>
      <c r="F46" s="273"/>
      <c r="G46" s="367"/>
      <c r="H46" s="368"/>
      <c r="I46" s="369"/>
      <c r="J46" s="369"/>
      <c r="K46" s="370"/>
      <c r="L46" s="364"/>
      <c r="M46" s="364"/>
      <c r="N46" s="364"/>
      <c r="O46" s="364"/>
      <c r="P46" s="364"/>
      <c r="Q46" s="364"/>
      <c r="R46" s="364"/>
      <c r="S46" s="364"/>
      <c r="T46" s="364"/>
      <c r="U46" s="364"/>
      <c r="V46" s="364"/>
      <c r="W46" s="366"/>
      <c r="Y46" s="353"/>
    </row>
    <row r="47" spans="2:25" ht="12.75" customHeight="1" x14ac:dyDescent="0.25">
      <c r="B47" s="465"/>
      <c r="C47" s="272"/>
      <c r="D47" s="272"/>
      <c r="E47" s="273" t="s">
        <v>50</v>
      </c>
      <c r="F47" s="273"/>
      <c r="G47" s="367">
        <f t="shared" ref="G47:W47" si="8">SUBTOTAL(9,G48:G49)</f>
        <v>0</v>
      </c>
      <c r="H47" s="368">
        <f t="shared" si="8"/>
        <v>0</v>
      </c>
      <c r="I47" s="369">
        <f t="shared" si="8"/>
        <v>0</v>
      </c>
      <c r="J47" s="369">
        <f t="shared" si="8"/>
        <v>0</v>
      </c>
      <c r="K47" s="370">
        <f t="shared" si="8"/>
        <v>0</v>
      </c>
      <c r="L47" s="364">
        <f t="shared" si="8"/>
        <v>0</v>
      </c>
      <c r="M47" s="364">
        <f t="shared" si="8"/>
        <v>0</v>
      </c>
      <c r="N47" s="364">
        <f t="shared" si="8"/>
        <v>0</v>
      </c>
      <c r="O47" s="364">
        <f t="shared" si="8"/>
        <v>0</v>
      </c>
      <c r="P47" s="364">
        <f t="shared" si="8"/>
        <v>0</v>
      </c>
      <c r="Q47" s="364">
        <f t="shared" si="8"/>
        <v>0</v>
      </c>
      <c r="R47" s="364">
        <f t="shared" si="8"/>
        <v>0</v>
      </c>
      <c r="S47" s="364">
        <f t="shared" si="8"/>
        <v>0</v>
      </c>
      <c r="T47" s="364">
        <f t="shared" si="8"/>
        <v>0</v>
      </c>
      <c r="U47" s="364">
        <f t="shared" si="8"/>
        <v>0</v>
      </c>
      <c r="V47" s="364">
        <f t="shared" si="8"/>
        <v>0</v>
      </c>
      <c r="W47" s="366">
        <f t="shared" si="8"/>
        <v>0</v>
      </c>
      <c r="Y47" s="354"/>
    </row>
    <row r="48" spans="2:25" outlineLevel="1" x14ac:dyDescent="0.25">
      <c r="B48" s="465"/>
      <c r="C48" s="272"/>
      <c r="D48" s="272"/>
      <c r="E48" s="273"/>
      <c r="F48" s="299" t="s">
        <v>51</v>
      </c>
      <c r="G48" s="218"/>
      <c r="H48" s="222"/>
      <c r="I48" s="223"/>
      <c r="J48" s="223"/>
      <c r="K48" s="224"/>
      <c r="L48" s="225"/>
      <c r="M48" s="223"/>
      <c r="N48" s="223"/>
      <c r="O48" s="223"/>
      <c r="P48" s="226"/>
      <c r="Q48" s="223"/>
      <c r="R48" s="223"/>
      <c r="S48" s="223"/>
      <c r="T48" s="223"/>
      <c r="U48" s="225"/>
      <c r="V48" s="226"/>
      <c r="W48" s="218"/>
      <c r="Y48" s="236"/>
    </row>
    <row r="49" spans="2:25" outlineLevel="1" x14ac:dyDescent="0.25">
      <c r="B49" s="465"/>
      <c r="C49" s="272"/>
      <c r="D49" s="272"/>
      <c r="E49" s="273"/>
      <c r="F49" s="299" t="s">
        <v>52</v>
      </c>
      <c r="G49" s="218"/>
      <c r="H49" s="222"/>
      <c r="I49" s="223"/>
      <c r="J49" s="223"/>
      <c r="K49" s="224"/>
      <c r="L49" s="225"/>
      <c r="M49" s="223"/>
      <c r="N49" s="223"/>
      <c r="O49" s="223"/>
      <c r="P49" s="226"/>
      <c r="Q49" s="223"/>
      <c r="R49" s="223"/>
      <c r="S49" s="223"/>
      <c r="T49" s="223"/>
      <c r="U49" s="225"/>
      <c r="V49" s="226"/>
      <c r="W49" s="218"/>
      <c r="Y49" s="236"/>
    </row>
    <row r="50" spans="2:25" x14ac:dyDescent="0.25">
      <c r="B50" s="465"/>
      <c r="C50" s="272"/>
      <c r="D50" s="272"/>
      <c r="E50" s="273" t="s">
        <v>53</v>
      </c>
      <c r="F50" s="273"/>
      <c r="G50" s="367">
        <f t="shared" ref="G50:W50" si="9">SUBTOTAL(9,G51:G53)</f>
        <v>0</v>
      </c>
      <c r="H50" s="368">
        <f t="shared" si="9"/>
        <v>0</v>
      </c>
      <c r="I50" s="369">
        <f t="shared" si="9"/>
        <v>0</v>
      </c>
      <c r="J50" s="369">
        <f t="shared" si="9"/>
        <v>0</v>
      </c>
      <c r="K50" s="370">
        <f t="shared" si="9"/>
        <v>0</v>
      </c>
      <c r="L50" s="364">
        <f t="shared" si="9"/>
        <v>0</v>
      </c>
      <c r="M50" s="364">
        <f t="shared" si="9"/>
        <v>0</v>
      </c>
      <c r="N50" s="364">
        <f t="shared" si="9"/>
        <v>0</v>
      </c>
      <c r="O50" s="364">
        <f t="shared" si="9"/>
        <v>0</v>
      </c>
      <c r="P50" s="364">
        <f t="shared" si="9"/>
        <v>0</v>
      </c>
      <c r="Q50" s="364">
        <f t="shared" si="9"/>
        <v>0</v>
      </c>
      <c r="R50" s="364">
        <f t="shared" si="9"/>
        <v>0</v>
      </c>
      <c r="S50" s="364">
        <f t="shared" si="9"/>
        <v>0</v>
      </c>
      <c r="T50" s="364">
        <f t="shared" si="9"/>
        <v>0</v>
      </c>
      <c r="U50" s="364">
        <f t="shared" si="9"/>
        <v>0</v>
      </c>
      <c r="V50" s="364">
        <f t="shared" si="9"/>
        <v>0</v>
      </c>
      <c r="W50" s="366">
        <f t="shared" si="9"/>
        <v>0</v>
      </c>
      <c r="Y50" s="238"/>
    </row>
    <row r="51" spans="2:25" outlineLevel="1" x14ac:dyDescent="0.25">
      <c r="B51" s="465"/>
      <c r="C51" s="272"/>
      <c r="D51" s="272"/>
      <c r="E51" s="273"/>
      <c r="F51" s="299" t="s">
        <v>54</v>
      </c>
      <c r="G51" s="218"/>
      <c r="H51" s="222"/>
      <c r="I51" s="223"/>
      <c r="J51" s="223"/>
      <c r="K51" s="224"/>
      <c r="L51" s="225"/>
      <c r="M51" s="223"/>
      <c r="N51" s="223"/>
      <c r="O51" s="223"/>
      <c r="P51" s="226"/>
      <c r="Q51" s="223"/>
      <c r="R51" s="223"/>
      <c r="S51" s="223"/>
      <c r="T51" s="223"/>
      <c r="U51" s="225"/>
      <c r="V51" s="226"/>
      <c r="W51" s="218"/>
      <c r="Y51" s="236"/>
    </row>
    <row r="52" spans="2:25" outlineLevel="1" x14ac:dyDescent="0.25">
      <c r="B52" s="465"/>
      <c r="C52" s="272"/>
      <c r="D52" s="272"/>
      <c r="E52" s="273"/>
      <c r="F52" s="299" t="s">
        <v>55</v>
      </c>
      <c r="G52" s="218"/>
      <c r="H52" s="222"/>
      <c r="I52" s="223"/>
      <c r="J52" s="223"/>
      <c r="K52" s="224"/>
      <c r="L52" s="225"/>
      <c r="M52" s="223"/>
      <c r="N52" s="223"/>
      <c r="O52" s="223"/>
      <c r="P52" s="226"/>
      <c r="Q52" s="223"/>
      <c r="R52" s="223"/>
      <c r="S52" s="223"/>
      <c r="T52" s="223"/>
      <c r="U52" s="225"/>
      <c r="V52" s="226"/>
      <c r="W52" s="218"/>
      <c r="Y52" s="236"/>
    </row>
    <row r="53" spans="2:25" outlineLevel="1" x14ac:dyDescent="0.25">
      <c r="B53" s="465"/>
      <c r="C53" s="272"/>
      <c r="D53" s="272"/>
      <c r="E53" s="273"/>
      <c r="F53" s="299" t="s">
        <v>56</v>
      </c>
      <c r="G53" s="218"/>
      <c r="H53" s="222"/>
      <c r="I53" s="223"/>
      <c r="J53" s="223"/>
      <c r="K53" s="224"/>
      <c r="L53" s="225"/>
      <c r="M53" s="223"/>
      <c r="N53" s="223"/>
      <c r="O53" s="223"/>
      <c r="P53" s="226"/>
      <c r="Q53" s="223"/>
      <c r="R53" s="223"/>
      <c r="S53" s="223"/>
      <c r="T53" s="223"/>
      <c r="U53" s="225"/>
      <c r="V53" s="226"/>
      <c r="W53" s="218"/>
      <c r="Y53" s="236"/>
    </row>
    <row r="54" spans="2:25" x14ac:dyDescent="0.25">
      <c r="B54" s="465"/>
      <c r="C54" s="272"/>
      <c r="D54" s="272"/>
      <c r="E54" s="273" t="s">
        <v>57</v>
      </c>
      <c r="F54" s="273"/>
      <c r="G54" s="367">
        <f t="shared" ref="G54:W54" si="10">SUBTOTAL(9,G55:G56)</f>
        <v>0</v>
      </c>
      <c r="H54" s="368">
        <f t="shared" si="10"/>
        <v>0</v>
      </c>
      <c r="I54" s="369">
        <f t="shared" si="10"/>
        <v>0</v>
      </c>
      <c r="J54" s="369">
        <f t="shared" si="10"/>
        <v>0</v>
      </c>
      <c r="K54" s="370">
        <f t="shared" si="10"/>
        <v>0</v>
      </c>
      <c r="L54" s="364">
        <f t="shared" si="10"/>
        <v>0</v>
      </c>
      <c r="M54" s="364">
        <f t="shared" si="10"/>
        <v>0</v>
      </c>
      <c r="N54" s="364">
        <f t="shared" si="10"/>
        <v>0</v>
      </c>
      <c r="O54" s="364">
        <f t="shared" si="10"/>
        <v>0</v>
      </c>
      <c r="P54" s="364">
        <f t="shared" si="10"/>
        <v>0</v>
      </c>
      <c r="Q54" s="364">
        <f t="shared" si="10"/>
        <v>0</v>
      </c>
      <c r="R54" s="364">
        <f t="shared" si="10"/>
        <v>0</v>
      </c>
      <c r="S54" s="364">
        <f t="shared" si="10"/>
        <v>0</v>
      </c>
      <c r="T54" s="364">
        <f t="shared" si="10"/>
        <v>0</v>
      </c>
      <c r="U54" s="364">
        <f t="shared" si="10"/>
        <v>0</v>
      </c>
      <c r="V54" s="364">
        <f t="shared" si="10"/>
        <v>0</v>
      </c>
      <c r="W54" s="366">
        <f t="shared" si="10"/>
        <v>0</v>
      </c>
      <c r="Y54" s="238"/>
    </row>
    <row r="55" spans="2:25" outlineLevel="1" x14ac:dyDescent="0.25">
      <c r="B55" s="465"/>
      <c r="C55" s="272"/>
      <c r="D55" s="272"/>
      <c r="E55" s="273"/>
      <c r="F55" s="299" t="s">
        <v>58</v>
      </c>
      <c r="G55" s="218"/>
      <c r="H55" s="222"/>
      <c r="I55" s="223"/>
      <c r="J55" s="223"/>
      <c r="K55" s="224"/>
      <c r="L55" s="225"/>
      <c r="M55" s="223"/>
      <c r="N55" s="223"/>
      <c r="O55" s="223"/>
      <c r="P55" s="226"/>
      <c r="Q55" s="223"/>
      <c r="R55" s="223"/>
      <c r="S55" s="223"/>
      <c r="T55" s="223"/>
      <c r="U55" s="225"/>
      <c r="V55" s="226"/>
      <c r="W55" s="218"/>
      <c r="Y55" s="236"/>
    </row>
    <row r="56" spans="2:25" outlineLevel="1" x14ac:dyDescent="0.25">
      <c r="B56" s="465"/>
      <c r="C56" s="272"/>
      <c r="D56" s="272"/>
      <c r="E56" s="273"/>
      <c r="F56" s="299" t="s">
        <v>59</v>
      </c>
      <c r="G56" s="218"/>
      <c r="H56" s="222"/>
      <c r="I56" s="223"/>
      <c r="J56" s="223"/>
      <c r="K56" s="224"/>
      <c r="L56" s="225"/>
      <c r="M56" s="223"/>
      <c r="N56" s="223"/>
      <c r="O56" s="223"/>
      <c r="P56" s="226"/>
      <c r="Q56" s="223"/>
      <c r="R56" s="223"/>
      <c r="S56" s="223"/>
      <c r="T56" s="223"/>
      <c r="U56" s="225"/>
      <c r="V56" s="226"/>
      <c r="W56" s="218"/>
      <c r="Y56" s="236"/>
    </row>
    <row r="57" spans="2:25" x14ac:dyDescent="0.25">
      <c r="B57" s="465"/>
      <c r="C57" s="272"/>
      <c r="D57" s="272"/>
      <c r="E57" s="273" t="s">
        <v>60</v>
      </c>
      <c r="F57" s="273"/>
      <c r="G57" s="367">
        <f t="shared" ref="G57:W57" si="11">SUBTOTAL(9,G58:G60)</f>
        <v>0</v>
      </c>
      <c r="H57" s="368">
        <f t="shared" si="11"/>
        <v>0</v>
      </c>
      <c r="I57" s="369">
        <f t="shared" si="11"/>
        <v>0</v>
      </c>
      <c r="J57" s="369">
        <f t="shared" si="11"/>
        <v>0</v>
      </c>
      <c r="K57" s="370">
        <f t="shared" si="11"/>
        <v>0</v>
      </c>
      <c r="L57" s="364">
        <f t="shared" si="11"/>
        <v>0</v>
      </c>
      <c r="M57" s="364">
        <f t="shared" si="11"/>
        <v>0</v>
      </c>
      <c r="N57" s="364">
        <f t="shared" si="11"/>
        <v>0</v>
      </c>
      <c r="O57" s="364">
        <f t="shared" si="11"/>
        <v>0</v>
      </c>
      <c r="P57" s="364">
        <f t="shared" si="11"/>
        <v>0</v>
      </c>
      <c r="Q57" s="364">
        <f t="shared" si="11"/>
        <v>0</v>
      </c>
      <c r="R57" s="364">
        <f t="shared" si="11"/>
        <v>0</v>
      </c>
      <c r="S57" s="364">
        <f t="shared" si="11"/>
        <v>0</v>
      </c>
      <c r="T57" s="364">
        <f t="shared" si="11"/>
        <v>0</v>
      </c>
      <c r="U57" s="364">
        <f t="shared" si="11"/>
        <v>0</v>
      </c>
      <c r="V57" s="364">
        <f t="shared" si="11"/>
        <v>0</v>
      </c>
      <c r="W57" s="366">
        <f t="shared" si="11"/>
        <v>0</v>
      </c>
      <c r="Y57" s="238"/>
    </row>
    <row r="58" spans="2:25" outlineLevel="1" x14ac:dyDescent="0.25">
      <c r="B58" s="465"/>
      <c r="C58" s="272"/>
      <c r="D58" s="272"/>
      <c r="E58" s="273"/>
      <c r="F58" s="299" t="s">
        <v>61</v>
      </c>
      <c r="G58" s="218"/>
      <c r="H58" s="222"/>
      <c r="I58" s="223"/>
      <c r="J58" s="223"/>
      <c r="K58" s="224"/>
      <c r="L58" s="225"/>
      <c r="M58" s="223"/>
      <c r="N58" s="223"/>
      <c r="O58" s="223"/>
      <c r="P58" s="226"/>
      <c r="Q58" s="223"/>
      <c r="R58" s="223"/>
      <c r="S58" s="223"/>
      <c r="T58" s="223"/>
      <c r="U58" s="225"/>
      <c r="V58" s="226"/>
      <c r="W58" s="218"/>
      <c r="Y58" s="236"/>
    </row>
    <row r="59" spans="2:25" outlineLevel="1" x14ac:dyDescent="0.25">
      <c r="B59" s="465"/>
      <c r="C59" s="272"/>
      <c r="D59" s="272"/>
      <c r="E59" s="273"/>
      <c r="F59" s="299" t="s">
        <v>62</v>
      </c>
      <c r="G59" s="218"/>
      <c r="H59" s="222"/>
      <c r="I59" s="223"/>
      <c r="J59" s="223"/>
      <c r="K59" s="224"/>
      <c r="L59" s="225"/>
      <c r="M59" s="223"/>
      <c r="N59" s="223"/>
      <c r="O59" s="223"/>
      <c r="P59" s="226"/>
      <c r="Q59" s="223"/>
      <c r="R59" s="223"/>
      <c r="S59" s="223"/>
      <c r="T59" s="223"/>
      <c r="U59" s="225"/>
      <c r="V59" s="226"/>
      <c r="W59" s="218"/>
      <c r="Y59" s="236"/>
    </row>
    <row r="60" spans="2:25" outlineLevel="1" x14ac:dyDescent="0.25">
      <c r="B60" s="465"/>
      <c r="C60" s="272"/>
      <c r="D60" s="272"/>
      <c r="E60" s="273"/>
      <c r="F60" s="299" t="s">
        <v>63</v>
      </c>
      <c r="G60" s="218"/>
      <c r="H60" s="222"/>
      <c r="I60" s="223"/>
      <c r="J60" s="223"/>
      <c r="K60" s="224"/>
      <c r="L60" s="225"/>
      <c r="M60" s="223"/>
      <c r="N60" s="223"/>
      <c r="O60" s="223"/>
      <c r="P60" s="226"/>
      <c r="Q60" s="223"/>
      <c r="R60" s="223"/>
      <c r="S60" s="223"/>
      <c r="T60" s="223"/>
      <c r="U60" s="225"/>
      <c r="V60" s="226"/>
      <c r="W60" s="218"/>
      <c r="Y60" s="236"/>
    </row>
    <row r="61" spans="2:25" x14ac:dyDescent="0.25">
      <c r="B61" s="465"/>
      <c r="C61" s="272"/>
      <c r="D61" s="272"/>
      <c r="E61" s="273" t="s">
        <v>64</v>
      </c>
      <c r="F61" s="273"/>
      <c r="G61" s="367">
        <f t="shared" ref="G61:W61" si="12">SUBTOTAL(9,G62:G63)</f>
        <v>0</v>
      </c>
      <c r="H61" s="368">
        <f t="shared" si="12"/>
        <v>0</v>
      </c>
      <c r="I61" s="369">
        <f t="shared" si="12"/>
        <v>0</v>
      </c>
      <c r="J61" s="369">
        <f t="shared" si="12"/>
        <v>0</v>
      </c>
      <c r="K61" s="370">
        <f t="shared" si="12"/>
        <v>0</v>
      </c>
      <c r="L61" s="364">
        <f t="shared" si="12"/>
        <v>0</v>
      </c>
      <c r="M61" s="364">
        <f t="shared" si="12"/>
        <v>0</v>
      </c>
      <c r="N61" s="364">
        <f t="shared" si="12"/>
        <v>0</v>
      </c>
      <c r="O61" s="364">
        <f t="shared" si="12"/>
        <v>0</v>
      </c>
      <c r="P61" s="364">
        <f t="shared" si="12"/>
        <v>0</v>
      </c>
      <c r="Q61" s="364">
        <f t="shared" si="12"/>
        <v>0</v>
      </c>
      <c r="R61" s="364">
        <f t="shared" si="12"/>
        <v>0</v>
      </c>
      <c r="S61" s="364">
        <f t="shared" si="12"/>
        <v>0</v>
      </c>
      <c r="T61" s="364">
        <f t="shared" si="12"/>
        <v>0</v>
      </c>
      <c r="U61" s="364">
        <f t="shared" si="12"/>
        <v>0</v>
      </c>
      <c r="V61" s="364">
        <f t="shared" si="12"/>
        <v>0</v>
      </c>
      <c r="W61" s="366">
        <f t="shared" si="12"/>
        <v>0</v>
      </c>
      <c r="Y61" s="238"/>
    </row>
    <row r="62" spans="2:25" outlineLevel="1" x14ac:dyDescent="0.25">
      <c r="B62" s="465"/>
      <c r="C62" s="272"/>
      <c r="D62" s="272"/>
      <c r="E62" s="273"/>
      <c r="F62" s="299" t="s">
        <v>65</v>
      </c>
      <c r="G62" s="218"/>
      <c r="H62" s="222"/>
      <c r="I62" s="223"/>
      <c r="J62" s="223"/>
      <c r="K62" s="224"/>
      <c r="L62" s="225"/>
      <c r="M62" s="223"/>
      <c r="N62" s="223"/>
      <c r="O62" s="223"/>
      <c r="P62" s="223"/>
      <c r="Q62" s="223"/>
      <c r="R62" s="223"/>
      <c r="S62" s="223"/>
      <c r="T62" s="223"/>
      <c r="U62" s="225"/>
      <c r="V62" s="226"/>
      <c r="W62" s="218"/>
      <c r="Y62" s="236"/>
    </row>
    <row r="63" spans="2:25" outlineLevel="1" x14ac:dyDescent="0.25">
      <c r="B63" s="465"/>
      <c r="C63" s="272"/>
      <c r="D63" s="272"/>
      <c r="E63" s="273"/>
      <c r="F63" s="299" t="s">
        <v>66</v>
      </c>
      <c r="G63" s="218"/>
      <c r="H63" s="222"/>
      <c r="I63" s="223"/>
      <c r="J63" s="223"/>
      <c r="K63" s="224"/>
      <c r="L63" s="225"/>
      <c r="M63" s="223"/>
      <c r="N63" s="223"/>
      <c r="O63" s="223"/>
      <c r="P63" s="223"/>
      <c r="Q63" s="223"/>
      <c r="R63" s="223"/>
      <c r="S63" s="223"/>
      <c r="T63" s="223"/>
      <c r="U63" s="225"/>
      <c r="V63" s="226"/>
      <c r="W63" s="218"/>
      <c r="Y63" s="236"/>
    </row>
    <row r="64" spans="2:25" x14ac:dyDescent="0.25">
      <c r="B64" s="465"/>
      <c r="C64" s="272"/>
      <c r="D64" s="272"/>
      <c r="E64" s="273" t="s">
        <v>67</v>
      </c>
      <c r="F64" s="273"/>
      <c r="G64" s="367">
        <f t="shared" ref="G64:W64" si="13">SUBTOTAL(9,G65:G67)</f>
        <v>0</v>
      </c>
      <c r="H64" s="368">
        <f t="shared" si="13"/>
        <v>0</v>
      </c>
      <c r="I64" s="369">
        <f t="shared" si="13"/>
        <v>0</v>
      </c>
      <c r="J64" s="369">
        <f t="shared" si="13"/>
        <v>0</v>
      </c>
      <c r="K64" s="370">
        <f t="shared" si="13"/>
        <v>0</v>
      </c>
      <c r="L64" s="364">
        <f t="shared" si="13"/>
        <v>0</v>
      </c>
      <c r="M64" s="364">
        <f t="shared" si="13"/>
        <v>0</v>
      </c>
      <c r="N64" s="364">
        <f t="shared" si="13"/>
        <v>0</v>
      </c>
      <c r="O64" s="364">
        <f t="shared" si="13"/>
        <v>0</v>
      </c>
      <c r="P64" s="364">
        <f t="shared" si="13"/>
        <v>0</v>
      </c>
      <c r="Q64" s="364">
        <f t="shared" si="13"/>
        <v>0</v>
      </c>
      <c r="R64" s="364">
        <f t="shared" si="13"/>
        <v>0</v>
      </c>
      <c r="S64" s="364">
        <f t="shared" si="13"/>
        <v>0</v>
      </c>
      <c r="T64" s="364">
        <f t="shared" si="13"/>
        <v>0</v>
      </c>
      <c r="U64" s="364">
        <f t="shared" si="13"/>
        <v>0</v>
      </c>
      <c r="V64" s="364">
        <f t="shared" si="13"/>
        <v>0</v>
      </c>
      <c r="W64" s="366">
        <f t="shared" si="13"/>
        <v>0</v>
      </c>
      <c r="Y64" s="238"/>
    </row>
    <row r="65" spans="2:25" outlineLevel="1" x14ac:dyDescent="0.25">
      <c r="B65" s="465"/>
      <c r="C65" s="272"/>
      <c r="D65" s="272"/>
      <c r="E65" s="273"/>
      <c r="F65" s="299" t="s">
        <v>68</v>
      </c>
      <c r="G65" s="218"/>
      <c r="H65" s="222"/>
      <c r="I65" s="223"/>
      <c r="J65" s="223"/>
      <c r="K65" s="224"/>
      <c r="L65" s="225"/>
      <c r="M65" s="223"/>
      <c r="N65" s="223"/>
      <c r="O65" s="223"/>
      <c r="P65" s="226"/>
      <c r="Q65" s="223"/>
      <c r="R65" s="223"/>
      <c r="S65" s="223"/>
      <c r="T65" s="223"/>
      <c r="U65" s="225"/>
      <c r="V65" s="226"/>
      <c r="W65" s="218"/>
      <c r="Y65" s="236"/>
    </row>
    <row r="66" spans="2:25" outlineLevel="1" x14ac:dyDescent="0.25">
      <c r="B66" s="465"/>
      <c r="C66" s="272"/>
      <c r="D66" s="272"/>
      <c r="E66" s="273"/>
      <c r="F66" s="299" t="s">
        <v>69</v>
      </c>
      <c r="G66" s="218"/>
      <c r="H66" s="222"/>
      <c r="I66" s="223"/>
      <c r="J66" s="223"/>
      <c r="K66" s="224"/>
      <c r="L66" s="225"/>
      <c r="M66" s="223"/>
      <c r="N66" s="223"/>
      <c r="O66" s="223"/>
      <c r="P66" s="226"/>
      <c r="Q66" s="223"/>
      <c r="R66" s="223"/>
      <c r="S66" s="223"/>
      <c r="T66" s="223"/>
      <c r="U66" s="225"/>
      <c r="V66" s="226"/>
      <c r="W66" s="218"/>
      <c r="Y66" s="236"/>
    </row>
    <row r="67" spans="2:25" outlineLevel="1" x14ac:dyDescent="0.25">
      <c r="B67" s="465"/>
      <c r="C67" s="272"/>
      <c r="D67" s="272"/>
      <c r="E67" s="273"/>
      <c r="F67" s="299" t="s">
        <v>70</v>
      </c>
      <c r="G67" s="218"/>
      <c r="H67" s="222"/>
      <c r="I67" s="223"/>
      <c r="J67" s="223"/>
      <c r="K67" s="224"/>
      <c r="L67" s="225"/>
      <c r="M67" s="223"/>
      <c r="N67" s="223"/>
      <c r="O67" s="223"/>
      <c r="P67" s="226"/>
      <c r="Q67" s="223"/>
      <c r="R67" s="223"/>
      <c r="S67" s="223"/>
      <c r="T67" s="223"/>
      <c r="U67" s="225"/>
      <c r="V67" s="226"/>
      <c r="W67" s="218"/>
      <c r="Y67" s="236"/>
    </row>
    <row r="68" spans="2:25" x14ac:dyDescent="0.25">
      <c r="B68" s="465"/>
      <c r="C68" s="272"/>
      <c r="D68" s="272" t="s">
        <v>71</v>
      </c>
      <c r="E68" s="273"/>
      <c r="F68" s="273"/>
      <c r="G68" s="367"/>
      <c r="H68" s="368"/>
      <c r="I68" s="369"/>
      <c r="J68" s="369"/>
      <c r="K68" s="370"/>
      <c r="L68" s="364"/>
      <c r="M68" s="364"/>
      <c r="N68" s="364"/>
      <c r="O68" s="364"/>
      <c r="P68" s="364"/>
      <c r="Q68" s="364"/>
      <c r="R68" s="364"/>
      <c r="S68" s="364"/>
      <c r="T68" s="364"/>
      <c r="U68" s="364"/>
      <c r="V68" s="364"/>
      <c r="W68" s="366"/>
      <c r="Y68" s="353"/>
    </row>
    <row r="69" spans="2:25" x14ac:dyDescent="0.25">
      <c r="B69" s="465"/>
      <c r="C69" s="272"/>
      <c r="D69" s="272"/>
      <c r="E69" s="273" t="s">
        <v>72</v>
      </c>
      <c r="F69" s="273"/>
      <c r="G69" s="367">
        <f t="shared" ref="G69:W69" si="14">SUBTOTAL(9,G70:G71)</f>
        <v>0</v>
      </c>
      <c r="H69" s="368">
        <f t="shared" si="14"/>
        <v>0</v>
      </c>
      <c r="I69" s="369">
        <f t="shared" si="14"/>
        <v>0</v>
      </c>
      <c r="J69" s="369">
        <f t="shared" si="14"/>
        <v>0</v>
      </c>
      <c r="K69" s="370">
        <f t="shared" si="14"/>
        <v>0</v>
      </c>
      <c r="L69" s="364">
        <f t="shared" si="14"/>
        <v>0</v>
      </c>
      <c r="M69" s="364">
        <f t="shared" si="14"/>
        <v>0</v>
      </c>
      <c r="N69" s="364">
        <f t="shared" si="14"/>
        <v>0</v>
      </c>
      <c r="O69" s="364">
        <f t="shared" si="14"/>
        <v>0</v>
      </c>
      <c r="P69" s="364">
        <f t="shared" si="14"/>
        <v>0</v>
      </c>
      <c r="Q69" s="364">
        <f t="shared" si="14"/>
        <v>0</v>
      </c>
      <c r="R69" s="364">
        <f t="shared" si="14"/>
        <v>0</v>
      </c>
      <c r="S69" s="364">
        <f t="shared" si="14"/>
        <v>0</v>
      </c>
      <c r="T69" s="364">
        <f t="shared" si="14"/>
        <v>0</v>
      </c>
      <c r="U69" s="364">
        <f t="shared" si="14"/>
        <v>0</v>
      </c>
      <c r="V69" s="364">
        <f t="shared" si="14"/>
        <v>0</v>
      </c>
      <c r="W69" s="366">
        <f t="shared" si="14"/>
        <v>0</v>
      </c>
      <c r="Y69" s="354"/>
    </row>
    <row r="70" spans="2:25" outlineLevel="1" x14ac:dyDescent="0.25">
      <c r="B70" s="465"/>
      <c r="C70" s="272"/>
      <c r="D70" s="272"/>
      <c r="E70" s="273"/>
      <c r="F70" s="299" t="s">
        <v>73</v>
      </c>
      <c r="G70" s="218"/>
      <c r="H70" s="222"/>
      <c r="I70" s="223"/>
      <c r="J70" s="223"/>
      <c r="K70" s="224"/>
      <c r="L70" s="225"/>
      <c r="M70" s="223"/>
      <c r="N70" s="223"/>
      <c r="O70" s="223"/>
      <c r="P70" s="226"/>
      <c r="Q70" s="223"/>
      <c r="R70" s="223"/>
      <c r="S70" s="223"/>
      <c r="T70" s="223"/>
      <c r="U70" s="225"/>
      <c r="V70" s="226"/>
      <c r="W70" s="218"/>
      <c r="Y70" s="236"/>
    </row>
    <row r="71" spans="2:25" outlineLevel="1" x14ac:dyDescent="0.25">
      <c r="B71" s="465"/>
      <c r="C71" s="272"/>
      <c r="D71" s="272"/>
      <c r="E71" s="273"/>
      <c r="F71" s="299" t="s">
        <v>74</v>
      </c>
      <c r="G71" s="218"/>
      <c r="H71" s="222"/>
      <c r="I71" s="223"/>
      <c r="J71" s="223"/>
      <c r="K71" s="224"/>
      <c r="L71" s="225"/>
      <c r="M71" s="223"/>
      <c r="N71" s="223"/>
      <c r="O71" s="223"/>
      <c r="P71" s="226"/>
      <c r="Q71" s="223"/>
      <c r="R71" s="223"/>
      <c r="S71" s="223"/>
      <c r="T71" s="223"/>
      <c r="U71" s="225"/>
      <c r="V71" s="226"/>
      <c r="W71" s="218"/>
      <c r="Y71" s="236"/>
    </row>
    <row r="72" spans="2:25" x14ac:dyDescent="0.25">
      <c r="B72" s="465"/>
      <c r="C72" s="272"/>
      <c r="D72" s="272"/>
      <c r="E72" s="273" t="s">
        <v>75</v>
      </c>
      <c r="F72" s="273"/>
      <c r="G72" s="367">
        <f t="shared" ref="G72:W72" si="15">SUBTOTAL(9,G73:G74)</f>
        <v>0</v>
      </c>
      <c r="H72" s="368">
        <f t="shared" si="15"/>
        <v>0</v>
      </c>
      <c r="I72" s="369">
        <f t="shared" si="15"/>
        <v>0</v>
      </c>
      <c r="J72" s="369">
        <f t="shared" si="15"/>
        <v>0</v>
      </c>
      <c r="K72" s="370">
        <f t="shared" si="15"/>
        <v>0</v>
      </c>
      <c r="L72" s="364">
        <f t="shared" si="15"/>
        <v>0</v>
      </c>
      <c r="M72" s="364">
        <f t="shared" si="15"/>
        <v>0</v>
      </c>
      <c r="N72" s="364">
        <f t="shared" si="15"/>
        <v>0</v>
      </c>
      <c r="O72" s="364">
        <f t="shared" si="15"/>
        <v>0</v>
      </c>
      <c r="P72" s="364">
        <f t="shared" si="15"/>
        <v>0</v>
      </c>
      <c r="Q72" s="364">
        <f t="shared" si="15"/>
        <v>0</v>
      </c>
      <c r="R72" s="364">
        <f t="shared" si="15"/>
        <v>0</v>
      </c>
      <c r="S72" s="364">
        <f t="shared" si="15"/>
        <v>0</v>
      </c>
      <c r="T72" s="364">
        <f t="shared" si="15"/>
        <v>0</v>
      </c>
      <c r="U72" s="364">
        <f t="shared" si="15"/>
        <v>0</v>
      </c>
      <c r="V72" s="364">
        <f t="shared" si="15"/>
        <v>0</v>
      </c>
      <c r="W72" s="366">
        <f t="shared" si="15"/>
        <v>0</v>
      </c>
      <c r="Y72" s="238"/>
    </row>
    <row r="73" spans="2:25" outlineLevel="1" x14ac:dyDescent="0.25">
      <c r="B73" s="465"/>
      <c r="C73" s="272"/>
      <c r="D73" s="272"/>
      <c r="E73" s="273"/>
      <c r="F73" s="299" t="s">
        <v>76</v>
      </c>
      <c r="G73" s="218"/>
      <c r="H73" s="222"/>
      <c r="I73" s="223"/>
      <c r="J73" s="223"/>
      <c r="K73" s="224"/>
      <c r="L73" s="225"/>
      <c r="M73" s="223"/>
      <c r="N73" s="223"/>
      <c r="O73" s="223"/>
      <c r="P73" s="226"/>
      <c r="Q73" s="223"/>
      <c r="R73" s="223"/>
      <c r="S73" s="223"/>
      <c r="T73" s="223"/>
      <c r="U73" s="225"/>
      <c r="V73" s="226"/>
      <c r="W73" s="218"/>
      <c r="Y73" s="236"/>
    </row>
    <row r="74" spans="2:25" outlineLevel="1" x14ac:dyDescent="0.25">
      <c r="B74" s="465"/>
      <c r="C74" s="272"/>
      <c r="D74" s="272"/>
      <c r="E74" s="273"/>
      <c r="F74" s="299" t="s">
        <v>77</v>
      </c>
      <c r="G74" s="218"/>
      <c r="H74" s="222"/>
      <c r="I74" s="223"/>
      <c r="J74" s="223"/>
      <c r="K74" s="224"/>
      <c r="L74" s="225"/>
      <c r="M74" s="223"/>
      <c r="N74" s="223"/>
      <c r="O74" s="223"/>
      <c r="P74" s="226"/>
      <c r="Q74" s="223"/>
      <c r="R74" s="223"/>
      <c r="S74" s="223"/>
      <c r="T74" s="223"/>
      <c r="U74" s="225"/>
      <c r="V74" s="226"/>
      <c r="W74" s="218"/>
      <c r="Y74" s="236"/>
    </row>
    <row r="75" spans="2:25" x14ac:dyDescent="0.25">
      <c r="B75" s="465"/>
      <c r="C75" s="272"/>
      <c r="D75" s="272"/>
      <c r="E75" s="273" t="s">
        <v>78</v>
      </c>
      <c r="F75" s="273"/>
      <c r="G75" s="367">
        <f t="shared" ref="G75:W75" si="16">SUBTOTAL(9,G76:G77)</f>
        <v>0</v>
      </c>
      <c r="H75" s="368">
        <f t="shared" si="16"/>
        <v>0</v>
      </c>
      <c r="I75" s="369">
        <f t="shared" si="16"/>
        <v>0</v>
      </c>
      <c r="J75" s="369">
        <f t="shared" si="16"/>
        <v>0</v>
      </c>
      <c r="K75" s="370">
        <f t="shared" si="16"/>
        <v>0</v>
      </c>
      <c r="L75" s="364">
        <f t="shared" si="16"/>
        <v>0</v>
      </c>
      <c r="M75" s="364">
        <f t="shared" si="16"/>
        <v>0</v>
      </c>
      <c r="N75" s="364">
        <f t="shared" si="16"/>
        <v>0</v>
      </c>
      <c r="O75" s="364">
        <f t="shared" si="16"/>
        <v>0</v>
      </c>
      <c r="P75" s="364">
        <f t="shared" si="16"/>
        <v>0</v>
      </c>
      <c r="Q75" s="364">
        <f t="shared" si="16"/>
        <v>0</v>
      </c>
      <c r="R75" s="364">
        <f t="shared" si="16"/>
        <v>0</v>
      </c>
      <c r="S75" s="364">
        <f t="shared" si="16"/>
        <v>0</v>
      </c>
      <c r="T75" s="364">
        <f t="shared" si="16"/>
        <v>0</v>
      </c>
      <c r="U75" s="364">
        <f t="shared" si="16"/>
        <v>0</v>
      </c>
      <c r="V75" s="364">
        <f t="shared" si="16"/>
        <v>0</v>
      </c>
      <c r="W75" s="366">
        <f t="shared" si="16"/>
        <v>0</v>
      </c>
      <c r="Y75" s="238"/>
    </row>
    <row r="76" spans="2:25" outlineLevel="1" x14ac:dyDescent="0.25">
      <c r="B76" s="465"/>
      <c r="C76" s="272"/>
      <c r="D76" s="272"/>
      <c r="E76" s="273"/>
      <c r="F76" s="299" t="s">
        <v>79</v>
      </c>
      <c r="G76" s="218"/>
      <c r="H76" s="222"/>
      <c r="I76" s="223"/>
      <c r="J76" s="223"/>
      <c r="K76" s="224"/>
      <c r="L76" s="225"/>
      <c r="M76" s="223"/>
      <c r="N76" s="223"/>
      <c r="O76" s="223"/>
      <c r="P76" s="226"/>
      <c r="Q76" s="223"/>
      <c r="R76" s="223"/>
      <c r="S76" s="223"/>
      <c r="T76" s="223"/>
      <c r="U76" s="225"/>
      <c r="V76" s="226"/>
      <c r="W76" s="218"/>
      <c r="Y76" s="236"/>
    </row>
    <row r="77" spans="2:25" outlineLevel="1" x14ac:dyDescent="0.25">
      <c r="B77" s="465"/>
      <c r="C77" s="272"/>
      <c r="D77" s="272"/>
      <c r="E77" s="273"/>
      <c r="F77" s="299" t="s">
        <v>80</v>
      </c>
      <c r="G77" s="218"/>
      <c r="H77" s="222"/>
      <c r="I77" s="223"/>
      <c r="J77" s="223"/>
      <c r="K77" s="224"/>
      <c r="L77" s="225"/>
      <c r="M77" s="223"/>
      <c r="N77" s="223"/>
      <c r="O77" s="223"/>
      <c r="P77" s="226"/>
      <c r="Q77" s="223"/>
      <c r="R77" s="223"/>
      <c r="S77" s="223"/>
      <c r="T77" s="223"/>
      <c r="U77" s="225"/>
      <c r="V77" s="226"/>
      <c r="W77" s="218"/>
      <c r="Y77" s="236"/>
    </row>
    <row r="78" spans="2:25" x14ac:dyDescent="0.25">
      <c r="B78" s="465"/>
      <c r="C78" s="272"/>
      <c r="D78" s="272"/>
      <c r="E78" s="273" t="s">
        <v>81</v>
      </c>
      <c r="F78" s="273"/>
      <c r="G78" s="367">
        <f t="shared" ref="G78:W78" si="17">SUBTOTAL(9,G79:G80)</f>
        <v>0</v>
      </c>
      <c r="H78" s="368">
        <f t="shared" si="17"/>
        <v>0</v>
      </c>
      <c r="I78" s="369">
        <f t="shared" si="17"/>
        <v>0</v>
      </c>
      <c r="J78" s="369">
        <f t="shared" si="17"/>
        <v>0</v>
      </c>
      <c r="K78" s="370">
        <f t="shared" si="17"/>
        <v>0</v>
      </c>
      <c r="L78" s="364">
        <f t="shared" si="17"/>
        <v>0</v>
      </c>
      <c r="M78" s="364">
        <f t="shared" si="17"/>
        <v>0</v>
      </c>
      <c r="N78" s="364">
        <f t="shared" si="17"/>
        <v>0</v>
      </c>
      <c r="O78" s="364">
        <f t="shared" si="17"/>
        <v>0</v>
      </c>
      <c r="P78" s="364">
        <f t="shared" si="17"/>
        <v>0</v>
      </c>
      <c r="Q78" s="364">
        <f t="shared" si="17"/>
        <v>0</v>
      </c>
      <c r="R78" s="364">
        <f t="shared" si="17"/>
        <v>0</v>
      </c>
      <c r="S78" s="364">
        <f t="shared" si="17"/>
        <v>0</v>
      </c>
      <c r="T78" s="364">
        <f t="shared" si="17"/>
        <v>0</v>
      </c>
      <c r="U78" s="364">
        <f t="shared" si="17"/>
        <v>0</v>
      </c>
      <c r="V78" s="364">
        <f t="shared" si="17"/>
        <v>0</v>
      </c>
      <c r="W78" s="366">
        <f t="shared" si="17"/>
        <v>0</v>
      </c>
      <c r="Y78" s="238"/>
    </row>
    <row r="79" spans="2:25" outlineLevel="1" x14ac:dyDescent="0.25">
      <c r="B79" s="465"/>
      <c r="C79" s="272"/>
      <c r="D79" s="272"/>
      <c r="E79" s="273"/>
      <c r="F79" s="299" t="s">
        <v>82</v>
      </c>
      <c r="G79" s="218"/>
      <c r="H79" s="222"/>
      <c r="I79" s="223"/>
      <c r="J79" s="223"/>
      <c r="K79" s="224"/>
      <c r="L79" s="225"/>
      <c r="M79" s="223"/>
      <c r="N79" s="223"/>
      <c r="O79" s="223"/>
      <c r="P79" s="226"/>
      <c r="Q79" s="223"/>
      <c r="R79" s="223"/>
      <c r="S79" s="223"/>
      <c r="T79" s="223"/>
      <c r="U79" s="225"/>
      <c r="V79" s="226"/>
      <c r="W79" s="218"/>
      <c r="Y79" s="236"/>
    </row>
    <row r="80" spans="2:25" outlineLevel="1" x14ac:dyDescent="0.25">
      <c r="B80" s="465"/>
      <c r="C80" s="272"/>
      <c r="D80" s="272"/>
      <c r="E80" s="273"/>
      <c r="F80" s="299" t="s">
        <v>83</v>
      </c>
      <c r="G80" s="218"/>
      <c r="H80" s="222"/>
      <c r="I80" s="223"/>
      <c r="J80" s="223"/>
      <c r="K80" s="224"/>
      <c r="L80" s="225"/>
      <c r="M80" s="223"/>
      <c r="N80" s="223"/>
      <c r="O80" s="223"/>
      <c r="P80" s="226"/>
      <c r="Q80" s="223"/>
      <c r="R80" s="223"/>
      <c r="S80" s="223"/>
      <c r="T80" s="223"/>
      <c r="U80" s="225"/>
      <c r="V80" s="226"/>
      <c r="W80" s="218"/>
      <c r="Y80" s="236"/>
    </row>
    <row r="81" spans="2:25" x14ac:dyDescent="0.25">
      <c r="B81" s="465"/>
      <c r="C81" s="272"/>
      <c r="D81" s="272"/>
      <c r="E81" s="273" t="s">
        <v>84</v>
      </c>
      <c r="F81" s="273"/>
      <c r="G81" s="367">
        <f t="shared" ref="G81:W81" si="18">SUBTOTAL(9,G82:G83)</f>
        <v>0</v>
      </c>
      <c r="H81" s="368">
        <f t="shared" si="18"/>
        <v>0</v>
      </c>
      <c r="I81" s="369">
        <f t="shared" si="18"/>
        <v>0</v>
      </c>
      <c r="J81" s="369">
        <f t="shared" si="18"/>
        <v>0</v>
      </c>
      <c r="K81" s="370">
        <f t="shared" si="18"/>
        <v>0</v>
      </c>
      <c r="L81" s="364">
        <f t="shared" si="18"/>
        <v>0</v>
      </c>
      <c r="M81" s="364">
        <f t="shared" si="18"/>
        <v>0</v>
      </c>
      <c r="N81" s="364">
        <f t="shared" si="18"/>
        <v>0</v>
      </c>
      <c r="O81" s="364">
        <f t="shared" si="18"/>
        <v>0</v>
      </c>
      <c r="P81" s="364">
        <f t="shared" si="18"/>
        <v>0</v>
      </c>
      <c r="Q81" s="364">
        <f t="shared" si="18"/>
        <v>0</v>
      </c>
      <c r="R81" s="364">
        <f t="shared" si="18"/>
        <v>0</v>
      </c>
      <c r="S81" s="364">
        <f t="shared" si="18"/>
        <v>0</v>
      </c>
      <c r="T81" s="364">
        <f t="shared" si="18"/>
        <v>0</v>
      </c>
      <c r="U81" s="364">
        <f t="shared" si="18"/>
        <v>0</v>
      </c>
      <c r="V81" s="364">
        <f t="shared" si="18"/>
        <v>0</v>
      </c>
      <c r="W81" s="366">
        <f t="shared" si="18"/>
        <v>0</v>
      </c>
      <c r="Y81" s="238"/>
    </row>
    <row r="82" spans="2:25" outlineLevel="1" x14ac:dyDescent="0.25">
      <c r="B82" s="465"/>
      <c r="C82" s="272"/>
      <c r="D82" s="272"/>
      <c r="E82" s="273"/>
      <c r="F82" s="299" t="s">
        <v>85</v>
      </c>
      <c r="G82" s="218"/>
      <c r="H82" s="222"/>
      <c r="I82" s="223"/>
      <c r="J82" s="223"/>
      <c r="K82" s="224"/>
      <c r="L82" s="225"/>
      <c r="M82" s="223"/>
      <c r="N82" s="223"/>
      <c r="O82" s="223"/>
      <c r="P82" s="226"/>
      <c r="Q82" s="223"/>
      <c r="R82" s="223"/>
      <c r="S82" s="223"/>
      <c r="T82" s="223"/>
      <c r="U82" s="225"/>
      <c r="V82" s="226"/>
      <c r="W82" s="218"/>
      <c r="Y82" s="236"/>
    </row>
    <row r="83" spans="2:25" outlineLevel="1" x14ac:dyDescent="0.25">
      <c r="B83" s="465"/>
      <c r="C83" s="272"/>
      <c r="D83" s="272"/>
      <c r="E83" s="273"/>
      <c r="F83" s="299" t="s">
        <v>86</v>
      </c>
      <c r="G83" s="218"/>
      <c r="H83" s="222"/>
      <c r="I83" s="223"/>
      <c r="J83" s="223"/>
      <c r="K83" s="224"/>
      <c r="L83" s="225"/>
      <c r="M83" s="223"/>
      <c r="N83" s="223"/>
      <c r="O83" s="223"/>
      <c r="P83" s="226"/>
      <c r="Q83" s="223"/>
      <c r="R83" s="223"/>
      <c r="S83" s="223"/>
      <c r="T83" s="223"/>
      <c r="U83" s="225"/>
      <c r="V83" s="226"/>
      <c r="W83" s="218"/>
      <c r="Y83" s="236"/>
    </row>
    <row r="84" spans="2:25" x14ac:dyDescent="0.25">
      <c r="B84" s="465"/>
      <c r="C84" s="272"/>
      <c r="D84" s="272"/>
      <c r="E84" s="273" t="s">
        <v>87</v>
      </c>
      <c r="F84" s="273"/>
      <c r="G84" s="367">
        <f t="shared" ref="G84:W84" si="19">SUBTOTAL(9,G85:G86)</f>
        <v>0</v>
      </c>
      <c r="H84" s="368">
        <f t="shared" si="19"/>
        <v>0</v>
      </c>
      <c r="I84" s="369">
        <f t="shared" si="19"/>
        <v>0</v>
      </c>
      <c r="J84" s="369">
        <f t="shared" si="19"/>
        <v>0</v>
      </c>
      <c r="K84" s="370">
        <f t="shared" si="19"/>
        <v>0</v>
      </c>
      <c r="L84" s="364">
        <f t="shared" si="19"/>
        <v>0</v>
      </c>
      <c r="M84" s="364">
        <f t="shared" si="19"/>
        <v>0</v>
      </c>
      <c r="N84" s="364">
        <f t="shared" si="19"/>
        <v>0</v>
      </c>
      <c r="O84" s="364">
        <f t="shared" si="19"/>
        <v>0</v>
      </c>
      <c r="P84" s="364">
        <f t="shared" si="19"/>
        <v>0</v>
      </c>
      <c r="Q84" s="364">
        <f t="shared" si="19"/>
        <v>0</v>
      </c>
      <c r="R84" s="364">
        <f t="shared" si="19"/>
        <v>0</v>
      </c>
      <c r="S84" s="364">
        <f t="shared" si="19"/>
        <v>0</v>
      </c>
      <c r="T84" s="364">
        <f t="shared" si="19"/>
        <v>0</v>
      </c>
      <c r="U84" s="364">
        <f t="shared" si="19"/>
        <v>0</v>
      </c>
      <c r="V84" s="364">
        <f t="shared" si="19"/>
        <v>0</v>
      </c>
      <c r="W84" s="366">
        <f t="shared" si="19"/>
        <v>0</v>
      </c>
      <c r="Y84" s="238"/>
    </row>
    <row r="85" spans="2:25" outlineLevel="1" x14ac:dyDescent="0.25">
      <c r="B85" s="465"/>
      <c r="C85" s="272"/>
      <c r="D85" s="272"/>
      <c r="E85" s="273"/>
      <c r="F85" s="299" t="s">
        <v>88</v>
      </c>
      <c r="G85" s="218"/>
      <c r="H85" s="222"/>
      <c r="I85" s="223"/>
      <c r="J85" s="223"/>
      <c r="K85" s="224"/>
      <c r="L85" s="225"/>
      <c r="M85" s="223"/>
      <c r="N85" s="223"/>
      <c r="O85" s="223"/>
      <c r="P85" s="226"/>
      <c r="Q85" s="223"/>
      <c r="R85" s="223"/>
      <c r="S85" s="223"/>
      <c r="T85" s="223"/>
      <c r="U85" s="225"/>
      <c r="V85" s="226"/>
      <c r="W85" s="218"/>
      <c r="Y85" s="236"/>
    </row>
    <row r="86" spans="2:25" outlineLevel="1" x14ac:dyDescent="0.25">
      <c r="B86" s="465"/>
      <c r="C86" s="272"/>
      <c r="D86" s="272"/>
      <c r="E86" s="273"/>
      <c r="F86" s="299" t="s">
        <v>89</v>
      </c>
      <c r="G86" s="218"/>
      <c r="H86" s="222"/>
      <c r="I86" s="223"/>
      <c r="J86" s="223"/>
      <c r="K86" s="224"/>
      <c r="L86" s="225"/>
      <c r="M86" s="223"/>
      <c r="N86" s="223"/>
      <c r="O86" s="223"/>
      <c r="P86" s="226"/>
      <c r="Q86" s="223"/>
      <c r="R86" s="223"/>
      <c r="S86" s="223"/>
      <c r="T86" s="223"/>
      <c r="U86" s="225"/>
      <c r="V86" s="226"/>
      <c r="W86" s="218"/>
      <c r="Y86" s="236"/>
    </row>
    <row r="87" spans="2:25" x14ac:dyDescent="0.25">
      <c r="B87" s="465"/>
      <c r="C87" s="272"/>
      <c r="D87" s="272" t="s">
        <v>90</v>
      </c>
      <c r="E87" s="273"/>
      <c r="F87" s="273"/>
      <c r="G87" s="367">
        <f>SUBTOTAL(9,G88:G90)</f>
        <v>0</v>
      </c>
      <c r="H87" s="368"/>
      <c r="I87" s="369"/>
      <c r="J87" s="369"/>
      <c r="K87" s="370"/>
      <c r="L87" s="364"/>
      <c r="M87" s="364"/>
      <c r="N87" s="364"/>
      <c r="O87" s="364"/>
      <c r="P87" s="364"/>
      <c r="Q87" s="364"/>
      <c r="R87" s="364"/>
      <c r="S87" s="364"/>
      <c r="T87" s="364"/>
      <c r="U87" s="364"/>
      <c r="V87" s="364"/>
      <c r="W87" s="366"/>
      <c r="Y87" s="238"/>
    </row>
    <row r="88" spans="2:25" outlineLevel="1" x14ac:dyDescent="0.25">
      <c r="B88" s="465"/>
      <c r="C88" s="272"/>
      <c r="D88" s="272"/>
      <c r="E88" s="273"/>
      <c r="F88" s="299" t="s">
        <v>91</v>
      </c>
      <c r="G88" s="218"/>
      <c r="H88" s="368"/>
      <c r="I88" s="369"/>
      <c r="J88" s="369"/>
      <c r="K88" s="370"/>
      <c r="L88" s="364"/>
      <c r="M88" s="364"/>
      <c r="N88" s="364"/>
      <c r="O88" s="364"/>
      <c r="P88" s="364"/>
      <c r="Q88" s="364"/>
      <c r="R88" s="364"/>
      <c r="S88" s="364"/>
      <c r="T88" s="364"/>
      <c r="U88" s="364"/>
      <c r="V88" s="364"/>
      <c r="W88" s="366"/>
      <c r="Y88" s="236"/>
    </row>
    <row r="89" spans="2:25" outlineLevel="1" x14ac:dyDescent="0.25">
      <c r="B89" s="465"/>
      <c r="C89" s="272"/>
      <c r="D89" s="272"/>
      <c r="E89" s="273"/>
      <c r="F89" s="299" t="s">
        <v>92</v>
      </c>
      <c r="G89" s="218"/>
      <c r="H89" s="368"/>
      <c r="I89" s="369"/>
      <c r="J89" s="369"/>
      <c r="K89" s="370"/>
      <c r="L89" s="364"/>
      <c r="M89" s="364"/>
      <c r="N89" s="364"/>
      <c r="O89" s="364"/>
      <c r="P89" s="364"/>
      <c r="Q89" s="364"/>
      <c r="R89" s="364"/>
      <c r="S89" s="364"/>
      <c r="T89" s="364"/>
      <c r="U89" s="364"/>
      <c r="V89" s="364"/>
      <c r="W89" s="366"/>
      <c r="Y89" s="236"/>
    </row>
    <row r="90" spans="2:25" outlineLevel="1" x14ac:dyDescent="0.25">
      <c r="B90" s="465"/>
      <c r="C90" s="272"/>
      <c r="D90" s="272"/>
      <c r="E90" s="273"/>
      <c r="F90" s="299" t="s">
        <v>93</v>
      </c>
      <c r="G90" s="218"/>
      <c r="H90" s="368"/>
      <c r="I90" s="369"/>
      <c r="J90" s="369"/>
      <c r="K90" s="370"/>
      <c r="L90" s="364"/>
      <c r="M90" s="364"/>
      <c r="N90" s="364"/>
      <c r="O90" s="364"/>
      <c r="P90" s="364"/>
      <c r="Q90" s="364"/>
      <c r="R90" s="364"/>
      <c r="S90" s="364"/>
      <c r="T90" s="364"/>
      <c r="U90" s="364"/>
      <c r="V90" s="364"/>
      <c r="W90" s="366"/>
      <c r="Y90" s="236"/>
    </row>
    <row r="91" spans="2:25" x14ac:dyDescent="0.25">
      <c r="B91" s="465"/>
      <c r="C91" s="275"/>
      <c r="D91" s="272" t="s">
        <v>94</v>
      </c>
      <c r="E91" s="273"/>
      <c r="F91" s="273"/>
      <c r="G91" s="367">
        <f>SUBTOTAL(9,G92:G93)</f>
        <v>0</v>
      </c>
      <c r="H91" s="368">
        <f t="shared" ref="H91:W91" si="20">SUBTOTAL(9,H92:H93)</f>
        <v>0</v>
      </c>
      <c r="I91" s="369">
        <f t="shared" si="20"/>
        <v>0</v>
      </c>
      <c r="J91" s="369">
        <f t="shared" si="20"/>
        <v>0</v>
      </c>
      <c r="K91" s="370">
        <f t="shared" si="20"/>
        <v>0</v>
      </c>
      <c r="L91" s="364">
        <f t="shared" si="20"/>
        <v>0</v>
      </c>
      <c r="M91" s="364">
        <f t="shared" si="20"/>
        <v>0</v>
      </c>
      <c r="N91" s="364">
        <f t="shared" si="20"/>
        <v>0</v>
      </c>
      <c r="O91" s="364">
        <f t="shared" si="20"/>
        <v>0</v>
      </c>
      <c r="P91" s="364">
        <f t="shared" si="20"/>
        <v>0</v>
      </c>
      <c r="Q91" s="364">
        <f t="shared" si="20"/>
        <v>0</v>
      </c>
      <c r="R91" s="364">
        <f t="shared" si="20"/>
        <v>0</v>
      </c>
      <c r="S91" s="364">
        <f t="shared" si="20"/>
        <v>0</v>
      </c>
      <c r="T91" s="364">
        <f t="shared" si="20"/>
        <v>0</v>
      </c>
      <c r="U91" s="364">
        <f t="shared" si="20"/>
        <v>0</v>
      </c>
      <c r="V91" s="364">
        <f t="shared" si="20"/>
        <v>0</v>
      </c>
      <c r="W91" s="366">
        <f t="shared" si="20"/>
        <v>0</v>
      </c>
      <c r="Y91" s="238"/>
    </row>
    <row r="92" spans="2:25" outlineLevel="1" x14ac:dyDescent="0.25">
      <c r="B92" s="465"/>
      <c r="C92" s="272"/>
      <c r="D92" s="272"/>
      <c r="E92" s="273"/>
      <c r="F92" s="299" t="s">
        <v>95</v>
      </c>
      <c r="G92" s="218"/>
      <c r="H92" s="222"/>
      <c r="I92" s="223"/>
      <c r="J92" s="223"/>
      <c r="K92" s="224"/>
      <c r="L92" s="225"/>
      <c r="M92" s="223"/>
      <c r="N92" s="223"/>
      <c r="O92" s="223"/>
      <c r="P92" s="226"/>
      <c r="Q92" s="223"/>
      <c r="R92" s="223"/>
      <c r="S92" s="223"/>
      <c r="T92" s="223"/>
      <c r="U92" s="225"/>
      <c r="V92" s="226"/>
      <c r="W92" s="218"/>
      <c r="Y92" s="236"/>
    </row>
    <row r="93" spans="2:25" outlineLevel="1" x14ac:dyDescent="0.25">
      <c r="B93" s="465"/>
      <c r="C93" s="272"/>
      <c r="D93" s="272"/>
      <c r="E93" s="273"/>
      <c r="F93" s="299" t="s">
        <v>96</v>
      </c>
      <c r="G93" s="218"/>
      <c r="H93" s="222"/>
      <c r="I93" s="223"/>
      <c r="J93" s="223"/>
      <c r="K93" s="224"/>
      <c r="L93" s="225"/>
      <c r="M93" s="223"/>
      <c r="N93" s="223"/>
      <c r="O93" s="223"/>
      <c r="P93" s="226"/>
      <c r="Q93" s="223"/>
      <c r="R93" s="223"/>
      <c r="S93" s="223"/>
      <c r="T93" s="223"/>
      <c r="U93" s="225"/>
      <c r="V93" s="226"/>
      <c r="W93" s="218"/>
      <c r="Y93" s="236"/>
    </row>
    <row r="94" spans="2:25" x14ac:dyDescent="0.25">
      <c r="B94" s="465"/>
      <c r="C94" s="272" t="s">
        <v>97</v>
      </c>
      <c r="D94" s="272"/>
      <c r="E94" s="273"/>
      <c r="F94" s="273"/>
      <c r="G94" s="367"/>
      <c r="H94" s="368"/>
      <c r="I94" s="369"/>
      <c r="J94" s="369"/>
      <c r="K94" s="370"/>
      <c r="L94" s="364"/>
      <c r="M94" s="364"/>
      <c r="N94" s="364"/>
      <c r="O94" s="364"/>
      <c r="P94" s="364"/>
      <c r="Q94" s="364"/>
      <c r="R94" s="364"/>
      <c r="S94" s="364"/>
      <c r="T94" s="364"/>
      <c r="U94" s="364"/>
      <c r="V94" s="364"/>
      <c r="W94" s="366"/>
      <c r="Y94" s="353"/>
    </row>
    <row r="95" spans="2:25" x14ac:dyDescent="0.25">
      <c r="B95" s="465"/>
      <c r="C95" s="272"/>
      <c r="D95" s="272" t="s">
        <v>98</v>
      </c>
      <c r="E95" s="275"/>
      <c r="F95" s="273"/>
      <c r="G95" s="367"/>
      <c r="H95" s="368"/>
      <c r="I95" s="369"/>
      <c r="J95" s="369"/>
      <c r="K95" s="370"/>
      <c r="L95" s="364"/>
      <c r="M95" s="364"/>
      <c r="N95" s="364"/>
      <c r="O95" s="364"/>
      <c r="P95" s="364"/>
      <c r="Q95" s="364"/>
      <c r="R95" s="364"/>
      <c r="S95" s="364"/>
      <c r="T95" s="364"/>
      <c r="U95" s="364"/>
      <c r="V95" s="364"/>
      <c r="W95" s="366"/>
      <c r="Y95" s="237"/>
    </row>
    <row r="96" spans="2:25" x14ac:dyDescent="0.25">
      <c r="B96" s="465"/>
      <c r="C96" s="272"/>
      <c r="D96" s="272"/>
      <c r="E96" s="273" t="s">
        <v>99</v>
      </c>
      <c r="F96" s="273"/>
      <c r="G96" s="367">
        <f t="shared" ref="G96:W96" si="21">SUBTOTAL(9,G97:G100)</f>
        <v>0</v>
      </c>
      <c r="H96" s="368">
        <f t="shared" si="21"/>
        <v>0</v>
      </c>
      <c r="I96" s="369">
        <f t="shared" si="21"/>
        <v>0</v>
      </c>
      <c r="J96" s="369">
        <f t="shared" si="21"/>
        <v>0</v>
      </c>
      <c r="K96" s="370">
        <f t="shared" si="21"/>
        <v>0</v>
      </c>
      <c r="L96" s="364">
        <f t="shared" si="21"/>
        <v>0</v>
      </c>
      <c r="M96" s="364">
        <f t="shared" si="21"/>
        <v>0</v>
      </c>
      <c r="N96" s="364">
        <f t="shared" si="21"/>
        <v>0</v>
      </c>
      <c r="O96" s="364">
        <f t="shared" si="21"/>
        <v>0</v>
      </c>
      <c r="P96" s="364">
        <f t="shared" si="21"/>
        <v>0</v>
      </c>
      <c r="Q96" s="364">
        <f t="shared" si="21"/>
        <v>0</v>
      </c>
      <c r="R96" s="364">
        <f t="shared" si="21"/>
        <v>0</v>
      </c>
      <c r="S96" s="364">
        <f t="shared" si="21"/>
        <v>0</v>
      </c>
      <c r="T96" s="364">
        <f t="shared" si="21"/>
        <v>0</v>
      </c>
      <c r="U96" s="364">
        <f t="shared" si="21"/>
        <v>0</v>
      </c>
      <c r="V96" s="364">
        <f t="shared" si="21"/>
        <v>0</v>
      </c>
      <c r="W96" s="366">
        <f t="shared" si="21"/>
        <v>0</v>
      </c>
      <c r="Y96" s="354"/>
    </row>
    <row r="97" spans="2:25" outlineLevel="1" x14ac:dyDescent="0.25">
      <c r="B97" s="465"/>
      <c r="C97" s="273"/>
      <c r="D97" s="275"/>
      <c r="E97" s="275"/>
      <c r="F97" s="299" t="s">
        <v>100</v>
      </c>
      <c r="G97" s="540"/>
      <c r="H97" s="222"/>
      <c r="I97" s="223"/>
      <c r="J97" s="223"/>
      <c r="K97" s="224"/>
      <c r="L97" s="225"/>
      <c r="M97" s="223"/>
      <c r="N97" s="223"/>
      <c r="O97" s="223"/>
      <c r="P97" s="226"/>
      <c r="Q97" s="223"/>
      <c r="R97" s="223"/>
      <c r="S97" s="223"/>
      <c r="T97" s="223"/>
      <c r="U97" s="225"/>
      <c r="V97" s="226"/>
      <c r="W97" s="218"/>
      <c r="Y97" s="236"/>
    </row>
    <row r="98" spans="2:25" outlineLevel="1" x14ac:dyDescent="0.25">
      <c r="B98" s="465"/>
      <c r="C98" s="273"/>
      <c r="D98" s="275"/>
      <c r="E98" s="275"/>
      <c r="F98" s="299" t="s">
        <v>101</v>
      </c>
      <c r="G98" s="540"/>
      <c r="H98" s="222"/>
      <c r="I98" s="223"/>
      <c r="J98" s="223"/>
      <c r="K98" s="224"/>
      <c r="L98" s="225"/>
      <c r="M98" s="226"/>
      <c r="N98" s="223"/>
      <c r="O98" s="223"/>
      <c r="P98" s="223"/>
      <c r="Q98" s="223"/>
      <c r="R98" s="223"/>
      <c r="S98" s="223"/>
      <c r="T98" s="223"/>
      <c r="U98" s="223"/>
      <c r="V98" s="226"/>
      <c r="W98" s="218"/>
      <c r="Y98" s="236"/>
    </row>
    <row r="99" spans="2:25" outlineLevel="1" x14ac:dyDescent="0.25">
      <c r="B99" s="465"/>
      <c r="C99" s="273"/>
      <c r="D99" s="275"/>
      <c r="E99" s="275"/>
      <c r="F99" s="299" t="s">
        <v>102</v>
      </c>
      <c r="G99" s="540"/>
      <c r="H99" s="222"/>
      <c r="I99" s="223"/>
      <c r="J99" s="223"/>
      <c r="K99" s="224"/>
      <c r="L99" s="225"/>
      <c r="M99" s="226"/>
      <c r="N99" s="223"/>
      <c r="O99" s="223"/>
      <c r="P99" s="223"/>
      <c r="Q99" s="223"/>
      <c r="R99" s="223"/>
      <c r="S99" s="223"/>
      <c r="T99" s="223"/>
      <c r="U99" s="223"/>
      <c r="V99" s="226"/>
      <c r="W99" s="218"/>
      <c r="Y99" s="236"/>
    </row>
    <row r="100" spans="2:25" outlineLevel="1" x14ac:dyDescent="0.25">
      <c r="B100" s="465"/>
      <c r="C100" s="273"/>
      <c r="D100" s="275"/>
      <c r="E100" s="275"/>
      <c r="F100" s="299" t="s">
        <v>103</v>
      </c>
      <c r="G100" s="540"/>
      <c r="H100" s="222"/>
      <c r="I100" s="223"/>
      <c r="J100" s="223"/>
      <c r="K100" s="224"/>
      <c r="L100" s="225"/>
      <c r="M100" s="226"/>
      <c r="N100" s="223"/>
      <c r="O100" s="223"/>
      <c r="P100" s="223"/>
      <c r="Q100" s="223"/>
      <c r="R100" s="223"/>
      <c r="S100" s="223"/>
      <c r="T100" s="223"/>
      <c r="U100" s="223"/>
      <c r="V100" s="226"/>
      <c r="W100" s="218"/>
      <c r="Y100" s="236"/>
    </row>
    <row r="101" spans="2:25" x14ac:dyDescent="0.25">
      <c r="B101" s="465"/>
      <c r="C101" s="273"/>
      <c r="D101" s="275"/>
      <c r="E101" s="273" t="s">
        <v>104</v>
      </c>
      <c r="F101" s="273"/>
      <c r="G101" s="367">
        <f t="shared" ref="G101:W101" si="22">SUBTOTAL(9,G102:G103)</f>
        <v>0</v>
      </c>
      <c r="H101" s="368">
        <f t="shared" si="22"/>
        <v>0</v>
      </c>
      <c r="I101" s="369">
        <f t="shared" si="22"/>
        <v>0</v>
      </c>
      <c r="J101" s="369">
        <f t="shared" si="22"/>
        <v>0</v>
      </c>
      <c r="K101" s="370">
        <f t="shared" si="22"/>
        <v>0</v>
      </c>
      <c r="L101" s="364">
        <f t="shared" si="22"/>
        <v>0</v>
      </c>
      <c r="M101" s="364">
        <f t="shared" si="22"/>
        <v>0</v>
      </c>
      <c r="N101" s="364">
        <f t="shared" si="22"/>
        <v>0</v>
      </c>
      <c r="O101" s="364">
        <f t="shared" si="22"/>
        <v>0</v>
      </c>
      <c r="P101" s="364">
        <f t="shared" si="22"/>
        <v>0</v>
      </c>
      <c r="Q101" s="364">
        <f t="shared" si="22"/>
        <v>0</v>
      </c>
      <c r="R101" s="364">
        <f t="shared" si="22"/>
        <v>0</v>
      </c>
      <c r="S101" s="364">
        <f t="shared" si="22"/>
        <v>0</v>
      </c>
      <c r="T101" s="364">
        <f t="shared" si="22"/>
        <v>0</v>
      </c>
      <c r="U101" s="364">
        <f t="shared" si="22"/>
        <v>0</v>
      </c>
      <c r="V101" s="364">
        <f t="shared" si="22"/>
        <v>0</v>
      </c>
      <c r="W101" s="366">
        <f t="shared" si="22"/>
        <v>0</v>
      </c>
      <c r="Y101" s="238"/>
    </row>
    <row r="102" spans="2:25" outlineLevel="1" x14ac:dyDescent="0.25">
      <c r="B102" s="465"/>
      <c r="C102" s="273"/>
      <c r="D102" s="275"/>
      <c r="E102" s="275"/>
      <c r="F102" s="299" t="s">
        <v>105</v>
      </c>
      <c r="G102" s="540"/>
      <c r="H102" s="222"/>
      <c r="I102" s="223"/>
      <c r="J102" s="223"/>
      <c r="K102" s="224"/>
      <c r="L102" s="225"/>
      <c r="M102" s="226"/>
      <c r="N102" s="223"/>
      <c r="O102" s="223"/>
      <c r="P102" s="223"/>
      <c r="Q102" s="223"/>
      <c r="R102" s="223"/>
      <c r="S102" s="223"/>
      <c r="T102" s="223"/>
      <c r="U102" s="223"/>
      <c r="V102" s="226"/>
      <c r="W102" s="218"/>
      <c r="Y102" s="236"/>
    </row>
    <row r="103" spans="2:25" outlineLevel="1" x14ac:dyDescent="0.25">
      <c r="B103" s="465"/>
      <c r="C103" s="273"/>
      <c r="D103" s="275"/>
      <c r="E103" s="275"/>
      <c r="F103" s="299" t="s">
        <v>106</v>
      </c>
      <c r="G103" s="540"/>
      <c r="H103" s="222"/>
      <c r="I103" s="223"/>
      <c r="J103" s="223"/>
      <c r="K103" s="224"/>
      <c r="L103" s="225"/>
      <c r="M103" s="226"/>
      <c r="N103" s="223"/>
      <c r="O103" s="223"/>
      <c r="P103" s="223"/>
      <c r="Q103" s="223"/>
      <c r="R103" s="223"/>
      <c r="S103" s="223"/>
      <c r="T103" s="223"/>
      <c r="U103" s="223"/>
      <c r="V103" s="226"/>
      <c r="W103" s="218"/>
      <c r="Y103" s="236"/>
    </row>
    <row r="104" spans="2:25" x14ac:dyDescent="0.25">
      <c r="B104" s="465"/>
      <c r="C104" s="273"/>
      <c r="D104" s="275"/>
      <c r="E104" s="273" t="s">
        <v>107</v>
      </c>
      <c r="F104" s="273"/>
      <c r="G104" s="367">
        <f t="shared" ref="G104:W104" si="23">SUBTOTAL(9,G105:G106)</f>
        <v>0</v>
      </c>
      <c r="H104" s="368">
        <f t="shared" si="23"/>
        <v>0</v>
      </c>
      <c r="I104" s="369">
        <f t="shared" si="23"/>
        <v>0</v>
      </c>
      <c r="J104" s="369">
        <f t="shared" si="23"/>
        <v>0</v>
      </c>
      <c r="K104" s="370">
        <f t="shared" si="23"/>
        <v>0</v>
      </c>
      <c r="L104" s="364">
        <f t="shared" si="23"/>
        <v>0</v>
      </c>
      <c r="M104" s="364">
        <f t="shared" si="23"/>
        <v>0</v>
      </c>
      <c r="N104" s="364">
        <f t="shared" si="23"/>
        <v>0</v>
      </c>
      <c r="O104" s="364">
        <f t="shared" si="23"/>
        <v>0</v>
      </c>
      <c r="P104" s="364">
        <f t="shared" si="23"/>
        <v>0</v>
      </c>
      <c r="Q104" s="364">
        <f t="shared" si="23"/>
        <v>0</v>
      </c>
      <c r="R104" s="364">
        <f t="shared" si="23"/>
        <v>0</v>
      </c>
      <c r="S104" s="364">
        <f t="shared" si="23"/>
        <v>0</v>
      </c>
      <c r="T104" s="364">
        <f t="shared" si="23"/>
        <v>0</v>
      </c>
      <c r="U104" s="364">
        <f t="shared" si="23"/>
        <v>0</v>
      </c>
      <c r="V104" s="364">
        <f t="shared" si="23"/>
        <v>0</v>
      </c>
      <c r="W104" s="366">
        <f t="shared" si="23"/>
        <v>0</v>
      </c>
      <c r="Y104" s="238"/>
    </row>
    <row r="105" spans="2:25" outlineLevel="1" x14ac:dyDescent="0.25">
      <c r="B105" s="465"/>
      <c r="C105" s="273"/>
      <c r="D105" s="275"/>
      <c r="E105" s="275"/>
      <c r="F105" s="299" t="s">
        <v>108</v>
      </c>
      <c r="G105" s="540"/>
      <c r="H105" s="222"/>
      <c r="I105" s="223"/>
      <c r="J105" s="223"/>
      <c r="K105" s="224"/>
      <c r="L105" s="225"/>
      <c r="M105" s="226"/>
      <c r="N105" s="223"/>
      <c r="O105" s="223"/>
      <c r="P105" s="223"/>
      <c r="Q105" s="223"/>
      <c r="R105" s="223"/>
      <c r="S105" s="223"/>
      <c r="T105" s="223"/>
      <c r="U105" s="223"/>
      <c r="V105" s="226"/>
      <c r="W105" s="218"/>
      <c r="Y105" s="236"/>
    </row>
    <row r="106" spans="2:25" outlineLevel="1" x14ac:dyDescent="0.25">
      <c r="B106" s="465"/>
      <c r="C106" s="273"/>
      <c r="D106" s="275"/>
      <c r="E106" s="275"/>
      <c r="F106" s="299" t="s">
        <v>106</v>
      </c>
      <c r="G106" s="540"/>
      <c r="H106" s="222"/>
      <c r="I106" s="223"/>
      <c r="J106" s="223"/>
      <c r="K106" s="224"/>
      <c r="L106" s="225"/>
      <c r="M106" s="226"/>
      <c r="N106" s="223"/>
      <c r="O106" s="223"/>
      <c r="P106" s="223"/>
      <c r="Q106" s="223"/>
      <c r="R106" s="223"/>
      <c r="S106" s="223"/>
      <c r="T106" s="223"/>
      <c r="U106" s="223"/>
      <c r="V106" s="226"/>
      <c r="W106" s="218"/>
      <c r="Y106" s="236"/>
    </row>
    <row r="107" spans="2:25" x14ac:dyDescent="0.25">
      <c r="B107" s="465"/>
      <c r="C107" s="272"/>
      <c r="D107" s="272" t="s">
        <v>109</v>
      </c>
      <c r="E107" s="275"/>
      <c r="F107" s="273"/>
      <c r="G107" s="367"/>
      <c r="H107" s="368"/>
      <c r="I107" s="369"/>
      <c r="J107" s="369"/>
      <c r="K107" s="370"/>
      <c r="L107" s="364"/>
      <c r="M107" s="364"/>
      <c r="N107" s="364"/>
      <c r="O107" s="364"/>
      <c r="P107" s="364"/>
      <c r="Q107" s="364"/>
      <c r="R107" s="364"/>
      <c r="S107" s="364"/>
      <c r="T107" s="364"/>
      <c r="U107" s="364"/>
      <c r="V107" s="364"/>
      <c r="W107" s="366"/>
      <c r="Y107" s="353"/>
    </row>
    <row r="108" spans="2:25" x14ac:dyDescent="0.25">
      <c r="B108" s="465"/>
      <c r="C108" s="272"/>
      <c r="D108" s="272"/>
      <c r="E108" s="273" t="s">
        <v>110</v>
      </c>
      <c r="F108" s="273"/>
      <c r="G108" s="367">
        <f t="shared" ref="G108:W108" si="24">SUBTOTAL(9,G109:G112)</f>
        <v>0</v>
      </c>
      <c r="H108" s="368">
        <f t="shared" si="24"/>
        <v>0</v>
      </c>
      <c r="I108" s="369">
        <f t="shared" si="24"/>
        <v>0</v>
      </c>
      <c r="J108" s="369">
        <f t="shared" si="24"/>
        <v>0</v>
      </c>
      <c r="K108" s="370">
        <f t="shared" si="24"/>
        <v>0</v>
      </c>
      <c r="L108" s="364">
        <f t="shared" si="24"/>
        <v>0</v>
      </c>
      <c r="M108" s="364">
        <f t="shared" si="24"/>
        <v>0</v>
      </c>
      <c r="N108" s="364">
        <f t="shared" si="24"/>
        <v>0</v>
      </c>
      <c r="O108" s="364">
        <f t="shared" si="24"/>
        <v>0</v>
      </c>
      <c r="P108" s="364">
        <f t="shared" si="24"/>
        <v>0</v>
      </c>
      <c r="Q108" s="364">
        <f t="shared" si="24"/>
        <v>0</v>
      </c>
      <c r="R108" s="364">
        <f t="shared" si="24"/>
        <v>0</v>
      </c>
      <c r="S108" s="364">
        <f t="shared" si="24"/>
        <v>0</v>
      </c>
      <c r="T108" s="364">
        <f t="shared" si="24"/>
        <v>0</v>
      </c>
      <c r="U108" s="364">
        <f t="shared" si="24"/>
        <v>0</v>
      </c>
      <c r="V108" s="364">
        <f t="shared" si="24"/>
        <v>0</v>
      </c>
      <c r="W108" s="366">
        <f t="shared" si="24"/>
        <v>0</v>
      </c>
      <c r="Y108" s="354"/>
    </row>
    <row r="109" spans="2:25" outlineLevel="1" x14ac:dyDescent="0.25">
      <c r="B109" s="465"/>
      <c r="C109" s="273"/>
      <c r="D109" s="275"/>
      <c r="E109" s="275"/>
      <c r="F109" s="299" t="s">
        <v>111</v>
      </c>
      <c r="G109" s="540"/>
      <c r="H109" s="222"/>
      <c r="I109" s="223"/>
      <c r="J109" s="223"/>
      <c r="K109" s="224"/>
      <c r="L109" s="225"/>
      <c r="M109" s="226"/>
      <c r="N109" s="223"/>
      <c r="O109" s="223"/>
      <c r="P109" s="223"/>
      <c r="Q109" s="223"/>
      <c r="R109" s="223"/>
      <c r="S109" s="223"/>
      <c r="T109" s="223"/>
      <c r="U109" s="223"/>
      <c r="V109" s="226"/>
      <c r="W109" s="218"/>
      <c r="Y109" s="236"/>
    </row>
    <row r="110" spans="2:25" outlineLevel="1" x14ac:dyDescent="0.25">
      <c r="B110" s="465"/>
      <c r="C110" s="273"/>
      <c r="D110" s="275"/>
      <c r="E110" s="275"/>
      <c r="F110" s="299" t="s">
        <v>112</v>
      </c>
      <c r="G110" s="540"/>
      <c r="H110" s="222"/>
      <c r="I110" s="223"/>
      <c r="J110" s="223"/>
      <c r="K110" s="224"/>
      <c r="L110" s="225"/>
      <c r="M110" s="226"/>
      <c r="N110" s="223"/>
      <c r="O110" s="223"/>
      <c r="P110" s="223"/>
      <c r="Q110" s="223"/>
      <c r="R110" s="223"/>
      <c r="S110" s="223"/>
      <c r="T110" s="223"/>
      <c r="U110" s="223"/>
      <c r="V110" s="226"/>
      <c r="W110" s="218"/>
      <c r="Y110" s="236"/>
    </row>
    <row r="111" spans="2:25" outlineLevel="1" x14ac:dyDescent="0.25">
      <c r="B111" s="465"/>
      <c r="C111" s="273"/>
      <c r="D111" s="275"/>
      <c r="E111" s="275"/>
      <c r="F111" s="299" t="s">
        <v>113</v>
      </c>
      <c r="G111" s="540"/>
      <c r="H111" s="222"/>
      <c r="I111" s="223"/>
      <c r="J111" s="223"/>
      <c r="K111" s="224"/>
      <c r="L111" s="225"/>
      <c r="M111" s="226"/>
      <c r="N111" s="223"/>
      <c r="O111" s="223"/>
      <c r="P111" s="223"/>
      <c r="Q111" s="223"/>
      <c r="R111" s="223"/>
      <c r="S111" s="223"/>
      <c r="T111" s="223"/>
      <c r="U111" s="223"/>
      <c r="V111" s="226"/>
      <c r="W111" s="218"/>
      <c r="Y111" s="236"/>
    </row>
    <row r="112" spans="2:25" outlineLevel="1" x14ac:dyDescent="0.25">
      <c r="B112" s="465"/>
      <c r="C112" s="273"/>
      <c r="D112" s="275"/>
      <c r="E112" s="275"/>
      <c r="F112" s="299" t="s">
        <v>114</v>
      </c>
      <c r="G112" s="540"/>
      <c r="H112" s="222"/>
      <c r="I112" s="223"/>
      <c r="J112" s="223"/>
      <c r="K112" s="224"/>
      <c r="L112" s="225"/>
      <c r="M112" s="226"/>
      <c r="N112" s="223"/>
      <c r="O112" s="223"/>
      <c r="P112" s="223"/>
      <c r="Q112" s="223"/>
      <c r="R112" s="223"/>
      <c r="S112" s="223"/>
      <c r="T112" s="223"/>
      <c r="U112" s="223"/>
      <c r="V112" s="226"/>
      <c r="W112" s="218"/>
      <c r="Y112" s="236"/>
    </row>
    <row r="113" spans="2:25" x14ac:dyDescent="0.25">
      <c r="B113" s="465"/>
      <c r="C113" s="273"/>
      <c r="D113" s="275"/>
      <c r="E113" s="273" t="s">
        <v>115</v>
      </c>
      <c r="F113" s="273"/>
      <c r="G113" s="367">
        <f t="shared" ref="G113:W113" si="25">SUBTOTAL(9,G114:G115)</f>
        <v>0</v>
      </c>
      <c r="H113" s="368">
        <f t="shared" si="25"/>
        <v>0</v>
      </c>
      <c r="I113" s="369">
        <f t="shared" si="25"/>
        <v>0</v>
      </c>
      <c r="J113" s="369">
        <f t="shared" si="25"/>
        <v>0</v>
      </c>
      <c r="K113" s="370">
        <f t="shared" si="25"/>
        <v>0</v>
      </c>
      <c r="L113" s="364">
        <f t="shared" si="25"/>
        <v>0</v>
      </c>
      <c r="M113" s="364">
        <f t="shared" si="25"/>
        <v>0</v>
      </c>
      <c r="N113" s="364">
        <f t="shared" si="25"/>
        <v>0</v>
      </c>
      <c r="O113" s="364">
        <f t="shared" si="25"/>
        <v>0</v>
      </c>
      <c r="P113" s="364">
        <f t="shared" si="25"/>
        <v>0</v>
      </c>
      <c r="Q113" s="364">
        <f t="shared" si="25"/>
        <v>0</v>
      </c>
      <c r="R113" s="364">
        <f t="shared" si="25"/>
        <v>0</v>
      </c>
      <c r="S113" s="364">
        <f t="shared" si="25"/>
        <v>0</v>
      </c>
      <c r="T113" s="364">
        <f t="shared" si="25"/>
        <v>0</v>
      </c>
      <c r="U113" s="364">
        <f t="shared" si="25"/>
        <v>0</v>
      </c>
      <c r="V113" s="364">
        <f t="shared" si="25"/>
        <v>0</v>
      </c>
      <c r="W113" s="366">
        <f t="shared" si="25"/>
        <v>0</v>
      </c>
      <c r="Y113" s="238"/>
    </row>
    <row r="114" spans="2:25" outlineLevel="1" x14ac:dyDescent="0.25">
      <c r="B114" s="465"/>
      <c r="C114" s="273"/>
      <c r="D114" s="275"/>
      <c r="E114" s="275"/>
      <c r="F114" s="299" t="s">
        <v>116</v>
      </c>
      <c r="G114" s="540"/>
      <c r="H114" s="222"/>
      <c r="I114" s="223"/>
      <c r="J114" s="223"/>
      <c r="K114" s="224"/>
      <c r="L114" s="225"/>
      <c r="M114" s="226"/>
      <c r="N114" s="223"/>
      <c r="O114" s="223"/>
      <c r="P114" s="223"/>
      <c r="Q114" s="223"/>
      <c r="R114" s="223"/>
      <c r="S114" s="223"/>
      <c r="T114" s="223"/>
      <c r="U114" s="223"/>
      <c r="V114" s="227"/>
      <c r="W114" s="218"/>
      <c r="Y114" s="236"/>
    </row>
    <row r="115" spans="2:25" outlineLevel="1" x14ac:dyDescent="0.25">
      <c r="B115" s="465"/>
      <c r="C115" s="273"/>
      <c r="D115" s="275"/>
      <c r="E115" s="275"/>
      <c r="F115" s="299" t="s">
        <v>117</v>
      </c>
      <c r="G115" s="540"/>
      <c r="H115" s="222"/>
      <c r="I115" s="223"/>
      <c r="J115" s="223"/>
      <c r="K115" s="224"/>
      <c r="L115" s="225"/>
      <c r="M115" s="226"/>
      <c r="N115" s="223"/>
      <c r="O115" s="223"/>
      <c r="P115" s="223"/>
      <c r="Q115" s="223"/>
      <c r="R115" s="223"/>
      <c r="S115" s="223"/>
      <c r="T115" s="223"/>
      <c r="U115" s="223"/>
      <c r="V115" s="227"/>
      <c r="W115" s="218"/>
      <c r="Y115" s="236"/>
    </row>
    <row r="116" spans="2:25" x14ac:dyDescent="0.25">
      <c r="B116" s="465"/>
      <c r="C116" s="273"/>
      <c r="D116" s="275"/>
      <c r="E116" s="273" t="s">
        <v>118</v>
      </c>
      <c r="F116" s="273"/>
      <c r="G116" s="367">
        <f t="shared" ref="G116:W116" si="26">SUBTOTAL(9,G117:G118)</f>
        <v>0</v>
      </c>
      <c r="H116" s="368">
        <f t="shared" si="26"/>
        <v>0</v>
      </c>
      <c r="I116" s="369">
        <f t="shared" si="26"/>
        <v>0</v>
      </c>
      <c r="J116" s="369">
        <f t="shared" si="26"/>
        <v>0</v>
      </c>
      <c r="K116" s="370">
        <f t="shared" si="26"/>
        <v>0</v>
      </c>
      <c r="L116" s="364">
        <f t="shared" si="26"/>
        <v>0</v>
      </c>
      <c r="M116" s="364">
        <f t="shared" si="26"/>
        <v>0</v>
      </c>
      <c r="N116" s="364">
        <f t="shared" si="26"/>
        <v>0</v>
      </c>
      <c r="O116" s="364">
        <f t="shared" si="26"/>
        <v>0</v>
      </c>
      <c r="P116" s="364">
        <f t="shared" si="26"/>
        <v>0</v>
      </c>
      <c r="Q116" s="364">
        <f t="shared" si="26"/>
        <v>0</v>
      </c>
      <c r="R116" s="364">
        <f t="shared" si="26"/>
        <v>0</v>
      </c>
      <c r="S116" s="364">
        <f t="shared" si="26"/>
        <v>0</v>
      </c>
      <c r="T116" s="364">
        <f t="shared" si="26"/>
        <v>0</v>
      </c>
      <c r="U116" s="364">
        <f t="shared" si="26"/>
        <v>0</v>
      </c>
      <c r="V116" s="364">
        <f t="shared" si="26"/>
        <v>0</v>
      </c>
      <c r="W116" s="366">
        <f t="shared" si="26"/>
        <v>0</v>
      </c>
      <c r="Y116" s="238"/>
    </row>
    <row r="117" spans="2:25" outlineLevel="1" x14ac:dyDescent="0.25">
      <c r="B117" s="465"/>
      <c r="C117" s="273"/>
      <c r="D117" s="275"/>
      <c r="E117" s="275"/>
      <c r="F117" s="299" t="s">
        <v>119</v>
      </c>
      <c r="G117" s="540"/>
      <c r="H117" s="222"/>
      <c r="I117" s="223"/>
      <c r="J117" s="223"/>
      <c r="K117" s="224"/>
      <c r="L117" s="225"/>
      <c r="M117" s="226"/>
      <c r="N117" s="223"/>
      <c r="O117" s="223"/>
      <c r="P117" s="223"/>
      <c r="Q117" s="223"/>
      <c r="R117" s="223"/>
      <c r="S117" s="223"/>
      <c r="T117" s="223"/>
      <c r="U117" s="223"/>
      <c r="V117" s="227"/>
      <c r="W117" s="218"/>
      <c r="Y117" s="236"/>
    </row>
    <row r="118" spans="2:25" outlineLevel="1" x14ac:dyDescent="0.25">
      <c r="B118" s="465"/>
      <c r="C118" s="273"/>
      <c r="D118" s="275"/>
      <c r="E118" s="275"/>
      <c r="F118" s="299" t="s">
        <v>120</v>
      </c>
      <c r="G118" s="540"/>
      <c r="H118" s="222"/>
      <c r="I118" s="223"/>
      <c r="J118" s="223"/>
      <c r="K118" s="224"/>
      <c r="L118" s="225"/>
      <c r="M118" s="226"/>
      <c r="N118" s="223"/>
      <c r="O118" s="223"/>
      <c r="P118" s="223"/>
      <c r="Q118" s="223"/>
      <c r="R118" s="223"/>
      <c r="S118" s="223"/>
      <c r="T118" s="223"/>
      <c r="U118" s="223"/>
      <c r="V118" s="227"/>
      <c r="W118" s="218"/>
      <c r="Y118" s="236"/>
    </row>
    <row r="119" spans="2:25" x14ac:dyDescent="0.25">
      <c r="B119" s="465"/>
      <c r="C119" s="273"/>
      <c r="D119" s="276" t="s">
        <v>121</v>
      </c>
      <c r="E119" s="275"/>
      <c r="F119" s="273"/>
      <c r="G119" s="367">
        <f>SUBTOTAL(9,G120:G122)</f>
        <v>0</v>
      </c>
      <c r="H119" s="368">
        <f t="shared" ref="H119:W119" si="27">SUBTOTAL(9,H120:H121)</f>
        <v>0</v>
      </c>
      <c r="I119" s="369">
        <f t="shared" si="27"/>
        <v>0</v>
      </c>
      <c r="J119" s="369">
        <f t="shared" si="27"/>
        <v>0</v>
      </c>
      <c r="K119" s="370">
        <f t="shared" si="27"/>
        <v>0</v>
      </c>
      <c r="L119" s="364">
        <f t="shared" si="27"/>
        <v>0</v>
      </c>
      <c r="M119" s="364">
        <f t="shared" si="27"/>
        <v>0</v>
      </c>
      <c r="N119" s="364">
        <f t="shared" si="27"/>
        <v>0</v>
      </c>
      <c r="O119" s="364">
        <f t="shared" si="27"/>
        <v>0</v>
      </c>
      <c r="P119" s="364">
        <f t="shared" si="27"/>
        <v>0</v>
      </c>
      <c r="Q119" s="364">
        <f t="shared" si="27"/>
        <v>0</v>
      </c>
      <c r="R119" s="364">
        <f t="shared" si="27"/>
        <v>0</v>
      </c>
      <c r="S119" s="364">
        <f t="shared" si="27"/>
        <v>0</v>
      </c>
      <c r="T119" s="364">
        <f t="shared" si="27"/>
        <v>0</v>
      </c>
      <c r="U119" s="364">
        <f t="shared" si="27"/>
        <v>0</v>
      </c>
      <c r="V119" s="364">
        <f t="shared" si="27"/>
        <v>0</v>
      </c>
      <c r="W119" s="366">
        <f t="shared" si="27"/>
        <v>0</v>
      </c>
      <c r="Y119" s="238"/>
    </row>
    <row r="120" spans="2:25" outlineLevel="1" x14ac:dyDescent="0.25">
      <c r="B120" s="465"/>
      <c r="C120" s="273"/>
      <c r="D120" s="275"/>
      <c r="E120" s="275"/>
      <c r="F120" s="299" t="s">
        <v>122</v>
      </c>
      <c r="G120" s="540"/>
      <c r="H120" s="222"/>
      <c r="I120" s="223"/>
      <c r="J120" s="223"/>
      <c r="K120" s="224"/>
      <c r="L120" s="225"/>
      <c r="M120" s="226"/>
      <c r="N120" s="223"/>
      <c r="O120" s="223"/>
      <c r="P120" s="223"/>
      <c r="Q120" s="223"/>
      <c r="R120" s="223"/>
      <c r="S120" s="223"/>
      <c r="T120" s="223"/>
      <c r="U120" s="223"/>
      <c r="V120" s="227"/>
      <c r="W120" s="218"/>
      <c r="Y120" s="236"/>
    </row>
    <row r="121" spans="2:25" outlineLevel="1" x14ac:dyDescent="0.25">
      <c r="B121" s="465"/>
      <c r="C121" s="273"/>
      <c r="D121" s="275"/>
      <c r="E121" s="275"/>
      <c r="F121" s="299" t="s">
        <v>123</v>
      </c>
      <c r="G121" s="540"/>
      <c r="H121" s="222"/>
      <c r="I121" s="223"/>
      <c r="J121" s="223"/>
      <c r="K121" s="224"/>
      <c r="L121" s="225"/>
      <c r="M121" s="226"/>
      <c r="N121" s="223"/>
      <c r="O121" s="223"/>
      <c r="P121" s="223"/>
      <c r="Q121" s="223"/>
      <c r="R121" s="223"/>
      <c r="S121" s="223"/>
      <c r="T121" s="223"/>
      <c r="U121" s="223"/>
      <c r="V121" s="227"/>
      <c r="W121" s="218"/>
      <c r="Y121" s="236"/>
    </row>
    <row r="122" spans="2:25" outlineLevel="1" x14ac:dyDescent="0.25">
      <c r="B122" s="465"/>
      <c r="C122" s="273"/>
      <c r="D122" s="275"/>
      <c r="E122" s="275"/>
      <c r="F122" s="299" t="s">
        <v>124</v>
      </c>
      <c r="G122" s="540"/>
      <c r="H122" s="34"/>
      <c r="I122" s="33"/>
      <c r="J122" s="33"/>
      <c r="K122" s="35"/>
      <c r="L122" s="33"/>
      <c r="M122" s="33"/>
      <c r="N122" s="33"/>
      <c r="O122" s="33"/>
      <c r="P122" s="33"/>
      <c r="Q122" s="33"/>
      <c r="R122" s="33"/>
      <c r="S122" s="33"/>
      <c r="T122" s="33"/>
      <c r="U122" s="33"/>
      <c r="V122" s="33"/>
      <c r="W122" s="40"/>
      <c r="Y122" s="236"/>
    </row>
    <row r="123" spans="2:25" x14ac:dyDescent="0.25">
      <c r="B123" s="465"/>
      <c r="C123" s="273"/>
      <c r="D123" s="272" t="s">
        <v>125</v>
      </c>
      <c r="E123" s="275"/>
      <c r="F123" s="273"/>
      <c r="G123" s="367">
        <f>SUBTOTAL(9,G124:G126)</f>
        <v>0</v>
      </c>
      <c r="H123" s="368">
        <f t="shared" ref="H123:W123" si="28">SUBTOTAL(9,H124:H125)</f>
        <v>0</v>
      </c>
      <c r="I123" s="369">
        <f t="shared" si="28"/>
        <v>0</v>
      </c>
      <c r="J123" s="369">
        <f t="shared" si="28"/>
        <v>0</v>
      </c>
      <c r="K123" s="370">
        <f t="shared" si="28"/>
        <v>0</v>
      </c>
      <c r="L123" s="364">
        <f t="shared" si="28"/>
        <v>0</v>
      </c>
      <c r="M123" s="364">
        <f t="shared" si="28"/>
        <v>0</v>
      </c>
      <c r="N123" s="364">
        <f t="shared" si="28"/>
        <v>0</v>
      </c>
      <c r="O123" s="364">
        <f t="shared" si="28"/>
        <v>0</v>
      </c>
      <c r="P123" s="364">
        <f t="shared" si="28"/>
        <v>0</v>
      </c>
      <c r="Q123" s="364">
        <f t="shared" si="28"/>
        <v>0</v>
      </c>
      <c r="R123" s="364">
        <f t="shared" si="28"/>
        <v>0</v>
      </c>
      <c r="S123" s="364">
        <f t="shared" si="28"/>
        <v>0</v>
      </c>
      <c r="T123" s="364">
        <f t="shared" si="28"/>
        <v>0</v>
      </c>
      <c r="U123" s="364">
        <f t="shared" si="28"/>
        <v>0</v>
      </c>
      <c r="V123" s="364">
        <f t="shared" si="28"/>
        <v>0</v>
      </c>
      <c r="W123" s="366">
        <f t="shared" si="28"/>
        <v>0</v>
      </c>
      <c r="Y123" s="238"/>
    </row>
    <row r="124" spans="2:25" outlineLevel="1" x14ac:dyDescent="0.25">
      <c r="B124" s="465"/>
      <c r="C124" s="273"/>
      <c r="D124" s="273"/>
      <c r="E124" s="275"/>
      <c r="F124" s="299" t="s">
        <v>126</v>
      </c>
      <c r="G124" s="540"/>
      <c r="H124" s="222"/>
      <c r="I124" s="223"/>
      <c r="J124" s="223"/>
      <c r="K124" s="224"/>
      <c r="L124" s="225"/>
      <c r="M124" s="226"/>
      <c r="N124" s="223"/>
      <c r="O124" s="223"/>
      <c r="P124" s="223"/>
      <c r="Q124" s="223"/>
      <c r="R124" s="223"/>
      <c r="S124" s="223"/>
      <c r="T124" s="223"/>
      <c r="U124" s="223"/>
      <c r="V124" s="227"/>
      <c r="W124" s="218"/>
      <c r="Y124" s="236"/>
    </row>
    <row r="125" spans="2:25" outlineLevel="1" x14ac:dyDescent="0.25">
      <c r="B125" s="465"/>
      <c r="C125" s="273"/>
      <c r="D125" s="275"/>
      <c r="E125" s="275"/>
      <c r="F125" s="299" t="s">
        <v>127</v>
      </c>
      <c r="G125" s="540"/>
      <c r="H125" s="222"/>
      <c r="I125" s="223"/>
      <c r="J125" s="223"/>
      <c r="K125" s="224"/>
      <c r="L125" s="225"/>
      <c r="M125" s="226"/>
      <c r="N125" s="228"/>
      <c r="O125" s="228"/>
      <c r="P125" s="228"/>
      <c r="Q125" s="228"/>
      <c r="R125" s="228"/>
      <c r="S125" s="228"/>
      <c r="T125" s="228"/>
      <c r="U125" s="228"/>
      <c r="V125" s="227"/>
      <c r="W125" s="218"/>
      <c r="Y125" s="236"/>
    </row>
    <row r="126" spans="2:25" outlineLevel="1" x14ac:dyDescent="0.25">
      <c r="B126" s="465"/>
      <c r="C126" s="273"/>
      <c r="D126" s="272"/>
      <c r="E126" s="275"/>
      <c r="F126" s="299" t="s">
        <v>128</v>
      </c>
      <c r="G126" s="540"/>
      <c r="H126" s="81"/>
      <c r="I126" s="53"/>
      <c r="J126" s="53"/>
      <c r="K126" s="82"/>
      <c r="L126" s="33"/>
      <c r="M126" s="33"/>
      <c r="N126" s="83"/>
      <c r="O126" s="83"/>
      <c r="P126" s="83"/>
      <c r="Q126" s="83"/>
      <c r="R126" s="83"/>
      <c r="S126" s="83"/>
      <c r="T126" s="83"/>
      <c r="U126" s="83"/>
      <c r="V126" s="33"/>
      <c r="W126" s="40"/>
      <c r="Y126" s="236"/>
    </row>
    <row r="127" spans="2:25" x14ac:dyDescent="0.25">
      <c r="B127" s="465"/>
      <c r="C127" s="273"/>
      <c r="D127" s="272" t="s">
        <v>129</v>
      </c>
      <c r="E127" s="275"/>
      <c r="F127" s="275"/>
      <c r="G127" s="367">
        <f>SUBTOTAL(9,G128:G129)</f>
        <v>0</v>
      </c>
      <c r="H127" s="368">
        <f t="shared" ref="H127:W127" si="29">SUBTOTAL(9,H128)</f>
        <v>0</v>
      </c>
      <c r="I127" s="369">
        <f t="shared" si="29"/>
        <v>0</v>
      </c>
      <c r="J127" s="369">
        <f t="shared" si="29"/>
        <v>0</v>
      </c>
      <c r="K127" s="370">
        <f t="shared" si="29"/>
        <v>0</v>
      </c>
      <c r="L127" s="364">
        <f t="shared" si="29"/>
        <v>0</v>
      </c>
      <c r="M127" s="364">
        <f t="shared" si="29"/>
        <v>0</v>
      </c>
      <c r="N127" s="364">
        <f t="shared" si="29"/>
        <v>0</v>
      </c>
      <c r="O127" s="364">
        <f t="shared" si="29"/>
        <v>0</v>
      </c>
      <c r="P127" s="364">
        <f t="shared" si="29"/>
        <v>0</v>
      </c>
      <c r="Q127" s="364">
        <f t="shared" si="29"/>
        <v>0</v>
      </c>
      <c r="R127" s="364">
        <f t="shared" si="29"/>
        <v>0</v>
      </c>
      <c r="S127" s="364">
        <f t="shared" si="29"/>
        <v>0</v>
      </c>
      <c r="T127" s="364">
        <f t="shared" si="29"/>
        <v>0</v>
      </c>
      <c r="U127" s="364">
        <f t="shared" si="29"/>
        <v>0</v>
      </c>
      <c r="V127" s="364">
        <f t="shared" si="29"/>
        <v>0</v>
      </c>
      <c r="W127" s="366">
        <f t="shared" si="29"/>
        <v>0</v>
      </c>
      <c r="Y127" s="238"/>
    </row>
    <row r="128" spans="2:25" outlineLevel="1" x14ac:dyDescent="0.25">
      <c r="B128" s="465"/>
      <c r="C128" s="273"/>
      <c r="D128" s="273"/>
      <c r="E128" s="275"/>
      <c r="F128" s="299" t="s">
        <v>130</v>
      </c>
      <c r="G128" s="540"/>
      <c r="H128" s="225"/>
      <c r="I128" s="223"/>
      <c r="J128" s="223"/>
      <c r="K128" s="224"/>
      <c r="L128" s="225"/>
      <c r="M128" s="226"/>
      <c r="N128" s="223"/>
      <c r="O128" s="223"/>
      <c r="P128" s="223"/>
      <c r="Q128" s="223"/>
      <c r="R128" s="223"/>
      <c r="S128" s="223"/>
      <c r="T128" s="223"/>
      <c r="U128" s="223"/>
      <c r="V128" s="227"/>
      <c r="W128" s="218"/>
      <c r="Y128" s="236"/>
    </row>
    <row r="129" spans="2:25" outlineLevel="1" x14ac:dyDescent="0.25">
      <c r="B129" s="465"/>
      <c r="C129" s="273"/>
      <c r="D129" s="273"/>
      <c r="E129" s="275"/>
      <c r="F129" s="299" t="s">
        <v>131</v>
      </c>
      <c r="G129" s="540"/>
      <c r="H129" s="368"/>
      <c r="I129" s="369"/>
      <c r="J129" s="369"/>
      <c r="K129" s="370"/>
      <c r="L129" s="364"/>
      <c r="M129" s="364"/>
      <c r="N129" s="364"/>
      <c r="O129" s="364"/>
      <c r="P129" s="364"/>
      <c r="Q129" s="364"/>
      <c r="R129" s="364"/>
      <c r="S129" s="364"/>
      <c r="T129" s="364"/>
      <c r="U129" s="364"/>
      <c r="V129" s="364"/>
      <c r="W129" s="366"/>
      <c r="Y129" s="236"/>
    </row>
    <row r="130" spans="2:25" x14ac:dyDescent="0.25">
      <c r="B130" s="465"/>
      <c r="C130" s="273"/>
      <c r="D130" s="272" t="s">
        <v>132</v>
      </c>
      <c r="E130" s="275"/>
      <c r="F130" s="273"/>
      <c r="G130" s="367">
        <f t="shared" ref="G130:W130" si="30">SUBTOTAL(9,G131:G134)</f>
        <v>0</v>
      </c>
      <c r="H130" s="368">
        <f t="shared" si="30"/>
        <v>0</v>
      </c>
      <c r="I130" s="369">
        <f t="shared" si="30"/>
        <v>0</v>
      </c>
      <c r="J130" s="369">
        <f t="shared" si="30"/>
        <v>0</v>
      </c>
      <c r="K130" s="370">
        <f t="shared" si="30"/>
        <v>0</v>
      </c>
      <c r="L130" s="364">
        <f t="shared" si="30"/>
        <v>0</v>
      </c>
      <c r="M130" s="364">
        <f t="shared" si="30"/>
        <v>0</v>
      </c>
      <c r="N130" s="364">
        <f t="shared" si="30"/>
        <v>0</v>
      </c>
      <c r="O130" s="364">
        <f t="shared" si="30"/>
        <v>0</v>
      </c>
      <c r="P130" s="364">
        <f t="shared" si="30"/>
        <v>0</v>
      </c>
      <c r="Q130" s="364">
        <f t="shared" si="30"/>
        <v>0</v>
      </c>
      <c r="R130" s="364">
        <f t="shared" si="30"/>
        <v>0</v>
      </c>
      <c r="S130" s="364">
        <f t="shared" si="30"/>
        <v>0</v>
      </c>
      <c r="T130" s="364">
        <f t="shared" si="30"/>
        <v>0</v>
      </c>
      <c r="U130" s="364">
        <f t="shared" si="30"/>
        <v>0</v>
      </c>
      <c r="V130" s="364">
        <f t="shared" si="30"/>
        <v>0</v>
      </c>
      <c r="W130" s="366">
        <f t="shared" si="30"/>
        <v>0</v>
      </c>
      <c r="Y130" s="238"/>
    </row>
    <row r="131" spans="2:25" outlineLevel="1" x14ac:dyDescent="0.25">
      <c r="B131" s="465"/>
      <c r="C131" s="273"/>
      <c r="D131" s="273"/>
      <c r="E131" s="275"/>
      <c r="F131" s="299" t="s">
        <v>133</v>
      </c>
      <c r="G131" s="540"/>
      <c r="H131" s="222"/>
      <c r="I131" s="223"/>
      <c r="J131" s="223"/>
      <c r="K131" s="224"/>
      <c r="L131" s="225"/>
      <c r="M131" s="226"/>
      <c r="N131" s="223"/>
      <c r="O131" s="223"/>
      <c r="P131" s="223"/>
      <c r="Q131" s="223"/>
      <c r="R131" s="223"/>
      <c r="S131" s="223"/>
      <c r="T131" s="223"/>
      <c r="U131" s="223"/>
      <c r="V131" s="227"/>
      <c r="W131" s="218"/>
      <c r="Y131" s="236"/>
    </row>
    <row r="132" spans="2:25" outlineLevel="1" x14ac:dyDescent="0.25">
      <c r="B132" s="465"/>
      <c r="C132" s="275"/>
      <c r="D132" s="275"/>
      <c r="E132" s="275"/>
      <c r="F132" s="299" t="s">
        <v>134</v>
      </c>
      <c r="G132" s="540"/>
      <c r="H132" s="222"/>
      <c r="I132" s="223"/>
      <c r="J132" s="223"/>
      <c r="K132" s="224"/>
      <c r="L132" s="225"/>
      <c r="M132" s="226"/>
      <c r="N132" s="223"/>
      <c r="O132" s="223"/>
      <c r="P132" s="223"/>
      <c r="Q132" s="223"/>
      <c r="R132" s="223"/>
      <c r="S132" s="223"/>
      <c r="T132" s="223"/>
      <c r="U132" s="223"/>
      <c r="V132" s="227"/>
      <c r="W132" s="218"/>
      <c r="Y132" s="236"/>
    </row>
    <row r="133" spans="2:25" outlineLevel="1" x14ac:dyDescent="0.25">
      <c r="B133" s="465"/>
      <c r="C133" s="275"/>
      <c r="D133" s="275"/>
      <c r="E133" s="275"/>
      <c r="F133" s="299" t="s">
        <v>135</v>
      </c>
      <c r="G133" s="540"/>
      <c r="H133" s="222"/>
      <c r="I133" s="223"/>
      <c r="J133" s="223"/>
      <c r="K133" s="224"/>
      <c r="L133" s="225"/>
      <c r="M133" s="226"/>
      <c r="N133" s="223"/>
      <c r="O133" s="223"/>
      <c r="P133" s="223"/>
      <c r="Q133" s="223"/>
      <c r="R133" s="223"/>
      <c r="S133" s="223"/>
      <c r="T133" s="223"/>
      <c r="U133" s="223"/>
      <c r="V133" s="227"/>
      <c r="W133" s="218"/>
      <c r="Y133" s="236"/>
    </row>
    <row r="134" spans="2:25" outlineLevel="1" x14ac:dyDescent="0.25">
      <c r="B134" s="465"/>
      <c r="C134" s="275"/>
      <c r="D134" s="275"/>
      <c r="E134" s="275"/>
      <c r="F134" s="456" t="s">
        <v>136</v>
      </c>
      <c r="G134" s="540"/>
      <c r="H134" s="222"/>
      <c r="I134" s="223"/>
      <c r="J134" s="223"/>
      <c r="K134" s="224"/>
      <c r="L134" s="225"/>
      <c r="M134" s="226"/>
      <c r="N134" s="223"/>
      <c r="O134" s="223"/>
      <c r="P134" s="223"/>
      <c r="Q134" s="223"/>
      <c r="R134" s="223"/>
      <c r="S134" s="223"/>
      <c r="T134" s="223"/>
      <c r="U134" s="223"/>
      <c r="V134" s="227"/>
      <c r="W134" s="218"/>
      <c r="Y134" s="236"/>
    </row>
    <row r="135" spans="2:25" x14ac:dyDescent="0.25">
      <c r="B135" s="465"/>
      <c r="C135" s="272" t="s">
        <v>137</v>
      </c>
      <c r="D135" s="275"/>
      <c r="E135" s="275"/>
      <c r="F135" s="273"/>
      <c r="G135" s="367"/>
      <c r="H135" s="368"/>
      <c r="I135" s="369"/>
      <c r="J135" s="369"/>
      <c r="K135" s="370"/>
      <c r="L135" s="364"/>
      <c r="M135" s="364"/>
      <c r="N135" s="364"/>
      <c r="O135" s="364"/>
      <c r="P135" s="364"/>
      <c r="Q135" s="364"/>
      <c r="R135" s="364"/>
      <c r="S135" s="364"/>
      <c r="T135" s="364"/>
      <c r="U135" s="364"/>
      <c r="V135" s="364"/>
      <c r="W135" s="366"/>
      <c r="Y135" s="353"/>
    </row>
    <row r="136" spans="2:25" x14ac:dyDescent="0.25">
      <c r="B136" s="465"/>
      <c r="C136" s="272"/>
      <c r="D136" s="276" t="s">
        <v>20</v>
      </c>
      <c r="E136" s="273"/>
      <c r="F136" s="273"/>
      <c r="G136" s="367"/>
      <c r="H136" s="368"/>
      <c r="I136" s="369"/>
      <c r="J136" s="369"/>
      <c r="K136" s="370"/>
      <c r="L136" s="364"/>
      <c r="M136" s="364"/>
      <c r="N136" s="364"/>
      <c r="O136" s="364"/>
      <c r="P136" s="364"/>
      <c r="Q136" s="364"/>
      <c r="R136" s="364"/>
      <c r="S136" s="364"/>
      <c r="T136" s="364"/>
      <c r="U136" s="364"/>
      <c r="V136" s="364"/>
      <c r="W136" s="366"/>
      <c r="Y136" s="237"/>
    </row>
    <row r="137" spans="2:25" x14ac:dyDescent="0.25">
      <c r="B137" s="465"/>
      <c r="C137" s="272"/>
      <c r="D137" s="272"/>
      <c r="E137" s="273" t="s">
        <v>21</v>
      </c>
      <c r="F137" s="273"/>
      <c r="G137" s="367">
        <f t="shared" ref="G137:W137" si="31">SUBTOTAL(9,G138:G141)</f>
        <v>0</v>
      </c>
      <c r="H137" s="368">
        <f t="shared" si="31"/>
        <v>0</v>
      </c>
      <c r="I137" s="369">
        <f t="shared" si="31"/>
        <v>0</v>
      </c>
      <c r="J137" s="369">
        <f t="shared" si="31"/>
        <v>0</v>
      </c>
      <c r="K137" s="370">
        <f t="shared" si="31"/>
        <v>0</v>
      </c>
      <c r="L137" s="364">
        <f t="shared" si="31"/>
        <v>0</v>
      </c>
      <c r="M137" s="364">
        <f t="shared" si="31"/>
        <v>0</v>
      </c>
      <c r="N137" s="364">
        <f t="shared" si="31"/>
        <v>0</v>
      </c>
      <c r="O137" s="364">
        <f t="shared" si="31"/>
        <v>0</v>
      </c>
      <c r="P137" s="364">
        <f t="shared" si="31"/>
        <v>0</v>
      </c>
      <c r="Q137" s="364">
        <f t="shared" si="31"/>
        <v>0</v>
      </c>
      <c r="R137" s="364">
        <f t="shared" si="31"/>
        <v>0</v>
      </c>
      <c r="S137" s="364">
        <f t="shared" si="31"/>
        <v>0</v>
      </c>
      <c r="T137" s="364">
        <f t="shared" si="31"/>
        <v>0</v>
      </c>
      <c r="U137" s="364">
        <f t="shared" si="31"/>
        <v>0</v>
      </c>
      <c r="V137" s="364">
        <f t="shared" si="31"/>
        <v>0</v>
      </c>
      <c r="W137" s="366">
        <f t="shared" si="31"/>
        <v>0</v>
      </c>
      <c r="Y137" s="354"/>
    </row>
    <row r="138" spans="2:25" outlineLevel="1" x14ac:dyDescent="0.25">
      <c r="B138" s="465"/>
      <c r="C138" s="272"/>
      <c r="D138" s="272"/>
      <c r="E138" s="273"/>
      <c r="F138" s="299" t="s">
        <v>22</v>
      </c>
      <c r="G138" s="218"/>
      <c r="H138" s="222"/>
      <c r="I138" s="223"/>
      <c r="J138" s="223"/>
      <c r="K138" s="224"/>
      <c r="L138" s="225"/>
      <c r="M138" s="226"/>
      <c r="N138" s="223"/>
      <c r="O138" s="223"/>
      <c r="P138" s="223"/>
      <c r="Q138" s="223"/>
      <c r="R138" s="223"/>
      <c r="S138" s="223"/>
      <c r="T138" s="223"/>
      <c r="U138" s="223"/>
      <c r="V138" s="227"/>
      <c r="W138" s="218"/>
      <c r="Y138" s="236"/>
    </row>
    <row r="139" spans="2:25" outlineLevel="1" x14ac:dyDescent="0.25">
      <c r="B139" s="465"/>
      <c r="C139" s="272"/>
      <c r="D139" s="272"/>
      <c r="E139" s="273"/>
      <c r="F139" s="299" t="s">
        <v>23</v>
      </c>
      <c r="G139" s="218"/>
      <c r="H139" s="222"/>
      <c r="I139" s="223"/>
      <c r="J139" s="223"/>
      <c r="K139" s="224"/>
      <c r="L139" s="225"/>
      <c r="M139" s="226"/>
      <c r="N139" s="223"/>
      <c r="O139" s="223"/>
      <c r="P139" s="223"/>
      <c r="Q139" s="223"/>
      <c r="R139" s="223"/>
      <c r="S139" s="223"/>
      <c r="T139" s="223"/>
      <c r="U139" s="223"/>
      <c r="V139" s="227"/>
      <c r="W139" s="218"/>
      <c r="Y139" s="236"/>
    </row>
    <row r="140" spans="2:25" outlineLevel="1" x14ac:dyDescent="0.25">
      <c r="B140" s="465"/>
      <c r="C140" s="272"/>
      <c r="D140" s="272"/>
      <c r="E140" s="273"/>
      <c r="F140" s="299" t="s">
        <v>24</v>
      </c>
      <c r="G140" s="218"/>
      <c r="H140" s="222"/>
      <c r="I140" s="223"/>
      <c r="J140" s="223"/>
      <c r="K140" s="224"/>
      <c r="L140" s="225"/>
      <c r="M140" s="226"/>
      <c r="N140" s="223"/>
      <c r="O140" s="223"/>
      <c r="P140" s="223"/>
      <c r="Q140" s="223"/>
      <c r="R140" s="223"/>
      <c r="S140" s="223"/>
      <c r="T140" s="223"/>
      <c r="U140" s="223"/>
      <c r="V140" s="227"/>
      <c r="W140" s="218"/>
      <c r="Y140" s="236"/>
    </row>
    <row r="141" spans="2:25" outlineLevel="1" x14ac:dyDescent="0.25">
      <c r="B141" s="465"/>
      <c r="C141" s="272"/>
      <c r="D141" s="272"/>
      <c r="E141" s="273"/>
      <c r="F141" s="299" t="s">
        <v>25</v>
      </c>
      <c r="G141" s="218"/>
      <c r="H141" s="222"/>
      <c r="I141" s="223"/>
      <c r="J141" s="223"/>
      <c r="K141" s="224"/>
      <c r="L141" s="225"/>
      <c r="M141" s="226"/>
      <c r="N141" s="223"/>
      <c r="O141" s="223"/>
      <c r="P141" s="223"/>
      <c r="Q141" s="223"/>
      <c r="R141" s="223"/>
      <c r="S141" s="223"/>
      <c r="T141" s="223"/>
      <c r="U141" s="223"/>
      <c r="V141" s="227"/>
      <c r="W141" s="218"/>
      <c r="Y141" s="236"/>
    </row>
    <row r="142" spans="2:25" x14ac:dyDescent="0.25">
      <c r="B142" s="465"/>
      <c r="C142" s="272"/>
      <c r="D142" s="272"/>
      <c r="E142" s="273" t="s">
        <v>26</v>
      </c>
      <c r="F142" s="273"/>
      <c r="G142" s="367">
        <f t="shared" ref="G142:W142" si="32">SUBTOTAL(9,G143:G146)</f>
        <v>0</v>
      </c>
      <c r="H142" s="368">
        <f t="shared" si="32"/>
        <v>0</v>
      </c>
      <c r="I142" s="369">
        <f t="shared" si="32"/>
        <v>0</v>
      </c>
      <c r="J142" s="369">
        <f t="shared" si="32"/>
        <v>0</v>
      </c>
      <c r="K142" s="370">
        <f t="shared" si="32"/>
        <v>0</v>
      </c>
      <c r="L142" s="364">
        <f t="shared" si="32"/>
        <v>0</v>
      </c>
      <c r="M142" s="364">
        <f t="shared" si="32"/>
        <v>0</v>
      </c>
      <c r="N142" s="364">
        <f t="shared" si="32"/>
        <v>0</v>
      </c>
      <c r="O142" s="364">
        <f t="shared" si="32"/>
        <v>0</v>
      </c>
      <c r="P142" s="364">
        <f t="shared" si="32"/>
        <v>0</v>
      </c>
      <c r="Q142" s="364">
        <f t="shared" si="32"/>
        <v>0</v>
      </c>
      <c r="R142" s="364">
        <f t="shared" si="32"/>
        <v>0</v>
      </c>
      <c r="S142" s="364">
        <f t="shared" si="32"/>
        <v>0</v>
      </c>
      <c r="T142" s="364">
        <f t="shared" si="32"/>
        <v>0</v>
      </c>
      <c r="U142" s="364">
        <f t="shared" si="32"/>
        <v>0</v>
      </c>
      <c r="V142" s="364">
        <f t="shared" si="32"/>
        <v>0</v>
      </c>
      <c r="W142" s="366">
        <f t="shared" si="32"/>
        <v>0</v>
      </c>
      <c r="Y142" s="238"/>
    </row>
    <row r="143" spans="2:25" outlineLevel="1" x14ac:dyDescent="0.25">
      <c r="B143" s="465"/>
      <c r="C143" s="272"/>
      <c r="D143" s="272"/>
      <c r="E143" s="273"/>
      <c r="F143" s="299" t="s">
        <v>27</v>
      </c>
      <c r="G143" s="218"/>
      <c r="H143" s="222"/>
      <c r="I143" s="223"/>
      <c r="J143" s="223"/>
      <c r="K143" s="224"/>
      <c r="L143" s="225"/>
      <c r="M143" s="226"/>
      <c r="N143" s="223"/>
      <c r="O143" s="223"/>
      <c r="P143" s="223"/>
      <c r="Q143" s="223"/>
      <c r="R143" s="223"/>
      <c r="S143" s="223"/>
      <c r="T143" s="223"/>
      <c r="U143" s="223"/>
      <c r="V143" s="227"/>
      <c r="W143" s="218"/>
      <c r="Y143" s="236"/>
    </row>
    <row r="144" spans="2:25" outlineLevel="1" x14ac:dyDescent="0.25">
      <c r="B144" s="465"/>
      <c r="C144" s="272"/>
      <c r="D144" s="272"/>
      <c r="E144" s="273"/>
      <c r="F144" s="299" t="s">
        <v>28</v>
      </c>
      <c r="G144" s="218"/>
      <c r="H144" s="222"/>
      <c r="I144" s="223"/>
      <c r="J144" s="223"/>
      <c r="K144" s="224"/>
      <c r="L144" s="225"/>
      <c r="M144" s="226"/>
      <c r="N144" s="223"/>
      <c r="O144" s="223"/>
      <c r="P144" s="223"/>
      <c r="Q144" s="223"/>
      <c r="R144" s="223"/>
      <c r="S144" s="223"/>
      <c r="T144" s="223"/>
      <c r="U144" s="223"/>
      <c r="V144" s="227"/>
      <c r="W144" s="218"/>
      <c r="Y144" s="236"/>
    </row>
    <row r="145" spans="2:25" outlineLevel="1" x14ac:dyDescent="0.25">
      <c r="B145" s="465"/>
      <c r="C145" s="272"/>
      <c r="D145" s="272"/>
      <c r="E145" s="273"/>
      <c r="F145" s="299" t="s">
        <v>29</v>
      </c>
      <c r="G145" s="218"/>
      <c r="H145" s="222"/>
      <c r="I145" s="223"/>
      <c r="J145" s="223"/>
      <c r="K145" s="224"/>
      <c r="L145" s="225"/>
      <c r="M145" s="226"/>
      <c r="N145" s="223"/>
      <c r="O145" s="223"/>
      <c r="P145" s="223"/>
      <c r="Q145" s="223"/>
      <c r="R145" s="223"/>
      <c r="S145" s="223"/>
      <c r="T145" s="223"/>
      <c r="U145" s="223"/>
      <c r="V145" s="227"/>
      <c r="W145" s="218"/>
      <c r="Y145" s="236"/>
    </row>
    <row r="146" spans="2:25" outlineLevel="1" x14ac:dyDescent="0.25">
      <c r="B146" s="465"/>
      <c r="C146" s="272"/>
      <c r="D146" s="272"/>
      <c r="E146" s="273"/>
      <c r="F146" s="299" t="s">
        <v>30</v>
      </c>
      <c r="G146" s="218"/>
      <c r="H146" s="222"/>
      <c r="I146" s="223"/>
      <c r="J146" s="223"/>
      <c r="K146" s="224"/>
      <c r="L146" s="225"/>
      <c r="M146" s="226"/>
      <c r="N146" s="223"/>
      <c r="O146" s="223"/>
      <c r="P146" s="223"/>
      <c r="Q146" s="223"/>
      <c r="R146" s="223"/>
      <c r="S146" s="223"/>
      <c r="T146" s="223"/>
      <c r="U146" s="223"/>
      <c r="V146" s="227"/>
      <c r="W146" s="218"/>
      <c r="Y146" s="236"/>
    </row>
    <row r="147" spans="2:25" x14ac:dyDescent="0.25">
      <c r="B147" s="465"/>
      <c r="C147" s="272"/>
      <c r="D147" s="272"/>
      <c r="E147" s="273" t="s">
        <v>31</v>
      </c>
      <c r="F147" s="273"/>
      <c r="G147" s="367">
        <f t="shared" ref="G147:W147" si="33">SUBTOTAL(9,G148:G151)</f>
        <v>0</v>
      </c>
      <c r="H147" s="368">
        <f t="shared" si="33"/>
        <v>0</v>
      </c>
      <c r="I147" s="369">
        <f t="shared" si="33"/>
        <v>0</v>
      </c>
      <c r="J147" s="369">
        <f t="shared" si="33"/>
        <v>0</v>
      </c>
      <c r="K147" s="370">
        <f t="shared" si="33"/>
        <v>0</v>
      </c>
      <c r="L147" s="364">
        <f t="shared" si="33"/>
        <v>0</v>
      </c>
      <c r="M147" s="364">
        <f t="shared" si="33"/>
        <v>0</v>
      </c>
      <c r="N147" s="364">
        <f t="shared" si="33"/>
        <v>0</v>
      </c>
      <c r="O147" s="364">
        <f t="shared" si="33"/>
        <v>0</v>
      </c>
      <c r="P147" s="364">
        <f t="shared" si="33"/>
        <v>0</v>
      </c>
      <c r="Q147" s="364">
        <f t="shared" si="33"/>
        <v>0</v>
      </c>
      <c r="R147" s="364">
        <f t="shared" si="33"/>
        <v>0</v>
      </c>
      <c r="S147" s="364">
        <f t="shared" si="33"/>
        <v>0</v>
      </c>
      <c r="T147" s="364">
        <f t="shared" si="33"/>
        <v>0</v>
      </c>
      <c r="U147" s="364">
        <f t="shared" si="33"/>
        <v>0</v>
      </c>
      <c r="V147" s="364">
        <f t="shared" si="33"/>
        <v>0</v>
      </c>
      <c r="W147" s="366">
        <f t="shared" si="33"/>
        <v>0</v>
      </c>
      <c r="Y147" s="238"/>
    </row>
    <row r="148" spans="2:25" outlineLevel="1" x14ac:dyDescent="0.25">
      <c r="B148" s="465"/>
      <c r="C148" s="272"/>
      <c r="D148" s="272"/>
      <c r="E148" s="273"/>
      <c r="F148" s="299" t="s">
        <v>32</v>
      </c>
      <c r="G148" s="218"/>
      <c r="H148" s="222"/>
      <c r="I148" s="223"/>
      <c r="J148" s="223"/>
      <c r="K148" s="224"/>
      <c r="L148" s="225"/>
      <c r="M148" s="226"/>
      <c r="N148" s="223"/>
      <c r="O148" s="223"/>
      <c r="P148" s="223"/>
      <c r="Q148" s="223"/>
      <c r="R148" s="223"/>
      <c r="S148" s="223"/>
      <c r="T148" s="223"/>
      <c r="U148" s="223"/>
      <c r="V148" s="227"/>
      <c r="W148" s="218"/>
      <c r="Y148" s="236"/>
    </row>
    <row r="149" spans="2:25" outlineLevel="1" x14ac:dyDescent="0.25">
      <c r="B149" s="465"/>
      <c r="C149" s="272"/>
      <c r="D149" s="272"/>
      <c r="E149" s="273"/>
      <c r="F149" s="299" t="s">
        <v>33</v>
      </c>
      <c r="G149" s="218"/>
      <c r="H149" s="222"/>
      <c r="I149" s="223"/>
      <c r="J149" s="223"/>
      <c r="K149" s="224"/>
      <c r="L149" s="225"/>
      <c r="M149" s="226"/>
      <c r="N149" s="223"/>
      <c r="O149" s="223"/>
      <c r="P149" s="223"/>
      <c r="Q149" s="223"/>
      <c r="R149" s="223"/>
      <c r="S149" s="223"/>
      <c r="T149" s="223"/>
      <c r="U149" s="223"/>
      <c r="V149" s="227"/>
      <c r="W149" s="218"/>
      <c r="Y149" s="236"/>
    </row>
    <row r="150" spans="2:25" outlineLevel="1" x14ac:dyDescent="0.25">
      <c r="B150" s="465"/>
      <c r="C150" s="272"/>
      <c r="D150" s="272"/>
      <c r="E150" s="273"/>
      <c r="F150" s="299" t="s">
        <v>34</v>
      </c>
      <c r="G150" s="218"/>
      <c r="H150" s="222"/>
      <c r="I150" s="223"/>
      <c r="J150" s="223"/>
      <c r="K150" s="224"/>
      <c r="L150" s="225"/>
      <c r="M150" s="226"/>
      <c r="N150" s="223"/>
      <c r="O150" s="223"/>
      <c r="P150" s="223"/>
      <c r="Q150" s="223"/>
      <c r="R150" s="223"/>
      <c r="S150" s="223"/>
      <c r="T150" s="223"/>
      <c r="U150" s="223"/>
      <c r="V150" s="227"/>
      <c r="W150" s="218"/>
      <c r="Y150" s="236"/>
    </row>
    <row r="151" spans="2:25" outlineLevel="1" x14ac:dyDescent="0.25">
      <c r="B151" s="465"/>
      <c r="C151" s="272"/>
      <c r="D151" s="272"/>
      <c r="E151" s="273"/>
      <c r="F151" s="299" t="s">
        <v>35</v>
      </c>
      <c r="G151" s="218"/>
      <c r="H151" s="222"/>
      <c r="I151" s="223"/>
      <c r="J151" s="223"/>
      <c r="K151" s="224"/>
      <c r="L151" s="225"/>
      <c r="M151" s="226"/>
      <c r="N151" s="223"/>
      <c r="O151" s="223"/>
      <c r="P151" s="223"/>
      <c r="Q151" s="223"/>
      <c r="R151" s="223"/>
      <c r="S151" s="223"/>
      <c r="T151" s="223"/>
      <c r="U151" s="223"/>
      <c r="V151" s="227"/>
      <c r="W151" s="218"/>
      <c r="Y151" s="236"/>
    </row>
    <row r="152" spans="2:25" x14ac:dyDescent="0.25">
      <c r="B152" s="465"/>
      <c r="C152" s="272"/>
      <c r="D152" s="272" t="s">
        <v>36</v>
      </c>
      <c r="E152" s="273"/>
      <c r="F152" s="273"/>
      <c r="G152" s="367"/>
      <c r="H152" s="368"/>
      <c r="I152" s="369"/>
      <c r="J152" s="369"/>
      <c r="K152" s="370"/>
      <c r="L152" s="364"/>
      <c r="M152" s="364"/>
      <c r="N152" s="364"/>
      <c r="O152" s="364"/>
      <c r="P152" s="364"/>
      <c r="Q152" s="364"/>
      <c r="R152" s="364"/>
      <c r="S152" s="364"/>
      <c r="T152" s="364"/>
      <c r="U152" s="364"/>
      <c r="V152" s="364"/>
      <c r="W152" s="366"/>
      <c r="Y152" s="353"/>
    </row>
    <row r="153" spans="2:25" x14ac:dyDescent="0.25">
      <c r="B153" s="465"/>
      <c r="C153" s="272"/>
      <c r="D153" s="272"/>
      <c r="E153" s="275" t="s">
        <v>37</v>
      </c>
      <c r="F153" s="273"/>
      <c r="G153" s="367">
        <f t="shared" ref="G153:W153" si="34">SUBTOTAL(9,G154:G156)</f>
        <v>0</v>
      </c>
      <c r="H153" s="368">
        <f t="shared" si="34"/>
        <v>0</v>
      </c>
      <c r="I153" s="369">
        <f t="shared" si="34"/>
        <v>0</v>
      </c>
      <c r="J153" s="369">
        <f t="shared" si="34"/>
        <v>0</v>
      </c>
      <c r="K153" s="370">
        <f t="shared" si="34"/>
        <v>0</v>
      </c>
      <c r="L153" s="364">
        <f t="shared" si="34"/>
        <v>0</v>
      </c>
      <c r="M153" s="364">
        <f t="shared" si="34"/>
        <v>0</v>
      </c>
      <c r="N153" s="364">
        <f t="shared" si="34"/>
        <v>0</v>
      </c>
      <c r="O153" s="364">
        <f t="shared" si="34"/>
        <v>0</v>
      </c>
      <c r="P153" s="364">
        <f t="shared" si="34"/>
        <v>0</v>
      </c>
      <c r="Q153" s="364">
        <f t="shared" si="34"/>
        <v>0</v>
      </c>
      <c r="R153" s="364">
        <f t="shared" si="34"/>
        <v>0</v>
      </c>
      <c r="S153" s="364">
        <f t="shared" si="34"/>
        <v>0</v>
      </c>
      <c r="T153" s="364">
        <f t="shared" si="34"/>
        <v>0</v>
      </c>
      <c r="U153" s="364">
        <f t="shared" si="34"/>
        <v>0</v>
      </c>
      <c r="V153" s="364">
        <f t="shared" si="34"/>
        <v>0</v>
      </c>
      <c r="W153" s="366">
        <f t="shared" si="34"/>
        <v>0</v>
      </c>
      <c r="Y153" s="354"/>
    </row>
    <row r="154" spans="2:25" outlineLevel="1" x14ac:dyDescent="0.25">
      <c r="B154" s="465"/>
      <c r="C154" s="272"/>
      <c r="D154" s="272"/>
      <c r="E154" s="275"/>
      <c r="F154" s="299" t="s">
        <v>38</v>
      </c>
      <c r="G154" s="218"/>
      <c r="H154" s="222"/>
      <c r="I154" s="223"/>
      <c r="J154" s="223"/>
      <c r="K154" s="224"/>
      <c r="L154" s="225"/>
      <c r="M154" s="226"/>
      <c r="N154" s="223"/>
      <c r="O154" s="223"/>
      <c r="P154" s="223"/>
      <c r="Q154" s="223"/>
      <c r="R154" s="223"/>
      <c r="S154" s="223"/>
      <c r="T154" s="223"/>
      <c r="U154" s="223"/>
      <c r="V154" s="227"/>
      <c r="W154" s="218"/>
      <c r="Y154" s="236"/>
    </row>
    <row r="155" spans="2:25" outlineLevel="1" x14ac:dyDescent="0.25">
      <c r="B155" s="465"/>
      <c r="C155" s="272"/>
      <c r="D155" s="272"/>
      <c r="E155" s="273"/>
      <c r="F155" s="299" t="s">
        <v>39</v>
      </c>
      <c r="G155" s="218"/>
      <c r="H155" s="222"/>
      <c r="I155" s="223"/>
      <c r="J155" s="223"/>
      <c r="K155" s="224"/>
      <c r="L155" s="225"/>
      <c r="M155" s="226"/>
      <c r="N155" s="223"/>
      <c r="O155" s="223"/>
      <c r="P155" s="223"/>
      <c r="Q155" s="223"/>
      <c r="R155" s="223"/>
      <c r="S155" s="223"/>
      <c r="T155" s="223"/>
      <c r="U155" s="223"/>
      <c r="V155" s="227"/>
      <c r="W155" s="218"/>
      <c r="Y155" s="236"/>
    </row>
    <row r="156" spans="2:25" outlineLevel="1" x14ac:dyDescent="0.25">
      <c r="B156" s="465"/>
      <c r="C156" s="272"/>
      <c r="D156" s="272"/>
      <c r="E156" s="273"/>
      <c r="F156" s="299" t="s">
        <v>40</v>
      </c>
      <c r="G156" s="218"/>
      <c r="H156" s="222"/>
      <c r="I156" s="223"/>
      <c r="J156" s="223"/>
      <c r="K156" s="224"/>
      <c r="L156" s="225"/>
      <c r="M156" s="226"/>
      <c r="N156" s="223"/>
      <c r="O156" s="223"/>
      <c r="P156" s="223"/>
      <c r="Q156" s="223"/>
      <c r="R156" s="223"/>
      <c r="S156" s="223"/>
      <c r="T156" s="223"/>
      <c r="U156" s="223"/>
      <c r="V156" s="227"/>
      <c r="W156" s="218"/>
      <c r="Y156" s="236"/>
    </row>
    <row r="157" spans="2:25" x14ac:dyDescent="0.25">
      <c r="B157" s="465"/>
      <c r="C157" s="272"/>
      <c r="D157" s="272"/>
      <c r="E157" s="273" t="s">
        <v>41</v>
      </c>
      <c r="F157" s="273"/>
      <c r="G157" s="367">
        <f t="shared" ref="G157:W157" si="35">SUBTOTAL(9,G158:G160)</f>
        <v>0</v>
      </c>
      <c r="H157" s="368">
        <f t="shared" si="35"/>
        <v>0</v>
      </c>
      <c r="I157" s="369">
        <f t="shared" si="35"/>
        <v>0</v>
      </c>
      <c r="J157" s="369">
        <f t="shared" si="35"/>
        <v>0</v>
      </c>
      <c r="K157" s="370">
        <f t="shared" si="35"/>
        <v>0</v>
      </c>
      <c r="L157" s="364">
        <f t="shared" si="35"/>
        <v>0</v>
      </c>
      <c r="M157" s="364">
        <f t="shared" si="35"/>
        <v>0</v>
      </c>
      <c r="N157" s="364">
        <f t="shared" si="35"/>
        <v>0</v>
      </c>
      <c r="O157" s="364">
        <f t="shared" si="35"/>
        <v>0</v>
      </c>
      <c r="P157" s="364">
        <f t="shared" si="35"/>
        <v>0</v>
      </c>
      <c r="Q157" s="364">
        <f t="shared" si="35"/>
        <v>0</v>
      </c>
      <c r="R157" s="364">
        <f t="shared" si="35"/>
        <v>0</v>
      </c>
      <c r="S157" s="364">
        <f t="shared" si="35"/>
        <v>0</v>
      </c>
      <c r="T157" s="364">
        <f t="shared" si="35"/>
        <v>0</v>
      </c>
      <c r="U157" s="364">
        <f t="shared" si="35"/>
        <v>0</v>
      </c>
      <c r="V157" s="364">
        <f t="shared" si="35"/>
        <v>0</v>
      </c>
      <c r="W157" s="366">
        <f t="shared" si="35"/>
        <v>0</v>
      </c>
      <c r="Y157" s="238"/>
    </row>
    <row r="158" spans="2:25" outlineLevel="1" x14ac:dyDescent="0.25">
      <c r="B158" s="465"/>
      <c r="C158" s="272"/>
      <c r="D158" s="272"/>
      <c r="E158" s="273"/>
      <c r="F158" s="299" t="s">
        <v>42</v>
      </c>
      <c r="G158" s="218"/>
      <c r="H158" s="222"/>
      <c r="I158" s="223"/>
      <c r="J158" s="223"/>
      <c r="K158" s="224"/>
      <c r="L158" s="225"/>
      <c r="M158" s="226"/>
      <c r="N158" s="223"/>
      <c r="O158" s="223"/>
      <c r="P158" s="223"/>
      <c r="Q158" s="223"/>
      <c r="R158" s="223"/>
      <c r="S158" s="223"/>
      <c r="T158" s="223"/>
      <c r="U158" s="223"/>
      <c r="V158" s="227"/>
      <c r="W158" s="218"/>
      <c r="Y158" s="236"/>
    </row>
    <row r="159" spans="2:25" outlineLevel="1" x14ac:dyDescent="0.25">
      <c r="B159" s="465"/>
      <c r="C159" s="272"/>
      <c r="D159" s="272"/>
      <c r="E159" s="273"/>
      <c r="F159" s="299" t="s">
        <v>43</v>
      </c>
      <c r="G159" s="218"/>
      <c r="H159" s="222"/>
      <c r="I159" s="223"/>
      <c r="J159" s="223"/>
      <c r="K159" s="224"/>
      <c r="L159" s="225"/>
      <c r="M159" s="226"/>
      <c r="N159" s="223"/>
      <c r="O159" s="223"/>
      <c r="P159" s="223"/>
      <c r="Q159" s="223"/>
      <c r="R159" s="223"/>
      <c r="S159" s="223"/>
      <c r="T159" s="223"/>
      <c r="U159" s="223"/>
      <c r="V159" s="227"/>
      <c r="W159" s="218"/>
      <c r="Y159" s="236"/>
    </row>
    <row r="160" spans="2:25" outlineLevel="1" x14ac:dyDescent="0.25">
      <c r="B160" s="465"/>
      <c r="C160" s="272"/>
      <c r="D160" s="272"/>
      <c r="E160" s="273"/>
      <c r="F160" s="299" t="s">
        <v>44</v>
      </c>
      <c r="G160" s="218"/>
      <c r="H160" s="222"/>
      <c r="I160" s="223"/>
      <c r="J160" s="223"/>
      <c r="K160" s="224"/>
      <c r="L160" s="225"/>
      <c r="M160" s="226"/>
      <c r="N160" s="223"/>
      <c r="O160" s="223"/>
      <c r="P160" s="223"/>
      <c r="Q160" s="223"/>
      <c r="R160" s="223"/>
      <c r="S160" s="223"/>
      <c r="T160" s="223"/>
      <c r="U160" s="223"/>
      <c r="V160" s="227"/>
      <c r="W160" s="218"/>
      <c r="Y160" s="236"/>
    </row>
    <row r="161" spans="2:25" x14ac:dyDescent="0.25">
      <c r="B161" s="465"/>
      <c r="C161" s="272"/>
      <c r="D161" s="272"/>
      <c r="E161" s="273" t="s">
        <v>45</v>
      </c>
      <c r="F161" s="273"/>
      <c r="G161" s="367">
        <f t="shared" ref="G161:W161" si="36">SUBTOTAL(9,G162:G164)</f>
        <v>0</v>
      </c>
      <c r="H161" s="368">
        <f t="shared" si="36"/>
        <v>0</v>
      </c>
      <c r="I161" s="369">
        <f t="shared" si="36"/>
        <v>0</v>
      </c>
      <c r="J161" s="369">
        <f t="shared" si="36"/>
        <v>0</v>
      </c>
      <c r="K161" s="370">
        <f t="shared" si="36"/>
        <v>0</v>
      </c>
      <c r="L161" s="364">
        <f t="shared" si="36"/>
        <v>0</v>
      </c>
      <c r="M161" s="364">
        <f t="shared" si="36"/>
        <v>0</v>
      </c>
      <c r="N161" s="364">
        <f t="shared" si="36"/>
        <v>0</v>
      </c>
      <c r="O161" s="364">
        <f t="shared" si="36"/>
        <v>0</v>
      </c>
      <c r="P161" s="364">
        <f t="shared" si="36"/>
        <v>0</v>
      </c>
      <c r="Q161" s="364">
        <f t="shared" si="36"/>
        <v>0</v>
      </c>
      <c r="R161" s="364">
        <f t="shared" si="36"/>
        <v>0</v>
      </c>
      <c r="S161" s="364">
        <f t="shared" si="36"/>
        <v>0</v>
      </c>
      <c r="T161" s="364">
        <f t="shared" si="36"/>
        <v>0</v>
      </c>
      <c r="U161" s="364">
        <f t="shared" si="36"/>
        <v>0</v>
      </c>
      <c r="V161" s="364">
        <f t="shared" si="36"/>
        <v>0</v>
      </c>
      <c r="W161" s="366">
        <f t="shared" si="36"/>
        <v>0</v>
      </c>
      <c r="Y161" s="238"/>
    </row>
    <row r="162" spans="2:25" outlineLevel="1" x14ac:dyDescent="0.25">
      <c r="B162" s="465"/>
      <c r="C162" s="272"/>
      <c r="D162" s="272"/>
      <c r="E162" s="273"/>
      <c r="F162" s="299" t="s">
        <v>46</v>
      </c>
      <c r="G162" s="218"/>
      <c r="H162" s="222"/>
      <c r="I162" s="223"/>
      <c r="J162" s="223"/>
      <c r="K162" s="224"/>
      <c r="L162" s="225"/>
      <c r="M162" s="226"/>
      <c r="N162" s="223"/>
      <c r="O162" s="223"/>
      <c r="P162" s="223"/>
      <c r="Q162" s="223"/>
      <c r="R162" s="223"/>
      <c r="S162" s="223"/>
      <c r="T162" s="223"/>
      <c r="U162" s="223"/>
      <c r="V162" s="227"/>
      <c r="W162" s="218"/>
      <c r="Y162" s="236"/>
    </row>
    <row r="163" spans="2:25" outlineLevel="1" x14ac:dyDescent="0.25">
      <c r="B163" s="465"/>
      <c r="C163" s="272"/>
      <c r="D163" s="272"/>
      <c r="E163" s="273"/>
      <c r="F163" s="299" t="s">
        <v>47</v>
      </c>
      <c r="G163" s="218"/>
      <c r="H163" s="222"/>
      <c r="I163" s="223"/>
      <c r="J163" s="223"/>
      <c r="K163" s="224"/>
      <c r="L163" s="225"/>
      <c r="M163" s="226"/>
      <c r="N163" s="223"/>
      <c r="O163" s="223"/>
      <c r="P163" s="223"/>
      <c r="Q163" s="223"/>
      <c r="R163" s="223"/>
      <c r="S163" s="223"/>
      <c r="T163" s="223"/>
      <c r="U163" s="223"/>
      <c r="V163" s="227"/>
      <c r="W163" s="218"/>
      <c r="Y163" s="236"/>
    </row>
    <row r="164" spans="2:25" outlineLevel="1" x14ac:dyDescent="0.25">
      <c r="B164" s="465"/>
      <c r="C164" s="272"/>
      <c r="D164" s="272"/>
      <c r="E164" s="273"/>
      <c r="F164" s="299" t="s">
        <v>48</v>
      </c>
      <c r="G164" s="218"/>
      <c r="H164" s="222"/>
      <c r="I164" s="223"/>
      <c r="J164" s="223"/>
      <c r="K164" s="224"/>
      <c r="L164" s="225"/>
      <c r="M164" s="226"/>
      <c r="N164" s="223"/>
      <c r="O164" s="223"/>
      <c r="P164" s="223"/>
      <c r="Q164" s="223"/>
      <c r="R164" s="223"/>
      <c r="S164" s="223"/>
      <c r="T164" s="223"/>
      <c r="U164" s="223"/>
      <c r="V164" s="227"/>
      <c r="W164" s="218"/>
      <c r="Y164" s="236"/>
    </row>
    <row r="165" spans="2:25" x14ac:dyDescent="0.25">
      <c r="B165" s="465"/>
      <c r="C165" s="272"/>
      <c r="D165" s="272" t="s">
        <v>49</v>
      </c>
      <c r="E165" s="273"/>
      <c r="F165" s="273"/>
      <c r="G165" s="367"/>
      <c r="H165" s="368"/>
      <c r="I165" s="369"/>
      <c r="J165" s="369"/>
      <c r="K165" s="370"/>
      <c r="L165" s="364"/>
      <c r="M165" s="364"/>
      <c r="N165" s="364"/>
      <c r="O165" s="364"/>
      <c r="P165" s="364"/>
      <c r="Q165" s="364"/>
      <c r="R165" s="364"/>
      <c r="S165" s="364"/>
      <c r="T165" s="364"/>
      <c r="U165" s="364"/>
      <c r="V165" s="364"/>
      <c r="W165" s="366"/>
      <c r="Y165" s="353"/>
    </row>
    <row r="166" spans="2:25" x14ac:dyDescent="0.25">
      <c r="B166" s="465"/>
      <c r="C166" s="272"/>
      <c r="D166" s="272"/>
      <c r="E166" s="273" t="s">
        <v>50</v>
      </c>
      <c r="F166" s="273"/>
      <c r="G166" s="367">
        <f t="shared" ref="G166:W166" si="37">SUBTOTAL(9,G167:G168)</f>
        <v>0</v>
      </c>
      <c r="H166" s="368">
        <f t="shared" si="37"/>
        <v>0</v>
      </c>
      <c r="I166" s="369">
        <f t="shared" si="37"/>
        <v>0</v>
      </c>
      <c r="J166" s="369">
        <f t="shared" si="37"/>
        <v>0</v>
      </c>
      <c r="K166" s="370">
        <f t="shared" si="37"/>
        <v>0</v>
      </c>
      <c r="L166" s="364">
        <f t="shared" si="37"/>
        <v>0</v>
      </c>
      <c r="M166" s="364">
        <f t="shared" si="37"/>
        <v>0</v>
      </c>
      <c r="N166" s="364">
        <f t="shared" si="37"/>
        <v>0</v>
      </c>
      <c r="O166" s="364">
        <f t="shared" si="37"/>
        <v>0</v>
      </c>
      <c r="P166" s="364">
        <f t="shared" si="37"/>
        <v>0</v>
      </c>
      <c r="Q166" s="364">
        <f t="shared" si="37"/>
        <v>0</v>
      </c>
      <c r="R166" s="364">
        <f t="shared" si="37"/>
        <v>0</v>
      </c>
      <c r="S166" s="364">
        <f t="shared" si="37"/>
        <v>0</v>
      </c>
      <c r="T166" s="364">
        <f t="shared" si="37"/>
        <v>0</v>
      </c>
      <c r="U166" s="364">
        <f t="shared" si="37"/>
        <v>0</v>
      </c>
      <c r="V166" s="364">
        <f t="shared" si="37"/>
        <v>0</v>
      </c>
      <c r="W166" s="366">
        <f t="shared" si="37"/>
        <v>0</v>
      </c>
      <c r="Y166" s="354"/>
    </row>
    <row r="167" spans="2:25" outlineLevel="1" x14ac:dyDescent="0.25">
      <c r="B167" s="465"/>
      <c r="C167" s="272"/>
      <c r="D167" s="272"/>
      <c r="E167" s="273"/>
      <c r="F167" s="299" t="s">
        <v>51</v>
      </c>
      <c r="G167" s="218"/>
      <c r="H167" s="222"/>
      <c r="I167" s="223"/>
      <c r="J167" s="223"/>
      <c r="K167" s="224"/>
      <c r="L167" s="225"/>
      <c r="M167" s="226"/>
      <c r="N167" s="223"/>
      <c r="O167" s="223"/>
      <c r="P167" s="223"/>
      <c r="Q167" s="223"/>
      <c r="R167" s="223"/>
      <c r="S167" s="223"/>
      <c r="T167" s="223"/>
      <c r="U167" s="223"/>
      <c r="V167" s="227"/>
      <c r="W167" s="218"/>
      <c r="Y167" s="236"/>
    </row>
    <row r="168" spans="2:25" outlineLevel="1" x14ac:dyDescent="0.25">
      <c r="B168" s="465"/>
      <c r="C168" s="272"/>
      <c r="D168" s="272"/>
      <c r="E168" s="273"/>
      <c r="F168" s="299" t="s">
        <v>52</v>
      </c>
      <c r="G168" s="218"/>
      <c r="H168" s="222"/>
      <c r="I168" s="223"/>
      <c r="J168" s="223"/>
      <c r="K168" s="224"/>
      <c r="L168" s="225"/>
      <c r="M168" s="226"/>
      <c r="N168" s="223"/>
      <c r="O168" s="223"/>
      <c r="P168" s="223"/>
      <c r="Q168" s="223"/>
      <c r="R168" s="223"/>
      <c r="S168" s="223"/>
      <c r="T168" s="223"/>
      <c r="U168" s="223"/>
      <c r="V168" s="227"/>
      <c r="W168" s="218"/>
      <c r="Y168" s="236"/>
    </row>
    <row r="169" spans="2:25" x14ac:dyDescent="0.25">
      <c r="B169" s="465"/>
      <c r="C169" s="272"/>
      <c r="D169" s="272"/>
      <c r="E169" s="273" t="s">
        <v>53</v>
      </c>
      <c r="F169" s="273"/>
      <c r="G169" s="367">
        <f t="shared" ref="G169:W169" si="38">SUBTOTAL(9,G170:G172)</f>
        <v>0</v>
      </c>
      <c r="H169" s="368">
        <f t="shared" si="38"/>
        <v>0</v>
      </c>
      <c r="I169" s="369">
        <f t="shared" si="38"/>
        <v>0</v>
      </c>
      <c r="J169" s="369">
        <f t="shared" si="38"/>
        <v>0</v>
      </c>
      <c r="K169" s="370">
        <f t="shared" si="38"/>
        <v>0</v>
      </c>
      <c r="L169" s="364">
        <f t="shared" si="38"/>
        <v>0</v>
      </c>
      <c r="M169" s="364">
        <f t="shared" si="38"/>
        <v>0</v>
      </c>
      <c r="N169" s="364">
        <f t="shared" si="38"/>
        <v>0</v>
      </c>
      <c r="O169" s="364">
        <f t="shared" si="38"/>
        <v>0</v>
      </c>
      <c r="P169" s="364">
        <f t="shared" si="38"/>
        <v>0</v>
      </c>
      <c r="Q169" s="364">
        <f t="shared" si="38"/>
        <v>0</v>
      </c>
      <c r="R169" s="364">
        <f t="shared" si="38"/>
        <v>0</v>
      </c>
      <c r="S169" s="364">
        <f t="shared" si="38"/>
        <v>0</v>
      </c>
      <c r="T169" s="364">
        <f t="shared" si="38"/>
        <v>0</v>
      </c>
      <c r="U169" s="364">
        <f t="shared" si="38"/>
        <v>0</v>
      </c>
      <c r="V169" s="364">
        <f t="shared" si="38"/>
        <v>0</v>
      </c>
      <c r="W169" s="366">
        <f t="shared" si="38"/>
        <v>0</v>
      </c>
      <c r="Y169" s="238"/>
    </row>
    <row r="170" spans="2:25" outlineLevel="1" x14ac:dyDescent="0.25">
      <c r="B170" s="465"/>
      <c r="C170" s="272"/>
      <c r="D170" s="272"/>
      <c r="E170" s="273"/>
      <c r="F170" s="299" t="s">
        <v>54</v>
      </c>
      <c r="G170" s="218"/>
      <c r="H170" s="222"/>
      <c r="I170" s="223"/>
      <c r="J170" s="223"/>
      <c r="K170" s="224"/>
      <c r="L170" s="225"/>
      <c r="M170" s="226"/>
      <c r="N170" s="223"/>
      <c r="O170" s="223"/>
      <c r="P170" s="223"/>
      <c r="Q170" s="223"/>
      <c r="R170" s="223"/>
      <c r="S170" s="223"/>
      <c r="T170" s="223"/>
      <c r="U170" s="223"/>
      <c r="V170" s="227"/>
      <c r="W170" s="218"/>
      <c r="Y170" s="236"/>
    </row>
    <row r="171" spans="2:25" outlineLevel="1" x14ac:dyDescent="0.25">
      <c r="B171" s="465"/>
      <c r="C171" s="272"/>
      <c r="D171" s="272"/>
      <c r="E171" s="273"/>
      <c r="F171" s="299" t="s">
        <v>55</v>
      </c>
      <c r="G171" s="218"/>
      <c r="H171" s="222"/>
      <c r="I171" s="223"/>
      <c r="J171" s="223"/>
      <c r="K171" s="224"/>
      <c r="L171" s="225"/>
      <c r="M171" s="226"/>
      <c r="N171" s="223"/>
      <c r="O171" s="223"/>
      <c r="P171" s="223"/>
      <c r="Q171" s="223"/>
      <c r="R171" s="223"/>
      <c r="S171" s="223"/>
      <c r="T171" s="223"/>
      <c r="U171" s="223"/>
      <c r="V171" s="227"/>
      <c r="W171" s="218"/>
      <c r="Y171" s="236"/>
    </row>
    <row r="172" spans="2:25" outlineLevel="1" x14ac:dyDescent="0.25">
      <c r="B172" s="465"/>
      <c r="C172" s="272"/>
      <c r="D172" s="272"/>
      <c r="E172" s="273"/>
      <c r="F172" s="299" t="s">
        <v>56</v>
      </c>
      <c r="G172" s="218"/>
      <c r="H172" s="222"/>
      <c r="I172" s="223"/>
      <c r="J172" s="223"/>
      <c r="K172" s="224"/>
      <c r="L172" s="225"/>
      <c r="M172" s="226"/>
      <c r="N172" s="223"/>
      <c r="O172" s="223"/>
      <c r="P172" s="223"/>
      <c r="Q172" s="223"/>
      <c r="R172" s="223"/>
      <c r="S172" s="223"/>
      <c r="T172" s="223"/>
      <c r="U172" s="223"/>
      <c r="V172" s="227"/>
      <c r="W172" s="218"/>
      <c r="Y172" s="236"/>
    </row>
    <row r="173" spans="2:25" x14ac:dyDescent="0.25">
      <c r="B173" s="465"/>
      <c r="C173" s="272"/>
      <c r="D173" s="272"/>
      <c r="E173" s="273" t="s">
        <v>57</v>
      </c>
      <c r="F173" s="273"/>
      <c r="G173" s="367">
        <f t="shared" ref="G173:W173" si="39">SUBTOTAL(9,G174:G175)</f>
        <v>0</v>
      </c>
      <c r="H173" s="368">
        <f t="shared" si="39"/>
        <v>0</v>
      </c>
      <c r="I173" s="369">
        <f t="shared" si="39"/>
        <v>0</v>
      </c>
      <c r="J173" s="369">
        <f t="shared" si="39"/>
        <v>0</v>
      </c>
      <c r="K173" s="370">
        <f t="shared" si="39"/>
        <v>0</v>
      </c>
      <c r="L173" s="364">
        <f t="shared" si="39"/>
        <v>0</v>
      </c>
      <c r="M173" s="364">
        <f t="shared" si="39"/>
        <v>0</v>
      </c>
      <c r="N173" s="364">
        <f t="shared" si="39"/>
        <v>0</v>
      </c>
      <c r="O173" s="364">
        <f t="shared" si="39"/>
        <v>0</v>
      </c>
      <c r="P173" s="364">
        <f t="shared" si="39"/>
        <v>0</v>
      </c>
      <c r="Q173" s="364">
        <f t="shared" si="39"/>
        <v>0</v>
      </c>
      <c r="R173" s="364">
        <f t="shared" si="39"/>
        <v>0</v>
      </c>
      <c r="S173" s="364">
        <f t="shared" si="39"/>
        <v>0</v>
      </c>
      <c r="T173" s="364">
        <f t="shared" si="39"/>
        <v>0</v>
      </c>
      <c r="U173" s="364">
        <f t="shared" si="39"/>
        <v>0</v>
      </c>
      <c r="V173" s="364">
        <f t="shared" si="39"/>
        <v>0</v>
      </c>
      <c r="W173" s="366">
        <f t="shared" si="39"/>
        <v>0</v>
      </c>
      <c r="Y173" s="238"/>
    </row>
    <row r="174" spans="2:25" outlineLevel="1" x14ac:dyDescent="0.25">
      <c r="B174" s="465"/>
      <c r="C174" s="272"/>
      <c r="D174" s="272"/>
      <c r="E174" s="273"/>
      <c r="F174" s="299" t="s">
        <v>58</v>
      </c>
      <c r="G174" s="218"/>
      <c r="H174" s="222"/>
      <c r="I174" s="223"/>
      <c r="J174" s="223"/>
      <c r="K174" s="224"/>
      <c r="L174" s="225"/>
      <c r="M174" s="226"/>
      <c r="N174" s="223"/>
      <c r="O174" s="223"/>
      <c r="P174" s="223"/>
      <c r="Q174" s="223"/>
      <c r="R174" s="223"/>
      <c r="S174" s="223"/>
      <c r="T174" s="223"/>
      <c r="U174" s="223"/>
      <c r="V174" s="227"/>
      <c r="W174" s="218"/>
      <c r="Y174" s="236"/>
    </row>
    <row r="175" spans="2:25" outlineLevel="1" x14ac:dyDescent="0.25">
      <c r="B175" s="465"/>
      <c r="C175" s="272"/>
      <c r="D175" s="272"/>
      <c r="E175" s="273"/>
      <c r="F175" s="299" t="s">
        <v>59</v>
      </c>
      <c r="G175" s="218"/>
      <c r="H175" s="222"/>
      <c r="I175" s="223"/>
      <c r="J175" s="223"/>
      <c r="K175" s="224"/>
      <c r="L175" s="225"/>
      <c r="M175" s="226"/>
      <c r="N175" s="223"/>
      <c r="O175" s="223"/>
      <c r="P175" s="223"/>
      <c r="Q175" s="223"/>
      <c r="R175" s="223"/>
      <c r="S175" s="223"/>
      <c r="T175" s="223"/>
      <c r="U175" s="223"/>
      <c r="V175" s="227"/>
      <c r="W175" s="218"/>
      <c r="Y175" s="236"/>
    </row>
    <row r="176" spans="2:25" x14ac:dyDescent="0.25">
      <c r="B176" s="465"/>
      <c r="C176" s="272"/>
      <c r="D176" s="272"/>
      <c r="E176" s="273" t="s">
        <v>60</v>
      </c>
      <c r="F176" s="273"/>
      <c r="G176" s="367">
        <f t="shared" ref="G176:W176" si="40">SUBTOTAL(9,G177:G179)</f>
        <v>0</v>
      </c>
      <c r="H176" s="368">
        <f t="shared" si="40"/>
        <v>0</v>
      </c>
      <c r="I176" s="369">
        <f t="shared" si="40"/>
        <v>0</v>
      </c>
      <c r="J176" s="369">
        <f t="shared" si="40"/>
        <v>0</v>
      </c>
      <c r="K176" s="370">
        <f t="shared" si="40"/>
        <v>0</v>
      </c>
      <c r="L176" s="364">
        <f t="shared" si="40"/>
        <v>0</v>
      </c>
      <c r="M176" s="364">
        <f t="shared" si="40"/>
        <v>0</v>
      </c>
      <c r="N176" s="364">
        <f t="shared" si="40"/>
        <v>0</v>
      </c>
      <c r="O176" s="364">
        <f t="shared" si="40"/>
        <v>0</v>
      </c>
      <c r="P176" s="364">
        <f t="shared" si="40"/>
        <v>0</v>
      </c>
      <c r="Q176" s="364">
        <f t="shared" si="40"/>
        <v>0</v>
      </c>
      <c r="R176" s="364">
        <f t="shared" si="40"/>
        <v>0</v>
      </c>
      <c r="S176" s="364">
        <f t="shared" si="40"/>
        <v>0</v>
      </c>
      <c r="T176" s="364">
        <f t="shared" si="40"/>
        <v>0</v>
      </c>
      <c r="U176" s="364">
        <f t="shared" si="40"/>
        <v>0</v>
      </c>
      <c r="V176" s="364">
        <f t="shared" si="40"/>
        <v>0</v>
      </c>
      <c r="W176" s="366">
        <f t="shared" si="40"/>
        <v>0</v>
      </c>
      <c r="Y176" s="238"/>
    </row>
    <row r="177" spans="2:25" outlineLevel="1" x14ac:dyDescent="0.25">
      <c r="B177" s="465"/>
      <c r="C177" s="272"/>
      <c r="D177" s="272"/>
      <c r="E177" s="273"/>
      <c r="F177" s="299" t="s">
        <v>61</v>
      </c>
      <c r="G177" s="218"/>
      <c r="H177" s="222"/>
      <c r="I177" s="223"/>
      <c r="J177" s="223"/>
      <c r="K177" s="224"/>
      <c r="L177" s="225"/>
      <c r="M177" s="226"/>
      <c r="N177" s="223"/>
      <c r="O177" s="223"/>
      <c r="P177" s="223"/>
      <c r="Q177" s="223"/>
      <c r="R177" s="223"/>
      <c r="S177" s="223"/>
      <c r="T177" s="223"/>
      <c r="U177" s="223"/>
      <c r="V177" s="227"/>
      <c r="W177" s="218"/>
      <c r="Y177" s="236"/>
    </row>
    <row r="178" spans="2:25" outlineLevel="1" x14ac:dyDescent="0.25">
      <c r="B178" s="465"/>
      <c r="C178" s="272"/>
      <c r="D178" s="272"/>
      <c r="E178" s="273"/>
      <c r="F178" s="299" t="s">
        <v>62</v>
      </c>
      <c r="G178" s="218"/>
      <c r="H178" s="222"/>
      <c r="I178" s="223"/>
      <c r="J178" s="223"/>
      <c r="K178" s="224"/>
      <c r="L178" s="225"/>
      <c r="M178" s="226"/>
      <c r="N178" s="223"/>
      <c r="O178" s="223"/>
      <c r="P178" s="223"/>
      <c r="Q178" s="223"/>
      <c r="R178" s="223"/>
      <c r="S178" s="223"/>
      <c r="T178" s="223"/>
      <c r="U178" s="223"/>
      <c r="V178" s="227"/>
      <c r="W178" s="218"/>
      <c r="Y178" s="236"/>
    </row>
    <row r="179" spans="2:25" outlineLevel="1" x14ac:dyDescent="0.25">
      <c r="B179" s="465"/>
      <c r="C179" s="272"/>
      <c r="D179" s="272"/>
      <c r="E179" s="273"/>
      <c r="F179" s="299" t="s">
        <v>63</v>
      </c>
      <c r="G179" s="218"/>
      <c r="H179" s="222"/>
      <c r="I179" s="223"/>
      <c r="J179" s="223"/>
      <c r="K179" s="224"/>
      <c r="L179" s="225"/>
      <c r="M179" s="226"/>
      <c r="N179" s="223"/>
      <c r="O179" s="223"/>
      <c r="P179" s="223"/>
      <c r="Q179" s="223"/>
      <c r="R179" s="223"/>
      <c r="S179" s="223"/>
      <c r="T179" s="223"/>
      <c r="U179" s="223"/>
      <c r="V179" s="227"/>
      <c r="W179" s="218"/>
      <c r="Y179" s="236"/>
    </row>
    <row r="180" spans="2:25" x14ac:dyDescent="0.25">
      <c r="B180" s="465"/>
      <c r="C180" s="272"/>
      <c r="D180" s="272"/>
      <c r="E180" s="273" t="s">
        <v>64</v>
      </c>
      <c r="F180" s="273"/>
      <c r="G180" s="367">
        <f t="shared" ref="G180:W180" si="41">SUBTOTAL(9,G181:G182)</f>
        <v>0</v>
      </c>
      <c r="H180" s="368">
        <f t="shared" si="41"/>
        <v>0</v>
      </c>
      <c r="I180" s="369">
        <f t="shared" si="41"/>
        <v>0</v>
      </c>
      <c r="J180" s="369">
        <f t="shared" si="41"/>
        <v>0</v>
      </c>
      <c r="K180" s="370">
        <f t="shared" si="41"/>
        <v>0</v>
      </c>
      <c r="L180" s="364">
        <f t="shared" si="41"/>
        <v>0</v>
      </c>
      <c r="M180" s="364">
        <f t="shared" si="41"/>
        <v>0</v>
      </c>
      <c r="N180" s="364">
        <f t="shared" si="41"/>
        <v>0</v>
      </c>
      <c r="O180" s="364">
        <f t="shared" si="41"/>
        <v>0</v>
      </c>
      <c r="P180" s="364">
        <f t="shared" si="41"/>
        <v>0</v>
      </c>
      <c r="Q180" s="364">
        <f t="shared" si="41"/>
        <v>0</v>
      </c>
      <c r="R180" s="364">
        <f t="shared" si="41"/>
        <v>0</v>
      </c>
      <c r="S180" s="364">
        <f t="shared" si="41"/>
        <v>0</v>
      </c>
      <c r="T180" s="364">
        <f t="shared" si="41"/>
        <v>0</v>
      </c>
      <c r="U180" s="364">
        <f t="shared" si="41"/>
        <v>0</v>
      </c>
      <c r="V180" s="364">
        <f t="shared" si="41"/>
        <v>0</v>
      </c>
      <c r="W180" s="366">
        <f t="shared" si="41"/>
        <v>0</v>
      </c>
      <c r="Y180" s="238"/>
    </row>
    <row r="181" spans="2:25" outlineLevel="1" x14ac:dyDescent="0.25">
      <c r="B181" s="465"/>
      <c r="C181" s="272"/>
      <c r="D181" s="272"/>
      <c r="E181" s="273"/>
      <c r="F181" s="299" t="s">
        <v>65</v>
      </c>
      <c r="G181" s="218"/>
      <c r="H181" s="222"/>
      <c r="I181" s="223"/>
      <c r="J181" s="223"/>
      <c r="K181" s="224"/>
      <c r="L181" s="225"/>
      <c r="M181" s="226"/>
      <c r="N181" s="223"/>
      <c r="O181" s="223"/>
      <c r="P181" s="223"/>
      <c r="Q181" s="223"/>
      <c r="R181" s="223"/>
      <c r="S181" s="223"/>
      <c r="T181" s="223"/>
      <c r="U181" s="223"/>
      <c r="V181" s="227"/>
      <c r="W181" s="218"/>
      <c r="Y181" s="236"/>
    </row>
    <row r="182" spans="2:25" outlineLevel="1" x14ac:dyDescent="0.25">
      <c r="B182" s="465"/>
      <c r="C182" s="272"/>
      <c r="D182" s="272"/>
      <c r="E182" s="273"/>
      <c r="F182" s="299" t="s">
        <v>66</v>
      </c>
      <c r="G182" s="218"/>
      <c r="H182" s="222"/>
      <c r="I182" s="223"/>
      <c r="J182" s="223"/>
      <c r="K182" s="224"/>
      <c r="L182" s="225"/>
      <c r="M182" s="226"/>
      <c r="N182" s="223"/>
      <c r="O182" s="223"/>
      <c r="P182" s="223"/>
      <c r="Q182" s="223"/>
      <c r="R182" s="223"/>
      <c r="S182" s="223"/>
      <c r="T182" s="223"/>
      <c r="U182" s="223"/>
      <c r="V182" s="227"/>
      <c r="W182" s="218"/>
      <c r="Y182" s="236"/>
    </row>
    <row r="183" spans="2:25" x14ac:dyDescent="0.25">
      <c r="B183" s="465"/>
      <c r="C183" s="272"/>
      <c r="D183" s="272"/>
      <c r="E183" s="273" t="s">
        <v>67</v>
      </c>
      <c r="F183" s="273"/>
      <c r="G183" s="367">
        <f t="shared" ref="G183:W183" si="42">SUBTOTAL(9,G184:G186)</f>
        <v>0</v>
      </c>
      <c r="H183" s="368">
        <f t="shared" si="42"/>
        <v>0</v>
      </c>
      <c r="I183" s="369">
        <f t="shared" si="42"/>
        <v>0</v>
      </c>
      <c r="J183" s="369">
        <f t="shared" si="42"/>
        <v>0</v>
      </c>
      <c r="K183" s="370">
        <f t="shared" si="42"/>
        <v>0</v>
      </c>
      <c r="L183" s="364">
        <f t="shared" si="42"/>
        <v>0</v>
      </c>
      <c r="M183" s="364">
        <f t="shared" si="42"/>
        <v>0</v>
      </c>
      <c r="N183" s="364">
        <f t="shared" si="42"/>
        <v>0</v>
      </c>
      <c r="O183" s="364">
        <f t="shared" si="42"/>
        <v>0</v>
      </c>
      <c r="P183" s="364">
        <f t="shared" si="42"/>
        <v>0</v>
      </c>
      <c r="Q183" s="364">
        <f t="shared" si="42"/>
        <v>0</v>
      </c>
      <c r="R183" s="364">
        <f t="shared" si="42"/>
        <v>0</v>
      </c>
      <c r="S183" s="364">
        <f t="shared" si="42"/>
        <v>0</v>
      </c>
      <c r="T183" s="364">
        <f t="shared" si="42"/>
        <v>0</v>
      </c>
      <c r="U183" s="364">
        <f t="shared" si="42"/>
        <v>0</v>
      </c>
      <c r="V183" s="364">
        <f t="shared" si="42"/>
        <v>0</v>
      </c>
      <c r="W183" s="366">
        <f t="shared" si="42"/>
        <v>0</v>
      </c>
      <c r="Y183" s="238"/>
    </row>
    <row r="184" spans="2:25" outlineLevel="1" x14ac:dyDescent="0.25">
      <c r="B184" s="465"/>
      <c r="C184" s="272"/>
      <c r="D184" s="272"/>
      <c r="E184" s="273"/>
      <c r="F184" s="299" t="s">
        <v>68</v>
      </c>
      <c r="G184" s="218"/>
      <c r="H184" s="222"/>
      <c r="I184" s="223"/>
      <c r="J184" s="223"/>
      <c r="K184" s="224"/>
      <c r="L184" s="225"/>
      <c r="M184" s="226"/>
      <c r="N184" s="223"/>
      <c r="O184" s="223"/>
      <c r="P184" s="223"/>
      <c r="Q184" s="223"/>
      <c r="R184" s="223"/>
      <c r="S184" s="223"/>
      <c r="T184" s="223"/>
      <c r="U184" s="223"/>
      <c r="V184" s="227"/>
      <c r="W184" s="218"/>
      <c r="Y184" s="236"/>
    </row>
    <row r="185" spans="2:25" outlineLevel="1" x14ac:dyDescent="0.25">
      <c r="B185" s="465"/>
      <c r="C185" s="272"/>
      <c r="D185" s="272"/>
      <c r="E185" s="273"/>
      <c r="F185" s="299" t="s">
        <v>69</v>
      </c>
      <c r="G185" s="218"/>
      <c r="H185" s="222"/>
      <c r="I185" s="223"/>
      <c r="J185" s="223"/>
      <c r="K185" s="224"/>
      <c r="L185" s="225"/>
      <c r="M185" s="226"/>
      <c r="N185" s="223"/>
      <c r="O185" s="223"/>
      <c r="P185" s="223"/>
      <c r="Q185" s="223"/>
      <c r="R185" s="223"/>
      <c r="S185" s="223"/>
      <c r="T185" s="223"/>
      <c r="U185" s="223"/>
      <c r="V185" s="227"/>
      <c r="W185" s="218"/>
      <c r="Y185" s="236"/>
    </row>
    <row r="186" spans="2:25" outlineLevel="1" x14ac:dyDescent="0.25">
      <c r="B186" s="465"/>
      <c r="C186" s="272"/>
      <c r="D186" s="272"/>
      <c r="E186" s="273"/>
      <c r="F186" s="299" t="s">
        <v>70</v>
      </c>
      <c r="G186" s="218"/>
      <c r="H186" s="222"/>
      <c r="I186" s="223"/>
      <c r="J186" s="223"/>
      <c r="K186" s="224"/>
      <c r="L186" s="225"/>
      <c r="M186" s="226"/>
      <c r="N186" s="223"/>
      <c r="O186" s="223"/>
      <c r="P186" s="223"/>
      <c r="Q186" s="223"/>
      <c r="R186" s="223"/>
      <c r="S186" s="223"/>
      <c r="T186" s="223"/>
      <c r="U186" s="223"/>
      <c r="V186" s="227"/>
      <c r="W186" s="218"/>
      <c r="Y186" s="236"/>
    </row>
    <row r="187" spans="2:25" x14ac:dyDescent="0.25">
      <c r="B187" s="465"/>
      <c r="C187" s="272"/>
      <c r="D187" s="272" t="s">
        <v>71</v>
      </c>
      <c r="E187" s="273"/>
      <c r="F187" s="273"/>
      <c r="G187" s="367"/>
      <c r="H187" s="368"/>
      <c r="I187" s="369"/>
      <c r="J187" s="369"/>
      <c r="K187" s="370"/>
      <c r="L187" s="364"/>
      <c r="M187" s="364"/>
      <c r="N187" s="364"/>
      <c r="O187" s="364"/>
      <c r="P187" s="364"/>
      <c r="Q187" s="364"/>
      <c r="R187" s="364"/>
      <c r="S187" s="364"/>
      <c r="T187" s="364"/>
      <c r="U187" s="364"/>
      <c r="V187" s="364"/>
      <c r="W187" s="366"/>
      <c r="Y187" s="353"/>
    </row>
    <row r="188" spans="2:25" x14ac:dyDescent="0.25">
      <c r="B188" s="465"/>
      <c r="C188" s="272"/>
      <c r="D188" s="272"/>
      <c r="E188" s="273" t="s">
        <v>72</v>
      </c>
      <c r="F188" s="273"/>
      <c r="G188" s="367">
        <f t="shared" ref="G188:W188" si="43">SUBTOTAL(9,G189:G190)</f>
        <v>0</v>
      </c>
      <c r="H188" s="368">
        <f t="shared" si="43"/>
        <v>0</v>
      </c>
      <c r="I188" s="369">
        <f t="shared" si="43"/>
        <v>0</v>
      </c>
      <c r="J188" s="369">
        <f t="shared" si="43"/>
        <v>0</v>
      </c>
      <c r="K188" s="370">
        <f t="shared" si="43"/>
        <v>0</v>
      </c>
      <c r="L188" s="364">
        <f t="shared" si="43"/>
        <v>0</v>
      </c>
      <c r="M188" s="364">
        <f t="shared" si="43"/>
        <v>0</v>
      </c>
      <c r="N188" s="364">
        <f t="shared" si="43"/>
        <v>0</v>
      </c>
      <c r="O188" s="364">
        <f t="shared" si="43"/>
        <v>0</v>
      </c>
      <c r="P188" s="364">
        <f t="shared" si="43"/>
        <v>0</v>
      </c>
      <c r="Q188" s="364">
        <f t="shared" si="43"/>
        <v>0</v>
      </c>
      <c r="R188" s="364">
        <f t="shared" si="43"/>
        <v>0</v>
      </c>
      <c r="S188" s="364">
        <f t="shared" si="43"/>
        <v>0</v>
      </c>
      <c r="T188" s="364">
        <f t="shared" si="43"/>
        <v>0</v>
      </c>
      <c r="U188" s="364">
        <f t="shared" si="43"/>
        <v>0</v>
      </c>
      <c r="V188" s="364">
        <f t="shared" si="43"/>
        <v>0</v>
      </c>
      <c r="W188" s="366">
        <f t="shared" si="43"/>
        <v>0</v>
      </c>
      <c r="Y188" s="354"/>
    </row>
    <row r="189" spans="2:25" outlineLevel="1" x14ac:dyDescent="0.25">
      <c r="B189" s="465"/>
      <c r="C189" s="272"/>
      <c r="D189" s="272"/>
      <c r="E189" s="273"/>
      <c r="F189" s="299" t="s">
        <v>73</v>
      </c>
      <c r="G189" s="218"/>
      <c r="H189" s="222"/>
      <c r="I189" s="223"/>
      <c r="J189" s="223"/>
      <c r="K189" s="224"/>
      <c r="L189" s="225"/>
      <c r="M189" s="226"/>
      <c r="N189" s="223"/>
      <c r="O189" s="223"/>
      <c r="P189" s="223"/>
      <c r="Q189" s="223"/>
      <c r="R189" s="223"/>
      <c r="S189" s="223"/>
      <c r="T189" s="223"/>
      <c r="U189" s="223"/>
      <c r="V189" s="227"/>
      <c r="W189" s="218"/>
      <c r="Y189" s="236"/>
    </row>
    <row r="190" spans="2:25" outlineLevel="1" x14ac:dyDescent="0.25">
      <c r="B190" s="465"/>
      <c r="C190" s="272"/>
      <c r="D190" s="272"/>
      <c r="E190" s="273"/>
      <c r="F190" s="299" t="s">
        <v>74</v>
      </c>
      <c r="G190" s="218"/>
      <c r="H190" s="222"/>
      <c r="I190" s="223"/>
      <c r="J190" s="223"/>
      <c r="K190" s="224"/>
      <c r="L190" s="225"/>
      <c r="M190" s="226"/>
      <c r="N190" s="223"/>
      <c r="O190" s="223"/>
      <c r="P190" s="223"/>
      <c r="Q190" s="223"/>
      <c r="R190" s="223"/>
      <c r="S190" s="223"/>
      <c r="T190" s="223"/>
      <c r="U190" s="223"/>
      <c r="V190" s="227"/>
      <c r="W190" s="218"/>
      <c r="Y190" s="236"/>
    </row>
    <row r="191" spans="2:25" x14ac:dyDescent="0.25">
      <c r="B191" s="465"/>
      <c r="C191" s="272"/>
      <c r="D191" s="272"/>
      <c r="E191" s="273" t="s">
        <v>75</v>
      </c>
      <c r="F191" s="273"/>
      <c r="G191" s="367">
        <f t="shared" ref="G191:W191" si="44">SUBTOTAL(9,G192:G193)</f>
        <v>0</v>
      </c>
      <c r="H191" s="368">
        <f t="shared" si="44"/>
        <v>0</v>
      </c>
      <c r="I191" s="369">
        <f t="shared" si="44"/>
        <v>0</v>
      </c>
      <c r="J191" s="369">
        <f t="shared" si="44"/>
        <v>0</v>
      </c>
      <c r="K191" s="370">
        <f t="shared" si="44"/>
        <v>0</v>
      </c>
      <c r="L191" s="364">
        <f t="shared" si="44"/>
        <v>0</v>
      </c>
      <c r="M191" s="364">
        <f t="shared" si="44"/>
        <v>0</v>
      </c>
      <c r="N191" s="364">
        <f t="shared" si="44"/>
        <v>0</v>
      </c>
      <c r="O191" s="364">
        <f t="shared" si="44"/>
        <v>0</v>
      </c>
      <c r="P191" s="364">
        <f t="shared" si="44"/>
        <v>0</v>
      </c>
      <c r="Q191" s="364">
        <f t="shared" si="44"/>
        <v>0</v>
      </c>
      <c r="R191" s="364">
        <f t="shared" si="44"/>
        <v>0</v>
      </c>
      <c r="S191" s="364">
        <f t="shared" si="44"/>
        <v>0</v>
      </c>
      <c r="T191" s="364">
        <f t="shared" si="44"/>
        <v>0</v>
      </c>
      <c r="U191" s="364">
        <f t="shared" si="44"/>
        <v>0</v>
      </c>
      <c r="V191" s="364">
        <f t="shared" si="44"/>
        <v>0</v>
      </c>
      <c r="W191" s="366">
        <f t="shared" si="44"/>
        <v>0</v>
      </c>
      <c r="Y191" s="238"/>
    </row>
    <row r="192" spans="2:25" outlineLevel="1" x14ac:dyDescent="0.25">
      <c r="B192" s="465"/>
      <c r="C192" s="272"/>
      <c r="D192" s="272"/>
      <c r="E192" s="273"/>
      <c r="F192" s="299" t="s">
        <v>76</v>
      </c>
      <c r="G192" s="218"/>
      <c r="H192" s="222"/>
      <c r="I192" s="223"/>
      <c r="J192" s="223"/>
      <c r="K192" s="224"/>
      <c r="L192" s="225"/>
      <c r="M192" s="226"/>
      <c r="N192" s="223"/>
      <c r="O192" s="223"/>
      <c r="P192" s="223"/>
      <c r="Q192" s="223"/>
      <c r="R192" s="223"/>
      <c r="S192" s="223"/>
      <c r="T192" s="223"/>
      <c r="U192" s="223"/>
      <c r="V192" s="227"/>
      <c r="W192" s="218"/>
      <c r="Y192" s="236"/>
    </row>
    <row r="193" spans="2:25" outlineLevel="1" x14ac:dyDescent="0.25">
      <c r="B193" s="465"/>
      <c r="C193" s="272"/>
      <c r="D193" s="272"/>
      <c r="E193" s="273"/>
      <c r="F193" s="299" t="s">
        <v>77</v>
      </c>
      <c r="G193" s="218"/>
      <c r="H193" s="222"/>
      <c r="I193" s="223"/>
      <c r="J193" s="223"/>
      <c r="K193" s="224"/>
      <c r="L193" s="225"/>
      <c r="M193" s="226"/>
      <c r="N193" s="223"/>
      <c r="O193" s="223"/>
      <c r="P193" s="223"/>
      <c r="Q193" s="223"/>
      <c r="R193" s="223"/>
      <c r="S193" s="223"/>
      <c r="T193" s="223"/>
      <c r="U193" s="223"/>
      <c r="V193" s="227"/>
      <c r="W193" s="218"/>
      <c r="Y193" s="236"/>
    </row>
    <row r="194" spans="2:25" x14ac:dyDescent="0.25">
      <c r="B194" s="465"/>
      <c r="C194" s="272"/>
      <c r="D194" s="272"/>
      <c r="E194" s="273" t="s">
        <v>78</v>
      </c>
      <c r="F194" s="273"/>
      <c r="G194" s="367">
        <f t="shared" ref="G194:W194" si="45">SUBTOTAL(9,G195:G196)</f>
        <v>0</v>
      </c>
      <c r="H194" s="368">
        <f t="shared" si="45"/>
        <v>0</v>
      </c>
      <c r="I194" s="369">
        <f t="shared" si="45"/>
        <v>0</v>
      </c>
      <c r="J194" s="369">
        <f t="shared" si="45"/>
        <v>0</v>
      </c>
      <c r="K194" s="370">
        <f t="shared" si="45"/>
        <v>0</v>
      </c>
      <c r="L194" s="364">
        <f t="shared" si="45"/>
        <v>0</v>
      </c>
      <c r="M194" s="364">
        <f t="shared" si="45"/>
        <v>0</v>
      </c>
      <c r="N194" s="364">
        <f t="shared" si="45"/>
        <v>0</v>
      </c>
      <c r="O194" s="364">
        <f t="shared" si="45"/>
        <v>0</v>
      </c>
      <c r="P194" s="364">
        <f t="shared" si="45"/>
        <v>0</v>
      </c>
      <c r="Q194" s="364">
        <f t="shared" si="45"/>
        <v>0</v>
      </c>
      <c r="R194" s="364">
        <f t="shared" si="45"/>
        <v>0</v>
      </c>
      <c r="S194" s="364">
        <f t="shared" si="45"/>
        <v>0</v>
      </c>
      <c r="T194" s="364">
        <f t="shared" si="45"/>
        <v>0</v>
      </c>
      <c r="U194" s="364">
        <f t="shared" si="45"/>
        <v>0</v>
      </c>
      <c r="V194" s="364">
        <f t="shared" si="45"/>
        <v>0</v>
      </c>
      <c r="W194" s="366">
        <f t="shared" si="45"/>
        <v>0</v>
      </c>
      <c r="Y194" s="238"/>
    </row>
    <row r="195" spans="2:25" outlineLevel="1" x14ac:dyDescent="0.25">
      <c r="B195" s="465"/>
      <c r="C195" s="272"/>
      <c r="D195" s="272"/>
      <c r="E195" s="273"/>
      <c r="F195" s="299" t="s">
        <v>79</v>
      </c>
      <c r="G195" s="218"/>
      <c r="H195" s="222"/>
      <c r="I195" s="223"/>
      <c r="J195" s="223"/>
      <c r="K195" s="224"/>
      <c r="L195" s="225"/>
      <c r="M195" s="226"/>
      <c r="N195" s="223"/>
      <c r="O195" s="223"/>
      <c r="P195" s="223"/>
      <c r="Q195" s="223"/>
      <c r="R195" s="223"/>
      <c r="S195" s="223"/>
      <c r="T195" s="223"/>
      <c r="U195" s="223"/>
      <c r="V195" s="227"/>
      <c r="W195" s="218"/>
      <c r="Y195" s="236"/>
    </row>
    <row r="196" spans="2:25" outlineLevel="1" x14ac:dyDescent="0.25">
      <c r="B196" s="465"/>
      <c r="C196" s="272"/>
      <c r="D196" s="272"/>
      <c r="E196" s="273"/>
      <c r="F196" s="299" t="s">
        <v>80</v>
      </c>
      <c r="G196" s="218"/>
      <c r="H196" s="222"/>
      <c r="I196" s="223"/>
      <c r="J196" s="223"/>
      <c r="K196" s="224"/>
      <c r="L196" s="225"/>
      <c r="M196" s="226"/>
      <c r="N196" s="223"/>
      <c r="O196" s="223"/>
      <c r="P196" s="223"/>
      <c r="Q196" s="223"/>
      <c r="R196" s="223"/>
      <c r="S196" s="223"/>
      <c r="T196" s="223"/>
      <c r="U196" s="223"/>
      <c r="V196" s="227"/>
      <c r="W196" s="218"/>
      <c r="Y196" s="236"/>
    </row>
    <row r="197" spans="2:25" x14ac:dyDescent="0.25">
      <c r="B197" s="465"/>
      <c r="C197" s="272"/>
      <c r="D197" s="272"/>
      <c r="E197" s="273" t="s">
        <v>81</v>
      </c>
      <c r="F197" s="273"/>
      <c r="G197" s="367">
        <f t="shared" ref="G197:W197" si="46">SUBTOTAL(9,G198:G199)</f>
        <v>0</v>
      </c>
      <c r="H197" s="368">
        <f t="shared" si="46"/>
        <v>0</v>
      </c>
      <c r="I197" s="369">
        <f t="shared" si="46"/>
        <v>0</v>
      </c>
      <c r="J197" s="369">
        <f t="shared" si="46"/>
        <v>0</v>
      </c>
      <c r="K197" s="370">
        <f t="shared" si="46"/>
        <v>0</v>
      </c>
      <c r="L197" s="364">
        <f t="shared" si="46"/>
        <v>0</v>
      </c>
      <c r="M197" s="364">
        <f t="shared" si="46"/>
        <v>0</v>
      </c>
      <c r="N197" s="364">
        <f t="shared" si="46"/>
        <v>0</v>
      </c>
      <c r="O197" s="364">
        <f t="shared" si="46"/>
        <v>0</v>
      </c>
      <c r="P197" s="364">
        <f t="shared" si="46"/>
        <v>0</v>
      </c>
      <c r="Q197" s="364">
        <f t="shared" si="46"/>
        <v>0</v>
      </c>
      <c r="R197" s="364">
        <f t="shared" si="46"/>
        <v>0</v>
      </c>
      <c r="S197" s="364">
        <f t="shared" si="46"/>
        <v>0</v>
      </c>
      <c r="T197" s="364">
        <f t="shared" si="46"/>
        <v>0</v>
      </c>
      <c r="U197" s="364">
        <f t="shared" si="46"/>
        <v>0</v>
      </c>
      <c r="V197" s="364">
        <f t="shared" si="46"/>
        <v>0</v>
      </c>
      <c r="W197" s="366">
        <f t="shared" si="46"/>
        <v>0</v>
      </c>
      <c r="Y197" s="238"/>
    </row>
    <row r="198" spans="2:25" outlineLevel="1" x14ac:dyDescent="0.25">
      <c r="B198" s="465"/>
      <c r="C198" s="272"/>
      <c r="D198" s="272"/>
      <c r="E198" s="273"/>
      <c r="F198" s="299" t="s">
        <v>82</v>
      </c>
      <c r="G198" s="218"/>
      <c r="H198" s="222"/>
      <c r="I198" s="223"/>
      <c r="J198" s="223"/>
      <c r="K198" s="224"/>
      <c r="L198" s="225"/>
      <c r="M198" s="226"/>
      <c r="N198" s="223"/>
      <c r="O198" s="223"/>
      <c r="P198" s="223"/>
      <c r="Q198" s="223"/>
      <c r="R198" s="223"/>
      <c r="S198" s="223"/>
      <c r="T198" s="223"/>
      <c r="U198" s="223"/>
      <c r="V198" s="227"/>
      <c r="W198" s="218"/>
      <c r="Y198" s="236"/>
    </row>
    <row r="199" spans="2:25" outlineLevel="1" x14ac:dyDescent="0.25">
      <c r="B199" s="465"/>
      <c r="C199" s="272"/>
      <c r="D199" s="272"/>
      <c r="E199" s="273"/>
      <c r="F199" s="299" t="s">
        <v>83</v>
      </c>
      <c r="G199" s="218"/>
      <c r="H199" s="222"/>
      <c r="I199" s="223"/>
      <c r="J199" s="223"/>
      <c r="K199" s="224"/>
      <c r="L199" s="225"/>
      <c r="M199" s="226"/>
      <c r="N199" s="223"/>
      <c r="O199" s="223"/>
      <c r="P199" s="223"/>
      <c r="Q199" s="223"/>
      <c r="R199" s="223"/>
      <c r="S199" s="223"/>
      <c r="T199" s="223"/>
      <c r="U199" s="223"/>
      <c r="V199" s="227"/>
      <c r="W199" s="218"/>
      <c r="Y199" s="236"/>
    </row>
    <row r="200" spans="2:25" x14ac:dyDescent="0.25">
      <c r="B200" s="465"/>
      <c r="C200" s="272"/>
      <c r="D200" s="272"/>
      <c r="E200" s="273" t="s">
        <v>84</v>
      </c>
      <c r="F200" s="273"/>
      <c r="G200" s="367">
        <f t="shared" ref="G200:W200" si="47">SUBTOTAL(9,G201:G202)</f>
        <v>0</v>
      </c>
      <c r="H200" s="368">
        <f t="shared" si="47"/>
        <v>0</v>
      </c>
      <c r="I200" s="369">
        <f t="shared" si="47"/>
        <v>0</v>
      </c>
      <c r="J200" s="369">
        <f t="shared" si="47"/>
        <v>0</v>
      </c>
      <c r="K200" s="370">
        <f t="shared" si="47"/>
        <v>0</v>
      </c>
      <c r="L200" s="364">
        <f t="shared" si="47"/>
        <v>0</v>
      </c>
      <c r="M200" s="364">
        <f t="shared" si="47"/>
        <v>0</v>
      </c>
      <c r="N200" s="364">
        <f t="shared" si="47"/>
        <v>0</v>
      </c>
      <c r="O200" s="364">
        <f t="shared" si="47"/>
        <v>0</v>
      </c>
      <c r="P200" s="364">
        <f t="shared" si="47"/>
        <v>0</v>
      </c>
      <c r="Q200" s="364">
        <f t="shared" si="47"/>
        <v>0</v>
      </c>
      <c r="R200" s="364">
        <f t="shared" si="47"/>
        <v>0</v>
      </c>
      <c r="S200" s="364">
        <f t="shared" si="47"/>
        <v>0</v>
      </c>
      <c r="T200" s="364">
        <f t="shared" si="47"/>
        <v>0</v>
      </c>
      <c r="U200" s="364">
        <f t="shared" si="47"/>
        <v>0</v>
      </c>
      <c r="V200" s="364">
        <f t="shared" si="47"/>
        <v>0</v>
      </c>
      <c r="W200" s="366">
        <f t="shared" si="47"/>
        <v>0</v>
      </c>
      <c r="Y200" s="238"/>
    </row>
    <row r="201" spans="2:25" outlineLevel="1" x14ac:dyDescent="0.25">
      <c r="B201" s="465"/>
      <c r="C201" s="272"/>
      <c r="D201" s="272"/>
      <c r="E201" s="273"/>
      <c r="F201" s="299" t="s">
        <v>85</v>
      </c>
      <c r="G201" s="218"/>
      <c r="H201" s="222"/>
      <c r="I201" s="223"/>
      <c r="J201" s="223"/>
      <c r="K201" s="224"/>
      <c r="L201" s="225"/>
      <c r="M201" s="226"/>
      <c r="N201" s="223"/>
      <c r="O201" s="223"/>
      <c r="P201" s="223"/>
      <c r="Q201" s="223"/>
      <c r="R201" s="223"/>
      <c r="S201" s="223"/>
      <c r="T201" s="223"/>
      <c r="U201" s="223"/>
      <c r="V201" s="227"/>
      <c r="W201" s="218"/>
      <c r="Y201" s="236"/>
    </row>
    <row r="202" spans="2:25" outlineLevel="1" x14ac:dyDescent="0.25">
      <c r="B202" s="465"/>
      <c r="C202" s="272"/>
      <c r="D202" s="272"/>
      <c r="E202" s="273"/>
      <c r="F202" s="299" t="s">
        <v>86</v>
      </c>
      <c r="G202" s="218"/>
      <c r="H202" s="222"/>
      <c r="I202" s="223"/>
      <c r="J202" s="223"/>
      <c r="K202" s="224"/>
      <c r="L202" s="225"/>
      <c r="M202" s="226"/>
      <c r="N202" s="223"/>
      <c r="O202" s="223"/>
      <c r="P202" s="223"/>
      <c r="Q202" s="223"/>
      <c r="R202" s="223"/>
      <c r="S202" s="223"/>
      <c r="T202" s="223"/>
      <c r="U202" s="223"/>
      <c r="V202" s="227"/>
      <c r="W202" s="218"/>
      <c r="Y202" s="236"/>
    </row>
    <row r="203" spans="2:25" x14ac:dyDescent="0.25">
      <c r="B203" s="465"/>
      <c r="C203" s="272"/>
      <c r="D203" s="272"/>
      <c r="E203" s="273" t="s">
        <v>87</v>
      </c>
      <c r="F203" s="273"/>
      <c r="G203" s="367">
        <f t="shared" ref="G203:W203" si="48">SUBTOTAL(9,G204:G205)</f>
        <v>0</v>
      </c>
      <c r="H203" s="369">
        <f t="shared" si="48"/>
        <v>0</v>
      </c>
      <c r="I203" s="369">
        <f t="shared" si="48"/>
        <v>0</v>
      </c>
      <c r="J203" s="369">
        <f t="shared" si="48"/>
        <v>0</v>
      </c>
      <c r="K203" s="371">
        <f t="shared" si="48"/>
        <v>0</v>
      </c>
      <c r="L203" s="363">
        <f t="shared" si="48"/>
        <v>0</v>
      </c>
      <c r="M203" s="364">
        <f t="shared" si="48"/>
        <v>0</v>
      </c>
      <c r="N203" s="364">
        <f t="shared" si="48"/>
        <v>0</v>
      </c>
      <c r="O203" s="364">
        <f t="shared" si="48"/>
        <v>0</v>
      </c>
      <c r="P203" s="364">
        <f t="shared" si="48"/>
        <v>0</v>
      </c>
      <c r="Q203" s="364">
        <f t="shared" si="48"/>
        <v>0</v>
      </c>
      <c r="R203" s="364">
        <f t="shared" si="48"/>
        <v>0</v>
      </c>
      <c r="S203" s="364">
        <f t="shared" si="48"/>
        <v>0</v>
      </c>
      <c r="T203" s="364">
        <f t="shared" si="48"/>
        <v>0</v>
      </c>
      <c r="U203" s="364">
        <f t="shared" si="48"/>
        <v>0</v>
      </c>
      <c r="V203" s="365">
        <f t="shared" si="48"/>
        <v>0</v>
      </c>
      <c r="W203" s="365">
        <f t="shared" si="48"/>
        <v>0</v>
      </c>
      <c r="Y203" s="238"/>
    </row>
    <row r="204" spans="2:25" outlineLevel="1" x14ac:dyDescent="0.25">
      <c r="B204" s="465"/>
      <c r="C204" s="272"/>
      <c r="D204" s="272"/>
      <c r="E204" s="273"/>
      <c r="F204" s="299" t="s">
        <v>88</v>
      </c>
      <c r="G204" s="218"/>
      <c r="H204" s="222"/>
      <c r="I204" s="223"/>
      <c r="J204" s="223"/>
      <c r="K204" s="224"/>
      <c r="L204" s="225"/>
      <c r="M204" s="226"/>
      <c r="N204" s="223"/>
      <c r="O204" s="223"/>
      <c r="P204" s="223"/>
      <c r="Q204" s="223"/>
      <c r="R204" s="223"/>
      <c r="S204" s="223"/>
      <c r="T204" s="223"/>
      <c r="U204" s="223"/>
      <c r="V204" s="227"/>
      <c r="W204" s="218"/>
      <c r="Y204" s="236"/>
    </row>
    <row r="205" spans="2:25" outlineLevel="1" x14ac:dyDescent="0.25">
      <c r="B205" s="465"/>
      <c r="C205" s="272"/>
      <c r="D205" s="272"/>
      <c r="E205" s="273"/>
      <c r="F205" s="299" t="s">
        <v>89</v>
      </c>
      <c r="G205" s="218"/>
      <c r="H205" s="222"/>
      <c r="I205" s="223"/>
      <c r="J205" s="223"/>
      <c r="K205" s="224"/>
      <c r="L205" s="225"/>
      <c r="M205" s="226"/>
      <c r="N205" s="223"/>
      <c r="O205" s="223"/>
      <c r="P205" s="223"/>
      <c r="Q205" s="223"/>
      <c r="R205" s="223"/>
      <c r="S205" s="223"/>
      <c r="T205" s="223"/>
      <c r="U205" s="223"/>
      <c r="V205" s="227"/>
      <c r="W205" s="218"/>
      <c r="Y205" s="236"/>
    </row>
    <row r="206" spans="2:25" x14ac:dyDescent="0.25">
      <c r="B206" s="465"/>
      <c r="C206" s="272"/>
      <c r="D206" s="272" t="s">
        <v>90</v>
      </c>
      <c r="E206" s="273"/>
      <c r="F206" s="273"/>
      <c r="G206" s="367">
        <f>SUBTOTAL(9,G207:G209)</f>
        <v>0</v>
      </c>
      <c r="H206" s="368">
        <f t="shared" ref="H206:W206" si="49">SUBTOTAL(9,H207:H209)</f>
        <v>0</v>
      </c>
      <c r="I206" s="369">
        <f t="shared" si="49"/>
        <v>0</v>
      </c>
      <c r="J206" s="369">
        <f t="shared" si="49"/>
        <v>0</v>
      </c>
      <c r="K206" s="370">
        <f t="shared" si="49"/>
        <v>0</v>
      </c>
      <c r="L206" s="364">
        <f t="shared" si="49"/>
        <v>0</v>
      </c>
      <c r="M206" s="364">
        <f t="shared" si="49"/>
        <v>0</v>
      </c>
      <c r="N206" s="364">
        <f t="shared" si="49"/>
        <v>0</v>
      </c>
      <c r="O206" s="364">
        <f t="shared" si="49"/>
        <v>0</v>
      </c>
      <c r="P206" s="364">
        <f t="shared" si="49"/>
        <v>0</v>
      </c>
      <c r="Q206" s="364">
        <f t="shared" si="49"/>
        <v>0</v>
      </c>
      <c r="R206" s="364">
        <f t="shared" si="49"/>
        <v>0</v>
      </c>
      <c r="S206" s="364">
        <f t="shared" si="49"/>
        <v>0</v>
      </c>
      <c r="T206" s="364">
        <f t="shared" si="49"/>
        <v>0</v>
      </c>
      <c r="U206" s="364">
        <f t="shared" si="49"/>
        <v>0</v>
      </c>
      <c r="V206" s="364">
        <f t="shared" si="49"/>
        <v>0</v>
      </c>
      <c r="W206" s="366">
        <f t="shared" si="49"/>
        <v>0</v>
      </c>
      <c r="Y206" s="238"/>
    </row>
    <row r="207" spans="2:25" outlineLevel="1" x14ac:dyDescent="0.25">
      <c r="B207" s="465"/>
      <c r="C207" s="272"/>
      <c r="D207" s="272"/>
      <c r="E207" s="273"/>
      <c r="F207" s="299" t="s">
        <v>91</v>
      </c>
      <c r="G207" s="218"/>
      <c r="H207" s="222"/>
      <c r="I207" s="223"/>
      <c r="J207" s="223"/>
      <c r="K207" s="224"/>
      <c r="L207" s="225"/>
      <c r="M207" s="226"/>
      <c r="N207" s="223"/>
      <c r="O207" s="223"/>
      <c r="P207" s="223"/>
      <c r="Q207" s="223"/>
      <c r="R207" s="223"/>
      <c r="S207" s="223"/>
      <c r="T207" s="223"/>
      <c r="U207" s="223"/>
      <c r="V207" s="227"/>
      <c r="W207" s="218"/>
      <c r="Y207" s="236"/>
    </row>
    <row r="208" spans="2:25" outlineLevel="1" x14ac:dyDescent="0.25">
      <c r="B208" s="465"/>
      <c r="C208" s="272"/>
      <c r="D208" s="272"/>
      <c r="E208" s="273"/>
      <c r="F208" s="299" t="s">
        <v>92</v>
      </c>
      <c r="G208" s="218"/>
      <c r="H208" s="222"/>
      <c r="I208" s="223"/>
      <c r="J208" s="223"/>
      <c r="K208" s="224"/>
      <c r="L208" s="225"/>
      <c r="M208" s="226"/>
      <c r="N208" s="223"/>
      <c r="O208" s="223"/>
      <c r="P208" s="223"/>
      <c r="Q208" s="223"/>
      <c r="R208" s="223"/>
      <c r="S208" s="223"/>
      <c r="T208" s="223"/>
      <c r="U208" s="223"/>
      <c r="V208" s="227"/>
      <c r="W208" s="218"/>
      <c r="Y208" s="236"/>
    </row>
    <row r="209" spans="2:25" outlineLevel="1" x14ac:dyDescent="0.25">
      <c r="B209" s="465"/>
      <c r="C209" s="272"/>
      <c r="D209" s="272"/>
      <c r="E209" s="273"/>
      <c r="F209" s="299" t="s">
        <v>93</v>
      </c>
      <c r="G209" s="218"/>
      <c r="H209" s="222"/>
      <c r="I209" s="223"/>
      <c r="J209" s="223"/>
      <c r="K209" s="224"/>
      <c r="L209" s="225"/>
      <c r="M209" s="226"/>
      <c r="N209" s="223"/>
      <c r="O209" s="223"/>
      <c r="P209" s="223"/>
      <c r="Q209" s="223"/>
      <c r="R209" s="223"/>
      <c r="S209" s="223"/>
      <c r="T209" s="223"/>
      <c r="U209" s="223"/>
      <c r="V209" s="227"/>
      <c r="W209" s="218"/>
      <c r="Y209" s="236"/>
    </row>
    <row r="210" spans="2:25" x14ac:dyDescent="0.25">
      <c r="B210" s="465"/>
      <c r="C210" s="275"/>
      <c r="D210" s="272" t="s">
        <v>94</v>
      </c>
      <c r="E210" s="273"/>
      <c r="F210" s="273"/>
      <c r="G210" s="367">
        <f>SUBTOTAL(9,G211:G212)</f>
        <v>0</v>
      </c>
      <c r="H210" s="368">
        <f t="shared" ref="H210:W210" si="50">SUBTOTAL(9,H211:H212)</f>
        <v>0</v>
      </c>
      <c r="I210" s="369">
        <f t="shared" si="50"/>
        <v>0</v>
      </c>
      <c r="J210" s="369">
        <f t="shared" si="50"/>
        <v>0</v>
      </c>
      <c r="K210" s="370">
        <f t="shared" si="50"/>
        <v>0</v>
      </c>
      <c r="L210" s="364">
        <f t="shared" si="50"/>
        <v>0</v>
      </c>
      <c r="M210" s="364">
        <f t="shared" si="50"/>
        <v>0</v>
      </c>
      <c r="N210" s="364">
        <f t="shared" si="50"/>
        <v>0</v>
      </c>
      <c r="O210" s="364">
        <f t="shared" si="50"/>
        <v>0</v>
      </c>
      <c r="P210" s="364">
        <f t="shared" si="50"/>
        <v>0</v>
      </c>
      <c r="Q210" s="364">
        <f t="shared" si="50"/>
        <v>0</v>
      </c>
      <c r="R210" s="364">
        <f t="shared" si="50"/>
        <v>0</v>
      </c>
      <c r="S210" s="364">
        <f t="shared" si="50"/>
        <v>0</v>
      </c>
      <c r="T210" s="364">
        <f t="shared" si="50"/>
        <v>0</v>
      </c>
      <c r="U210" s="364">
        <f t="shared" si="50"/>
        <v>0</v>
      </c>
      <c r="V210" s="364">
        <f t="shared" si="50"/>
        <v>0</v>
      </c>
      <c r="W210" s="366">
        <f t="shared" si="50"/>
        <v>0</v>
      </c>
      <c r="Y210" s="238"/>
    </row>
    <row r="211" spans="2:25" outlineLevel="1" x14ac:dyDescent="0.25">
      <c r="B211" s="465"/>
      <c r="C211" s="272"/>
      <c r="D211" s="272"/>
      <c r="E211" s="273"/>
      <c r="F211" s="299" t="s">
        <v>95</v>
      </c>
      <c r="G211" s="218"/>
      <c r="H211" s="222"/>
      <c r="I211" s="223"/>
      <c r="J211" s="223"/>
      <c r="K211" s="224"/>
      <c r="L211" s="225"/>
      <c r="M211" s="226"/>
      <c r="N211" s="223"/>
      <c r="O211" s="223"/>
      <c r="P211" s="223"/>
      <c r="Q211" s="223"/>
      <c r="R211" s="223"/>
      <c r="S211" s="223"/>
      <c r="T211" s="223"/>
      <c r="U211" s="223"/>
      <c r="V211" s="227"/>
      <c r="W211" s="218"/>
      <c r="Y211" s="236"/>
    </row>
    <row r="212" spans="2:25" outlineLevel="1" x14ac:dyDescent="0.25">
      <c r="B212" s="465"/>
      <c r="C212" s="272"/>
      <c r="D212" s="272"/>
      <c r="E212" s="273"/>
      <c r="F212" s="299" t="s">
        <v>96</v>
      </c>
      <c r="G212" s="218"/>
      <c r="H212" s="222"/>
      <c r="I212" s="223"/>
      <c r="J212" s="223"/>
      <c r="K212" s="224"/>
      <c r="L212" s="225"/>
      <c r="M212" s="226"/>
      <c r="N212" s="223"/>
      <c r="O212" s="223"/>
      <c r="P212" s="223"/>
      <c r="Q212" s="223"/>
      <c r="R212" s="223"/>
      <c r="S212" s="223"/>
      <c r="T212" s="223"/>
      <c r="U212" s="223"/>
      <c r="V212" s="227"/>
      <c r="W212" s="218"/>
      <c r="Y212" s="236"/>
    </row>
    <row r="213" spans="2:25" x14ac:dyDescent="0.25">
      <c r="B213" s="465"/>
      <c r="C213" s="272" t="s">
        <v>138</v>
      </c>
      <c r="D213" s="272"/>
      <c r="E213" s="273"/>
      <c r="F213" s="275"/>
      <c r="G213" s="367"/>
      <c r="H213" s="368"/>
      <c r="I213" s="369"/>
      <c r="J213" s="369"/>
      <c r="K213" s="370"/>
      <c r="L213" s="364"/>
      <c r="M213" s="364"/>
      <c r="N213" s="364"/>
      <c r="O213" s="364"/>
      <c r="P213" s="364"/>
      <c r="Q213" s="364"/>
      <c r="R213" s="364"/>
      <c r="S213" s="364"/>
      <c r="T213" s="364"/>
      <c r="U213" s="364"/>
      <c r="V213" s="364"/>
      <c r="W213" s="366"/>
      <c r="Y213" s="353"/>
    </row>
    <row r="214" spans="2:25" x14ac:dyDescent="0.25">
      <c r="B214" s="465"/>
      <c r="C214" s="272"/>
      <c r="D214" s="272" t="s">
        <v>139</v>
      </c>
      <c r="E214" s="273"/>
      <c r="F214" s="275"/>
      <c r="G214" s="367">
        <f>SUBTOTAL(9,G215:G216)</f>
        <v>0</v>
      </c>
      <c r="H214" s="368">
        <f t="shared" ref="H214:W214" si="51">SUBTOTAL(9,H216)</f>
        <v>0</v>
      </c>
      <c r="I214" s="369">
        <f t="shared" si="51"/>
        <v>0</v>
      </c>
      <c r="J214" s="369">
        <f t="shared" si="51"/>
        <v>0</v>
      </c>
      <c r="K214" s="370">
        <f t="shared" si="51"/>
        <v>0</v>
      </c>
      <c r="L214" s="364">
        <f t="shared" si="51"/>
        <v>0</v>
      </c>
      <c r="M214" s="364">
        <f t="shared" si="51"/>
        <v>0</v>
      </c>
      <c r="N214" s="364">
        <f t="shared" si="51"/>
        <v>0</v>
      </c>
      <c r="O214" s="364">
        <f t="shared" si="51"/>
        <v>0</v>
      </c>
      <c r="P214" s="364">
        <f t="shared" si="51"/>
        <v>0</v>
      </c>
      <c r="Q214" s="364">
        <f t="shared" si="51"/>
        <v>0</v>
      </c>
      <c r="R214" s="364">
        <f t="shared" si="51"/>
        <v>0</v>
      </c>
      <c r="S214" s="364">
        <f t="shared" si="51"/>
        <v>0</v>
      </c>
      <c r="T214" s="364">
        <f t="shared" si="51"/>
        <v>0</v>
      </c>
      <c r="U214" s="364">
        <f t="shared" si="51"/>
        <v>0</v>
      </c>
      <c r="V214" s="364">
        <f t="shared" si="51"/>
        <v>0</v>
      </c>
      <c r="W214" s="366">
        <f t="shared" si="51"/>
        <v>0</v>
      </c>
      <c r="Y214" s="354"/>
    </row>
    <row r="215" spans="2:25" outlineLevel="1" x14ac:dyDescent="0.25">
      <c r="B215" s="465"/>
      <c r="C215" s="273"/>
      <c r="D215" s="273"/>
      <c r="E215" s="273"/>
      <c r="F215" s="458" t="s">
        <v>140</v>
      </c>
      <c r="G215" s="219"/>
      <c r="H215" s="368"/>
      <c r="I215" s="369"/>
      <c r="J215" s="369"/>
      <c r="K215" s="370"/>
      <c r="L215" s="364"/>
      <c r="M215" s="364"/>
      <c r="N215" s="364"/>
      <c r="O215" s="364"/>
      <c r="P215" s="364"/>
      <c r="Q215" s="364"/>
      <c r="R215" s="364"/>
      <c r="S215" s="364"/>
      <c r="T215" s="364"/>
      <c r="U215" s="364"/>
      <c r="V215" s="364"/>
      <c r="W215" s="366"/>
      <c r="Y215" s="236"/>
    </row>
    <row r="216" spans="2:25" outlineLevel="1" x14ac:dyDescent="0.25">
      <c r="B216" s="479"/>
      <c r="C216" s="273"/>
      <c r="D216" s="273"/>
      <c r="E216" s="273"/>
      <c r="F216" s="299" t="s">
        <v>141</v>
      </c>
      <c r="G216" s="218"/>
      <c r="H216" s="222"/>
      <c r="I216" s="223"/>
      <c r="J216" s="223"/>
      <c r="K216" s="224"/>
      <c r="L216" s="225"/>
      <c r="M216" s="226"/>
      <c r="N216" s="223"/>
      <c r="O216" s="223"/>
      <c r="P216" s="223"/>
      <c r="Q216" s="223"/>
      <c r="R216" s="223"/>
      <c r="S216" s="223"/>
      <c r="T216" s="223"/>
      <c r="U216" s="223"/>
      <c r="V216" s="227"/>
      <c r="W216" s="218"/>
      <c r="Y216" s="236"/>
    </row>
    <row r="217" spans="2:25" x14ac:dyDescent="0.25">
      <c r="B217" s="479"/>
      <c r="C217" s="273"/>
      <c r="D217" s="272" t="s">
        <v>142</v>
      </c>
      <c r="E217" s="273"/>
      <c r="F217" s="273"/>
      <c r="G217" s="367">
        <f>SUBTOTAL(9,G218:G220)</f>
        <v>0</v>
      </c>
      <c r="H217" s="368">
        <f t="shared" ref="H217:W217" si="52">SUBTOTAL(9,H218:H220)</f>
        <v>0</v>
      </c>
      <c r="I217" s="369">
        <f t="shared" si="52"/>
        <v>0</v>
      </c>
      <c r="J217" s="369">
        <f t="shared" si="52"/>
        <v>0</v>
      </c>
      <c r="K217" s="370">
        <f t="shared" si="52"/>
        <v>0</v>
      </c>
      <c r="L217" s="364">
        <f t="shared" si="52"/>
        <v>0</v>
      </c>
      <c r="M217" s="364">
        <f t="shared" si="52"/>
        <v>0</v>
      </c>
      <c r="N217" s="364">
        <f t="shared" si="52"/>
        <v>0</v>
      </c>
      <c r="O217" s="364">
        <f t="shared" si="52"/>
        <v>0</v>
      </c>
      <c r="P217" s="364">
        <f t="shared" si="52"/>
        <v>0</v>
      </c>
      <c r="Q217" s="364">
        <f t="shared" si="52"/>
        <v>0</v>
      </c>
      <c r="R217" s="364">
        <f t="shared" si="52"/>
        <v>0</v>
      </c>
      <c r="S217" s="364">
        <f t="shared" si="52"/>
        <v>0</v>
      </c>
      <c r="T217" s="364">
        <f t="shared" si="52"/>
        <v>0</v>
      </c>
      <c r="U217" s="364">
        <f t="shared" si="52"/>
        <v>0</v>
      </c>
      <c r="V217" s="364">
        <f t="shared" si="52"/>
        <v>0</v>
      </c>
      <c r="W217" s="366">
        <f t="shared" si="52"/>
        <v>0</v>
      </c>
      <c r="Y217" s="238"/>
    </row>
    <row r="218" spans="2:25" outlineLevel="1" x14ac:dyDescent="0.25">
      <c r="B218" s="465"/>
      <c r="C218" s="273"/>
      <c r="D218" s="273"/>
      <c r="E218" s="275"/>
      <c r="F218" s="299" t="s">
        <v>143</v>
      </c>
      <c r="G218" s="218"/>
      <c r="H218" s="222"/>
      <c r="I218" s="223"/>
      <c r="J218" s="223"/>
      <c r="K218" s="224"/>
      <c r="L218" s="225"/>
      <c r="M218" s="226"/>
      <c r="N218" s="223"/>
      <c r="O218" s="223"/>
      <c r="P218" s="223"/>
      <c r="Q218" s="223"/>
      <c r="R218" s="223"/>
      <c r="S218" s="223"/>
      <c r="T218" s="223"/>
      <c r="U218" s="223"/>
      <c r="V218" s="227"/>
      <c r="W218" s="218"/>
      <c r="Y218" s="236"/>
    </row>
    <row r="219" spans="2:25" outlineLevel="1" x14ac:dyDescent="0.25">
      <c r="B219" s="465"/>
      <c r="C219" s="273"/>
      <c r="D219" s="273"/>
      <c r="E219" s="275"/>
      <c r="F219" s="299" t="s">
        <v>144</v>
      </c>
      <c r="G219" s="218"/>
      <c r="H219" s="222"/>
      <c r="I219" s="223"/>
      <c r="J219" s="223"/>
      <c r="K219" s="224"/>
      <c r="L219" s="225"/>
      <c r="M219" s="226"/>
      <c r="N219" s="223"/>
      <c r="O219" s="223"/>
      <c r="P219" s="223"/>
      <c r="Q219" s="223"/>
      <c r="R219" s="223"/>
      <c r="S219" s="223"/>
      <c r="T219" s="223"/>
      <c r="U219" s="223"/>
      <c r="V219" s="227"/>
      <c r="W219" s="218"/>
      <c r="Y219" s="236"/>
    </row>
    <row r="220" spans="2:25" outlineLevel="1" x14ac:dyDescent="0.25">
      <c r="B220" s="465"/>
      <c r="C220" s="273"/>
      <c r="D220" s="273"/>
      <c r="E220" s="275"/>
      <c r="F220" s="299" t="s">
        <v>142</v>
      </c>
      <c r="G220" s="218"/>
      <c r="H220" s="368"/>
      <c r="I220" s="369"/>
      <c r="J220" s="369"/>
      <c r="K220" s="370"/>
      <c r="L220" s="364"/>
      <c r="M220" s="364"/>
      <c r="N220" s="364"/>
      <c r="O220" s="364"/>
      <c r="P220" s="364"/>
      <c r="Q220" s="364"/>
      <c r="R220" s="364"/>
      <c r="S220" s="364"/>
      <c r="T220" s="364"/>
      <c r="U220" s="364"/>
      <c r="V220" s="364"/>
      <c r="W220" s="366"/>
      <c r="Y220" s="236"/>
    </row>
    <row r="221" spans="2:25" x14ac:dyDescent="0.25">
      <c r="B221" s="465"/>
      <c r="C221" s="273"/>
      <c r="D221" s="272" t="s">
        <v>145</v>
      </c>
      <c r="E221" s="275"/>
      <c r="F221" s="273"/>
      <c r="G221" s="367">
        <f>SUBTOTAL(9,G222:G224)</f>
        <v>0</v>
      </c>
      <c r="H221" s="368"/>
      <c r="I221" s="369"/>
      <c r="J221" s="369"/>
      <c r="K221" s="370"/>
      <c r="L221" s="364"/>
      <c r="M221" s="364"/>
      <c r="N221" s="364"/>
      <c r="O221" s="364"/>
      <c r="P221" s="364"/>
      <c r="Q221" s="364"/>
      <c r="R221" s="364"/>
      <c r="S221" s="364"/>
      <c r="T221" s="364"/>
      <c r="U221" s="364"/>
      <c r="V221" s="364"/>
      <c r="W221" s="366"/>
      <c r="Y221" s="238"/>
    </row>
    <row r="222" spans="2:25" outlineLevel="1" x14ac:dyDescent="0.25">
      <c r="B222" s="465"/>
      <c r="C222" s="273"/>
      <c r="D222" s="273"/>
      <c r="E222" s="275"/>
      <c r="F222" s="299" t="s">
        <v>146</v>
      </c>
      <c r="G222" s="218"/>
      <c r="H222" s="368"/>
      <c r="I222" s="369"/>
      <c r="J222" s="369"/>
      <c r="K222" s="370"/>
      <c r="L222" s="364"/>
      <c r="M222" s="364"/>
      <c r="N222" s="364"/>
      <c r="O222" s="364"/>
      <c r="P222" s="364"/>
      <c r="Q222" s="364"/>
      <c r="R222" s="364"/>
      <c r="S222" s="364"/>
      <c r="T222" s="364"/>
      <c r="U222" s="364"/>
      <c r="V222" s="364"/>
      <c r="W222" s="366"/>
      <c r="Y222" s="236"/>
    </row>
    <row r="223" spans="2:25" outlineLevel="1" x14ac:dyDescent="0.25">
      <c r="B223" s="465"/>
      <c r="C223" s="273"/>
      <c r="D223" s="273"/>
      <c r="E223" s="275"/>
      <c r="F223" s="299" t="s">
        <v>147</v>
      </c>
      <c r="G223" s="218"/>
      <c r="H223" s="368"/>
      <c r="I223" s="369"/>
      <c r="J223" s="369"/>
      <c r="K223" s="370"/>
      <c r="L223" s="364"/>
      <c r="M223" s="364"/>
      <c r="N223" s="364"/>
      <c r="O223" s="364"/>
      <c r="P223" s="364"/>
      <c r="Q223" s="364"/>
      <c r="R223" s="364"/>
      <c r="S223" s="364"/>
      <c r="T223" s="364"/>
      <c r="U223" s="364"/>
      <c r="V223" s="364"/>
      <c r="W223" s="366"/>
      <c r="Y223" s="236"/>
    </row>
    <row r="224" spans="2:25" outlineLevel="1" x14ac:dyDescent="0.25">
      <c r="B224" s="465"/>
      <c r="C224" s="273"/>
      <c r="D224" s="273"/>
      <c r="E224" s="275"/>
      <c r="F224" s="299" t="s">
        <v>148</v>
      </c>
      <c r="G224" s="218"/>
      <c r="H224" s="368"/>
      <c r="I224" s="369"/>
      <c r="J224" s="369"/>
      <c r="K224" s="370"/>
      <c r="L224" s="364"/>
      <c r="M224" s="364"/>
      <c r="N224" s="364"/>
      <c r="O224" s="364"/>
      <c r="P224" s="364"/>
      <c r="Q224" s="364"/>
      <c r="R224" s="364"/>
      <c r="S224" s="364"/>
      <c r="T224" s="364"/>
      <c r="U224" s="364"/>
      <c r="V224" s="364"/>
      <c r="W224" s="366"/>
      <c r="Y224" s="236"/>
    </row>
    <row r="225" spans="1:25" x14ac:dyDescent="0.25">
      <c r="B225" s="465"/>
      <c r="C225" s="273"/>
      <c r="D225" s="272" t="s">
        <v>138</v>
      </c>
      <c r="E225" s="275"/>
      <c r="F225" s="273"/>
      <c r="G225" s="367">
        <f>SUBTOTAL(9,G226)</f>
        <v>0</v>
      </c>
      <c r="H225" s="368"/>
      <c r="I225" s="369"/>
      <c r="J225" s="369"/>
      <c r="K225" s="370"/>
      <c r="L225" s="364"/>
      <c r="M225" s="364"/>
      <c r="N225" s="364"/>
      <c r="O225" s="364"/>
      <c r="P225" s="364"/>
      <c r="Q225" s="364"/>
      <c r="R225" s="364"/>
      <c r="S225" s="364"/>
      <c r="T225" s="364"/>
      <c r="U225" s="364"/>
      <c r="V225" s="364"/>
      <c r="W225" s="366"/>
      <c r="Y225" s="238"/>
    </row>
    <row r="226" spans="1:25" outlineLevel="1" x14ac:dyDescent="0.25">
      <c r="B226" s="465"/>
      <c r="C226" s="273"/>
      <c r="D226" s="272"/>
      <c r="E226" s="275"/>
      <c r="F226" s="299" t="s">
        <v>138</v>
      </c>
      <c r="G226" s="218"/>
      <c r="H226" s="368"/>
      <c r="I226" s="369"/>
      <c r="J226" s="369"/>
      <c r="K226" s="370"/>
      <c r="L226" s="364"/>
      <c r="M226" s="364"/>
      <c r="N226" s="364"/>
      <c r="O226" s="364"/>
      <c r="P226" s="364"/>
      <c r="Q226" s="364"/>
      <c r="R226" s="364"/>
      <c r="S226" s="364"/>
      <c r="T226" s="364"/>
      <c r="U226" s="364"/>
      <c r="V226" s="364"/>
      <c r="W226" s="366"/>
      <c r="Y226" s="236"/>
    </row>
    <row r="227" spans="1:25" outlineLevel="1" x14ac:dyDescent="0.25">
      <c r="B227" s="465"/>
      <c r="C227" s="273"/>
      <c r="D227" s="272"/>
      <c r="E227" s="275"/>
      <c r="F227" s="273"/>
      <c r="G227" s="254"/>
      <c r="H227" s="368"/>
      <c r="I227" s="369"/>
      <c r="J227" s="369"/>
      <c r="K227" s="370"/>
      <c r="L227" s="364"/>
      <c r="M227" s="364"/>
      <c r="N227" s="364"/>
      <c r="O227" s="364"/>
      <c r="P227" s="364"/>
      <c r="Q227" s="364"/>
      <c r="R227" s="364"/>
      <c r="S227" s="364"/>
      <c r="T227" s="364"/>
      <c r="U227" s="364"/>
      <c r="V227" s="364"/>
      <c r="W227" s="366"/>
      <c r="Y227" s="353"/>
    </row>
    <row r="228" spans="1:25" outlineLevel="1" x14ac:dyDescent="0.25">
      <c r="B228" s="465"/>
      <c r="C228" s="272" t="s">
        <v>149</v>
      </c>
      <c r="D228" s="272"/>
      <c r="E228" s="275"/>
      <c r="F228" s="273"/>
      <c r="G228" s="41">
        <f>SUBTOTAL(9,G229:G231)</f>
        <v>0</v>
      </c>
      <c r="H228" s="368">
        <f>SUBTOTAL(9,H229:H231)</f>
        <v>0</v>
      </c>
      <c r="I228" s="369">
        <f>SUBTOTAL(9,I229:I231)</f>
        <v>0</v>
      </c>
      <c r="J228" s="369">
        <f>SUBTOTAL(9,J229:J231)</f>
        <v>0</v>
      </c>
      <c r="K228" s="370">
        <f t="shared" ref="K228:W228" si="53">SUBTOTAL(9,K229:K231)</f>
        <v>0</v>
      </c>
      <c r="L228" s="364">
        <f t="shared" si="53"/>
        <v>0</v>
      </c>
      <c r="M228" s="364">
        <f t="shared" si="53"/>
        <v>0</v>
      </c>
      <c r="N228" s="364">
        <f t="shared" si="53"/>
        <v>0</v>
      </c>
      <c r="O228" s="364">
        <f t="shared" si="53"/>
        <v>0</v>
      </c>
      <c r="P228" s="364">
        <f t="shared" si="53"/>
        <v>0</v>
      </c>
      <c r="Q228" s="364">
        <f t="shared" si="53"/>
        <v>0</v>
      </c>
      <c r="R228" s="364">
        <f t="shared" si="53"/>
        <v>0</v>
      </c>
      <c r="S228" s="364">
        <f t="shared" si="53"/>
        <v>0</v>
      </c>
      <c r="T228" s="364">
        <f t="shared" si="53"/>
        <v>0</v>
      </c>
      <c r="U228" s="364">
        <f t="shared" si="53"/>
        <v>0</v>
      </c>
      <c r="V228" s="364">
        <f t="shared" si="53"/>
        <v>0</v>
      </c>
      <c r="W228" s="366">
        <f t="shared" si="53"/>
        <v>0</v>
      </c>
      <c r="Y228" s="354"/>
    </row>
    <row r="229" spans="1:25" outlineLevel="1" x14ac:dyDescent="0.25">
      <c r="B229" s="465"/>
      <c r="C229" s="273"/>
      <c r="D229" s="272"/>
      <c r="E229" s="275"/>
      <c r="F229" s="459" t="s">
        <v>150</v>
      </c>
      <c r="G229" s="218"/>
      <c r="H229" s="222"/>
      <c r="I229" s="223"/>
      <c r="J229" s="223"/>
      <c r="K229" s="224"/>
      <c r="L229" s="225"/>
      <c r="M229" s="226"/>
      <c r="N229" s="223"/>
      <c r="O229" s="223"/>
      <c r="P229" s="223"/>
      <c r="Q229" s="223"/>
      <c r="R229" s="223"/>
      <c r="S229" s="223"/>
      <c r="T229" s="223"/>
      <c r="U229" s="223"/>
      <c r="V229" s="227"/>
      <c r="W229" s="218"/>
      <c r="Y229" s="236"/>
    </row>
    <row r="230" spans="1:25" outlineLevel="1" x14ac:dyDescent="0.25">
      <c r="B230" s="465"/>
      <c r="C230" s="273"/>
      <c r="D230" s="272"/>
      <c r="E230" s="275"/>
      <c r="F230" s="459" t="s">
        <v>151</v>
      </c>
      <c r="G230" s="218"/>
      <c r="H230" s="222"/>
      <c r="I230" s="223"/>
      <c r="J230" s="223"/>
      <c r="K230" s="224"/>
      <c r="L230" s="225"/>
      <c r="M230" s="226"/>
      <c r="N230" s="223"/>
      <c r="O230" s="223"/>
      <c r="P230" s="223"/>
      <c r="Q230" s="223"/>
      <c r="R230" s="223"/>
      <c r="S230" s="223"/>
      <c r="T230" s="223"/>
      <c r="U230" s="223"/>
      <c r="V230" s="227"/>
      <c r="W230" s="218"/>
      <c r="Y230" s="236"/>
    </row>
    <row r="231" spans="1:25" outlineLevel="1" x14ac:dyDescent="0.25">
      <c r="B231" s="465"/>
      <c r="C231" s="273"/>
      <c r="D231" s="272"/>
      <c r="E231" s="275"/>
      <c r="F231" s="459" t="s">
        <v>152</v>
      </c>
      <c r="G231" s="218"/>
      <c r="H231" s="222"/>
      <c r="I231" s="223"/>
      <c r="J231" s="223"/>
      <c r="K231" s="224"/>
      <c r="L231" s="225"/>
      <c r="M231" s="226"/>
      <c r="N231" s="223"/>
      <c r="O231" s="223"/>
      <c r="P231" s="223"/>
      <c r="Q231" s="223"/>
      <c r="R231" s="223"/>
      <c r="S231" s="223"/>
      <c r="T231" s="223"/>
      <c r="U231" s="223"/>
      <c r="V231" s="227"/>
      <c r="W231" s="218"/>
      <c r="Y231" s="236"/>
    </row>
    <row r="232" spans="1:25" x14ac:dyDescent="0.25">
      <c r="B232" s="465"/>
      <c r="C232" s="273"/>
      <c r="D232" s="272"/>
      <c r="E232" s="275"/>
      <c r="F232" s="273"/>
      <c r="G232" s="367"/>
      <c r="H232" s="368"/>
      <c r="I232" s="369"/>
      <c r="J232" s="369"/>
      <c r="K232" s="370"/>
      <c r="L232" s="364"/>
      <c r="M232" s="364"/>
      <c r="N232" s="364"/>
      <c r="O232" s="364"/>
      <c r="P232" s="364"/>
      <c r="Q232" s="364"/>
      <c r="R232" s="364"/>
      <c r="S232" s="364"/>
      <c r="T232" s="364"/>
      <c r="U232" s="364"/>
      <c r="V232" s="364"/>
      <c r="W232" s="366"/>
      <c r="Y232" s="353"/>
    </row>
    <row r="233" spans="1:25" s="79" customFormat="1" ht="16.2" thickBot="1" x14ac:dyDescent="0.3">
      <c r="A233" s="51"/>
      <c r="B233" s="279" t="s">
        <v>153</v>
      </c>
      <c r="C233" s="483"/>
      <c r="D233" s="483"/>
      <c r="E233" s="483"/>
      <c r="F233" s="483"/>
      <c r="G233" s="372">
        <f>SUBTOTAL(9,G8:G232)</f>
        <v>0</v>
      </c>
      <c r="H233" s="373">
        <f t="shared" ref="H233:W233" si="54">SUBTOTAL(9,H8:H232)</f>
        <v>0</v>
      </c>
      <c r="I233" s="374">
        <f t="shared" si="54"/>
        <v>0</v>
      </c>
      <c r="J233" s="374">
        <f t="shared" si="54"/>
        <v>0</v>
      </c>
      <c r="K233" s="375">
        <f t="shared" si="54"/>
        <v>0</v>
      </c>
      <c r="L233" s="374">
        <f t="shared" si="54"/>
        <v>0</v>
      </c>
      <c r="M233" s="60">
        <f t="shared" si="54"/>
        <v>0</v>
      </c>
      <c r="N233" s="374">
        <f t="shared" si="54"/>
        <v>0</v>
      </c>
      <c r="O233" s="374">
        <f t="shared" si="54"/>
        <v>0</v>
      </c>
      <c r="P233" s="374">
        <f t="shared" si="54"/>
        <v>0</v>
      </c>
      <c r="Q233" s="374">
        <f t="shared" si="54"/>
        <v>0</v>
      </c>
      <c r="R233" s="374">
        <f t="shared" si="54"/>
        <v>0</v>
      </c>
      <c r="S233" s="374">
        <f t="shared" si="54"/>
        <v>0</v>
      </c>
      <c r="T233" s="374">
        <f t="shared" si="54"/>
        <v>0</v>
      </c>
      <c r="U233" s="374">
        <f t="shared" si="54"/>
        <v>0</v>
      </c>
      <c r="V233" s="374">
        <f t="shared" si="54"/>
        <v>0</v>
      </c>
      <c r="W233" s="376">
        <f t="shared" si="54"/>
        <v>0</v>
      </c>
      <c r="X233" s="51"/>
      <c r="Y233" s="355"/>
    </row>
    <row r="234" spans="1:25" s="79" customFormat="1" ht="15.6" thickBot="1" x14ac:dyDescent="0.3">
      <c r="A234" s="51"/>
      <c r="B234"/>
      <c r="C234"/>
      <c r="D234"/>
      <c r="E234"/>
      <c r="F234"/>
      <c r="G234"/>
      <c r="H234"/>
      <c r="I234"/>
      <c r="J234"/>
      <c r="K234"/>
      <c r="L234"/>
      <c r="M234"/>
      <c r="N234"/>
      <c r="O234"/>
      <c r="P234"/>
      <c r="Q234"/>
      <c r="R234"/>
      <c r="S234"/>
      <c r="T234"/>
      <c r="U234"/>
      <c r="V234"/>
      <c r="W234"/>
      <c r="X234" s="51"/>
      <c r="Y234"/>
    </row>
    <row r="235" spans="1:25" s="79" customFormat="1" ht="16.2" thickBot="1" x14ac:dyDescent="0.3">
      <c r="A235" s="51"/>
      <c r="B235" s="433" t="s">
        <v>154</v>
      </c>
      <c r="C235" s="484"/>
      <c r="D235" s="484"/>
      <c r="E235" s="484"/>
      <c r="F235" s="484"/>
      <c r="G235" s="480"/>
      <c r="H235" s="480"/>
      <c r="I235" s="480"/>
      <c r="J235" s="480"/>
      <c r="K235" s="480"/>
      <c r="L235" s="480"/>
      <c r="M235" s="481"/>
      <c r="N235" s="480"/>
      <c r="O235" s="480"/>
      <c r="P235" s="480"/>
      <c r="Q235" s="480"/>
      <c r="R235" s="480"/>
      <c r="S235" s="480"/>
      <c r="T235" s="480"/>
      <c r="U235" s="480"/>
      <c r="V235" s="480"/>
      <c r="W235" s="482"/>
      <c r="X235" s="51"/>
      <c r="Y235" s="519"/>
    </row>
    <row r="236" spans="1:25" x14ac:dyDescent="0.25">
      <c r="B236" s="479"/>
      <c r="C236" s="272" t="s">
        <v>155</v>
      </c>
      <c r="D236" s="272"/>
      <c r="E236" s="275"/>
      <c r="F236" s="275"/>
      <c r="G236" s="366"/>
      <c r="H236" s="364"/>
      <c r="I236" s="364"/>
      <c r="J236" s="364"/>
      <c r="K236" s="365"/>
      <c r="L236" s="31"/>
      <c r="M236" s="31"/>
      <c r="N236" s="364"/>
      <c r="O236" s="364"/>
      <c r="P236" s="364"/>
      <c r="Q236" s="364"/>
      <c r="R236" s="364"/>
      <c r="S236" s="364"/>
      <c r="T236" s="364"/>
      <c r="U236" s="364"/>
      <c r="V236" s="365"/>
      <c r="W236" s="365"/>
      <c r="Y236" s="237"/>
    </row>
    <row r="237" spans="1:25" x14ac:dyDescent="0.25">
      <c r="B237" s="479"/>
      <c r="C237" s="275"/>
      <c r="D237" s="272" t="s">
        <v>156</v>
      </c>
      <c r="E237" s="275"/>
      <c r="F237" s="275"/>
      <c r="G237" s="367">
        <f>SUBTOTAL(9,G238:G244)</f>
        <v>0</v>
      </c>
      <c r="H237" s="364"/>
      <c r="I237" s="364"/>
      <c r="J237" s="364"/>
      <c r="K237" s="365"/>
      <c r="L237" s="31"/>
      <c r="M237" s="31"/>
      <c r="N237" s="364"/>
      <c r="O237" s="364"/>
      <c r="P237" s="364"/>
      <c r="Q237" s="364"/>
      <c r="R237" s="364"/>
      <c r="S237" s="364"/>
      <c r="T237" s="364"/>
      <c r="U237" s="364"/>
      <c r="V237" s="365"/>
      <c r="W237" s="365"/>
      <c r="Y237" s="354"/>
    </row>
    <row r="238" spans="1:25" s="85" customFormat="1" outlineLevel="1" x14ac:dyDescent="0.25">
      <c r="B238" s="489"/>
      <c r="C238" s="485"/>
      <c r="D238" s="485"/>
      <c r="E238" s="485"/>
      <c r="F238" s="460" t="s">
        <v>157</v>
      </c>
      <c r="G238" s="220"/>
      <c r="H238" s="33"/>
      <c r="I238" s="33"/>
      <c r="J238" s="33"/>
      <c r="K238" s="35"/>
      <c r="L238" s="33"/>
      <c r="M238" s="33"/>
      <c r="N238" s="33"/>
      <c r="O238" s="33"/>
      <c r="P238" s="33"/>
      <c r="Q238" s="33"/>
      <c r="R238" s="33"/>
      <c r="S238" s="33"/>
      <c r="T238" s="33"/>
      <c r="U238" s="33"/>
      <c r="V238" s="35"/>
      <c r="W238" s="35"/>
      <c r="X238" s="84"/>
      <c r="Y238" s="236"/>
    </row>
    <row r="239" spans="1:25" outlineLevel="1" x14ac:dyDescent="0.25">
      <c r="B239" s="465"/>
      <c r="C239" s="275"/>
      <c r="D239" s="275"/>
      <c r="E239" s="275"/>
      <c r="F239" s="460" t="s">
        <v>158</v>
      </c>
      <c r="G239" s="220"/>
      <c r="H239" s="33"/>
      <c r="I239" s="33"/>
      <c r="J239" s="33"/>
      <c r="K239" s="35"/>
      <c r="L239" s="33"/>
      <c r="M239" s="33"/>
      <c r="N239" s="33"/>
      <c r="O239" s="33"/>
      <c r="P239" s="33"/>
      <c r="Q239" s="33"/>
      <c r="R239" s="33"/>
      <c r="S239" s="33"/>
      <c r="T239" s="33"/>
      <c r="U239" s="33"/>
      <c r="V239" s="35"/>
      <c r="W239" s="35"/>
      <c r="Y239" s="236"/>
    </row>
    <row r="240" spans="1:25" outlineLevel="1" x14ac:dyDescent="0.25">
      <c r="B240" s="465"/>
      <c r="C240" s="275"/>
      <c r="D240" s="275"/>
      <c r="E240" s="275"/>
      <c r="F240" s="457" t="s">
        <v>159</v>
      </c>
      <c r="G240" s="220"/>
      <c r="H240" s="33"/>
      <c r="I240" s="33"/>
      <c r="J240" s="33"/>
      <c r="K240" s="35"/>
      <c r="L240" s="33"/>
      <c r="M240" s="33"/>
      <c r="N240" s="33"/>
      <c r="O240" s="33"/>
      <c r="P240" s="33"/>
      <c r="Q240" s="33"/>
      <c r="R240" s="33"/>
      <c r="S240" s="33"/>
      <c r="T240" s="33"/>
      <c r="U240" s="33"/>
      <c r="V240" s="35"/>
      <c r="W240" s="35"/>
      <c r="Y240" s="236"/>
    </row>
    <row r="241" spans="2:25" outlineLevel="1" x14ac:dyDescent="0.25">
      <c r="B241" s="465"/>
      <c r="C241" s="275"/>
      <c r="D241" s="275"/>
      <c r="E241" s="275"/>
      <c r="F241" s="457" t="s">
        <v>160</v>
      </c>
      <c r="G241" s="220"/>
      <c r="H241" s="33"/>
      <c r="I241" s="33"/>
      <c r="J241" s="33"/>
      <c r="K241" s="35"/>
      <c r="L241" s="33"/>
      <c r="M241" s="33"/>
      <c r="N241" s="33"/>
      <c r="O241" s="33"/>
      <c r="P241" s="33"/>
      <c r="Q241" s="33"/>
      <c r="R241" s="33"/>
      <c r="S241" s="33"/>
      <c r="T241" s="33"/>
      <c r="U241" s="33"/>
      <c r="V241" s="35"/>
      <c r="W241" s="35"/>
      <c r="Y241" s="236"/>
    </row>
    <row r="242" spans="2:25" outlineLevel="1" x14ac:dyDescent="0.25">
      <c r="B242" s="465"/>
      <c r="C242" s="275"/>
      <c r="D242" s="275"/>
      <c r="E242" s="275"/>
      <c r="F242" s="457" t="s">
        <v>161</v>
      </c>
      <c r="G242" s="220"/>
      <c r="H242" s="33"/>
      <c r="I242" s="33"/>
      <c r="J242" s="33"/>
      <c r="K242" s="35"/>
      <c r="L242" s="33"/>
      <c r="M242" s="33"/>
      <c r="N242" s="33"/>
      <c r="O242" s="33"/>
      <c r="P242" s="33"/>
      <c r="Q242" s="33"/>
      <c r="R242" s="33"/>
      <c r="S242" s="33"/>
      <c r="T242" s="33"/>
      <c r="U242" s="33"/>
      <c r="V242" s="35"/>
      <c r="W242" s="35"/>
      <c r="Y242" s="236"/>
    </row>
    <row r="243" spans="2:25" outlineLevel="1" x14ac:dyDescent="0.25">
      <c r="B243" s="465"/>
      <c r="C243" s="275"/>
      <c r="D243" s="275"/>
      <c r="E243" s="275"/>
      <c r="F243" s="299" t="s">
        <v>162</v>
      </c>
      <c r="G243" s="220"/>
      <c r="H243" s="33"/>
      <c r="I243" s="33"/>
      <c r="J243" s="33"/>
      <c r="K243" s="35"/>
      <c r="L243" s="33"/>
      <c r="M243" s="33"/>
      <c r="N243" s="33"/>
      <c r="O243" s="33"/>
      <c r="P243" s="33"/>
      <c r="Q243" s="33"/>
      <c r="R243" s="33"/>
      <c r="S243" s="33"/>
      <c r="T243" s="33"/>
      <c r="U243" s="33"/>
      <c r="V243" s="35"/>
      <c r="W243" s="35"/>
      <c r="Y243" s="236"/>
    </row>
    <row r="244" spans="2:25" outlineLevel="1" x14ac:dyDescent="0.25">
      <c r="B244" s="465"/>
      <c r="C244" s="275"/>
      <c r="D244" s="275"/>
      <c r="E244" s="275"/>
      <c r="F244" s="299" t="s">
        <v>163</v>
      </c>
      <c r="G244" s="220"/>
      <c r="H244" s="33"/>
      <c r="I244" s="33"/>
      <c r="J244" s="33"/>
      <c r="K244" s="35"/>
      <c r="L244" s="33"/>
      <c r="M244" s="33"/>
      <c r="N244" s="33"/>
      <c r="O244" s="33"/>
      <c r="P244" s="33"/>
      <c r="Q244" s="33"/>
      <c r="R244" s="33"/>
      <c r="S244" s="33"/>
      <c r="T244" s="33"/>
      <c r="U244" s="33"/>
      <c r="V244" s="35"/>
      <c r="W244" s="35"/>
      <c r="Y244" s="236"/>
    </row>
    <row r="245" spans="2:25" x14ac:dyDescent="0.25">
      <c r="B245" s="479"/>
      <c r="C245" s="275"/>
      <c r="D245" s="276" t="s">
        <v>164</v>
      </c>
      <c r="E245" s="275"/>
      <c r="F245" s="275"/>
      <c r="G245" s="52"/>
      <c r="H245" s="364"/>
      <c r="I245" s="364"/>
      <c r="J245" s="364"/>
      <c r="K245" s="365"/>
      <c r="L245" s="31"/>
      <c r="M245" s="31"/>
      <c r="N245" s="364"/>
      <c r="O245" s="364"/>
      <c r="P245" s="364"/>
      <c r="Q245" s="364"/>
      <c r="R245" s="364"/>
      <c r="S245" s="364"/>
      <c r="T245" s="364"/>
      <c r="U245" s="364"/>
      <c r="V245" s="365"/>
      <c r="W245" s="365"/>
      <c r="Y245" s="353"/>
    </row>
    <row r="246" spans="2:25" x14ac:dyDescent="0.25">
      <c r="B246" s="479"/>
      <c r="C246" s="275"/>
      <c r="D246" s="276"/>
      <c r="E246" s="275" t="s">
        <v>165</v>
      </c>
      <c r="F246" s="275"/>
      <c r="G246" s="367">
        <f t="shared" ref="G246:W246" si="55">SUBTOTAL(9,G247:G252)</f>
        <v>0</v>
      </c>
      <c r="H246" s="364">
        <f t="shared" si="55"/>
        <v>0</v>
      </c>
      <c r="I246" s="364">
        <f t="shared" si="55"/>
        <v>0</v>
      </c>
      <c r="J246" s="364">
        <f t="shared" si="55"/>
        <v>0</v>
      </c>
      <c r="K246" s="365">
        <f t="shared" si="55"/>
        <v>0</v>
      </c>
      <c r="L246" s="31">
        <f t="shared" si="55"/>
        <v>0</v>
      </c>
      <c r="M246" s="31">
        <f t="shared" si="55"/>
        <v>0</v>
      </c>
      <c r="N246" s="31">
        <f t="shared" si="55"/>
        <v>0</v>
      </c>
      <c r="O246" s="31">
        <f t="shared" si="55"/>
        <v>0</v>
      </c>
      <c r="P246" s="31">
        <f t="shared" si="55"/>
        <v>0</v>
      </c>
      <c r="Q246" s="31">
        <f t="shared" si="55"/>
        <v>0</v>
      </c>
      <c r="R246" s="31">
        <f t="shared" si="55"/>
        <v>0</v>
      </c>
      <c r="S246" s="31">
        <f t="shared" si="55"/>
        <v>0</v>
      </c>
      <c r="T246" s="31">
        <f t="shared" si="55"/>
        <v>0</v>
      </c>
      <c r="U246" s="31">
        <f t="shared" si="55"/>
        <v>0</v>
      </c>
      <c r="V246" s="365">
        <f t="shared" si="55"/>
        <v>0</v>
      </c>
      <c r="W246" s="365">
        <f t="shared" si="55"/>
        <v>0</v>
      </c>
      <c r="Y246" s="354"/>
    </row>
    <row r="247" spans="2:25" outlineLevel="1" x14ac:dyDescent="0.25">
      <c r="B247" s="465"/>
      <c r="C247" s="275"/>
      <c r="D247" s="275"/>
      <c r="E247" s="273"/>
      <c r="F247" s="457" t="s">
        <v>166</v>
      </c>
      <c r="G247" s="220"/>
      <c r="H247" s="229"/>
      <c r="I247" s="230"/>
      <c r="J247" s="230"/>
      <c r="K247" s="233"/>
      <c r="L247" s="229"/>
      <c r="M247" s="230"/>
      <c r="N247" s="230"/>
      <c r="O247" s="230"/>
      <c r="P247" s="230"/>
      <c r="Q247" s="230"/>
      <c r="R247" s="230"/>
      <c r="S247" s="230"/>
      <c r="T247" s="230"/>
      <c r="U247" s="230"/>
      <c r="V247" s="233"/>
      <c r="W247" s="234"/>
      <c r="Y247" s="236"/>
    </row>
    <row r="248" spans="2:25" outlineLevel="1" x14ac:dyDescent="0.25">
      <c r="B248" s="465"/>
      <c r="C248" s="275"/>
      <c r="D248" s="275"/>
      <c r="E248" s="273"/>
      <c r="F248" s="457" t="s">
        <v>167</v>
      </c>
      <c r="G248" s="220"/>
      <c r="H248" s="229"/>
      <c r="I248" s="230"/>
      <c r="J248" s="230"/>
      <c r="K248" s="233"/>
      <c r="L248" s="229"/>
      <c r="M248" s="230"/>
      <c r="N248" s="230"/>
      <c r="O248" s="230"/>
      <c r="P248" s="230"/>
      <c r="Q248" s="230"/>
      <c r="R248" s="230"/>
      <c r="S248" s="230"/>
      <c r="T248" s="230"/>
      <c r="U248" s="230"/>
      <c r="V248" s="233"/>
      <c r="W248" s="234"/>
      <c r="Y248" s="236"/>
    </row>
    <row r="249" spans="2:25" outlineLevel="1" x14ac:dyDescent="0.25">
      <c r="B249" s="465"/>
      <c r="C249" s="275"/>
      <c r="D249" s="275"/>
      <c r="E249" s="273"/>
      <c r="F249" s="457" t="s">
        <v>168</v>
      </c>
      <c r="G249" s="220"/>
      <c r="H249" s="229"/>
      <c r="I249" s="230"/>
      <c r="J249" s="230"/>
      <c r="K249" s="233"/>
      <c r="L249" s="229"/>
      <c r="M249" s="230"/>
      <c r="N249" s="230"/>
      <c r="O249" s="230"/>
      <c r="P249" s="230"/>
      <c r="Q249" s="230"/>
      <c r="R249" s="230"/>
      <c r="S249" s="230"/>
      <c r="T249" s="230"/>
      <c r="U249" s="230"/>
      <c r="V249" s="233"/>
      <c r="W249" s="234"/>
      <c r="Y249" s="236"/>
    </row>
    <row r="250" spans="2:25" outlineLevel="1" x14ac:dyDescent="0.25">
      <c r="B250" s="465"/>
      <c r="C250" s="273"/>
      <c r="D250" s="273"/>
      <c r="E250" s="273"/>
      <c r="F250" s="457" t="s">
        <v>169</v>
      </c>
      <c r="G250" s="220"/>
      <c r="H250" s="229"/>
      <c r="I250" s="230"/>
      <c r="J250" s="230"/>
      <c r="K250" s="233"/>
      <c r="L250" s="229"/>
      <c r="M250" s="230"/>
      <c r="N250" s="230"/>
      <c r="O250" s="230"/>
      <c r="P250" s="230"/>
      <c r="Q250" s="230"/>
      <c r="R250" s="230"/>
      <c r="S250" s="230"/>
      <c r="T250" s="230"/>
      <c r="U250" s="230"/>
      <c r="V250" s="233"/>
      <c r="W250" s="234"/>
      <c r="Y250" s="236"/>
    </row>
    <row r="251" spans="2:25" outlineLevel="1" x14ac:dyDescent="0.25">
      <c r="B251" s="465"/>
      <c r="C251" s="273"/>
      <c r="D251" s="273"/>
      <c r="E251" s="273"/>
      <c r="F251" s="299" t="s">
        <v>170</v>
      </c>
      <c r="G251" s="220"/>
      <c r="H251" s="229"/>
      <c r="I251" s="230"/>
      <c r="J251" s="230"/>
      <c r="K251" s="233"/>
      <c r="L251" s="229"/>
      <c r="M251" s="230"/>
      <c r="N251" s="230"/>
      <c r="O251" s="230"/>
      <c r="P251" s="230"/>
      <c r="Q251" s="230"/>
      <c r="R251" s="230"/>
      <c r="S251" s="230"/>
      <c r="T251" s="230"/>
      <c r="U251" s="230"/>
      <c r="V251" s="233"/>
      <c r="W251" s="234"/>
      <c r="Y251" s="236"/>
    </row>
    <row r="252" spans="2:25" outlineLevel="1" x14ac:dyDescent="0.25">
      <c r="B252" s="465"/>
      <c r="C252" s="273"/>
      <c r="D252" s="273"/>
      <c r="E252" s="273"/>
      <c r="F252" s="299" t="s">
        <v>171</v>
      </c>
      <c r="G252" s="220"/>
      <c r="H252" s="229"/>
      <c r="I252" s="230"/>
      <c r="J252" s="230"/>
      <c r="K252" s="233"/>
      <c r="L252" s="229"/>
      <c r="M252" s="230"/>
      <c r="N252" s="230"/>
      <c r="O252" s="230"/>
      <c r="P252" s="230"/>
      <c r="Q252" s="230"/>
      <c r="R252" s="230"/>
      <c r="S252" s="230"/>
      <c r="T252" s="230"/>
      <c r="U252" s="230"/>
      <c r="V252" s="233"/>
      <c r="W252" s="234"/>
      <c r="Y252" s="236"/>
    </row>
    <row r="253" spans="2:25" x14ac:dyDescent="0.25">
      <c r="B253" s="465"/>
      <c r="C253" s="273"/>
      <c r="D253" s="273"/>
      <c r="E253" s="273" t="s">
        <v>172</v>
      </c>
      <c r="F253" s="275"/>
      <c r="G253" s="367">
        <f>SUBTOTAL(9,G254:G259)</f>
        <v>0</v>
      </c>
      <c r="H253" s="364">
        <f>SUBTOTAL(9,H254:H259)</f>
        <v>0</v>
      </c>
      <c r="I253" s="364">
        <f>SUBTOTAL(9,I254:I259)</f>
        <v>0</v>
      </c>
      <c r="J253" s="364">
        <f>SUBTOTAL(9,J254:J259)</f>
        <v>0</v>
      </c>
      <c r="K253" s="365">
        <f>SUBTOTAL(9,K254:K259)</f>
        <v>0</v>
      </c>
      <c r="L253" s="31">
        <f t="shared" ref="L253:W253" si="56">SUBTOTAL(9,L254:L259)</f>
        <v>0</v>
      </c>
      <c r="M253" s="31">
        <f t="shared" si="56"/>
        <v>0</v>
      </c>
      <c r="N253" s="31">
        <f t="shared" si="56"/>
        <v>0</v>
      </c>
      <c r="O253" s="31">
        <f t="shared" si="56"/>
        <v>0</v>
      </c>
      <c r="P253" s="31">
        <f t="shared" si="56"/>
        <v>0</v>
      </c>
      <c r="Q253" s="31">
        <f t="shared" si="56"/>
        <v>0</v>
      </c>
      <c r="R253" s="31">
        <f t="shared" si="56"/>
        <v>0</v>
      </c>
      <c r="S253" s="31">
        <f t="shared" si="56"/>
        <v>0</v>
      </c>
      <c r="T253" s="31">
        <f t="shared" si="56"/>
        <v>0</v>
      </c>
      <c r="U253" s="31">
        <f t="shared" si="56"/>
        <v>0</v>
      </c>
      <c r="V253" s="365">
        <f t="shared" si="56"/>
        <v>0</v>
      </c>
      <c r="W253" s="365">
        <f t="shared" si="56"/>
        <v>0</v>
      </c>
      <c r="Y253" s="238"/>
    </row>
    <row r="254" spans="2:25" outlineLevel="1" x14ac:dyDescent="0.25">
      <c r="B254" s="465"/>
      <c r="C254" s="273"/>
      <c r="D254" s="273"/>
      <c r="E254" s="273"/>
      <c r="F254" s="299" t="s">
        <v>173</v>
      </c>
      <c r="G254" s="220"/>
      <c r="H254" s="229"/>
      <c r="I254" s="230"/>
      <c r="J254" s="230"/>
      <c r="K254" s="233"/>
      <c r="L254" s="229"/>
      <c r="M254" s="33"/>
      <c r="N254" s="33"/>
      <c r="O254" s="33"/>
      <c r="P254" s="33"/>
      <c r="Q254" s="33"/>
      <c r="R254" s="33"/>
      <c r="S254" s="33"/>
      <c r="T254" s="33"/>
      <c r="U254" s="33"/>
      <c r="V254" s="35"/>
      <c r="W254" s="35"/>
      <c r="Y254" s="236"/>
    </row>
    <row r="255" spans="2:25" outlineLevel="1" x14ac:dyDescent="0.25">
      <c r="B255" s="465"/>
      <c r="C255" s="273"/>
      <c r="D255" s="273"/>
      <c r="E255" s="273"/>
      <c r="F255" s="299" t="s">
        <v>174</v>
      </c>
      <c r="G255" s="220"/>
      <c r="H255" s="229"/>
      <c r="I255" s="230"/>
      <c r="J255" s="230"/>
      <c r="K255" s="233"/>
      <c r="L255" s="265"/>
      <c r="M255" s="230"/>
      <c r="N255" s="33"/>
      <c r="O255" s="33"/>
      <c r="P255" s="33"/>
      <c r="Q255" s="33"/>
      <c r="R255" s="33"/>
      <c r="S255" s="33"/>
      <c r="T255" s="33"/>
      <c r="U255" s="33"/>
      <c r="V255" s="35"/>
      <c r="W255" s="35"/>
      <c r="Y255" s="236"/>
    </row>
    <row r="256" spans="2:25" outlineLevel="1" x14ac:dyDescent="0.25">
      <c r="B256" s="465"/>
      <c r="C256" s="273"/>
      <c r="D256" s="273"/>
      <c r="E256" s="273"/>
      <c r="F256" s="299" t="s">
        <v>175</v>
      </c>
      <c r="G256" s="220"/>
      <c r="H256" s="229"/>
      <c r="I256" s="230"/>
      <c r="J256" s="230"/>
      <c r="K256" s="233"/>
      <c r="L256" s="229"/>
      <c r="M256" s="230"/>
      <c r="N256" s="230"/>
      <c r="O256" s="230"/>
      <c r="P256" s="33"/>
      <c r="Q256" s="33"/>
      <c r="R256" s="33"/>
      <c r="S256" s="33"/>
      <c r="T256" s="33"/>
      <c r="U256" s="33"/>
      <c r="V256" s="35"/>
      <c r="W256" s="35"/>
      <c r="Y256" s="236"/>
    </row>
    <row r="257" spans="2:25" outlineLevel="1" x14ac:dyDescent="0.25">
      <c r="B257" s="465"/>
      <c r="C257" s="273"/>
      <c r="D257" s="273"/>
      <c r="E257" s="273"/>
      <c r="F257" s="299" t="s">
        <v>176</v>
      </c>
      <c r="G257" s="220"/>
      <c r="H257" s="229"/>
      <c r="I257" s="230"/>
      <c r="J257" s="230"/>
      <c r="K257" s="233"/>
      <c r="L257" s="229"/>
      <c r="M257" s="230"/>
      <c r="N257" s="230"/>
      <c r="O257" s="230"/>
      <c r="P257" s="230"/>
      <c r="Q257" s="230"/>
      <c r="R257" s="230"/>
      <c r="S257" s="230"/>
      <c r="T257" s="33"/>
      <c r="U257" s="33"/>
      <c r="V257" s="35"/>
      <c r="W257" s="35"/>
      <c r="Y257" s="236"/>
    </row>
    <row r="258" spans="2:25" outlineLevel="1" x14ac:dyDescent="0.25">
      <c r="B258" s="465"/>
      <c r="C258" s="273"/>
      <c r="D258" s="273"/>
      <c r="E258" s="273"/>
      <c r="F258" s="299" t="s">
        <v>177</v>
      </c>
      <c r="G258" s="220"/>
      <c r="H258" s="229"/>
      <c r="I258" s="230"/>
      <c r="J258" s="230"/>
      <c r="K258" s="233"/>
      <c r="L258" s="229"/>
      <c r="M258" s="230"/>
      <c r="N258" s="230"/>
      <c r="O258" s="230"/>
      <c r="P258" s="230"/>
      <c r="Q258" s="230"/>
      <c r="R258" s="230"/>
      <c r="S258" s="230"/>
      <c r="T258" s="230"/>
      <c r="U258" s="230"/>
      <c r="V258" s="233"/>
      <c r="W258" s="234"/>
      <c r="Y258" s="236"/>
    </row>
    <row r="259" spans="2:25" outlineLevel="1" x14ac:dyDescent="0.25">
      <c r="B259" s="465"/>
      <c r="C259" s="273"/>
      <c r="D259" s="273"/>
      <c r="E259" s="273"/>
      <c r="F259" s="299" t="s">
        <v>178</v>
      </c>
      <c r="G259" s="220"/>
      <c r="H259" s="229"/>
      <c r="I259" s="230"/>
      <c r="J259" s="230"/>
      <c r="K259" s="233"/>
      <c r="L259" s="229"/>
      <c r="M259" s="230"/>
      <c r="N259" s="230"/>
      <c r="O259" s="230"/>
      <c r="P259" s="230"/>
      <c r="Q259" s="230"/>
      <c r="R259" s="230"/>
      <c r="S259" s="230"/>
      <c r="T259" s="230"/>
      <c r="U259" s="230"/>
      <c r="V259" s="233"/>
      <c r="W259" s="234"/>
      <c r="Y259" s="236"/>
    </row>
    <row r="260" spans="2:25" x14ac:dyDescent="0.25">
      <c r="B260" s="465"/>
      <c r="C260" s="273"/>
      <c r="D260" s="273"/>
      <c r="E260" s="273" t="s">
        <v>179</v>
      </c>
      <c r="F260" s="275"/>
      <c r="G260" s="367">
        <f>SUBTOTAL(9,G261:G266)</f>
        <v>0</v>
      </c>
      <c r="H260" s="364">
        <f>SUBTOTAL(9,H261:H266)</f>
        <v>0</v>
      </c>
      <c r="I260" s="364">
        <f>SUBTOTAL(9,I261:I266)</f>
        <v>0</v>
      </c>
      <c r="J260" s="364">
        <f>SUBTOTAL(9,J261:J266)</f>
        <v>0</v>
      </c>
      <c r="K260" s="365">
        <f>SUBTOTAL(9,K261:K266)</f>
        <v>0</v>
      </c>
      <c r="L260" s="31">
        <f t="shared" ref="L260:W260" si="57">SUBTOTAL(9,L261:L266)</f>
        <v>0</v>
      </c>
      <c r="M260" s="31">
        <f t="shared" si="57"/>
        <v>0</v>
      </c>
      <c r="N260" s="31">
        <f t="shared" si="57"/>
        <v>0</v>
      </c>
      <c r="O260" s="31">
        <f t="shared" si="57"/>
        <v>0</v>
      </c>
      <c r="P260" s="31">
        <f t="shared" si="57"/>
        <v>0</v>
      </c>
      <c r="Q260" s="31">
        <f t="shared" si="57"/>
        <v>0</v>
      </c>
      <c r="R260" s="31">
        <f t="shared" si="57"/>
        <v>0</v>
      </c>
      <c r="S260" s="31">
        <f t="shared" si="57"/>
        <v>0</v>
      </c>
      <c r="T260" s="31">
        <f t="shared" si="57"/>
        <v>0</v>
      </c>
      <c r="U260" s="31">
        <f t="shared" si="57"/>
        <v>0</v>
      </c>
      <c r="V260" s="365">
        <f t="shared" si="57"/>
        <v>0</v>
      </c>
      <c r="W260" s="365">
        <f t="shared" si="57"/>
        <v>0</v>
      </c>
      <c r="Y260" s="238"/>
    </row>
    <row r="261" spans="2:25" outlineLevel="1" x14ac:dyDescent="0.25">
      <c r="B261" s="465"/>
      <c r="C261" s="273"/>
      <c r="D261" s="273"/>
      <c r="E261" s="273"/>
      <c r="F261" s="299" t="s">
        <v>180</v>
      </c>
      <c r="G261" s="220"/>
      <c r="H261" s="229"/>
      <c r="I261" s="230"/>
      <c r="J261" s="230"/>
      <c r="K261" s="233"/>
      <c r="L261" s="229"/>
      <c r="M261" s="33"/>
      <c r="N261" s="33"/>
      <c r="O261" s="33"/>
      <c r="P261" s="33"/>
      <c r="Q261" s="33"/>
      <c r="R261" s="33"/>
      <c r="S261" s="33"/>
      <c r="T261" s="33"/>
      <c r="U261" s="33"/>
      <c r="V261" s="35"/>
      <c r="W261" s="35"/>
      <c r="Y261" s="236"/>
    </row>
    <row r="262" spans="2:25" outlineLevel="1" x14ac:dyDescent="0.25">
      <c r="B262" s="465"/>
      <c r="C262" s="273"/>
      <c r="D262" s="273"/>
      <c r="E262" s="273"/>
      <c r="F262" s="299" t="s">
        <v>181</v>
      </c>
      <c r="G262" s="220"/>
      <c r="H262" s="229"/>
      <c r="I262" s="230"/>
      <c r="J262" s="230"/>
      <c r="K262" s="233"/>
      <c r="L262" s="265"/>
      <c r="M262" s="230"/>
      <c r="N262" s="33"/>
      <c r="O262" s="33"/>
      <c r="P262" s="33"/>
      <c r="Q262" s="33"/>
      <c r="R262" s="33"/>
      <c r="S262" s="33"/>
      <c r="T262" s="33"/>
      <c r="U262" s="33"/>
      <c r="V262" s="35"/>
      <c r="W262" s="35"/>
      <c r="Y262" s="236"/>
    </row>
    <row r="263" spans="2:25" outlineLevel="1" x14ac:dyDescent="0.25">
      <c r="B263" s="465"/>
      <c r="C263" s="273"/>
      <c r="D263" s="273"/>
      <c r="E263" s="273"/>
      <c r="F263" s="299" t="s">
        <v>182</v>
      </c>
      <c r="G263" s="220"/>
      <c r="H263" s="229"/>
      <c r="I263" s="230"/>
      <c r="J263" s="230"/>
      <c r="K263" s="233"/>
      <c r="L263" s="229"/>
      <c r="M263" s="230"/>
      <c r="N263" s="230"/>
      <c r="O263" s="230"/>
      <c r="P263" s="33"/>
      <c r="Q263" s="33"/>
      <c r="R263" s="33"/>
      <c r="S263" s="33"/>
      <c r="T263" s="33"/>
      <c r="U263" s="33"/>
      <c r="V263" s="35"/>
      <c r="W263" s="35"/>
      <c r="Y263" s="236"/>
    </row>
    <row r="264" spans="2:25" outlineLevel="1" x14ac:dyDescent="0.25">
      <c r="B264" s="465"/>
      <c r="C264" s="273"/>
      <c r="D264" s="273"/>
      <c r="E264" s="273"/>
      <c r="F264" s="299" t="s">
        <v>183</v>
      </c>
      <c r="G264" s="220"/>
      <c r="H264" s="229"/>
      <c r="I264" s="230"/>
      <c r="J264" s="230"/>
      <c r="K264" s="233"/>
      <c r="L264" s="229"/>
      <c r="M264" s="230"/>
      <c r="N264" s="230"/>
      <c r="O264" s="230"/>
      <c r="P264" s="230"/>
      <c r="Q264" s="230"/>
      <c r="R264" s="230"/>
      <c r="S264" s="230"/>
      <c r="T264" s="33"/>
      <c r="U264" s="33"/>
      <c r="V264" s="35"/>
      <c r="W264" s="35"/>
      <c r="Y264" s="236"/>
    </row>
    <row r="265" spans="2:25" outlineLevel="1" x14ac:dyDescent="0.25">
      <c r="B265" s="465"/>
      <c r="C265" s="273"/>
      <c r="D265" s="273"/>
      <c r="E265" s="273"/>
      <c r="F265" s="299" t="s">
        <v>184</v>
      </c>
      <c r="G265" s="220"/>
      <c r="H265" s="229"/>
      <c r="I265" s="230"/>
      <c r="J265" s="230"/>
      <c r="K265" s="233"/>
      <c r="L265" s="229"/>
      <c r="M265" s="230"/>
      <c r="N265" s="230"/>
      <c r="O265" s="230"/>
      <c r="P265" s="230"/>
      <c r="Q265" s="230"/>
      <c r="R265" s="230"/>
      <c r="S265" s="230"/>
      <c r="T265" s="230"/>
      <c r="U265" s="230"/>
      <c r="V265" s="233"/>
      <c r="W265" s="234"/>
      <c r="Y265" s="236"/>
    </row>
    <row r="266" spans="2:25" outlineLevel="1" x14ac:dyDescent="0.25">
      <c r="B266" s="465"/>
      <c r="C266" s="273"/>
      <c r="D266" s="273"/>
      <c r="E266" s="273"/>
      <c r="F266" s="299" t="s">
        <v>185</v>
      </c>
      <c r="G266" s="220"/>
      <c r="H266" s="229"/>
      <c r="I266" s="230"/>
      <c r="J266" s="230"/>
      <c r="K266" s="233"/>
      <c r="L266" s="229"/>
      <c r="M266" s="230"/>
      <c r="N266" s="230"/>
      <c r="O266" s="230"/>
      <c r="P266" s="230"/>
      <c r="Q266" s="230"/>
      <c r="R266" s="230"/>
      <c r="S266" s="230"/>
      <c r="T266" s="230"/>
      <c r="U266" s="230"/>
      <c r="V266" s="233"/>
      <c r="W266" s="234"/>
      <c r="Y266" s="236"/>
    </row>
    <row r="267" spans="2:25" x14ac:dyDescent="0.25">
      <c r="B267" s="465"/>
      <c r="C267" s="273"/>
      <c r="D267" s="273"/>
      <c r="E267" s="273" t="s">
        <v>186</v>
      </c>
      <c r="F267" s="275"/>
      <c r="G267" s="367">
        <f>SUBTOTAL(9,G268:G273)</f>
        <v>0</v>
      </c>
      <c r="H267" s="364">
        <f>SUBTOTAL(9,H268:H273)</f>
        <v>0</v>
      </c>
      <c r="I267" s="364">
        <f>SUBTOTAL(9,I268:I273)</f>
        <v>0</v>
      </c>
      <c r="J267" s="364">
        <f>SUBTOTAL(9,J268:J273)</f>
        <v>0</v>
      </c>
      <c r="K267" s="365">
        <f>SUBTOTAL(9,K268:K273)</f>
        <v>0</v>
      </c>
      <c r="L267" s="31">
        <f t="shared" ref="L267:W267" si="58">SUBTOTAL(9,L268:L273)</f>
        <v>0</v>
      </c>
      <c r="M267" s="31">
        <f t="shared" si="58"/>
        <v>0</v>
      </c>
      <c r="N267" s="31">
        <f t="shared" si="58"/>
        <v>0</v>
      </c>
      <c r="O267" s="31">
        <f t="shared" si="58"/>
        <v>0</v>
      </c>
      <c r="P267" s="31">
        <f t="shared" si="58"/>
        <v>0</v>
      </c>
      <c r="Q267" s="31">
        <f t="shared" si="58"/>
        <v>0</v>
      </c>
      <c r="R267" s="31">
        <f t="shared" si="58"/>
        <v>0</v>
      </c>
      <c r="S267" s="31">
        <f t="shared" si="58"/>
        <v>0</v>
      </c>
      <c r="T267" s="31">
        <f t="shared" si="58"/>
        <v>0</v>
      </c>
      <c r="U267" s="31">
        <f t="shared" si="58"/>
        <v>0</v>
      </c>
      <c r="V267" s="365">
        <f t="shared" si="58"/>
        <v>0</v>
      </c>
      <c r="W267" s="365">
        <f t="shared" si="58"/>
        <v>0</v>
      </c>
      <c r="Y267" s="238"/>
    </row>
    <row r="268" spans="2:25" outlineLevel="1" x14ac:dyDescent="0.25">
      <c r="B268" s="465"/>
      <c r="C268" s="273"/>
      <c r="D268" s="273"/>
      <c r="E268" s="273"/>
      <c r="F268" s="299" t="s">
        <v>187</v>
      </c>
      <c r="G268" s="220"/>
      <c r="H268" s="229"/>
      <c r="I268" s="230"/>
      <c r="J268" s="230"/>
      <c r="K268" s="233"/>
      <c r="L268" s="229"/>
      <c r="M268" s="33"/>
      <c r="N268" s="33"/>
      <c r="O268" s="33"/>
      <c r="P268" s="33"/>
      <c r="Q268" s="33"/>
      <c r="R268" s="33"/>
      <c r="S268" s="33"/>
      <c r="T268" s="33"/>
      <c r="U268" s="33"/>
      <c r="V268" s="35"/>
      <c r="W268" s="35"/>
      <c r="Y268" s="236"/>
    </row>
    <row r="269" spans="2:25" outlineLevel="1" x14ac:dyDescent="0.25">
      <c r="B269" s="465"/>
      <c r="C269" s="273"/>
      <c r="D269" s="273"/>
      <c r="E269" s="273"/>
      <c r="F269" s="299" t="s">
        <v>188</v>
      </c>
      <c r="G269" s="220"/>
      <c r="H269" s="229"/>
      <c r="I269" s="230"/>
      <c r="J269" s="230"/>
      <c r="K269" s="233"/>
      <c r="L269" s="265"/>
      <c r="M269" s="230"/>
      <c r="N269" s="33"/>
      <c r="O269" s="33"/>
      <c r="P269" s="33"/>
      <c r="Q269" s="33"/>
      <c r="R269" s="33"/>
      <c r="S269" s="33"/>
      <c r="T269" s="33"/>
      <c r="U269" s="33"/>
      <c r="V269" s="35"/>
      <c r="W269" s="35"/>
      <c r="Y269" s="236"/>
    </row>
    <row r="270" spans="2:25" outlineLevel="1" x14ac:dyDescent="0.25">
      <c r="B270" s="465"/>
      <c r="C270" s="273"/>
      <c r="D270" s="273"/>
      <c r="E270" s="273"/>
      <c r="F270" s="299" t="s">
        <v>189</v>
      </c>
      <c r="G270" s="220"/>
      <c r="H270" s="229"/>
      <c r="I270" s="230"/>
      <c r="J270" s="230"/>
      <c r="K270" s="233"/>
      <c r="L270" s="229"/>
      <c r="M270" s="230"/>
      <c r="N270" s="230"/>
      <c r="O270" s="230"/>
      <c r="P270" s="33"/>
      <c r="Q270" s="33"/>
      <c r="R270" s="33"/>
      <c r="S270" s="33"/>
      <c r="T270" s="33"/>
      <c r="U270" s="33"/>
      <c r="V270" s="35"/>
      <c r="W270" s="35"/>
      <c r="Y270" s="236"/>
    </row>
    <row r="271" spans="2:25" outlineLevel="1" x14ac:dyDescent="0.25">
      <c r="B271" s="465"/>
      <c r="C271" s="273"/>
      <c r="D271" s="273"/>
      <c r="E271" s="273"/>
      <c r="F271" s="299" t="s">
        <v>190</v>
      </c>
      <c r="G271" s="220"/>
      <c r="H271" s="229"/>
      <c r="I271" s="230"/>
      <c r="J271" s="230"/>
      <c r="K271" s="233"/>
      <c r="L271" s="229"/>
      <c r="M271" s="230"/>
      <c r="N271" s="230"/>
      <c r="O271" s="230"/>
      <c r="P271" s="230"/>
      <c r="Q271" s="230"/>
      <c r="R271" s="230"/>
      <c r="S271" s="230"/>
      <c r="T271" s="33"/>
      <c r="U271" s="33"/>
      <c r="V271" s="35"/>
      <c r="W271" s="35"/>
      <c r="Y271" s="236"/>
    </row>
    <row r="272" spans="2:25" outlineLevel="1" x14ac:dyDescent="0.25">
      <c r="B272" s="465"/>
      <c r="C272" s="273"/>
      <c r="D272" s="273"/>
      <c r="E272" s="273"/>
      <c r="F272" s="299" t="s">
        <v>191</v>
      </c>
      <c r="G272" s="220"/>
      <c r="H272" s="229"/>
      <c r="I272" s="230"/>
      <c r="J272" s="230"/>
      <c r="K272" s="233"/>
      <c r="L272" s="229"/>
      <c r="M272" s="230"/>
      <c r="N272" s="230"/>
      <c r="O272" s="230"/>
      <c r="P272" s="230"/>
      <c r="Q272" s="230"/>
      <c r="R272" s="230"/>
      <c r="S272" s="230"/>
      <c r="T272" s="230"/>
      <c r="U272" s="230"/>
      <c r="V272" s="233"/>
      <c r="W272" s="234"/>
      <c r="Y272" s="236"/>
    </row>
    <row r="273" spans="2:25" outlineLevel="1" x14ac:dyDescent="0.25">
      <c r="B273" s="465"/>
      <c r="C273" s="273"/>
      <c r="D273" s="273"/>
      <c r="E273" s="273"/>
      <c r="F273" s="299" t="s">
        <v>178</v>
      </c>
      <c r="G273" s="220"/>
      <c r="H273" s="229"/>
      <c r="I273" s="230"/>
      <c r="J273" s="230"/>
      <c r="K273" s="233"/>
      <c r="L273" s="229"/>
      <c r="M273" s="230"/>
      <c r="N273" s="230"/>
      <c r="O273" s="230"/>
      <c r="P273" s="230"/>
      <c r="Q273" s="230"/>
      <c r="R273" s="230"/>
      <c r="S273" s="230"/>
      <c r="T273" s="230"/>
      <c r="U273" s="230"/>
      <c r="V273" s="233"/>
      <c r="W273" s="234"/>
      <c r="Y273" s="236"/>
    </row>
    <row r="274" spans="2:25" x14ac:dyDescent="0.25">
      <c r="B274" s="465"/>
      <c r="C274" s="273"/>
      <c r="D274" s="273"/>
      <c r="E274" s="273" t="s">
        <v>192</v>
      </c>
      <c r="F274" s="275"/>
      <c r="G274" s="367">
        <f>SUBTOTAL(9,G275:G280)</f>
        <v>0</v>
      </c>
      <c r="H274" s="364">
        <f>SUBTOTAL(9,H275:H280)</f>
        <v>0</v>
      </c>
      <c r="I274" s="364">
        <f>SUBTOTAL(9,I275:I280)</f>
        <v>0</v>
      </c>
      <c r="J274" s="364">
        <f>SUBTOTAL(9,J275:J280)</f>
        <v>0</v>
      </c>
      <c r="K274" s="365">
        <f>SUBTOTAL(9,K275:K280)</f>
        <v>0</v>
      </c>
      <c r="L274" s="31">
        <f t="shared" ref="L274:W274" si="59">SUBTOTAL(9,L275:L280)</f>
        <v>0</v>
      </c>
      <c r="M274" s="31">
        <f t="shared" si="59"/>
        <v>0</v>
      </c>
      <c r="N274" s="31">
        <f t="shared" si="59"/>
        <v>0</v>
      </c>
      <c r="O274" s="31">
        <f t="shared" si="59"/>
        <v>0</v>
      </c>
      <c r="P274" s="31">
        <f t="shared" si="59"/>
        <v>0</v>
      </c>
      <c r="Q274" s="31">
        <f t="shared" si="59"/>
        <v>0</v>
      </c>
      <c r="R274" s="31">
        <f t="shared" si="59"/>
        <v>0</v>
      </c>
      <c r="S274" s="31">
        <f t="shared" si="59"/>
        <v>0</v>
      </c>
      <c r="T274" s="31">
        <f t="shared" si="59"/>
        <v>0</v>
      </c>
      <c r="U274" s="31">
        <f t="shared" si="59"/>
        <v>0</v>
      </c>
      <c r="V274" s="365">
        <f t="shared" si="59"/>
        <v>0</v>
      </c>
      <c r="W274" s="365">
        <f t="shared" si="59"/>
        <v>0</v>
      </c>
      <c r="Y274" s="238"/>
    </row>
    <row r="275" spans="2:25" outlineLevel="1" x14ac:dyDescent="0.25">
      <c r="B275" s="465"/>
      <c r="C275" s="273"/>
      <c r="D275" s="273"/>
      <c r="E275" s="273"/>
      <c r="F275" s="299" t="s">
        <v>193</v>
      </c>
      <c r="G275" s="220"/>
      <c r="H275" s="229"/>
      <c r="I275" s="230"/>
      <c r="J275" s="230"/>
      <c r="K275" s="233"/>
      <c r="L275" s="229"/>
      <c r="M275" s="33"/>
      <c r="N275" s="33"/>
      <c r="O275" s="33"/>
      <c r="P275" s="33"/>
      <c r="Q275" s="33"/>
      <c r="R275" s="33"/>
      <c r="S275" s="33"/>
      <c r="T275" s="33"/>
      <c r="U275" s="33"/>
      <c r="V275" s="35"/>
      <c r="W275" s="35"/>
      <c r="Y275" s="236"/>
    </row>
    <row r="276" spans="2:25" outlineLevel="1" x14ac:dyDescent="0.25">
      <c r="B276" s="465"/>
      <c r="C276" s="273"/>
      <c r="D276" s="273"/>
      <c r="E276" s="273"/>
      <c r="F276" s="299" t="s">
        <v>194</v>
      </c>
      <c r="G276" s="220"/>
      <c r="H276" s="229"/>
      <c r="I276" s="230"/>
      <c r="J276" s="230"/>
      <c r="K276" s="233"/>
      <c r="L276" s="265"/>
      <c r="M276" s="230"/>
      <c r="N276" s="33"/>
      <c r="O276" s="33"/>
      <c r="P276" s="33"/>
      <c r="Q276" s="33"/>
      <c r="R276" s="33"/>
      <c r="S276" s="33"/>
      <c r="T276" s="33"/>
      <c r="U276" s="33"/>
      <c r="V276" s="35"/>
      <c r="W276" s="35"/>
      <c r="Y276" s="236"/>
    </row>
    <row r="277" spans="2:25" outlineLevel="1" x14ac:dyDescent="0.25">
      <c r="B277" s="465"/>
      <c r="C277" s="273"/>
      <c r="D277" s="273"/>
      <c r="E277" s="273"/>
      <c r="F277" s="299" t="s">
        <v>195</v>
      </c>
      <c r="G277" s="220"/>
      <c r="H277" s="229"/>
      <c r="I277" s="230"/>
      <c r="J277" s="230"/>
      <c r="K277" s="233"/>
      <c r="L277" s="229"/>
      <c r="M277" s="230"/>
      <c r="N277" s="230"/>
      <c r="O277" s="230"/>
      <c r="P277" s="33"/>
      <c r="Q277" s="33"/>
      <c r="R277" s="33"/>
      <c r="S277" s="33"/>
      <c r="T277" s="33"/>
      <c r="U277" s="33"/>
      <c r="V277" s="35"/>
      <c r="W277" s="35"/>
      <c r="Y277" s="236"/>
    </row>
    <row r="278" spans="2:25" outlineLevel="1" x14ac:dyDescent="0.25">
      <c r="B278" s="465"/>
      <c r="C278" s="273"/>
      <c r="D278" s="273"/>
      <c r="E278" s="273"/>
      <c r="F278" s="299" t="s">
        <v>196</v>
      </c>
      <c r="G278" s="220"/>
      <c r="H278" s="229"/>
      <c r="I278" s="230"/>
      <c r="J278" s="230"/>
      <c r="K278" s="233"/>
      <c r="L278" s="229"/>
      <c r="M278" s="230"/>
      <c r="N278" s="230"/>
      <c r="O278" s="230"/>
      <c r="P278" s="230"/>
      <c r="Q278" s="230"/>
      <c r="R278" s="230"/>
      <c r="S278" s="230"/>
      <c r="T278" s="33"/>
      <c r="U278" s="33"/>
      <c r="V278" s="35"/>
      <c r="W278" s="35"/>
      <c r="Y278" s="236"/>
    </row>
    <row r="279" spans="2:25" outlineLevel="1" x14ac:dyDescent="0.25">
      <c r="B279" s="465"/>
      <c r="C279" s="273"/>
      <c r="D279" s="273"/>
      <c r="E279" s="273"/>
      <c r="F279" s="299" t="s">
        <v>197</v>
      </c>
      <c r="G279" s="220"/>
      <c r="H279" s="229"/>
      <c r="I279" s="230"/>
      <c r="J279" s="230"/>
      <c r="K279" s="233"/>
      <c r="L279" s="229"/>
      <c r="M279" s="230"/>
      <c r="N279" s="230"/>
      <c r="O279" s="230"/>
      <c r="P279" s="230"/>
      <c r="Q279" s="230"/>
      <c r="R279" s="230"/>
      <c r="S279" s="230"/>
      <c r="T279" s="230"/>
      <c r="U279" s="230"/>
      <c r="V279" s="233"/>
      <c r="W279" s="234"/>
      <c r="Y279" s="236"/>
    </row>
    <row r="280" spans="2:25" outlineLevel="1" x14ac:dyDescent="0.25">
      <c r="B280" s="465"/>
      <c r="C280" s="273"/>
      <c r="D280" s="273"/>
      <c r="E280" s="273"/>
      <c r="F280" s="299" t="s">
        <v>198</v>
      </c>
      <c r="G280" s="220"/>
      <c r="H280" s="229"/>
      <c r="I280" s="230"/>
      <c r="J280" s="230"/>
      <c r="K280" s="233"/>
      <c r="L280" s="229"/>
      <c r="M280" s="230"/>
      <c r="N280" s="230"/>
      <c r="O280" s="230"/>
      <c r="P280" s="230"/>
      <c r="Q280" s="230"/>
      <c r="R280" s="230"/>
      <c r="S280" s="230"/>
      <c r="T280" s="230"/>
      <c r="U280" s="230"/>
      <c r="V280" s="233"/>
      <c r="W280" s="234"/>
      <c r="Y280" s="236"/>
    </row>
    <row r="281" spans="2:25" x14ac:dyDescent="0.25">
      <c r="B281" s="465"/>
      <c r="C281" s="273"/>
      <c r="D281" s="273"/>
      <c r="E281" s="273" t="s">
        <v>199</v>
      </c>
      <c r="F281" s="275"/>
      <c r="G281" s="367">
        <f>SUBTOTAL(9,G282:G287)</f>
        <v>0</v>
      </c>
      <c r="H281" s="364">
        <f>SUBTOTAL(9,H282:H287)</f>
        <v>0</v>
      </c>
      <c r="I281" s="364">
        <f>SUBTOTAL(9,I282:I287)</f>
        <v>0</v>
      </c>
      <c r="J281" s="364">
        <f>SUBTOTAL(9,J282:J287)</f>
        <v>0</v>
      </c>
      <c r="K281" s="365">
        <f>SUBTOTAL(9,K282:K287)</f>
        <v>0</v>
      </c>
      <c r="L281" s="31">
        <f t="shared" ref="L281:W281" si="60">SUBTOTAL(9,L282:L287)</f>
        <v>0</v>
      </c>
      <c r="M281" s="31">
        <f t="shared" si="60"/>
        <v>0</v>
      </c>
      <c r="N281" s="31">
        <f t="shared" si="60"/>
        <v>0</v>
      </c>
      <c r="O281" s="31">
        <f t="shared" si="60"/>
        <v>0</v>
      </c>
      <c r="P281" s="31">
        <f t="shared" si="60"/>
        <v>0</v>
      </c>
      <c r="Q281" s="31">
        <f t="shared" si="60"/>
        <v>0</v>
      </c>
      <c r="R281" s="31">
        <f t="shared" si="60"/>
        <v>0</v>
      </c>
      <c r="S281" s="31">
        <f t="shared" si="60"/>
        <v>0</v>
      </c>
      <c r="T281" s="31">
        <f t="shared" si="60"/>
        <v>0</v>
      </c>
      <c r="U281" s="31">
        <f t="shared" si="60"/>
        <v>0</v>
      </c>
      <c r="V281" s="365">
        <f t="shared" si="60"/>
        <v>0</v>
      </c>
      <c r="W281" s="365">
        <f t="shared" si="60"/>
        <v>0</v>
      </c>
      <c r="Y281" s="238"/>
    </row>
    <row r="282" spans="2:25" outlineLevel="1" x14ac:dyDescent="0.25">
      <c r="B282" s="465"/>
      <c r="C282" s="273"/>
      <c r="D282" s="273"/>
      <c r="E282" s="273"/>
      <c r="F282" s="299" t="s">
        <v>200</v>
      </c>
      <c r="G282" s="220"/>
      <c r="H282" s="229"/>
      <c r="I282" s="230"/>
      <c r="J282" s="230"/>
      <c r="K282" s="233"/>
      <c r="L282" s="229"/>
      <c r="M282" s="33"/>
      <c r="N282" s="33"/>
      <c r="O282" s="33"/>
      <c r="P282" s="33"/>
      <c r="Q282" s="33"/>
      <c r="R282" s="33"/>
      <c r="S282" s="33"/>
      <c r="T282" s="33"/>
      <c r="U282" s="33"/>
      <c r="V282" s="35"/>
      <c r="W282" s="35"/>
      <c r="Y282" s="236"/>
    </row>
    <row r="283" spans="2:25" outlineLevel="1" x14ac:dyDescent="0.25">
      <c r="B283" s="465"/>
      <c r="C283" s="273"/>
      <c r="D283" s="273"/>
      <c r="E283" s="273"/>
      <c r="F283" s="299" t="s">
        <v>201</v>
      </c>
      <c r="G283" s="220"/>
      <c r="H283" s="229"/>
      <c r="I283" s="230"/>
      <c r="J283" s="230"/>
      <c r="K283" s="233"/>
      <c r="L283" s="265"/>
      <c r="M283" s="230"/>
      <c r="N283" s="33"/>
      <c r="O283" s="33"/>
      <c r="P283" s="33"/>
      <c r="Q283" s="33"/>
      <c r="R283" s="33"/>
      <c r="S283" s="33"/>
      <c r="T283" s="33"/>
      <c r="U283" s="33"/>
      <c r="V283" s="35"/>
      <c r="W283" s="35"/>
      <c r="Y283" s="236"/>
    </row>
    <row r="284" spans="2:25" outlineLevel="1" x14ac:dyDescent="0.25">
      <c r="B284" s="465"/>
      <c r="C284" s="273"/>
      <c r="D284" s="273"/>
      <c r="E284" s="273"/>
      <c r="F284" s="299" t="s">
        <v>202</v>
      </c>
      <c r="G284" s="220"/>
      <c r="H284" s="229"/>
      <c r="I284" s="230"/>
      <c r="J284" s="230"/>
      <c r="K284" s="233"/>
      <c r="L284" s="229"/>
      <c r="M284" s="230"/>
      <c r="N284" s="230"/>
      <c r="O284" s="230"/>
      <c r="P284" s="33"/>
      <c r="Q284" s="33"/>
      <c r="R284" s="33"/>
      <c r="S284" s="33"/>
      <c r="T284" s="33"/>
      <c r="U284" s="33"/>
      <c r="V284" s="35"/>
      <c r="W284" s="35"/>
      <c r="Y284" s="236"/>
    </row>
    <row r="285" spans="2:25" outlineLevel="1" x14ac:dyDescent="0.25">
      <c r="B285" s="465"/>
      <c r="C285" s="273"/>
      <c r="D285" s="273"/>
      <c r="E285" s="273"/>
      <c r="F285" s="299" t="s">
        <v>203</v>
      </c>
      <c r="G285" s="220"/>
      <c r="H285" s="229"/>
      <c r="I285" s="230"/>
      <c r="J285" s="230"/>
      <c r="K285" s="233"/>
      <c r="L285" s="229"/>
      <c r="M285" s="230"/>
      <c r="N285" s="230"/>
      <c r="O285" s="230"/>
      <c r="P285" s="230"/>
      <c r="Q285" s="230"/>
      <c r="R285" s="230"/>
      <c r="S285" s="230"/>
      <c r="T285" s="33"/>
      <c r="U285" s="33"/>
      <c r="V285" s="35"/>
      <c r="W285" s="35"/>
      <c r="Y285" s="236"/>
    </row>
    <row r="286" spans="2:25" outlineLevel="1" x14ac:dyDescent="0.25">
      <c r="B286" s="465"/>
      <c r="C286" s="273"/>
      <c r="D286" s="273"/>
      <c r="E286" s="273"/>
      <c r="F286" s="299" t="s">
        <v>204</v>
      </c>
      <c r="G286" s="220"/>
      <c r="H286" s="229"/>
      <c r="I286" s="230"/>
      <c r="J286" s="230"/>
      <c r="K286" s="233"/>
      <c r="L286" s="229"/>
      <c r="M286" s="230"/>
      <c r="N286" s="230"/>
      <c r="O286" s="230"/>
      <c r="P286" s="230"/>
      <c r="Q286" s="230"/>
      <c r="R286" s="230"/>
      <c r="S286" s="230"/>
      <c r="T286" s="230"/>
      <c r="U286" s="230"/>
      <c r="V286" s="233"/>
      <c r="W286" s="234"/>
      <c r="Y286" s="236"/>
    </row>
    <row r="287" spans="2:25" outlineLevel="1" x14ac:dyDescent="0.25">
      <c r="B287" s="465"/>
      <c r="C287" s="273"/>
      <c r="D287" s="273"/>
      <c r="E287" s="273"/>
      <c r="F287" s="299" t="s">
        <v>205</v>
      </c>
      <c r="G287" s="220"/>
      <c r="H287" s="229"/>
      <c r="I287" s="230"/>
      <c r="J287" s="230"/>
      <c r="K287" s="233"/>
      <c r="L287" s="229"/>
      <c r="M287" s="230"/>
      <c r="N287" s="230"/>
      <c r="O287" s="230"/>
      <c r="P287" s="230"/>
      <c r="Q287" s="230"/>
      <c r="R287" s="230"/>
      <c r="S287" s="230"/>
      <c r="T287" s="230"/>
      <c r="U287" s="230"/>
      <c r="V287" s="233"/>
      <c r="W287" s="234"/>
      <c r="Y287" s="236"/>
    </row>
    <row r="288" spans="2:25" x14ac:dyDescent="0.25">
      <c r="B288" s="465"/>
      <c r="C288" s="273"/>
      <c r="D288" s="273"/>
      <c r="E288" s="273" t="s">
        <v>206</v>
      </c>
      <c r="F288" s="275"/>
      <c r="G288" s="367">
        <f>SUBTOTAL(9,G289:G294)</f>
        <v>0</v>
      </c>
      <c r="H288" s="364">
        <f>SUBTOTAL(9,H289:H294)</f>
        <v>0</v>
      </c>
      <c r="I288" s="364">
        <f>SUBTOTAL(9,I289:I294)</f>
        <v>0</v>
      </c>
      <c r="J288" s="364">
        <f>SUBTOTAL(9,J289:J294)</f>
        <v>0</v>
      </c>
      <c r="K288" s="365">
        <f>SUBTOTAL(9,K289:K294)</f>
        <v>0</v>
      </c>
      <c r="L288" s="31">
        <f t="shared" ref="L288:W288" si="61">SUBTOTAL(9,L289:L294)</f>
        <v>0</v>
      </c>
      <c r="M288" s="31">
        <f t="shared" si="61"/>
        <v>0</v>
      </c>
      <c r="N288" s="31">
        <f t="shared" si="61"/>
        <v>0</v>
      </c>
      <c r="O288" s="31">
        <f t="shared" si="61"/>
        <v>0</v>
      </c>
      <c r="P288" s="31">
        <f t="shared" si="61"/>
        <v>0</v>
      </c>
      <c r="Q288" s="31">
        <f t="shared" si="61"/>
        <v>0</v>
      </c>
      <c r="R288" s="31">
        <f t="shared" si="61"/>
        <v>0</v>
      </c>
      <c r="S288" s="31">
        <f t="shared" si="61"/>
        <v>0</v>
      </c>
      <c r="T288" s="31">
        <f t="shared" si="61"/>
        <v>0</v>
      </c>
      <c r="U288" s="31">
        <f t="shared" si="61"/>
        <v>0</v>
      </c>
      <c r="V288" s="365">
        <f t="shared" si="61"/>
        <v>0</v>
      </c>
      <c r="W288" s="365">
        <f t="shared" si="61"/>
        <v>0</v>
      </c>
      <c r="Y288" s="238"/>
    </row>
    <row r="289" spans="2:25" outlineLevel="1" x14ac:dyDescent="0.25">
      <c r="B289" s="465"/>
      <c r="C289" s="273"/>
      <c r="D289" s="273"/>
      <c r="E289" s="272"/>
      <c r="F289" s="456" t="s">
        <v>207</v>
      </c>
      <c r="G289" s="220"/>
      <c r="H289" s="229"/>
      <c r="I289" s="230"/>
      <c r="J289" s="230"/>
      <c r="K289" s="233"/>
      <c r="L289" s="229"/>
      <c r="M289" s="33"/>
      <c r="N289" s="33"/>
      <c r="O289" s="33"/>
      <c r="P289" s="33"/>
      <c r="Q289" s="33"/>
      <c r="R289" s="33"/>
      <c r="S289" s="33"/>
      <c r="T289" s="33"/>
      <c r="U289" s="33"/>
      <c r="V289" s="35"/>
      <c r="W289" s="35"/>
      <c r="Y289" s="236"/>
    </row>
    <row r="290" spans="2:25" outlineLevel="1" x14ac:dyDescent="0.25">
      <c r="B290" s="465"/>
      <c r="C290" s="273"/>
      <c r="D290" s="273"/>
      <c r="E290" s="272"/>
      <c r="F290" s="456" t="s">
        <v>208</v>
      </c>
      <c r="G290" s="220"/>
      <c r="H290" s="229"/>
      <c r="I290" s="230"/>
      <c r="J290" s="230"/>
      <c r="K290" s="233"/>
      <c r="L290" s="265"/>
      <c r="M290" s="230"/>
      <c r="N290" s="33"/>
      <c r="O290" s="33"/>
      <c r="P290" s="33"/>
      <c r="Q290" s="33"/>
      <c r="R290" s="33"/>
      <c r="S290" s="33"/>
      <c r="T290" s="33"/>
      <c r="U290" s="33"/>
      <c r="V290" s="35"/>
      <c r="W290" s="35"/>
      <c r="Y290" s="236"/>
    </row>
    <row r="291" spans="2:25" outlineLevel="1" x14ac:dyDescent="0.25">
      <c r="B291" s="465"/>
      <c r="C291" s="273"/>
      <c r="D291" s="273"/>
      <c r="E291" s="272"/>
      <c r="F291" s="456" t="s">
        <v>209</v>
      </c>
      <c r="G291" s="220"/>
      <c r="H291" s="229"/>
      <c r="I291" s="230"/>
      <c r="J291" s="230"/>
      <c r="K291" s="233"/>
      <c r="L291" s="229"/>
      <c r="M291" s="230"/>
      <c r="N291" s="230"/>
      <c r="O291" s="230"/>
      <c r="P291" s="33"/>
      <c r="Q291" s="33"/>
      <c r="R291" s="33"/>
      <c r="S291" s="33"/>
      <c r="T291" s="33"/>
      <c r="U291" s="33"/>
      <c r="V291" s="35"/>
      <c r="W291" s="35"/>
      <c r="Y291" s="236"/>
    </row>
    <row r="292" spans="2:25" outlineLevel="1" x14ac:dyDescent="0.25">
      <c r="B292" s="465"/>
      <c r="C292" s="273"/>
      <c r="D292" s="273"/>
      <c r="E292" s="272"/>
      <c r="F292" s="456" t="s">
        <v>210</v>
      </c>
      <c r="G292" s="220"/>
      <c r="H292" s="229"/>
      <c r="I292" s="230"/>
      <c r="J292" s="230"/>
      <c r="K292" s="233"/>
      <c r="L292" s="229"/>
      <c r="M292" s="230"/>
      <c r="N292" s="230"/>
      <c r="O292" s="230"/>
      <c r="P292" s="230"/>
      <c r="Q292" s="230"/>
      <c r="R292" s="230"/>
      <c r="S292" s="230"/>
      <c r="T292" s="33"/>
      <c r="U292" s="33"/>
      <c r="V292" s="35"/>
      <c r="W292" s="35"/>
      <c r="Y292" s="236"/>
    </row>
    <row r="293" spans="2:25" outlineLevel="1" x14ac:dyDescent="0.25">
      <c r="B293" s="465"/>
      <c r="C293" s="273"/>
      <c r="D293" s="273"/>
      <c r="E293" s="272"/>
      <c r="F293" s="456" t="s">
        <v>211</v>
      </c>
      <c r="G293" s="220"/>
      <c r="H293" s="229"/>
      <c r="I293" s="230"/>
      <c r="J293" s="230"/>
      <c r="K293" s="233"/>
      <c r="L293" s="229"/>
      <c r="M293" s="230"/>
      <c r="N293" s="230"/>
      <c r="O293" s="230"/>
      <c r="P293" s="230"/>
      <c r="Q293" s="230"/>
      <c r="R293" s="230"/>
      <c r="S293" s="230"/>
      <c r="T293" s="230"/>
      <c r="U293" s="230"/>
      <c r="V293" s="233"/>
      <c r="W293" s="234"/>
      <c r="Y293" s="236"/>
    </row>
    <row r="294" spans="2:25" outlineLevel="1" x14ac:dyDescent="0.25">
      <c r="B294" s="465"/>
      <c r="C294" s="273"/>
      <c r="D294" s="273"/>
      <c r="E294" s="272"/>
      <c r="F294" s="456" t="s">
        <v>212</v>
      </c>
      <c r="G294" s="220"/>
      <c r="H294" s="229"/>
      <c r="I294" s="230"/>
      <c r="J294" s="230"/>
      <c r="K294" s="233"/>
      <c r="L294" s="229"/>
      <c r="M294" s="230"/>
      <c r="N294" s="230"/>
      <c r="O294" s="230"/>
      <c r="P294" s="230"/>
      <c r="Q294" s="230"/>
      <c r="R294" s="230"/>
      <c r="S294" s="230"/>
      <c r="T294" s="230"/>
      <c r="U294" s="230"/>
      <c r="V294" s="233"/>
      <c r="W294" s="234"/>
      <c r="Y294" s="236"/>
    </row>
    <row r="295" spans="2:25" x14ac:dyDescent="0.25">
      <c r="B295" s="479"/>
      <c r="C295" s="275"/>
      <c r="D295" s="276" t="s">
        <v>213</v>
      </c>
      <c r="E295" s="273"/>
      <c r="F295" s="273"/>
      <c r="G295" s="367">
        <f t="shared" ref="G295:W295" si="62">SUBTOTAL(9,G296:G297)</f>
        <v>0</v>
      </c>
      <c r="H295" s="368">
        <f t="shared" si="62"/>
        <v>0</v>
      </c>
      <c r="I295" s="369">
        <f t="shared" si="62"/>
        <v>0</v>
      </c>
      <c r="J295" s="369">
        <f t="shared" si="62"/>
        <v>0</v>
      </c>
      <c r="K295" s="370">
        <f t="shared" si="62"/>
        <v>0</v>
      </c>
      <c r="L295" s="364">
        <f t="shared" si="62"/>
        <v>0</v>
      </c>
      <c r="M295" s="364">
        <f t="shared" si="62"/>
        <v>0</v>
      </c>
      <c r="N295" s="364">
        <f t="shared" si="62"/>
        <v>0</v>
      </c>
      <c r="O295" s="364">
        <f t="shared" si="62"/>
        <v>0</v>
      </c>
      <c r="P295" s="364">
        <f t="shared" si="62"/>
        <v>0</v>
      </c>
      <c r="Q295" s="364">
        <f t="shared" si="62"/>
        <v>0</v>
      </c>
      <c r="R295" s="364">
        <f t="shared" si="62"/>
        <v>0</v>
      </c>
      <c r="S295" s="364">
        <f t="shared" si="62"/>
        <v>0</v>
      </c>
      <c r="T295" s="364">
        <f t="shared" si="62"/>
        <v>0</v>
      </c>
      <c r="U295" s="364">
        <f t="shared" si="62"/>
        <v>0</v>
      </c>
      <c r="V295" s="364">
        <f t="shared" si="62"/>
        <v>0</v>
      </c>
      <c r="W295" s="366">
        <f t="shared" si="62"/>
        <v>0</v>
      </c>
      <c r="Y295" s="238"/>
    </row>
    <row r="296" spans="2:25" outlineLevel="1" x14ac:dyDescent="0.25">
      <c r="B296" s="479"/>
      <c r="C296" s="275"/>
      <c r="D296" s="276"/>
      <c r="E296" s="273"/>
      <c r="F296" s="299" t="s">
        <v>214</v>
      </c>
      <c r="G296" s="220"/>
      <c r="H296" s="229"/>
      <c r="I296" s="230"/>
      <c r="J296" s="230"/>
      <c r="K296" s="233"/>
      <c r="L296" s="229"/>
      <c r="M296" s="231"/>
      <c r="N296" s="230"/>
      <c r="O296" s="230"/>
      <c r="P296" s="230"/>
      <c r="Q296" s="230"/>
      <c r="R296" s="230"/>
      <c r="S296" s="230"/>
      <c r="T296" s="230"/>
      <c r="U296" s="229"/>
      <c r="V296" s="233"/>
      <c r="W296" s="234"/>
      <c r="Y296" s="236"/>
    </row>
    <row r="297" spans="2:25" outlineLevel="1" x14ac:dyDescent="0.25">
      <c r="B297" s="479"/>
      <c r="C297" s="275"/>
      <c r="D297" s="276"/>
      <c r="E297" s="273"/>
      <c r="F297" s="299" t="s">
        <v>215</v>
      </c>
      <c r="G297" s="220"/>
      <c r="H297" s="229"/>
      <c r="I297" s="230"/>
      <c r="J297" s="230"/>
      <c r="K297" s="233"/>
      <c r="L297" s="229"/>
      <c r="M297" s="231"/>
      <c r="N297" s="230"/>
      <c r="O297" s="230"/>
      <c r="P297" s="230"/>
      <c r="Q297" s="230"/>
      <c r="R297" s="230"/>
      <c r="S297" s="230"/>
      <c r="T297" s="230"/>
      <c r="U297" s="229"/>
      <c r="V297" s="233"/>
      <c r="W297" s="234"/>
      <c r="Y297" s="236"/>
    </row>
    <row r="298" spans="2:25" x14ac:dyDescent="0.25">
      <c r="B298" s="479"/>
      <c r="C298" s="275"/>
      <c r="D298" s="276" t="s">
        <v>216</v>
      </c>
      <c r="E298" s="275"/>
      <c r="F298" s="273"/>
      <c r="G298" s="52"/>
      <c r="H298" s="32"/>
      <c r="I298" s="486"/>
      <c r="J298" s="486"/>
      <c r="K298" s="488"/>
      <c r="L298" s="486"/>
      <c r="M298" s="32"/>
      <c r="N298" s="486"/>
      <c r="O298" s="486"/>
      <c r="P298" s="486"/>
      <c r="Q298" s="486"/>
      <c r="R298" s="486"/>
      <c r="S298" s="486"/>
      <c r="T298" s="486"/>
      <c r="U298" s="486"/>
      <c r="V298" s="488"/>
      <c r="W298" s="488"/>
      <c r="X298" s="86"/>
      <c r="Y298" s="353"/>
    </row>
    <row r="299" spans="2:25" x14ac:dyDescent="0.25">
      <c r="B299" s="479"/>
      <c r="C299" s="275"/>
      <c r="D299" s="276"/>
      <c r="E299" s="275" t="s">
        <v>217</v>
      </c>
      <c r="F299" s="273"/>
      <c r="G299" s="367">
        <f>SUBTOTAL(9,G300:G302)</f>
        <v>0</v>
      </c>
      <c r="H299" s="368"/>
      <c r="I299" s="369"/>
      <c r="J299" s="369"/>
      <c r="K299" s="370"/>
      <c r="L299" s="364"/>
      <c r="M299" s="364"/>
      <c r="N299" s="364"/>
      <c r="O299" s="364"/>
      <c r="P299" s="364"/>
      <c r="Q299" s="364"/>
      <c r="R299" s="364"/>
      <c r="S299" s="364"/>
      <c r="T299" s="364"/>
      <c r="U299" s="364"/>
      <c r="V299" s="364"/>
      <c r="W299" s="366"/>
      <c r="X299" s="86"/>
      <c r="Y299" s="354"/>
    </row>
    <row r="300" spans="2:25" outlineLevel="1" x14ac:dyDescent="0.25">
      <c r="B300" s="479"/>
      <c r="C300" s="275"/>
      <c r="D300" s="275"/>
      <c r="E300" s="275"/>
      <c r="F300" s="299" t="s">
        <v>218</v>
      </c>
      <c r="G300" s="220"/>
      <c r="H300" s="33"/>
      <c r="I300" s="33"/>
      <c r="J300" s="33"/>
      <c r="K300" s="35"/>
      <c r="L300" s="33"/>
      <c r="M300" s="33"/>
      <c r="N300" s="33"/>
      <c r="O300" s="33"/>
      <c r="P300" s="33"/>
      <c r="Q300" s="33"/>
      <c r="R300" s="33"/>
      <c r="S300" s="33"/>
      <c r="T300" s="33"/>
      <c r="U300" s="33"/>
      <c r="V300" s="35"/>
      <c r="W300" s="35"/>
      <c r="X300" s="87"/>
      <c r="Y300" s="236"/>
    </row>
    <row r="301" spans="2:25" outlineLevel="1" x14ac:dyDescent="0.25">
      <c r="B301" s="479"/>
      <c r="C301" s="275"/>
      <c r="D301" s="275"/>
      <c r="E301" s="275"/>
      <c r="F301" s="299" t="s">
        <v>219</v>
      </c>
      <c r="G301" s="220"/>
      <c r="H301" s="33"/>
      <c r="I301" s="33"/>
      <c r="J301" s="33"/>
      <c r="K301" s="35"/>
      <c r="L301" s="33"/>
      <c r="M301" s="33"/>
      <c r="N301" s="33"/>
      <c r="O301" s="33"/>
      <c r="P301" s="33"/>
      <c r="Q301" s="33"/>
      <c r="R301" s="33"/>
      <c r="S301" s="33"/>
      <c r="T301" s="33"/>
      <c r="U301" s="33"/>
      <c r="V301" s="35"/>
      <c r="W301" s="35"/>
      <c r="X301" s="87"/>
      <c r="Y301" s="236"/>
    </row>
    <row r="302" spans="2:25" outlineLevel="1" x14ac:dyDescent="0.25">
      <c r="B302" s="479"/>
      <c r="C302" s="275"/>
      <c r="D302" s="275"/>
      <c r="E302" s="275"/>
      <c r="F302" s="299" t="s">
        <v>220</v>
      </c>
      <c r="G302" s="220"/>
      <c r="H302" s="33"/>
      <c r="I302" s="33"/>
      <c r="J302" s="33"/>
      <c r="K302" s="35"/>
      <c r="L302" s="33"/>
      <c r="M302" s="33"/>
      <c r="N302" s="33"/>
      <c r="O302" s="33"/>
      <c r="P302" s="33"/>
      <c r="Q302" s="33"/>
      <c r="R302" s="33"/>
      <c r="S302" s="33"/>
      <c r="T302" s="33"/>
      <c r="U302" s="33"/>
      <c r="V302" s="35"/>
      <c r="W302" s="35"/>
      <c r="Y302" s="236"/>
    </row>
    <row r="303" spans="2:25" x14ac:dyDescent="0.25">
      <c r="B303" s="479"/>
      <c r="C303" s="275"/>
      <c r="D303" s="276"/>
      <c r="E303" s="275" t="s">
        <v>221</v>
      </c>
      <c r="F303" s="273"/>
      <c r="G303" s="367">
        <f>SUBTOTAL(9,G304:G307)</f>
        <v>0</v>
      </c>
      <c r="H303" s="368"/>
      <c r="I303" s="369"/>
      <c r="J303" s="369"/>
      <c r="K303" s="370"/>
      <c r="L303" s="364"/>
      <c r="M303" s="364"/>
      <c r="N303" s="364"/>
      <c r="O303" s="364"/>
      <c r="P303" s="364"/>
      <c r="Q303" s="364"/>
      <c r="R303" s="364"/>
      <c r="S303" s="364"/>
      <c r="T303" s="364"/>
      <c r="U303" s="364"/>
      <c r="V303" s="364"/>
      <c r="W303" s="366"/>
      <c r="Y303" s="238"/>
    </row>
    <row r="304" spans="2:25" outlineLevel="1" x14ac:dyDescent="0.25">
      <c r="B304" s="479"/>
      <c r="C304" s="275"/>
      <c r="D304" s="275"/>
      <c r="E304" s="275"/>
      <c r="F304" s="299" t="s">
        <v>222</v>
      </c>
      <c r="G304" s="220"/>
      <c r="H304" s="33"/>
      <c r="I304" s="33"/>
      <c r="J304" s="33"/>
      <c r="K304" s="35"/>
      <c r="L304" s="33"/>
      <c r="M304" s="33"/>
      <c r="N304" s="33"/>
      <c r="O304" s="33"/>
      <c r="P304" s="33"/>
      <c r="Q304" s="33"/>
      <c r="R304" s="33"/>
      <c r="S304" s="33"/>
      <c r="T304" s="33"/>
      <c r="U304" s="33"/>
      <c r="V304" s="35"/>
      <c r="W304" s="35"/>
      <c r="Y304" s="236"/>
    </row>
    <row r="305" spans="2:25" outlineLevel="1" x14ac:dyDescent="0.25">
      <c r="B305" s="465"/>
      <c r="C305" s="273"/>
      <c r="D305" s="273"/>
      <c r="E305" s="275"/>
      <c r="F305" s="299" t="s">
        <v>223</v>
      </c>
      <c r="G305" s="220"/>
      <c r="H305" s="33"/>
      <c r="I305" s="33"/>
      <c r="J305" s="33"/>
      <c r="K305" s="35"/>
      <c r="L305" s="33"/>
      <c r="M305" s="33"/>
      <c r="N305" s="33"/>
      <c r="O305" s="33"/>
      <c r="P305" s="33"/>
      <c r="Q305" s="33"/>
      <c r="R305" s="33"/>
      <c r="S305" s="33"/>
      <c r="T305" s="33"/>
      <c r="U305" s="33"/>
      <c r="V305" s="35"/>
      <c r="W305" s="35"/>
      <c r="Y305" s="236"/>
    </row>
    <row r="306" spans="2:25" outlineLevel="1" x14ac:dyDescent="0.25">
      <c r="B306" s="465"/>
      <c r="C306" s="273"/>
      <c r="D306" s="273"/>
      <c r="E306" s="275"/>
      <c r="F306" s="299" t="s">
        <v>224</v>
      </c>
      <c r="G306" s="220"/>
      <c r="H306" s="33"/>
      <c r="I306" s="33"/>
      <c r="J306" s="33"/>
      <c r="K306" s="35"/>
      <c r="L306" s="33"/>
      <c r="M306" s="33"/>
      <c r="N306" s="33"/>
      <c r="O306" s="33"/>
      <c r="P306" s="33"/>
      <c r="Q306" s="33"/>
      <c r="R306" s="33"/>
      <c r="S306" s="33"/>
      <c r="T306" s="33"/>
      <c r="U306" s="33"/>
      <c r="V306" s="35"/>
      <c r="W306" s="35"/>
      <c r="Y306" s="236"/>
    </row>
    <row r="307" spans="2:25" outlineLevel="1" x14ac:dyDescent="0.25">
      <c r="B307" s="465"/>
      <c r="C307" s="273"/>
      <c r="D307" s="273"/>
      <c r="E307" s="275"/>
      <c r="F307" s="299" t="s">
        <v>225</v>
      </c>
      <c r="G307" s="220"/>
      <c r="H307" s="33"/>
      <c r="I307" s="33"/>
      <c r="J307" s="33"/>
      <c r="K307" s="35"/>
      <c r="L307" s="33"/>
      <c r="M307" s="33"/>
      <c r="N307" s="33"/>
      <c r="O307" s="33"/>
      <c r="P307" s="33"/>
      <c r="Q307" s="33"/>
      <c r="R307" s="33"/>
      <c r="S307" s="33"/>
      <c r="T307" s="33"/>
      <c r="U307" s="33"/>
      <c r="V307" s="35"/>
      <c r="W307" s="35"/>
      <c r="Y307" s="236"/>
    </row>
    <row r="308" spans="2:25" outlineLevel="1" x14ac:dyDescent="0.25">
      <c r="B308" s="465"/>
      <c r="C308" s="273"/>
      <c r="D308" s="273"/>
      <c r="E308" s="434" t="s">
        <v>226</v>
      </c>
      <c r="F308" s="273"/>
      <c r="G308" s="367">
        <f>SUBTOTAL(9,G309)</f>
        <v>0</v>
      </c>
      <c r="H308" s="33">
        <f t="shared" ref="H308:W308" si="63">SUBTOTAL(9,H309)</f>
        <v>0</v>
      </c>
      <c r="I308" s="33">
        <f t="shared" si="63"/>
        <v>0</v>
      </c>
      <c r="J308" s="33">
        <f t="shared" si="63"/>
        <v>0</v>
      </c>
      <c r="K308" s="35">
        <f t="shared" si="63"/>
        <v>0</v>
      </c>
      <c r="L308" s="33">
        <f t="shared" si="63"/>
        <v>0</v>
      </c>
      <c r="M308" s="33">
        <f t="shared" si="63"/>
        <v>0</v>
      </c>
      <c r="N308" s="33">
        <f t="shared" si="63"/>
        <v>0</v>
      </c>
      <c r="O308" s="33">
        <f t="shared" si="63"/>
        <v>0</v>
      </c>
      <c r="P308" s="33">
        <f t="shared" si="63"/>
        <v>0</v>
      </c>
      <c r="Q308" s="33">
        <f t="shared" si="63"/>
        <v>0</v>
      </c>
      <c r="R308" s="33">
        <f t="shared" si="63"/>
        <v>0</v>
      </c>
      <c r="S308" s="33">
        <f t="shared" si="63"/>
        <v>0</v>
      </c>
      <c r="T308" s="33">
        <f t="shared" si="63"/>
        <v>0</v>
      </c>
      <c r="U308" s="33">
        <f t="shared" si="63"/>
        <v>0</v>
      </c>
      <c r="V308" s="35">
        <f t="shared" si="63"/>
        <v>0</v>
      </c>
      <c r="W308" s="35">
        <f t="shared" si="63"/>
        <v>0</v>
      </c>
      <c r="Y308" s="238"/>
    </row>
    <row r="309" spans="2:25" outlineLevel="1" x14ac:dyDescent="0.25">
      <c r="B309" s="465"/>
      <c r="C309" s="273"/>
      <c r="D309" s="273"/>
      <c r="E309" s="273"/>
      <c r="F309" s="299" t="s">
        <v>227</v>
      </c>
      <c r="G309" s="220"/>
      <c r="H309" s="259"/>
      <c r="I309" s="260"/>
      <c r="J309" s="260"/>
      <c r="K309" s="261"/>
      <c r="L309" s="266"/>
      <c r="M309" s="260"/>
      <c r="N309" s="260"/>
      <c r="O309" s="260"/>
      <c r="P309" s="260"/>
      <c r="Q309" s="260"/>
      <c r="R309" s="260"/>
      <c r="S309" s="260"/>
      <c r="T309" s="260"/>
      <c r="U309" s="260"/>
      <c r="V309" s="262"/>
      <c r="W309" s="263"/>
      <c r="Y309" s="236"/>
    </row>
    <row r="310" spans="2:25" outlineLevel="1" x14ac:dyDescent="0.25">
      <c r="B310" s="465"/>
      <c r="C310" s="273"/>
      <c r="D310" s="273"/>
      <c r="E310" s="275" t="s">
        <v>228</v>
      </c>
      <c r="F310" s="273"/>
      <c r="G310" s="367">
        <f>SUBTOTAL(9,G311:G313)</f>
        <v>0</v>
      </c>
      <c r="H310" s="33">
        <f t="shared" ref="H310:W310" si="64">SUBTOTAL(9,H311:H313)</f>
        <v>0</v>
      </c>
      <c r="I310" s="33">
        <f t="shared" si="64"/>
        <v>0</v>
      </c>
      <c r="J310" s="33">
        <f t="shared" si="64"/>
        <v>0</v>
      </c>
      <c r="K310" s="35">
        <f t="shared" si="64"/>
        <v>0</v>
      </c>
      <c r="L310" s="33">
        <f t="shared" si="64"/>
        <v>0</v>
      </c>
      <c r="M310" s="33">
        <f t="shared" si="64"/>
        <v>0</v>
      </c>
      <c r="N310" s="33">
        <f t="shared" si="64"/>
        <v>0</v>
      </c>
      <c r="O310" s="33">
        <f t="shared" si="64"/>
        <v>0</v>
      </c>
      <c r="P310" s="33">
        <f t="shared" si="64"/>
        <v>0</v>
      </c>
      <c r="Q310" s="33">
        <f t="shared" si="64"/>
        <v>0</v>
      </c>
      <c r="R310" s="33">
        <f t="shared" si="64"/>
        <v>0</v>
      </c>
      <c r="S310" s="33">
        <f t="shared" si="64"/>
        <v>0</v>
      </c>
      <c r="T310" s="33">
        <f t="shared" si="64"/>
        <v>0</v>
      </c>
      <c r="U310" s="33">
        <f t="shared" si="64"/>
        <v>0</v>
      </c>
      <c r="V310" s="35">
        <f t="shared" si="64"/>
        <v>0</v>
      </c>
      <c r="W310" s="35">
        <f t="shared" si="64"/>
        <v>0</v>
      </c>
      <c r="Y310" s="238"/>
    </row>
    <row r="311" spans="2:25" outlineLevel="1" x14ac:dyDescent="0.25">
      <c r="B311" s="465"/>
      <c r="C311" s="273"/>
      <c r="D311" s="273"/>
      <c r="E311" s="275"/>
      <c r="F311" s="299" t="s">
        <v>229</v>
      </c>
      <c r="G311" s="220"/>
      <c r="H311" s="259"/>
      <c r="I311" s="260"/>
      <c r="J311" s="260"/>
      <c r="K311" s="261"/>
      <c r="L311" s="266"/>
      <c r="M311" s="260"/>
      <c r="N311" s="260"/>
      <c r="O311" s="260"/>
      <c r="P311" s="260"/>
      <c r="Q311" s="260"/>
      <c r="R311" s="260"/>
      <c r="S311" s="260"/>
      <c r="T311" s="260"/>
      <c r="U311" s="260"/>
      <c r="V311" s="262"/>
      <c r="W311" s="263"/>
      <c r="Y311" s="236"/>
    </row>
    <row r="312" spans="2:25" outlineLevel="1" x14ac:dyDescent="0.25">
      <c r="B312" s="465"/>
      <c r="C312" s="273"/>
      <c r="D312" s="273"/>
      <c r="E312" s="275"/>
      <c r="F312" s="299" t="s">
        <v>230</v>
      </c>
      <c r="G312" s="220"/>
      <c r="H312" s="259"/>
      <c r="I312" s="260"/>
      <c r="J312" s="260"/>
      <c r="K312" s="261"/>
      <c r="L312" s="266"/>
      <c r="M312" s="260"/>
      <c r="N312" s="260"/>
      <c r="O312" s="260"/>
      <c r="P312" s="260"/>
      <c r="Q312" s="260"/>
      <c r="R312" s="260"/>
      <c r="S312" s="260"/>
      <c r="T312" s="260"/>
      <c r="U312" s="260"/>
      <c r="V312" s="262"/>
      <c r="W312" s="263"/>
      <c r="Y312" s="236"/>
    </row>
    <row r="313" spans="2:25" outlineLevel="1" x14ac:dyDescent="0.25">
      <c r="B313" s="465"/>
      <c r="C313" s="273"/>
      <c r="D313" s="273"/>
      <c r="E313" s="275"/>
      <c r="F313" s="299" t="s">
        <v>231</v>
      </c>
      <c r="G313" s="220"/>
      <c r="H313" s="259"/>
      <c r="I313" s="260"/>
      <c r="J313" s="260"/>
      <c r="K313" s="261"/>
      <c r="L313" s="266"/>
      <c r="M313" s="260"/>
      <c r="N313" s="260"/>
      <c r="O313" s="260"/>
      <c r="P313" s="260"/>
      <c r="Q313" s="260"/>
      <c r="R313" s="260"/>
      <c r="S313" s="260"/>
      <c r="T313" s="260"/>
      <c r="U313" s="260"/>
      <c r="V313" s="262"/>
      <c r="W313" s="263"/>
      <c r="Y313" s="236"/>
    </row>
    <row r="314" spans="2:25" x14ac:dyDescent="0.25">
      <c r="B314" s="465"/>
      <c r="C314" s="273"/>
      <c r="D314" s="273"/>
      <c r="E314" s="275" t="s">
        <v>232</v>
      </c>
      <c r="F314" s="273"/>
      <c r="G314" s="367">
        <f t="shared" ref="G314:W314" si="65">SUBTOTAL(9,G315:G317)</f>
        <v>0</v>
      </c>
      <c r="H314" s="377">
        <f t="shared" si="65"/>
        <v>0</v>
      </c>
      <c r="I314" s="378">
        <f t="shared" si="65"/>
        <v>0</v>
      </c>
      <c r="J314" s="378">
        <f t="shared" si="65"/>
        <v>0</v>
      </c>
      <c r="K314" s="379">
        <f t="shared" si="65"/>
        <v>0</v>
      </c>
      <c r="L314" s="380">
        <f t="shared" si="65"/>
        <v>0</v>
      </c>
      <c r="M314" s="380">
        <f t="shared" si="65"/>
        <v>0</v>
      </c>
      <c r="N314" s="380">
        <f t="shared" si="65"/>
        <v>0</v>
      </c>
      <c r="O314" s="380">
        <f t="shared" si="65"/>
        <v>0</v>
      </c>
      <c r="P314" s="380">
        <f t="shared" si="65"/>
        <v>0</v>
      </c>
      <c r="Q314" s="380">
        <f t="shared" si="65"/>
        <v>0</v>
      </c>
      <c r="R314" s="380">
        <f t="shared" si="65"/>
        <v>0</v>
      </c>
      <c r="S314" s="380">
        <f t="shared" si="65"/>
        <v>0</v>
      </c>
      <c r="T314" s="380">
        <f t="shared" si="65"/>
        <v>0</v>
      </c>
      <c r="U314" s="380">
        <f t="shared" si="65"/>
        <v>0</v>
      </c>
      <c r="V314" s="381">
        <f t="shared" si="65"/>
        <v>0</v>
      </c>
      <c r="W314" s="381">
        <f t="shared" si="65"/>
        <v>0</v>
      </c>
      <c r="Y314" s="238"/>
    </row>
    <row r="315" spans="2:25" outlineLevel="1" x14ac:dyDescent="0.25">
      <c r="B315" s="465"/>
      <c r="C315" s="273"/>
      <c r="D315" s="273"/>
      <c r="E315" s="275"/>
      <c r="F315" s="299" t="s">
        <v>233</v>
      </c>
      <c r="G315" s="220"/>
      <c r="H315" s="229"/>
      <c r="I315" s="230"/>
      <c r="J315" s="230"/>
      <c r="K315" s="233"/>
      <c r="L315" s="229"/>
      <c r="M315" s="231"/>
      <c r="N315" s="230"/>
      <c r="O315" s="230"/>
      <c r="P315" s="230"/>
      <c r="Q315" s="230"/>
      <c r="R315" s="230"/>
      <c r="S315" s="230"/>
      <c r="T315" s="230"/>
      <c r="U315" s="229"/>
      <c r="V315" s="233"/>
      <c r="W315" s="234"/>
      <c r="Y315" s="236"/>
    </row>
    <row r="316" spans="2:25" ht="12.75" customHeight="1" outlineLevel="1" x14ac:dyDescent="0.25">
      <c r="B316" s="295"/>
      <c r="C316" s="273"/>
      <c r="D316" s="273"/>
      <c r="E316" s="273"/>
      <c r="F316" s="299" t="s">
        <v>234</v>
      </c>
      <c r="G316" s="220"/>
      <c r="H316" s="229"/>
      <c r="I316" s="230"/>
      <c r="J316" s="230"/>
      <c r="K316" s="233"/>
      <c r="L316" s="229"/>
      <c r="M316" s="231"/>
      <c r="N316" s="230"/>
      <c r="O316" s="230"/>
      <c r="P316" s="230"/>
      <c r="Q316" s="230"/>
      <c r="R316" s="230"/>
      <c r="S316" s="230"/>
      <c r="T316" s="230"/>
      <c r="U316" s="229"/>
      <c r="V316" s="233"/>
      <c r="W316" s="234"/>
      <c r="Y316" s="236"/>
    </row>
    <row r="317" spans="2:25" ht="12.75" customHeight="1" outlineLevel="1" x14ac:dyDescent="0.25">
      <c r="B317" s="295"/>
      <c r="C317" s="273"/>
      <c r="D317" s="273"/>
      <c r="E317" s="273"/>
      <c r="F317" s="299" t="s">
        <v>235</v>
      </c>
      <c r="G317" s="220"/>
      <c r="H317" s="229"/>
      <c r="I317" s="230"/>
      <c r="J317" s="230"/>
      <c r="K317" s="233"/>
      <c r="L317" s="229"/>
      <c r="M317" s="231"/>
      <c r="N317" s="230"/>
      <c r="O317" s="230"/>
      <c r="P317" s="230"/>
      <c r="Q317" s="230"/>
      <c r="R317" s="230"/>
      <c r="S317" s="230"/>
      <c r="T317" s="230"/>
      <c r="U317" s="229"/>
      <c r="V317" s="233"/>
      <c r="W317" s="234"/>
      <c r="Y317" s="236"/>
    </row>
    <row r="318" spans="2:25" x14ac:dyDescent="0.25">
      <c r="B318" s="465"/>
      <c r="C318" s="273"/>
      <c r="D318" s="272" t="s">
        <v>236</v>
      </c>
      <c r="E318" s="275"/>
      <c r="F318" s="275"/>
      <c r="G318" s="367"/>
      <c r="H318" s="368"/>
      <c r="I318" s="369"/>
      <c r="J318" s="369"/>
      <c r="K318" s="370"/>
      <c r="L318" s="364"/>
      <c r="M318" s="364"/>
      <c r="N318" s="364"/>
      <c r="O318" s="364"/>
      <c r="P318" s="364"/>
      <c r="Q318" s="364"/>
      <c r="R318" s="364"/>
      <c r="S318" s="364"/>
      <c r="T318" s="364"/>
      <c r="U318" s="364"/>
      <c r="V318" s="365"/>
      <c r="W318" s="365"/>
      <c r="Y318" s="353"/>
    </row>
    <row r="319" spans="2:25" x14ac:dyDescent="0.25">
      <c r="B319" s="479"/>
      <c r="C319" s="272"/>
      <c r="D319" s="272"/>
      <c r="E319" s="273" t="s">
        <v>237</v>
      </c>
      <c r="F319" s="273"/>
      <c r="G319" s="367">
        <f t="shared" ref="G319:M319" si="66">SUBTOTAL(9,G320:G322)</f>
        <v>0</v>
      </c>
      <c r="H319" s="368">
        <f t="shared" si="66"/>
        <v>0</v>
      </c>
      <c r="I319" s="369">
        <f t="shared" si="66"/>
        <v>0</v>
      </c>
      <c r="J319" s="369">
        <f t="shared" si="66"/>
        <v>0</v>
      </c>
      <c r="K319" s="370">
        <f t="shared" si="66"/>
        <v>0</v>
      </c>
      <c r="L319" s="364">
        <f t="shared" si="66"/>
        <v>0</v>
      </c>
      <c r="M319" s="364">
        <f t="shared" si="66"/>
        <v>0</v>
      </c>
      <c r="N319" s="364"/>
      <c r="O319" s="364"/>
      <c r="P319" s="364"/>
      <c r="Q319" s="364"/>
      <c r="R319" s="364"/>
      <c r="S319" s="364"/>
      <c r="T319" s="364"/>
      <c r="U319" s="364"/>
      <c r="V319" s="364"/>
      <c r="W319" s="366"/>
      <c r="Y319" s="354"/>
    </row>
    <row r="320" spans="2:25" outlineLevel="1" x14ac:dyDescent="0.25">
      <c r="B320" s="479"/>
      <c r="C320" s="272"/>
      <c r="D320" s="272"/>
      <c r="E320" s="273"/>
      <c r="F320" s="299" t="s">
        <v>238</v>
      </c>
      <c r="G320" s="220"/>
      <c r="H320" s="229"/>
      <c r="I320" s="230"/>
      <c r="J320" s="230"/>
      <c r="K320" s="233"/>
      <c r="L320" s="33"/>
      <c r="M320" s="33"/>
      <c r="N320" s="33"/>
      <c r="O320" s="33"/>
      <c r="P320" s="33"/>
      <c r="Q320" s="33"/>
      <c r="R320" s="33"/>
      <c r="S320" s="33"/>
      <c r="T320" s="33"/>
      <c r="U320" s="33"/>
      <c r="V320" s="35"/>
      <c r="W320" s="35"/>
      <c r="Y320" s="236"/>
    </row>
    <row r="321" spans="2:25" outlineLevel="1" x14ac:dyDescent="0.25">
      <c r="B321" s="479"/>
      <c r="C321" s="272"/>
      <c r="D321" s="272"/>
      <c r="E321" s="273"/>
      <c r="F321" s="299" t="s">
        <v>239</v>
      </c>
      <c r="G321" s="220"/>
      <c r="H321" s="229"/>
      <c r="I321" s="230"/>
      <c r="J321" s="230"/>
      <c r="K321" s="233"/>
      <c r="L321" s="229"/>
      <c r="M321" s="33"/>
      <c r="N321" s="33"/>
      <c r="O321" s="33"/>
      <c r="P321" s="33"/>
      <c r="Q321" s="33"/>
      <c r="R321" s="33"/>
      <c r="S321" s="33"/>
      <c r="T321" s="33"/>
      <c r="U321" s="33"/>
      <c r="V321" s="35"/>
      <c r="W321" s="35"/>
      <c r="Y321" s="236"/>
    </row>
    <row r="322" spans="2:25" outlineLevel="1" x14ac:dyDescent="0.25">
      <c r="B322" s="479"/>
      <c r="C322" s="272"/>
      <c r="D322" s="272"/>
      <c r="E322" s="273"/>
      <c r="F322" s="299" t="s">
        <v>240</v>
      </c>
      <c r="G322" s="220"/>
      <c r="H322" s="229"/>
      <c r="I322" s="230"/>
      <c r="J322" s="230"/>
      <c r="K322" s="233"/>
      <c r="L322" s="265"/>
      <c r="M322" s="230"/>
      <c r="N322" s="33"/>
      <c r="O322" s="33"/>
      <c r="P322" s="33"/>
      <c r="Q322" s="33"/>
      <c r="R322" s="33"/>
      <c r="S322" s="33"/>
      <c r="T322" s="33"/>
      <c r="U322" s="33"/>
      <c r="V322" s="35"/>
      <c r="W322" s="35"/>
      <c r="Y322" s="236"/>
    </row>
    <row r="323" spans="2:25" x14ac:dyDescent="0.25">
      <c r="B323" s="479"/>
      <c r="C323" s="272"/>
      <c r="D323" s="272"/>
      <c r="E323" s="273" t="s">
        <v>241</v>
      </c>
      <c r="F323" s="273"/>
      <c r="G323" s="367">
        <f>SUBTOTAL(9,G324:G325)</f>
        <v>0</v>
      </c>
      <c r="H323" s="368">
        <f t="shared" ref="H323:W323" si="67">SUBTOTAL(9,H324:H325)</f>
        <v>0</v>
      </c>
      <c r="I323" s="369">
        <f t="shared" si="67"/>
        <v>0</v>
      </c>
      <c r="J323" s="369">
        <f t="shared" si="67"/>
        <v>0</v>
      </c>
      <c r="K323" s="370">
        <f t="shared" si="67"/>
        <v>0</v>
      </c>
      <c r="L323" s="364">
        <f t="shared" si="67"/>
        <v>0</v>
      </c>
      <c r="M323" s="364">
        <f t="shared" si="67"/>
        <v>0</v>
      </c>
      <c r="N323" s="364">
        <f t="shared" si="67"/>
        <v>0</v>
      </c>
      <c r="O323" s="364">
        <f t="shared" si="67"/>
        <v>0</v>
      </c>
      <c r="P323" s="364">
        <f t="shared" si="67"/>
        <v>0</v>
      </c>
      <c r="Q323" s="364">
        <f t="shared" si="67"/>
        <v>0</v>
      </c>
      <c r="R323" s="364">
        <f t="shared" si="67"/>
        <v>0</v>
      </c>
      <c r="S323" s="364">
        <f t="shared" si="67"/>
        <v>0</v>
      </c>
      <c r="T323" s="364">
        <f t="shared" si="67"/>
        <v>0</v>
      </c>
      <c r="U323" s="364">
        <f t="shared" si="67"/>
        <v>0</v>
      </c>
      <c r="V323" s="364">
        <f t="shared" si="67"/>
        <v>0</v>
      </c>
      <c r="W323" s="366">
        <f t="shared" si="67"/>
        <v>0</v>
      </c>
      <c r="Y323" s="238"/>
    </row>
    <row r="324" spans="2:25" outlineLevel="1" x14ac:dyDescent="0.25">
      <c r="B324" s="465"/>
      <c r="C324" s="273"/>
      <c r="D324" s="272"/>
      <c r="E324" s="275"/>
      <c r="F324" s="457" t="s">
        <v>242</v>
      </c>
      <c r="G324" s="220"/>
      <c r="H324" s="229"/>
      <c r="I324" s="230"/>
      <c r="J324" s="230"/>
      <c r="K324" s="233"/>
      <c r="L324" s="229"/>
      <c r="M324" s="231"/>
      <c r="N324" s="230"/>
      <c r="O324" s="230"/>
      <c r="P324" s="230"/>
      <c r="Q324" s="230"/>
      <c r="R324" s="230"/>
      <c r="S324" s="230"/>
      <c r="T324" s="230"/>
      <c r="U324" s="229"/>
      <c r="V324" s="233"/>
      <c r="W324" s="234"/>
      <c r="Y324" s="236"/>
    </row>
    <row r="325" spans="2:25" outlineLevel="1" x14ac:dyDescent="0.25">
      <c r="B325" s="465"/>
      <c r="C325" s="273"/>
      <c r="D325" s="272"/>
      <c r="E325" s="275"/>
      <c r="F325" s="457" t="s">
        <v>243</v>
      </c>
      <c r="G325" s="220"/>
      <c r="H325" s="229"/>
      <c r="I325" s="230"/>
      <c r="J325" s="230"/>
      <c r="K325" s="233"/>
      <c r="L325" s="229"/>
      <c r="M325" s="231"/>
      <c r="N325" s="230"/>
      <c r="O325" s="230"/>
      <c r="P325" s="230"/>
      <c r="Q325" s="230"/>
      <c r="R325" s="230"/>
      <c r="S325" s="230"/>
      <c r="T325" s="230"/>
      <c r="U325" s="229"/>
      <c r="V325" s="233"/>
      <c r="W325" s="234"/>
      <c r="Y325" s="236"/>
    </row>
    <row r="326" spans="2:25" x14ac:dyDescent="0.25">
      <c r="B326" s="479"/>
      <c r="C326" s="272" t="s">
        <v>244</v>
      </c>
      <c r="D326" s="275"/>
      <c r="E326" s="273"/>
      <c r="F326" s="273"/>
      <c r="G326" s="52"/>
      <c r="H326" s="33"/>
      <c r="I326" s="33"/>
      <c r="J326" s="33"/>
      <c r="K326" s="35"/>
      <c r="L326" s="33"/>
      <c r="M326" s="33"/>
      <c r="N326" s="33"/>
      <c r="O326" s="33"/>
      <c r="P326" s="33"/>
      <c r="Q326" s="33"/>
      <c r="R326" s="33"/>
      <c r="S326" s="33"/>
      <c r="T326" s="33"/>
      <c r="U326" s="33"/>
      <c r="V326" s="35"/>
      <c r="W326" s="35"/>
      <c r="Y326" s="353"/>
    </row>
    <row r="327" spans="2:25" x14ac:dyDescent="0.25">
      <c r="B327" s="479"/>
      <c r="C327" s="272"/>
      <c r="D327" s="272" t="s">
        <v>245</v>
      </c>
      <c r="E327" s="273"/>
      <c r="F327" s="273"/>
      <c r="G327" s="52">
        <f>SUBTOTAL(9,G328:G333)</f>
        <v>0</v>
      </c>
      <c r="H327" s="33">
        <f t="shared" ref="H327:W327" si="68">SUBTOTAL(9,H328:H333)</f>
        <v>0</v>
      </c>
      <c r="I327" s="33">
        <f t="shared" si="68"/>
        <v>0</v>
      </c>
      <c r="J327" s="33">
        <f t="shared" si="68"/>
        <v>0</v>
      </c>
      <c r="K327" s="35">
        <f t="shared" si="68"/>
        <v>0</v>
      </c>
      <c r="L327" s="33">
        <f t="shared" si="68"/>
        <v>0</v>
      </c>
      <c r="M327" s="33">
        <f t="shared" si="68"/>
        <v>0</v>
      </c>
      <c r="N327" s="33">
        <f t="shared" si="68"/>
        <v>0</v>
      </c>
      <c r="O327" s="33">
        <f t="shared" si="68"/>
        <v>0</v>
      </c>
      <c r="P327" s="33">
        <f t="shared" si="68"/>
        <v>0</v>
      </c>
      <c r="Q327" s="33">
        <f t="shared" si="68"/>
        <v>0</v>
      </c>
      <c r="R327" s="33">
        <f t="shared" si="68"/>
        <v>0</v>
      </c>
      <c r="S327" s="33">
        <f t="shared" si="68"/>
        <v>0</v>
      </c>
      <c r="T327" s="33">
        <f t="shared" si="68"/>
        <v>0</v>
      </c>
      <c r="U327" s="33">
        <f t="shared" si="68"/>
        <v>0</v>
      </c>
      <c r="V327" s="35">
        <f t="shared" si="68"/>
        <v>0</v>
      </c>
      <c r="W327" s="35">
        <f t="shared" si="68"/>
        <v>0</v>
      </c>
      <c r="Y327" s="354"/>
    </row>
    <row r="328" spans="2:25" outlineLevel="1" x14ac:dyDescent="0.25">
      <c r="B328" s="465"/>
      <c r="C328" s="273"/>
      <c r="D328" s="272"/>
      <c r="E328" s="275"/>
      <c r="F328" s="457" t="s">
        <v>246</v>
      </c>
      <c r="G328" s="220"/>
      <c r="H328" s="229"/>
      <c r="I328" s="230"/>
      <c r="J328" s="230"/>
      <c r="K328" s="233"/>
      <c r="L328" s="229"/>
      <c r="M328" s="231"/>
      <c r="N328" s="230"/>
      <c r="O328" s="230"/>
      <c r="P328" s="230"/>
      <c r="Q328" s="230"/>
      <c r="R328" s="230"/>
      <c r="S328" s="230"/>
      <c r="T328" s="230"/>
      <c r="U328" s="229"/>
      <c r="V328" s="233"/>
      <c r="W328" s="234"/>
      <c r="Y328" s="236"/>
    </row>
    <row r="329" spans="2:25" outlineLevel="1" x14ac:dyDescent="0.25">
      <c r="B329" s="479"/>
      <c r="C329" s="273"/>
      <c r="D329" s="273"/>
      <c r="E329" s="275"/>
      <c r="F329" s="299" t="s">
        <v>247</v>
      </c>
      <c r="G329" s="220"/>
      <c r="H329" s="229"/>
      <c r="I329" s="230"/>
      <c r="J329" s="230"/>
      <c r="K329" s="233"/>
      <c r="L329" s="229"/>
      <c r="M329" s="231"/>
      <c r="N329" s="230"/>
      <c r="O329" s="230"/>
      <c r="P329" s="230"/>
      <c r="Q329" s="230"/>
      <c r="R329" s="230"/>
      <c r="S329" s="230"/>
      <c r="T329" s="230"/>
      <c r="U329" s="229"/>
      <c r="V329" s="233"/>
      <c r="W329" s="234"/>
      <c r="Y329" s="236"/>
    </row>
    <row r="330" spans="2:25" outlineLevel="1" x14ac:dyDescent="0.25">
      <c r="B330" s="479"/>
      <c r="C330" s="273"/>
      <c r="D330" s="273"/>
      <c r="E330" s="275"/>
      <c r="F330" s="299" t="s">
        <v>248</v>
      </c>
      <c r="G330" s="220"/>
      <c r="H330" s="229"/>
      <c r="I330" s="230"/>
      <c r="J330" s="230"/>
      <c r="K330" s="233"/>
      <c r="L330" s="229"/>
      <c r="M330" s="231"/>
      <c r="N330" s="230"/>
      <c r="O330" s="230"/>
      <c r="P330" s="230"/>
      <c r="Q330" s="230"/>
      <c r="R330" s="230"/>
      <c r="S330" s="230"/>
      <c r="T330" s="230"/>
      <c r="U330" s="229"/>
      <c r="V330" s="233"/>
      <c r="W330" s="234"/>
      <c r="Y330" s="236"/>
    </row>
    <row r="331" spans="2:25" outlineLevel="1" x14ac:dyDescent="0.25">
      <c r="B331" s="479"/>
      <c r="C331" s="273"/>
      <c r="D331" s="273"/>
      <c r="E331" s="275"/>
      <c r="F331" s="299" t="s">
        <v>249</v>
      </c>
      <c r="G331" s="220"/>
      <c r="H331" s="229"/>
      <c r="I331" s="230"/>
      <c r="J331" s="230"/>
      <c r="K331" s="233"/>
      <c r="L331" s="229"/>
      <c r="M331" s="231"/>
      <c r="N331" s="230"/>
      <c r="O331" s="230"/>
      <c r="P331" s="230"/>
      <c r="Q331" s="230"/>
      <c r="R331" s="230"/>
      <c r="S331" s="230"/>
      <c r="T331" s="230"/>
      <c r="U331" s="229"/>
      <c r="V331" s="233"/>
      <c r="W331" s="234"/>
      <c r="Y331" s="236"/>
    </row>
    <row r="332" spans="2:25" outlineLevel="1" x14ac:dyDescent="0.25">
      <c r="B332" s="479"/>
      <c r="C332" s="273"/>
      <c r="D332" s="273"/>
      <c r="E332" s="275"/>
      <c r="F332" s="299" t="s">
        <v>250</v>
      </c>
      <c r="G332" s="220"/>
      <c r="H332" s="229"/>
      <c r="I332" s="230"/>
      <c r="J332" s="230"/>
      <c r="K332" s="233"/>
      <c r="L332" s="229"/>
      <c r="M332" s="231"/>
      <c r="N332" s="230"/>
      <c r="O332" s="230"/>
      <c r="P332" s="230"/>
      <c r="Q332" s="230"/>
      <c r="R332" s="230"/>
      <c r="S332" s="230"/>
      <c r="T332" s="230"/>
      <c r="U332" s="229"/>
      <c r="V332" s="233"/>
      <c r="W332" s="234"/>
      <c r="Y332" s="236"/>
    </row>
    <row r="333" spans="2:25" outlineLevel="1" x14ac:dyDescent="0.25">
      <c r="B333" s="479"/>
      <c r="C333" s="275"/>
      <c r="D333" s="275"/>
      <c r="E333" s="275"/>
      <c r="F333" s="299" t="s">
        <v>251</v>
      </c>
      <c r="G333" s="220"/>
      <c r="H333" s="229"/>
      <c r="I333" s="230"/>
      <c r="J333" s="230"/>
      <c r="K333" s="233"/>
      <c r="L333" s="229"/>
      <c r="M333" s="231"/>
      <c r="N333" s="230"/>
      <c r="O333" s="230"/>
      <c r="P333" s="230"/>
      <c r="Q333" s="230"/>
      <c r="R333" s="230"/>
      <c r="S333" s="230"/>
      <c r="T333" s="230"/>
      <c r="U333" s="229"/>
      <c r="V333" s="233"/>
      <c r="W333" s="234"/>
      <c r="Y333" s="236"/>
    </row>
    <row r="334" spans="2:25" x14ac:dyDescent="0.25">
      <c r="B334" s="479"/>
      <c r="C334" s="273"/>
      <c r="D334" s="272" t="s">
        <v>252</v>
      </c>
      <c r="E334" s="275"/>
      <c r="F334" s="273"/>
      <c r="G334" s="52">
        <f t="shared" ref="G334:W334" si="69">SUBTOTAL(9,G335:G339)</f>
        <v>0</v>
      </c>
      <c r="H334" s="33">
        <f t="shared" si="69"/>
        <v>0</v>
      </c>
      <c r="I334" s="33">
        <f t="shared" si="69"/>
        <v>0</v>
      </c>
      <c r="J334" s="33">
        <f t="shared" si="69"/>
        <v>0</v>
      </c>
      <c r="K334" s="35">
        <f t="shared" si="69"/>
        <v>0</v>
      </c>
      <c r="L334" s="33">
        <f t="shared" si="69"/>
        <v>0</v>
      </c>
      <c r="M334" s="33">
        <f t="shared" si="69"/>
        <v>0</v>
      </c>
      <c r="N334" s="33">
        <f t="shared" si="69"/>
        <v>0</v>
      </c>
      <c r="O334" s="33">
        <f t="shared" si="69"/>
        <v>0</v>
      </c>
      <c r="P334" s="33">
        <f t="shared" si="69"/>
        <v>0</v>
      </c>
      <c r="Q334" s="33">
        <f t="shared" si="69"/>
        <v>0</v>
      </c>
      <c r="R334" s="33">
        <f t="shared" si="69"/>
        <v>0</v>
      </c>
      <c r="S334" s="33">
        <f t="shared" si="69"/>
        <v>0</v>
      </c>
      <c r="T334" s="33">
        <f t="shared" si="69"/>
        <v>0</v>
      </c>
      <c r="U334" s="33">
        <f t="shared" si="69"/>
        <v>0</v>
      </c>
      <c r="V334" s="35">
        <f t="shared" si="69"/>
        <v>0</v>
      </c>
      <c r="W334" s="35">
        <f t="shared" si="69"/>
        <v>0</v>
      </c>
      <c r="Y334" s="238"/>
    </row>
    <row r="335" spans="2:25" outlineLevel="1" x14ac:dyDescent="0.25">
      <c r="B335" s="479"/>
      <c r="C335" s="273"/>
      <c r="D335" s="273"/>
      <c r="E335" s="272"/>
      <c r="F335" s="299" t="s">
        <v>253</v>
      </c>
      <c r="G335" s="220"/>
      <c r="H335" s="229"/>
      <c r="I335" s="230"/>
      <c r="J335" s="230"/>
      <c r="K335" s="233"/>
      <c r="L335" s="229"/>
      <c r="M335" s="231"/>
      <c r="N335" s="230"/>
      <c r="O335" s="230"/>
      <c r="P335" s="230"/>
      <c r="Q335" s="230"/>
      <c r="R335" s="230"/>
      <c r="S335" s="230"/>
      <c r="T335" s="230"/>
      <c r="U335" s="229"/>
      <c r="V335" s="233"/>
      <c r="W335" s="234"/>
      <c r="Y335" s="236"/>
    </row>
    <row r="336" spans="2:25" outlineLevel="1" x14ac:dyDescent="0.25">
      <c r="B336" s="479"/>
      <c r="C336" s="273"/>
      <c r="D336" s="273"/>
      <c r="E336" s="273"/>
      <c r="F336" s="299" t="s">
        <v>254</v>
      </c>
      <c r="G336" s="220"/>
      <c r="H336" s="229"/>
      <c r="I336" s="230"/>
      <c r="J336" s="230"/>
      <c r="K336" s="233"/>
      <c r="L336" s="229"/>
      <c r="M336" s="231"/>
      <c r="N336" s="230"/>
      <c r="O336" s="230"/>
      <c r="P336" s="230"/>
      <c r="Q336" s="230"/>
      <c r="R336" s="230"/>
      <c r="S336" s="230"/>
      <c r="T336" s="230"/>
      <c r="U336" s="229"/>
      <c r="V336" s="233"/>
      <c r="W336" s="234"/>
      <c r="Y336" s="236"/>
    </row>
    <row r="337" spans="2:25" outlineLevel="1" x14ac:dyDescent="0.25">
      <c r="B337" s="479"/>
      <c r="C337" s="273"/>
      <c r="D337" s="273"/>
      <c r="E337" s="273"/>
      <c r="F337" s="299" t="s">
        <v>255</v>
      </c>
      <c r="G337" s="220"/>
      <c r="H337" s="229"/>
      <c r="I337" s="230"/>
      <c r="J337" s="230"/>
      <c r="K337" s="233"/>
      <c r="L337" s="229"/>
      <c r="M337" s="231"/>
      <c r="N337" s="230"/>
      <c r="O337" s="230"/>
      <c r="P337" s="230"/>
      <c r="Q337" s="230"/>
      <c r="R337" s="230"/>
      <c r="S337" s="230"/>
      <c r="T337" s="230"/>
      <c r="U337" s="229"/>
      <c r="V337" s="233"/>
      <c r="W337" s="234"/>
      <c r="Y337" s="236"/>
    </row>
    <row r="338" spans="2:25" outlineLevel="1" x14ac:dyDescent="0.25">
      <c r="B338" s="479"/>
      <c r="C338" s="273"/>
      <c r="D338" s="273"/>
      <c r="E338" s="273"/>
      <c r="F338" s="299" t="s">
        <v>256</v>
      </c>
      <c r="G338" s="220"/>
      <c r="H338" s="229"/>
      <c r="I338" s="230"/>
      <c r="J338" s="230"/>
      <c r="K338" s="233"/>
      <c r="L338" s="229"/>
      <c r="M338" s="231"/>
      <c r="N338" s="230"/>
      <c r="O338" s="230"/>
      <c r="P338" s="230"/>
      <c r="Q338" s="230"/>
      <c r="R338" s="230"/>
      <c r="S338" s="230"/>
      <c r="T338" s="230"/>
      <c r="U338" s="229"/>
      <c r="V338" s="233"/>
      <c r="W338" s="234"/>
      <c r="Y338" s="236"/>
    </row>
    <row r="339" spans="2:25" outlineLevel="1" x14ac:dyDescent="0.25">
      <c r="B339" s="479"/>
      <c r="C339" s="273"/>
      <c r="D339" s="273"/>
      <c r="E339" s="273"/>
      <c r="F339" s="299" t="s">
        <v>257</v>
      </c>
      <c r="G339" s="220"/>
      <c r="H339" s="229"/>
      <c r="I339" s="230"/>
      <c r="J339" s="230"/>
      <c r="K339" s="233"/>
      <c r="L339" s="229"/>
      <c r="M339" s="231"/>
      <c r="N339" s="230"/>
      <c r="O339" s="230"/>
      <c r="P339" s="230"/>
      <c r="Q339" s="230"/>
      <c r="R339" s="230"/>
      <c r="S339" s="230"/>
      <c r="T339" s="230"/>
      <c r="U339" s="229"/>
      <c r="V339" s="233"/>
      <c r="W339" s="234"/>
      <c r="Y339" s="236"/>
    </row>
    <row r="340" spans="2:25" x14ac:dyDescent="0.25">
      <c r="B340" s="465"/>
      <c r="C340" s="272" t="s">
        <v>258</v>
      </c>
      <c r="D340" s="275"/>
      <c r="E340" s="275"/>
      <c r="F340" s="273"/>
      <c r="G340" s="52"/>
      <c r="H340" s="33"/>
      <c r="I340" s="33"/>
      <c r="J340" s="33"/>
      <c r="K340" s="35"/>
      <c r="L340" s="33"/>
      <c r="M340" s="33"/>
      <c r="N340" s="33"/>
      <c r="O340" s="33"/>
      <c r="P340" s="33"/>
      <c r="Q340" s="33"/>
      <c r="R340" s="33"/>
      <c r="S340" s="33"/>
      <c r="T340" s="33"/>
      <c r="U340" s="33"/>
      <c r="V340" s="35"/>
      <c r="W340" s="365"/>
      <c r="Y340" s="353"/>
    </row>
    <row r="341" spans="2:25" x14ac:dyDescent="0.25">
      <c r="B341" s="465"/>
      <c r="C341" s="272"/>
      <c r="D341" s="276" t="s">
        <v>20</v>
      </c>
      <c r="E341" s="273"/>
      <c r="F341" s="273"/>
      <c r="G341" s="367"/>
      <c r="H341" s="369"/>
      <c r="I341" s="369"/>
      <c r="J341" s="369"/>
      <c r="K341" s="370"/>
      <c r="L341" s="364"/>
      <c r="M341" s="364"/>
      <c r="N341" s="364"/>
      <c r="O341" s="364"/>
      <c r="P341" s="364"/>
      <c r="Q341" s="364"/>
      <c r="R341" s="364"/>
      <c r="S341" s="364"/>
      <c r="T341" s="364"/>
      <c r="U341" s="364"/>
      <c r="V341" s="365"/>
      <c r="W341" s="365"/>
      <c r="Y341" s="237"/>
    </row>
    <row r="342" spans="2:25" x14ac:dyDescent="0.25">
      <c r="B342" s="465"/>
      <c r="C342" s="272"/>
      <c r="D342" s="272"/>
      <c r="E342" s="273" t="s">
        <v>21</v>
      </c>
      <c r="F342" s="273"/>
      <c r="G342" s="367">
        <f t="shared" ref="G342:W342" si="70">SUBTOTAL(9,G343:G346)</f>
        <v>0</v>
      </c>
      <c r="H342" s="368">
        <f t="shared" si="70"/>
        <v>0</v>
      </c>
      <c r="I342" s="369">
        <f t="shared" si="70"/>
        <v>0</v>
      </c>
      <c r="J342" s="369">
        <f t="shared" si="70"/>
        <v>0</v>
      </c>
      <c r="K342" s="370">
        <f t="shared" si="70"/>
        <v>0</v>
      </c>
      <c r="L342" s="364">
        <f t="shared" si="70"/>
        <v>0</v>
      </c>
      <c r="M342" s="364">
        <f t="shared" si="70"/>
        <v>0</v>
      </c>
      <c r="N342" s="364">
        <f t="shared" si="70"/>
        <v>0</v>
      </c>
      <c r="O342" s="364">
        <f t="shared" si="70"/>
        <v>0</v>
      </c>
      <c r="P342" s="364">
        <f t="shared" si="70"/>
        <v>0</v>
      </c>
      <c r="Q342" s="364">
        <f t="shared" si="70"/>
        <v>0</v>
      </c>
      <c r="R342" s="364">
        <f t="shared" si="70"/>
        <v>0</v>
      </c>
      <c r="S342" s="364">
        <f t="shared" si="70"/>
        <v>0</v>
      </c>
      <c r="T342" s="364">
        <f t="shared" si="70"/>
        <v>0</v>
      </c>
      <c r="U342" s="364">
        <f t="shared" si="70"/>
        <v>0</v>
      </c>
      <c r="V342" s="364">
        <f t="shared" si="70"/>
        <v>0</v>
      </c>
      <c r="W342" s="366">
        <f t="shared" si="70"/>
        <v>0</v>
      </c>
      <c r="Y342" s="354"/>
    </row>
    <row r="343" spans="2:25" outlineLevel="1" x14ac:dyDescent="0.25">
      <c r="B343" s="465"/>
      <c r="C343" s="272"/>
      <c r="D343" s="272"/>
      <c r="E343" s="273"/>
      <c r="F343" s="299" t="s">
        <v>22</v>
      </c>
      <c r="G343" s="220"/>
      <c r="H343" s="229"/>
      <c r="I343" s="230"/>
      <c r="J343" s="230"/>
      <c r="K343" s="233"/>
      <c r="L343" s="229"/>
      <c r="M343" s="231"/>
      <c r="N343" s="230"/>
      <c r="O343" s="230"/>
      <c r="P343" s="230"/>
      <c r="Q343" s="230"/>
      <c r="R343" s="230"/>
      <c r="S343" s="230"/>
      <c r="T343" s="230"/>
      <c r="U343" s="229"/>
      <c r="V343" s="233"/>
      <c r="W343" s="234"/>
      <c r="Y343" s="236"/>
    </row>
    <row r="344" spans="2:25" outlineLevel="1" x14ac:dyDescent="0.25">
      <c r="B344" s="465"/>
      <c r="C344" s="272"/>
      <c r="D344" s="272"/>
      <c r="E344" s="273"/>
      <c r="F344" s="299" t="s">
        <v>23</v>
      </c>
      <c r="G344" s="220"/>
      <c r="H344" s="229"/>
      <c r="I344" s="230"/>
      <c r="J344" s="230"/>
      <c r="K344" s="233"/>
      <c r="L344" s="229"/>
      <c r="M344" s="231"/>
      <c r="N344" s="230"/>
      <c r="O344" s="230"/>
      <c r="P344" s="230"/>
      <c r="Q344" s="230"/>
      <c r="R344" s="230"/>
      <c r="S344" s="230"/>
      <c r="T344" s="230"/>
      <c r="U344" s="229"/>
      <c r="V344" s="233"/>
      <c r="W344" s="234"/>
      <c r="Y344" s="236"/>
    </row>
    <row r="345" spans="2:25" outlineLevel="1" x14ac:dyDescent="0.25">
      <c r="B345" s="465"/>
      <c r="C345" s="272"/>
      <c r="D345" s="272"/>
      <c r="E345" s="273"/>
      <c r="F345" s="299" t="s">
        <v>24</v>
      </c>
      <c r="G345" s="220"/>
      <c r="H345" s="229"/>
      <c r="I345" s="230"/>
      <c r="J345" s="230"/>
      <c r="K345" s="233"/>
      <c r="L345" s="229"/>
      <c r="M345" s="231"/>
      <c r="N345" s="230"/>
      <c r="O345" s="230"/>
      <c r="P345" s="230"/>
      <c r="Q345" s="230"/>
      <c r="R345" s="230"/>
      <c r="S345" s="230"/>
      <c r="T345" s="230"/>
      <c r="U345" s="229"/>
      <c r="V345" s="233"/>
      <c r="W345" s="234"/>
      <c r="Y345" s="236"/>
    </row>
    <row r="346" spans="2:25" outlineLevel="1" x14ac:dyDescent="0.25">
      <c r="B346" s="465"/>
      <c r="C346" s="272"/>
      <c r="D346" s="272"/>
      <c r="E346" s="273"/>
      <c r="F346" s="299" t="s">
        <v>25</v>
      </c>
      <c r="G346" s="220"/>
      <c r="H346" s="229"/>
      <c r="I346" s="230"/>
      <c r="J346" s="230"/>
      <c r="K346" s="233"/>
      <c r="L346" s="229"/>
      <c r="M346" s="231"/>
      <c r="N346" s="230"/>
      <c r="O346" s="230"/>
      <c r="P346" s="230"/>
      <c r="Q346" s="230"/>
      <c r="R346" s="230"/>
      <c r="S346" s="230"/>
      <c r="T346" s="230"/>
      <c r="U346" s="229"/>
      <c r="V346" s="233"/>
      <c r="W346" s="234"/>
      <c r="Y346" s="236"/>
    </row>
    <row r="347" spans="2:25" x14ac:dyDescent="0.25">
      <c r="B347" s="465"/>
      <c r="C347" s="272"/>
      <c r="D347" s="272"/>
      <c r="E347" s="273" t="s">
        <v>26</v>
      </c>
      <c r="F347" s="273"/>
      <c r="G347" s="367">
        <f t="shared" ref="G347:W347" si="71">SUBTOTAL(9,G348:G351)</f>
        <v>0</v>
      </c>
      <c r="H347" s="368">
        <f t="shared" si="71"/>
        <v>0</v>
      </c>
      <c r="I347" s="369">
        <f t="shared" si="71"/>
        <v>0</v>
      </c>
      <c r="J347" s="369">
        <f t="shared" si="71"/>
        <v>0</v>
      </c>
      <c r="K347" s="370">
        <f t="shared" si="71"/>
        <v>0</v>
      </c>
      <c r="L347" s="364">
        <f t="shared" si="71"/>
        <v>0</v>
      </c>
      <c r="M347" s="364">
        <f t="shared" si="71"/>
        <v>0</v>
      </c>
      <c r="N347" s="364">
        <f t="shared" si="71"/>
        <v>0</v>
      </c>
      <c r="O347" s="364">
        <f t="shared" si="71"/>
        <v>0</v>
      </c>
      <c r="P347" s="364">
        <f t="shared" si="71"/>
        <v>0</v>
      </c>
      <c r="Q347" s="364">
        <f t="shared" si="71"/>
        <v>0</v>
      </c>
      <c r="R347" s="364">
        <f t="shared" si="71"/>
        <v>0</v>
      </c>
      <c r="S347" s="364">
        <f t="shared" si="71"/>
        <v>0</v>
      </c>
      <c r="T347" s="364">
        <f t="shared" si="71"/>
        <v>0</v>
      </c>
      <c r="U347" s="364">
        <f t="shared" si="71"/>
        <v>0</v>
      </c>
      <c r="V347" s="364">
        <f t="shared" si="71"/>
        <v>0</v>
      </c>
      <c r="W347" s="366">
        <f t="shared" si="71"/>
        <v>0</v>
      </c>
      <c r="Y347" s="238"/>
    </row>
    <row r="348" spans="2:25" outlineLevel="1" x14ac:dyDescent="0.25">
      <c r="B348" s="465"/>
      <c r="C348" s="272"/>
      <c r="D348" s="272"/>
      <c r="E348" s="273"/>
      <c r="F348" s="299" t="s">
        <v>27</v>
      </c>
      <c r="G348" s="220"/>
      <c r="H348" s="229"/>
      <c r="I348" s="230"/>
      <c r="J348" s="230"/>
      <c r="K348" s="233"/>
      <c r="L348" s="229"/>
      <c r="M348" s="231"/>
      <c r="N348" s="230"/>
      <c r="O348" s="230"/>
      <c r="P348" s="230"/>
      <c r="Q348" s="230"/>
      <c r="R348" s="230"/>
      <c r="S348" s="230"/>
      <c r="T348" s="230"/>
      <c r="U348" s="229"/>
      <c r="V348" s="233"/>
      <c r="W348" s="234"/>
      <c r="Y348" s="236"/>
    </row>
    <row r="349" spans="2:25" outlineLevel="1" x14ac:dyDescent="0.25">
      <c r="B349" s="465"/>
      <c r="C349" s="272"/>
      <c r="D349" s="272"/>
      <c r="E349" s="273"/>
      <c r="F349" s="299" t="s">
        <v>28</v>
      </c>
      <c r="G349" s="220"/>
      <c r="H349" s="229"/>
      <c r="I349" s="230"/>
      <c r="J349" s="230"/>
      <c r="K349" s="233"/>
      <c r="L349" s="229"/>
      <c r="M349" s="231"/>
      <c r="N349" s="230"/>
      <c r="O349" s="230"/>
      <c r="P349" s="230"/>
      <c r="Q349" s="230"/>
      <c r="R349" s="230"/>
      <c r="S349" s="230"/>
      <c r="T349" s="230"/>
      <c r="U349" s="229"/>
      <c r="V349" s="233"/>
      <c r="W349" s="234"/>
      <c r="Y349" s="236"/>
    </row>
    <row r="350" spans="2:25" outlineLevel="1" x14ac:dyDescent="0.25">
      <c r="B350" s="465"/>
      <c r="C350" s="272"/>
      <c r="D350" s="272"/>
      <c r="E350" s="273"/>
      <c r="F350" s="299" t="s">
        <v>29</v>
      </c>
      <c r="G350" s="220"/>
      <c r="H350" s="229"/>
      <c r="I350" s="230"/>
      <c r="J350" s="230"/>
      <c r="K350" s="233"/>
      <c r="L350" s="229"/>
      <c r="M350" s="231"/>
      <c r="N350" s="230"/>
      <c r="O350" s="230"/>
      <c r="P350" s="230"/>
      <c r="Q350" s="230"/>
      <c r="R350" s="230"/>
      <c r="S350" s="230"/>
      <c r="T350" s="230"/>
      <c r="U350" s="229"/>
      <c r="V350" s="233"/>
      <c r="W350" s="234"/>
      <c r="Y350" s="236"/>
    </row>
    <row r="351" spans="2:25" outlineLevel="1" x14ac:dyDescent="0.25">
      <c r="B351" s="465"/>
      <c r="C351" s="272"/>
      <c r="D351" s="272"/>
      <c r="E351" s="273"/>
      <c r="F351" s="299" t="s">
        <v>30</v>
      </c>
      <c r="G351" s="220"/>
      <c r="H351" s="229"/>
      <c r="I351" s="230"/>
      <c r="J351" s="230"/>
      <c r="K351" s="233"/>
      <c r="L351" s="229"/>
      <c r="M351" s="231"/>
      <c r="N351" s="230"/>
      <c r="O351" s="230"/>
      <c r="P351" s="230"/>
      <c r="Q351" s="230"/>
      <c r="R351" s="230"/>
      <c r="S351" s="230"/>
      <c r="T351" s="230"/>
      <c r="U351" s="229"/>
      <c r="V351" s="233"/>
      <c r="W351" s="234"/>
      <c r="Y351" s="236"/>
    </row>
    <row r="352" spans="2:25" x14ac:dyDescent="0.25">
      <c r="B352" s="465"/>
      <c r="C352" s="272"/>
      <c r="D352" s="272"/>
      <c r="E352" s="273" t="s">
        <v>31</v>
      </c>
      <c r="F352" s="273"/>
      <c r="G352" s="367">
        <f t="shared" ref="G352:W352" si="72">SUBTOTAL(9,G353:G356)</f>
        <v>0</v>
      </c>
      <c r="H352" s="368">
        <f t="shared" si="72"/>
        <v>0</v>
      </c>
      <c r="I352" s="369">
        <f t="shared" si="72"/>
        <v>0</v>
      </c>
      <c r="J352" s="369">
        <f t="shared" si="72"/>
        <v>0</v>
      </c>
      <c r="K352" s="370">
        <f t="shared" si="72"/>
        <v>0</v>
      </c>
      <c r="L352" s="364">
        <f t="shared" si="72"/>
        <v>0</v>
      </c>
      <c r="M352" s="364">
        <f t="shared" si="72"/>
        <v>0</v>
      </c>
      <c r="N352" s="364">
        <f t="shared" si="72"/>
        <v>0</v>
      </c>
      <c r="O352" s="364">
        <f t="shared" si="72"/>
        <v>0</v>
      </c>
      <c r="P352" s="364">
        <f t="shared" si="72"/>
        <v>0</v>
      </c>
      <c r="Q352" s="364">
        <f t="shared" si="72"/>
        <v>0</v>
      </c>
      <c r="R352" s="364">
        <f t="shared" si="72"/>
        <v>0</v>
      </c>
      <c r="S352" s="364">
        <f t="shared" si="72"/>
        <v>0</v>
      </c>
      <c r="T352" s="364">
        <f t="shared" si="72"/>
        <v>0</v>
      </c>
      <c r="U352" s="364">
        <f t="shared" si="72"/>
        <v>0</v>
      </c>
      <c r="V352" s="364">
        <f t="shared" si="72"/>
        <v>0</v>
      </c>
      <c r="W352" s="366">
        <f t="shared" si="72"/>
        <v>0</v>
      </c>
      <c r="Y352" s="238"/>
    </row>
    <row r="353" spans="2:25" outlineLevel="1" x14ac:dyDescent="0.25">
      <c r="B353" s="465"/>
      <c r="C353" s="272"/>
      <c r="D353" s="272"/>
      <c r="E353" s="273"/>
      <c r="F353" s="299" t="s">
        <v>32</v>
      </c>
      <c r="G353" s="220"/>
      <c r="H353" s="229"/>
      <c r="I353" s="230"/>
      <c r="J353" s="230"/>
      <c r="K353" s="233"/>
      <c r="L353" s="229"/>
      <c r="M353" s="231"/>
      <c r="N353" s="230"/>
      <c r="O353" s="230"/>
      <c r="P353" s="230"/>
      <c r="Q353" s="230"/>
      <c r="R353" s="230"/>
      <c r="S353" s="230"/>
      <c r="T353" s="230"/>
      <c r="U353" s="229"/>
      <c r="V353" s="233"/>
      <c r="W353" s="234"/>
      <c r="Y353" s="236"/>
    </row>
    <row r="354" spans="2:25" outlineLevel="1" x14ac:dyDescent="0.25">
      <c r="B354" s="465"/>
      <c r="C354" s="272"/>
      <c r="D354" s="272"/>
      <c r="E354" s="273"/>
      <c r="F354" s="299" t="s">
        <v>33</v>
      </c>
      <c r="G354" s="220"/>
      <c r="H354" s="229"/>
      <c r="I354" s="230"/>
      <c r="J354" s="230"/>
      <c r="K354" s="233"/>
      <c r="L354" s="229"/>
      <c r="M354" s="231"/>
      <c r="N354" s="230"/>
      <c r="O354" s="230"/>
      <c r="P354" s="230"/>
      <c r="Q354" s="230"/>
      <c r="R354" s="230"/>
      <c r="S354" s="230"/>
      <c r="T354" s="230"/>
      <c r="U354" s="229"/>
      <c r="V354" s="233"/>
      <c r="W354" s="234"/>
      <c r="Y354" s="236"/>
    </row>
    <row r="355" spans="2:25" outlineLevel="1" x14ac:dyDescent="0.25">
      <c r="B355" s="465"/>
      <c r="C355" s="272"/>
      <c r="D355" s="272"/>
      <c r="E355" s="273"/>
      <c r="F355" s="299" t="s">
        <v>34</v>
      </c>
      <c r="G355" s="220"/>
      <c r="H355" s="229"/>
      <c r="I355" s="230"/>
      <c r="J355" s="230"/>
      <c r="K355" s="233"/>
      <c r="L355" s="229"/>
      <c r="M355" s="231"/>
      <c r="N355" s="230"/>
      <c r="O355" s="230"/>
      <c r="P355" s="230"/>
      <c r="Q355" s="230"/>
      <c r="R355" s="230"/>
      <c r="S355" s="230"/>
      <c r="T355" s="230"/>
      <c r="U355" s="229"/>
      <c r="V355" s="233"/>
      <c r="W355" s="234"/>
      <c r="Y355" s="236"/>
    </row>
    <row r="356" spans="2:25" outlineLevel="1" x14ac:dyDescent="0.25">
      <c r="B356" s="465"/>
      <c r="C356" s="272"/>
      <c r="D356" s="272"/>
      <c r="E356" s="273"/>
      <c r="F356" s="299" t="s">
        <v>35</v>
      </c>
      <c r="G356" s="220"/>
      <c r="H356" s="229"/>
      <c r="I356" s="230"/>
      <c r="J356" s="230"/>
      <c r="K356" s="233"/>
      <c r="L356" s="229"/>
      <c r="M356" s="231"/>
      <c r="N356" s="230"/>
      <c r="O356" s="230"/>
      <c r="P356" s="230"/>
      <c r="Q356" s="230"/>
      <c r="R356" s="230"/>
      <c r="S356" s="230"/>
      <c r="T356" s="230"/>
      <c r="U356" s="229"/>
      <c r="V356" s="233"/>
      <c r="W356" s="234"/>
      <c r="Y356" s="236"/>
    </row>
    <row r="357" spans="2:25" x14ac:dyDescent="0.25">
      <c r="B357" s="465"/>
      <c r="C357" s="272"/>
      <c r="D357" s="272" t="s">
        <v>36</v>
      </c>
      <c r="E357" s="273"/>
      <c r="F357" s="273"/>
      <c r="G357" s="367"/>
      <c r="H357" s="369"/>
      <c r="I357" s="369"/>
      <c r="J357" s="369"/>
      <c r="K357" s="370"/>
      <c r="L357" s="364"/>
      <c r="M357" s="364"/>
      <c r="N357" s="364"/>
      <c r="O357" s="364"/>
      <c r="P357" s="364"/>
      <c r="Q357" s="364"/>
      <c r="R357" s="364"/>
      <c r="S357" s="364"/>
      <c r="T357" s="364"/>
      <c r="U357" s="364"/>
      <c r="V357" s="365"/>
      <c r="W357" s="365"/>
      <c r="Y357" s="353"/>
    </row>
    <row r="358" spans="2:25" x14ac:dyDescent="0.25">
      <c r="B358" s="465"/>
      <c r="C358" s="272"/>
      <c r="D358" s="272"/>
      <c r="E358" s="275" t="s">
        <v>37</v>
      </c>
      <c r="F358" s="273"/>
      <c r="G358" s="367">
        <f t="shared" ref="G358:W358" si="73">SUBTOTAL(9,G359:G361)</f>
        <v>0</v>
      </c>
      <c r="H358" s="368">
        <f t="shared" si="73"/>
        <v>0</v>
      </c>
      <c r="I358" s="369">
        <f t="shared" si="73"/>
        <v>0</v>
      </c>
      <c r="J358" s="369">
        <f t="shared" si="73"/>
        <v>0</v>
      </c>
      <c r="K358" s="370">
        <f t="shared" si="73"/>
        <v>0</v>
      </c>
      <c r="L358" s="364">
        <f t="shared" si="73"/>
        <v>0</v>
      </c>
      <c r="M358" s="364">
        <f t="shared" si="73"/>
        <v>0</v>
      </c>
      <c r="N358" s="364">
        <f t="shared" si="73"/>
        <v>0</v>
      </c>
      <c r="O358" s="364">
        <f t="shared" si="73"/>
        <v>0</v>
      </c>
      <c r="P358" s="364">
        <f t="shared" si="73"/>
        <v>0</v>
      </c>
      <c r="Q358" s="364">
        <f t="shared" si="73"/>
        <v>0</v>
      </c>
      <c r="R358" s="364">
        <f t="shared" si="73"/>
        <v>0</v>
      </c>
      <c r="S358" s="364">
        <f t="shared" si="73"/>
        <v>0</v>
      </c>
      <c r="T358" s="364">
        <f t="shared" si="73"/>
        <v>0</v>
      </c>
      <c r="U358" s="364">
        <f t="shared" si="73"/>
        <v>0</v>
      </c>
      <c r="V358" s="364">
        <f t="shared" si="73"/>
        <v>0</v>
      </c>
      <c r="W358" s="366">
        <f t="shared" si="73"/>
        <v>0</v>
      </c>
      <c r="Y358" s="354"/>
    </row>
    <row r="359" spans="2:25" outlineLevel="1" x14ac:dyDescent="0.25">
      <c r="B359" s="465"/>
      <c r="C359" s="272"/>
      <c r="D359" s="272"/>
      <c r="E359" s="275"/>
      <c r="F359" s="299" t="s">
        <v>38</v>
      </c>
      <c r="G359" s="220"/>
      <c r="H359" s="229"/>
      <c r="I359" s="230"/>
      <c r="J359" s="230"/>
      <c r="K359" s="233"/>
      <c r="L359" s="229"/>
      <c r="M359" s="231"/>
      <c r="N359" s="230"/>
      <c r="O359" s="230"/>
      <c r="P359" s="230"/>
      <c r="Q359" s="230"/>
      <c r="R359" s="230"/>
      <c r="S359" s="230"/>
      <c r="T359" s="230"/>
      <c r="U359" s="229"/>
      <c r="V359" s="233"/>
      <c r="W359" s="234"/>
      <c r="Y359" s="236"/>
    </row>
    <row r="360" spans="2:25" outlineLevel="1" x14ac:dyDescent="0.25">
      <c r="B360" s="465"/>
      <c r="C360" s="272"/>
      <c r="D360" s="272"/>
      <c r="E360" s="273"/>
      <c r="F360" s="299" t="s">
        <v>39</v>
      </c>
      <c r="G360" s="220"/>
      <c r="H360" s="229"/>
      <c r="I360" s="230"/>
      <c r="J360" s="230"/>
      <c r="K360" s="233"/>
      <c r="L360" s="229"/>
      <c r="M360" s="231"/>
      <c r="N360" s="230"/>
      <c r="O360" s="230"/>
      <c r="P360" s="230"/>
      <c r="Q360" s="230"/>
      <c r="R360" s="230"/>
      <c r="S360" s="230"/>
      <c r="T360" s="230"/>
      <c r="U360" s="229"/>
      <c r="V360" s="233"/>
      <c r="W360" s="234"/>
      <c r="Y360" s="236"/>
    </row>
    <row r="361" spans="2:25" outlineLevel="1" x14ac:dyDescent="0.25">
      <c r="B361" s="465"/>
      <c r="C361" s="272"/>
      <c r="D361" s="272"/>
      <c r="E361" s="273"/>
      <c r="F361" s="299" t="s">
        <v>40</v>
      </c>
      <c r="G361" s="220"/>
      <c r="H361" s="229"/>
      <c r="I361" s="230"/>
      <c r="J361" s="230"/>
      <c r="K361" s="233"/>
      <c r="L361" s="229"/>
      <c r="M361" s="231"/>
      <c r="N361" s="230"/>
      <c r="O361" s="230"/>
      <c r="P361" s="230"/>
      <c r="Q361" s="230"/>
      <c r="R361" s="230"/>
      <c r="S361" s="230"/>
      <c r="T361" s="230"/>
      <c r="U361" s="229"/>
      <c r="V361" s="233"/>
      <c r="W361" s="234"/>
      <c r="Y361" s="236"/>
    </row>
    <row r="362" spans="2:25" x14ac:dyDescent="0.25">
      <c r="B362" s="465"/>
      <c r="C362" s="272"/>
      <c r="D362" s="272"/>
      <c r="E362" s="273" t="s">
        <v>41</v>
      </c>
      <c r="F362" s="273"/>
      <c r="G362" s="367">
        <f t="shared" ref="G362:W362" si="74">SUBTOTAL(9,G363:G365)</f>
        <v>0</v>
      </c>
      <c r="H362" s="368">
        <f t="shared" si="74"/>
        <v>0</v>
      </c>
      <c r="I362" s="369">
        <f t="shared" si="74"/>
        <v>0</v>
      </c>
      <c r="J362" s="369">
        <f t="shared" si="74"/>
        <v>0</v>
      </c>
      <c r="K362" s="370">
        <f t="shared" si="74"/>
        <v>0</v>
      </c>
      <c r="L362" s="364">
        <f t="shared" si="74"/>
        <v>0</v>
      </c>
      <c r="M362" s="364">
        <f t="shared" si="74"/>
        <v>0</v>
      </c>
      <c r="N362" s="364">
        <f t="shared" si="74"/>
        <v>0</v>
      </c>
      <c r="O362" s="364">
        <f t="shared" si="74"/>
        <v>0</v>
      </c>
      <c r="P362" s="364">
        <f t="shared" si="74"/>
        <v>0</v>
      </c>
      <c r="Q362" s="364">
        <f t="shared" si="74"/>
        <v>0</v>
      </c>
      <c r="R362" s="364">
        <f t="shared" si="74"/>
        <v>0</v>
      </c>
      <c r="S362" s="364">
        <f t="shared" si="74"/>
        <v>0</v>
      </c>
      <c r="T362" s="364">
        <f t="shared" si="74"/>
        <v>0</v>
      </c>
      <c r="U362" s="364">
        <f t="shared" si="74"/>
        <v>0</v>
      </c>
      <c r="V362" s="364">
        <f t="shared" si="74"/>
        <v>0</v>
      </c>
      <c r="W362" s="366">
        <f t="shared" si="74"/>
        <v>0</v>
      </c>
      <c r="Y362" s="238"/>
    </row>
    <row r="363" spans="2:25" outlineLevel="1" x14ac:dyDescent="0.25">
      <c r="B363" s="465"/>
      <c r="C363" s="272"/>
      <c r="D363" s="272"/>
      <c r="E363" s="273"/>
      <c r="F363" s="299" t="s">
        <v>42</v>
      </c>
      <c r="G363" s="220"/>
      <c r="H363" s="229"/>
      <c r="I363" s="230"/>
      <c r="J363" s="230"/>
      <c r="K363" s="233"/>
      <c r="L363" s="229"/>
      <c r="M363" s="230"/>
      <c r="N363" s="230"/>
      <c r="O363" s="230"/>
      <c r="P363" s="230"/>
      <c r="Q363" s="230"/>
      <c r="R363" s="230"/>
      <c r="S363" s="230"/>
      <c r="T363" s="230"/>
      <c r="U363" s="229"/>
      <c r="V363" s="233"/>
      <c r="W363" s="234"/>
      <c r="Y363" s="236"/>
    </row>
    <row r="364" spans="2:25" outlineLevel="1" x14ac:dyDescent="0.25">
      <c r="B364" s="465"/>
      <c r="C364" s="272"/>
      <c r="D364" s="272"/>
      <c r="E364" s="273"/>
      <c r="F364" s="299" t="s">
        <v>43</v>
      </c>
      <c r="G364" s="220"/>
      <c r="H364" s="229"/>
      <c r="I364" s="230"/>
      <c r="J364" s="230"/>
      <c r="K364" s="233"/>
      <c r="L364" s="229"/>
      <c r="M364" s="230"/>
      <c r="N364" s="230"/>
      <c r="O364" s="230"/>
      <c r="P364" s="230"/>
      <c r="Q364" s="230"/>
      <c r="R364" s="230"/>
      <c r="S364" s="230"/>
      <c r="T364" s="230"/>
      <c r="U364" s="229"/>
      <c r="V364" s="233"/>
      <c r="W364" s="234"/>
      <c r="Y364" s="236"/>
    </row>
    <row r="365" spans="2:25" outlineLevel="1" x14ac:dyDescent="0.25">
      <c r="B365" s="465"/>
      <c r="C365" s="272"/>
      <c r="D365" s="272"/>
      <c r="E365" s="273"/>
      <c r="F365" s="299" t="s">
        <v>44</v>
      </c>
      <c r="G365" s="220"/>
      <c r="H365" s="229"/>
      <c r="I365" s="230"/>
      <c r="J365" s="230"/>
      <c r="K365" s="233"/>
      <c r="L365" s="229"/>
      <c r="M365" s="231"/>
      <c r="N365" s="230"/>
      <c r="O365" s="230"/>
      <c r="P365" s="230"/>
      <c r="Q365" s="230"/>
      <c r="R365" s="230"/>
      <c r="S365" s="230"/>
      <c r="T365" s="230"/>
      <c r="U365" s="229"/>
      <c r="V365" s="233"/>
      <c r="W365" s="234"/>
      <c r="Y365" s="236"/>
    </row>
    <row r="366" spans="2:25" x14ac:dyDescent="0.25">
      <c r="B366" s="465"/>
      <c r="C366" s="272"/>
      <c r="D366" s="272"/>
      <c r="E366" s="273" t="s">
        <v>45</v>
      </c>
      <c r="F366" s="273"/>
      <c r="G366" s="367">
        <f t="shared" ref="G366:W366" si="75">SUBTOTAL(9,G367:G369)</f>
        <v>0</v>
      </c>
      <c r="H366" s="368">
        <f t="shared" si="75"/>
        <v>0</v>
      </c>
      <c r="I366" s="369">
        <f t="shared" si="75"/>
        <v>0</v>
      </c>
      <c r="J366" s="369">
        <f t="shared" si="75"/>
        <v>0</v>
      </c>
      <c r="K366" s="370">
        <f t="shared" si="75"/>
        <v>0</v>
      </c>
      <c r="L366" s="364">
        <f t="shared" si="75"/>
        <v>0</v>
      </c>
      <c r="M366" s="364">
        <f t="shared" si="75"/>
        <v>0</v>
      </c>
      <c r="N366" s="364">
        <f t="shared" si="75"/>
        <v>0</v>
      </c>
      <c r="O366" s="364">
        <f t="shared" si="75"/>
        <v>0</v>
      </c>
      <c r="P366" s="364">
        <f t="shared" si="75"/>
        <v>0</v>
      </c>
      <c r="Q366" s="364">
        <f t="shared" si="75"/>
        <v>0</v>
      </c>
      <c r="R366" s="364">
        <f t="shared" si="75"/>
        <v>0</v>
      </c>
      <c r="S366" s="364">
        <f t="shared" si="75"/>
        <v>0</v>
      </c>
      <c r="T366" s="364">
        <f t="shared" si="75"/>
        <v>0</v>
      </c>
      <c r="U366" s="364">
        <f t="shared" si="75"/>
        <v>0</v>
      </c>
      <c r="V366" s="364">
        <f t="shared" si="75"/>
        <v>0</v>
      </c>
      <c r="W366" s="366">
        <f t="shared" si="75"/>
        <v>0</v>
      </c>
      <c r="Y366" s="238"/>
    </row>
    <row r="367" spans="2:25" outlineLevel="1" x14ac:dyDescent="0.25">
      <c r="B367" s="465"/>
      <c r="C367" s="272"/>
      <c r="D367" s="272"/>
      <c r="E367" s="273"/>
      <c r="F367" s="299" t="s">
        <v>46</v>
      </c>
      <c r="G367" s="220"/>
      <c r="H367" s="229"/>
      <c r="I367" s="230"/>
      <c r="J367" s="230"/>
      <c r="K367" s="233"/>
      <c r="L367" s="229"/>
      <c r="M367" s="231"/>
      <c r="N367" s="230"/>
      <c r="O367" s="230"/>
      <c r="P367" s="230"/>
      <c r="Q367" s="230"/>
      <c r="R367" s="230"/>
      <c r="S367" s="230"/>
      <c r="T367" s="230"/>
      <c r="U367" s="229"/>
      <c r="V367" s="233"/>
      <c r="W367" s="234"/>
      <c r="Y367" s="236"/>
    </row>
    <row r="368" spans="2:25" outlineLevel="1" x14ac:dyDescent="0.25">
      <c r="B368" s="465"/>
      <c r="C368" s="272"/>
      <c r="D368" s="272"/>
      <c r="E368" s="273"/>
      <c r="F368" s="299" t="s">
        <v>47</v>
      </c>
      <c r="G368" s="220"/>
      <c r="H368" s="229"/>
      <c r="I368" s="230"/>
      <c r="J368" s="230"/>
      <c r="K368" s="233"/>
      <c r="L368" s="229"/>
      <c r="M368" s="231"/>
      <c r="N368" s="230"/>
      <c r="O368" s="230"/>
      <c r="P368" s="230"/>
      <c r="Q368" s="230"/>
      <c r="R368" s="230"/>
      <c r="S368" s="230"/>
      <c r="T368" s="230"/>
      <c r="U368" s="229"/>
      <c r="V368" s="233"/>
      <c r="W368" s="234"/>
      <c r="Y368" s="236"/>
    </row>
    <row r="369" spans="2:25" outlineLevel="1" x14ac:dyDescent="0.25">
      <c r="B369" s="465"/>
      <c r="C369" s="272"/>
      <c r="D369" s="272"/>
      <c r="E369" s="273"/>
      <c r="F369" s="299" t="s">
        <v>48</v>
      </c>
      <c r="G369" s="220"/>
      <c r="H369" s="229"/>
      <c r="I369" s="230"/>
      <c r="J369" s="230"/>
      <c r="K369" s="233"/>
      <c r="L369" s="229"/>
      <c r="M369" s="231"/>
      <c r="N369" s="230"/>
      <c r="O369" s="230"/>
      <c r="P369" s="230"/>
      <c r="Q369" s="230"/>
      <c r="R369" s="230"/>
      <c r="S369" s="230"/>
      <c r="T369" s="230"/>
      <c r="U369" s="229"/>
      <c r="V369" s="233"/>
      <c r="W369" s="234"/>
      <c r="Y369" s="236"/>
    </row>
    <row r="370" spans="2:25" x14ac:dyDescent="0.25">
      <c r="B370" s="465"/>
      <c r="C370" s="272"/>
      <c r="D370" s="272" t="s">
        <v>49</v>
      </c>
      <c r="E370" s="273"/>
      <c r="F370" s="273"/>
      <c r="G370" s="367"/>
      <c r="H370" s="369"/>
      <c r="I370" s="369"/>
      <c r="J370" s="369"/>
      <c r="K370" s="370"/>
      <c r="L370" s="364"/>
      <c r="M370" s="364"/>
      <c r="N370" s="364"/>
      <c r="O370" s="364"/>
      <c r="P370" s="364"/>
      <c r="Q370" s="364"/>
      <c r="R370" s="364"/>
      <c r="S370" s="364"/>
      <c r="T370" s="364"/>
      <c r="U370" s="364"/>
      <c r="V370" s="365"/>
      <c r="W370" s="365"/>
      <c r="Y370" s="353"/>
    </row>
    <row r="371" spans="2:25" x14ac:dyDescent="0.25">
      <c r="B371" s="465"/>
      <c r="C371" s="272"/>
      <c r="D371" s="272"/>
      <c r="E371" s="273" t="s">
        <v>50</v>
      </c>
      <c r="F371" s="273"/>
      <c r="G371" s="367">
        <f t="shared" ref="G371:W371" si="76">SUBTOTAL(9,G372:G373)</f>
        <v>0</v>
      </c>
      <c r="H371" s="368">
        <f t="shared" si="76"/>
        <v>0</v>
      </c>
      <c r="I371" s="369">
        <f t="shared" si="76"/>
        <v>0</v>
      </c>
      <c r="J371" s="369">
        <f t="shared" si="76"/>
        <v>0</v>
      </c>
      <c r="K371" s="370">
        <f t="shared" si="76"/>
        <v>0</v>
      </c>
      <c r="L371" s="364">
        <f t="shared" si="76"/>
        <v>0</v>
      </c>
      <c r="M371" s="364">
        <f t="shared" si="76"/>
        <v>0</v>
      </c>
      <c r="N371" s="364">
        <f t="shared" si="76"/>
        <v>0</v>
      </c>
      <c r="O371" s="364">
        <f t="shared" si="76"/>
        <v>0</v>
      </c>
      <c r="P371" s="364">
        <f t="shared" si="76"/>
        <v>0</v>
      </c>
      <c r="Q371" s="364">
        <f t="shared" si="76"/>
        <v>0</v>
      </c>
      <c r="R371" s="364">
        <f t="shared" si="76"/>
        <v>0</v>
      </c>
      <c r="S371" s="364">
        <f t="shared" si="76"/>
        <v>0</v>
      </c>
      <c r="T371" s="364">
        <f t="shared" si="76"/>
        <v>0</v>
      </c>
      <c r="U371" s="364">
        <f t="shared" si="76"/>
        <v>0</v>
      </c>
      <c r="V371" s="364">
        <f t="shared" si="76"/>
        <v>0</v>
      </c>
      <c r="W371" s="366">
        <f t="shared" si="76"/>
        <v>0</v>
      </c>
      <c r="Y371" s="354"/>
    </row>
    <row r="372" spans="2:25" outlineLevel="1" x14ac:dyDescent="0.25">
      <c r="B372" s="465"/>
      <c r="C372" s="272"/>
      <c r="D372" s="272"/>
      <c r="E372" s="273"/>
      <c r="F372" s="299" t="s">
        <v>51</v>
      </c>
      <c r="G372" s="220"/>
      <c r="H372" s="229"/>
      <c r="I372" s="230"/>
      <c r="J372" s="230"/>
      <c r="K372" s="233"/>
      <c r="L372" s="229"/>
      <c r="M372" s="231"/>
      <c r="N372" s="230"/>
      <c r="O372" s="230"/>
      <c r="P372" s="230"/>
      <c r="Q372" s="230"/>
      <c r="R372" s="230"/>
      <c r="S372" s="230"/>
      <c r="T372" s="230"/>
      <c r="U372" s="229"/>
      <c r="V372" s="233"/>
      <c r="W372" s="234"/>
      <c r="Y372" s="236"/>
    </row>
    <row r="373" spans="2:25" outlineLevel="1" x14ac:dyDescent="0.25">
      <c r="B373" s="465"/>
      <c r="C373" s="272"/>
      <c r="D373" s="272"/>
      <c r="E373" s="273"/>
      <c r="F373" s="299" t="s">
        <v>52</v>
      </c>
      <c r="G373" s="220"/>
      <c r="H373" s="229"/>
      <c r="I373" s="230"/>
      <c r="J373" s="230"/>
      <c r="K373" s="233"/>
      <c r="L373" s="229"/>
      <c r="M373" s="231"/>
      <c r="N373" s="230"/>
      <c r="O373" s="230"/>
      <c r="P373" s="230"/>
      <c r="Q373" s="230"/>
      <c r="R373" s="230"/>
      <c r="S373" s="230"/>
      <c r="T373" s="230"/>
      <c r="U373" s="229"/>
      <c r="V373" s="233"/>
      <c r="W373" s="234"/>
      <c r="Y373" s="236"/>
    </row>
    <row r="374" spans="2:25" x14ac:dyDescent="0.25">
      <c r="B374" s="465"/>
      <c r="C374" s="272"/>
      <c r="D374" s="272"/>
      <c r="E374" s="273" t="s">
        <v>53</v>
      </c>
      <c r="F374" s="273"/>
      <c r="G374" s="367">
        <f t="shared" ref="G374:W374" si="77">SUBTOTAL(9,G375:G377)</f>
        <v>0</v>
      </c>
      <c r="H374" s="368">
        <f t="shared" si="77"/>
        <v>0</v>
      </c>
      <c r="I374" s="369">
        <f t="shared" si="77"/>
        <v>0</v>
      </c>
      <c r="J374" s="369">
        <f t="shared" si="77"/>
        <v>0</v>
      </c>
      <c r="K374" s="370">
        <f t="shared" si="77"/>
        <v>0</v>
      </c>
      <c r="L374" s="364">
        <f t="shared" si="77"/>
        <v>0</v>
      </c>
      <c r="M374" s="364">
        <f t="shared" si="77"/>
        <v>0</v>
      </c>
      <c r="N374" s="364">
        <f t="shared" si="77"/>
        <v>0</v>
      </c>
      <c r="O374" s="364">
        <f t="shared" si="77"/>
        <v>0</v>
      </c>
      <c r="P374" s="364">
        <f t="shared" si="77"/>
        <v>0</v>
      </c>
      <c r="Q374" s="364">
        <f t="shared" si="77"/>
        <v>0</v>
      </c>
      <c r="R374" s="364">
        <f t="shared" si="77"/>
        <v>0</v>
      </c>
      <c r="S374" s="364">
        <f t="shared" si="77"/>
        <v>0</v>
      </c>
      <c r="T374" s="364">
        <f t="shared" si="77"/>
        <v>0</v>
      </c>
      <c r="U374" s="364">
        <f t="shared" si="77"/>
        <v>0</v>
      </c>
      <c r="V374" s="364">
        <f t="shared" si="77"/>
        <v>0</v>
      </c>
      <c r="W374" s="366">
        <f t="shared" si="77"/>
        <v>0</v>
      </c>
      <c r="Y374" s="238"/>
    </row>
    <row r="375" spans="2:25" outlineLevel="1" x14ac:dyDescent="0.25">
      <c r="B375" s="465"/>
      <c r="C375" s="272"/>
      <c r="D375" s="272"/>
      <c r="E375" s="273"/>
      <c r="F375" s="299" t="s">
        <v>54</v>
      </c>
      <c r="G375" s="220"/>
      <c r="H375" s="229"/>
      <c r="I375" s="230"/>
      <c r="J375" s="230"/>
      <c r="K375" s="233"/>
      <c r="L375" s="229"/>
      <c r="M375" s="231"/>
      <c r="N375" s="230"/>
      <c r="O375" s="230"/>
      <c r="P375" s="230"/>
      <c r="Q375" s="230"/>
      <c r="R375" s="230"/>
      <c r="S375" s="230"/>
      <c r="T375" s="230"/>
      <c r="U375" s="229"/>
      <c r="V375" s="233"/>
      <c r="W375" s="234"/>
      <c r="Y375" s="236"/>
    </row>
    <row r="376" spans="2:25" outlineLevel="1" x14ac:dyDescent="0.25">
      <c r="B376" s="465"/>
      <c r="C376" s="272"/>
      <c r="D376" s="272"/>
      <c r="E376" s="273"/>
      <c r="F376" s="299" t="s">
        <v>55</v>
      </c>
      <c r="G376" s="220"/>
      <c r="H376" s="229"/>
      <c r="I376" s="230"/>
      <c r="J376" s="230"/>
      <c r="K376" s="233"/>
      <c r="L376" s="229"/>
      <c r="M376" s="231"/>
      <c r="N376" s="230"/>
      <c r="O376" s="230"/>
      <c r="P376" s="230"/>
      <c r="Q376" s="230"/>
      <c r="R376" s="230"/>
      <c r="S376" s="230"/>
      <c r="T376" s="230"/>
      <c r="U376" s="229"/>
      <c r="V376" s="233"/>
      <c r="W376" s="234"/>
      <c r="Y376" s="236"/>
    </row>
    <row r="377" spans="2:25" outlineLevel="1" x14ac:dyDescent="0.25">
      <c r="B377" s="465"/>
      <c r="C377" s="272"/>
      <c r="D377" s="272"/>
      <c r="E377" s="273"/>
      <c r="F377" s="299" t="s">
        <v>56</v>
      </c>
      <c r="G377" s="220"/>
      <c r="H377" s="229"/>
      <c r="I377" s="230"/>
      <c r="J377" s="230"/>
      <c r="K377" s="233"/>
      <c r="L377" s="229"/>
      <c r="M377" s="231"/>
      <c r="N377" s="230"/>
      <c r="O377" s="230"/>
      <c r="P377" s="230"/>
      <c r="Q377" s="230"/>
      <c r="R377" s="230"/>
      <c r="S377" s="230"/>
      <c r="T377" s="230"/>
      <c r="U377" s="229"/>
      <c r="V377" s="233"/>
      <c r="W377" s="234"/>
      <c r="Y377" s="236"/>
    </row>
    <row r="378" spans="2:25" x14ac:dyDescent="0.25">
      <c r="B378" s="465"/>
      <c r="C378" s="272"/>
      <c r="D378" s="272"/>
      <c r="E378" s="273" t="s">
        <v>57</v>
      </c>
      <c r="F378" s="273"/>
      <c r="G378" s="367">
        <f t="shared" ref="G378:W378" si="78">SUBTOTAL(9,G379:G380)</f>
        <v>0</v>
      </c>
      <c r="H378" s="368">
        <f t="shared" si="78"/>
        <v>0</v>
      </c>
      <c r="I378" s="369">
        <f t="shared" si="78"/>
        <v>0</v>
      </c>
      <c r="J378" s="369">
        <f t="shared" si="78"/>
        <v>0</v>
      </c>
      <c r="K378" s="370">
        <f t="shared" si="78"/>
        <v>0</v>
      </c>
      <c r="L378" s="364">
        <f t="shared" si="78"/>
        <v>0</v>
      </c>
      <c r="M378" s="364">
        <f t="shared" si="78"/>
        <v>0</v>
      </c>
      <c r="N378" s="364">
        <f t="shared" si="78"/>
        <v>0</v>
      </c>
      <c r="O378" s="364">
        <f t="shared" si="78"/>
        <v>0</v>
      </c>
      <c r="P378" s="364">
        <f t="shared" si="78"/>
        <v>0</v>
      </c>
      <c r="Q378" s="364">
        <f t="shared" si="78"/>
        <v>0</v>
      </c>
      <c r="R378" s="364">
        <f t="shared" si="78"/>
        <v>0</v>
      </c>
      <c r="S378" s="364">
        <f t="shared" si="78"/>
        <v>0</v>
      </c>
      <c r="T378" s="364">
        <f t="shared" si="78"/>
        <v>0</v>
      </c>
      <c r="U378" s="364">
        <f t="shared" si="78"/>
        <v>0</v>
      </c>
      <c r="V378" s="364">
        <f t="shared" si="78"/>
        <v>0</v>
      </c>
      <c r="W378" s="366">
        <f t="shared" si="78"/>
        <v>0</v>
      </c>
      <c r="Y378" s="238"/>
    </row>
    <row r="379" spans="2:25" outlineLevel="1" x14ac:dyDescent="0.25">
      <c r="B379" s="465"/>
      <c r="C379" s="272"/>
      <c r="D379" s="272"/>
      <c r="E379" s="273"/>
      <c r="F379" s="299" t="s">
        <v>58</v>
      </c>
      <c r="G379" s="220"/>
      <c r="H379" s="229"/>
      <c r="I379" s="230"/>
      <c r="J379" s="230"/>
      <c r="K379" s="233"/>
      <c r="L379" s="229"/>
      <c r="M379" s="231"/>
      <c r="N379" s="230"/>
      <c r="O379" s="230"/>
      <c r="P379" s="230"/>
      <c r="Q379" s="230"/>
      <c r="R379" s="230"/>
      <c r="S379" s="230"/>
      <c r="T379" s="230"/>
      <c r="U379" s="229"/>
      <c r="V379" s="233"/>
      <c r="W379" s="234"/>
      <c r="Y379" s="236"/>
    </row>
    <row r="380" spans="2:25" outlineLevel="1" x14ac:dyDescent="0.25">
      <c r="B380" s="465"/>
      <c r="C380" s="272"/>
      <c r="D380" s="272"/>
      <c r="E380" s="273"/>
      <c r="F380" s="299" t="s">
        <v>59</v>
      </c>
      <c r="G380" s="220"/>
      <c r="H380" s="229"/>
      <c r="I380" s="230"/>
      <c r="J380" s="230"/>
      <c r="K380" s="233"/>
      <c r="L380" s="229"/>
      <c r="M380" s="231"/>
      <c r="N380" s="230"/>
      <c r="O380" s="230"/>
      <c r="P380" s="230"/>
      <c r="Q380" s="230"/>
      <c r="R380" s="230"/>
      <c r="S380" s="230"/>
      <c r="T380" s="230"/>
      <c r="U380" s="229"/>
      <c r="V380" s="233"/>
      <c r="W380" s="234"/>
      <c r="Y380" s="236"/>
    </row>
    <row r="381" spans="2:25" x14ac:dyDescent="0.25">
      <c r="B381" s="465"/>
      <c r="C381" s="272"/>
      <c r="D381" s="272"/>
      <c r="E381" s="273" t="s">
        <v>60</v>
      </c>
      <c r="F381" s="273"/>
      <c r="G381" s="367">
        <f t="shared" ref="G381:W381" si="79">SUBTOTAL(9,G382:G384)</f>
        <v>0</v>
      </c>
      <c r="H381" s="368">
        <f t="shared" si="79"/>
        <v>0</v>
      </c>
      <c r="I381" s="369">
        <f t="shared" si="79"/>
        <v>0</v>
      </c>
      <c r="J381" s="369">
        <f t="shared" si="79"/>
        <v>0</v>
      </c>
      <c r="K381" s="370">
        <f t="shared" si="79"/>
        <v>0</v>
      </c>
      <c r="L381" s="364">
        <f t="shared" si="79"/>
        <v>0</v>
      </c>
      <c r="M381" s="364">
        <f t="shared" si="79"/>
        <v>0</v>
      </c>
      <c r="N381" s="364">
        <f t="shared" si="79"/>
        <v>0</v>
      </c>
      <c r="O381" s="364">
        <f t="shared" si="79"/>
        <v>0</v>
      </c>
      <c r="P381" s="364">
        <f t="shared" si="79"/>
        <v>0</v>
      </c>
      <c r="Q381" s="364">
        <f t="shared" si="79"/>
        <v>0</v>
      </c>
      <c r="R381" s="364">
        <f t="shared" si="79"/>
        <v>0</v>
      </c>
      <c r="S381" s="364">
        <f t="shared" si="79"/>
        <v>0</v>
      </c>
      <c r="T381" s="364">
        <f t="shared" si="79"/>
        <v>0</v>
      </c>
      <c r="U381" s="364">
        <f t="shared" si="79"/>
        <v>0</v>
      </c>
      <c r="V381" s="364">
        <f t="shared" si="79"/>
        <v>0</v>
      </c>
      <c r="W381" s="366">
        <f t="shared" si="79"/>
        <v>0</v>
      </c>
      <c r="Y381" s="238"/>
    </row>
    <row r="382" spans="2:25" outlineLevel="1" x14ac:dyDescent="0.25">
      <c r="B382" s="465"/>
      <c r="C382" s="272"/>
      <c r="D382" s="272"/>
      <c r="E382" s="273"/>
      <c r="F382" s="299" t="s">
        <v>61</v>
      </c>
      <c r="G382" s="220"/>
      <c r="H382" s="229"/>
      <c r="I382" s="230"/>
      <c r="J382" s="230"/>
      <c r="K382" s="233"/>
      <c r="L382" s="229"/>
      <c r="M382" s="231"/>
      <c r="N382" s="230"/>
      <c r="O382" s="230"/>
      <c r="P382" s="230"/>
      <c r="Q382" s="230"/>
      <c r="R382" s="230"/>
      <c r="S382" s="230"/>
      <c r="T382" s="230"/>
      <c r="U382" s="229"/>
      <c r="V382" s="233"/>
      <c r="W382" s="234"/>
      <c r="Y382" s="236"/>
    </row>
    <row r="383" spans="2:25" outlineLevel="1" x14ac:dyDescent="0.25">
      <c r="B383" s="465"/>
      <c r="C383" s="272"/>
      <c r="D383" s="272"/>
      <c r="E383" s="273"/>
      <c r="F383" s="299" t="s">
        <v>62</v>
      </c>
      <c r="G383" s="220"/>
      <c r="H383" s="229"/>
      <c r="I383" s="230"/>
      <c r="J383" s="230"/>
      <c r="K383" s="233"/>
      <c r="L383" s="229"/>
      <c r="M383" s="231"/>
      <c r="N383" s="230"/>
      <c r="O383" s="230"/>
      <c r="P383" s="230"/>
      <c r="Q383" s="230"/>
      <c r="R383" s="230"/>
      <c r="S383" s="230"/>
      <c r="T383" s="230"/>
      <c r="U383" s="229"/>
      <c r="V383" s="233"/>
      <c r="W383" s="234"/>
      <c r="Y383" s="236"/>
    </row>
    <row r="384" spans="2:25" outlineLevel="1" x14ac:dyDescent="0.25">
      <c r="B384" s="465"/>
      <c r="C384" s="272"/>
      <c r="D384" s="272"/>
      <c r="E384" s="273"/>
      <c r="F384" s="299" t="s">
        <v>63</v>
      </c>
      <c r="G384" s="220"/>
      <c r="H384" s="229"/>
      <c r="I384" s="230"/>
      <c r="J384" s="230"/>
      <c r="K384" s="233"/>
      <c r="L384" s="229"/>
      <c r="M384" s="231"/>
      <c r="N384" s="230"/>
      <c r="O384" s="230"/>
      <c r="P384" s="230"/>
      <c r="Q384" s="230"/>
      <c r="R384" s="230"/>
      <c r="S384" s="230"/>
      <c r="T384" s="230"/>
      <c r="U384" s="229"/>
      <c r="V384" s="233"/>
      <c r="W384" s="234"/>
      <c r="Y384" s="236"/>
    </row>
    <row r="385" spans="2:25" x14ac:dyDescent="0.25">
      <c r="B385" s="465"/>
      <c r="C385" s="272"/>
      <c r="D385" s="272"/>
      <c r="E385" s="273" t="s">
        <v>64</v>
      </c>
      <c r="F385" s="273"/>
      <c r="G385" s="367">
        <f t="shared" ref="G385:W385" si="80">SUBTOTAL(9,G386:G387)</f>
        <v>0</v>
      </c>
      <c r="H385" s="368">
        <f t="shared" si="80"/>
        <v>0</v>
      </c>
      <c r="I385" s="369">
        <f t="shared" si="80"/>
        <v>0</v>
      </c>
      <c r="J385" s="369">
        <f t="shared" si="80"/>
        <v>0</v>
      </c>
      <c r="K385" s="370">
        <f t="shared" si="80"/>
        <v>0</v>
      </c>
      <c r="L385" s="364">
        <f t="shared" si="80"/>
        <v>0</v>
      </c>
      <c r="M385" s="364">
        <f t="shared" si="80"/>
        <v>0</v>
      </c>
      <c r="N385" s="364">
        <f t="shared" si="80"/>
        <v>0</v>
      </c>
      <c r="O385" s="364">
        <f t="shared" si="80"/>
        <v>0</v>
      </c>
      <c r="P385" s="364">
        <f t="shared" si="80"/>
        <v>0</v>
      </c>
      <c r="Q385" s="364">
        <f t="shared" si="80"/>
        <v>0</v>
      </c>
      <c r="R385" s="364">
        <f t="shared" si="80"/>
        <v>0</v>
      </c>
      <c r="S385" s="364">
        <f t="shared" si="80"/>
        <v>0</v>
      </c>
      <c r="T385" s="364">
        <f t="shared" si="80"/>
        <v>0</v>
      </c>
      <c r="U385" s="364">
        <f t="shared" si="80"/>
        <v>0</v>
      </c>
      <c r="V385" s="364">
        <f t="shared" si="80"/>
        <v>0</v>
      </c>
      <c r="W385" s="366">
        <f t="shared" si="80"/>
        <v>0</v>
      </c>
      <c r="Y385" s="238"/>
    </row>
    <row r="386" spans="2:25" outlineLevel="1" x14ac:dyDescent="0.25">
      <c r="B386" s="465"/>
      <c r="C386" s="272"/>
      <c r="D386" s="272"/>
      <c r="E386" s="273"/>
      <c r="F386" s="299" t="s">
        <v>65</v>
      </c>
      <c r="G386" s="220"/>
      <c r="H386" s="229"/>
      <c r="I386" s="230"/>
      <c r="J386" s="230"/>
      <c r="K386" s="233"/>
      <c r="L386" s="229"/>
      <c r="M386" s="231"/>
      <c r="N386" s="230"/>
      <c r="O386" s="230"/>
      <c r="P386" s="230"/>
      <c r="Q386" s="230"/>
      <c r="R386" s="230"/>
      <c r="S386" s="230"/>
      <c r="T386" s="230"/>
      <c r="U386" s="229"/>
      <c r="V386" s="233"/>
      <c r="W386" s="234"/>
      <c r="Y386" s="236"/>
    </row>
    <row r="387" spans="2:25" outlineLevel="1" x14ac:dyDescent="0.25">
      <c r="B387" s="465"/>
      <c r="C387" s="272"/>
      <c r="D387" s="272"/>
      <c r="E387" s="273"/>
      <c r="F387" s="299" t="s">
        <v>66</v>
      </c>
      <c r="G387" s="220"/>
      <c r="H387" s="229"/>
      <c r="I387" s="230"/>
      <c r="J387" s="230"/>
      <c r="K387" s="233"/>
      <c r="L387" s="229"/>
      <c r="M387" s="231"/>
      <c r="N387" s="230"/>
      <c r="O387" s="230"/>
      <c r="P387" s="230"/>
      <c r="Q387" s="230"/>
      <c r="R387" s="230"/>
      <c r="S387" s="230"/>
      <c r="T387" s="230"/>
      <c r="U387" s="229"/>
      <c r="V387" s="233"/>
      <c r="W387" s="234"/>
      <c r="Y387" s="236"/>
    </row>
    <row r="388" spans="2:25" x14ac:dyDescent="0.25">
      <c r="B388" s="465"/>
      <c r="C388" s="272"/>
      <c r="D388" s="272"/>
      <c r="E388" s="273" t="s">
        <v>67</v>
      </c>
      <c r="F388" s="273"/>
      <c r="G388" s="367">
        <f t="shared" ref="G388:W388" si="81">SUBTOTAL(9,G389:G391)</f>
        <v>0</v>
      </c>
      <c r="H388" s="368">
        <f t="shared" si="81"/>
        <v>0</v>
      </c>
      <c r="I388" s="369">
        <f t="shared" si="81"/>
        <v>0</v>
      </c>
      <c r="J388" s="369">
        <f t="shared" si="81"/>
        <v>0</v>
      </c>
      <c r="K388" s="370">
        <f t="shared" si="81"/>
        <v>0</v>
      </c>
      <c r="L388" s="364">
        <f t="shared" si="81"/>
        <v>0</v>
      </c>
      <c r="M388" s="364">
        <f t="shared" si="81"/>
        <v>0</v>
      </c>
      <c r="N388" s="364">
        <f t="shared" si="81"/>
        <v>0</v>
      </c>
      <c r="O388" s="364">
        <f t="shared" si="81"/>
        <v>0</v>
      </c>
      <c r="P388" s="364">
        <f t="shared" si="81"/>
        <v>0</v>
      </c>
      <c r="Q388" s="364">
        <f t="shared" si="81"/>
        <v>0</v>
      </c>
      <c r="R388" s="364">
        <f t="shared" si="81"/>
        <v>0</v>
      </c>
      <c r="S388" s="364">
        <f t="shared" si="81"/>
        <v>0</v>
      </c>
      <c r="T388" s="364">
        <f t="shared" si="81"/>
        <v>0</v>
      </c>
      <c r="U388" s="364">
        <f t="shared" si="81"/>
        <v>0</v>
      </c>
      <c r="V388" s="364">
        <f t="shared" si="81"/>
        <v>0</v>
      </c>
      <c r="W388" s="366">
        <f t="shared" si="81"/>
        <v>0</v>
      </c>
      <c r="Y388" s="238"/>
    </row>
    <row r="389" spans="2:25" outlineLevel="1" x14ac:dyDescent="0.25">
      <c r="B389" s="465"/>
      <c r="C389" s="272"/>
      <c r="D389" s="272"/>
      <c r="E389" s="273"/>
      <c r="F389" s="299" t="s">
        <v>68</v>
      </c>
      <c r="G389" s="220"/>
      <c r="H389" s="229"/>
      <c r="I389" s="230"/>
      <c r="J389" s="230"/>
      <c r="K389" s="233"/>
      <c r="L389" s="229"/>
      <c r="M389" s="231"/>
      <c r="N389" s="230"/>
      <c r="O389" s="230"/>
      <c r="P389" s="230"/>
      <c r="Q389" s="230"/>
      <c r="R389" s="230"/>
      <c r="S389" s="230"/>
      <c r="T389" s="230"/>
      <c r="U389" s="229"/>
      <c r="V389" s="233"/>
      <c r="W389" s="234"/>
      <c r="Y389" s="236"/>
    </row>
    <row r="390" spans="2:25" outlineLevel="1" x14ac:dyDescent="0.25">
      <c r="B390" s="465"/>
      <c r="C390" s="272"/>
      <c r="D390" s="272"/>
      <c r="E390" s="273"/>
      <c r="F390" s="299" t="s">
        <v>69</v>
      </c>
      <c r="G390" s="220"/>
      <c r="H390" s="229"/>
      <c r="I390" s="230"/>
      <c r="J390" s="230"/>
      <c r="K390" s="233"/>
      <c r="L390" s="229"/>
      <c r="M390" s="231"/>
      <c r="N390" s="230"/>
      <c r="O390" s="230"/>
      <c r="P390" s="230"/>
      <c r="Q390" s="230"/>
      <c r="R390" s="230"/>
      <c r="S390" s="230"/>
      <c r="T390" s="230"/>
      <c r="U390" s="229"/>
      <c r="V390" s="233"/>
      <c r="W390" s="234"/>
      <c r="Y390" s="236"/>
    </row>
    <row r="391" spans="2:25" outlineLevel="1" x14ac:dyDescent="0.25">
      <c r="B391" s="465"/>
      <c r="C391" s="272"/>
      <c r="D391" s="272"/>
      <c r="E391" s="273"/>
      <c r="F391" s="299" t="s">
        <v>70</v>
      </c>
      <c r="G391" s="220"/>
      <c r="H391" s="229"/>
      <c r="I391" s="230"/>
      <c r="J391" s="230"/>
      <c r="K391" s="233"/>
      <c r="L391" s="229"/>
      <c r="M391" s="230"/>
      <c r="N391" s="230"/>
      <c r="O391" s="230"/>
      <c r="P391" s="230"/>
      <c r="Q391" s="230"/>
      <c r="R391" s="230"/>
      <c r="S391" s="230"/>
      <c r="T391" s="230"/>
      <c r="U391" s="230"/>
      <c r="V391" s="233"/>
      <c r="W391" s="234"/>
      <c r="Y391" s="236"/>
    </row>
    <row r="392" spans="2:25" x14ac:dyDescent="0.25">
      <c r="B392" s="465"/>
      <c r="C392" s="272"/>
      <c r="D392" s="272" t="s">
        <v>71</v>
      </c>
      <c r="E392" s="273"/>
      <c r="F392" s="273"/>
      <c r="G392" s="367"/>
      <c r="H392" s="369"/>
      <c r="I392" s="369"/>
      <c r="J392" s="369"/>
      <c r="K392" s="370"/>
      <c r="L392" s="364"/>
      <c r="M392" s="364"/>
      <c r="N392" s="364"/>
      <c r="O392" s="364"/>
      <c r="P392" s="364"/>
      <c r="Q392" s="364"/>
      <c r="R392" s="364"/>
      <c r="S392" s="364"/>
      <c r="T392" s="364"/>
      <c r="U392" s="364"/>
      <c r="V392" s="365"/>
      <c r="W392" s="365"/>
      <c r="Y392" s="353"/>
    </row>
    <row r="393" spans="2:25" x14ac:dyDescent="0.25">
      <c r="B393" s="465"/>
      <c r="C393" s="272"/>
      <c r="D393" s="272"/>
      <c r="E393" s="273" t="s">
        <v>72</v>
      </c>
      <c r="F393" s="273"/>
      <c r="G393" s="367">
        <f t="shared" ref="G393:W393" si="82">SUBTOTAL(9,G394:G395)</f>
        <v>0</v>
      </c>
      <c r="H393" s="368">
        <f t="shared" si="82"/>
        <v>0</v>
      </c>
      <c r="I393" s="369">
        <f t="shared" si="82"/>
        <v>0</v>
      </c>
      <c r="J393" s="369">
        <f t="shared" si="82"/>
        <v>0</v>
      </c>
      <c r="K393" s="370">
        <f t="shared" si="82"/>
        <v>0</v>
      </c>
      <c r="L393" s="364">
        <f t="shared" si="82"/>
        <v>0</v>
      </c>
      <c r="M393" s="364">
        <f t="shared" si="82"/>
        <v>0</v>
      </c>
      <c r="N393" s="364">
        <f t="shared" si="82"/>
        <v>0</v>
      </c>
      <c r="O393" s="364">
        <f t="shared" si="82"/>
        <v>0</v>
      </c>
      <c r="P393" s="364">
        <f t="shared" si="82"/>
        <v>0</v>
      </c>
      <c r="Q393" s="364">
        <f t="shared" si="82"/>
        <v>0</v>
      </c>
      <c r="R393" s="364">
        <f t="shared" si="82"/>
        <v>0</v>
      </c>
      <c r="S393" s="364">
        <f t="shared" si="82"/>
        <v>0</v>
      </c>
      <c r="T393" s="364">
        <f t="shared" si="82"/>
        <v>0</v>
      </c>
      <c r="U393" s="364">
        <f t="shared" si="82"/>
        <v>0</v>
      </c>
      <c r="V393" s="364">
        <f t="shared" si="82"/>
        <v>0</v>
      </c>
      <c r="W393" s="366">
        <f t="shared" si="82"/>
        <v>0</v>
      </c>
      <c r="Y393" s="354"/>
    </row>
    <row r="394" spans="2:25" outlineLevel="1" x14ac:dyDescent="0.25">
      <c r="B394" s="465"/>
      <c r="C394" s="272"/>
      <c r="D394" s="272"/>
      <c r="E394" s="273"/>
      <c r="F394" s="299" t="s">
        <v>73</v>
      </c>
      <c r="G394" s="220"/>
      <c r="H394" s="229"/>
      <c r="I394" s="230"/>
      <c r="J394" s="230"/>
      <c r="K394" s="233"/>
      <c r="L394" s="229"/>
      <c r="M394" s="231"/>
      <c r="N394" s="230"/>
      <c r="O394" s="230"/>
      <c r="P394" s="230"/>
      <c r="Q394" s="230"/>
      <c r="R394" s="230"/>
      <c r="S394" s="230"/>
      <c r="T394" s="230"/>
      <c r="U394" s="229"/>
      <c r="V394" s="233"/>
      <c r="W394" s="234"/>
      <c r="Y394" s="236"/>
    </row>
    <row r="395" spans="2:25" outlineLevel="1" x14ac:dyDescent="0.25">
      <c r="B395" s="465"/>
      <c r="C395" s="272"/>
      <c r="D395" s="272"/>
      <c r="E395" s="273"/>
      <c r="F395" s="299" t="s">
        <v>74</v>
      </c>
      <c r="G395" s="220"/>
      <c r="H395" s="229"/>
      <c r="I395" s="230"/>
      <c r="J395" s="230"/>
      <c r="K395" s="233"/>
      <c r="L395" s="229"/>
      <c r="M395" s="231"/>
      <c r="N395" s="230"/>
      <c r="O395" s="230"/>
      <c r="P395" s="230"/>
      <c r="Q395" s="230"/>
      <c r="R395" s="230"/>
      <c r="S395" s="230"/>
      <c r="T395" s="230"/>
      <c r="U395" s="229"/>
      <c r="V395" s="233"/>
      <c r="W395" s="234"/>
      <c r="Y395" s="236"/>
    </row>
    <row r="396" spans="2:25" x14ac:dyDescent="0.25">
      <c r="B396" s="465"/>
      <c r="C396" s="272"/>
      <c r="D396" s="272"/>
      <c r="E396" s="273" t="s">
        <v>75</v>
      </c>
      <c r="F396" s="273"/>
      <c r="G396" s="367">
        <f t="shared" ref="G396:W396" si="83">SUBTOTAL(9,G397:G398)</f>
        <v>0</v>
      </c>
      <c r="H396" s="368">
        <f t="shared" si="83"/>
        <v>0</v>
      </c>
      <c r="I396" s="369">
        <f t="shared" si="83"/>
        <v>0</v>
      </c>
      <c r="J396" s="369">
        <f t="shared" si="83"/>
        <v>0</v>
      </c>
      <c r="K396" s="370">
        <f t="shared" si="83"/>
        <v>0</v>
      </c>
      <c r="L396" s="364">
        <f t="shared" si="83"/>
        <v>0</v>
      </c>
      <c r="M396" s="364">
        <f t="shared" si="83"/>
        <v>0</v>
      </c>
      <c r="N396" s="364">
        <f t="shared" si="83"/>
        <v>0</v>
      </c>
      <c r="O396" s="364">
        <f t="shared" si="83"/>
        <v>0</v>
      </c>
      <c r="P396" s="364">
        <f t="shared" si="83"/>
        <v>0</v>
      </c>
      <c r="Q396" s="364">
        <f t="shared" si="83"/>
        <v>0</v>
      </c>
      <c r="R396" s="364">
        <f t="shared" si="83"/>
        <v>0</v>
      </c>
      <c r="S396" s="364">
        <f t="shared" si="83"/>
        <v>0</v>
      </c>
      <c r="T396" s="364">
        <f t="shared" si="83"/>
        <v>0</v>
      </c>
      <c r="U396" s="364">
        <f t="shared" si="83"/>
        <v>0</v>
      </c>
      <c r="V396" s="364">
        <f t="shared" si="83"/>
        <v>0</v>
      </c>
      <c r="W396" s="366">
        <f t="shared" si="83"/>
        <v>0</v>
      </c>
      <c r="Y396" s="238"/>
    </row>
    <row r="397" spans="2:25" outlineLevel="1" x14ac:dyDescent="0.25">
      <c r="B397" s="465"/>
      <c r="C397" s="272"/>
      <c r="D397" s="272"/>
      <c r="E397" s="273"/>
      <c r="F397" s="299" t="s">
        <v>76</v>
      </c>
      <c r="G397" s="220"/>
      <c r="H397" s="229"/>
      <c r="I397" s="230"/>
      <c r="J397" s="230"/>
      <c r="K397" s="233"/>
      <c r="L397" s="229"/>
      <c r="M397" s="231"/>
      <c r="N397" s="230"/>
      <c r="O397" s="230"/>
      <c r="P397" s="230"/>
      <c r="Q397" s="230"/>
      <c r="R397" s="230"/>
      <c r="S397" s="230"/>
      <c r="T397" s="230"/>
      <c r="U397" s="229"/>
      <c r="V397" s="233"/>
      <c r="W397" s="234"/>
      <c r="Y397" s="236"/>
    </row>
    <row r="398" spans="2:25" outlineLevel="1" x14ac:dyDescent="0.25">
      <c r="B398" s="465"/>
      <c r="C398" s="272"/>
      <c r="D398" s="272"/>
      <c r="E398" s="273"/>
      <c r="F398" s="299" t="s">
        <v>77</v>
      </c>
      <c r="G398" s="220"/>
      <c r="H398" s="229"/>
      <c r="I398" s="230"/>
      <c r="J398" s="230"/>
      <c r="K398" s="233"/>
      <c r="L398" s="229"/>
      <c r="M398" s="231"/>
      <c r="N398" s="230"/>
      <c r="O398" s="230"/>
      <c r="P398" s="230"/>
      <c r="Q398" s="230"/>
      <c r="R398" s="230"/>
      <c r="S398" s="230"/>
      <c r="T398" s="230"/>
      <c r="U398" s="229"/>
      <c r="V398" s="233"/>
      <c r="W398" s="234"/>
      <c r="Y398" s="236"/>
    </row>
    <row r="399" spans="2:25" x14ac:dyDescent="0.25">
      <c r="B399" s="465"/>
      <c r="C399" s="272"/>
      <c r="D399" s="272"/>
      <c r="E399" s="273" t="s">
        <v>78</v>
      </c>
      <c r="F399" s="273"/>
      <c r="G399" s="367">
        <f t="shared" ref="G399:W399" si="84">SUBTOTAL(9,G400:G401)</f>
        <v>0</v>
      </c>
      <c r="H399" s="368">
        <f t="shared" si="84"/>
        <v>0</v>
      </c>
      <c r="I399" s="369">
        <f t="shared" si="84"/>
        <v>0</v>
      </c>
      <c r="J399" s="369">
        <f t="shared" si="84"/>
        <v>0</v>
      </c>
      <c r="K399" s="370">
        <f t="shared" si="84"/>
        <v>0</v>
      </c>
      <c r="L399" s="364">
        <f t="shared" si="84"/>
        <v>0</v>
      </c>
      <c r="M399" s="364">
        <f t="shared" si="84"/>
        <v>0</v>
      </c>
      <c r="N399" s="364">
        <f t="shared" si="84"/>
        <v>0</v>
      </c>
      <c r="O399" s="364">
        <f t="shared" si="84"/>
        <v>0</v>
      </c>
      <c r="P399" s="364">
        <f t="shared" si="84"/>
        <v>0</v>
      </c>
      <c r="Q399" s="364">
        <f t="shared" si="84"/>
        <v>0</v>
      </c>
      <c r="R399" s="364">
        <f t="shared" si="84"/>
        <v>0</v>
      </c>
      <c r="S399" s="364">
        <f t="shared" si="84"/>
        <v>0</v>
      </c>
      <c r="T399" s="364">
        <f t="shared" si="84"/>
        <v>0</v>
      </c>
      <c r="U399" s="364">
        <f t="shared" si="84"/>
        <v>0</v>
      </c>
      <c r="V399" s="364">
        <f t="shared" si="84"/>
        <v>0</v>
      </c>
      <c r="W399" s="366">
        <f t="shared" si="84"/>
        <v>0</v>
      </c>
      <c r="Y399" s="238"/>
    </row>
    <row r="400" spans="2:25" outlineLevel="1" x14ac:dyDescent="0.25">
      <c r="B400" s="465"/>
      <c r="C400" s="272"/>
      <c r="D400" s="272"/>
      <c r="E400" s="273"/>
      <c r="F400" s="299" t="s">
        <v>79</v>
      </c>
      <c r="G400" s="220"/>
      <c r="H400" s="229"/>
      <c r="I400" s="230"/>
      <c r="J400" s="230"/>
      <c r="K400" s="233"/>
      <c r="L400" s="229"/>
      <c r="M400" s="231"/>
      <c r="N400" s="230"/>
      <c r="O400" s="230"/>
      <c r="P400" s="230"/>
      <c r="Q400" s="230"/>
      <c r="R400" s="230"/>
      <c r="S400" s="230"/>
      <c r="T400" s="230"/>
      <c r="U400" s="229"/>
      <c r="V400" s="233"/>
      <c r="W400" s="234"/>
      <c r="Y400" s="236"/>
    </row>
    <row r="401" spans="2:25" outlineLevel="1" x14ac:dyDescent="0.25">
      <c r="B401" s="465"/>
      <c r="C401" s="272"/>
      <c r="D401" s="272"/>
      <c r="E401" s="273"/>
      <c r="F401" s="299" t="s">
        <v>80</v>
      </c>
      <c r="G401" s="220"/>
      <c r="H401" s="229"/>
      <c r="I401" s="230"/>
      <c r="J401" s="230"/>
      <c r="K401" s="233"/>
      <c r="L401" s="229"/>
      <c r="M401" s="231"/>
      <c r="N401" s="230"/>
      <c r="O401" s="230"/>
      <c r="P401" s="230"/>
      <c r="Q401" s="230"/>
      <c r="R401" s="230"/>
      <c r="S401" s="230"/>
      <c r="T401" s="230"/>
      <c r="U401" s="229"/>
      <c r="V401" s="233"/>
      <c r="W401" s="234"/>
      <c r="Y401" s="236"/>
    </row>
    <row r="402" spans="2:25" x14ac:dyDescent="0.25">
      <c r="B402" s="465"/>
      <c r="C402" s="272"/>
      <c r="D402" s="272"/>
      <c r="E402" s="273" t="s">
        <v>81</v>
      </c>
      <c r="F402" s="273"/>
      <c r="G402" s="367">
        <f t="shared" ref="G402:W402" si="85">SUBTOTAL(9,G403:G404)</f>
        <v>0</v>
      </c>
      <c r="H402" s="368">
        <f t="shared" si="85"/>
        <v>0</v>
      </c>
      <c r="I402" s="369">
        <f t="shared" si="85"/>
        <v>0</v>
      </c>
      <c r="J402" s="369">
        <f t="shared" si="85"/>
        <v>0</v>
      </c>
      <c r="K402" s="370">
        <f t="shared" si="85"/>
        <v>0</v>
      </c>
      <c r="L402" s="364">
        <f t="shared" si="85"/>
        <v>0</v>
      </c>
      <c r="M402" s="364">
        <f t="shared" si="85"/>
        <v>0</v>
      </c>
      <c r="N402" s="364">
        <f t="shared" si="85"/>
        <v>0</v>
      </c>
      <c r="O402" s="364">
        <f t="shared" si="85"/>
        <v>0</v>
      </c>
      <c r="P402" s="364">
        <f t="shared" si="85"/>
        <v>0</v>
      </c>
      <c r="Q402" s="364">
        <f t="shared" si="85"/>
        <v>0</v>
      </c>
      <c r="R402" s="364">
        <f t="shared" si="85"/>
        <v>0</v>
      </c>
      <c r="S402" s="364">
        <f t="shared" si="85"/>
        <v>0</v>
      </c>
      <c r="T402" s="364">
        <f t="shared" si="85"/>
        <v>0</v>
      </c>
      <c r="U402" s="364">
        <f t="shared" si="85"/>
        <v>0</v>
      </c>
      <c r="V402" s="364">
        <f t="shared" si="85"/>
        <v>0</v>
      </c>
      <c r="W402" s="366">
        <f t="shared" si="85"/>
        <v>0</v>
      </c>
      <c r="Y402" s="238"/>
    </row>
    <row r="403" spans="2:25" outlineLevel="1" x14ac:dyDescent="0.25">
      <c r="B403" s="465"/>
      <c r="C403" s="272"/>
      <c r="D403" s="272"/>
      <c r="E403" s="273"/>
      <c r="F403" s="299" t="s">
        <v>82</v>
      </c>
      <c r="G403" s="220"/>
      <c r="H403" s="229"/>
      <c r="I403" s="230"/>
      <c r="J403" s="230"/>
      <c r="K403" s="233"/>
      <c r="L403" s="229"/>
      <c r="M403" s="231"/>
      <c r="N403" s="230"/>
      <c r="O403" s="230"/>
      <c r="P403" s="230"/>
      <c r="Q403" s="230"/>
      <c r="R403" s="230"/>
      <c r="S403" s="230"/>
      <c r="T403" s="230"/>
      <c r="U403" s="229"/>
      <c r="V403" s="233"/>
      <c r="W403" s="234"/>
      <c r="Y403" s="236"/>
    </row>
    <row r="404" spans="2:25" outlineLevel="1" x14ac:dyDescent="0.25">
      <c r="B404" s="465"/>
      <c r="C404" s="272"/>
      <c r="D404" s="272"/>
      <c r="E404" s="273"/>
      <c r="F404" s="299" t="s">
        <v>83</v>
      </c>
      <c r="G404" s="220"/>
      <c r="H404" s="229"/>
      <c r="I404" s="230"/>
      <c r="J404" s="230"/>
      <c r="K404" s="233"/>
      <c r="L404" s="229"/>
      <c r="M404" s="231"/>
      <c r="N404" s="230"/>
      <c r="O404" s="230"/>
      <c r="P404" s="230"/>
      <c r="Q404" s="230"/>
      <c r="R404" s="230"/>
      <c r="S404" s="230"/>
      <c r="T404" s="230"/>
      <c r="U404" s="229"/>
      <c r="V404" s="233"/>
      <c r="W404" s="234"/>
      <c r="Y404" s="236"/>
    </row>
    <row r="405" spans="2:25" x14ac:dyDescent="0.25">
      <c r="B405" s="465"/>
      <c r="C405" s="272"/>
      <c r="D405" s="272"/>
      <c r="E405" s="273" t="s">
        <v>84</v>
      </c>
      <c r="F405" s="273"/>
      <c r="G405" s="367">
        <f t="shared" ref="G405:W405" si="86">SUBTOTAL(9,G406:G407)</f>
        <v>0</v>
      </c>
      <c r="H405" s="368">
        <f t="shared" si="86"/>
        <v>0</v>
      </c>
      <c r="I405" s="369">
        <f t="shared" si="86"/>
        <v>0</v>
      </c>
      <c r="J405" s="369">
        <f t="shared" si="86"/>
        <v>0</v>
      </c>
      <c r="K405" s="370">
        <f t="shared" si="86"/>
        <v>0</v>
      </c>
      <c r="L405" s="364">
        <f t="shared" si="86"/>
        <v>0</v>
      </c>
      <c r="M405" s="364">
        <f t="shared" si="86"/>
        <v>0</v>
      </c>
      <c r="N405" s="364">
        <f t="shared" si="86"/>
        <v>0</v>
      </c>
      <c r="O405" s="364">
        <f t="shared" si="86"/>
        <v>0</v>
      </c>
      <c r="P405" s="364">
        <f t="shared" si="86"/>
        <v>0</v>
      </c>
      <c r="Q405" s="364">
        <f t="shared" si="86"/>
        <v>0</v>
      </c>
      <c r="R405" s="364">
        <f t="shared" si="86"/>
        <v>0</v>
      </c>
      <c r="S405" s="364">
        <f t="shared" si="86"/>
        <v>0</v>
      </c>
      <c r="T405" s="364">
        <f t="shared" si="86"/>
        <v>0</v>
      </c>
      <c r="U405" s="364">
        <f t="shared" si="86"/>
        <v>0</v>
      </c>
      <c r="V405" s="364">
        <f t="shared" si="86"/>
        <v>0</v>
      </c>
      <c r="W405" s="366">
        <f t="shared" si="86"/>
        <v>0</v>
      </c>
      <c r="Y405" s="238"/>
    </row>
    <row r="406" spans="2:25" outlineLevel="1" x14ac:dyDescent="0.25">
      <c r="B406" s="465"/>
      <c r="C406" s="272"/>
      <c r="D406" s="272"/>
      <c r="E406" s="273"/>
      <c r="F406" s="299" t="s">
        <v>85</v>
      </c>
      <c r="G406" s="220"/>
      <c r="H406" s="229"/>
      <c r="I406" s="230"/>
      <c r="J406" s="230"/>
      <c r="K406" s="233"/>
      <c r="L406" s="229"/>
      <c r="M406" s="231"/>
      <c r="N406" s="230"/>
      <c r="O406" s="230"/>
      <c r="P406" s="230"/>
      <c r="Q406" s="230"/>
      <c r="R406" s="230"/>
      <c r="S406" s="230"/>
      <c r="T406" s="230"/>
      <c r="U406" s="229"/>
      <c r="V406" s="233"/>
      <c r="W406" s="234"/>
      <c r="Y406" s="236"/>
    </row>
    <row r="407" spans="2:25" outlineLevel="1" x14ac:dyDescent="0.25">
      <c r="B407" s="465"/>
      <c r="C407" s="272"/>
      <c r="D407" s="272"/>
      <c r="E407" s="273"/>
      <c r="F407" s="299" t="s">
        <v>86</v>
      </c>
      <c r="G407" s="220"/>
      <c r="H407" s="229"/>
      <c r="I407" s="230"/>
      <c r="J407" s="230"/>
      <c r="K407" s="233"/>
      <c r="L407" s="229"/>
      <c r="M407" s="231"/>
      <c r="N407" s="230"/>
      <c r="O407" s="230"/>
      <c r="P407" s="230"/>
      <c r="Q407" s="230"/>
      <c r="R407" s="230"/>
      <c r="S407" s="230"/>
      <c r="T407" s="230"/>
      <c r="U407" s="229"/>
      <c r="V407" s="233"/>
      <c r="W407" s="234"/>
      <c r="Y407" s="236"/>
    </row>
    <row r="408" spans="2:25" x14ac:dyDescent="0.25">
      <c r="B408" s="465"/>
      <c r="C408" s="272"/>
      <c r="D408" s="272"/>
      <c r="E408" s="273" t="s">
        <v>87</v>
      </c>
      <c r="F408" s="273"/>
      <c r="G408" s="367">
        <f t="shared" ref="G408:W408" si="87">SUBTOTAL(9,G409:G410)</f>
        <v>0</v>
      </c>
      <c r="H408" s="368">
        <f t="shared" si="87"/>
        <v>0</v>
      </c>
      <c r="I408" s="369">
        <f t="shared" si="87"/>
        <v>0</v>
      </c>
      <c r="J408" s="369">
        <f t="shared" si="87"/>
        <v>0</v>
      </c>
      <c r="K408" s="370">
        <f t="shared" si="87"/>
        <v>0</v>
      </c>
      <c r="L408" s="364">
        <f t="shared" si="87"/>
        <v>0</v>
      </c>
      <c r="M408" s="364">
        <f t="shared" si="87"/>
        <v>0</v>
      </c>
      <c r="N408" s="364">
        <f t="shared" si="87"/>
        <v>0</v>
      </c>
      <c r="O408" s="364">
        <f t="shared" si="87"/>
        <v>0</v>
      </c>
      <c r="P408" s="364">
        <f t="shared" si="87"/>
        <v>0</v>
      </c>
      <c r="Q408" s="364">
        <f t="shared" si="87"/>
        <v>0</v>
      </c>
      <c r="R408" s="364">
        <f t="shared" si="87"/>
        <v>0</v>
      </c>
      <c r="S408" s="364">
        <f t="shared" si="87"/>
        <v>0</v>
      </c>
      <c r="T408" s="364">
        <f t="shared" si="87"/>
        <v>0</v>
      </c>
      <c r="U408" s="364">
        <f t="shared" si="87"/>
        <v>0</v>
      </c>
      <c r="V408" s="364">
        <f t="shared" si="87"/>
        <v>0</v>
      </c>
      <c r="W408" s="366">
        <f t="shared" si="87"/>
        <v>0</v>
      </c>
      <c r="Y408" s="238"/>
    </row>
    <row r="409" spans="2:25" outlineLevel="1" x14ac:dyDescent="0.25">
      <c r="B409" s="465"/>
      <c r="C409" s="272"/>
      <c r="D409" s="272"/>
      <c r="E409" s="273"/>
      <c r="F409" s="299" t="s">
        <v>88</v>
      </c>
      <c r="G409" s="220"/>
      <c r="H409" s="229"/>
      <c r="I409" s="230"/>
      <c r="J409" s="230"/>
      <c r="K409" s="233"/>
      <c r="L409" s="229"/>
      <c r="M409" s="231"/>
      <c r="N409" s="230"/>
      <c r="O409" s="230"/>
      <c r="P409" s="230"/>
      <c r="Q409" s="230"/>
      <c r="R409" s="230"/>
      <c r="S409" s="230"/>
      <c r="T409" s="230"/>
      <c r="U409" s="229"/>
      <c r="V409" s="233"/>
      <c r="W409" s="234"/>
      <c r="Y409" s="236"/>
    </row>
    <row r="410" spans="2:25" outlineLevel="1" x14ac:dyDescent="0.25">
      <c r="B410" s="465"/>
      <c r="C410" s="272"/>
      <c r="D410" s="272"/>
      <c r="E410" s="273"/>
      <c r="F410" s="299" t="s">
        <v>89</v>
      </c>
      <c r="G410" s="220"/>
      <c r="H410" s="229"/>
      <c r="I410" s="230"/>
      <c r="J410" s="230"/>
      <c r="K410" s="233"/>
      <c r="L410" s="229"/>
      <c r="M410" s="231"/>
      <c r="N410" s="230"/>
      <c r="O410" s="230"/>
      <c r="P410" s="230"/>
      <c r="Q410" s="230"/>
      <c r="R410" s="230"/>
      <c r="S410" s="230"/>
      <c r="T410" s="230"/>
      <c r="U410" s="229"/>
      <c r="V410" s="233"/>
      <c r="W410" s="234"/>
      <c r="Y410" s="236"/>
    </row>
    <row r="411" spans="2:25" x14ac:dyDescent="0.25">
      <c r="B411" s="465"/>
      <c r="C411" s="272"/>
      <c r="D411" s="272" t="s">
        <v>90</v>
      </c>
      <c r="E411" s="273"/>
      <c r="F411" s="273"/>
      <c r="G411" s="367">
        <f>SUBTOTAL(9,G412:G414)</f>
        <v>0</v>
      </c>
      <c r="H411" s="369">
        <f t="shared" ref="H411:W411" si="88">SUBTOTAL(9,H412:H414)</f>
        <v>0</v>
      </c>
      <c r="I411" s="369">
        <f t="shared" si="88"/>
        <v>0</v>
      </c>
      <c r="J411" s="369">
        <f t="shared" si="88"/>
        <v>0</v>
      </c>
      <c r="K411" s="370">
        <f t="shared" si="88"/>
        <v>0</v>
      </c>
      <c r="L411" s="364">
        <f t="shared" si="88"/>
        <v>0</v>
      </c>
      <c r="M411" s="364">
        <f t="shared" si="88"/>
        <v>0</v>
      </c>
      <c r="N411" s="364">
        <f t="shared" si="88"/>
        <v>0</v>
      </c>
      <c r="O411" s="364">
        <f t="shared" si="88"/>
        <v>0</v>
      </c>
      <c r="P411" s="364">
        <f t="shared" si="88"/>
        <v>0</v>
      </c>
      <c r="Q411" s="364">
        <f t="shared" si="88"/>
        <v>0</v>
      </c>
      <c r="R411" s="364">
        <f t="shared" si="88"/>
        <v>0</v>
      </c>
      <c r="S411" s="364">
        <f t="shared" si="88"/>
        <v>0</v>
      </c>
      <c r="T411" s="364">
        <f t="shared" si="88"/>
        <v>0</v>
      </c>
      <c r="U411" s="364">
        <f t="shared" si="88"/>
        <v>0</v>
      </c>
      <c r="V411" s="365">
        <f t="shared" si="88"/>
        <v>0</v>
      </c>
      <c r="W411" s="365">
        <f t="shared" si="88"/>
        <v>0</v>
      </c>
      <c r="Y411" s="238"/>
    </row>
    <row r="412" spans="2:25" outlineLevel="1" x14ac:dyDescent="0.25">
      <c r="B412" s="465"/>
      <c r="C412" s="272"/>
      <c r="D412" s="272"/>
      <c r="E412" s="273"/>
      <c r="F412" s="299" t="s">
        <v>91</v>
      </c>
      <c r="G412" s="220"/>
      <c r="H412" s="229"/>
      <c r="I412" s="230"/>
      <c r="J412" s="230"/>
      <c r="K412" s="233"/>
      <c r="L412" s="229"/>
      <c r="M412" s="231"/>
      <c r="N412" s="230"/>
      <c r="O412" s="230"/>
      <c r="P412" s="230"/>
      <c r="Q412" s="230"/>
      <c r="R412" s="230"/>
      <c r="S412" s="230"/>
      <c r="T412" s="230"/>
      <c r="U412" s="229"/>
      <c r="V412" s="233"/>
      <c r="W412" s="234"/>
      <c r="Y412" s="236"/>
    </row>
    <row r="413" spans="2:25" outlineLevel="1" x14ac:dyDescent="0.25">
      <c r="B413" s="465"/>
      <c r="C413" s="272"/>
      <c r="D413" s="272"/>
      <c r="E413" s="273"/>
      <c r="F413" s="299" t="s">
        <v>92</v>
      </c>
      <c r="G413" s="220"/>
      <c r="H413" s="229"/>
      <c r="I413" s="230"/>
      <c r="J413" s="230"/>
      <c r="K413" s="233"/>
      <c r="L413" s="229"/>
      <c r="M413" s="231"/>
      <c r="N413" s="230"/>
      <c r="O413" s="230"/>
      <c r="P413" s="230"/>
      <c r="Q413" s="230"/>
      <c r="R413" s="230"/>
      <c r="S413" s="230"/>
      <c r="T413" s="230"/>
      <c r="U413" s="229"/>
      <c r="V413" s="233"/>
      <c r="W413" s="234"/>
      <c r="Y413" s="236"/>
    </row>
    <row r="414" spans="2:25" outlineLevel="1" x14ac:dyDescent="0.25">
      <c r="B414" s="465"/>
      <c r="C414" s="272"/>
      <c r="D414" s="272"/>
      <c r="E414" s="273"/>
      <c r="F414" s="299" t="s">
        <v>93</v>
      </c>
      <c r="G414" s="220"/>
      <c r="H414" s="229"/>
      <c r="I414" s="230"/>
      <c r="J414" s="230"/>
      <c r="K414" s="233"/>
      <c r="L414" s="229"/>
      <c r="M414" s="231"/>
      <c r="N414" s="230"/>
      <c r="O414" s="230"/>
      <c r="P414" s="230"/>
      <c r="Q414" s="230"/>
      <c r="R414" s="230"/>
      <c r="S414" s="230"/>
      <c r="T414" s="230"/>
      <c r="U414" s="229"/>
      <c r="V414" s="233"/>
      <c r="W414" s="234"/>
      <c r="Y414" s="236"/>
    </row>
    <row r="415" spans="2:25" x14ac:dyDescent="0.25">
      <c r="B415" s="465"/>
      <c r="C415" s="275"/>
      <c r="D415" s="272" t="s">
        <v>94</v>
      </c>
      <c r="E415" s="273"/>
      <c r="F415" s="273"/>
      <c r="G415" s="367">
        <f>SUBTOTAL(9,G416:G417)</f>
        <v>0</v>
      </c>
      <c r="H415" s="369">
        <f t="shared" ref="H415:W415" si="89">SUBTOTAL(9,H416:H417)</f>
        <v>0</v>
      </c>
      <c r="I415" s="369">
        <f t="shared" si="89"/>
        <v>0</v>
      </c>
      <c r="J415" s="369">
        <f t="shared" si="89"/>
        <v>0</v>
      </c>
      <c r="K415" s="370">
        <f t="shared" si="89"/>
        <v>0</v>
      </c>
      <c r="L415" s="364">
        <f t="shared" si="89"/>
        <v>0</v>
      </c>
      <c r="M415" s="364">
        <f t="shared" si="89"/>
        <v>0</v>
      </c>
      <c r="N415" s="364">
        <f t="shared" si="89"/>
        <v>0</v>
      </c>
      <c r="O415" s="364">
        <f t="shared" si="89"/>
        <v>0</v>
      </c>
      <c r="P415" s="364">
        <f t="shared" si="89"/>
        <v>0</v>
      </c>
      <c r="Q415" s="364">
        <f t="shared" si="89"/>
        <v>0</v>
      </c>
      <c r="R415" s="364">
        <f t="shared" si="89"/>
        <v>0</v>
      </c>
      <c r="S415" s="364">
        <f t="shared" si="89"/>
        <v>0</v>
      </c>
      <c r="T415" s="364">
        <f t="shared" si="89"/>
        <v>0</v>
      </c>
      <c r="U415" s="364">
        <f t="shared" si="89"/>
        <v>0</v>
      </c>
      <c r="V415" s="365">
        <f t="shared" si="89"/>
        <v>0</v>
      </c>
      <c r="W415" s="365">
        <f t="shared" si="89"/>
        <v>0</v>
      </c>
      <c r="Y415" s="238"/>
    </row>
    <row r="416" spans="2:25" outlineLevel="1" x14ac:dyDescent="0.25">
      <c r="B416" s="465"/>
      <c r="C416" s="272"/>
      <c r="D416" s="272"/>
      <c r="E416" s="273"/>
      <c r="F416" s="299" t="s">
        <v>95</v>
      </c>
      <c r="G416" s="220"/>
      <c r="H416" s="229"/>
      <c r="I416" s="230"/>
      <c r="J416" s="230"/>
      <c r="K416" s="233"/>
      <c r="L416" s="229"/>
      <c r="M416" s="231"/>
      <c r="N416" s="230"/>
      <c r="O416" s="230"/>
      <c r="P416" s="230"/>
      <c r="Q416" s="230"/>
      <c r="R416" s="230"/>
      <c r="S416" s="230"/>
      <c r="T416" s="230"/>
      <c r="U416" s="229"/>
      <c r="V416" s="233"/>
      <c r="W416" s="234"/>
      <c r="Y416" s="236"/>
    </row>
    <row r="417" spans="2:25" outlineLevel="1" x14ac:dyDescent="0.25">
      <c r="B417" s="465"/>
      <c r="C417" s="272"/>
      <c r="D417" s="272"/>
      <c r="E417" s="273"/>
      <c r="F417" s="299" t="s">
        <v>96</v>
      </c>
      <c r="G417" s="220"/>
      <c r="H417" s="229"/>
      <c r="I417" s="230"/>
      <c r="J417" s="230"/>
      <c r="K417" s="233"/>
      <c r="L417" s="229"/>
      <c r="M417" s="231"/>
      <c r="N417" s="230"/>
      <c r="O417" s="230"/>
      <c r="P417" s="230"/>
      <c r="Q417" s="230"/>
      <c r="R417" s="230"/>
      <c r="S417" s="230"/>
      <c r="T417" s="230"/>
      <c r="U417" s="229"/>
      <c r="V417" s="233"/>
      <c r="W417" s="234"/>
      <c r="Y417" s="236"/>
    </row>
    <row r="418" spans="2:25" x14ac:dyDescent="0.25">
      <c r="B418" s="465"/>
      <c r="C418" s="272" t="s">
        <v>259</v>
      </c>
      <c r="D418" s="275"/>
      <c r="E418" s="275"/>
      <c r="F418" s="273"/>
      <c r="G418" s="367"/>
      <c r="H418" s="369"/>
      <c r="I418" s="369"/>
      <c r="J418" s="369"/>
      <c r="K418" s="370"/>
      <c r="L418" s="364"/>
      <c r="M418" s="364"/>
      <c r="N418" s="364"/>
      <c r="O418" s="364"/>
      <c r="P418" s="364"/>
      <c r="Q418" s="364"/>
      <c r="R418" s="364"/>
      <c r="S418" s="364"/>
      <c r="T418" s="364"/>
      <c r="U418" s="364"/>
      <c r="V418" s="365"/>
      <c r="W418" s="365"/>
      <c r="Y418" s="353"/>
    </row>
    <row r="419" spans="2:25" x14ac:dyDescent="0.25">
      <c r="B419" s="465"/>
      <c r="C419" s="272"/>
      <c r="D419" s="276" t="s">
        <v>20</v>
      </c>
      <c r="E419" s="273"/>
      <c r="F419" s="273"/>
      <c r="G419" s="367"/>
      <c r="H419" s="369"/>
      <c r="I419" s="369"/>
      <c r="J419" s="369"/>
      <c r="K419" s="370"/>
      <c r="L419" s="364"/>
      <c r="M419" s="364"/>
      <c r="N419" s="364"/>
      <c r="O419" s="364"/>
      <c r="P419" s="364"/>
      <c r="Q419" s="364"/>
      <c r="R419" s="364"/>
      <c r="S419" s="364"/>
      <c r="T419" s="364"/>
      <c r="U419" s="364"/>
      <c r="V419" s="365"/>
      <c r="W419" s="365"/>
      <c r="Y419" s="237"/>
    </row>
    <row r="420" spans="2:25" x14ac:dyDescent="0.25">
      <c r="B420" s="465"/>
      <c r="C420" s="272"/>
      <c r="D420" s="272"/>
      <c r="E420" s="273" t="s">
        <v>21</v>
      </c>
      <c r="F420" s="273"/>
      <c r="G420" s="367">
        <f t="shared" ref="G420:W420" si="90">SUBTOTAL(9,G421:G424)</f>
        <v>0</v>
      </c>
      <c r="H420" s="368">
        <f t="shared" si="90"/>
        <v>0</v>
      </c>
      <c r="I420" s="369">
        <f t="shared" si="90"/>
        <v>0</v>
      </c>
      <c r="J420" s="369">
        <f t="shared" si="90"/>
        <v>0</v>
      </c>
      <c r="K420" s="370">
        <f t="shared" si="90"/>
        <v>0</v>
      </c>
      <c r="L420" s="364">
        <f t="shared" si="90"/>
        <v>0</v>
      </c>
      <c r="M420" s="364">
        <f t="shared" si="90"/>
        <v>0</v>
      </c>
      <c r="N420" s="364">
        <f t="shared" si="90"/>
        <v>0</v>
      </c>
      <c r="O420" s="364">
        <f t="shared" si="90"/>
        <v>0</v>
      </c>
      <c r="P420" s="364">
        <f t="shared" si="90"/>
        <v>0</v>
      </c>
      <c r="Q420" s="364">
        <f t="shared" si="90"/>
        <v>0</v>
      </c>
      <c r="R420" s="364">
        <f t="shared" si="90"/>
        <v>0</v>
      </c>
      <c r="S420" s="364">
        <f t="shared" si="90"/>
        <v>0</v>
      </c>
      <c r="T420" s="364">
        <f t="shared" si="90"/>
        <v>0</v>
      </c>
      <c r="U420" s="364">
        <f t="shared" si="90"/>
        <v>0</v>
      </c>
      <c r="V420" s="364">
        <f t="shared" si="90"/>
        <v>0</v>
      </c>
      <c r="W420" s="366">
        <f t="shared" si="90"/>
        <v>0</v>
      </c>
      <c r="Y420" s="354"/>
    </row>
    <row r="421" spans="2:25" outlineLevel="1" x14ac:dyDescent="0.25">
      <c r="B421" s="465"/>
      <c r="C421" s="272"/>
      <c r="D421" s="272"/>
      <c r="E421" s="273"/>
      <c r="F421" s="299" t="s">
        <v>22</v>
      </c>
      <c r="G421" s="220"/>
      <c r="H421" s="229"/>
      <c r="I421" s="230"/>
      <c r="J421" s="230"/>
      <c r="K421" s="233"/>
      <c r="L421" s="229"/>
      <c r="M421" s="231"/>
      <c r="N421" s="230"/>
      <c r="O421" s="230"/>
      <c r="P421" s="230"/>
      <c r="Q421" s="230"/>
      <c r="R421" s="230"/>
      <c r="S421" s="230"/>
      <c r="T421" s="230"/>
      <c r="U421" s="229"/>
      <c r="V421" s="233"/>
      <c r="W421" s="234"/>
      <c r="Y421" s="236"/>
    </row>
    <row r="422" spans="2:25" outlineLevel="1" x14ac:dyDescent="0.25">
      <c r="B422" s="465"/>
      <c r="C422" s="272"/>
      <c r="D422" s="272"/>
      <c r="E422" s="273"/>
      <c r="F422" s="299" t="s">
        <v>23</v>
      </c>
      <c r="G422" s="220"/>
      <c r="H422" s="229"/>
      <c r="I422" s="230"/>
      <c r="J422" s="230"/>
      <c r="K422" s="233"/>
      <c r="L422" s="229"/>
      <c r="M422" s="231"/>
      <c r="N422" s="230"/>
      <c r="O422" s="230"/>
      <c r="P422" s="230"/>
      <c r="Q422" s="230"/>
      <c r="R422" s="230"/>
      <c r="S422" s="230"/>
      <c r="T422" s="230"/>
      <c r="U422" s="229"/>
      <c r="V422" s="233"/>
      <c r="W422" s="234"/>
      <c r="Y422" s="236"/>
    </row>
    <row r="423" spans="2:25" outlineLevel="1" x14ac:dyDescent="0.25">
      <c r="B423" s="465"/>
      <c r="C423" s="272"/>
      <c r="D423" s="272"/>
      <c r="E423" s="273"/>
      <c r="F423" s="299" t="s">
        <v>24</v>
      </c>
      <c r="G423" s="220"/>
      <c r="H423" s="229"/>
      <c r="I423" s="230"/>
      <c r="J423" s="230"/>
      <c r="K423" s="233"/>
      <c r="L423" s="229"/>
      <c r="M423" s="231"/>
      <c r="N423" s="230"/>
      <c r="O423" s="230"/>
      <c r="P423" s="230"/>
      <c r="Q423" s="230"/>
      <c r="R423" s="230"/>
      <c r="S423" s="230"/>
      <c r="T423" s="230"/>
      <c r="U423" s="229"/>
      <c r="V423" s="233"/>
      <c r="W423" s="234"/>
      <c r="Y423" s="236"/>
    </row>
    <row r="424" spans="2:25" outlineLevel="1" x14ac:dyDescent="0.25">
      <c r="B424" s="465"/>
      <c r="C424" s="272"/>
      <c r="D424" s="272"/>
      <c r="E424" s="273"/>
      <c r="F424" s="299" t="s">
        <v>25</v>
      </c>
      <c r="G424" s="220"/>
      <c r="H424" s="229"/>
      <c r="I424" s="230"/>
      <c r="J424" s="230"/>
      <c r="K424" s="233"/>
      <c r="L424" s="229"/>
      <c r="M424" s="231"/>
      <c r="N424" s="230"/>
      <c r="O424" s="230"/>
      <c r="P424" s="230"/>
      <c r="Q424" s="230"/>
      <c r="R424" s="230"/>
      <c r="S424" s="230"/>
      <c r="T424" s="230"/>
      <c r="U424" s="229"/>
      <c r="V424" s="233"/>
      <c r="W424" s="234"/>
      <c r="Y424" s="236"/>
    </row>
    <row r="425" spans="2:25" x14ac:dyDescent="0.25">
      <c r="B425" s="465"/>
      <c r="C425" s="272"/>
      <c r="D425" s="272"/>
      <c r="E425" s="273" t="s">
        <v>26</v>
      </c>
      <c r="F425" s="273"/>
      <c r="G425" s="367">
        <f t="shared" ref="G425:W425" si="91">SUBTOTAL(9,G426:G429)</f>
        <v>0</v>
      </c>
      <c r="H425" s="368">
        <f t="shared" si="91"/>
        <v>0</v>
      </c>
      <c r="I425" s="369">
        <f t="shared" si="91"/>
        <v>0</v>
      </c>
      <c r="J425" s="369">
        <f t="shared" si="91"/>
        <v>0</v>
      </c>
      <c r="K425" s="370">
        <f t="shared" si="91"/>
        <v>0</v>
      </c>
      <c r="L425" s="364">
        <f t="shared" si="91"/>
        <v>0</v>
      </c>
      <c r="M425" s="364">
        <f t="shared" si="91"/>
        <v>0</v>
      </c>
      <c r="N425" s="364">
        <f t="shared" si="91"/>
        <v>0</v>
      </c>
      <c r="O425" s="364">
        <f t="shared" si="91"/>
        <v>0</v>
      </c>
      <c r="P425" s="364">
        <f t="shared" si="91"/>
        <v>0</v>
      </c>
      <c r="Q425" s="364">
        <f t="shared" si="91"/>
        <v>0</v>
      </c>
      <c r="R425" s="364">
        <f t="shared" si="91"/>
        <v>0</v>
      </c>
      <c r="S425" s="364">
        <f t="shared" si="91"/>
        <v>0</v>
      </c>
      <c r="T425" s="364">
        <f t="shared" si="91"/>
        <v>0</v>
      </c>
      <c r="U425" s="364">
        <f t="shared" si="91"/>
        <v>0</v>
      </c>
      <c r="V425" s="364">
        <f t="shared" si="91"/>
        <v>0</v>
      </c>
      <c r="W425" s="366">
        <f t="shared" si="91"/>
        <v>0</v>
      </c>
      <c r="Y425" s="238"/>
    </row>
    <row r="426" spans="2:25" outlineLevel="1" x14ac:dyDescent="0.25">
      <c r="B426" s="465"/>
      <c r="C426" s="272"/>
      <c r="D426" s="272"/>
      <c r="E426" s="273"/>
      <c r="F426" s="299" t="s">
        <v>27</v>
      </c>
      <c r="G426" s="220"/>
      <c r="H426" s="229"/>
      <c r="I426" s="230"/>
      <c r="J426" s="230"/>
      <c r="K426" s="233"/>
      <c r="L426" s="229"/>
      <c r="M426" s="231"/>
      <c r="N426" s="230"/>
      <c r="O426" s="230"/>
      <c r="P426" s="230"/>
      <c r="Q426" s="230"/>
      <c r="R426" s="230"/>
      <c r="S426" s="230"/>
      <c r="T426" s="230"/>
      <c r="U426" s="229"/>
      <c r="V426" s="233"/>
      <c r="W426" s="234"/>
      <c r="Y426" s="236"/>
    </row>
    <row r="427" spans="2:25" outlineLevel="1" x14ac:dyDescent="0.25">
      <c r="B427" s="465"/>
      <c r="C427" s="272"/>
      <c r="D427" s="272"/>
      <c r="E427" s="273"/>
      <c r="F427" s="299" t="s">
        <v>28</v>
      </c>
      <c r="G427" s="220"/>
      <c r="H427" s="229"/>
      <c r="I427" s="230"/>
      <c r="J427" s="230"/>
      <c r="K427" s="233"/>
      <c r="L427" s="229"/>
      <c r="M427" s="231"/>
      <c r="N427" s="230"/>
      <c r="O427" s="230"/>
      <c r="P427" s="230"/>
      <c r="Q427" s="230"/>
      <c r="R427" s="230"/>
      <c r="S427" s="230"/>
      <c r="T427" s="230"/>
      <c r="U427" s="229"/>
      <c r="V427" s="233"/>
      <c r="W427" s="234"/>
      <c r="Y427" s="236"/>
    </row>
    <row r="428" spans="2:25" outlineLevel="1" x14ac:dyDescent="0.25">
      <c r="B428" s="465"/>
      <c r="C428" s="272"/>
      <c r="D428" s="272"/>
      <c r="E428" s="273"/>
      <c r="F428" s="299" t="s">
        <v>29</v>
      </c>
      <c r="G428" s="220"/>
      <c r="H428" s="229"/>
      <c r="I428" s="230"/>
      <c r="J428" s="230"/>
      <c r="K428" s="233"/>
      <c r="L428" s="229"/>
      <c r="M428" s="231"/>
      <c r="N428" s="230"/>
      <c r="O428" s="230"/>
      <c r="P428" s="230"/>
      <c r="Q428" s="230"/>
      <c r="R428" s="230"/>
      <c r="S428" s="230"/>
      <c r="T428" s="230"/>
      <c r="U428" s="229"/>
      <c r="V428" s="233"/>
      <c r="W428" s="234"/>
      <c r="Y428" s="236"/>
    </row>
    <row r="429" spans="2:25" outlineLevel="1" x14ac:dyDescent="0.25">
      <c r="B429" s="465"/>
      <c r="C429" s="272"/>
      <c r="D429" s="272"/>
      <c r="E429" s="273"/>
      <c r="F429" s="299" t="s">
        <v>30</v>
      </c>
      <c r="G429" s="220"/>
      <c r="H429" s="229"/>
      <c r="I429" s="230"/>
      <c r="J429" s="230"/>
      <c r="K429" s="233"/>
      <c r="L429" s="229"/>
      <c r="M429" s="231"/>
      <c r="N429" s="230"/>
      <c r="O429" s="230"/>
      <c r="P429" s="230"/>
      <c r="Q429" s="230"/>
      <c r="R429" s="230"/>
      <c r="S429" s="230"/>
      <c r="T429" s="230"/>
      <c r="U429" s="229"/>
      <c r="V429" s="233"/>
      <c r="W429" s="234"/>
      <c r="Y429" s="236"/>
    </row>
    <row r="430" spans="2:25" x14ac:dyDescent="0.25">
      <c r="B430" s="465"/>
      <c r="C430" s="272"/>
      <c r="D430" s="272"/>
      <c r="E430" s="273" t="s">
        <v>31</v>
      </c>
      <c r="F430" s="273"/>
      <c r="G430" s="367">
        <f t="shared" ref="G430:W430" si="92">SUBTOTAL(9,G431:G434)</f>
        <v>0</v>
      </c>
      <c r="H430" s="368">
        <f t="shared" si="92"/>
        <v>0</v>
      </c>
      <c r="I430" s="369">
        <f t="shared" si="92"/>
        <v>0</v>
      </c>
      <c r="J430" s="369">
        <f t="shared" si="92"/>
        <v>0</v>
      </c>
      <c r="K430" s="370">
        <f t="shared" si="92"/>
        <v>0</v>
      </c>
      <c r="L430" s="364">
        <f t="shared" si="92"/>
        <v>0</v>
      </c>
      <c r="M430" s="364">
        <f t="shared" si="92"/>
        <v>0</v>
      </c>
      <c r="N430" s="364">
        <f t="shared" si="92"/>
        <v>0</v>
      </c>
      <c r="O430" s="364">
        <f t="shared" si="92"/>
        <v>0</v>
      </c>
      <c r="P430" s="364">
        <f t="shared" si="92"/>
        <v>0</v>
      </c>
      <c r="Q430" s="364">
        <f t="shared" si="92"/>
        <v>0</v>
      </c>
      <c r="R430" s="364">
        <f t="shared" si="92"/>
        <v>0</v>
      </c>
      <c r="S430" s="364">
        <f t="shared" si="92"/>
        <v>0</v>
      </c>
      <c r="T430" s="364">
        <f t="shared" si="92"/>
        <v>0</v>
      </c>
      <c r="U430" s="364">
        <f t="shared" si="92"/>
        <v>0</v>
      </c>
      <c r="V430" s="364">
        <f t="shared" si="92"/>
        <v>0</v>
      </c>
      <c r="W430" s="366">
        <f t="shared" si="92"/>
        <v>0</v>
      </c>
      <c r="Y430" s="238"/>
    </row>
    <row r="431" spans="2:25" outlineLevel="1" x14ac:dyDescent="0.25">
      <c r="B431" s="465"/>
      <c r="C431" s="272"/>
      <c r="D431" s="272"/>
      <c r="E431" s="273"/>
      <c r="F431" s="299" t="s">
        <v>32</v>
      </c>
      <c r="G431" s="220"/>
      <c r="H431" s="229"/>
      <c r="I431" s="230"/>
      <c r="J431" s="230"/>
      <c r="K431" s="233"/>
      <c r="L431" s="229"/>
      <c r="M431" s="231"/>
      <c r="N431" s="230"/>
      <c r="O431" s="230"/>
      <c r="P431" s="230"/>
      <c r="Q431" s="230"/>
      <c r="R431" s="230"/>
      <c r="S431" s="230"/>
      <c r="T431" s="230"/>
      <c r="U431" s="229"/>
      <c r="V431" s="233"/>
      <c r="W431" s="234"/>
      <c r="Y431" s="236"/>
    </row>
    <row r="432" spans="2:25" outlineLevel="1" x14ac:dyDescent="0.25">
      <c r="B432" s="465"/>
      <c r="C432" s="272"/>
      <c r="D432" s="272"/>
      <c r="E432" s="273"/>
      <c r="F432" s="299" t="s">
        <v>33</v>
      </c>
      <c r="G432" s="220"/>
      <c r="H432" s="229"/>
      <c r="I432" s="230"/>
      <c r="J432" s="230"/>
      <c r="K432" s="233"/>
      <c r="L432" s="229"/>
      <c r="M432" s="231"/>
      <c r="N432" s="230"/>
      <c r="O432" s="230"/>
      <c r="P432" s="230"/>
      <c r="Q432" s="230"/>
      <c r="R432" s="230"/>
      <c r="S432" s="230"/>
      <c r="T432" s="230"/>
      <c r="U432" s="229"/>
      <c r="V432" s="233"/>
      <c r="W432" s="234"/>
      <c r="Y432" s="236"/>
    </row>
    <row r="433" spans="2:25" outlineLevel="1" x14ac:dyDescent="0.25">
      <c r="B433" s="465"/>
      <c r="C433" s="272"/>
      <c r="D433" s="272"/>
      <c r="E433" s="273"/>
      <c r="F433" s="299" t="s">
        <v>34</v>
      </c>
      <c r="G433" s="220"/>
      <c r="H433" s="229"/>
      <c r="I433" s="230"/>
      <c r="J433" s="230"/>
      <c r="K433" s="233"/>
      <c r="L433" s="229"/>
      <c r="M433" s="231"/>
      <c r="N433" s="230"/>
      <c r="O433" s="230"/>
      <c r="P433" s="230"/>
      <c r="Q433" s="230"/>
      <c r="R433" s="230"/>
      <c r="S433" s="230"/>
      <c r="T433" s="230"/>
      <c r="U433" s="229"/>
      <c r="V433" s="233"/>
      <c r="W433" s="234"/>
      <c r="Y433" s="236"/>
    </row>
    <row r="434" spans="2:25" outlineLevel="1" x14ac:dyDescent="0.25">
      <c r="B434" s="465"/>
      <c r="C434" s="272"/>
      <c r="D434" s="272"/>
      <c r="E434" s="273"/>
      <c r="F434" s="299" t="s">
        <v>35</v>
      </c>
      <c r="G434" s="220"/>
      <c r="H434" s="229"/>
      <c r="I434" s="230"/>
      <c r="J434" s="230"/>
      <c r="K434" s="233"/>
      <c r="L434" s="229"/>
      <c r="M434" s="231"/>
      <c r="N434" s="230"/>
      <c r="O434" s="230"/>
      <c r="P434" s="230"/>
      <c r="Q434" s="230"/>
      <c r="R434" s="230"/>
      <c r="S434" s="230"/>
      <c r="T434" s="230"/>
      <c r="U434" s="229"/>
      <c r="V434" s="233"/>
      <c r="W434" s="234"/>
      <c r="Y434" s="236"/>
    </row>
    <row r="435" spans="2:25" x14ac:dyDescent="0.25">
      <c r="B435" s="465"/>
      <c r="C435" s="272"/>
      <c r="D435" s="272" t="s">
        <v>36</v>
      </c>
      <c r="E435" s="273"/>
      <c r="F435" s="273"/>
      <c r="G435" s="367"/>
      <c r="H435" s="369"/>
      <c r="I435" s="369"/>
      <c r="J435" s="369"/>
      <c r="K435" s="370"/>
      <c r="L435" s="364"/>
      <c r="M435" s="364"/>
      <c r="N435" s="364"/>
      <c r="O435" s="364"/>
      <c r="P435" s="364"/>
      <c r="Q435" s="364"/>
      <c r="R435" s="364"/>
      <c r="S435" s="364"/>
      <c r="T435" s="364"/>
      <c r="U435" s="364"/>
      <c r="V435" s="365"/>
      <c r="W435" s="365"/>
      <c r="Y435" s="353"/>
    </row>
    <row r="436" spans="2:25" x14ac:dyDescent="0.25">
      <c r="B436" s="465"/>
      <c r="C436" s="272"/>
      <c r="D436" s="272"/>
      <c r="E436" s="275" t="s">
        <v>37</v>
      </c>
      <c r="F436" s="273"/>
      <c r="G436" s="367">
        <f t="shared" ref="G436:W436" si="93">SUBTOTAL(9,G437:G439)</f>
        <v>0</v>
      </c>
      <c r="H436" s="368">
        <f t="shared" si="93"/>
        <v>0</v>
      </c>
      <c r="I436" s="369">
        <f t="shared" si="93"/>
        <v>0</v>
      </c>
      <c r="J436" s="369">
        <f t="shared" si="93"/>
        <v>0</v>
      </c>
      <c r="K436" s="370">
        <f t="shared" si="93"/>
        <v>0</v>
      </c>
      <c r="L436" s="364">
        <f t="shared" si="93"/>
        <v>0</v>
      </c>
      <c r="M436" s="364">
        <f t="shared" si="93"/>
        <v>0</v>
      </c>
      <c r="N436" s="364">
        <f t="shared" si="93"/>
        <v>0</v>
      </c>
      <c r="O436" s="364">
        <f t="shared" si="93"/>
        <v>0</v>
      </c>
      <c r="P436" s="364">
        <f t="shared" si="93"/>
        <v>0</v>
      </c>
      <c r="Q436" s="364">
        <f t="shared" si="93"/>
        <v>0</v>
      </c>
      <c r="R436" s="364">
        <f t="shared" si="93"/>
        <v>0</v>
      </c>
      <c r="S436" s="364">
        <f t="shared" si="93"/>
        <v>0</v>
      </c>
      <c r="T436" s="364">
        <f t="shared" si="93"/>
        <v>0</v>
      </c>
      <c r="U436" s="364">
        <f t="shared" si="93"/>
        <v>0</v>
      </c>
      <c r="V436" s="364">
        <f t="shared" si="93"/>
        <v>0</v>
      </c>
      <c r="W436" s="366">
        <f t="shared" si="93"/>
        <v>0</v>
      </c>
      <c r="Y436" s="354"/>
    </row>
    <row r="437" spans="2:25" outlineLevel="1" x14ac:dyDescent="0.25">
      <c r="B437" s="465"/>
      <c r="C437" s="272"/>
      <c r="D437" s="272"/>
      <c r="E437" s="275"/>
      <c r="F437" s="299" t="s">
        <v>38</v>
      </c>
      <c r="G437" s="220"/>
      <c r="H437" s="229"/>
      <c r="I437" s="230"/>
      <c r="J437" s="230"/>
      <c r="K437" s="233"/>
      <c r="L437" s="229"/>
      <c r="M437" s="231"/>
      <c r="N437" s="230"/>
      <c r="O437" s="230"/>
      <c r="P437" s="230"/>
      <c r="Q437" s="230"/>
      <c r="R437" s="230"/>
      <c r="S437" s="230"/>
      <c r="T437" s="230"/>
      <c r="U437" s="229"/>
      <c r="V437" s="233"/>
      <c r="W437" s="234"/>
      <c r="Y437" s="236"/>
    </row>
    <row r="438" spans="2:25" outlineLevel="1" x14ac:dyDescent="0.25">
      <c r="B438" s="465"/>
      <c r="C438" s="272"/>
      <c r="D438" s="272"/>
      <c r="E438" s="273"/>
      <c r="F438" s="299" t="s">
        <v>39</v>
      </c>
      <c r="G438" s="220"/>
      <c r="H438" s="229"/>
      <c r="I438" s="230"/>
      <c r="J438" s="230"/>
      <c r="K438" s="233"/>
      <c r="L438" s="229"/>
      <c r="M438" s="231"/>
      <c r="N438" s="230"/>
      <c r="O438" s="230"/>
      <c r="P438" s="230"/>
      <c r="Q438" s="230"/>
      <c r="R438" s="230"/>
      <c r="S438" s="230"/>
      <c r="T438" s="230"/>
      <c r="U438" s="229"/>
      <c r="V438" s="233"/>
      <c r="W438" s="234"/>
      <c r="Y438" s="236"/>
    </row>
    <row r="439" spans="2:25" outlineLevel="1" x14ac:dyDescent="0.25">
      <c r="B439" s="465"/>
      <c r="C439" s="272"/>
      <c r="D439" s="272"/>
      <c r="E439" s="273"/>
      <c r="F439" s="299" t="s">
        <v>40</v>
      </c>
      <c r="G439" s="220"/>
      <c r="H439" s="229"/>
      <c r="I439" s="230"/>
      <c r="J439" s="230"/>
      <c r="K439" s="233"/>
      <c r="L439" s="229"/>
      <c r="M439" s="231"/>
      <c r="N439" s="230"/>
      <c r="O439" s="230"/>
      <c r="P439" s="230"/>
      <c r="Q439" s="230"/>
      <c r="R439" s="230"/>
      <c r="S439" s="230"/>
      <c r="T439" s="230"/>
      <c r="U439" s="229"/>
      <c r="V439" s="233"/>
      <c r="W439" s="234"/>
      <c r="Y439" s="236"/>
    </row>
    <row r="440" spans="2:25" x14ac:dyDescent="0.25">
      <c r="B440" s="465"/>
      <c r="C440" s="272"/>
      <c r="D440" s="272"/>
      <c r="E440" s="273" t="s">
        <v>41</v>
      </c>
      <c r="F440" s="273"/>
      <c r="G440" s="367">
        <f t="shared" ref="G440:W440" si="94">SUBTOTAL(9,G441:G443)</f>
        <v>0</v>
      </c>
      <c r="H440" s="368">
        <f t="shared" si="94"/>
        <v>0</v>
      </c>
      <c r="I440" s="369">
        <f t="shared" si="94"/>
        <v>0</v>
      </c>
      <c r="J440" s="369">
        <f t="shared" si="94"/>
        <v>0</v>
      </c>
      <c r="K440" s="370">
        <f t="shared" si="94"/>
        <v>0</v>
      </c>
      <c r="L440" s="364">
        <f t="shared" si="94"/>
        <v>0</v>
      </c>
      <c r="M440" s="364">
        <f t="shared" si="94"/>
        <v>0</v>
      </c>
      <c r="N440" s="364">
        <f t="shared" si="94"/>
        <v>0</v>
      </c>
      <c r="O440" s="364">
        <f t="shared" si="94"/>
        <v>0</v>
      </c>
      <c r="P440" s="364">
        <f t="shared" si="94"/>
        <v>0</v>
      </c>
      <c r="Q440" s="364">
        <f t="shared" si="94"/>
        <v>0</v>
      </c>
      <c r="R440" s="364">
        <f t="shared" si="94"/>
        <v>0</v>
      </c>
      <c r="S440" s="364">
        <f t="shared" si="94"/>
        <v>0</v>
      </c>
      <c r="T440" s="364">
        <f t="shared" si="94"/>
        <v>0</v>
      </c>
      <c r="U440" s="364">
        <f t="shared" si="94"/>
        <v>0</v>
      </c>
      <c r="V440" s="364">
        <f t="shared" si="94"/>
        <v>0</v>
      </c>
      <c r="W440" s="366">
        <f t="shared" si="94"/>
        <v>0</v>
      </c>
      <c r="Y440" s="238"/>
    </row>
    <row r="441" spans="2:25" outlineLevel="1" x14ac:dyDescent="0.25">
      <c r="B441" s="465"/>
      <c r="C441" s="272"/>
      <c r="D441" s="272"/>
      <c r="E441" s="273"/>
      <c r="F441" s="299" t="s">
        <v>42</v>
      </c>
      <c r="G441" s="220"/>
      <c r="H441" s="229"/>
      <c r="I441" s="230"/>
      <c r="J441" s="230"/>
      <c r="K441" s="233"/>
      <c r="L441" s="229"/>
      <c r="M441" s="230"/>
      <c r="N441" s="230"/>
      <c r="O441" s="230"/>
      <c r="P441" s="230"/>
      <c r="Q441" s="230"/>
      <c r="R441" s="230"/>
      <c r="S441" s="230"/>
      <c r="T441" s="230"/>
      <c r="U441" s="229"/>
      <c r="V441" s="233"/>
      <c r="W441" s="234"/>
      <c r="Y441" s="236"/>
    </row>
    <row r="442" spans="2:25" outlineLevel="1" x14ac:dyDescent="0.25">
      <c r="B442" s="465"/>
      <c r="C442" s="272"/>
      <c r="D442" s="272"/>
      <c r="E442" s="273"/>
      <c r="F442" s="299" t="s">
        <v>43</v>
      </c>
      <c r="G442" s="220"/>
      <c r="H442" s="229"/>
      <c r="I442" s="230"/>
      <c r="J442" s="230"/>
      <c r="K442" s="233"/>
      <c r="L442" s="229"/>
      <c r="M442" s="230"/>
      <c r="N442" s="230"/>
      <c r="O442" s="230"/>
      <c r="P442" s="230"/>
      <c r="Q442" s="230"/>
      <c r="R442" s="230"/>
      <c r="S442" s="230"/>
      <c r="T442" s="230"/>
      <c r="U442" s="229"/>
      <c r="V442" s="233"/>
      <c r="W442" s="234"/>
      <c r="Y442" s="236"/>
    </row>
    <row r="443" spans="2:25" outlineLevel="1" x14ac:dyDescent="0.25">
      <c r="B443" s="465"/>
      <c r="C443" s="272"/>
      <c r="D443" s="272"/>
      <c r="E443" s="273"/>
      <c r="F443" s="299" t="s">
        <v>44</v>
      </c>
      <c r="G443" s="220"/>
      <c r="H443" s="229"/>
      <c r="I443" s="230"/>
      <c r="J443" s="230"/>
      <c r="K443" s="233"/>
      <c r="L443" s="229"/>
      <c r="M443" s="231"/>
      <c r="N443" s="230"/>
      <c r="O443" s="230"/>
      <c r="P443" s="230"/>
      <c r="Q443" s="230"/>
      <c r="R443" s="230"/>
      <c r="S443" s="230"/>
      <c r="T443" s="230"/>
      <c r="U443" s="229"/>
      <c r="V443" s="233"/>
      <c r="W443" s="234"/>
      <c r="Y443" s="236"/>
    </row>
    <row r="444" spans="2:25" x14ac:dyDescent="0.25">
      <c r="B444" s="465"/>
      <c r="C444" s="272"/>
      <c r="D444" s="272"/>
      <c r="E444" s="273" t="s">
        <v>45</v>
      </c>
      <c r="F444" s="273"/>
      <c r="G444" s="367">
        <f t="shared" ref="G444:W444" si="95">SUBTOTAL(9,G445:G447)</f>
        <v>0</v>
      </c>
      <c r="H444" s="368">
        <f t="shared" si="95"/>
        <v>0</v>
      </c>
      <c r="I444" s="369">
        <f t="shared" si="95"/>
        <v>0</v>
      </c>
      <c r="J444" s="369">
        <f t="shared" si="95"/>
        <v>0</v>
      </c>
      <c r="K444" s="370">
        <f t="shared" si="95"/>
        <v>0</v>
      </c>
      <c r="L444" s="364">
        <f t="shared" si="95"/>
        <v>0</v>
      </c>
      <c r="M444" s="364">
        <f t="shared" si="95"/>
        <v>0</v>
      </c>
      <c r="N444" s="364">
        <f t="shared" si="95"/>
        <v>0</v>
      </c>
      <c r="O444" s="364">
        <f t="shared" si="95"/>
        <v>0</v>
      </c>
      <c r="P444" s="364">
        <f t="shared" si="95"/>
        <v>0</v>
      </c>
      <c r="Q444" s="364">
        <f t="shared" si="95"/>
        <v>0</v>
      </c>
      <c r="R444" s="364">
        <f t="shared" si="95"/>
        <v>0</v>
      </c>
      <c r="S444" s="364">
        <f t="shared" si="95"/>
        <v>0</v>
      </c>
      <c r="T444" s="364">
        <f t="shared" si="95"/>
        <v>0</v>
      </c>
      <c r="U444" s="364">
        <f t="shared" si="95"/>
        <v>0</v>
      </c>
      <c r="V444" s="364">
        <f t="shared" si="95"/>
        <v>0</v>
      </c>
      <c r="W444" s="366">
        <f t="shared" si="95"/>
        <v>0</v>
      </c>
      <c r="Y444" s="238"/>
    </row>
    <row r="445" spans="2:25" outlineLevel="1" x14ac:dyDescent="0.25">
      <c r="B445" s="465"/>
      <c r="C445" s="272"/>
      <c r="D445" s="272"/>
      <c r="E445" s="273"/>
      <c r="F445" s="299" t="s">
        <v>46</v>
      </c>
      <c r="G445" s="220"/>
      <c r="H445" s="229"/>
      <c r="I445" s="230"/>
      <c r="J445" s="230"/>
      <c r="K445" s="233"/>
      <c r="L445" s="229"/>
      <c r="M445" s="231"/>
      <c r="N445" s="230"/>
      <c r="O445" s="230"/>
      <c r="P445" s="230"/>
      <c r="Q445" s="230"/>
      <c r="R445" s="230"/>
      <c r="S445" s="230"/>
      <c r="T445" s="230"/>
      <c r="U445" s="229"/>
      <c r="V445" s="233"/>
      <c r="W445" s="234"/>
      <c r="Y445" s="236"/>
    </row>
    <row r="446" spans="2:25" outlineLevel="1" x14ac:dyDescent="0.25">
      <c r="B446" s="465"/>
      <c r="C446" s="272"/>
      <c r="D446" s="272"/>
      <c r="E446" s="273"/>
      <c r="F446" s="299" t="s">
        <v>47</v>
      </c>
      <c r="G446" s="220"/>
      <c r="H446" s="229"/>
      <c r="I446" s="230"/>
      <c r="J446" s="230"/>
      <c r="K446" s="233"/>
      <c r="L446" s="229"/>
      <c r="M446" s="231"/>
      <c r="N446" s="230"/>
      <c r="O446" s="230"/>
      <c r="P446" s="230"/>
      <c r="Q446" s="230"/>
      <c r="R446" s="230"/>
      <c r="S446" s="230"/>
      <c r="T446" s="230"/>
      <c r="U446" s="229"/>
      <c r="V446" s="233"/>
      <c r="W446" s="234"/>
      <c r="Y446" s="236"/>
    </row>
    <row r="447" spans="2:25" outlineLevel="1" x14ac:dyDescent="0.25">
      <c r="B447" s="465"/>
      <c r="C447" s="272"/>
      <c r="D447" s="272"/>
      <c r="E447" s="273"/>
      <c r="F447" s="299" t="s">
        <v>48</v>
      </c>
      <c r="G447" s="220"/>
      <c r="H447" s="229"/>
      <c r="I447" s="230"/>
      <c r="J447" s="230"/>
      <c r="K447" s="233"/>
      <c r="L447" s="229"/>
      <c r="M447" s="231"/>
      <c r="N447" s="230"/>
      <c r="O447" s="230"/>
      <c r="P447" s="230"/>
      <c r="Q447" s="230"/>
      <c r="R447" s="230"/>
      <c r="S447" s="230"/>
      <c r="T447" s="230"/>
      <c r="U447" s="229"/>
      <c r="V447" s="233"/>
      <c r="W447" s="234"/>
      <c r="Y447" s="236"/>
    </row>
    <row r="448" spans="2:25" x14ac:dyDescent="0.25">
      <c r="B448" s="465"/>
      <c r="C448" s="272"/>
      <c r="D448" s="272" t="s">
        <v>49</v>
      </c>
      <c r="E448" s="273"/>
      <c r="F448" s="273"/>
      <c r="G448" s="367"/>
      <c r="H448" s="369"/>
      <c r="I448" s="369"/>
      <c r="J448" s="369"/>
      <c r="K448" s="370"/>
      <c r="L448" s="364"/>
      <c r="M448" s="364"/>
      <c r="N448" s="364"/>
      <c r="O448" s="364"/>
      <c r="P448" s="364"/>
      <c r="Q448" s="364"/>
      <c r="R448" s="364"/>
      <c r="S448" s="364"/>
      <c r="T448" s="364"/>
      <c r="U448" s="364"/>
      <c r="V448" s="365"/>
      <c r="W448" s="365"/>
      <c r="Y448" s="353"/>
    </row>
    <row r="449" spans="2:25" x14ac:dyDescent="0.25">
      <c r="B449" s="465"/>
      <c r="C449" s="272"/>
      <c r="D449" s="272"/>
      <c r="E449" s="273" t="s">
        <v>50</v>
      </c>
      <c r="F449" s="273"/>
      <c r="G449" s="367">
        <f t="shared" ref="G449:W449" si="96">SUBTOTAL(9,G450:G451)</f>
        <v>0</v>
      </c>
      <c r="H449" s="368">
        <f t="shared" si="96"/>
        <v>0</v>
      </c>
      <c r="I449" s="369">
        <f t="shared" si="96"/>
        <v>0</v>
      </c>
      <c r="J449" s="369">
        <f t="shared" si="96"/>
        <v>0</v>
      </c>
      <c r="K449" s="370">
        <f t="shared" si="96"/>
        <v>0</v>
      </c>
      <c r="L449" s="364">
        <f t="shared" si="96"/>
        <v>0</v>
      </c>
      <c r="M449" s="364">
        <f t="shared" si="96"/>
        <v>0</v>
      </c>
      <c r="N449" s="364">
        <f t="shared" si="96"/>
        <v>0</v>
      </c>
      <c r="O449" s="364">
        <f t="shared" si="96"/>
        <v>0</v>
      </c>
      <c r="P449" s="364">
        <f t="shared" si="96"/>
        <v>0</v>
      </c>
      <c r="Q449" s="364">
        <f t="shared" si="96"/>
        <v>0</v>
      </c>
      <c r="R449" s="364">
        <f t="shared" si="96"/>
        <v>0</v>
      </c>
      <c r="S449" s="364">
        <f t="shared" si="96"/>
        <v>0</v>
      </c>
      <c r="T449" s="364">
        <f t="shared" si="96"/>
        <v>0</v>
      </c>
      <c r="U449" s="364">
        <f t="shared" si="96"/>
        <v>0</v>
      </c>
      <c r="V449" s="364">
        <f t="shared" si="96"/>
        <v>0</v>
      </c>
      <c r="W449" s="366">
        <f t="shared" si="96"/>
        <v>0</v>
      </c>
      <c r="Y449" s="354"/>
    </row>
    <row r="450" spans="2:25" outlineLevel="1" x14ac:dyDescent="0.25">
      <c r="B450" s="465"/>
      <c r="C450" s="272"/>
      <c r="D450" s="272"/>
      <c r="E450" s="273"/>
      <c r="F450" s="299" t="s">
        <v>51</v>
      </c>
      <c r="G450" s="220"/>
      <c r="H450" s="229"/>
      <c r="I450" s="230"/>
      <c r="J450" s="230"/>
      <c r="K450" s="233"/>
      <c r="L450" s="229"/>
      <c r="M450" s="231"/>
      <c r="N450" s="230"/>
      <c r="O450" s="230"/>
      <c r="P450" s="230"/>
      <c r="Q450" s="230"/>
      <c r="R450" s="230"/>
      <c r="S450" s="230"/>
      <c r="T450" s="230"/>
      <c r="U450" s="229"/>
      <c r="V450" s="233"/>
      <c r="W450" s="234"/>
      <c r="Y450" s="236"/>
    </row>
    <row r="451" spans="2:25" outlineLevel="1" x14ac:dyDescent="0.25">
      <c r="B451" s="465"/>
      <c r="C451" s="272"/>
      <c r="D451" s="272"/>
      <c r="E451" s="273"/>
      <c r="F451" s="299" t="s">
        <v>52</v>
      </c>
      <c r="G451" s="220"/>
      <c r="H451" s="229"/>
      <c r="I451" s="230"/>
      <c r="J451" s="230"/>
      <c r="K451" s="233"/>
      <c r="L451" s="229"/>
      <c r="M451" s="231"/>
      <c r="N451" s="230"/>
      <c r="O451" s="230"/>
      <c r="P451" s="230"/>
      <c r="Q451" s="230"/>
      <c r="R451" s="230"/>
      <c r="S451" s="230"/>
      <c r="T451" s="230"/>
      <c r="U451" s="229"/>
      <c r="V451" s="233"/>
      <c r="W451" s="234"/>
      <c r="Y451" s="236"/>
    </row>
    <row r="452" spans="2:25" x14ac:dyDescent="0.25">
      <c r="B452" s="465"/>
      <c r="C452" s="272"/>
      <c r="D452" s="272"/>
      <c r="E452" s="273" t="s">
        <v>53</v>
      </c>
      <c r="F452" s="273"/>
      <c r="G452" s="367">
        <f t="shared" ref="G452:W452" si="97">SUBTOTAL(9,G453:G455)</f>
        <v>0</v>
      </c>
      <c r="H452" s="368">
        <f t="shared" si="97"/>
        <v>0</v>
      </c>
      <c r="I452" s="369">
        <f t="shared" si="97"/>
        <v>0</v>
      </c>
      <c r="J452" s="369">
        <f t="shared" si="97"/>
        <v>0</v>
      </c>
      <c r="K452" s="370">
        <f t="shared" si="97"/>
        <v>0</v>
      </c>
      <c r="L452" s="364">
        <f t="shared" si="97"/>
        <v>0</v>
      </c>
      <c r="M452" s="364">
        <f t="shared" si="97"/>
        <v>0</v>
      </c>
      <c r="N452" s="364">
        <f t="shared" si="97"/>
        <v>0</v>
      </c>
      <c r="O452" s="364">
        <f t="shared" si="97"/>
        <v>0</v>
      </c>
      <c r="P452" s="364">
        <f t="shared" si="97"/>
        <v>0</v>
      </c>
      <c r="Q452" s="364">
        <f t="shared" si="97"/>
        <v>0</v>
      </c>
      <c r="R452" s="364">
        <f t="shared" si="97"/>
        <v>0</v>
      </c>
      <c r="S452" s="364">
        <f t="shared" si="97"/>
        <v>0</v>
      </c>
      <c r="T452" s="364">
        <f t="shared" si="97"/>
        <v>0</v>
      </c>
      <c r="U452" s="364">
        <f t="shared" si="97"/>
        <v>0</v>
      </c>
      <c r="V452" s="364">
        <f t="shared" si="97"/>
        <v>0</v>
      </c>
      <c r="W452" s="366">
        <f t="shared" si="97"/>
        <v>0</v>
      </c>
      <c r="Y452" s="238"/>
    </row>
    <row r="453" spans="2:25" outlineLevel="1" x14ac:dyDescent="0.25">
      <c r="B453" s="465"/>
      <c r="C453" s="272"/>
      <c r="D453" s="272"/>
      <c r="E453" s="273"/>
      <c r="F453" s="299" t="s">
        <v>54</v>
      </c>
      <c r="G453" s="220"/>
      <c r="H453" s="229"/>
      <c r="I453" s="230"/>
      <c r="J453" s="230"/>
      <c r="K453" s="233"/>
      <c r="L453" s="229"/>
      <c r="M453" s="231"/>
      <c r="N453" s="230"/>
      <c r="O453" s="230"/>
      <c r="P453" s="230"/>
      <c r="Q453" s="230"/>
      <c r="R453" s="230"/>
      <c r="S453" s="230"/>
      <c r="T453" s="230"/>
      <c r="U453" s="229"/>
      <c r="V453" s="233"/>
      <c r="W453" s="234"/>
      <c r="Y453" s="236"/>
    </row>
    <row r="454" spans="2:25" outlineLevel="1" x14ac:dyDescent="0.25">
      <c r="B454" s="465"/>
      <c r="C454" s="272"/>
      <c r="D454" s="272"/>
      <c r="E454" s="273"/>
      <c r="F454" s="299" t="s">
        <v>55</v>
      </c>
      <c r="G454" s="220"/>
      <c r="H454" s="229"/>
      <c r="I454" s="230"/>
      <c r="J454" s="230"/>
      <c r="K454" s="233"/>
      <c r="L454" s="229"/>
      <c r="M454" s="231"/>
      <c r="N454" s="230"/>
      <c r="O454" s="230"/>
      <c r="P454" s="230"/>
      <c r="Q454" s="230"/>
      <c r="R454" s="230"/>
      <c r="S454" s="230"/>
      <c r="T454" s="230"/>
      <c r="U454" s="229"/>
      <c r="V454" s="233"/>
      <c r="W454" s="234"/>
      <c r="Y454" s="236"/>
    </row>
    <row r="455" spans="2:25" outlineLevel="1" x14ac:dyDescent="0.25">
      <c r="B455" s="465"/>
      <c r="C455" s="272"/>
      <c r="D455" s="272"/>
      <c r="E455" s="273"/>
      <c r="F455" s="299" t="s">
        <v>56</v>
      </c>
      <c r="G455" s="220"/>
      <c r="H455" s="229"/>
      <c r="I455" s="230"/>
      <c r="J455" s="230"/>
      <c r="K455" s="233"/>
      <c r="L455" s="229"/>
      <c r="M455" s="231"/>
      <c r="N455" s="230"/>
      <c r="O455" s="230"/>
      <c r="P455" s="230"/>
      <c r="Q455" s="230"/>
      <c r="R455" s="230"/>
      <c r="S455" s="230"/>
      <c r="T455" s="230"/>
      <c r="U455" s="229"/>
      <c r="V455" s="233"/>
      <c r="W455" s="234"/>
      <c r="Y455" s="236"/>
    </row>
    <row r="456" spans="2:25" x14ac:dyDescent="0.25">
      <c r="B456" s="465"/>
      <c r="C456" s="272"/>
      <c r="D456" s="272"/>
      <c r="E456" s="273" t="s">
        <v>57</v>
      </c>
      <c r="F456" s="273"/>
      <c r="G456" s="367">
        <f t="shared" ref="G456:W456" si="98">SUBTOTAL(9,G457:G458)</f>
        <v>0</v>
      </c>
      <c r="H456" s="368">
        <f t="shared" si="98"/>
        <v>0</v>
      </c>
      <c r="I456" s="369">
        <f t="shared" si="98"/>
        <v>0</v>
      </c>
      <c r="J456" s="369">
        <f t="shared" si="98"/>
        <v>0</v>
      </c>
      <c r="K456" s="370">
        <f t="shared" si="98"/>
        <v>0</v>
      </c>
      <c r="L456" s="364">
        <f t="shared" si="98"/>
        <v>0</v>
      </c>
      <c r="M456" s="364">
        <f t="shared" si="98"/>
        <v>0</v>
      </c>
      <c r="N456" s="364">
        <f t="shared" si="98"/>
        <v>0</v>
      </c>
      <c r="O456" s="364">
        <f t="shared" si="98"/>
        <v>0</v>
      </c>
      <c r="P456" s="364">
        <f t="shared" si="98"/>
        <v>0</v>
      </c>
      <c r="Q456" s="364">
        <f t="shared" si="98"/>
        <v>0</v>
      </c>
      <c r="R456" s="364">
        <f t="shared" si="98"/>
        <v>0</v>
      </c>
      <c r="S456" s="364">
        <f t="shared" si="98"/>
        <v>0</v>
      </c>
      <c r="T456" s="364">
        <f t="shared" si="98"/>
        <v>0</v>
      </c>
      <c r="U456" s="364">
        <f t="shared" si="98"/>
        <v>0</v>
      </c>
      <c r="V456" s="364">
        <f t="shared" si="98"/>
        <v>0</v>
      </c>
      <c r="W456" s="366">
        <f t="shared" si="98"/>
        <v>0</v>
      </c>
      <c r="Y456" s="238"/>
    </row>
    <row r="457" spans="2:25" outlineLevel="1" x14ac:dyDescent="0.25">
      <c r="B457" s="465"/>
      <c r="C457" s="272"/>
      <c r="D457" s="272"/>
      <c r="E457" s="273"/>
      <c r="F457" s="299" t="s">
        <v>58</v>
      </c>
      <c r="G457" s="220"/>
      <c r="H457" s="229"/>
      <c r="I457" s="230"/>
      <c r="J457" s="230"/>
      <c r="K457" s="233"/>
      <c r="L457" s="229"/>
      <c r="M457" s="231"/>
      <c r="N457" s="230"/>
      <c r="O457" s="230"/>
      <c r="P457" s="230"/>
      <c r="Q457" s="230"/>
      <c r="R457" s="230"/>
      <c r="S457" s="230"/>
      <c r="T457" s="230"/>
      <c r="U457" s="229"/>
      <c r="V457" s="233"/>
      <c r="W457" s="234"/>
      <c r="Y457" s="236"/>
    </row>
    <row r="458" spans="2:25" outlineLevel="1" x14ac:dyDescent="0.25">
      <c r="B458" s="465"/>
      <c r="C458" s="272"/>
      <c r="D458" s="272"/>
      <c r="E458" s="273"/>
      <c r="F458" s="299" t="s">
        <v>59</v>
      </c>
      <c r="G458" s="220"/>
      <c r="H458" s="229"/>
      <c r="I458" s="230"/>
      <c r="J458" s="230"/>
      <c r="K458" s="233"/>
      <c r="L458" s="229"/>
      <c r="M458" s="231"/>
      <c r="N458" s="230"/>
      <c r="O458" s="230"/>
      <c r="P458" s="230"/>
      <c r="Q458" s="230"/>
      <c r="R458" s="230"/>
      <c r="S458" s="230"/>
      <c r="T458" s="230"/>
      <c r="U458" s="229"/>
      <c r="V458" s="233"/>
      <c r="W458" s="234"/>
      <c r="Y458" s="236"/>
    </row>
    <row r="459" spans="2:25" x14ac:dyDescent="0.25">
      <c r="B459" s="465"/>
      <c r="C459" s="272"/>
      <c r="D459" s="272"/>
      <c r="E459" s="273" t="s">
        <v>60</v>
      </c>
      <c r="F459" s="273"/>
      <c r="G459" s="367">
        <f t="shared" ref="G459:W459" si="99">SUBTOTAL(9,G460:G462)</f>
        <v>0</v>
      </c>
      <c r="H459" s="368">
        <f t="shared" si="99"/>
        <v>0</v>
      </c>
      <c r="I459" s="369">
        <f t="shared" si="99"/>
        <v>0</v>
      </c>
      <c r="J459" s="369">
        <f t="shared" si="99"/>
        <v>0</v>
      </c>
      <c r="K459" s="370">
        <f t="shared" si="99"/>
        <v>0</v>
      </c>
      <c r="L459" s="364">
        <f t="shared" si="99"/>
        <v>0</v>
      </c>
      <c r="M459" s="364">
        <f t="shared" si="99"/>
        <v>0</v>
      </c>
      <c r="N459" s="364">
        <f t="shared" si="99"/>
        <v>0</v>
      </c>
      <c r="O459" s="364">
        <f t="shared" si="99"/>
        <v>0</v>
      </c>
      <c r="P459" s="364">
        <f t="shared" si="99"/>
        <v>0</v>
      </c>
      <c r="Q459" s="364">
        <f t="shared" si="99"/>
        <v>0</v>
      </c>
      <c r="R459" s="364">
        <f t="shared" si="99"/>
        <v>0</v>
      </c>
      <c r="S459" s="364">
        <f t="shared" si="99"/>
        <v>0</v>
      </c>
      <c r="T459" s="364">
        <f t="shared" si="99"/>
        <v>0</v>
      </c>
      <c r="U459" s="364">
        <f t="shared" si="99"/>
        <v>0</v>
      </c>
      <c r="V459" s="364">
        <f t="shared" si="99"/>
        <v>0</v>
      </c>
      <c r="W459" s="366">
        <f t="shared" si="99"/>
        <v>0</v>
      </c>
      <c r="Y459" s="238"/>
    </row>
    <row r="460" spans="2:25" outlineLevel="1" x14ac:dyDescent="0.25">
      <c r="B460" s="465"/>
      <c r="C460" s="272"/>
      <c r="D460" s="272"/>
      <c r="E460" s="273"/>
      <c r="F460" s="299" t="s">
        <v>61</v>
      </c>
      <c r="G460" s="220"/>
      <c r="H460" s="229"/>
      <c r="I460" s="230"/>
      <c r="J460" s="230"/>
      <c r="K460" s="233"/>
      <c r="L460" s="229"/>
      <c r="M460" s="231"/>
      <c r="N460" s="230"/>
      <c r="O460" s="230"/>
      <c r="P460" s="230"/>
      <c r="Q460" s="230"/>
      <c r="R460" s="230"/>
      <c r="S460" s="230"/>
      <c r="T460" s="230"/>
      <c r="U460" s="229"/>
      <c r="V460" s="233"/>
      <c r="W460" s="234"/>
      <c r="Y460" s="236"/>
    </row>
    <row r="461" spans="2:25" outlineLevel="1" x14ac:dyDescent="0.25">
      <c r="B461" s="465"/>
      <c r="C461" s="272"/>
      <c r="D461" s="272"/>
      <c r="E461" s="273"/>
      <c r="F461" s="299" t="s">
        <v>62</v>
      </c>
      <c r="G461" s="220"/>
      <c r="H461" s="229"/>
      <c r="I461" s="230"/>
      <c r="J461" s="230"/>
      <c r="K461" s="233"/>
      <c r="L461" s="229"/>
      <c r="M461" s="231"/>
      <c r="N461" s="230"/>
      <c r="O461" s="230"/>
      <c r="P461" s="230"/>
      <c r="Q461" s="230"/>
      <c r="R461" s="230"/>
      <c r="S461" s="230"/>
      <c r="T461" s="230"/>
      <c r="U461" s="229"/>
      <c r="V461" s="233"/>
      <c r="W461" s="234"/>
      <c r="Y461" s="236"/>
    </row>
    <row r="462" spans="2:25" outlineLevel="1" x14ac:dyDescent="0.25">
      <c r="B462" s="465"/>
      <c r="C462" s="272"/>
      <c r="D462" s="272"/>
      <c r="E462" s="273"/>
      <c r="F462" s="299" t="s">
        <v>63</v>
      </c>
      <c r="G462" s="220"/>
      <c r="H462" s="229"/>
      <c r="I462" s="230"/>
      <c r="J462" s="230"/>
      <c r="K462" s="233"/>
      <c r="L462" s="229"/>
      <c r="M462" s="231"/>
      <c r="N462" s="230"/>
      <c r="O462" s="230"/>
      <c r="P462" s="230"/>
      <c r="Q462" s="230"/>
      <c r="R462" s="230"/>
      <c r="S462" s="230"/>
      <c r="T462" s="230"/>
      <c r="U462" s="229"/>
      <c r="V462" s="233"/>
      <c r="W462" s="234"/>
      <c r="Y462" s="236"/>
    </row>
    <row r="463" spans="2:25" x14ac:dyDescent="0.25">
      <c r="B463" s="465"/>
      <c r="C463" s="272"/>
      <c r="D463" s="272"/>
      <c r="E463" s="273" t="s">
        <v>64</v>
      </c>
      <c r="F463" s="273"/>
      <c r="G463" s="367">
        <f t="shared" ref="G463:W463" si="100">SUBTOTAL(9,G464:G465)</f>
        <v>0</v>
      </c>
      <c r="H463" s="368">
        <f t="shared" si="100"/>
        <v>0</v>
      </c>
      <c r="I463" s="369">
        <f t="shared" si="100"/>
        <v>0</v>
      </c>
      <c r="J463" s="369">
        <f t="shared" si="100"/>
        <v>0</v>
      </c>
      <c r="K463" s="370">
        <f t="shared" si="100"/>
        <v>0</v>
      </c>
      <c r="L463" s="364">
        <f t="shared" si="100"/>
        <v>0</v>
      </c>
      <c r="M463" s="364">
        <f t="shared" si="100"/>
        <v>0</v>
      </c>
      <c r="N463" s="364">
        <f t="shared" si="100"/>
        <v>0</v>
      </c>
      <c r="O463" s="364">
        <f t="shared" si="100"/>
        <v>0</v>
      </c>
      <c r="P463" s="364">
        <f t="shared" si="100"/>
        <v>0</v>
      </c>
      <c r="Q463" s="364">
        <f t="shared" si="100"/>
        <v>0</v>
      </c>
      <c r="R463" s="364">
        <f t="shared" si="100"/>
        <v>0</v>
      </c>
      <c r="S463" s="364">
        <f t="shared" si="100"/>
        <v>0</v>
      </c>
      <c r="T463" s="364">
        <f t="shared" si="100"/>
        <v>0</v>
      </c>
      <c r="U463" s="364">
        <f t="shared" si="100"/>
        <v>0</v>
      </c>
      <c r="V463" s="364">
        <f t="shared" si="100"/>
        <v>0</v>
      </c>
      <c r="W463" s="366">
        <f t="shared" si="100"/>
        <v>0</v>
      </c>
      <c r="Y463" s="238"/>
    </row>
    <row r="464" spans="2:25" outlineLevel="1" x14ac:dyDescent="0.25">
      <c r="B464" s="465"/>
      <c r="C464" s="272"/>
      <c r="D464" s="272"/>
      <c r="E464" s="273"/>
      <c r="F464" s="299" t="s">
        <v>65</v>
      </c>
      <c r="G464" s="220"/>
      <c r="H464" s="229"/>
      <c r="I464" s="230"/>
      <c r="J464" s="230"/>
      <c r="K464" s="233"/>
      <c r="L464" s="229"/>
      <c r="M464" s="231"/>
      <c r="N464" s="230"/>
      <c r="O464" s="230"/>
      <c r="P464" s="230"/>
      <c r="Q464" s="230"/>
      <c r="R464" s="230"/>
      <c r="S464" s="230"/>
      <c r="T464" s="230"/>
      <c r="U464" s="229"/>
      <c r="V464" s="233"/>
      <c r="W464" s="234"/>
      <c r="Y464" s="236"/>
    </row>
    <row r="465" spans="2:25" outlineLevel="1" x14ac:dyDescent="0.25">
      <c r="B465" s="465"/>
      <c r="C465" s="272"/>
      <c r="D465" s="272"/>
      <c r="E465" s="273"/>
      <c r="F465" s="299" t="s">
        <v>66</v>
      </c>
      <c r="G465" s="220"/>
      <c r="H465" s="229"/>
      <c r="I465" s="230"/>
      <c r="J465" s="230"/>
      <c r="K465" s="233"/>
      <c r="L465" s="229"/>
      <c r="M465" s="231"/>
      <c r="N465" s="230"/>
      <c r="O465" s="230"/>
      <c r="P465" s="230"/>
      <c r="Q465" s="230"/>
      <c r="R465" s="230"/>
      <c r="S465" s="230"/>
      <c r="T465" s="230"/>
      <c r="U465" s="229"/>
      <c r="V465" s="233"/>
      <c r="W465" s="234"/>
      <c r="Y465" s="236"/>
    </row>
    <row r="466" spans="2:25" x14ac:dyDescent="0.25">
      <c r="B466" s="465"/>
      <c r="C466" s="272"/>
      <c r="D466" s="272"/>
      <c r="E466" s="273" t="s">
        <v>67</v>
      </c>
      <c r="F466" s="273"/>
      <c r="G466" s="367">
        <f t="shared" ref="G466:W466" si="101">SUBTOTAL(9,G467:G469)</f>
        <v>0</v>
      </c>
      <c r="H466" s="368">
        <f t="shared" si="101"/>
        <v>0</v>
      </c>
      <c r="I466" s="369">
        <f t="shared" si="101"/>
        <v>0</v>
      </c>
      <c r="J466" s="369">
        <f t="shared" si="101"/>
        <v>0</v>
      </c>
      <c r="K466" s="370">
        <f t="shared" si="101"/>
        <v>0</v>
      </c>
      <c r="L466" s="364">
        <f t="shared" si="101"/>
        <v>0</v>
      </c>
      <c r="M466" s="364">
        <f t="shared" si="101"/>
        <v>0</v>
      </c>
      <c r="N466" s="364">
        <f t="shared" si="101"/>
        <v>0</v>
      </c>
      <c r="O466" s="364">
        <f t="shared" si="101"/>
        <v>0</v>
      </c>
      <c r="P466" s="364">
        <f t="shared" si="101"/>
        <v>0</v>
      </c>
      <c r="Q466" s="364">
        <f t="shared" si="101"/>
        <v>0</v>
      </c>
      <c r="R466" s="364">
        <f t="shared" si="101"/>
        <v>0</v>
      </c>
      <c r="S466" s="364">
        <f t="shared" si="101"/>
        <v>0</v>
      </c>
      <c r="T466" s="364">
        <f t="shared" si="101"/>
        <v>0</v>
      </c>
      <c r="U466" s="364">
        <f t="shared" si="101"/>
        <v>0</v>
      </c>
      <c r="V466" s="364">
        <f t="shared" si="101"/>
        <v>0</v>
      </c>
      <c r="W466" s="366">
        <f t="shared" si="101"/>
        <v>0</v>
      </c>
      <c r="Y466" s="238"/>
    </row>
    <row r="467" spans="2:25" outlineLevel="1" x14ac:dyDescent="0.25">
      <c r="B467" s="465"/>
      <c r="C467" s="272"/>
      <c r="D467" s="272"/>
      <c r="E467" s="273"/>
      <c r="F467" s="299" t="s">
        <v>68</v>
      </c>
      <c r="G467" s="220"/>
      <c r="H467" s="229"/>
      <c r="I467" s="230"/>
      <c r="J467" s="230"/>
      <c r="K467" s="233"/>
      <c r="L467" s="229"/>
      <c r="M467" s="231"/>
      <c r="N467" s="230"/>
      <c r="O467" s="230"/>
      <c r="P467" s="230"/>
      <c r="Q467" s="230"/>
      <c r="R467" s="230"/>
      <c r="S467" s="230"/>
      <c r="T467" s="230"/>
      <c r="U467" s="229"/>
      <c r="V467" s="233"/>
      <c r="W467" s="234"/>
      <c r="Y467" s="236"/>
    </row>
    <row r="468" spans="2:25" outlineLevel="1" x14ac:dyDescent="0.25">
      <c r="B468" s="465"/>
      <c r="C468" s="272"/>
      <c r="D468" s="272"/>
      <c r="E468" s="273"/>
      <c r="F468" s="299" t="s">
        <v>69</v>
      </c>
      <c r="G468" s="220"/>
      <c r="H468" s="229"/>
      <c r="I468" s="230"/>
      <c r="J468" s="230"/>
      <c r="K468" s="233"/>
      <c r="L468" s="229"/>
      <c r="M468" s="231"/>
      <c r="N468" s="230"/>
      <c r="O468" s="230"/>
      <c r="P468" s="230"/>
      <c r="Q468" s="230"/>
      <c r="R468" s="230"/>
      <c r="S468" s="230"/>
      <c r="T468" s="230"/>
      <c r="U468" s="229"/>
      <c r="V468" s="233"/>
      <c r="W468" s="234"/>
      <c r="Y468" s="236"/>
    </row>
    <row r="469" spans="2:25" outlineLevel="1" x14ac:dyDescent="0.25">
      <c r="B469" s="465"/>
      <c r="C469" s="272"/>
      <c r="D469" s="272"/>
      <c r="E469" s="273"/>
      <c r="F469" s="299" t="s">
        <v>70</v>
      </c>
      <c r="G469" s="220"/>
      <c r="H469" s="229"/>
      <c r="I469" s="230"/>
      <c r="J469" s="230"/>
      <c r="K469" s="233"/>
      <c r="L469" s="229"/>
      <c r="M469" s="230"/>
      <c r="N469" s="230"/>
      <c r="O469" s="230"/>
      <c r="P469" s="230"/>
      <c r="Q469" s="230"/>
      <c r="R469" s="230"/>
      <c r="S469" s="230"/>
      <c r="T469" s="230"/>
      <c r="U469" s="230"/>
      <c r="V469" s="233"/>
      <c r="W469" s="234"/>
      <c r="Y469" s="236"/>
    </row>
    <row r="470" spans="2:25" x14ac:dyDescent="0.25">
      <c r="B470" s="465"/>
      <c r="C470" s="272"/>
      <c r="D470" s="272" t="s">
        <v>71</v>
      </c>
      <c r="E470" s="273"/>
      <c r="F470" s="273"/>
      <c r="G470" s="367"/>
      <c r="H470" s="369"/>
      <c r="I470" s="369"/>
      <c r="J470" s="369"/>
      <c r="K470" s="370"/>
      <c r="L470" s="364"/>
      <c r="M470" s="364"/>
      <c r="N470" s="364"/>
      <c r="O470" s="364"/>
      <c r="P470" s="364"/>
      <c r="Q470" s="364"/>
      <c r="R470" s="364"/>
      <c r="S470" s="364"/>
      <c r="T470" s="364"/>
      <c r="U470" s="364"/>
      <c r="V470" s="365"/>
      <c r="W470" s="365"/>
      <c r="Y470" s="353"/>
    </row>
    <row r="471" spans="2:25" x14ac:dyDescent="0.25">
      <c r="B471" s="465"/>
      <c r="C471" s="272"/>
      <c r="D471" s="272"/>
      <c r="E471" s="273" t="s">
        <v>72</v>
      </c>
      <c r="F471" s="273"/>
      <c r="G471" s="367">
        <f t="shared" ref="G471:W471" si="102">SUBTOTAL(9,G472:G473)</f>
        <v>0</v>
      </c>
      <c r="H471" s="368">
        <f t="shared" si="102"/>
        <v>0</v>
      </c>
      <c r="I471" s="369">
        <f t="shared" si="102"/>
        <v>0</v>
      </c>
      <c r="J471" s="369">
        <f t="shared" si="102"/>
        <v>0</v>
      </c>
      <c r="K471" s="370">
        <f t="shared" si="102"/>
        <v>0</v>
      </c>
      <c r="L471" s="364">
        <f t="shared" si="102"/>
        <v>0</v>
      </c>
      <c r="M471" s="364">
        <f t="shared" si="102"/>
        <v>0</v>
      </c>
      <c r="N471" s="364">
        <f t="shared" si="102"/>
        <v>0</v>
      </c>
      <c r="O471" s="364">
        <f t="shared" si="102"/>
        <v>0</v>
      </c>
      <c r="P471" s="364">
        <f t="shared" si="102"/>
        <v>0</v>
      </c>
      <c r="Q471" s="364">
        <f t="shared" si="102"/>
        <v>0</v>
      </c>
      <c r="R471" s="364">
        <f t="shared" si="102"/>
        <v>0</v>
      </c>
      <c r="S471" s="364">
        <f t="shared" si="102"/>
        <v>0</v>
      </c>
      <c r="T471" s="364">
        <f t="shared" si="102"/>
        <v>0</v>
      </c>
      <c r="U471" s="364">
        <f t="shared" si="102"/>
        <v>0</v>
      </c>
      <c r="V471" s="364">
        <f t="shared" si="102"/>
        <v>0</v>
      </c>
      <c r="W471" s="366">
        <f t="shared" si="102"/>
        <v>0</v>
      </c>
      <c r="Y471" s="354"/>
    </row>
    <row r="472" spans="2:25" outlineLevel="1" x14ac:dyDescent="0.25">
      <c r="B472" s="465"/>
      <c r="C472" s="272"/>
      <c r="D472" s="272"/>
      <c r="E472" s="273"/>
      <c r="F472" s="299" t="s">
        <v>73</v>
      </c>
      <c r="G472" s="220"/>
      <c r="H472" s="229"/>
      <c r="I472" s="230"/>
      <c r="J472" s="230"/>
      <c r="K472" s="233"/>
      <c r="L472" s="229"/>
      <c r="M472" s="231"/>
      <c r="N472" s="230"/>
      <c r="O472" s="230"/>
      <c r="P472" s="230"/>
      <c r="Q472" s="230"/>
      <c r="R472" s="230"/>
      <c r="S472" s="230"/>
      <c r="T472" s="230"/>
      <c r="U472" s="229"/>
      <c r="V472" s="233"/>
      <c r="W472" s="234"/>
      <c r="Y472" s="236"/>
    </row>
    <row r="473" spans="2:25" outlineLevel="1" x14ac:dyDescent="0.25">
      <c r="B473" s="465"/>
      <c r="C473" s="272"/>
      <c r="D473" s="272"/>
      <c r="E473" s="273"/>
      <c r="F473" s="299" t="s">
        <v>74</v>
      </c>
      <c r="G473" s="220"/>
      <c r="H473" s="229"/>
      <c r="I473" s="230"/>
      <c r="J473" s="230"/>
      <c r="K473" s="233"/>
      <c r="L473" s="229"/>
      <c r="M473" s="231"/>
      <c r="N473" s="230"/>
      <c r="O473" s="230"/>
      <c r="P473" s="230"/>
      <c r="Q473" s="230"/>
      <c r="R473" s="230"/>
      <c r="S473" s="230"/>
      <c r="T473" s="230"/>
      <c r="U473" s="229"/>
      <c r="V473" s="233"/>
      <c r="W473" s="234"/>
      <c r="Y473" s="236"/>
    </row>
    <row r="474" spans="2:25" x14ac:dyDescent="0.25">
      <c r="B474" s="465"/>
      <c r="C474" s="272"/>
      <c r="D474" s="272"/>
      <c r="E474" s="273" t="s">
        <v>75</v>
      </c>
      <c r="F474" s="273"/>
      <c r="G474" s="367">
        <f t="shared" ref="G474:W474" si="103">SUBTOTAL(9,G475:G476)</f>
        <v>0</v>
      </c>
      <c r="H474" s="368">
        <f t="shared" si="103"/>
        <v>0</v>
      </c>
      <c r="I474" s="369">
        <f t="shared" si="103"/>
        <v>0</v>
      </c>
      <c r="J474" s="369">
        <f t="shared" si="103"/>
        <v>0</v>
      </c>
      <c r="K474" s="370">
        <f t="shared" si="103"/>
        <v>0</v>
      </c>
      <c r="L474" s="364">
        <f t="shared" si="103"/>
        <v>0</v>
      </c>
      <c r="M474" s="364">
        <f t="shared" si="103"/>
        <v>0</v>
      </c>
      <c r="N474" s="364">
        <f t="shared" si="103"/>
        <v>0</v>
      </c>
      <c r="O474" s="364">
        <f t="shared" si="103"/>
        <v>0</v>
      </c>
      <c r="P474" s="364">
        <f t="shared" si="103"/>
        <v>0</v>
      </c>
      <c r="Q474" s="364">
        <f t="shared" si="103"/>
        <v>0</v>
      </c>
      <c r="R474" s="364">
        <f t="shared" si="103"/>
        <v>0</v>
      </c>
      <c r="S474" s="364">
        <f t="shared" si="103"/>
        <v>0</v>
      </c>
      <c r="T474" s="364">
        <f t="shared" si="103"/>
        <v>0</v>
      </c>
      <c r="U474" s="364">
        <f t="shared" si="103"/>
        <v>0</v>
      </c>
      <c r="V474" s="364">
        <f t="shared" si="103"/>
        <v>0</v>
      </c>
      <c r="W474" s="366">
        <f t="shared" si="103"/>
        <v>0</v>
      </c>
      <c r="Y474" s="238"/>
    </row>
    <row r="475" spans="2:25" outlineLevel="1" x14ac:dyDescent="0.25">
      <c r="B475" s="465"/>
      <c r="C475" s="272"/>
      <c r="D475" s="272"/>
      <c r="E475" s="273"/>
      <c r="F475" s="299" t="s">
        <v>76</v>
      </c>
      <c r="G475" s="220"/>
      <c r="H475" s="229"/>
      <c r="I475" s="230"/>
      <c r="J475" s="230"/>
      <c r="K475" s="233"/>
      <c r="L475" s="229"/>
      <c r="M475" s="231"/>
      <c r="N475" s="230"/>
      <c r="O475" s="230"/>
      <c r="P475" s="230"/>
      <c r="Q475" s="230"/>
      <c r="R475" s="230"/>
      <c r="S475" s="230"/>
      <c r="T475" s="230"/>
      <c r="U475" s="229"/>
      <c r="V475" s="233"/>
      <c r="W475" s="234"/>
      <c r="Y475" s="236"/>
    </row>
    <row r="476" spans="2:25" outlineLevel="1" x14ac:dyDescent="0.25">
      <c r="B476" s="465"/>
      <c r="C476" s="272"/>
      <c r="D476" s="272"/>
      <c r="E476" s="273"/>
      <c r="F476" s="299" t="s">
        <v>77</v>
      </c>
      <c r="G476" s="220"/>
      <c r="H476" s="229"/>
      <c r="I476" s="230"/>
      <c r="J476" s="230"/>
      <c r="K476" s="233"/>
      <c r="L476" s="229"/>
      <c r="M476" s="231"/>
      <c r="N476" s="230"/>
      <c r="O476" s="230"/>
      <c r="P476" s="230"/>
      <c r="Q476" s="230"/>
      <c r="R476" s="230"/>
      <c r="S476" s="230"/>
      <c r="T476" s="230"/>
      <c r="U476" s="229"/>
      <c r="V476" s="233"/>
      <c r="W476" s="234"/>
      <c r="Y476" s="236"/>
    </row>
    <row r="477" spans="2:25" x14ac:dyDescent="0.25">
      <c r="B477" s="465"/>
      <c r="C477" s="272"/>
      <c r="D477" s="272"/>
      <c r="E477" s="273" t="s">
        <v>78</v>
      </c>
      <c r="F477" s="273"/>
      <c r="G477" s="367">
        <f t="shared" ref="G477:W477" si="104">SUBTOTAL(9,G478:G479)</f>
        <v>0</v>
      </c>
      <c r="H477" s="368">
        <f t="shared" si="104"/>
        <v>0</v>
      </c>
      <c r="I477" s="369">
        <f t="shared" si="104"/>
        <v>0</v>
      </c>
      <c r="J477" s="369">
        <f t="shared" si="104"/>
        <v>0</v>
      </c>
      <c r="K477" s="370">
        <f t="shared" si="104"/>
        <v>0</v>
      </c>
      <c r="L477" s="364">
        <f t="shared" si="104"/>
        <v>0</v>
      </c>
      <c r="M477" s="364">
        <f t="shared" si="104"/>
        <v>0</v>
      </c>
      <c r="N477" s="364">
        <f t="shared" si="104"/>
        <v>0</v>
      </c>
      <c r="O477" s="364">
        <f t="shared" si="104"/>
        <v>0</v>
      </c>
      <c r="P477" s="364">
        <f t="shared" si="104"/>
        <v>0</v>
      </c>
      <c r="Q477" s="364">
        <f t="shared" si="104"/>
        <v>0</v>
      </c>
      <c r="R477" s="364">
        <f t="shared" si="104"/>
        <v>0</v>
      </c>
      <c r="S477" s="364">
        <f t="shared" si="104"/>
        <v>0</v>
      </c>
      <c r="T477" s="364">
        <f t="shared" si="104"/>
        <v>0</v>
      </c>
      <c r="U477" s="364">
        <f t="shared" si="104"/>
        <v>0</v>
      </c>
      <c r="V477" s="364">
        <f t="shared" si="104"/>
        <v>0</v>
      </c>
      <c r="W477" s="366">
        <f t="shared" si="104"/>
        <v>0</v>
      </c>
      <c r="Y477" s="238"/>
    </row>
    <row r="478" spans="2:25" outlineLevel="1" x14ac:dyDescent="0.25">
      <c r="B478" s="465"/>
      <c r="C478" s="272"/>
      <c r="D478" s="272"/>
      <c r="E478" s="273"/>
      <c r="F478" s="299" t="s">
        <v>79</v>
      </c>
      <c r="G478" s="220"/>
      <c r="H478" s="229"/>
      <c r="I478" s="230"/>
      <c r="J478" s="230"/>
      <c r="K478" s="233"/>
      <c r="L478" s="229"/>
      <c r="M478" s="231"/>
      <c r="N478" s="230"/>
      <c r="O478" s="230"/>
      <c r="P478" s="230"/>
      <c r="Q478" s="230"/>
      <c r="R478" s="230"/>
      <c r="S478" s="230"/>
      <c r="T478" s="230"/>
      <c r="U478" s="229"/>
      <c r="V478" s="233"/>
      <c r="W478" s="234"/>
      <c r="Y478" s="236"/>
    </row>
    <row r="479" spans="2:25" outlineLevel="1" x14ac:dyDescent="0.25">
      <c r="B479" s="465"/>
      <c r="C479" s="272"/>
      <c r="D479" s="272"/>
      <c r="E479" s="273"/>
      <c r="F479" s="299" t="s">
        <v>80</v>
      </c>
      <c r="G479" s="220"/>
      <c r="H479" s="229"/>
      <c r="I479" s="230"/>
      <c r="J479" s="230"/>
      <c r="K479" s="233"/>
      <c r="L479" s="229"/>
      <c r="M479" s="231"/>
      <c r="N479" s="230"/>
      <c r="O479" s="230"/>
      <c r="P479" s="230"/>
      <c r="Q479" s="230"/>
      <c r="R479" s="230"/>
      <c r="S479" s="230"/>
      <c r="T479" s="230"/>
      <c r="U479" s="229"/>
      <c r="V479" s="233"/>
      <c r="W479" s="234"/>
      <c r="Y479" s="236"/>
    </row>
    <row r="480" spans="2:25" x14ac:dyDescent="0.25">
      <c r="B480" s="465"/>
      <c r="C480" s="272"/>
      <c r="D480" s="272"/>
      <c r="E480" s="273" t="s">
        <v>81</v>
      </c>
      <c r="F480" s="273"/>
      <c r="G480" s="367">
        <f t="shared" ref="G480:W480" si="105">SUBTOTAL(9,G481:G482)</f>
        <v>0</v>
      </c>
      <c r="H480" s="368">
        <f t="shared" si="105"/>
        <v>0</v>
      </c>
      <c r="I480" s="369">
        <f t="shared" si="105"/>
        <v>0</v>
      </c>
      <c r="J480" s="369">
        <f t="shared" si="105"/>
        <v>0</v>
      </c>
      <c r="K480" s="370">
        <f t="shared" si="105"/>
        <v>0</v>
      </c>
      <c r="L480" s="364">
        <f t="shared" si="105"/>
        <v>0</v>
      </c>
      <c r="M480" s="364">
        <f t="shared" si="105"/>
        <v>0</v>
      </c>
      <c r="N480" s="364">
        <f t="shared" si="105"/>
        <v>0</v>
      </c>
      <c r="O480" s="364">
        <f t="shared" si="105"/>
        <v>0</v>
      </c>
      <c r="P480" s="364">
        <f t="shared" si="105"/>
        <v>0</v>
      </c>
      <c r="Q480" s="364">
        <f t="shared" si="105"/>
        <v>0</v>
      </c>
      <c r="R480" s="364">
        <f t="shared" si="105"/>
        <v>0</v>
      </c>
      <c r="S480" s="364">
        <f t="shared" si="105"/>
        <v>0</v>
      </c>
      <c r="T480" s="364">
        <f t="shared" si="105"/>
        <v>0</v>
      </c>
      <c r="U480" s="364">
        <f t="shared" si="105"/>
        <v>0</v>
      </c>
      <c r="V480" s="364">
        <f t="shared" si="105"/>
        <v>0</v>
      </c>
      <c r="W480" s="366">
        <f t="shared" si="105"/>
        <v>0</v>
      </c>
      <c r="Y480" s="238"/>
    </row>
    <row r="481" spans="2:25" outlineLevel="1" x14ac:dyDescent="0.25">
      <c r="B481" s="465"/>
      <c r="C481" s="272"/>
      <c r="D481" s="272"/>
      <c r="E481" s="273"/>
      <c r="F481" s="299" t="s">
        <v>82</v>
      </c>
      <c r="G481" s="220"/>
      <c r="H481" s="229"/>
      <c r="I481" s="230"/>
      <c r="J481" s="230"/>
      <c r="K481" s="233"/>
      <c r="L481" s="229"/>
      <c r="M481" s="231"/>
      <c r="N481" s="230"/>
      <c r="O481" s="230"/>
      <c r="P481" s="230"/>
      <c r="Q481" s="230"/>
      <c r="R481" s="230"/>
      <c r="S481" s="230"/>
      <c r="T481" s="230"/>
      <c r="U481" s="229"/>
      <c r="V481" s="233"/>
      <c r="W481" s="234"/>
      <c r="Y481" s="236"/>
    </row>
    <row r="482" spans="2:25" outlineLevel="1" x14ac:dyDescent="0.25">
      <c r="B482" s="465"/>
      <c r="C482" s="272"/>
      <c r="D482" s="272"/>
      <c r="E482" s="273"/>
      <c r="F482" s="299" t="s">
        <v>83</v>
      </c>
      <c r="G482" s="220"/>
      <c r="H482" s="229"/>
      <c r="I482" s="230"/>
      <c r="J482" s="230"/>
      <c r="K482" s="233"/>
      <c r="L482" s="229"/>
      <c r="M482" s="231"/>
      <c r="N482" s="230"/>
      <c r="O482" s="230"/>
      <c r="P482" s="230"/>
      <c r="Q482" s="230"/>
      <c r="R482" s="230"/>
      <c r="S482" s="230"/>
      <c r="T482" s="230"/>
      <c r="U482" s="229"/>
      <c r="V482" s="233"/>
      <c r="W482" s="234"/>
      <c r="Y482" s="236"/>
    </row>
    <row r="483" spans="2:25" x14ac:dyDescent="0.25">
      <c r="B483" s="465"/>
      <c r="C483" s="272"/>
      <c r="D483" s="272"/>
      <c r="E483" s="273" t="s">
        <v>84</v>
      </c>
      <c r="F483" s="273"/>
      <c r="G483" s="367">
        <f t="shared" ref="G483:W483" si="106">SUBTOTAL(9,G484:G485)</f>
        <v>0</v>
      </c>
      <c r="H483" s="368">
        <f t="shared" si="106"/>
        <v>0</v>
      </c>
      <c r="I483" s="369">
        <f t="shared" si="106"/>
        <v>0</v>
      </c>
      <c r="J483" s="369">
        <f t="shared" si="106"/>
        <v>0</v>
      </c>
      <c r="K483" s="370">
        <f t="shared" si="106"/>
        <v>0</v>
      </c>
      <c r="L483" s="364">
        <f t="shared" si="106"/>
        <v>0</v>
      </c>
      <c r="M483" s="364">
        <f t="shared" si="106"/>
        <v>0</v>
      </c>
      <c r="N483" s="364">
        <f t="shared" si="106"/>
        <v>0</v>
      </c>
      <c r="O483" s="364">
        <f t="shared" si="106"/>
        <v>0</v>
      </c>
      <c r="P483" s="364">
        <f t="shared" si="106"/>
        <v>0</v>
      </c>
      <c r="Q483" s="364">
        <f t="shared" si="106"/>
        <v>0</v>
      </c>
      <c r="R483" s="364">
        <f t="shared" si="106"/>
        <v>0</v>
      </c>
      <c r="S483" s="364">
        <f t="shared" si="106"/>
        <v>0</v>
      </c>
      <c r="T483" s="364">
        <f t="shared" si="106"/>
        <v>0</v>
      </c>
      <c r="U483" s="364">
        <f t="shared" si="106"/>
        <v>0</v>
      </c>
      <c r="V483" s="364">
        <f t="shared" si="106"/>
        <v>0</v>
      </c>
      <c r="W483" s="366">
        <f t="shared" si="106"/>
        <v>0</v>
      </c>
      <c r="Y483" s="238"/>
    </row>
    <row r="484" spans="2:25" outlineLevel="1" x14ac:dyDescent="0.25">
      <c r="B484" s="465"/>
      <c r="C484" s="272"/>
      <c r="D484" s="272"/>
      <c r="E484" s="273"/>
      <c r="F484" s="299" t="s">
        <v>85</v>
      </c>
      <c r="G484" s="220"/>
      <c r="H484" s="229"/>
      <c r="I484" s="230"/>
      <c r="J484" s="230"/>
      <c r="K484" s="233"/>
      <c r="L484" s="229"/>
      <c r="M484" s="231"/>
      <c r="N484" s="230"/>
      <c r="O484" s="230"/>
      <c r="P484" s="230"/>
      <c r="Q484" s="230"/>
      <c r="R484" s="230"/>
      <c r="S484" s="230"/>
      <c r="T484" s="230"/>
      <c r="U484" s="229"/>
      <c r="V484" s="233"/>
      <c r="W484" s="234"/>
      <c r="Y484" s="236"/>
    </row>
    <row r="485" spans="2:25" outlineLevel="1" x14ac:dyDescent="0.25">
      <c r="B485" s="465"/>
      <c r="C485" s="272"/>
      <c r="D485" s="272"/>
      <c r="E485" s="273"/>
      <c r="F485" s="299" t="s">
        <v>86</v>
      </c>
      <c r="G485" s="220"/>
      <c r="H485" s="229"/>
      <c r="I485" s="230"/>
      <c r="J485" s="230"/>
      <c r="K485" s="233"/>
      <c r="L485" s="229"/>
      <c r="M485" s="231"/>
      <c r="N485" s="230"/>
      <c r="O485" s="230"/>
      <c r="P485" s="230"/>
      <c r="Q485" s="230"/>
      <c r="R485" s="230"/>
      <c r="S485" s="230"/>
      <c r="T485" s="230"/>
      <c r="U485" s="229"/>
      <c r="V485" s="233"/>
      <c r="W485" s="234"/>
      <c r="Y485" s="236"/>
    </row>
    <row r="486" spans="2:25" x14ac:dyDescent="0.25">
      <c r="B486" s="465"/>
      <c r="C486" s="272"/>
      <c r="D486" s="272"/>
      <c r="E486" s="273" t="s">
        <v>87</v>
      </c>
      <c r="F486" s="273"/>
      <c r="G486" s="367">
        <f t="shared" ref="G486:W486" si="107">SUBTOTAL(9,G487:G488)</f>
        <v>0</v>
      </c>
      <c r="H486" s="368">
        <f t="shared" si="107"/>
        <v>0</v>
      </c>
      <c r="I486" s="369">
        <f t="shared" si="107"/>
        <v>0</v>
      </c>
      <c r="J486" s="369">
        <f t="shared" si="107"/>
        <v>0</v>
      </c>
      <c r="K486" s="370">
        <f t="shared" si="107"/>
        <v>0</v>
      </c>
      <c r="L486" s="364">
        <f t="shared" si="107"/>
        <v>0</v>
      </c>
      <c r="M486" s="364">
        <f t="shared" si="107"/>
        <v>0</v>
      </c>
      <c r="N486" s="364">
        <f t="shared" si="107"/>
        <v>0</v>
      </c>
      <c r="O486" s="364">
        <f t="shared" si="107"/>
        <v>0</v>
      </c>
      <c r="P486" s="364">
        <f t="shared" si="107"/>
        <v>0</v>
      </c>
      <c r="Q486" s="364">
        <f t="shared" si="107"/>
        <v>0</v>
      </c>
      <c r="R486" s="364">
        <f t="shared" si="107"/>
        <v>0</v>
      </c>
      <c r="S486" s="364">
        <f t="shared" si="107"/>
        <v>0</v>
      </c>
      <c r="T486" s="364">
        <f t="shared" si="107"/>
        <v>0</v>
      </c>
      <c r="U486" s="364">
        <f t="shared" si="107"/>
        <v>0</v>
      </c>
      <c r="V486" s="364">
        <f t="shared" si="107"/>
        <v>0</v>
      </c>
      <c r="W486" s="366">
        <f t="shared" si="107"/>
        <v>0</v>
      </c>
      <c r="Y486" s="238"/>
    </row>
    <row r="487" spans="2:25" outlineLevel="1" x14ac:dyDescent="0.25">
      <c r="B487" s="465"/>
      <c r="C487" s="272"/>
      <c r="D487" s="272"/>
      <c r="E487" s="273"/>
      <c r="F487" s="299" t="s">
        <v>88</v>
      </c>
      <c r="G487" s="220"/>
      <c r="H487" s="229"/>
      <c r="I487" s="230"/>
      <c r="J487" s="230"/>
      <c r="K487" s="233"/>
      <c r="L487" s="229"/>
      <c r="M487" s="231"/>
      <c r="N487" s="230"/>
      <c r="O487" s="230"/>
      <c r="P487" s="230"/>
      <c r="Q487" s="230"/>
      <c r="R487" s="230"/>
      <c r="S487" s="230"/>
      <c r="T487" s="230"/>
      <c r="U487" s="229"/>
      <c r="V487" s="233"/>
      <c r="W487" s="234"/>
      <c r="Y487" s="236"/>
    </row>
    <row r="488" spans="2:25" outlineLevel="1" x14ac:dyDescent="0.25">
      <c r="B488" s="465"/>
      <c r="C488" s="272"/>
      <c r="D488" s="272"/>
      <c r="E488" s="273"/>
      <c r="F488" s="299" t="s">
        <v>89</v>
      </c>
      <c r="G488" s="220"/>
      <c r="H488" s="229"/>
      <c r="I488" s="230"/>
      <c r="J488" s="230"/>
      <c r="K488" s="233"/>
      <c r="L488" s="229"/>
      <c r="M488" s="231"/>
      <c r="N488" s="230"/>
      <c r="O488" s="230"/>
      <c r="P488" s="230"/>
      <c r="Q488" s="230"/>
      <c r="R488" s="230"/>
      <c r="S488" s="230"/>
      <c r="T488" s="230"/>
      <c r="U488" s="229"/>
      <c r="V488" s="233"/>
      <c r="W488" s="234"/>
      <c r="Y488" s="236"/>
    </row>
    <row r="489" spans="2:25" x14ac:dyDescent="0.25">
      <c r="B489" s="465"/>
      <c r="C489" s="272"/>
      <c r="D489" s="272" t="s">
        <v>90</v>
      </c>
      <c r="E489" s="273"/>
      <c r="F489" s="273"/>
      <c r="G489" s="367">
        <f>SUBTOTAL(9,G490:G492)</f>
        <v>0</v>
      </c>
      <c r="H489" s="369">
        <f t="shared" ref="H489:W489" si="108">SUBTOTAL(9,H490:H492)</f>
        <v>0</v>
      </c>
      <c r="I489" s="369">
        <f t="shared" si="108"/>
        <v>0</v>
      </c>
      <c r="J489" s="369">
        <f t="shared" si="108"/>
        <v>0</v>
      </c>
      <c r="K489" s="370">
        <f t="shared" si="108"/>
        <v>0</v>
      </c>
      <c r="L489" s="364">
        <f t="shared" si="108"/>
        <v>0</v>
      </c>
      <c r="M489" s="364">
        <f t="shared" si="108"/>
        <v>0</v>
      </c>
      <c r="N489" s="364">
        <f t="shared" si="108"/>
        <v>0</v>
      </c>
      <c r="O489" s="364">
        <f t="shared" si="108"/>
        <v>0</v>
      </c>
      <c r="P489" s="364">
        <f t="shared" si="108"/>
        <v>0</v>
      </c>
      <c r="Q489" s="364">
        <f t="shared" si="108"/>
        <v>0</v>
      </c>
      <c r="R489" s="364">
        <f t="shared" si="108"/>
        <v>0</v>
      </c>
      <c r="S489" s="364">
        <f t="shared" si="108"/>
        <v>0</v>
      </c>
      <c r="T489" s="364">
        <f t="shared" si="108"/>
        <v>0</v>
      </c>
      <c r="U489" s="364">
        <f t="shared" si="108"/>
        <v>0</v>
      </c>
      <c r="V489" s="365">
        <f t="shared" si="108"/>
        <v>0</v>
      </c>
      <c r="W489" s="365">
        <f t="shared" si="108"/>
        <v>0</v>
      </c>
      <c r="Y489" s="238"/>
    </row>
    <row r="490" spans="2:25" outlineLevel="1" x14ac:dyDescent="0.25">
      <c r="B490" s="465"/>
      <c r="C490" s="272"/>
      <c r="D490" s="272"/>
      <c r="E490" s="273"/>
      <c r="F490" s="299" t="s">
        <v>91</v>
      </c>
      <c r="G490" s="220"/>
      <c r="H490" s="229"/>
      <c r="I490" s="230"/>
      <c r="J490" s="230"/>
      <c r="K490" s="233"/>
      <c r="L490" s="229"/>
      <c r="M490" s="231"/>
      <c r="N490" s="230"/>
      <c r="O490" s="230"/>
      <c r="P490" s="230"/>
      <c r="Q490" s="230"/>
      <c r="R490" s="230"/>
      <c r="S490" s="230"/>
      <c r="T490" s="230"/>
      <c r="U490" s="229"/>
      <c r="V490" s="233"/>
      <c r="W490" s="234"/>
      <c r="Y490" s="236"/>
    </row>
    <row r="491" spans="2:25" outlineLevel="1" x14ac:dyDescent="0.25">
      <c r="B491" s="465"/>
      <c r="C491" s="272"/>
      <c r="D491" s="272"/>
      <c r="E491" s="273"/>
      <c r="F491" s="299" t="s">
        <v>92</v>
      </c>
      <c r="G491" s="220"/>
      <c r="H491" s="229"/>
      <c r="I491" s="230"/>
      <c r="J491" s="230"/>
      <c r="K491" s="233"/>
      <c r="L491" s="229"/>
      <c r="M491" s="231"/>
      <c r="N491" s="230"/>
      <c r="O491" s="230"/>
      <c r="P491" s="230"/>
      <c r="Q491" s="230"/>
      <c r="R491" s="230"/>
      <c r="S491" s="230"/>
      <c r="T491" s="230"/>
      <c r="U491" s="229"/>
      <c r="V491" s="233"/>
      <c r="W491" s="234"/>
      <c r="Y491" s="236"/>
    </row>
    <row r="492" spans="2:25" outlineLevel="1" x14ac:dyDescent="0.25">
      <c r="B492" s="465"/>
      <c r="C492" s="272"/>
      <c r="D492" s="272"/>
      <c r="E492" s="273"/>
      <c r="F492" s="299" t="s">
        <v>93</v>
      </c>
      <c r="G492" s="220"/>
      <c r="H492" s="229"/>
      <c r="I492" s="230"/>
      <c r="J492" s="230"/>
      <c r="K492" s="233"/>
      <c r="L492" s="229"/>
      <c r="M492" s="231"/>
      <c r="N492" s="230"/>
      <c r="O492" s="230"/>
      <c r="P492" s="230"/>
      <c r="Q492" s="230"/>
      <c r="R492" s="230"/>
      <c r="S492" s="230"/>
      <c r="T492" s="230"/>
      <c r="U492" s="229"/>
      <c r="V492" s="233"/>
      <c r="W492" s="234"/>
      <c r="Y492" s="236"/>
    </row>
    <row r="493" spans="2:25" ht="13.5" customHeight="1" x14ac:dyDescent="0.25">
      <c r="B493" s="465"/>
      <c r="C493" s="275"/>
      <c r="D493" s="272" t="s">
        <v>94</v>
      </c>
      <c r="E493" s="273"/>
      <c r="F493" s="273"/>
      <c r="G493" s="367">
        <f>SUBTOTAL(9,G494:G495)</f>
        <v>0</v>
      </c>
      <c r="H493" s="369">
        <f t="shared" ref="H493:W493" si="109">SUBTOTAL(9,H494:H495)</f>
        <v>0</v>
      </c>
      <c r="I493" s="369">
        <f t="shared" si="109"/>
        <v>0</v>
      </c>
      <c r="J493" s="369">
        <f t="shared" si="109"/>
        <v>0</v>
      </c>
      <c r="K493" s="370">
        <f t="shared" si="109"/>
        <v>0</v>
      </c>
      <c r="L493" s="364">
        <f t="shared" si="109"/>
        <v>0</v>
      </c>
      <c r="M493" s="364">
        <f t="shared" si="109"/>
        <v>0</v>
      </c>
      <c r="N493" s="364">
        <f t="shared" si="109"/>
        <v>0</v>
      </c>
      <c r="O493" s="364">
        <f t="shared" si="109"/>
        <v>0</v>
      </c>
      <c r="P493" s="364">
        <f t="shared" si="109"/>
        <v>0</v>
      </c>
      <c r="Q493" s="364">
        <f t="shared" si="109"/>
        <v>0</v>
      </c>
      <c r="R493" s="364">
        <f t="shared" si="109"/>
        <v>0</v>
      </c>
      <c r="S493" s="364">
        <f t="shared" si="109"/>
        <v>0</v>
      </c>
      <c r="T493" s="364">
        <f t="shared" si="109"/>
        <v>0</v>
      </c>
      <c r="U493" s="364">
        <f t="shared" si="109"/>
        <v>0</v>
      </c>
      <c r="V493" s="365">
        <f t="shared" si="109"/>
        <v>0</v>
      </c>
      <c r="W493" s="365">
        <f t="shared" si="109"/>
        <v>0</v>
      </c>
      <c r="Y493" s="238"/>
    </row>
    <row r="494" spans="2:25" outlineLevel="1" x14ac:dyDescent="0.25">
      <c r="B494" s="465"/>
      <c r="C494" s="272"/>
      <c r="D494" s="272"/>
      <c r="E494" s="273"/>
      <c r="F494" s="299" t="s">
        <v>95</v>
      </c>
      <c r="G494" s="220"/>
      <c r="H494" s="229"/>
      <c r="I494" s="230"/>
      <c r="J494" s="230"/>
      <c r="K494" s="233"/>
      <c r="L494" s="229"/>
      <c r="M494" s="231"/>
      <c r="N494" s="230"/>
      <c r="O494" s="230"/>
      <c r="P494" s="230"/>
      <c r="Q494" s="230"/>
      <c r="R494" s="230"/>
      <c r="S494" s="230"/>
      <c r="T494" s="230"/>
      <c r="U494" s="229"/>
      <c r="V494" s="233"/>
      <c r="W494" s="234"/>
      <c r="Y494" s="236"/>
    </row>
    <row r="495" spans="2:25" outlineLevel="1" x14ac:dyDescent="0.25">
      <c r="B495" s="465"/>
      <c r="C495" s="272"/>
      <c r="D495" s="272"/>
      <c r="E495" s="273"/>
      <c r="F495" s="299" t="s">
        <v>96</v>
      </c>
      <c r="G495" s="220"/>
      <c r="H495" s="229"/>
      <c r="I495" s="230"/>
      <c r="J495" s="230"/>
      <c r="K495" s="233"/>
      <c r="L495" s="229"/>
      <c r="M495" s="231"/>
      <c r="N495" s="230"/>
      <c r="O495" s="230"/>
      <c r="P495" s="230"/>
      <c r="Q495" s="230"/>
      <c r="R495" s="230"/>
      <c r="S495" s="230"/>
      <c r="T495" s="230"/>
      <c r="U495" s="229"/>
      <c r="V495" s="233"/>
      <c r="W495" s="234"/>
      <c r="Y495" s="236"/>
    </row>
    <row r="496" spans="2:25" x14ac:dyDescent="0.25">
      <c r="B496" s="465"/>
      <c r="C496" s="272" t="s">
        <v>260</v>
      </c>
      <c r="D496" s="272"/>
      <c r="E496" s="273"/>
      <c r="F496" s="275"/>
      <c r="G496" s="367"/>
      <c r="H496" s="369"/>
      <c r="I496" s="369"/>
      <c r="J496" s="369"/>
      <c r="K496" s="370"/>
      <c r="L496" s="364"/>
      <c r="M496" s="364"/>
      <c r="N496" s="364"/>
      <c r="O496" s="364"/>
      <c r="P496" s="364"/>
      <c r="Q496" s="364"/>
      <c r="R496" s="364"/>
      <c r="S496" s="364"/>
      <c r="T496" s="364"/>
      <c r="U496" s="364"/>
      <c r="V496" s="365"/>
      <c r="W496" s="365"/>
      <c r="Y496" s="353"/>
    </row>
    <row r="497" spans="2:25" x14ac:dyDescent="0.25">
      <c r="B497" s="465"/>
      <c r="C497" s="272"/>
      <c r="D497" s="272" t="s">
        <v>261</v>
      </c>
      <c r="E497" s="273"/>
      <c r="F497" s="275"/>
      <c r="G497" s="367">
        <f>SUBTOTAL(9,G498:G499)</f>
        <v>0</v>
      </c>
      <c r="H497" s="368">
        <f t="shared" ref="H497:W497" si="110">SUBTOTAL(9,H499)</f>
        <v>0</v>
      </c>
      <c r="I497" s="369">
        <f t="shared" si="110"/>
        <v>0</v>
      </c>
      <c r="J497" s="369">
        <f t="shared" si="110"/>
        <v>0</v>
      </c>
      <c r="K497" s="370">
        <f t="shared" si="110"/>
        <v>0</v>
      </c>
      <c r="L497" s="364">
        <f t="shared" si="110"/>
        <v>0</v>
      </c>
      <c r="M497" s="364">
        <f t="shared" si="110"/>
        <v>0</v>
      </c>
      <c r="N497" s="364">
        <f t="shared" si="110"/>
        <v>0</v>
      </c>
      <c r="O497" s="364">
        <f t="shared" si="110"/>
        <v>0</v>
      </c>
      <c r="P497" s="364">
        <f t="shared" si="110"/>
        <v>0</v>
      </c>
      <c r="Q497" s="364">
        <f t="shared" si="110"/>
        <v>0</v>
      </c>
      <c r="R497" s="364">
        <f t="shared" si="110"/>
        <v>0</v>
      </c>
      <c r="S497" s="364">
        <f t="shared" si="110"/>
        <v>0</v>
      </c>
      <c r="T497" s="364">
        <f t="shared" si="110"/>
        <v>0</v>
      </c>
      <c r="U497" s="364">
        <f t="shared" si="110"/>
        <v>0</v>
      </c>
      <c r="V497" s="364">
        <f t="shared" si="110"/>
        <v>0</v>
      </c>
      <c r="W497" s="366">
        <f t="shared" si="110"/>
        <v>0</v>
      </c>
      <c r="Y497" s="354"/>
    </row>
    <row r="498" spans="2:25" outlineLevel="1" x14ac:dyDescent="0.25">
      <c r="B498" s="465"/>
      <c r="C498" s="273"/>
      <c r="D498" s="273"/>
      <c r="E498" s="273"/>
      <c r="F498" s="458" t="s">
        <v>262</v>
      </c>
      <c r="G498" s="221"/>
      <c r="H498" s="369"/>
      <c r="I498" s="369"/>
      <c r="J498" s="369"/>
      <c r="K498" s="370"/>
      <c r="L498" s="364"/>
      <c r="M498" s="364"/>
      <c r="N498" s="364"/>
      <c r="O498" s="364"/>
      <c r="P498" s="364"/>
      <c r="Q498" s="364"/>
      <c r="R498" s="364"/>
      <c r="S498" s="364"/>
      <c r="T498" s="364"/>
      <c r="U498" s="364"/>
      <c r="V498" s="365"/>
      <c r="W498" s="365"/>
      <c r="Y498" s="236"/>
    </row>
    <row r="499" spans="2:25" outlineLevel="1" x14ac:dyDescent="0.25">
      <c r="B499" s="465"/>
      <c r="C499" s="273"/>
      <c r="D499" s="273"/>
      <c r="E499" s="273"/>
      <c r="F499" s="299" t="s">
        <v>263</v>
      </c>
      <c r="G499" s="220"/>
      <c r="H499" s="229"/>
      <c r="I499" s="230"/>
      <c r="J499" s="230"/>
      <c r="K499" s="233"/>
      <c r="L499" s="229"/>
      <c r="M499" s="231"/>
      <c r="N499" s="230"/>
      <c r="O499" s="230"/>
      <c r="P499" s="230"/>
      <c r="Q499" s="230"/>
      <c r="R499" s="230"/>
      <c r="S499" s="230"/>
      <c r="T499" s="229"/>
      <c r="U499" s="230"/>
      <c r="V499" s="233"/>
      <c r="W499" s="234"/>
      <c r="Y499" s="236"/>
    </row>
    <row r="500" spans="2:25" x14ac:dyDescent="0.25">
      <c r="B500" s="465"/>
      <c r="C500" s="273"/>
      <c r="D500" s="272" t="s">
        <v>264</v>
      </c>
      <c r="E500" s="273"/>
      <c r="F500" s="273"/>
      <c r="G500" s="367">
        <f>SUBTOTAL(9,G501:G503)</f>
        <v>0</v>
      </c>
      <c r="H500" s="368">
        <f t="shared" ref="H500:W500" si="111">SUBTOTAL(9,H501:H503)</f>
        <v>0</v>
      </c>
      <c r="I500" s="369">
        <f t="shared" si="111"/>
        <v>0</v>
      </c>
      <c r="J500" s="369">
        <f t="shared" si="111"/>
        <v>0</v>
      </c>
      <c r="K500" s="370">
        <f t="shared" si="111"/>
        <v>0</v>
      </c>
      <c r="L500" s="364">
        <f t="shared" si="111"/>
        <v>0</v>
      </c>
      <c r="M500" s="364">
        <f t="shared" si="111"/>
        <v>0</v>
      </c>
      <c r="N500" s="364">
        <f t="shared" si="111"/>
        <v>0</v>
      </c>
      <c r="O500" s="364">
        <f t="shared" si="111"/>
        <v>0</v>
      </c>
      <c r="P500" s="364">
        <f t="shared" si="111"/>
        <v>0</v>
      </c>
      <c r="Q500" s="364">
        <f t="shared" si="111"/>
        <v>0</v>
      </c>
      <c r="R500" s="364">
        <f t="shared" si="111"/>
        <v>0</v>
      </c>
      <c r="S500" s="364">
        <f t="shared" si="111"/>
        <v>0</v>
      </c>
      <c r="T500" s="364">
        <f t="shared" si="111"/>
        <v>0</v>
      </c>
      <c r="U500" s="364">
        <f t="shared" si="111"/>
        <v>0</v>
      </c>
      <c r="V500" s="364">
        <f t="shared" si="111"/>
        <v>0</v>
      </c>
      <c r="W500" s="366">
        <f t="shared" si="111"/>
        <v>0</v>
      </c>
      <c r="Y500" s="238"/>
    </row>
    <row r="501" spans="2:25" outlineLevel="1" x14ac:dyDescent="0.25">
      <c r="B501" s="465"/>
      <c r="C501" s="273"/>
      <c r="D501" s="273"/>
      <c r="E501" s="275"/>
      <c r="F501" s="299" t="s">
        <v>265</v>
      </c>
      <c r="G501" s="220"/>
      <c r="H501" s="229"/>
      <c r="I501" s="230"/>
      <c r="J501" s="230"/>
      <c r="K501" s="233"/>
      <c r="L501" s="229"/>
      <c r="M501" s="231"/>
      <c r="N501" s="230"/>
      <c r="O501" s="230"/>
      <c r="P501" s="230"/>
      <c r="Q501" s="230"/>
      <c r="R501" s="230"/>
      <c r="S501" s="230"/>
      <c r="T501" s="229"/>
      <c r="U501" s="230"/>
      <c r="V501" s="233"/>
      <c r="W501" s="234"/>
      <c r="Y501" s="236"/>
    </row>
    <row r="502" spans="2:25" outlineLevel="1" x14ac:dyDescent="0.25">
      <c r="B502" s="465"/>
      <c r="C502" s="273"/>
      <c r="D502" s="273"/>
      <c r="E502" s="275"/>
      <c r="F502" s="299" t="s">
        <v>266</v>
      </c>
      <c r="G502" s="220"/>
      <c r="H502" s="229"/>
      <c r="I502" s="230"/>
      <c r="J502" s="230"/>
      <c r="K502" s="233"/>
      <c r="L502" s="229"/>
      <c r="M502" s="231"/>
      <c r="N502" s="230"/>
      <c r="O502" s="230"/>
      <c r="P502" s="230"/>
      <c r="Q502" s="230"/>
      <c r="R502" s="230"/>
      <c r="S502" s="230"/>
      <c r="T502" s="229"/>
      <c r="U502" s="230"/>
      <c r="V502" s="233"/>
      <c r="W502" s="234"/>
      <c r="Y502" s="236"/>
    </row>
    <row r="503" spans="2:25" outlineLevel="1" x14ac:dyDescent="0.25">
      <c r="B503" s="465"/>
      <c r="C503" s="273"/>
      <c r="D503" s="273"/>
      <c r="E503" s="275"/>
      <c r="F503" s="299" t="s">
        <v>264</v>
      </c>
      <c r="G503" s="220"/>
      <c r="H503" s="368"/>
      <c r="I503" s="369"/>
      <c r="J503" s="369"/>
      <c r="K503" s="370"/>
      <c r="L503" s="364"/>
      <c r="M503" s="364"/>
      <c r="N503" s="364"/>
      <c r="O503" s="364"/>
      <c r="P503" s="364"/>
      <c r="Q503" s="364"/>
      <c r="R503" s="364"/>
      <c r="S503" s="364"/>
      <c r="T503" s="364"/>
      <c r="U503" s="364"/>
      <c r="V503" s="364"/>
      <c r="W503" s="366"/>
      <c r="Y503" s="236"/>
    </row>
    <row r="504" spans="2:25" x14ac:dyDescent="0.25">
      <c r="B504" s="465"/>
      <c r="C504" s="273"/>
      <c r="D504" s="272" t="s">
        <v>267</v>
      </c>
      <c r="E504" s="275"/>
      <c r="F504" s="273"/>
      <c r="G504" s="367">
        <f>SUBTOTAL(9,G505:G507)</f>
        <v>0</v>
      </c>
      <c r="H504" s="369"/>
      <c r="I504" s="369"/>
      <c r="J504" s="369"/>
      <c r="K504" s="370"/>
      <c r="L504" s="364"/>
      <c r="M504" s="364"/>
      <c r="N504" s="364"/>
      <c r="O504" s="364"/>
      <c r="P504" s="364"/>
      <c r="Q504" s="364"/>
      <c r="R504" s="364"/>
      <c r="S504" s="364"/>
      <c r="T504" s="364"/>
      <c r="U504" s="364"/>
      <c r="V504" s="365"/>
      <c r="W504" s="365"/>
      <c r="Y504" s="238"/>
    </row>
    <row r="505" spans="2:25" outlineLevel="1" x14ac:dyDescent="0.25">
      <c r="B505" s="465"/>
      <c r="C505" s="273"/>
      <c r="D505" s="272"/>
      <c r="E505" s="275"/>
      <c r="F505" s="299" t="s">
        <v>268</v>
      </c>
      <c r="G505" s="220"/>
      <c r="H505" s="369"/>
      <c r="I505" s="369"/>
      <c r="J505" s="369"/>
      <c r="K505" s="370"/>
      <c r="L505" s="364"/>
      <c r="M505" s="364"/>
      <c r="N505" s="364"/>
      <c r="O505" s="364"/>
      <c r="P505" s="364"/>
      <c r="Q505" s="364"/>
      <c r="R505" s="364"/>
      <c r="S505" s="364"/>
      <c r="T505" s="364"/>
      <c r="U505" s="364"/>
      <c r="V505" s="365"/>
      <c r="W505" s="365"/>
      <c r="Y505" s="236"/>
    </row>
    <row r="506" spans="2:25" outlineLevel="1" x14ac:dyDescent="0.25">
      <c r="B506" s="465"/>
      <c r="C506" s="273"/>
      <c r="D506" s="273"/>
      <c r="E506" s="275"/>
      <c r="F506" s="299" t="s">
        <v>269</v>
      </c>
      <c r="G506" s="220"/>
      <c r="H506" s="369"/>
      <c r="I506" s="369"/>
      <c r="J506" s="369"/>
      <c r="K506" s="370"/>
      <c r="L506" s="364"/>
      <c r="M506" s="364"/>
      <c r="N506" s="364"/>
      <c r="O506" s="364"/>
      <c r="P506" s="364"/>
      <c r="Q506" s="364"/>
      <c r="R506" s="364"/>
      <c r="S506" s="364"/>
      <c r="T506" s="364"/>
      <c r="U506" s="364"/>
      <c r="V506" s="365"/>
      <c r="W506" s="365"/>
      <c r="Y506" s="236"/>
    </row>
    <row r="507" spans="2:25" outlineLevel="1" x14ac:dyDescent="0.25">
      <c r="B507" s="465"/>
      <c r="C507" s="273"/>
      <c r="D507" s="273"/>
      <c r="E507" s="275"/>
      <c r="F507" s="299" t="s">
        <v>270</v>
      </c>
      <c r="G507" s="220"/>
      <c r="H507" s="369"/>
      <c r="I507" s="369"/>
      <c r="J507" s="369"/>
      <c r="K507" s="370"/>
      <c r="L507" s="364"/>
      <c r="M507" s="364"/>
      <c r="N507" s="364"/>
      <c r="O507" s="364"/>
      <c r="P507" s="364"/>
      <c r="Q507" s="364"/>
      <c r="R507" s="364"/>
      <c r="S507" s="364"/>
      <c r="T507" s="364"/>
      <c r="U507" s="364"/>
      <c r="V507" s="365"/>
      <c r="W507" s="365"/>
      <c r="Y507" s="236"/>
    </row>
    <row r="508" spans="2:25" x14ac:dyDescent="0.25">
      <c r="B508" s="465"/>
      <c r="C508" s="273"/>
      <c r="D508" s="272" t="s">
        <v>260</v>
      </c>
      <c r="E508" s="275"/>
      <c r="F508" s="273"/>
      <c r="G508" s="367">
        <f>SUBTOTAL(9,G509)</f>
        <v>0</v>
      </c>
      <c r="H508" s="369"/>
      <c r="I508" s="369"/>
      <c r="J508" s="369"/>
      <c r="K508" s="370"/>
      <c r="L508" s="364"/>
      <c r="M508" s="364"/>
      <c r="N508" s="364"/>
      <c r="O508" s="364"/>
      <c r="P508" s="364"/>
      <c r="Q508" s="364"/>
      <c r="R508" s="364"/>
      <c r="S508" s="364"/>
      <c r="T508" s="364"/>
      <c r="U508" s="364"/>
      <c r="V508" s="365"/>
      <c r="W508" s="365"/>
      <c r="Y508" s="238"/>
    </row>
    <row r="509" spans="2:25" outlineLevel="1" x14ac:dyDescent="0.25">
      <c r="B509" s="465"/>
      <c r="C509" s="273"/>
      <c r="D509" s="272"/>
      <c r="E509" s="275"/>
      <c r="F509" s="299" t="s">
        <v>260</v>
      </c>
      <c r="G509" s="220"/>
      <c r="H509" s="369"/>
      <c r="I509" s="369"/>
      <c r="J509" s="369"/>
      <c r="K509" s="370"/>
      <c r="L509" s="364"/>
      <c r="M509" s="364"/>
      <c r="N509" s="364"/>
      <c r="O509" s="364"/>
      <c r="P509" s="364"/>
      <c r="Q509" s="364"/>
      <c r="R509" s="364"/>
      <c r="S509" s="364"/>
      <c r="T509" s="364"/>
      <c r="U509" s="364"/>
      <c r="V509" s="365"/>
      <c r="W509" s="365"/>
      <c r="Y509" s="236"/>
    </row>
    <row r="510" spans="2:25" outlineLevel="1" x14ac:dyDescent="0.25">
      <c r="B510" s="465"/>
      <c r="C510" s="273"/>
      <c r="D510" s="272"/>
      <c r="E510" s="275"/>
      <c r="F510" s="273"/>
      <c r="G510" s="254"/>
      <c r="H510" s="368"/>
      <c r="I510" s="369"/>
      <c r="J510" s="369"/>
      <c r="K510" s="370"/>
      <c r="L510" s="364"/>
      <c r="M510" s="364"/>
      <c r="N510" s="364"/>
      <c r="O510" s="364"/>
      <c r="P510" s="364"/>
      <c r="Q510" s="364"/>
      <c r="R510" s="364"/>
      <c r="S510" s="364"/>
      <c r="T510" s="364"/>
      <c r="U510" s="364"/>
      <c r="V510" s="364"/>
      <c r="W510" s="366"/>
      <c r="Y510" s="353"/>
    </row>
    <row r="511" spans="2:25" outlineLevel="1" x14ac:dyDescent="0.25">
      <c r="B511" s="465"/>
      <c r="C511" s="272" t="s">
        <v>271</v>
      </c>
      <c r="D511" s="272"/>
      <c r="E511" s="275"/>
      <c r="F511" s="273"/>
      <c r="G511" s="41">
        <f>SUBTOTAL(9,G512:G514)</f>
        <v>0</v>
      </c>
      <c r="H511" s="368">
        <f t="shared" ref="H511:W511" si="112">SUBTOTAL(9,H512:H514)</f>
        <v>0</v>
      </c>
      <c r="I511" s="369">
        <f t="shared" si="112"/>
        <v>0</v>
      </c>
      <c r="J511" s="369">
        <f t="shared" si="112"/>
        <v>0</v>
      </c>
      <c r="K511" s="370">
        <f t="shared" si="112"/>
        <v>0</v>
      </c>
      <c r="L511" s="364">
        <f t="shared" si="112"/>
        <v>0</v>
      </c>
      <c r="M511" s="364">
        <f t="shared" si="112"/>
        <v>0</v>
      </c>
      <c r="N511" s="364">
        <f t="shared" si="112"/>
        <v>0</v>
      </c>
      <c r="O511" s="364">
        <f t="shared" si="112"/>
        <v>0</v>
      </c>
      <c r="P511" s="364">
        <f t="shared" si="112"/>
        <v>0</v>
      </c>
      <c r="Q511" s="364">
        <f t="shared" si="112"/>
        <v>0</v>
      </c>
      <c r="R511" s="364">
        <f t="shared" si="112"/>
        <v>0</v>
      </c>
      <c r="S511" s="364">
        <f t="shared" si="112"/>
        <v>0</v>
      </c>
      <c r="T511" s="364">
        <f t="shared" si="112"/>
        <v>0</v>
      </c>
      <c r="U511" s="364">
        <f t="shared" si="112"/>
        <v>0</v>
      </c>
      <c r="V511" s="364">
        <f t="shared" si="112"/>
        <v>0</v>
      </c>
      <c r="W511" s="366">
        <f t="shared" si="112"/>
        <v>0</v>
      </c>
      <c r="Y511" s="354"/>
    </row>
    <row r="512" spans="2:25" outlineLevel="1" x14ac:dyDescent="0.25">
      <c r="B512" s="465"/>
      <c r="C512" s="273"/>
      <c r="D512" s="272"/>
      <c r="E512" s="275"/>
      <c r="F512" s="274" t="s">
        <v>591</v>
      </c>
      <c r="G512" s="218"/>
      <c r="H512" s="222"/>
      <c r="I512" s="223"/>
      <c r="J512" s="223"/>
      <c r="K512" s="224"/>
      <c r="L512" s="225"/>
      <c r="M512" s="226"/>
      <c r="N512" s="223"/>
      <c r="O512" s="223"/>
      <c r="P512" s="223"/>
      <c r="Q512" s="223"/>
      <c r="R512" s="223"/>
      <c r="S512" s="223"/>
      <c r="T512" s="223"/>
      <c r="U512" s="223"/>
      <c r="V512" s="227"/>
      <c r="W512" s="218"/>
      <c r="Y512" s="236"/>
    </row>
    <row r="513" spans="1:25" outlineLevel="1" x14ac:dyDescent="0.25">
      <c r="B513" s="465"/>
      <c r="C513" s="273"/>
      <c r="D513" s="272"/>
      <c r="E513" s="275"/>
      <c r="F513" s="274" t="s">
        <v>592</v>
      </c>
      <c r="G513" s="218"/>
      <c r="H513" s="222"/>
      <c r="I513" s="223"/>
      <c r="J513" s="223"/>
      <c r="K513" s="224"/>
      <c r="L513" s="225"/>
      <c r="M513" s="226"/>
      <c r="N513" s="223"/>
      <c r="O513" s="223"/>
      <c r="P513" s="223"/>
      <c r="Q513" s="223"/>
      <c r="R513" s="223"/>
      <c r="S513" s="223"/>
      <c r="T513" s="223"/>
      <c r="U513" s="223"/>
      <c r="V513" s="227"/>
      <c r="W513" s="218"/>
      <c r="Y513" s="236"/>
    </row>
    <row r="514" spans="1:25" outlineLevel="1" x14ac:dyDescent="0.25">
      <c r="B514" s="465"/>
      <c r="C514" s="273"/>
      <c r="D514" s="272"/>
      <c r="E514" s="275"/>
      <c r="F514" s="274" t="s">
        <v>593</v>
      </c>
      <c r="G514" s="218"/>
      <c r="H514" s="222"/>
      <c r="I514" s="223"/>
      <c r="J514" s="223"/>
      <c r="K514" s="224"/>
      <c r="L514" s="225"/>
      <c r="M514" s="226"/>
      <c r="N514" s="223"/>
      <c r="O514" s="223"/>
      <c r="P514" s="223"/>
      <c r="Q514" s="223"/>
      <c r="R514" s="223"/>
      <c r="S514" s="223"/>
      <c r="T514" s="223"/>
      <c r="U514" s="223"/>
      <c r="V514" s="227"/>
      <c r="W514" s="218"/>
      <c r="Y514" s="236"/>
    </row>
    <row r="515" spans="1:25" x14ac:dyDescent="0.25">
      <c r="B515" s="295"/>
      <c r="C515" s="273"/>
      <c r="D515" s="273"/>
      <c r="E515" s="273"/>
      <c r="F515" s="273"/>
      <c r="G515" s="52"/>
      <c r="H515" s="53"/>
      <c r="I515" s="53"/>
      <c r="J515" s="53"/>
      <c r="K515" s="82"/>
      <c r="L515" s="33"/>
      <c r="M515" s="33"/>
      <c r="N515" s="33"/>
      <c r="O515" s="33"/>
      <c r="P515" s="33"/>
      <c r="Q515" s="33"/>
      <c r="R515" s="33"/>
      <c r="S515" s="33"/>
      <c r="T515" s="33"/>
      <c r="U515" s="33"/>
      <c r="V515" s="35"/>
      <c r="W515" s="35"/>
      <c r="Y515" s="238"/>
    </row>
    <row r="516" spans="1:25" x14ac:dyDescent="0.25">
      <c r="B516" s="300" t="s">
        <v>272</v>
      </c>
      <c r="C516" s="491"/>
      <c r="D516" s="491"/>
      <c r="E516" s="491"/>
      <c r="F516" s="491"/>
      <c r="G516" s="37">
        <f t="shared" ref="G516:W516" si="113">SUBTOTAL(9,G236:G515)</f>
        <v>0</v>
      </c>
      <c r="H516" s="36">
        <f t="shared" si="113"/>
        <v>0</v>
      </c>
      <c r="I516" s="36">
        <f t="shared" si="113"/>
        <v>0</v>
      </c>
      <c r="J516" s="36">
        <f t="shared" si="113"/>
        <v>0</v>
      </c>
      <c r="K516" s="39">
        <f t="shared" si="113"/>
        <v>0</v>
      </c>
      <c r="L516" s="36">
        <f t="shared" si="113"/>
        <v>0</v>
      </c>
      <c r="M516" s="36">
        <f t="shared" si="113"/>
        <v>0</v>
      </c>
      <c r="N516" s="36">
        <f t="shared" si="113"/>
        <v>0</v>
      </c>
      <c r="O516" s="36">
        <f t="shared" si="113"/>
        <v>0</v>
      </c>
      <c r="P516" s="36">
        <f t="shared" si="113"/>
        <v>0</v>
      </c>
      <c r="Q516" s="36">
        <f t="shared" si="113"/>
        <v>0</v>
      </c>
      <c r="R516" s="36">
        <f t="shared" si="113"/>
        <v>0</v>
      </c>
      <c r="S516" s="36">
        <f t="shared" si="113"/>
        <v>0</v>
      </c>
      <c r="T516" s="36">
        <f t="shared" si="113"/>
        <v>0</v>
      </c>
      <c r="U516" s="36">
        <f t="shared" si="113"/>
        <v>0</v>
      </c>
      <c r="V516" s="39">
        <f t="shared" si="113"/>
        <v>0</v>
      </c>
      <c r="W516" s="39">
        <f t="shared" si="113"/>
        <v>0</v>
      </c>
      <c r="Y516" s="238"/>
    </row>
    <row r="517" spans="1:25" x14ac:dyDescent="0.25">
      <c r="B517" s="295"/>
      <c r="C517" s="273"/>
      <c r="D517" s="273"/>
      <c r="E517" s="273"/>
      <c r="F517" s="273"/>
      <c r="G517" s="367"/>
      <c r="H517" s="33"/>
      <c r="I517" s="33"/>
      <c r="J517" s="33"/>
      <c r="K517" s="35"/>
      <c r="L517" s="33"/>
      <c r="M517" s="33"/>
      <c r="N517" s="33"/>
      <c r="O517" s="33"/>
      <c r="P517" s="33"/>
      <c r="Q517" s="33"/>
      <c r="R517" s="33"/>
      <c r="S517" s="33"/>
      <c r="T517" s="33"/>
      <c r="U517" s="33"/>
      <c r="V517" s="35"/>
      <c r="W517" s="35"/>
      <c r="Y517" s="238"/>
    </row>
    <row r="518" spans="1:25" x14ac:dyDescent="0.25">
      <c r="B518" s="461" t="s">
        <v>273</v>
      </c>
      <c r="C518" s="541"/>
      <c r="D518" s="541"/>
      <c r="E518" s="541"/>
      <c r="F518" s="541"/>
      <c r="G518" s="220"/>
      <c r="H518" s="53"/>
      <c r="I518" s="53"/>
      <c r="J518" s="53"/>
      <c r="K518" s="82"/>
      <c r="L518" s="33"/>
      <c r="M518" s="33"/>
      <c r="N518" s="33"/>
      <c r="O518" s="33"/>
      <c r="P518" s="33"/>
      <c r="Q518" s="33"/>
      <c r="R518" s="33"/>
      <c r="S518" s="33"/>
      <c r="T518" s="33"/>
      <c r="U518" s="33"/>
      <c r="V518" s="35"/>
      <c r="W518" s="35"/>
      <c r="Y518" s="236"/>
    </row>
    <row r="519" spans="1:25" x14ac:dyDescent="0.25">
      <c r="B519" s="465"/>
      <c r="C519" s="273"/>
      <c r="D519" s="273"/>
      <c r="E519" s="273"/>
      <c r="F519" s="273"/>
      <c r="G519" s="52"/>
      <c r="H519" s="53"/>
      <c r="I519" s="53"/>
      <c r="J519" s="53"/>
      <c r="K519" s="82"/>
      <c r="L519" s="33"/>
      <c r="M519" s="33"/>
      <c r="N519" s="33"/>
      <c r="O519" s="33"/>
      <c r="P519" s="33"/>
      <c r="Q519" s="33"/>
      <c r="R519" s="33"/>
      <c r="S519" s="33"/>
      <c r="T519" s="33"/>
      <c r="U519" s="33"/>
      <c r="V519" s="35"/>
      <c r="W519" s="35"/>
      <c r="Y519" s="238"/>
    </row>
    <row r="520" spans="1:25" s="79" customFormat="1" ht="16.2" thickBot="1" x14ac:dyDescent="0.3">
      <c r="A520" s="51"/>
      <c r="B520" s="279" t="s">
        <v>274</v>
      </c>
      <c r="C520" s="483"/>
      <c r="D520" s="483"/>
      <c r="E520" s="483"/>
      <c r="F520" s="483"/>
      <c r="G520" s="54">
        <f>SUM(G516:G519)</f>
        <v>0</v>
      </c>
      <c r="H520" s="55">
        <f t="shared" ref="H520:W520" si="114">SUM(H516:H519)</f>
        <v>0</v>
      </c>
      <c r="I520" s="55">
        <f t="shared" si="114"/>
        <v>0</v>
      </c>
      <c r="J520" s="55">
        <f t="shared" si="114"/>
        <v>0</v>
      </c>
      <c r="K520" s="267">
        <f t="shared" si="114"/>
        <v>0</v>
      </c>
      <c r="L520" s="57">
        <f t="shared" si="114"/>
        <v>0</v>
      </c>
      <c r="M520" s="57">
        <f t="shared" si="114"/>
        <v>0</v>
      </c>
      <c r="N520" s="57">
        <f t="shared" si="114"/>
        <v>0</v>
      </c>
      <c r="O520" s="57">
        <f t="shared" si="114"/>
        <v>0</v>
      </c>
      <c r="P520" s="57">
        <f t="shared" si="114"/>
        <v>0</v>
      </c>
      <c r="Q520" s="57">
        <f t="shared" si="114"/>
        <v>0</v>
      </c>
      <c r="R520" s="57">
        <f t="shared" si="114"/>
        <v>0</v>
      </c>
      <c r="S520" s="57">
        <f t="shared" si="114"/>
        <v>0</v>
      </c>
      <c r="T520" s="57">
        <f t="shared" si="114"/>
        <v>0</v>
      </c>
      <c r="U520" s="57">
        <f t="shared" si="114"/>
        <v>0</v>
      </c>
      <c r="V520" s="58">
        <f t="shared" si="114"/>
        <v>0</v>
      </c>
      <c r="W520" s="58">
        <f t="shared" si="114"/>
        <v>0</v>
      </c>
      <c r="X520" s="51"/>
      <c r="Y520" s="357"/>
    </row>
    <row r="521" spans="1:25" ht="13.8" thickBot="1" x14ac:dyDescent="0.3">
      <c r="G521" s="78"/>
      <c r="H521" s="78"/>
      <c r="I521" s="78"/>
      <c r="J521" s="78"/>
      <c r="K521" s="268"/>
      <c r="L521" s="78"/>
      <c r="M521" s="78"/>
      <c r="N521" s="78"/>
      <c r="O521" s="78"/>
      <c r="P521" s="78"/>
      <c r="Q521" s="78"/>
      <c r="R521" s="78"/>
      <c r="S521" s="78"/>
      <c r="T521" s="78"/>
      <c r="U521" s="78"/>
      <c r="V521" s="78"/>
      <c r="W521" s="78"/>
      <c r="Y521"/>
    </row>
    <row r="522" spans="1:25" s="79" customFormat="1" ht="16.2" thickBot="1" x14ac:dyDescent="0.3">
      <c r="A522" s="51"/>
      <c r="B522" s="433" t="s">
        <v>275</v>
      </c>
      <c r="C522" s="475"/>
      <c r="D522" s="475"/>
      <c r="E522" s="475"/>
      <c r="F522" s="475"/>
      <c r="G522" s="490"/>
      <c r="H522" s="480"/>
      <c r="I522" s="480"/>
      <c r="J522" s="480"/>
      <c r="K522" s="480"/>
      <c r="L522" s="480"/>
      <c r="M522" s="481"/>
      <c r="N522" s="480"/>
      <c r="O522" s="480"/>
      <c r="P522" s="480"/>
      <c r="Q522" s="480"/>
      <c r="R522" s="480"/>
      <c r="S522" s="480"/>
      <c r="T522" s="480"/>
      <c r="U522" s="480"/>
      <c r="V522" s="480"/>
      <c r="W522" s="482"/>
      <c r="X522" s="51"/>
      <c r="Y522" s="507"/>
    </row>
    <row r="523" spans="1:25" s="79" customFormat="1" ht="12.75" customHeight="1" x14ac:dyDescent="0.25">
      <c r="A523" s="51"/>
      <c r="B523" s="361"/>
      <c r="C523" s="272" t="s">
        <v>276</v>
      </c>
      <c r="D523" s="272"/>
      <c r="E523" s="275"/>
      <c r="F523" s="492"/>
      <c r="G523" s="369"/>
      <c r="H523" s="363"/>
      <c r="I523" s="364"/>
      <c r="J523" s="364"/>
      <c r="K523" s="365"/>
      <c r="L523" s="364"/>
      <c r="M523" s="31"/>
      <c r="N523" s="364"/>
      <c r="O523" s="364"/>
      <c r="P523" s="364"/>
      <c r="Q523" s="364"/>
      <c r="R523" s="364"/>
      <c r="S523" s="364"/>
      <c r="T523" s="364"/>
      <c r="U523" s="364"/>
      <c r="V523" s="364"/>
      <c r="W523" s="366"/>
      <c r="X523" s="51"/>
      <c r="Y523" s="237"/>
    </row>
    <row r="524" spans="1:25" s="79" customFormat="1" ht="12.75" customHeight="1" x14ac:dyDescent="0.25">
      <c r="A524" s="51"/>
      <c r="B524" s="295"/>
      <c r="C524" s="273"/>
      <c r="D524" s="272" t="s">
        <v>277</v>
      </c>
      <c r="E524" s="272"/>
      <c r="F524" s="360"/>
      <c r="G524" s="369">
        <f t="shared" ref="G524:W524" si="115">SUBTOTAL(9,G525:G532)</f>
        <v>0</v>
      </c>
      <c r="H524" s="363">
        <f t="shared" si="115"/>
        <v>0</v>
      </c>
      <c r="I524" s="364">
        <f t="shared" si="115"/>
        <v>0</v>
      </c>
      <c r="J524" s="364">
        <f t="shared" si="115"/>
        <v>0</v>
      </c>
      <c r="K524" s="365">
        <f t="shared" si="115"/>
        <v>0</v>
      </c>
      <c r="L524" s="364">
        <f t="shared" si="115"/>
        <v>0</v>
      </c>
      <c r="M524" s="31">
        <f t="shared" si="115"/>
        <v>0</v>
      </c>
      <c r="N524" s="364">
        <f t="shared" si="115"/>
        <v>0</v>
      </c>
      <c r="O524" s="364">
        <f t="shared" si="115"/>
        <v>0</v>
      </c>
      <c r="P524" s="364">
        <f t="shared" si="115"/>
        <v>0</v>
      </c>
      <c r="Q524" s="364">
        <f t="shared" si="115"/>
        <v>0</v>
      </c>
      <c r="R524" s="364">
        <f t="shared" si="115"/>
        <v>0</v>
      </c>
      <c r="S524" s="364">
        <f t="shared" si="115"/>
        <v>0</v>
      </c>
      <c r="T524" s="364">
        <f t="shared" si="115"/>
        <v>0</v>
      </c>
      <c r="U524" s="364">
        <f t="shared" si="115"/>
        <v>0</v>
      </c>
      <c r="V524" s="364">
        <f t="shared" si="115"/>
        <v>0</v>
      </c>
      <c r="W524" s="366">
        <f t="shared" si="115"/>
        <v>0</v>
      </c>
      <c r="X524" s="51"/>
      <c r="Y524" s="354"/>
    </row>
    <row r="525" spans="1:25" s="79" customFormat="1" ht="12.75" customHeight="1" outlineLevel="1" x14ac:dyDescent="0.25">
      <c r="A525" s="51"/>
      <c r="B525" s="295"/>
      <c r="C525" s="273"/>
      <c r="D525" s="273"/>
      <c r="E525" s="273"/>
      <c r="F525" s="299" t="s">
        <v>278</v>
      </c>
      <c r="G525" s="542"/>
      <c r="H525" s="543"/>
      <c r="I525" s="544"/>
      <c r="J525" s="544"/>
      <c r="K525" s="545"/>
      <c r="L525" s="546"/>
      <c r="M525" s="547"/>
      <c r="N525" s="548"/>
      <c r="O525" s="548"/>
      <c r="P525" s="548"/>
      <c r="Q525" s="548"/>
      <c r="R525" s="548"/>
      <c r="S525" s="548"/>
      <c r="T525" s="548"/>
      <c r="U525" s="548"/>
      <c r="V525" s="549"/>
      <c r="W525" s="550"/>
      <c r="X525" s="51"/>
      <c r="Y525" s="236"/>
    </row>
    <row r="526" spans="1:25" s="79" customFormat="1" ht="12.75" customHeight="1" outlineLevel="1" x14ac:dyDescent="0.25">
      <c r="A526" s="51"/>
      <c r="B526" s="295"/>
      <c r="C526" s="273"/>
      <c r="D526" s="273"/>
      <c r="E526" s="273"/>
      <c r="F526" s="299" t="s">
        <v>279</v>
      </c>
      <c r="G526" s="542"/>
      <c r="H526" s="543"/>
      <c r="I526" s="544"/>
      <c r="J526" s="544"/>
      <c r="K526" s="545"/>
      <c r="L526" s="546"/>
      <c r="M526" s="547"/>
      <c r="N526" s="548"/>
      <c r="O526" s="548"/>
      <c r="P526" s="548"/>
      <c r="Q526" s="548"/>
      <c r="R526" s="548"/>
      <c r="S526" s="548"/>
      <c r="T526" s="548"/>
      <c r="U526" s="548"/>
      <c r="V526" s="549"/>
      <c r="W526" s="550"/>
      <c r="X526" s="51"/>
      <c r="Y526" s="236"/>
    </row>
    <row r="527" spans="1:25" s="79" customFormat="1" ht="12.75" customHeight="1" outlineLevel="1" x14ac:dyDescent="0.25">
      <c r="A527" s="51"/>
      <c r="B527" s="295"/>
      <c r="C527" s="273"/>
      <c r="D527" s="273"/>
      <c r="E527" s="273"/>
      <c r="F527" s="299" t="s">
        <v>280</v>
      </c>
      <c r="G527" s="542"/>
      <c r="H527" s="543"/>
      <c r="I527" s="544"/>
      <c r="J527" s="544"/>
      <c r="K527" s="545"/>
      <c r="L527" s="546"/>
      <c r="M527" s="547"/>
      <c r="N527" s="548"/>
      <c r="O527" s="548"/>
      <c r="P527" s="548"/>
      <c r="Q527" s="548"/>
      <c r="R527" s="548"/>
      <c r="S527" s="548"/>
      <c r="T527" s="548"/>
      <c r="U527" s="548"/>
      <c r="V527" s="549"/>
      <c r="W527" s="550"/>
      <c r="X527" s="51"/>
      <c r="Y527" s="236"/>
    </row>
    <row r="528" spans="1:25" s="79" customFormat="1" ht="12.75" customHeight="1" outlineLevel="1" x14ac:dyDescent="0.25">
      <c r="A528" s="51"/>
      <c r="B528" s="295"/>
      <c r="C528" s="273"/>
      <c r="D528" s="273"/>
      <c r="E528" s="273"/>
      <c r="F528" s="299" t="s">
        <v>281</v>
      </c>
      <c r="G528" s="542"/>
      <c r="H528" s="543"/>
      <c r="I528" s="544"/>
      <c r="J528" s="544"/>
      <c r="K528" s="545"/>
      <c r="L528" s="546"/>
      <c r="M528" s="547"/>
      <c r="N528" s="548"/>
      <c r="O528" s="548"/>
      <c r="P528" s="548"/>
      <c r="Q528" s="548"/>
      <c r="R528" s="548"/>
      <c r="S528" s="548"/>
      <c r="T528" s="548"/>
      <c r="U528" s="548"/>
      <c r="V528" s="549"/>
      <c r="W528" s="550"/>
      <c r="X528" s="51"/>
      <c r="Y528" s="236"/>
    </row>
    <row r="529" spans="1:25" s="79" customFormat="1" ht="12.75" customHeight="1" outlineLevel="1" x14ac:dyDescent="0.25">
      <c r="A529" s="51"/>
      <c r="B529" s="295"/>
      <c r="C529" s="273"/>
      <c r="D529" s="273"/>
      <c r="E529" s="273"/>
      <c r="F529" s="299" t="s">
        <v>282</v>
      </c>
      <c r="G529" s="542"/>
      <c r="H529" s="543"/>
      <c r="I529" s="544"/>
      <c r="J529" s="544"/>
      <c r="K529" s="545"/>
      <c r="L529" s="546"/>
      <c r="M529" s="547"/>
      <c r="N529" s="548"/>
      <c r="O529" s="548"/>
      <c r="P529" s="548"/>
      <c r="Q529" s="548"/>
      <c r="R529" s="548"/>
      <c r="S529" s="548"/>
      <c r="T529" s="548"/>
      <c r="U529" s="548"/>
      <c r="V529" s="549"/>
      <c r="W529" s="550"/>
      <c r="X529" s="51"/>
      <c r="Y529" s="236"/>
    </row>
    <row r="530" spans="1:25" s="79" customFormat="1" ht="12.75" customHeight="1" outlineLevel="1" x14ac:dyDescent="0.25">
      <c r="A530" s="51"/>
      <c r="B530" s="295"/>
      <c r="C530" s="273"/>
      <c r="D530" s="273"/>
      <c r="E530" s="273"/>
      <c r="F530" s="299" t="s">
        <v>283</v>
      </c>
      <c r="G530" s="542"/>
      <c r="H530" s="543"/>
      <c r="I530" s="544"/>
      <c r="J530" s="544"/>
      <c r="K530" s="545"/>
      <c r="L530" s="546"/>
      <c r="M530" s="547"/>
      <c r="N530" s="548"/>
      <c r="O530" s="548"/>
      <c r="P530" s="548"/>
      <c r="Q530" s="548"/>
      <c r="R530" s="548"/>
      <c r="S530" s="548"/>
      <c r="T530" s="548"/>
      <c r="U530" s="548"/>
      <c r="V530" s="549"/>
      <c r="W530" s="550"/>
      <c r="X530" s="51"/>
      <c r="Y530" s="236"/>
    </row>
    <row r="531" spans="1:25" s="79" customFormat="1" ht="12.75" customHeight="1" outlineLevel="1" x14ac:dyDescent="0.25">
      <c r="A531" s="51"/>
      <c r="B531" s="295"/>
      <c r="C531" s="273"/>
      <c r="D531" s="273"/>
      <c r="E531" s="273"/>
      <c r="F531" s="299" t="s">
        <v>284</v>
      </c>
      <c r="G531" s="551"/>
      <c r="H531" s="552"/>
      <c r="I531" s="544"/>
      <c r="J531" s="544"/>
      <c r="K531" s="545"/>
      <c r="L531" s="546"/>
      <c r="M531" s="547"/>
      <c r="N531" s="548"/>
      <c r="O531" s="548"/>
      <c r="P531" s="548"/>
      <c r="Q531" s="548"/>
      <c r="R531" s="548"/>
      <c r="S531" s="548"/>
      <c r="T531" s="548"/>
      <c r="U531" s="548"/>
      <c r="V531" s="549"/>
      <c r="W531" s="550"/>
      <c r="X531" s="51"/>
      <c r="Y531" s="236"/>
    </row>
    <row r="532" spans="1:25" s="79" customFormat="1" ht="12.75" customHeight="1" outlineLevel="1" x14ac:dyDescent="0.25">
      <c r="A532" s="51"/>
      <c r="B532" s="295"/>
      <c r="C532" s="273"/>
      <c r="D532" s="273"/>
      <c r="E532" s="273"/>
      <c r="F532" s="299" t="s">
        <v>285</v>
      </c>
      <c r="G532" s="553"/>
      <c r="H532" s="552"/>
      <c r="I532" s="544"/>
      <c r="J532" s="544"/>
      <c r="K532" s="545"/>
      <c r="L532" s="546"/>
      <c r="M532" s="547"/>
      <c r="N532" s="548"/>
      <c r="O532" s="548"/>
      <c r="P532" s="548"/>
      <c r="Q532" s="548"/>
      <c r="R532" s="548"/>
      <c r="S532" s="548"/>
      <c r="T532" s="548"/>
      <c r="U532" s="548"/>
      <c r="V532" s="549"/>
      <c r="W532" s="550"/>
      <c r="X532" s="51"/>
      <c r="Y532" s="236"/>
    </row>
    <row r="533" spans="1:25" s="79" customFormat="1" ht="12.75" customHeight="1" x14ac:dyDescent="0.25">
      <c r="A533" s="51"/>
      <c r="B533" s="295"/>
      <c r="C533" s="273"/>
      <c r="D533" s="272" t="s">
        <v>286</v>
      </c>
      <c r="E533" s="272"/>
      <c r="F533" s="272"/>
      <c r="G533" s="367">
        <f t="shared" ref="G533:W533" si="116">SUBTOTAL(9,G534:G539)</f>
        <v>0</v>
      </c>
      <c r="H533" s="364">
        <f t="shared" si="116"/>
        <v>0</v>
      </c>
      <c r="I533" s="364">
        <f t="shared" si="116"/>
        <v>0</v>
      </c>
      <c r="J533" s="364">
        <f t="shared" si="116"/>
        <v>0</v>
      </c>
      <c r="K533" s="365">
        <f t="shared" si="116"/>
        <v>0</v>
      </c>
      <c r="L533" s="364">
        <f t="shared" si="116"/>
        <v>0</v>
      </c>
      <c r="M533" s="31">
        <f t="shared" si="116"/>
        <v>0</v>
      </c>
      <c r="N533" s="364">
        <f t="shared" si="116"/>
        <v>0</v>
      </c>
      <c r="O533" s="364">
        <f t="shared" si="116"/>
        <v>0</v>
      </c>
      <c r="P533" s="364">
        <f t="shared" si="116"/>
        <v>0</v>
      </c>
      <c r="Q533" s="364">
        <f t="shared" si="116"/>
        <v>0</v>
      </c>
      <c r="R533" s="364">
        <f t="shared" si="116"/>
        <v>0</v>
      </c>
      <c r="S533" s="364">
        <f t="shared" si="116"/>
        <v>0</v>
      </c>
      <c r="T533" s="364">
        <f t="shared" si="116"/>
        <v>0</v>
      </c>
      <c r="U533" s="364">
        <f t="shared" si="116"/>
        <v>0</v>
      </c>
      <c r="V533" s="364">
        <f t="shared" si="116"/>
        <v>0</v>
      </c>
      <c r="W533" s="366">
        <f t="shared" si="116"/>
        <v>0</v>
      </c>
      <c r="X533" s="51"/>
      <c r="Y533" s="238"/>
    </row>
    <row r="534" spans="1:25" s="79" customFormat="1" ht="12.75" customHeight="1" outlineLevel="2" x14ac:dyDescent="0.25">
      <c r="A534" s="51"/>
      <c r="B534" s="438"/>
      <c r="C534" s="273"/>
      <c r="D534" s="273"/>
      <c r="E534" s="273"/>
      <c r="F534" s="299" t="s">
        <v>287</v>
      </c>
      <c r="G534" s="551"/>
      <c r="H534" s="552"/>
      <c r="I534" s="544"/>
      <c r="J534" s="544"/>
      <c r="K534" s="545"/>
      <c r="L534" s="546"/>
      <c r="M534" s="547"/>
      <c r="N534" s="548"/>
      <c r="O534" s="548"/>
      <c r="P534" s="548"/>
      <c r="Q534" s="548"/>
      <c r="R534" s="548"/>
      <c r="S534" s="548"/>
      <c r="T534" s="548"/>
      <c r="U534" s="548"/>
      <c r="V534" s="549"/>
      <c r="W534" s="550"/>
      <c r="X534" s="51"/>
      <c r="Y534" s="236"/>
    </row>
    <row r="535" spans="1:25" s="79" customFormat="1" ht="12.75" customHeight="1" outlineLevel="2" x14ac:dyDescent="0.25">
      <c r="A535" s="51"/>
      <c r="B535" s="438"/>
      <c r="C535" s="273"/>
      <c r="D535" s="273"/>
      <c r="E535" s="273"/>
      <c r="F535" s="299" t="s">
        <v>288</v>
      </c>
      <c r="G535" s="551"/>
      <c r="H535" s="552"/>
      <c r="I535" s="544"/>
      <c r="J535" s="544"/>
      <c r="K535" s="545"/>
      <c r="L535" s="546"/>
      <c r="M535" s="547"/>
      <c r="N535" s="548"/>
      <c r="O535" s="548"/>
      <c r="P535" s="548"/>
      <c r="Q535" s="548"/>
      <c r="R535" s="548"/>
      <c r="S535" s="548"/>
      <c r="T535" s="548"/>
      <c r="U535" s="548"/>
      <c r="V535" s="549"/>
      <c r="W535" s="550"/>
      <c r="X535" s="51"/>
      <c r="Y535" s="236"/>
    </row>
    <row r="536" spans="1:25" s="79" customFormat="1" ht="12.75" customHeight="1" outlineLevel="2" x14ac:dyDescent="0.25">
      <c r="A536" s="51"/>
      <c r="B536" s="438"/>
      <c r="C536" s="273"/>
      <c r="D536" s="273"/>
      <c r="E536" s="273"/>
      <c r="F536" s="299" t="s">
        <v>289</v>
      </c>
      <c r="G536" s="551"/>
      <c r="H536" s="552"/>
      <c r="I536" s="544"/>
      <c r="J536" s="544"/>
      <c r="K536" s="545"/>
      <c r="L536" s="546"/>
      <c r="M536" s="547"/>
      <c r="N536" s="548"/>
      <c r="O536" s="548"/>
      <c r="P536" s="548"/>
      <c r="Q536" s="548"/>
      <c r="R536" s="548"/>
      <c r="S536" s="548"/>
      <c r="T536" s="548"/>
      <c r="U536" s="548"/>
      <c r="V536" s="549"/>
      <c r="W536" s="550"/>
      <c r="X536" s="51"/>
      <c r="Y536" s="236"/>
    </row>
    <row r="537" spans="1:25" s="79" customFormat="1" ht="12.75" customHeight="1" outlineLevel="2" x14ac:dyDescent="0.25">
      <c r="A537" s="51"/>
      <c r="B537" s="438"/>
      <c r="C537" s="273"/>
      <c r="D537" s="273"/>
      <c r="E537" s="273"/>
      <c r="F537" s="299" t="s">
        <v>290</v>
      </c>
      <c r="G537" s="551"/>
      <c r="H537" s="552"/>
      <c r="I537" s="544"/>
      <c r="J537" s="544"/>
      <c r="K537" s="545"/>
      <c r="L537" s="546"/>
      <c r="M537" s="547"/>
      <c r="N537" s="548"/>
      <c r="O537" s="548"/>
      <c r="P537" s="548"/>
      <c r="Q537" s="548"/>
      <c r="R537" s="548"/>
      <c r="S537" s="548"/>
      <c r="T537" s="548"/>
      <c r="U537" s="548"/>
      <c r="V537" s="549"/>
      <c r="W537" s="550"/>
      <c r="X537" s="51"/>
      <c r="Y537" s="236"/>
    </row>
    <row r="538" spans="1:25" s="79" customFormat="1" ht="12.75" customHeight="1" outlineLevel="2" x14ac:dyDescent="0.25">
      <c r="A538" s="51"/>
      <c r="B538" s="438"/>
      <c r="C538" s="273"/>
      <c r="D538" s="273"/>
      <c r="E538" s="273"/>
      <c r="F538" s="299" t="s">
        <v>291</v>
      </c>
      <c r="G538" s="551"/>
      <c r="H538" s="552"/>
      <c r="I538" s="544"/>
      <c r="J538" s="544"/>
      <c r="K538" s="545"/>
      <c r="L538" s="546"/>
      <c r="M538" s="547"/>
      <c r="N538" s="548"/>
      <c r="O538" s="548"/>
      <c r="P538" s="548"/>
      <c r="Q538" s="548"/>
      <c r="R538" s="548"/>
      <c r="S538" s="548"/>
      <c r="T538" s="548"/>
      <c r="U538" s="548"/>
      <c r="V538" s="549"/>
      <c r="W538" s="550"/>
      <c r="X538" s="51"/>
      <c r="Y538" s="236"/>
    </row>
    <row r="539" spans="1:25" s="79" customFormat="1" ht="12.75" customHeight="1" outlineLevel="2" x14ac:dyDescent="0.25">
      <c r="A539" s="51"/>
      <c r="B539" s="438"/>
      <c r="C539" s="273"/>
      <c r="D539" s="273"/>
      <c r="E539" s="273"/>
      <c r="F539" s="299" t="s">
        <v>292</v>
      </c>
      <c r="G539" s="553"/>
      <c r="H539" s="552"/>
      <c r="I539" s="544"/>
      <c r="J539" s="544"/>
      <c r="K539" s="545"/>
      <c r="L539" s="546"/>
      <c r="M539" s="547"/>
      <c r="N539" s="548"/>
      <c r="O539" s="548"/>
      <c r="P539" s="548"/>
      <c r="Q539" s="548"/>
      <c r="R539" s="548"/>
      <c r="S539" s="548"/>
      <c r="T539" s="548"/>
      <c r="U539" s="548"/>
      <c r="V539" s="549"/>
      <c r="W539" s="550"/>
      <c r="X539" s="51"/>
      <c r="Y539" s="236"/>
    </row>
    <row r="540" spans="1:25" s="79" customFormat="1" ht="12.75" customHeight="1" outlineLevel="2" x14ac:dyDescent="0.25">
      <c r="A540" s="51"/>
      <c r="B540" s="295"/>
      <c r="C540" s="273"/>
      <c r="D540" s="272" t="s">
        <v>293</v>
      </c>
      <c r="E540" s="272"/>
      <c r="F540" s="360"/>
      <c r="G540" s="367">
        <f>SUBTOTAL(9,G541:G542)</f>
        <v>0</v>
      </c>
      <c r="H540" s="364">
        <f t="shared" ref="H540:W540" si="117">SUBTOTAL(9,H541:H542)</f>
        <v>0</v>
      </c>
      <c r="I540" s="364">
        <f t="shared" si="117"/>
        <v>0</v>
      </c>
      <c r="J540" s="364">
        <f t="shared" si="117"/>
        <v>0</v>
      </c>
      <c r="K540" s="365">
        <f t="shared" si="117"/>
        <v>0</v>
      </c>
      <c r="L540" s="364">
        <f t="shared" si="117"/>
        <v>0</v>
      </c>
      <c r="M540" s="31">
        <f t="shared" si="117"/>
        <v>0</v>
      </c>
      <c r="N540" s="364">
        <f t="shared" si="117"/>
        <v>0</v>
      </c>
      <c r="O540" s="364">
        <f t="shared" si="117"/>
        <v>0</v>
      </c>
      <c r="P540" s="364">
        <f t="shared" si="117"/>
        <v>0</v>
      </c>
      <c r="Q540" s="364">
        <f t="shared" si="117"/>
        <v>0</v>
      </c>
      <c r="R540" s="364">
        <f t="shared" si="117"/>
        <v>0</v>
      </c>
      <c r="S540" s="364">
        <f t="shared" si="117"/>
        <v>0</v>
      </c>
      <c r="T540" s="364">
        <f t="shared" si="117"/>
        <v>0</v>
      </c>
      <c r="U540" s="364">
        <f t="shared" si="117"/>
        <v>0</v>
      </c>
      <c r="V540" s="364">
        <f t="shared" si="117"/>
        <v>0</v>
      </c>
      <c r="W540" s="366">
        <f t="shared" si="117"/>
        <v>0</v>
      </c>
      <c r="X540" s="51"/>
      <c r="Y540" s="238"/>
    </row>
    <row r="541" spans="1:25" s="79" customFormat="1" ht="12.75" customHeight="1" outlineLevel="2" x14ac:dyDescent="0.25">
      <c r="A541" s="51"/>
      <c r="B541" s="438"/>
      <c r="C541" s="273"/>
      <c r="D541" s="273"/>
      <c r="E541" s="273"/>
      <c r="F541" s="299" t="s">
        <v>294</v>
      </c>
      <c r="G541" s="551"/>
      <c r="H541" s="552"/>
      <c r="I541" s="544"/>
      <c r="J541" s="544"/>
      <c r="K541" s="545"/>
      <c r="L541" s="546"/>
      <c r="M541" s="547"/>
      <c r="N541" s="548"/>
      <c r="O541" s="548"/>
      <c r="P541" s="548"/>
      <c r="Q541" s="548"/>
      <c r="R541" s="548"/>
      <c r="S541" s="548"/>
      <c r="T541" s="548"/>
      <c r="U541" s="548"/>
      <c r="V541" s="549"/>
      <c r="W541" s="550"/>
      <c r="X541" s="51"/>
      <c r="Y541" s="236"/>
    </row>
    <row r="542" spans="1:25" s="79" customFormat="1" ht="12.75" customHeight="1" outlineLevel="2" x14ac:dyDescent="0.25">
      <c r="A542" s="51"/>
      <c r="B542" s="438"/>
      <c r="C542" s="273"/>
      <c r="D542" s="273"/>
      <c r="E542" s="273"/>
      <c r="F542" s="299" t="s">
        <v>295</v>
      </c>
      <c r="G542" s="553"/>
      <c r="H542" s="552"/>
      <c r="I542" s="544"/>
      <c r="J542" s="544"/>
      <c r="K542" s="545"/>
      <c r="L542" s="546"/>
      <c r="M542" s="547"/>
      <c r="N542" s="548"/>
      <c r="O542" s="548"/>
      <c r="P542" s="548"/>
      <c r="Q542" s="548"/>
      <c r="R542" s="548"/>
      <c r="S542" s="548"/>
      <c r="T542" s="548"/>
      <c r="U542" s="548"/>
      <c r="V542" s="549"/>
      <c r="W542" s="550"/>
      <c r="X542" s="51"/>
      <c r="Y542" s="236"/>
    </row>
    <row r="543" spans="1:25" s="79" customFormat="1" ht="12.75" customHeight="1" x14ac:dyDescent="0.25">
      <c r="A543" s="51"/>
      <c r="B543" s="295"/>
      <c r="C543" s="273"/>
      <c r="D543" s="272" t="s">
        <v>296</v>
      </c>
      <c r="E543" s="272"/>
      <c r="F543" s="272"/>
      <c r="G543" s="367">
        <f t="shared" ref="G543:W543" si="118">SUBTOTAL(9,G544:G548)</f>
        <v>0</v>
      </c>
      <c r="H543" s="364">
        <f t="shared" si="118"/>
        <v>0</v>
      </c>
      <c r="I543" s="364">
        <f t="shared" si="118"/>
        <v>0</v>
      </c>
      <c r="J543" s="364">
        <f t="shared" si="118"/>
        <v>0</v>
      </c>
      <c r="K543" s="365">
        <f t="shared" si="118"/>
        <v>0</v>
      </c>
      <c r="L543" s="364">
        <f t="shared" si="118"/>
        <v>0</v>
      </c>
      <c r="M543" s="31">
        <f t="shared" si="118"/>
        <v>0</v>
      </c>
      <c r="N543" s="364">
        <f t="shared" si="118"/>
        <v>0</v>
      </c>
      <c r="O543" s="364">
        <f t="shared" si="118"/>
        <v>0</v>
      </c>
      <c r="P543" s="364">
        <f t="shared" si="118"/>
        <v>0</v>
      </c>
      <c r="Q543" s="364">
        <f t="shared" si="118"/>
        <v>0</v>
      </c>
      <c r="R543" s="364">
        <f t="shared" si="118"/>
        <v>0</v>
      </c>
      <c r="S543" s="364">
        <f t="shared" si="118"/>
        <v>0</v>
      </c>
      <c r="T543" s="364">
        <f t="shared" si="118"/>
        <v>0</v>
      </c>
      <c r="U543" s="364">
        <f t="shared" si="118"/>
        <v>0</v>
      </c>
      <c r="V543" s="364">
        <f t="shared" si="118"/>
        <v>0</v>
      </c>
      <c r="W543" s="366">
        <f t="shared" si="118"/>
        <v>0</v>
      </c>
      <c r="X543" s="51"/>
      <c r="Y543" s="238"/>
    </row>
    <row r="544" spans="1:25" s="79" customFormat="1" ht="12.75" customHeight="1" outlineLevel="1" x14ac:dyDescent="0.25">
      <c r="A544" s="51"/>
      <c r="B544" s="438"/>
      <c r="C544" s="273"/>
      <c r="D544" s="273"/>
      <c r="E544" s="273"/>
      <c r="F544" s="299" t="s">
        <v>297</v>
      </c>
      <c r="G544" s="551"/>
      <c r="H544" s="552"/>
      <c r="I544" s="544"/>
      <c r="J544" s="544"/>
      <c r="K544" s="545"/>
      <c r="L544" s="546"/>
      <c r="M544" s="547"/>
      <c r="N544" s="548"/>
      <c r="O544" s="548"/>
      <c r="P544" s="548"/>
      <c r="Q544" s="548"/>
      <c r="R544" s="548"/>
      <c r="S544" s="548"/>
      <c r="T544" s="548"/>
      <c r="U544" s="548"/>
      <c r="V544" s="549"/>
      <c r="W544" s="550"/>
      <c r="X544" s="51"/>
      <c r="Y544" s="236"/>
    </row>
    <row r="545" spans="1:25" s="79" customFormat="1" ht="12.75" customHeight="1" outlineLevel="1" x14ac:dyDescent="0.25">
      <c r="A545" s="51"/>
      <c r="B545" s="438"/>
      <c r="C545" s="273"/>
      <c r="D545" s="273"/>
      <c r="E545" s="273"/>
      <c r="F545" s="299" t="s">
        <v>298</v>
      </c>
      <c r="G545" s="551"/>
      <c r="H545" s="552"/>
      <c r="I545" s="544"/>
      <c r="J545" s="544"/>
      <c r="K545" s="545"/>
      <c r="L545" s="546"/>
      <c r="M545" s="547"/>
      <c r="N545" s="548"/>
      <c r="O545" s="548"/>
      <c r="P545" s="548"/>
      <c r="Q545" s="548"/>
      <c r="R545" s="548"/>
      <c r="S545" s="548"/>
      <c r="T545" s="548"/>
      <c r="U545" s="548"/>
      <c r="V545" s="549"/>
      <c r="W545" s="550"/>
      <c r="X545" s="51"/>
      <c r="Y545" s="236"/>
    </row>
    <row r="546" spans="1:25" s="79" customFormat="1" ht="12.75" customHeight="1" outlineLevel="1" x14ac:dyDescent="0.25">
      <c r="A546" s="51"/>
      <c r="B546" s="438"/>
      <c r="C546" s="273"/>
      <c r="D546" s="273"/>
      <c r="E546" s="273"/>
      <c r="F546" s="299" t="s">
        <v>299</v>
      </c>
      <c r="G546" s="551"/>
      <c r="H546" s="552"/>
      <c r="I546" s="544"/>
      <c r="J546" s="544"/>
      <c r="K546" s="545"/>
      <c r="L546" s="546"/>
      <c r="M546" s="547"/>
      <c r="N546" s="548"/>
      <c r="O546" s="548"/>
      <c r="P546" s="548"/>
      <c r="Q546" s="548"/>
      <c r="R546" s="548"/>
      <c r="S546" s="548"/>
      <c r="T546" s="548"/>
      <c r="U546" s="548"/>
      <c r="V546" s="549"/>
      <c r="W546" s="550"/>
      <c r="X546" s="51"/>
      <c r="Y546" s="236"/>
    </row>
    <row r="547" spans="1:25" s="79" customFormat="1" ht="12.75" customHeight="1" outlineLevel="1" x14ac:dyDescent="0.25">
      <c r="A547" s="51"/>
      <c r="B547" s="438"/>
      <c r="C547" s="273"/>
      <c r="D547" s="273"/>
      <c r="E547" s="273"/>
      <c r="F547" s="299" t="s">
        <v>300</v>
      </c>
      <c r="G547" s="551"/>
      <c r="H547" s="552"/>
      <c r="I547" s="544"/>
      <c r="J547" s="544"/>
      <c r="K547" s="545"/>
      <c r="L547" s="546"/>
      <c r="M547" s="547"/>
      <c r="N547" s="548"/>
      <c r="O547" s="548"/>
      <c r="P547" s="548"/>
      <c r="Q547" s="548"/>
      <c r="R547" s="548"/>
      <c r="S547" s="548"/>
      <c r="T547" s="548"/>
      <c r="U547" s="548"/>
      <c r="V547" s="549"/>
      <c r="W547" s="550"/>
      <c r="X547" s="51"/>
      <c r="Y547" s="236"/>
    </row>
    <row r="548" spans="1:25" s="79" customFormat="1" ht="12.75" customHeight="1" outlineLevel="1" x14ac:dyDescent="0.25">
      <c r="A548" s="51"/>
      <c r="B548" s="438"/>
      <c r="C548" s="273"/>
      <c r="D548" s="273"/>
      <c r="E548" s="273"/>
      <c r="F548" s="299" t="s">
        <v>301</v>
      </c>
      <c r="G548" s="553"/>
      <c r="H548" s="552"/>
      <c r="I548" s="544"/>
      <c r="J548" s="544"/>
      <c r="K548" s="545"/>
      <c r="L548" s="546"/>
      <c r="M548" s="547"/>
      <c r="N548" s="548"/>
      <c r="O548" s="548"/>
      <c r="P548" s="548"/>
      <c r="Q548" s="548"/>
      <c r="R548" s="548"/>
      <c r="S548" s="548"/>
      <c r="T548" s="548"/>
      <c r="U548" s="548"/>
      <c r="V548" s="549"/>
      <c r="W548" s="550"/>
      <c r="X548" s="51"/>
      <c r="Y548" s="236"/>
    </row>
    <row r="549" spans="1:25" s="79" customFormat="1" ht="12.75" customHeight="1" x14ac:dyDescent="0.25">
      <c r="A549" s="51"/>
      <c r="B549" s="295"/>
      <c r="C549" s="273"/>
      <c r="D549" s="272" t="s">
        <v>302</v>
      </c>
      <c r="E549" s="272"/>
      <c r="F549" s="272"/>
      <c r="G549" s="367">
        <f>SUBTOTAL(9,G550:G551)</f>
        <v>0</v>
      </c>
      <c r="H549" s="364">
        <f t="shared" ref="H549:W549" si="119">SUBTOTAL(9,H550:H551)</f>
        <v>0</v>
      </c>
      <c r="I549" s="364">
        <f t="shared" si="119"/>
        <v>0</v>
      </c>
      <c r="J549" s="364">
        <f t="shared" si="119"/>
        <v>0</v>
      </c>
      <c r="K549" s="365">
        <f t="shared" si="119"/>
        <v>0</v>
      </c>
      <c r="L549" s="364">
        <f t="shared" si="119"/>
        <v>0</v>
      </c>
      <c r="M549" s="31">
        <f t="shared" si="119"/>
        <v>0</v>
      </c>
      <c r="N549" s="364">
        <f t="shared" si="119"/>
        <v>0</v>
      </c>
      <c r="O549" s="364">
        <f t="shared" si="119"/>
        <v>0</v>
      </c>
      <c r="P549" s="364">
        <f t="shared" si="119"/>
        <v>0</v>
      </c>
      <c r="Q549" s="364">
        <f t="shared" si="119"/>
        <v>0</v>
      </c>
      <c r="R549" s="364">
        <f t="shared" si="119"/>
        <v>0</v>
      </c>
      <c r="S549" s="364">
        <f t="shared" si="119"/>
        <v>0</v>
      </c>
      <c r="T549" s="364">
        <f t="shared" si="119"/>
        <v>0</v>
      </c>
      <c r="U549" s="364">
        <f t="shared" si="119"/>
        <v>0</v>
      </c>
      <c r="V549" s="364">
        <f t="shared" si="119"/>
        <v>0</v>
      </c>
      <c r="W549" s="366">
        <f t="shared" si="119"/>
        <v>0</v>
      </c>
      <c r="X549" s="51"/>
      <c r="Y549" s="238"/>
    </row>
    <row r="550" spans="1:25" s="79" customFormat="1" ht="12.75" customHeight="1" outlineLevel="1" x14ac:dyDescent="0.25">
      <c r="A550" s="51"/>
      <c r="B550" s="295"/>
      <c r="C550" s="273"/>
      <c r="D550" s="273"/>
      <c r="E550" s="273"/>
      <c r="F550" s="299" t="s">
        <v>303</v>
      </c>
      <c r="G550" s="551"/>
      <c r="H550" s="552"/>
      <c r="I550" s="544"/>
      <c r="J550" s="544"/>
      <c r="K550" s="545"/>
      <c r="L550" s="546"/>
      <c r="M550" s="547"/>
      <c r="N550" s="548"/>
      <c r="O550" s="548"/>
      <c r="P550" s="548"/>
      <c r="Q550" s="548"/>
      <c r="R550" s="548"/>
      <c r="S550" s="548"/>
      <c r="T550" s="548"/>
      <c r="U550" s="548"/>
      <c r="V550" s="549"/>
      <c r="W550" s="550"/>
      <c r="X550" s="51"/>
      <c r="Y550" s="236"/>
    </row>
    <row r="551" spans="1:25" s="79" customFormat="1" ht="12.75" customHeight="1" outlineLevel="1" x14ac:dyDescent="0.25">
      <c r="A551" s="51"/>
      <c r="B551" s="295"/>
      <c r="C551" s="273"/>
      <c r="D551" s="273"/>
      <c r="E551" s="273"/>
      <c r="F551" s="299" t="s">
        <v>304</v>
      </c>
      <c r="G551" s="553"/>
      <c r="H551" s="552"/>
      <c r="I551" s="544"/>
      <c r="J551" s="544"/>
      <c r="K551" s="545"/>
      <c r="L551" s="546"/>
      <c r="M551" s="547"/>
      <c r="N551" s="548"/>
      <c r="O551" s="548"/>
      <c r="P551" s="548"/>
      <c r="Q551" s="548"/>
      <c r="R551" s="548"/>
      <c r="S551" s="548"/>
      <c r="T551" s="548"/>
      <c r="U551" s="548"/>
      <c r="V551" s="549"/>
      <c r="W551" s="550"/>
      <c r="X551" s="51"/>
      <c r="Y551" s="236"/>
    </row>
    <row r="552" spans="1:25" s="79" customFormat="1" ht="12.75" customHeight="1" x14ac:dyDescent="0.25">
      <c r="A552" s="51"/>
      <c r="B552" s="295"/>
      <c r="C552" s="273"/>
      <c r="D552" s="272" t="s">
        <v>305</v>
      </c>
      <c r="E552" s="272"/>
      <c r="F552" s="272"/>
      <c r="G552" s="367">
        <f>SUBTOTAL(9,G553:G559)</f>
        <v>0</v>
      </c>
      <c r="H552" s="364">
        <f t="shared" ref="H552:W552" si="120">SUBTOTAL(9,H553:H559)</f>
        <v>0</v>
      </c>
      <c r="I552" s="364">
        <f t="shared" si="120"/>
        <v>0</v>
      </c>
      <c r="J552" s="364">
        <f t="shared" si="120"/>
        <v>0</v>
      </c>
      <c r="K552" s="365">
        <f t="shared" si="120"/>
        <v>0</v>
      </c>
      <c r="L552" s="364">
        <f t="shared" si="120"/>
        <v>0</v>
      </c>
      <c r="M552" s="31">
        <f t="shared" si="120"/>
        <v>0</v>
      </c>
      <c r="N552" s="364">
        <f t="shared" si="120"/>
        <v>0</v>
      </c>
      <c r="O552" s="364">
        <f t="shared" si="120"/>
        <v>0</v>
      </c>
      <c r="P552" s="364">
        <f t="shared" si="120"/>
        <v>0</v>
      </c>
      <c r="Q552" s="364">
        <f t="shared" si="120"/>
        <v>0</v>
      </c>
      <c r="R552" s="364">
        <f t="shared" si="120"/>
        <v>0</v>
      </c>
      <c r="S552" s="364">
        <f t="shared" si="120"/>
        <v>0</v>
      </c>
      <c r="T552" s="364">
        <f t="shared" si="120"/>
        <v>0</v>
      </c>
      <c r="U552" s="364">
        <f t="shared" si="120"/>
        <v>0</v>
      </c>
      <c r="V552" s="364">
        <f t="shared" si="120"/>
        <v>0</v>
      </c>
      <c r="W552" s="366">
        <f t="shared" si="120"/>
        <v>0</v>
      </c>
      <c r="X552" s="51"/>
      <c r="Y552" s="238"/>
    </row>
    <row r="553" spans="1:25" s="79" customFormat="1" ht="12.75" customHeight="1" outlineLevel="1" x14ac:dyDescent="0.25">
      <c r="A553" s="51"/>
      <c r="B553" s="295"/>
      <c r="C553" s="273"/>
      <c r="D553" s="273"/>
      <c r="E553" s="273"/>
      <c r="F553" s="299" t="s">
        <v>306</v>
      </c>
      <c r="G553" s="551"/>
      <c r="H553" s="552"/>
      <c r="I553" s="544"/>
      <c r="J553" s="544"/>
      <c r="K553" s="545"/>
      <c r="L553" s="546"/>
      <c r="M553" s="547"/>
      <c r="N553" s="548"/>
      <c r="O553" s="548"/>
      <c r="P553" s="548"/>
      <c r="Q553" s="548"/>
      <c r="R553" s="548"/>
      <c r="S553" s="548"/>
      <c r="T553" s="548"/>
      <c r="U553" s="548"/>
      <c r="V553" s="549"/>
      <c r="W553" s="550"/>
      <c r="X553" s="51"/>
      <c r="Y553" s="236"/>
    </row>
    <row r="554" spans="1:25" s="79" customFormat="1" ht="12.75" customHeight="1" outlineLevel="1" x14ac:dyDescent="0.25">
      <c r="A554" s="51"/>
      <c r="B554" s="295"/>
      <c r="C554" s="273"/>
      <c r="D554" s="273"/>
      <c r="E554" s="273"/>
      <c r="F554" s="299" t="s">
        <v>307</v>
      </c>
      <c r="G554" s="551"/>
      <c r="H554" s="552"/>
      <c r="I554" s="544"/>
      <c r="J554" s="544"/>
      <c r="K554" s="545"/>
      <c r="L554" s="546"/>
      <c r="M554" s="547"/>
      <c r="N554" s="548"/>
      <c r="O554" s="548"/>
      <c r="P554" s="548"/>
      <c r="Q554" s="548"/>
      <c r="R554" s="548"/>
      <c r="S554" s="548"/>
      <c r="T554" s="548"/>
      <c r="U554" s="548"/>
      <c r="V554" s="549"/>
      <c r="W554" s="550"/>
      <c r="X554" s="51"/>
      <c r="Y554" s="236"/>
    </row>
    <row r="555" spans="1:25" s="79" customFormat="1" ht="12.75" customHeight="1" outlineLevel="1" x14ac:dyDescent="0.25">
      <c r="A555" s="51"/>
      <c r="B555" s="295"/>
      <c r="C555" s="273"/>
      <c r="D555" s="273"/>
      <c r="E555" s="273"/>
      <c r="F555" s="299" t="s">
        <v>308</v>
      </c>
      <c r="G555" s="551"/>
      <c r="H555" s="552"/>
      <c r="I555" s="544"/>
      <c r="J555" s="544"/>
      <c r="K555" s="545"/>
      <c r="L555" s="546"/>
      <c r="M555" s="547"/>
      <c r="N555" s="548"/>
      <c r="O555" s="548"/>
      <c r="P555" s="548"/>
      <c r="Q555" s="548"/>
      <c r="R555" s="548"/>
      <c r="S555" s="548"/>
      <c r="T555" s="548"/>
      <c r="U555" s="548"/>
      <c r="V555" s="549"/>
      <c r="W555" s="550"/>
      <c r="X555" s="51"/>
      <c r="Y555" s="236"/>
    </row>
    <row r="556" spans="1:25" s="79" customFormat="1" ht="12.75" customHeight="1" outlineLevel="1" x14ac:dyDescent="0.25">
      <c r="A556" s="51"/>
      <c r="B556" s="295"/>
      <c r="C556" s="273"/>
      <c r="D556" s="273"/>
      <c r="E556" s="273"/>
      <c r="F556" s="299" t="s">
        <v>309</v>
      </c>
      <c r="G556" s="551"/>
      <c r="H556" s="552"/>
      <c r="I556" s="544"/>
      <c r="J556" s="544"/>
      <c r="K556" s="545"/>
      <c r="L556" s="546"/>
      <c r="M556" s="547"/>
      <c r="N556" s="548"/>
      <c r="O556" s="548"/>
      <c r="P556" s="548"/>
      <c r="Q556" s="548"/>
      <c r="R556" s="548"/>
      <c r="S556" s="548"/>
      <c r="T556" s="548"/>
      <c r="U556" s="548"/>
      <c r="V556" s="549"/>
      <c r="W556" s="550"/>
      <c r="X556" s="51"/>
      <c r="Y556" s="236"/>
    </row>
    <row r="557" spans="1:25" s="79" customFormat="1" ht="12.75" customHeight="1" outlineLevel="1" x14ac:dyDescent="0.25">
      <c r="A557" s="51"/>
      <c r="B557" s="295"/>
      <c r="C557" s="273"/>
      <c r="D557" s="273"/>
      <c r="E557" s="273"/>
      <c r="F557" s="299" t="s">
        <v>310</v>
      </c>
      <c r="G557" s="551"/>
      <c r="H557" s="552"/>
      <c r="I557" s="544"/>
      <c r="J557" s="544"/>
      <c r="K557" s="545"/>
      <c r="L557" s="546"/>
      <c r="M557" s="547"/>
      <c r="N557" s="548"/>
      <c r="O557" s="548"/>
      <c r="P557" s="548"/>
      <c r="Q557" s="548"/>
      <c r="R557" s="548"/>
      <c r="S557" s="548"/>
      <c r="T557" s="548"/>
      <c r="U557" s="548"/>
      <c r="V557" s="549"/>
      <c r="W557" s="550"/>
      <c r="X557" s="51"/>
      <c r="Y557" s="236"/>
    </row>
    <row r="558" spans="1:25" s="79" customFormat="1" ht="12.75" customHeight="1" outlineLevel="1" x14ac:dyDescent="0.25">
      <c r="A558" s="51"/>
      <c r="B558" s="295"/>
      <c r="C558" s="273"/>
      <c r="D558" s="273"/>
      <c r="E558" s="273"/>
      <c r="F558" s="299" t="s">
        <v>311</v>
      </c>
      <c r="G558" s="551"/>
      <c r="H558" s="552"/>
      <c r="I558" s="544"/>
      <c r="J558" s="544"/>
      <c r="K558" s="545"/>
      <c r="L558" s="546"/>
      <c r="M558" s="547"/>
      <c r="N558" s="548"/>
      <c r="O558" s="548"/>
      <c r="P558" s="548"/>
      <c r="Q558" s="548"/>
      <c r="R558" s="548"/>
      <c r="S558" s="548"/>
      <c r="T558" s="548"/>
      <c r="U558" s="548"/>
      <c r="V558" s="549"/>
      <c r="W558" s="550"/>
      <c r="X558" s="51"/>
      <c r="Y558" s="236"/>
    </row>
    <row r="559" spans="1:25" s="79" customFormat="1" ht="12.75" customHeight="1" outlineLevel="1" x14ac:dyDescent="0.25">
      <c r="A559" s="51"/>
      <c r="B559" s="295"/>
      <c r="C559" s="273"/>
      <c r="D559" s="273"/>
      <c r="E559" s="273"/>
      <c r="F559" s="299" t="s">
        <v>312</v>
      </c>
      <c r="G559" s="553"/>
      <c r="H559" s="552"/>
      <c r="I559" s="544"/>
      <c r="J559" s="544"/>
      <c r="K559" s="545"/>
      <c r="L559" s="546"/>
      <c r="M559" s="547"/>
      <c r="N559" s="548"/>
      <c r="O559" s="548"/>
      <c r="P559" s="548"/>
      <c r="Q559" s="548"/>
      <c r="R559" s="548"/>
      <c r="S559" s="548"/>
      <c r="T559" s="548"/>
      <c r="U559" s="548"/>
      <c r="V559" s="549"/>
      <c r="W559" s="550"/>
      <c r="X559" s="51"/>
      <c r="Y559" s="236"/>
    </row>
    <row r="560" spans="1:25" s="79" customFormat="1" ht="12.75" customHeight="1" x14ac:dyDescent="0.25">
      <c r="A560" s="51"/>
      <c r="B560" s="295"/>
      <c r="C560" s="273"/>
      <c r="D560" s="272" t="s">
        <v>313</v>
      </c>
      <c r="E560" s="272"/>
      <c r="F560" s="272"/>
      <c r="G560" s="367">
        <f>SUBTOTAL(9,G561:G562)</f>
        <v>0</v>
      </c>
      <c r="H560" s="364">
        <f t="shared" ref="H560:W560" si="121">SUBTOTAL(9,H561:H562)</f>
        <v>0</v>
      </c>
      <c r="I560" s="364">
        <f t="shared" si="121"/>
        <v>0</v>
      </c>
      <c r="J560" s="364">
        <f t="shared" si="121"/>
        <v>0</v>
      </c>
      <c r="K560" s="365">
        <f t="shared" si="121"/>
        <v>0</v>
      </c>
      <c r="L560" s="364">
        <f t="shared" si="121"/>
        <v>0</v>
      </c>
      <c r="M560" s="31">
        <f t="shared" si="121"/>
        <v>0</v>
      </c>
      <c r="N560" s="364">
        <f t="shared" si="121"/>
        <v>0</v>
      </c>
      <c r="O560" s="364">
        <f t="shared" si="121"/>
        <v>0</v>
      </c>
      <c r="P560" s="364">
        <f t="shared" si="121"/>
        <v>0</v>
      </c>
      <c r="Q560" s="364">
        <f t="shared" si="121"/>
        <v>0</v>
      </c>
      <c r="R560" s="364">
        <f t="shared" si="121"/>
        <v>0</v>
      </c>
      <c r="S560" s="364">
        <f t="shared" si="121"/>
        <v>0</v>
      </c>
      <c r="T560" s="364">
        <f t="shared" si="121"/>
        <v>0</v>
      </c>
      <c r="U560" s="364">
        <f t="shared" si="121"/>
        <v>0</v>
      </c>
      <c r="V560" s="364">
        <f t="shared" si="121"/>
        <v>0</v>
      </c>
      <c r="W560" s="366">
        <f t="shared" si="121"/>
        <v>0</v>
      </c>
      <c r="X560" s="51"/>
      <c r="Y560" s="238"/>
    </row>
    <row r="561" spans="1:25" s="79" customFormat="1" ht="12.75" customHeight="1" outlineLevel="1" x14ac:dyDescent="0.25">
      <c r="A561" s="51"/>
      <c r="B561" s="295"/>
      <c r="C561" s="273"/>
      <c r="D561" s="273"/>
      <c r="E561" s="273"/>
      <c r="F561" s="299" t="s">
        <v>314</v>
      </c>
      <c r="G561" s="551"/>
      <c r="H561" s="552"/>
      <c r="I561" s="544"/>
      <c r="J561" s="544"/>
      <c r="K561" s="545"/>
      <c r="L561" s="546"/>
      <c r="M561" s="547"/>
      <c r="N561" s="548"/>
      <c r="O561" s="548"/>
      <c r="P561" s="548"/>
      <c r="Q561" s="548"/>
      <c r="R561" s="548"/>
      <c r="S561" s="548"/>
      <c r="T561" s="548"/>
      <c r="U561" s="548"/>
      <c r="V561" s="549"/>
      <c r="W561" s="550"/>
      <c r="X561" s="51"/>
      <c r="Y561" s="236"/>
    </row>
    <row r="562" spans="1:25" s="79" customFormat="1" ht="12.75" customHeight="1" outlineLevel="1" x14ac:dyDescent="0.25">
      <c r="A562" s="51"/>
      <c r="B562" s="295"/>
      <c r="C562" s="273"/>
      <c r="D562" s="273"/>
      <c r="E562" s="273"/>
      <c r="F562" s="299" t="s">
        <v>315</v>
      </c>
      <c r="G562" s="553"/>
      <c r="H562" s="552"/>
      <c r="I562" s="544"/>
      <c r="J562" s="544"/>
      <c r="K562" s="545"/>
      <c r="L562" s="546"/>
      <c r="M562" s="547"/>
      <c r="N562" s="548"/>
      <c r="O562" s="548"/>
      <c r="P562" s="548"/>
      <c r="Q562" s="548"/>
      <c r="R562" s="548"/>
      <c r="S562" s="548"/>
      <c r="T562" s="548"/>
      <c r="U562" s="548"/>
      <c r="V562" s="549"/>
      <c r="W562" s="550"/>
      <c r="X562" s="51"/>
      <c r="Y562" s="236"/>
    </row>
    <row r="563" spans="1:25" s="79" customFormat="1" ht="12.75" customHeight="1" x14ac:dyDescent="0.25">
      <c r="A563" s="51"/>
      <c r="B563" s="295"/>
      <c r="C563" s="273"/>
      <c r="D563" s="272" t="s">
        <v>316</v>
      </c>
      <c r="E563" s="273"/>
      <c r="F563" s="273"/>
      <c r="G563" s="367">
        <f>SUBTOTAL(9,G564)</f>
        <v>0</v>
      </c>
      <c r="H563" s="364">
        <f t="shared" ref="H563:W563" si="122">SUBTOTAL(9,H564)</f>
        <v>0</v>
      </c>
      <c r="I563" s="364">
        <f t="shared" si="122"/>
        <v>0</v>
      </c>
      <c r="J563" s="364">
        <f t="shared" si="122"/>
        <v>0</v>
      </c>
      <c r="K563" s="365">
        <f t="shared" si="122"/>
        <v>0</v>
      </c>
      <c r="L563" s="364">
        <f t="shared" si="122"/>
        <v>0</v>
      </c>
      <c r="M563" s="31">
        <f t="shared" si="122"/>
        <v>0</v>
      </c>
      <c r="N563" s="364">
        <f t="shared" si="122"/>
        <v>0</v>
      </c>
      <c r="O563" s="364">
        <f t="shared" si="122"/>
        <v>0</v>
      </c>
      <c r="P563" s="364">
        <f t="shared" si="122"/>
        <v>0</v>
      </c>
      <c r="Q563" s="364">
        <f t="shared" si="122"/>
        <v>0</v>
      </c>
      <c r="R563" s="364">
        <f t="shared" si="122"/>
        <v>0</v>
      </c>
      <c r="S563" s="364">
        <f t="shared" si="122"/>
        <v>0</v>
      </c>
      <c r="T563" s="364">
        <f t="shared" si="122"/>
        <v>0</v>
      </c>
      <c r="U563" s="364">
        <f t="shared" si="122"/>
        <v>0</v>
      </c>
      <c r="V563" s="364">
        <f t="shared" si="122"/>
        <v>0</v>
      </c>
      <c r="W563" s="366">
        <f t="shared" si="122"/>
        <v>0</v>
      </c>
      <c r="X563" s="51"/>
      <c r="Y563" s="238"/>
    </row>
    <row r="564" spans="1:25" s="79" customFormat="1" ht="12.75" customHeight="1" outlineLevel="1" x14ac:dyDescent="0.25">
      <c r="A564" s="51"/>
      <c r="B564" s="295"/>
      <c r="C564" s="273"/>
      <c r="D564" s="273"/>
      <c r="E564" s="273"/>
      <c r="F564" s="299" t="s">
        <v>317</v>
      </c>
      <c r="G564" s="553"/>
      <c r="H564" s="552"/>
      <c r="I564" s="544"/>
      <c r="J564" s="544"/>
      <c r="K564" s="545"/>
      <c r="L564" s="546"/>
      <c r="M564" s="547"/>
      <c r="N564" s="548"/>
      <c r="O564" s="548"/>
      <c r="P564" s="548"/>
      <c r="Q564" s="548"/>
      <c r="R564" s="548"/>
      <c r="S564" s="548"/>
      <c r="T564" s="548"/>
      <c r="U564" s="548"/>
      <c r="V564" s="549"/>
      <c r="W564" s="550"/>
      <c r="X564" s="51"/>
      <c r="Y564" s="236"/>
    </row>
    <row r="565" spans="1:25" outlineLevel="1" x14ac:dyDescent="0.25">
      <c r="B565" s="465"/>
      <c r="C565" s="273"/>
      <c r="D565" s="272"/>
      <c r="E565" s="275"/>
      <c r="F565" s="273"/>
      <c r="G565" s="254"/>
      <c r="H565" s="368"/>
      <c r="I565" s="369"/>
      <c r="J565" s="369"/>
      <c r="K565" s="370"/>
      <c r="L565" s="364"/>
      <c r="M565" s="364"/>
      <c r="N565" s="364"/>
      <c r="O565" s="364"/>
      <c r="P565" s="364"/>
      <c r="Q565" s="364"/>
      <c r="R565" s="364"/>
      <c r="S565" s="364"/>
      <c r="T565" s="364"/>
      <c r="U565" s="364"/>
      <c r="V565" s="364"/>
      <c r="W565" s="366"/>
      <c r="Y565" s="353"/>
    </row>
    <row r="566" spans="1:25" outlineLevel="1" x14ac:dyDescent="0.25">
      <c r="B566" s="465"/>
      <c r="C566" s="272" t="s">
        <v>318</v>
      </c>
      <c r="D566" s="272"/>
      <c r="E566" s="275"/>
      <c r="F566" s="273"/>
      <c r="G566" s="41">
        <f>SUBTOTAL(9,G567:G569)</f>
        <v>0</v>
      </c>
      <c r="H566" s="368">
        <f t="shared" ref="H566:W566" si="123">SUBTOTAL(9,H567:H569)</f>
        <v>0</v>
      </c>
      <c r="I566" s="369">
        <f t="shared" si="123"/>
        <v>0</v>
      </c>
      <c r="J566" s="369">
        <f t="shared" si="123"/>
        <v>0</v>
      </c>
      <c r="K566" s="370">
        <f t="shared" si="123"/>
        <v>0</v>
      </c>
      <c r="L566" s="364">
        <f t="shared" si="123"/>
        <v>0</v>
      </c>
      <c r="M566" s="364">
        <f t="shared" si="123"/>
        <v>0</v>
      </c>
      <c r="N566" s="364">
        <f t="shared" si="123"/>
        <v>0</v>
      </c>
      <c r="O566" s="364">
        <f t="shared" si="123"/>
        <v>0</v>
      </c>
      <c r="P566" s="364">
        <f t="shared" si="123"/>
        <v>0</v>
      </c>
      <c r="Q566" s="364">
        <f t="shared" si="123"/>
        <v>0</v>
      </c>
      <c r="R566" s="364">
        <f t="shared" si="123"/>
        <v>0</v>
      </c>
      <c r="S566" s="364">
        <f t="shared" si="123"/>
        <v>0</v>
      </c>
      <c r="T566" s="364">
        <f t="shared" si="123"/>
        <v>0</v>
      </c>
      <c r="U566" s="364">
        <f t="shared" si="123"/>
        <v>0</v>
      </c>
      <c r="V566" s="364">
        <f t="shared" si="123"/>
        <v>0</v>
      </c>
      <c r="W566" s="366">
        <f t="shared" si="123"/>
        <v>0</v>
      </c>
      <c r="Y566" s="354"/>
    </row>
    <row r="567" spans="1:25" outlineLevel="1" x14ac:dyDescent="0.25">
      <c r="B567" s="465"/>
      <c r="C567" s="273"/>
      <c r="D567" s="272"/>
      <c r="E567" s="275"/>
      <c r="F567" s="299" t="s">
        <v>150</v>
      </c>
      <c r="G567" s="218"/>
      <c r="H567" s="222"/>
      <c r="I567" s="223"/>
      <c r="J567" s="223"/>
      <c r="K567" s="224"/>
      <c r="L567" s="225"/>
      <c r="M567" s="226"/>
      <c r="N567" s="223"/>
      <c r="O567" s="223"/>
      <c r="P567" s="223"/>
      <c r="Q567" s="223"/>
      <c r="R567" s="223"/>
      <c r="S567" s="223"/>
      <c r="T567" s="223"/>
      <c r="U567" s="223"/>
      <c r="V567" s="227"/>
      <c r="W567" s="218"/>
      <c r="Y567" s="236"/>
    </row>
    <row r="568" spans="1:25" outlineLevel="1" x14ac:dyDescent="0.25">
      <c r="B568" s="465"/>
      <c r="C568" s="273"/>
      <c r="D568" s="272"/>
      <c r="E568" s="275"/>
      <c r="F568" s="299" t="s">
        <v>151</v>
      </c>
      <c r="G568" s="218"/>
      <c r="H568" s="222"/>
      <c r="I568" s="223"/>
      <c r="J568" s="223"/>
      <c r="K568" s="224"/>
      <c r="L568" s="225"/>
      <c r="M568" s="226"/>
      <c r="N568" s="223"/>
      <c r="O568" s="223"/>
      <c r="P568" s="223"/>
      <c r="Q568" s="223"/>
      <c r="R568" s="223"/>
      <c r="S568" s="223"/>
      <c r="T568" s="223"/>
      <c r="U568" s="223"/>
      <c r="V568" s="227"/>
      <c r="W568" s="218"/>
      <c r="Y568" s="236"/>
    </row>
    <row r="569" spans="1:25" outlineLevel="1" x14ac:dyDescent="0.25">
      <c r="B569" s="465"/>
      <c r="C569" s="273"/>
      <c r="D569" s="272"/>
      <c r="E569" s="275"/>
      <c r="F569" s="299" t="s">
        <v>152</v>
      </c>
      <c r="G569" s="218"/>
      <c r="H569" s="222"/>
      <c r="I569" s="223"/>
      <c r="J569" s="223"/>
      <c r="K569" s="224"/>
      <c r="L569" s="225"/>
      <c r="M569" s="226"/>
      <c r="N569" s="223"/>
      <c r="O569" s="223"/>
      <c r="P569" s="223"/>
      <c r="Q569" s="223"/>
      <c r="R569" s="223"/>
      <c r="S569" s="223"/>
      <c r="T569" s="223"/>
      <c r="U569" s="223"/>
      <c r="V569" s="227"/>
      <c r="W569" s="218"/>
      <c r="Y569" s="236"/>
    </row>
    <row r="570" spans="1:25" s="79" customFormat="1" ht="12.75" customHeight="1" x14ac:dyDescent="0.25">
      <c r="A570" s="51"/>
      <c r="B570" s="295"/>
      <c r="C570" s="273"/>
      <c r="D570" s="273"/>
      <c r="E570" s="273"/>
      <c r="F570" s="273"/>
      <c r="G570" s="367"/>
      <c r="H570" s="364"/>
      <c r="I570" s="364"/>
      <c r="J570" s="364"/>
      <c r="K570" s="365"/>
      <c r="L570" s="364"/>
      <c r="M570" s="31"/>
      <c r="N570" s="364"/>
      <c r="O570" s="364"/>
      <c r="P570" s="364"/>
      <c r="Q570" s="364"/>
      <c r="R570" s="364"/>
      <c r="S570" s="364"/>
      <c r="T570" s="364"/>
      <c r="U570" s="364"/>
      <c r="V570" s="364"/>
      <c r="W570" s="366"/>
      <c r="X570" s="51"/>
      <c r="Y570" s="353"/>
    </row>
    <row r="571" spans="1:25" s="79" customFormat="1" ht="16.2" thickBot="1" x14ac:dyDescent="0.3">
      <c r="A571" s="51"/>
      <c r="B571" s="279" t="s">
        <v>319</v>
      </c>
      <c r="C571" s="483"/>
      <c r="D571" s="483"/>
      <c r="E571" s="483"/>
      <c r="F571" s="483"/>
      <c r="G571" s="372">
        <f t="shared" ref="G571:W571" si="124">SUBTOTAL(9,G523:G570)</f>
        <v>0</v>
      </c>
      <c r="H571" s="382">
        <f t="shared" si="124"/>
        <v>0</v>
      </c>
      <c r="I571" s="383">
        <f t="shared" si="124"/>
        <v>0</v>
      </c>
      <c r="J571" s="383">
        <f t="shared" si="124"/>
        <v>0</v>
      </c>
      <c r="K571" s="384">
        <f t="shared" si="124"/>
        <v>0</v>
      </c>
      <c r="L571" s="385">
        <f t="shared" si="124"/>
        <v>0</v>
      </c>
      <c r="M571" s="386">
        <f t="shared" si="124"/>
        <v>0</v>
      </c>
      <c r="N571" s="387">
        <f t="shared" si="124"/>
        <v>0</v>
      </c>
      <c r="O571" s="387">
        <f t="shared" si="124"/>
        <v>0</v>
      </c>
      <c r="P571" s="387">
        <f t="shared" si="124"/>
        <v>0</v>
      </c>
      <c r="Q571" s="387">
        <f t="shared" si="124"/>
        <v>0</v>
      </c>
      <c r="R571" s="387">
        <f t="shared" si="124"/>
        <v>0</v>
      </c>
      <c r="S571" s="387">
        <f t="shared" si="124"/>
        <v>0</v>
      </c>
      <c r="T571" s="387">
        <f t="shared" si="124"/>
        <v>0</v>
      </c>
      <c r="U571" s="387">
        <f t="shared" si="124"/>
        <v>0</v>
      </c>
      <c r="V571" s="374">
        <f t="shared" si="124"/>
        <v>0</v>
      </c>
      <c r="W571" s="376">
        <f t="shared" si="124"/>
        <v>0</v>
      </c>
      <c r="X571" s="51"/>
      <c r="Y571" s="355"/>
    </row>
    <row r="572" spans="1:25" ht="13.8" thickBot="1" x14ac:dyDescent="0.3">
      <c r="B572" s="51"/>
      <c r="G572" s="493"/>
      <c r="H572" s="493"/>
      <c r="I572" s="493"/>
      <c r="J572" s="493"/>
      <c r="K572" s="493"/>
      <c r="L572" s="493"/>
      <c r="M572" s="42"/>
      <c r="N572" s="493"/>
      <c r="O572" s="493"/>
      <c r="P572" s="493"/>
      <c r="Q572" s="493"/>
      <c r="R572" s="493"/>
      <c r="S572" s="493"/>
      <c r="T572" s="493"/>
      <c r="U572" s="493"/>
      <c r="V572" s="493"/>
      <c r="W572" s="493"/>
      <c r="Y572"/>
    </row>
    <row r="573" spans="1:25" s="79" customFormat="1" ht="16.2" thickBot="1" x14ac:dyDescent="0.3">
      <c r="A573" s="51"/>
      <c r="B573" s="433" t="s">
        <v>320</v>
      </c>
      <c r="C573" s="475"/>
      <c r="D573" s="475"/>
      <c r="E573" s="475"/>
      <c r="F573" s="475"/>
      <c r="G573" s="494"/>
      <c r="H573" s="494"/>
      <c r="I573" s="494"/>
      <c r="J573" s="494"/>
      <c r="K573" s="494"/>
      <c r="L573" s="494"/>
      <c r="M573" s="494"/>
      <c r="N573" s="494"/>
      <c r="O573" s="494"/>
      <c r="P573" s="494"/>
      <c r="Q573" s="494"/>
      <c r="R573" s="494"/>
      <c r="S573" s="494"/>
      <c r="T573" s="494"/>
      <c r="U573" s="494"/>
      <c r="V573" s="494"/>
      <c r="W573" s="495"/>
      <c r="X573" s="51"/>
      <c r="Y573" s="520"/>
    </row>
    <row r="574" spans="1:25" x14ac:dyDescent="0.25">
      <c r="B574" s="295"/>
      <c r="C574" s="272" t="s">
        <v>321</v>
      </c>
      <c r="D574" s="273"/>
      <c r="E574" s="273"/>
      <c r="F574" s="273"/>
      <c r="G574" s="40"/>
      <c r="H574" s="33"/>
      <c r="I574" s="33"/>
      <c r="J574" s="33"/>
      <c r="K574" s="35"/>
      <c r="L574" s="34"/>
      <c r="M574" s="33"/>
      <c r="N574" s="33"/>
      <c r="O574" s="33"/>
      <c r="P574" s="33"/>
      <c r="Q574" s="33"/>
      <c r="R574" s="33"/>
      <c r="S574" s="33"/>
      <c r="T574" s="33"/>
      <c r="U574" s="33"/>
      <c r="V574" s="35"/>
      <c r="W574" s="35"/>
      <c r="Y574" s="237"/>
    </row>
    <row r="575" spans="1:25" x14ac:dyDescent="0.25">
      <c r="B575" s="465"/>
      <c r="C575" s="272"/>
      <c r="D575" s="276" t="s">
        <v>20</v>
      </c>
      <c r="E575" s="273"/>
      <c r="F575" s="273"/>
      <c r="G575" s="367"/>
      <c r="H575" s="368"/>
      <c r="I575" s="369"/>
      <c r="J575" s="369"/>
      <c r="K575" s="370"/>
      <c r="L575" s="363"/>
      <c r="M575" s="364"/>
      <c r="N575" s="364"/>
      <c r="O575" s="364"/>
      <c r="P575" s="364"/>
      <c r="Q575" s="364"/>
      <c r="R575" s="364"/>
      <c r="S575" s="364"/>
      <c r="T575" s="364"/>
      <c r="U575" s="364"/>
      <c r="V575" s="365"/>
      <c r="W575" s="365"/>
      <c r="Y575" s="237"/>
    </row>
    <row r="576" spans="1:25" x14ac:dyDescent="0.25">
      <c r="B576" s="465"/>
      <c r="C576" s="272"/>
      <c r="D576" s="272"/>
      <c r="E576" s="273" t="s">
        <v>21</v>
      </c>
      <c r="F576" s="273"/>
      <c r="G576" s="367">
        <f t="shared" ref="G576:W576" si="125">SUBTOTAL(9,G577:G580)</f>
        <v>0</v>
      </c>
      <c r="H576" s="368">
        <f t="shared" si="125"/>
        <v>0</v>
      </c>
      <c r="I576" s="369">
        <f t="shared" si="125"/>
        <v>0</v>
      </c>
      <c r="J576" s="369">
        <f t="shared" si="125"/>
        <v>0</v>
      </c>
      <c r="K576" s="370">
        <f t="shared" si="125"/>
        <v>0</v>
      </c>
      <c r="L576" s="364">
        <f t="shared" si="125"/>
        <v>0</v>
      </c>
      <c r="M576" s="364">
        <f t="shared" si="125"/>
        <v>0</v>
      </c>
      <c r="N576" s="364">
        <f t="shared" si="125"/>
        <v>0</v>
      </c>
      <c r="O576" s="364">
        <f t="shared" si="125"/>
        <v>0</v>
      </c>
      <c r="P576" s="364">
        <f t="shared" si="125"/>
        <v>0</v>
      </c>
      <c r="Q576" s="364">
        <f t="shared" si="125"/>
        <v>0</v>
      </c>
      <c r="R576" s="364">
        <f t="shared" si="125"/>
        <v>0</v>
      </c>
      <c r="S576" s="364">
        <f t="shared" si="125"/>
        <v>0</v>
      </c>
      <c r="T576" s="364">
        <f t="shared" si="125"/>
        <v>0</v>
      </c>
      <c r="U576" s="364">
        <f t="shared" si="125"/>
        <v>0</v>
      </c>
      <c r="V576" s="364">
        <f t="shared" si="125"/>
        <v>0</v>
      </c>
      <c r="W576" s="366">
        <f t="shared" si="125"/>
        <v>0</v>
      </c>
      <c r="Y576" s="354"/>
    </row>
    <row r="577" spans="2:25" outlineLevel="1" x14ac:dyDescent="0.25">
      <c r="B577" s="465"/>
      <c r="C577" s="272"/>
      <c r="D577" s="272"/>
      <c r="E577" s="273"/>
      <c r="F577" s="299" t="s">
        <v>22</v>
      </c>
      <c r="G577" s="540"/>
      <c r="H577" s="554"/>
      <c r="I577" s="555"/>
      <c r="J577" s="555"/>
      <c r="K577" s="556"/>
      <c r="L577" s="554"/>
      <c r="M577" s="555"/>
      <c r="N577" s="555"/>
      <c r="O577" s="555"/>
      <c r="P577" s="555"/>
      <c r="Q577" s="555"/>
      <c r="R577" s="555"/>
      <c r="S577" s="555"/>
      <c r="T577" s="555"/>
      <c r="U577" s="555"/>
      <c r="V577" s="556"/>
      <c r="W577" s="557"/>
      <c r="Y577" s="236"/>
    </row>
    <row r="578" spans="2:25" outlineLevel="1" x14ac:dyDescent="0.25">
      <c r="B578" s="465"/>
      <c r="C578" s="272"/>
      <c r="D578" s="272"/>
      <c r="E578" s="273"/>
      <c r="F578" s="299" t="s">
        <v>23</v>
      </c>
      <c r="G578" s="540"/>
      <c r="H578" s="554"/>
      <c r="I578" s="555"/>
      <c r="J578" s="555"/>
      <c r="K578" s="556"/>
      <c r="L578" s="554"/>
      <c r="M578" s="555"/>
      <c r="N578" s="555"/>
      <c r="O578" s="555"/>
      <c r="P578" s="555"/>
      <c r="Q578" s="555"/>
      <c r="R578" s="555"/>
      <c r="S578" s="555"/>
      <c r="T578" s="555"/>
      <c r="U578" s="555"/>
      <c r="V578" s="556"/>
      <c r="W578" s="557"/>
      <c r="Y578" s="236"/>
    </row>
    <row r="579" spans="2:25" outlineLevel="1" x14ac:dyDescent="0.25">
      <c r="B579" s="465"/>
      <c r="C579" s="272"/>
      <c r="D579" s="272"/>
      <c r="E579" s="273"/>
      <c r="F579" s="299" t="s">
        <v>24</v>
      </c>
      <c r="G579" s="540"/>
      <c r="H579" s="554"/>
      <c r="I579" s="555"/>
      <c r="J579" s="555"/>
      <c r="K579" s="556"/>
      <c r="L579" s="554"/>
      <c r="M579" s="555"/>
      <c r="N579" s="555"/>
      <c r="O579" s="555"/>
      <c r="P579" s="555"/>
      <c r="Q579" s="555"/>
      <c r="R579" s="555"/>
      <c r="S579" s="555"/>
      <c r="T579" s="555"/>
      <c r="U579" s="555"/>
      <c r="V579" s="556"/>
      <c r="W579" s="557"/>
      <c r="Y579" s="236"/>
    </row>
    <row r="580" spans="2:25" outlineLevel="1" x14ac:dyDescent="0.25">
      <c r="B580" s="465"/>
      <c r="C580" s="272"/>
      <c r="D580" s="272"/>
      <c r="E580" s="273"/>
      <c r="F580" s="299" t="s">
        <v>25</v>
      </c>
      <c r="G580" s="540"/>
      <c r="H580" s="554"/>
      <c r="I580" s="555"/>
      <c r="J580" s="555"/>
      <c r="K580" s="556"/>
      <c r="L580" s="554"/>
      <c r="M580" s="555"/>
      <c r="N580" s="555"/>
      <c r="O580" s="555"/>
      <c r="P580" s="555"/>
      <c r="Q580" s="555"/>
      <c r="R580" s="555"/>
      <c r="S580" s="555"/>
      <c r="T580" s="555"/>
      <c r="U580" s="555"/>
      <c r="V580" s="556"/>
      <c r="W580" s="557"/>
      <c r="Y580" s="236"/>
    </row>
    <row r="581" spans="2:25" x14ac:dyDescent="0.25">
      <c r="B581" s="465"/>
      <c r="C581" s="272"/>
      <c r="D581" s="272"/>
      <c r="E581" s="273" t="s">
        <v>26</v>
      </c>
      <c r="F581" s="273"/>
      <c r="G581" s="367">
        <f t="shared" ref="G581:W581" si="126">SUBTOTAL(9,G582:G585)</f>
        <v>0</v>
      </c>
      <c r="H581" s="368">
        <f t="shared" si="126"/>
        <v>0</v>
      </c>
      <c r="I581" s="369">
        <f t="shared" si="126"/>
        <v>0</v>
      </c>
      <c r="J581" s="369">
        <f t="shared" si="126"/>
        <v>0</v>
      </c>
      <c r="K581" s="370">
        <f t="shared" si="126"/>
        <v>0</v>
      </c>
      <c r="L581" s="364">
        <f t="shared" si="126"/>
        <v>0</v>
      </c>
      <c r="M581" s="364">
        <f t="shared" si="126"/>
        <v>0</v>
      </c>
      <c r="N581" s="364">
        <f t="shared" si="126"/>
        <v>0</v>
      </c>
      <c r="O581" s="364">
        <f t="shared" si="126"/>
        <v>0</v>
      </c>
      <c r="P581" s="364">
        <f t="shared" si="126"/>
        <v>0</v>
      </c>
      <c r="Q581" s="364">
        <f t="shared" si="126"/>
        <v>0</v>
      </c>
      <c r="R581" s="364">
        <f t="shared" si="126"/>
        <v>0</v>
      </c>
      <c r="S581" s="364">
        <f t="shared" si="126"/>
        <v>0</v>
      </c>
      <c r="T581" s="364">
        <f t="shared" si="126"/>
        <v>0</v>
      </c>
      <c r="U581" s="364">
        <f t="shared" si="126"/>
        <v>0</v>
      </c>
      <c r="V581" s="364">
        <f t="shared" si="126"/>
        <v>0</v>
      </c>
      <c r="W581" s="366">
        <f t="shared" si="126"/>
        <v>0</v>
      </c>
      <c r="Y581" s="238"/>
    </row>
    <row r="582" spans="2:25" outlineLevel="1" x14ac:dyDescent="0.25">
      <c r="B582" s="465"/>
      <c r="C582" s="272"/>
      <c r="D582" s="272"/>
      <c r="E582" s="273"/>
      <c r="F582" s="299" t="s">
        <v>27</v>
      </c>
      <c r="G582" s="540"/>
      <c r="H582" s="554"/>
      <c r="I582" s="555"/>
      <c r="J582" s="555"/>
      <c r="K582" s="556"/>
      <c r="L582" s="554"/>
      <c r="M582" s="555"/>
      <c r="N582" s="555"/>
      <c r="O582" s="555"/>
      <c r="P582" s="555"/>
      <c r="Q582" s="555"/>
      <c r="R582" s="555"/>
      <c r="S582" s="555"/>
      <c r="T582" s="555"/>
      <c r="U582" s="555"/>
      <c r="V582" s="556"/>
      <c r="W582" s="557"/>
      <c r="Y582" s="236"/>
    </row>
    <row r="583" spans="2:25" outlineLevel="1" x14ac:dyDescent="0.25">
      <c r="B583" s="465"/>
      <c r="C583" s="272"/>
      <c r="D583" s="272"/>
      <c r="E583" s="273"/>
      <c r="F583" s="299" t="s">
        <v>28</v>
      </c>
      <c r="G583" s="540"/>
      <c r="H583" s="554"/>
      <c r="I583" s="555"/>
      <c r="J583" s="555"/>
      <c r="K583" s="556"/>
      <c r="L583" s="554"/>
      <c r="M583" s="555"/>
      <c r="N583" s="555"/>
      <c r="O583" s="555"/>
      <c r="P583" s="555"/>
      <c r="Q583" s="555"/>
      <c r="R583" s="555"/>
      <c r="S583" s="555"/>
      <c r="T583" s="555"/>
      <c r="U583" s="555"/>
      <c r="V583" s="556"/>
      <c r="W583" s="557"/>
      <c r="Y583" s="236"/>
    </row>
    <row r="584" spans="2:25" outlineLevel="1" x14ac:dyDescent="0.25">
      <c r="B584" s="465"/>
      <c r="C584" s="272"/>
      <c r="D584" s="272"/>
      <c r="E584" s="273"/>
      <c r="F584" s="299" t="s">
        <v>29</v>
      </c>
      <c r="G584" s="540"/>
      <c r="H584" s="554"/>
      <c r="I584" s="555"/>
      <c r="J584" s="555"/>
      <c r="K584" s="556"/>
      <c r="L584" s="554"/>
      <c r="M584" s="558"/>
      <c r="N584" s="558"/>
      <c r="O584" s="558"/>
      <c r="P584" s="558"/>
      <c r="Q584" s="558"/>
      <c r="R584" s="558"/>
      <c r="S584" s="558"/>
      <c r="T584" s="558"/>
      <c r="U584" s="555"/>
      <c r="V584" s="556"/>
      <c r="W584" s="557"/>
      <c r="Y584" s="236"/>
    </row>
    <row r="585" spans="2:25" outlineLevel="1" x14ac:dyDescent="0.25">
      <c r="B585" s="465"/>
      <c r="C585" s="272"/>
      <c r="D585" s="272"/>
      <c r="E585" s="273"/>
      <c r="F585" s="299" t="s">
        <v>30</v>
      </c>
      <c r="G585" s="540"/>
      <c r="H585" s="554"/>
      <c r="I585" s="555"/>
      <c r="J585" s="555"/>
      <c r="K585" s="556"/>
      <c r="L585" s="559"/>
      <c r="M585" s="555"/>
      <c r="N585" s="555"/>
      <c r="O585" s="555"/>
      <c r="P585" s="555"/>
      <c r="Q585" s="555"/>
      <c r="R585" s="555"/>
      <c r="S585" s="555"/>
      <c r="T585" s="555"/>
      <c r="U585" s="560"/>
      <c r="V585" s="556"/>
      <c r="W585" s="557"/>
      <c r="Y585" s="236"/>
    </row>
    <row r="586" spans="2:25" x14ac:dyDescent="0.25">
      <c r="B586" s="465"/>
      <c r="C586" s="272"/>
      <c r="D586" s="272"/>
      <c r="E586" s="273" t="s">
        <v>31</v>
      </c>
      <c r="F586" s="273"/>
      <c r="G586" s="367">
        <f t="shared" ref="G586:W586" si="127">SUBTOTAL(9,G587:G590)</f>
        <v>0</v>
      </c>
      <c r="H586" s="368">
        <f t="shared" si="127"/>
        <v>0</v>
      </c>
      <c r="I586" s="369">
        <f t="shared" si="127"/>
        <v>0</v>
      </c>
      <c r="J586" s="369">
        <f t="shared" si="127"/>
        <v>0</v>
      </c>
      <c r="K586" s="370">
        <f t="shared" si="127"/>
        <v>0</v>
      </c>
      <c r="L586" s="364">
        <f t="shared" si="127"/>
        <v>0</v>
      </c>
      <c r="M586" s="364">
        <f t="shared" si="127"/>
        <v>0</v>
      </c>
      <c r="N586" s="364">
        <f t="shared" si="127"/>
        <v>0</v>
      </c>
      <c r="O586" s="364">
        <f t="shared" si="127"/>
        <v>0</v>
      </c>
      <c r="P586" s="364">
        <f t="shared" si="127"/>
        <v>0</v>
      </c>
      <c r="Q586" s="364">
        <f t="shared" si="127"/>
        <v>0</v>
      </c>
      <c r="R586" s="364">
        <f t="shared" si="127"/>
        <v>0</v>
      </c>
      <c r="S586" s="364">
        <f t="shared" si="127"/>
        <v>0</v>
      </c>
      <c r="T586" s="364">
        <f t="shared" si="127"/>
        <v>0</v>
      </c>
      <c r="U586" s="364">
        <f t="shared" si="127"/>
        <v>0</v>
      </c>
      <c r="V586" s="364">
        <f t="shared" si="127"/>
        <v>0</v>
      </c>
      <c r="W586" s="366">
        <f t="shared" si="127"/>
        <v>0</v>
      </c>
      <c r="Y586" s="238"/>
    </row>
    <row r="587" spans="2:25" outlineLevel="1" x14ac:dyDescent="0.25">
      <c r="B587" s="465"/>
      <c r="C587" s="272"/>
      <c r="D587" s="272"/>
      <c r="E587" s="273"/>
      <c r="F587" s="299" t="s">
        <v>32</v>
      </c>
      <c r="G587" s="540"/>
      <c r="H587" s="554"/>
      <c r="I587" s="555"/>
      <c r="J587" s="555"/>
      <c r="K587" s="556"/>
      <c r="L587" s="559"/>
      <c r="M587" s="555"/>
      <c r="N587" s="555"/>
      <c r="O587" s="555"/>
      <c r="P587" s="555"/>
      <c r="Q587" s="555"/>
      <c r="R587" s="555"/>
      <c r="S587" s="555"/>
      <c r="T587" s="555"/>
      <c r="U587" s="560"/>
      <c r="V587" s="556"/>
      <c r="W587" s="557"/>
      <c r="Y587" s="236"/>
    </row>
    <row r="588" spans="2:25" outlineLevel="1" x14ac:dyDescent="0.25">
      <c r="B588" s="465"/>
      <c r="C588" s="272"/>
      <c r="D588" s="272"/>
      <c r="E588" s="273"/>
      <c r="F588" s="299" t="s">
        <v>33</v>
      </c>
      <c r="G588" s="540"/>
      <c r="H588" s="554"/>
      <c r="I588" s="555"/>
      <c r="J588" s="555"/>
      <c r="K588" s="556"/>
      <c r="L588" s="559"/>
      <c r="M588" s="555"/>
      <c r="N588" s="555"/>
      <c r="O588" s="555"/>
      <c r="P588" s="555"/>
      <c r="Q588" s="555"/>
      <c r="R588" s="555"/>
      <c r="S588" s="555"/>
      <c r="T588" s="555"/>
      <c r="U588" s="560"/>
      <c r="V588" s="556"/>
      <c r="W588" s="557"/>
      <c r="Y588" s="236"/>
    </row>
    <row r="589" spans="2:25" outlineLevel="1" x14ac:dyDescent="0.25">
      <c r="B589" s="465"/>
      <c r="C589" s="272"/>
      <c r="D589" s="272"/>
      <c r="E589" s="273"/>
      <c r="F589" s="299" t="s">
        <v>34</v>
      </c>
      <c r="G589" s="540"/>
      <c r="H589" s="554"/>
      <c r="I589" s="555"/>
      <c r="J589" s="555"/>
      <c r="K589" s="556"/>
      <c r="L589" s="559"/>
      <c r="M589" s="555"/>
      <c r="N589" s="555"/>
      <c r="O589" s="555"/>
      <c r="P589" s="555"/>
      <c r="Q589" s="555"/>
      <c r="R589" s="555"/>
      <c r="S589" s="555"/>
      <c r="T589" s="555"/>
      <c r="U589" s="560"/>
      <c r="V589" s="556"/>
      <c r="W589" s="557"/>
      <c r="Y589" s="236"/>
    </row>
    <row r="590" spans="2:25" outlineLevel="1" x14ac:dyDescent="0.25">
      <c r="B590" s="465"/>
      <c r="C590" s="272"/>
      <c r="D590" s="272"/>
      <c r="E590" s="273"/>
      <c r="F590" s="299" t="s">
        <v>35</v>
      </c>
      <c r="G590" s="540"/>
      <c r="H590" s="554"/>
      <c r="I590" s="555"/>
      <c r="J590" s="555"/>
      <c r="K590" s="556"/>
      <c r="L590" s="559"/>
      <c r="M590" s="555"/>
      <c r="N590" s="555"/>
      <c r="O590" s="555"/>
      <c r="P590" s="555"/>
      <c r="Q590" s="555"/>
      <c r="R590" s="555"/>
      <c r="S590" s="555"/>
      <c r="T590" s="555"/>
      <c r="U590" s="560"/>
      <c r="V590" s="556"/>
      <c r="W590" s="557"/>
      <c r="Y590" s="236"/>
    </row>
    <row r="591" spans="2:25" x14ac:dyDescent="0.25">
      <c r="B591" s="465"/>
      <c r="C591" s="272"/>
      <c r="D591" s="272" t="s">
        <v>36</v>
      </c>
      <c r="E591" s="273"/>
      <c r="F591" s="273"/>
      <c r="G591" s="367"/>
      <c r="H591" s="368"/>
      <c r="I591" s="369"/>
      <c r="J591" s="369"/>
      <c r="K591" s="370"/>
      <c r="L591" s="363"/>
      <c r="M591" s="364"/>
      <c r="N591" s="364"/>
      <c r="O591" s="364"/>
      <c r="P591" s="364"/>
      <c r="Q591" s="364"/>
      <c r="R591" s="364"/>
      <c r="S591" s="364"/>
      <c r="T591" s="364"/>
      <c r="U591" s="364"/>
      <c r="V591" s="365"/>
      <c r="W591" s="365"/>
      <c r="Y591" s="353"/>
    </row>
    <row r="592" spans="2:25" x14ac:dyDescent="0.25">
      <c r="B592" s="465"/>
      <c r="C592" s="272"/>
      <c r="D592" s="272"/>
      <c r="E592" s="275" t="s">
        <v>37</v>
      </c>
      <c r="F592" s="273"/>
      <c r="G592" s="367">
        <f t="shared" ref="G592:W592" si="128">SUBTOTAL(9,G593:G595)</f>
        <v>0</v>
      </c>
      <c r="H592" s="368">
        <f t="shared" si="128"/>
        <v>0</v>
      </c>
      <c r="I592" s="369">
        <f t="shared" si="128"/>
        <v>0</v>
      </c>
      <c r="J592" s="369">
        <f t="shared" si="128"/>
        <v>0</v>
      </c>
      <c r="K592" s="370">
        <f t="shared" si="128"/>
        <v>0</v>
      </c>
      <c r="L592" s="364">
        <f t="shared" si="128"/>
        <v>0</v>
      </c>
      <c r="M592" s="364">
        <f t="shared" si="128"/>
        <v>0</v>
      </c>
      <c r="N592" s="364">
        <f t="shared" si="128"/>
        <v>0</v>
      </c>
      <c r="O592" s="364">
        <f t="shared" si="128"/>
        <v>0</v>
      </c>
      <c r="P592" s="364">
        <f t="shared" si="128"/>
        <v>0</v>
      </c>
      <c r="Q592" s="364">
        <f t="shared" si="128"/>
        <v>0</v>
      </c>
      <c r="R592" s="364">
        <f t="shared" si="128"/>
        <v>0</v>
      </c>
      <c r="S592" s="364">
        <f t="shared" si="128"/>
        <v>0</v>
      </c>
      <c r="T592" s="364">
        <f t="shared" si="128"/>
        <v>0</v>
      </c>
      <c r="U592" s="364">
        <f t="shared" si="128"/>
        <v>0</v>
      </c>
      <c r="V592" s="364">
        <f t="shared" si="128"/>
        <v>0</v>
      </c>
      <c r="W592" s="366">
        <f t="shared" si="128"/>
        <v>0</v>
      </c>
      <c r="Y592" s="354"/>
    </row>
    <row r="593" spans="2:25" outlineLevel="1" x14ac:dyDescent="0.25">
      <c r="B593" s="465"/>
      <c r="C593" s="272"/>
      <c r="D593" s="272"/>
      <c r="E593" s="275"/>
      <c r="F593" s="299" t="s">
        <v>38</v>
      </c>
      <c r="G593" s="540"/>
      <c r="H593" s="554"/>
      <c r="I593" s="555"/>
      <c r="J593" s="555"/>
      <c r="K593" s="556"/>
      <c r="L593" s="559"/>
      <c r="M593" s="555"/>
      <c r="N593" s="555"/>
      <c r="O593" s="555"/>
      <c r="P593" s="555"/>
      <c r="Q593" s="555"/>
      <c r="R593" s="555"/>
      <c r="S593" s="555"/>
      <c r="T593" s="555"/>
      <c r="U593" s="560"/>
      <c r="V593" s="556"/>
      <c r="W593" s="557"/>
      <c r="Y593" s="236"/>
    </row>
    <row r="594" spans="2:25" outlineLevel="1" x14ac:dyDescent="0.25">
      <c r="B594" s="465"/>
      <c r="C594" s="272"/>
      <c r="D594" s="272"/>
      <c r="E594" s="273"/>
      <c r="F594" s="299" t="s">
        <v>39</v>
      </c>
      <c r="G594" s="540"/>
      <c r="H594" s="554"/>
      <c r="I594" s="555"/>
      <c r="J594" s="555"/>
      <c r="K594" s="556"/>
      <c r="L594" s="559"/>
      <c r="M594" s="555"/>
      <c r="N594" s="555"/>
      <c r="O594" s="555"/>
      <c r="P594" s="555"/>
      <c r="Q594" s="555"/>
      <c r="R594" s="555"/>
      <c r="S594" s="555"/>
      <c r="T594" s="555"/>
      <c r="U594" s="560"/>
      <c r="V594" s="556"/>
      <c r="W594" s="557"/>
      <c r="Y594" s="236"/>
    </row>
    <row r="595" spans="2:25" outlineLevel="1" x14ac:dyDescent="0.25">
      <c r="B595" s="465"/>
      <c r="C595" s="272"/>
      <c r="D595" s="272"/>
      <c r="E595" s="273"/>
      <c r="F595" s="299" t="s">
        <v>40</v>
      </c>
      <c r="G595" s="540"/>
      <c r="H595" s="554"/>
      <c r="I595" s="555"/>
      <c r="J595" s="555"/>
      <c r="K595" s="556"/>
      <c r="L595" s="559"/>
      <c r="M595" s="555"/>
      <c r="N595" s="555"/>
      <c r="O595" s="555"/>
      <c r="P595" s="555"/>
      <c r="Q595" s="555"/>
      <c r="R595" s="555"/>
      <c r="S595" s="555"/>
      <c r="T595" s="555"/>
      <c r="U595" s="560"/>
      <c r="V595" s="556"/>
      <c r="W595" s="557"/>
      <c r="Y595" s="236"/>
    </row>
    <row r="596" spans="2:25" x14ac:dyDescent="0.25">
      <c r="B596" s="465"/>
      <c r="C596" s="272"/>
      <c r="D596" s="272"/>
      <c r="E596" s="273" t="s">
        <v>41</v>
      </c>
      <c r="F596" s="273"/>
      <c r="G596" s="367">
        <f>SUBTOTAL(9,G597:G599)</f>
        <v>0</v>
      </c>
      <c r="H596" s="368">
        <f>SUBTOTAL(9,H597:H599)</f>
        <v>0</v>
      </c>
      <c r="I596" s="369">
        <f>SUBTOTAL(9,I597:I599)</f>
        <v>0</v>
      </c>
      <c r="J596" s="369">
        <f t="shared" ref="J596:T596" si="129">SUBTOTAL(9,J597:J599)</f>
        <v>0</v>
      </c>
      <c r="K596" s="370">
        <f t="shared" si="129"/>
        <v>0</v>
      </c>
      <c r="L596" s="364">
        <f t="shared" si="129"/>
        <v>0</v>
      </c>
      <c r="M596" s="364">
        <f t="shared" si="129"/>
        <v>0</v>
      </c>
      <c r="N596" s="364">
        <f t="shared" si="129"/>
        <v>0</v>
      </c>
      <c r="O596" s="364">
        <f t="shared" si="129"/>
        <v>0</v>
      </c>
      <c r="P596" s="364">
        <f t="shared" si="129"/>
        <v>0</v>
      </c>
      <c r="Q596" s="364">
        <f t="shared" si="129"/>
        <v>0</v>
      </c>
      <c r="R596" s="364">
        <f t="shared" si="129"/>
        <v>0</v>
      </c>
      <c r="S596" s="364">
        <f t="shared" si="129"/>
        <v>0</v>
      </c>
      <c r="T596" s="364">
        <f t="shared" si="129"/>
        <v>0</v>
      </c>
      <c r="U596" s="364">
        <f>SUBTOTAL(9,U597:U599)</f>
        <v>0</v>
      </c>
      <c r="V596" s="364">
        <f>SUBTOTAL(9,V597:V599)</f>
        <v>0</v>
      </c>
      <c r="W596" s="366">
        <f>SUBTOTAL(9,W597:W599)</f>
        <v>0</v>
      </c>
      <c r="Y596" s="238"/>
    </row>
    <row r="597" spans="2:25" outlineLevel="1" x14ac:dyDescent="0.25">
      <c r="B597" s="465"/>
      <c r="C597" s="272"/>
      <c r="D597" s="272"/>
      <c r="E597" s="273"/>
      <c r="F597" s="299" t="s">
        <v>42</v>
      </c>
      <c r="G597" s="540"/>
      <c r="H597" s="554"/>
      <c r="I597" s="555"/>
      <c r="J597" s="555"/>
      <c r="K597" s="556"/>
      <c r="L597" s="559"/>
      <c r="M597" s="555"/>
      <c r="N597" s="555"/>
      <c r="O597" s="555"/>
      <c r="P597" s="555"/>
      <c r="Q597" s="555"/>
      <c r="R597" s="555"/>
      <c r="S597" s="555"/>
      <c r="T597" s="555"/>
      <c r="U597" s="560"/>
      <c r="V597" s="556"/>
      <c r="W597" s="557"/>
      <c r="Y597" s="236"/>
    </row>
    <row r="598" spans="2:25" outlineLevel="1" x14ac:dyDescent="0.25">
      <c r="B598" s="465"/>
      <c r="C598" s="272"/>
      <c r="D598" s="272"/>
      <c r="E598" s="273"/>
      <c r="F598" s="299" t="s">
        <v>43</v>
      </c>
      <c r="G598" s="540"/>
      <c r="H598" s="554"/>
      <c r="I598" s="555"/>
      <c r="J598" s="555"/>
      <c r="K598" s="556"/>
      <c r="L598" s="559"/>
      <c r="M598" s="555"/>
      <c r="N598" s="555"/>
      <c r="O598" s="555"/>
      <c r="P598" s="555"/>
      <c r="Q598" s="555"/>
      <c r="R598" s="555"/>
      <c r="S598" s="555"/>
      <c r="T598" s="555"/>
      <c r="U598" s="560"/>
      <c r="V598" s="556"/>
      <c r="W598" s="557"/>
      <c r="Y598" s="236"/>
    </row>
    <row r="599" spans="2:25" outlineLevel="1" x14ac:dyDescent="0.25">
      <c r="B599" s="465"/>
      <c r="C599" s="272"/>
      <c r="D599" s="272"/>
      <c r="E599" s="273"/>
      <c r="F599" s="299" t="s">
        <v>44</v>
      </c>
      <c r="G599" s="540"/>
      <c r="H599" s="554"/>
      <c r="I599" s="555"/>
      <c r="J599" s="555"/>
      <c r="K599" s="556"/>
      <c r="L599" s="559"/>
      <c r="M599" s="555"/>
      <c r="N599" s="555"/>
      <c r="O599" s="555"/>
      <c r="P599" s="555"/>
      <c r="Q599" s="555"/>
      <c r="R599" s="555"/>
      <c r="S599" s="555"/>
      <c r="T599" s="555"/>
      <c r="U599" s="560"/>
      <c r="V599" s="556"/>
      <c r="W599" s="557"/>
      <c r="Y599" s="236"/>
    </row>
    <row r="600" spans="2:25" x14ac:dyDescent="0.25">
      <c r="B600" s="465"/>
      <c r="C600" s="272"/>
      <c r="D600" s="272"/>
      <c r="E600" s="273" t="s">
        <v>45</v>
      </c>
      <c r="F600" s="273"/>
      <c r="G600" s="367">
        <f t="shared" ref="G600:W600" si="130">SUBTOTAL(9,G601:G603)</f>
        <v>0</v>
      </c>
      <c r="H600" s="368">
        <f t="shared" si="130"/>
        <v>0</v>
      </c>
      <c r="I600" s="369">
        <f t="shared" si="130"/>
        <v>0</v>
      </c>
      <c r="J600" s="369">
        <f t="shared" si="130"/>
        <v>0</v>
      </c>
      <c r="K600" s="370">
        <f t="shared" si="130"/>
        <v>0</v>
      </c>
      <c r="L600" s="364">
        <f t="shared" si="130"/>
        <v>0</v>
      </c>
      <c r="M600" s="364">
        <f t="shared" si="130"/>
        <v>0</v>
      </c>
      <c r="N600" s="364">
        <f t="shared" si="130"/>
        <v>0</v>
      </c>
      <c r="O600" s="364">
        <f t="shared" si="130"/>
        <v>0</v>
      </c>
      <c r="P600" s="364">
        <f t="shared" si="130"/>
        <v>0</v>
      </c>
      <c r="Q600" s="364">
        <f t="shared" si="130"/>
        <v>0</v>
      </c>
      <c r="R600" s="364">
        <f t="shared" si="130"/>
        <v>0</v>
      </c>
      <c r="S600" s="364">
        <f t="shared" si="130"/>
        <v>0</v>
      </c>
      <c r="T600" s="364">
        <f t="shared" si="130"/>
        <v>0</v>
      </c>
      <c r="U600" s="364">
        <f t="shared" si="130"/>
        <v>0</v>
      </c>
      <c r="V600" s="364">
        <f t="shared" si="130"/>
        <v>0</v>
      </c>
      <c r="W600" s="366">
        <f t="shared" si="130"/>
        <v>0</v>
      </c>
      <c r="Y600" s="238"/>
    </row>
    <row r="601" spans="2:25" outlineLevel="1" x14ac:dyDescent="0.25">
      <c r="B601" s="465"/>
      <c r="C601" s="272"/>
      <c r="D601" s="272"/>
      <c r="E601" s="273"/>
      <c r="F601" s="299" t="s">
        <v>46</v>
      </c>
      <c r="G601" s="540"/>
      <c r="H601" s="554"/>
      <c r="I601" s="555"/>
      <c r="J601" s="555"/>
      <c r="K601" s="556"/>
      <c r="L601" s="559"/>
      <c r="M601" s="555"/>
      <c r="N601" s="555"/>
      <c r="O601" s="555"/>
      <c r="P601" s="555"/>
      <c r="Q601" s="555"/>
      <c r="R601" s="555"/>
      <c r="S601" s="555"/>
      <c r="T601" s="555"/>
      <c r="U601" s="560"/>
      <c r="V601" s="556"/>
      <c r="W601" s="557"/>
      <c r="Y601" s="236"/>
    </row>
    <row r="602" spans="2:25" outlineLevel="1" x14ac:dyDescent="0.25">
      <c r="B602" s="465"/>
      <c r="C602" s="272"/>
      <c r="D602" s="272"/>
      <c r="E602" s="273"/>
      <c r="F602" s="299" t="s">
        <v>47</v>
      </c>
      <c r="G602" s="540"/>
      <c r="H602" s="554"/>
      <c r="I602" s="555"/>
      <c r="J602" s="555"/>
      <c r="K602" s="556"/>
      <c r="L602" s="559"/>
      <c r="M602" s="555"/>
      <c r="N602" s="555"/>
      <c r="O602" s="555"/>
      <c r="P602" s="555"/>
      <c r="Q602" s="555"/>
      <c r="R602" s="555"/>
      <c r="S602" s="555"/>
      <c r="T602" s="555"/>
      <c r="U602" s="560"/>
      <c r="V602" s="556"/>
      <c r="W602" s="557"/>
      <c r="Y602" s="236"/>
    </row>
    <row r="603" spans="2:25" outlineLevel="1" x14ac:dyDescent="0.25">
      <c r="B603" s="465"/>
      <c r="C603" s="272"/>
      <c r="D603" s="272"/>
      <c r="E603" s="273"/>
      <c r="F603" s="299" t="s">
        <v>48</v>
      </c>
      <c r="G603" s="540"/>
      <c r="H603" s="554"/>
      <c r="I603" s="555"/>
      <c r="J603" s="555"/>
      <c r="K603" s="556"/>
      <c r="L603" s="559"/>
      <c r="M603" s="555"/>
      <c r="N603" s="555"/>
      <c r="O603" s="555"/>
      <c r="P603" s="555"/>
      <c r="Q603" s="555"/>
      <c r="R603" s="555"/>
      <c r="S603" s="555"/>
      <c r="T603" s="555"/>
      <c r="U603" s="560"/>
      <c r="V603" s="556"/>
      <c r="W603" s="557"/>
      <c r="Y603" s="236"/>
    </row>
    <row r="604" spans="2:25" x14ac:dyDescent="0.25">
      <c r="B604" s="465"/>
      <c r="C604" s="272"/>
      <c r="D604" s="272" t="s">
        <v>49</v>
      </c>
      <c r="E604" s="273"/>
      <c r="F604" s="273"/>
      <c r="G604" s="367"/>
      <c r="H604" s="368"/>
      <c r="I604" s="369"/>
      <c r="J604" s="369"/>
      <c r="K604" s="370"/>
      <c r="L604" s="363"/>
      <c r="M604" s="364"/>
      <c r="N604" s="364"/>
      <c r="O604" s="364"/>
      <c r="P604" s="364"/>
      <c r="Q604" s="364"/>
      <c r="R604" s="364"/>
      <c r="S604" s="364"/>
      <c r="T604" s="364"/>
      <c r="U604" s="364"/>
      <c r="V604" s="365"/>
      <c r="W604" s="365"/>
      <c r="Y604" s="353"/>
    </row>
    <row r="605" spans="2:25" x14ac:dyDescent="0.25">
      <c r="B605" s="465"/>
      <c r="C605" s="272"/>
      <c r="D605" s="272"/>
      <c r="E605" s="273" t="s">
        <v>50</v>
      </c>
      <c r="F605" s="273"/>
      <c r="G605" s="367">
        <f t="shared" ref="G605:W605" si="131">SUBTOTAL(9,G606:G607)</f>
        <v>0</v>
      </c>
      <c r="H605" s="368">
        <f t="shared" si="131"/>
        <v>0</v>
      </c>
      <c r="I605" s="369">
        <f t="shared" si="131"/>
        <v>0</v>
      </c>
      <c r="J605" s="369">
        <f t="shared" si="131"/>
        <v>0</v>
      </c>
      <c r="K605" s="370">
        <f t="shared" si="131"/>
        <v>0</v>
      </c>
      <c r="L605" s="364">
        <f t="shared" si="131"/>
        <v>0</v>
      </c>
      <c r="M605" s="364">
        <f t="shared" si="131"/>
        <v>0</v>
      </c>
      <c r="N605" s="364">
        <f t="shared" si="131"/>
        <v>0</v>
      </c>
      <c r="O605" s="364">
        <f t="shared" si="131"/>
        <v>0</v>
      </c>
      <c r="P605" s="364">
        <f t="shared" si="131"/>
        <v>0</v>
      </c>
      <c r="Q605" s="364">
        <f t="shared" si="131"/>
        <v>0</v>
      </c>
      <c r="R605" s="364">
        <f t="shared" si="131"/>
        <v>0</v>
      </c>
      <c r="S605" s="364">
        <f t="shared" si="131"/>
        <v>0</v>
      </c>
      <c r="T605" s="364">
        <f t="shared" si="131"/>
        <v>0</v>
      </c>
      <c r="U605" s="364">
        <f t="shared" si="131"/>
        <v>0</v>
      </c>
      <c r="V605" s="364">
        <f t="shared" si="131"/>
        <v>0</v>
      </c>
      <c r="W605" s="366">
        <f t="shared" si="131"/>
        <v>0</v>
      </c>
      <c r="Y605" s="354"/>
    </row>
    <row r="606" spans="2:25" outlineLevel="1" x14ac:dyDescent="0.25">
      <c r="B606" s="465"/>
      <c r="C606" s="272"/>
      <c r="D606" s="272"/>
      <c r="E606" s="273"/>
      <c r="F606" s="299" t="s">
        <v>51</v>
      </c>
      <c r="G606" s="540"/>
      <c r="H606" s="554"/>
      <c r="I606" s="555"/>
      <c r="J606" s="555"/>
      <c r="K606" s="556"/>
      <c r="L606" s="559"/>
      <c r="M606" s="555"/>
      <c r="N606" s="555"/>
      <c r="O606" s="555"/>
      <c r="P606" s="555"/>
      <c r="Q606" s="555"/>
      <c r="R606" s="555"/>
      <c r="S606" s="555"/>
      <c r="T606" s="555"/>
      <c r="U606" s="560"/>
      <c r="V606" s="556"/>
      <c r="W606" s="557"/>
      <c r="Y606" s="236"/>
    </row>
    <row r="607" spans="2:25" outlineLevel="1" x14ac:dyDescent="0.25">
      <c r="B607" s="465"/>
      <c r="C607" s="272"/>
      <c r="D607" s="272"/>
      <c r="E607" s="273"/>
      <c r="F607" s="299" t="s">
        <v>52</v>
      </c>
      <c r="G607" s="540"/>
      <c r="H607" s="554"/>
      <c r="I607" s="555"/>
      <c r="J607" s="555"/>
      <c r="K607" s="556"/>
      <c r="L607" s="559"/>
      <c r="M607" s="555"/>
      <c r="N607" s="555"/>
      <c r="O607" s="555"/>
      <c r="P607" s="555"/>
      <c r="Q607" s="555"/>
      <c r="R607" s="555"/>
      <c r="S607" s="555"/>
      <c r="T607" s="555"/>
      <c r="U607" s="560"/>
      <c r="V607" s="556"/>
      <c r="W607" s="557"/>
      <c r="Y607" s="236"/>
    </row>
    <row r="608" spans="2:25" x14ac:dyDescent="0.25">
      <c r="B608" s="465"/>
      <c r="C608" s="272"/>
      <c r="D608" s="272"/>
      <c r="E608" s="273" t="s">
        <v>53</v>
      </c>
      <c r="F608" s="273"/>
      <c r="G608" s="367">
        <f t="shared" ref="G608:W608" si="132">SUBTOTAL(9,G609:G611)</f>
        <v>0</v>
      </c>
      <c r="H608" s="368">
        <f t="shared" si="132"/>
        <v>0</v>
      </c>
      <c r="I608" s="369">
        <f t="shared" si="132"/>
        <v>0</v>
      </c>
      <c r="J608" s="369">
        <f t="shared" si="132"/>
        <v>0</v>
      </c>
      <c r="K608" s="370">
        <f t="shared" si="132"/>
        <v>0</v>
      </c>
      <c r="L608" s="364">
        <f t="shared" si="132"/>
        <v>0</v>
      </c>
      <c r="M608" s="364">
        <f t="shared" si="132"/>
        <v>0</v>
      </c>
      <c r="N608" s="364">
        <f t="shared" si="132"/>
        <v>0</v>
      </c>
      <c r="O608" s="364">
        <f t="shared" si="132"/>
        <v>0</v>
      </c>
      <c r="P608" s="364">
        <f t="shared" si="132"/>
        <v>0</v>
      </c>
      <c r="Q608" s="364">
        <f t="shared" si="132"/>
        <v>0</v>
      </c>
      <c r="R608" s="364">
        <f t="shared" si="132"/>
        <v>0</v>
      </c>
      <c r="S608" s="364">
        <f t="shared" si="132"/>
        <v>0</v>
      </c>
      <c r="T608" s="364">
        <f t="shared" si="132"/>
        <v>0</v>
      </c>
      <c r="U608" s="364">
        <f t="shared" si="132"/>
        <v>0</v>
      </c>
      <c r="V608" s="364">
        <f t="shared" si="132"/>
        <v>0</v>
      </c>
      <c r="W608" s="366">
        <f t="shared" si="132"/>
        <v>0</v>
      </c>
      <c r="Y608" s="238"/>
    </row>
    <row r="609" spans="2:25" outlineLevel="1" x14ac:dyDescent="0.25">
      <c r="B609" s="465"/>
      <c r="C609" s="272"/>
      <c r="D609" s="272"/>
      <c r="E609" s="273"/>
      <c r="F609" s="299" t="s">
        <v>54</v>
      </c>
      <c r="G609" s="540"/>
      <c r="H609" s="554"/>
      <c r="I609" s="555"/>
      <c r="J609" s="555"/>
      <c r="K609" s="556"/>
      <c r="L609" s="559"/>
      <c r="M609" s="555"/>
      <c r="N609" s="555"/>
      <c r="O609" s="555"/>
      <c r="P609" s="555"/>
      <c r="Q609" s="555"/>
      <c r="R609" s="555"/>
      <c r="S609" s="555"/>
      <c r="T609" s="555"/>
      <c r="U609" s="560"/>
      <c r="V609" s="556"/>
      <c r="W609" s="557"/>
      <c r="Y609" s="236"/>
    </row>
    <row r="610" spans="2:25" outlineLevel="1" x14ac:dyDescent="0.25">
      <c r="B610" s="465"/>
      <c r="C610" s="272"/>
      <c r="D610" s="272"/>
      <c r="E610" s="273"/>
      <c r="F610" s="299" t="s">
        <v>55</v>
      </c>
      <c r="G610" s="540"/>
      <c r="H610" s="554"/>
      <c r="I610" s="555"/>
      <c r="J610" s="555"/>
      <c r="K610" s="556"/>
      <c r="L610" s="559"/>
      <c r="M610" s="555"/>
      <c r="N610" s="555"/>
      <c r="O610" s="555"/>
      <c r="P610" s="555"/>
      <c r="Q610" s="555"/>
      <c r="R610" s="555"/>
      <c r="S610" s="555"/>
      <c r="T610" s="555"/>
      <c r="U610" s="560"/>
      <c r="V610" s="556"/>
      <c r="W610" s="557"/>
      <c r="Y610" s="236"/>
    </row>
    <row r="611" spans="2:25" outlineLevel="1" x14ac:dyDescent="0.25">
      <c r="B611" s="465"/>
      <c r="C611" s="272"/>
      <c r="D611" s="272"/>
      <c r="E611" s="273"/>
      <c r="F611" s="299" t="s">
        <v>56</v>
      </c>
      <c r="G611" s="540"/>
      <c r="H611" s="554"/>
      <c r="I611" s="555"/>
      <c r="J611" s="555"/>
      <c r="K611" s="556"/>
      <c r="L611" s="559"/>
      <c r="M611" s="555"/>
      <c r="N611" s="555"/>
      <c r="O611" s="555"/>
      <c r="P611" s="555"/>
      <c r="Q611" s="555"/>
      <c r="R611" s="555"/>
      <c r="S611" s="555"/>
      <c r="T611" s="555"/>
      <c r="U611" s="560"/>
      <c r="V611" s="556"/>
      <c r="W611" s="557"/>
      <c r="Y611" s="236"/>
    </row>
    <row r="612" spans="2:25" x14ac:dyDescent="0.25">
      <c r="B612" s="465"/>
      <c r="C612" s="272"/>
      <c r="D612" s="272"/>
      <c r="E612" s="273" t="s">
        <v>57</v>
      </c>
      <c r="F612" s="273"/>
      <c r="G612" s="367">
        <f t="shared" ref="G612:W612" si="133">SUBTOTAL(9,G613:G614)</f>
        <v>0</v>
      </c>
      <c r="H612" s="368">
        <f t="shared" si="133"/>
        <v>0</v>
      </c>
      <c r="I612" s="369">
        <f t="shared" si="133"/>
        <v>0</v>
      </c>
      <c r="J612" s="369">
        <f t="shared" si="133"/>
        <v>0</v>
      </c>
      <c r="K612" s="370">
        <f t="shared" si="133"/>
        <v>0</v>
      </c>
      <c r="L612" s="364">
        <f t="shared" si="133"/>
        <v>0</v>
      </c>
      <c r="M612" s="364">
        <f t="shared" si="133"/>
        <v>0</v>
      </c>
      <c r="N612" s="364">
        <f t="shared" si="133"/>
        <v>0</v>
      </c>
      <c r="O612" s="364">
        <f t="shared" si="133"/>
        <v>0</v>
      </c>
      <c r="P612" s="364">
        <f t="shared" si="133"/>
        <v>0</v>
      </c>
      <c r="Q612" s="364">
        <f t="shared" si="133"/>
        <v>0</v>
      </c>
      <c r="R612" s="364">
        <f t="shared" si="133"/>
        <v>0</v>
      </c>
      <c r="S612" s="364">
        <f t="shared" si="133"/>
        <v>0</v>
      </c>
      <c r="T612" s="364">
        <f t="shared" si="133"/>
        <v>0</v>
      </c>
      <c r="U612" s="364">
        <f t="shared" si="133"/>
        <v>0</v>
      </c>
      <c r="V612" s="364">
        <f t="shared" si="133"/>
        <v>0</v>
      </c>
      <c r="W612" s="366">
        <f t="shared" si="133"/>
        <v>0</v>
      </c>
      <c r="Y612" s="238"/>
    </row>
    <row r="613" spans="2:25" outlineLevel="1" x14ac:dyDescent="0.25">
      <c r="B613" s="465"/>
      <c r="C613" s="272"/>
      <c r="D613" s="272"/>
      <c r="E613" s="273"/>
      <c r="F613" s="299" t="s">
        <v>58</v>
      </c>
      <c r="G613" s="540"/>
      <c r="H613" s="554"/>
      <c r="I613" s="555"/>
      <c r="J613" s="555"/>
      <c r="K613" s="556"/>
      <c r="L613" s="559"/>
      <c r="M613" s="555"/>
      <c r="N613" s="555"/>
      <c r="O613" s="555"/>
      <c r="P613" s="555"/>
      <c r="Q613" s="555"/>
      <c r="R613" s="555"/>
      <c r="S613" s="555"/>
      <c r="T613" s="555"/>
      <c r="U613" s="560"/>
      <c r="V613" s="556"/>
      <c r="W613" s="557"/>
      <c r="Y613" s="236"/>
    </row>
    <row r="614" spans="2:25" outlineLevel="1" x14ac:dyDescent="0.25">
      <c r="B614" s="465"/>
      <c r="C614" s="272"/>
      <c r="D614" s="272"/>
      <c r="E614" s="273"/>
      <c r="F614" s="299" t="s">
        <v>59</v>
      </c>
      <c r="G614" s="540"/>
      <c r="H614" s="554"/>
      <c r="I614" s="555"/>
      <c r="J614" s="555"/>
      <c r="K614" s="556"/>
      <c r="L614" s="559"/>
      <c r="M614" s="555"/>
      <c r="N614" s="555"/>
      <c r="O614" s="555"/>
      <c r="P614" s="555"/>
      <c r="Q614" s="555"/>
      <c r="R614" s="555"/>
      <c r="S614" s="555"/>
      <c r="T614" s="555"/>
      <c r="U614" s="560"/>
      <c r="V614" s="556"/>
      <c r="W614" s="557"/>
      <c r="Y614" s="236"/>
    </row>
    <row r="615" spans="2:25" x14ac:dyDescent="0.25">
      <c r="B615" s="465"/>
      <c r="C615" s="272"/>
      <c r="D615" s="272"/>
      <c r="E615" s="273" t="s">
        <v>60</v>
      </c>
      <c r="F615" s="273"/>
      <c r="G615" s="367">
        <f t="shared" ref="G615:W615" si="134">SUBTOTAL(9,G616:G618)</f>
        <v>0</v>
      </c>
      <c r="H615" s="368">
        <f t="shared" si="134"/>
        <v>0</v>
      </c>
      <c r="I615" s="369">
        <f t="shared" si="134"/>
        <v>0</v>
      </c>
      <c r="J615" s="369">
        <f t="shared" si="134"/>
        <v>0</v>
      </c>
      <c r="K615" s="370">
        <f t="shared" si="134"/>
        <v>0</v>
      </c>
      <c r="L615" s="364">
        <f t="shared" si="134"/>
        <v>0</v>
      </c>
      <c r="M615" s="364">
        <f t="shared" si="134"/>
        <v>0</v>
      </c>
      <c r="N615" s="364">
        <f t="shared" si="134"/>
        <v>0</v>
      </c>
      <c r="O615" s="364">
        <f t="shared" si="134"/>
        <v>0</v>
      </c>
      <c r="P615" s="364">
        <f t="shared" si="134"/>
        <v>0</v>
      </c>
      <c r="Q615" s="364">
        <f t="shared" si="134"/>
        <v>0</v>
      </c>
      <c r="R615" s="364">
        <f t="shared" si="134"/>
        <v>0</v>
      </c>
      <c r="S615" s="364">
        <f t="shared" si="134"/>
        <v>0</v>
      </c>
      <c r="T615" s="364">
        <f t="shared" si="134"/>
        <v>0</v>
      </c>
      <c r="U615" s="364">
        <f t="shared" si="134"/>
        <v>0</v>
      </c>
      <c r="V615" s="364">
        <f t="shared" si="134"/>
        <v>0</v>
      </c>
      <c r="W615" s="366">
        <f t="shared" si="134"/>
        <v>0</v>
      </c>
      <c r="Y615" s="238"/>
    </row>
    <row r="616" spans="2:25" outlineLevel="1" x14ac:dyDescent="0.25">
      <c r="B616" s="465"/>
      <c r="C616" s="272"/>
      <c r="D616" s="272"/>
      <c r="E616" s="273"/>
      <c r="F616" s="299" t="s">
        <v>61</v>
      </c>
      <c r="G616" s="540"/>
      <c r="H616" s="554"/>
      <c r="I616" s="555"/>
      <c r="J616" s="555"/>
      <c r="K616" s="556"/>
      <c r="L616" s="559"/>
      <c r="M616" s="555"/>
      <c r="N616" s="555"/>
      <c r="O616" s="555"/>
      <c r="P616" s="555"/>
      <c r="Q616" s="555"/>
      <c r="R616" s="555"/>
      <c r="S616" s="555"/>
      <c r="T616" s="555"/>
      <c r="U616" s="560"/>
      <c r="V616" s="556"/>
      <c r="W616" s="557"/>
      <c r="Y616" s="236"/>
    </row>
    <row r="617" spans="2:25" outlineLevel="1" x14ac:dyDescent="0.25">
      <c r="B617" s="465"/>
      <c r="C617" s="272"/>
      <c r="D617" s="272"/>
      <c r="E617" s="273"/>
      <c r="F617" s="299" t="s">
        <v>62</v>
      </c>
      <c r="G617" s="540"/>
      <c r="H617" s="554"/>
      <c r="I617" s="555"/>
      <c r="J617" s="555"/>
      <c r="K617" s="556"/>
      <c r="L617" s="559"/>
      <c r="M617" s="555"/>
      <c r="N617" s="555"/>
      <c r="O617" s="555"/>
      <c r="P617" s="555"/>
      <c r="Q617" s="555"/>
      <c r="R617" s="555"/>
      <c r="S617" s="555"/>
      <c r="T617" s="555"/>
      <c r="U617" s="560"/>
      <c r="V617" s="556"/>
      <c r="W617" s="557"/>
      <c r="Y617" s="236"/>
    </row>
    <row r="618" spans="2:25" outlineLevel="1" x14ac:dyDescent="0.25">
      <c r="B618" s="465"/>
      <c r="C618" s="272"/>
      <c r="D618" s="272"/>
      <c r="E618" s="273"/>
      <c r="F618" s="299" t="s">
        <v>63</v>
      </c>
      <c r="G618" s="540"/>
      <c r="H618" s="554"/>
      <c r="I618" s="555"/>
      <c r="J618" s="555"/>
      <c r="K618" s="556"/>
      <c r="L618" s="559"/>
      <c r="M618" s="555"/>
      <c r="N618" s="555"/>
      <c r="O618" s="555"/>
      <c r="P618" s="555"/>
      <c r="Q618" s="555"/>
      <c r="R618" s="555"/>
      <c r="S618" s="555"/>
      <c r="T618" s="555"/>
      <c r="U618" s="560"/>
      <c r="V618" s="556"/>
      <c r="W618" s="557"/>
      <c r="Y618" s="236"/>
    </row>
    <row r="619" spans="2:25" x14ac:dyDescent="0.25">
      <c r="B619" s="465"/>
      <c r="C619" s="272"/>
      <c r="D619" s="272"/>
      <c r="E619" s="273" t="s">
        <v>64</v>
      </c>
      <c r="F619" s="273"/>
      <c r="G619" s="367">
        <f t="shared" ref="G619:W619" si="135">SUBTOTAL(9,G620:G621)</f>
        <v>0</v>
      </c>
      <c r="H619" s="368">
        <f t="shared" si="135"/>
        <v>0</v>
      </c>
      <c r="I619" s="369">
        <f t="shared" si="135"/>
        <v>0</v>
      </c>
      <c r="J619" s="369">
        <f t="shared" si="135"/>
        <v>0</v>
      </c>
      <c r="K619" s="370">
        <f t="shared" si="135"/>
        <v>0</v>
      </c>
      <c r="L619" s="364">
        <f t="shared" si="135"/>
        <v>0</v>
      </c>
      <c r="M619" s="364">
        <f t="shared" si="135"/>
        <v>0</v>
      </c>
      <c r="N619" s="364">
        <f t="shared" si="135"/>
        <v>0</v>
      </c>
      <c r="O619" s="364">
        <f t="shared" si="135"/>
        <v>0</v>
      </c>
      <c r="P619" s="364">
        <f t="shared" si="135"/>
        <v>0</v>
      </c>
      <c r="Q619" s="364">
        <f t="shared" si="135"/>
        <v>0</v>
      </c>
      <c r="R619" s="364">
        <f t="shared" si="135"/>
        <v>0</v>
      </c>
      <c r="S619" s="364">
        <f t="shared" si="135"/>
        <v>0</v>
      </c>
      <c r="T619" s="364">
        <f t="shared" si="135"/>
        <v>0</v>
      </c>
      <c r="U619" s="364">
        <f t="shared" si="135"/>
        <v>0</v>
      </c>
      <c r="V619" s="364">
        <f t="shared" si="135"/>
        <v>0</v>
      </c>
      <c r="W619" s="366">
        <f t="shared" si="135"/>
        <v>0</v>
      </c>
      <c r="Y619" s="238"/>
    </row>
    <row r="620" spans="2:25" outlineLevel="1" x14ac:dyDescent="0.25">
      <c r="B620" s="465"/>
      <c r="C620" s="272"/>
      <c r="D620" s="272"/>
      <c r="E620" s="273"/>
      <c r="F620" s="299" t="s">
        <v>65</v>
      </c>
      <c r="G620" s="540"/>
      <c r="H620" s="554"/>
      <c r="I620" s="555"/>
      <c r="J620" s="555"/>
      <c r="K620" s="556"/>
      <c r="L620" s="559"/>
      <c r="M620" s="555"/>
      <c r="N620" s="555"/>
      <c r="O620" s="555"/>
      <c r="P620" s="555"/>
      <c r="Q620" s="555"/>
      <c r="R620" s="555"/>
      <c r="S620" s="555"/>
      <c r="T620" s="555"/>
      <c r="U620" s="560"/>
      <c r="V620" s="556"/>
      <c r="W620" s="557"/>
      <c r="Y620" s="236"/>
    </row>
    <row r="621" spans="2:25" outlineLevel="1" x14ac:dyDescent="0.25">
      <c r="B621" s="465"/>
      <c r="C621" s="272"/>
      <c r="D621" s="272"/>
      <c r="E621" s="273"/>
      <c r="F621" s="299" t="s">
        <v>66</v>
      </c>
      <c r="G621" s="540"/>
      <c r="H621" s="554"/>
      <c r="I621" s="555"/>
      <c r="J621" s="555"/>
      <c r="K621" s="556"/>
      <c r="L621" s="559"/>
      <c r="M621" s="555"/>
      <c r="N621" s="555"/>
      <c r="O621" s="555"/>
      <c r="P621" s="555"/>
      <c r="Q621" s="555"/>
      <c r="R621" s="555"/>
      <c r="S621" s="555"/>
      <c r="T621" s="555"/>
      <c r="U621" s="560"/>
      <c r="V621" s="556"/>
      <c r="W621" s="557"/>
      <c r="Y621" s="236"/>
    </row>
    <row r="622" spans="2:25" x14ac:dyDescent="0.25">
      <c r="B622" s="465"/>
      <c r="C622" s="272"/>
      <c r="D622" s="272"/>
      <c r="E622" s="273" t="s">
        <v>67</v>
      </c>
      <c r="F622" s="273"/>
      <c r="G622" s="367">
        <f t="shared" ref="G622:W622" si="136">SUBTOTAL(9,G623:G625)</f>
        <v>0</v>
      </c>
      <c r="H622" s="368">
        <f t="shared" si="136"/>
        <v>0</v>
      </c>
      <c r="I622" s="369">
        <f t="shared" si="136"/>
        <v>0</v>
      </c>
      <c r="J622" s="369">
        <f t="shared" si="136"/>
        <v>0</v>
      </c>
      <c r="K622" s="370">
        <f t="shared" si="136"/>
        <v>0</v>
      </c>
      <c r="L622" s="364">
        <f t="shared" si="136"/>
        <v>0</v>
      </c>
      <c r="M622" s="364">
        <f t="shared" si="136"/>
        <v>0</v>
      </c>
      <c r="N622" s="364">
        <f t="shared" si="136"/>
        <v>0</v>
      </c>
      <c r="O622" s="364">
        <f t="shared" si="136"/>
        <v>0</v>
      </c>
      <c r="P622" s="364">
        <f t="shared" si="136"/>
        <v>0</v>
      </c>
      <c r="Q622" s="364">
        <f t="shared" si="136"/>
        <v>0</v>
      </c>
      <c r="R622" s="364">
        <f t="shared" si="136"/>
        <v>0</v>
      </c>
      <c r="S622" s="364">
        <f t="shared" si="136"/>
        <v>0</v>
      </c>
      <c r="T622" s="364">
        <f t="shared" si="136"/>
        <v>0</v>
      </c>
      <c r="U622" s="364">
        <f t="shared" si="136"/>
        <v>0</v>
      </c>
      <c r="V622" s="364">
        <f t="shared" si="136"/>
        <v>0</v>
      </c>
      <c r="W622" s="366">
        <f t="shared" si="136"/>
        <v>0</v>
      </c>
      <c r="Y622" s="238"/>
    </row>
    <row r="623" spans="2:25" outlineLevel="1" x14ac:dyDescent="0.25">
      <c r="B623" s="465"/>
      <c r="C623" s="272"/>
      <c r="D623" s="272"/>
      <c r="E623" s="273"/>
      <c r="F623" s="299" t="s">
        <v>68</v>
      </c>
      <c r="G623" s="540"/>
      <c r="H623" s="554"/>
      <c r="I623" s="555"/>
      <c r="J623" s="555"/>
      <c r="K623" s="556"/>
      <c r="L623" s="559"/>
      <c r="M623" s="555"/>
      <c r="N623" s="555"/>
      <c r="O623" s="555"/>
      <c r="P623" s="555"/>
      <c r="Q623" s="555"/>
      <c r="R623" s="555"/>
      <c r="S623" s="555"/>
      <c r="T623" s="555"/>
      <c r="U623" s="560"/>
      <c r="V623" s="556"/>
      <c r="W623" s="557"/>
      <c r="Y623" s="236"/>
    </row>
    <row r="624" spans="2:25" outlineLevel="1" x14ac:dyDescent="0.25">
      <c r="B624" s="465"/>
      <c r="C624" s="272"/>
      <c r="D624" s="272"/>
      <c r="E624" s="273"/>
      <c r="F624" s="299" t="s">
        <v>69</v>
      </c>
      <c r="G624" s="540"/>
      <c r="H624" s="554"/>
      <c r="I624" s="555"/>
      <c r="J624" s="555"/>
      <c r="K624" s="556"/>
      <c r="L624" s="559"/>
      <c r="M624" s="555"/>
      <c r="N624" s="555"/>
      <c r="O624" s="555"/>
      <c r="P624" s="555"/>
      <c r="Q624" s="555"/>
      <c r="R624" s="555"/>
      <c r="S624" s="555"/>
      <c r="T624" s="555"/>
      <c r="U624" s="560"/>
      <c r="V624" s="556"/>
      <c r="W624" s="557"/>
      <c r="Y624" s="236"/>
    </row>
    <row r="625" spans="2:25" outlineLevel="1" x14ac:dyDescent="0.25">
      <c r="B625" s="465"/>
      <c r="C625" s="272"/>
      <c r="D625" s="272"/>
      <c r="E625" s="273"/>
      <c r="F625" s="299" t="s">
        <v>70</v>
      </c>
      <c r="G625" s="540"/>
      <c r="H625" s="554"/>
      <c r="I625" s="555"/>
      <c r="J625" s="555"/>
      <c r="K625" s="556"/>
      <c r="L625" s="559"/>
      <c r="M625" s="555"/>
      <c r="N625" s="555"/>
      <c r="O625" s="555"/>
      <c r="P625" s="555"/>
      <c r="Q625" s="555"/>
      <c r="R625" s="555"/>
      <c r="S625" s="555"/>
      <c r="T625" s="555"/>
      <c r="U625" s="560"/>
      <c r="V625" s="556"/>
      <c r="W625" s="557"/>
      <c r="Y625" s="236"/>
    </row>
    <row r="626" spans="2:25" x14ac:dyDescent="0.25">
      <c r="B626" s="465"/>
      <c r="C626" s="272"/>
      <c r="D626" s="272" t="s">
        <v>71</v>
      </c>
      <c r="E626" s="273"/>
      <c r="F626" s="273"/>
      <c r="G626" s="367"/>
      <c r="H626" s="368"/>
      <c r="I626" s="369"/>
      <c r="J626" s="369"/>
      <c r="K626" s="370"/>
      <c r="L626" s="363"/>
      <c r="M626" s="364"/>
      <c r="N626" s="364"/>
      <c r="O626" s="364"/>
      <c r="P626" s="364"/>
      <c r="Q626" s="364"/>
      <c r="R626" s="364"/>
      <c r="S626" s="364"/>
      <c r="T626" s="364"/>
      <c r="U626" s="364"/>
      <c r="V626" s="365"/>
      <c r="W626" s="365"/>
      <c r="Y626" s="353"/>
    </row>
    <row r="627" spans="2:25" x14ac:dyDescent="0.25">
      <c r="B627" s="465"/>
      <c r="C627" s="272"/>
      <c r="D627" s="272"/>
      <c r="E627" s="273" t="s">
        <v>72</v>
      </c>
      <c r="F627" s="273"/>
      <c r="G627" s="367">
        <f t="shared" ref="G627:W627" si="137">SUBTOTAL(9,G628:G629)</f>
        <v>0</v>
      </c>
      <c r="H627" s="368">
        <f t="shared" si="137"/>
        <v>0</v>
      </c>
      <c r="I627" s="369">
        <f t="shared" si="137"/>
        <v>0</v>
      </c>
      <c r="J627" s="369">
        <f t="shared" si="137"/>
        <v>0</v>
      </c>
      <c r="K627" s="370">
        <f t="shared" si="137"/>
        <v>0</v>
      </c>
      <c r="L627" s="364">
        <f t="shared" si="137"/>
        <v>0</v>
      </c>
      <c r="M627" s="364">
        <f t="shared" si="137"/>
        <v>0</v>
      </c>
      <c r="N627" s="364">
        <f t="shared" si="137"/>
        <v>0</v>
      </c>
      <c r="O627" s="364">
        <f t="shared" si="137"/>
        <v>0</v>
      </c>
      <c r="P627" s="364">
        <f t="shared" si="137"/>
        <v>0</v>
      </c>
      <c r="Q627" s="364">
        <f t="shared" si="137"/>
        <v>0</v>
      </c>
      <c r="R627" s="364">
        <f t="shared" si="137"/>
        <v>0</v>
      </c>
      <c r="S627" s="364">
        <f t="shared" si="137"/>
        <v>0</v>
      </c>
      <c r="T627" s="364">
        <f t="shared" si="137"/>
        <v>0</v>
      </c>
      <c r="U627" s="364">
        <f t="shared" si="137"/>
        <v>0</v>
      </c>
      <c r="V627" s="364">
        <f t="shared" si="137"/>
        <v>0</v>
      </c>
      <c r="W627" s="366">
        <f t="shared" si="137"/>
        <v>0</v>
      </c>
      <c r="Y627" s="354"/>
    </row>
    <row r="628" spans="2:25" outlineLevel="1" x14ac:dyDescent="0.25">
      <c r="B628" s="465"/>
      <c r="C628" s="272"/>
      <c r="D628" s="272"/>
      <c r="E628" s="273"/>
      <c r="F628" s="299" t="s">
        <v>73</v>
      </c>
      <c r="G628" s="540"/>
      <c r="H628" s="554"/>
      <c r="I628" s="555"/>
      <c r="J628" s="555"/>
      <c r="K628" s="556"/>
      <c r="L628" s="559"/>
      <c r="M628" s="555"/>
      <c r="N628" s="555"/>
      <c r="O628" s="555"/>
      <c r="P628" s="555"/>
      <c r="Q628" s="555"/>
      <c r="R628" s="555"/>
      <c r="S628" s="555"/>
      <c r="T628" s="555"/>
      <c r="U628" s="560"/>
      <c r="V628" s="556"/>
      <c r="W628" s="557"/>
      <c r="Y628" s="236"/>
    </row>
    <row r="629" spans="2:25" outlineLevel="1" x14ac:dyDescent="0.25">
      <c r="B629" s="465"/>
      <c r="C629" s="272"/>
      <c r="D629" s="272"/>
      <c r="E629" s="273"/>
      <c r="F629" s="299" t="s">
        <v>74</v>
      </c>
      <c r="G629" s="540"/>
      <c r="H629" s="554"/>
      <c r="I629" s="555"/>
      <c r="J629" s="555"/>
      <c r="K629" s="556"/>
      <c r="L629" s="559"/>
      <c r="M629" s="555"/>
      <c r="N629" s="555"/>
      <c r="O629" s="555"/>
      <c r="P629" s="555"/>
      <c r="Q629" s="555"/>
      <c r="R629" s="555"/>
      <c r="S629" s="555"/>
      <c r="T629" s="555"/>
      <c r="U629" s="560"/>
      <c r="V629" s="556"/>
      <c r="W629" s="557"/>
      <c r="Y629" s="236"/>
    </row>
    <row r="630" spans="2:25" x14ac:dyDescent="0.25">
      <c r="B630" s="465"/>
      <c r="C630" s="272"/>
      <c r="D630" s="272"/>
      <c r="E630" s="273" t="s">
        <v>75</v>
      </c>
      <c r="F630" s="273"/>
      <c r="G630" s="367">
        <f t="shared" ref="G630:W630" si="138">SUBTOTAL(9,G631:G632)</f>
        <v>0</v>
      </c>
      <c r="H630" s="368">
        <f t="shared" si="138"/>
        <v>0</v>
      </c>
      <c r="I630" s="369">
        <f t="shared" si="138"/>
        <v>0</v>
      </c>
      <c r="J630" s="369">
        <f t="shared" si="138"/>
        <v>0</v>
      </c>
      <c r="K630" s="370">
        <f t="shared" si="138"/>
        <v>0</v>
      </c>
      <c r="L630" s="364">
        <f t="shared" si="138"/>
        <v>0</v>
      </c>
      <c r="M630" s="364">
        <f t="shared" si="138"/>
        <v>0</v>
      </c>
      <c r="N630" s="364">
        <f t="shared" si="138"/>
        <v>0</v>
      </c>
      <c r="O630" s="364">
        <f t="shared" si="138"/>
        <v>0</v>
      </c>
      <c r="P630" s="364">
        <f t="shared" si="138"/>
        <v>0</v>
      </c>
      <c r="Q630" s="364">
        <f t="shared" si="138"/>
        <v>0</v>
      </c>
      <c r="R630" s="364">
        <f t="shared" si="138"/>
        <v>0</v>
      </c>
      <c r="S630" s="364">
        <f t="shared" si="138"/>
        <v>0</v>
      </c>
      <c r="T630" s="364">
        <f t="shared" si="138"/>
        <v>0</v>
      </c>
      <c r="U630" s="364">
        <f t="shared" si="138"/>
        <v>0</v>
      </c>
      <c r="V630" s="364">
        <f t="shared" si="138"/>
        <v>0</v>
      </c>
      <c r="W630" s="366">
        <f t="shared" si="138"/>
        <v>0</v>
      </c>
      <c r="Y630" s="238"/>
    </row>
    <row r="631" spans="2:25" outlineLevel="1" x14ac:dyDescent="0.25">
      <c r="B631" s="465"/>
      <c r="C631" s="272"/>
      <c r="D631" s="272"/>
      <c r="E631" s="273"/>
      <c r="F631" s="299" t="s">
        <v>76</v>
      </c>
      <c r="G631" s="540"/>
      <c r="H631" s="554"/>
      <c r="I631" s="555"/>
      <c r="J631" s="555"/>
      <c r="K631" s="556"/>
      <c r="L631" s="559"/>
      <c r="M631" s="558"/>
      <c r="N631" s="558"/>
      <c r="O631" s="558"/>
      <c r="P631" s="558"/>
      <c r="Q631" s="558"/>
      <c r="R631" s="558"/>
      <c r="S631" s="558"/>
      <c r="T631" s="558"/>
      <c r="U631" s="560"/>
      <c r="V631" s="556"/>
      <c r="W631" s="557"/>
      <c r="Y631" s="236"/>
    </row>
    <row r="632" spans="2:25" outlineLevel="1" x14ac:dyDescent="0.25">
      <c r="B632" s="465"/>
      <c r="C632" s="272"/>
      <c r="D632" s="272"/>
      <c r="E632" s="273"/>
      <c r="F632" s="299" t="s">
        <v>77</v>
      </c>
      <c r="G632" s="540"/>
      <c r="H632" s="554"/>
      <c r="I632" s="555"/>
      <c r="J632" s="555"/>
      <c r="K632" s="556"/>
      <c r="L632" s="559"/>
      <c r="M632" s="555"/>
      <c r="N632" s="555"/>
      <c r="O632" s="555"/>
      <c r="P632" s="555"/>
      <c r="Q632" s="555"/>
      <c r="R632" s="555"/>
      <c r="S632" s="555"/>
      <c r="T632" s="555"/>
      <c r="U632" s="560"/>
      <c r="V632" s="556"/>
      <c r="W632" s="557"/>
      <c r="Y632" s="236"/>
    </row>
    <row r="633" spans="2:25" x14ac:dyDescent="0.25">
      <c r="B633" s="465"/>
      <c r="C633" s="272"/>
      <c r="D633" s="272"/>
      <c r="E633" s="273" t="s">
        <v>78</v>
      </c>
      <c r="F633" s="273"/>
      <c r="G633" s="367">
        <f t="shared" ref="G633:W633" si="139">SUBTOTAL(9,G634:G635)</f>
        <v>0</v>
      </c>
      <c r="H633" s="368">
        <f t="shared" si="139"/>
        <v>0</v>
      </c>
      <c r="I633" s="369">
        <f t="shared" si="139"/>
        <v>0</v>
      </c>
      <c r="J633" s="369">
        <f t="shared" si="139"/>
        <v>0</v>
      </c>
      <c r="K633" s="370">
        <f t="shared" si="139"/>
        <v>0</v>
      </c>
      <c r="L633" s="364">
        <f t="shared" si="139"/>
        <v>0</v>
      </c>
      <c r="M633" s="364">
        <f t="shared" si="139"/>
        <v>0</v>
      </c>
      <c r="N633" s="364">
        <f t="shared" si="139"/>
        <v>0</v>
      </c>
      <c r="O633" s="364">
        <f t="shared" si="139"/>
        <v>0</v>
      </c>
      <c r="P633" s="364">
        <f t="shared" si="139"/>
        <v>0</v>
      </c>
      <c r="Q633" s="364">
        <f t="shared" si="139"/>
        <v>0</v>
      </c>
      <c r="R633" s="364">
        <f t="shared" si="139"/>
        <v>0</v>
      </c>
      <c r="S633" s="364">
        <f t="shared" si="139"/>
        <v>0</v>
      </c>
      <c r="T633" s="364">
        <f t="shared" si="139"/>
        <v>0</v>
      </c>
      <c r="U633" s="364">
        <f t="shared" si="139"/>
        <v>0</v>
      </c>
      <c r="V633" s="364">
        <f t="shared" si="139"/>
        <v>0</v>
      </c>
      <c r="W633" s="366">
        <f t="shared" si="139"/>
        <v>0</v>
      </c>
      <c r="Y633" s="238"/>
    </row>
    <row r="634" spans="2:25" outlineLevel="1" x14ac:dyDescent="0.25">
      <c r="B634" s="465"/>
      <c r="C634" s="272"/>
      <c r="D634" s="272"/>
      <c r="E634" s="273"/>
      <c r="F634" s="299" t="s">
        <v>79</v>
      </c>
      <c r="G634" s="540"/>
      <c r="H634" s="554"/>
      <c r="I634" s="555"/>
      <c r="J634" s="555"/>
      <c r="K634" s="556"/>
      <c r="L634" s="559"/>
      <c r="M634" s="555"/>
      <c r="N634" s="555"/>
      <c r="O634" s="555"/>
      <c r="P634" s="555"/>
      <c r="Q634" s="555"/>
      <c r="R634" s="555"/>
      <c r="S634" s="555"/>
      <c r="T634" s="555"/>
      <c r="U634" s="560"/>
      <c r="V634" s="556"/>
      <c r="W634" s="557"/>
      <c r="Y634" s="236"/>
    </row>
    <row r="635" spans="2:25" outlineLevel="1" x14ac:dyDescent="0.25">
      <c r="B635" s="465"/>
      <c r="C635" s="272"/>
      <c r="D635" s="272"/>
      <c r="E635" s="273"/>
      <c r="F635" s="299" t="s">
        <v>80</v>
      </c>
      <c r="G635" s="540"/>
      <c r="H635" s="554"/>
      <c r="I635" s="555"/>
      <c r="J635" s="555"/>
      <c r="K635" s="556"/>
      <c r="L635" s="559"/>
      <c r="M635" s="555"/>
      <c r="N635" s="555"/>
      <c r="O635" s="555"/>
      <c r="P635" s="555"/>
      <c r="Q635" s="555"/>
      <c r="R635" s="555"/>
      <c r="S635" s="555"/>
      <c r="T635" s="555"/>
      <c r="U635" s="560"/>
      <c r="V635" s="556"/>
      <c r="W635" s="557"/>
      <c r="Y635" s="236"/>
    </row>
    <row r="636" spans="2:25" x14ac:dyDescent="0.25">
      <c r="B636" s="465"/>
      <c r="C636" s="272"/>
      <c r="D636" s="272"/>
      <c r="E636" s="273" t="s">
        <v>81</v>
      </c>
      <c r="F636" s="273"/>
      <c r="G636" s="367">
        <f t="shared" ref="G636:W636" si="140">SUBTOTAL(9,G637:G638)</f>
        <v>0</v>
      </c>
      <c r="H636" s="368">
        <f t="shared" si="140"/>
        <v>0</v>
      </c>
      <c r="I636" s="369">
        <f t="shared" si="140"/>
        <v>0</v>
      </c>
      <c r="J636" s="369">
        <f t="shared" si="140"/>
        <v>0</v>
      </c>
      <c r="K636" s="370">
        <f t="shared" si="140"/>
        <v>0</v>
      </c>
      <c r="L636" s="364">
        <f t="shared" si="140"/>
        <v>0</v>
      </c>
      <c r="M636" s="364">
        <f t="shared" si="140"/>
        <v>0</v>
      </c>
      <c r="N636" s="364">
        <f t="shared" si="140"/>
        <v>0</v>
      </c>
      <c r="O636" s="364">
        <f t="shared" si="140"/>
        <v>0</v>
      </c>
      <c r="P636" s="364">
        <f t="shared" si="140"/>
        <v>0</v>
      </c>
      <c r="Q636" s="364">
        <f t="shared" si="140"/>
        <v>0</v>
      </c>
      <c r="R636" s="364">
        <f t="shared" si="140"/>
        <v>0</v>
      </c>
      <c r="S636" s="364">
        <f t="shared" si="140"/>
        <v>0</v>
      </c>
      <c r="T636" s="364">
        <f t="shared" si="140"/>
        <v>0</v>
      </c>
      <c r="U636" s="364">
        <f t="shared" si="140"/>
        <v>0</v>
      </c>
      <c r="V636" s="364">
        <f t="shared" si="140"/>
        <v>0</v>
      </c>
      <c r="W636" s="366">
        <f t="shared" si="140"/>
        <v>0</v>
      </c>
      <c r="Y636" s="238"/>
    </row>
    <row r="637" spans="2:25" outlineLevel="1" x14ac:dyDescent="0.25">
      <c r="B637" s="465"/>
      <c r="C637" s="272"/>
      <c r="D637" s="272"/>
      <c r="E637" s="273"/>
      <c r="F637" s="299" t="s">
        <v>82</v>
      </c>
      <c r="G637" s="540"/>
      <c r="H637" s="554"/>
      <c r="I637" s="555"/>
      <c r="J637" s="555"/>
      <c r="K637" s="556"/>
      <c r="L637" s="559"/>
      <c r="M637" s="555"/>
      <c r="N637" s="555"/>
      <c r="O637" s="555"/>
      <c r="P637" s="555"/>
      <c r="Q637" s="555"/>
      <c r="R637" s="555"/>
      <c r="S637" s="555"/>
      <c r="T637" s="555"/>
      <c r="U637" s="560"/>
      <c r="V637" s="556"/>
      <c r="W637" s="557"/>
      <c r="Y637" s="236"/>
    </row>
    <row r="638" spans="2:25" outlineLevel="1" x14ac:dyDescent="0.25">
      <c r="B638" s="465"/>
      <c r="C638" s="272"/>
      <c r="D638" s="272"/>
      <c r="E638" s="273"/>
      <c r="F638" s="299" t="s">
        <v>83</v>
      </c>
      <c r="G638" s="540"/>
      <c r="H638" s="554"/>
      <c r="I638" s="555"/>
      <c r="J638" s="555"/>
      <c r="K638" s="556"/>
      <c r="L638" s="559"/>
      <c r="M638" s="555"/>
      <c r="N638" s="555"/>
      <c r="O638" s="555"/>
      <c r="P638" s="555"/>
      <c r="Q638" s="555"/>
      <c r="R638" s="555"/>
      <c r="S638" s="555"/>
      <c r="T638" s="555"/>
      <c r="U638" s="560"/>
      <c r="V638" s="556"/>
      <c r="W638" s="557"/>
      <c r="Y638" s="236"/>
    </row>
    <row r="639" spans="2:25" x14ac:dyDescent="0.25">
      <c r="B639" s="465"/>
      <c r="C639" s="272"/>
      <c r="D639" s="272"/>
      <c r="E639" s="273" t="s">
        <v>84</v>
      </c>
      <c r="F639" s="273"/>
      <c r="G639" s="367">
        <f t="shared" ref="G639:W639" si="141">SUBTOTAL(9,G640:G641)</f>
        <v>0</v>
      </c>
      <c r="H639" s="368">
        <f t="shared" si="141"/>
        <v>0</v>
      </c>
      <c r="I639" s="369">
        <f t="shared" si="141"/>
        <v>0</v>
      </c>
      <c r="J639" s="369">
        <f t="shared" si="141"/>
        <v>0</v>
      </c>
      <c r="K639" s="370">
        <f t="shared" si="141"/>
        <v>0</v>
      </c>
      <c r="L639" s="364">
        <f t="shared" si="141"/>
        <v>0</v>
      </c>
      <c r="M639" s="364">
        <f t="shared" si="141"/>
        <v>0</v>
      </c>
      <c r="N639" s="364">
        <f t="shared" si="141"/>
        <v>0</v>
      </c>
      <c r="O639" s="364">
        <f t="shared" si="141"/>
        <v>0</v>
      </c>
      <c r="P639" s="364">
        <f t="shared" si="141"/>
        <v>0</v>
      </c>
      <c r="Q639" s="364">
        <f t="shared" si="141"/>
        <v>0</v>
      </c>
      <c r="R639" s="364">
        <f t="shared" si="141"/>
        <v>0</v>
      </c>
      <c r="S639" s="364">
        <f t="shared" si="141"/>
        <v>0</v>
      </c>
      <c r="T639" s="364">
        <f t="shared" si="141"/>
        <v>0</v>
      </c>
      <c r="U639" s="364">
        <f t="shared" si="141"/>
        <v>0</v>
      </c>
      <c r="V639" s="364">
        <f t="shared" si="141"/>
        <v>0</v>
      </c>
      <c r="W639" s="366">
        <f t="shared" si="141"/>
        <v>0</v>
      </c>
      <c r="Y639" s="238"/>
    </row>
    <row r="640" spans="2:25" outlineLevel="1" x14ac:dyDescent="0.25">
      <c r="B640" s="465"/>
      <c r="C640" s="272"/>
      <c r="D640" s="272"/>
      <c r="E640" s="273"/>
      <c r="F640" s="299" t="s">
        <v>85</v>
      </c>
      <c r="G640" s="540"/>
      <c r="H640" s="554"/>
      <c r="I640" s="555"/>
      <c r="J640" s="555"/>
      <c r="K640" s="556"/>
      <c r="L640" s="559"/>
      <c r="M640" s="555"/>
      <c r="N640" s="555"/>
      <c r="O640" s="555"/>
      <c r="P640" s="555"/>
      <c r="Q640" s="555"/>
      <c r="R640" s="555"/>
      <c r="S640" s="555"/>
      <c r="T640" s="555"/>
      <c r="U640" s="560"/>
      <c r="V640" s="556"/>
      <c r="W640" s="557"/>
      <c r="Y640" s="236"/>
    </row>
    <row r="641" spans="2:25" outlineLevel="1" x14ac:dyDescent="0.25">
      <c r="B641" s="465"/>
      <c r="C641" s="272"/>
      <c r="D641" s="272"/>
      <c r="E641" s="273"/>
      <c r="F641" s="299" t="s">
        <v>86</v>
      </c>
      <c r="G641" s="540"/>
      <c r="H641" s="554"/>
      <c r="I641" s="555"/>
      <c r="J641" s="555"/>
      <c r="K641" s="556"/>
      <c r="L641" s="559"/>
      <c r="M641" s="561"/>
      <c r="N641" s="561"/>
      <c r="O641" s="561"/>
      <c r="P641" s="561"/>
      <c r="Q641" s="561"/>
      <c r="R641" s="561"/>
      <c r="S641" s="561"/>
      <c r="T641" s="561"/>
      <c r="U641" s="560"/>
      <c r="V641" s="556"/>
      <c r="W641" s="557"/>
      <c r="Y641" s="236"/>
    </row>
    <row r="642" spans="2:25" x14ac:dyDescent="0.25">
      <c r="B642" s="465"/>
      <c r="C642" s="272"/>
      <c r="D642" s="272"/>
      <c r="E642" s="273" t="s">
        <v>87</v>
      </c>
      <c r="F642" s="273"/>
      <c r="G642" s="367">
        <f t="shared" ref="G642:W642" si="142">SUBTOTAL(9,G643:G644)</f>
        <v>0</v>
      </c>
      <c r="H642" s="368">
        <f t="shared" si="142"/>
        <v>0</v>
      </c>
      <c r="I642" s="369">
        <f t="shared" si="142"/>
        <v>0</v>
      </c>
      <c r="J642" s="369">
        <f t="shared" si="142"/>
        <v>0</v>
      </c>
      <c r="K642" s="370">
        <f t="shared" si="142"/>
        <v>0</v>
      </c>
      <c r="L642" s="364">
        <f t="shared" si="142"/>
        <v>0</v>
      </c>
      <c r="M642" s="364">
        <f t="shared" si="142"/>
        <v>0</v>
      </c>
      <c r="N642" s="364">
        <f t="shared" si="142"/>
        <v>0</v>
      </c>
      <c r="O642" s="364">
        <f t="shared" si="142"/>
        <v>0</v>
      </c>
      <c r="P642" s="364">
        <f t="shared" si="142"/>
        <v>0</v>
      </c>
      <c r="Q642" s="364">
        <f t="shared" si="142"/>
        <v>0</v>
      </c>
      <c r="R642" s="364">
        <f t="shared" si="142"/>
        <v>0</v>
      </c>
      <c r="S642" s="364">
        <f t="shared" si="142"/>
        <v>0</v>
      </c>
      <c r="T642" s="364">
        <f t="shared" si="142"/>
        <v>0</v>
      </c>
      <c r="U642" s="364">
        <f t="shared" si="142"/>
        <v>0</v>
      </c>
      <c r="V642" s="364">
        <f t="shared" si="142"/>
        <v>0</v>
      </c>
      <c r="W642" s="366">
        <f t="shared" si="142"/>
        <v>0</v>
      </c>
      <c r="Y642" s="238"/>
    </row>
    <row r="643" spans="2:25" outlineLevel="1" x14ac:dyDescent="0.25">
      <c r="B643" s="465"/>
      <c r="C643" s="272"/>
      <c r="D643" s="272"/>
      <c r="E643" s="273"/>
      <c r="F643" s="299" t="s">
        <v>88</v>
      </c>
      <c r="G643" s="540"/>
      <c r="H643" s="554"/>
      <c r="I643" s="555"/>
      <c r="J643" s="555"/>
      <c r="K643" s="556"/>
      <c r="L643" s="559"/>
      <c r="M643" s="555"/>
      <c r="N643" s="555"/>
      <c r="O643" s="555"/>
      <c r="P643" s="555"/>
      <c r="Q643" s="555"/>
      <c r="R643" s="555"/>
      <c r="S643" s="555"/>
      <c r="T643" s="555"/>
      <c r="U643" s="560"/>
      <c r="V643" s="556"/>
      <c r="W643" s="557"/>
      <c r="Y643" s="236"/>
    </row>
    <row r="644" spans="2:25" outlineLevel="1" x14ac:dyDescent="0.25">
      <c r="B644" s="465"/>
      <c r="C644" s="272"/>
      <c r="D644" s="272"/>
      <c r="E644" s="273"/>
      <c r="F644" s="299" t="s">
        <v>89</v>
      </c>
      <c r="G644" s="540"/>
      <c r="H644" s="554"/>
      <c r="I644" s="555"/>
      <c r="J644" s="555"/>
      <c r="K644" s="556"/>
      <c r="L644" s="559"/>
      <c r="M644" s="555"/>
      <c r="N644" s="555"/>
      <c r="O644" s="555"/>
      <c r="P644" s="555"/>
      <c r="Q644" s="555"/>
      <c r="R644" s="555"/>
      <c r="S644" s="555"/>
      <c r="T644" s="555"/>
      <c r="U644" s="560"/>
      <c r="V644" s="556"/>
      <c r="W644" s="557"/>
      <c r="Y644" s="236"/>
    </row>
    <row r="645" spans="2:25" x14ac:dyDescent="0.25">
      <c r="B645" s="465"/>
      <c r="C645" s="272"/>
      <c r="D645" s="272" t="s">
        <v>90</v>
      </c>
      <c r="E645" s="273"/>
      <c r="F645" s="273"/>
      <c r="G645" s="367">
        <f t="shared" ref="G645:W645" si="143">SUBTOTAL(9,G646:G648)</f>
        <v>0</v>
      </c>
      <c r="H645" s="368">
        <f t="shared" si="143"/>
        <v>0</v>
      </c>
      <c r="I645" s="369">
        <f t="shared" si="143"/>
        <v>0</v>
      </c>
      <c r="J645" s="369">
        <f t="shared" si="143"/>
        <v>0</v>
      </c>
      <c r="K645" s="370">
        <f t="shared" si="143"/>
        <v>0</v>
      </c>
      <c r="L645" s="364">
        <f t="shared" si="143"/>
        <v>0</v>
      </c>
      <c r="M645" s="364">
        <f t="shared" si="143"/>
        <v>0</v>
      </c>
      <c r="N645" s="364">
        <f t="shared" si="143"/>
        <v>0</v>
      </c>
      <c r="O645" s="364">
        <f t="shared" si="143"/>
        <v>0</v>
      </c>
      <c r="P645" s="364">
        <f t="shared" si="143"/>
        <v>0</v>
      </c>
      <c r="Q645" s="364">
        <f t="shared" si="143"/>
        <v>0</v>
      </c>
      <c r="R645" s="364">
        <f t="shared" si="143"/>
        <v>0</v>
      </c>
      <c r="S645" s="364">
        <f t="shared" si="143"/>
        <v>0</v>
      </c>
      <c r="T645" s="364">
        <f t="shared" si="143"/>
        <v>0</v>
      </c>
      <c r="U645" s="364">
        <f t="shared" si="143"/>
        <v>0</v>
      </c>
      <c r="V645" s="364">
        <f t="shared" si="143"/>
        <v>0</v>
      </c>
      <c r="W645" s="366">
        <f t="shared" si="143"/>
        <v>0</v>
      </c>
      <c r="Y645" s="238"/>
    </row>
    <row r="646" spans="2:25" outlineLevel="1" x14ac:dyDescent="0.25">
      <c r="B646" s="465"/>
      <c r="C646" s="272"/>
      <c r="D646" s="272"/>
      <c r="E646" s="273"/>
      <c r="F646" s="299" t="s">
        <v>91</v>
      </c>
      <c r="G646" s="540"/>
      <c r="H646" s="554"/>
      <c r="I646" s="555"/>
      <c r="J646" s="555"/>
      <c r="K646" s="556"/>
      <c r="L646" s="559"/>
      <c r="M646" s="555"/>
      <c r="N646" s="555"/>
      <c r="O646" s="555"/>
      <c r="P646" s="555"/>
      <c r="Q646" s="555"/>
      <c r="R646" s="555"/>
      <c r="S646" s="555"/>
      <c r="T646" s="555"/>
      <c r="U646" s="560"/>
      <c r="V646" s="556"/>
      <c r="W646" s="557"/>
      <c r="Y646" s="236"/>
    </row>
    <row r="647" spans="2:25" outlineLevel="1" x14ac:dyDescent="0.25">
      <c r="B647" s="465"/>
      <c r="C647" s="272"/>
      <c r="D647" s="272"/>
      <c r="E647" s="273"/>
      <c r="F647" s="299" t="s">
        <v>92</v>
      </c>
      <c r="G647" s="540"/>
      <c r="H647" s="554"/>
      <c r="I647" s="555"/>
      <c r="J647" s="555"/>
      <c r="K647" s="556"/>
      <c r="L647" s="559"/>
      <c r="M647" s="555"/>
      <c r="N647" s="555"/>
      <c r="O647" s="555"/>
      <c r="P647" s="555"/>
      <c r="Q647" s="555"/>
      <c r="R647" s="555"/>
      <c r="S647" s="555"/>
      <c r="T647" s="555"/>
      <c r="U647" s="560"/>
      <c r="V647" s="556"/>
      <c r="W647" s="557"/>
      <c r="Y647" s="236"/>
    </row>
    <row r="648" spans="2:25" outlineLevel="1" x14ac:dyDescent="0.25">
      <c r="B648" s="465"/>
      <c r="C648" s="272"/>
      <c r="D648" s="272"/>
      <c r="E648" s="273"/>
      <c r="F648" s="299" t="s">
        <v>93</v>
      </c>
      <c r="G648" s="540"/>
      <c r="H648" s="554"/>
      <c r="I648" s="555"/>
      <c r="J648" s="555"/>
      <c r="K648" s="556"/>
      <c r="L648" s="559"/>
      <c r="M648" s="555"/>
      <c r="N648" s="555"/>
      <c r="O648" s="555"/>
      <c r="P648" s="555"/>
      <c r="Q648" s="555"/>
      <c r="R648" s="555"/>
      <c r="S648" s="555"/>
      <c r="T648" s="555"/>
      <c r="U648" s="560"/>
      <c r="V648" s="556"/>
      <c r="W648" s="557"/>
      <c r="Y648" s="236"/>
    </row>
    <row r="649" spans="2:25" x14ac:dyDescent="0.25">
      <c r="B649" s="465"/>
      <c r="C649" s="275"/>
      <c r="D649" s="272" t="s">
        <v>94</v>
      </c>
      <c r="E649" s="273"/>
      <c r="F649" s="273"/>
      <c r="G649" s="367">
        <f>SUBTOTAL(9,G650:G651)</f>
        <v>0</v>
      </c>
      <c r="H649" s="368"/>
      <c r="I649" s="369"/>
      <c r="J649" s="369"/>
      <c r="K649" s="370"/>
      <c r="L649" s="363"/>
      <c r="M649" s="364"/>
      <c r="N649" s="364"/>
      <c r="O649" s="364"/>
      <c r="P649" s="364"/>
      <c r="Q649" s="364"/>
      <c r="R649" s="364"/>
      <c r="S649" s="364"/>
      <c r="T649" s="364"/>
      <c r="U649" s="364"/>
      <c r="V649" s="365"/>
      <c r="W649" s="365"/>
      <c r="Y649" s="238"/>
    </row>
    <row r="650" spans="2:25" outlineLevel="1" x14ac:dyDescent="0.25">
      <c r="B650" s="465"/>
      <c r="C650" s="272"/>
      <c r="D650" s="272"/>
      <c r="E650" s="273"/>
      <c r="F650" s="299" t="s">
        <v>95</v>
      </c>
      <c r="G650" s="540"/>
      <c r="H650" s="368"/>
      <c r="I650" s="369"/>
      <c r="J650" s="369"/>
      <c r="K650" s="370"/>
      <c r="L650" s="363"/>
      <c r="M650" s="364"/>
      <c r="N650" s="364"/>
      <c r="O650" s="364"/>
      <c r="P650" s="364"/>
      <c r="Q650" s="364"/>
      <c r="R650" s="364"/>
      <c r="S650" s="364"/>
      <c r="T650" s="364"/>
      <c r="U650" s="364"/>
      <c r="V650" s="365"/>
      <c r="W650" s="365"/>
      <c r="Y650" s="236"/>
    </row>
    <row r="651" spans="2:25" outlineLevel="1" x14ac:dyDescent="0.25">
      <c r="B651" s="465"/>
      <c r="C651" s="272"/>
      <c r="D651" s="272"/>
      <c r="E651" s="273"/>
      <c r="F651" s="299" t="s">
        <v>96</v>
      </c>
      <c r="G651" s="540"/>
      <c r="H651" s="368"/>
      <c r="I651" s="369"/>
      <c r="J651" s="369"/>
      <c r="K651" s="370"/>
      <c r="L651" s="363"/>
      <c r="M651" s="364"/>
      <c r="N651" s="364"/>
      <c r="O651" s="364"/>
      <c r="P651" s="364"/>
      <c r="Q651" s="364"/>
      <c r="R651" s="364"/>
      <c r="S651" s="364"/>
      <c r="T651" s="364"/>
      <c r="U651" s="364"/>
      <c r="V651" s="365"/>
      <c r="W651" s="365"/>
      <c r="Y651" s="236"/>
    </row>
    <row r="652" spans="2:25" x14ac:dyDescent="0.25">
      <c r="B652" s="295"/>
      <c r="C652" s="272" t="s">
        <v>322</v>
      </c>
      <c r="D652" s="273"/>
      <c r="E652" s="273"/>
      <c r="F652" s="273"/>
      <c r="G652" s="40"/>
      <c r="H652" s="33"/>
      <c r="I652" s="33"/>
      <c r="J652" s="33"/>
      <c r="K652" s="35"/>
      <c r="L652" s="34"/>
      <c r="M652" s="33"/>
      <c r="N652" s="33"/>
      <c r="O652" s="33"/>
      <c r="P652" s="33"/>
      <c r="Q652" s="33"/>
      <c r="R652" s="33"/>
      <c r="S652" s="33"/>
      <c r="T652" s="33"/>
      <c r="U652" s="33"/>
      <c r="V652" s="35"/>
      <c r="W652" s="35"/>
      <c r="Y652" s="353"/>
    </row>
    <row r="653" spans="2:25" x14ac:dyDescent="0.25">
      <c r="B653" s="465"/>
      <c r="C653" s="272"/>
      <c r="D653" s="276" t="s">
        <v>20</v>
      </c>
      <c r="E653" s="273"/>
      <c r="F653" s="273"/>
      <c r="G653" s="367"/>
      <c r="H653" s="368"/>
      <c r="I653" s="369"/>
      <c r="J653" s="369"/>
      <c r="K653" s="370"/>
      <c r="L653" s="363"/>
      <c r="M653" s="364"/>
      <c r="N653" s="364"/>
      <c r="O653" s="364"/>
      <c r="P653" s="364"/>
      <c r="Q653" s="364"/>
      <c r="R653" s="364"/>
      <c r="S653" s="364"/>
      <c r="T653" s="364"/>
      <c r="U653" s="364"/>
      <c r="V653" s="365"/>
      <c r="W653" s="365"/>
      <c r="Y653" s="237"/>
    </row>
    <row r="654" spans="2:25" x14ac:dyDescent="0.25">
      <c r="B654" s="465"/>
      <c r="C654" s="272"/>
      <c r="D654" s="272"/>
      <c r="E654" s="273" t="s">
        <v>21</v>
      </c>
      <c r="F654" s="273"/>
      <c r="G654" s="367">
        <f t="shared" ref="G654:W654" si="144">SUBTOTAL(9,G655:G658)</f>
        <v>0</v>
      </c>
      <c r="H654" s="368">
        <f t="shared" si="144"/>
        <v>0</v>
      </c>
      <c r="I654" s="369">
        <f t="shared" si="144"/>
        <v>0</v>
      </c>
      <c r="J654" s="369">
        <f t="shared" si="144"/>
        <v>0</v>
      </c>
      <c r="K654" s="370">
        <f t="shared" si="144"/>
        <v>0</v>
      </c>
      <c r="L654" s="364">
        <f t="shared" si="144"/>
        <v>0</v>
      </c>
      <c r="M654" s="364">
        <f t="shared" si="144"/>
        <v>0</v>
      </c>
      <c r="N654" s="364">
        <f t="shared" si="144"/>
        <v>0</v>
      </c>
      <c r="O654" s="364">
        <f t="shared" si="144"/>
        <v>0</v>
      </c>
      <c r="P654" s="364">
        <f t="shared" si="144"/>
        <v>0</v>
      </c>
      <c r="Q654" s="364">
        <f t="shared" si="144"/>
        <v>0</v>
      </c>
      <c r="R654" s="364">
        <f t="shared" si="144"/>
        <v>0</v>
      </c>
      <c r="S654" s="364">
        <f t="shared" si="144"/>
        <v>0</v>
      </c>
      <c r="T654" s="364">
        <f t="shared" si="144"/>
        <v>0</v>
      </c>
      <c r="U654" s="364">
        <f t="shared" si="144"/>
        <v>0</v>
      </c>
      <c r="V654" s="364">
        <f t="shared" si="144"/>
        <v>0</v>
      </c>
      <c r="W654" s="366">
        <f t="shared" si="144"/>
        <v>0</v>
      </c>
      <c r="Y654" s="354"/>
    </row>
    <row r="655" spans="2:25" outlineLevel="1" x14ac:dyDescent="0.25">
      <c r="B655" s="465"/>
      <c r="C655" s="272"/>
      <c r="D655" s="272"/>
      <c r="E655" s="273"/>
      <c r="F655" s="299" t="s">
        <v>22</v>
      </c>
      <c r="G655" s="218"/>
      <c r="H655" s="229"/>
      <c r="I655" s="230"/>
      <c r="J655" s="230"/>
      <c r="K655" s="233"/>
      <c r="L655" s="232"/>
      <c r="M655" s="231"/>
      <c r="N655" s="230"/>
      <c r="O655" s="230"/>
      <c r="P655" s="230"/>
      <c r="Q655" s="230"/>
      <c r="R655" s="230"/>
      <c r="S655" s="230"/>
      <c r="T655" s="230"/>
      <c r="U655" s="229"/>
      <c r="V655" s="233"/>
      <c r="W655" s="234"/>
      <c r="Y655" s="236"/>
    </row>
    <row r="656" spans="2:25" outlineLevel="1" x14ac:dyDescent="0.25">
      <c r="B656" s="465"/>
      <c r="C656" s="272"/>
      <c r="D656" s="272"/>
      <c r="E656" s="273"/>
      <c r="F656" s="299" t="s">
        <v>23</v>
      </c>
      <c r="G656" s="218"/>
      <c r="H656" s="229"/>
      <c r="I656" s="230"/>
      <c r="J656" s="230"/>
      <c r="K656" s="233"/>
      <c r="L656" s="232"/>
      <c r="M656" s="231"/>
      <c r="N656" s="230"/>
      <c r="O656" s="230"/>
      <c r="P656" s="230"/>
      <c r="Q656" s="230"/>
      <c r="R656" s="230"/>
      <c r="S656" s="230"/>
      <c r="T656" s="230"/>
      <c r="U656" s="229"/>
      <c r="V656" s="233"/>
      <c r="W656" s="234"/>
      <c r="Y656" s="236"/>
    </row>
    <row r="657" spans="2:25" outlineLevel="1" x14ac:dyDescent="0.25">
      <c r="B657" s="465"/>
      <c r="C657" s="272"/>
      <c r="D657" s="272"/>
      <c r="E657" s="273"/>
      <c r="F657" s="299" t="s">
        <v>24</v>
      </c>
      <c r="G657" s="218"/>
      <c r="H657" s="229"/>
      <c r="I657" s="230"/>
      <c r="J657" s="230"/>
      <c r="K657" s="233"/>
      <c r="L657" s="232"/>
      <c r="M657" s="231"/>
      <c r="N657" s="230"/>
      <c r="O657" s="230"/>
      <c r="P657" s="230"/>
      <c r="Q657" s="230"/>
      <c r="R657" s="230"/>
      <c r="S657" s="230"/>
      <c r="T657" s="230"/>
      <c r="U657" s="229"/>
      <c r="V657" s="233"/>
      <c r="W657" s="234"/>
      <c r="Y657" s="236"/>
    </row>
    <row r="658" spans="2:25" outlineLevel="1" x14ac:dyDescent="0.25">
      <c r="B658" s="465"/>
      <c r="C658" s="272"/>
      <c r="D658" s="272"/>
      <c r="E658" s="273"/>
      <c r="F658" s="299" t="s">
        <v>25</v>
      </c>
      <c r="G658" s="218"/>
      <c r="H658" s="229"/>
      <c r="I658" s="230"/>
      <c r="J658" s="230"/>
      <c r="K658" s="233"/>
      <c r="L658" s="232"/>
      <c r="M658" s="231"/>
      <c r="N658" s="230"/>
      <c r="O658" s="230"/>
      <c r="P658" s="230"/>
      <c r="Q658" s="230"/>
      <c r="R658" s="230"/>
      <c r="S658" s="230"/>
      <c r="T658" s="230"/>
      <c r="U658" s="229"/>
      <c r="V658" s="233"/>
      <c r="W658" s="234"/>
      <c r="Y658" s="236"/>
    </row>
    <row r="659" spans="2:25" x14ac:dyDescent="0.25">
      <c r="B659" s="465"/>
      <c r="C659" s="272"/>
      <c r="D659" s="272"/>
      <c r="E659" s="273" t="s">
        <v>26</v>
      </c>
      <c r="F659" s="273"/>
      <c r="G659" s="367">
        <f t="shared" ref="G659:W659" si="145">SUBTOTAL(9,G660:G663)</f>
        <v>0</v>
      </c>
      <c r="H659" s="368">
        <f t="shared" si="145"/>
        <v>0</v>
      </c>
      <c r="I659" s="369">
        <f t="shared" si="145"/>
        <v>0</v>
      </c>
      <c r="J659" s="369">
        <f t="shared" si="145"/>
        <v>0</v>
      </c>
      <c r="K659" s="370">
        <f t="shared" si="145"/>
        <v>0</v>
      </c>
      <c r="L659" s="364">
        <f t="shared" si="145"/>
        <v>0</v>
      </c>
      <c r="M659" s="364">
        <f t="shared" si="145"/>
        <v>0</v>
      </c>
      <c r="N659" s="364">
        <f t="shared" si="145"/>
        <v>0</v>
      </c>
      <c r="O659" s="364">
        <f t="shared" si="145"/>
        <v>0</v>
      </c>
      <c r="P659" s="364">
        <f t="shared" si="145"/>
        <v>0</v>
      </c>
      <c r="Q659" s="364">
        <f t="shared" si="145"/>
        <v>0</v>
      </c>
      <c r="R659" s="364">
        <f t="shared" si="145"/>
        <v>0</v>
      </c>
      <c r="S659" s="364">
        <f t="shared" si="145"/>
        <v>0</v>
      </c>
      <c r="T659" s="364">
        <f t="shared" si="145"/>
        <v>0</v>
      </c>
      <c r="U659" s="364">
        <f t="shared" si="145"/>
        <v>0</v>
      </c>
      <c r="V659" s="364">
        <f t="shared" si="145"/>
        <v>0</v>
      </c>
      <c r="W659" s="366">
        <f t="shared" si="145"/>
        <v>0</v>
      </c>
      <c r="Y659" s="238"/>
    </row>
    <row r="660" spans="2:25" outlineLevel="1" x14ac:dyDescent="0.25">
      <c r="B660" s="465"/>
      <c r="C660" s="272"/>
      <c r="D660" s="272"/>
      <c r="E660" s="273"/>
      <c r="F660" s="299" t="s">
        <v>27</v>
      </c>
      <c r="G660" s="218"/>
      <c r="H660" s="229"/>
      <c r="I660" s="230"/>
      <c r="J660" s="230"/>
      <c r="K660" s="233"/>
      <c r="L660" s="232"/>
      <c r="M660" s="231"/>
      <c r="N660" s="230"/>
      <c r="O660" s="230"/>
      <c r="P660" s="230"/>
      <c r="Q660" s="230"/>
      <c r="R660" s="230"/>
      <c r="S660" s="230"/>
      <c r="T660" s="230"/>
      <c r="U660" s="229"/>
      <c r="V660" s="233"/>
      <c r="W660" s="234"/>
      <c r="Y660" s="236"/>
    </row>
    <row r="661" spans="2:25" outlineLevel="1" x14ac:dyDescent="0.25">
      <c r="B661" s="465"/>
      <c r="C661" s="272"/>
      <c r="D661" s="272"/>
      <c r="E661" s="273"/>
      <c r="F661" s="299" t="s">
        <v>28</v>
      </c>
      <c r="G661" s="218"/>
      <c r="H661" s="229"/>
      <c r="I661" s="230"/>
      <c r="J661" s="230"/>
      <c r="K661" s="233"/>
      <c r="L661" s="232"/>
      <c r="M661" s="231"/>
      <c r="N661" s="230"/>
      <c r="O661" s="230"/>
      <c r="P661" s="230"/>
      <c r="Q661" s="230"/>
      <c r="R661" s="230"/>
      <c r="S661" s="230"/>
      <c r="T661" s="230"/>
      <c r="U661" s="229"/>
      <c r="V661" s="233"/>
      <c r="W661" s="234"/>
      <c r="Y661" s="236"/>
    </row>
    <row r="662" spans="2:25" outlineLevel="1" x14ac:dyDescent="0.25">
      <c r="B662" s="465"/>
      <c r="C662" s="272"/>
      <c r="D662" s="272"/>
      <c r="E662" s="273"/>
      <c r="F662" s="299" t="s">
        <v>29</v>
      </c>
      <c r="G662" s="218"/>
      <c r="H662" s="229"/>
      <c r="I662" s="230"/>
      <c r="J662" s="230"/>
      <c r="K662" s="233"/>
      <c r="L662" s="232"/>
      <c r="M662" s="231"/>
      <c r="N662" s="230"/>
      <c r="O662" s="230"/>
      <c r="P662" s="230"/>
      <c r="Q662" s="230"/>
      <c r="R662" s="230"/>
      <c r="S662" s="230"/>
      <c r="T662" s="230"/>
      <c r="U662" s="229"/>
      <c r="V662" s="233"/>
      <c r="W662" s="234"/>
      <c r="Y662" s="236"/>
    </row>
    <row r="663" spans="2:25" outlineLevel="1" x14ac:dyDescent="0.25">
      <c r="B663" s="465"/>
      <c r="C663" s="272"/>
      <c r="D663" s="272"/>
      <c r="E663" s="273"/>
      <c r="F663" s="299" t="s">
        <v>30</v>
      </c>
      <c r="G663" s="218"/>
      <c r="H663" s="229"/>
      <c r="I663" s="230"/>
      <c r="J663" s="230"/>
      <c r="K663" s="233"/>
      <c r="L663" s="232"/>
      <c r="M663" s="231"/>
      <c r="N663" s="230"/>
      <c r="O663" s="230"/>
      <c r="P663" s="230"/>
      <c r="Q663" s="230"/>
      <c r="R663" s="230"/>
      <c r="S663" s="230"/>
      <c r="T663" s="230"/>
      <c r="U663" s="229"/>
      <c r="V663" s="233"/>
      <c r="W663" s="234"/>
      <c r="Y663" s="236"/>
    </row>
    <row r="664" spans="2:25" x14ac:dyDescent="0.25">
      <c r="B664" s="465"/>
      <c r="C664" s="272"/>
      <c r="D664" s="272"/>
      <c r="E664" s="273" t="s">
        <v>31</v>
      </c>
      <c r="F664" s="273"/>
      <c r="G664" s="367">
        <f t="shared" ref="G664:W664" si="146">SUBTOTAL(9,G665:G668)</f>
        <v>0</v>
      </c>
      <c r="H664" s="368">
        <f t="shared" si="146"/>
        <v>0</v>
      </c>
      <c r="I664" s="369">
        <f t="shared" si="146"/>
        <v>0</v>
      </c>
      <c r="J664" s="369">
        <f t="shared" si="146"/>
        <v>0</v>
      </c>
      <c r="K664" s="370">
        <f t="shared" si="146"/>
        <v>0</v>
      </c>
      <c r="L664" s="364">
        <f t="shared" si="146"/>
        <v>0</v>
      </c>
      <c r="M664" s="364">
        <f t="shared" si="146"/>
        <v>0</v>
      </c>
      <c r="N664" s="364">
        <f t="shared" si="146"/>
        <v>0</v>
      </c>
      <c r="O664" s="364">
        <f t="shared" si="146"/>
        <v>0</v>
      </c>
      <c r="P664" s="364">
        <f t="shared" si="146"/>
        <v>0</v>
      </c>
      <c r="Q664" s="364">
        <f t="shared" si="146"/>
        <v>0</v>
      </c>
      <c r="R664" s="364">
        <f t="shared" si="146"/>
        <v>0</v>
      </c>
      <c r="S664" s="364">
        <f t="shared" si="146"/>
        <v>0</v>
      </c>
      <c r="T664" s="364">
        <f t="shared" si="146"/>
        <v>0</v>
      </c>
      <c r="U664" s="364">
        <f t="shared" si="146"/>
        <v>0</v>
      </c>
      <c r="V664" s="364">
        <f t="shared" si="146"/>
        <v>0</v>
      </c>
      <c r="W664" s="366">
        <f t="shared" si="146"/>
        <v>0</v>
      </c>
      <c r="Y664" s="238"/>
    </row>
    <row r="665" spans="2:25" outlineLevel="1" x14ac:dyDescent="0.25">
      <c r="B665" s="465"/>
      <c r="C665" s="272"/>
      <c r="D665" s="272"/>
      <c r="E665" s="273"/>
      <c r="F665" s="299" t="s">
        <v>32</v>
      </c>
      <c r="G665" s="218"/>
      <c r="H665" s="229"/>
      <c r="I665" s="230"/>
      <c r="J665" s="230"/>
      <c r="K665" s="233"/>
      <c r="L665" s="232"/>
      <c r="M665" s="231"/>
      <c r="N665" s="230"/>
      <c r="O665" s="230"/>
      <c r="P665" s="230"/>
      <c r="Q665" s="230"/>
      <c r="R665" s="230"/>
      <c r="S665" s="230"/>
      <c r="T665" s="230"/>
      <c r="U665" s="229"/>
      <c r="V665" s="233"/>
      <c r="W665" s="234"/>
      <c r="Y665" s="236"/>
    </row>
    <row r="666" spans="2:25" outlineLevel="1" x14ac:dyDescent="0.25">
      <c r="B666" s="465"/>
      <c r="C666" s="272"/>
      <c r="D666" s="272"/>
      <c r="E666" s="273"/>
      <c r="F666" s="299" t="s">
        <v>33</v>
      </c>
      <c r="G666" s="218"/>
      <c r="H666" s="229"/>
      <c r="I666" s="230"/>
      <c r="J666" s="230"/>
      <c r="K666" s="233"/>
      <c r="L666" s="232"/>
      <c r="M666" s="231"/>
      <c r="N666" s="230"/>
      <c r="O666" s="230"/>
      <c r="P666" s="230"/>
      <c r="Q666" s="230"/>
      <c r="R666" s="230"/>
      <c r="S666" s="230"/>
      <c r="T666" s="230"/>
      <c r="U666" s="229"/>
      <c r="V666" s="233"/>
      <c r="W666" s="234"/>
      <c r="Y666" s="236"/>
    </row>
    <row r="667" spans="2:25" outlineLevel="1" x14ac:dyDescent="0.25">
      <c r="B667" s="465"/>
      <c r="C667" s="272"/>
      <c r="D667" s="272"/>
      <c r="E667" s="273"/>
      <c r="F667" s="299" t="s">
        <v>34</v>
      </c>
      <c r="G667" s="218"/>
      <c r="H667" s="229"/>
      <c r="I667" s="230"/>
      <c r="J667" s="230"/>
      <c r="K667" s="233"/>
      <c r="L667" s="232"/>
      <c r="M667" s="231"/>
      <c r="N667" s="230"/>
      <c r="O667" s="230"/>
      <c r="P667" s="230"/>
      <c r="Q667" s="230"/>
      <c r="R667" s="230"/>
      <c r="S667" s="230"/>
      <c r="T667" s="230"/>
      <c r="U667" s="229"/>
      <c r="V667" s="233"/>
      <c r="W667" s="234"/>
      <c r="Y667" s="236"/>
    </row>
    <row r="668" spans="2:25" outlineLevel="1" x14ac:dyDescent="0.25">
      <c r="B668" s="465"/>
      <c r="C668" s="272"/>
      <c r="D668" s="272"/>
      <c r="E668" s="273"/>
      <c r="F668" s="299" t="s">
        <v>35</v>
      </c>
      <c r="G668" s="218"/>
      <c r="H668" s="229"/>
      <c r="I668" s="230"/>
      <c r="J668" s="230"/>
      <c r="K668" s="233"/>
      <c r="L668" s="232"/>
      <c r="M668" s="231"/>
      <c r="N668" s="230"/>
      <c r="O668" s="230"/>
      <c r="P668" s="230"/>
      <c r="Q668" s="230"/>
      <c r="R668" s="230"/>
      <c r="S668" s="230"/>
      <c r="T668" s="230"/>
      <c r="U668" s="229"/>
      <c r="V668" s="233"/>
      <c r="W668" s="234"/>
      <c r="Y668" s="236"/>
    </row>
    <row r="669" spans="2:25" x14ac:dyDescent="0.25">
      <c r="B669" s="465"/>
      <c r="C669" s="272"/>
      <c r="D669" s="272" t="s">
        <v>36</v>
      </c>
      <c r="E669" s="273"/>
      <c r="F669" s="273"/>
      <c r="G669" s="367"/>
      <c r="H669" s="369"/>
      <c r="I669" s="369"/>
      <c r="J669" s="369"/>
      <c r="K669" s="370"/>
      <c r="L669" s="363"/>
      <c r="M669" s="364"/>
      <c r="N669" s="364"/>
      <c r="O669" s="364"/>
      <c r="P669" s="364"/>
      <c r="Q669" s="364"/>
      <c r="R669" s="364"/>
      <c r="S669" s="364"/>
      <c r="T669" s="364"/>
      <c r="U669" s="364"/>
      <c r="V669" s="365"/>
      <c r="W669" s="365"/>
      <c r="Y669" s="353"/>
    </row>
    <row r="670" spans="2:25" x14ac:dyDescent="0.25">
      <c r="B670" s="465"/>
      <c r="C670" s="272"/>
      <c r="D670" s="272"/>
      <c r="E670" s="275" t="s">
        <v>37</v>
      </c>
      <c r="F670" s="273"/>
      <c r="G670" s="367">
        <f t="shared" ref="G670:W670" si="147">SUBTOTAL(9,G671:G673)</f>
        <v>0</v>
      </c>
      <c r="H670" s="368">
        <f t="shared" si="147"/>
        <v>0</v>
      </c>
      <c r="I670" s="369">
        <f t="shared" si="147"/>
        <v>0</v>
      </c>
      <c r="J670" s="369">
        <f t="shared" si="147"/>
        <v>0</v>
      </c>
      <c r="K670" s="370">
        <f t="shared" si="147"/>
        <v>0</v>
      </c>
      <c r="L670" s="364">
        <f t="shared" si="147"/>
        <v>0</v>
      </c>
      <c r="M670" s="364">
        <f t="shared" si="147"/>
        <v>0</v>
      </c>
      <c r="N670" s="364">
        <f t="shared" si="147"/>
        <v>0</v>
      </c>
      <c r="O670" s="364">
        <f t="shared" si="147"/>
        <v>0</v>
      </c>
      <c r="P670" s="364">
        <f t="shared" si="147"/>
        <v>0</v>
      </c>
      <c r="Q670" s="364">
        <f t="shared" si="147"/>
        <v>0</v>
      </c>
      <c r="R670" s="364">
        <f t="shared" si="147"/>
        <v>0</v>
      </c>
      <c r="S670" s="364">
        <f t="shared" si="147"/>
        <v>0</v>
      </c>
      <c r="T670" s="364">
        <f t="shared" si="147"/>
        <v>0</v>
      </c>
      <c r="U670" s="364">
        <f t="shared" si="147"/>
        <v>0</v>
      </c>
      <c r="V670" s="364">
        <f t="shared" si="147"/>
        <v>0</v>
      </c>
      <c r="W670" s="366">
        <f t="shared" si="147"/>
        <v>0</v>
      </c>
      <c r="Y670" s="354"/>
    </row>
    <row r="671" spans="2:25" outlineLevel="1" x14ac:dyDescent="0.25">
      <c r="B671" s="465"/>
      <c r="C671" s="272"/>
      <c r="D671" s="272"/>
      <c r="E671" s="275"/>
      <c r="F671" s="299" t="s">
        <v>38</v>
      </c>
      <c r="G671" s="218"/>
      <c r="H671" s="229"/>
      <c r="I671" s="230"/>
      <c r="J671" s="230"/>
      <c r="K671" s="233"/>
      <c r="L671" s="232"/>
      <c r="M671" s="231"/>
      <c r="N671" s="230"/>
      <c r="O671" s="230"/>
      <c r="P671" s="230"/>
      <c r="Q671" s="230"/>
      <c r="R671" s="230"/>
      <c r="S671" s="230"/>
      <c r="T671" s="230"/>
      <c r="U671" s="229"/>
      <c r="V671" s="233"/>
      <c r="W671" s="234"/>
      <c r="Y671" s="236"/>
    </row>
    <row r="672" spans="2:25" outlineLevel="1" x14ac:dyDescent="0.25">
      <c r="B672" s="465"/>
      <c r="C672" s="272"/>
      <c r="D672" s="272"/>
      <c r="E672" s="273"/>
      <c r="F672" s="299" t="s">
        <v>39</v>
      </c>
      <c r="G672" s="218"/>
      <c r="H672" s="229"/>
      <c r="I672" s="230"/>
      <c r="J672" s="230"/>
      <c r="K672" s="233"/>
      <c r="L672" s="232"/>
      <c r="M672" s="231"/>
      <c r="N672" s="230"/>
      <c r="O672" s="230"/>
      <c r="P672" s="230"/>
      <c r="Q672" s="230"/>
      <c r="R672" s="230"/>
      <c r="S672" s="230"/>
      <c r="T672" s="230"/>
      <c r="U672" s="229"/>
      <c r="V672" s="233"/>
      <c r="W672" s="234"/>
      <c r="Y672" s="236"/>
    </row>
    <row r="673" spans="2:25" outlineLevel="1" x14ac:dyDescent="0.25">
      <c r="B673" s="465"/>
      <c r="C673" s="272"/>
      <c r="D673" s="272"/>
      <c r="E673" s="273"/>
      <c r="F673" s="299" t="s">
        <v>40</v>
      </c>
      <c r="G673" s="218"/>
      <c r="H673" s="229"/>
      <c r="I673" s="230"/>
      <c r="J673" s="230"/>
      <c r="K673" s="233"/>
      <c r="L673" s="232"/>
      <c r="M673" s="231"/>
      <c r="N673" s="230"/>
      <c r="O673" s="230"/>
      <c r="P673" s="230"/>
      <c r="Q673" s="230"/>
      <c r="R673" s="230"/>
      <c r="S673" s="230"/>
      <c r="T673" s="230"/>
      <c r="U673" s="229"/>
      <c r="V673" s="233"/>
      <c r="W673" s="234"/>
      <c r="Y673" s="236"/>
    </row>
    <row r="674" spans="2:25" x14ac:dyDescent="0.25">
      <c r="B674" s="465"/>
      <c r="C674" s="272"/>
      <c r="D674" s="272"/>
      <c r="E674" s="273" t="s">
        <v>41</v>
      </c>
      <c r="F674" s="273"/>
      <c r="G674" s="367">
        <f t="shared" ref="G674:W674" si="148">SUBTOTAL(9,G675:G677)</f>
        <v>0</v>
      </c>
      <c r="H674" s="368">
        <f t="shared" si="148"/>
        <v>0</v>
      </c>
      <c r="I674" s="369">
        <f t="shared" si="148"/>
        <v>0</v>
      </c>
      <c r="J674" s="369">
        <f t="shared" si="148"/>
        <v>0</v>
      </c>
      <c r="K674" s="370">
        <f t="shared" si="148"/>
        <v>0</v>
      </c>
      <c r="L674" s="364">
        <f t="shared" si="148"/>
        <v>0</v>
      </c>
      <c r="M674" s="364">
        <f t="shared" si="148"/>
        <v>0</v>
      </c>
      <c r="N674" s="364">
        <f t="shared" si="148"/>
        <v>0</v>
      </c>
      <c r="O674" s="364">
        <f t="shared" si="148"/>
        <v>0</v>
      </c>
      <c r="P674" s="364">
        <f t="shared" si="148"/>
        <v>0</v>
      </c>
      <c r="Q674" s="364">
        <f t="shared" si="148"/>
        <v>0</v>
      </c>
      <c r="R674" s="364">
        <f t="shared" si="148"/>
        <v>0</v>
      </c>
      <c r="S674" s="364">
        <f t="shared" si="148"/>
        <v>0</v>
      </c>
      <c r="T674" s="364">
        <f t="shared" si="148"/>
        <v>0</v>
      </c>
      <c r="U674" s="364">
        <f t="shared" si="148"/>
        <v>0</v>
      </c>
      <c r="V674" s="364">
        <f t="shared" si="148"/>
        <v>0</v>
      </c>
      <c r="W674" s="366">
        <f t="shared" si="148"/>
        <v>0</v>
      </c>
      <c r="Y674" s="238"/>
    </row>
    <row r="675" spans="2:25" outlineLevel="1" x14ac:dyDescent="0.25">
      <c r="B675" s="465"/>
      <c r="C675" s="272"/>
      <c r="D675" s="272"/>
      <c r="E675" s="273"/>
      <c r="F675" s="299" t="s">
        <v>42</v>
      </c>
      <c r="G675" s="218"/>
      <c r="H675" s="229"/>
      <c r="I675" s="230"/>
      <c r="J675" s="230"/>
      <c r="K675" s="233"/>
      <c r="L675" s="232"/>
      <c r="M675" s="230"/>
      <c r="N675" s="230"/>
      <c r="O675" s="230"/>
      <c r="P675" s="230"/>
      <c r="Q675" s="230"/>
      <c r="R675" s="230"/>
      <c r="S675" s="230"/>
      <c r="T675" s="230"/>
      <c r="U675" s="229"/>
      <c r="V675" s="233"/>
      <c r="W675" s="234"/>
      <c r="Y675" s="236"/>
    </row>
    <row r="676" spans="2:25" outlineLevel="1" x14ac:dyDescent="0.25">
      <c r="B676" s="465"/>
      <c r="C676" s="272"/>
      <c r="D676" s="272"/>
      <c r="E676" s="273"/>
      <c r="F676" s="299" t="s">
        <v>43</v>
      </c>
      <c r="G676" s="218"/>
      <c r="H676" s="229"/>
      <c r="I676" s="230"/>
      <c r="J676" s="230"/>
      <c r="K676" s="233"/>
      <c r="L676" s="232"/>
      <c r="M676" s="230"/>
      <c r="N676" s="230"/>
      <c r="O676" s="230"/>
      <c r="P676" s="230"/>
      <c r="Q676" s="230"/>
      <c r="R676" s="230"/>
      <c r="S676" s="230"/>
      <c r="T676" s="230"/>
      <c r="U676" s="229"/>
      <c r="V676" s="233"/>
      <c r="W676" s="234"/>
      <c r="Y676" s="236"/>
    </row>
    <row r="677" spans="2:25" outlineLevel="1" x14ac:dyDescent="0.25">
      <c r="B677" s="465"/>
      <c r="C677" s="272"/>
      <c r="D677" s="272"/>
      <c r="E677" s="273"/>
      <c r="F677" s="299" t="s">
        <v>44</v>
      </c>
      <c r="G677" s="218"/>
      <c r="H677" s="229"/>
      <c r="I677" s="230"/>
      <c r="J677" s="230"/>
      <c r="K677" s="233"/>
      <c r="L677" s="232"/>
      <c r="M677" s="231"/>
      <c r="N677" s="230"/>
      <c r="O677" s="230"/>
      <c r="P677" s="230"/>
      <c r="Q677" s="230"/>
      <c r="R677" s="230"/>
      <c r="S677" s="230"/>
      <c r="T677" s="230"/>
      <c r="U677" s="229"/>
      <c r="V677" s="233"/>
      <c r="W677" s="234"/>
      <c r="Y677" s="236"/>
    </row>
    <row r="678" spans="2:25" x14ac:dyDescent="0.25">
      <c r="B678" s="465"/>
      <c r="C678" s="272"/>
      <c r="D678" s="272"/>
      <c r="E678" s="273" t="s">
        <v>45</v>
      </c>
      <c r="F678" s="273"/>
      <c r="G678" s="367">
        <f t="shared" ref="G678:W678" si="149">SUBTOTAL(9,G679:G681)</f>
        <v>0</v>
      </c>
      <c r="H678" s="368">
        <f t="shared" si="149"/>
        <v>0</v>
      </c>
      <c r="I678" s="369">
        <f t="shared" si="149"/>
        <v>0</v>
      </c>
      <c r="J678" s="369">
        <f t="shared" si="149"/>
        <v>0</v>
      </c>
      <c r="K678" s="370">
        <f t="shared" si="149"/>
        <v>0</v>
      </c>
      <c r="L678" s="364">
        <f t="shared" si="149"/>
        <v>0</v>
      </c>
      <c r="M678" s="364">
        <f t="shared" si="149"/>
        <v>0</v>
      </c>
      <c r="N678" s="364">
        <f t="shared" si="149"/>
        <v>0</v>
      </c>
      <c r="O678" s="364">
        <f t="shared" si="149"/>
        <v>0</v>
      </c>
      <c r="P678" s="364">
        <f t="shared" si="149"/>
        <v>0</v>
      </c>
      <c r="Q678" s="364">
        <f t="shared" si="149"/>
        <v>0</v>
      </c>
      <c r="R678" s="364">
        <f t="shared" si="149"/>
        <v>0</v>
      </c>
      <c r="S678" s="364">
        <f t="shared" si="149"/>
        <v>0</v>
      </c>
      <c r="T678" s="364">
        <f t="shared" si="149"/>
        <v>0</v>
      </c>
      <c r="U678" s="364">
        <f t="shared" si="149"/>
        <v>0</v>
      </c>
      <c r="V678" s="364">
        <f t="shared" si="149"/>
        <v>0</v>
      </c>
      <c r="W678" s="366">
        <f t="shared" si="149"/>
        <v>0</v>
      </c>
      <c r="Y678" s="238"/>
    </row>
    <row r="679" spans="2:25" outlineLevel="1" x14ac:dyDescent="0.25">
      <c r="B679" s="465"/>
      <c r="C679" s="272"/>
      <c r="D679" s="272"/>
      <c r="E679" s="273"/>
      <c r="F679" s="299" t="s">
        <v>46</v>
      </c>
      <c r="G679" s="218"/>
      <c r="H679" s="229"/>
      <c r="I679" s="230"/>
      <c r="J679" s="230"/>
      <c r="K679" s="233"/>
      <c r="L679" s="232"/>
      <c r="M679" s="231"/>
      <c r="N679" s="230"/>
      <c r="O679" s="230"/>
      <c r="P679" s="230"/>
      <c r="Q679" s="230"/>
      <c r="R679" s="230"/>
      <c r="S679" s="230"/>
      <c r="T679" s="230"/>
      <c r="U679" s="229"/>
      <c r="V679" s="233"/>
      <c r="W679" s="234"/>
      <c r="Y679" s="236"/>
    </row>
    <row r="680" spans="2:25" outlineLevel="1" x14ac:dyDescent="0.25">
      <c r="B680" s="465"/>
      <c r="C680" s="272"/>
      <c r="D680" s="272"/>
      <c r="E680" s="273"/>
      <c r="F680" s="299" t="s">
        <v>47</v>
      </c>
      <c r="G680" s="218"/>
      <c r="H680" s="229"/>
      <c r="I680" s="230"/>
      <c r="J680" s="230"/>
      <c r="K680" s="233"/>
      <c r="L680" s="232"/>
      <c r="M680" s="231"/>
      <c r="N680" s="230"/>
      <c r="O680" s="230"/>
      <c r="P680" s="230"/>
      <c r="Q680" s="230"/>
      <c r="R680" s="230"/>
      <c r="S680" s="230"/>
      <c r="T680" s="230"/>
      <c r="U680" s="229"/>
      <c r="V680" s="233"/>
      <c r="W680" s="234"/>
      <c r="Y680" s="236"/>
    </row>
    <row r="681" spans="2:25" outlineLevel="1" x14ac:dyDescent="0.25">
      <c r="B681" s="465"/>
      <c r="C681" s="272"/>
      <c r="D681" s="272"/>
      <c r="E681" s="273"/>
      <c r="F681" s="299" t="s">
        <v>48</v>
      </c>
      <c r="G681" s="218"/>
      <c r="H681" s="229"/>
      <c r="I681" s="230"/>
      <c r="J681" s="230"/>
      <c r="K681" s="233"/>
      <c r="L681" s="232"/>
      <c r="M681" s="231"/>
      <c r="N681" s="230"/>
      <c r="O681" s="230"/>
      <c r="P681" s="230"/>
      <c r="Q681" s="230"/>
      <c r="R681" s="230"/>
      <c r="S681" s="230"/>
      <c r="T681" s="230"/>
      <c r="U681" s="229"/>
      <c r="V681" s="233"/>
      <c r="W681" s="234"/>
      <c r="Y681" s="236"/>
    </row>
    <row r="682" spans="2:25" x14ac:dyDescent="0.25">
      <c r="B682" s="465"/>
      <c r="C682" s="272"/>
      <c r="D682" s="272" t="s">
        <v>49</v>
      </c>
      <c r="E682" s="273"/>
      <c r="F682" s="273"/>
      <c r="G682" s="367"/>
      <c r="H682" s="369"/>
      <c r="I682" s="369"/>
      <c r="J682" s="369"/>
      <c r="K682" s="370"/>
      <c r="L682" s="363"/>
      <c r="M682" s="364"/>
      <c r="N682" s="364"/>
      <c r="O682" s="364"/>
      <c r="P682" s="364"/>
      <c r="Q682" s="364"/>
      <c r="R682" s="364"/>
      <c r="S682" s="364"/>
      <c r="T682" s="364"/>
      <c r="U682" s="364"/>
      <c r="V682" s="365"/>
      <c r="W682" s="365"/>
      <c r="Y682" s="353"/>
    </row>
    <row r="683" spans="2:25" x14ac:dyDescent="0.25">
      <c r="B683" s="465"/>
      <c r="C683" s="272"/>
      <c r="D683" s="272"/>
      <c r="E683" s="273" t="s">
        <v>50</v>
      </c>
      <c r="F683" s="273"/>
      <c r="G683" s="367">
        <f t="shared" ref="G683:W683" si="150">SUBTOTAL(9,G684:G685)</f>
        <v>0</v>
      </c>
      <c r="H683" s="368">
        <f t="shared" si="150"/>
        <v>0</v>
      </c>
      <c r="I683" s="369">
        <f t="shared" si="150"/>
        <v>0</v>
      </c>
      <c r="J683" s="369">
        <f t="shared" si="150"/>
        <v>0</v>
      </c>
      <c r="K683" s="370">
        <f t="shared" si="150"/>
        <v>0</v>
      </c>
      <c r="L683" s="364">
        <f t="shared" si="150"/>
        <v>0</v>
      </c>
      <c r="M683" s="364">
        <f t="shared" si="150"/>
        <v>0</v>
      </c>
      <c r="N683" s="364">
        <f t="shared" si="150"/>
        <v>0</v>
      </c>
      <c r="O683" s="364">
        <f t="shared" si="150"/>
        <v>0</v>
      </c>
      <c r="P683" s="364">
        <f t="shared" si="150"/>
        <v>0</v>
      </c>
      <c r="Q683" s="364">
        <f t="shared" si="150"/>
        <v>0</v>
      </c>
      <c r="R683" s="364">
        <f t="shared" si="150"/>
        <v>0</v>
      </c>
      <c r="S683" s="364">
        <f t="shared" si="150"/>
        <v>0</v>
      </c>
      <c r="T683" s="364">
        <f t="shared" si="150"/>
        <v>0</v>
      </c>
      <c r="U683" s="364">
        <f t="shared" si="150"/>
        <v>0</v>
      </c>
      <c r="V683" s="364">
        <f t="shared" si="150"/>
        <v>0</v>
      </c>
      <c r="W683" s="366">
        <f t="shared" si="150"/>
        <v>0</v>
      </c>
      <c r="Y683" s="354"/>
    </row>
    <row r="684" spans="2:25" outlineLevel="1" x14ac:dyDescent="0.25">
      <c r="B684" s="465"/>
      <c r="C684" s="272"/>
      <c r="D684" s="272"/>
      <c r="E684" s="273"/>
      <c r="F684" s="299" t="s">
        <v>51</v>
      </c>
      <c r="G684" s="218"/>
      <c r="H684" s="229"/>
      <c r="I684" s="230"/>
      <c r="J684" s="230"/>
      <c r="K684" s="233"/>
      <c r="L684" s="232"/>
      <c r="M684" s="231"/>
      <c r="N684" s="230"/>
      <c r="O684" s="230"/>
      <c r="P684" s="230"/>
      <c r="Q684" s="230"/>
      <c r="R684" s="230"/>
      <c r="S684" s="230"/>
      <c r="T684" s="230"/>
      <c r="U684" s="229"/>
      <c r="V684" s="233"/>
      <c r="W684" s="234"/>
      <c r="Y684" s="236"/>
    </row>
    <row r="685" spans="2:25" outlineLevel="1" x14ac:dyDescent="0.25">
      <c r="B685" s="465"/>
      <c r="C685" s="272"/>
      <c r="D685" s="272"/>
      <c r="E685" s="273"/>
      <c r="F685" s="299" t="s">
        <v>52</v>
      </c>
      <c r="G685" s="218"/>
      <c r="H685" s="229"/>
      <c r="I685" s="230"/>
      <c r="J685" s="230"/>
      <c r="K685" s="233"/>
      <c r="L685" s="232"/>
      <c r="M685" s="231"/>
      <c r="N685" s="230"/>
      <c r="O685" s="230"/>
      <c r="P685" s="230"/>
      <c r="Q685" s="230"/>
      <c r="R685" s="230"/>
      <c r="S685" s="230"/>
      <c r="T685" s="230"/>
      <c r="U685" s="229"/>
      <c r="V685" s="233"/>
      <c r="W685" s="234"/>
      <c r="Y685" s="236"/>
    </row>
    <row r="686" spans="2:25" x14ac:dyDescent="0.25">
      <c r="B686" s="465"/>
      <c r="C686" s="272"/>
      <c r="D686" s="272"/>
      <c r="E686" s="273" t="s">
        <v>53</v>
      </c>
      <c r="F686" s="273"/>
      <c r="G686" s="367">
        <f t="shared" ref="G686:W686" si="151">SUBTOTAL(9,G687:G689)</f>
        <v>0</v>
      </c>
      <c r="H686" s="368">
        <f t="shared" si="151"/>
        <v>0</v>
      </c>
      <c r="I686" s="369">
        <f t="shared" si="151"/>
        <v>0</v>
      </c>
      <c r="J686" s="369">
        <f t="shared" si="151"/>
        <v>0</v>
      </c>
      <c r="K686" s="370">
        <f t="shared" si="151"/>
        <v>0</v>
      </c>
      <c r="L686" s="364">
        <f t="shared" si="151"/>
        <v>0</v>
      </c>
      <c r="M686" s="364">
        <f t="shared" si="151"/>
        <v>0</v>
      </c>
      <c r="N686" s="364">
        <f t="shared" si="151"/>
        <v>0</v>
      </c>
      <c r="O686" s="364">
        <f t="shared" si="151"/>
        <v>0</v>
      </c>
      <c r="P686" s="364">
        <f t="shared" si="151"/>
        <v>0</v>
      </c>
      <c r="Q686" s="364">
        <f t="shared" si="151"/>
        <v>0</v>
      </c>
      <c r="R686" s="364">
        <f t="shared" si="151"/>
        <v>0</v>
      </c>
      <c r="S686" s="364">
        <f t="shared" si="151"/>
        <v>0</v>
      </c>
      <c r="T686" s="364">
        <f t="shared" si="151"/>
        <v>0</v>
      </c>
      <c r="U686" s="364">
        <f t="shared" si="151"/>
        <v>0</v>
      </c>
      <c r="V686" s="364">
        <f t="shared" si="151"/>
        <v>0</v>
      </c>
      <c r="W686" s="366">
        <f t="shared" si="151"/>
        <v>0</v>
      </c>
      <c r="Y686" s="238"/>
    </row>
    <row r="687" spans="2:25" outlineLevel="1" x14ac:dyDescent="0.25">
      <c r="B687" s="465"/>
      <c r="C687" s="272"/>
      <c r="D687" s="272"/>
      <c r="E687" s="273"/>
      <c r="F687" s="299" t="s">
        <v>54</v>
      </c>
      <c r="G687" s="218"/>
      <c r="H687" s="229"/>
      <c r="I687" s="230"/>
      <c r="J687" s="230"/>
      <c r="K687" s="233"/>
      <c r="L687" s="232"/>
      <c r="M687" s="231"/>
      <c r="N687" s="230"/>
      <c r="O687" s="230"/>
      <c r="P687" s="230"/>
      <c r="Q687" s="230"/>
      <c r="R687" s="230"/>
      <c r="S687" s="230"/>
      <c r="T687" s="230"/>
      <c r="U687" s="229"/>
      <c r="V687" s="233"/>
      <c r="W687" s="234"/>
      <c r="Y687" s="236"/>
    </row>
    <row r="688" spans="2:25" outlineLevel="1" x14ac:dyDescent="0.25">
      <c r="B688" s="465"/>
      <c r="C688" s="272"/>
      <c r="D688" s="272"/>
      <c r="E688" s="273"/>
      <c r="F688" s="299" t="s">
        <v>55</v>
      </c>
      <c r="G688" s="218"/>
      <c r="H688" s="229"/>
      <c r="I688" s="230"/>
      <c r="J688" s="230"/>
      <c r="K688" s="233"/>
      <c r="L688" s="232"/>
      <c r="M688" s="231"/>
      <c r="N688" s="230"/>
      <c r="O688" s="230"/>
      <c r="P688" s="230"/>
      <c r="Q688" s="230"/>
      <c r="R688" s="230"/>
      <c r="S688" s="230"/>
      <c r="T688" s="230"/>
      <c r="U688" s="229"/>
      <c r="V688" s="233"/>
      <c r="W688" s="234"/>
      <c r="Y688" s="236"/>
    </row>
    <row r="689" spans="2:25" outlineLevel="1" x14ac:dyDescent="0.25">
      <c r="B689" s="465"/>
      <c r="C689" s="272"/>
      <c r="D689" s="272"/>
      <c r="E689" s="273"/>
      <c r="F689" s="299" t="s">
        <v>56</v>
      </c>
      <c r="G689" s="218"/>
      <c r="H689" s="229"/>
      <c r="I689" s="230"/>
      <c r="J689" s="230"/>
      <c r="K689" s="233"/>
      <c r="L689" s="232"/>
      <c r="M689" s="231"/>
      <c r="N689" s="230"/>
      <c r="O689" s="230"/>
      <c r="P689" s="230"/>
      <c r="Q689" s="230"/>
      <c r="R689" s="230"/>
      <c r="S689" s="230"/>
      <c r="T689" s="230"/>
      <c r="U689" s="229"/>
      <c r="V689" s="233"/>
      <c r="W689" s="234"/>
      <c r="Y689" s="236"/>
    </row>
    <row r="690" spans="2:25" x14ac:dyDescent="0.25">
      <c r="B690" s="465"/>
      <c r="C690" s="272"/>
      <c r="D690" s="272"/>
      <c r="E690" s="273" t="s">
        <v>57</v>
      </c>
      <c r="F690" s="273"/>
      <c r="G690" s="367">
        <f t="shared" ref="G690:W690" si="152">SUBTOTAL(9,G691:G692)</f>
        <v>0</v>
      </c>
      <c r="H690" s="368">
        <f t="shared" si="152"/>
        <v>0</v>
      </c>
      <c r="I690" s="369">
        <f t="shared" si="152"/>
        <v>0</v>
      </c>
      <c r="J690" s="369">
        <f t="shared" si="152"/>
        <v>0</v>
      </c>
      <c r="K690" s="370">
        <f t="shared" si="152"/>
        <v>0</v>
      </c>
      <c r="L690" s="364">
        <f t="shared" si="152"/>
        <v>0</v>
      </c>
      <c r="M690" s="364">
        <f t="shared" si="152"/>
        <v>0</v>
      </c>
      <c r="N690" s="364">
        <f t="shared" si="152"/>
        <v>0</v>
      </c>
      <c r="O690" s="364">
        <f t="shared" si="152"/>
        <v>0</v>
      </c>
      <c r="P690" s="364">
        <f t="shared" si="152"/>
        <v>0</v>
      </c>
      <c r="Q690" s="364">
        <f t="shared" si="152"/>
        <v>0</v>
      </c>
      <c r="R690" s="364">
        <f t="shared" si="152"/>
        <v>0</v>
      </c>
      <c r="S690" s="364">
        <f t="shared" si="152"/>
        <v>0</v>
      </c>
      <c r="T690" s="364">
        <f t="shared" si="152"/>
        <v>0</v>
      </c>
      <c r="U690" s="364">
        <f t="shared" si="152"/>
        <v>0</v>
      </c>
      <c r="V690" s="364">
        <f t="shared" si="152"/>
        <v>0</v>
      </c>
      <c r="W690" s="366">
        <f t="shared" si="152"/>
        <v>0</v>
      </c>
      <c r="Y690" s="238"/>
    </row>
    <row r="691" spans="2:25" outlineLevel="1" x14ac:dyDescent="0.25">
      <c r="B691" s="465"/>
      <c r="C691" s="272"/>
      <c r="D691" s="272"/>
      <c r="E691" s="273"/>
      <c r="F691" s="299" t="s">
        <v>58</v>
      </c>
      <c r="G691" s="218"/>
      <c r="H691" s="229"/>
      <c r="I691" s="230"/>
      <c r="J691" s="230"/>
      <c r="K691" s="233"/>
      <c r="L691" s="232"/>
      <c r="M691" s="231"/>
      <c r="N691" s="230"/>
      <c r="O691" s="230"/>
      <c r="P691" s="230"/>
      <c r="Q691" s="230"/>
      <c r="R691" s="230"/>
      <c r="S691" s="230"/>
      <c r="T691" s="230"/>
      <c r="U691" s="229"/>
      <c r="V691" s="233"/>
      <c r="W691" s="234"/>
      <c r="Y691" s="236"/>
    </row>
    <row r="692" spans="2:25" outlineLevel="1" x14ac:dyDescent="0.25">
      <c r="B692" s="465"/>
      <c r="C692" s="272"/>
      <c r="D692" s="272"/>
      <c r="E692" s="273"/>
      <c r="F692" s="299" t="s">
        <v>59</v>
      </c>
      <c r="G692" s="218"/>
      <c r="H692" s="229"/>
      <c r="I692" s="230"/>
      <c r="J692" s="230"/>
      <c r="K692" s="233"/>
      <c r="L692" s="232"/>
      <c r="M692" s="231"/>
      <c r="N692" s="230"/>
      <c r="O692" s="230"/>
      <c r="P692" s="230"/>
      <c r="Q692" s="230"/>
      <c r="R692" s="230"/>
      <c r="S692" s="230"/>
      <c r="T692" s="230"/>
      <c r="U692" s="229"/>
      <c r="V692" s="233"/>
      <c r="W692" s="234"/>
      <c r="Y692" s="236"/>
    </row>
    <row r="693" spans="2:25" x14ac:dyDescent="0.25">
      <c r="B693" s="465"/>
      <c r="C693" s="272"/>
      <c r="D693" s="272"/>
      <c r="E693" s="273" t="s">
        <v>60</v>
      </c>
      <c r="F693" s="273"/>
      <c r="G693" s="367">
        <f t="shared" ref="G693:W693" si="153">SUBTOTAL(9,G694:G696)</f>
        <v>0</v>
      </c>
      <c r="H693" s="368">
        <f t="shared" si="153"/>
        <v>0</v>
      </c>
      <c r="I693" s="369">
        <f t="shared" si="153"/>
        <v>0</v>
      </c>
      <c r="J693" s="369">
        <f t="shared" si="153"/>
        <v>0</v>
      </c>
      <c r="K693" s="370">
        <f t="shared" si="153"/>
        <v>0</v>
      </c>
      <c r="L693" s="364">
        <f t="shared" si="153"/>
        <v>0</v>
      </c>
      <c r="M693" s="364">
        <f t="shared" si="153"/>
        <v>0</v>
      </c>
      <c r="N693" s="364">
        <f t="shared" si="153"/>
        <v>0</v>
      </c>
      <c r="O693" s="364">
        <f t="shared" si="153"/>
        <v>0</v>
      </c>
      <c r="P693" s="364">
        <f t="shared" si="153"/>
        <v>0</v>
      </c>
      <c r="Q693" s="364">
        <f t="shared" si="153"/>
        <v>0</v>
      </c>
      <c r="R693" s="364">
        <f t="shared" si="153"/>
        <v>0</v>
      </c>
      <c r="S693" s="364">
        <f t="shared" si="153"/>
        <v>0</v>
      </c>
      <c r="T693" s="364">
        <f t="shared" si="153"/>
        <v>0</v>
      </c>
      <c r="U693" s="364">
        <f t="shared" si="153"/>
        <v>0</v>
      </c>
      <c r="V693" s="364">
        <f t="shared" si="153"/>
        <v>0</v>
      </c>
      <c r="W693" s="366">
        <f t="shared" si="153"/>
        <v>0</v>
      </c>
      <c r="Y693" s="238"/>
    </row>
    <row r="694" spans="2:25" outlineLevel="1" x14ac:dyDescent="0.25">
      <c r="B694" s="465"/>
      <c r="C694" s="272"/>
      <c r="D694" s="272"/>
      <c r="E694" s="273"/>
      <c r="F694" s="299" t="s">
        <v>61</v>
      </c>
      <c r="G694" s="218"/>
      <c r="H694" s="229"/>
      <c r="I694" s="230"/>
      <c r="J694" s="230"/>
      <c r="K694" s="233"/>
      <c r="L694" s="232"/>
      <c r="M694" s="231"/>
      <c r="N694" s="230"/>
      <c r="O694" s="230"/>
      <c r="P694" s="230"/>
      <c r="Q694" s="230"/>
      <c r="R694" s="230"/>
      <c r="S694" s="230"/>
      <c r="T694" s="230"/>
      <c r="U694" s="229"/>
      <c r="V694" s="233"/>
      <c r="W694" s="234"/>
      <c r="Y694" s="236"/>
    </row>
    <row r="695" spans="2:25" outlineLevel="1" x14ac:dyDescent="0.25">
      <c r="B695" s="465"/>
      <c r="C695" s="272"/>
      <c r="D695" s="272"/>
      <c r="E695" s="273"/>
      <c r="F695" s="299" t="s">
        <v>62</v>
      </c>
      <c r="G695" s="218"/>
      <c r="H695" s="229"/>
      <c r="I695" s="230"/>
      <c r="J695" s="230"/>
      <c r="K695" s="233"/>
      <c r="L695" s="232"/>
      <c r="M695" s="231"/>
      <c r="N695" s="230"/>
      <c r="O695" s="230"/>
      <c r="P695" s="230"/>
      <c r="Q695" s="230"/>
      <c r="R695" s="230"/>
      <c r="S695" s="230"/>
      <c r="T695" s="230"/>
      <c r="U695" s="229"/>
      <c r="V695" s="233"/>
      <c r="W695" s="234"/>
      <c r="Y695" s="236"/>
    </row>
    <row r="696" spans="2:25" outlineLevel="1" x14ac:dyDescent="0.25">
      <c r="B696" s="465"/>
      <c r="C696" s="272"/>
      <c r="D696" s="272"/>
      <c r="E696" s="273"/>
      <c r="F696" s="299" t="s">
        <v>63</v>
      </c>
      <c r="G696" s="218"/>
      <c r="H696" s="229"/>
      <c r="I696" s="230"/>
      <c r="J696" s="230"/>
      <c r="K696" s="233"/>
      <c r="L696" s="232"/>
      <c r="M696" s="231"/>
      <c r="N696" s="230"/>
      <c r="O696" s="230"/>
      <c r="P696" s="230"/>
      <c r="Q696" s="230"/>
      <c r="R696" s="230"/>
      <c r="S696" s="230"/>
      <c r="T696" s="230"/>
      <c r="U696" s="229"/>
      <c r="V696" s="233"/>
      <c r="W696" s="234"/>
      <c r="Y696" s="236"/>
    </row>
    <row r="697" spans="2:25" x14ac:dyDescent="0.25">
      <c r="B697" s="465"/>
      <c r="C697" s="272"/>
      <c r="D697" s="272"/>
      <c r="E697" s="273" t="s">
        <v>64</v>
      </c>
      <c r="F697" s="273"/>
      <c r="G697" s="367">
        <f t="shared" ref="G697:W697" si="154">SUBTOTAL(9,G698:G699)</f>
        <v>0</v>
      </c>
      <c r="H697" s="368">
        <f t="shared" si="154"/>
        <v>0</v>
      </c>
      <c r="I697" s="369">
        <f t="shared" si="154"/>
        <v>0</v>
      </c>
      <c r="J697" s="369">
        <f t="shared" si="154"/>
        <v>0</v>
      </c>
      <c r="K697" s="370">
        <f t="shared" si="154"/>
        <v>0</v>
      </c>
      <c r="L697" s="364">
        <f t="shared" si="154"/>
        <v>0</v>
      </c>
      <c r="M697" s="364">
        <f t="shared" si="154"/>
        <v>0</v>
      </c>
      <c r="N697" s="364">
        <f t="shared" si="154"/>
        <v>0</v>
      </c>
      <c r="O697" s="364">
        <f t="shared" si="154"/>
        <v>0</v>
      </c>
      <c r="P697" s="364">
        <f t="shared" si="154"/>
        <v>0</v>
      </c>
      <c r="Q697" s="364">
        <f t="shared" si="154"/>
        <v>0</v>
      </c>
      <c r="R697" s="364">
        <f t="shared" si="154"/>
        <v>0</v>
      </c>
      <c r="S697" s="364">
        <f t="shared" si="154"/>
        <v>0</v>
      </c>
      <c r="T697" s="364">
        <f t="shared" si="154"/>
        <v>0</v>
      </c>
      <c r="U697" s="364">
        <f t="shared" si="154"/>
        <v>0</v>
      </c>
      <c r="V697" s="364">
        <f t="shared" si="154"/>
        <v>0</v>
      </c>
      <c r="W697" s="366">
        <f t="shared" si="154"/>
        <v>0</v>
      </c>
      <c r="Y697" s="238"/>
    </row>
    <row r="698" spans="2:25" outlineLevel="1" x14ac:dyDescent="0.25">
      <c r="B698" s="465"/>
      <c r="C698" s="272"/>
      <c r="D698" s="272"/>
      <c r="E698" s="273"/>
      <c r="F698" s="299" t="s">
        <v>65</v>
      </c>
      <c r="G698" s="218"/>
      <c r="H698" s="229"/>
      <c r="I698" s="230"/>
      <c r="J698" s="230"/>
      <c r="K698" s="233"/>
      <c r="L698" s="232"/>
      <c r="M698" s="231"/>
      <c r="N698" s="230"/>
      <c r="O698" s="230"/>
      <c r="P698" s="230"/>
      <c r="Q698" s="230"/>
      <c r="R698" s="230"/>
      <c r="S698" s="230"/>
      <c r="T698" s="230"/>
      <c r="U698" s="229"/>
      <c r="V698" s="233"/>
      <c r="W698" s="234"/>
      <c r="Y698" s="236"/>
    </row>
    <row r="699" spans="2:25" outlineLevel="1" x14ac:dyDescent="0.25">
      <c r="B699" s="465"/>
      <c r="C699" s="272"/>
      <c r="D699" s="272"/>
      <c r="E699" s="273"/>
      <c r="F699" s="299" t="s">
        <v>66</v>
      </c>
      <c r="G699" s="218"/>
      <c r="H699" s="229"/>
      <c r="I699" s="230"/>
      <c r="J699" s="230"/>
      <c r="K699" s="233"/>
      <c r="L699" s="232"/>
      <c r="M699" s="231"/>
      <c r="N699" s="230"/>
      <c r="O699" s="230"/>
      <c r="P699" s="230"/>
      <c r="Q699" s="230"/>
      <c r="R699" s="230"/>
      <c r="S699" s="230"/>
      <c r="T699" s="230"/>
      <c r="U699" s="229"/>
      <c r="V699" s="233"/>
      <c r="W699" s="234"/>
      <c r="Y699" s="236"/>
    </row>
    <row r="700" spans="2:25" x14ac:dyDescent="0.25">
      <c r="B700" s="465"/>
      <c r="C700" s="272"/>
      <c r="D700" s="272"/>
      <c r="E700" s="273" t="s">
        <v>67</v>
      </c>
      <c r="F700" s="273"/>
      <c r="G700" s="367">
        <f t="shared" ref="G700:W700" si="155">SUBTOTAL(9,G701:G703)</f>
        <v>0</v>
      </c>
      <c r="H700" s="368">
        <f t="shared" si="155"/>
        <v>0</v>
      </c>
      <c r="I700" s="369">
        <f t="shared" si="155"/>
        <v>0</v>
      </c>
      <c r="J700" s="369">
        <f t="shared" si="155"/>
        <v>0</v>
      </c>
      <c r="K700" s="370">
        <f t="shared" si="155"/>
        <v>0</v>
      </c>
      <c r="L700" s="364">
        <f t="shared" si="155"/>
        <v>0</v>
      </c>
      <c r="M700" s="364">
        <f t="shared" si="155"/>
        <v>0</v>
      </c>
      <c r="N700" s="364">
        <f t="shared" si="155"/>
        <v>0</v>
      </c>
      <c r="O700" s="364">
        <f t="shared" si="155"/>
        <v>0</v>
      </c>
      <c r="P700" s="364">
        <f t="shared" si="155"/>
        <v>0</v>
      </c>
      <c r="Q700" s="364">
        <f t="shared" si="155"/>
        <v>0</v>
      </c>
      <c r="R700" s="364">
        <f t="shared" si="155"/>
        <v>0</v>
      </c>
      <c r="S700" s="364">
        <f t="shared" si="155"/>
        <v>0</v>
      </c>
      <c r="T700" s="364">
        <f t="shared" si="155"/>
        <v>0</v>
      </c>
      <c r="U700" s="364">
        <f t="shared" si="155"/>
        <v>0</v>
      </c>
      <c r="V700" s="364">
        <f t="shared" si="155"/>
        <v>0</v>
      </c>
      <c r="W700" s="366">
        <f t="shared" si="155"/>
        <v>0</v>
      </c>
      <c r="Y700" s="238"/>
    </row>
    <row r="701" spans="2:25" outlineLevel="1" x14ac:dyDescent="0.25">
      <c r="B701" s="465"/>
      <c r="C701" s="272"/>
      <c r="D701" s="272"/>
      <c r="E701" s="273"/>
      <c r="F701" s="299" t="s">
        <v>68</v>
      </c>
      <c r="G701" s="218"/>
      <c r="H701" s="229"/>
      <c r="I701" s="230"/>
      <c r="J701" s="230"/>
      <c r="K701" s="233"/>
      <c r="L701" s="232"/>
      <c r="M701" s="231"/>
      <c r="N701" s="230"/>
      <c r="O701" s="230"/>
      <c r="P701" s="230"/>
      <c r="Q701" s="230"/>
      <c r="R701" s="230"/>
      <c r="S701" s="230"/>
      <c r="T701" s="230"/>
      <c r="U701" s="229"/>
      <c r="V701" s="233"/>
      <c r="W701" s="234"/>
      <c r="Y701" s="236"/>
    </row>
    <row r="702" spans="2:25" outlineLevel="1" x14ac:dyDescent="0.25">
      <c r="B702" s="465"/>
      <c r="C702" s="272"/>
      <c r="D702" s="272"/>
      <c r="E702" s="273"/>
      <c r="F702" s="299" t="s">
        <v>69</v>
      </c>
      <c r="G702" s="218"/>
      <c r="H702" s="229"/>
      <c r="I702" s="230"/>
      <c r="J702" s="230"/>
      <c r="K702" s="233"/>
      <c r="L702" s="232"/>
      <c r="M702" s="231"/>
      <c r="N702" s="230"/>
      <c r="O702" s="230"/>
      <c r="P702" s="230"/>
      <c r="Q702" s="230"/>
      <c r="R702" s="230"/>
      <c r="S702" s="230"/>
      <c r="T702" s="230"/>
      <c r="U702" s="229"/>
      <c r="V702" s="233"/>
      <c r="W702" s="234"/>
      <c r="Y702" s="236"/>
    </row>
    <row r="703" spans="2:25" outlineLevel="1" x14ac:dyDescent="0.25">
      <c r="B703" s="465"/>
      <c r="C703" s="272"/>
      <c r="D703" s="272"/>
      <c r="E703" s="273"/>
      <c r="F703" s="299" t="s">
        <v>70</v>
      </c>
      <c r="G703" s="218"/>
      <c r="H703" s="229"/>
      <c r="I703" s="230"/>
      <c r="J703" s="230"/>
      <c r="K703" s="233"/>
      <c r="L703" s="232"/>
      <c r="M703" s="230"/>
      <c r="N703" s="230"/>
      <c r="O703" s="230"/>
      <c r="P703" s="230"/>
      <c r="Q703" s="230"/>
      <c r="R703" s="230"/>
      <c r="S703" s="230"/>
      <c r="T703" s="230"/>
      <c r="U703" s="230"/>
      <c r="V703" s="233"/>
      <c r="W703" s="234"/>
      <c r="Y703" s="236"/>
    </row>
    <row r="704" spans="2:25" x14ac:dyDescent="0.25">
      <c r="B704" s="465"/>
      <c r="C704" s="272"/>
      <c r="D704" s="272" t="s">
        <v>71</v>
      </c>
      <c r="E704" s="273"/>
      <c r="F704" s="273"/>
      <c r="G704" s="367"/>
      <c r="H704" s="369"/>
      <c r="I704" s="369"/>
      <c r="J704" s="369"/>
      <c r="K704" s="370"/>
      <c r="L704" s="363"/>
      <c r="M704" s="364"/>
      <c r="N704" s="364"/>
      <c r="O704" s="364"/>
      <c r="P704" s="364"/>
      <c r="Q704" s="364"/>
      <c r="R704" s="364"/>
      <c r="S704" s="364"/>
      <c r="T704" s="364"/>
      <c r="U704" s="364"/>
      <c r="V704" s="365"/>
      <c r="W704" s="365"/>
      <c r="Y704" s="353"/>
    </row>
    <row r="705" spans="2:25" x14ac:dyDescent="0.25">
      <c r="B705" s="465"/>
      <c r="C705" s="272"/>
      <c r="D705" s="272"/>
      <c r="E705" s="273" t="s">
        <v>72</v>
      </c>
      <c r="F705" s="273"/>
      <c r="G705" s="367">
        <f t="shared" ref="G705:W705" si="156">SUBTOTAL(9,G706:G707)</f>
        <v>0</v>
      </c>
      <c r="H705" s="368">
        <f t="shared" si="156"/>
        <v>0</v>
      </c>
      <c r="I705" s="369">
        <f t="shared" si="156"/>
        <v>0</v>
      </c>
      <c r="J705" s="369">
        <f t="shared" si="156"/>
        <v>0</v>
      </c>
      <c r="K705" s="370">
        <f t="shared" si="156"/>
        <v>0</v>
      </c>
      <c r="L705" s="364">
        <f t="shared" si="156"/>
        <v>0</v>
      </c>
      <c r="M705" s="364">
        <f t="shared" si="156"/>
        <v>0</v>
      </c>
      <c r="N705" s="364">
        <f t="shared" si="156"/>
        <v>0</v>
      </c>
      <c r="O705" s="364">
        <f t="shared" si="156"/>
        <v>0</v>
      </c>
      <c r="P705" s="364">
        <f t="shared" si="156"/>
        <v>0</v>
      </c>
      <c r="Q705" s="364">
        <f t="shared" si="156"/>
        <v>0</v>
      </c>
      <c r="R705" s="364">
        <f t="shared" si="156"/>
        <v>0</v>
      </c>
      <c r="S705" s="364">
        <f t="shared" si="156"/>
        <v>0</v>
      </c>
      <c r="T705" s="364">
        <f t="shared" si="156"/>
        <v>0</v>
      </c>
      <c r="U705" s="364">
        <f t="shared" si="156"/>
        <v>0</v>
      </c>
      <c r="V705" s="364">
        <f t="shared" si="156"/>
        <v>0</v>
      </c>
      <c r="W705" s="366">
        <f t="shared" si="156"/>
        <v>0</v>
      </c>
      <c r="Y705" s="354"/>
    </row>
    <row r="706" spans="2:25" outlineLevel="1" x14ac:dyDescent="0.25">
      <c r="B706" s="465"/>
      <c r="C706" s="272"/>
      <c r="D706" s="272"/>
      <c r="E706" s="273"/>
      <c r="F706" s="299" t="s">
        <v>73</v>
      </c>
      <c r="G706" s="218"/>
      <c r="H706" s="229"/>
      <c r="I706" s="230"/>
      <c r="J706" s="230"/>
      <c r="K706" s="233"/>
      <c r="L706" s="232"/>
      <c r="M706" s="231"/>
      <c r="N706" s="230"/>
      <c r="O706" s="230"/>
      <c r="P706" s="230"/>
      <c r="Q706" s="230"/>
      <c r="R706" s="230"/>
      <c r="S706" s="230"/>
      <c r="T706" s="230"/>
      <c r="U706" s="229"/>
      <c r="V706" s="233"/>
      <c r="W706" s="234"/>
      <c r="Y706" s="236"/>
    </row>
    <row r="707" spans="2:25" outlineLevel="1" x14ac:dyDescent="0.25">
      <c r="B707" s="465"/>
      <c r="C707" s="272"/>
      <c r="D707" s="272"/>
      <c r="E707" s="273"/>
      <c r="F707" s="299" t="s">
        <v>74</v>
      </c>
      <c r="G707" s="218"/>
      <c r="H707" s="229"/>
      <c r="I707" s="230"/>
      <c r="J707" s="230"/>
      <c r="K707" s="233"/>
      <c r="L707" s="232"/>
      <c r="M707" s="231"/>
      <c r="N707" s="230"/>
      <c r="O707" s="230"/>
      <c r="P707" s="230"/>
      <c r="Q707" s="230"/>
      <c r="R707" s="230"/>
      <c r="S707" s="230"/>
      <c r="T707" s="230"/>
      <c r="U707" s="229"/>
      <c r="V707" s="233"/>
      <c r="W707" s="234"/>
      <c r="Y707" s="236"/>
    </row>
    <row r="708" spans="2:25" x14ac:dyDescent="0.25">
      <c r="B708" s="465"/>
      <c r="C708" s="272"/>
      <c r="D708" s="272"/>
      <c r="E708" s="273" t="s">
        <v>75</v>
      </c>
      <c r="F708" s="273"/>
      <c r="G708" s="367">
        <f t="shared" ref="G708:W708" si="157">SUBTOTAL(9,G709:G710)</f>
        <v>0</v>
      </c>
      <c r="H708" s="368">
        <f t="shared" si="157"/>
        <v>0</v>
      </c>
      <c r="I708" s="369">
        <f t="shared" si="157"/>
        <v>0</v>
      </c>
      <c r="J708" s="369">
        <f t="shared" si="157"/>
        <v>0</v>
      </c>
      <c r="K708" s="370">
        <f t="shared" si="157"/>
        <v>0</v>
      </c>
      <c r="L708" s="364">
        <f t="shared" si="157"/>
        <v>0</v>
      </c>
      <c r="M708" s="364">
        <f t="shared" si="157"/>
        <v>0</v>
      </c>
      <c r="N708" s="364">
        <f t="shared" si="157"/>
        <v>0</v>
      </c>
      <c r="O708" s="364">
        <f t="shared" si="157"/>
        <v>0</v>
      </c>
      <c r="P708" s="364">
        <f t="shared" si="157"/>
        <v>0</v>
      </c>
      <c r="Q708" s="364">
        <f t="shared" si="157"/>
        <v>0</v>
      </c>
      <c r="R708" s="364">
        <f t="shared" si="157"/>
        <v>0</v>
      </c>
      <c r="S708" s="364">
        <f t="shared" si="157"/>
        <v>0</v>
      </c>
      <c r="T708" s="364">
        <f t="shared" si="157"/>
        <v>0</v>
      </c>
      <c r="U708" s="364">
        <f t="shared" si="157"/>
        <v>0</v>
      </c>
      <c r="V708" s="364">
        <f t="shared" si="157"/>
        <v>0</v>
      </c>
      <c r="W708" s="366">
        <f t="shared" si="157"/>
        <v>0</v>
      </c>
      <c r="Y708" s="238"/>
    </row>
    <row r="709" spans="2:25" outlineLevel="1" x14ac:dyDescent="0.25">
      <c r="B709" s="465"/>
      <c r="C709" s="272"/>
      <c r="D709" s="272"/>
      <c r="E709" s="273"/>
      <c r="F709" s="299" t="s">
        <v>76</v>
      </c>
      <c r="G709" s="218"/>
      <c r="H709" s="229"/>
      <c r="I709" s="230"/>
      <c r="J709" s="230"/>
      <c r="K709" s="233"/>
      <c r="L709" s="232"/>
      <c r="M709" s="231"/>
      <c r="N709" s="230"/>
      <c r="O709" s="230"/>
      <c r="P709" s="230"/>
      <c r="Q709" s="230"/>
      <c r="R709" s="230"/>
      <c r="S709" s="230"/>
      <c r="T709" s="230"/>
      <c r="U709" s="229"/>
      <c r="V709" s="233"/>
      <c r="W709" s="234"/>
      <c r="Y709" s="236"/>
    </row>
    <row r="710" spans="2:25" outlineLevel="1" x14ac:dyDescent="0.25">
      <c r="B710" s="465"/>
      <c r="C710" s="272"/>
      <c r="D710" s="272"/>
      <c r="E710" s="273"/>
      <c r="F710" s="299" t="s">
        <v>77</v>
      </c>
      <c r="G710" s="218"/>
      <c r="H710" s="229"/>
      <c r="I710" s="230"/>
      <c r="J710" s="230"/>
      <c r="K710" s="233"/>
      <c r="L710" s="232"/>
      <c r="M710" s="231"/>
      <c r="N710" s="230"/>
      <c r="O710" s="230"/>
      <c r="P710" s="230"/>
      <c r="Q710" s="230"/>
      <c r="R710" s="230"/>
      <c r="S710" s="230"/>
      <c r="T710" s="230"/>
      <c r="U710" s="229"/>
      <c r="V710" s="233"/>
      <c r="W710" s="234"/>
      <c r="Y710" s="236"/>
    </row>
    <row r="711" spans="2:25" x14ac:dyDescent="0.25">
      <c r="B711" s="465"/>
      <c r="C711" s="272"/>
      <c r="D711" s="272"/>
      <c r="E711" s="273" t="s">
        <v>78</v>
      </c>
      <c r="F711" s="273"/>
      <c r="G711" s="367">
        <f t="shared" ref="G711:W711" si="158">SUBTOTAL(9,G712:G713)</f>
        <v>0</v>
      </c>
      <c r="H711" s="368">
        <f t="shared" si="158"/>
        <v>0</v>
      </c>
      <c r="I711" s="369">
        <f t="shared" si="158"/>
        <v>0</v>
      </c>
      <c r="J711" s="369">
        <f t="shared" si="158"/>
        <v>0</v>
      </c>
      <c r="K711" s="370">
        <f t="shared" si="158"/>
        <v>0</v>
      </c>
      <c r="L711" s="364">
        <f t="shared" si="158"/>
        <v>0</v>
      </c>
      <c r="M711" s="364">
        <f t="shared" si="158"/>
        <v>0</v>
      </c>
      <c r="N711" s="364">
        <f t="shared" si="158"/>
        <v>0</v>
      </c>
      <c r="O711" s="364">
        <f t="shared" si="158"/>
        <v>0</v>
      </c>
      <c r="P711" s="364">
        <f t="shared" si="158"/>
        <v>0</v>
      </c>
      <c r="Q711" s="364">
        <f t="shared" si="158"/>
        <v>0</v>
      </c>
      <c r="R711" s="364">
        <f t="shared" si="158"/>
        <v>0</v>
      </c>
      <c r="S711" s="364">
        <f t="shared" si="158"/>
        <v>0</v>
      </c>
      <c r="T711" s="364">
        <f t="shared" si="158"/>
        <v>0</v>
      </c>
      <c r="U711" s="364">
        <f t="shared" si="158"/>
        <v>0</v>
      </c>
      <c r="V711" s="364">
        <f t="shared" si="158"/>
        <v>0</v>
      </c>
      <c r="W711" s="366">
        <f t="shared" si="158"/>
        <v>0</v>
      </c>
      <c r="Y711" s="238"/>
    </row>
    <row r="712" spans="2:25" outlineLevel="1" x14ac:dyDescent="0.25">
      <c r="B712" s="465"/>
      <c r="C712" s="272"/>
      <c r="D712" s="272"/>
      <c r="E712" s="273"/>
      <c r="F712" s="299" t="s">
        <v>79</v>
      </c>
      <c r="G712" s="218"/>
      <c r="H712" s="229"/>
      <c r="I712" s="230"/>
      <c r="J712" s="230"/>
      <c r="K712" s="233"/>
      <c r="L712" s="232"/>
      <c r="M712" s="231"/>
      <c r="N712" s="230"/>
      <c r="O712" s="230"/>
      <c r="P712" s="230"/>
      <c r="Q712" s="230"/>
      <c r="R712" s="230"/>
      <c r="S712" s="230"/>
      <c r="T712" s="230"/>
      <c r="U712" s="229"/>
      <c r="V712" s="233"/>
      <c r="W712" s="234"/>
      <c r="Y712" s="236"/>
    </row>
    <row r="713" spans="2:25" outlineLevel="1" x14ac:dyDescent="0.25">
      <c r="B713" s="465"/>
      <c r="C713" s="272"/>
      <c r="D713" s="272"/>
      <c r="E713" s="273"/>
      <c r="F713" s="299" t="s">
        <v>80</v>
      </c>
      <c r="G713" s="218"/>
      <c r="H713" s="229"/>
      <c r="I713" s="230"/>
      <c r="J713" s="230"/>
      <c r="K713" s="233"/>
      <c r="L713" s="232"/>
      <c r="M713" s="231"/>
      <c r="N713" s="230"/>
      <c r="O713" s="230"/>
      <c r="P713" s="230"/>
      <c r="Q713" s="230"/>
      <c r="R713" s="230"/>
      <c r="S713" s="230"/>
      <c r="T713" s="230"/>
      <c r="U713" s="229"/>
      <c r="V713" s="233"/>
      <c r="W713" s="234"/>
      <c r="Y713" s="236"/>
    </row>
    <row r="714" spans="2:25" x14ac:dyDescent="0.25">
      <c r="B714" s="465"/>
      <c r="C714" s="272"/>
      <c r="D714" s="272"/>
      <c r="E714" s="273" t="s">
        <v>81</v>
      </c>
      <c r="F714" s="273"/>
      <c r="G714" s="367">
        <f t="shared" ref="G714:W714" si="159">SUBTOTAL(9,G715:G716)</f>
        <v>0</v>
      </c>
      <c r="H714" s="368">
        <f t="shared" si="159"/>
        <v>0</v>
      </c>
      <c r="I714" s="369">
        <f t="shared" si="159"/>
        <v>0</v>
      </c>
      <c r="J714" s="369">
        <f t="shared" si="159"/>
        <v>0</v>
      </c>
      <c r="K714" s="370">
        <f t="shared" si="159"/>
        <v>0</v>
      </c>
      <c r="L714" s="364">
        <f t="shared" si="159"/>
        <v>0</v>
      </c>
      <c r="M714" s="364">
        <f t="shared" si="159"/>
        <v>0</v>
      </c>
      <c r="N714" s="364">
        <f t="shared" si="159"/>
        <v>0</v>
      </c>
      <c r="O714" s="364">
        <f t="shared" si="159"/>
        <v>0</v>
      </c>
      <c r="P714" s="364">
        <f t="shared" si="159"/>
        <v>0</v>
      </c>
      <c r="Q714" s="364">
        <f t="shared" si="159"/>
        <v>0</v>
      </c>
      <c r="R714" s="364">
        <f t="shared" si="159"/>
        <v>0</v>
      </c>
      <c r="S714" s="364">
        <f t="shared" si="159"/>
        <v>0</v>
      </c>
      <c r="T714" s="364">
        <f t="shared" si="159"/>
        <v>0</v>
      </c>
      <c r="U714" s="364">
        <f t="shared" si="159"/>
        <v>0</v>
      </c>
      <c r="V714" s="364">
        <f t="shared" si="159"/>
        <v>0</v>
      </c>
      <c r="W714" s="366">
        <f t="shared" si="159"/>
        <v>0</v>
      </c>
      <c r="Y714" s="238"/>
    </row>
    <row r="715" spans="2:25" outlineLevel="1" x14ac:dyDescent="0.25">
      <c r="B715" s="465"/>
      <c r="C715" s="272"/>
      <c r="D715" s="272"/>
      <c r="E715" s="273"/>
      <c r="F715" s="299" t="s">
        <v>82</v>
      </c>
      <c r="G715" s="218"/>
      <c r="H715" s="229"/>
      <c r="I715" s="230"/>
      <c r="J715" s="230"/>
      <c r="K715" s="233"/>
      <c r="L715" s="232"/>
      <c r="M715" s="231"/>
      <c r="N715" s="230"/>
      <c r="O715" s="230"/>
      <c r="P715" s="230"/>
      <c r="Q715" s="230"/>
      <c r="R715" s="230"/>
      <c r="S715" s="230"/>
      <c r="T715" s="230"/>
      <c r="U715" s="229"/>
      <c r="V715" s="233"/>
      <c r="W715" s="234"/>
      <c r="Y715" s="236"/>
    </row>
    <row r="716" spans="2:25" outlineLevel="1" x14ac:dyDescent="0.25">
      <c r="B716" s="465"/>
      <c r="C716" s="272"/>
      <c r="D716" s="272"/>
      <c r="E716" s="273"/>
      <c r="F716" s="299" t="s">
        <v>83</v>
      </c>
      <c r="G716" s="218"/>
      <c r="H716" s="229"/>
      <c r="I716" s="230"/>
      <c r="J716" s="230"/>
      <c r="K716" s="233"/>
      <c r="L716" s="232"/>
      <c r="M716" s="231"/>
      <c r="N716" s="230"/>
      <c r="O716" s="230"/>
      <c r="P716" s="230"/>
      <c r="Q716" s="230"/>
      <c r="R716" s="230"/>
      <c r="S716" s="230"/>
      <c r="T716" s="230"/>
      <c r="U716" s="229"/>
      <c r="V716" s="233"/>
      <c r="W716" s="234"/>
      <c r="Y716" s="236"/>
    </row>
    <row r="717" spans="2:25" x14ac:dyDescent="0.25">
      <c r="B717" s="465"/>
      <c r="C717" s="272"/>
      <c r="D717" s="272"/>
      <c r="E717" s="273" t="s">
        <v>84</v>
      </c>
      <c r="F717" s="273"/>
      <c r="G717" s="367">
        <f t="shared" ref="G717:W717" si="160">SUBTOTAL(9,G718:G719)</f>
        <v>0</v>
      </c>
      <c r="H717" s="368">
        <f t="shared" si="160"/>
        <v>0</v>
      </c>
      <c r="I717" s="369">
        <f t="shared" si="160"/>
        <v>0</v>
      </c>
      <c r="J717" s="369">
        <f t="shared" si="160"/>
        <v>0</v>
      </c>
      <c r="K717" s="370">
        <f t="shared" si="160"/>
        <v>0</v>
      </c>
      <c r="L717" s="364">
        <f t="shared" si="160"/>
        <v>0</v>
      </c>
      <c r="M717" s="364">
        <f t="shared" si="160"/>
        <v>0</v>
      </c>
      <c r="N717" s="364">
        <f t="shared" si="160"/>
        <v>0</v>
      </c>
      <c r="O717" s="364">
        <f t="shared" si="160"/>
        <v>0</v>
      </c>
      <c r="P717" s="364">
        <f t="shared" si="160"/>
        <v>0</v>
      </c>
      <c r="Q717" s="364">
        <f t="shared" si="160"/>
        <v>0</v>
      </c>
      <c r="R717" s="364">
        <f t="shared" si="160"/>
        <v>0</v>
      </c>
      <c r="S717" s="364">
        <f t="shared" si="160"/>
        <v>0</v>
      </c>
      <c r="T717" s="364">
        <f t="shared" si="160"/>
        <v>0</v>
      </c>
      <c r="U717" s="364">
        <f t="shared" si="160"/>
        <v>0</v>
      </c>
      <c r="V717" s="364">
        <f t="shared" si="160"/>
        <v>0</v>
      </c>
      <c r="W717" s="366">
        <f t="shared" si="160"/>
        <v>0</v>
      </c>
      <c r="Y717" s="238"/>
    </row>
    <row r="718" spans="2:25" outlineLevel="1" x14ac:dyDescent="0.25">
      <c r="B718" s="465"/>
      <c r="C718" s="272"/>
      <c r="D718" s="272"/>
      <c r="E718" s="273"/>
      <c r="F718" s="299" t="s">
        <v>85</v>
      </c>
      <c r="G718" s="218"/>
      <c r="H718" s="229"/>
      <c r="I718" s="230"/>
      <c r="J718" s="230"/>
      <c r="K718" s="233"/>
      <c r="L718" s="232"/>
      <c r="M718" s="231"/>
      <c r="N718" s="230"/>
      <c r="O718" s="230"/>
      <c r="P718" s="230"/>
      <c r="Q718" s="230"/>
      <c r="R718" s="230"/>
      <c r="S718" s="230"/>
      <c r="T718" s="230"/>
      <c r="U718" s="229"/>
      <c r="V718" s="233"/>
      <c r="W718" s="234"/>
      <c r="Y718" s="236"/>
    </row>
    <row r="719" spans="2:25" outlineLevel="1" x14ac:dyDescent="0.25">
      <c r="B719" s="465"/>
      <c r="C719" s="272"/>
      <c r="D719" s="272"/>
      <c r="E719" s="273"/>
      <c r="F719" s="299" t="s">
        <v>86</v>
      </c>
      <c r="G719" s="218"/>
      <c r="H719" s="229"/>
      <c r="I719" s="230"/>
      <c r="J719" s="230"/>
      <c r="K719" s="233"/>
      <c r="L719" s="232"/>
      <c r="M719" s="231"/>
      <c r="N719" s="230"/>
      <c r="O719" s="230"/>
      <c r="P719" s="230"/>
      <c r="Q719" s="230"/>
      <c r="R719" s="230"/>
      <c r="S719" s="230"/>
      <c r="T719" s="230"/>
      <c r="U719" s="229"/>
      <c r="V719" s="233"/>
      <c r="W719" s="234"/>
      <c r="Y719" s="236"/>
    </row>
    <row r="720" spans="2:25" x14ac:dyDescent="0.25">
      <c r="B720" s="465"/>
      <c r="C720" s="272"/>
      <c r="D720" s="272"/>
      <c r="E720" s="273" t="s">
        <v>87</v>
      </c>
      <c r="F720" s="273"/>
      <c r="G720" s="367">
        <f t="shared" ref="G720:W720" si="161">SUBTOTAL(9,G721:G722)</f>
        <v>0</v>
      </c>
      <c r="H720" s="368">
        <f t="shared" si="161"/>
        <v>0</v>
      </c>
      <c r="I720" s="369">
        <f t="shared" si="161"/>
        <v>0</v>
      </c>
      <c r="J720" s="369">
        <f t="shared" si="161"/>
        <v>0</v>
      </c>
      <c r="K720" s="370">
        <f t="shared" si="161"/>
        <v>0</v>
      </c>
      <c r="L720" s="364">
        <f t="shared" si="161"/>
        <v>0</v>
      </c>
      <c r="M720" s="364">
        <f t="shared" si="161"/>
        <v>0</v>
      </c>
      <c r="N720" s="364">
        <f t="shared" si="161"/>
        <v>0</v>
      </c>
      <c r="O720" s="364">
        <f t="shared" si="161"/>
        <v>0</v>
      </c>
      <c r="P720" s="364">
        <f t="shared" si="161"/>
        <v>0</v>
      </c>
      <c r="Q720" s="364">
        <f t="shared" si="161"/>
        <v>0</v>
      </c>
      <c r="R720" s="364">
        <f t="shared" si="161"/>
        <v>0</v>
      </c>
      <c r="S720" s="364">
        <f t="shared" si="161"/>
        <v>0</v>
      </c>
      <c r="T720" s="364">
        <f t="shared" si="161"/>
        <v>0</v>
      </c>
      <c r="U720" s="364">
        <f t="shared" si="161"/>
        <v>0</v>
      </c>
      <c r="V720" s="364">
        <f t="shared" si="161"/>
        <v>0</v>
      </c>
      <c r="W720" s="366">
        <f t="shared" si="161"/>
        <v>0</v>
      </c>
      <c r="Y720" s="238"/>
    </row>
    <row r="721" spans="2:25" outlineLevel="1" x14ac:dyDescent="0.25">
      <c r="B721" s="465"/>
      <c r="C721" s="272"/>
      <c r="D721" s="272"/>
      <c r="E721" s="273"/>
      <c r="F721" s="299" t="s">
        <v>88</v>
      </c>
      <c r="G721" s="218"/>
      <c r="H721" s="229"/>
      <c r="I721" s="230"/>
      <c r="J721" s="230"/>
      <c r="K721" s="233"/>
      <c r="L721" s="232"/>
      <c r="M721" s="231"/>
      <c r="N721" s="230"/>
      <c r="O721" s="230"/>
      <c r="P721" s="230"/>
      <c r="Q721" s="230"/>
      <c r="R721" s="230"/>
      <c r="S721" s="230"/>
      <c r="T721" s="230"/>
      <c r="U721" s="229"/>
      <c r="V721" s="233"/>
      <c r="W721" s="234"/>
      <c r="Y721" s="236"/>
    </row>
    <row r="722" spans="2:25" outlineLevel="1" x14ac:dyDescent="0.25">
      <c r="B722" s="465"/>
      <c r="C722" s="272"/>
      <c r="D722" s="272"/>
      <c r="E722" s="273"/>
      <c r="F722" s="299" t="s">
        <v>89</v>
      </c>
      <c r="G722" s="218"/>
      <c r="H722" s="229"/>
      <c r="I722" s="230"/>
      <c r="J722" s="230"/>
      <c r="K722" s="233"/>
      <c r="L722" s="232"/>
      <c r="M722" s="231"/>
      <c r="N722" s="230"/>
      <c r="O722" s="230"/>
      <c r="P722" s="230"/>
      <c r="Q722" s="230"/>
      <c r="R722" s="230"/>
      <c r="S722" s="230"/>
      <c r="T722" s="230"/>
      <c r="U722" s="229"/>
      <c r="V722" s="233"/>
      <c r="W722" s="234"/>
      <c r="Y722" s="236"/>
    </row>
    <row r="723" spans="2:25" x14ac:dyDescent="0.25">
      <c r="B723" s="465"/>
      <c r="C723" s="272"/>
      <c r="D723" s="272" t="s">
        <v>90</v>
      </c>
      <c r="E723" s="273"/>
      <c r="F723" s="273"/>
      <c r="G723" s="367">
        <f>SUBTOTAL(9,G724:G726)</f>
        <v>0</v>
      </c>
      <c r="H723" s="369">
        <f t="shared" ref="H723:W723" si="162">SUBTOTAL(9,H724:H726)</f>
        <v>0</v>
      </c>
      <c r="I723" s="369">
        <f t="shared" si="162"/>
        <v>0</v>
      </c>
      <c r="J723" s="369">
        <f t="shared" si="162"/>
        <v>0</v>
      </c>
      <c r="K723" s="370">
        <f t="shared" si="162"/>
        <v>0</v>
      </c>
      <c r="L723" s="363">
        <f t="shared" si="162"/>
        <v>0</v>
      </c>
      <c r="M723" s="364">
        <f t="shared" si="162"/>
        <v>0</v>
      </c>
      <c r="N723" s="364">
        <f t="shared" si="162"/>
        <v>0</v>
      </c>
      <c r="O723" s="364">
        <f t="shared" si="162"/>
        <v>0</v>
      </c>
      <c r="P723" s="364">
        <f t="shared" si="162"/>
        <v>0</v>
      </c>
      <c r="Q723" s="364">
        <f t="shared" si="162"/>
        <v>0</v>
      </c>
      <c r="R723" s="364">
        <f t="shared" si="162"/>
        <v>0</v>
      </c>
      <c r="S723" s="364">
        <f t="shared" si="162"/>
        <v>0</v>
      </c>
      <c r="T723" s="364">
        <f t="shared" si="162"/>
        <v>0</v>
      </c>
      <c r="U723" s="364">
        <f t="shared" si="162"/>
        <v>0</v>
      </c>
      <c r="V723" s="365">
        <f t="shared" si="162"/>
        <v>0</v>
      </c>
      <c r="W723" s="365">
        <f t="shared" si="162"/>
        <v>0</v>
      </c>
      <c r="Y723" s="238"/>
    </row>
    <row r="724" spans="2:25" outlineLevel="1" x14ac:dyDescent="0.25">
      <c r="B724" s="465"/>
      <c r="C724" s="272"/>
      <c r="D724" s="272"/>
      <c r="E724" s="273"/>
      <c r="F724" s="299" t="s">
        <v>91</v>
      </c>
      <c r="G724" s="218"/>
      <c r="H724" s="229"/>
      <c r="I724" s="230"/>
      <c r="J724" s="230"/>
      <c r="K724" s="233"/>
      <c r="L724" s="232"/>
      <c r="M724" s="231"/>
      <c r="N724" s="230"/>
      <c r="O724" s="230"/>
      <c r="P724" s="230"/>
      <c r="Q724" s="230"/>
      <c r="R724" s="230"/>
      <c r="S724" s="230"/>
      <c r="T724" s="230"/>
      <c r="U724" s="229"/>
      <c r="V724" s="233"/>
      <c r="W724" s="234"/>
      <c r="Y724" s="236"/>
    </row>
    <row r="725" spans="2:25" outlineLevel="1" x14ac:dyDescent="0.25">
      <c r="B725" s="465"/>
      <c r="C725" s="272"/>
      <c r="D725" s="272"/>
      <c r="E725" s="273"/>
      <c r="F725" s="299" t="s">
        <v>92</v>
      </c>
      <c r="G725" s="218"/>
      <c r="H725" s="229"/>
      <c r="I725" s="230"/>
      <c r="J725" s="230"/>
      <c r="K725" s="233"/>
      <c r="L725" s="232"/>
      <c r="M725" s="231"/>
      <c r="N725" s="230"/>
      <c r="O725" s="230"/>
      <c r="P725" s="230"/>
      <c r="Q725" s="230"/>
      <c r="R725" s="230"/>
      <c r="S725" s="230"/>
      <c r="T725" s="230"/>
      <c r="U725" s="229"/>
      <c r="V725" s="233"/>
      <c r="W725" s="234"/>
      <c r="Y725" s="236"/>
    </row>
    <row r="726" spans="2:25" outlineLevel="1" x14ac:dyDescent="0.25">
      <c r="B726" s="465"/>
      <c r="C726" s="272"/>
      <c r="D726" s="272"/>
      <c r="E726" s="273"/>
      <c r="F726" s="299" t="s">
        <v>93</v>
      </c>
      <c r="G726" s="218"/>
      <c r="H726" s="229"/>
      <c r="I726" s="230"/>
      <c r="J726" s="230"/>
      <c r="K726" s="233"/>
      <c r="L726" s="232"/>
      <c r="M726" s="231"/>
      <c r="N726" s="230"/>
      <c r="O726" s="230"/>
      <c r="P726" s="230"/>
      <c r="Q726" s="230"/>
      <c r="R726" s="230"/>
      <c r="S726" s="230"/>
      <c r="T726" s="230"/>
      <c r="U726" s="229"/>
      <c r="V726" s="233"/>
      <c r="W726" s="234"/>
      <c r="Y726" s="236"/>
    </row>
    <row r="727" spans="2:25" x14ac:dyDescent="0.25">
      <c r="B727" s="465"/>
      <c r="C727" s="275"/>
      <c r="D727" s="272" t="s">
        <v>94</v>
      </c>
      <c r="E727" s="273"/>
      <c r="F727" s="273"/>
      <c r="G727" s="367">
        <f>SUBTOTAL(9,G728:G729)</f>
        <v>0</v>
      </c>
      <c r="H727" s="368"/>
      <c r="I727" s="369"/>
      <c r="J727" s="369"/>
      <c r="K727" s="370"/>
      <c r="L727" s="363"/>
      <c r="M727" s="364"/>
      <c r="N727" s="364"/>
      <c r="O727" s="364"/>
      <c r="P727" s="364"/>
      <c r="Q727" s="364"/>
      <c r="R727" s="364"/>
      <c r="S727" s="364"/>
      <c r="T727" s="364"/>
      <c r="U727" s="364"/>
      <c r="V727" s="365"/>
      <c r="W727" s="365"/>
      <c r="Y727" s="238"/>
    </row>
    <row r="728" spans="2:25" outlineLevel="1" x14ac:dyDescent="0.25">
      <c r="B728" s="465"/>
      <c r="C728" s="272"/>
      <c r="D728" s="272"/>
      <c r="E728" s="273"/>
      <c r="F728" s="299" t="s">
        <v>95</v>
      </c>
      <c r="G728" s="218"/>
      <c r="H728" s="368"/>
      <c r="I728" s="369"/>
      <c r="J728" s="369"/>
      <c r="K728" s="370"/>
      <c r="L728" s="363"/>
      <c r="M728" s="364"/>
      <c r="N728" s="364"/>
      <c r="O728" s="364"/>
      <c r="P728" s="364"/>
      <c r="Q728" s="364"/>
      <c r="R728" s="364"/>
      <c r="S728" s="364"/>
      <c r="T728" s="364"/>
      <c r="U728" s="364"/>
      <c r="V728" s="365"/>
      <c r="W728" s="365"/>
      <c r="Y728" s="236"/>
    </row>
    <row r="729" spans="2:25" outlineLevel="1" x14ac:dyDescent="0.25">
      <c r="B729" s="465"/>
      <c r="C729" s="272"/>
      <c r="D729" s="272"/>
      <c r="E729" s="273"/>
      <c r="F729" s="299" t="s">
        <v>96</v>
      </c>
      <c r="G729" s="218"/>
      <c r="H729" s="368"/>
      <c r="I729" s="369"/>
      <c r="J729" s="369"/>
      <c r="K729" s="370"/>
      <c r="L729" s="363"/>
      <c r="M729" s="364"/>
      <c r="N729" s="364"/>
      <c r="O729" s="364"/>
      <c r="P729" s="364"/>
      <c r="Q729" s="364"/>
      <c r="R729" s="364"/>
      <c r="S729" s="364"/>
      <c r="T729" s="364"/>
      <c r="U729" s="364"/>
      <c r="V729" s="365"/>
      <c r="W729" s="365"/>
      <c r="Y729" s="236"/>
    </row>
    <row r="730" spans="2:25" x14ac:dyDescent="0.25">
      <c r="B730" s="295"/>
      <c r="C730" s="272" t="s">
        <v>323</v>
      </c>
      <c r="D730" s="273"/>
      <c r="E730" s="273"/>
      <c r="F730" s="273"/>
      <c r="G730" s="52"/>
      <c r="H730" s="34"/>
      <c r="I730" s="33"/>
      <c r="J730" s="33"/>
      <c r="K730" s="35"/>
      <c r="L730" s="34"/>
      <c r="M730" s="33"/>
      <c r="N730" s="33"/>
      <c r="O730" s="33"/>
      <c r="P730" s="33"/>
      <c r="Q730" s="33"/>
      <c r="R730" s="33"/>
      <c r="S730" s="33"/>
      <c r="T730" s="33"/>
      <c r="U730" s="33"/>
      <c r="V730" s="35"/>
      <c r="W730" s="35"/>
      <c r="Y730" s="353"/>
    </row>
    <row r="731" spans="2:25" x14ac:dyDescent="0.25">
      <c r="B731" s="465"/>
      <c r="C731" s="272"/>
      <c r="D731" s="276" t="s">
        <v>20</v>
      </c>
      <c r="E731" s="273"/>
      <c r="F731" s="273"/>
      <c r="G731" s="367"/>
      <c r="H731" s="368"/>
      <c r="I731" s="369"/>
      <c r="J731" s="369"/>
      <c r="K731" s="370"/>
      <c r="L731" s="363"/>
      <c r="M731" s="364"/>
      <c r="N731" s="364"/>
      <c r="O731" s="364"/>
      <c r="P731" s="364"/>
      <c r="Q731" s="364"/>
      <c r="R731" s="364"/>
      <c r="S731" s="364"/>
      <c r="T731" s="364"/>
      <c r="U731" s="364"/>
      <c r="V731" s="365"/>
      <c r="W731" s="365"/>
      <c r="Y731" s="237"/>
    </row>
    <row r="732" spans="2:25" x14ac:dyDescent="0.25">
      <c r="B732" s="465"/>
      <c r="C732" s="272"/>
      <c r="D732" s="272"/>
      <c r="E732" s="273" t="s">
        <v>21</v>
      </c>
      <c r="F732" s="273"/>
      <c r="G732" s="367">
        <f t="shared" ref="G732:W732" si="163">SUBTOTAL(9,G733:G736)</f>
        <v>0</v>
      </c>
      <c r="H732" s="368">
        <f t="shared" si="163"/>
        <v>0</v>
      </c>
      <c r="I732" s="369">
        <f t="shared" si="163"/>
        <v>0</v>
      </c>
      <c r="J732" s="369">
        <f t="shared" si="163"/>
        <v>0</v>
      </c>
      <c r="K732" s="370">
        <f t="shared" si="163"/>
        <v>0</v>
      </c>
      <c r="L732" s="364">
        <f t="shared" si="163"/>
        <v>0</v>
      </c>
      <c r="M732" s="364">
        <f t="shared" si="163"/>
        <v>0</v>
      </c>
      <c r="N732" s="364">
        <f t="shared" si="163"/>
        <v>0</v>
      </c>
      <c r="O732" s="364">
        <f t="shared" si="163"/>
        <v>0</v>
      </c>
      <c r="P732" s="364">
        <f t="shared" si="163"/>
        <v>0</v>
      </c>
      <c r="Q732" s="364">
        <f t="shared" si="163"/>
        <v>0</v>
      </c>
      <c r="R732" s="364">
        <f t="shared" si="163"/>
        <v>0</v>
      </c>
      <c r="S732" s="364">
        <f t="shared" si="163"/>
        <v>0</v>
      </c>
      <c r="T732" s="364">
        <f t="shared" si="163"/>
        <v>0</v>
      </c>
      <c r="U732" s="364">
        <f t="shared" si="163"/>
        <v>0</v>
      </c>
      <c r="V732" s="364">
        <f t="shared" si="163"/>
        <v>0</v>
      </c>
      <c r="W732" s="366">
        <f t="shared" si="163"/>
        <v>0</v>
      </c>
      <c r="Y732" s="354"/>
    </row>
    <row r="733" spans="2:25" outlineLevel="1" x14ac:dyDescent="0.25">
      <c r="B733" s="465"/>
      <c r="C733" s="272"/>
      <c r="D733" s="272"/>
      <c r="E733" s="273"/>
      <c r="F733" s="299" t="s">
        <v>22</v>
      </c>
      <c r="G733" s="220"/>
      <c r="H733" s="222"/>
      <c r="I733" s="223"/>
      <c r="J733" s="223"/>
      <c r="K733" s="224"/>
      <c r="L733" s="225"/>
      <c r="M733" s="226"/>
      <c r="N733" s="223"/>
      <c r="O733" s="223"/>
      <c r="P733" s="223"/>
      <c r="Q733" s="223"/>
      <c r="R733" s="223"/>
      <c r="S733" s="223"/>
      <c r="T733" s="223"/>
      <c r="U733" s="223"/>
      <c r="V733" s="227"/>
      <c r="W733" s="218"/>
      <c r="Y733" s="236"/>
    </row>
    <row r="734" spans="2:25" outlineLevel="1" x14ac:dyDescent="0.25">
      <c r="B734" s="465"/>
      <c r="C734" s="272"/>
      <c r="D734" s="272"/>
      <c r="E734" s="273"/>
      <c r="F734" s="299" t="s">
        <v>23</v>
      </c>
      <c r="G734" s="220"/>
      <c r="H734" s="222"/>
      <c r="I734" s="223"/>
      <c r="J734" s="223"/>
      <c r="K734" s="224"/>
      <c r="L734" s="225"/>
      <c r="M734" s="226"/>
      <c r="N734" s="223"/>
      <c r="O734" s="223"/>
      <c r="P734" s="223"/>
      <c r="Q734" s="223"/>
      <c r="R734" s="223"/>
      <c r="S734" s="223"/>
      <c r="T734" s="223"/>
      <c r="U734" s="223"/>
      <c r="V734" s="227"/>
      <c r="W734" s="218"/>
      <c r="Y734" s="236"/>
    </row>
    <row r="735" spans="2:25" outlineLevel="1" x14ac:dyDescent="0.25">
      <c r="B735" s="465"/>
      <c r="C735" s="272"/>
      <c r="D735" s="272"/>
      <c r="E735" s="273"/>
      <c r="F735" s="299" t="s">
        <v>24</v>
      </c>
      <c r="G735" s="220"/>
      <c r="H735" s="222"/>
      <c r="I735" s="223"/>
      <c r="J735" s="223"/>
      <c r="K735" s="224"/>
      <c r="L735" s="225"/>
      <c r="M735" s="226"/>
      <c r="N735" s="223"/>
      <c r="O735" s="223"/>
      <c r="P735" s="223"/>
      <c r="Q735" s="223"/>
      <c r="R735" s="223"/>
      <c r="S735" s="223"/>
      <c r="T735" s="223"/>
      <c r="U735" s="223"/>
      <c r="V735" s="227"/>
      <c r="W735" s="218"/>
      <c r="Y735" s="236"/>
    </row>
    <row r="736" spans="2:25" outlineLevel="1" x14ac:dyDescent="0.25">
      <c r="B736" s="465"/>
      <c r="C736" s="272"/>
      <c r="D736" s="272"/>
      <c r="E736" s="273"/>
      <c r="F736" s="299" t="s">
        <v>25</v>
      </c>
      <c r="G736" s="220"/>
      <c r="H736" s="222"/>
      <c r="I736" s="223"/>
      <c r="J736" s="223"/>
      <c r="K736" s="224"/>
      <c r="L736" s="225"/>
      <c r="M736" s="226"/>
      <c r="N736" s="223"/>
      <c r="O736" s="223"/>
      <c r="P736" s="223"/>
      <c r="Q736" s="223"/>
      <c r="R736" s="223"/>
      <c r="S736" s="223"/>
      <c r="T736" s="223"/>
      <c r="U736" s="223"/>
      <c r="V736" s="227"/>
      <c r="W736" s="218"/>
      <c r="Y736" s="236"/>
    </row>
    <row r="737" spans="2:25" x14ac:dyDescent="0.25">
      <c r="B737" s="465"/>
      <c r="C737" s="272"/>
      <c r="D737" s="272"/>
      <c r="E737" s="273" t="s">
        <v>26</v>
      </c>
      <c r="F737" s="273"/>
      <c r="G737" s="367">
        <f t="shared" ref="G737:W737" si="164">SUBTOTAL(9,G738:G741)</f>
        <v>0</v>
      </c>
      <c r="H737" s="368">
        <f t="shared" si="164"/>
        <v>0</v>
      </c>
      <c r="I737" s="369">
        <f t="shared" si="164"/>
        <v>0</v>
      </c>
      <c r="J737" s="369">
        <f t="shared" si="164"/>
        <v>0</v>
      </c>
      <c r="K737" s="370">
        <f t="shared" si="164"/>
        <v>0</v>
      </c>
      <c r="L737" s="364">
        <f t="shared" si="164"/>
        <v>0</v>
      </c>
      <c r="M737" s="364">
        <f t="shared" si="164"/>
        <v>0</v>
      </c>
      <c r="N737" s="364">
        <f t="shared" si="164"/>
        <v>0</v>
      </c>
      <c r="O737" s="364">
        <f t="shared" si="164"/>
        <v>0</v>
      </c>
      <c r="P737" s="364">
        <f t="shared" si="164"/>
        <v>0</v>
      </c>
      <c r="Q737" s="364">
        <f t="shared" si="164"/>
        <v>0</v>
      </c>
      <c r="R737" s="364">
        <f t="shared" si="164"/>
        <v>0</v>
      </c>
      <c r="S737" s="364">
        <f t="shared" si="164"/>
        <v>0</v>
      </c>
      <c r="T737" s="364">
        <f t="shared" si="164"/>
        <v>0</v>
      </c>
      <c r="U737" s="364">
        <f t="shared" si="164"/>
        <v>0</v>
      </c>
      <c r="V737" s="364">
        <f t="shared" si="164"/>
        <v>0</v>
      </c>
      <c r="W737" s="366">
        <f t="shared" si="164"/>
        <v>0</v>
      </c>
      <c r="Y737" s="238"/>
    </row>
    <row r="738" spans="2:25" outlineLevel="1" x14ac:dyDescent="0.25">
      <c r="B738" s="465"/>
      <c r="C738" s="272"/>
      <c r="D738" s="272"/>
      <c r="E738" s="273"/>
      <c r="F738" s="299" t="s">
        <v>27</v>
      </c>
      <c r="G738" s="220"/>
      <c r="H738" s="222"/>
      <c r="I738" s="223"/>
      <c r="J738" s="223"/>
      <c r="K738" s="224"/>
      <c r="L738" s="225"/>
      <c r="M738" s="226"/>
      <c r="N738" s="223"/>
      <c r="O738" s="223"/>
      <c r="P738" s="223"/>
      <c r="Q738" s="223"/>
      <c r="R738" s="223"/>
      <c r="S738" s="223"/>
      <c r="T738" s="223"/>
      <c r="U738" s="223"/>
      <c r="V738" s="227"/>
      <c r="W738" s="218"/>
      <c r="Y738" s="236"/>
    </row>
    <row r="739" spans="2:25" outlineLevel="1" x14ac:dyDescent="0.25">
      <c r="B739" s="465"/>
      <c r="C739" s="272"/>
      <c r="D739" s="272"/>
      <c r="E739" s="273"/>
      <c r="F739" s="299" t="s">
        <v>28</v>
      </c>
      <c r="G739" s="220"/>
      <c r="H739" s="222"/>
      <c r="I739" s="223"/>
      <c r="J739" s="223"/>
      <c r="K739" s="224"/>
      <c r="L739" s="225"/>
      <c r="M739" s="226"/>
      <c r="N739" s="223"/>
      <c r="O739" s="223"/>
      <c r="P739" s="223"/>
      <c r="Q739" s="223"/>
      <c r="R739" s="223"/>
      <c r="S739" s="223"/>
      <c r="T739" s="223"/>
      <c r="U739" s="223"/>
      <c r="V739" s="227"/>
      <c r="W739" s="218"/>
      <c r="Y739" s="236"/>
    </row>
    <row r="740" spans="2:25" outlineLevel="1" x14ac:dyDescent="0.25">
      <c r="B740" s="465"/>
      <c r="C740" s="272"/>
      <c r="D740" s="272"/>
      <c r="E740" s="273"/>
      <c r="F740" s="299" t="s">
        <v>29</v>
      </c>
      <c r="G740" s="220"/>
      <c r="H740" s="222"/>
      <c r="I740" s="223"/>
      <c r="J740" s="223"/>
      <c r="K740" s="224"/>
      <c r="L740" s="225"/>
      <c r="M740" s="226"/>
      <c r="N740" s="223"/>
      <c r="O740" s="223"/>
      <c r="P740" s="223"/>
      <c r="Q740" s="223"/>
      <c r="R740" s="223"/>
      <c r="S740" s="223"/>
      <c r="T740" s="223"/>
      <c r="U740" s="223"/>
      <c r="V740" s="227"/>
      <c r="W740" s="218"/>
      <c r="Y740" s="236"/>
    </row>
    <row r="741" spans="2:25" outlineLevel="1" x14ac:dyDescent="0.25">
      <c r="B741" s="465"/>
      <c r="C741" s="272"/>
      <c r="D741" s="272"/>
      <c r="E741" s="273"/>
      <c r="F741" s="299" t="s">
        <v>30</v>
      </c>
      <c r="G741" s="220"/>
      <c r="H741" s="222"/>
      <c r="I741" s="223"/>
      <c r="J741" s="223"/>
      <c r="K741" s="224"/>
      <c r="L741" s="225"/>
      <c r="M741" s="226"/>
      <c r="N741" s="223"/>
      <c r="O741" s="223"/>
      <c r="P741" s="223"/>
      <c r="Q741" s="223"/>
      <c r="R741" s="223"/>
      <c r="S741" s="223"/>
      <c r="T741" s="223"/>
      <c r="U741" s="223"/>
      <c r="V741" s="227"/>
      <c r="W741" s="218"/>
      <c r="Y741" s="236"/>
    </row>
    <row r="742" spans="2:25" x14ac:dyDescent="0.25">
      <c r="B742" s="465"/>
      <c r="C742" s="272"/>
      <c r="D742" s="272"/>
      <c r="E742" s="273" t="s">
        <v>31</v>
      </c>
      <c r="F742" s="273"/>
      <c r="G742" s="367">
        <f t="shared" ref="G742:W742" si="165">SUBTOTAL(9,G743:G746)</f>
        <v>0</v>
      </c>
      <c r="H742" s="368">
        <f t="shared" si="165"/>
        <v>0</v>
      </c>
      <c r="I742" s="369">
        <f t="shared" si="165"/>
        <v>0</v>
      </c>
      <c r="J742" s="369">
        <f t="shared" si="165"/>
        <v>0</v>
      </c>
      <c r="K742" s="370">
        <f t="shared" si="165"/>
        <v>0</v>
      </c>
      <c r="L742" s="364">
        <f t="shared" si="165"/>
        <v>0</v>
      </c>
      <c r="M742" s="364">
        <f t="shared" si="165"/>
        <v>0</v>
      </c>
      <c r="N742" s="364">
        <f t="shared" si="165"/>
        <v>0</v>
      </c>
      <c r="O742" s="364">
        <f t="shared" si="165"/>
        <v>0</v>
      </c>
      <c r="P742" s="364">
        <f t="shared" si="165"/>
        <v>0</v>
      </c>
      <c r="Q742" s="364">
        <f t="shared" si="165"/>
        <v>0</v>
      </c>
      <c r="R742" s="364">
        <f t="shared" si="165"/>
        <v>0</v>
      </c>
      <c r="S742" s="364">
        <f t="shared" si="165"/>
        <v>0</v>
      </c>
      <c r="T742" s="364">
        <f t="shared" si="165"/>
        <v>0</v>
      </c>
      <c r="U742" s="364">
        <f t="shared" si="165"/>
        <v>0</v>
      </c>
      <c r="V742" s="364">
        <f t="shared" si="165"/>
        <v>0</v>
      </c>
      <c r="W742" s="366">
        <f t="shared" si="165"/>
        <v>0</v>
      </c>
      <c r="Y742" s="238"/>
    </row>
    <row r="743" spans="2:25" outlineLevel="1" x14ac:dyDescent="0.25">
      <c r="B743" s="465"/>
      <c r="C743" s="272"/>
      <c r="D743" s="272"/>
      <c r="E743" s="273"/>
      <c r="F743" s="299" t="s">
        <v>32</v>
      </c>
      <c r="G743" s="220"/>
      <c r="H743" s="222"/>
      <c r="I743" s="223"/>
      <c r="J743" s="223"/>
      <c r="K743" s="224"/>
      <c r="L743" s="225"/>
      <c r="M743" s="226"/>
      <c r="N743" s="223"/>
      <c r="O743" s="223"/>
      <c r="P743" s="223"/>
      <c r="Q743" s="223"/>
      <c r="R743" s="223"/>
      <c r="S743" s="223"/>
      <c r="T743" s="223"/>
      <c r="U743" s="223"/>
      <c r="V743" s="227"/>
      <c r="W743" s="218"/>
      <c r="Y743" s="236"/>
    </row>
    <row r="744" spans="2:25" outlineLevel="1" x14ac:dyDescent="0.25">
      <c r="B744" s="465"/>
      <c r="C744" s="272"/>
      <c r="D744" s="272"/>
      <c r="E744" s="273"/>
      <c r="F744" s="299" t="s">
        <v>33</v>
      </c>
      <c r="G744" s="220"/>
      <c r="H744" s="222"/>
      <c r="I744" s="223"/>
      <c r="J744" s="223"/>
      <c r="K744" s="224"/>
      <c r="L744" s="225"/>
      <c r="M744" s="226"/>
      <c r="N744" s="223"/>
      <c r="O744" s="223"/>
      <c r="P744" s="223"/>
      <c r="Q744" s="223"/>
      <c r="R744" s="223"/>
      <c r="S744" s="223"/>
      <c r="T744" s="223"/>
      <c r="U744" s="223"/>
      <c r="V744" s="227"/>
      <c r="W744" s="218"/>
      <c r="Y744" s="236"/>
    </row>
    <row r="745" spans="2:25" outlineLevel="1" x14ac:dyDescent="0.25">
      <c r="B745" s="465"/>
      <c r="C745" s="272"/>
      <c r="D745" s="272"/>
      <c r="E745" s="273"/>
      <c r="F745" s="299" t="s">
        <v>34</v>
      </c>
      <c r="G745" s="220"/>
      <c r="H745" s="222"/>
      <c r="I745" s="223"/>
      <c r="J745" s="223"/>
      <c r="K745" s="224"/>
      <c r="L745" s="225"/>
      <c r="M745" s="226"/>
      <c r="N745" s="223"/>
      <c r="O745" s="223"/>
      <c r="P745" s="223"/>
      <c r="Q745" s="223"/>
      <c r="R745" s="223"/>
      <c r="S745" s="223"/>
      <c r="T745" s="223"/>
      <c r="U745" s="223"/>
      <c r="V745" s="227"/>
      <c r="W745" s="218"/>
      <c r="Y745" s="236"/>
    </row>
    <row r="746" spans="2:25" outlineLevel="1" x14ac:dyDescent="0.25">
      <c r="B746" s="465"/>
      <c r="C746" s="272"/>
      <c r="D746" s="272"/>
      <c r="E746" s="273"/>
      <c r="F746" s="299" t="s">
        <v>35</v>
      </c>
      <c r="G746" s="220"/>
      <c r="H746" s="222"/>
      <c r="I746" s="223"/>
      <c r="J746" s="223"/>
      <c r="K746" s="224"/>
      <c r="L746" s="225"/>
      <c r="M746" s="226"/>
      <c r="N746" s="223"/>
      <c r="O746" s="223"/>
      <c r="P746" s="223"/>
      <c r="Q746" s="223"/>
      <c r="R746" s="223"/>
      <c r="S746" s="223"/>
      <c r="T746" s="223"/>
      <c r="U746" s="223"/>
      <c r="V746" s="227"/>
      <c r="W746" s="218"/>
      <c r="Y746" s="236"/>
    </row>
    <row r="747" spans="2:25" x14ac:dyDescent="0.25">
      <c r="B747" s="465"/>
      <c r="C747" s="272"/>
      <c r="D747" s="272" t="s">
        <v>36</v>
      </c>
      <c r="E747" s="273"/>
      <c r="F747" s="273"/>
      <c r="G747" s="367"/>
      <c r="H747" s="368"/>
      <c r="I747" s="369"/>
      <c r="J747" s="369"/>
      <c r="K747" s="370"/>
      <c r="L747" s="364"/>
      <c r="M747" s="364"/>
      <c r="N747" s="364"/>
      <c r="O747" s="364"/>
      <c r="P747" s="364"/>
      <c r="Q747" s="364"/>
      <c r="R747" s="364"/>
      <c r="S747" s="364"/>
      <c r="T747" s="364"/>
      <c r="U747" s="364"/>
      <c r="V747" s="364"/>
      <c r="W747" s="366"/>
      <c r="Y747" s="353"/>
    </row>
    <row r="748" spans="2:25" x14ac:dyDescent="0.25">
      <c r="B748" s="465"/>
      <c r="C748" s="272"/>
      <c r="D748" s="272"/>
      <c r="E748" s="275" t="s">
        <v>37</v>
      </c>
      <c r="F748" s="273"/>
      <c r="G748" s="367">
        <f t="shared" ref="G748:W748" si="166">SUBTOTAL(9,G749:G751)</f>
        <v>0</v>
      </c>
      <c r="H748" s="368">
        <f t="shared" si="166"/>
        <v>0</v>
      </c>
      <c r="I748" s="369">
        <f t="shared" si="166"/>
        <v>0</v>
      </c>
      <c r="J748" s="369">
        <f t="shared" si="166"/>
        <v>0</v>
      </c>
      <c r="K748" s="370">
        <f t="shared" si="166"/>
        <v>0</v>
      </c>
      <c r="L748" s="364">
        <f t="shared" si="166"/>
        <v>0</v>
      </c>
      <c r="M748" s="364">
        <f t="shared" si="166"/>
        <v>0</v>
      </c>
      <c r="N748" s="364">
        <f t="shared" si="166"/>
        <v>0</v>
      </c>
      <c r="O748" s="364">
        <f t="shared" si="166"/>
        <v>0</v>
      </c>
      <c r="P748" s="364">
        <f t="shared" si="166"/>
        <v>0</v>
      </c>
      <c r="Q748" s="364">
        <f t="shared" si="166"/>
        <v>0</v>
      </c>
      <c r="R748" s="364">
        <f t="shared" si="166"/>
        <v>0</v>
      </c>
      <c r="S748" s="364">
        <f t="shared" si="166"/>
        <v>0</v>
      </c>
      <c r="T748" s="364">
        <f t="shared" si="166"/>
        <v>0</v>
      </c>
      <c r="U748" s="364">
        <f t="shared" si="166"/>
        <v>0</v>
      </c>
      <c r="V748" s="364">
        <f t="shared" si="166"/>
        <v>0</v>
      </c>
      <c r="W748" s="366">
        <f t="shared" si="166"/>
        <v>0</v>
      </c>
      <c r="Y748" s="354"/>
    </row>
    <row r="749" spans="2:25" outlineLevel="1" x14ac:dyDescent="0.25">
      <c r="B749" s="465"/>
      <c r="C749" s="272"/>
      <c r="D749" s="272"/>
      <c r="E749" s="275"/>
      <c r="F749" s="299" t="s">
        <v>38</v>
      </c>
      <c r="G749" s="220"/>
      <c r="H749" s="222"/>
      <c r="I749" s="223"/>
      <c r="J749" s="223"/>
      <c r="K749" s="224"/>
      <c r="L749" s="225"/>
      <c r="M749" s="226"/>
      <c r="N749" s="223"/>
      <c r="O749" s="223"/>
      <c r="P749" s="223"/>
      <c r="Q749" s="223"/>
      <c r="R749" s="223"/>
      <c r="S749" s="223"/>
      <c r="T749" s="223"/>
      <c r="U749" s="223"/>
      <c r="V749" s="227"/>
      <c r="W749" s="218"/>
      <c r="Y749" s="236"/>
    </row>
    <row r="750" spans="2:25" outlineLevel="1" x14ac:dyDescent="0.25">
      <c r="B750" s="465"/>
      <c r="C750" s="272"/>
      <c r="D750" s="272"/>
      <c r="E750" s="273"/>
      <c r="F750" s="299" t="s">
        <v>39</v>
      </c>
      <c r="G750" s="220"/>
      <c r="H750" s="222"/>
      <c r="I750" s="223"/>
      <c r="J750" s="223"/>
      <c r="K750" s="224"/>
      <c r="L750" s="225"/>
      <c r="M750" s="226"/>
      <c r="N750" s="223"/>
      <c r="O750" s="223"/>
      <c r="P750" s="223"/>
      <c r="Q750" s="223"/>
      <c r="R750" s="223"/>
      <c r="S750" s="223"/>
      <c r="T750" s="223"/>
      <c r="U750" s="223"/>
      <c r="V750" s="227"/>
      <c r="W750" s="218"/>
      <c r="Y750" s="236"/>
    </row>
    <row r="751" spans="2:25" outlineLevel="1" x14ac:dyDescent="0.25">
      <c r="B751" s="465"/>
      <c r="C751" s="272"/>
      <c r="D751" s="272"/>
      <c r="E751" s="273"/>
      <c r="F751" s="299" t="s">
        <v>40</v>
      </c>
      <c r="G751" s="220"/>
      <c r="H751" s="222"/>
      <c r="I751" s="223"/>
      <c r="J751" s="223"/>
      <c r="K751" s="224"/>
      <c r="L751" s="225"/>
      <c r="M751" s="226"/>
      <c r="N751" s="223"/>
      <c r="O751" s="223"/>
      <c r="P751" s="223"/>
      <c r="Q751" s="223"/>
      <c r="R751" s="223"/>
      <c r="S751" s="223"/>
      <c r="T751" s="223"/>
      <c r="U751" s="223"/>
      <c r="V751" s="227"/>
      <c r="W751" s="218"/>
      <c r="Y751" s="236"/>
    </row>
    <row r="752" spans="2:25" x14ac:dyDescent="0.25">
      <c r="B752" s="465"/>
      <c r="C752" s="272"/>
      <c r="D752" s="272"/>
      <c r="E752" s="273" t="s">
        <v>41</v>
      </c>
      <c r="F752" s="273"/>
      <c r="G752" s="367">
        <f t="shared" ref="G752:W752" si="167">SUBTOTAL(9,G753:G755)</f>
        <v>0</v>
      </c>
      <c r="H752" s="368">
        <f t="shared" si="167"/>
        <v>0</v>
      </c>
      <c r="I752" s="369">
        <f t="shared" si="167"/>
        <v>0</v>
      </c>
      <c r="J752" s="369">
        <f t="shared" si="167"/>
        <v>0</v>
      </c>
      <c r="K752" s="370">
        <f t="shared" si="167"/>
        <v>0</v>
      </c>
      <c r="L752" s="364">
        <f t="shared" si="167"/>
        <v>0</v>
      </c>
      <c r="M752" s="364">
        <f t="shared" si="167"/>
        <v>0</v>
      </c>
      <c r="N752" s="364">
        <f t="shared" si="167"/>
        <v>0</v>
      </c>
      <c r="O752" s="364">
        <f t="shared" si="167"/>
        <v>0</v>
      </c>
      <c r="P752" s="364">
        <f t="shared" si="167"/>
        <v>0</v>
      </c>
      <c r="Q752" s="364">
        <f t="shared" si="167"/>
        <v>0</v>
      </c>
      <c r="R752" s="364">
        <f t="shared" si="167"/>
        <v>0</v>
      </c>
      <c r="S752" s="364">
        <f t="shared" si="167"/>
        <v>0</v>
      </c>
      <c r="T752" s="364">
        <f t="shared" si="167"/>
        <v>0</v>
      </c>
      <c r="U752" s="364">
        <f t="shared" si="167"/>
        <v>0</v>
      </c>
      <c r="V752" s="364">
        <f t="shared" si="167"/>
        <v>0</v>
      </c>
      <c r="W752" s="366">
        <f t="shared" si="167"/>
        <v>0</v>
      </c>
      <c r="Y752" s="238"/>
    </row>
    <row r="753" spans="2:25" outlineLevel="1" x14ac:dyDescent="0.25">
      <c r="B753" s="465"/>
      <c r="C753" s="272"/>
      <c r="D753" s="272"/>
      <c r="E753" s="273"/>
      <c r="F753" s="299" t="s">
        <v>42</v>
      </c>
      <c r="G753" s="220"/>
      <c r="H753" s="222"/>
      <c r="I753" s="223"/>
      <c r="J753" s="223"/>
      <c r="K753" s="224"/>
      <c r="L753" s="225"/>
      <c r="M753" s="226"/>
      <c r="N753" s="223"/>
      <c r="O753" s="223"/>
      <c r="P753" s="223"/>
      <c r="Q753" s="223"/>
      <c r="R753" s="223"/>
      <c r="S753" s="223"/>
      <c r="T753" s="223"/>
      <c r="U753" s="223"/>
      <c r="V753" s="227"/>
      <c r="W753" s="218"/>
      <c r="Y753" s="236"/>
    </row>
    <row r="754" spans="2:25" outlineLevel="1" x14ac:dyDescent="0.25">
      <c r="B754" s="465"/>
      <c r="C754" s="272"/>
      <c r="D754" s="272"/>
      <c r="E754" s="273"/>
      <c r="F754" s="299" t="s">
        <v>43</v>
      </c>
      <c r="G754" s="220"/>
      <c r="H754" s="222"/>
      <c r="I754" s="223"/>
      <c r="J754" s="223"/>
      <c r="K754" s="224"/>
      <c r="L754" s="225"/>
      <c r="M754" s="226"/>
      <c r="N754" s="223"/>
      <c r="O754" s="223"/>
      <c r="P754" s="223"/>
      <c r="Q754" s="223"/>
      <c r="R754" s="223"/>
      <c r="S754" s="223"/>
      <c r="T754" s="223"/>
      <c r="U754" s="223"/>
      <c r="V754" s="227"/>
      <c r="W754" s="218"/>
      <c r="Y754" s="236"/>
    </row>
    <row r="755" spans="2:25" outlineLevel="1" x14ac:dyDescent="0.25">
      <c r="B755" s="465"/>
      <c r="C755" s="272"/>
      <c r="D755" s="272"/>
      <c r="E755" s="273"/>
      <c r="F755" s="299" t="s">
        <v>44</v>
      </c>
      <c r="G755" s="220"/>
      <c r="H755" s="222"/>
      <c r="I755" s="223"/>
      <c r="J755" s="223"/>
      <c r="K755" s="224"/>
      <c r="L755" s="225"/>
      <c r="M755" s="226"/>
      <c r="N755" s="223"/>
      <c r="O755" s="223"/>
      <c r="P755" s="223"/>
      <c r="Q755" s="223"/>
      <c r="R755" s="223"/>
      <c r="S755" s="223"/>
      <c r="T755" s="223"/>
      <c r="U755" s="223"/>
      <c r="V755" s="227"/>
      <c r="W755" s="218"/>
      <c r="Y755" s="236"/>
    </row>
    <row r="756" spans="2:25" x14ac:dyDescent="0.25">
      <c r="B756" s="465"/>
      <c r="C756" s="272"/>
      <c r="D756" s="272"/>
      <c r="E756" s="273" t="s">
        <v>45</v>
      </c>
      <c r="F756" s="273"/>
      <c r="G756" s="367">
        <f t="shared" ref="G756:W756" si="168">SUBTOTAL(9,G757:G759)</f>
        <v>0</v>
      </c>
      <c r="H756" s="368">
        <f t="shared" si="168"/>
        <v>0</v>
      </c>
      <c r="I756" s="369">
        <f t="shared" si="168"/>
        <v>0</v>
      </c>
      <c r="J756" s="369">
        <f t="shared" si="168"/>
        <v>0</v>
      </c>
      <c r="K756" s="370">
        <f t="shared" si="168"/>
        <v>0</v>
      </c>
      <c r="L756" s="364">
        <f t="shared" si="168"/>
        <v>0</v>
      </c>
      <c r="M756" s="364">
        <f t="shared" si="168"/>
        <v>0</v>
      </c>
      <c r="N756" s="364">
        <f t="shared" si="168"/>
        <v>0</v>
      </c>
      <c r="O756" s="364">
        <f t="shared" si="168"/>
        <v>0</v>
      </c>
      <c r="P756" s="364">
        <f t="shared" si="168"/>
        <v>0</v>
      </c>
      <c r="Q756" s="364">
        <f t="shared" si="168"/>
        <v>0</v>
      </c>
      <c r="R756" s="364">
        <f t="shared" si="168"/>
        <v>0</v>
      </c>
      <c r="S756" s="364">
        <f t="shared" si="168"/>
        <v>0</v>
      </c>
      <c r="T756" s="364">
        <f t="shared" si="168"/>
        <v>0</v>
      </c>
      <c r="U756" s="364">
        <f t="shared" si="168"/>
        <v>0</v>
      </c>
      <c r="V756" s="364">
        <f t="shared" si="168"/>
        <v>0</v>
      </c>
      <c r="W756" s="366">
        <f t="shared" si="168"/>
        <v>0</v>
      </c>
      <c r="Y756" s="238"/>
    </row>
    <row r="757" spans="2:25" outlineLevel="1" x14ac:dyDescent="0.25">
      <c r="B757" s="465"/>
      <c r="C757" s="272"/>
      <c r="D757" s="272"/>
      <c r="E757" s="273"/>
      <c r="F757" s="299" t="s">
        <v>46</v>
      </c>
      <c r="G757" s="220"/>
      <c r="H757" s="222"/>
      <c r="I757" s="223"/>
      <c r="J757" s="223"/>
      <c r="K757" s="224"/>
      <c r="L757" s="225"/>
      <c r="M757" s="226"/>
      <c r="N757" s="223"/>
      <c r="O757" s="223"/>
      <c r="P757" s="223"/>
      <c r="Q757" s="223"/>
      <c r="R757" s="223"/>
      <c r="S757" s="223"/>
      <c r="T757" s="223"/>
      <c r="U757" s="223"/>
      <c r="V757" s="227"/>
      <c r="W757" s="218"/>
      <c r="Y757" s="236"/>
    </row>
    <row r="758" spans="2:25" outlineLevel="1" x14ac:dyDescent="0.25">
      <c r="B758" s="465"/>
      <c r="C758" s="272"/>
      <c r="D758" s="272"/>
      <c r="E758" s="273"/>
      <c r="F758" s="299" t="s">
        <v>47</v>
      </c>
      <c r="G758" s="220"/>
      <c r="H758" s="222"/>
      <c r="I758" s="223"/>
      <c r="J758" s="223"/>
      <c r="K758" s="224"/>
      <c r="L758" s="225"/>
      <c r="M758" s="226"/>
      <c r="N758" s="223"/>
      <c r="O758" s="223"/>
      <c r="P758" s="223"/>
      <c r="Q758" s="223"/>
      <c r="R758" s="223"/>
      <c r="S758" s="223"/>
      <c r="T758" s="223"/>
      <c r="U758" s="223"/>
      <c r="V758" s="227"/>
      <c r="W758" s="218"/>
      <c r="Y758" s="236"/>
    </row>
    <row r="759" spans="2:25" outlineLevel="1" x14ac:dyDescent="0.25">
      <c r="B759" s="465"/>
      <c r="C759" s="272"/>
      <c r="D759" s="272"/>
      <c r="E759" s="273"/>
      <c r="F759" s="299" t="s">
        <v>48</v>
      </c>
      <c r="G759" s="220"/>
      <c r="H759" s="222"/>
      <c r="I759" s="223"/>
      <c r="J759" s="223"/>
      <c r="K759" s="224"/>
      <c r="L759" s="225"/>
      <c r="M759" s="226"/>
      <c r="N759" s="223"/>
      <c r="O759" s="223"/>
      <c r="P759" s="223"/>
      <c r="Q759" s="223"/>
      <c r="R759" s="223"/>
      <c r="S759" s="223"/>
      <c r="T759" s="223"/>
      <c r="U759" s="223"/>
      <c r="V759" s="227"/>
      <c r="W759" s="218"/>
      <c r="Y759" s="236"/>
    </row>
    <row r="760" spans="2:25" x14ac:dyDescent="0.25">
      <c r="B760" s="465"/>
      <c r="C760" s="272"/>
      <c r="D760" s="272" t="s">
        <v>49</v>
      </c>
      <c r="E760" s="273"/>
      <c r="F760" s="273"/>
      <c r="G760" s="367"/>
      <c r="H760" s="368"/>
      <c r="I760" s="369"/>
      <c r="J760" s="369"/>
      <c r="K760" s="370"/>
      <c r="L760" s="364"/>
      <c r="M760" s="364"/>
      <c r="N760" s="364"/>
      <c r="O760" s="364"/>
      <c r="P760" s="364"/>
      <c r="Q760" s="364"/>
      <c r="R760" s="364"/>
      <c r="S760" s="364"/>
      <c r="T760" s="364"/>
      <c r="U760" s="364"/>
      <c r="V760" s="364"/>
      <c r="W760" s="366"/>
      <c r="Y760" s="353"/>
    </row>
    <row r="761" spans="2:25" x14ac:dyDescent="0.25">
      <c r="B761" s="465"/>
      <c r="C761" s="272"/>
      <c r="D761" s="272"/>
      <c r="E761" s="273" t="s">
        <v>50</v>
      </c>
      <c r="F761" s="273"/>
      <c r="G761" s="367">
        <f t="shared" ref="G761:W761" si="169">SUBTOTAL(9,G762:G763)</f>
        <v>0</v>
      </c>
      <c r="H761" s="368">
        <f t="shared" si="169"/>
        <v>0</v>
      </c>
      <c r="I761" s="369">
        <f t="shared" si="169"/>
        <v>0</v>
      </c>
      <c r="J761" s="369">
        <f t="shared" si="169"/>
        <v>0</v>
      </c>
      <c r="K761" s="370">
        <f t="shared" si="169"/>
        <v>0</v>
      </c>
      <c r="L761" s="364">
        <f t="shared" si="169"/>
        <v>0</v>
      </c>
      <c r="M761" s="364">
        <f t="shared" si="169"/>
        <v>0</v>
      </c>
      <c r="N761" s="364">
        <f t="shared" si="169"/>
        <v>0</v>
      </c>
      <c r="O761" s="364">
        <f t="shared" si="169"/>
        <v>0</v>
      </c>
      <c r="P761" s="364">
        <f t="shared" si="169"/>
        <v>0</v>
      </c>
      <c r="Q761" s="364">
        <f t="shared" si="169"/>
        <v>0</v>
      </c>
      <c r="R761" s="364">
        <f t="shared" si="169"/>
        <v>0</v>
      </c>
      <c r="S761" s="364">
        <f t="shared" si="169"/>
        <v>0</v>
      </c>
      <c r="T761" s="364">
        <f t="shared" si="169"/>
        <v>0</v>
      </c>
      <c r="U761" s="364">
        <f t="shared" si="169"/>
        <v>0</v>
      </c>
      <c r="V761" s="364">
        <f t="shared" si="169"/>
        <v>0</v>
      </c>
      <c r="W761" s="366">
        <f t="shared" si="169"/>
        <v>0</v>
      </c>
      <c r="Y761" s="354"/>
    </row>
    <row r="762" spans="2:25" outlineLevel="1" x14ac:dyDescent="0.25">
      <c r="B762" s="465"/>
      <c r="C762" s="272"/>
      <c r="D762" s="272"/>
      <c r="E762" s="273"/>
      <c r="F762" s="299" t="s">
        <v>51</v>
      </c>
      <c r="G762" s="220"/>
      <c r="H762" s="222"/>
      <c r="I762" s="223"/>
      <c r="J762" s="223"/>
      <c r="K762" s="224"/>
      <c r="L762" s="225"/>
      <c r="M762" s="226"/>
      <c r="N762" s="223"/>
      <c r="O762" s="223"/>
      <c r="P762" s="223"/>
      <c r="Q762" s="223"/>
      <c r="R762" s="223"/>
      <c r="S762" s="223"/>
      <c r="T762" s="223"/>
      <c r="U762" s="223"/>
      <c r="V762" s="227"/>
      <c r="W762" s="218"/>
      <c r="Y762" s="236"/>
    </row>
    <row r="763" spans="2:25" outlineLevel="1" x14ac:dyDescent="0.25">
      <c r="B763" s="465"/>
      <c r="C763" s="272"/>
      <c r="D763" s="272"/>
      <c r="E763" s="273"/>
      <c r="F763" s="299" t="s">
        <v>52</v>
      </c>
      <c r="G763" s="220"/>
      <c r="H763" s="222"/>
      <c r="I763" s="223"/>
      <c r="J763" s="223"/>
      <c r="K763" s="224"/>
      <c r="L763" s="225"/>
      <c r="M763" s="226"/>
      <c r="N763" s="223"/>
      <c r="O763" s="223"/>
      <c r="P763" s="223"/>
      <c r="Q763" s="223"/>
      <c r="R763" s="223"/>
      <c r="S763" s="223"/>
      <c r="T763" s="223"/>
      <c r="U763" s="223"/>
      <c r="V763" s="227"/>
      <c r="W763" s="218"/>
      <c r="Y763" s="236"/>
    </row>
    <row r="764" spans="2:25" x14ac:dyDescent="0.25">
      <c r="B764" s="465"/>
      <c r="C764" s="272"/>
      <c r="D764" s="272"/>
      <c r="E764" s="273" t="s">
        <v>53</v>
      </c>
      <c r="F764" s="273"/>
      <c r="G764" s="367">
        <f t="shared" ref="G764:W764" si="170">SUBTOTAL(9,G765:G767)</f>
        <v>0</v>
      </c>
      <c r="H764" s="368">
        <f t="shared" si="170"/>
        <v>0</v>
      </c>
      <c r="I764" s="369">
        <f t="shared" si="170"/>
        <v>0</v>
      </c>
      <c r="J764" s="369">
        <f t="shared" si="170"/>
        <v>0</v>
      </c>
      <c r="K764" s="370">
        <f t="shared" si="170"/>
        <v>0</v>
      </c>
      <c r="L764" s="364">
        <f t="shared" si="170"/>
        <v>0</v>
      </c>
      <c r="M764" s="364">
        <f t="shared" si="170"/>
        <v>0</v>
      </c>
      <c r="N764" s="364">
        <f t="shared" si="170"/>
        <v>0</v>
      </c>
      <c r="O764" s="364">
        <f t="shared" si="170"/>
        <v>0</v>
      </c>
      <c r="P764" s="364">
        <f t="shared" si="170"/>
        <v>0</v>
      </c>
      <c r="Q764" s="364">
        <f t="shared" si="170"/>
        <v>0</v>
      </c>
      <c r="R764" s="364">
        <f t="shared" si="170"/>
        <v>0</v>
      </c>
      <c r="S764" s="364">
        <f t="shared" si="170"/>
        <v>0</v>
      </c>
      <c r="T764" s="364">
        <f t="shared" si="170"/>
        <v>0</v>
      </c>
      <c r="U764" s="364">
        <f t="shared" si="170"/>
        <v>0</v>
      </c>
      <c r="V764" s="364">
        <f t="shared" si="170"/>
        <v>0</v>
      </c>
      <c r="W764" s="366">
        <f t="shared" si="170"/>
        <v>0</v>
      </c>
      <c r="Y764" s="238"/>
    </row>
    <row r="765" spans="2:25" outlineLevel="1" x14ac:dyDescent="0.25">
      <c r="B765" s="465"/>
      <c r="C765" s="272"/>
      <c r="D765" s="272"/>
      <c r="E765" s="273"/>
      <c r="F765" s="299" t="s">
        <v>54</v>
      </c>
      <c r="G765" s="220"/>
      <c r="H765" s="222"/>
      <c r="I765" s="223"/>
      <c r="J765" s="223"/>
      <c r="K765" s="224"/>
      <c r="L765" s="225"/>
      <c r="M765" s="226"/>
      <c r="N765" s="223"/>
      <c r="O765" s="223"/>
      <c r="P765" s="223"/>
      <c r="Q765" s="223"/>
      <c r="R765" s="223"/>
      <c r="S765" s="223"/>
      <c r="T765" s="223"/>
      <c r="U765" s="223"/>
      <c r="V765" s="227"/>
      <c r="W765" s="218"/>
      <c r="Y765" s="236"/>
    </row>
    <row r="766" spans="2:25" outlineLevel="1" x14ac:dyDescent="0.25">
      <c r="B766" s="465"/>
      <c r="C766" s="272"/>
      <c r="D766" s="272"/>
      <c r="E766" s="273"/>
      <c r="F766" s="299" t="s">
        <v>55</v>
      </c>
      <c r="G766" s="220"/>
      <c r="H766" s="222"/>
      <c r="I766" s="223"/>
      <c r="J766" s="223"/>
      <c r="K766" s="224"/>
      <c r="L766" s="225"/>
      <c r="M766" s="226"/>
      <c r="N766" s="223"/>
      <c r="O766" s="223"/>
      <c r="P766" s="223"/>
      <c r="Q766" s="223"/>
      <c r="R766" s="223"/>
      <c r="S766" s="223"/>
      <c r="T766" s="223"/>
      <c r="U766" s="223"/>
      <c r="V766" s="227"/>
      <c r="W766" s="218"/>
      <c r="Y766" s="236"/>
    </row>
    <row r="767" spans="2:25" outlineLevel="1" x14ac:dyDescent="0.25">
      <c r="B767" s="465"/>
      <c r="C767" s="272"/>
      <c r="D767" s="272"/>
      <c r="E767" s="273"/>
      <c r="F767" s="299" t="s">
        <v>56</v>
      </c>
      <c r="G767" s="220"/>
      <c r="H767" s="222"/>
      <c r="I767" s="223"/>
      <c r="J767" s="223"/>
      <c r="K767" s="224"/>
      <c r="L767" s="225"/>
      <c r="M767" s="226"/>
      <c r="N767" s="223"/>
      <c r="O767" s="223"/>
      <c r="P767" s="223"/>
      <c r="Q767" s="223"/>
      <c r="R767" s="223"/>
      <c r="S767" s="223"/>
      <c r="T767" s="223"/>
      <c r="U767" s="223"/>
      <c r="V767" s="227"/>
      <c r="W767" s="218"/>
      <c r="Y767" s="236"/>
    </row>
    <row r="768" spans="2:25" x14ac:dyDescent="0.25">
      <c r="B768" s="465"/>
      <c r="C768" s="272"/>
      <c r="D768" s="272"/>
      <c r="E768" s="273" t="s">
        <v>57</v>
      </c>
      <c r="F768" s="273"/>
      <c r="G768" s="367">
        <f t="shared" ref="G768:W768" si="171">SUBTOTAL(9,G769:G770)</f>
        <v>0</v>
      </c>
      <c r="H768" s="368">
        <f t="shared" si="171"/>
        <v>0</v>
      </c>
      <c r="I768" s="369">
        <f t="shared" si="171"/>
        <v>0</v>
      </c>
      <c r="J768" s="369">
        <f t="shared" si="171"/>
        <v>0</v>
      </c>
      <c r="K768" s="370">
        <f t="shared" si="171"/>
        <v>0</v>
      </c>
      <c r="L768" s="364">
        <f t="shared" si="171"/>
        <v>0</v>
      </c>
      <c r="M768" s="364">
        <f t="shared" si="171"/>
        <v>0</v>
      </c>
      <c r="N768" s="364">
        <f t="shared" si="171"/>
        <v>0</v>
      </c>
      <c r="O768" s="364">
        <f t="shared" si="171"/>
        <v>0</v>
      </c>
      <c r="P768" s="364">
        <f t="shared" si="171"/>
        <v>0</v>
      </c>
      <c r="Q768" s="364">
        <f t="shared" si="171"/>
        <v>0</v>
      </c>
      <c r="R768" s="364">
        <f t="shared" si="171"/>
        <v>0</v>
      </c>
      <c r="S768" s="364">
        <f t="shared" si="171"/>
        <v>0</v>
      </c>
      <c r="T768" s="364">
        <f t="shared" si="171"/>
        <v>0</v>
      </c>
      <c r="U768" s="364">
        <f t="shared" si="171"/>
        <v>0</v>
      </c>
      <c r="V768" s="364">
        <f t="shared" si="171"/>
        <v>0</v>
      </c>
      <c r="W768" s="366">
        <f t="shared" si="171"/>
        <v>0</v>
      </c>
      <c r="Y768" s="238"/>
    </row>
    <row r="769" spans="2:25" outlineLevel="1" x14ac:dyDescent="0.25">
      <c r="B769" s="465"/>
      <c r="C769" s="272"/>
      <c r="D769" s="272"/>
      <c r="E769" s="273"/>
      <c r="F769" s="299" t="s">
        <v>58</v>
      </c>
      <c r="G769" s="220"/>
      <c r="H769" s="222"/>
      <c r="I769" s="223"/>
      <c r="J769" s="223"/>
      <c r="K769" s="224"/>
      <c r="L769" s="225"/>
      <c r="M769" s="226"/>
      <c r="N769" s="223"/>
      <c r="O769" s="223"/>
      <c r="P769" s="223"/>
      <c r="Q769" s="223"/>
      <c r="R769" s="223"/>
      <c r="S769" s="223"/>
      <c r="T769" s="223"/>
      <c r="U769" s="223"/>
      <c r="V769" s="227"/>
      <c r="W769" s="218"/>
      <c r="Y769" s="236"/>
    </row>
    <row r="770" spans="2:25" outlineLevel="1" x14ac:dyDescent="0.25">
      <c r="B770" s="465"/>
      <c r="C770" s="272"/>
      <c r="D770" s="272"/>
      <c r="E770" s="273"/>
      <c r="F770" s="299" t="s">
        <v>59</v>
      </c>
      <c r="G770" s="220"/>
      <c r="H770" s="222"/>
      <c r="I770" s="223"/>
      <c r="J770" s="223"/>
      <c r="K770" s="224"/>
      <c r="L770" s="225"/>
      <c r="M770" s="226"/>
      <c r="N770" s="223"/>
      <c r="O770" s="223"/>
      <c r="P770" s="223"/>
      <c r="Q770" s="223"/>
      <c r="R770" s="223"/>
      <c r="S770" s="223"/>
      <c r="T770" s="223"/>
      <c r="U770" s="223"/>
      <c r="V770" s="227"/>
      <c r="W770" s="218"/>
      <c r="Y770" s="236"/>
    </row>
    <row r="771" spans="2:25" x14ac:dyDescent="0.25">
      <c r="B771" s="465"/>
      <c r="C771" s="272"/>
      <c r="D771" s="272"/>
      <c r="E771" s="273" t="s">
        <v>60</v>
      </c>
      <c r="F771" s="273"/>
      <c r="G771" s="367">
        <f t="shared" ref="G771:W771" si="172">SUBTOTAL(9,G772:G774)</f>
        <v>0</v>
      </c>
      <c r="H771" s="368">
        <f t="shared" si="172"/>
        <v>0</v>
      </c>
      <c r="I771" s="369">
        <f t="shared" si="172"/>
        <v>0</v>
      </c>
      <c r="J771" s="369">
        <f t="shared" si="172"/>
        <v>0</v>
      </c>
      <c r="K771" s="370">
        <f t="shared" si="172"/>
        <v>0</v>
      </c>
      <c r="L771" s="364">
        <f t="shared" si="172"/>
        <v>0</v>
      </c>
      <c r="M771" s="364">
        <f t="shared" si="172"/>
        <v>0</v>
      </c>
      <c r="N771" s="364">
        <f t="shared" si="172"/>
        <v>0</v>
      </c>
      <c r="O771" s="364">
        <f t="shared" si="172"/>
        <v>0</v>
      </c>
      <c r="P771" s="364">
        <f t="shared" si="172"/>
        <v>0</v>
      </c>
      <c r="Q771" s="364">
        <f t="shared" si="172"/>
        <v>0</v>
      </c>
      <c r="R771" s="364">
        <f t="shared" si="172"/>
        <v>0</v>
      </c>
      <c r="S771" s="364">
        <f t="shared" si="172"/>
        <v>0</v>
      </c>
      <c r="T771" s="364">
        <f t="shared" si="172"/>
        <v>0</v>
      </c>
      <c r="U771" s="364">
        <f t="shared" si="172"/>
        <v>0</v>
      </c>
      <c r="V771" s="364">
        <f t="shared" si="172"/>
        <v>0</v>
      </c>
      <c r="W771" s="366">
        <f t="shared" si="172"/>
        <v>0</v>
      </c>
      <c r="Y771" s="238"/>
    </row>
    <row r="772" spans="2:25" outlineLevel="1" x14ac:dyDescent="0.25">
      <c r="B772" s="465"/>
      <c r="C772" s="272"/>
      <c r="D772" s="272"/>
      <c r="E772" s="273"/>
      <c r="F772" s="299" t="s">
        <v>61</v>
      </c>
      <c r="G772" s="220"/>
      <c r="H772" s="222"/>
      <c r="I772" s="223"/>
      <c r="J772" s="223"/>
      <c r="K772" s="224"/>
      <c r="L772" s="225"/>
      <c r="M772" s="226"/>
      <c r="N772" s="223"/>
      <c r="O772" s="223"/>
      <c r="P772" s="223"/>
      <c r="Q772" s="223"/>
      <c r="R772" s="223"/>
      <c r="S772" s="223"/>
      <c r="T772" s="223"/>
      <c r="U772" s="223"/>
      <c r="V772" s="227"/>
      <c r="W772" s="218"/>
      <c r="Y772" s="236"/>
    </row>
    <row r="773" spans="2:25" outlineLevel="1" x14ac:dyDescent="0.25">
      <c r="B773" s="465"/>
      <c r="C773" s="272"/>
      <c r="D773" s="272"/>
      <c r="E773" s="273"/>
      <c r="F773" s="299" t="s">
        <v>62</v>
      </c>
      <c r="G773" s="220"/>
      <c r="H773" s="222"/>
      <c r="I773" s="223"/>
      <c r="J773" s="223"/>
      <c r="K773" s="224"/>
      <c r="L773" s="225"/>
      <c r="M773" s="226"/>
      <c r="N773" s="223"/>
      <c r="O773" s="223"/>
      <c r="P773" s="223"/>
      <c r="Q773" s="223"/>
      <c r="R773" s="223"/>
      <c r="S773" s="223"/>
      <c r="T773" s="223"/>
      <c r="U773" s="223"/>
      <c r="V773" s="227"/>
      <c r="W773" s="218"/>
      <c r="Y773" s="236"/>
    </row>
    <row r="774" spans="2:25" outlineLevel="1" x14ac:dyDescent="0.25">
      <c r="B774" s="465"/>
      <c r="C774" s="272"/>
      <c r="D774" s="272"/>
      <c r="E774" s="273"/>
      <c r="F774" s="299" t="s">
        <v>63</v>
      </c>
      <c r="G774" s="220"/>
      <c r="H774" s="222"/>
      <c r="I774" s="223"/>
      <c r="J774" s="223"/>
      <c r="K774" s="224"/>
      <c r="L774" s="225"/>
      <c r="M774" s="226"/>
      <c r="N774" s="223"/>
      <c r="O774" s="223"/>
      <c r="P774" s="223"/>
      <c r="Q774" s="223"/>
      <c r="R774" s="223"/>
      <c r="S774" s="223"/>
      <c r="T774" s="223"/>
      <c r="U774" s="223"/>
      <c r="V774" s="227"/>
      <c r="W774" s="218"/>
      <c r="Y774" s="236"/>
    </row>
    <row r="775" spans="2:25" x14ac:dyDescent="0.25">
      <c r="B775" s="465"/>
      <c r="C775" s="272"/>
      <c r="D775" s="272"/>
      <c r="E775" s="273" t="s">
        <v>64</v>
      </c>
      <c r="F775" s="273"/>
      <c r="G775" s="367">
        <f t="shared" ref="G775:W775" si="173">SUBTOTAL(9,G776:G777)</f>
        <v>0</v>
      </c>
      <c r="H775" s="368">
        <f t="shared" si="173"/>
        <v>0</v>
      </c>
      <c r="I775" s="369">
        <f t="shared" si="173"/>
        <v>0</v>
      </c>
      <c r="J775" s="369">
        <f t="shared" si="173"/>
        <v>0</v>
      </c>
      <c r="K775" s="370">
        <f t="shared" si="173"/>
        <v>0</v>
      </c>
      <c r="L775" s="364">
        <f t="shared" si="173"/>
        <v>0</v>
      </c>
      <c r="M775" s="364">
        <f t="shared" si="173"/>
        <v>0</v>
      </c>
      <c r="N775" s="364">
        <f t="shared" si="173"/>
        <v>0</v>
      </c>
      <c r="O775" s="364">
        <f t="shared" si="173"/>
        <v>0</v>
      </c>
      <c r="P775" s="364">
        <f t="shared" si="173"/>
        <v>0</v>
      </c>
      <c r="Q775" s="364">
        <f t="shared" si="173"/>
        <v>0</v>
      </c>
      <c r="R775" s="364">
        <f t="shared" si="173"/>
        <v>0</v>
      </c>
      <c r="S775" s="364">
        <f t="shared" si="173"/>
        <v>0</v>
      </c>
      <c r="T775" s="364">
        <f t="shared" si="173"/>
        <v>0</v>
      </c>
      <c r="U775" s="364">
        <f t="shared" si="173"/>
        <v>0</v>
      </c>
      <c r="V775" s="364">
        <f t="shared" si="173"/>
        <v>0</v>
      </c>
      <c r="W775" s="366">
        <f t="shared" si="173"/>
        <v>0</v>
      </c>
      <c r="Y775" s="238"/>
    </row>
    <row r="776" spans="2:25" outlineLevel="1" x14ac:dyDescent="0.25">
      <c r="B776" s="465"/>
      <c r="C776" s="272"/>
      <c r="D776" s="272"/>
      <c r="E776" s="273"/>
      <c r="F776" s="299" t="s">
        <v>65</v>
      </c>
      <c r="G776" s="220"/>
      <c r="H776" s="222"/>
      <c r="I776" s="223"/>
      <c r="J776" s="223"/>
      <c r="K776" s="224"/>
      <c r="L776" s="225"/>
      <c r="M776" s="226"/>
      <c r="N776" s="223"/>
      <c r="O776" s="223"/>
      <c r="P776" s="223"/>
      <c r="Q776" s="223"/>
      <c r="R776" s="223"/>
      <c r="S776" s="223"/>
      <c r="T776" s="223"/>
      <c r="U776" s="223"/>
      <c r="V776" s="227"/>
      <c r="W776" s="218"/>
      <c r="Y776" s="236"/>
    </row>
    <row r="777" spans="2:25" outlineLevel="1" x14ac:dyDescent="0.25">
      <c r="B777" s="465"/>
      <c r="C777" s="272"/>
      <c r="D777" s="272"/>
      <c r="E777" s="273"/>
      <c r="F777" s="299" t="s">
        <v>66</v>
      </c>
      <c r="G777" s="220"/>
      <c r="H777" s="222"/>
      <c r="I777" s="223"/>
      <c r="J777" s="223"/>
      <c r="K777" s="224"/>
      <c r="L777" s="225"/>
      <c r="M777" s="226"/>
      <c r="N777" s="223"/>
      <c r="O777" s="223"/>
      <c r="P777" s="223"/>
      <c r="Q777" s="223"/>
      <c r="R777" s="223"/>
      <c r="S777" s="223"/>
      <c r="T777" s="223"/>
      <c r="U777" s="223"/>
      <c r="V777" s="227"/>
      <c r="W777" s="218"/>
      <c r="Y777" s="236"/>
    </row>
    <row r="778" spans="2:25" x14ac:dyDescent="0.25">
      <c r="B778" s="465"/>
      <c r="C778" s="272"/>
      <c r="D778" s="272"/>
      <c r="E778" s="273" t="s">
        <v>67</v>
      </c>
      <c r="F778" s="273"/>
      <c r="G778" s="367">
        <f t="shared" ref="G778:W778" si="174">SUBTOTAL(9,G779:G781)</f>
        <v>0</v>
      </c>
      <c r="H778" s="368">
        <f t="shared" si="174"/>
        <v>0</v>
      </c>
      <c r="I778" s="369">
        <f t="shared" si="174"/>
        <v>0</v>
      </c>
      <c r="J778" s="369">
        <f t="shared" si="174"/>
        <v>0</v>
      </c>
      <c r="K778" s="370">
        <f t="shared" si="174"/>
        <v>0</v>
      </c>
      <c r="L778" s="364">
        <f t="shared" si="174"/>
        <v>0</v>
      </c>
      <c r="M778" s="364">
        <f t="shared" si="174"/>
        <v>0</v>
      </c>
      <c r="N778" s="364">
        <f t="shared" si="174"/>
        <v>0</v>
      </c>
      <c r="O778" s="364">
        <f t="shared" si="174"/>
        <v>0</v>
      </c>
      <c r="P778" s="364">
        <f t="shared" si="174"/>
        <v>0</v>
      </c>
      <c r="Q778" s="364">
        <f t="shared" si="174"/>
        <v>0</v>
      </c>
      <c r="R778" s="364">
        <f t="shared" si="174"/>
        <v>0</v>
      </c>
      <c r="S778" s="364">
        <f t="shared" si="174"/>
        <v>0</v>
      </c>
      <c r="T778" s="364">
        <f t="shared" si="174"/>
        <v>0</v>
      </c>
      <c r="U778" s="364">
        <f t="shared" si="174"/>
        <v>0</v>
      </c>
      <c r="V778" s="364">
        <f t="shared" si="174"/>
        <v>0</v>
      </c>
      <c r="W778" s="366">
        <f t="shared" si="174"/>
        <v>0</v>
      </c>
      <c r="Y778" s="238"/>
    </row>
    <row r="779" spans="2:25" outlineLevel="1" x14ac:dyDescent="0.25">
      <c r="B779" s="465"/>
      <c r="C779" s="272"/>
      <c r="D779" s="272"/>
      <c r="E779" s="273"/>
      <c r="F779" s="299" t="s">
        <v>68</v>
      </c>
      <c r="G779" s="220"/>
      <c r="H779" s="222"/>
      <c r="I779" s="223"/>
      <c r="J779" s="223"/>
      <c r="K779" s="224"/>
      <c r="L779" s="225"/>
      <c r="M779" s="226"/>
      <c r="N779" s="223"/>
      <c r="O779" s="223"/>
      <c r="P779" s="223"/>
      <c r="Q779" s="223"/>
      <c r="R779" s="223"/>
      <c r="S779" s="223"/>
      <c r="T779" s="223"/>
      <c r="U779" s="223"/>
      <c r="V779" s="227"/>
      <c r="W779" s="218"/>
      <c r="Y779" s="236"/>
    </row>
    <row r="780" spans="2:25" outlineLevel="1" x14ac:dyDescent="0.25">
      <c r="B780" s="465"/>
      <c r="C780" s="272"/>
      <c r="D780" s="272"/>
      <c r="E780" s="273"/>
      <c r="F780" s="299" t="s">
        <v>69</v>
      </c>
      <c r="G780" s="220"/>
      <c r="H780" s="222"/>
      <c r="I780" s="223"/>
      <c r="J780" s="223"/>
      <c r="K780" s="224"/>
      <c r="L780" s="225"/>
      <c r="M780" s="226"/>
      <c r="N780" s="223"/>
      <c r="O780" s="223"/>
      <c r="P780" s="223"/>
      <c r="Q780" s="223"/>
      <c r="R780" s="223"/>
      <c r="S780" s="223"/>
      <c r="T780" s="223"/>
      <c r="U780" s="223"/>
      <c r="V780" s="227"/>
      <c r="W780" s="218"/>
      <c r="Y780" s="236"/>
    </row>
    <row r="781" spans="2:25" outlineLevel="1" x14ac:dyDescent="0.25">
      <c r="B781" s="465"/>
      <c r="C781" s="272"/>
      <c r="D781" s="272"/>
      <c r="E781" s="273"/>
      <c r="F781" s="299" t="s">
        <v>70</v>
      </c>
      <c r="G781" s="220"/>
      <c r="H781" s="222"/>
      <c r="I781" s="223"/>
      <c r="J781" s="223"/>
      <c r="K781" s="224"/>
      <c r="L781" s="225"/>
      <c r="M781" s="226"/>
      <c r="N781" s="223"/>
      <c r="O781" s="223"/>
      <c r="P781" s="223"/>
      <c r="Q781" s="223"/>
      <c r="R781" s="223"/>
      <c r="S781" s="223"/>
      <c r="T781" s="223"/>
      <c r="U781" s="223"/>
      <c r="V781" s="227"/>
      <c r="W781" s="218"/>
      <c r="Y781" s="236"/>
    </row>
    <row r="782" spans="2:25" x14ac:dyDescent="0.25">
      <c r="B782" s="465"/>
      <c r="C782" s="272"/>
      <c r="D782" s="272" t="s">
        <v>71</v>
      </c>
      <c r="E782" s="273"/>
      <c r="F782" s="273"/>
      <c r="G782" s="367"/>
      <c r="H782" s="368"/>
      <c r="I782" s="369"/>
      <c r="J782" s="369"/>
      <c r="K782" s="370"/>
      <c r="L782" s="364"/>
      <c r="M782" s="364"/>
      <c r="N782" s="364"/>
      <c r="O782" s="364"/>
      <c r="P782" s="364"/>
      <c r="Q782" s="364"/>
      <c r="R782" s="364"/>
      <c r="S782" s="364"/>
      <c r="T782" s="364"/>
      <c r="U782" s="364"/>
      <c r="V782" s="364"/>
      <c r="W782" s="366"/>
      <c r="Y782" s="353"/>
    </row>
    <row r="783" spans="2:25" x14ac:dyDescent="0.25">
      <c r="B783" s="465"/>
      <c r="C783" s="272"/>
      <c r="D783" s="272"/>
      <c r="E783" s="273" t="s">
        <v>72</v>
      </c>
      <c r="F783" s="273"/>
      <c r="G783" s="367">
        <f t="shared" ref="G783:W783" si="175">SUBTOTAL(9,G784:G785)</f>
        <v>0</v>
      </c>
      <c r="H783" s="368">
        <f t="shared" si="175"/>
        <v>0</v>
      </c>
      <c r="I783" s="369">
        <f t="shared" si="175"/>
        <v>0</v>
      </c>
      <c r="J783" s="369">
        <f t="shared" si="175"/>
        <v>0</v>
      </c>
      <c r="K783" s="370">
        <f t="shared" si="175"/>
        <v>0</v>
      </c>
      <c r="L783" s="364">
        <f t="shared" si="175"/>
        <v>0</v>
      </c>
      <c r="M783" s="364">
        <f t="shared" si="175"/>
        <v>0</v>
      </c>
      <c r="N783" s="364">
        <f t="shared" si="175"/>
        <v>0</v>
      </c>
      <c r="O783" s="364">
        <f t="shared" si="175"/>
        <v>0</v>
      </c>
      <c r="P783" s="364">
        <f t="shared" si="175"/>
        <v>0</v>
      </c>
      <c r="Q783" s="364">
        <f t="shared" si="175"/>
        <v>0</v>
      </c>
      <c r="R783" s="364">
        <f t="shared" si="175"/>
        <v>0</v>
      </c>
      <c r="S783" s="364">
        <f t="shared" si="175"/>
        <v>0</v>
      </c>
      <c r="T783" s="364">
        <f t="shared" si="175"/>
        <v>0</v>
      </c>
      <c r="U783" s="364">
        <f t="shared" si="175"/>
        <v>0</v>
      </c>
      <c r="V783" s="364">
        <f t="shared" si="175"/>
        <v>0</v>
      </c>
      <c r="W783" s="366">
        <f t="shared" si="175"/>
        <v>0</v>
      </c>
      <c r="Y783" s="354"/>
    </row>
    <row r="784" spans="2:25" outlineLevel="1" x14ac:dyDescent="0.25">
      <c r="B784" s="465"/>
      <c r="C784" s="272"/>
      <c r="D784" s="272"/>
      <c r="E784" s="273"/>
      <c r="F784" s="299" t="s">
        <v>73</v>
      </c>
      <c r="G784" s="220"/>
      <c r="H784" s="222"/>
      <c r="I784" s="223"/>
      <c r="J784" s="223"/>
      <c r="K784" s="224"/>
      <c r="L784" s="225"/>
      <c r="M784" s="226"/>
      <c r="N784" s="223"/>
      <c r="O784" s="223"/>
      <c r="P784" s="223"/>
      <c r="Q784" s="223"/>
      <c r="R784" s="223"/>
      <c r="S784" s="223"/>
      <c r="T784" s="223"/>
      <c r="U784" s="223"/>
      <c r="V784" s="227"/>
      <c r="W784" s="218"/>
      <c r="Y784" s="236"/>
    </row>
    <row r="785" spans="2:25" outlineLevel="1" x14ac:dyDescent="0.25">
      <c r="B785" s="465"/>
      <c r="C785" s="272"/>
      <c r="D785" s="272"/>
      <c r="E785" s="273"/>
      <c r="F785" s="299" t="s">
        <v>74</v>
      </c>
      <c r="G785" s="220"/>
      <c r="H785" s="222"/>
      <c r="I785" s="223"/>
      <c r="J785" s="223"/>
      <c r="K785" s="224"/>
      <c r="L785" s="225"/>
      <c r="M785" s="226"/>
      <c r="N785" s="223"/>
      <c r="O785" s="223"/>
      <c r="P785" s="223"/>
      <c r="Q785" s="223"/>
      <c r="R785" s="223"/>
      <c r="S785" s="223"/>
      <c r="T785" s="223"/>
      <c r="U785" s="223"/>
      <c r="V785" s="227"/>
      <c r="W785" s="218"/>
      <c r="Y785" s="236"/>
    </row>
    <row r="786" spans="2:25" x14ac:dyDescent="0.25">
      <c r="B786" s="465"/>
      <c r="C786" s="272"/>
      <c r="D786" s="272"/>
      <c r="E786" s="273" t="s">
        <v>75</v>
      </c>
      <c r="F786" s="273"/>
      <c r="G786" s="367">
        <f t="shared" ref="G786:W786" si="176">SUBTOTAL(9,G787:G788)</f>
        <v>0</v>
      </c>
      <c r="H786" s="368">
        <f t="shared" si="176"/>
        <v>0</v>
      </c>
      <c r="I786" s="369">
        <f t="shared" si="176"/>
        <v>0</v>
      </c>
      <c r="J786" s="369">
        <f t="shared" si="176"/>
        <v>0</v>
      </c>
      <c r="K786" s="370">
        <f t="shared" si="176"/>
        <v>0</v>
      </c>
      <c r="L786" s="364">
        <f t="shared" si="176"/>
        <v>0</v>
      </c>
      <c r="M786" s="364">
        <f t="shared" si="176"/>
        <v>0</v>
      </c>
      <c r="N786" s="364">
        <f t="shared" si="176"/>
        <v>0</v>
      </c>
      <c r="O786" s="364">
        <f t="shared" si="176"/>
        <v>0</v>
      </c>
      <c r="P786" s="364">
        <f t="shared" si="176"/>
        <v>0</v>
      </c>
      <c r="Q786" s="364">
        <f t="shared" si="176"/>
        <v>0</v>
      </c>
      <c r="R786" s="364">
        <f t="shared" si="176"/>
        <v>0</v>
      </c>
      <c r="S786" s="364">
        <f t="shared" si="176"/>
        <v>0</v>
      </c>
      <c r="T786" s="364">
        <f t="shared" si="176"/>
        <v>0</v>
      </c>
      <c r="U786" s="364">
        <f t="shared" si="176"/>
        <v>0</v>
      </c>
      <c r="V786" s="364">
        <f t="shared" si="176"/>
        <v>0</v>
      </c>
      <c r="W786" s="366">
        <f t="shared" si="176"/>
        <v>0</v>
      </c>
      <c r="Y786" s="238"/>
    </row>
    <row r="787" spans="2:25" outlineLevel="1" x14ac:dyDescent="0.25">
      <c r="B787" s="465"/>
      <c r="C787" s="272"/>
      <c r="D787" s="272"/>
      <c r="E787" s="273"/>
      <c r="F787" s="299" t="s">
        <v>76</v>
      </c>
      <c r="G787" s="220"/>
      <c r="H787" s="222"/>
      <c r="I787" s="223"/>
      <c r="J787" s="223"/>
      <c r="K787" s="224"/>
      <c r="L787" s="225"/>
      <c r="M787" s="226"/>
      <c r="N787" s="223"/>
      <c r="O787" s="223"/>
      <c r="P787" s="223"/>
      <c r="Q787" s="223"/>
      <c r="R787" s="223"/>
      <c r="S787" s="223"/>
      <c r="T787" s="223"/>
      <c r="U787" s="223"/>
      <c r="V787" s="227"/>
      <c r="W787" s="218"/>
      <c r="Y787" s="236"/>
    </row>
    <row r="788" spans="2:25" outlineLevel="1" x14ac:dyDescent="0.25">
      <c r="B788" s="465"/>
      <c r="C788" s="272"/>
      <c r="D788" s="272"/>
      <c r="E788" s="273"/>
      <c r="F788" s="299" t="s">
        <v>77</v>
      </c>
      <c r="G788" s="220"/>
      <c r="H788" s="222"/>
      <c r="I788" s="223"/>
      <c r="J788" s="223"/>
      <c r="K788" s="224"/>
      <c r="L788" s="225"/>
      <c r="M788" s="226"/>
      <c r="N788" s="223"/>
      <c r="O788" s="223"/>
      <c r="P788" s="223"/>
      <c r="Q788" s="223"/>
      <c r="R788" s="223"/>
      <c r="S788" s="223"/>
      <c r="T788" s="223"/>
      <c r="U788" s="223"/>
      <c r="V788" s="227"/>
      <c r="W788" s="218"/>
      <c r="Y788" s="236"/>
    </row>
    <row r="789" spans="2:25" x14ac:dyDescent="0.25">
      <c r="B789" s="465"/>
      <c r="C789" s="272"/>
      <c r="D789" s="272"/>
      <c r="E789" s="273" t="s">
        <v>78</v>
      </c>
      <c r="F789" s="273"/>
      <c r="G789" s="367">
        <f t="shared" ref="G789:W789" si="177">SUBTOTAL(9,G790:G791)</f>
        <v>0</v>
      </c>
      <c r="H789" s="368">
        <f t="shared" si="177"/>
        <v>0</v>
      </c>
      <c r="I789" s="369">
        <f t="shared" si="177"/>
        <v>0</v>
      </c>
      <c r="J789" s="369">
        <f t="shared" si="177"/>
        <v>0</v>
      </c>
      <c r="K789" s="370">
        <f t="shared" si="177"/>
        <v>0</v>
      </c>
      <c r="L789" s="364">
        <f t="shared" si="177"/>
        <v>0</v>
      </c>
      <c r="M789" s="364">
        <f t="shared" si="177"/>
        <v>0</v>
      </c>
      <c r="N789" s="364">
        <f t="shared" si="177"/>
        <v>0</v>
      </c>
      <c r="O789" s="364">
        <f t="shared" si="177"/>
        <v>0</v>
      </c>
      <c r="P789" s="364">
        <f t="shared" si="177"/>
        <v>0</v>
      </c>
      <c r="Q789" s="364">
        <f t="shared" si="177"/>
        <v>0</v>
      </c>
      <c r="R789" s="364">
        <f t="shared" si="177"/>
        <v>0</v>
      </c>
      <c r="S789" s="364">
        <f t="shared" si="177"/>
        <v>0</v>
      </c>
      <c r="T789" s="364">
        <f t="shared" si="177"/>
        <v>0</v>
      </c>
      <c r="U789" s="364">
        <f t="shared" si="177"/>
        <v>0</v>
      </c>
      <c r="V789" s="364">
        <f t="shared" si="177"/>
        <v>0</v>
      </c>
      <c r="W789" s="366">
        <f t="shared" si="177"/>
        <v>0</v>
      </c>
      <c r="Y789" s="238"/>
    </row>
    <row r="790" spans="2:25" outlineLevel="1" x14ac:dyDescent="0.25">
      <c r="B790" s="465"/>
      <c r="C790" s="272"/>
      <c r="D790" s="272"/>
      <c r="E790" s="273"/>
      <c r="F790" s="299" t="s">
        <v>79</v>
      </c>
      <c r="G790" s="220"/>
      <c r="H790" s="222"/>
      <c r="I790" s="223"/>
      <c r="J790" s="223"/>
      <c r="K790" s="224"/>
      <c r="L790" s="225"/>
      <c r="M790" s="226"/>
      <c r="N790" s="223"/>
      <c r="O790" s="223"/>
      <c r="P790" s="223"/>
      <c r="Q790" s="223"/>
      <c r="R790" s="223"/>
      <c r="S790" s="223"/>
      <c r="T790" s="223"/>
      <c r="U790" s="223"/>
      <c r="V790" s="227"/>
      <c r="W790" s="218"/>
      <c r="Y790" s="236"/>
    </row>
    <row r="791" spans="2:25" outlineLevel="1" x14ac:dyDescent="0.25">
      <c r="B791" s="465"/>
      <c r="C791" s="272"/>
      <c r="D791" s="272"/>
      <c r="E791" s="273"/>
      <c r="F791" s="299" t="s">
        <v>80</v>
      </c>
      <c r="G791" s="220"/>
      <c r="H791" s="222"/>
      <c r="I791" s="223"/>
      <c r="J791" s="223"/>
      <c r="K791" s="224"/>
      <c r="L791" s="225"/>
      <c r="M791" s="226"/>
      <c r="N791" s="223"/>
      <c r="O791" s="223"/>
      <c r="P791" s="223"/>
      <c r="Q791" s="223"/>
      <c r="R791" s="223"/>
      <c r="S791" s="223"/>
      <c r="T791" s="223"/>
      <c r="U791" s="223"/>
      <c r="V791" s="227"/>
      <c r="W791" s="218"/>
      <c r="Y791" s="236"/>
    </row>
    <row r="792" spans="2:25" x14ac:dyDescent="0.25">
      <c r="B792" s="465"/>
      <c r="C792" s="272"/>
      <c r="D792" s="272"/>
      <c r="E792" s="273" t="s">
        <v>81</v>
      </c>
      <c r="F792" s="273"/>
      <c r="G792" s="367">
        <f t="shared" ref="G792:W792" si="178">SUBTOTAL(9,G793:G794)</f>
        <v>0</v>
      </c>
      <c r="H792" s="368">
        <f t="shared" si="178"/>
        <v>0</v>
      </c>
      <c r="I792" s="369">
        <f t="shared" si="178"/>
        <v>0</v>
      </c>
      <c r="J792" s="369">
        <f t="shared" si="178"/>
        <v>0</v>
      </c>
      <c r="K792" s="370">
        <f t="shared" si="178"/>
        <v>0</v>
      </c>
      <c r="L792" s="364">
        <f t="shared" si="178"/>
        <v>0</v>
      </c>
      <c r="M792" s="364">
        <f t="shared" si="178"/>
        <v>0</v>
      </c>
      <c r="N792" s="364">
        <f t="shared" si="178"/>
        <v>0</v>
      </c>
      <c r="O792" s="364">
        <f t="shared" si="178"/>
        <v>0</v>
      </c>
      <c r="P792" s="364">
        <f t="shared" si="178"/>
        <v>0</v>
      </c>
      <c r="Q792" s="364">
        <f t="shared" si="178"/>
        <v>0</v>
      </c>
      <c r="R792" s="364">
        <f t="shared" si="178"/>
        <v>0</v>
      </c>
      <c r="S792" s="364">
        <f t="shared" si="178"/>
        <v>0</v>
      </c>
      <c r="T792" s="364">
        <f t="shared" si="178"/>
        <v>0</v>
      </c>
      <c r="U792" s="364">
        <f t="shared" si="178"/>
        <v>0</v>
      </c>
      <c r="V792" s="364">
        <f t="shared" si="178"/>
        <v>0</v>
      </c>
      <c r="W792" s="366">
        <f t="shared" si="178"/>
        <v>0</v>
      </c>
      <c r="Y792" s="238"/>
    </row>
    <row r="793" spans="2:25" outlineLevel="1" x14ac:dyDescent="0.25">
      <c r="B793" s="465"/>
      <c r="C793" s="272"/>
      <c r="D793" s="272"/>
      <c r="E793" s="273"/>
      <c r="F793" s="299" t="s">
        <v>82</v>
      </c>
      <c r="G793" s="220"/>
      <c r="H793" s="222"/>
      <c r="I793" s="223"/>
      <c r="J793" s="223"/>
      <c r="K793" s="224"/>
      <c r="L793" s="225"/>
      <c r="M793" s="226"/>
      <c r="N793" s="223"/>
      <c r="O793" s="223"/>
      <c r="P793" s="223"/>
      <c r="Q793" s="223"/>
      <c r="R793" s="223"/>
      <c r="S793" s="223"/>
      <c r="T793" s="223"/>
      <c r="U793" s="223"/>
      <c r="V793" s="227"/>
      <c r="W793" s="218"/>
      <c r="Y793" s="236"/>
    </row>
    <row r="794" spans="2:25" outlineLevel="1" x14ac:dyDescent="0.25">
      <c r="B794" s="465"/>
      <c r="C794" s="272"/>
      <c r="D794" s="272"/>
      <c r="E794" s="273"/>
      <c r="F794" s="299" t="s">
        <v>83</v>
      </c>
      <c r="G794" s="220"/>
      <c r="H794" s="222"/>
      <c r="I794" s="223"/>
      <c r="J794" s="223"/>
      <c r="K794" s="224"/>
      <c r="L794" s="225"/>
      <c r="M794" s="226"/>
      <c r="N794" s="223"/>
      <c r="O794" s="223"/>
      <c r="P794" s="223"/>
      <c r="Q794" s="223"/>
      <c r="R794" s="223"/>
      <c r="S794" s="223"/>
      <c r="T794" s="223"/>
      <c r="U794" s="223"/>
      <c r="V794" s="227"/>
      <c r="W794" s="218"/>
      <c r="Y794" s="236"/>
    </row>
    <row r="795" spans="2:25" x14ac:dyDescent="0.25">
      <c r="B795" s="465"/>
      <c r="C795" s="272"/>
      <c r="D795" s="272"/>
      <c r="E795" s="273" t="s">
        <v>84</v>
      </c>
      <c r="F795" s="273"/>
      <c r="G795" s="367">
        <f t="shared" ref="G795:W795" si="179">SUBTOTAL(9,G796:G797)</f>
        <v>0</v>
      </c>
      <c r="H795" s="368">
        <f t="shared" si="179"/>
        <v>0</v>
      </c>
      <c r="I795" s="369">
        <f t="shared" si="179"/>
        <v>0</v>
      </c>
      <c r="J795" s="369">
        <f t="shared" si="179"/>
        <v>0</v>
      </c>
      <c r="K795" s="370">
        <f t="shared" si="179"/>
        <v>0</v>
      </c>
      <c r="L795" s="364">
        <f t="shared" si="179"/>
        <v>0</v>
      </c>
      <c r="M795" s="364">
        <f t="shared" si="179"/>
        <v>0</v>
      </c>
      <c r="N795" s="364">
        <f t="shared" si="179"/>
        <v>0</v>
      </c>
      <c r="O795" s="364">
        <f t="shared" si="179"/>
        <v>0</v>
      </c>
      <c r="P795" s="364">
        <f t="shared" si="179"/>
        <v>0</v>
      </c>
      <c r="Q795" s="364">
        <f t="shared" si="179"/>
        <v>0</v>
      </c>
      <c r="R795" s="364">
        <f t="shared" si="179"/>
        <v>0</v>
      </c>
      <c r="S795" s="364">
        <f t="shared" si="179"/>
        <v>0</v>
      </c>
      <c r="T795" s="364">
        <f t="shared" si="179"/>
        <v>0</v>
      </c>
      <c r="U795" s="364">
        <f t="shared" si="179"/>
        <v>0</v>
      </c>
      <c r="V795" s="364">
        <f t="shared" si="179"/>
        <v>0</v>
      </c>
      <c r="W795" s="366">
        <f t="shared" si="179"/>
        <v>0</v>
      </c>
      <c r="Y795" s="238"/>
    </row>
    <row r="796" spans="2:25" outlineLevel="1" x14ac:dyDescent="0.25">
      <c r="B796" s="465"/>
      <c r="C796" s="272"/>
      <c r="D796" s="272"/>
      <c r="E796" s="273"/>
      <c r="F796" s="299" t="s">
        <v>85</v>
      </c>
      <c r="G796" s="220"/>
      <c r="H796" s="222"/>
      <c r="I796" s="223"/>
      <c r="J796" s="223"/>
      <c r="K796" s="224"/>
      <c r="L796" s="225"/>
      <c r="M796" s="226"/>
      <c r="N796" s="223"/>
      <c r="O796" s="223"/>
      <c r="P796" s="223"/>
      <c r="Q796" s="223"/>
      <c r="R796" s="223"/>
      <c r="S796" s="223"/>
      <c r="T796" s="223"/>
      <c r="U796" s="223"/>
      <c r="V796" s="227"/>
      <c r="W796" s="218"/>
      <c r="Y796" s="236"/>
    </row>
    <row r="797" spans="2:25" outlineLevel="1" x14ac:dyDescent="0.25">
      <c r="B797" s="465"/>
      <c r="C797" s="272"/>
      <c r="D797" s="272"/>
      <c r="E797" s="273"/>
      <c r="F797" s="299" t="s">
        <v>86</v>
      </c>
      <c r="G797" s="220"/>
      <c r="H797" s="222"/>
      <c r="I797" s="223"/>
      <c r="J797" s="223"/>
      <c r="K797" s="224"/>
      <c r="L797" s="225"/>
      <c r="M797" s="226"/>
      <c r="N797" s="223"/>
      <c r="O797" s="223"/>
      <c r="P797" s="223"/>
      <c r="Q797" s="223"/>
      <c r="R797" s="223"/>
      <c r="S797" s="223"/>
      <c r="T797" s="223"/>
      <c r="U797" s="223"/>
      <c r="V797" s="227"/>
      <c r="W797" s="218"/>
      <c r="Y797" s="236"/>
    </row>
    <row r="798" spans="2:25" x14ac:dyDescent="0.25">
      <c r="B798" s="465"/>
      <c r="C798" s="272"/>
      <c r="D798" s="272"/>
      <c r="E798" s="273" t="s">
        <v>87</v>
      </c>
      <c r="F798" s="273"/>
      <c r="G798" s="367">
        <f t="shared" ref="G798:W798" si="180">SUBTOTAL(9,G799:G800)</f>
        <v>0</v>
      </c>
      <c r="H798" s="369">
        <f t="shared" si="180"/>
        <v>0</v>
      </c>
      <c r="I798" s="369">
        <f t="shared" si="180"/>
        <v>0</v>
      </c>
      <c r="J798" s="369">
        <f t="shared" si="180"/>
        <v>0</v>
      </c>
      <c r="K798" s="370">
        <f t="shared" si="180"/>
        <v>0</v>
      </c>
      <c r="L798" s="363">
        <f t="shared" si="180"/>
        <v>0</v>
      </c>
      <c r="M798" s="364">
        <f t="shared" si="180"/>
        <v>0</v>
      </c>
      <c r="N798" s="364">
        <f t="shared" si="180"/>
        <v>0</v>
      </c>
      <c r="O798" s="364">
        <f t="shared" si="180"/>
        <v>0</v>
      </c>
      <c r="P798" s="364">
        <f t="shared" si="180"/>
        <v>0</v>
      </c>
      <c r="Q798" s="364">
        <f t="shared" si="180"/>
        <v>0</v>
      </c>
      <c r="R798" s="364">
        <f t="shared" si="180"/>
        <v>0</v>
      </c>
      <c r="S798" s="364">
        <f t="shared" si="180"/>
        <v>0</v>
      </c>
      <c r="T798" s="364">
        <f t="shared" si="180"/>
        <v>0</v>
      </c>
      <c r="U798" s="364">
        <f t="shared" si="180"/>
        <v>0</v>
      </c>
      <c r="V798" s="365">
        <f t="shared" si="180"/>
        <v>0</v>
      </c>
      <c r="W798" s="365">
        <f t="shared" si="180"/>
        <v>0</v>
      </c>
      <c r="Y798" s="238"/>
    </row>
    <row r="799" spans="2:25" outlineLevel="1" x14ac:dyDescent="0.25">
      <c r="B799" s="465"/>
      <c r="C799" s="272"/>
      <c r="D799" s="272"/>
      <c r="E799" s="273"/>
      <c r="F799" s="299" t="s">
        <v>88</v>
      </c>
      <c r="G799" s="220"/>
      <c r="H799" s="222"/>
      <c r="I799" s="223"/>
      <c r="J799" s="223"/>
      <c r="K799" s="224"/>
      <c r="L799" s="225"/>
      <c r="M799" s="226"/>
      <c r="N799" s="223"/>
      <c r="O799" s="223"/>
      <c r="P799" s="223"/>
      <c r="Q799" s="223"/>
      <c r="R799" s="223"/>
      <c r="S799" s="223"/>
      <c r="T799" s="223"/>
      <c r="U799" s="223"/>
      <c r="V799" s="227"/>
      <c r="W799" s="218"/>
      <c r="Y799" s="236"/>
    </row>
    <row r="800" spans="2:25" outlineLevel="1" x14ac:dyDescent="0.25">
      <c r="B800" s="465"/>
      <c r="C800" s="272"/>
      <c r="D800" s="272"/>
      <c r="E800" s="273"/>
      <c r="F800" s="299" t="s">
        <v>89</v>
      </c>
      <c r="G800" s="220"/>
      <c r="H800" s="222"/>
      <c r="I800" s="223"/>
      <c r="J800" s="223"/>
      <c r="K800" s="224"/>
      <c r="L800" s="225"/>
      <c r="M800" s="226"/>
      <c r="N800" s="223"/>
      <c r="O800" s="223"/>
      <c r="P800" s="223"/>
      <c r="Q800" s="223"/>
      <c r="R800" s="223"/>
      <c r="S800" s="223"/>
      <c r="T800" s="223"/>
      <c r="U800" s="223"/>
      <c r="V800" s="227"/>
      <c r="W800" s="218"/>
      <c r="Y800" s="236"/>
    </row>
    <row r="801" spans="1:25" x14ac:dyDescent="0.25">
      <c r="B801" s="465"/>
      <c r="C801" s="272"/>
      <c r="D801" s="272" t="s">
        <v>90</v>
      </c>
      <c r="E801" s="273"/>
      <c r="F801" s="273"/>
      <c r="G801" s="367">
        <f>SUBTOTAL(9,G802:G804)</f>
        <v>0</v>
      </c>
      <c r="H801" s="368">
        <f t="shared" ref="H801:W801" si="181">SUBTOTAL(9,H802:H804)</f>
        <v>0</v>
      </c>
      <c r="I801" s="369">
        <f t="shared" si="181"/>
        <v>0</v>
      </c>
      <c r="J801" s="369">
        <f t="shared" si="181"/>
        <v>0</v>
      </c>
      <c r="K801" s="370">
        <f t="shared" si="181"/>
        <v>0</v>
      </c>
      <c r="L801" s="364">
        <f t="shared" si="181"/>
        <v>0</v>
      </c>
      <c r="M801" s="364">
        <f t="shared" si="181"/>
        <v>0</v>
      </c>
      <c r="N801" s="364">
        <f t="shared" si="181"/>
        <v>0</v>
      </c>
      <c r="O801" s="364">
        <f t="shared" si="181"/>
        <v>0</v>
      </c>
      <c r="P801" s="364">
        <f t="shared" si="181"/>
        <v>0</v>
      </c>
      <c r="Q801" s="364">
        <f t="shared" si="181"/>
        <v>0</v>
      </c>
      <c r="R801" s="364">
        <f t="shared" si="181"/>
        <v>0</v>
      </c>
      <c r="S801" s="364">
        <f t="shared" si="181"/>
        <v>0</v>
      </c>
      <c r="T801" s="364">
        <f t="shared" si="181"/>
        <v>0</v>
      </c>
      <c r="U801" s="364">
        <f t="shared" si="181"/>
        <v>0</v>
      </c>
      <c r="V801" s="364">
        <f t="shared" si="181"/>
        <v>0</v>
      </c>
      <c r="W801" s="366">
        <f t="shared" si="181"/>
        <v>0</v>
      </c>
      <c r="Y801" s="238"/>
    </row>
    <row r="802" spans="1:25" outlineLevel="1" x14ac:dyDescent="0.25">
      <c r="B802" s="465"/>
      <c r="C802" s="272"/>
      <c r="D802" s="272"/>
      <c r="E802" s="273"/>
      <c r="F802" s="299" t="s">
        <v>91</v>
      </c>
      <c r="G802" s="220"/>
      <c r="H802" s="222"/>
      <c r="I802" s="223"/>
      <c r="J802" s="223"/>
      <c r="K802" s="224"/>
      <c r="L802" s="225"/>
      <c r="M802" s="226"/>
      <c r="N802" s="223"/>
      <c r="O802" s="223"/>
      <c r="P802" s="223"/>
      <c r="Q802" s="223"/>
      <c r="R802" s="223"/>
      <c r="S802" s="223"/>
      <c r="T802" s="223"/>
      <c r="U802" s="223"/>
      <c r="V802" s="227"/>
      <c r="W802" s="218"/>
      <c r="Y802" s="236"/>
    </row>
    <row r="803" spans="1:25" outlineLevel="1" x14ac:dyDescent="0.25">
      <c r="B803" s="465"/>
      <c r="C803" s="272"/>
      <c r="D803" s="272"/>
      <c r="E803" s="273"/>
      <c r="F803" s="299" t="s">
        <v>92</v>
      </c>
      <c r="G803" s="220"/>
      <c r="H803" s="222"/>
      <c r="I803" s="223"/>
      <c r="J803" s="223"/>
      <c r="K803" s="224"/>
      <c r="L803" s="225"/>
      <c r="M803" s="226"/>
      <c r="N803" s="223"/>
      <c r="O803" s="223"/>
      <c r="P803" s="223"/>
      <c r="Q803" s="223"/>
      <c r="R803" s="223"/>
      <c r="S803" s="223"/>
      <c r="T803" s="223"/>
      <c r="U803" s="223"/>
      <c r="V803" s="227"/>
      <c r="W803" s="218"/>
      <c r="Y803" s="236"/>
    </row>
    <row r="804" spans="1:25" outlineLevel="1" x14ac:dyDescent="0.25">
      <c r="B804" s="465"/>
      <c r="C804" s="272"/>
      <c r="D804" s="272"/>
      <c r="E804" s="273"/>
      <c r="F804" s="299" t="s">
        <v>93</v>
      </c>
      <c r="G804" s="220"/>
      <c r="H804" s="222"/>
      <c r="I804" s="223"/>
      <c r="J804" s="223"/>
      <c r="K804" s="224"/>
      <c r="L804" s="225"/>
      <c r="M804" s="226"/>
      <c r="N804" s="223"/>
      <c r="O804" s="223"/>
      <c r="P804" s="223"/>
      <c r="Q804" s="223"/>
      <c r="R804" s="223"/>
      <c r="S804" s="223"/>
      <c r="T804" s="223"/>
      <c r="U804" s="223"/>
      <c r="V804" s="227"/>
      <c r="W804" s="218"/>
      <c r="Y804" s="236"/>
    </row>
    <row r="805" spans="1:25" x14ac:dyDescent="0.25">
      <c r="B805" s="465"/>
      <c r="C805" s="275"/>
      <c r="D805" s="272" t="s">
        <v>94</v>
      </c>
      <c r="E805" s="273"/>
      <c r="F805" s="273"/>
      <c r="G805" s="367">
        <f>SUBTOTAL(9,G806:G807)</f>
        <v>0</v>
      </c>
      <c r="H805" s="368"/>
      <c r="I805" s="369"/>
      <c r="J805" s="369"/>
      <c r="K805" s="370"/>
      <c r="L805" s="363"/>
      <c r="M805" s="364"/>
      <c r="N805" s="364"/>
      <c r="O805" s="364"/>
      <c r="P805" s="364"/>
      <c r="Q805" s="364"/>
      <c r="R805" s="364"/>
      <c r="S805" s="364"/>
      <c r="T805" s="364"/>
      <c r="U805" s="364"/>
      <c r="V805" s="365"/>
      <c r="W805" s="365"/>
      <c r="Y805" s="238"/>
    </row>
    <row r="806" spans="1:25" outlineLevel="1" x14ac:dyDescent="0.25">
      <c r="B806" s="465"/>
      <c r="C806" s="272"/>
      <c r="D806" s="272"/>
      <c r="E806" s="273"/>
      <c r="F806" s="299" t="s">
        <v>95</v>
      </c>
      <c r="G806" s="220"/>
      <c r="H806" s="368"/>
      <c r="I806" s="369"/>
      <c r="J806" s="369"/>
      <c r="K806" s="370"/>
      <c r="L806" s="363"/>
      <c r="M806" s="364"/>
      <c r="N806" s="364"/>
      <c r="O806" s="364"/>
      <c r="P806" s="364"/>
      <c r="Q806" s="364"/>
      <c r="R806" s="364"/>
      <c r="S806" s="364"/>
      <c r="T806" s="364"/>
      <c r="U806" s="364"/>
      <c r="V806" s="365"/>
      <c r="W806" s="365"/>
      <c r="Y806" s="236"/>
    </row>
    <row r="807" spans="1:25" outlineLevel="1" x14ac:dyDescent="0.25">
      <c r="B807" s="465"/>
      <c r="C807" s="272"/>
      <c r="D807" s="272"/>
      <c r="E807" s="273"/>
      <c r="F807" s="299" t="s">
        <v>96</v>
      </c>
      <c r="G807" s="220"/>
      <c r="H807" s="368"/>
      <c r="I807" s="369"/>
      <c r="J807" s="369"/>
      <c r="K807" s="370"/>
      <c r="L807" s="363"/>
      <c r="M807" s="364"/>
      <c r="N807" s="364"/>
      <c r="O807" s="364"/>
      <c r="P807" s="364"/>
      <c r="Q807" s="364"/>
      <c r="R807" s="364"/>
      <c r="S807" s="364"/>
      <c r="T807" s="364"/>
      <c r="U807" s="364"/>
      <c r="V807" s="365"/>
      <c r="W807" s="365"/>
      <c r="Y807" s="236"/>
    </row>
    <row r="808" spans="1:25" outlineLevel="1" x14ac:dyDescent="0.25">
      <c r="B808" s="465"/>
      <c r="C808" s="273"/>
      <c r="D808" s="272"/>
      <c r="E808" s="275"/>
      <c r="F808" s="273"/>
      <c r="G808" s="254"/>
      <c r="H808" s="368"/>
      <c r="I808" s="369"/>
      <c r="J808" s="369"/>
      <c r="K808" s="370"/>
      <c r="L808" s="364"/>
      <c r="M808" s="364"/>
      <c r="N808" s="364"/>
      <c r="O808" s="364"/>
      <c r="P808" s="364"/>
      <c r="Q808" s="364"/>
      <c r="R808" s="364"/>
      <c r="S808" s="364"/>
      <c r="T808" s="364"/>
      <c r="U808" s="364"/>
      <c r="V808" s="364"/>
      <c r="W808" s="366"/>
      <c r="Y808" s="353"/>
    </row>
    <row r="809" spans="1:25" outlineLevel="1" x14ac:dyDescent="0.25">
      <c r="B809" s="465"/>
      <c r="C809" s="272" t="s">
        <v>324</v>
      </c>
      <c r="D809" s="272"/>
      <c r="E809" s="275"/>
      <c r="F809" s="273"/>
      <c r="G809" s="41">
        <f>SUBTOTAL(9,G810:G812)</f>
        <v>0</v>
      </c>
      <c r="H809" s="368">
        <f t="shared" ref="H809:W809" si="182">SUBTOTAL(9,H810:H812)</f>
        <v>0</v>
      </c>
      <c r="I809" s="369">
        <f t="shared" si="182"/>
        <v>0</v>
      </c>
      <c r="J809" s="369">
        <f t="shared" si="182"/>
        <v>0</v>
      </c>
      <c r="K809" s="370">
        <f t="shared" si="182"/>
        <v>0</v>
      </c>
      <c r="L809" s="364">
        <f t="shared" si="182"/>
        <v>0</v>
      </c>
      <c r="M809" s="364">
        <f t="shared" si="182"/>
        <v>0</v>
      </c>
      <c r="N809" s="364">
        <f t="shared" si="182"/>
        <v>0</v>
      </c>
      <c r="O809" s="364">
        <f t="shared" si="182"/>
        <v>0</v>
      </c>
      <c r="P809" s="364">
        <f t="shared" si="182"/>
        <v>0</v>
      </c>
      <c r="Q809" s="364">
        <f t="shared" si="182"/>
        <v>0</v>
      </c>
      <c r="R809" s="364">
        <f t="shared" si="182"/>
        <v>0</v>
      </c>
      <c r="S809" s="364">
        <f t="shared" si="182"/>
        <v>0</v>
      </c>
      <c r="T809" s="364">
        <f t="shared" si="182"/>
        <v>0</v>
      </c>
      <c r="U809" s="364">
        <f t="shared" si="182"/>
        <v>0</v>
      </c>
      <c r="V809" s="364">
        <f t="shared" si="182"/>
        <v>0</v>
      </c>
      <c r="W809" s="366">
        <f t="shared" si="182"/>
        <v>0</v>
      </c>
      <c r="Y809" s="354"/>
    </row>
    <row r="810" spans="1:25" outlineLevel="1" x14ac:dyDescent="0.25">
      <c r="B810" s="465"/>
      <c r="C810" s="273"/>
      <c r="D810" s="272"/>
      <c r="E810" s="275"/>
      <c r="F810" s="459" t="s">
        <v>150</v>
      </c>
      <c r="G810" s="218"/>
      <c r="H810" s="222"/>
      <c r="I810" s="223"/>
      <c r="J810" s="223"/>
      <c r="K810" s="224"/>
      <c r="L810" s="225"/>
      <c r="M810" s="226"/>
      <c r="N810" s="223"/>
      <c r="O810" s="223"/>
      <c r="P810" s="223"/>
      <c r="Q810" s="223"/>
      <c r="R810" s="223"/>
      <c r="S810" s="223"/>
      <c r="T810" s="223"/>
      <c r="U810" s="223"/>
      <c r="V810" s="227"/>
      <c r="W810" s="218"/>
      <c r="Y810" s="236"/>
    </row>
    <row r="811" spans="1:25" outlineLevel="1" x14ac:dyDescent="0.25">
      <c r="B811" s="465"/>
      <c r="C811" s="273"/>
      <c r="D811" s="272"/>
      <c r="E811" s="275"/>
      <c r="F811" s="459" t="s">
        <v>151</v>
      </c>
      <c r="G811" s="218"/>
      <c r="H811" s="222"/>
      <c r="I811" s="223"/>
      <c r="J811" s="223"/>
      <c r="K811" s="224"/>
      <c r="L811" s="225"/>
      <c r="M811" s="226"/>
      <c r="N811" s="223"/>
      <c r="O811" s="223"/>
      <c r="P811" s="223"/>
      <c r="Q811" s="223"/>
      <c r="R811" s="223"/>
      <c r="S811" s="223"/>
      <c r="T811" s="223"/>
      <c r="U811" s="223"/>
      <c r="V811" s="227"/>
      <c r="W811" s="218"/>
      <c r="Y811" s="236"/>
    </row>
    <row r="812" spans="1:25" outlineLevel="1" x14ac:dyDescent="0.25">
      <c r="B812" s="465"/>
      <c r="C812" s="273"/>
      <c r="D812" s="272"/>
      <c r="E812" s="275"/>
      <c r="F812" s="459" t="s">
        <v>152</v>
      </c>
      <c r="G812" s="218"/>
      <c r="H812" s="222"/>
      <c r="I812" s="223"/>
      <c r="J812" s="223"/>
      <c r="K812" s="224"/>
      <c r="L812" s="225"/>
      <c r="M812" s="226"/>
      <c r="N812" s="223"/>
      <c r="O812" s="223"/>
      <c r="P812" s="223"/>
      <c r="Q812" s="223"/>
      <c r="R812" s="223"/>
      <c r="S812" s="223"/>
      <c r="T812" s="223"/>
      <c r="U812" s="223"/>
      <c r="V812" s="227"/>
      <c r="W812" s="218"/>
      <c r="Y812" s="236"/>
    </row>
    <row r="813" spans="1:25" x14ac:dyDescent="0.25">
      <c r="B813" s="465"/>
      <c r="C813" s="272"/>
      <c r="D813" s="272"/>
      <c r="E813" s="273"/>
      <c r="F813" s="273"/>
      <c r="G813" s="367"/>
      <c r="H813" s="369"/>
      <c r="I813" s="369"/>
      <c r="J813" s="369"/>
      <c r="K813" s="370"/>
      <c r="L813" s="363"/>
      <c r="M813" s="364"/>
      <c r="N813" s="364"/>
      <c r="O813" s="364"/>
      <c r="P813" s="364"/>
      <c r="Q813" s="364"/>
      <c r="R813" s="364"/>
      <c r="S813" s="364"/>
      <c r="T813" s="364"/>
      <c r="U813" s="364"/>
      <c r="V813" s="365"/>
      <c r="W813" s="365"/>
      <c r="Y813" s="235"/>
    </row>
    <row r="814" spans="1:25" s="79" customFormat="1" ht="16.2" thickBot="1" x14ac:dyDescent="0.3">
      <c r="A814" s="51"/>
      <c r="B814" s="279" t="s">
        <v>325</v>
      </c>
      <c r="C814" s="483"/>
      <c r="D814" s="483"/>
      <c r="E814" s="483"/>
      <c r="F814" s="483"/>
      <c r="G814" s="54">
        <f>SUBTOTAL(9,G574:G813)</f>
        <v>0</v>
      </c>
      <c r="H814" s="55">
        <f t="shared" ref="H814:W814" si="183">SUBTOTAL(9,H574:H813)</f>
        <v>0</v>
      </c>
      <c r="I814" s="55">
        <f t="shared" si="183"/>
        <v>0</v>
      </c>
      <c r="J814" s="55">
        <f t="shared" si="183"/>
        <v>0</v>
      </c>
      <c r="K814" s="267">
        <f t="shared" si="183"/>
        <v>0</v>
      </c>
      <c r="L814" s="56">
        <f t="shared" si="183"/>
        <v>0</v>
      </c>
      <c r="M814" s="57">
        <f t="shared" si="183"/>
        <v>0</v>
      </c>
      <c r="N814" s="57">
        <f t="shared" si="183"/>
        <v>0</v>
      </c>
      <c r="O814" s="57">
        <f t="shared" si="183"/>
        <v>0</v>
      </c>
      <c r="P814" s="57">
        <f t="shared" si="183"/>
        <v>0</v>
      </c>
      <c r="Q814" s="57">
        <f t="shared" si="183"/>
        <v>0</v>
      </c>
      <c r="R814" s="57">
        <f t="shared" si="183"/>
        <v>0</v>
      </c>
      <c r="S814" s="57">
        <f t="shared" si="183"/>
        <v>0</v>
      </c>
      <c r="T814" s="57">
        <f t="shared" si="183"/>
        <v>0</v>
      </c>
      <c r="U814" s="57">
        <f t="shared" si="183"/>
        <v>0</v>
      </c>
      <c r="V814" s="58">
        <f t="shared" si="183"/>
        <v>0</v>
      </c>
      <c r="W814" s="58">
        <f t="shared" si="183"/>
        <v>0</v>
      </c>
      <c r="X814" s="51"/>
      <c r="Y814" s="357"/>
    </row>
    <row r="815" spans="1:25" ht="13.8" thickBot="1" x14ac:dyDescent="0.3">
      <c r="G815" s="89"/>
      <c r="H815" s="89"/>
      <c r="I815" s="89"/>
      <c r="J815" s="89"/>
      <c r="K815" s="89"/>
      <c r="L815" s="89"/>
      <c r="M815" s="89"/>
      <c r="N815" s="89"/>
      <c r="O815" s="89"/>
      <c r="P815" s="89"/>
      <c r="Q815" s="89"/>
      <c r="R815" s="89"/>
      <c r="S815" s="89"/>
      <c r="T815" s="89"/>
      <c r="U815" s="89"/>
      <c r="V815" s="89"/>
      <c r="W815" s="89"/>
      <c r="Y815" s="240"/>
    </row>
    <row r="816" spans="1:25" s="79" customFormat="1" ht="16.2" thickBot="1" x14ac:dyDescent="0.3">
      <c r="A816" s="51"/>
      <c r="B816" s="433" t="s">
        <v>326</v>
      </c>
      <c r="C816" s="475"/>
      <c r="D816" s="475"/>
      <c r="E816" s="475"/>
      <c r="F816" s="475"/>
      <c r="G816" s="490"/>
      <c r="H816" s="480"/>
      <c r="I816" s="480"/>
      <c r="J816" s="480"/>
      <c r="K816" s="480"/>
      <c r="L816" s="480"/>
      <c r="M816" s="481"/>
      <c r="N816" s="480"/>
      <c r="O816" s="480"/>
      <c r="P816" s="480"/>
      <c r="Q816" s="480"/>
      <c r="R816" s="480"/>
      <c r="S816" s="480"/>
      <c r="T816" s="480"/>
      <c r="U816" s="480"/>
      <c r="V816" s="480"/>
      <c r="W816" s="482"/>
      <c r="X816" s="51"/>
      <c r="Y816" s="519"/>
    </row>
    <row r="817" spans="1:25" s="79" customFormat="1" ht="12.75" customHeight="1" x14ac:dyDescent="0.25">
      <c r="A817" s="51"/>
      <c r="B817" s="295"/>
      <c r="C817" s="439" t="s">
        <v>327</v>
      </c>
      <c r="D817" s="273"/>
      <c r="E817" s="273"/>
      <c r="F817" s="273"/>
      <c r="G817" s="586"/>
      <c r="H817" s="364">
        <f t="shared" ref="H817:V817" si="184">SUBTOTAL(9,H818:H819)</f>
        <v>0</v>
      </c>
      <c r="I817" s="364">
        <f t="shared" si="184"/>
        <v>0</v>
      </c>
      <c r="J817" s="364">
        <f t="shared" si="184"/>
        <v>0</v>
      </c>
      <c r="K817" s="365">
        <f t="shared" si="184"/>
        <v>0</v>
      </c>
      <c r="L817" s="363">
        <f t="shared" si="184"/>
        <v>0</v>
      </c>
      <c r="M817" s="31">
        <f t="shared" si="184"/>
        <v>0</v>
      </c>
      <c r="N817" s="364">
        <f t="shared" si="184"/>
        <v>0</v>
      </c>
      <c r="O817" s="364">
        <f t="shared" si="184"/>
        <v>0</v>
      </c>
      <c r="P817" s="364">
        <f t="shared" si="184"/>
        <v>0</v>
      </c>
      <c r="Q817" s="364">
        <f t="shared" si="184"/>
        <v>0</v>
      </c>
      <c r="R817" s="364">
        <f t="shared" si="184"/>
        <v>0</v>
      </c>
      <c r="S817" s="364">
        <f t="shared" si="184"/>
        <v>0</v>
      </c>
      <c r="T817" s="364">
        <f t="shared" si="184"/>
        <v>0</v>
      </c>
      <c r="U817" s="364">
        <f t="shared" si="184"/>
        <v>0</v>
      </c>
      <c r="V817" s="364">
        <f t="shared" si="184"/>
        <v>0</v>
      </c>
      <c r="W817" s="586"/>
      <c r="X817" s="51"/>
      <c r="Y817" s="235"/>
    </row>
    <row r="818" spans="1:25" s="79" customFormat="1" ht="12.75" customHeight="1" x14ac:dyDescent="0.25">
      <c r="A818" s="51"/>
      <c r="B818" s="295"/>
      <c r="C818" s="273"/>
      <c r="D818" s="273"/>
      <c r="E818" s="273"/>
      <c r="F818" s="299" t="s">
        <v>328</v>
      </c>
      <c r="G818" s="254"/>
      <c r="H818" s="552"/>
      <c r="I818" s="544"/>
      <c r="J818" s="544"/>
      <c r="K818" s="545"/>
      <c r="L818" s="546"/>
      <c r="M818" s="547"/>
      <c r="N818" s="548"/>
      <c r="O818" s="548"/>
      <c r="P818" s="548"/>
      <c r="Q818" s="548"/>
      <c r="R818" s="548"/>
      <c r="S818" s="548"/>
      <c r="T818" s="548"/>
      <c r="U818" s="548"/>
      <c r="V818" s="549"/>
      <c r="W818" s="254"/>
      <c r="X818" s="51"/>
      <c r="Y818" s="236"/>
    </row>
    <row r="819" spans="1:25" s="79" customFormat="1" ht="12.75" customHeight="1" x14ac:dyDescent="0.25">
      <c r="A819" s="51"/>
      <c r="B819" s="295"/>
      <c r="C819" s="273"/>
      <c r="D819" s="273"/>
      <c r="E819" s="273"/>
      <c r="F819" s="299" t="s">
        <v>329</v>
      </c>
      <c r="G819" s="254"/>
      <c r="H819" s="552"/>
      <c r="I819" s="544"/>
      <c r="J819" s="544"/>
      <c r="K819" s="545"/>
      <c r="L819" s="546"/>
      <c r="M819" s="547"/>
      <c r="N819" s="548"/>
      <c r="O819" s="548"/>
      <c r="P819" s="548"/>
      <c r="Q819" s="548"/>
      <c r="R819" s="548"/>
      <c r="S819" s="548"/>
      <c r="T819" s="548"/>
      <c r="U819" s="548"/>
      <c r="V819" s="549"/>
      <c r="W819" s="254"/>
      <c r="X819" s="51"/>
      <c r="Y819" s="236"/>
    </row>
    <row r="820" spans="1:25" s="79" customFormat="1" ht="12.75" customHeight="1" x14ac:dyDescent="0.25">
      <c r="A820" s="51"/>
      <c r="B820" s="295"/>
      <c r="C820" s="273"/>
      <c r="D820" s="273"/>
      <c r="E820" s="273"/>
      <c r="F820" s="273"/>
      <c r="G820" s="254"/>
      <c r="H820" s="369"/>
      <c r="I820" s="369"/>
      <c r="J820" s="369"/>
      <c r="K820" s="370"/>
      <c r="L820" s="364"/>
      <c r="M820" s="364"/>
      <c r="N820" s="364"/>
      <c r="O820" s="364"/>
      <c r="P820" s="364"/>
      <c r="Q820" s="364"/>
      <c r="R820" s="364"/>
      <c r="S820" s="364"/>
      <c r="T820" s="364"/>
      <c r="U820" s="364"/>
      <c r="V820" s="364"/>
      <c r="W820" s="254"/>
      <c r="X820" s="51"/>
      <c r="Y820" s="237"/>
    </row>
    <row r="821" spans="1:25" s="79" customFormat="1" ht="15" x14ac:dyDescent="0.25">
      <c r="A821" s="51"/>
      <c r="B821" s="295"/>
      <c r="C821" s="439" t="s">
        <v>330</v>
      </c>
      <c r="D821" s="272"/>
      <c r="E821" s="275"/>
      <c r="F821" s="273"/>
      <c r="G821" s="254"/>
      <c r="H821" s="364"/>
      <c r="I821" s="364"/>
      <c r="J821" s="364"/>
      <c r="K821" s="365"/>
      <c r="L821" s="363"/>
      <c r="M821" s="31"/>
      <c r="N821" s="364"/>
      <c r="O821" s="364"/>
      <c r="P821" s="364"/>
      <c r="Q821" s="364"/>
      <c r="R821" s="364"/>
      <c r="S821" s="364"/>
      <c r="T821" s="364"/>
      <c r="U821" s="364"/>
      <c r="V821" s="364"/>
      <c r="W821" s="254"/>
      <c r="X821" s="51"/>
      <c r="Y821" s="235"/>
    </row>
    <row r="822" spans="1:25" s="79" customFormat="1" ht="12.75" customHeight="1" x14ac:dyDescent="0.25">
      <c r="A822" s="51"/>
      <c r="B822" s="295"/>
      <c r="C822" s="273"/>
      <c r="D822" s="272" t="s">
        <v>98</v>
      </c>
      <c r="E822" s="275"/>
      <c r="F822" s="273"/>
      <c r="G822" s="254"/>
      <c r="H822" s="364">
        <f t="shared" ref="H822:V822" si="185">SUBTOTAL(9,H823:H826)</f>
        <v>0</v>
      </c>
      <c r="I822" s="364">
        <f t="shared" si="185"/>
        <v>0</v>
      </c>
      <c r="J822" s="364">
        <f t="shared" si="185"/>
        <v>0</v>
      </c>
      <c r="K822" s="365">
        <f t="shared" si="185"/>
        <v>0</v>
      </c>
      <c r="L822" s="363">
        <f t="shared" si="185"/>
        <v>0</v>
      </c>
      <c r="M822" s="31">
        <f t="shared" si="185"/>
        <v>0</v>
      </c>
      <c r="N822" s="364">
        <f t="shared" si="185"/>
        <v>0</v>
      </c>
      <c r="O822" s="364">
        <f t="shared" si="185"/>
        <v>0</v>
      </c>
      <c r="P822" s="364">
        <f t="shared" si="185"/>
        <v>0</v>
      </c>
      <c r="Q822" s="364">
        <f t="shared" si="185"/>
        <v>0</v>
      </c>
      <c r="R822" s="364">
        <f t="shared" si="185"/>
        <v>0</v>
      </c>
      <c r="S822" s="364">
        <f t="shared" si="185"/>
        <v>0</v>
      </c>
      <c r="T822" s="364">
        <f t="shared" si="185"/>
        <v>0</v>
      </c>
      <c r="U822" s="364">
        <f t="shared" si="185"/>
        <v>0</v>
      </c>
      <c r="V822" s="364">
        <f t="shared" si="185"/>
        <v>0</v>
      </c>
      <c r="W822" s="254"/>
      <c r="X822" s="51"/>
      <c r="Y822" s="235"/>
    </row>
    <row r="823" spans="1:25" s="79" customFormat="1" ht="12.75" customHeight="1" outlineLevel="1" x14ac:dyDescent="0.25">
      <c r="A823" s="51"/>
      <c r="B823" s="295"/>
      <c r="C823" s="273"/>
      <c r="D823" s="272"/>
      <c r="E823" s="273"/>
      <c r="F823" s="299" t="s">
        <v>331</v>
      </c>
      <c r="G823" s="254"/>
      <c r="H823" s="552"/>
      <c r="I823" s="544"/>
      <c r="J823" s="544"/>
      <c r="K823" s="545"/>
      <c r="L823" s="562"/>
      <c r="M823" s="547"/>
      <c r="N823" s="548"/>
      <c r="O823" s="548"/>
      <c r="P823" s="548"/>
      <c r="Q823" s="548"/>
      <c r="R823" s="548"/>
      <c r="S823" s="548"/>
      <c r="T823" s="548"/>
      <c r="U823" s="548"/>
      <c r="V823" s="549"/>
      <c r="W823" s="254"/>
      <c r="X823" s="51"/>
      <c r="Y823" s="236"/>
    </row>
    <row r="824" spans="1:25" s="79" customFormat="1" ht="12.75" customHeight="1" outlineLevel="1" x14ac:dyDescent="0.25">
      <c r="A824" s="51"/>
      <c r="B824" s="295"/>
      <c r="C824" s="273"/>
      <c r="D824" s="272"/>
      <c r="E824" s="273"/>
      <c r="F824" s="299" t="s">
        <v>332</v>
      </c>
      <c r="G824" s="254"/>
      <c r="H824" s="552"/>
      <c r="I824" s="544"/>
      <c r="J824" s="544"/>
      <c r="K824" s="545"/>
      <c r="L824" s="562"/>
      <c r="M824" s="547"/>
      <c r="N824" s="548"/>
      <c r="O824" s="548"/>
      <c r="P824" s="548"/>
      <c r="Q824" s="548"/>
      <c r="R824" s="548"/>
      <c r="S824" s="548"/>
      <c r="T824" s="548"/>
      <c r="U824" s="548"/>
      <c r="V824" s="549"/>
      <c r="W824" s="254"/>
      <c r="X824" s="51"/>
      <c r="Y824" s="236"/>
    </row>
    <row r="825" spans="1:25" s="79" customFormat="1" ht="12.75" customHeight="1" outlineLevel="1" x14ac:dyDescent="0.25">
      <c r="A825" s="51"/>
      <c r="B825" s="295"/>
      <c r="C825" s="273"/>
      <c r="D825" s="272"/>
      <c r="E825" s="273"/>
      <c r="F825" s="299" t="s">
        <v>333</v>
      </c>
      <c r="G825" s="254"/>
      <c r="H825" s="552"/>
      <c r="I825" s="544"/>
      <c r="J825" s="544"/>
      <c r="K825" s="545"/>
      <c r="L825" s="562"/>
      <c r="M825" s="547"/>
      <c r="N825" s="548"/>
      <c r="O825" s="548"/>
      <c r="P825" s="548"/>
      <c r="Q825" s="548"/>
      <c r="R825" s="548"/>
      <c r="S825" s="548"/>
      <c r="T825" s="548"/>
      <c r="U825" s="548"/>
      <c r="V825" s="549"/>
      <c r="W825" s="254"/>
      <c r="X825" s="51"/>
      <c r="Y825" s="236"/>
    </row>
    <row r="826" spans="1:25" s="79" customFormat="1" ht="12.75" customHeight="1" outlineLevel="1" x14ac:dyDescent="0.25">
      <c r="A826" s="51"/>
      <c r="B826" s="295"/>
      <c r="C826" s="273"/>
      <c r="D826" s="272"/>
      <c r="E826" s="273"/>
      <c r="F826" s="299" t="s">
        <v>334</v>
      </c>
      <c r="G826" s="254"/>
      <c r="H826" s="552"/>
      <c r="I826" s="544"/>
      <c r="J826" s="544"/>
      <c r="K826" s="545"/>
      <c r="L826" s="562"/>
      <c r="M826" s="547"/>
      <c r="N826" s="548"/>
      <c r="O826" s="548"/>
      <c r="P826" s="548"/>
      <c r="Q826" s="548"/>
      <c r="R826" s="548"/>
      <c r="S826" s="548"/>
      <c r="T826" s="548"/>
      <c r="U826" s="548"/>
      <c r="V826" s="549"/>
      <c r="W826" s="254"/>
      <c r="X826" s="51"/>
      <c r="Y826" s="236"/>
    </row>
    <row r="827" spans="1:25" s="79" customFormat="1" ht="12.75" customHeight="1" x14ac:dyDescent="0.25">
      <c r="A827" s="51"/>
      <c r="B827" s="295"/>
      <c r="C827" s="273"/>
      <c r="D827" s="272" t="s">
        <v>109</v>
      </c>
      <c r="E827" s="275"/>
      <c r="F827" s="273"/>
      <c r="G827" s="254"/>
      <c r="H827" s="364">
        <f t="shared" ref="H827:V827" si="186">SUBTOTAL(9,H828:H831)</f>
        <v>0</v>
      </c>
      <c r="I827" s="364">
        <f t="shared" si="186"/>
        <v>0</v>
      </c>
      <c r="J827" s="364">
        <f t="shared" si="186"/>
        <v>0</v>
      </c>
      <c r="K827" s="365">
        <f t="shared" si="186"/>
        <v>0</v>
      </c>
      <c r="L827" s="363">
        <f t="shared" si="186"/>
        <v>0</v>
      </c>
      <c r="M827" s="31">
        <f t="shared" si="186"/>
        <v>0</v>
      </c>
      <c r="N827" s="364">
        <f t="shared" si="186"/>
        <v>0</v>
      </c>
      <c r="O827" s="364">
        <f t="shared" si="186"/>
        <v>0</v>
      </c>
      <c r="P827" s="364">
        <f t="shared" si="186"/>
        <v>0</v>
      </c>
      <c r="Q827" s="364">
        <f t="shared" si="186"/>
        <v>0</v>
      </c>
      <c r="R827" s="364">
        <f t="shared" si="186"/>
        <v>0</v>
      </c>
      <c r="S827" s="364">
        <f t="shared" si="186"/>
        <v>0</v>
      </c>
      <c r="T827" s="364">
        <f t="shared" si="186"/>
        <v>0</v>
      </c>
      <c r="U827" s="364">
        <f t="shared" si="186"/>
        <v>0</v>
      </c>
      <c r="V827" s="364">
        <f t="shared" si="186"/>
        <v>0</v>
      </c>
      <c r="W827" s="254"/>
      <c r="X827" s="51"/>
      <c r="Y827" s="235"/>
    </row>
    <row r="828" spans="1:25" s="79" customFormat="1" ht="12.75" customHeight="1" outlineLevel="1" x14ac:dyDescent="0.25">
      <c r="A828" s="51"/>
      <c r="B828" s="295"/>
      <c r="C828" s="273"/>
      <c r="D828" s="272"/>
      <c r="E828" s="275"/>
      <c r="F828" s="299" t="s">
        <v>331</v>
      </c>
      <c r="G828" s="254"/>
      <c r="H828" s="552"/>
      <c r="I828" s="544"/>
      <c r="J828" s="544"/>
      <c r="K828" s="545"/>
      <c r="L828" s="562"/>
      <c r="M828" s="547"/>
      <c r="N828" s="548"/>
      <c r="O828" s="548"/>
      <c r="P828" s="548"/>
      <c r="Q828" s="548"/>
      <c r="R828" s="548"/>
      <c r="S828" s="548"/>
      <c r="T828" s="548"/>
      <c r="U828" s="548"/>
      <c r="V828" s="549"/>
      <c r="W828" s="254"/>
      <c r="X828" s="51"/>
      <c r="Y828" s="236"/>
    </row>
    <row r="829" spans="1:25" s="79" customFormat="1" ht="12.75" customHeight="1" outlineLevel="1" x14ac:dyDescent="0.25">
      <c r="A829" s="51"/>
      <c r="B829" s="295"/>
      <c r="C829" s="273"/>
      <c r="D829" s="272"/>
      <c r="E829" s="275"/>
      <c r="F829" s="299" t="s">
        <v>332</v>
      </c>
      <c r="G829" s="254"/>
      <c r="H829" s="552"/>
      <c r="I829" s="544"/>
      <c r="J829" s="544"/>
      <c r="K829" s="545"/>
      <c r="L829" s="562"/>
      <c r="M829" s="547"/>
      <c r="N829" s="548"/>
      <c r="O829" s="548"/>
      <c r="P829" s="548"/>
      <c r="Q829" s="548"/>
      <c r="R829" s="548"/>
      <c r="S829" s="548"/>
      <c r="T829" s="548"/>
      <c r="U829" s="548"/>
      <c r="V829" s="549"/>
      <c r="W829" s="254"/>
      <c r="X829" s="51"/>
      <c r="Y829" s="236"/>
    </row>
    <row r="830" spans="1:25" s="79" customFormat="1" ht="12.75" customHeight="1" outlineLevel="1" x14ac:dyDescent="0.25">
      <c r="A830" s="51"/>
      <c r="B830" s="295"/>
      <c r="C830" s="273"/>
      <c r="D830" s="272"/>
      <c r="E830" s="275"/>
      <c r="F830" s="299" t="s">
        <v>333</v>
      </c>
      <c r="G830" s="254"/>
      <c r="H830" s="552"/>
      <c r="I830" s="544"/>
      <c r="J830" s="544"/>
      <c r="K830" s="545"/>
      <c r="L830" s="562"/>
      <c r="M830" s="547"/>
      <c r="N830" s="548"/>
      <c r="O830" s="548"/>
      <c r="P830" s="548"/>
      <c r="Q830" s="548"/>
      <c r="R830" s="548"/>
      <c r="S830" s="548"/>
      <c r="T830" s="548"/>
      <c r="U830" s="548"/>
      <c r="V830" s="549"/>
      <c r="W830" s="254"/>
      <c r="X830" s="51"/>
      <c r="Y830" s="236"/>
    </row>
    <row r="831" spans="1:25" s="79" customFormat="1" ht="12.75" customHeight="1" outlineLevel="1" x14ac:dyDescent="0.25">
      <c r="A831" s="51"/>
      <c r="B831" s="295"/>
      <c r="C831" s="273"/>
      <c r="D831" s="272"/>
      <c r="E831" s="275"/>
      <c r="F831" s="299" t="s">
        <v>335</v>
      </c>
      <c r="G831" s="254"/>
      <c r="H831" s="552"/>
      <c r="I831" s="544"/>
      <c r="J831" s="544"/>
      <c r="K831" s="545"/>
      <c r="L831" s="562"/>
      <c r="M831" s="547"/>
      <c r="N831" s="548"/>
      <c r="O831" s="548"/>
      <c r="P831" s="548"/>
      <c r="Q831" s="548"/>
      <c r="R831" s="548"/>
      <c r="S831" s="548"/>
      <c r="T831" s="548"/>
      <c r="U831" s="548"/>
      <c r="V831" s="549"/>
      <c r="W831" s="254"/>
      <c r="X831" s="51"/>
      <c r="Y831" s="236"/>
    </row>
    <row r="832" spans="1:25" s="79" customFormat="1" ht="12.75" customHeight="1" x14ac:dyDescent="0.25">
      <c r="A832" s="51"/>
      <c r="B832" s="295"/>
      <c r="C832" s="273"/>
      <c r="D832" s="272" t="s">
        <v>336</v>
      </c>
      <c r="E832" s="275"/>
      <c r="F832" s="273"/>
      <c r="G832" s="254"/>
      <c r="H832" s="364">
        <f t="shared" ref="H832:V832" si="187">SUBTOTAL(9,H833:H834)</f>
        <v>0</v>
      </c>
      <c r="I832" s="364">
        <f t="shared" si="187"/>
        <v>0</v>
      </c>
      <c r="J832" s="364">
        <f t="shared" si="187"/>
        <v>0</v>
      </c>
      <c r="K832" s="365">
        <f t="shared" si="187"/>
        <v>0</v>
      </c>
      <c r="L832" s="363">
        <f t="shared" si="187"/>
        <v>0</v>
      </c>
      <c r="M832" s="31">
        <f t="shared" si="187"/>
        <v>0</v>
      </c>
      <c r="N832" s="364">
        <f t="shared" si="187"/>
        <v>0</v>
      </c>
      <c r="O832" s="364">
        <f t="shared" si="187"/>
        <v>0</v>
      </c>
      <c r="P832" s="364">
        <f t="shared" si="187"/>
        <v>0</v>
      </c>
      <c r="Q832" s="364">
        <f t="shared" si="187"/>
        <v>0</v>
      </c>
      <c r="R832" s="364">
        <f t="shared" si="187"/>
        <v>0</v>
      </c>
      <c r="S832" s="364">
        <f t="shared" si="187"/>
        <v>0</v>
      </c>
      <c r="T832" s="364">
        <f t="shared" si="187"/>
        <v>0</v>
      </c>
      <c r="U832" s="364">
        <f t="shared" si="187"/>
        <v>0</v>
      </c>
      <c r="V832" s="364">
        <f t="shared" si="187"/>
        <v>0</v>
      </c>
      <c r="W832" s="254"/>
      <c r="X832" s="51"/>
      <c r="Y832" s="235"/>
    </row>
    <row r="833" spans="1:25" s="79" customFormat="1" ht="12.75" customHeight="1" outlineLevel="1" x14ac:dyDescent="0.25">
      <c r="A833" s="51"/>
      <c r="B833" s="295"/>
      <c r="C833" s="273"/>
      <c r="D833" s="272"/>
      <c r="E833" s="275"/>
      <c r="F833" s="299" t="s">
        <v>337</v>
      </c>
      <c r="G833" s="254"/>
      <c r="H833" s="552"/>
      <c r="I833" s="544"/>
      <c r="J833" s="544"/>
      <c r="K833" s="545"/>
      <c r="L833" s="562"/>
      <c r="M833" s="547"/>
      <c r="N833" s="548"/>
      <c r="O833" s="548"/>
      <c r="P833" s="548"/>
      <c r="Q833" s="548"/>
      <c r="R833" s="548"/>
      <c r="S833" s="548"/>
      <c r="T833" s="548"/>
      <c r="U833" s="548"/>
      <c r="V833" s="549"/>
      <c r="W833" s="254"/>
      <c r="X833" s="51"/>
      <c r="Y833" s="236"/>
    </row>
    <row r="834" spans="1:25" s="79" customFormat="1" ht="12.75" customHeight="1" outlineLevel="1" x14ac:dyDescent="0.25">
      <c r="A834" s="51"/>
      <c r="B834" s="295"/>
      <c r="C834" s="273"/>
      <c r="D834" s="272"/>
      <c r="E834" s="275"/>
      <c r="F834" s="299" t="s">
        <v>338</v>
      </c>
      <c r="G834" s="254"/>
      <c r="H834" s="552"/>
      <c r="I834" s="544"/>
      <c r="J834" s="544"/>
      <c r="K834" s="545"/>
      <c r="L834" s="562"/>
      <c r="M834" s="547"/>
      <c r="N834" s="548"/>
      <c r="O834" s="548"/>
      <c r="P834" s="548"/>
      <c r="Q834" s="548"/>
      <c r="R834" s="548"/>
      <c r="S834" s="548"/>
      <c r="T834" s="548"/>
      <c r="U834" s="548"/>
      <c r="V834" s="549"/>
      <c r="W834" s="254"/>
      <c r="X834" s="51"/>
      <c r="Y834" s="236"/>
    </row>
    <row r="835" spans="1:25" s="79" customFormat="1" ht="12.75" customHeight="1" x14ac:dyDescent="0.25">
      <c r="A835" s="51"/>
      <c r="B835" s="295"/>
      <c r="C835" s="273"/>
      <c r="D835" s="272" t="s">
        <v>339</v>
      </c>
      <c r="E835" s="273"/>
      <c r="F835" s="275"/>
      <c r="G835" s="254"/>
      <c r="H835" s="364">
        <f t="shared" ref="H835:V835" si="188">SUBTOTAL(9,H836:H840)</f>
        <v>0</v>
      </c>
      <c r="I835" s="364">
        <f t="shared" si="188"/>
        <v>0</v>
      </c>
      <c r="J835" s="364">
        <f t="shared" si="188"/>
        <v>0</v>
      </c>
      <c r="K835" s="365">
        <f t="shared" si="188"/>
        <v>0</v>
      </c>
      <c r="L835" s="363">
        <f t="shared" si="188"/>
        <v>0</v>
      </c>
      <c r="M835" s="31">
        <f t="shared" si="188"/>
        <v>0</v>
      </c>
      <c r="N835" s="364">
        <f t="shared" si="188"/>
        <v>0</v>
      </c>
      <c r="O835" s="364">
        <f t="shared" si="188"/>
        <v>0</v>
      </c>
      <c r="P835" s="364">
        <f t="shared" si="188"/>
        <v>0</v>
      </c>
      <c r="Q835" s="364">
        <f t="shared" si="188"/>
        <v>0</v>
      </c>
      <c r="R835" s="364">
        <f t="shared" si="188"/>
        <v>0</v>
      </c>
      <c r="S835" s="364">
        <f t="shared" si="188"/>
        <v>0</v>
      </c>
      <c r="T835" s="364">
        <f t="shared" si="188"/>
        <v>0</v>
      </c>
      <c r="U835" s="364">
        <f t="shared" si="188"/>
        <v>0</v>
      </c>
      <c r="V835" s="364">
        <f t="shared" si="188"/>
        <v>0</v>
      </c>
      <c r="W835" s="254"/>
      <c r="X835" s="51"/>
      <c r="Y835" s="235"/>
    </row>
    <row r="836" spans="1:25" s="79" customFormat="1" ht="12.75" customHeight="1" outlineLevel="1" x14ac:dyDescent="0.25">
      <c r="A836" s="51"/>
      <c r="B836" s="295"/>
      <c r="C836" s="273"/>
      <c r="D836" s="272"/>
      <c r="E836" s="275"/>
      <c r="F836" s="299" t="s">
        <v>340</v>
      </c>
      <c r="G836" s="254"/>
      <c r="H836" s="552"/>
      <c r="I836" s="544"/>
      <c r="J836" s="544"/>
      <c r="K836" s="545"/>
      <c r="L836" s="562"/>
      <c r="M836" s="547"/>
      <c r="N836" s="548"/>
      <c r="O836" s="548"/>
      <c r="P836" s="548"/>
      <c r="Q836" s="548"/>
      <c r="R836" s="548"/>
      <c r="S836" s="548"/>
      <c r="T836" s="548"/>
      <c r="U836" s="548"/>
      <c r="V836" s="549"/>
      <c r="W836" s="254"/>
      <c r="X836" s="51"/>
      <c r="Y836" s="236"/>
    </row>
    <row r="837" spans="1:25" s="79" customFormat="1" ht="12.75" customHeight="1" outlineLevel="1" x14ac:dyDescent="0.25">
      <c r="A837" s="51"/>
      <c r="B837" s="295"/>
      <c r="C837" s="273"/>
      <c r="D837" s="272"/>
      <c r="E837" s="275"/>
      <c r="F837" s="299" t="s">
        <v>341</v>
      </c>
      <c r="G837" s="254"/>
      <c r="H837" s="552"/>
      <c r="I837" s="544"/>
      <c r="J837" s="544"/>
      <c r="K837" s="545"/>
      <c r="L837" s="562"/>
      <c r="M837" s="547"/>
      <c r="N837" s="548"/>
      <c r="O837" s="548"/>
      <c r="P837" s="548"/>
      <c r="Q837" s="548"/>
      <c r="R837" s="548"/>
      <c r="S837" s="548"/>
      <c r="T837" s="548"/>
      <c r="U837" s="548"/>
      <c r="V837" s="549"/>
      <c r="W837" s="254"/>
      <c r="X837" s="51"/>
      <c r="Y837" s="236"/>
    </row>
    <row r="838" spans="1:25" s="79" customFormat="1" ht="12.75" customHeight="1" outlineLevel="1" x14ac:dyDescent="0.25">
      <c r="A838" s="51"/>
      <c r="B838" s="295"/>
      <c r="C838" s="273"/>
      <c r="D838" s="272"/>
      <c r="E838" s="275"/>
      <c r="F838" s="299" t="s">
        <v>342</v>
      </c>
      <c r="G838" s="254"/>
      <c r="H838" s="552"/>
      <c r="I838" s="544"/>
      <c r="J838" s="544"/>
      <c r="K838" s="545"/>
      <c r="L838" s="562"/>
      <c r="M838" s="547"/>
      <c r="N838" s="548"/>
      <c r="O838" s="548"/>
      <c r="P838" s="548"/>
      <c r="Q838" s="548"/>
      <c r="R838" s="548"/>
      <c r="S838" s="548"/>
      <c r="T838" s="548"/>
      <c r="U838" s="548"/>
      <c r="V838" s="549"/>
      <c r="W838" s="254"/>
      <c r="X838" s="51"/>
      <c r="Y838" s="236"/>
    </row>
    <row r="839" spans="1:25" s="79" customFormat="1" ht="12.75" customHeight="1" outlineLevel="1" x14ac:dyDescent="0.25">
      <c r="A839" s="51"/>
      <c r="B839" s="295"/>
      <c r="C839" s="273"/>
      <c r="D839" s="272"/>
      <c r="E839" s="275"/>
      <c r="F839" s="299" t="s">
        <v>343</v>
      </c>
      <c r="G839" s="254"/>
      <c r="H839" s="552"/>
      <c r="I839" s="544"/>
      <c r="J839" s="544"/>
      <c r="K839" s="545"/>
      <c r="L839" s="562"/>
      <c r="M839" s="547"/>
      <c r="N839" s="548"/>
      <c r="O839" s="548"/>
      <c r="P839" s="548"/>
      <c r="Q839" s="548"/>
      <c r="R839" s="548"/>
      <c r="S839" s="548"/>
      <c r="T839" s="548"/>
      <c r="U839" s="548"/>
      <c r="V839" s="549"/>
      <c r="W839" s="254"/>
      <c r="X839" s="51"/>
      <c r="Y839" s="236"/>
    </row>
    <row r="840" spans="1:25" s="79" customFormat="1" ht="12.75" customHeight="1" outlineLevel="1" x14ac:dyDescent="0.25">
      <c r="A840" s="51"/>
      <c r="B840" s="295"/>
      <c r="C840" s="273"/>
      <c r="D840" s="272"/>
      <c r="E840" s="275"/>
      <c r="F840" s="299" t="s">
        <v>344</v>
      </c>
      <c r="G840" s="254"/>
      <c r="H840" s="552"/>
      <c r="I840" s="544"/>
      <c r="J840" s="544"/>
      <c r="K840" s="545"/>
      <c r="L840" s="562"/>
      <c r="M840" s="547"/>
      <c r="N840" s="548"/>
      <c r="O840" s="548"/>
      <c r="P840" s="548"/>
      <c r="Q840" s="548"/>
      <c r="R840" s="548"/>
      <c r="S840" s="548"/>
      <c r="T840" s="548"/>
      <c r="U840" s="548"/>
      <c r="V840" s="549"/>
      <c r="W840" s="254"/>
      <c r="X840" s="51"/>
      <c r="Y840" s="236"/>
    </row>
    <row r="841" spans="1:25" s="79" customFormat="1" ht="12.75" customHeight="1" x14ac:dyDescent="0.25">
      <c r="A841" s="51"/>
      <c r="B841" s="295"/>
      <c r="C841" s="273"/>
      <c r="D841" s="272" t="s">
        <v>345</v>
      </c>
      <c r="E841" s="272"/>
      <c r="F841" s="272"/>
      <c r="G841" s="254"/>
      <c r="H841" s="364">
        <f t="shared" ref="H841:V841" si="189">SUBTOTAL(9,H842:H846)</f>
        <v>0</v>
      </c>
      <c r="I841" s="364">
        <f t="shared" si="189"/>
        <v>0</v>
      </c>
      <c r="J841" s="364">
        <f t="shared" si="189"/>
        <v>0</v>
      </c>
      <c r="K841" s="365">
        <f t="shared" si="189"/>
        <v>0</v>
      </c>
      <c r="L841" s="363">
        <f t="shared" si="189"/>
        <v>0</v>
      </c>
      <c r="M841" s="31">
        <f t="shared" si="189"/>
        <v>0</v>
      </c>
      <c r="N841" s="364">
        <f t="shared" si="189"/>
        <v>0</v>
      </c>
      <c r="O841" s="364">
        <f t="shared" si="189"/>
        <v>0</v>
      </c>
      <c r="P841" s="364">
        <f t="shared" si="189"/>
        <v>0</v>
      </c>
      <c r="Q841" s="364">
        <f t="shared" si="189"/>
        <v>0</v>
      </c>
      <c r="R841" s="364">
        <f t="shared" si="189"/>
        <v>0</v>
      </c>
      <c r="S841" s="364">
        <f t="shared" si="189"/>
        <v>0</v>
      </c>
      <c r="T841" s="364">
        <f t="shared" si="189"/>
        <v>0</v>
      </c>
      <c r="U841" s="364">
        <f t="shared" si="189"/>
        <v>0</v>
      </c>
      <c r="V841" s="364">
        <f t="shared" si="189"/>
        <v>0</v>
      </c>
      <c r="W841" s="254"/>
      <c r="X841" s="51"/>
      <c r="Y841" s="235"/>
    </row>
    <row r="842" spans="1:25" s="79" customFormat="1" ht="12.75" customHeight="1" outlineLevel="1" x14ac:dyDescent="0.25">
      <c r="A842" s="51"/>
      <c r="B842" s="295"/>
      <c r="C842" s="273"/>
      <c r="D842" s="272"/>
      <c r="E842" s="275"/>
      <c r="F842" s="299" t="s">
        <v>346</v>
      </c>
      <c r="G842" s="254"/>
      <c r="H842" s="552"/>
      <c r="I842" s="544"/>
      <c r="J842" s="544"/>
      <c r="K842" s="545"/>
      <c r="L842" s="562"/>
      <c r="M842" s="547"/>
      <c r="N842" s="548"/>
      <c r="O842" s="548"/>
      <c r="P842" s="548"/>
      <c r="Q842" s="548"/>
      <c r="R842" s="548"/>
      <c r="S842" s="548"/>
      <c r="T842" s="548"/>
      <c r="U842" s="548"/>
      <c r="V842" s="549"/>
      <c r="W842" s="254"/>
      <c r="X842" s="51"/>
      <c r="Y842" s="236"/>
    </row>
    <row r="843" spans="1:25" s="79" customFormat="1" ht="12.75" customHeight="1" outlineLevel="1" x14ac:dyDescent="0.25">
      <c r="A843" s="51"/>
      <c r="B843" s="438"/>
      <c r="C843" s="273"/>
      <c r="D843" s="272"/>
      <c r="E843" s="275"/>
      <c r="F843" s="299" t="s">
        <v>347</v>
      </c>
      <c r="G843" s="254"/>
      <c r="H843" s="552"/>
      <c r="I843" s="544"/>
      <c r="J843" s="544"/>
      <c r="K843" s="545"/>
      <c r="L843" s="562"/>
      <c r="M843" s="547"/>
      <c r="N843" s="548"/>
      <c r="O843" s="548"/>
      <c r="P843" s="548"/>
      <c r="Q843" s="548"/>
      <c r="R843" s="548"/>
      <c r="S843" s="548"/>
      <c r="T843" s="548"/>
      <c r="U843" s="548"/>
      <c r="V843" s="549"/>
      <c r="W843" s="254"/>
      <c r="X843" s="51"/>
      <c r="Y843" s="236"/>
    </row>
    <row r="844" spans="1:25" s="79" customFormat="1" ht="12.75" customHeight="1" outlineLevel="1" x14ac:dyDescent="0.25">
      <c r="A844" s="51"/>
      <c r="B844" s="438"/>
      <c r="C844" s="273"/>
      <c r="D844" s="272"/>
      <c r="E844" s="275"/>
      <c r="F844" s="299" t="s">
        <v>348</v>
      </c>
      <c r="G844" s="254"/>
      <c r="H844" s="369">
        <f t="shared" ref="H844:V845" si="190">SUBTOTAL(9,H845:H846)</f>
        <v>0</v>
      </c>
      <c r="I844" s="369">
        <f t="shared" si="190"/>
        <v>0</v>
      </c>
      <c r="J844" s="369">
        <f t="shared" si="190"/>
        <v>0</v>
      </c>
      <c r="K844" s="370">
        <f t="shared" si="190"/>
        <v>0</v>
      </c>
      <c r="L844" s="364">
        <f t="shared" si="190"/>
        <v>0</v>
      </c>
      <c r="M844" s="364">
        <f t="shared" si="190"/>
        <v>0</v>
      </c>
      <c r="N844" s="364">
        <f t="shared" si="190"/>
        <v>0</v>
      </c>
      <c r="O844" s="364">
        <f t="shared" si="190"/>
        <v>0</v>
      </c>
      <c r="P844" s="364">
        <f t="shared" si="190"/>
        <v>0</v>
      </c>
      <c r="Q844" s="364">
        <f t="shared" si="190"/>
        <v>0</v>
      </c>
      <c r="R844" s="364">
        <f t="shared" si="190"/>
        <v>0</v>
      </c>
      <c r="S844" s="364">
        <f t="shared" si="190"/>
        <v>0</v>
      </c>
      <c r="T844" s="364">
        <f t="shared" si="190"/>
        <v>0</v>
      </c>
      <c r="U844" s="364">
        <f t="shared" si="190"/>
        <v>0</v>
      </c>
      <c r="V844" s="440">
        <f t="shared" si="190"/>
        <v>0</v>
      </c>
      <c r="W844" s="254"/>
      <c r="X844" s="51"/>
      <c r="Y844" s="236"/>
    </row>
    <row r="845" spans="1:25" s="79" customFormat="1" ht="12.75" customHeight="1" outlineLevel="1" x14ac:dyDescent="0.25">
      <c r="A845" s="51"/>
      <c r="B845" s="438"/>
      <c r="C845" s="273"/>
      <c r="D845" s="272"/>
      <c r="E845" s="275"/>
      <c r="F845" s="299" t="s">
        <v>349</v>
      </c>
      <c r="G845" s="254"/>
      <c r="H845" s="442">
        <f t="shared" si="190"/>
        <v>0</v>
      </c>
      <c r="I845" s="442">
        <f t="shared" si="190"/>
        <v>0</v>
      </c>
      <c r="J845" s="442">
        <f t="shared" si="190"/>
        <v>0</v>
      </c>
      <c r="K845" s="442">
        <f t="shared" si="190"/>
        <v>0</v>
      </c>
      <c r="L845" s="443">
        <f t="shared" si="190"/>
        <v>0</v>
      </c>
      <c r="M845" s="442">
        <f t="shared" si="190"/>
        <v>0</v>
      </c>
      <c r="N845" s="442">
        <f t="shared" si="190"/>
        <v>0</v>
      </c>
      <c r="O845" s="442">
        <f t="shared" si="190"/>
        <v>0</v>
      </c>
      <c r="P845" s="442">
        <f t="shared" si="190"/>
        <v>0</v>
      </c>
      <c r="Q845" s="442">
        <f t="shared" si="190"/>
        <v>0</v>
      </c>
      <c r="R845" s="442">
        <f t="shared" si="190"/>
        <v>0</v>
      </c>
      <c r="S845" s="442">
        <f t="shared" si="190"/>
        <v>0</v>
      </c>
      <c r="T845" s="442">
        <f t="shared" si="190"/>
        <v>0</v>
      </c>
      <c r="U845" s="442">
        <f t="shared" si="190"/>
        <v>0</v>
      </c>
      <c r="V845" s="442">
        <f t="shared" si="190"/>
        <v>0</v>
      </c>
      <c r="W845" s="254"/>
      <c r="X845" s="51"/>
      <c r="Y845" s="236"/>
    </row>
    <row r="846" spans="1:25" s="79" customFormat="1" ht="12.75" customHeight="1" outlineLevel="1" x14ac:dyDescent="0.25">
      <c r="A846" s="51"/>
      <c r="B846" s="438"/>
      <c r="C846" s="273"/>
      <c r="D846" s="272"/>
      <c r="E846" s="275"/>
      <c r="F846" s="299" t="s">
        <v>350</v>
      </c>
      <c r="G846" s="254"/>
      <c r="H846" s="552"/>
      <c r="I846" s="544"/>
      <c r="J846" s="544"/>
      <c r="K846" s="545"/>
      <c r="L846" s="562"/>
      <c r="M846" s="547"/>
      <c r="N846" s="548"/>
      <c r="O846" s="548"/>
      <c r="P846" s="548"/>
      <c r="Q846" s="548"/>
      <c r="R846" s="548"/>
      <c r="S846" s="548"/>
      <c r="T846" s="548"/>
      <c r="U846" s="548"/>
      <c r="V846" s="549"/>
      <c r="W846" s="254"/>
      <c r="X846" s="51"/>
      <c r="Y846" s="236"/>
    </row>
    <row r="847" spans="1:25" ht="12.75" customHeight="1" outlineLevel="1" x14ac:dyDescent="0.25">
      <c r="B847" s="465"/>
      <c r="C847" s="273"/>
      <c r="D847" s="272"/>
      <c r="E847" s="275"/>
      <c r="F847" s="273"/>
      <c r="G847" s="254"/>
      <c r="H847" s="369"/>
      <c r="I847" s="369"/>
      <c r="J847" s="369"/>
      <c r="K847" s="370"/>
      <c r="L847" s="364"/>
      <c r="M847" s="364"/>
      <c r="N847" s="364"/>
      <c r="O847" s="364"/>
      <c r="P847" s="364"/>
      <c r="Q847" s="364"/>
      <c r="R847" s="364"/>
      <c r="S847" s="364"/>
      <c r="T847" s="364"/>
      <c r="U847" s="364"/>
      <c r="V847" s="364"/>
      <c r="W847" s="254"/>
      <c r="Y847" s="235"/>
    </row>
    <row r="848" spans="1:25" outlineLevel="1" x14ac:dyDescent="0.25">
      <c r="B848" s="465"/>
      <c r="C848" s="272" t="s">
        <v>351</v>
      </c>
      <c r="D848" s="272"/>
      <c r="E848" s="275"/>
      <c r="F848" s="273"/>
      <c r="G848" s="367">
        <f>SUBTOTAL(9,G849:G851)</f>
        <v>0</v>
      </c>
      <c r="H848" s="369">
        <f>SUBTOTAL(9,H849:H851)</f>
        <v>0</v>
      </c>
      <c r="I848" s="369">
        <f t="shared" ref="I848:V848" si="191">SUBTOTAL(9,I849:I851)</f>
        <v>0</v>
      </c>
      <c r="J848" s="369">
        <f t="shared" si="191"/>
        <v>0</v>
      </c>
      <c r="K848" s="370">
        <f t="shared" si="191"/>
        <v>0</v>
      </c>
      <c r="L848" s="364">
        <f t="shared" si="191"/>
        <v>0</v>
      </c>
      <c r="M848" s="364">
        <f t="shared" si="191"/>
        <v>0</v>
      </c>
      <c r="N848" s="364">
        <f t="shared" si="191"/>
        <v>0</v>
      </c>
      <c r="O848" s="364">
        <f t="shared" si="191"/>
        <v>0</v>
      </c>
      <c r="P848" s="364">
        <f t="shared" si="191"/>
        <v>0</v>
      </c>
      <c r="Q848" s="364">
        <f t="shared" si="191"/>
        <v>0</v>
      </c>
      <c r="R848" s="364">
        <f t="shared" si="191"/>
        <v>0</v>
      </c>
      <c r="S848" s="364">
        <f t="shared" si="191"/>
        <v>0</v>
      </c>
      <c r="T848" s="364">
        <f t="shared" si="191"/>
        <v>0</v>
      </c>
      <c r="U848" s="364">
        <f t="shared" si="191"/>
        <v>0</v>
      </c>
      <c r="V848" s="364">
        <f t="shared" si="191"/>
        <v>0</v>
      </c>
      <c r="W848" s="367">
        <f>SUBTOTAL(9,W849:W851)</f>
        <v>0</v>
      </c>
      <c r="Y848" s="235"/>
    </row>
    <row r="849" spans="1:25" outlineLevel="1" x14ac:dyDescent="0.25">
      <c r="B849" s="465"/>
      <c r="C849" s="273"/>
      <c r="D849" s="272"/>
      <c r="E849" s="275"/>
      <c r="F849" s="299" t="s">
        <v>150</v>
      </c>
      <c r="G849" s="218"/>
      <c r="H849" s="225"/>
      <c r="I849" s="223"/>
      <c r="J849" s="223"/>
      <c r="K849" s="224"/>
      <c r="L849" s="225"/>
      <c r="M849" s="226"/>
      <c r="N849" s="223"/>
      <c r="O849" s="223"/>
      <c r="P849" s="223"/>
      <c r="Q849" s="223"/>
      <c r="R849" s="223"/>
      <c r="S849" s="223"/>
      <c r="T849" s="223"/>
      <c r="U849" s="223"/>
      <c r="V849" s="227"/>
      <c r="W849" s="218"/>
      <c r="Y849" s="236"/>
    </row>
    <row r="850" spans="1:25" outlineLevel="1" x14ac:dyDescent="0.25">
      <c r="B850" s="465"/>
      <c r="C850" s="273"/>
      <c r="D850" s="272"/>
      <c r="E850" s="275"/>
      <c r="F850" s="299" t="s">
        <v>151</v>
      </c>
      <c r="G850" s="218"/>
      <c r="H850" s="225"/>
      <c r="I850" s="223"/>
      <c r="J850" s="223"/>
      <c r="K850" s="224"/>
      <c r="L850" s="225"/>
      <c r="M850" s="226"/>
      <c r="N850" s="223"/>
      <c r="O850" s="223"/>
      <c r="P850" s="223"/>
      <c r="Q850" s="223"/>
      <c r="R850" s="223"/>
      <c r="S850" s="223"/>
      <c r="T850" s="223"/>
      <c r="U850" s="223"/>
      <c r="V850" s="227"/>
      <c r="W850" s="218"/>
      <c r="Y850" s="236"/>
    </row>
    <row r="851" spans="1:25" outlineLevel="1" x14ac:dyDescent="0.25">
      <c r="B851" s="465"/>
      <c r="C851" s="273"/>
      <c r="D851" s="272"/>
      <c r="E851" s="275"/>
      <c r="F851" s="299" t="s">
        <v>152</v>
      </c>
      <c r="G851" s="218"/>
      <c r="H851" s="225"/>
      <c r="I851" s="223"/>
      <c r="J851" s="223"/>
      <c r="K851" s="224"/>
      <c r="L851" s="225"/>
      <c r="M851" s="226"/>
      <c r="N851" s="223"/>
      <c r="O851" s="223"/>
      <c r="P851" s="223"/>
      <c r="Q851" s="223"/>
      <c r="R851" s="223"/>
      <c r="S851" s="223"/>
      <c r="T851" s="223"/>
      <c r="U851" s="223"/>
      <c r="V851" s="227"/>
      <c r="W851" s="218"/>
      <c r="Y851" s="236"/>
    </row>
    <row r="852" spans="1:25" outlineLevel="1" x14ac:dyDescent="0.25">
      <c r="B852" s="465"/>
      <c r="C852" s="273"/>
      <c r="D852" s="272"/>
      <c r="E852" s="275"/>
      <c r="F852" s="273"/>
      <c r="G852" s="254"/>
      <c r="H852" s="369"/>
      <c r="I852" s="369"/>
      <c r="J852" s="369"/>
      <c r="K852" s="370"/>
      <c r="L852" s="364"/>
      <c r="M852" s="364"/>
      <c r="N852" s="364"/>
      <c r="O852" s="364"/>
      <c r="P852" s="364"/>
      <c r="Q852" s="364"/>
      <c r="R852" s="364"/>
      <c r="S852" s="364"/>
      <c r="T852" s="364"/>
      <c r="U852" s="364"/>
      <c r="V852" s="364"/>
      <c r="W852" s="254"/>
      <c r="Y852" s="362"/>
    </row>
    <row r="853" spans="1:25" ht="13.8" outlineLevel="1" x14ac:dyDescent="0.25">
      <c r="B853" s="438"/>
      <c r="C853" s="439" t="s">
        <v>352</v>
      </c>
      <c r="D853" s="272"/>
      <c r="E853" s="275"/>
      <c r="F853" s="273"/>
      <c r="G853" s="366">
        <f>SUBTOTAL(9,G854:G855)</f>
        <v>0</v>
      </c>
      <c r="H853" s="364">
        <f>SUBTOTAL(9,H854:H855)</f>
        <v>0</v>
      </c>
      <c r="I853" s="364">
        <f t="shared" ref="I853:V853" si="192">SUBTOTAL(9,I854:I855)</f>
        <v>0</v>
      </c>
      <c r="J853" s="364">
        <f t="shared" si="192"/>
        <v>0</v>
      </c>
      <c r="K853" s="365">
        <f t="shared" si="192"/>
        <v>0</v>
      </c>
      <c r="L853" s="363">
        <f t="shared" si="192"/>
        <v>0</v>
      </c>
      <c r="M853" s="31">
        <f t="shared" si="192"/>
        <v>0</v>
      </c>
      <c r="N853" s="364">
        <f t="shared" si="192"/>
        <v>0</v>
      </c>
      <c r="O853" s="364">
        <f t="shared" si="192"/>
        <v>0</v>
      </c>
      <c r="P853" s="364">
        <f t="shared" si="192"/>
        <v>0</v>
      </c>
      <c r="Q853" s="364">
        <f t="shared" si="192"/>
        <v>0</v>
      </c>
      <c r="R853" s="364">
        <f t="shared" si="192"/>
        <v>0</v>
      </c>
      <c r="S853" s="364">
        <f t="shared" si="192"/>
        <v>0</v>
      </c>
      <c r="T853" s="364">
        <f t="shared" si="192"/>
        <v>0</v>
      </c>
      <c r="U853" s="364">
        <f t="shared" si="192"/>
        <v>0</v>
      </c>
      <c r="V853" s="364">
        <f t="shared" si="192"/>
        <v>0</v>
      </c>
      <c r="W853" s="366">
        <f t="shared" ref="W853" si="193">SUBTOTAL(9,W854:W855)</f>
        <v>0</v>
      </c>
      <c r="Y853" s="362"/>
    </row>
    <row r="854" spans="1:25" outlineLevel="1" x14ac:dyDescent="0.25">
      <c r="B854" s="438"/>
      <c r="C854" s="444"/>
      <c r="D854" s="272"/>
      <c r="E854" s="273"/>
      <c r="F854" s="299" t="s">
        <v>353</v>
      </c>
      <c r="G854" s="553"/>
      <c r="H854" s="552"/>
      <c r="I854" s="544"/>
      <c r="J854" s="544"/>
      <c r="K854" s="545"/>
      <c r="L854" s="562"/>
      <c r="M854" s="547"/>
      <c r="N854" s="548"/>
      <c r="O854" s="548"/>
      <c r="P854" s="548"/>
      <c r="Q854" s="548"/>
      <c r="R854" s="548"/>
      <c r="S854" s="548"/>
      <c r="T854" s="548"/>
      <c r="U854" s="548"/>
      <c r="V854" s="549"/>
      <c r="W854" s="550"/>
      <c r="Y854" s="236"/>
    </row>
    <row r="855" spans="1:25" outlineLevel="1" x14ac:dyDescent="0.25">
      <c r="B855" s="438"/>
      <c r="C855" s="444"/>
      <c r="D855" s="272"/>
      <c r="E855" s="273"/>
      <c r="F855" s="299" t="s">
        <v>354</v>
      </c>
      <c r="G855" s="553"/>
      <c r="H855" s="552"/>
      <c r="I855" s="544"/>
      <c r="J855" s="544"/>
      <c r="K855" s="545"/>
      <c r="L855" s="562"/>
      <c r="M855" s="547"/>
      <c r="N855" s="548"/>
      <c r="O855" s="548"/>
      <c r="P855" s="548"/>
      <c r="Q855" s="548"/>
      <c r="R855" s="548"/>
      <c r="S855" s="548"/>
      <c r="T855" s="548"/>
      <c r="U855" s="548"/>
      <c r="V855" s="549"/>
      <c r="W855" s="550"/>
      <c r="Y855" s="236"/>
    </row>
    <row r="856" spans="1:25" s="79" customFormat="1" ht="12.75" customHeight="1" thickBot="1" x14ac:dyDescent="0.3">
      <c r="A856" s="51"/>
      <c r="B856" s="502"/>
      <c r="C856" s="503"/>
      <c r="D856" s="445"/>
      <c r="E856" s="505"/>
      <c r="F856" s="503"/>
      <c r="G856" s="462"/>
      <c r="H856" s="498"/>
      <c r="I856" s="498"/>
      <c r="J856" s="498"/>
      <c r="K856" s="499"/>
      <c r="L856" s="500"/>
      <c r="M856" s="253"/>
      <c r="N856" s="498"/>
      <c r="O856" s="498"/>
      <c r="P856" s="498"/>
      <c r="Q856" s="498"/>
      <c r="R856" s="498"/>
      <c r="S856" s="498"/>
      <c r="T856" s="498"/>
      <c r="U856" s="498"/>
      <c r="V856" s="498"/>
      <c r="W856" s="462"/>
      <c r="X856" s="51"/>
      <c r="Y856" s="521"/>
    </row>
    <row r="857" spans="1:25" x14ac:dyDescent="0.25">
      <c r="B857" s="51"/>
      <c r="C857" s="51"/>
      <c r="D857" s="51"/>
      <c r="E857" s="51"/>
      <c r="F857" s="51"/>
      <c r="G857" s="51"/>
      <c r="J857" s="51"/>
      <c r="M857" s="51"/>
    </row>
    <row r="858" spans="1:25" ht="13.8" thickBot="1" x14ac:dyDescent="0.3">
      <c r="B858" s="51"/>
      <c r="C858" s="51"/>
      <c r="D858" s="51"/>
      <c r="E858" s="51"/>
      <c r="F858" s="51"/>
      <c r="G858" s="51"/>
      <c r="J858" s="51"/>
      <c r="M858" s="51"/>
    </row>
    <row r="859" spans="1:25" s="141" customFormat="1" ht="51" thickBot="1" x14ac:dyDescent="0.9">
      <c r="A859" s="211"/>
      <c r="B859" s="293" t="s">
        <v>355</v>
      </c>
      <c r="C859" s="294"/>
      <c r="D859" s="294"/>
      <c r="E859" s="294"/>
      <c r="F859" s="294"/>
      <c r="G859" s="294"/>
      <c r="H859" s="294"/>
      <c r="I859" s="294"/>
      <c r="J859" s="294"/>
      <c r="K859" s="294"/>
      <c r="L859" s="294"/>
      <c r="M859" s="294"/>
      <c r="N859" s="294"/>
      <c r="O859" s="294"/>
      <c r="P859" s="294"/>
      <c r="Q859" s="294"/>
      <c r="R859" s="294"/>
      <c r="S859" s="294"/>
      <c r="T859" s="294"/>
      <c r="U859" s="294"/>
      <c r="V859" s="294"/>
      <c r="W859" s="446"/>
    </row>
    <row r="860" spans="1:25" x14ac:dyDescent="0.25">
      <c r="A860" s="212"/>
      <c r="B860" s="51"/>
      <c r="C860" s="51"/>
      <c r="D860" s="51"/>
      <c r="E860" s="51"/>
      <c r="F860" s="51"/>
      <c r="G860" s="51"/>
      <c r="J860" s="51"/>
      <c r="M860" s="51"/>
    </row>
    <row r="861" spans="1:25" ht="16.2" thickBot="1" x14ac:dyDescent="0.3">
      <c r="A861" s="212"/>
      <c r="B861" s="61" t="s">
        <v>356</v>
      </c>
      <c r="F861" s="61" t="str">
        <f>F3</f>
        <v>Livre sterling (GBP)</v>
      </c>
      <c r="H861" s="17"/>
      <c r="I861" s="17"/>
      <c r="K861" s="17"/>
      <c r="L861" s="17"/>
      <c r="M861" s="94"/>
      <c r="N861" s="17"/>
      <c r="O861" s="17"/>
      <c r="P861" s="17"/>
      <c r="Q861" s="17"/>
      <c r="R861" s="17"/>
      <c r="S861" s="17"/>
      <c r="T861" s="17"/>
      <c r="U861" s="17"/>
      <c r="V861" s="17"/>
      <c r="W861" s="17"/>
      <c r="Y861" s="17"/>
    </row>
    <row r="862" spans="1:25" s="79" customFormat="1" ht="15.6" x14ac:dyDescent="0.3">
      <c r="A862" s="212"/>
      <c r="B862" s="61" t="s">
        <v>357</v>
      </c>
      <c r="C862" s="2"/>
      <c r="D862" s="2"/>
      <c r="E862" s="2"/>
      <c r="F862" s="61" t="str">
        <f>F4</f>
        <v>Nom de la banque</v>
      </c>
      <c r="G862" s="468"/>
      <c r="H862" s="447" t="s">
        <v>4</v>
      </c>
      <c r="I862" s="466"/>
      <c r="J862" s="466"/>
      <c r="K862" s="467"/>
      <c r="L862" s="501"/>
      <c r="M862" s="466"/>
      <c r="N862" s="466"/>
      <c r="O862" s="466"/>
      <c r="P862" s="466"/>
      <c r="Q862" s="466"/>
      <c r="R862" s="466"/>
      <c r="S862" s="466"/>
      <c r="T862" s="466"/>
      <c r="U862" s="466"/>
      <c r="V862" s="467"/>
      <c r="W862" s="470"/>
      <c r="X862" s="51"/>
      <c r="Y862"/>
    </row>
    <row r="863" spans="1:25" s="79" customFormat="1" ht="16.2" thickBot="1" x14ac:dyDescent="0.3">
      <c r="A863" s="212"/>
      <c r="B863" s="61" t="s">
        <v>358</v>
      </c>
      <c r="C863" s="2"/>
      <c r="D863" s="2"/>
      <c r="E863" s="2"/>
      <c r="F863" s="448">
        <f>F5</f>
        <v>45046</v>
      </c>
      <c r="G863" s="469"/>
      <c r="H863" s="449">
        <f>$F863+7</f>
        <v>45053</v>
      </c>
      <c r="I863" s="450">
        <f>$F863+14</f>
        <v>45060</v>
      </c>
      <c r="J863" s="450">
        <f>$F863+21</f>
        <v>45067</v>
      </c>
      <c r="K863" s="451">
        <f>IF(EOMONTH($F863,0)=$F863,EOMONTH(F863,1),DATE(YEAR(F863),MONTH(F863)+1,DAY($F863)))</f>
        <v>45077</v>
      </c>
      <c r="L863" s="450">
        <f>IF(EOMONTH($F863,0)=$F863,EOMONTH(K863,1),DATE(YEAR(F863),MONTH(F863)+2,DAY($F863)))</f>
        <v>45107</v>
      </c>
      <c r="M863" s="450">
        <f t="shared" ref="M863:V863" si="194">IF(EOMONTH($F863,0)=$F863,EOMONTH(L863,1),DATE(YEAR(L863),MONTH(L863)+1,DAY($F863)))</f>
        <v>45138</v>
      </c>
      <c r="N863" s="450">
        <f t="shared" si="194"/>
        <v>45169</v>
      </c>
      <c r="O863" s="450">
        <f t="shared" si="194"/>
        <v>45199</v>
      </c>
      <c r="P863" s="450">
        <f t="shared" si="194"/>
        <v>45230</v>
      </c>
      <c r="Q863" s="450">
        <f t="shared" si="194"/>
        <v>45260</v>
      </c>
      <c r="R863" s="450">
        <f t="shared" si="194"/>
        <v>45291</v>
      </c>
      <c r="S863" s="450">
        <f t="shared" si="194"/>
        <v>45322</v>
      </c>
      <c r="T863" s="450">
        <f t="shared" si="194"/>
        <v>45351</v>
      </c>
      <c r="U863" s="450">
        <f t="shared" si="194"/>
        <v>45382</v>
      </c>
      <c r="V863" s="450">
        <f t="shared" si="194"/>
        <v>45412</v>
      </c>
      <c r="W863" s="471"/>
      <c r="X863" s="51"/>
      <c r="Y863"/>
    </row>
    <row r="864" spans="1:25" s="80" customFormat="1" ht="16.2" thickBot="1" x14ac:dyDescent="0.3">
      <c r="A864" s="517"/>
      <c r="B864" s="270" t="s">
        <v>6</v>
      </c>
      <c r="C864" s="474"/>
      <c r="D864" s="474"/>
      <c r="E864" s="474"/>
      <c r="F864" s="474"/>
      <c r="G864" s="96" t="s">
        <v>7</v>
      </c>
      <c r="H864" s="72" t="str">
        <f>(H863-$F$5)&amp;" (Semaine 1)"</f>
        <v>7 (Semaine 1)</v>
      </c>
      <c r="I864" s="72" t="str">
        <f>I863-$F$5&amp;" (Semaine 2)"</f>
        <v>14 (Semaine 2)</v>
      </c>
      <c r="J864" s="72" t="str">
        <f>J863-$F$5&amp;" (Semaine 3)"</f>
        <v>21 (Semaine 3)</v>
      </c>
      <c r="K864" s="73" t="str">
        <f>K863-$F$5&amp;" (Semaine 4)"</f>
        <v>31 (Semaine 4)</v>
      </c>
      <c r="L864" s="71" t="str">
        <f>L863-$F$5&amp;" (Mois 2)"</f>
        <v>61 (Mois 2)</v>
      </c>
      <c r="M864" s="72" t="str">
        <f>M863-$F$5&amp;" (Mois 3)"</f>
        <v>92 (Mois 3)</v>
      </c>
      <c r="N864" s="72" t="str">
        <f>N863-$F$5&amp;" (Mois 4)"</f>
        <v>123 (Mois 4)</v>
      </c>
      <c r="O864" s="72" t="str">
        <f>O863-$F$5&amp;" (Mois 5)"</f>
        <v>153 (Mois 5)</v>
      </c>
      <c r="P864" s="72" t="str">
        <f>P863-$F$5&amp;" (Mois 6)"</f>
        <v>184 (Mois 6)</v>
      </c>
      <c r="Q864" s="72" t="str">
        <f>Q863-$F$5&amp;" (Mois 7)"</f>
        <v>214 (Mois 7)</v>
      </c>
      <c r="R864" s="72" t="str">
        <f>R863-$F$5&amp;" (Mois 8)"</f>
        <v>245 (Mois 8)</v>
      </c>
      <c r="S864" s="72" t="str">
        <f>S863-$F$5&amp;" (Mois 9)"</f>
        <v>276 (Mois 9)</v>
      </c>
      <c r="T864" s="72" t="str">
        <f>T863-$F$5&amp;" (Mois 10)"</f>
        <v>305 (Mois 10)</v>
      </c>
      <c r="U864" s="72" t="str">
        <f>U863-$F$5&amp;" (Mois 11)"</f>
        <v>336 (Mois 11)</v>
      </c>
      <c r="V864" s="73" t="str">
        <f>V863-$F$5&amp;" (Mois 12)"</f>
        <v>366 (Mois 12)</v>
      </c>
      <c r="W864" s="74" t="s">
        <v>8</v>
      </c>
      <c r="X864" s="87"/>
      <c r="Y864"/>
    </row>
    <row r="865" spans="1:25" s="79" customFormat="1" ht="16.2" thickBot="1" x14ac:dyDescent="0.3">
      <c r="A865" s="212"/>
      <c r="B865" s="433" t="s">
        <v>10</v>
      </c>
      <c r="C865" s="475"/>
      <c r="D865" s="475"/>
      <c r="E865" s="475"/>
      <c r="F865" s="475"/>
      <c r="G865" s="476"/>
      <c r="H865" s="476"/>
      <c r="I865" s="476"/>
      <c r="J865" s="476"/>
      <c r="K865" s="476"/>
      <c r="L865" s="476"/>
      <c r="M865" s="477"/>
      <c r="N865" s="476"/>
      <c r="O865" s="476"/>
      <c r="P865" s="476"/>
      <c r="Q865" s="476"/>
      <c r="R865" s="476"/>
      <c r="S865" s="476"/>
      <c r="T865" s="476"/>
      <c r="U865" s="476"/>
      <c r="V865" s="476"/>
      <c r="W865" s="478"/>
      <c r="X865" s="51"/>
      <c r="Y865"/>
    </row>
    <row r="866" spans="1:25" x14ac:dyDescent="0.25">
      <c r="A866" s="212"/>
      <c r="B866" s="465"/>
      <c r="C866" s="272" t="s">
        <v>11</v>
      </c>
      <c r="D866" s="272"/>
      <c r="E866" s="273"/>
      <c r="F866" s="273"/>
      <c r="G866" s="41"/>
      <c r="H866" s="364"/>
      <c r="I866" s="364"/>
      <c r="J866" s="364"/>
      <c r="K866" s="365"/>
      <c r="L866" s="363"/>
      <c r="M866" s="31"/>
      <c r="N866" s="364"/>
      <c r="O866" s="364"/>
      <c r="P866" s="364"/>
      <c r="Q866" s="364"/>
      <c r="R866" s="364"/>
      <c r="S866" s="364"/>
      <c r="T866" s="364"/>
      <c r="U866" s="364"/>
      <c r="V866" s="365"/>
      <c r="W866" s="366"/>
      <c r="Y866"/>
    </row>
    <row r="867" spans="1:25" x14ac:dyDescent="0.25">
      <c r="A867" s="212"/>
      <c r="B867" s="465"/>
      <c r="C867" s="272"/>
      <c r="D867" s="272"/>
      <c r="E867" s="273"/>
      <c r="F867" s="277" t="s">
        <v>12</v>
      </c>
      <c r="G867" s="101">
        <f>G9</f>
        <v>0</v>
      </c>
      <c r="H867" s="102">
        <f>G867</f>
        <v>0</v>
      </c>
      <c r="I867" s="364"/>
      <c r="J867" s="364"/>
      <c r="K867" s="365"/>
      <c r="L867" s="364"/>
      <c r="M867" s="31"/>
      <c r="N867" s="364"/>
      <c r="O867" s="364"/>
      <c r="P867" s="364"/>
      <c r="Q867" s="364"/>
      <c r="R867" s="364"/>
      <c r="S867" s="364"/>
      <c r="T867" s="364"/>
      <c r="U867" s="364"/>
      <c r="V867" s="364"/>
      <c r="W867" s="366"/>
      <c r="Y867"/>
    </row>
    <row r="868" spans="1:25" x14ac:dyDescent="0.25">
      <c r="A868" s="212"/>
      <c r="B868" s="465"/>
      <c r="C868" s="272"/>
      <c r="D868" s="272" t="s">
        <v>13</v>
      </c>
      <c r="E868" s="273"/>
      <c r="F868" s="273"/>
      <c r="G868" s="41">
        <f>SUBTOTAL(9,G869:G870)</f>
        <v>0</v>
      </c>
      <c r="H868" s="363">
        <f t="shared" ref="H868:W868" si="195">SUBTOTAL(9,H869:H870)</f>
        <v>0</v>
      </c>
      <c r="I868" s="364">
        <f t="shared" si="195"/>
        <v>0</v>
      </c>
      <c r="J868" s="364">
        <f t="shared" si="195"/>
        <v>0</v>
      </c>
      <c r="K868" s="365">
        <f t="shared" si="195"/>
        <v>0</v>
      </c>
      <c r="L868" s="364">
        <f t="shared" si="195"/>
        <v>0</v>
      </c>
      <c r="M868" s="31">
        <f t="shared" si="195"/>
        <v>0</v>
      </c>
      <c r="N868" s="31">
        <f t="shared" si="195"/>
        <v>0</v>
      </c>
      <c r="O868" s="31">
        <f t="shared" si="195"/>
        <v>0</v>
      </c>
      <c r="P868" s="31">
        <f t="shared" si="195"/>
        <v>0</v>
      </c>
      <c r="Q868" s="31">
        <f t="shared" si="195"/>
        <v>0</v>
      </c>
      <c r="R868" s="31">
        <f t="shared" si="195"/>
        <v>0</v>
      </c>
      <c r="S868" s="31">
        <f t="shared" si="195"/>
        <v>0</v>
      </c>
      <c r="T868" s="31">
        <f t="shared" si="195"/>
        <v>0</v>
      </c>
      <c r="U868" s="31">
        <f t="shared" si="195"/>
        <v>0</v>
      </c>
      <c r="V868" s="364">
        <f t="shared" si="195"/>
        <v>0</v>
      </c>
      <c r="W868" s="366">
        <f t="shared" si="195"/>
        <v>0</v>
      </c>
      <c r="Y868"/>
    </row>
    <row r="869" spans="1:25" outlineLevel="1" x14ac:dyDescent="0.25">
      <c r="A869" s="212"/>
      <c r="B869" s="465"/>
      <c r="C869" s="273"/>
      <c r="D869" s="275"/>
      <c r="E869" s="276"/>
      <c r="F869" s="274" t="s">
        <v>14</v>
      </c>
      <c r="G869" s="97">
        <f t="shared" ref="G869:V869" si="196">G11</f>
        <v>0</v>
      </c>
      <c r="H869" s="388">
        <f t="shared" si="196"/>
        <v>0</v>
      </c>
      <c r="I869" s="389">
        <f t="shared" si="196"/>
        <v>0</v>
      </c>
      <c r="J869" s="389">
        <f t="shared" si="196"/>
        <v>0</v>
      </c>
      <c r="K869" s="390">
        <f t="shared" si="196"/>
        <v>0</v>
      </c>
      <c r="L869" s="391">
        <f t="shared" si="196"/>
        <v>0</v>
      </c>
      <c r="M869" s="392">
        <f t="shared" si="196"/>
        <v>0</v>
      </c>
      <c r="N869" s="392">
        <f t="shared" si="196"/>
        <v>0</v>
      </c>
      <c r="O869" s="392">
        <f t="shared" si="196"/>
        <v>0</v>
      </c>
      <c r="P869" s="392">
        <f t="shared" si="196"/>
        <v>0</v>
      </c>
      <c r="Q869" s="392">
        <f t="shared" si="196"/>
        <v>0</v>
      </c>
      <c r="R869" s="392">
        <f t="shared" si="196"/>
        <v>0</v>
      </c>
      <c r="S869" s="392">
        <f t="shared" si="196"/>
        <v>0</v>
      </c>
      <c r="T869" s="392">
        <f t="shared" si="196"/>
        <v>0</v>
      </c>
      <c r="U869" s="392">
        <f t="shared" si="196"/>
        <v>0</v>
      </c>
      <c r="V869" s="393">
        <f t="shared" si="196"/>
        <v>0</v>
      </c>
      <c r="W869" s="37">
        <f>G869-SUM(H869:V869)</f>
        <v>0</v>
      </c>
      <c r="Y869"/>
    </row>
    <row r="870" spans="1:25" outlineLevel="1" x14ac:dyDescent="0.25">
      <c r="A870" s="212"/>
      <c r="B870" s="465"/>
      <c r="C870" s="275"/>
      <c r="D870" s="275"/>
      <c r="E870" s="275"/>
      <c r="F870" s="274" t="s">
        <v>15</v>
      </c>
      <c r="G870" s="101">
        <f>G12</f>
        <v>0</v>
      </c>
      <c r="H870" s="102">
        <f>G870</f>
        <v>0</v>
      </c>
      <c r="I870" s="33"/>
      <c r="J870" s="33"/>
      <c r="K870" s="99"/>
      <c r="L870" s="33"/>
      <c r="M870" s="33"/>
      <c r="N870" s="33"/>
      <c r="O870" s="33"/>
      <c r="P870" s="33"/>
      <c r="Q870" s="33"/>
      <c r="R870" s="33"/>
      <c r="S870" s="33"/>
      <c r="T870" s="33"/>
      <c r="U870" s="33"/>
      <c r="V870" s="99"/>
      <c r="W870" s="100"/>
      <c r="Y870"/>
    </row>
    <row r="871" spans="1:25" x14ac:dyDescent="0.25">
      <c r="A871" s="212"/>
      <c r="B871" s="465"/>
      <c r="C871" s="275"/>
      <c r="D871" s="276" t="s">
        <v>16</v>
      </c>
      <c r="E871" s="275"/>
      <c r="F871" s="273"/>
      <c r="G871" s="41">
        <f>SUBTOTAL(9,G872:G873)</f>
        <v>0</v>
      </c>
      <c r="H871" s="76">
        <f>SUBTOTAL(9,H872:H873)</f>
        <v>0</v>
      </c>
      <c r="I871" s="33">
        <f t="shared" ref="I871:W871" si="197">SUBTOTAL(9,I872:I873)</f>
        <v>0</v>
      </c>
      <c r="J871" s="33">
        <f t="shared" si="197"/>
        <v>0</v>
      </c>
      <c r="K871" s="35">
        <f t="shared" si="197"/>
        <v>0</v>
      </c>
      <c r="L871" s="34">
        <f t="shared" si="197"/>
        <v>0</v>
      </c>
      <c r="M871" s="33">
        <f t="shared" si="197"/>
        <v>0</v>
      </c>
      <c r="N871" s="33">
        <f t="shared" si="197"/>
        <v>0</v>
      </c>
      <c r="O871" s="33">
        <f t="shared" si="197"/>
        <v>0</v>
      </c>
      <c r="P871" s="33">
        <f t="shared" si="197"/>
        <v>0</v>
      </c>
      <c r="Q871" s="33">
        <f t="shared" si="197"/>
        <v>0</v>
      </c>
      <c r="R871" s="33">
        <f t="shared" si="197"/>
        <v>0</v>
      </c>
      <c r="S871" s="33">
        <f t="shared" si="197"/>
        <v>0</v>
      </c>
      <c r="T871" s="33">
        <f t="shared" si="197"/>
        <v>0</v>
      </c>
      <c r="U871" s="33">
        <f t="shared" si="197"/>
        <v>0</v>
      </c>
      <c r="V871" s="35">
        <f t="shared" si="197"/>
        <v>0</v>
      </c>
      <c r="W871" s="40">
        <f t="shared" si="197"/>
        <v>0</v>
      </c>
      <c r="Y871"/>
    </row>
    <row r="872" spans="1:25" outlineLevel="1" x14ac:dyDescent="0.25">
      <c r="A872" s="212"/>
      <c r="B872" s="465"/>
      <c r="C872" s="275"/>
      <c r="D872" s="275"/>
      <c r="E872" s="275"/>
      <c r="F872" s="274" t="s">
        <v>17</v>
      </c>
      <c r="G872" s="101">
        <f>G14</f>
        <v>0</v>
      </c>
      <c r="H872" s="102">
        <f>G872</f>
        <v>0</v>
      </c>
      <c r="I872" s="33"/>
      <c r="J872" s="33"/>
      <c r="K872" s="35"/>
      <c r="L872" s="34"/>
      <c r="M872" s="33"/>
      <c r="N872" s="33"/>
      <c r="O872" s="33"/>
      <c r="P872" s="33"/>
      <c r="Q872" s="33"/>
      <c r="R872" s="33"/>
      <c r="S872" s="33"/>
      <c r="T872" s="33"/>
      <c r="U872" s="33"/>
      <c r="V872" s="35"/>
      <c r="W872" s="37">
        <f>G872-SUM(H872:V872)</f>
        <v>0</v>
      </c>
      <c r="Y872"/>
    </row>
    <row r="873" spans="1:25" outlineLevel="1" x14ac:dyDescent="0.25">
      <c r="A873" s="212"/>
      <c r="B873" s="465"/>
      <c r="C873" s="275"/>
      <c r="D873" s="275"/>
      <c r="E873" s="275"/>
      <c r="F873" s="277" t="s">
        <v>18</v>
      </c>
      <c r="G873" s="101">
        <f>G15</f>
        <v>0</v>
      </c>
      <c r="H873" s="388">
        <f t="shared" ref="H873:V873" si="198">H15</f>
        <v>0</v>
      </c>
      <c r="I873" s="389">
        <f t="shared" si="198"/>
        <v>0</v>
      </c>
      <c r="J873" s="389">
        <f t="shared" si="198"/>
        <v>0</v>
      </c>
      <c r="K873" s="390">
        <f t="shared" si="198"/>
        <v>0</v>
      </c>
      <c r="L873" s="391">
        <f t="shared" si="198"/>
        <v>0</v>
      </c>
      <c r="M873" s="392">
        <f t="shared" si="198"/>
        <v>0</v>
      </c>
      <c r="N873" s="392">
        <f t="shared" si="198"/>
        <v>0</v>
      </c>
      <c r="O873" s="392">
        <f t="shared" si="198"/>
        <v>0</v>
      </c>
      <c r="P873" s="392">
        <f t="shared" si="198"/>
        <v>0</v>
      </c>
      <c r="Q873" s="392">
        <f t="shared" si="198"/>
        <v>0</v>
      </c>
      <c r="R873" s="392">
        <f t="shared" si="198"/>
        <v>0</v>
      </c>
      <c r="S873" s="392">
        <f t="shared" si="198"/>
        <v>0</v>
      </c>
      <c r="T873" s="392">
        <f t="shared" si="198"/>
        <v>0</v>
      </c>
      <c r="U873" s="392">
        <f t="shared" si="198"/>
        <v>0</v>
      </c>
      <c r="V873" s="393">
        <f t="shared" si="198"/>
        <v>0</v>
      </c>
      <c r="W873" s="37">
        <f>G873-SUM(H873:V873)</f>
        <v>0</v>
      </c>
      <c r="Y873"/>
    </row>
    <row r="874" spans="1:25" x14ac:dyDescent="0.25">
      <c r="A874" s="212"/>
      <c r="B874" s="465"/>
      <c r="C874" s="272" t="s">
        <v>19</v>
      </c>
      <c r="D874" s="272"/>
      <c r="E874" s="273"/>
      <c r="F874" s="273"/>
      <c r="G874" s="367"/>
      <c r="H874" s="369"/>
      <c r="I874" s="369"/>
      <c r="J874" s="369"/>
      <c r="K874" s="370"/>
      <c r="L874" s="363"/>
      <c r="M874" s="364"/>
      <c r="N874" s="364"/>
      <c r="O874" s="364"/>
      <c r="P874" s="364"/>
      <c r="Q874" s="364"/>
      <c r="R874" s="364"/>
      <c r="S874" s="364"/>
      <c r="T874" s="364"/>
      <c r="U874" s="364"/>
      <c r="V874" s="365"/>
      <c r="W874" s="366"/>
      <c r="Y874"/>
    </row>
    <row r="875" spans="1:25" x14ac:dyDescent="0.25">
      <c r="A875" s="212"/>
      <c r="B875" s="465"/>
      <c r="C875" s="272"/>
      <c r="D875" s="276" t="s">
        <v>20</v>
      </c>
      <c r="E875" s="273"/>
      <c r="F875" s="273"/>
      <c r="G875" s="367"/>
      <c r="H875" s="369"/>
      <c r="I875" s="369"/>
      <c r="J875" s="369"/>
      <c r="K875" s="370"/>
      <c r="L875" s="363"/>
      <c r="M875" s="364"/>
      <c r="N875" s="364"/>
      <c r="O875" s="364"/>
      <c r="P875" s="364"/>
      <c r="Q875" s="364"/>
      <c r="R875" s="364"/>
      <c r="S875" s="364"/>
      <c r="T875" s="364"/>
      <c r="U875" s="364"/>
      <c r="V875" s="365"/>
      <c r="W875" s="366"/>
      <c r="Y875"/>
    </row>
    <row r="876" spans="1:25" x14ac:dyDescent="0.25">
      <c r="A876" s="212"/>
      <c r="B876" s="465"/>
      <c r="C876" s="272"/>
      <c r="D876" s="272"/>
      <c r="E876" s="273" t="s">
        <v>21</v>
      </c>
      <c r="F876" s="273"/>
      <c r="G876" s="367">
        <f t="shared" ref="G876:W876" si="199">SUBTOTAL(9,G877:G880)</f>
        <v>0</v>
      </c>
      <c r="H876" s="368">
        <f t="shared" si="199"/>
        <v>0</v>
      </c>
      <c r="I876" s="369">
        <f t="shared" si="199"/>
        <v>0</v>
      </c>
      <c r="J876" s="369">
        <f t="shared" si="199"/>
        <v>0</v>
      </c>
      <c r="K876" s="370">
        <f t="shared" si="199"/>
        <v>0</v>
      </c>
      <c r="L876" s="364">
        <f t="shared" si="199"/>
        <v>0</v>
      </c>
      <c r="M876" s="364">
        <f t="shared" si="199"/>
        <v>0</v>
      </c>
      <c r="N876" s="364">
        <f t="shared" si="199"/>
        <v>0</v>
      </c>
      <c r="O876" s="364">
        <f t="shared" si="199"/>
        <v>0</v>
      </c>
      <c r="P876" s="364">
        <f t="shared" si="199"/>
        <v>0</v>
      </c>
      <c r="Q876" s="364">
        <f t="shared" si="199"/>
        <v>0</v>
      </c>
      <c r="R876" s="364">
        <f t="shared" si="199"/>
        <v>0</v>
      </c>
      <c r="S876" s="364">
        <f t="shared" si="199"/>
        <v>0</v>
      </c>
      <c r="T876" s="364">
        <f t="shared" si="199"/>
        <v>0</v>
      </c>
      <c r="U876" s="364">
        <f t="shared" si="199"/>
        <v>0</v>
      </c>
      <c r="V876" s="364">
        <f t="shared" si="199"/>
        <v>0</v>
      </c>
      <c r="W876" s="366">
        <f t="shared" si="199"/>
        <v>0</v>
      </c>
      <c r="Y876"/>
    </row>
    <row r="877" spans="1:25" outlineLevel="1" x14ac:dyDescent="0.25">
      <c r="A877" s="212"/>
      <c r="B877" s="465"/>
      <c r="C877" s="272"/>
      <c r="D877" s="272"/>
      <c r="E877" s="273"/>
      <c r="F877" s="274" t="s">
        <v>22</v>
      </c>
      <c r="G877" s="394">
        <f>G19</f>
        <v>0</v>
      </c>
      <c r="H877" s="395">
        <f>G877*(1-VLOOKUP($F877,SHT,2,FALSE))+$H19*VLOOKUP($F877,SHT,2,FALSE)</f>
        <v>0</v>
      </c>
      <c r="I877" s="389">
        <f t="shared" ref="I877:V877" si="200">I19*VLOOKUP($F877,SHT,2,FALSE)</f>
        <v>0</v>
      </c>
      <c r="J877" s="389">
        <f t="shared" si="200"/>
        <v>0</v>
      </c>
      <c r="K877" s="390">
        <f t="shared" si="200"/>
        <v>0</v>
      </c>
      <c r="L877" s="391">
        <f t="shared" si="200"/>
        <v>0</v>
      </c>
      <c r="M877" s="396">
        <f t="shared" si="200"/>
        <v>0</v>
      </c>
      <c r="N877" s="392">
        <f t="shared" si="200"/>
        <v>0</v>
      </c>
      <c r="O877" s="392">
        <f t="shared" si="200"/>
        <v>0</v>
      </c>
      <c r="P877" s="392">
        <f t="shared" si="200"/>
        <v>0</v>
      </c>
      <c r="Q877" s="392">
        <f t="shared" si="200"/>
        <v>0</v>
      </c>
      <c r="R877" s="392">
        <f t="shared" si="200"/>
        <v>0</v>
      </c>
      <c r="S877" s="392">
        <f t="shared" si="200"/>
        <v>0</v>
      </c>
      <c r="T877" s="388">
        <f t="shared" si="200"/>
        <v>0</v>
      </c>
      <c r="U877" s="392">
        <f t="shared" si="200"/>
        <v>0</v>
      </c>
      <c r="V877" s="393">
        <f t="shared" si="200"/>
        <v>0</v>
      </c>
      <c r="W877" s="37">
        <f>G877-SUM(H877:V877)</f>
        <v>0</v>
      </c>
      <c r="Y877"/>
    </row>
    <row r="878" spans="1:25" outlineLevel="1" x14ac:dyDescent="0.25">
      <c r="A878" s="212"/>
      <c r="B878" s="465"/>
      <c r="C878" s="272"/>
      <c r="D878" s="272"/>
      <c r="E878" s="273"/>
      <c r="F878" s="274" t="s">
        <v>23</v>
      </c>
      <c r="G878" s="394">
        <f>G20</f>
        <v>0</v>
      </c>
      <c r="H878" s="395">
        <f>G878*(1-VLOOKUP($F878,SHT,2,FALSE))+$H20*VLOOKUP($F878,SHT,2,FALSE)</f>
        <v>0</v>
      </c>
      <c r="I878" s="389">
        <f t="shared" ref="I878:V878" si="201">I20*VLOOKUP($F878,SHT,2,FALSE)</f>
        <v>0</v>
      </c>
      <c r="J878" s="389">
        <f t="shared" si="201"/>
        <v>0</v>
      </c>
      <c r="K878" s="390">
        <f t="shared" si="201"/>
        <v>0</v>
      </c>
      <c r="L878" s="391">
        <f t="shared" si="201"/>
        <v>0</v>
      </c>
      <c r="M878" s="396">
        <f t="shared" si="201"/>
        <v>0</v>
      </c>
      <c r="N878" s="392">
        <f t="shared" si="201"/>
        <v>0</v>
      </c>
      <c r="O878" s="392">
        <f t="shared" si="201"/>
        <v>0</v>
      </c>
      <c r="P878" s="392">
        <f t="shared" si="201"/>
        <v>0</v>
      </c>
      <c r="Q878" s="392">
        <f t="shared" si="201"/>
        <v>0</v>
      </c>
      <c r="R878" s="392">
        <f t="shared" si="201"/>
        <v>0</v>
      </c>
      <c r="S878" s="392">
        <f t="shared" si="201"/>
        <v>0</v>
      </c>
      <c r="T878" s="388">
        <f t="shared" si="201"/>
        <v>0</v>
      </c>
      <c r="U878" s="392">
        <f t="shared" si="201"/>
        <v>0</v>
      </c>
      <c r="V878" s="393">
        <f t="shared" si="201"/>
        <v>0</v>
      </c>
      <c r="W878" s="37">
        <f>G878-SUM(H878:V878)</f>
        <v>0</v>
      </c>
      <c r="Y878"/>
    </row>
    <row r="879" spans="1:25" outlineLevel="1" x14ac:dyDescent="0.25">
      <c r="A879" s="212"/>
      <c r="B879" s="465"/>
      <c r="C879" s="272"/>
      <c r="D879" s="272"/>
      <c r="E879" s="273"/>
      <c r="F879" s="274" t="s">
        <v>24</v>
      </c>
      <c r="G879" s="394">
        <f>G21</f>
        <v>0</v>
      </c>
      <c r="H879" s="395">
        <f>G879*(1-VLOOKUP($F879,SHT,2,FALSE))+$H21*VLOOKUP($F879,SHT,2,FALSE)</f>
        <v>0</v>
      </c>
      <c r="I879" s="389">
        <f t="shared" ref="I879:V879" si="202">I21*VLOOKUP($F879,SHT,2,FALSE)</f>
        <v>0</v>
      </c>
      <c r="J879" s="389">
        <f t="shared" si="202"/>
        <v>0</v>
      </c>
      <c r="K879" s="390">
        <f t="shared" si="202"/>
        <v>0</v>
      </c>
      <c r="L879" s="391">
        <f t="shared" si="202"/>
        <v>0</v>
      </c>
      <c r="M879" s="396">
        <f t="shared" si="202"/>
        <v>0</v>
      </c>
      <c r="N879" s="392">
        <f t="shared" si="202"/>
        <v>0</v>
      </c>
      <c r="O879" s="392">
        <f t="shared" si="202"/>
        <v>0</v>
      </c>
      <c r="P879" s="392">
        <f t="shared" si="202"/>
        <v>0</v>
      </c>
      <c r="Q879" s="392">
        <f t="shared" si="202"/>
        <v>0</v>
      </c>
      <c r="R879" s="392">
        <f t="shared" si="202"/>
        <v>0</v>
      </c>
      <c r="S879" s="392">
        <f t="shared" si="202"/>
        <v>0</v>
      </c>
      <c r="T879" s="388">
        <f t="shared" si="202"/>
        <v>0</v>
      </c>
      <c r="U879" s="392">
        <f t="shared" si="202"/>
        <v>0</v>
      </c>
      <c r="V879" s="393">
        <f t="shared" si="202"/>
        <v>0</v>
      </c>
      <c r="W879" s="37">
        <f>G879-SUM(H879:V879)</f>
        <v>0</v>
      </c>
      <c r="Y879"/>
    </row>
    <row r="880" spans="1:25" outlineLevel="1" x14ac:dyDescent="0.25">
      <c r="A880" s="212"/>
      <c r="B880" s="465"/>
      <c r="C880" s="272"/>
      <c r="D880" s="272"/>
      <c r="E880" s="273"/>
      <c r="F880" s="274" t="s">
        <v>25</v>
      </c>
      <c r="G880" s="394">
        <f>G22</f>
        <v>0</v>
      </c>
      <c r="H880" s="395">
        <f>G880*(1-VLOOKUP($F880,SHT,2,FALSE))+$H22*VLOOKUP($F880,SHT,2,FALSE)</f>
        <v>0</v>
      </c>
      <c r="I880" s="389">
        <f t="shared" ref="I880:V880" si="203">I22*VLOOKUP($F880,SHT,2,FALSE)</f>
        <v>0</v>
      </c>
      <c r="J880" s="389">
        <f t="shared" si="203"/>
        <v>0</v>
      </c>
      <c r="K880" s="390">
        <f t="shared" si="203"/>
        <v>0</v>
      </c>
      <c r="L880" s="391">
        <f t="shared" si="203"/>
        <v>0</v>
      </c>
      <c r="M880" s="396">
        <f t="shared" si="203"/>
        <v>0</v>
      </c>
      <c r="N880" s="392">
        <f t="shared" si="203"/>
        <v>0</v>
      </c>
      <c r="O880" s="392">
        <f t="shared" si="203"/>
        <v>0</v>
      </c>
      <c r="P880" s="392">
        <f t="shared" si="203"/>
        <v>0</v>
      </c>
      <c r="Q880" s="392">
        <f t="shared" si="203"/>
        <v>0</v>
      </c>
      <c r="R880" s="392">
        <f t="shared" si="203"/>
        <v>0</v>
      </c>
      <c r="S880" s="392">
        <f t="shared" si="203"/>
        <v>0</v>
      </c>
      <c r="T880" s="388">
        <f t="shared" si="203"/>
        <v>0</v>
      </c>
      <c r="U880" s="392">
        <f t="shared" si="203"/>
        <v>0</v>
      </c>
      <c r="V880" s="393">
        <f t="shared" si="203"/>
        <v>0</v>
      </c>
      <c r="W880" s="37">
        <f>G880-SUM(H880:V880)</f>
        <v>0</v>
      </c>
      <c r="Y880"/>
    </row>
    <row r="881" spans="1:25" x14ac:dyDescent="0.25">
      <c r="A881" s="212"/>
      <c r="B881" s="465"/>
      <c r="C881" s="272"/>
      <c r="D881" s="272"/>
      <c r="E881" s="273" t="s">
        <v>26</v>
      </c>
      <c r="F881" s="273"/>
      <c r="G881" s="367">
        <f t="shared" ref="G881:W881" si="204">SUBTOTAL(9,G882:G885)</f>
        <v>0</v>
      </c>
      <c r="H881" s="368">
        <f t="shared" si="204"/>
        <v>0</v>
      </c>
      <c r="I881" s="369">
        <f t="shared" si="204"/>
        <v>0</v>
      </c>
      <c r="J881" s="369">
        <f t="shared" si="204"/>
        <v>0</v>
      </c>
      <c r="K881" s="370">
        <f t="shared" si="204"/>
        <v>0</v>
      </c>
      <c r="L881" s="364">
        <f t="shared" si="204"/>
        <v>0</v>
      </c>
      <c r="M881" s="364">
        <f t="shared" si="204"/>
        <v>0</v>
      </c>
      <c r="N881" s="364">
        <f t="shared" si="204"/>
        <v>0</v>
      </c>
      <c r="O881" s="364">
        <f t="shared" si="204"/>
        <v>0</v>
      </c>
      <c r="P881" s="364">
        <f t="shared" si="204"/>
        <v>0</v>
      </c>
      <c r="Q881" s="364">
        <f t="shared" si="204"/>
        <v>0</v>
      </c>
      <c r="R881" s="364">
        <f t="shared" si="204"/>
        <v>0</v>
      </c>
      <c r="S881" s="364">
        <f t="shared" si="204"/>
        <v>0</v>
      </c>
      <c r="T881" s="364">
        <f t="shared" si="204"/>
        <v>0</v>
      </c>
      <c r="U881" s="364">
        <f t="shared" si="204"/>
        <v>0</v>
      </c>
      <c r="V881" s="364">
        <f t="shared" si="204"/>
        <v>0</v>
      </c>
      <c r="W881" s="366">
        <f t="shared" si="204"/>
        <v>0</v>
      </c>
      <c r="Y881"/>
    </row>
    <row r="882" spans="1:25" outlineLevel="1" x14ac:dyDescent="0.25">
      <c r="A882" s="212"/>
      <c r="B882" s="465"/>
      <c r="C882" s="272"/>
      <c r="D882" s="272"/>
      <c r="E882" s="273"/>
      <c r="F882" s="274" t="s">
        <v>27</v>
      </c>
      <c r="G882" s="394">
        <f>G24</f>
        <v>0</v>
      </c>
      <c r="H882" s="395">
        <f>G882*(1-VLOOKUP($F882,SHT,2,FALSE))+$H24*VLOOKUP($F882,SHT,2,FALSE)</f>
        <v>0</v>
      </c>
      <c r="I882" s="389">
        <f t="shared" ref="I882:V882" si="205">I24*VLOOKUP($F882,SHT,2,FALSE)</f>
        <v>0</v>
      </c>
      <c r="J882" s="389">
        <f t="shared" si="205"/>
        <v>0</v>
      </c>
      <c r="K882" s="390">
        <f t="shared" si="205"/>
        <v>0</v>
      </c>
      <c r="L882" s="391">
        <f t="shared" si="205"/>
        <v>0</v>
      </c>
      <c r="M882" s="396">
        <f t="shared" si="205"/>
        <v>0</v>
      </c>
      <c r="N882" s="392">
        <f t="shared" si="205"/>
        <v>0</v>
      </c>
      <c r="O882" s="392">
        <f t="shared" si="205"/>
        <v>0</v>
      </c>
      <c r="P882" s="392">
        <f t="shared" si="205"/>
        <v>0</v>
      </c>
      <c r="Q882" s="392">
        <f t="shared" si="205"/>
        <v>0</v>
      </c>
      <c r="R882" s="392">
        <f t="shared" si="205"/>
        <v>0</v>
      </c>
      <c r="S882" s="392">
        <f t="shared" si="205"/>
        <v>0</v>
      </c>
      <c r="T882" s="388">
        <f t="shared" si="205"/>
        <v>0</v>
      </c>
      <c r="U882" s="392">
        <f t="shared" si="205"/>
        <v>0</v>
      </c>
      <c r="V882" s="393">
        <f t="shared" si="205"/>
        <v>0</v>
      </c>
      <c r="W882" s="37">
        <f>G882-SUM(H882:V882)</f>
        <v>0</v>
      </c>
      <c r="Y882"/>
    </row>
    <row r="883" spans="1:25" outlineLevel="1" x14ac:dyDescent="0.25">
      <c r="A883" s="212"/>
      <c r="B883" s="465"/>
      <c r="C883" s="272"/>
      <c r="D883" s="272"/>
      <c r="E883" s="273"/>
      <c r="F883" s="274" t="s">
        <v>28</v>
      </c>
      <c r="G883" s="394">
        <f>G25</f>
        <v>0</v>
      </c>
      <c r="H883" s="395">
        <f>G883*(1-VLOOKUP($F883,SHT,2,FALSE))+$H25*VLOOKUP($F883,SHT,2,FALSE)</f>
        <v>0</v>
      </c>
      <c r="I883" s="389">
        <f t="shared" ref="I883:V883" si="206">I25*VLOOKUP($F883,SHT,2,FALSE)</f>
        <v>0</v>
      </c>
      <c r="J883" s="389">
        <f t="shared" si="206"/>
        <v>0</v>
      </c>
      <c r="K883" s="390">
        <f t="shared" si="206"/>
        <v>0</v>
      </c>
      <c r="L883" s="391">
        <f t="shared" si="206"/>
        <v>0</v>
      </c>
      <c r="M883" s="396">
        <f t="shared" si="206"/>
        <v>0</v>
      </c>
      <c r="N883" s="392">
        <f t="shared" si="206"/>
        <v>0</v>
      </c>
      <c r="O883" s="392">
        <f t="shared" si="206"/>
        <v>0</v>
      </c>
      <c r="P883" s="392">
        <f t="shared" si="206"/>
        <v>0</v>
      </c>
      <c r="Q883" s="392">
        <f t="shared" si="206"/>
        <v>0</v>
      </c>
      <c r="R883" s="392">
        <f t="shared" si="206"/>
        <v>0</v>
      </c>
      <c r="S883" s="392">
        <f t="shared" si="206"/>
        <v>0</v>
      </c>
      <c r="T883" s="388">
        <f t="shared" si="206"/>
        <v>0</v>
      </c>
      <c r="U883" s="392">
        <f t="shared" si="206"/>
        <v>0</v>
      </c>
      <c r="V883" s="393">
        <f t="shared" si="206"/>
        <v>0</v>
      </c>
      <c r="W883" s="37">
        <f>G883-SUM(H883:V883)</f>
        <v>0</v>
      </c>
      <c r="Y883"/>
    </row>
    <row r="884" spans="1:25" outlineLevel="1" x14ac:dyDescent="0.25">
      <c r="A884" s="212"/>
      <c r="B884" s="465"/>
      <c r="C884" s="272"/>
      <c r="D884" s="272"/>
      <c r="E884" s="273"/>
      <c r="F884" s="274" t="s">
        <v>29</v>
      </c>
      <c r="G884" s="394">
        <f>G26</f>
        <v>0</v>
      </c>
      <c r="H884" s="395">
        <f>G884*(1-VLOOKUP($F884,SHT,2,FALSE))+$H26*VLOOKUP($F884,SHT,2,FALSE)</f>
        <v>0</v>
      </c>
      <c r="I884" s="389">
        <f t="shared" ref="I884:V884" si="207">I26*VLOOKUP($F884,SHT,2,FALSE)</f>
        <v>0</v>
      </c>
      <c r="J884" s="389">
        <f t="shared" si="207"/>
        <v>0</v>
      </c>
      <c r="K884" s="390">
        <f t="shared" si="207"/>
        <v>0</v>
      </c>
      <c r="L884" s="391">
        <f t="shared" si="207"/>
        <v>0</v>
      </c>
      <c r="M884" s="396">
        <f t="shared" si="207"/>
        <v>0</v>
      </c>
      <c r="N884" s="392">
        <f t="shared" si="207"/>
        <v>0</v>
      </c>
      <c r="O884" s="392">
        <f t="shared" si="207"/>
        <v>0</v>
      </c>
      <c r="P884" s="392">
        <f t="shared" si="207"/>
        <v>0</v>
      </c>
      <c r="Q884" s="392">
        <f t="shared" si="207"/>
        <v>0</v>
      </c>
      <c r="R884" s="392">
        <f t="shared" si="207"/>
        <v>0</v>
      </c>
      <c r="S884" s="392">
        <f t="shared" si="207"/>
        <v>0</v>
      </c>
      <c r="T884" s="388">
        <f t="shared" si="207"/>
        <v>0</v>
      </c>
      <c r="U884" s="392">
        <f t="shared" si="207"/>
        <v>0</v>
      </c>
      <c r="V884" s="393">
        <f t="shared" si="207"/>
        <v>0</v>
      </c>
      <c r="W884" s="37">
        <f>G884-SUM(H884:V884)</f>
        <v>0</v>
      </c>
      <c r="Y884"/>
    </row>
    <row r="885" spans="1:25" outlineLevel="1" x14ac:dyDescent="0.25">
      <c r="A885" s="212"/>
      <c r="B885" s="465"/>
      <c r="C885" s="272"/>
      <c r="D885" s="272"/>
      <c r="E885" s="273"/>
      <c r="F885" s="274" t="s">
        <v>30</v>
      </c>
      <c r="G885" s="394">
        <f>G27</f>
        <v>0</v>
      </c>
      <c r="H885" s="397">
        <f>G885*(1-VLOOKUP($F885,SHT,2,FALSE))+$H27*VLOOKUP($F885,SHT,2,FALSE)</f>
        <v>0</v>
      </c>
      <c r="I885" s="395">
        <f t="shared" ref="I885:V885" si="208">I27*VLOOKUP($F885,SHT,2,FALSE)</f>
        <v>0</v>
      </c>
      <c r="J885" s="389">
        <f t="shared" si="208"/>
        <v>0</v>
      </c>
      <c r="K885" s="390">
        <f t="shared" si="208"/>
        <v>0</v>
      </c>
      <c r="L885" s="391">
        <f t="shared" si="208"/>
        <v>0</v>
      </c>
      <c r="M885" s="396">
        <f t="shared" si="208"/>
        <v>0</v>
      </c>
      <c r="N885" s="392">
        <f t="shared" si="208"/>
        <v>0</v>
      </c>
      <c r="O885" s="392">
        <f t="shared" si="208"/>
        <v>0</v>
      </c>
      <c r="P885" s="392">
        <f t="shared" si="208"/>
        <v>0</v>
      </c>
      <c r="Q885" s="392">
        <f t="shared" si="208"/>
        <v>0</v>
      </c>
      <c r="R885" s="392">
        <f t="shared" si="208"/>
        <v>0</v>
      </c>
      <c r="S885" s="392">
        <f t="shared" si="208"/>
        <v>0</v>
      </c>
      <c r="T885" s="388">
        <f t="shared" si="208"/>
        <v>0</v>
      </c>
      <c r="U885" s="392">
        <f t="shared" si="208"/>
        <v>0</v>
      </c>
      <c r="V885" s="393">
        <f t="shared" si="208"/>
        <v>0</v>
      </c>
      <c r="W885" s="37">
        <f>G885-SUM(H885:V885)</f>
        <v>0</v>
      </c>
      <c r="Y885"/>
    </row>
    <row r="886" spans="1:25" x14ac:dyDescent="0.25">
      <c r="A886" s="212"/>
      <c r="B886" s="465"/>
      <c r="C886" s="272"/>
      <c r="D886" s="272"/>
      <c r="E886" s="273" t="s">
        <v>31</v>
      </c>
      <c r="F886" s="273"/>
      <c r="G886" s="367">
        <f t="shared" ref="G886:W886" si="209">SUBTOTAL(9,G887:G890)</f>
        <v>0</v>
      </c>
      <c r="H886" s="368">
        <f t="shared" si="209"/>
        <v>0</v>
      </c>
      <c r="I886" s="369">
        <f t="shared" si="209"/>
        <v>0</v>
      </c>
      <c r="J886" s="369">
        <f t="shared" si="209"/>
        <v>0</v>
      </c>
      <c r="K886" s="370">
        <f t="shared" si="209"/>
        <v>0</v>
      </c>
      <c r="L886" s="364">
        <f t="shared" si="209"/>
        <v>0</v>
      </c>
      <c r="M886" s="364">
        <f t="shared" si="209"/>
        <v>0</v>
      </c>
      <c r="N886" s="364">
        <f t="shared" si="209"/>
        <v>0</v>
      </c>
      <c r="O886" s="364">
        <f t="shared" si="209"/>
        <v>0</v>
      </c>
      <c r="P886" s="364">
        <f t="shared" si="209"/>
        <v>0</v>
      </c>
      <c r="Q886" s="364">
        <f t="shared" si="209"/>
        <v>0</v>
      </c>
      <c r="R886" s="364">
        <f t="shared" si="209"/>
        <v>0</v>
      </c>
      <c r="S886" s="364">
        <f t="shared" si="209"/>
        <v>0</v>
      </c>
      <c r="T886" s="364">
        <f t="shared" si="209"/>
        <v>0</v>
      </c>
      <c r="U886" s="364">
        <f t="shared" si="209"/>
        <v>0</v>
      </c>
      <c r="V886" s="364">
        <f t="shared" si="209"/>
        <v>0</v>
      </c>
      <c r="W886" s="366">
        <f t="shared" si="209"/>
        <v>0</v>
      </c>
      <c r="Y886"/>
    </row>
    <row r="887" spans="1:25" outlineLevel="1" x14ac:dyDescent="0.25">
      <c r="A887" s="212"/>
      <c r="B887" s="465"/>
      <c r="C887" s="272"/>
      <c r="D887" s="272"/>
      <c r="E887" s="273"/>
      <c r="F887" s="274" t="s">
        <v>32</v>
      </c>
      <c r="G887" s="394">
        <f>G29</f>
        <v>0</v>
      </c>
      <c r="H887" s="395">
        <f>G887*(1-VLOOKUP($F887,SHT,2,FALSE))+$H29*VLOOKUP($F887,SHT,2,FALSE)</f>
        <v>0</v>
      </c>
      <c r="I887" s="389">
        <f t="shared" ref="I887:V887" si="210">I29*VLOOKUP($F887,SHT,2,FALSE)</f>
        <v>0</v>
      </c>
      <c r="J887" s="389">
        <f t="shared" si="210"/>
        <v>0</v>
      </c>
      <c r="K887" s="390">
        <f t="shared" si="210"/>
        <v>0</v>
      </c>
      <c r="L887" s="391">
        <f t="shared" si="210"/>
        <v>0</v>
      </c>
      <c r="M887" s="396">
        <f t="shared" si="210"/>
        <v>0</v>
      </c>
      <c r="N887" s="392">
        <f t="shared" si="210"/>
        <v>0</v>
      </c>
      <c r="O887" s="392">
        <f t="shared" si="210"/>
        <v>0</v>
      </c>
      <c r="P887" s="392">
        <f t="shared" si="210"/>
        <v>0</v>
      </c>
      <c r="Q887" s="392">
        <f t="shared" si="210"/>
        <v>0</v>
      </c>
      <c r="R887" s="392">
        <f t="shared" si="210"/>
        <v>0</v>
      </c>
      <c r="S887" s="392">
        <f t="shared" si="210"/>
        <v>0</v>
      </c>
      <c r="T887" s="388">
        <f t="shared" si="210"/>
        <v>0</v>
      </c>
      <c r="U887" s="392">
        <f t="shared" si="210"/>
        <v>0</v>
      </c>
      <c r="V887" s="393">
        <f t="shared" si="210"/>
        <v>0</v>
      </c>
      <c r="W887" s="37">
        <f>G887-SUM(H887:V887)</f>
        <v>0</v>
      </c>
      <c r="Y887"/>
    </row>
    <row r="888" spans="1:25" outlineLevel="1" x14ac:dyDescent="0.25">
      <c r="A888" s="212"/>
      <c r="B888" s="465"/>
      <c r="C888" s="272"/>
      <c r="D888" s="272"/>
      <c r="E888" s="273"/>
      <c r="F888" s="274" t="s">
        <v>33</v>
      </c>
      <c r="G888" s="394">
        <f>G30</f>
        <v>0</v>
      </c>
      <c r="H888" s="395">
        <f>G888*(1-VLOOKUP($F888,SHT,2,FALSE))+$H30*VLOOKUP($F888,SHT,2,FALSE)</f>
        <v>0</v>
      </c>
      <c r="I888" s="389">
        <f t="shared" ref="I888:V888" si="211">I30*VLOOKUP($F888,SHT,2,FALSE)</f>
        <v>0</v>
      </c>
      <c r="J888" s="389">
        <f t="shared" si="211"/>
        <v>0</v>
      </c>
      <c r="K888" s="390">
        <f t="shared" si="211"/>
        <v>0</v>
      </c>
      <c r="L888" s="391">
        <f t="shared" si="211"/>
        <v>0</v>
      </c>
      <c r="M888" s="396">
        <f t="shared" si="211"/>
        <v>0</v>
      </c>
      <c r="N888" s="392">
        <f t="shared" si="211"/>
        <v>0</v>
      </c>
      <c r="O888" s="392">
        <f t="shared" si="211"/>
        <v>0</v>
      </c>
      <c r="P888" s="392">
        <f t="shared" si="211"/>
        <v>0</v>
      </c>
      <c r="Q888" s="392">
        <f t="shared" si="211"/>
        <v>0</v>
      </c>
      <c r="R888" s="392">
        <f t="shared" si="211"/>
        <v>0</v>
      </c>
      <c r="S888" s="392">
        <f t="shared" si="211"/>
        <v>0</v>
      </c>
      <c r="T888" s="388">
        <f t="shared" si="211"/>
        <v>0</v>
      </c>
      <c r="U888" s="392">
        <f t="shared" si="211"/>
        <v>0</v>
      </c>
      <c r="V888" s="393">
        <f t="shared" si="211"/>
        <v>0</v>
      </c>
      <c r="W888" s="37">
        <f>G888-SUM(H888:V888)</f>
        <v>0</v>
      </c>
      <c r="Y888"/>
    </row>
    <row r="889" spans="1:25" outlineLevel="1" x14ac:dyDescent="0.25">
      <c r="A889" s="212"/>
      <c r="B889" s="465"/>
      <c r="C889" s="272"/>
      <c r="D889" s="272"/>
      <c r="E889" s="273"/>
      <c r="F889" s="274" t="s">
        <v>34</v>
      </c>
      <c r="G889" s="394">
        <f>G31</f>
        <v>0</v>
      </c>
      <c r="H889" s="395">
        <f>G889*(1-VLOOKUP($F889,SHT,2,FALSE))+$H31*VLOOKUP($F889,SHT,2,FALSE)</f>
        <v>0</v>
      </c>
      <c r="I889" s="389">
        <f t="shared" ref="I889:V889" si="212">I31*VLOOKUP($F889,SHT,2,FALSE)</f>
        <v>0</v>
      </c>
      <c r="J889" s="389">
        <f t="shared" si="212"/>
        <v>0</v>
      </c>
      <c r="K889" s="390">
        <f t="shared" si="212"/>
        <v>0</v>
      </c>
      <c r="L889" s="391">
        <f t="shared" si="212"/>
        <v>0</v>
      </c>
      <c r="M889" s="396">
        <f t="shared" si="212"/>
        <v>0</v>
      </c>
      <c r="N889" s="392">
        <f t="shared" si="212"/>
        <v>0</v>
      </c>
      <c r="O889" s="392">
        <f t="shared" si="212"/>
        <v>0</v>
      </c>
      <c r="P889" s="392">
        <f t="shared" si="212"/>
        <v>0</v>
      </c>
      <c r="Q889" s="392">
        <f t="shared" si="212"/>
        <v>0</v>
      </c>
      <c r="R889" s="392">
        <f t="shared" si="212"/>
        <v>0</v>
      </c>
      <c r="S889" s="392">
        <f t="shared" si="212"/>
        <v>0</v>
      </c>
      <c r="T889" s="388">
        <f t="shared" si="212"/>
        <v>0</v>
      </c>
      <c r="U889" s="392">
        <f t="shared" si="212"/>
        <v>0</v>
      </c>
      <c r="V889" s="393">
        <f t="shared" si="212"/>
        <v>0</v>
      </c>
      <c r="W889" s="37">
        <f>G889-SUM(H889:V889)</f>
        <v>0</v>
      </c>
      <c r="Y889"/>
    </row>
    <row r="890" spans="1:25" outlineLevel="1" x14ac:dyDescent="0.25">
      <c r="A890" s="212"/>
      <c r="B890" s="465"/>
      <c r="C890" s="272"/>
      <c r="D890" s="272"/>
      <c r="E890" s="273"/>
      <c r="F890" s="274" t="s">
        <v>35</v>
      </c>
      <c r="G890" s="394">
        <f>G32</f>
        <v>0</v>
      </c>
      <c r="H890" s="395">
        <f>G890*(1-VLOOKUP($F890,SHT,2,FALSE))+$H32*VLOOKUP($F890,SHT,2,FALSE)</f>
        <v>0</v>
      </c>
      <c r="I890" s="389">
        <f t="shared" ref="I890:V890" si="213">I32*VLOOKUP($F890,SHT,2,FALSE)</f>
        <v>0</v>
      </c>
      <c r="J890" s="389">
        <f t="shared" si="213"/>
        <v>0</v>
      </c>
      <c r="K890" s="390">
        <f t="shared" si="213"/>
        <v>0</v>
      </c>
      <c r="L890" s="391">
        <f t="shared" si="213"/>
        <v>0</v>
      </c>
      <c r="M890" s="396">
        <f t="shared" si="213"/>
        <v>0</v>
      </c>
      <c r="N890" s="392">
        <f t="shared" si="213"/>
        <v>0</v>
      </c>
      <c r="O890" s="392">
        <f t="shared" si="213"/>
        <v>0</v>
      </c>
      <c r="P890" s="392">
        <f t="shared" si="213"/>
        <v>0</v>
      </c>
      <c r="Q890" s="392">
        <f t="shared" si="213"/>
        <v>0</v>
      </c>
      <c r="R890" s="392">
        <f t="shared" si="213"/>
        <v>0</v>
      </c>
      <c r="S890" s="392">
        <f t="shared" si="213"/>
        <v>0</v>
      </c>
      <c r="T890" s="388">
        <f t="shared" si="213"/>
        <v>0</v>
      </c>
      <c r="U890" s="392">
        <f t="shared" si="213"/>
        <v>0</v>
      </c>
      <c r="V890" s="393">
        <f t="shared" si="213"/>
        <v>0</v>
      </c>
      <c r="W890" s="37">
        <f>G890-SUM(H890:V890)</f>
        <v>0</v>
      </c>
      <c r="Y890"/>
    </row>
    <row r="891" spans="1:25" x14ac:dyDescent="0.25">
      <c r="A891" s="212"/>
      <c r="B891" s="465"/>
      <c r="C891" s="272"/>
      <c r="D891" s="272" t="s">
        <v>36</v>
      </c>
      <c r="E891" s="273"/>
      <c r="F891" s="273"/>
      <c r="G891" s="367"/>
      <c r="H891" s="369"/>
      <c r="I891" s="369"/>
      <c r="J891" s="369"/>
      <c r="K891" s="370"/>
      <c r="L891" s="363"/>
      <c r="M891" s="364"/>
      <c r="N891" s="364"/>
      <c r="O891" s="364"/>
      <c r="P891" s="364"/>
      <c r="Q891" s="364"/>
      <c r="R891" s="364"/>
      <c r="S891" s="364"/>
      <c r="T891" s="364"/>
      <c r="U891" s="364"/>
      <c r="V891" s="365"/>
      <c r="W891" s="366"/>
      <c r="Y891"/>
    </row>
    <row r="892" spans="1:25" x14ac:dyDescent="0.25">
      <c r="A892" s="212"/>
      <c r="B892" s="465"/>
      <c r="C892" s="272"/>
      <c r="D892" s="272"/>
      <c r="E892" s="275" t="s">
        <v>37</v>
      </c>
      <c r="F892" s="273"/>
      <c r="G892" s="367">
        <f t="shared" ref="G892:W892" si="214">SUBTOTAL(9,G893:G895)</f>
        <v>0</v>
      </c>
      <c r="H892" s="368">
        <f t="shared" si="214"/>
        <v>0</v>
      </c>
      <c r="I892" s="369">
        <f t="shared" si="214"/>
        <v>0</v>
      </c>
      <c r="J892" s="369">
        <f t="shared" si="214"/>
        <v>0</v>
      </c>
      <c r="K892" s="370">
        <f t="shared" si="214"/>
        <v>0</v>
      </c>
      <c r="L892" s="364">
        <f t="shared" si="214"/>
        <v>0</v>
      </c>
      <c r="M892" s="364">
        <f t="shared" si="214"/>
        <v>0</v>
      </c>
      <c r="N892" s="364">
        <f t="shared" si="214"/>
        <v>0</v>
      </c>
      <c r="O892" s="364">
        <f t="shared" si="214"/>
        <v>0</v>
      </c>
      <c r="P892" s="364">
        <f t="shared" si="214"/>
        <v>0</v>
      </c>
      <c r="Q892" s="364">
        <f t="shared" si="214"/>
        <v>0</v>
      </c>
      <c r="R892" s="364">
        <f t="shared" si="214"/>
        <v>0</v>
      </c>
      <c r="S892" s="364">
        <f t="shared" si="214"/>
        <v>0</v>
      </c>
      <c r="T892" s="364">
        <f t="shared" si="214"/>
        <v>0</v>
      </c>
      <c r="U892" s="364">
        <f t="shared" si="214"/>
        <v>0</v>
      </c>
      <c r="V892" s="364">
        <f t="shared" si="214"/>
        <v>0</v>
      </c>
      <c r="W892" s="366">
        <f t="shared" si="214"/>
        <v>0</v>
      </c>
      <c r="Y892"/>
    </row>
    <row r="893" spans="1:25" outlineLevel="1" x14ac:dyDescent="0.25">
      <c r="A893" s="212"/>
      <c r="B893" s="465"/>
      <c r="C893" s="272"/>
      <c r="D893" s="272"/>
      <c r="E893" s="275"/>
      <c r="F893" s="274" t="s">
        <v>38</v>
      </c>
      <c r="G893" s="394">
        <f>G35</f>
        <v>0</v>
      </c>
      <c r="H893" s="395">
        <f>G893*(1-VLOOKUP($F893,SHT,2,FALSE))+$H35*VLOOKUP($F893,SHT,2,FALSE)</f>
        <v>0</v>
      </c>
      <c r="I893" s="389">
        <f t="shared" ref="I893:V893" si="215">I35*VLOOKUP($F893,SHT,2,FALSE)</f>
        <v>0</v>
      </c>
      <c r="J893" s="389">
        <f t="shared" si="215"/>
        <v>0</v>
      </c>
      <c r="K893" s="390">
        <f t="shared" si="215"/>
        <v>0</v>
      </c>
      <c r="L893" s="391">
        <f t="shared" si="215"/>
        <v>0</v>
      </c>
      <c r="M893" s="396">
        <f t="shared" si="215"/>
        <v>0</v>
      </c>
      <c r="N893" s="392">
        <f t="shared" si="215"/>
        <v>0</v>
      </c>
      <c r="O893" s="392">
        <f t="shared" si="215"/>
        <v>0</v>
      </c>
      <c r="P893" s="392">
        <f t="shared" si="215"/>
        <v>0</v>
      </c>
      <c r="Q893" s="392">
        <f t="shared" si="215"/>
        <v>0</v>
      </c>
      <c r="R893" s="392">
        <f t="shared" si="215"/>
        <v>0</v>
      </c>
      <c r="S893" s="392">
        <f t="shared" si="215"/>
        <v>0</v>
      </c>
      <c r="T893" s="388">
        <f t="shared" si="215"/>
        <v>0</v>
      </c>
      <c r="U893" s="392">
        <f t="shared" si="215"/>
        <v>0</v>
      </c>
      <c r="V893" s="393">
        <f t="shared" si="215"/>
        <v>0</v>
      </c>
      <c r="W893" s="37">
        <f>G893-SUM(H893:V893)</f>
        <v>0</v>
      </c>
      <c r="Y893"/>
    </row>
    <row r="894" spans="1:25" outlineLevel="1" x14ac:dyDescent="0.25">
      <c r="A894" s="212"/>
      <c r="B894" s="465"/>
      <c r="C894" s="272"/>
      <c r="D894" s="272"/>
      <c r="E894" s="273"/>
      <c r="F894" s="274" t="s">
        <v>39</v>
      </c>
      <c r="G894" s="394">
        <f>G36</f>
        <v>0</v>
      </c>
      <c r="H894" s="395">
        <f>G894*(1-VLOOKUP($F894,SHT,2,FALSE))+$H36*VLOOKUP($F894,SHT,2,FALSE)</f>
        <v>0</v>
      </c>
      <c r="I894" s="389">
        <f t="shared" ref="I894:V894" si="216">I36*VLOOKUP($F894,SHT,2,FALSE)</f>
        <v>0</v>
      </c>
      <c r="J894" s="389">
        <f t="shared" si="216"/>
        <v>0</v>
      </c>
      <c r="K894" s="390">
        <f t="shared" si="216"/>
        <v>0</v>
      </c>
      <c r="L894" s="391">
        <f t="shared" si="216"/>
        <v>0</v>
      </c>
      <c r="M894" s="396">
        <f t="shared" si="216"/>
        <v>0</v>
      </c>
      <c r="N894" s="392">
        <f t="shared" si="216"/>
        <v>0</v>
      </c>
      <c r="O894" s="392">
        <f t="shared" si="216"/>
        <v>0</v>
      </c>
      <c r="P894" s="392">
        <f t="shared" si="216"/>
        <v>0</v>
      </c>
      <c r="Q894" s="392">
        <f t="shared" si="216"/>
        <v>0</v>
      </c>
      <c r="R894" s="392">
        <f t="shared" si="216"/>
        <v>0</v>
      </c>
      <c r="S894" s="392">
        <f t="shared" si="216"/>
        <v>0</v>
      </c>
      <c r="T894" s="388">
        <f t="shared" si="216"/>
        <v>0</v>
      </c>
      <c r="U894" s="392">
        <f t="shared" si="216"/>
        <v>0</v>
      </c>
      <c r="V894" s="393">
        <f t="shared" si="216"/>
        <v>0</v>
      </c>
      <c r="W894" s="37">
        <f>G894-SUM(H894:V894)</f>
        <v>0</v>
      </c>
      <c r="Y894"/>
    </row>
    <row r="895" spans="1:25" outlineLevel="1" x14ac:dyDescent="0.25">
      <c r="A895" s="212"/>
      <c r="B895" s="465"/>
      <c r="C895" s="272"/>
      <c r="D895" s="272"/>
      <c r="E895" s="273"/>
      <c r="F895" s="274" t="s">
        <v>40</v>
      </c>
      <c r="G895" s="394">
        <f>G37</f>
        <v>0</v>
      </c>
      <c r="H895" s="395">
        <f>G895*(1-VLOOKUP($F895,SHT,2,FALSE))+$H37*VLOOKUP($F895,SHT,2,FALSE)</f>
        <v>0</v>
      </c>
      <c r="I895" s="389">
        <f t="shared" ref="I895:V895" si="217">I37*VLOOKUP($F895,SHT,2,FALSE)</f>
        <v>0</v>
      </c>
      <c r="J895" s="389">
        <f t="shared" si="217"/>
        <v>0</v>
      </c>
      <c r="K895" s="390">
        <f t="shared" si="217"/>
        <v>0</v>
      </c>
      <c r="L895" s="391">
        <f t="shared" si="217"/>
        <v>0</v>
      </c>
      <c r="M895" s="396">
        <f t="shared" si="217"/>
        <v>0</v>
      </c>
      <c r="N895" s="392">
        <f t="shared" si="217"/>
        <v>0</v>
      </c>
      <c r="O895" s="392">
        <f t="shared" si="217"/>
        <v>0</v>
      </c>
      <c r="P895" s="392">
        <f t="shared" si="217"/>
        <v>0</v>
      </c>
      <c r="Q895" s="392">
        <f t="shared" si="217"/>
        <v>0</v>
      </c>
      <c r="R895" s="392">
        <f t="shared" si="217"/>
        <v>0</v>
      </c>
      <c r="S895" s="392">
        <f t="shared" si="217"/>
        <v>0</v>
      </c>
      <c r="T895" s="388">
        <f t="shared" si="217"/>
        <v>0</v>
      </c>
      <c r="U895" s="392">
        <f t="shared" si="217"/>
        <v>0</v>
      </c>
      <c r="V895" s="393">
        <f t="shared" si="217"/>
        <v>0</v>
      </c>
      <c r="W895" s="37">
        <f>G895-SUM(H895:V895)</f>
        <v>0</v>
      </c>
      <c r="Y895"/>
    </row>
    <row r="896" spans="1:25" x14ac:dyDescent="0.25">
      <c r="A896" s="212"/>
      <c r="B896" s="465"/>
      <c r="C896" s="272"/>
      <c r="D896" s="272"/>
      <c r="E896" s="273" t="s">
        <v>41</v>
      </c>
      <c r="F896" s="273"/>
      <c r="G896" s="367">
        <f t="shared" ref="G896:W896" si="218">SUBTOTAL(9,G897:G899)</f>
        <v>0</v>
      </c>
      <c r="H896" s="368">
        <f t="shared" si="218"/>
        <v>0</v>
      </c>
      <c r="I896" s="369">
        <f t="shared" si="218"/>
        <v>0</v>
      </c>
      <c r="J896" s="369">
        <f t="shared" si="218"/>
        <v>0</v>
      </c>
      <c r="K896" s="370">
        <f t="shared" si="218"/>
        <v>0</v>
      </c>
      <c r="L896" s="364">
        <f t="shared" si="218"/>
        <v>0</v>
      </c>
      <c r="M896" s="364">
        <f t="shared" si="218"/>
        <v>0</v>
      </c>
      <c r="N896" s="364">
        <f t="shared" si="218"/>
        <v>0</v>
      </c>
      <c r="O896" s="364">
        <f t="shared" si="218"/>
        <v>0</v>
      </c>
      <c r="P896" s="364">
        <f t="shared" si="218"/>
        <v>0</v>
      </c>
      <c r="Q896" s="364">
        <f t="shared" si="218"/>
        <v>0</v>
      </c>
      <c r="R896" s="364">
        <f t="shared" si="218"/>
        <v>0</v>
      </c>
      <c r="S896" s="364">
        <f t="shared" si="218"/>
        <v>0</v>
      </c>
      <c r="T896" s="364">
        <f t="shared" si="218"/>
        <v>0</v>
      </c>
      <c r="U896" s="364">
        <f t="shared" si="218"/>
        <v>0</v>
      </c>
      <c r="V896" s="364">
        <f t="shared" si="218"/>
        <v>0</v>
      </c>
      <c r="W896" s="366">
        <f t="shared" si="218"/>
        <v>0</v>
      </c>
      <c r="Y896"/>
    </row>
    <row r="897" spans="1:25" outlineLevel="1" x14ac:dyDescent="0.25">
      <c r="A897" s="212"/>
      <c r="B897" s="465"/>
      <c r="C897" s="272"/>
      <c r="D897" s="272"/>
      <c r="E897" s="273"/>
      <c r="F897" s="274" t="s">
        <v>42</v>
      </c>
      <c r="G897" s="394">
        <f>G39</f>
        <v>0</v>
      </c>
      <c r="H897" s="395">
        <f>G897*(1-VLOOKUP($F897,SHT,2,FALSE))+$H39*VLOOKUP($F897,SHT,2,FALSE)</f>
        <v>0</v>
      </c>
      <c r="I897" s="389">
        <f t="shared" ref="I897:V897" si="219">I39*VLOOKUP($F897,SHT,2,FALSE)</f>
        <v>0</v>
      </c>
      <c r="J897" s="389">
        <f t="shared" si="219"/>
        <v>0</v>
      </c>
      <c r="K897" s="390">
        <f t="shared" si="219"/>
        <v>0</v>
      </c>
      <c r="L897" s="391">
        <f t="shared" si="219"/>
        <v>0</v>
      </c>
      <c r="M897" s="396">
        <f t="shared" si="219"/>
        <v>0</v>
      </c>
      <c r="N897" s="392">
        <f t="shared" si="219"/>
        <v>0</v>
      </c>
      <c r="O897" s="392">
        <f t="shared" si="219"/>
        <v>0</v>
      </c>
      <c r="P897" s="392">
        <f t="shared" si="219"/>
        <v>0</v>
      </c>
      <c r="Q897" s="392">
        <f t="shared" si="219"/>
        <v>0</v>
      </c>
      <c r="R897" s="392">
        <f t="shared" si="219"/>
        <v>0</v>
      </c>
      <c r="S897" s="392">
        <f t="shared" si="219"/>
        <v>0</v>
      </c>
      <c r="T897" s="388">
        <f t="shared" si="219"/>
        <v>0</v>
      </c>
      <c r="U897" s="392">
        <f t="shared" si="219"/>
        <v>0</v>
      </c>
      <c r="V897" s="393">
        <f t="shared" si="219"/>
        <v>0</v>
      </c>
      <c r="W897" s="37">
        <f>G897-SUM(H897:V897)</f>
        <v>0</v>
      </c>
      <c r="Y897"/>
    </row>
    <row r="898" spans="1:25" outlineLevel="1" x14ac:dyDescent="0.25">
      <c r="A898" s="212"/>
      <c r="B898" s="465"/>
      <c r="C898" s="272"/>
      <c r="D898" s="272"/>
      <c r="E898" s="273"/>
      <c r="F898" s="274" t="s">
        <v>43</v>
      </c>
      <c r="G898" s="394">
        <f>G40</f>
        <v>0</v>
      </c>
      <c r="H898" s="395">
        <f>G898*(1-VLOOKUP($F898,SHT,2,FALSE))+$H40*VLOOKUP($F898,SHT,2,FALSE)</f>
        <v>0</v>
      </c>
      <c r="I898" s="389">
        <f t="shared" ref="I898:V898" si="220">I40*VLOOKUP($F898,SHT,2,FALSE)</f>
        <v>0</v>
      </c>
      <c r="J898" s="389">
        <f t="shared" si="220"/>
        <v>0</v>
      </c>
      <c r="K898" s="390">
        <f t="shared" si="220"/>
        <v>0</v>
      </c>
      <c r="L898" s="391">
        <f t="shared" si="220"/>
        <v>0</v>
      </c>
      <c r="M898" s="396">
        <f t="shared" si="220"/>
        <v>0</v>
      </c>
      <c r="N898" s="392">
        <f t="shared" si="220"/>
        <v>0</v>
      </c>
      <c r="O898" s="392">
        <f t="shared" si="220"/>
        <v>0</v>
      </c>
      <c r="P898" s="392">
        <f t="shared" si="220"/>
        <v>0</v>
      </c>
      <c r="Q898" s="392">
        <f t="shared" si="220"/>
        <v>0</v>
      </c>
      <c r="R898" s="392">
        <f t="shared" si="220"/>
        <v>0</v>
      </c>
      <c r="S898" s="392">
        <f t="shared" si="220"/>
        <v>0</v>
      </c>
      <c r="T898" s="388">
        <f t="shared" si="220"/>
        <v>0</v>
      </c>
      <c r="U898" s="392">
        <f t="shared" si="220"/>
        <v>0</v>
      </c>
      <c r="V898" s="393">
        <f t="shared" si="220"/>
        <v>0</v>
      </c>
      <c r="W898" s="37">
        <f>G898-SUM(H898:V898)</f>
        <v>0</v>
      </c>
      <c r="Y898"/>
    </row>
    <row r="899" spans="1:25" outlineLevel="1" x14ac:dyDescent="0.25">
      <c r="A899" s="212"/>
      <c r="B899" s="465"/>
      <c r="C899" s="272"/>
      <c r="D899" s="272"/>
      <c r="E899" s="273"/>
      <c r="F899" s="274" t="s">
        <v>44</v>
      </c>
      <c r="G899" s="394">
        <f>G41</f>
        <v>0</v>
      </c>
      <c r="H899" s="395">
        <f>G899*(1-VLOOKUP($F899,SHT,2,FALSE))+$H41*VLOOKUP($F899,SHT,2,FALSE)</f>
        <v>0</v>
      </c>
      <c r="I899" s="389">
        <f t="shared" ref="I899:V899" si="221">I41*VLOOKUP($F899,SHT,2,FALSE)</f>
        <v>0</v>
      </c>
      <c r="J899" s="389">
        <f t="shared" si="221"/>
        <v>0</v>
      </c>
      <c r="K899" s="390">
        <f t="shared" si="221"/>
        <v>0</v>
      </c>
      <c r="L899" s="391">
        <f t="shared" si="221"/>
        <v>0</v>
      </c>
      <c r="M899" s="396">
        <f t="shared" si="221"/>
        <v>0</v>
      </c>
      <c r="N899" s="392">
        <f t="shared" si="221"/>
        <v>0</v>
      </c>
      <c r="O899" s="392">
        <f t="shared" si="221"/>
        <v>0</v>
      </c>
      <c r="P899" s="392">
        <f t="shared" si="221"/>
        <v>0</v>
      </c>
      <c r="Q899" s="392">
        <f t="shared" si="221"/>
        <v>0</v>
      </c>
      <c r="R899" s="392">
        <f t="shared" si="221"/>
        <v>0</v>
      </c>
      <c r="S899" s="392">
        <f t="shared" si="221"/>
        <v>0</v>
      </c>
      <c r="T899" s="388">
        <f t="shared" si="221"/>
        <v>0</v>
      </c>
      <c r="U899" s="392">
        <f t="shared" si="221"/>
        <v>0</v>
      </c>
      <c r="V899" s="393">
        <f t="shared" si="221"/>
        <v>0</v>
      </c>
      <c r="W899" s="37">
        <f>G899-SUM(H899:V899)</f>
        <v>0</v>
      </c>
      <c r="Y899"/>
    </row>
    <row r="900" spans="1:25" x14ac:dyDescent="0.25">
      <c r="A900" s="212"/>
      <c r="B900" s="465"/>
      <c r="C900" s="272"/>
      <c r="D900" s="272"/>
      <c r="E900" s="273" t="s">
        <v>45</v>
      </c>
      <c r="F900" s="273"/>
      <c r="G900" s="367">
        <f t="shared" ref="G900:W900" si="222">SUBTOTAL(9,G901:G903)</f>
        <v>0</v>
      </c>
      <c r="H900" s="368">
        <f t="shared" si="222"/>
        <v>0</v>
      </c>
      <c r="I900" s="369">
        <f t="shared" si="222"/>
        <v>0</v>
      </c>
      <c r="J900" s="369">
        <f t="shared" si="222"/>
        <v>0</v>
      </c>
      <c r="K900" s="370">
        <f t="shared" si="222"/>
        <v>0</v>
      </c>
      <c r="L900" s="364">
        <f t="shared" si="222"/>
        <v>0</v>
      </c>
      <c r="M900" s="364">
        <f t="shared" si="222"/>
        <v>0</v>
      </c>
      <c r="N900" s="364">
        <f t="shared" si="222"/>
        <v>0</v>
      </c>
      <c r="O900" s="364">
        <f t="shared" si="222"/>
        <v>0</v>
      </c>
      <c r="P900" s="364">
        <f t="shared" si="222"/>
        <v>0</v>
      </c>
      <c r="Q900" s="364">
        <f t="shared" si="222"/>
        <v>0</v>
      </c>
      <c r="R900" s="364">
        <f t="shared" si="222"/>
        <v>0</v>
      </c>
      <c r="S900" s="364">
        <f t="shared" si="222"/>
        <v>0</v>
      </c>
      <c r="T900" s="364">
        <f t="shared" si="222"/>
        <v>0</v>
      </c>
      <c r="U900" s="364">
        <f t="shared" si="222"/>
        <v>0</v>
      </c>
      <c r="V900" s="364">
        <f t="shared" si="222"/>
        <v>0</v>
      </c>
      <c r="W900" s="366">
        <f t="shared" si="222"/>
        <v>0</v>
      </c>
      <c r="Y900"/>
    </row>
    <row r="901" spans="1:25" outlineLevel="1" x14ac:dyDescent="0.25">
      <c r="A901" s="212"/>
      <c r="B901" s="465"/>
      <c r="C901" s="272"/>
      <c r="D901" s="272"/>
      <c r="E901" s="273"/>
      <c r="F901" s="274" t="s">
        <v>46</v>
      </c>
      <c r="G901" s="394">
        <f>G43</f>
        <v>0</v>
      </c>
      <c r="H901" s="395">
        <f>G901*(1-VLOOKUP($F901,SHT,2,FALSE))+$H43*VLOOKUP($F901,SHT,2,FALSE)</f>
        <v>0</v>
      </c>
      <c r="I901" s="389">
        <f t="shared" ref="I901:V901" si="223">I43*VLOOKUP($F901,SHT,2,FALSE)</f>
        <v>0</v>
      </c>
      <c r="J901" s="389">
        <f t="shared" si="223"/>
        <v>0</v>
      </c>
      <c r="K901" s="390">
        <f t="shared" si="223"/>
        <v>0</v>
      </c>
      <c r="L901" s="391">
        <f t="shared" si="223"/>
        <v>0</v>
      </c>
      <c r="M901" s="396">
        <f t="shared" si="223"/>
        <v>0</v>
      </c>
      <c r="N901" s="392">
        <f t="shared" si="223"/>
        <v>0</v>
      </c>
      <c r="O901" s="392">
        <f t="shared" si="223"/>
        <v>0</v>
      </c>
      <c r="P901" s="392">
        <f t="shared" si="223"/>
        <v>0</v>
      </c>
      <c r="Q901" s="392">
        <f t="shared" si="223"/>
        <v>0</v>
      </c>
      <c r="R901" s="392">
        <f t="shared" si="223"/>
        <v>0</v>
      </c>
      <c r="S901" s="392">
        <f t="shared" si="223"/>
        <v>0</v>
      </c>
      <c r="T901" s="388">
        <f t="shared" si="223"/>
        <v>0</v>
      </c>
      <c r="U901" s="392">
        <f t="shared" si="223"/>
        <v>0</v>
      </c>
      <c r="V901" s="393">
        <f t="shared" si="223"/>
        <v>0</v>
      </c>
      <c r="W901" s="37">
        <f>G901-SUM(H901:V901)</f>
        <v>0</v>
      </c>
      <c r="Y901"/>
    </row>
    <row r="902" spans="1:25" outlineLevel="1" x14ac:dyDescent="0.25">
      <c r="A902" s="212"/>
      <c r="B902" s="465"/>
      <c r="C902" s="272"/>
      <c r="D902" s="272"/>
      <c r="E902" s="273"/>
      <c r="F902" s="274" t="s">
        <v>47</v>
      </c>
      <c r="G902" s="394">
        <f>G44</f>
        <v>0</v>
      </c>
      <c r="H902" s="395">
        <f>G902*(1-VLOOKUP($F902,SHT,2,FALSE))+$H44*VLOOKUP($F902,SHT,2,FALSE)</f>
        <v>0</v>
      </c>
      <c r="I902" s="389">
        <f t="shared" ref="I902:V902" si="224">I44*VLOOKUP($F902,SHT,2,FALSE)</f>
        <v>0</v>
      </c>
      <c r="J902" s="389">
        <f t="shared" si="224"/>
        <v>0</v>
      </c>
      <c r="K902" s="390">
        <f t="shared" si="224"/>
        <v>0</v>
      </c>
      <c r="L902" s="391">
        <f t="shared" si="224"/>
        <v>0</v>
      </c>
      <c r="M902" s="396">
        <f t="shared" si="224"/>
        <v>0</v>
      </c>
      <c r="N902" s="392">
        <f t="shared" si="224"/>
        <v>0</v>
      </c>
      <c r="O902" s="392">
        <f t="shared" si="224"/>
        <v>0</v>
      </c>
      <c r="P902" s="392">
        <f t="shared" si="224"/>
        <v>0</v>
      </c>
      <c r="Q902" s="392">
        <f t="shared" si="224"/>
        <v>0</v>
      </c>
      <c r="R902" s="392">
        <f t="shared" si="224"/>
        <v>0</v>
      </c>
      <c r="S902" s="392">
        <f t="shared" si="224"/>
        <v>0</v>
      </c>
      <c r="T902" s="388">
        <f t="shared" si="224"/>
        <v>0</v>
      </c>
      <c r="U902" s="392">
        <f t="shared" si="224"/>
        <v>0</v>
      </c>
      <c r="V902" s="393">
        <f t="shared" si="224"/>
        <v>0</v>
      </c>
      <c r="W902" s="37">
        <f>G902-SUM(H902:V902)</f>
        <v>0</v>
      </c>
      <c r="Y902"/>
    </row>
    <row r="903" spans="1:25" outlineLevel="1" x14ac:dyDescent="0.25">
      <c r="A903" s="212"/>
      <c r="B903" s="465"/>
      <c r="C903" s="272"/>
      <c r="D903" s="272"/>
      <c r="E903" s="273"/>
      <c r="F903" s="274" t="s">
        <v>48</v>
      </c>
      <c r="G903" s="394">
        <f>G45</f>
        <v>0</v>
      </c>
      <c r="H903" s="395">
        <f>G903*(1-VLOOKUP($F903,SHT,2,FALSE))+$H45*VLOOKUP($F903,SHT,2,FALSE)</f>
        <v>0</v>
      </c>
      <c r="I903" s="389">
        <f t="shared" ref="I903:V903" si="225">I45*VLOOKUP($F903,SHT,2,FALSE)</f>
        <v>0</v>
      </c>
      <c r="J903" s="389">
        <f t="shared" si="225"/>
        <v>0</v>
      </c>
      <c r="K903" s="390">
        <f t="shared" si="225"/>
        <v>0</v>
      </c>
      <c r="L903" s="391">
        <f t="shared" si="225"/>
        <v>0</v>
      </c>
      <c r="M903" s="396">
        <f t="shared" si="225"/>
        <v>0</v>
      </c>
      <c r="N903" s="392">
        <f t="shared" si="225"/>
        <v>0</v>
      </c>
      <c r="O903" s="392">
        <f t="shared" si="225"/>
        <v>0</v>
      </c>
      <c r="P903" s="392">
        <f t="shared" si="225"/>
        <v>0</v>
      </c>
      <c r="Q903" s="392">
        <f t="shared" si="225"/>
        <v>0</v>
      </c>
      <c r="R903" s="392">
        <f t="shared" si="225"/>
        <v>0</v>
      </c>
      <c r="S903" s="392">
        <f t="shared" si="225"/>
        <v>0</v>
      </c>
      <c r="T903" s="388">
        <f t="shared" si="225"/>
        <v>0</v>
      </c>
      <c r="U903" s="392">
        <f t="shared" si="225"/>
        <v>0</v>
      </c>
      <c r="V903" s="393">
        <f t="shared" si="225"/>
        <v>0</v>
      </c>
      <c r="W903" s="37">
        <f>G903-SUM(H903:V903)</f>
        <v>0</v>
      </c>
      <c r="Y903"/>
    </row>
    <row r="904" spans="1:25" x14ac:dyDescent="0.25">
      <c r="A904" s="212"/>
      <c r="B904" s="465"/>
      <c r="C904" s="272"/>
      <c r="D904" s="272" t="s">
        <v>49</v>
      </c>
      <c r="E904" s="273"/>
      <c r="F904" s="273"/>
      <c r="G904" s="367"/>
      <c r="H904" s="369"/>
      <c r="I904" s="369"/>
      <c r="J904" s="369"/>
      <c r="K904" s="370"/>
      <c r="L904" s="363"/>
      <c r="M904" s="364"/>
      <c r="N904" s="364"/>
      <c r="O904" s="364"/>
      <c r="P904" s="364"/>
      <c r="Q904" s="364"/>
      <c r="R904" s="364"/>
      <c r="S904" s="364"/>
      <c r="T904" s="364"/>
      <c r="U904" s="364"/>
      <c r="V904" s="365"/>
      <c r="W904" s="366"/>
      <c r="Y904"/>
    </row>
    <row r="905" spans="1:25" x14ac:dyDescent="0.25">
      <c r="A905" s="212"/>
      <c r="B905" s="465"/>
      <c r="C905" s="272"/>
      <c r="D905" s="272"/>
      <c r="E905" s="273" t="s">
        <v>50</v>
      </c>
      <c r="F905" s="273"/>
      <c r="G905" s="367">
        <f t="shared" ref="G905:W905" si="226">SUBTOTAL(9,G906:G907)</f>
        <v>0</v>
      </c>
      <c r="H905" s="368">
        <f t="shared" si="226"/>
        <v>0</v>
      </c>
      <c r="I905" s="369">
        <f t="shared" si="226"/>
        <v>0</v>
      </c>
      <c r="J905" s="369">
        <f t="shared" si="226"/>
        <v>0</v>
      </c>
      <c r="K905" s="370">
        <f t="shared" si="226"/>
        <v>0</v>
      </c>
      <c r="L905" s="364">
        <f t="shared" si="226"/>
        <v>0</v>
      </c>
      <c r="M905" s="364">
        <f t="shared" si="226"/>
        <v>0</v>
      </c>
      <c r="N905" s="364">
        <f t="shared" si="226"/>
        <v>0</v>
      </c>
      <c r="O905" s="364">
        <f t="shared" si="226"/>
        <v>0</v>
      </c>
      <c r="P905" s="364">
        <f t="shared" si="226"/>
        <v>0</v>
      </c>
      <c r="Q905" s="364">
        <f t="shared" si="226"/>
        <v>0</v>
      </c>
      <c r="R905" s="364">
        <f t="shared" si="226"/>
        <v>0</v>
      </c>
      <c r="S905" s="364">
        <f t="shared" si="226"/>
        <v>0</v>
      </c>
      <c r="T905" s="364">
        <f t="shared" si="226"/>
        <v>0</v>
      </c>
      <c r="U905" s="364">
        <f t="shared" si="226"/>
        <v>0</v>
      </c>
      <c r="V905" s="364">
        <f t="shared" si="226"/>
        <v>0</v>
      </c>
      <c r="W905" s="366">
        <f t="shared" si="226"/>
        <v>0</v>
      </c>
      <c r="Y905"/>
    </row>
    <row r="906" spans="1:25" outlineLevel="1" x14ac:dyDescent="0.25">
      <c r="A906" s="212"/>
      <c r="B906" s="465"/>
      <c r="C906" s="272"/>
      <c r="D906" s="272"/>
      <c r="E906" s="273"/>
      <c r="F906" s="274" t="s">
        <v>51</v>
      </c>
      <c r="G906" s="394">
        <f>G48</f>
        <v>0</v>
      </c>
      <c r="H906" s="395">
        <f>G906*(1-VLOOKUP($F906,SHT,2,FALSE))+$H48*VLOOKUP($F906,SHT,2,FALSE)</f>
        <v>0</v>
      </c>
      <c r="I906" s="389">
        <f t="shared" ref="I906:V906" si="227">I48*VLOOKUP($F906,SHT,2,FALSE)</f>
        <v>0</v>
      </c>
      <c r="J906" s="389">
        <f t="shared" si="227"/>
        <v>0</v>
      </c>
      <c r="K906" s="390">
        <f t="shared" si="227"/>
        <v>0</v>
      </c>
      <c r="L906" s="391">
        <f t="shared" si="227"/>
        <v>0</v>
      </c>
      <c r="M906" s="396">
        <f t="shared" si="227"/>
        <v>0</v>
      </c>
      <c r="N906" s="392">
        <f t="shared" si="227"/>
        <v>0</v>
      </c>
      <c r="O906" s="392">
        <f t="shared" si="227"/>
        <v>0</v>
      </c>
      <c r="P906" s="392">
        <f t="shared" si="227"/>
        <v>0</v>
      </c>
      <c r="Q906" s="392">
        <f t="shared" si="227"/>
        <v>0</v>
      </c>
      <c r="R906" s="392">
        <f t="shared" si="227"/>
        <v>0</v>
      </c>
      <c r="S906" s="392">
        <f t="shared" si="227"/>
        <v>0</v>
      </c>
      <c r="T906" s="388">
        <f t="shared" si="227"/>
        <v>0</v>
      </c>
      <c r="U906" s="392">
        <f t="shared" si="227"/>
        <v>0</v>
      </c>
      <c r="V906" s="393">
        <f t="shared" si="227"/>
        <v>0</v>
      </c>
      <c r="W906" s="37">
        <f>G906-SUM(H906:V906)</f>
        <v>0</v>
      </c>
      <c r="Y906"/>
    </row>
    <row r="907" spans="1:25" outlineLevel="1" x14ac:dyDescent="0.25">
      <c r="A907" s="212"/>
      <c r="B907" s="465"/>
      <c r="C907" s="272"/>
      <c r="D907" s="272"/>
      <c r="E907" s="273"/>
      <c r="F907" s="274" t="s">
        <v>52</v>
      </c>
      <c r="G907" s="394">
        <f>G49</f>
        <v>0</v>
      </c>
      <c r="H907" s="395">
        <f>G907*(1-VLOOKUP($F907,SHT,2,FALSE))+$H49*VLOOKUP($F907,SHT,2,FALSE)</f>
        <v>0</v>
      </c>
      <c r="I907" s="389">
        <f t="shared" ref="I907:V907" si="228">I49*VLOOKUP($F907,SHT,2,FALSE)</f>
        <v>0</v>
      </c>
      <c r="J907" s="389">
        <f t="shared" si="228"/>
        <v>0</v>
      </c>
      <c r="K907" s="390">
        <f t="shared" si="228"/>
        <v>0</v>
      </c>
      <c r="L907" s="391">
        <f t="shared" si="228"/>
        <v>0</v>
      </c>
      <c r="M907" s="396">
        <f t="shared" si="228"/>
        <v>0</v>
      </c>
      <c r="N907" s="392">
        <f t="shared" si="228"/>
        <v>0</v>
      </c>
      <c r="O907" s="392">
        <f t="shared" si="228"/>
        <v>0</v>
      </c>
      <c r="P907" s="392">
        <f t="shared" si="228"/>
        <v>0</v>
      </c>
      <c r="Q907" s="392">
        <f t="shared" si="228"/>
        <v>0</v>
      </c>
      <c r="R907" s="392">
        <f t="shared" si="228"/>
        <v>0</v>
      </c>
      <c r="S907" s="392">
        <f t="shared" si="228"/>
        <v>0</v>
      </c>
      <c r="T907" s="388">
        <f t="shared" si="228"/>
        <v>0</v>
      </c>
      <c r="U907" s="392">
        <f t="shared" si="228"/>
        <v>0</v>
      </c>
      <c r="V907" s="393">
        <f t="shared" si="228"/>
        <v>0</v>
      </c>
      <c r="W907" s="37">
        <f>G907-SUM(H907:V907)</f>
        <v>0</v>
      </c>
      <c r="Y907"/>
    </row>
    <row r="908" spans="1:25" x14ac:dyDescent="0.25">
      <c r="A908" s="212"/>
      <c r="B908" s="465"/>
      <c r="C908" s="272"/>
      <c r="D908" s="272"/>
      <c r="E908" s="273" t="s">
        <v>53</v>
      </c>
      <c r="F908" s="273"/>
      <c r="G908" s="367">
        <f t="shared" ref="G908:W908" si="229">SUBTOTAL(9,G909:G911)</f>
        <v>0</v>
      </c>
      <c r="H908" s="368">
        <f t="shared" si="229"/>
        <v>0</v>
      </c>
      <c r="I908" s="369">
        <f t="shared" si="229"/>
        <v>0</v>
      </c>
      <c r="J908" s="369">
        <f t="shared" si="229"/>
        <v>0</v>
      </c>
      <c r="K908" s="370">
        <f t="shared" si="229"/>
        <v>0</v>
      </c>
      <c r="L908" s="364">
        <f t="shared" si="229"/>
        <v>0</v>
      </c>
      <c r="M908" s="364">
        <f t="shared" si="229"/>
        <v>0</v>
      </c>
      <c r="N908" s="364">
        <f t="shared" si="229"/>
        <v>0</v>
      </c>
      <c r="O908" s="364">
        <f t="shared" si="229"/>
        <v>0</v>
      </c>
      <c r="P908" s="364">
        <f t="shared" si="229"/>
        <v>0</v>
      </c>
      <c r="Q908" s="364">
        <f t="shared" si="229"/>
        <v>0</v>
      </c>
      <c r="R908" s="364">
        <f t="shared" si="229"/>
        <v>0</v>
      </c>
      <c r="S908" s="364">
        <f t="shared" si="229"/>
        <v>0</v>
      </c>
      <c r="T908" s="364">
        <f t="shared" si="229"/>
        <v>0</v>
      </c>
      <c r="U908" s="364">
        <f t="shared" si="229"/>
        <v>0</v>
      </c>
      <c r="V908" s="364">
        <f t="shared" si="229"/>
        <v>0</v>
      </c>
      <c r="W908" s="366">
        <f t="shared" si="229"/>
        <v>0</v>
      </c>
      <c r="Y908"/>
    </row>
    <row r="909" spans="1:25" outlineLevel="1" x14ac:dyDescent="0.25">
      <c r="A909" s="212"/>
      <c r="B909" s="465"/>
      <c r="C909" s="272"/>
      <c r="D909" s="272"/>
      <c r="E909" s="273"/>
      <c r="F909" s="274" t="s">
        <v>54</v>
      </c>
      <c r="G909" s="394">
        <f>G51</f>
        <v>0</v>
      </c>
      <c r="H909" s="395">
        <f>G909*(1-VLOOKUP($F909,SHT,2,FALSE))+$H51*VLOOKUP($F909,SHT,2,FALSE)</f>
        <v>0</v>
      </c>
      <c r="I909" s="389">
        <f t="shared" ref="I909:V909" si="230">I51*VLOOKUP($F909,SHT,2,FALSE)</f>
        <v>0</v>
      </c>
      <c r="J909" s="389">
        <f t="shared" si="230"/>
        <v>0</v>
      </c>
      <c r="K909" s="390">
        <f t="shared" si="230"/>
        <v>0</v>
      </c>
      <c r="L909" s="398">
        <f t="shared" si="230"/>
        <v>0</v>
      </c>
      <c r="M909" s="396">
        <f t="shared" si="230"/>
        <v>0</v>
      </c>
      <c r="N909" s="392">
        <f t="shared" si="230"/>
        <v>0</v>
      </c>
      <c r="O909" s="392">
        <f t="shared" si="230"/>
        <v>0</v>
      </c>
      <c r="P909" s="392">
        <f t="shared" si="230"/>
        <v>0</v>
      </c>
      <c r="Q909" s="392">
        <f t="shared" si="230"/>
        <v>0</v>
      </c>
      <c r="R909" s="392">
        <f t="shared" si="230"/>
        <v>0</v>
      </c>
      <c r="S909" s="392">
        <f t="shared" si="230"/>
        <v>0</v>
      </c>
      <c r="T909" s="388">
        <f t="shared" si="230"/>
        <v>0</v>
      </c>
      <c r="U909" s="392">
        <f t="shared" si="230"/>
        <v>0</v>
      </c>
      <c r="V909" s="393">
        <f t="shared" si="230"/>
        <v>0</v>
      </c>
      <c r="W909" s="37">
        <f>G909-SUM(H909:V909)</f>
        <v>0</v>
      </c>
      <c r="Y909"/>
    </row>
    <row r="910" spans="1:25" outlineLevel="1" x14ac:dyDescent="0.25">
      <c r="A910" s="212"/>
      <c r="B910" s="465"/>
      <c r="C910" s="272"/>
      <c r="D910" s="272"/>
      <c r="E910" s="273"/>
      <c r="F910" s="274" t="s">
        <v>55</v>
      </c>
      <c r="G910" s="394">
        <f>G52</f>
        <v>0</v>
      </c>
      <c r="H910" s="395">
        <f>G910*(1-VLOOKUP($F910,SHT,2,FALSE))+$H52*VLOOKUP($F910,SHT,2,FALSE)</f>
        <v>0</v>
      </c>
      <c r="I910" s="389">
        <f t="shared" ref="I910:V910" si="231">I52*VLOOKUP($F910,SHT,2,FALSE)</f>
        <v>0</v>
      </c>
      <c r="J910" s="389">
        <f t="shared" si="231"/>
        <v>0</v>
      </c>
      <c r="K910" s="390">
        <f t="shared" si="231"/>
        <v>0</v>
      </c>
      <c r="L910" s="391">
        <f t="shared" si="231"/>
        <v>0</v>
      </c>
      <c r="M910" s="399">
        <f t="shared" si="231"/>
        <v>0</v>
      </c>
      <c r="N910" s="392">
        <f t="shared" si="231"/>
        <v>0</v>
      </c>
      <c r="O910" s="392">
        <f t="shared" si="231"/>
        <v>0</v>
      </c>
      <c r="P910" s="392">
        <f t="shared" si="231"/>
        <v>0</v>
      </c>
      <c r="Q910" s="392">
        <f t="shared" si="231"/>
        <v>0</v>
      </c>
      <c r="R910" s="392">
        <f t="shared" si="231"/>
        <v>0</v>
      </c>
      <c r="S910" s="392">
        <f t="shared" si="231"/>
        <v>0</v>
      </c>
      <c r="T910" s="388">
        <f t="shared" si="231"/>
        <v>0</v>
      </c>
      <c r="U910" s="392">
        <f t="shared" si="231"/>
        <v>0</v>
      </c>
      <c r="V910" s="393">
        <f t="shared" si="231"/>
        <v>0</v>
      </c>
      <c r="W910" s="37">
        <f>G910-SUM(H910:V910)</f>
        <v>0</v>
      </c>
      <c r="Y910"/>
    </row>
    <row r="911" spans="1:25" outlineLevel="1" x14ac:dyDescent="0.25">
      <c r="A911" s="212"/>
      <c r="B911" s="465"/>
      <c r="C911" s="272"/>
      <c r="D911" s="272"/>
      <c r="E911" s="273"/>
      <c r="F911" s="274" t="s">
        <v>56</v>
      </c>
      <c r="G911" s="394">
        <f>G53</f>
        <v>0</v>
      </c>
      <c r="H911" s="395">
        <f>G911*(1-VLOOKUP($F911,SHT,2,FALSE))+$H53*VLOOKUP($F911,SHT,2,FALSE)</f>
        <v>0</v>
      </c>
      <c r="I911" s="389">
        <f t="shared" ref="I911:V911" si="232">I53*VLOOKUP($F911,SHT,2,FALSE)</f>
        <v>0</v>
      </c>
      <c r="J911" s="389">
        <f t="shared" si="232"/>
        <v>0</v>
      </c>
      <c r="K911" s="390">
        <f t="shared" si="232"/>
        <v>0</v>
      </c>
      <c r="L911" s="400">
        <f t="shared" si="232"/>
        <v>0</v>
      </c>
      <c r="M911" s="388">
        <f t="shared" si="232"/>
        <v>0</v>
      </c>
      <c r="N911" s="392">
        <f t="shared" si="232"/>
        <v>0</v>
      </c>
      <c r="O911" s="392">
        <f t="shared" si="232"/>
        <v>0</v>
      </c>
      <c r="P911" s="392">
        <f t="shared" si="232"/>
        <v>0</v>
      </c>
      <c r="Q911" s="392">
        <f t="shared" si="232"/>
        <v>0</v>
      </c>
      <c r="R911" s="392">
        <f t="shared" si="232"/>
        <v>0</v>
      </c>
      <c r="S911" s="392">
        <f t="shared" si="232"/>
        <v>0</v>
      </c>
      <c r="T911" s="392">
        <f t="shared" si="232"/>
        <v>0</v>
      </c>
      <c r="U911" s="392">
        <f t="shared" si="232"/>
        <v>0</v>
      </c>
      <c r="V911" s="393">
        <f t="shared" si="232"/>
        <v>0</v>
      </c>
      <c r="W911" s="37">
        <f>G911-SUM(H911:V911)</f>
        <v>0</v>
      </c>
      <c r="Y911"/>
    </row>
    <row r="912" spans="1:25" x14ac:dyDescent="0.25">
      <c r="A912" s="212"/>
      <c r="B912" s="465"/>
      <c r="C912" s="272"/>
      <c r="D912" s="272"/>
      <c r="E912" s="273" t="s">
        <v>57</v>
      </c>
      <c r="F912" s="273"/>
      <c r="G912" s="367">
        <f t="shared" ref="G912:W912" si="233">SUBTOTAL(9,G913:G914)</f>
        <v>0</v>
      </c>
      <c r="H912" s="368">
        <f t="shared" si="233"/>
        <v>0</v>
      </c>
      <c r="I912" s="369">
        <f t="shared" si="233"/>
        <v>0</v>
      </c>
      <c r="J912" s="369">
        <f t="shared" si="233"/>
        <v>0</v>
      </c>
      <c r="K912" s="370">
        <f t="shared" si="233"/>
        <v>0</v>
      </c>
      <c r="L912" s="364">
        <f t="shared" si="233"/>
        <v>0</v>
      </c>
      <c r="M912" s="364">
        <f t="shared" si="233"/>
        <v>0</v>
      </c>
      <c r="N912" s="364">
        <f t="shared" si="233"/>
        <v>0</v>
      </c>
      <c r="O912" s="364">
        <f t="shared" si="233"/>
        <v>0</v>
      </c>
      <c r="P912" s="364">
        <f t="shared" si="233"/>
        <v>0</v>
      </c>
      <c r="Q912" s="364">
        <f t="shared" si="233"/>
        <v>0</v>
      </c>
      <c r="R912" s="364">
        <f t="shared" si="233"/>
        <v>0</v>
      </c>
      <c r="S912" s="364">
        <f t="shared" si="233"/>
        <v>0</v>
      </c>
      <c r="T912" s="364">
        <f t="shared" si="233"/>
        <v>0</v>
      </c>
      <c r="U912" s="364">
        <f t="shared" si="233"/>
        <v>0</v>
      </c>
      <c r="V912" s="364">
        <f t="shared" si="233"/>
        <v>0</v>
      </c>
      <c r="W912" s="366">
        <f t="shared" si="233"/>
        <v>0</v>
      </c>
      <c r="Y912"/>
    </row>
    <row r="913" spans="1:25" outlineLevel="1" x14ac:dyDescent="0.25">
      <c r="A913" s="212"/>
      <c r="B913" s="465"/>
      <c r="C913" s="272"/>
      <c r="D913" s="272"/>
      <c r="E913" s="273"/>
      <c r="F913" s="274" t="s">
        <v>58</v>
      </c>
      <c r="G913" s="394">
        <f>G55</f>
        <v>0</v>
      </c>
      <c r="H913" s="395">
        <f>G913*(1-VLOOKUP($F913,SHT,2,FALSE))+$H55*VLOOKUP($F913,SHT,2,FALSE)</f>
        <v>0</v>
      </c>
      <c r="I913" s="389">
        <f t="shared" ref="I913:V913" si="234">I55*VLOOKUP($F913,SHT,2,FALSE)</f>
        <v>0</v>
      </c>
      <c r="J913" s="389">
        <f t="shared" si="234"/>
        <v>0</v>
      </c>
      <c r="K913" s="390">
        <f t="shared" si="234"/>
        <v>0</v>
      </c>
      <c r="L913" s="391">
        <f t="shared" si="234"/>
        <v>0</v>
      </c>
      <c r="M913" s="388">
        <f t="shared" si="234"/>
        <v>0</v>
      </c>
      <c r="N913" s="392">
        <f t="shared" si="234"/>
        <v>0</v>
      </c>
      <c r="O913" s="392">
        <f t="shared" si="234"/>
        <v>0</v>
      </c>
      <c r="P913" s="392">
        <f t="shared" si="234"/>
        <v>0</v>
      </c>
      <c r="Q913" s="392">
        <f t="shared" si="234"/>
        <v>0</v>
      </c>
      <c r="R913" s="392">
        <f t="shared" si="234"/>
        <v>0</v>
      </c>
      <c r="S913" s="392">
        <f t="shared" si="234"/>
        <v>0</v>
      </c>
      <c r="T913" s="392">
        <f t="shared" si="234"/>
        <v>0</v>
      </c>
      <c r="U913" s="388">
        <f t="shared" si="234"/>
        <v>0</v>
      </c>
      <c r="V913" s="393">
        <f t="shared" si="234"/>
        <v>0</v>
      </c>
      <c r="W913" s="37">
        <f>G913-SUM(H913:V913)</f>
        <v>0</v>
      </c>
      <c r="Y913"/>
    </row>
    <row r="914" spans="1:25" outlineLevel="1" x14ac:dyDescent="0.25">
      <c r="A914" s="212"/>
      <c r="B914" s="465"/>
      <c r="C914" s="272"/>
      <c r="D914" s="272"/>
      <c r="E914" s="273"/>
      <c r="F914" s="274" t="s">
        <v>59</v>
      </c>
      <c r="G914" s="394">
        <f>G56</f>
        <v>0</v>
      </c>
      <c r="H914" s="395">
        <f>G914*(1-VLOOKUP($F914,SHT,2,FALSE))+$H56*VLOOKUP($F914,SHT,2,FALSE)</f>
        <v>0</v>
      </c>
      <c r="I914" s="389">
        <f t="shared" ref="I914:V914" si="235">I56*VLOOKUP($F914,SHT,2,FALSE)</f>
        <v>0</v>
      </c>
      <c r="J914" s="389">
        <f t="shared" si="235"/>
        <v>0</v>
      </c>
      <c r="K914" s="390">
        <f t="shared" si="235"/>
        <v>0</v>
      </c>
      <c r="L914" s="391">
        <f t="shared" si="235"/>
        <v>0</v>
      </c>
      <c r="M914" s="388">
        <f t="shared" si="235"/>
        <v>0</v>
      </c>
      <c r="N914" s="392">
        <f t="shared" si="235"/>
        <v>0</v>
      </c>
      <c r="O914" s="392">
        <f t="shared" si="235"/>
        <v>0</v>
      </c>
      <c r="P914" s="392">
        <f t="shared" si="235"/>
        <v>0</v>
      </c>
      <c r="Q914" s="392">
        <f t="shared" si="235"/>
        <v>0</v>
      </c>
      <c r="R914" s="392">
        <f t="shared" si="235"/>
        <v>0</v>
      </c>
      <c r="S914" s="392">
        <f t="shared" si="235"/>
        <v>0</v>
      </c>
      <c r="T914" s="392">
        <f t="shared" si="235"/>
        <v>0</v>
      </c>
      <c r="U914" s="392">
        <f t="shared" si="235"/>
        <v>0</v>
      </c>
      <c r="V914" s="396">
        <f t="shared" si="235"/>
        <v>0</v>
      </c>
      <c r="W914" s="37">
        <f>G914-SUM(H914:V914)</f>
        <v>0</v>
      </c>
      <c r="Y914"/>
    </row>
    <row r="915" spans="1:25" x14ac:dyDescent="0.25">
      <c r="A915" s="212"/>
      <c r="B915" s="465"/>
      <c r="C915" s="272"/>
      <c r="D915" s="272"/>
      <c r="E915" s="273" t="s">
        <v>60</v>
      </c>
      <c r="F915" s="273"/>
      <c r="G915" s="367">
        <f t="shared" ref="G915:W915" si="236">SUBTOTAL(9,G916:G918)</f>
        <v>0</v>
      </c>
      <c r="H915" s="369">
        <f t="shared" si="236"/>
        <v>0</v>
      </c>
      <c r="I915" s="369">
        <f t="shared" si="236"/>
        <v>0</v>
      </c>
      <c r="J915" s="369">
        <f t="shared" si="236"/>
        <v>0</v>
      </c>
      <c r="K915" s="370">
        <f t="shared" si="236"/>
        <v>0</v>
      </c>
      <c r="L915" s="364">
        <f t="shared" si="236"/>
        <v>0</v>
      </c>
      <c r="M915" s="364">
        <f t="shared" si="236"/>
        <v>0</v>
      </c>
      <c r="N915" s="364">
        <f t="shared" si="236"/>
        <v>0</v>
      </c>
      <c r="O915" s="364">
        <f t="shared" si="236"/>
        <v>0</v>
      </c>
      <c r="P915" s="364">
        <f t="shared" si="236"/>
        <v>0</v>
      </c>
      <c r="Q915" s="364">
        <f t="shared" si="236"/>
        <v>0</v>
      </c>
      <c r="R915" s="364">
        <f t="shared" si="236"/>
        <v>0</v>
      </c>
      <c r="S915" s="364">
        <f t="shared" si="236"/>
        <v>0</v>
      </c>
      <c r="T915" s="364">
        <f t="shared" si="236"/>
        <v>0</v>
      </c>
      <c r="U915" s="364">
        <f t="shared" si="236"/>
        <v>0</v>
      </c>
      <c r="V915" s="364">
        <f t="shared" si="236"/>
        <v>0</v>
      </c>
      <c r="W915" s="366">
        <f t="shared" si="236"/>
        <v>0</v>
      </c>
      <c r="Y915"/>
    </row>
    <row r="916" spans="1:25" outlineLevel="1" x14ac:dyDescent="0.25">
      <c r="A916" s="212"/>
      <c r="B916" s="465"/>
      <c r="C916" s="272"/>
      <c r="D916" s="272"/>
      <c r="E916" s="273"/>
      <c r="F916" s="274" t="s">
        <v>61</v>
      </c>
      <c r="G916" s="394">
        <f>G58</f>
        <v>0</v>
      </c>
      <c r="H916" s="395">
        <f>G916*(1-VLOOKUP($F916,SHT,2,FALSE))+$H58*VLOOKUP($F916,SHT,2,FALSE)</f>
        <v>0</v>
      </c>
      <c r="I916" s="389">
        <f t="shared" ref="I916:V916" si="237">I58*VLOOKUP($F916,SHT,2,FALSE)</f>
        <v>0</v>
      </c>
      <c r="J916" s="389">
        <f t="shared" si="237"/>
        <v>0</v>
      </c>
      <c r="K916" s="390">
        <f t="shared" si="237"/>
        <v>0</v>
      </c>
      <c r="L916" s="388">
        <f t="shared" si="237"/>
        <v>0</v>
      </c>
      <c r="M916" s="392">
        <f t="shared" si="237"/>
        <v>0</v>
      </c>
      <c r="N916" s="392">
        <f t="shared" si="237"/>
        <v>0</v>
      </c>
      <c r="O916" s="392">
        <f t="shared" si="237"/>
        <v>0</v>
      </c>
      <c r="P916" s="392">
        <f t="shared" si="237"/>
        <v>0</v>
      </c>
      <c r="Q916" s="392">
        <f t="shared" si="237"/>
        <v>0</v>
      </c>
      <c r="R916" s="392">
        <f t="shared" si="237"/>
        <v>0</v>
      </c>
      <c r="S916" s="392">
        <f t="shared" si="237"/>
        <v>0</v>
      </c>
      <c r="T916" s="392">
        <f t="shared" si="237"/>
        <v>0</v>
      </c>
      <c r="U916" s="392">
        <f t="shared" si="237"/>
        <v>0</v>
      </c>
      <c r="V916" s="396">
        <f t="shared" si="237"/>
        <v>0</v>
      </c>
      <c r="W916" s="37">
        <f>G916-SUM(H916:V916)</f>
        <v>0</v>
      </c>
      <c r="Y916"/>
    </row>
    <row r="917" spans="1:25" outlineLevel="1" x14ac:dyDescent="0.25">
      <c r="A917" s="212"/>
      <c r="B917" s="465"/>
      <c r="C917" s="272"/>
      <c r="D917" s="272"/>
      <c r="E917" s="273"/>
      <c r="F917" s="274" t="s">
        <v>62</v>
      </c>
      <c r="G917" s="394">
        <f>G59</f>
        <v>0</v>
      </c>
      <c r="H917" s="395">
        <f>G917*(1-VLOOKUP($F917,SHT,2,FALSE))+$H59*VLOOKUP($F917,SHT,2,FALSE)</f>
        <v>0</v>
      </c>
      <c r="I917" s="389">
        <f t="shared" ref="I917:V917" si="238">I59*VLOOKUP($F917,SHT,2,FALSE)</f>
        <v>0</v>
      </c>
      <c r="J917" s="389">
        <f t="shared" si="238"/>
        <v>0</v>
      </c>
      <c r="K917" s="390">
        <f t="shared" si="238"/>
        <v>0</v>
      </c>
      <c r="L917" s="388">
        <f t="shared" si="238"/>
        <v>0</v>
      </c>
      <c r="M917" s="392">
        <f t="shared" si="238"/>
        <v>0</v>
      </c>
      <c r="N917" s="392">
        <f t="shared" si="238"/>
        <v>0</v>
      </c>
      <c r="O917" s="392">
        <f t="shared" si="238"/>
        <v>0</v>
      </c>
      <c r="P917" s="392">
        <f t="shared" si="238"/>
        <v>0</v>
      </c>
      <c r="Q917" s="392">
        <f t="shared" si="238"/>
        <v>0</v>
      </c>
      <c r="R917" s="392">
        <f t="shared" si="238"/>
        <v>0</v>
      </c>
      <c r="S917" s="392">
        <f t="shared" si="238"/>
        <v>0</v>
      </c>
      <c r="T917" s="392">
        <f t="shared" si="238"/>
        <v>0</v>
      </c>
      <c r="U917" s="388">
        <f t="shared" si="238"/>
        <v>0</v>
      </c>
      <c r="V917" s="393">
        <f t="shared" si="238"/>
        <v>0</v>
      </c>
      <c r="W917" s="37">
        <f>G917-SUM(H917:V917)</f>
        <v>0</v>
      </c>
      <c r="Y917"/>
    </row>
    <row r="918" spans="1:25" outlineLevel="1" x14ac:dyDescent="0.25">
      <c r="A918" s="212"/>
      <c r="B918" s="465"/>
      <c r="C918" s="272"/>
      <c r="D918" s="272"/>
      <c r="E918" s="273"/>
      <c r="F918" s="274" t="s">
        <v>63</v>
      </c>
      <c r="G918" s="394">
        <f>G60</f>
        <v>0</v>
      </c>
      <c r="H918" s="395">
        <f>G918*(1-VLOOKUP($F918,SHT,2,FALSE))+$H60*VLOOKUP($F918,SHT,2,FALSE)</f>
        <v>0</v>
      </c>
      <c r="I918" s="389">
        <f t="shared" ref="I918:V918" si="239">I60*VLOOKUP($F918,SHT,2,FALSE)</f>
        <v>0</v>
      </c>
      <c r="J918" s="389">
        <f t="shared" si="239"/>
        <v>0</v>
      </c>
      <c r="K918" s="390">
        <f t="shared" si="239"/>
        <v>0</v>
      </c>
      <c r="L918" s="388">
        <f t="shared" si="239"/>
        <v>0</v>
      </c>
      <c r="M918" s="392">
        <f t="shared" si="239"/>
        <v>0</v>
      </c>
      <c r="N918" s="392">
        <f t="shared" si="239"/>
        <v>0</v>
      </c>
      <c r="O918" s="392">
        <f t="shared" si="239"/>
        <v>0</v>
      </c>
      <c r="P918" s="392">
        <f t="shared" si="239"/>
        <v>0</v>
      </c>
      <c r="Q918" s="392">
        <f t="shared" si="239"/>
        <v>0</v>
      </c>
      <c r="R918" s="392">
        <f t="shared" si="239"/>
        <v>0</v>
      </c>
      <c r="S918" s="392">
        <f t="shared" si="239"/>
        <v>0</v>
      </c>
      <c r="T918" s="392">
        <f t="shared" si="239"/>
        <v>0</v>
      </c>
      <c r="U918" s="388">
        <f t="shared" si="239"/>
        <v>0</v>
      </c>
      <c r="V918" s="393">
        <f t="shared" si="239"/>
        <v>0</v>
      </c>
      <c r="W918" s="37">
        <f>G918-SUM(H918:V918)</f>
        <v>0</v>
      </c>
      <c r="Y918"/>
    </row>
    <row r="919" spans="1:25" x14ac:dyDescent="0.25">
      <c r="A919" s="212"/>
      <c r="B919" s="465"/>
      <c r="C919" s="272"/>
      <c r="D919" s="272"/>
      <c r="E919" s="273" t="s">
        <v>64</v>
      </c>
      <c r="F919" s="273"/>
      <c r="G919" s="367">
        <f t="shared" ref="G919:W919" si="240">SUBTOTAL(9,G920:G921)</f>
        <v>0</v>
      </c>
      <c r="H919" s="368">
        <f t="shared" si="240"/>
        <v>0</v>
      </c>
      <c r="I919" s="369">
        <f t="shared" si="240"/>
        <v>0</v>
      </c>
      <c r="J919" s="369">
        <f t="shared" si="240"/>
        <v>0</v>
      </c>
      <c r="K919" s="370">
        <f t="shared" si="240"/>
        <v>0</v>
      </c>
      <c r="L919" s="364">
        <f t="shared" si="240"/>
        <v>0</v>
      </c>
      <c r="M919" s="364">
        <f t="shared" si="240"/>
        <v>0</v>
      </c>
      <c r="N919" s="364">
        <f t="shared" si="240"/>
        <v>0</v>
      </c>
      <c r="O919" s="364">
        <f t="shared" si="240"/>
        <v>0</v>
      </c>
      <c r="P919" s="364">
        <f t="shared" si="240"/>
        <v>0</v>
      </c>
      <c r="Q919" s="364">
        <f t="shared" si="240"/>
        <v>0</v>
      </c>
      <c r="R919" s="364">
        <f t="shared" si="240"/>
        <v>0</v>
      </c>
      <c r="S919" s="364">
        <f t="shared" si="240"/>
        <v>0</v>
      </c>
      <c r="T919" s="364">
        <f t="shared" si="240"/>
        <v>0</v>
      </c>
      <c r="U919" s="364">
        <f t="shared" si="240"/>
        <v>0</v>
      </c>
      <c r="V919" s="364">
        <f t="shared" si="240"/>
        <v>0</v>
      </c>
      <c r="W919" s="366">
        <f t="shared" si="240"/>
        <v>0</v>
      </c>
      <c r="Y919"/>
    </row>
    <row r="920" spans="1:25" outlineLevel="1" x14ac:dyDescent="0.25">
      <c r="A920" s="212"/>
      <c r="B920" s="465"/>
      <c r="C920" s="272"/>
      <c r="D920" s="272"/>
      <c r="E920" s="273"/>
      <c r="F920" s="274" t="s">
        <v>65</v>
      </c>
      <c r="G920" s="394">
        <f>G62</f>
        <v>0</v>
      </c>
      <c r="H920" s="395">
        <f>G920*(1-VLOOKUP($F920,SHT,2,FALSE))+$H62*VLOOKUP($F920,SHT,2,FALSE)</f>
        <v>0</v>
      </c>
      <c r="I920" s="389">
        <f t="shared" ref="I920:V920" si="241">I62*VLOOKUP($F920,SHT,2,FALSE)</f>
        <v>0</v>
      </c>
      <c r="J920" s="389">
        <f t="shared" si="241"/>
        <v>0</v>
      </c>
      <c r="K920" s="390">
        <f t="shared" si="241"/>
        <v>0</v>
      </c>
      <c r="L920" s="399">
        <f t="shared" si="241"/>
        <v>0</v>
      </c>
      <c r="M920" s="392">
        <f t="shared" si="241"/>
        <v>0</v>
      </c>
      <c r="N920" s="392">
        <f t="shared" si="241"/>
        <v>0</v>
      </c>
      <c r="O920" s="392">
        <f t="shared" si="241"/>
        <v>0</v>
      </c>
      <c r="P920" s="392">
        <f t="shared" si="241"/>
        <v>0</v>
      </c>
      <c r="Q920" s="392">
        <f t="shared" si="241"/>
        <v>0</v>
      </c>
      <c r="R920" s="392">
        <f t="shared" si="241"/>
        <v>0</v>
      </c>
      <c r="S920" s="392">
        <f t="shared" si="241"/>
        <v>0</v>
      </c>
      <c r="T920" s="392">
        <f t="shared" si="241"/>
        <v>0</v>
      </c>
      <c r="U920" s="388">
        <f t="shared" si="241"/>
        <v>0</v>
      </c>
      <c r="V920" s="393">
        <f t="shared" si="241"/>
        <v>0</v>
      </c>
      <c r="W920" s="37">
        <f>G920-SUM(H920:V920)</f>
        <v>0</v>
      </c>
      <c r="Y920"/>
    </row>
    <row r="921" spans="1:25" outlineLevel="1" x14ac:dyDescent="0.25">
      <c r="A921" s="212"/>
      <c r="B921" s="465"/>
      <c r="C921" s="272"/>
      <c r="D921" s="272"/>
      <c r="E921" s="273"/>
      <c r="F921" s="274" t="s">
        <v>66</v>
      </c>
      <c r="G921" s="394">
        <f>G63</f>
        <v>0</v>
      </c>
      <c r="H921" s="395">
        <f>G921*(1-VLOOKUP($F921,SHT,2,FALSE))+$H63*VLOOKUP($F921,SHT,2,FALSE)</f>
        <v>0</v>
      </c>
      <c r="I921" s="389">
        <f t="shared" ref="I921:V921" si="242">I63*VLOOKUP($F921,SHT,2,FALSE)</f>
        <v>0</v>
      </c>
      <c r="J921" s="389">
        <f t="shared" si="242"/>
        <v>0</v>
      </c>
      <c r="K921" s="390">
        <f t="shared" si="242"/>
        <v>0</v>
      </c>
      <c r="L921" s="399">
        <f t="shared" si="242"/>
        <v>0</v>
      </c>
      <c r="M921" s="392">
        <f t="shared" si="242"/>
        <v>0</v>
      </c>
      <c r="N921" s="392">
        <f t="shared" si="242"/>
        <v>0</v>
      </c>
      <c r="O921" s="392">
        <f t="shared" si="242"/>
        <v>0</v>
      </c>
      <c r="P921" s="392">
        <f t="shared" si="242"/>
        <v>0</v>
      </c>
      <c r="Q921" s="392">
        <f t="shared" si="242"/>
        <v>0</v>
      </c>
      <c r="R921" s="392">
        <f t="shared" si="242"/>
        <v>0</v>
      </c>
      <c r="S921" s="392">
        <f t="shared" si="242"/>
        <v>0</v>
      </c>
      <c r="T921" s="392">
        <f t="shared" si="242"/>
        <v>0</v>
      </c>
      <c r="U921" s="388">
        <f t="shared" si="242"/>
        <v>0</v>
      </c>
      <c r="V921" s="393">
        <f t="shared" si="242"/>
        <v>0</v>
      </c>
      <c r="W921" s="37">
        <f>G921-SUM(H921:V921)</f>
        <v>0</v>
      </c>
      <c r="Y921"/>
    </row>
    <row r="922" spans="1:25" x14ac:dyDescent="0.25">
      <c r="A922" s="212"/>
      <c r="B922" s="465"/>
      <c r="C922" s="272"/>
      <c r="D922" s="272"/>
      <c r="E922" s="273" t="s">
        <v>67</v>
      </c>
      <c r="F922" s="273"/>
      <c r="G922" s="367">
        <f t="shared" ref="G922:W922" si="243">SUBTOTAL(9,G923:G925)</f>
        <v>0</v>
      </c>
      <c r="H922" s="368">
        <f t="shared" si="243"/>
        <v>0</v>
      </c>
      <c r="I922" s="369">
        <f t="shared" si="243"/>
        <v>0</v>
      </c>
      <c r="J922" s="369">
        <f t="shared" si="243"/>
        <v>0</v>
      </c>
      <c r="K922" s="370">
        <f t="shared" si="243"/>
        <v>0</v>
      </c>
      <c r="L922" s="364">
        <f t="shared" si="243"/>
        <v>0</v>
      </c>
      <c r="M922" s="364">
        <f t="shared" si="243"/>
        <v>0</v>
      </c>
      <c r="N922" s="364">
        <f t="shared" si="243"/>
        <v>0</v>
      </c>
      <c r="O922" s="364">
        <f t="shared" si="243"/>
        <v>0</v>
      </c>
      <c r="P922" s="364">
        <f t="shared" si="243"/>
        <v>0</v>
      </c>
      <c r="Q922" s="364">
        <f t="shared" si="243"/>
        <v>0</v>
      </c>
      <c r="R922" s="364">
        <f t="shared" si="243"/>
        <v>0</v>
      </c>
      <c r="S922" s="364">
        <f t="shared" si="243"/>
        <v>0</v>
      </c>
      <c r="T922" s="364">
        <f t="shared" si="243"/>
        <v>0</v>
      </c>
      <c r="U922" s="364">
        <f t="shared" si="243"/>
        <v>0</v>
      </c>
      <c r="V922" s="364">
        <f t="shared" si="243"/>
        <v>0</v>
      </c>
      <c r="W922" s="366">
        <f t="shared" si="243"/>
        <v>0</v>
      </c>
      <c r="Y922"/>
    </row>
    <row r="923" spans="1:25" outlineLevel="1" x14ac:dyDescent="0.25">
      <c r="A923" s="212"/>
      <c r="B923" s="465"/>
      <c r="C923" s="272"/>
      <c r="D923" s="272"/>
      <c r="E923" s="273"/>
      <c r="F923" s="274" t="s">
        <v>68</v>
      </c>
      <c r="G923" s="394">
        <f>G65</f>
        <v>0</v>
      </c>
      <c r="H923" s="395">
        <f>G923*(1-VLOOKUP($F923,SHT,2,FALSE))+$H65*VLOOKUP($F923,SHT,2,FALSE)</f>
        <v>0</v>
      </c>
      <c r="I923" s="389">
        <f t="shared" ref="I923:V923" si="244">I65*VLOOKUP($F923,SHT,2,FALSE)</f>
        <v>0</v>
      </c>
      <c r="J923" s="389">
        <f t="shared" si="244"/>
        <v>0</v>
      </c>
      <c r="K923" s="390">
        <f t="shared" si="244"/>
        <v>0</v>
      </c>
      <c r="L923" s="400">
        <f t="shared" si="244"/>
        <v>0</v>
      </c>
      <c r="M923" s="392">
        <f t="shared" si="244"/>
        <v>0</v>
      </c>
      <c r="N923" s="392">
        <f t="shared" si="244"/>
        <v>0</v>
      </c>
      <c r="O923" s="392">
        <f t="shared" si="244"/>
        <v>0</v>
      </c>
      <c r="P923" s="392">
        <f t="shared" si="244"/>
        <v>0</v>
      </c>
      <c r="Q923" s="392">
        <f t="shared" si="244"/>
        <v>0</v>
      </c>
      <c r="R923" s="392">
        <f t="shared" si="244"/>
        <v>0</v>
      </c>
      <c r="S923" s="392">
        <f t="shared" si="244"/>
        <v>0</v>
      </c>
      <c r="T923" s="392">
        <f t="shared" si="244"/>
        <v>0</v>
      </c>
      <c r="U923" s="388">
        <f t="shared" si="244"/>
        <v>0</v>
      </c>
      <c r="V923" s="393">
        <f t="shared" si="244"/>
        <v>0</v>
      </c>
      <c r="W923" s="37">
        <f>G923-SUM(H923:V923)</f>
        <v>0</v>
      </c>
      <c r="Y923"/>
    </row>
    <row r="924" spans="1:25" outlineLevel="1" x14ac:dyDescent="0.25">
      <c r="A924" s="212"/>
      <c r="B924" s="465"/>
      <c r="C924" s="272"/>
      <c r="D924" s="272"/>
      <c r="E924" s="273"/>
      <c r="F924" s="274" t="s">
        <v>69</v>
      </c>
      <c r="G924" s="394">
        <f>G66</f>
        <v>0</v>
      </c>
      <c r="H924" s="395">
        <f>G924*(1-VLOOKUP($F924,SHT,2,FALSE))+$H66*VLOOKUP($F924,SHT,2,FALSE)</f>
        <v>0</v>
      </c>
      <c r="I924" s="389">
        <f t="shared" ref="I924:V924" si="245">I66*VLOOKUP($F924,SHT,2,FALSE)</f>
        <v>0</v>
      </c>
      <c r="J924" s="389">
        <f t="shared" si="245"/>
        <v>0</v>
      </c>
      <c r="K924" s="390">
        <f t="shared" si="245"/>
        <v>0</v>
      </c>
      <c r="L924" s="400">
        <f t="shared" si="245"/>
        <v>0</v>
      </c>
      <c r="M924" s="392">
        <f t="shared" si="245"/>
        <v>0</v>
      </c>
      <c r="N924" s="392">
        <f t="shared" si="245"/>
        <v>0</v>
      </c>
      <c r="O924" s="392">
        <f t="shared" si="245"/>
        <v>0</v>
      </c>
      <c r="P924" s="392">
        <f t="shared" si="245"/>
        <v>0</v>
      </c>
      <c r="Q924" s="392">
        <f t="shared" si="245"/>
        <v>0</v>
      </c>
      <c r="R924" s="392">
        <f t="shared" si="245"/>
        <v>0</v>
      </c>
      <c r="S924" s="392">
        <f t="shared" si="245"/>
        <v>0</v>
      </c>
      <c r="T924" s="392">
        <f t="shared" si="245"/>
        <v>0</v>
      </c>
      <c r="U924" s="388">
        <f t="shared" si="245"/>
        <v>0</v>
      </c>
      <c r="V924" s="393">
        <f t="shared" si="245"/>
        <v>0</v>
      </c>
      <c r="W924" s="37">
        <f>G924-SUM(H924:V924)</f>
        <v>0</v>
      </c>
      <c r="Y924"/>
    </row>
    <row r="925" spans="1:25" outlineLevel="1" x14ac:dyDescent="0.25">
      <c r="A925" s="212"/>
      <c r="B925" s="465"/>
      <c r="C925" s="272"/>
      <c r="D925" s="272"/>
      <c r="E925" s="273"/>
      <c r="F925" s="274" t="s">
        <v>70</v>
      </c>
      <c r="G925" s="394">
        <f>G67</f>
        <v>0</v>
      </c>
      <c r="H925" s="395">
        <f>G925*(1-VLOOKUP($F925,SHT,2,FALSE))+$H67*VLOOKUP($F925,SHT,2,FALSE)</f>
        <v>0</v>
      </c>
      <c r="I925" s="389">
        <f t="shared" ref="I925:V925" si="246">I67*VLOOKUP($F925,SHT,2,FALSE)</f>
        <v>0</v>
      </c>
      <c r="J925" s="389">
        <f t="shared" si="246"/>
        <v>0</v>
      </c>
      <c r="K925" s="390">
        <f t="shared" si="246"/>
        <v>0</v>
      </c>
      <c r="L925" s="400">
        <f t="shared" si="246"/>
        <v>0</v>
      </c>
      <c r="M925" s="392">
        <f t="shared" si="246"/>
        <v>0</v>
      </c>
      <c r="N925" s="392">
        <f t="shared" si="246"/>
        <v>0</v>
      </c>
      <c r="O925" s="392">
        <f t="shared" si="246"/>
        <v>0</v>
      </c>
      <c r="P925" s="392">
        <f t="shared" si="246"/>
        <v>0</v>
      </c>
      <c r="Q925" s="392">
        <f t="shared" si="246"/>
        <v>0</v>
      </c>
      <c r="R925" s="392">
        <f t="shared" si="246"/>
        <v>0</v>
      </c>
      <c r="S925" s="392">
        <f t="shared" si="246"/>
        <v>0</v>
      </c>
      <c r="T925" s="392">
        <f t="shared" si="246"/>
        <v>0</v>
      </c>
      <c r="U925" s="388">
        <f t="shared" si="246"/>
        <v>0</v>
      </c>
      <c r="V925" s="393">
        <f t="shared" si="246"/>
        <v>0</v>
      </c>
      <c r="W925" s="37">
        <f>G925-SUM(H925:V925)</f>
        <v>0</v>
      </c>
      <c r="Y925"/>
    </row>
    <row r="926" spans="1:25" x14ac:dyDescent="0.25">
      <c r="A926" s="212"/>
      <c r="B926" s="465"/>
      <c r="C926" s="272"/>
      <c r="D926" s="272" t="s">
        <v>71</v>
      </c>
      <c r="E926" s="273"/>
      <c r="F926" s="273"/>
      <c r="G926" s="367"/>
      <c r="H926" s="369"/>
      <c r="I926" s="369"/>
      <c r="J926" s="369"/>
      <c r="K926" s="370"/>
      <c r="L926" s="363"/>
      <c r="M926" s="364"/>
      <c r="N926" s="364"/>
      <c r="O926" s="364"/>
      <c r="P926" s="364"/>
      <c r="Q926" s="364"/>
      <c r="R926" s="364"/>
      <c r="S926" s="364"/>
      <c r="T926" s="364"/>
      <c r="U926" s="364"/>
      <c r="V926" s="365"/>
      <c r="W926" s="366"/>
      <c r="Y926"/>
    </row>
    <row r="927" spans="1:25" x14ac:dyDescent="0.25">
      <c r="A927" s="212"/>
      <c r="B927" s="465"/>
      <c r="C927" s="272"/>
      <c r="D927" s="272"/>
      <c r="E927" s="273" t="s">
        <v>72</v>
      </c>
      <c r="F927" s="273"/>
      <c r="G927" s="367">
        <f t="shared" ref="G927:W927" si="247">SUBTOTAL(9,G928:G929)</f>
        <v>0</v>
      </c>
      <c r="H927" s="368">
        <f t="shared" si="247"/>
        <v>0</v>
      </c>
      <c r="I927" s="369">
        <f t="shared" si="247"/>
        <v>0</v>
      </c>
      <c r="J927" s="369">
        <f t="shared" si="247"/>
        <v>0</v>
      </c>
      <c r="K927" s="370">
        <f t="shared" si="247"/>
        <v>0</v>
      </c>
      <c r="L927" s="364">
        <f t="shared" si="247"/>
        <v>0</v>
      </c>
      <c r="M927" s="364">
        <f t="shared" si="247"/>
        <v>0</v>
      </c>
      <c r="N927" s="364">
        <f t="shared" si="247"/>
        <v>0</v>
      </c>
      <c r="O927" s="364">
        <f t="shared" si="247"/>
        <v>0</v>
      </c>
      <c r="P927" s="364">
        <f t="shared" si="247"/>
        <v>0</v>
      </c>
      <c r="Q927" s="364">
        <f t="shared" si="247"/>
        <v>0</v>
      </c>
      <c r="R927" s="364">
        <f t="shared" si="247"/>
        <v>0</v>
      </c>
      <c r="S927" s="364">
        <f t="shared" si="247"/>
        <v>0</v>
      </c>
      <c r="T927" s="364">
        <f t="shared" si="247"/>
        <v>0</v>
      </c>
      <c r="U927" s="364">
        <f t="shared" si="247"/>
        <v>0</v>
      </c>
      <c r="V927" s="364">
        <f t="shared" si="247"/>
        <v>0</v>
      </c>
      <c r="W927" s="366">
        <f t="shared" si="247"/>
        <v>0</v>
      </c>
      <c r="Y927"/>
    </row>
    <row r="928" spans="1:25" outlineLevel="1" x14ac:dyDescent="0.25">
      <c r="A928" s="212"/>
      <c r="B928" s="465"/>
      <c r="C928" s="272"/>
      <c r="D928" s="272"/>
      <c r="E928" s="273"/>
      <c r="F928" s="274" t="s">
        <v>73</v>
      </c>
      <c r="G928" s="394">
        <f>G70</f>
        <v>0</v>
      </c>
      <c r="H928" s="395">
        <f>G928*(1-VLOOKUP($F928,SHT,2,FALSE))+$H70*VLOOKUP($F928,SHT,2,FALSE)</f>
        <v>0</v>
      </c>
      <c r="I928" s="389">
        <f t="shared" ref="I928:V928" si="248">I70*VLOOKUP($F928,SHT,2,FALSE)</f>
        <v>0</v>
      </c>
      <c r="J928" s="389">
        <f t="shared" si="248"/>
        <v>0</v>
      </c>
      <c r="K928" s="390">
        <f t="shared" si="248"/>
        <v>0</v>
      </c>
      <c r="L928" s="400">
        <f t="shared" si="248"/>
        <v>0</v>
      </c>
      <c r="M928" s="392">
        <f t="shared" si="248"/>
        <v>0</v>
      </c>
      <c r="N928" s="392">
        <f t="shared" si="248"/>
        <v>0</v>
      </c>
      <c r="O928" s="392">
        <f t="shared" si="248"/>
        <v>0</v>
      </c>
      <c r="P928" s="392">
        <f t="shared" si="248"/>
        <v>0</v>
      </c>
      <c r="Q928" s="392">
        <f t="shared" si="248"/>
        <v>0</v>
      </c>
      <c r="R928" s="392">
        <f t="shared" si="248"/>
        <v>0</v>
      </c>
      <c r="S928" s="392">
        <f t="shared" si="248"/>
        <v>0</v>
      </c>
      <c r="T928" s="388">
        <f t="shared" si="248"/>
        <v>0</v>
      </c>
      <c r="U928" s="392">
        <f t="shared" si="248"/>
        <v>0</v>
      </c>
      <c r="V928" s="393">
        <f t="shared" si="248"/>
        <v>0</v>
      </c>
      <c r="W928" s="37">
        <f>G928-SUM(H928:V928)</f>
        <v>0</v>
      </c>
      <c r="Y928"/>
    </row>
    <row r="929" spans="1:25" outlineLevel="1" x14ac:dyDescent="0.25">
      <c r="A929" s="212"/>
      <c r="B929" s="465"/>
      <c r="C929" s="272"/>
      <c r="D929" s="272"/>
      <c r="E929" s="273"/>
      <c r="F929" s="274" t="s">
        <v>74</v>
      </c>
      <c r="G929" s="394">
        <f>G71</f>
        <v>0</v>
      </c>
      <c r="H929" s="395">
        <f>G929*(1-VLOOKUP($F929,SHT,2,FALSE))+$H71*VLOOKUP($F929,SHT,2,FALSE)</f>
        <v>0</v>
      </c>
      <c r="I929" s="389">
        <f t="shared" ref="I929:V929" si="249">I71*VLOOKUP($F929,SHT,2,FALSE)</f>
        <v>0</v>
      </c>
      <c r="J929" s="389">
        <f t="shared" si="249"/>
        <v>0</v>
      </c>
      <c r="K929" s="390">
        <f t="shared" si="249"/>
        <v>0</v>
      </c>
      <c r="L929" s="400">
        <f t="shared" si="249"/>
        <v>0</v>
      </c>
      <c r="M929" s="392">
        <f t="shared" si="249"/>
        <v>0</v>
      </c>
      <c r="N929" s="392">
        <f t="shared" si="249"/>
        <v>0</v>
      </c>
      <c r="O929" s="392">
        <f t="shared" si="249"/>
        <v>0</v>
      </c>
      <c r="P929" s="392">
        <f t="shared" si="249"/>
        <v>0</v>
      </c>
      <c r="Q929" s="392">
        <f t="shared" si="249"/>
        <v>0</v>
      </c>
      <c r="R929" s="392">
        <f t="shared" si="249"/>
        <v>0</v>
      </c>
      <c r="S929" s="392">
        <f t="shared" si="249"/>
        <v>0</v>
      </c>
      <c r="T929" s="388">
        <f t="shared" si="249"/>
        <v>0</v>
      </c>
      <c r="U929" s="392">
        <f t="shared" si="249"/>
        <v>0</v>
      </c>
      <c r="V929" s="393">
        <f t="shared" si="249"/>
        <v>0</v>
      </c>
      <c r="W929" s="37">
        <f>G929-SUM(H929:V929)</f>
        <v>0</v>
      </c>
      <c r="Y929"/>
    </row>
    <row r="930" spans="1:25" x14ac:dyDescent="0.25">
      <c r="A930" s="212"/>
      <c r="B930" s="465"/>
      <c r="C930" s="272"/>
      <c r="D930" s="272"/>
      <c r="E930" s="273" t="s">
        <v>75</v>
      </c>
      <c r="F930" s="273"/>
      <c r="G930" s="367">
        <f t="shared" ref="G930:W930" si="250">SUBTOTAL(9,G931:G932)</f>
        <v>0</v>
      </c>
      <c r="H930" s="368">
        <f t="shared" si="250"/>
        <v>0</v>
      </c>
      <c r="I930" s="369">
        <f t="shared" si="250"/>
        <v>0</v>
      </c>
      <c r="J930" s="369">
        <f t="shared" si="250"/>
        <v>0</v>
      </c>
      <c r="K930" s="370">
        <f t="shared" si="250"/>
        <v>0</v>
      </c>
      <c r="L930" s="364">
        <f t="shared" si="250"/>
        <v>0</v>
      </c>
      <c r="M930" s="364">
        <f t="shared" si="250"/>
        <v>0</v>
      </c>
      <c r="N930" s="364">
        <f t="shared" si="250"/>
        <v>0</v>
      </c>
      <c r="O930" s="364">
        <f t="shared" si="250"/>
        <v>0</v>
      </c>
      <c r="P930" s="364">
        <f t="shared" si="250"/>
        <v>0</v>
      </c>
      <c r="Q930" s="364">
        <f t="shared" si="250"/>
        <v>0</v>
      </c>
      <c r="R930" s="364">
        <f t="shared" si="250"/>
        <v>0</v>
      </c>
      <c r="S930" s="364">
        <f t="shared" si="250"/>
        <v>0</v>
      </c>
      <c r="T930" s="364">
        <f t="shared" si="250"/>
        <v>0</v>
      </c>
      <c r="U930" s="364">
        <f t="shared" si="250"/>
        <v>0</v>
      </c>
      <c r="V930" s="364">
        <f t="shared" si="250"/>
        <v>0</v>
      </c>
      <c r="W930" s="366">
        <f t="shared" si="250"/>
        <v>0</v>
      </c>
      <c r="Y930"/>
    </row>
    <row r="931" spans="1:25" outlineLevel="1" x14ac:dyDescent="0.25">
      <c r="A931" s="212"/>
      <c r="B931" s="465"/>
      <c r="C931" s="272"/>
      <c r="D931" s="272"/>
      <c r="E931" s="273"/>
      <c r="F931" s="274" t="s">
        <v>76</v>
      </c>
      <c r="G931" s="394">
        <f>G73</f>
        <v>0</v>
      </c>
      <c r="H931" s="395">
        <f>G931*(1-VLOOKUP($F931,SHT,2,FALSE))+$H73*VLOOKUP($F931,SHT,2,FALSE)</f>
        <v>0</v>
      </c>
      <c r="I931" s="389">
        <f t="shared" ref="I931:V931" si="251">I73*VLOOKUP($F931,SHT,2,FALSE)</f>
        <v>0</v>
      </c>
      <c r="J931" s="389">
        <f t="shared" si="251"/>
        <v>0</v>
      </c>
      <c r="K931" s="390">
        <f t="shared" si="251"/>
        <v>0</v>
      </c>
      <c r="L931" s="400">
        <f t="shared" si="251"/>
        <v>0</v>
      </c>
      <c r="M931" s="392">
        <f t="shared" si="251"/>
        <v>0</v>
      </c>
      <c r="N931" s="392">
        <f t="shared" si="251"/>
        <v>0</v>
      </c>
      <c r="O931" s="392">
        <f t="shared" si="251"/>
        <v>0</v>
      </c>
      <c r="P931" s="392">
        <f t="shared" si="251"/>
        <v>0</v>
      </c>
      <c r="Q931" s="392">
        <f t="shared" si="251"/>
        <v>0</v>
      </c>
      <c r="R931" s="392">
        <f t="shared" si="251"/>
        <v>0</v>
      </c>
      <c r="S931" s="392">
        <f t="shared" si="251"/>
        <v>0</v>
      </c>
      <c r="T931" s="392">
        <f t="shared" si="251"/>
        <v>0</v>
      </c>
      <c r="U931" s="388">
        <f t="shared" si="251"/>
        <v>0</v>
      </c>
      <c r="V931" s="393">
        <f t="shared" si="251"/>
        <v>0</v>
      </c>
      <c r="W931" s="37">
        <f>G931-SUM(H931:V931)</f>
        <v>0</v>
      </c>
      <c r="Y931"/>
    </row>
    <row r="932" spans="1:25" outlineLevel="1" x14ac:dyDescent="0.25">
      <c r="A932" s="212"/>
      <c r="B932" s="465"/>
      <c r="C932" s="272"/>
      <c r="D932" s="272"/>
      <c r="E932" s="273"/>
      <c r="F932" s="274" t="s">
        <v>77</v>
      </c>
      <c r="G932" s="394">
        <f>G74</f>
        <v>0</v>
      </c>
      <c r="H932" s="395">
        <f>G932*(1-VLOOKUP($F932,SHT,2,FALSE))+$H74*VLOOKUP($F932,SHT,2,FALSE)</f>
        <v>0</v>
      </c>
      <c r="I932" s="389">
        <f t="shared" ref="I932:V932" si="252">I74*VLOOKUP($F932,SHT,2,FALSE)</f>
        <v>0</v>
      </c>
      <c r="J932" s="389">
        <f t="shared" si="252"/>
        <v>0</v>
      </c>
      <c r="K932" s="390">
        <f t="shared" si="252"/>
        <v>0</v>
      </c>
      <c r="L932" s="400">
        <f t="shared" si="252"/>
        <v>0</v>
      </c>
      <c r="M932" s="392">
        <f t="shared" si="252"/>
        <v>0</v>
      </c>
      <c r="N932" s="392">
        <f t="shared" si="252"/>
        <v>0</v>
      </c>
      <c r="O932" s="392">
        <f t="shared" si="252"/>
        <v>0</v>
      </c>
      <c r="P932" s="392">
        <f t="shared" si="252"/>
        <v>0</v>
      </c>
      <c r="Q932" s="392">
        <f t="shared" si="252"/>
        <v>0</v>
      </c>
      <c r="R932" s="392">
        <f t="shared" si="252"/>
        <v>0</v>
      </c>
      <c r="S932" s="392">
        <f t="shared" si="252"/>
        <v>0</v>
      </c>
      <c r="T932" s="392">
        <f t="shared" si="252"/>
        <v>0</v>
      </c>
      <c r="U932" s="388">
        <f t="shared" si="252"/>
        <v>0</v>
      </c>
      <c r="V932" s="393">
        <f t="shared" si="252"/>
        <v>0</v>
      </c>
      <c r="W932" s="37">
        <f>G932-SUM(H932:V932)</f>
        <v>0</v>
      </c>
      <c r="Y932"/>
    </row>
    <row r="933" spans="1:25" x14ac:dyDescent="0.25">
      <c r="A933" s="212"/>
      <c r="B933" s="465"/>
      <c r="C933" s="272"/>
      <c r="D933" s="272"/>
      <c r="E933" s="273" t="s">
        <v>78</v>
      </c>
      <c r="F933" s="273"/>
      <c r="G933" s="367">
        <f t="shared" ref="G933:W933" si="253">SUBTOTAL(9,G934:G935)</f>
        <v>0</v>
      </c>
      <c r="H933" s="368">
        <f t="shared" si="253"/>
        <v>0</v>
      </c>
      <c r="I933" s="369">
        <f t="shared" si="253"/>
        <v>0</v>
      </c>
      <c r="J933" s="369">
        <f t="shared" si="253"/>
        <v>0</v>
      </c>
      <c r="K933" s="370">
        <f t="shared" si="253"/>
        <v>0</v>
      </c>
      <c r="L933" s="364">
        <f t="shared" si="253"/>
        <v>0</v>
      </c>
      <c r="M933" s="364">
        <f t="shared" si="253"/>
        <v>0</v>
      </c>
      <c r="N933" s="364">
        <f t="shared" si="253"/>
        <v>0</v>
      </c>
      <c r="O933" s="364">
        <f t="shared" si="253"/>
        <v>0</v>
      </c>
      <c r="P933" s="364">
        <f t="shared" si="253"/>
        <v>0</v>
      </c>
      <c r="Q933" s="364">
        <f t="shared" si="253"/>
        <v>0</v>
      </c>
      <c r="R933" s="364">
        <f t="shared" si="253"/>
        <v>0</v>
      </c>
      <c r="S933" s="364">
        <f t="shared" si="253"/>
        <v>0</v>
      </c>
      <c r="T933" s="364">
        <f t="shared" si="253"/>
        <v>0</v>
      </c>
      <c r="U933" s="364">
        <f t="shared" si="253"/>
        <v>0</v>
      </c>
      <c r="V933" s="364">
        <f t="shared" si="253"/>
        <v>0</v>
      </c>
      <c r="W933" s="366">
        <f t="shared" si="253"/>
        <v>0</v>
      </c>
      <c r="Y933"/>
    </row>
    <row r="934" spans="1:25" outlineLevel="1" x14ac:dyDescent="0.25">
      <c r="A934" s="212"/>
      <c r="B934" s="465"/>
      <c r="C934" s="272"/>
      <c r="D934" s="272"/>
      <c r="E934" s="273"/>
      <c r="F934" s="274" t="s">
        <v>79</v>
      </c>
      <c r="G934" s="394">
        <f>G76</f>
        <v>0</v>
      </c>
      <c r="H934" s="395">
        <f>G934*(1-VLOOKUP($F934,SHT,2,FALSE))+$H76*VLOOKUP($F934,SHT,2,FALSE)</f>
        <v>0</v>
      </c>
      <c r="I934" s="389">
        <f t="shared" ref="I934:V934" si="254">I76*VLOOKUP($F934,SHT,2,FALSE)</f>
        <v>0</v>
      </c>
      <c r="J934" s="389">
        <f t="shared" si="254"/>
        <v>0</v>
      </c>
      <c r="K934" s="390">
        <f t="shared" si="254"/>
        <v>0</v>
      </c>
      <c r="L934" s="400">
        <f t="shared" si="254"/>
        <v>0</v>
      </c>
      <c r="M934" s="392">
        <f t="shared" si="254"/>
        <v>0</v>
      </c>
      <c r="N934" s="392">
        <f t="shared" si="254"/>
        <v>0</v>
      </c>
      <c r="O934" s="392">
        <f t="shared" si="254"/>
        <v>0</v>
      </c>
      <c r="P934" s="392">
        <f t="shared" si="254"/>
        <v>0</v>
      </c>
      <c r="Q934" s="392">
        <f t="shared" si="254"/>
        <v>0</v>
      </c>
      <c r="R934" s="392">
        <f t="shared" si="254"/>
        <v>0</v>
      </c>
      <c r="S934" s="392">
        <f t="shared" si="254"/>
        <v>0</v>
      </c>
      <c r="T934" s="388">
        <f t="shared" si="254"/>
        <v>0</v>
      </c>
      <c r="U934" s="392">
        <f t="shared" si="254"/>
        <v>0</v>
      </c>
      <c r="V934" s="393">
        <f t="shared" si="254"/>
        <v>0</v>
      </c>
      <c r="W934" s="37">
        <f>G934-SUM(H934:V934)</f>
        <v>0</v>
      </c>
      <c r="Y934"/>
    </row>
    <row r="935" spans="1:25" outlineLevel="1" x14ac:dyDescent="0.25">
      <c r="A935" s="212"/>
      <c r="B935" s="465"/>
      <c r="C935" s="272"/>
      <c r="D935" s="272"/>
      <c r="E935" s="273"/>
      <c r="F935" s="274" t="s">
        <v>80</v>
      </c>
      <c r="G935" s="394">
        <f>G77</f>
        <v>0</v>
      </c>
      <c r="H935" s="395">
        <f>G935*(1-VLOOKUP($F935,SHT,2,FALSE))+$H77*VLOOKUP($F935,SHT,2,FALSE)</f>
        <v>0</v>
      </c>
      <c r="I935" s="389">
        <f t="shared" ref="I935:V935" si="255">I77*VLOOKUP($F935,SHT,2,FALSE)</f>
        <v>0</v>
      </c>
      <c r="J935" s="389">
        <f t="shared" si="255"/>
        <v>0</v>
      </c>
      <c r="K935" s="390">
        <f t="shared" si="255"/>
        <v>0</v>
      </c>
      <c r="L935" s="400">
        <f t="shared" si="255"/>
        <v>0</v>
      </c>
      <c r="M935" s="392">
        <f t="shared" si="255"/>
        <v>0</v>
      </c>
      <c r="N935" s="392">
        <f t="shared" si="255"/>
        <v>0</v>
      </c>
      <c r="O935" s="392">
        <f t="shared" si="255"/>
        <v>0</v>
      </c>
      <c r="P935" s="392">
        <f t="shared" si="255"/>
        <v>0</v>
      </c>
      <c r="Q935" s="392">
        <f t="shared" si="255"/>
        <v>0</v>
      </c>
      <c r="R935" s="392">
        <f t="shared" si="255"/>
        <v>0</v>
      </c>
      <c r="S935" s="392">
        <f t="shared" si="255"/>
        <v>0</v>
      </c>
      <c r="T935" s="388">
        <f t="shared" si="255"/>
        <v>0</v>
      </c>
      <c r="U935" s="392">
        <f t="shared" si="255"/>
        <v>0</v>
      </c>
      <c r="V935" s="393">
        <f t="shared" si="255"/>
        <v>0</v>
      </c>
      <c r="W935" s="37">
        <f>G935-SUM(H935:V935)</f>
        <v>0</v>
      </c>
      <c r="Y935"/>
    </row>
    <row r="936" spans="1:25" x14ac:dyDescent="0.25">
      <c r="A936" s="212"/>
      <c r="B936" s="465"/>
      <c r="C936" s="272"/>
      <c r="D936" s="272"/>
      <c r="E936" s="273" t="s">
        <v>81</v>
      </c>
      <c r="F936" s="273"/>
      <c r="G936" s="367">
        <f t="shared" ref="G936:W936" si="256">SUBTOTAL(9,G937:G938)</f>
        <v>0</v>
      </c>
      <c r="H936" s="368">
        <f t="shared" si="256"/>
        <v>0</v>
      </c>
      <c r="I936" s="369">
        <f t="shared" si="256"/>
        <v>0</v>
      </c>
      <c r="J936" s="369">
        <f t="shared" si="256"/>
        <v>0</v>
      </c>
      <c r="K936" s="370">
        <f t="shared" si="256"/>
        <v>0</v>
      </c>
      <c r="L936" s="364">
        <f t="shared" si="256"/>
        <v>0</v>
      </c>
      <c r="M936" s="364">
        <f t="shared" si="256"/>
        <v>0</v>
      </c>
      <c r="N936" s="364">
        <f t="shared" si="256"/>
        <v>0</v>
      </c>
      <c r="O936" s="364">
        <f t="shared" si="256"/>
        <v>0</v>
      </c>
      <c r="P936" s="364">
        <f t="shared" si="256"/>
        <v>0</v>
      </c>
      <c r="Q936" s="364">
        <f t="shared" si="256"/>
        <v>0</v>
      </c>
      <c r="R936" s="364">
        <f t="shared" si="256"/>
        <v>0</v>
      </c>
      <c r="S936" s="364">
        <f t="shared" si="256"/>
        <v>0</v>
      </c>
      <c r="T936" s="364">
        <f t="shared" si="256"/>
        <v>0</v>
      </c>
      <c r="U936" s="364">
        <f t="shared" si="256"/>
        <v>0</v>
      </c>
      <c r="V936" s="364">
        <f t="shared" si="256"/>
        <v>0</v>
      </c>
      <c r="W936" s="366">
        <f t="shared" si="256"/>
        <v>0</v>
      </c>
      <c r="Y936"/>
    </row>
    <row r="937" spans="1:25" outlineLevel="1" x14ac:dyDescent="0.25">
      <c r="A937" s="212"/>
      <c r="B937" s="465"/>
      <c r="C937" s="272"/>
      <c r="D937" s="272"/>
      <c r="E937" s="273"/>
      <c r="F937" s="274" t="s">
        <v>82</v>
      </c>
      <c r="G937" s="394">
        <f>G79</f>
        <v>0</v>
      </c>
      <c r="H937" s="395">
        <f>G937*(1-VLOOKUP($F937,SHT,2,FALSE))+$H79*VLOOKUP($F937,SHT,2,FALSE)</f>
        <v>0</v>
      </c>
      <c r="I937" s="389">
        <f t="shared" ref="I937:V937" si="257">I79*VLOOKUP($F937,SHT,2,FALSE)</f>
        <v>0</v>
      </c>
      <c r="J937" s="389">
        <f t="shared" si="257"/>
        <v>0</v>
      </c>
      <c r="K937" s="390">
        <f t="shared" si="257"/>
        <v>0</v>
      </c>
      <c r="L937" s="400">
        <f t="shared" si="257"/>
        <v>0</v>
      </c>
      <c r="M937" s="392">
        <f t="shared" si="257"/>
        <v>0</v>
      </c>
      <c r="N937" s="392">
        <f t="shared" si="257"/>
        <v>0</v>
      </c>
      <c r="O937" s="392">
        <f t="shared" si="257"/>
        <v>0</v>
      </c>
      <c r="P937" s="392">
        <f t="shared" si="257"/>
        <v>0</v>
      </c>
      <c r="Q937" s="392">
        <f t="shared" si="257"/>
        <v>0</v>
      </c>
      <c r="R937" s="392">
        <f t="shared" si="257"/>
        <v>0</v>
      </c>
      <c r="S937" s="392">
        <f t="shared" si="257"/>
        <v>0</v>
      </c>
      <c r="T937" s="388">
        <f t="shared" si="257"/>
        <v>0</v>
      </c>
      <c r="U937" s="392">
        <f t="shared" si="257"/>
        <v>0</v>
      </c>
      <c r="V937" s="393">
        <f t="shared" si="257"/>
        <v>0</v>
      </c>
      <c r="W937" s="37">
        <f>G937-SUM(H937:V937)</f>
        <v>0</v>
      </c>
      <c r="Y937"/>
    </row>
    <row r="938" spans="1:25" outlineLevel="1" x14ac:dyDescent="0.25">
      <c r="A938" s="212"/>
      <c r="B938" s="465"/>
      <c r="C938" s="272"/>
      <c r="D938" s="272"/>
      <c r="E938" s="273"/>
      <c r="F938" s="274" t="s">
        <v>83</v>
      </c>
      <c r="G938" s="394">
        <f>G80</f>
        <v>0</v>
      </c>
      <c r="H938" s="395">
        <f>G938*(1-VLOOKUP($F938,SHT,2,FALSE))+$H80*VLOOKUP($F938,SHT,2,FALSE)</f>
        <v>0</v>
      </c>
      <c r="I938" s="389">
        <f t="shared" ref="I938:V938" si="258">I80*VLOOKUP($F938,SHT,2,FALSE)</f>
        <v>0</v>
      </c>
      <c r="J938" s="389">
        <f t="shared" si="258"/>
        <v>0</v>
      </c>
      <c r="K938" s="390">
        <f t="shared" si="258"/>
        <v>0</v>
      </c>
      <c r="L938" s="400">
        <f t="shared" si="258"/>
        <v>0</v>
      </c>
      <c r="M938" s="392">
        <f t="shared" si="258"/>
        <v>0</v>
      </c>
      <c r="N938" s="392">
        <f t="shared" si="258"/>
        <v>0</v>
      </c>
      <c r="O938" s="392">
        <f t="shared" si="258"/>
        <v>0</v>
      </c>
      <c r="P938" s="392">
        <f t="shared" si="258"/>
        <v>0</v>
      </c>
      <c r="Q938" s="392">
        <f t="shared" si="258"/>
        <v>0</v>
      </c>
      <c r="R938" s="392">
        <f t="shared" si="258"/>
        <v>0</v>
      </c>
      <c r="S938" s="392">
        <f t="shared" si="258"/>
        <v>0</v>
      </c>
      <c r="T938" s="388">
        <f t="shared" si="258"/>
        <v>0</v>
      </c>
      <c r="U938" s="392">
        <f t="shared" si="258"/>
        <v>0</v>
      </c>
      <c r="V938" s="393">
        <f t="shared" si="258"/>
        <v>0</v>
      </c>
      <c r="W938" s="37">
        <f>G938-SUM(H938:V938)</f>
        <v>0</v>
      </c>
      <c r="Y938"/>
    </row>
    <row r="939" spans="1:25" x14ac:dyDescent="0.25">
      <c r="A939" s="212"/>
      <c r="B939" s="465"/>
      <c r="C939" s="272"/>
      <c r="D939" s="272"/>
      <c r="E939" s="273" t="s">
        <v>84</v>
      </c>
      <c r="F939" s="273"/>
      <c r="G939" s="367">
        <f t="shared" ref="G939:W939" si="259">SUBTOTAL(9,G940:G941)</f>
        <v>0</v>
      </c>
      <c r="H939" s="368">
        <f t="shared" si="259"/>
        <v>0</v>
      </c>
      <c r="I939" s="369">
        <f t="shared" si="259"/>
        <v>0</v>
      </c>
      <c r="J939" s="369">
        <f t="shared" si="259"/>
        <v>0</v>
      </c>
      <c r="K939" s="370">
        <f t="shared" si="259"/>
        <v>0</v>
      </c>
      <c r="L939" s="364">
        <f t="shared" si="259"/>
        <v>0</v>
      </c>
      <c r="M939" s="364">
        <f t="shared" si="259"/>
        <v>0</v>
      </c>
      <c r="N939" s="364">
        <f t="shared" si="259"/>
        <v>0</v>
      </c>
      <c r="O939" s="364">
        <f t="shared" si="259"/>
        <v>0</v>
      </c>
      <c r="P939" s="364">
        <f t="shared" si="259"/>
        <v>0</v>
      </c>
      <c r="Q939" s="364">
        <f t="shared" si="259"/>
        <v>0</v>
      </c>
      <c r="R939" s="364">
        <f t="shared" si="259"/>
        <v>0</v>
      </c>
      <c r="S939" s="364">
        <f t="shared" si="259"/>
        <v>0</v>
      </c>
      <c r="T939" s="364">
        <f t="shared" si="259"/>
        <v>0</v>
      </c>
      <c r="U939" s="364">
        <f t="shared" si="259"/>
        <v>0</v>
      </c>
      <c r="V939" s="364">
        <f t="shared" si="259"/>
        <v>0</v>
      </c>
      <c r="W939" s="366">
        <f t="shared" si="259"/>
        <v>0</v>
      </c>
      <c r="Y939"/>
    </row>
    <row r="940" spans="1:25" outlineLevel="1" x14ac:dyDescent="0.25">
      <c r="A940" s="212"/>
      <c r="B940" s="465"/>
      <c r="C940" s="272"/>
      <c r="D940" s="272"/>
      <c r="E940" s="273"/>
      <c r="F940" s="274" t="s">
        <v>85</v>
      </c>
      <c r="G940" s="394">
        <f>G82</f>
        <v>0</v>
      </c>
      <c r="H940" s="395">
        <f>G940*(1-VLOOKUP($F940,SHT,2,FALSE))+$H82*VLOOKUP($F940,SHT,2,FALSE)</f>
        <v>0</v>
      </c>
      <c r="I940" s="389">
        <f t="shared" ref="I940:V940" si="260">I82*VLOOKUP($F940,SHT,2,FALSE)</f>
        <v>0</v>
      </c>
      <c r="J940" s="389">
        <f t="shared" si="260"/>
        <v>0</v>
      </c>
      <c r="K940" s="390">
        <f t="shared" si="260"/>
        <v>0</v>
      </c>
      <c r="L940" s="400">
        <f t="shared" si="260"/>
        <v>0</v>
      </c>
      <c r="M940" s="392">
        <f t="shared" si="260"/>
        <v>0</v>
      </c>
      <c r="N940" s="392">
        <f t="shared" si="260"/>
        <v>0</v>
      </c>
      <c r="O940" s="392">
        <f t="shared" si="260"/>
        <v>0</v>
      </c>
      <c r="P940" s="392">
        <f t="shared" si="260"/>
        <v>0</v>
      </c>
      <c r="Q940" s="392">
        <f t="shared" si="260"/>
        <v>0</v>
      </c>
      <c r="R940" s="392">
        <f t="shared" si="260"/>
        <v>0</v>
      </c>
      <c r="S940" s="392">
        <f t="shared" si="260"/>
        <v>0</v>
      </c>
      <c r="T940" s="388">
        <f t="shared" si="260"/>
        <v>0</v>
      </c>
      <c r="U940" s="392">
        <f t="shared" si="260"/>
        <v>0</v>
      </c>
      <c r="V940" s="393">
        <f t="shared" si="260"/>
        <v>0</v>
      </c>
      <c r="W940" s="37">
        <f>G940-SUM(H940:V940)</f>
        <v>0</v>
      </c>
      <c r="Y940"/>
    </row>
    <row r="941" spans="1:25" outlineLevel="1" x14ac:dyDescent="0.25">
      <c r="A941" s="212"/>
      <c r="B941" s="465"/>
      <c r="C941" s="272"/>
      <c r="D941" s="272"/>
      <c r="E941" s="273"/>
      <c r="F941" s="274" t="s">
        <v>86</v>
      </c>
      <c r="G941" s="394">
        <f>G83</f>
        <v>0</v>
      </c>
      <c r="H941" s="395">
        <f>G941*(1-VLOOKUP($F941,SHT,2,FALSE))+$H83*VLOOKUP($F941,SHT,2,FALSE)</f>
        <v>0</v>
      </c>
      <c r="I941" s="389">
        <f t="shared" ref="I941:V941" si="261">I83*VLOOKUP($F941,SHT,2,FALSE)</f>
        <v>0</v>
      </c>
      <c r="J941" s="389">
        <f t="shared" si="261"/>
        <v>0</v>
      </c>
      <c r="K941" s="390">
        <f t="shared" si="261"/>
        <v>0</v>
      </c>
      <c r="L941" s="400">
        <f t="shared" si="261"/>
        <v>0</v>
      </c>
      <c r="M941" s="392">
        <f t="shared" si="261"/>
        <v>0</v>
      </c>
      <c r="N941" s="392">
        <f t="shared" si="261"/>
        <v>0</v>
      </c>
      <c r="O941" s="392">
        <f t="shared" si="261"/>
        <v>0</v>
      </c>
      <c r="P941" s="392">
        <f t="shared" si="261"/>
        <v>0</v>
      </c>
      <c r="Q941" s="392">
        <f t="shared" si="261"/>
        <v>0</v>
      </c>
      <c r="R941" s="392">
        <f t="shared" si="261"/>
        <v>0</v>
      </c>
      <c r="S941" s="392">
        <f t="shared" si="261"/>
        <v>0</v>
      </c>
      <c r="T941" s="388">
        <f t="shared" si="261"/>
        <v>0</v>
      </c>
      <c r="U941" s="392">
        <f t="shared" si="261"/>
        <v>0</v>
      </c>
      <c r="V941" s="393">
        <f t="shared" si="261"/>
        <v>0</v>
      </c>
      <c r="W941" s="37">
        <f>G941-SUM(H941:V941)</f>
        <v>0</v>
      </c>
      <c r="Y941"/>
    </row>
    <row r="942" spans="1:25" x14ac:dyDescent="0.25">
      <c r="A942" s="212"/>
      <c r="B942" s="465"/>
      <c r="C942" s="272"/>
      <c r="D942" s="272"/>
      <c r="E942" s="273" t="s">
        <v>87</v>
      </c>
      <c r="F942" s="273"/>
      <c r="G942" s="367">
        <f t="shared" ref="G942:W942" si="262">SUBTOTAL(9,G943:G944)</f>
        <v>0</v>
      </c>
      <c r="H942" s="368">
        <f t="shared" si="262"/>
        <v>0</v>
      </c>
      <c r="I942" s="369">
        <f t="shared" si="262"/>
        <v>0</v>
      </c>
      <c r="J942" s="369">
        <f t="shared" si="262"/>
        <v>0</v>
      </c>
      <c r="K942" s="370">
        <f t="shared" si="262"/>
        <v>0</v>
      </c>
      <c r="L942" s="364">
        <f t="shared" si="262"/>
        <v>0</v>
      </c>
      <c r="M942" s="364">
        <f t="shared" si="262"/>
        <v>0</v>
      </c>
      <c r="N942" s="364">
        <f t="shared" si="262"/>
        <v>0</v>
      </c>
      <c r="O942" s="364">
        <f t="shared" si="262"/>
        <v>0</v>
      </c>
      <c r="P942" s="364">
        <f t="shared" si="262"/>
        <v>0</v>
      </c>
      <c r="Q942" s="364">
        <f t="shared" si="262"/>
        <v>0</v>
      </c>
      <c r="R942" s="364">
        <f t="shared" si="262"/>
        <v>0</v>
      </c>
      <c r="S942" s="364">
        <f t="shared" si="262"/>
        <v>0</v>
      </c>
      <c r="T942" s="364">
        <f t="shared" si="262"/>
        <v>0</v>
      </c>
      <c r="U942" s="364">
        <f t="shared" si="262"/>
        <v>0</v>
      </c>
      <c r="V942" s="364">
        <f t="shared" si="262"/>
        <v>0</v>
      </c>
      <c r="W942" s="366">
        <f t="shared" si="262"/>
        <v>0</v>
      </c>
      <c r="Y942"/>
    </row>
    <row r="943" spans="1:25" outlineLevel="1" x14ac:dyDescent="0.25">
      <c r="A943" s="212"/>
      <c r="B943" s="465"/>
      <c r="C943" s="272"/>
      <c r="D943" s="272"/>
      <c r="E943" s="273"/>
      <c r="F943" s="274" t="s">
        <v>88</v>
      </c>
      <c r="G943" s="394">
        <f>G85</f>
        <v>0</v>
      </c>
      <c r="H943" s="395">
        <f>G943*(1-VLOOKUP($F943,SHT,2,FALSE))+$H85*VLOOKUP($F943,SHT,2,FALSE)</f>
        <v>0</v>
      </c>
      <c r="I943" s="389">
        <f t="shared" ref="I943:V943" si="263">I85*VLOOKUP($F943,SHT,2,FALSE)</f>
        <v>0</v>
      </c>
      <c r="J943" s="389">
        <f t="shared" si="263"/>
        <v>0</v>
      </c>
      <c r="K943" s="390">
        <f t="shared" si="263"/>
        <v>0</v>
      </c>
      <c r="L943" s="400">
        <f t="shared" si="263"/>
        <v>0</v>
      </c>
      <c r="M943" s="392">
        <f t="shared" si="263"/>
        <v>0</v>
      </c>
      <c r="N943" s="392">
        <f t="shared" si="263"/>
        <v>0</v>
      </c>
      <c r="O943" s="392">
        <f t="shared" si="263"/>
        <v>0</v>
      </c>
      <c r="P943" s="392">
        <f t="shared" si="263"/>
        <v>0</v>
      </c>
      <c r="Q943" s="392">
        <f t="shared" si="263"/>
        <v>0</v>
      </c>
      <c r="R943" s="392">
        <f t="shared" si="263"/>
        <v>0</v>
      </c>
      <c r="S943" s="392">
        <f t="shared" si="263"/>
        <v>0</v>
      </c>
      <c r="T943" s="388">
        <f t="shared" si="263"/>
        <v>0</v>
      </c>
      <c r="U943" s="392">
        <f t="shared" si="263"/>
        <v>0</v>
      </c>
      <c r="V943" s="393">
        <f t="shared" si="263"/>
        <v>0</v>
      </c>
      <c r="W943" s="37">
        <f>G943-SUM(H943:V943)</f>
        <v>0</v>
      </c>
      <c r="Y943"/>
    </row>
    <row r="944" spans="1:25" outlineLevel="1" x14ac:dyDescent="0.25">
      <c r="A944" s="212"/>
      <c r="B944" s="465"/>
      <c r="C944" s="272"/>
      <c r="D944" s="272"/>
      <c r="E944" s="273"/>
      <c r="F944" s="274" t="s">
        <v>89</v>
      </c>
      <c r="G944" s="394">
        <f>G86</f>
        <v>0</v>
      </c>
      <c r="H944" s="395">
        <f>G944*(1-VLOOKUP($F944,SHT,2,FALSE))+$H86*VLOOKUP($F944,SHT,2,FALSE)</f>
        <v>0</v>
      </c>
      <c r="I944" s="389">
        <f t="shared" ref="I944:V944" si="264">I86*VLOOKUP($F944,SHT,2,FALSE)</f>
        <v>0</v>
      </c>
      <c r="J944" s="389">
        <f t="shared" si="264"/>
        <v>0</v>
      </c>
      <c r="K944" s="390">
        <f t="shared" si="264"/>
        <v>0</v>
      </c>
      <c r="L944" s="400">
        <f t="shared" si="264"/>
        <v>0</v>
      </c>
      <c r="M944" s="392">
        <f t="shared" si="264"/>
        <v>0</v>
      </c>
      <c r="N944" s="392">
        <f t="shared" si="264"/>
        <v>0</v>
      </c>
      <c r="O944" s="392">
        <f t="shared" si="264"/>
        <v>0</v>
      </c>
      <c r="P944" s="392">
        <f t="shared" si="264"/>
        <v>0</v>
      </c>
      <c r="Q944" s="392">
        <f t="shared" si="264"/>
        <v>0</v>
      </c>
      <c r="R944" s="392">
        <f t="shared" si="264"/>
        <v>0</v>
      </c>
      <c r="S944" s="392">
        <f t="shared" si="264"/>
        <v>0</v>
      </c>
      <c r="T944" s="388">
        <f t="shared" si="264"/>
        <v>0</v>
      </c>
      <c r="U944" s="392">
        <f t="shared" si="264"/>
        <v>0</v>
      </c>
      <c r="V944" s="393">
        <f t="shared" si="264"/>
        <v>0</v>
      </c>
      <c r="W944" s="37">
        <f>G944-SUM(H944:V944)</f>
        <v>0</v>
      </c>
      <c r="Y944"/>
    </row>
    <row r="945" spans="1:25" x14ac:dyDescent="0.25">
      <c r="A945" s="212"/>
      <c r="B945" s="465"/>
      <c r="C945" s="272"/>
      <c r="D945" s="272" t="s">
        <v>90</v>
      </c>
      <c r="E945" s="273"/>
      <c r="F945" s="273"/>
      <c r="G945" s="367">
        <f>SUBTOTAL(9,G946:G948)</f>
        <v>0</v>
      </c>
      <c r="H945" s="369"/>
      <c r="I945" s="369"/>
      <c r="J945" s="369"/>
      <c r="K945" s="370">
        <f>SUBTOTAL(9,K946:K948)</f>
        <v>0</v>
      </c>
      <c r="L945" s="363">
        <f>SUBTOTAL(9,L946:L948)</f>
        <v>0</v>
      </c>
      <c r="M945" s="364">
        <f>SUBTOTAL(9,M946:M948)</f>
        <v>0</v>
      </c>
      <c r="N945" s="364">
        <f>SUBTOTAL(9,N946:N948)</f>
        <v>0</v>
      </c>
      <c r="O945" s="364"/>
      <c r="P945" s="364"/>
      <c r="Q945" s="364"/>
      <c r="R945" s="364"/>
      <c r="S945" s="364"/>
      <c r="T945" s="364"/>
      <c r="U945" s="364"/>
      <c r="V945" s="365"/>
      <c r="W945" s="366">
        <f>SUBTOTAL(9,W946:W948)</f>
        <v>0</v>
      </c>
      <c r="Y945"/>
    </row>
    <row r="946" spans="1:25" outlineLevel="1" x14ac:dyDescent="0.25">
      <c r="A946" s="212"/>
      <c r="B946" s="465"/>
      <c r="C946" s="272"/>
      <c r="D946" s="272"/>
      <c r="E946" s="273"/>
      <c r="F946" s="274" t="s">
        <v>91</v>
      </c>
      <c r="G946" s="394">
        <f>G88</f>
        <v>0</v>
      </c>
      <c r="H946" s="369"/>
      <c r="I946" s="369"/>
      <c r="J946" s="369"/>
      <c r="K946" s="390">
        <f>G946*(VLOOKUP($F946,EIT,2,FALSE))</f>
        <v>0</v>
      </c>
      <c r="L946" s="363"/>
      <c r="M946" s="364"/>
      <c r="N946" s="364"/>
      <c r="O946" s="364"/>
      <c r="P946" s="364"/>
      <c r="Q946" s="364"/>
      <c r="R946" s="364"/>
      <c r="S946" s="364"/>
      <c r="T946" s="364"/>
      <c r="U946" s="364"/>
      <c r="V946" s="365"/>
      <c r="W946" s="37">
        <f>G946-SUM(H946:V946)</f>
        <v>0</v>
      </c>
      <c r="Y946"/>
    </row>
    <row r="947" spans="1:25" outlineLevel="1" x14ac:dyDescent="0.25">
      <c r="A947" s="212"/>
      <c r="B947" s="465"/>
      <c r="C947" s="272"/>
      <c r="D947" s="272"/>
      <c r="E947" s="273"/>
      <c r="F947" s="274" t="s">
        <v>92</v>
      </c>
      <c r="G947" s="394">
        <f>G89</f>
        <v>0</v>
      </c>
      <c r="H947" s="369"/>
      <c r="I947" s="369"/>
      <c r="J947" s="369"/>
      <c r="K947" s="370"/>
      <c r="L947" s="391">
        <f>G947*VLOOKUP($F947,EIT,3,FALSE)</f>
        <v>0</v>
      </c>
      <c r="M947" s="392">
        <f>G947*VLOOKUP($F947,EIT, 4,FALSE)</f>
        <v>0</v>
      </c>
      <c r="N947" s="392">
        <f>G947*VLOOKUP($F947,EIT, 5,FALSE)</f>
        <v>0</v>
      </c>
      <c r="O947" s="364"/>
      <c r="P947" s="364"/>
      <c r="Q947" s="364"/>
      <c r="R947" s="364"/>
      <c r="S947" s="364"/>
      <c r="T947" s="364"/>
      <c r="U947" s="364"/>
      <c r="V947" s="365"/>
      <c r="W947" s="37">
        <f>G947-SUM(H947:V947)</f>
        <v>0</v>
      </c>
      <c r="Y947"/>
    </row>
    <row r="948" spans="1:25" outlineLevel="1" x14ac:dyDescent="0.25">
      <c r="A948" s="212"/>
      <c r="B948" s="465"/>
      <c r="C948" s="272"/>
      <c r="D948" s="272"/>
      <c r="E948" s="273"/>
      <c r="F948" s="274" t="s">
        <v>93</v>
      </c>
      <c r="G948" s="394">
        <f>G90</f>
        <v>0</v>
      </c>
      <c r="H948" s="369"/>
      <c r="I948" s="369"/>
      <c r="J948" s="369"/>
      <c r="K948" s="370"/>
      <c r="L948" s="363"/>
      <c r="M948" s="364"/>
      <c r="N948" s="364"/>
      <c r="O948" s="364"/>
      <c r="P948" s="364"/>
      <c r="Q948" s="364"/>
      <c r="R948" s="364"/>
      <c r="S948" s="364"/>
      <c r="T948" s="364"/>
      <c r="U948" s="364"/>
      <c r="V948" s="365"/>
      <c r="W948" s="37">
        <f>G948-SUM(H948:V948)</f>
        <v>0</v>
      </c>
      <c r="Y948"/>
    </row>
    <row r="949" spans="1:25" x14ac:dyDescent="0.25">
      <c r="A949" s="212"/>
      <c r="B949" s="465"/>
      <c r="C949" s="275"/>
      <c r="D949" s="272" t="s">
        <v>94</v>
      </c>
      <c r="E949" s="273"/>
      <c r="F949" s="273"/>
      <c r="G949" s="367">
        <f>SUBTOTAL(9,G950:G951)</f>
        <v>0</v>
      </c>
      <c r="H949" s="368">
        <f t="shared" ref="H949:W949" si="265">SUBTOTAL(9,H950:H951)</f>
        <v>0</v>
      </c>
      <c r="I949" s="369">
        <f t="shared" si="265"/>
        <v>0</v>
      </c>
      <c r="J949" s="369">
        <f t="shared" si="265"/>
        <v>0</v>
      </c>
      <c r="K949" s="370">
        <f t="shared" si="265"/>
        <v>0</v>
      </c>
      <c r="L949" s="364">
        <f t="shared" si="265"/>
        <v>0</v>
      </c>
      <c r="M949" s="364">
        <f t="shared" si="265"/>
        <v>0</v>
      </c>
      <c r="N949" s="364">
        <f t="shared" si="265"/>
        <v>0</v>
      </c>
      <c r="O949" s="364">
        <f t="shared" si="265"/>
        <v>0</v>
      </c>
      <c r="P949" s="364">
        <f t="shared" si="265"/>
        <v>0</v>
      </c>
      <c r="Q949" s="364">
        <f t="shared" si="265"/>
        <v>0</v>
      </c>
      <c r="R949" s="364">
        <f t="shared" si="265"/>
        <v>0</v>
      </c>
      <c r="S949" s="364">
        <f t="shared" si="265"/>
        <v>0</v>
      </c>
      <c r="T949" s="364">
        <f t="shared" si="265"/>
        <v>0</v>
      </c>
      <c r="U949" s="364">
        <f t="shared" si="265"/>
        <v>0</v>
      </c>
      <c r="V949" s="364">
        <f t="shared" si="265"/>
        <v>0</v>
      </c>
      <c r="W949" s="366">
        <f t="shared" si="265"/>
        <v>0</v>
      </c>
      <c r="Y949"/>
    </row>
    <row r="950" spans="1:25" outlineLevel="1" x14ac:dyDescent="0.25">
      <c r="A950" s="212"/>
      <c r="B950" s="465"/>
      <c r="C950" s="272"/>
      <c r="D950" s="272"/>
      <c r="E950" s="273"/>
      <c r="F950" s="274" t="s">
        <v>95</v>
      </c>
      <c r="G950" s="394">
        <f t="shared" ref="G950:V950" si="266">G92</f>
        <v>0</v>
      </c>
      <c r="H950" s="395">
        <f t="shared" si="266"/>
        <v>0</v>
      </c>
      <c r="I950" s="389">
        <f t="shared" si="266"/>
        <v>0</v>
      </c>
      <c r="J950" s="389">
        <f t="shared" si="266"/>
        <v>0</v>
      </c>
      <c r="K950" s="390">
        <f t="shared" si="266"/>
        <v>0</v>
      </c>
      <c r="L950" s="391">
        <f t="shared" si="266"/>
        <v>0</v>
      </c>
      <c r="M950" s="396">
        <f t="shared" si="266"/>
        <v>0</v>
      </c>
      <c r="N950" s="392">
        <f t="shared" si="266"/>
        <v>0</v>
      </c>
      <c r="O950" s="392">
        <f t="shared" si="266"/>
        <v>0</v>
      </c>
      <c r="P950" s="392">
        <f t="shared" si="266"/>
        <v>0</v>
      </c>
      <c r="Q950" s="392">
        <f t="shared" si="266"/>
        <v>0</v>
      </c>
      <c r="R950" s="392">
        <f t="shared" si="266"/>
        <v>0</v>
      </c>
      <c r="S950" s="392">
        <f t="shared" si="266"/>
        <v>0</v>
      </c>
      <c r="T950" s="388">
        <f t="shared" si="266"/>
        <v>0</v>
      </c>
      <c r="U950" s="392">
        <f t="shared" si="266"/>
        <v>0</v>
      </c>
      <c r="V950" s="393">
        <f t="shared" si="266"/>
        <v>0</v>
      </c>
      <c r="W950" s="37">
        <f>G950-SUM(H950:V950)</f>
        <v>0</v>
      </c>
      <c r="Y950"/>
    </row>
    <row r="951" spans="1:25" outlineLevel="1" x14ac:dyDescent="0.25">
      <c r="A951" s="212"/>
      <c r="B951" s="465"/>
      <c r="C951" s="272"/>
      <c r="D951" s="272"/>
      <c r="E951" s="273"/>
      <c r="F951" s="274" t="s">
        <v>96</v>
      </c>
      <c r="G951" s="394">
        <f t="shared" ref="G951:V951" si="267">G93</f>
        <v>0</v>
      </c>
      <c r="H951" s="395">
        <f t="shared" si="267"/>
        <v>0</v>
      </c>
      <c r="I951" s="389">
        <f t="shared" si="267"/>
        <v>0</v>
      </c>
      <c r="J951" s="389">
        <f t="shared" si="267"/>
        <v>0</v>
      </c>
      <c r="K951" s="390">
        <f t="shared" si="267"/>
        <v>0</v>
      </c>
      <c r="L951" s="391">
        <f t="shared" si="267"/>
        <v>0</v>
      </c>
      <c r="M951" s="396">
        <f t="shared" si="267"/>
        <v>0</v>
      </c>
      <c r="N951" s="392">
        <f t="shared" si="267"/>
        <v>0</v>
      </c>
      <c r="O951" s="392">
        <f t="shared" si="267"/>
        <v>0</v>
      </c>
      <c r="P951" s="392">
        <f t="shared" si="267"/>
        <v>0</v>
      </c>
      <c r="Q951" s="392">
        <f t="shared" si="267"/>
        <v>0</v>
      </c>
      <c r="R951" s="392">
        <f t="shared" si="267"/>
        <v>0</v>
      </c>
      <c r="S951" s="392">
        <f t="shared" si="267"/>
        <v>0</v>
      </c>
      <c r="T951" s="388">
        <f t="shared" si="267"/>
        <v>0</v>
      </c>
      <c r="U951" s="392">
        <f t="shared" si="267"/>
        <v>0</v>
      </c>
      <c r="V951" s="393">
        <f t="shared" si="267"/>
        <v>0</v>
      </c>
      <c r="W951" s="37">
        <f>G951-SUM(H951:V951)</f>
        <v>0</v>
      </c>
      <c r="Y951"/>
    </row>
    <row r="952" spans="1:25" x14ac:dyDescent="0.25">
      <c r="A952" s="212"/>
      <c r="B952" s="465"/>
      <c r="C952" s="272" t="s">
        <v>97</v>
      </c>
      <c r="D952" s="272"/>
      <c r="E952" s="273"/>
      <c r="F952" s="273"/>
      <c r="G952" s="367"/>
      <c r="H952" s="369"/>
      <c r="I952" s="369"/>
      <c r="J952" s="369"/>
      <c r="K952" s="370"/>
      <c r="L952" s="363"/>
      <c r="M952" s="364"/>
      <c r="N952" s="364"/>
      <c r="O952" s="364"/>
      <c r="P952" s="364"/>
      <c r="Q952" s="364"/>
      <c r="R952" s="364"/>
      <c r="S952" s="364"/>
      <c r="T952" s="364"/>
      <c r="U952" s="364"/>
      <c r="V952" s="365"/>
      <c r="W952" s="366"/>
      <c r="Y952"/>
    </row>
    <row r="953" spans="1:25" x14ac:dyDescent="0.25">
      <c r="A953" s="212"/>
      <c r="B953" s="465"/>
      <c r="C953" s="272"/>
      <c r="D953" s="272" t="s">
        <v>98</v>
      </c>
      <c r="E953" s="275"/>
      <c r="F953" s="273"/>
      <c r="G953" s="367"/>
      <c r="H953" s="369"/>
      <c r="I953" s="369"/>
      <c r="J953" s="369"/>
      <c r="K953" s="370"/>
      <c r="L953" s="363"/>
      <c r="M953" s="364"/>
      <c r="N953" s="364"/>
      <c r="O953" s="364"/>
      <c r="P953" s="364"/>
      <c r="Q953" s="364"/>
      <c r="R953" s="364"/>
      <c r="S953" s="364"/>
      <c r="T953" s="364"/>
      <c r="U953" s="364"/>
      <c r="V953" s="365"/>
      <c r="W953" s="366"/>
      <c r="Y953"/>
    </row>
    <row r="954" spans="1:25" x14ac:dyDescent="0.25">
      <c r="A954" s="212"/>
      <c r="B954" s="465"/>
      <c r="C954" s="272"/>
      <c r="D954" s="272"/>
      <c r="E954" s="273" t="s">
        <v>99</v>
      </c>
      <c r="F954" s="273"/>
      <c r="G954" s="367">
        <f>SUBTOTAL(9,G955:G958)</f>
        <v>0</v>
      </c>
      <c r="H954" s="368">
        <f>SUBTOTAL(9,H955:H958)</f>
        <v>0</v>
      </c>
      <c r="I954" s="369">
        <f t="shared" ref="I954:V954" si="268">SUBTOTAL(9,I955:I958)</f>
        <v>0</v>
      </c>
      <c r="J954" s="369">
        <f t="shared" si="268"/>
        <v>0</v>
      </c>
      <c r="K954" s="370">
        <f t="shared" si="268"/>
        <v>0</v>
      </c>
      <c r="L954" s="364">
        <f t="shared" si="268"/>
        <v>0</v>
      </c>
      <c r="M954" s="364">
        <f t="shared" si="268"/>
        <v>0</v>
      </c>
      <c r="N954" s="364">
        <f t="shared" si="268"/>
        <v>0</v>
      </c>
      <c r="O954" s="364">
        <f t="shared" si="268"/>
        <v>0</v>
      </c>
      <c r="P954" s="364">
        <f t="shared" si="268"/>
        <v>0</v>
      </c>
      <c r="Q954" s="364">
        <f t="shared" si="268"/>
        <v>0</v>
      </c>
      <c r="R954" s="364">
        <f t="shared" si="268"/>
        <v>0</v>
      </c>
      <c r="S954" s="364">
        <f t="shared" si="268"/>
        <v>0</v>
      </c>
      <c r="T954" s="364">
        <f t="shared" si="268"/>
        <v>0</v>
      </c>
      <c r="U954" s="364">
        <f t="shared" si="268"/>
        <v>0</v>
      </c>
      <c r="V954" s="364">
        <f t="shared" si="268"/>
        <v>0</v>
      </c>
      <c r="W954" s="366">
        <f>SUBTOTAL(9,W955:W958)</f>
        <v>0</v>
      </c>
      <c r="Y954"/>
    </row>
    <row r="955" spans="1:25" outlineLevel="1" x14ac:dyDescent="0.25">
      <c r="A955" s="212"/>
      <c r="B955" s="465"/>
      <c r="C955" s="273"/>
      <c r="D955" s="275"/>
      <c r="E955" s="275"/>
      <c r="F955" s="274" t="s">
        <v>100</v>
      </c>
      <c r="G955" s="394">
        <f>G97</f>
        <v>0</v>
      </c>
      <c r="H955" s="395">
        <f>G955*(1-VLOOKUP($F955,SHT,2,FALSE))</f>
        <v>0</v>
      </c>
      <c r="I955" s="33"/>
      <c r="J955" s="33"/>
      <c r="K955" s="35"/>
      <c r="L955" s="34"/>
      <c r="M955" s="33"/>
      <c r="N955" s="33"/>
      <c r="O955" s="33"/>
      <c r="P955" s="33"/>
      <c r="Q955" s="33"/>
      <c r="R955" s="33"/>
      <c r="S955" s="33"/>
      <c r="T955" s="33"/>
      <c r="U955" s="33"/>
      <c r="V955" s="35"/>
      <c r="W955" s="37">
        <f>G955-SUM(H955:V955)</f>
        <v>0</v>
      </c>
      <c r="Y955"/>
    </row>
    <row r="956" spans="1:25" outlineLevel="1" x14ac:dyDescent="0.25">
      <c r="A956" s="212"/>
      <c r="B956" s="465"/>
      <c r="C956" s="273"/>
      <c r="D956" s="275"/>
      <c r="E956" s="275"/>
      <c r="F956" s="274" t="s">
        <v>101</v>
      </c>
      <c r="G956" s="394">
        <f>G98</f>
        <v>0</v>
      </c>
      <c r="H956" s="395">
        <f>G956*(1-VLOOKUP($F956,SHT,2,FALSE))</f>
        <v>0</v>
      </c>
      <c r="I956" s="33"/>
      <c r="J956" s="33"/>
      <c r="K956" s="35"/>
      <c r="L956" s="34"/>
      <c r="M956" s="33"/>
      <c r="N956" s="33"/>
      <c r="O956" s="33"/>
      <c r="P956" s="33"/>
      <c r="Q956" s="33"/>
      <c r="R956" s="33"/>
      <c r="S956" s="33"/>
      <c r="T956" s="33"/>
      <c r="U956" s="33"/>
      <c r="V956" s="35"/>
      <c r="W956" s="37">
        <f>G956-SUM(H956:V956)</f>
        <v>0</v>
      </c>
      <c r="Y956"/>
    </row>
    <row r="957" spans="1:25" outlineLevel="1" x14ac:dyDescent="0.25">
      <c r="A957" s="212"/>
      <c r="B957" s="465"/>
      <c r="C957" s="273"/>
      <c r="D957" s="275"/>
      <c r="E957" s="275"/>
      <c r="F957" s="274" t="s">
        <v>102</v>
      </c>
      <c r="G957" s="394">
        <f>G99</f>
        <v>0</v>
      </c>
      <c r="H957" s="395">
        <f t="shared" ref="H957:V957" si="269">H99</f>
        <v>0</v>
      </c>
      <c r="I957" s="389">
        <f t="shared" si="269"/>
        <v>0</v>
      </c>
      <c r="J957" s="389">
        <f t="shared" si="269"/>
        <v>0</v>
      </c>
      <c r="K957" s="390">
        <f t="shared" si="269"/>
        <v>0</v>
      </c>
      <c r="L957" s="391">
        <f t="shared" si="269"/>
        <v>0</v>
      </c>
      <c r="M957" s="396">
        <f t="shared" si="269"/>
        <v>0</v>
      </c>
      <c r="N957" s="392">
        <f t="shared" si="269"/>
        <v>0</v>
      </c>
      <c r="O957" s="392">
        <f t="shared" si="269"/>
        <v>0</v>
      </c>
      <c r="P957" s="392">
        <f t="shared" si="269"/>
        <v>0</v>
      </c>
      <c r="Q957" s="392">
        <f t="shared" si="269"/>
        <v>0</v>
      </c>
      <c r="R957" s="392">
        <f t="shared" si="269"/>
        <v>0</v>
      </c>
      <c r="S957" s="392">
        <f t="shared" si="269"/>
        <v>0</v>
      </c>
      <c r="T957" s="388">
        <f t="shared" si="269"/>
        <v>0</v>
      </c>
      <c r="U957" s="392">
        <f t="shared" si="269"/>
        <v>0</v>
      </c>
      <c r="V957" s="393">
        <f t="shared" si="269"/>
        <v>0</v>
      </c>
      <c r="W957" s="37">
        <f>G957-SUM(H957:V957)</f>
        <v>0</v>
      </c>
      <c r="Y957"/>
    </row>
    <row r="958" spans="1:25" outlineLevel="1" x14ac:dyDescent="0.25">
      <c r="A958" s="212"/>
      <c r="B958" s="465"/>
      <c r="C958" s="273"/>
      <c r="D958" s="275"/>
      <c r="E958" s="275"/>
      <c r="F958" s="274" t="s">
        <v>103</v>
      </c>
      <c r="G958" s="394">
        <f>G100</f>
        <v>0</v>
      </c>
      <c r="H958" s="395">
        <f t="shared" ref="H958:V958" si="270">H100</f>
        <v>0</v>
      </c>
      <c r="I958" s="389">
        <f t="shared" si="270"/>
        <v>0</v>
      </c>
      <c r="J958" s="389">
        <f t="shared" si="270"/>
        <v>0</v>
      </c>
      <c r="K958" s="390">
        <f t="shared" si="270"/>
        <v>0</v>
      </c>
      <c r="L958" s="391">
        <f t="shared" si="270"/>
        <v>0</v>
      </c>
      <c r="M958" s="396">
        <f t="shared" si="270"/>
        <v>0</v>
      </c>
      <c r="N958" s="392">
        <f t="shared" si="270"/>
        <v>0</v>
      </c>
      <c r="O958" s="392">
        <f t="shared" si="270"/>
        <v>0</v>
      </c>
      <c r="P958" s="392">
        <f t="shared" si="270"/>
        <v>0</v>
      </c>
      <c r="Q958" s="392">
        <f t="shared" si="270"/>
        <v>0</v>
      </c>
      <c r="R958" s="392">
        <f t="shared" si="270"/>
        <v>0</v>
      </c>
      <c r="S958" s="392">
        <f t="shared" si="270"/>
        <v>0</v>
      </c>
      <c r="T958" s="388">
        <f t="shared" si="270"/>
        <v>0</v>
      </c>
      <c r="U958" s="392">
        <f t="shared" si="270"/>
        <v>0</v>
      </c>
      <c r="V958" s="393">
        <f t="shared" si="270"/>
        <v>0</v>
      </c>
      <c r="W958" s="37">
        <f>G958-SUM(H958:V958)</f>
        <v>0</v>
      </c>
      <c r="Y958"/>
    </row>
    <row r="959" spans="1:25" x14ac:dyDescent="0.25">
      <c r="A959" s="212"/>
      <c r="B959" s="465"/>
      <c r="C959" s="273"/>
      <c r="D959" s="275"/>
      <c r="E959" s="273" t="s">
        <v>104</v>
      </c>
      <c r="F959" s="273"/>
      <c r="G959" s="367">
        <f t="shared" ref="G959:W959" si="271">SUBTOTAL(9,G960:G961)</f>
        <v>0</v>
      </c>
      <c r="H959" s="368">
        <f t="shared" si="271"/>
        <v>0</v>
      </c>
      <c r="I959" s="369">
        <f t="shared" si="271"/>
        <v>0</v>
      </c>
      <c r="J959" s="369">
        <f t="shared" si="271"/>
        <v>0</v>
      </c>
      <c r="K959" s="370">
        <f t="shared" si="271"/>
        <v>0</v>
      </c>
      <c r="L959" s="364">
        <f t="shared" si="271"/>
        <v>0</v>
      </c>
      <c r="M959" s="364">
        <f t="shared" si="271"/>
        <v>0</v>
      </c>
      <c r="N959" s="364">
        <f t="shared" si="271"/>
        <v>0</v>
      </c>
      <c r="O959" s="364">
        <f t="shared" si="271"/>
        <v>0</v>
      </c>
      <c r="P959" s="364">
        <f t="shared" si="271"/>
        <v>0</v>
      </c>
      <c r="Q959" s="364">
        <f t="shared" si="271"/>
        <v>0</v>
      </c>
      <c r="R959" s="364">
        <f t="shared" si="271"/>
        <v>0</v>
      </c>
      <c r="S959" s="364">
        <f t="shared" si="271"/>
        <v>0</v>
      </c>
      <c r="T959" s="364">
        <f t="shared" si="271"/>
        <v>0</v>
      </c>
      <c r="U959" s="364">
        <f t="shared" si="271"/>
        <v>0</v>
      </c>
      <c r="V959" s="364">
        <f t="shared" si="271"/>
        <v>0</v>
      </c>
      <c r="W959" s="366">
        <f t="shared" si="271"/>
        <v>0</v>
      </c>
      <c r="Y959"/>
    </row>
    <row r="960" spans="1:25" outlineLevel="1" x14ac:dyDescent="0.25">
      <c r="A960" s="212"/>
      <c r="B960" s="465"/>
      <c r="C960" s="273"/>
      <c r="D960" s="275"/>
      <c r="E960" s="275"/>
      <c r="F960" s="274" t="s">
        <v>105</v>
      </c>
      <c r="G960" s="394">
        <f>G102</f>
        <v>0</v>
      </c>
      <c r="H960" s="369"/>
      <c r="I960" s="369"/>
      <c r="J960" s="369"/>
      <c r="K960" s="379"/>
      <c r="L960" s="364"/>
      <c r="M960" s="364"/>
      <c r="N960" s="364"/>
      <c r="O960" s="364"/>
      <c r="P960" s="364"/>
      <c r="Q960" s="364"/>
      <c r="R960" s="364"/>
      <c r="S960" s="364"/>
      <c r="T960" s="364"/>
      <c r="U960" s="364"/>
      <c r="V960" s="364"/>
      <c r="W960" s="37">
        <f>G960-SUM(H960:V960)</f>
        <v>0</v>
      </c>
      <c r="Y960"/>
    </row>
    <row r="961" spans="1:25" outlineLevel="1" x14ac:dyDescent="0.25">
      <c r="A961" s="212"/>
      <c r="B961" s="465"/>
      <c r="C961" s="273"/>
      <c r="D961" s="275"/>
      <c r="E961" s="275"/>
      <c r="F961" s="274" t="s">
        <v>106</v>
      </c>
      <c r="G961" s="394">
        <f>G103</f>
        <v>0</v>
      </c>
      <c r="H961" s="395">
        <f>H103</f>
        <v>0</v>
      </c>
      <c r="I961" s="389">
        <f>I103</f>
        <v>0</v>
      </c>
      <c r="J961" s="389">
        <f>J103</f>
        <v>0</v>
      </c>
      <c r="K961" s="390">
        <f>K103</f>
        <v>0</v>
      </c>
      <c r="L961" s="391">
        <f t="shared" ref="L961:V961" si="272">IF($Y103="CONTRACTUAL",L103,SUM($H961:$K961))</f>
        <v>0</v>
      </c>
      <c r="M961" s="396">
        <f t="shared" si="272"/>
        <v>0</v>
      </c>
      <c r="N961" s="392">
        <f t="shared" si="272"/>
        <v>0</v>
      </c>
      <c r="O961" s="392">
        <f t="shared" si="272"/>
        <v>0</v>
      </c>
      <c r="P961" s="392">
        <f t="shared" si="272"/>
        <v>0</v>
      </c>
      <c r="Q961" s="392">
        <f t="shared" si="272"/>
        <v>0</v>
      </c>
      <c r="R961" s="392">
        <f t="shared" si="272"/>
        <v>0</v>
      </c>
      <c r="S961" s="392">
        <f t="shared" si="272"/>
        <v>0</v>
      </c>
      <c r="T961" s="388">
        <f t="shared" si="272"/>
        <v>0</v>
      </c>
      <c r="U961" s="392">
        <f t="shared" si="272"/>
        <v>0</v>
      </c>
      <c r="V961" s="393">
        <f t="shared" si="272"/>
        <v>0</v>
      </c>
      <c r="W961" s="37">
        <f>G961-SUM(H961:V961)</f>
        <v>0</v>
      </c>
      <c r="Y961"/>
    </row>
    <row r="962" spans="1:25" x14ac:dyDescent="0.25">
      <c r="A962" s="212"/>
      <c r="B962" s="465"/>
      <c r="C962" s="273"/>
      <c r="D962" s="275"/>
      <c r="E962" s="273" t="s">
        <v>107</v>
      </c>
      <c r="F962" s="273"/>
      <c r="G962" s="367">
        <f>SUBTOTAL(9,G963:G964)</f>
        <v>0</v>
      </c>
      <c r="H962" s="368">
        <f t="shared" ref="H962:W962" si="273">SUBTOTAL(9,H963:H964)</f>
        <v>0</v>
      </c>
      <c r="I962" s="369">
        <f t="shared" si="273"/>
        <v>0</v>
      </c>
      <c r="J962" s="369">
        <f t="shared" si="273"/>
        <v>0</v>
      </c>
      <c r="K962" s="370">
        <f t="shared" si="273"/>
        <v>0</v>
      </c>
      <c r="L962" s="364">
        <f t="shared" si="273"/>
        <v>0</v>
      </c>
      <c r="M962" s="364">
        <f t="shared" si="273"/>
        <v>0</v>
      </c>
      <c r="N962" s="364">
        <f t="shared" si="273"/>
        <v>0</v>
      </c>
      <c r="O962" s="364">
        <f t="shared" si="273"/>
        <v>0</v>
      </c>
      <c r="P962" s="364">
        <f t="shared" si="273"/>
        <v>0</v>
      </c>
      <c r="Q962" s="364">
        <f t="shared" si="273"/>
        <v>0</v>
      </c>
      <c r="R962" s="364">
        <f t="shared" si="273"/>
        <v>0</v>
      </c>
      <c r="S962" s="364">
        <f t="shared" si="273"/>
        <v>0</v>
      </c>
      <c r="T962" s="364">
        <f t="shared" si="273"/>
        <v>0</v>
      </c>
      <c r="U962" s="364">
        <f t="shared" si="273"/>
        <v>0</v>
      </c>
      <c r="V962" s="364">
        <f t="shared" si="273"/>
        <v>0</v>
      </c>
      <c r="W962" s="366">
        <f t="shared" si="273"/>
        <v>0</v>
      </c>
      <c r="Y962"/>
    </row>
    <row r="963" spans="1:25" outlineLevel="1" x14ac:dyDescent="0.25">
      <c r="A963" s="212"/>
      <c r="B963" s="465"/>
      <c r="C963" s="273"/>
      <c r="D963" s="275"/>
      <c r="E963" s="275"/>
      <c r="F963" s="274" t="s">
        <v>108</v>
      </c>
      <c r="G963" s="394">
        <f>G105</f>
        <v>0</v>
      </c>
      <c r="H963" s="369"/>
      <c r="I963" s="369"/>
      <c r="J963" s="369"/>
      <c r="K963" s="379"/>
      <c r="L963" s="364"/>
      <c r="M963" s="364"/>
      <c r="N963" s="364"/>
      <c r="O963" s="364"/>
      <c r="P963" s="364"/>
      <c r="Q963" s="364"/>
      <c r="R963" s="364"/>
      <c r="S963" s="364"/>
      <c r="T963" s="364"/>
      <c r="U963" s="364"/>
      <c r="V963" s="364"/>
      <c r="W963" s="37">
        <f>G963-SUM(H963:V963)</f>
        <v>0</v>
      </c>
      <c r="Y963"/>
    </row>
    <row r="964" spans="1:25" outlineLevel="1" x14ac:dyDescent="0.25">
      <c r="A964" s="212"/>
      <c r="B964" s="465"/>
      <c r="C964" s="273"/>
      <c r="D964" s="275"/>
      <c r="E964" s="275"/>
      <c r="F964" s="274" t="s">
        <v>106</v>
      </c>
      <c r="G964" s="394">
        <f>G106</f>
        <v>0</v>
      </c>
      <c r="H964" s="395">
        <f>H106</f>
        <v>0</v>
      </c>
      <c r="I964" s="389">
        <f>I106</f>
        <v>0</v>
      </c>
      <c r="J964" s="389">
        <f>J106</f>
        <v>0</v>
      </c>
      <c r="K964" s="390">
        <f>K106</f>
        <v>0</v>
      </c>
      <c r="L964" s="400">
        <f t="shared" ref="L964:V964" si="274">IF($Y106="CONTRACTUAL",L106,SUM($H964:$K964))</f>
        <v>0</v>
      </c>
      <c r="M964" s="392">
        <f t="shared" si="274"/>
        <v>0</v>
      </c>
      <c r="N964" s="392">
        <f t="shared" si="274"/>
        <v>0</v>
      </c>
      <c r="O964" s="392">
        <f t="shared" si="274"/>
        <v>0</v>
      </c>
      <c r="P964" s="392">
        <f t="shared" si="274"/>
        <v>0</v>
      </c>
      <c r="Q964" s="392">
        <f t="shared" si="274"/>
        <v>0</v>
      </c>
      <c r="R964" s="392">
        <f t="shared" si="274"/>
        <v>0</v>
      </c>
      <c r="S964" s="392">
        <f t="shared" si="274"/>
        <v>0</v>
      </c>
      <c r="T964" s="388">
        <f t="shared" si="274"/>
        <v>0</v>
      </c>
      <c r="U964" s="392">
        <f t="shared" si="274"/>
        <v>0</v>
      </c>
      <c r="V964" s="393">
        <f t="shared" si="274"/>
        <v>0</v>
      </c>
      <c r="W964" s="37">
        <f>G964-SUM(H964:V964)</f>
        <v>0</v>
      </c>
      <c r="Y964"/>
    </row>
    <row r="965" spans="1:25" x14ac:dyDescent="0.25">
      <c r="A965" s="212"/>
      <c r="B965" s="465"/>
      <c r="C965" s="272"/>
      <c r="D965" s="272" t="s">
        <v>109</v>
      </c>
      <c r="E965" s="275"/>
      <c r="F965" s="273"/>
      <c r="G965" s="367"/>
      <c r="H965" s="369"/>
      <c r="I965" s="369"/>
      <c r="J965" s="369"/>
      <c r="K965" s="370"/>
      <c r="L965" s="363"/>
      <c r="M965" s="364"/>
      <c r="N965" s="364"/>
      <c r="O965" s="364"/>
      <c r="P965" s="364"/>
      <c r="Q965" s="364"/>
      <c r="R965" s="364"/>
      <c r="S965" s="364"/>
      <c r="T965" s="364"/>
      <c r="U965" s="364"/>
      <c r="V965" s="365"/>
      <c r="W965" s="366"/>
      <c r="Y965"/>
    </row>
    <row r="966" spans="1:25" x14ac:dyDescent="0.25">
      <c r="A966" s="212"/>
      <c r="B966" s="465"/>
      <c r="C966" s="272"/>
      <c r="D966" s="272"/>
      <c r="E966" s="273" t="s">
        <v>110</v>
      </c>
      <c r="F966" s="273"/>
      <c r="G966" s="367">
        <f>SUBTOTAL(9,G967:G970)</f>
        <v>0</v>
      </c>
      <c r="H966" s="368">
        <f t="shared" ref="H966:W966" si="275">SUBTOTAL(9,H967:H970)</f>
        <v>0</v>
      </c>
      <c r="I966" s="369">
        <f t="shared" si="275"/>
        <v>0</v>
      </c>
      <c r="J966" s="369">
        <f t="shared" si="275"/>
        <v>0</v>
      </c>
      <c r="K966" s="370">
        <f t="shared" si="275"/>
        <v>0</v>
      </c>
      <c r="L966" s="364">
        <f t="shared" si="275"/>
        <v>0</v>
      </c>
      <c r="M966" s="364">
        <f t="shared" si="275"/>
        <v>0</v>
      </c>
      <c r="N966" s="364">
        <f t="shared" si="275"/>
        <v>0</v>
      </c>
      <c r="O966" s="364">
        <f t="shared" si="275"/>
        <v>0</v>
      </c>
      <c r="P966" s="364">
        <f t="shared" si="275"/>
        <v>0</v>
      </c>
      <c r="Q966" s="364">
        <f t="shared" si="275"/>
        <v>0</v>
      </c>
      <c r="R966" s="364">
        <f t="shared" si="275"/>
        <v>0</v>
      </c>
      <c r="S966" s="364">
        <f t="shared" si="275"/>
        <v>0</v>
      </c>
      <c r="T966" s="364">
        <f t="shared" si="275"/>
        <v>0</v>
      </c>
      <c r="U966" s="364">
        <f t="shared" si="275"/>
        <v>0</v>
      </c>
      <c r="V966" s="364">
        <f t="shared" si="275"/>
        <v>0</v>
      </c>
      <c r="W966" s="366">
        <f t="shared" si="275"/>
        <v>0</v>
      </c>
      <c r="Y966"/>
    </row>
    <row r="967" spans="1:25" outlineLevel="1" x14ac:dyDescent="0.25">
      <c r="A967" s="212"/>
      <c r="B967" s="465"/>
      <c r="C967" s="273"/>
      <c r="D967" s="275"/>
      <c r="E967" s="275"/>
      <c r="F967" s="274" t="s">
        <v>111</v>
      </c>
      <c r="G967" s="394">
        <f>G109</f>
        <v>0</v>
      </c>
      <c r="H967" s="395">
        <f>G967*VLOOKUP($F967,SHT,2,FALSE)</f>
        <v>0</v>
      </c>
      <c r="I967" s="33"/>
      <c r="J967" s="33"/>
      <c r="K967" s="35"/>
      <c r="L967" s="34"/>
      <c r="M967" s="33"/>
      <c r="N967" s="33"/>
      <c r="O967" s="33"/>
      <c r="P967" s="33"/>
      <c r="Q967" s="33"/>
      <c r="R967" s="33"/>
      <c r="S967" s="33"/>
      <c r="T967" s="33"/>
      <c r="U967" s="33"/>
      <c r="V967" s="35"/>
      <c r="W967" s="37">
        <f>G967-SUM(H967:V967)</f>
        <v>0</v>
      </c>
      <c r="Y967"/>
    </row>
    <row r="968" spans="1:25" outlineLevel="1" x14ac:dyDescent="0.25">
      <c r="A968" s="212"/>
      <c r="B968" s="465"/>
      <c r="C968" s="273"/>
      <c r="D968" s="275"/>
      <c r="E968" s="275"/>
      <c r="F968" s="274" t="s">
        <v>112</v>
      </c>
      <c r="G968" s="394">
        <f>G110</f>
        <v>0</v>
      </c>
      <c r="H968" s="395">
        <f>G968*VLOOKUP($F968,SHT,2,FALSE)</f>
        <v>0</v>
      </c>
      <c r="I968" s="33"/>
      <c r="J968" s="33"/>
      <c r="K968" s="35"/>
      <c r="L968" s="34"/>
      <c r="M968" s="33"/>
      <c r="N968" s="33"/>
      <c r="O968" s="33"/>
      <c r="P968" s="33"/>
      <c r="Q968" s="33"/>
      <c r="R968" s="33"/>
      <c r="S968" s="33"/>
      <c r="T968" s="33"/>
      <c r="U968" s="33"/>
      <c r="V968" s="35"/>
      <c r="W968" s="37">
        <f>G968-SUM(H968:V968)</f>
        <v>0</v>
      </c>
      <c r="Y968"/>
    </row>
    <row r="969" spans="1:25" outlineLevel="1" x14ac:dyDescent="0.25">
      <c r="A969" s="212"/>
      <c r="B969" s="465"/>
      <c r="C969" s="273"/>
      <c r="D969" s="275"/>
      <c r="E969" s="275"/>
      <c r="F969" s="274" t="s">
        <v>113</v>
      </c>
      <c r="G969" s="394">
        <f>G111</f>
        <v>0</v>
      </c>
      <c r="H969" s="395">
        <f t="shared" ref="H969:V969" si="276">H111</f>
        <v>0</v>
      </c>
      <c r="I969" s="389">
        <f t="shared" si="276"/>
        <v>0</v>
      </c>
      <c r="J969" s="389">
        <f t="shared" si="276"/>
        <v>0</v>
      </c>
      <c r="K969" s="390">
        <f t="shared" si="276"/>
        <v>0</v>
      </c>
      <c r="L969" s="391">
        <f t="shared" si="276"/>
        <v>0</v>
      </c>
      <c r="M969" s="396">
        <f t="shared" si="276"/>
        <v>0</v>
      </c>
      <c r="N969" s="392">
        <f t="shared" si="276"/>
        <v>0</v>
      </c>
      <c r="O969" s="392">
        <f t="shared" si="276"/>
        <v>0</v>
      </c>
      <c r="P969" s="392">
        <f t="shared" si="276"/>
        <v>0</v>
      </c>
      <c r="Q969" s="392">
        <f t="shared" si="276"/>
        <v>0</v>
      </c>
      <c r="R969" s="392">
        <f t="shared" si="276"/>
        <v>0</v>
      </c>
      <c r="S969" s="392">
        <f t="shared" si="276"/>
        <v>0</v>
      </c>
      <c r="T969" s="388">
        <f t="shared" si="276"/>
        <v>0</v>
      </c>
      <c r="U969" s="392">
        <f t="shared" si="276"/>
        <v>0</v>
      </c>
      <c r="V969" s="393">
        <f t="shared" si="276"/>
        <v>0</v>
      </c>
      <c r="W969" s="37">
        <f>G969-SUM(H969:V969)</f>
        <v>0</v>
      </c>
      <c r="Y969"/>
    </row>
    <row r="970" spans="1:25" outlineLevel="1" x14ac:dyDescent="0.25">
      <c r="A970" s="212"/>
      <c r="B970" s="465"/>
      <c r="C970" s="273"/>
      <c r="D970" s="275"/>
      <c r="E970" s="275"/>
      <c r="F970" s="274" t="s">
        <v>114</v>
      </c>
      <c r="G970" s="394">
        <f>G112</f>
        <v>0</v>
      </c>
      <c r="H970" s="395">
        <f t="shared" ref="H970:V970" si="277">H112</f>
        <v>0</v>
      </c>
      <c r="I970" s="389">
        <f t="shared" si="277"/>
        <v>0</v>
      </c>
      <c r="J970" s="389">
        <f t="shared" si="277"/>
        <v>0</v>
      </c>
      <c r="K970" s="390">
        <f t="shared" si="277"/>
        <v>0</v>
      </c>
      <c r="L970" s="391">
        <f t="shared" si="277"/>
        <v>0</v>
      </c>
      <c r="M970" s="396">
        <f t="shared" si="277"/>
        <v>0</v>
      </c>
      <c r="N970" s="392">
        <f t="shared" si="277"/>
        <v>0</v>
      </c>
      <c r="O970" s="392">
        <f t="shared" si="277"/>
        <v>0</v>
      </c>
      <c r="P970" s="392">
        <f t="shared" si="277"/>
        <v>0</v>
      </c>
      <c r="Q970" s="392">
        <f t="shared" si="277"/>
        <v>0</v>
      </c>
      <c r="R970" s="392">
        <f t="shared" si="277"/>
        <v>0</v>
      </c>
      <c r="S970" s="392">
        <f t="shared" si="277"/>
        <v>0</v>
      </c>
      <c r="T970" s="388">
        <f t="shared" si="277"/>
        <v>0</v>
      </c>
      <c r="U970" s="392">
        <f t="shared" si="277"/>
        <v>0</v>
      </c>
      <c r="V970" s="393">
        <f t="shared" si="277"/>
        <v>0</v>
      </c>
      <c r="W970" s="37">
        <f>G970-SUM(H970:V970)</f>
        <v>0</v>
      </c>
      <c r="Y970"/>
    </row>
    <row r="971" spans="1:25" x14ac:dyDescent="0.25">
      <c r="A971" s="212"/>
      <c r="B971" s="465"/>
      <c r="C971" s="273"/>
      <c r="D971" s="275"/>
      <c r="E971" s="273" t="s">
        <v>115</v>
      </c>
      <c r="F971" s="273"/>
      <c r="G971" s="367">
        <f t="shared" ref="G971:W971" si="278">SUBTOTAL(9,G972:G973)</f>
        <v>0</v>
      </c>
      <c r="H971" s="368">
        <f t="shared" si="278"/>
        <v>0</v>
      </c>
      <c r="I971" s="369">
        <f t="shared" si="278"/>
        <v>0</v>
      </c>
      <c r="J971" s="369">
        <f t="shared" si="278"/>
        <v>0</v>
      </c>
      <c r="K971" s="370">
        <f t="shared" si="278"/>
        <v>0</v>
      </c>
      <c r="L971" s="364">
        <f t="shared" si="278"/>
        <v>0</v>
      </c>
      <c r="M971" s="364">
        <f t="shared" si="278"/>
        <v>0</v>
      </c>
      <c r="N971" s="364">
        <f t="shared" si="278"/>
        <v>0</v>
      </c>
      <c r="O971" s="364">
        <f t="shared" si="278"/>
        <v>0</v>
      </c>
      <c r="P971" s="364">
        <f t="shared" si="278"/>
        <v>0</v>
      </c>
      <c r="Q971" s="364">
        <f t="shared" si="278"/>
        <v>0</v>
      </c>
      <c r="R971" s="364">
        <f t="shared" si="278"/>
        <v>0</v>
      </c>
      <c r="S971" s="364">
        <f t="shared" si="278"/>
        <v>0</v>
      </c>
      <c r="T971" s="364">
        <f t="shared" si="278"/>
        <v>0</v>
      </c>
      <c r="U971" s="364">
        <f t="shared" si="278"/>
        <v>0</v>
      </c>
      <c r="V971" s="364">
        <f t="shared" si="278"/>
        <v>0</v>
      </c>
      <c r="W971" s="366">
        <f t="shared" si="278"/>
        <v>0</v>
      </c>
      <c r="Y971"/>
    </row>
    <row r="972" spans="1:25" outlineLevel="1" x14ac:dyDescent="0.25">
      <c r="A972" s="212"/>
      <c r="B972" s="465"/>
      <c r="C972" s="273"/>
      <c r="D972" s="275"/>
      <c r="E972" s="275"/>
      <c r="F972" s="274" t="s">
        <v>116</v>
      </c>
      <c r="G972" s="394">
        <f>G114</f>
        <v>0</v>
      </c>
      <c r="H972" s="369"/>
      <c r="I972" s="369"/>
      <c r="J972" s="369"/>
      <c r="K972" s="379"/>
      <c r="L972" s="364"/>
      <c r="M972" s="364"/>
      <c r="N972" s="364"/>
      <c r="O972" s="364"/>
      <c r="P972" s="364"/>
      <c r="Q972" s="364"/>
      <c r="R972" s="364"/>
      <c r="S972" s="364"/>
      <c r="T972" s="364"/>
      <c r="U972" s="364"/>
      <c r="V972" s="364"/>
      <c r="W972" s="37">
        <f>G972-SUM(H972:V972)</f>
        <v>0</v>
      </c>
      <c r="Y972"/>
    </row>
    <row r="973" spans="1:25" outlineLevel="1" x14ac:dyDescent="0.25">
      <c r="A973" s="212"/>
      <c r="B973" s="465"/>
      <c r="C973" s="273"/>
      <c r="D973" s="275"/>
      <c r="E973" s="275"/>
      <c r="F973" s="274" t="s">
        <v>117</v>
      </c>
      <c r="G973" s="394">
        <f>G115</f>
        <v>0</v>
      </c>
      <c r="H973" s="395">
        <f>H115</f>
        <v>0</v>
      </c>
      <c r="I973" s="389">
        <f>I115</f>
        <v>0</v>
      </c>
      <c r="J973" s="389">
        <f>J115</f>
        <v>0</v>
      </c>
      <c r="K973" s="390">
        <f>K115</f>
        <v>0</v>
      </c>
      <c r="L973" s="391">
        <f t="shared" ref="L973:V973" si="279">IF($Y115="CONTRACTUAL",L115,SUM($H973:$K973))</f>
        <v>0</v>
      </c>
      <c r="M973" s="396">
        <f t="shared" si="279"/>
        <v>0</v>
      </c>
      <c r="N973" s="392">
        <f t="shared" si="279"/>
        <v>0</v>
      </c>
      <c r="O973" s="392">
        <f t="shared" si="279"/>
        <v>0</v>
      </c>
      <c r="P973" s="392">
        <f t="shared" si="279"/>
        <v>0</v>
      </c>
      <c r="Q973" s="392">
        <f t="shared" si="279"/>
        <v>0</v>
      </c>
      <c r="R973" s="392">
        <f t="shared" si="279"/>
        <v>0</v>
      </c>
      <c r="S973" s="392">
        <f t="shared" si="279"/>
        <v>0</v>
      </c>
      <c r="T973" s="388">
        <f t="shared" si="279"/>
        <v>0</v>
      </c>
      <c r="U973" s="392">
        <f t="shared" si="279"/>
        <v>0</v>
      </c>
      <c r="V973" s="393">
        <f t="shared" si="279"/>
        <v>0</v>
      </c>
      <c r="W973" s="37">
        <f>G973-SUM(H973:V973)</f>
        <v>0</v>
      </c>
      <c r="Y973"/>
    </row>
    <row r="974" spans="1:25" x14ac:dyDescent="0.25">
      <c r="A974" s="212"/>
      <c r="B974" s="465"/>
      <c r="C974" s="273"/>
      <c r="D974" s="275"/>
      <c r="E974" s="273" t="s">
        <v>118</v>
      </c>
      <c r="F974" s="273"/>
      <c r="G974" s="367">
        <f t="shared" ref="G974:W974" si="280">SUBTOTAL(9,G975:G976)</f>
        <v>0</v>
      </c>
      <c r="H974" s="368">
        <f t="shared" si="280"/>
        <v>0</v>
      </c>
      <c r="I974" s="369">
        <f t="shared" si="280"/>
        <v>0</v>
      </c>
      <c r="J974" s="369">
        <f t="shared" si="280"/>
        <v>0</v>
      </c>
      <c r="K974" s="370">
        <f t="shared" si="280"/>
        <v>0</v>
      </c>
      <c r="L974" s="364">
        <f t="shared" si="280"/>
        <v>0</v>
      </c>
      <c r="M974" s="364">
        <f t="shared" si="280"/>
        <v>0</v>
      </c>
      <c r="N974" s="364">
        <f t="shared" si="280"/>
        <v>0</v>
      </c>
      <c r="O974" s="364">
        <f t="shared" si="280"/>
        <v>0</v>
      </c>
      <c r="P974" s="364">
        <f t="shared" si="280"/>
        <v>0</v>
      </c>
      <c r="Q974" s="364">
        <f t="shared" si="280"/>
        <v>0</v>
      </c>
      <c r="R974" s="364">
        <f t="shared" si="280"/>
        <v>0</v>
      </c>
      <c r="S974" s="364">
        <f t="shared" si="280"/>
        <v>0</v>
      </c>
      <c r="T974" s="364">
        <f t="shared" si="280"/>
        <v>0</v>
      </c>
      <c r="U974" s="364">
        <f t="shared" si="280"/>
        <v>0</v>
      </c>
      <c r="V974" s="364">
        <f t="shared" si="280"/>
        <v>0</v>
      </c>
      <c r="W974" s="366">
        <f t="shared" si="280"/>
        <v>0</v>
      </c>
      <c r="Y974"/>
    </row>
    <row r="975" spans="1:25" outlineLevel="1" x14ac:dyDescent="0.25">
      <c r="A975" s="212"/>
      <c r="B975" s="465"/>
      <c r="C975" s="273"/>
      <c r="D975" s="275"/>
      <c r="E975" s="275"/>
      <c r="F975" s="274" t="s">
        <v>119</v>
      </c>
      <c r="G975" s="394">
        <f>G117</f>
        <v>0</v>
      </c>
      <c r="H975" s="369"/>
      <c r="I975" s="369"/>
      <c r="J975" s="369"/>
      <c r="K975" s="379"/>
      <c r="L975" s="364"/>
      <c r="M975" s="364"/>
      <c r="N975" s="364"/>
      <c r="O975" s="364"/>
      <c r="P975" s="364"/>
      <c r="Q975" s="364"/>
      <c r="R975" s="364"/>
      <c r="S975" s="364"/>
      <c r="T975" s="364"/>
      <c r="U975" s="364"/>
      <c r="V975" s="364"/>
      <c r="W975" s="37">
        <f>G975-SUM(H975:V975)</f>
        <v>0</v>
      </c>
      <c r="Y975"/>
    </row>
    <row r="976" spans="1:25" outlineLevel="1" x14ac:dyDescent="0.25">
      <c r="A976" s="212"/>
      <c r="B976" s="465"/>
      <c r="C976" s="273"/>
      <c r="D976" s="275"/>
      <c r="E976" s="275"/>
      <c r="F976" s="274" t="s">
        <v>120</v>
      </c>
      <c r="G976" s="394">
        <f>G118</f>
        <v>0</v>
      </c>
      <c r="H976" s="395">
        <f>H118</f>
        <v>0</v>
      </c>
      <c r="I976" s="389">
        <f>I118</f>
        <v>0</v>
      </c>
      <c r="J976" s="389">
        <f>J118</f>
        <v>0</v>
      </c>
      <c r="K976" s="390">
        <f>K118</f>
        <v>0</v>
      </c>
      <c r="L976" s="391">
        <f t="shared" ref="L976:V976" si="281">IF($Y118="CONTRACTUAL",L118,SUM($H976:$K976))</f>
        <v>0</v>
      </c>
      <c r="M976" s="396">
        <f t="shared" si="281"/>
        <v>0</v>
      </c>
      <c r="N976" s="392">
        <f t="shared" si="281"/>
        <v>0</v>
      </c>
      <c r="O976" s="392">
        <f t="shared" si="281"/>
        <v>0</v>
      </c>
      <c r="P976" s="392">
        <f t="shared" si="281"/>
        <v>0</v>
      </c>
      <c r="Q976" s="392">
        <f t="shared" si="281"/>
        <v>0</v>
      </c>
      <c r="R976" s="392">
        <f t="shared" si="281"/>
        <v>0</v>
      </c>
      <c r="S976" s="392">
        <f t="shared" si="281"/>
        <v>0</v>
      </c>
      <c r="T976" s="388">
        <f t="shared" si="281"/>
        <v>0</v>
      </c>
      <c r="U976" s="392">
        <f t="shared" si="281"/>
        <v>0</v>
      </c>
      <c r="V976" s="393">
        <f t="shared" si="281"/>
        <v>0</v>
      </c>
      <c r="W976" s="37">
        <f>G976-SUM(H976:V976)</f>
        <v>0</v>
      </c>
      <c r="Y976"/>
    </row>
    <row r="977" spans="1:25" x14ac:dyDescent="0.25">
      <c r="A977" s="212"/>
      <c r="B977" s="465"/>
      <c r="C977" s="273"/>
      <c r="D977" s="276" t="s">
        <v>121</v>
      </c>
      <c r="E977" s="275"/>
      <c r="F977" s="273"/>
      <c r="G977" s="367">
        <f t="shared" ref="G977:W977" si="282">SUBTOTAL(9,G978:G980)</f>
        <v>0</v>
      </c>
      <c r="H977" s="368">
        <f t="shared" si="282"/>
        <v>0</v>
      </c>
      <c r="I977" s="369">
        <f t="shared" si="282"/>
        <v>0</v>
      </c>
      <c r="J977" s="369">
        <f t="shared" si="282"/>
        <v>0</v>
      </c>
      <c r="K977" s="370">
        <f t="shared" si="282"/>
        <v>0</v>
      </c>
      <c r="L977" s="364">
        <f t="shared" si="282"/>
        <v>0</v>
      </c>
      <c r="M977" s="364">
        <f t="shared" si="282"/>
        <v>0</v>
      </c>
      <c r="N977" s="364">
        <f t="shared" si="282"/>
        <v>0</v>
      </c>
      <c r="O977" s="364">
        <f t="shared" si="282"/>
        <v>0</v>
      </c>
      <c r="P977" s="364">
        <f t="shared" si="282"/>
        <v>0</v>
      </c>
      <c r="Q977" s="364">
        <f t="shared" si="282"/>
        <v>0</v>
      </c>
      <c r="R977" s="364">
        <f t="shared" si="282"/>
        <v>0</v>
      </c>
      <c r="S977" s="364">
        <f t="shared" si="282"/>
        <v>0</v>
      </c>
      <c r="T977" s="364">
        <f t="shared" si="282"/>
        <v>0</v>
      </c>
      <c r="U977" s="364">
        <f t="shared" si="282"/>
        <v>0</v>
      </c>
      <c r="V977" s="364">
        <f t="shared" si="282"/>
        <v>0</v>
      </c>
      <c r="W977" s="366">
        <f t="shared" si="282"/>
        <v>0</v>
      </c>
      <c r="Y977"/>
    </row>
    <row r="978" spans="1:25" outlineLevel="1" x14ac:dyDescent="0.25">
      <c r="A978" s="212"/>
      <c r="B978" s="465"/>
      <c r="C978" s="273"/>
      <c r="D978" s="275"/>
      <c r="E978" s="275"/>
      <c r="F978" s="274" t="s">
        <v>122</v>
      </c>
      <c r="G978" s="394">
        <f t="shared" ref="G978:V978" si="283">G120</f>
        <v>0</v>
      </c>
      <c r="H978" s="395">
        <f t="shared" si="283"/>
        <v>0</v>
      </c>
      <c r="I978" s="389">
        <f t="shared" si="283"/>
        <v>0</v>
      </c>
      <c r="J978" s="389">
        <f t="shared" si="283"/>
        <v>0</v>
      </c>
      <c r="K978" s="390">
        <f t="shared" si="283"/>
        <v>0</v>
      </c>
      <c r="L978" s="391">
        <f t="shared" si="283"/>
        <v>0</v>
      </c>
      <c r="M978" s="396">
        <f t="shared" si="283"/>
        <v>0</v>
      </c>
      <c r="N978" s="392">
        <f t="shared" si="283"/>
        <v>0</v>
      </c>
      <c r="O978" s="392">
        <f t="shared" si="283"/>
        <v>0</v>
      </c>
      <c r="P978" s="392">
        <f t="shared" si="283"/>
        <v>0</v>
      </c>
      <c r="Q978" s="392">
        <f t="shared" si="283"/>
        <v>0</v>
      </c>
      <c r="R978" s="392">
        <f t="shared" si="283"/>
        <v>0</v>
      </c>
      <c r="S978" s="392">
        <f t="shared" si="283"/>
        <v>0</v>
      </c>
      <c r="T978" s="388">
        <f t="shared" si="283"/>
        <v>0</v>
      </c>
      <c r="U978" s="392">
        <f t="shared" si="283"/>
        <v>0</v>
      </c>
      <c r="V978" s="393">
        <f t="shared" si="283"/>
        <v>0</v>
      </c>
      <c r="W978" s="37">
        <f>G978-SUM(H978:V978)</f>
        <v>0</v>
      </c>
      <c r="Y978"/>
    </row>
    <row r="979" spans="1:25" outlineLevel="1" x14ac:dyDescent="0.25">
      <c r="A979" s="212"/>
      <c r="B979" s="465"/>
      <c r="C979" s="273"/>
      <c r="D979" s="275"/>
      <c r="E979" s="275"/>
      <c r="F979" s="274" t="s">
        <v>123</v>
      </c>
      <c r="G979" s="394">
        <f t="shared" ref="G979:V979" si="284">G121</f>
        <v>0</v>
      </c>
      <c r="H979" s="395">
        <f t="shared" si="284"/>
        <v>0</v>
      </c>
      <c r="I979" s="389">
        <f t="shared" si="284"/>
        <v>0</v>
      </c>
      <c r="J979" s="389">
        <f t="shared" si="284"/>
        <v>0</v>
      </c>
      <c r="K979" s="390">
        <f t="shared" si="284"/>
        <v>0</v>
      </c>
      <c r="L979" s="391">
        <f t="shared" si="284"/>
        <v>0</v>
      </c>
      <c r="M979" s="396">
        <f t="shared" si="284"/>
        <v>0</v>
      </c>
      <c r="N979" s="392">
        <f t="shared" si="284"/>
        <v>0</v>
      </c>
      <c r="O979" s="392">
        <f t="shared" si="284"/>
        <v>0</v>
      </c>
      <c r="P979" s="392">
        <f t="shared" si="284"/>
        <v>0</v>
      </c>
      <c r="Q979" s="392">
        <f t="shared" si="284"/>
        <v>0</v>
      </c>
      <c r="R979" s="392">
        <f t="shared" si="284"/>
        <v>0</v>
      </c>
      <c r="S979" s="392">
        <f t="shared" si="284"/>
        <v>0</v>
      </c>
      <c r="T979" s="388">
        <f t="shared" si="284"/>
        <v>0</v>
      </c>
      <c r="U979" s="392">
        <f t="shared" si="284"/>
        <v>0</v>
      </c>
      <c r="V979" s="393">
        <f t="shared" si="284"/>
        <v>0</v>
      </c>
      <c r="W979" s="37">
        <f>G979-SUM(H979:V979)</f>
        <v>0</v>
      </c>
      <c r="Y979"/>
    </row>
    <row r="980" spans="1:25" outlineLevel="1" x14ac:dyDescent="0.25">
      <c r="A980" s="212"/>
      <c r="B980" s="465"/>
      <c r="C980" s="273"/>
      <c r="D980" s="275"/>
      <c r="E980" s="275"/>
      <c r="F980" s="274" t="s">
        <v>124</v>
      </c>
      <c r="G980" s="394">
        <f>G122</f>
        <v>0</v>
      </c>
      <c r="H980" s="33"/>
      <c r="I980" s="33"/>
      <c r="J980" s="33"/>
      <c r="K980" s="35"/>
      <c r="L980" s="34"/>
      <c r="M980" s="33"/>
      <c r="N980" s="33"/>
      <c r="O980" s="33"/>
      <c r="P980" s="33"/>
      <c r="Q980" s="33"/>
      <c r="R980" s="33"/>
      <c r="S980" s="33"/>
      <c r="T980" s="33"/>
      <c r="U980" s="33"/>
      <c r="V980" s="35"/>
      <c r="W980" s="37">
        <f>G980-SUM(H980:V980)</f>
        <v>0</v>
      </c>
      <c r="Y980"/>
    </row>
    <row r="981" spans="1:25" x14ac:dyDescent="0.25">
      <c r="A981" s="212"/>
      <c r="B981" s="465"/>
      <c r="C981" s="273"/>
      <c r="D981" s="272" t="s">
        <v>125</v>
      </c>
      <c r="E981" s="275"/>
      <c r="F981" s="273"/>
      <c r="G981" s="367">
        <f t="shared" ref="G981:W981" si="285">SUBTOTAL(9,G982:G984)</f>
        <v>0</v>
      </c>
      <c r="H981" s="368">
        <f t="shared" si="285"/>
        <v>0</v>
      </c>
      <c r="I981" s="369">
        <f t="shared" si="285"/>
        <v>0</v>
      </c>
      <c r="J981" s="369">
        <f t="shared" si="285"/>
        <v>0</v>
      </c>
      <c r="K981" s="370">
        <f t="shared" si="285"/>
        <v>0</v>
      </c>
      <c r="L981" s="364">
        <f t="shared" si="285"/>
        <v>0</v>
      </c>
      <c r="M981" s="364">
        <f t="shared" si="285"/>
        <v>0</v>
      </c>
      <c r="N981" s="364">
        <f t="shared" si="285"/>
        <v>0</v>
      </c>
      <c r="O981" s="364">
        <f t="shared" si="285"/>
        <v>0</v>
      </c>
      <c r="P981" s="364">
        <f t="shared" si="285"/>
        <v>0</v>
      </c>
      <c r="Q981" s="364">
        <f t="shared" si="285"/>
        <v>0</v>
      </c>
      <c r="R981" s="364">
        <f t="shared" si="285"/>
        <v>0</v>
      </c>
      <c r="S981" s="364">
        <f t="shared" si="285"/>
        <v>0</v>
      </c>
      <c r="T981" s="364">
        <f t="shared" si="285"/>
        <v>0</v>
      </c>
      <c r="U981" s="364">
        <f t="shared" si="285"/>
        <v>0</v>
      </c>
      <c r="V981" s="364">
        <f t="shared" si="285"/>
        <v>0</v>
      </c>
      <c r="W981" s="366">
        <f t="shared" si="285"/>
        <v>0</v>
      </c>
      <c r="Y981"/>
    </row>
    <row r="982" spans="1:25" outlineLevel="1" x14ac:dyDescent="0.25">
      <c r="A982" s="212"/>
      <c r="B982" s="465"/>
      <c r="C982" s="273"/>
      <c r="D982" s="273"/>
      <c r="E982" s="275"/>
      <c r="F982" s="274" t="s">
        <v>126</v>
      </c>
      <c r="G982" s="394">
        <f>G124</f>
        <v>0</v>
      </c>
      <c r="H982" s="395">
        <f t="shared" ref="H982:V982" si="286">H124*0.5</f>
        <v>0</v>
      </c>
      <c r="I982" s="389">
        <f t="shared" si="286"/>
        <v>0</v>
      </c>
      <c r="J982" s="389">
        <f t="shared" si="286"/>
        <v>0</v>
      </c>
      <c r="K982" s="390">
        <f t="shared" si="286"/>
        <v>0</v>
      </c>
      <c r="L982" s="391">
        <f t="shared" si="286"/>
        <v>0</v>
      </c>
      <c r="M982" s="396">
        <f t="shared" si="286"/>
        <v>0</v>
      </c>
      <c r="N982" s="392">
        <f t="shared" si="286"/>
        <v>0</v>
      </c>
      <c r="O982" s="392">
        <f t="shared" si="286"/>
        <v>0</v>
      </c>
      <c r="P982" s="392">
        <f t="shared" si="286"/>
        <v>0</v>
      </c>
      <c r="Q982" s="392">
        <f t="shared" si="286"/>
        <v>0</v>
      </c>
      <c r="R982" s="392">
        <f t="shared" si="286"/>
        <v>0</v>
      </c>
      <c r="S982" s="392">
        <f t="shared" si="286"/>
        <v>0</v>
      </c>
      <c r="T982" s="388">
        <f t="shared" si="286"/>
        <v>0</v>
      </c>
      <c r="U982" s="392">
        <f t="shared" si="286"/>
        <v>0</v>
      </c>
      <c r="V982" s="393">
        <f t="shared" si="286"/>
        <v>0</v>
      </c>
      <c r="W982" s="37">
        <f>G982-SUM(H982:V982)</f>
        <v>0</v>
      </c>
      <c r="Y982"/>
    </row>
    <row r="983" spans="1:25" outlineLevel="1" x14ac:dyDescent="0.25">
      <c r="A983" s="212"/>
      <c r="B983" s="465"/>
      <c r="C983" s="273"/>
      <c r="D983" s="275"/>
      <c r="E983" s="275"/>
      <c r="F983" s="274" t="s">
        <v>127</v>
      </c>
      <c r="G983" s="394">
        <f>G125</f>
        <v>0</v>
      </c>
      <c r="H983" s="395">
        <f t="shared" ref="H983:V983" si="287">H125*0.5</f>
        <v>0</v>
      </c>
      <c r="I983" s="389">
        <f t="shared" si="287"/>
        <v>0</v>
      </c>
      <c r="J983" s="389">
        <f t="shared" si="287"/>
        <v>0</v>
      </c>
      <c r="K983" s="390">
        <f t="shared" si="287"/>
        <v>0</v>
      </c>
      <c r="L983" s="391">
        <f t="shared" si="287"/>
        <v>0</v>
      </c>
      <c r="M983" s="396">
        <f t="shared" si="287"/>
        <v>0</v>
      </c>
      <c r="N983" s="392">
        <f t="shared" si="287"/>
        <v>0</v>
      </c>
      <c r="O983" s="392">
        <f t="shared" si="287"/>
        <v>0</v>
      </c>
      <c r="P983" s="392">
        <f t="shared" si="287"/>
        <v>0</v>
      </c>
      <c r="Q983" s="392">
        <f t="shared" si="287"/>
        <v>0</v>
      </c>
      <c r="R983" s="392">
        <f t="shared" si="287"/>
        <v>0</v>
      </c>
      <c r="S983" s="392">
        <f t="shared" si="287"/>
        <v>0</v>
      </c>
      <c r="T983" s="388">
        <f t="shared" si="287"/>
        <v>0</v>
      </c>
      <c r="U983" s="392">
        <f t="shared" si="287"/>
        <v>0</v>
      </c>
      <c r="V983" s="393">
        <f t="shared" si="287"/>
        <v>0</v>
      </c>
      <c r="W983" s="37">
        <f>G983-SUM(H983:V983)</f>
        <v>0</v>
      </c>
      <c r="Y983"/>
    </row>
    <row r="984" spans="1:25" outlineLevel="1" x14ac:dyDescent="0.25">
      <c r="A984" s="212"/>
      <c r="B984" s="465"/>
      <c r="C984" s="273"/>
      <c r="D984" s="272"/>
      <c r="E984" s="275"/>
      <c r="F984" s="274" t="s">
        <v>128</v>
      </c>
      <c r="G984" s="394">
        <f>G126</f>
        <v>0</v>
      </c>
      <c r="H984" s="53"/>
      <c r="I984" s="53"/>
      <c r="J984" s="53"/>
      <c r="K984" s="82"/>
      <c r="L984" s="34"/>
      <c r="M984" s="33"/>
      <c r="N984" s="33"/>
      <c r="O984" s="33"/>
      <c r="P984" s="33"/>
      <c r="Q984" s="33"/>
      <c r="R984" s="33"/>
      <c r="S984" s="33"/>
      <c r="T984" s="33"/>
      <c r="U984" s="33"/>
      <c r="V984" s="35"/>
      <c r="W984" s="37">
        <f>G984-SUM(H984:V984)</f>
        <v>0</v>
      </c>
      <c r="Y984"/>
    </row>
    <row r="985" spans="1:25" x14ac:dyDescent="0.25">
      <c r="A985" s="212"/>
      <c r="B985" s="465"/>
      <c r="C985" s="273"/>
      <c r="D985" s="272" t="s">
        <v>129</v>
      </c>
      <c r="E985" s="275"/>
      <c r="F985" s="275"/>
      <c r="G985" s="367">
        <f t="shared" ref="G985:W985" si="288">SUBTOTAL(9,G986:G987)</f>
        <v>0</v>
      </c>
      <c r="H985" s="368">
        <f t="shared" si="288"/>
        <v>0</v>
      </c>
      <c r="I985" s="369">
        <f t="shared" si="288"/>
        <v>0</v>
      </c>
      <c r="J985" s="369">
        <f t="shared" si="288"/>
        <v>0</v>
      </c>
      <c r="K985" s="370">
        <f t="shared" si="288"/>
        <v>0</v>
      </c>
      <c r="L985" s="364">
        <f t="shared" si="288"/>
        <v>0</v>
      </c>
      <c r="M985" s="364">
        <f t="shared" si="288"/>
        <v>0</v>
      </c>
      <c r="N985" s="364">
        <f t="shared" si="288"/>
        <v>0</v>
      </c>
      <c r="O985" s="364">
        <f t="shared" si="288"/>
        <v>0</v>
      </c>
      <c r="P985" s="364">
        <f t="shared" si="288"/>
        <v>0</v>
      </c>
      <c r="Q985" s="364">
        <f t="shared" si="288"/>
        <v>0</v>
      </c>
      <c r="R985" s="364">
        <f t="shared" si="288"/>
        <v>0</v>
      </c>
      <c r="S985" s="364">
        <f t="shared" si="288"/>
        <v>0</v>
      </c>
      <c r="T985" s="364">
        <f t="shared" si="288"/>
        <v>0</v>
      </c>
      <c r="U985" s="364">
        <f t="shared" si="288"/>
        <v>0</v>
      </c>
      <c r="V985" s="364">
        <f t="shared" si="288"/>
        <v>0</v>
      </c>
      <c r="W985" s="366">
        <f t="shared" si="288"/>
        <v>0</v>
      </c>
      <c r="Y985"/>
    </row>
    <row r="986" spans="1:25" outlineLevel="1" x14ac:dyDescent="0.25">
      <c r="A986" s="212"/>
      <c r="B986" s="465"/>
      <c r="C986" s="273"/>
      <c r="D986" s="273"/>
      <c r="E986" s="275"/>
      <c r="F986" s="274" t="s">
        <v>130</v>
      </c>
      <c r="G986" s="394">
        <f t="shared" ref="G986:V986" si="289">G128</f>
        <v>0</v>
      </c>
      <c r="H986" s="395">
        <f t="shared" si="289"/>
        <v>0</v>
      </c>
      <c r="I986" s="389">
        <f t="shared" si="289"/>
        <v>0</v>
      </c>
      <c r="J986" s="389">
        <f t="shared" si="289"/>
        <v>0</v>
      </c>
      <c r="K986" s="390">
        <f t="shared" si="289"/>
        <v>0</v>
      </c>
      <c r="L986" s="391">
        <f t="shared" si="289"/>
        <v>0</v>
      </c>
      <c r="M986" s="396">
        <f t="shared" si="289"/>
        <v>0</v>
      </c>
      <c r="N986" s="392">
        <f t="shared" si="289"/>
        <v>0</v>
      </c>
      <c r="O986" s="392">
        <f t="shared" si="289"/>
        <v>0</v>
      </c>
      <c r="P986" s="392">
        <f t="shared" si="289"/>
        <v>0</v>
      </c>
      <c r="Q986" s="392">
        <f t="shared" si="289"/>
        <v>0</v>
      </c>
      <c r="R986" s="392">
        <f t="shared" si="289"/>
        <v>0</v>
      </c>
      <c r="S986" s="392">
        <f t="shared" si="289"/>
        <v>0</v>
      </c>
      <c r="T986" s="388">
        <f t="shared" si="289"/>
        <v>0</v>
      </c>
      <c r="U986" s="392">
        <f t="shared" si="289"/>
        <v>0</v>
      </c>
      <c r="V986" s="393">
        <f t="shared" si="289"/>
        <v>0</v>
      </c>
      <c r="W986" s="37">
        <f>G986-SUM(H986:V986)</f>
        <v>0</v>
      </c>
      <c r="Y986"/>
    </row>
    <row r="987" spans="1:25" outlineLevel="1" x14ac:dyDescent="0.25">
      <c r="A987" s="212"/>
      <c r="B987" s="465"/>
      <c r="C987" s="273"/>
      <c r="D987" s="273"/>
      <c r="E987" s="275"/>
      <c r="F987" s="274" t="s">
        <v>131</v>
      </c>
      <c r="G987" s="394">
        <f>G129</f>
        <v>0</v>
      </c>
      <c r="H987" s="369"/>
      <c r="I987" s="369"/>
      <c r="J987" s="369"/>
      <c r="K987" s="370"/>
      <c r="L987" s="363"/>
      <c r="M987" s="364"/>
      <c r="N987" s="364"/>
      <c r="O987" s="364"/>
      <c r="P987" s="364"/>
      <c r="Q987" s="364"/>
      <c r="R987" s="364"/>
      <c r="S987" s="364"/>
      <c r="T987" s="364"/>
      <c r="U987" s="364"/>
      <c r="V987" s="365"/>
      <c r="W987" s="37">
        <f>G987-SUM(H987:V987)</f>
        <v>0</v>
      </c>
      <c r="Y987"/>
    </row>
    <row r="988" spans="1:25" x14ac:dyDescent="0.25">
      <c r="A988" s="212"/>
      <c r="B988" s="465"/>
      <c r="C988" s="273"/>
      <c r="D988" s="272" t="s">
        <v>132</v>
      </c>
      <c r="E988" s="275"/>
      <c r="F988" s="273"/>
      <c r="G988" s="367">
        <f t="shared" ref="G988:W988" si="290">SUBTOTAL(9,G989:G992)</f>
        <v>0</v>
      </c>
      <c r="H988" s="368">
        <f t="shared" si="290"/>
        <v>0</v>
      </c>
      <c r="I988" s="369">
        <f t="shared" si="290"/>
        <v>0</v>
      </c>
      <c r="J988" s="369">
        <f t="shared" si="290"/>
        <v>0</v>
      </c>
      <c r="K988" s="370">
        <f t="shared" si="290"/>
        <v>0</v>
      </c>
      <c r="L988" s="364">
        <f t="shared" si="290"/>
        <v>0</v>
      </c>
      <c r="M988" s="364">
        <f t="shared" si="290"/>
        <v>0</v>
      </c>
      <c r="N988" s="364">
        <f t="shared" si="290"/>
        <v>0</v>
      </c>
      <c r="O988" s="364">
        <f t="shared" si="290"/>
        <v>0</v>
      </c>
      <c r="P988" s="364">
        <f t="shared" si="290"/>
        <v>0</v>
      </c>
      <c r="Q988" s="364">
        <f t="shared" si="290"/>
        <v>0</v>
      </c>
      <c r="R988" s="364">
        <f t="shared" si="290"/>
        <v>0</v>
      </c>
      <c r="S988" s="364">
        <f t="shared" si="290"/>
        <v>0</v>
      </c>
      <c r="T988" s="364">
        <f t="shared" si="290"/>
        <v>0</v>
      </c>
      <c r="U988" s="364">
        <f t="shared" si="290"/>
        <v>0</v>
      </c>
      <c r="V988" s="364">
        <f t="shared" si="290"/>
        <v>0</v>
      </c>
      <c r="W988" s="366">
        <f t="shared" si="290"/>
        <v>0</v>
      </c>
      <c r="Y988"/>
    </row>
    <row r="989" spans="1:25" outlineLevel="1" x14ac:dyDescent="0.25">
      <c r="A989" s="212"/>
      <c r="B989" s="465"/>
      <c r="C989" s="273"/>
      <c r="D989" s="273"/>
      <c r="E989" s="275"/>
      <c r="F989" s="274" t="s">
        <v>133</v>
      </c>
      <c r="G989" s="394">
        <f t="shared" ref="G989:V989" si="291">G131</f>
        <v>0</v>
      </c>
      <c r="H989" s="395">
        <f t="shared" si="291"/>
        <v>0</v>
      </c>
      <c r="I989" s="389">
        <f t="shared" si="291"/>
        <v>0</v>
      </c>
      <c r="J989" s="389">
        <f t="shared" si="291"/>
        <v>0</v>
      </c>
      <c r="K989" s="390">
        <f t="shared" si="291"/>
        <v>0</v>
      </c>
      <c r="L989" s="391">
        <f t="shared" si="291"/>
        <v>0</v>
      </c>
      <c r="M989" s="396">
        <f t="shared" si="291"/>
        <v>0</v>
      </c>
      <c r="N989" s="392">
        <f t="shared" si="291"/>
        <v>0</v>
      </c>
      <c r="O989" s="392">
        <f t="shared" si="291"/>
        <v>0</v>
      </c>
      <c r="P989" s="392">
        <f t="shared" si="291"/>
        <v>0</v>
      </c>
      <c r="Q989" s="392">
        <f t="shared" si="291"/>
        <v>0</v>
      </c>
      <c r="R989" s="392">
        <f t="shared" si="291"/>
        <v>0</v>
      </c>
      <c r="S989" s="392">
        <f t="shared" si="291"/>
        <v>0</v>
      </c>
      <c r="T989" s="388">
        <f t="shared" si="291"/>
        <v>0</v>
      </c>
      <c r="U989" s="392">
        <f t="shared" si="291"/>
        <v>0</v>
      </c>
      <c r="V989" s="393">
        <f t="shared" si="291"/>
        <v>0</v>
      </c>
      <c r="W989" s="37">
        <f>G989-SUM(H989:V989)</f>
        <v>0</v>
      </c>
      <c r="Y989"/>
    </row>
    <row r="990" spans="1:25" outlineLevel="1" x14ac:dyDescent="0.25">
      <c r="A990" s="212"/>
      <c r="B990" s="465"/>
      <c r="C990" s="275"/>
      <c r="D990" s="275"/>
      <c r="E990" s="275"/>
      <c r="F990" s="274" t="s">
        <v>134</v>
      </c>
      <c r="G990" s="394">
        <f t="shared" ref="G990:V990" si="292">G132</f>
        <v>0</v>
      </c>
      <c r="H990" s="395">
        <f t="shared" si="292"/>
        <v>0</v>
      </c>
      <c r="I990" s="389">
        <f t="shared" si="292"/>
        <v>0</v>
      </c>
      <c r="J990" s="389">
        <f t="shared" si="292"/>
        <v>0</v>
      </c>
      <c r="K990" s="390">
        <f t="shared" si="292"/>
        <v>0</v>
      </c>
      <c r="L990" s="391">
        <f t="shared" si="292"/>
        <v>0</v>
      </c>
      <c r="M990" s="396">
        <f t="shared" si="292"/>
        <v>0</v>
      </c>
      <c r="N990" s="392">
        <f t="shared" si="292"/>
        <v>0</v>
      </c>
      <c r="O990" s="392">
        <f t="shared" si="292"/>
        <v>0</v>
      </c>
      <c r="P990" s="392">
        <f t="shared" si="292"/>
        <v>0</v>
      </c>
      <c r="Q990" s="392">
        <f t="shared" si="292"/>
        <v>0</v>
      </c>
      <c r="R990" s="392">
        <f t="shared" si="292"/>
        <v>0</v>
      </c>
      <c r="S990" s="392">
        <f t="shared" si="292"/>
        <v>0</v>
      </c>
      <c r="T990" s="388">
        <f t="shared" si="292"/>
        <v>0</v>
      </c>
      <c r="U990" s="392">
        <f t="shared" si="292"/>
        <v>0</v>
      </c>
      <c r="V990" s="393">
        <f t="shared" si="292"/>
        <v>0</v>
      </c>
      <c r="W990" s="37">
        <f>G990-SUM(H990:V990)</f>
        <v>0</v>
      </c>
      <c r="Y990"/>
    </row>
    <row r="991" spans="1:25" outlineLevel="1" x14ac:dyDescent="0.25">
      <c r="A991" s="212"/>
      <c r="B991" s="465"/>
      <c r="C991" s="275"/>
      <c r="D991" s="275"/>
      <c r="E991" s="275"/>
      <c r="F991" s="274" t="s">
        <v>135</v>
      </c>
      <c r="G991" s="394">
        <f t="shared" ref="G991:V991" si="293">G133</f>
        <v>0</v>
      </c>
      <c r="H991" s="395">
        <f t="shared" si="293"/>
        <v>0</v>
      </c>
      <c r="I991" s="389">
        <f t="shared" si="293"/>
        <v>0</v>
      </c>
      <c r="J991" s="389">
        <f t="shared" si="293"/>
        <v>0</v>
      </c>
      <c r="K991" s="390">
        <f t="shared" si="293"/>
        <v>0</v>
      </c>
      <c r="L991" s="391">
        <f t="shared" si="293"/>
        <v>0</v>
      </c>
      <c r="M991" s="396">
        <f t="shared" si="293"/>
        <v>0</v>
      </c>
      <c r="N991" s="392">
        <f t="shared" si="293"/>
        <v>0</v>
      </c>
      <c r="O991" s="392">
        <f t="shared" si="293"/>
        <v>0</v>
      </c>
      <c r="P991" s="392">
        <f t="shared" si="293"/>
        <v>0</v>
      </c>
      <c r="Q991" s="392">
        <f t="shared" si="293"/>
        <v>0</v>
      </c>
      <c r="R991" s="392">
        <f t="shared" si="293"/>
        <v>0</v>
      </c>
      <c r="S991" s="392">
        <f t="shared" si="293"/>
        <v>0</v>
      </c>
      <c r="T991" s="388">
        <f t="shared" si="293"/>
        <v>0</v>
      </c>
      <c r="U991" s="392">
        <f t="shared" si="293"/>
        <v>0</v>
      </c>
      <c r="V991" s="393">
        <f t="shared" si="293"/>
        <v>0</v>
      </c>
      <c r="W991" s="37">
        <f>G991-SUM(H991:V991)</f>
        <v>0</v>
      </c>
      <c r="Y991"/>
    </row>
    <row r="992" spans="1:25" outlineLevel="1" x14ac:dyDescent="0.25">
      <c r="A992" s="212"/>
      <c r="B992" s="465"/>
      <c r="C992" s="275"/>
      <c r="D992" s="275"/>
      <c r="E992" s="275"/>
      <c r="F992" s="274" t="s">
        <v>136</v>
      </c>
      <c r="G992" s="394">
        <f t="shared" ref="G992:V992" si="294">G134</f>
        <v>0</v>
      </c>
      <c r="H992" s="395">
        <f t="shared" si="294"/>
        <v>0</v>
      </c>
      <c r="I992" s="389">
        <f t="shared" si="294"/>
        <v>0</v>
      </c>
      <c r="J992" s="389">
        <f t="shared" si="294"/>
        <v>0</v>
      </c>
      <c r="K992" s="390">
        <f t="shared" si="294"/>
        <v>0</v>
      </c>
      <c r="L992" s="391">
        <f t="shared" si="294"/>
        <v>0</v>
      </c>
      <c r="M992" s="396">
        <f t="shared" si="294"/>
        <v>0</v>
      </c>
      <c r="N992" s="392">
        <f t="shared" si="294"/>
        <v>0</v>
      </c>
      <c r="O992" s="392">
        <f t="shared" si="294"/>
        <v>0</v>
      </c>
      <c r="P992" s="392">
        <f t="shared" si="294"/>
        <v>0</v>
      </c>
      <c r="Q992" s="392">
        <f t="shared" si="294"/>
        <v>0</v>
      </c>
      <c r="R992" s="392">
        <f t="shared" si="294"/>
        <v>0</v>
      </c>
      <c r="S992" s="392">
        <f t="shared" si="294"/>
        <v>0</v>
      </c>
      <c r="T992" s="388">
        <f t="shared" si="294"/>
        <v>0</v>
      </c>
      <c r="U992" s="392">
        <f t="shared" si="294"/>
        <v>0</v>
      </c>
      <c r="V992" s="393">
        <f t="shared" si="294"/>
        <v>0</v>
      </c>
      <c r="W992" s="37">
        <f>G992-SUM(H992:V992)</f>
        <v>0</v>
      </c>
      <c r="Y992"/>
    </row>
    <row r="993" spans="1:25" x14ac:dyDescent="0.25">
      <c r="A993" s="212"/>
      <c r="B993" s="465"/>
      <c r="C993" s="272" t="s">
        <v>137</v>
      </c>
      <c r="D993" s="275"/>
      <c r="E993" s="275"/>
      <c r="F993" s="273"/>
      <c r="G993" s="367"/>
      <c r="H993" s="369"/>
      <c r="I993" s="369"/>
      <c r="J993" s="369"/>
      <c r="K993" s="370"/>
      <c r="L993" s="363"/>
      <c r="M993" s="364"/>
      <c r="N993" s="364"/>
      <c r="O993" s="364"/>
      <c r="P993" s="364"/>
      <c r="Q993" s="364"/>
      <c r="R993" s="364"/>
      <c r="S993" s="364"/>
      <c r="T993" s="364"/>
      <c r="U993" s="364"/>
      <c r="V993" s="365"/>
      <c r="W993" s="366"/>
      <c r="Y993"/>
    </row>
    <row r="994" spans="1:25" x14ac:dyDescent="0.25">
      <c r="A994" s="212"/>
      <c r="B994" s="465"/>
      <c r="C994" s="272"/>
      <c r="D994" s="276" t="s">
        <v>20</v>
      </c>
      <c r="E994" s="273"/>
      <c r="F994" s="273"/>
      <c r="G994" s="367"/>
      <c r="H994" s="369"/>
      <c r="I994" s="369"/>
      <c r="J994" s="369"/>
      <c r="K994" s="370"/>
      <c r="L994" s="363"/>
      <c r="M994" s="364"/>
      <c r="N994" s="364"/>
      <c r="O994" s="364"/>
      <c r="P994" s="364"/>
      <c r="Q994" s="364"/>
      <c r="R994" s="364"/>
      <c r="S994" s="364"/>
      <c r="T994" s="364"/>
      <c r="U994" s="364"/>
      <c r="V994" s="365"/>
      <c r="W994" s="366"/>
      <c r="Y994"/>
    </row>
    <row r="995" spans="1:25" x14ac:dyDescent="0.25">
      <c r="A995" s="212"/>
      <c r="B995" s="465"/>
      <c r="C995" s="272"/>
      <c r="D995" s="272"/>
      <c r="E995" s="273" t="s">
        <v>21</v>
      </c>
      <c r="F995" s="273"/>
      <c r="G995" s="367">
        <f t="shared" ref="G995:W995" si="295">SUBTOTAL(9,G996:G999)</f>
        <v>0</v>
      </c>
      <c r="H995" s="369">
        <f t="shared" si="295"/>
        <v>0</v>
      </c>
      <c r="I995" s="369">
        <f t="shared" si="295"/>
        <v>0</v>
      </c>
      <c r="J995" s="369">
        <f t="shared" si="295"/>
        <v>0</v>
      </c>
      <c r="K995" s="370">
        <f t="shared" si="295"/>
        <v>0</v>
      </c>
      <c r="L995" s="363">
        <f t="shared" si="295"/>
        <v>0</v>
      </c>
      <c r="M995" s="364">
        <f t="shared" si="295"/>
        <v>0</v>
      </c>
      <c r="N995" s="364">
        <f t="shared" si="295"/>
        <v>0</v>
      </c>
      <c r="O995" s="364">
        <f t="shared" si="295"/>
        <v>0</v>
      </c>
      <c r="P995" s="364">
        <f t="shared" si="295"/>
        <v>0</v>
      </c>
      <c r="Q995" s="364">
        <f t="shared" si="295"/>
        <v>0</v>
      </c>
      <c r="R995" s="364">
        <f t="shared" si="295"/>
        <v>0</v>
      </c>
      <c r="S995" s="364">
        <f t="shared" si="295"/>
        <v>0</v>
      </c>
      <c r="T995" s="364">
        <f t="shared" si="295"/>
        <v>0</v>
      </c>
      <c r="U995" s="364">
        <f t="shared" si="295"/>
        <v>0</v>
      </c>
      <c r="V995" s="365">
        <f t="shared" si="295"/>
        <v>0</v>
      </c>
      <c r="W995" s="366">
        <f t="shared" si="295"/>
        <v>0</v>
      </c>
      <c r="Y995"/>
    </row>
    <row r="996" spans="1:25" outlineLevel="1" x14ac:dyDescent="0.25">
      <c r="A996" s="212"/>
      <c r="B996" s="465"/>
      <c r="C996" s="272"/>
      <c r="D996" s="272"/>
      <c r="E996" s="273"/>
      <c r="F996" s="274" t="s">
        <v>22</v>
      </c>
      <c r="G996" s="394">
        <f t="shared" ref="G996:V996" si="296">G138</f>
        <v>0</v>
      </c>
      <c r="H996" s="395">
        <f t="shared" si="296"/>
        <v>0</v>
      </c>
      <c r="I996" s="389">
        <f t="shared" si="296"/>
        <v>0</v>
      </c>
      <c r="J996" s="389">
        <f t="shared" si="296"/>
        <v>0</v>
      </c>
      <c r="K996" s="390">
        <f t="shared" si="296"/>
        <v>0</v>
      </c>
      <c r="L996" s="391">
        <f t="shared" si="296"/>
        <v>0</v>
      </c>
      <c r="M996" s="396">
        <f t="shared" si="296"/>
        <v>0</v>
      </c>
      <c r="N996" s="392">
        <f t="shared" si="296"/>
        <v>0</v>
      </c>
      <c r="O996" s="392">
        <f t="shared" si="296"/>
        <v>0</v>
      </c>
      <c r="P996" s="392">
        <f t="shared" si="296"/>
        <v>0</v>
      </c>
      <c r="Q996" s="392">
        <f t="shared" si="296"/>
        <v>0</v>
      </c>
      <c r="R996" s="392">
        <f t="shared" si="296"/>
        <v>0</v>
      </c>
      <c r="S996" s="392">
        <f t="shared" si="296"/>
        <v>0</v>
      </c>
      <c r="T996" s="388">
        <f t="shared" si="296"/>
        <v>0</v>
      </c>
      <c r="U996" s="392">
        <f t="shared" si="296"/>
        <v>0</v>
      </c>
      <c r="V996" s="393">
        <f t="shared" si="296"/>
        <v>0</v>
      </c>
      <c r="W996" s="37">
        <f>G996-SUM(H996:V996)</f>
        <v>0</v>
      </c>
      <c r="Y996"/>
    </row>
    <row r="997" spans="1:25" outlineLevel="1" x14ac:dyDescent="0.25">
      <c r="A997" s="212"/>
      <c r="B997" s="465"/>
      <c r="C997" s="272"/>
      <c r="D997" s="272"/>
      <c r="E997" s="273"/>
      <c r="F997" s="274" t="s">
        <v>23</v>
      </c>
      <c r="G997" s="394">
        <f t="shared" ref="G997:V997" si="297">G139</f>
        <v>0</v>
      </c>
      <c r="H997" s="395">
        <f t="shared" si="297"/>
        <v>0</v>
      </c>
      <c r="I997" s="389">
        <f t="shared" si="297"/>
        <v>0</v>
      </c>
      <c r="J997" s="389">
        <f t="shared" si="297"/>
        <v>0</v>
      </c>
      <c r="K997" s="390">
        <f t="shared" si="297"/>
        <v>0</v>
      </c>
      <c r="L997" s="391">
        <f t="shared" si="297"/>
        <v>0</v>
      </c>
      <c r="M997" s="396">
        <f t="shared" si="297"/>
        <v>0</v>
      </c>
      <c r="N997" s="392">
        <f t="shared" si="297"/>
        <v>0</v>
      </c>
      <c r="O997" s="392">
        <f t="shared" si="297"/>
        <v>0</v>
      </c>
      <c r="P997" s="392">
        <f t="shared" si="297"/>
        <v>0</v>
      </c>
      <c r="Q997" s="392">
        <f t="shared" si="297"/>
        <v>0</v>
      </c>
      <c r="R997" s="392">
        <f t="shared" si="297"/>
        <v>0</v>
      </c>
      <c r="S997" s="392">
        <f t="shared" si="297"/>
        <v>0</v>
      </c>
      <c r="T997" s="388">
        <f t="shared" si="297"/>
        <v>0</v>
      </c>
      <c r="U997" s="392">
        <f t="shared" si="297"/>
        <v>0</v>
      </c>
      <c r="V997" s="393">
        <f t="shared" si="297"/>
        <v>0</v>
      </c>
      <c r="W997" s="37">
        <f>G997-SUM(H997:V997)</f>
        <v>0</v>
      </c>
      <c r="Y997"/>
    </row>
    <row r="998" spans="1:25" outlineLevel="1" x14ac:dyDescent="0.25">
      <c r="A998" s="212"/>
      <c r="B998" s="465"/>
      <c r="C998" s="272"/>
      <c r="D998" s="272"/>
      <c r="E998" s="273"/>
      <c r="F998" s="274" t="s">
        <v>24</v>
      </c>
      <c r="G998" s="394">
        <f t="shared" ref="G998:V998" si="298">G140</f>
        <v>0</v>
      </c>
      <c r="H998" s="395">
        <f t="shared" si="298"/>
        <v>0</v>
      </c>
      <c r="I998" s="389">
        <f t="shared" si="298"/>
        <v>0</v>
      </c>
      <c r="J998" s="389">
        <f t="shared" si="298"/>
        <v>0</v>
      </c>
      <c r="K998" s="390">
        <f t="shared" si="298"/>
        <v>0</v>
      </c>
      <c r="L998" s="391">
        <f t="shared" si="298"/>
        <v>0</v>
      </c>
      <c r="M998" s="396">
        <f t="shared" si="298"/>
        <v>0</v>
      </c>
      <c r="N998" s="392">
        <f t="shared" si="298"/>
        <v>0</v>
      </c>
      <c r="O998" s="392">
        <f t="shared" si="298"/>
        <v>0</v>
      </c>
      <c r="P998" s="392">
        <f t="shared" si="298"/>
        <v>0</v>
      </c>
      <c r="Q998" s="392">
        <f t="shared" si="298"/>
        <v>0</v>
      </c>
      <c r="R998" s="392">
        <f t="shared" si="298"/>
        <v>0</v>
      </c>
      <c r="S998" s="392">
        <f t="shared" si="298"/>
        <v>0</v>
      </c>
      <c r="T998" s="388">
        <f t="shared" si="298"/>
        <v>0</v>
      </c>
      <c r="U998" s="392">
        <f t="shared" si="298"/>
        <v>0</v>
      </c>
      <c r="V998" s="393">
        <f t="shared" si="298"/>
        <v>0</v>
      </c>
      <c r="W998" s="37">
        <f>G998-SUM(H998:V998)</f>
        <v>0</v>
      </c>
      <c r="Y998"/>
    </row>
    <row r="999" spans="1:25" outlineLevel="1" x14ac:dyDescent="0.25">
      <c r="A999" s="212"/>
      <c r="B999" s="465"/>
      <c r="C999" s="272"/>
      <c r="D999" s="272"/>
      <c r="E999" s="273"/>
      <c r="F999" s="274" t="s">
        <v>25</v>
      </c>
      <c r="G999" s="394">
        <f t="shared" ref="G999:V999" si="299">G141</f>
        <v>0</v>
      </c>
      <c r="H999" s="395">
        <f t="shared" si="299"/>
        <v>0</v>
      </c>
      <c r="I999" s="389">
        <f t="shared" si="299"/>
        <v>0</v>
      </c>
      <c r="J999" s="389">
        <f t="shared" si="299"/>
        <v>0</v>
      </c>
      <c r="K999" s="390">
        <f t="shared" si="299"/>
        <v>0</v>
      </c>
      <c r="L999" s="391">
        <f t="shared" si="299"/>
        <v>0</v>
      </c>
      <c r="M999" s="396">
        <f t="shared" si="299"/>
        <v>0</v>
      </c>
      <c r="N999" s="392">
        <f t="shared" si="299"/>
        <v>0</v>
      </c>
      <c r="O999" s="392">
        <f t="shared" si="299"/>
        <v>0</v>
      </c>
      <c r="P999" s="392">
        <f t="shared" si="299"/>
        <v>0</v>
      </c>
      <c r="Q999" s="392">
        <f t="shared" si="299"/>
        <v>0</v>
      </c>
      <c r="R999" s="392">
        <f t="shared" si="299"/>
        <v>0</v>
      </c>
      <c r="S999" s="392">
        <f t="shared" si="299"/>
        <v>0</v>
      </c>
      <c r="T999" s="388">
        <f t="shared" si="299"/>
        <v>0</v>
      </c>
      <c r="U999" s="392">
        <f t="shared" si="299"/>
        <v>0</v>
      </c>
      <c r="V999" s="393">
        <f t="shared" si="299"/>
        <v>0</v>
      </c>
      <c r="W999" s="37">
        <f>G999-SUM(H999:V999)</f>
        <v>0</v>
      </c>
      <c r="Y999"/>
    </row>
    <row r="1000" spans="1:25" x14ac:dyDescent="0.25">
      <c r="A1000" s="212"/>
      <c r="B1000" s="465"/>
      <c r="C1000" s="272"/>
      <c r="D1000" s="272"/>
      <c r="E1000" s="273" t="s">
        <v>26</v>
      </c>
      <c r="F1000" s="273"/>
      <c r="G1000" s="367">
        <f t="shared" ref="G1000:W1000" si="300">SUBTOTAL(9,G1001:G1004)</f>
        <v>0</v>
      </c>
      <c r="H1000" s="368">
        <f t="shared" si="300"/>
        <v>0</v>
      </c>
      <c r="I1000" s="369">
        <f t="shared" si="300"/>
        <v>0</v>
      </c>
      <c r="J1000" s="369">
        <f t="shared" si="300"/>
        <v>0</v>
      </c>
      <c r="K1000" s="370">
        <f t="shared" si="300"/>
        <v>0</v>
      </c>
      <c r="L1000" s="364">
        <f t="shared" si="300"/>
        <v>0</v>
      </c>
      <c r="M1000" s="364">
        <f t="shared" si="300"/>
        <v>0</v>
      </c>
      <c r="N1000" s="364">
        <f t="shared" si="300"/>
        <v>0</v>
      </c>
      <c r="O1000" s="364">
        <f t="shared" si="300"/>
        <v>0</v>
      </c>
      <c r="P1000" s="364">
        <f t="shared" si="300"/>
        <v>0</v>
      </c>
      <c r="Q1000" s="364">
        <f t="shared" si="300"/>
        <v>0</v>
      </c>
      <c r="R1000" s="364">
        <f t="shared" si="300"/>
        <v>0</v>
      </c>
      <c r="S1000" s="364">
        <f t="shared" si="300"/>
        <v>0</v>
      </c>
      <c r="T1000" s="364">
        <f t="shared" si="300"/>
        <v>0</v>
      </c>
      <c r="U1000" s="364">
        <f t="shared" si="300"/>
        <v>0</v>
      </c>
      <c r="V1000" s="364">
        <f t="shared" si="300"/>
        <v>0</v>
      </c>
      <c r="W1000" s="366">
        <f t="shared" si="300"/>
        <v>0</v>
      </c>
      <c r="Y1000"/>
    </row>
    <row r="1001" spans="1:25" ht="12" customHeight="1" outlineLevel="1" x14ac:dyDescent="0.25">
      <c r="A1001" s="212"/>
      <c r="B1001" s="465"/>
      <c r="C1001" s="272"/>
      <c r="D1001" s="272"/>
      <c r="E1001" s="273"/>
      <c r="F1001" s="274" t="s">
        <v>27</v>
      </c>
      <c r="G1001" s="394">
        <f t="shared" ref="G1001:V1001" si="301">G143</f>
        <v>0</v>
      </c>
      <c r="H1001" s="395">
        <f t="shared" si="301"/>
        <v>0</v>
      </c>
      <c r="I1001" s="389">
        <f t="shared" si="301"/>
        <v>0</v>
      </c>
      <c r="J1001" s="389">
        <f t="shared" si="301"/>
        <v>0</v>
      </c>
      <c r="K1001" s="390">
        <f t="shared" si="301"/>
        <v>0</v>
      </c>
      <c r="L1001" s="391">
        <f t="shared" si="301"/>
        <v>0</v>
      </c>
      <c r="M1001" s="396">
        <f t="shared" si="301"/>
        <v>0</v>
      </c>
      <c r="N1001" s="392">
        <f t="shared" si="301"/>
        <v>0</v>
      </c>
      <c r="O1001" s="392">
        <f t="shared" si="301"/>
        <v>0</v>
      </c>
      <c r="P1001" s="392">
        <f t="shared" si="301"/>
        <v>0</v>
      </c>
      <c r="Q1001" s="392">
        <f t="shared" si="301"/>
        <v>0</v>
      </c>
      <c r="R1001" s="392">
        <f t="shared" si="301"/>
        <v>0</v>
      </c>
      <c r="S1001" s="392">
        <f t="shared" si="301"/>
        <v>0</v>
      </c>
      <c r="T1001" s="388">
        <f t="shared" si="301"/>
        <v>0</v>
      </c>
      <c r="U1001" s="392">
        <f t="shared" si="301"/>
        <v>0</v>
      </c>
      <c r="V1001" s="393">
        <f t="shared" si="301"/>
        <v>0</v>
      </c>
      <c r="W1001" s="37">
        <f t="shared" ref="W1001:W1009" si="302">G1001-SUM(H1001:V1001)</f>
        <v>0</v>
      </c>
      <c r="Y1001"/>
    </row>
    <row r="1002" spans="1:25" outlineLevel="1" x14ac:dyDescent="0.25">
      <c r="A1002" s="212"/>
      <c r="B1002" s="465"/>
      <c r="C1002" s="272"/>
      <c r="D1002" s="272"/>
      <c r="E1002" s="273"/>
      <c r="F1002" s="274" t="s">
        <v>28</v>
      </c>
      <c r="G1002" s="394">
        <f t="shared" ref="G1002:V1002" si="303">G144</f>
        <v>0</v>
      </c>
      <c r="H1002" s="395">
        <f t="shared" si="303"/>
        <v>0</v>
      </c>
      <c r="I1002" s="389">
        <f t="shared" si="303"/>
        <v>0</v>
      </c>
      <c r="J1002" s="389">
        <f t="shared" si="303"/>
        <v>0</v>
      </c>
      <c r="K1002" s="390">
        <f t="shared" si="303"/>
        <v>0</v>
      </c>
      <c r="L1002" s="391">
        <f t="shared" si="303"/>
        <v>0</v>
      </c>
      <c r="M1002" s="396">
        <f t="shared" si="303"/>
        <v>0</v>
      </c>
      <c r="N1002" s="392">
        <f t="shared" si="303"/>
        <v>0</v>
      </c>
      <c r="O1002" s="392">
        <f t="shared" si="303"/>
        <v>0</v>
      </c>
      <c r="P1002" s="392">
        <f t="shared" si="303"/>
        <v>0</v>
      </c>
      <c r="Q1002" s="392">
        <f t="shared" si="303"/>
        <v>0</v>
      </c>
      <c r="R1002" s="392">
        <f t="shared" si="303"/>
        <v>0</v>
      </c>
      <c r="S1002" s="392">
        <f t="shared" si="303"/>
        <v>0</v>
      </c>
      <c r="T1002" s="388">
        <f t="shared" si="303"/>
        <v>0</v>
      </c>
      <c r="U1002" s="392">
        <f t="shared" si="303"/>
        <v>0</v>
      </c>
      <c r="V1002" s="393">
        <f t="shared" si="303"/>
        <v>0</v>
      </c>
      <c r="W1002" s="37">
        <f t="shared" si="302"/>
        <v>0</v>
      </c>
      <c r="Y1002"/>
    </row>
    <row r="1003" spans="1:25" outlineLevel="1" x14ac:dyDescent="0.25">
      <c r="A1003" s="212"/>
      <c r="B1003" s="465"/>
      <c r="C1003" s="272"/>
      <c r="D1003" s="272"/>
      <c r="E1003" s="273"/>
      <c r="F1003" s="274" t="s">
        <v>29</v>
      </c>
      <c r="G1003" s="394">
        <f t="shared" ref="G1003:V1003" si="304">G145</f>
        <v>0</v>
      </c>
      <c r="H1003" s="395">
        <f t="shared" si="304"/>
        <v>0</v>
      </c>
      <c r="I1003" s="389">
        <f t="shared" si="304"/>
        <v>0</v>
      </c>
      <c r="J1003" s="389">
        <f t="shared" si="304"/>
        <v>0</v>
      </c>
      <c r="K1003" s="390">
        <f t="shared" si="304"/>
        <v>0</v>
      </c>
      <c r="L1003" s="391">
        <f t="shared" si="304"/>
        <v>0</v>
      </c>
      <c r="M1003" s="396">
        <f t="shared" si="304"/>
        <v>0</v>
      </c>
      <c r="N1003" s="392">
        <f t="shared" si="304"/>
        <v>0</v>
      </c>
      <c r="O1003" s="392">
        <f t="shared" si="304"/>
        <v>0</v>
      </c>
      <c r="P1003" s="392">
        <f t="shared" si="304"/>
        <v>0</v>
      </c>
      <c r="Q1003" s="392">
        <f t="shared" si="304"/>
        <v>0</v>
      </c>
      <c r="R1003" s="392">
        <f t="shared" si="304"/>
        <v>0</v>
      </c>
      <c r="S1003" s="392">
        <f t="shared" si="304"/>
        <v>0</v>
      </c>
      <c r="T1003" s="388">
        <f t="shared" si="304"/>
        <v>0</v>
      </c>
      <c r="U1003" s="392">
        <f t="shared" si="304"/>
        <v>0</v>
      </c>
      <c r="V1003" s="393">
        <f t="shared" si="304"/>
        <v>0</v>
      </c>
      <c r="W1003" s="37">
        <f t="shared" si="302"/>
        <v>0</v>
      </c>
      <c r="Y1003"/>
    </row>
    <row r="1004" spans="1:25" outlineLevel="1" x14ac:dyDescent="0.25">
      <c r="A1004" s="212"/>
      <c r="B1004" s="465"/>
      <c r="C1004" s="272"/>
      <c r="D1004" s="272"/>
      <c r="E1004" s="273"/>
      <c r="F1004" s="274" t="s">
        <v>30</v>
      </c>
      <c r="G1004" s="394">
        <f t="shared" ref="G1004:V1004" si="305">G146</f>
        <v>0</v>
      </c>
      <c r="H1004" s="395">
        <f t="shared" si="305"/>
        <v>0</v>
      </c>
      <c r="I1004" s="389">
        <f t="shared" si="305"/>
        <v>0</v>
      </c>
      <c r="J1004" s="389">
        <f t="shared" si="305"/>
        <v>0</v>
      </c>
      <c r="K1004" s="390">
        <f t="shared" si="305"/>
        <v>0</v>
      </c>
      <c r="L1004" s="391">
        <f t="shared" si="305"/>
        <v>0</v>
      </c>
      <c r="M1004" s="396">
        <f t="shared" si="305"/>
        <v>0</v>
      </c>
      <c r="N1004" s="392">
        <f t="shared" si="305"/>
        <v>0</v>
      </c>
      <c r="O1004" s="392">
        <f t="shared" si="305"/>
        <v>0</v>
      </c>
      <c r="P1004" s="392">
        <f t="shared" si="305"/>
        <v>0</v>
      </c>
      <c r="Q1004" s="392">
        <f t="shared" si="305"/>
        <v>0</v>
      </c>
      <c r="R1004" s="392">
        <f t="shared" si="305"/>
        <v>0</v>
      </c>
      <c r="S1004" s="392">
        <f t="shared" si="305"/>
        <v>0</v>
      </c>
      <c r="T1004" s="388">
        <f t="shared" si="305"/>
        <v>0</v>
      </c>
      <c r="U1004" s="392">
        <f t="shared" si="305"/>
        <v>0</v>
      </c>
      <c r="V1004" s="393">
        <f t="shared" si="305"/>
        <v>0</v>
      </c>
      <c r="W1004" s="37">
        <f t="shared" si="302"/>
        <v>0</v>
      </c>
      <c r="Y1004"/>
    </row>
    <row r="1005" spans="1:25" x14ac:dyDescent="0.25">
      <c r="A1005" s="212"/>
      <c r="B1005" s="465"/>
      <c r="C1005" s="272"/>
      <c r="D1005" s="272"/>
      <c r="E1005" s="273" t="s">
        <v>31</v>
      </c>
      <c r="F1005" s="273"/>
      <c r="G1005" s="367">
        <f t="shared" ref="G1005:W1005" si="306">SUBTOTAL(9,G1006:G1009)</f>
        <v>0</v>
      </c>
      <c r="H1005" s="368">
        <f t="shared" si="306"/>
        <v>0</v>
      </c>
      <c r="I1005" s="369">
        <f t="shared" si="306"/>
        <v>0</v>
      </c>
      <c r="J1005" s="369">
        <f t="shared" si="306"/>
        <v>0</v>
      </c>
      <c r="K1005" s="370">
        <f t="shared" si="306"/>
        <v>0</v>
      </c>
      <c r="L1005" s="364">
        <f t="shared" si="306"/>
        <v>0</v>
      </c>
      <c r="M1005" s="364">
        <f t="shared" si="306"/>
        <v>0</v>
      </c>
      <c r="N1005" s="364">
        <f t="shared" si="306"/>
        <v>0</v>
      </c>
      <c r="O1005" s="364">
        <f t="shared" si="306"/>
        <v>0</v>
      </c>
      <c r="P1005" s="364">
        <f t="shared" si="306"/>
        <v>0</v>
      </c>
      <c r="Q1005" s="364">
        <f t="shared" si="306"/>
        <v>0</v>
      </c>
      <c r="R1005" s="364">
        <f t="shared" si="306"/>
        <v>0</v>
      </c>
      <c r="S1005" s="364">
        <f t="shared" si="306"/>
        <v>0</v>
      </c>
      <c r="T1005" s="364">
        <f t="shared" si="306"/>
        <v>0</v>
      </c>
      <c r="U1005" s="364">
        <f t="shared" si="306"/>
        <v>0</v>
      </c>
      <c r="V1005" s="364">
        <f t="shared" si="306"/>
        <v>0</v>
      </c>
      <c r="W1005" s="366">
        <f t="shared" si="306"/>
        <v>0</v>
      </c>
      <c r="Y1005"/>
    </row>
    <row r="1006" spans="1:25" outlineLevel="1" x14ac:dyDescent="0.25">
      <c r="A1006" s="212"/>
      <c r="B1006" s="465"/>
      <c r="C1006" s="272"/>
      <c r="D1006" s="272"/>
      <c r="E1006" s="273"/>
      <c r="F1006" s="274" t="s">
        <v>32</v>
      </c>
      <c r="G1006" s="394">
        <f t="shared" ref="G1006:V1006" si="307">G148</f>
        <v>0</v>
      </c>
      <c r="H1006" s="395">
        <f t="shared" si="307"/>
        <v>0</v>
      </c>
      <c r="I1006" s="389">
        <f t="shared" si="307"/>
        <v>0</v>
      </c>
      <c r="J1006" s="389">
        <f t="shared" si="307"/>
        <v>0</v>
      </c>
      <c r="K1006" s="390">
        <f t="shared" si="307"/>
        <v>0</v>
      </c>
      <c r="L1006" s="391">
        <f t="shared" si="307"/>
        <v>0</v>
      </c>
      <c r="M1006" s="396">
        <f t="shared" si="307"/>
        <v>0</v>
      </c>
      <c r="N1006" s="392">
        <f t="shared" si="307"/>
        <v>0</v>
      </c>
      <c r="O1006" s="392">
        <f t="shared" si="307"/>
        <v>0</v>
      </c>
      <c r="P1006" s="392">
        <f t="shared" si="307"/>
        <v>0</v>
      </c>
      <c r="Q1006" s="392">
        <f t="shared" si="307"/>
        <v>0</v>
      </c>
      <c r="R1006" s="392">
        <f t="shared" si="307"/>
        <v>0</v>
      </c>
      <c r="S1006" s="392">
        <f t="shared" si="307"/>
        <v>0</v>
      </c>
      <c r="T1006" s="388">
        <f t="shared" si="307"/>
        <v>0</v>
      </c>
      <c r="U1006" s="392">
        <f t="shared" si="307"/>
        <v>0</v>
      </c>
      <c r="V1006" s="393">
        <f t="shared" si="307"/>
        <v>0</v>
      </c>
      <c r="W1006" s="37">
        <f t="shared" si="302"/>
        <v>0</v>
      </c>
      <c r="Y1006"/>
    </row>
    <row r="1007" spans="1:25" outlineLevel="1" x14ac:dyDescent="0.25">
      <c r="A1007" s="212"/>
      <c r="B1007" s="465"/>
      <c r="C1007" s="272"/>
      <c r="D1007" s="272"/>
      <c r="E1007" s="273"/>
      <c r="F1007" s="274" t="s">
        <v>33</v>
      </c>
      <c r="G1007" s="394">
        <f t="shared" ref="G1007:V1007" si="308">G149</f>
        <v>0</v>
      </c>
      <c r="H1007" s="395">
        <f t="shared" si="308"/>
        <v>0</v>
      </c>
      <c r="I1007" s="389">
        <f t="shared" si="308"/>
        <v>0</v>
      </c>
      <c r="J1007" s="389">
        <f t="shared" si="308"/>
        <v>0</v>
      </c>
      <c r="K1007" s="390">
        <f t="shared" si="308"/>
        <v>0</v>
      </c>
      <c r="L1007" s="391">
        <f t="shared" si="308"/>
        <v>0</v>
      </c>
      <c r="M1007" s="396">
        <f t="shared" si="308"/>
        <v>0</v>
      </c>
      <c r="N1007" s="392">
        <f t="shared" si="308"/>
        <v>0</v>
      </c>
      <c r="O1007" s="392">
        <f t="shared" si="308"/>
        <v>0</v>
      </c>
      <c r="P1007" s="392">
        <f t="shared" si="308"/>
        <v>0</v>
      </c>
      <c r="Q1007" s="392">
        <f t="shared" si="308"/>
        <v>0</v>
      </c>
      <c r="R1007" s="392">
        <f t="shared" si="308"/>
        <v>0</v>
      </c>
      <c r="S1007" s="392">
        <f t="shared" si="308"/>
        <v>0</v>
      </c>
      <c r="T1007" s="388">
        <f t="shared" si="308"/>
        <v>0</v>
      </c>
      <c r="U1007" s="392">
        <f t="shared" si="308"/>
        <v>0</v>
      </c>
      <c r="V1007" s="393">
        <f t="shared" si="308"/>
        <v>0</v>
      </c>
      <c r="W1007" s="37">
        <f t="shared" si="302"/>
        <v>0</v>
      </c>
      <c r="Y1007"/>
    </row>
    <row r="1008" spans="1:25" outlineLevel="1" x14ac:dyDescent="0.25">
      <c r="A1008" s="212"/>
      <c r="B1008" s="465"/>
      <c r="C1008" s="272"/>
      <c r="D1008" s="272"/>
      <c r="E1008" s="273"/>
      <c r="F1008" s="274" t="s">
        <v>34</v>
      </c>
      <c r="G1008" s="394">
        <f t="shared" ref="G1008:V1008" si="309">G150</f>
        <v>0</v>
      </c>
      <c r="H1008" s="395">
        <f t="shared" si="309"/>
        <v>0</v>
      </c>
      <c r="I1008" s="389">
        <f t="shared" si="309"/>
        <v>0</v>
      </c>
      <c r="J1008" s="389">
        <f t="shared" si="309"/>
        <v>0</v>
      </c>
      <c r="K1008" s="390">
        <f t="shared" si="309"/>
        <v>0</v>
      </c>
      <c r="L1008" s="391">
        <f t="shared" si="309"/>
        <v>0</v>
      </c>
      <c r="M1008" s="396">
        <f t="shared" si="309"/>
        <v>0</v>
      </c>
      <c r="N1008" s="392">
        <f t="shared" si="309"/>
        <v>0</v>
      </c>
      <c r="O1008" s="392">
        <f t="shared" si="309"/>
        <v>0</v>
      </c>
      <c r="P1008" s="392">
        <f t="shared" si="309"/>
        <v>0</v>
      </c>
      <c r="Q1008" s="392">
        <f t="shared" si="309"/>
        <v>0</v>
      </c>
      <c r="R1008" s="392">
        <f t="shared" si="309"/>
        <v>0</v>
      </c>
      <c r="S1008" s="392">
        <f t="shared" si="309"/>
        <v>0</v>
      </c>
      <c r="T1008" s="388">
        <f t="shared" si="309"/>
        <v>0</v>
      </c>
      <c r="U1008" s="392">
        <f t="shared" si="309"/>
        <v>0</v>
      </c>
      <c r="V1008" s="393">
        <f t="shared" si="309"/>
        <v>0</v>
      </c>
      <c r="W1008" s="37">
        <f t="shared" si="302"/>
        <v>0</v>
      </c>
      <c r="Y1008"/>
    </row>
    <row r="1009" spans="1:25" outlineLevel="1" x14ac:dyDescent="0.25">
      <c r="A1009" s="212"/>
      <c r="B1009" s="465"/>
      <c r="C1009" s="272"/>
      <c r="D1009" s="272"/>
      <c r="E1009" s="273"/>
      <c r="F1009" s="274" t="s">
        <v>35</v>
      </c>
      <c r="G1009" s="394">
        <f t="shared" ref="G1009:V1009" si="310">G151</f>
        <v>0</v>
      </c>
      <c r="H1009" s="395">
        <f t="shared" si="310"/>
        <v>0</v>
      </c>
      <c r="I1009" s="389">
        <f t="shared" si="310"/>
        <v>0</v>
      </c>
      <c r="J1009" s="389">
        <f t="shared" si="310"/>
        <v>0</v>
      </c>
      <c r="K1009" s="390">
        <f t="shared" si="310"/>
        <v>0</v>
      </c>
      <c r="L1009" s="391">
        <f t="shared" si="310"/>
        <v>0</v>
      </c>
      <c r="M1009" s="396">
        <f t="shared" si="310"/>
        <v>0</v>
      </c>
      <c r="N1009" s="392">
        <f t="shared" si="310"/>
        <v>0</v>
      </c>
      <c r="O1009" s="392">
        <f t="shared" si="310"/>
        <v>0</v>
      </c>
      <c r="P1009" s="392">
        <f t="shared" si="310"/>
        <v>0</v>
      </c>
      <c r="Q1009" s="392">
        <f t="shared" si="310"/>
        <v>0</v>
      </c>
      <c r="R1009" s="392">
        <f t="shared" si="310"/>
        <v>0</v>
      </c>
      <c r="S1009" s="392">
        <f t="shared" si="310"/>
        <v>0</v>
      </c>
      <c r="T1009" s="388">
        <f t="shared" si="310"/>
        <v>0</v>
      </c>
      <c r="U1009" s="392">
        <f t="shared" si="310"/>
        <v>0</v>
      </c>
      <c r="V1009" s="393">
        <f t="shared" si="310"/>
        <v>0</v>
      </c>
      <c r="W1009" s="37">
        <f t="shared" si="302"/>
        <v>0</v>
      </c>
      <c r="Y1009"/>
    </row>
    <row r="1010" spans="1:25" x14ac:dyDescent="0.25">
      <c r="A1010" s="212"/>
      <c r="B1010" s="465"/>
      <c r="C1010" s="272"/>
      <c r="D1010" s="272" t="s">
        <v>36</v>
      </c>
      <c r="E1010" s="273"/>
      <c r="F1010" s="273"/>
      <c r="G1010" s="367"/>
      <c r="H1010" s="369"/>
      <c r="I1010" s="369"/>
      <c r="J1010" s="369"/>
      <c r="K1010" s="370"/>
      <c r="L1010" s="363"/>
      <c r="M1010" s="364"/>
      <c r="N1010" s="364"/>
      <c r="O1010" s="364"/>
      <c r="P1010" s="364"/>
      <c r="Q1010" s="364"/>
      <c r="R1010" s="364"/>
      <c r="S1010" s="364"/>
      <c r="T1010" s="364"/>
      <c r="U1010" s="364"/>
      <c r="V1010" s="365"/>
      <c r="W1010" s="366"/>
      <c r="Y1010"/>
    </row>
    <row r="1011" spans="1:25" x14ac:dyDescent="0.25">
      <c r="A1011" s="212"/>
      <c r="B1011" s="465"/>
      <c r="C1011" s="272"/>
      <c r="D1011" s="272"/>
      <c r="E1011" s="275" t="s">
        <v>37</v>
      </c>
      <c r="F1011" s="273"/>
      <c r="G1011" s="367">
        <f t="shared" ref="G1011:W1011" si="311">SUBTOTAL(9,G1012:G1014)</f>
        <v>0</v>
      </c>
      <c r="H1011" s="368">
        <f t="shared" si="311"/>
        <v>0</v>
      </c>
      <c r="I1011" s="369">
        <f t="shared" si="311"/>
        <v>0</v>
      </c>
      <c r="J1011" s="369">
        <f t="shared" si="311"/>
        <v>0</v>
      </c>
      <c r="K1011" s="370">
        <f t="shared" si="311"/>
        <v>0</v>
      </c>
      <c r="L1011" s="364">
        <f t="shared" si="311"/>
        <v>0</v>
      </c>
      <c r="M1011" s="364">
        <f t="shared" si="311"/>
        <v>0</v>
      </c>
      <c r="N1011" s="364">
        <f t="shared" si="311"/>
        <v>0</v>
      </c>
      <c r="O1011" s="364">
        <f t="shared" si="311"/>
        <v>0</v>
      </c>
      <c r="P1011" s="364">
        <f t="shared" si="311"/>
        <v>0</v>
      </c>
      <c r="Q1011" s="364">
        <f t="shared" si="311"/>
        <v>0</v>
      </c>
      <c r="R1011" s="364">
        <f t="shared" si="311"/>
        <v>0</v>
      </c>
      <c r="S1011" s="364">
        <f t="shared" si="311"/>
        <v>0</v>
      </c>
      <c r="T1011" s="364">
        <f t="shared" si="311"/>
        <v>0</v>
      </c>
      <c r="U1011" s="364">
        <f t="shared" si="311"/>
        <v>0</v>
      </c>
      <c r="V1011" s="364">
        <f t="shared" si="311"/>
        <v>0</v>
      </c>
      <c r="W1011" s="366">
        <f t="shared" si="311"/>
        <v>0</v>
      </c>
      <c r="Y1011"/>
    </row>
    <row r="1012" spans="1:25" outlineLevel="1" x14ac:dyDescent="0.25">
      <c r="A1012" s="212"/>
      <c r="B1012" s="465"/>
      <c r="C1012" s="272"/>
      <c r="D1012" s="272"/>
      <c r="E1012" s="275"/>
      <c r="F1012" s="274" t="s">
        <v>38</v>
      </c>
      <c r="G1012" s="394">
        <f t="shared" ref="G1012:V1012" si="312">G154</f>
        <v>0</v>
      </c>
      <c r="H1012" s="395">
        <f t="shared" si="312"/>
        <v>0</v>
      </c>
      <c r="I1012" s="389">
        <f t="shared" si="312"/>
        <v>0</v>
      </c>
      <c r="J1012" s="389">
        <f t="shared" si="312"/>
        <v>0</v>
      </c>
      <c r="K1012" s="390">
        <f t="shared" si="312"/>
        <v>0</v>
      </c>
      <c r="L1012" s="391">
        <f t="shared" si="312"/>
        <v>0</v>
      </c>
      <c r="M1012" s="396">
        <f t="shared" si="312"/>
        <v>0</v>
      </c>
      <c r="N1012" s="392">
        <f t="shared" si="312"/>
        <v>0</v>
      </c>
      <c r="O1012" s="392">
        <f t="shared" si="312"/>
        <v>0</v>
      </c>
      <c r="P1012" s="392">
        <f t="shared" si="312"/>
        <v>0</v>
      </c>
      <c r="Q1012" s="392">
        <f t="shared" si="312"/>
        <v>0</v>
      </c>
      <c r="R1012" s="392">
        <f t="shared" si="312"/>
        <v>0</v>
      </c>
      <c r="S1012" s="392">
        <f t="shared" si="312"/>
        <v>0</v>
      </c>
      <c r="T1012" s="388">
        <f t="shared" si="312"/>
        <v>0</v>
      </c>
      <c r="U1012" s="392">
        <f t="shared" si="312"/>
        <v>0</v>
      </c>
      <c r="V1012" s="393">
        <f t="shared" si="312"/>
        <v>0</v>
      </c>
      <c r="W1012" s="37">
        <f>G1012-SUM(H1012:V1012)</f>
        <v>0</v>
      </c>
      <c r="Y1012"/>
    </row>
    <row r="1013" spans="1:25" outlineLevel="1" x14ac:dyDescent="0.25">
      <c r="A1013" s="212"/>
      <c r="B1013" s="465"/>
      <c r="C1013" s="272"/>
      <c r="D1013" s="272"/>
      <c r="E1013" s="273"/>
      <c r="F1013" s="274" t="s">
        <v>39</v>
      </c>
      <c r="G1013" s="394">
        <f t="shared" ref="G1013:V1013" si="313">G155</f>
        <v>0</v>
      </c>
      <c r="H1013" s="395">
        <f t="shared" si="313"/>
        <v>0</v>
      </c>
      <c r="I1013" s="389">
        <f t="shared" si="313"/>
        <v>0</v>
      </c>
      <c r="J1013" s="389">
        <f t="shared" si="313"/>
        <v>0</v>
      </c>
      <c r="K1013" s="390">
        <f t="shared" si="313"/>
        <v>0</v>
      </c>
      <c r="L1013" s="391">
        <f t="shared" si="313"/>
        <v>0</v>
      </c>
      <c r="M1013" s="396">
        <f t="shared" si="313"/>
        <v>0</v>
      </c>
      <c r="N1013" s="392">
        <f t="shared" si="313"/>
        <v>0</v>
      </c>
      <c r="O1013" s="392">
        <f t="shared" si="313"/>
        <v>0</v>
      </c>
      <c r="P1013" s="392">
        <f t="shared" si="313"/>
        <v>0</v>
      </c>
      <c r="Q1013" s="392">
        <f t="shared" si="313"/>
        <v>0</v>
      </c>
      <c r="R1013" s="392">
        <f t="shared" si="313"/>
        <v>0</v>
      </c>
      <c r="S1013" s="392">
        <f t="shared" si="313"/>
        <v>0</v>
      </c>
      <c r="T1013" s="388">
        <f t="shared" si="313"/>
        <v>0</v>
      </c>
      <c r="U1013" s="392">
        <f t="shared" si="313"/>
        <v>0</v>
      </c>
      <c r="V1013" s="393">
        <f t="shared" si="313"/>
        <v>0</v>
      </c>
      <c r="W1013" s="37">
        <f>G1013-SUM(H1013:V1013)</f>
        <v>0</v>
      </c>
      <c r="Y1013"/>
    </row>
    <row r="1014" spans="1:25" outlineLevel="1" x14ac:dyDescent="0.25">
      <c r="A1014" s="212"/>
      <c r="B1014" s="465"/>
      <c r="C1014" s="272"/>
      <c r="D1014" s="272"/>
      <c r="E1014" s="273"/>
      <c r="F1014" s="274" t="s">
        <v>40</v>
      </c>
      <c r="G1014" s="394">
        <f t="shared" ref="G1014:V1014" si="314">G156</f>
        <v>0</v>
      </c>
      <c r="H1014" s="395">
        <f t="shared" si="314"/>
        <v>0</v>
      </c>
      <c r="I1014" s="389">
        <f t="shared" si="314"/>
        <v>0</v>
      </c>
      <c r="J1014" s="389">
        <f t="shared" si="314"/>
        <v>0</v>
      </c>
      <c r="K1014" s="390">
        <f t="shared" si="314"/>
        <v>0</v>
      </c>
      <c r="L1014" s="391">
        <f t="shared" si="314"/>
        <v>0</v>
      </c>
      <c r="M1014" s="396">
        <f t="shared" si="314"/>
        <v>0</v>
      </c>
      <c r="N1014" s="392">
        <f t="shared" si="314"/>
        <v>0</v>
      </c>
      <c r="O1014" s="392">
        <f t="shared" si="314"/>
        <v>0</v>
      </c>
      <c r="P1014" s="392">
        <f t="shared" si="314"/>
        <v>0</v>
      </c>
      <c r="Q1014" s="392">
        <f t="shared" si="314"/>
        <v>0</v>
      </c>
      <c r="R1014" s="392">
        <f t="shared" si="314"/>
        <v>0</v>
      </c>
      <c r="S1014" s="392">
        <f t="shared" si="314"/>
        <v>0</v>
      </c>
      <c r="T1014" s="392">
        <f t="shared" si="314"/>
        <v>0</v>
      </c>
      <c r="U1014" s="392">
        <f t="shared" si="314"/>
        <v>0</v>
      </c>
      <c r="V1014" s="393">
        <f t="shared" si="314"/>
        <v>0</v>
      </c>
      <c r="W1014" s="37">
        <f>G1014-SUM(H1014:V1014)</f>
        <v>0</v>
      </c>
      <c r="Y1014"/>
    </row>
    <row r="1015" spans="1:25" x14ac:dyDescent="0.25">
      <c r="A1015" s="212"/>
      <c r="B1015" s="465"/>
      <c r="C1015" s="272"/>
      <c r="D1015" s="272"/>
      <c r="E1015" s="273" t="s">
        <v>41</v>
      </c>
      <c r="F1015" s="273"/>
      <c r="G1015" s="367">
        <f t="shared" ref="G1015:W1015" si="315">SUBTOTAL(9,G1016:G1018)</f>
        <v>0</v>
      </c>
      <c r="H1015" s="368">
        <f t="shared" si="315"/>
        <v>0</v>
      </c>
      <c r="I1015" s="369">
        <f t="shared" si="315"/>
        <v>0</v>
      </c>
      <c r="J1015" s="369">
        <f t="shared" si="315"/>
        <v>0</v>
      </c>
      <c r="K1015" s="370">
        <f t="shared" si="315"/>
        <v>0</v>
      </c>
      <c r="L1015" s="364">
        <f t="shared" si="315"/>
        <v>0</v>
      </c>
      <c r="M1015" s="364">
        <f t="shared" si="315"/>
        <v>0</v>
      </c>
      <c r="N1015" s="364">
        <f t="shared" si="315"/>
        <v>0</v>
      </c>
      <c r="O1015" s="364">
        <f t="shared" si="315"/>
        <v>0</v>
      </c>
      <c r="P1015" s="364">
        <f t="shared" si="315"/>
        <v>0</v>
      </c>
      <c r="Q1015" s="364">
        <f t="shared" si="315"/>
        <v>0</v>
      </c>
      <c r="R1015" s="364">
        <f t="shared" si="315"/>
        <v>0</v>
      </c>
      <c r="S1015" s="364">
        <f t="shared" si="315"/>
        <v>0</v>
      </c>
      <c r="T1015" s="364">
        <f t="shared" si="315"/>
        <v>0</v>
      </c>
      <c r="U1015" s="364">
        <f t="shared" si="315"/>
        <v>0</v>
      </c>
      <c r="V1015" s="364">
        <f t="shared" si="315"/>
        <v>0</v>
      </c>
      <c r="W1015" s="366">
        <f t="shared" si="315"/>
        <v>0</v>
      </c>
      <c r="Y1015"/>
    </row>
    <row r="1016" spans="1:25" outlineLevel="1" x14ac:dyDescent="0.25">
      <c r="A1016" s="212"/>
      <c r="B1016" s="465"/>
      <c r="C1016" s="272"/>
      <c r="D1016" s="272"/>
      <c r="E1016" s="273"/>
      <c r="F1016" s="274" t="s">
        <v>42</v>
      </c>
      <c r="G1016" s="394">
        <f t="shared" ref="G1016:V1016" si="316">G158</f>
        <v>0</v>
      </c>
      <c r="H1016" s="395">
        <f t="shared" si="316"/>
        <v>0</v>
      </c>
      <c r="I1016" s="389">
        <f t="shared" si="316"/>
        <v>0</v>
      </c>
      <c r="J1016" s="389">
        <f t="shared" si="316"/>
        <v>0</v>
      </c>
      <c r="K1016" s="390">
        <f t="shared" si="316"/>
        <v>0</v>
      </c>
      <c r="L1016" s="391">
        <f t="shared" si="316"/>
        <v>0</v>
      </c>
      <c r="M1016" s="396">
        <f t="shared" si="316"/>
        <v>0</v>
      </c>
      <c r="N1016" s="392">
        <f t="shared" si="316"/>
        <v>0</v>
      </c>
      <c r="O1016" s="392">
        <f t="shared" si="316"/>
        <v>0</v>
      </c>
      <c r="P1016" s="392">
        <f t="shared" si="316"/>
        <v>0</v>
      </c>
      <c r="Q1016" s="392">
        <f t="shared" si="316"/>
        <v>0</v>
      </c>
      <c r="R1016" s="392">
        <f t="shared" si="316"/>
        <v>0</v>
      </c>
      <c r="S1016" s="392">
        <f t="shared" si="316"/>
        <v>0</v>
      </c>
      <c r="T1016" s="388">
        <f t="shared" si="316"/>
        <v>0</v>
      </c>
      <c r="U1016" s="392">
        <f t="shared" si="316"/>
        <v>0</v>
      </c>
      <c r="V1016" s="393">
        <f t="shared" si="316"/>
        <v>0</v>
      </c>
      <c r="W1016" s="37">
        <f>G1016-SUM(H1016:V1016)</f>
        <v>0</v>
      </c>
      <c r="Y1016"/>
    </row>
    <row r="1017" spans="1:25" outlineLevel="1" x14ac:dyDescent="0.25">
      <c r="A1017" s="212"/>
      <c r="B1017" s="465"/>
      <c r="C1017" s="272"/>
      <c r="D1017" s="272"/>
      <c r="E1017" s="273"/>
      <c r="F1017" s="274" t="s">
        <v>43</v>
      </c>
      <c r="G1017" s="394">
        <f t="shared" ref="G1017:V1017" si="317">G159</f>
        <v>0</v>
      </c>
      <c r="H1017" s="395">
        <f t="shared" si="317"/>
        <v>0</v>
      </c>
      <c r="I1017" s="389">
        <f t="shared" si="317"/>
        <v>0</v>
      </c>
      <c r="J1017" s="389">
        <f t="shared" si="317"/>
        <v>0</v>
      </c>
      <c r="K1017" s="390">
        <f t="shared" si="317"/>
        <v>0</v>
      </c>
      <c r="L1017" s="391">
        <f t="shared" si="317"/>
        <v>0</v>
      </c>
      <c r="M1017" s="396">
        <f t="shared" si="317"/>
        <v>0</v>
      </c>
      <c r="N1017" s="392">
        <f t="shared" si="317"/>
        <v>0</v>
      </c>
      <c r="O1017" s="392">
        <f t="shared" si="317"/>
        <v>0</v>
      </c>
      <c r="P1017" s="392">
        <f t="shared" si="317"/>
        <v>0</v>
      </c>
      <c r="Q1017" s="392">
        <f t="shared" si="317"/>
        <v>0</v>
      </c>
      <c r="R1017" s="392">
        <f t="shared" si="317"/>
        <v>0</v>
      </c>
      <c r="S1017" s="392">
        <f t="shared" si="317"/>
        <v>0</v>
      </c>
      <c r="T1017" s="388">
        <f t="shared" si="317"/>
        <v>0</v>
      </c>
      <c r="U1017" s="392">
        <f t="shared" si="317"/>
        <v>0</v>
      </c>
      <c r="V1017" s="393">
        <f t="shared" si="317"/>
        <v>0</v>
      </c>
      <c r="W1017" s="37">
        <f>G1017-SUM(H1017:V1017)</f>
        <v>0</v>
      </c>
      <c r="Y1017"/>
    </row>
    <row r="1018" spans="1:25" outlineLevel="1" x14ac:dyDescent="0.25">
      <c r="A1018" s="212"/>
      <c r="B1018" s="465"/>
      <c r="C1018" s="272"/>
      <c r="D1018" s="272"/>
      <c r="E1018" s="273"/>
      <c r="F1018" s="274" t="s">
        <v>44</v>
      </c>
      <c r="G1018" s="394">
        <f t="shared" ref="G1018:V1018" si="318">G160</f>
        <v>0</v>
      </c>
      <c r="H1018" s="395">
        <f t="shared" si="318"/>
        <v>0</v>
      </c>
      <c r="I1018" s="389">
        <f t="shared" si="318"/>
        <v>0</v>
      </c>
      <c r="J1018" s="389">
        <f t="shared" si="318"/>
        <v>0</v>
      </c>
      <c r="K1018" s="390">
        <f t="shared" si="318"/>
        <v>0</v>
      </c>
      <c r="L1018" s="391">
        <f t="shared" si="318"/>
        <v>0</v>
      </c>
      <c r="M1018" s="396">
        <f t="shared" si="318"/>
        <v>0</v>
      </c>
      <c r="N1018" s="392">
        <f t="shared" si="318"/>
        <v>0</v>
      </c>
      <c r="O1018" s="392">
        <f t="shared" si="318"/>
        <v>0</v>
      </c>
      <c r="P1018" s="392">
        <f t="shared" si="318"/>
        <v>0</v>
      </c>
      <c r="Q1018" s="392">
        <f t="shared" si="318"/>
        <v>0</v>
      </c>
      <c r="R1018" s="392">
        <f t="shared" si="318"/>
        <v>0</v>
      </c>
      <c r="S1018" s="392">
        <f t="shared" si="318"/>
        <v>0</v>
      </c>
      <c r="T1018" s="388">
        <f t="shared" si="318"/>
        <v>0</v>
      </c>
      <c r="U1018" s="392">
        <f t="shared" si="318"/>
        <v>0</v>
      </c>
      <c r="V1018" s="393">
        <f t="shared" si="318"/>
        <v>0</v>
      </c>
      <c r="W1018" s="37">
        <f>G1018-SUM(H1018:V1018)</f>
        <v>0</v>
      </c>
      <c r="Y1018"/>
    </row>
    <row r="1019" spans="1:25" x14ac:dyDescent="0.25">
      <c r="A1019" s="212"/>
      <c r="B1019" s="465"/>
      <c r="C1019" s="272"/>
      <c r="D1019" s="272"/>
      <c r="E1019" s="273" t="s">
        <v>45</v>
      </c>
      <c r="F1019" s="273"/>
      <c r="G1019" s="367">
        <f t="shared" ref="G1019:W1019" si="319">SUBTOTAL(9,G1020:G1022)</f>
        <v>0</v>
      </c>
      <c r="H1019" s="368">
        <f t="shared" si="319"/>
        <v>0</v>
      </c>
      <c r="I1019" s="369">
        <f t="shared" si="319"/>
        <v>0</v>
      </c>
      <c r="J1019" s="369">
        <f t="shared" si="319"/>
        <v>0</v>
      </c>
      <c r="K1019" s="370">
        <f t="shared" si="319"/>
        <v>0</v>
      </c>
      <c r="L1019" s="364">
        <f t="shared" si="319"/>
        <v>0</v>
      </c>
      <c r="M1019" s="364">
        <f t="shared" si="319"/>
        <v>0</v>
      </c>
      <c r="N1019" s="364">
        <f t="shared" si="319"/>
        <v>0</v>
      </c>
      <c r="O1019" s="364">
        <f t="shared" si="319"/>
        <v>0</v>
      </c>
      <c r="P1019" s="364">
        <f t="shared" si="319"/>
        <v>0</v>
      </c>
      <c r="Q1019" s="364">
        <f t="shared" si="319"/>
        <v>0</v>
      </c>
      <c r="R1019" s="364">
        <f t="shared" si="319"/>
        <v>0</v>
      </c>
      <c r="S1019" s="364">
        <f t="shared" si="319"/>
        <v>0</v>
      </c>
      <c r="T1019" s="364">
        <f t="shared" si="319"/>
        <v>0</v>
      </c>
      <c r="U1019" s="364">
        <f t="shared" si="319"/>
        <v>0</v>
      </c>
      <c r="V1019" s="364">
        <f t="shared" si="319"/>
        <v>0</v>
      </c>
      <c r="W1019" s="366">
        <f t="shared" si="319"/>
        <v>0</v>
      </c>
      <c r="Y1019"/>
    </row>
    <row r="1020" spans="1:25" outlineLevel="1" x14ac:dyDescent="0.25">
      <c r="A1020" s="212"/>
      <c r="B1020" s="465"/>
      <c r="C1020" s="272"/>
      <c r="D1020" s="272"/>
      <c r="E1020" s="273"/>
      <c r="F1020" s="274" t="s">
        <v>46</v>
      </c>
      <c r="G1020" s="394">
        <f t="shared" ref="G1020:V1020" si="320">G162</f>
        <v>0</v>
      </c>
      <c r="H1020" s="395">
        <f t="shared" si="320"/>
        <v>0</v>
      </c>
      <c r="I1020" s="389">
        <f t="shared" si="320"/>
        <v>0</v>
      </c>
      <c r="J1020" s="389">
        <f t="shared" si="320"/>
        <v>0</v>
      </c>
      <c r="K1020" s="390">
        <f t="shared" si="320"/>
        <v>0</v>
      </c>
      <c r="L1020" s="391">
        <f t="shared" si="320"/>
        <v>0</v>
      </c>
      <c r="M1020" s="396">
        <f t="shared" si="320"/>
        <v>0</v>
      </c>
      <c r="N1020" s="392">
        <f t="shared" si="320"/>
        <v>0</v>
      </c>
      <c r="O1020" s="392">
        <f t="shared" si="320"/>
        <v>0</v>
      </c>
      <c r="P1020" s="392">
        <f t="shared" si="320"/>
        <v>0</v>
      </c>
      <c r="Q1020" s="392">
        <f t="shared" si="320"/>
        <v>0</v>
      </c>
      <c r="R1020" s="392">
        <f t="shared" si="320"/>
        <v>0</v>
      </c>
      <c r="S1020" s="392">
        <f t="shared" si="320"/>
        <v>0</v>
      </c>
      <c r="T1020" s="388">
        <f t="shared" si="320"/>
        <v>0</v>
      </c>
      <c r="U1020" s="392">
        <f t="shared" si="320"/>
        <v>0</v>
      </c>
      <c r="V1020" s="393">
        <f t="shared" si="320"/>
        <v>0</v>
      </c>
      <c r="W1020" s="37">
        <f>G1020-SUM(H1020:V1020)</f>
        <v>0</v>
      </c>
      <c r="Y1020"/>
    </row>
    <row r="1021" spans="1:25" outlineLevel="1" x14ac:dyDescent="0.25">
      <c r="A1021" s="212"/>
      <c r="B1021" s="465"/>
      <c r="C1021" s="272"/>
      <c r="D1021" s="272"/>
      <c r="E1021" s="273"/>
      <c r="F1021" s="274" t="s">
        <v>47</v>
      </c>
      <c r="G1021" s="394">
        <f t="shared" ref="G1021:V1021" si="321">G163</f>
        <v>0</v>
      </c>
      <c r="H1021" s="395">
        <f t="shared" si="321"/>
        <v>0</v>
      </c>
      <c r="I1021" s="389">
        <f t="shared" si="321"/>
        <v>0</v>
      </c>
      <c r="J1021" s="389">
        <f t="shared" si="321"/>
        <v>0</v>
      </c>
      <c r="K1021" s="390">
        <f t="shared" si="321"/>
        <v>0</v>
      </c>
      <c r="L1021" s="391">
        <f t="shared" si="321"/>
        <v>0</v>
      </c>
      <c r="M1021" s="396">
        <f t="shared" si="321"/>
        <v>0</v>
      </c>
      <c r="N1021" s="392">
        <f t="shared" si="321"/>
        <v>0</v>
      </c>
      <c r="O1021" s="392">
        <f t="shared" si="321"/>
        <v>0</v>
      </c>
      <c r="P1021" s="392">
        <f t="shared" si="321"/>
        <v>0</v>
      </c>
      <c r="Q1021" s="392">
        <f t="shared" si="321"/>
        <v>0</v>
      </c>
      <c r="R1021" s="392">
        <f t="shared" si="321"/>
        <v>0</v>
      </c>
      <c r="S1021" s="392">
        <f t="shared" si="321"/>
        <v>0</v>
      </c>
      <c r="T1021" s="388">
        <f t="shared" si="321"/>
        <v>0</v>
      </c>
      <c r="U1021" s="392">
        <f t="shared" si="321"/>
        <v>0</v>
      </c>
      <c r="V1021" s="393">
        <f t="shared" si="321"/>
        <v>0</v>
      </c>
      <c r="W1021" s="37">
        <f>G1021-SUM(H1021:V1021)</f>
        <v>0</v>
      </c>
      <c r="Y1021"/>
    </row>
    <row r="1022" spans="1:25" outlineLevel="1" x14ac:dyDescent="0.25">
      <c r="A1022" s="212"/>
      <c r="B1022" s="465"/>
      <c r="C1022" s="272"/>
      <c r="D1022" s="272"/>
      <c r="E1022" s="273"/>
      <c r="F1022" s="274" t="s">
        <v>48</v>
      </c>
      <c r="G1022" s="394">
        <f t="shared" ref="G1022:V1022" si="322">G164</f>
        <v>0</v>
      </c>
      <c r="H1022" s="395">
        <f t="shared" si="322"/>
        <v>0</v>
      </c>
      <c r="I1022" s="389">
        <f t="shared" si="322"/>
        <v>0</v>
      </c>
      <c r="J1022" s="389">
        <f t="shared" si="322"/>
        <v>0</v>
      </c>
      <c r="K1022" s="390">
        <f t="shared" si="322"/>
        <v>0</v>
      </c>
      <c r="L1022" s="391">
        <f t="shared" si="322"/>
        <v>0</v>
      </c>
      <c r="M1022" s="396">
        <f t="shared" si="322"/>
        <v>0</v>
      </c>
      <c r="N1022" s="392">
        <f t="shared" si="322"/>
        <v>0</v>
      </c>
      <c r="O1022" s="392">
        <f t="shared" si="322"/>
        <v>0</v>
      </c>
      <c r="P1022" s="392">
        <f t="shared" si="322"/>
        <v>0</v>
      </c>
      <c r="Q1022" s="392">
        <f t="shared" si="322"/>
        <v>0</v>
      </c>
      <c r="R1022" s="392">
        <f t="shared" si="322"/>
        <v>0</v>
      </c>
      <c r="S1022" s="392">
        <f t="shared" si="322"/>
        <v>0</v>
      </c>
      <c r="T1022" s="388">
        <f t="shared" si="322"/>
        <v>0</v>
      </c>
      <c r="U1022" s="392">
        <f t="shared" si="322"/>
        <v>0</v>
      </c>
      <c r="V1022" s="393">
        <f t="shared" si="322"/>
        <v>0</v>
      </c>
      <c r="W1022" s="37">
        <f>G1022-SUM(H1022:V1022)</f>
        <v>0</v>
      </c>
      <c r="Y1022"/>
    </row>
    <row r="1023" spans="1:25" x14ac:dyDescent="0.25">
      <c r="A1023" s="212"/>
      <c r="B1023" s="465"/>
      <c r="C1023" s="272"/>
      <c r="D1023" s="272" t="s">
        <v>49</v>
      </c>
      <c r="E1023" s="273"/>
      <c r="F1023" s="273"/>
      <c r="G1023" s="367"/>
      <c r="H1023" s="369"/>
      <c r="I1023" s="369"/>
      <c r="J1023" s="369"/>
      <c r="K1023" s="370"/>
      <c r="L1023" s="363"/>
      <c r="M1023" s="364"/>
      <c r="N1023" s="364"/>
      <c r="O1023" s="364"/>
      <c r="P1023" s="364"/>
      <c r="Q1023" s="364"/>
      <c r="R1023" s="364"/>
      <c r="S1023" s="364"/>
      <c r="T1023" s="364"/>
      <c r="U1023" s="364"/>
      <c r="V1023" s="365"/>
      <c r="W1023" s="366"/>
      <c r="Y1023"/>
    </row>
    <row r="1024" spans="1:25" x14ac:dyDescent="0.25">
      <c r="A1024" s="212"/>
      <c r="B1024" s="465"/>
      <c r="C1024" s="272"/>
      <c r="D1024" s="272"/>
      <c r="E1024" s="273" t="s">
        <v>50</v>
      </c>
      <c r="F1024" s="273"/>
      <c r="G1024" s="367">
        <f t="shared" ref="G1024:W1024" si="323">SUBTOTAL(9,G1025:G1026)</f>
        <v>0</v>
      </c>
      <c r="H1024" s="368">
        <f t="shared" si="323"/>
        <v>0</v>
      </c>
      <c r="I1024" s="369">
        <f t="shared" si="323"/>
        <v>0</v>
      </c>
      <c r="J1024" s="369">
        <f t="shared" si="323"/>
        <v>0</v>
      </c>
      <c r="K1024" s="370">
        <f t="shared" si="323"/>
        <v>0</v>
      </c>
      <c r="L1024" s="364">
        <f t="shared" si="323"/>
        <v>0</v>
      </c>
      <c r="M1024" s="364">
        <f t="shared" si="323"/>
        <v>0</v>
      </c>
      <c r="N1024" s="364">
        <f t="shared" si="323"/>
        <v>0</v>
      </c>
      <c r="O1024" s="364">
        <f t="shared" si="323"/>
        <v>0</v>
      </c>
      <c r="P1024" s="364">
        <f t="shared" si="323"/>
        <v>0</v>
      </c>
      <c r="Q1024" s="364">
        <f t="shared" si="323"/>
        <v>0</v>
      </c>
      <c r="R1024" s="364">
        <f t="shared" si="323"/>
        <v>0</v>
      </c>
      <c r="S1024" s="364">
        <f t="shared" si="323"/>
        <v>0</v>
      </c>
      <c r="T1024" s="364">
        <f t="shared" si="323"/>
        <v>0</v>
      </c>
      <c r="U1024" s="364">
        <f t="shared" si="323"/>
        <v>0</v>
      </c>
      <c r="V1024" s="364">
        <f t="shared" si="323"/>
        <v>0</v>
      </c>
      <c r="W1024" s="366">
        <f t="shared" si="323"/>
        <v>0</v>
      </c>
      <c r="Y1024"/>
    </row>
    <row r="1025" spans="1:25" outlineLevel="1" x14ac:dyDescent="0.25">
      <c r="A1025" s="212"/>
      <c r="B1025" s="465"/>
      <c r="C1025" s="272"/>
      <c r="D1025" s="272"/>
      <c r="E1025" s="273"/>
      <c r="F1025" s="274" t="s">
        <v>51</v>
      </c>
      <c r="G1025" s="394">
        <f t="shared" ref="G1025:V1025" si="324">G167</f>
        <v>0</v>
      </c>
      <c r="H1025" s="395">
        <f t="shared" si="324"/>
        <v>0</v>
      </c>
      <c r="I1025" s="389">
        <f t="shared" si="324"/>
        <v>0</v>
      </c>
      <c r="J1025" s="389">
        <f t="shared" si="324"/>
        <v>0</v>
      </c>
      <c r="K1025" s="390">
        <f t="shared" si="324"/>
        <v>0</v>
      </c>
      <c r="L1025" s="391">
        <f t="shared" si="324"/>
        <v>0</v>
      </c>
      <c r="M1025" s="396">
        <f t="shared" si="324"/>
        <v>0</v>
      </c>
      <c r="N1025" s="392">
        <f t="shared" si="324"/>
        <v>0</v>
      </c>
      <c r="O1025" s="392">
        <f t="shared" si="324"/>
        <v>0</v>
      </c>
      <c r="P1025" s="392">
        <f t="shared" si="324"/>
        <v>0</v>
      </c>
      <c r="Q1025" s="392">
        <f t="shared" si="324"/>
        <v>0</v>
      </c>
      <c r="R1025" s="392">
        <f t="shared" si="324"/>
        <v>0</v>
      </c>
      <c r="S1025" s="392">
        <f t="shared" si="324"/>
        <v>0</v>
      </c>
      <c r="T1025" s="388">
        <f t="shared" si="324"/>
        <v>0</v>
      </c>
      <c r="U1025" s="392">
        <f t="shared" si="324"/>
        <v>0</v>
      </c>
      <c r="V1025" s="393">
        <f t="shared" si="324"/>
        <v>0</v>
      </c>
      <c r="W1025" s="37">
        <f>G1025-SUM(H1025:V1025)</f>
        <v>0</v>
      </c>
      <c r="Y1025"/>
    </row>
    <row r="1026" spans="1:25" outlineLevel="1" x14ac:dyDescent="0.25">
      <c r="A1026" s="212"/>
      <c r="B1026" s="465"/>
      <c r="C1026" s="272"/>
      <c r="D1026" s="272"/>
      <c r="E1026" s="273"/>
      <c r="F1026" s="274" t="s">
        <v>52</v>
      </c>
      <c r="G1026" s="394">
        <f t="shared" ref="G1026:V1026" si="325">G168</f>
        <v>0</v>
      </c>
      <c r="H1026" s="395">
        <f t="shared" si="325"/>
        <v>0</v>
      </c>
      <c r="I1026" s="389">
        <f t="shared" si="325"/>
        <v>0</v>
      </c>
      <c r="J1026" s="389">
        <f t="shared" si="325"/>
        <v>0</v>
      </c>
      <c r="K1026" s="390">
        <f t="shared" si="325"/>
        <v>0</v>
      </c>
      <c r="L1026" s="391">
        <f t="shared" si="325"/>
        <v>0</v>
      </c>
      <c r="M1026" s="396">
        <f t="shared" si="325"/>
        <v>0</v>
      </c>
      <c r="N1026" s="392">
        <f t="shared" si="325"/>
        <v>0</v>
      </c>
      <c r="O1026" s="392">
        <f t="shared" si="325"/>
        <v>0</v>
      </c>
      <c r="P1026" s="392">
        <f t="shared" si="325"/>
        <v>0</v>
      </c>
      <c r="Q1026" s="392">
        <f t="shared" si="325"/>
        <v>0</v>
      </c>
      <c r="R1026" s="392">
        <f t="shared" si="325"/>
        <v>0</v>
      </c>
      <c r="S1026" s="392">
        <f t="shared" si="325"/>
        <v>0</v>
      </c>
      <c r="T1026" s="388">
        <f t="shared" si="325"/>
        <v>0</v>
      </c>
      <c r="U1026" s="392">
        <f t="shared" si="325"/>
        <v>0</v>
      </c>
      <c r="V1026" s="393">
        <f t="shared" si="325"/>
        <v>0</v>
      </c>
      <c r="W1026" s="37">
        <f>G1026-SUM(H1026:V1026)</f>
        <v>0</v>
      </c>
      <c r="Y1026"/>
    </row>
    <row r="1027" spans="1:25" x14ac:dyDescent="0.25">
      <c r="A1027" s="212"/>
      <c r="B1027" s="465"/>
      <c r="C1027" s="272"/>
      <c r="D1027" s="272"/>
      <c r="E1027" s="273" t="s">
        <v>53</v>
      </c>
      <c r="F1027" s="273"/>
      <c r="G1027" s="367">
        <f t="shared" ref="G1027:W1027" si="326">SUBTOTAL(9,G1028:G1030)</f>
        <v>0</v>
      </c>
      <c r="H1027" s="368">
        <f t="shared" si="326"/>
        <v>0</v>
      </c>
      <c r="I1027" s="369">
        <f t="shared" si="326"/>
        <v>0</v>
      </c>
      <c r="J1027" s="369">
        <f t="shared" si="326"/>
        <v>0</v>
      </c>
      <c r="K1027" s="370">
        <f t="shared" si="326"/>
        <v>0</v>
      </c>
      <c r="L1027" s="364">
        <f t="shared" si="326"/>
        <v>0</v>
      </c>
      <c r="M1027" s="364">
        <f t="shared" si="326"/>
        <v>0</v>
      </c>
      <c r="N1027" s="364">
        <f t="shared" si="326"/>
        <v>0</v>
      </c>
      <c r="O1027" s="364">
        <f t="shared" si="326"/>
        <v>0</v>
      </c>
      <c r="P1027" s="364">
        <f t="shared" si="326"/>
        <v>0</v>
      </c>
      <c r="Q1027" s="364">
        <f t="shared" si="326"/>
        <v>0</v>
      </c>
      <c r="R1027" s="364">
        <f t="shared" si="326"/>
        <v>0</v>
      </c>
      <c r="S1027" s="364">
        <f t="shared" si="326"/>
        <v>0</v>
      </c>
      <c r="T1027" s="364">
        <f t="shared" si="326"/>
        <v>0</v>
      </c>
      <c r="U1027" s="364">
        <f t="shared" si="326"/>
        <v>0</v>
      </c>
      <c r="V1027" s="364">
        <f t="shared" si="326"/>
        <v>0</v>
      </c>
      <c r="W1027" s="366">
        <f t="shared" si="326"/>
        <v>0</v>
      </c>
      <c r="Y1027"/>
    </row>
    <row r="1028" spans="1:25" outlineLevel="1" x14ac:dyDescent="0.25">
      <c r="A1028" s="212"/>
      <c r="B1028" s="465"/>
      <c r="C1028" s="272"/>
      <c r="D1028" s="272"/>
      <c r="E1028" s="273"/>
      <c r="F1028" s="274" t="s">
        <v>54</v>
      </c>
      <c r="G1028" s="394">
        <f t="shared" ref="G1028:V1028" si="327">G170</f>
        <v>0</v>
      </c>
      <c r="H1028" s="395">
        <f t="shared" si="327"/>
        <v>0</v>
      </c>
      <c r="I1028" s="389">
        <f t="shared" si="327"/>
        <v>0</v>
      </c>
      <c r="J1028" s="389">
        <f t="shared" si="327"/>
        <v>0</v>
      </c>
      <c r="K1028" s="390">
        <f t="shared" si="327"/>
        <v>0</v>
      </c>
      <c r="L1028" s="391">
        <f t="shared" si="327"/>
        <v>0</v>
      </c>
      <c r="M1028" s="396">
        <f t="shared" si="327"/>
        <v>0</v>
      </c>
      <c r="N1028" s="392">
        <f t="shared" si="327"/>
        <v>0</v>
      </c>
      <c r="O1028" s="392">
        <f t="shared" si="327"/>
        <v>0</v>
      </c>
      <c r="P1028" s="392">
        <f t="shared" si="327"/>
        <v>0</v>
      </c>
      <c r="Q1028" s="392">
        <f t="shared" si="327"/>
        <v>0</v>
      </c>
      <c r="R1028" s="392">
        <f t="shared" si="327"/>
        <v>0</v>
      </c>
      <c r="S1028" s="392">
        <f t="shared" si="327"/>
        <v>0</v>
      </c>
      <c r="T1028" s="388">
        <f t="shared" si="327"/>
        <v>0</v>
      </c>
      <c r="U1028" s="392">
        <f t="shared" si="327"/>
        <v>0</v>
      </c>
      <c r="V1028" s="393">
        <f t="shared" si="327"/>
        <v>0</v>
      </c>
      <c r="W1028" s="37">
        <f>G1028-SUM(H1028:V1028)</f>
        <v>0</v>
      </c>
      <c r="Y1028"/>
    </row>
    <row r="1029" spans="1:25" outlineLevel="1" x14ac:dyDescent="0.25">
      <c r="A1029" s="212"/>
      <c r="B1029" s="465"/>
      <c r="C1029" s="272"/>
      <c r="D1029" s="272"/>
      <c r="E1029" s="273"/>
      <c r="F1029" s="274" t="s">
        <v>55</v>
      </c>
      <c r="G1029" s="394">
        <f t="shared" ref="G1029:V1029" si="328">G171</f>
        <v>0</v>
      </c>
      <c r="H1029" s="395">
        <f t="shared" si="328"/>
        <v>0</v>
      </c>
      <c r="I1029" s="389">
        <f t="shared" si="328"/>
        <v>0</v>
      </c>
      <c r="J1029" s="389">
        <f t="shared" si="328"/>
        <v>0</v>
      </c>
      <c r="K1029" s="390">
        <f t="shared" si="328"/>
        <v>0</v>
      </c>
      <c r="L1029" s="391">
        <f t="shared" si="328"/>
        <v>0</v>
      </c>
      <c r="M1029" s="396">
        <f t="shared" si="328"/>
        <v>0</v>
      </c>
      <c r="N1029" s="392">
        <f t="shared" si="328"/>
        <v>0</v>
      </c>
      <c r="O1029" s="392">
        <f t="shared" si="328"/>
        <v>0</v>
      </c>
      <c r="P1029" s="392">
        <f t="shared" si="328"/>
        <v>0</v>
      </c>
      <c r="Q1029" s="392">
        <f t="shared" si="328"/>
        <v>0</v>
      </c>
      <c r="R1029" s="392">
        <f t="shared" si="328"/>
        <v>0</v>
      </c>
      <c r="S1029" s="392">
        <f t="shared" si="328"/>
        <v>0</v>
      </c>
      <c r="T1029" s="388">
        <f t="shared" si="328"/>
        <v>0</v>
      </c>
      <c r="U1029" s="392">
        <f t="shared" si="328"/>
        <v>0</v>
      </c>
      <c r="V1029" s="393">
        <f t="shared" si="328"/>
        <v>0</v>
      </c>
      <c r="W1029" s="37">
        <f>G1029-SUM(H1029:V1029)</f>
        <v>0</v>
      </c>
      <c r="Y1029"/>
    </row>
    <row r="1030" spans="1:25" outlineLevel="1" x14ac:dyDescent="0.25">
      <c r="A1030" s="212"/>
      <c r="B1030" s="465"/>
      <c r="C1030" s="272"/>
      <c r="D1030" s="272"/>
      <c r="E1030" s="273"/>
      <c r="F1030" s="274" t="s">
        <v>56</v>
      </c>
      <c r="G1030" s="394">
        <f t="shared" ref="G1030:V1030" si="329">G172</f>
        <v>0</v>
      </c>
      <c r="H1030" s="395">
        <f t="shared" si="329"/>
        <v>0</v>
      </c>
      <c r="I1030" s="389">
        <f t="shared" si="329"/>
        <v>0</v>
      </c>
      <c r="J1030" s="389">
        <f t="shared" si="329"/>
        <v>0</v>
      </c>
      <c r="K1030" s="390">
        <f t="shared" si="329"/>
        <v>0</v>
      </c>
      <c r="L1030" s="391">
        <f t="shared" si="329"/>
        <v>0</v>
      </c>
      <c r="M1030" s="396">
        <f t="shared" si="329"/>
        <v>0</v>
      </c>
      <c r="N1030" s="392">
        <f t="shared" si="329"/>
        <v>0</v>
      </c>
      <c r="O1030" s="392">
        <f t="shared" si="329"/>
        <v>0</v>
      </c>
      <c r="P1030" s="392">
        <f t="shared" si="329"/>
        <v>0</v>
      </c>
      <c r="Q1030" s="392">
        <f t="shared" si="329"/>
        <v>0</v>
      </c>
      <c r="R1030" s="392">
        <f t="shared" si="329"/>
        <v>0</v>
      </c>
      <c r="S1030" s="392">
        <f t="shared" si="329"/>
        <v>0</v>
      </c>
      <c r="T1030" s="388">
        <f t="shared" si="329"/>
        <v>0</v>
      </c>
      <c r="U1030" s="392">
        <f t="shared" si="329"/>
        <v>0</v>
      </c>
      <c r="V1030" s="393">
        <f t="shared" si="329"/>
        <v>0</v>
      </c>
      <c r="W1030" s="37">
        <f>G1030-SUM(H1030:V1030)</f>
        <v>0</v>
      </c>
      <c r="Y1030"/>
    </row>
    <row r="1031" spans="1:25" x14ac:dyDescent="0.25">
      <c r="A1031" s="212"/>
      <c r="B1031" s="465"/>
      <c r="C1031" s="272"/>
      <c r="D1031" s="272"/>
      <c r="E1031" s="273" t="s">
        <v>57</v>
      </c>
      <c r="F1031" s="273"/>
      <c r="G1031" s="367">
        <f t="shared" ref="G1031:W1031" si="330">SUBTOTAL(9,G1032:G1033)</f>
        <v>0</v>
      </c>
      <c r="H1031" s="368">
        <f t="shared" si="330"/>
        <v>0</v>
      </c>
      <c r="I1031" s="369">
        <f t="shared" si="330"/>
        <v>0</v>
      </c>
      <c r="J1031" s="369">
        <f t="shared" si="330"/>
        <v>0</v>
      </c>
      <c r="K1031" s="370">
        <f t="shared" si="330"/>
        <v>0</v>
      </c>
      <c r="L1031" s="364">
        <f t="shared" si="330"/>
        <v>0</v>
      </c>
      <c r="M1031" s="364">
        <f t="shared" si="330"/>
        <v>0</v>
      </c>
      <c r="N1031" s="364">
        <f t="shared" si="330"/>
        <v>0</v>
      </c>
      <c r="O1031" s="364">
        <f t="shared" si="330"/>
        <v>0</v>
      </c>
      <c r="P1031" s="364">
        <f t="shared" si="330"/>
        <v>0</v>
      </c>
      <c r="Q1031" s="364">
        <f t="shared" si="330"/>
        <v>0</v>
      </c>
      <c r="R1031" s="364">
        <f t="shared" si="330"/>
        <v>0</v>
      </c>
      <c r="S1031" s="364">
        <f t="shared" si="330"/>
        <v>0</v>
      </c>
      <c r="T1031" s="364">
        <f t="shared" si="330"/>
        <v>0</v>
      </c>
      <c r="U1031" s="364">
        <f t="shared" si="330"/>
        <v>0</v>
      </c>
      <c r="V1031" s="364">
        <f t="shared" si="330"/>
        <v>0</v>
      </c>
      <c r="W1031" s="366">
        <f t="shared" si="330"/>
        <v>0</v>
      </c>
      <c r="Y1031"/>
    </row>
    <row r="1032" spans="1:25" outlineLevel="1" x14ac:dyDescent="0.25">
      <c r="A1032" s="212"/>
      <c r="B1032" s="465"/>
      <c r="C1032" s="272"/>
      <c r="D1032" s="272"/>
      <c r="E1032" s="273"/>
      <c r="F1032" s="274" t="s">
        <v>58</v>
      </c>
      <c r="G1032" s="394">
        <f t="shared" ref="G1032:V1032" si="331">G174</f>
        <v>0</v>
      </c>
      <c r="H1032" s="395">
        <f t="shared" si="331"/>
        <v>0</v>
      </c>
      <c r="I1032" s="389">
        <f t="shared" si="331"/>
        <v>0</v>
      </c>
      <c r="J1032" s="389">
        <f t="shared" si="331"/>
        <v>0</v>
      </c>
      <c r="K1032" s="390">
        <f t="shared" si="331"/>
        <v>0</v>
      </c>
      <c r="L1032" s="391">
        <f t="shared" si="331"/>
        <v>0</v>
      </c>
      <c r="M1032" s="396">
        <f t="shared" si="331"/>
        <v>0</v>
      </c>
      <c r="N1032" s="392">
        <f t="shared" si="331"/>
        <v>0</v>
      </c>
      <c r="O1032" s="392">
        <f t="shared" si="331"/>
        <v>0</v>
      </c>
      <c r="P1032" s="392">
        <f t="shared" si="331"/>
        <v>0</v>
      </c>
      <c r="Q1032" s="392">
        <f t="shared" si="331"/>
        <v>0</v>
      </c>
      <c r="R1032" s="392">
        <f t="shared" si="331"/>
        <v>0</v>
      </c>
      <c r="S1032" s="392">
        <f t="shared" si="331"/>
        <v>0</v>
      </c>
      <c r="T1032" s="392">
        <f t="shared" si="331"/>
        <v>0</v>
      </c>
      <c r="U1032" s="388">
        <f t="shared" si="331"/>
        <v>0</v>
      </c>
      <c r="V1032" s="393">
        <f t="shared" si="331"/>
        <v>0</v>
      </c>
      <c r="W1032" s="37">
        <f>G1032-SUM(H1032:V1032)</f>
        <v>0</v>
      </c>
      <c r="Y1032"/>
    </row>
    <row r="1033" spans="1:25" outlineLevel="1" x14ac:dyDescent="0.25">
      <c r="A1033" s="212"/>
      <c r="B1033" s="465"/>
      <c r="C1033" s="272"/>
      <c r="D1033" s="272"/>
      <c r="E1033" s="273"/>
      <c r="F1033" s="274" t="s">
        <v>59</v>
      </c>
      <c r="G1033" s="394">
        <f t="shared" ref="G1033:V1033" si="332">G175</f>
        <v>0</v>
      </c>
      <c r="H1033" s="395">
        <f t="shared" si="332"/>
        <v>0</v>
      </c>
      <c r="I1033" s="389">
        <f t="shared" si="332"/>
        <v>0</v>
      </c>
      <c r="J1033" s="389">
        <f t="shared" si="332"/>
        <v>0</v>
      </c>
      <c r="K1033" s="390">
        <f t="shared" si="332"/>
        <v>0</v>
      </c>
      <c r="L1033" s="391">
        <f t="shared" si="332"/>
        <v>0</v>
      </c>
      <c r="M1033" s="396">
        <f t="shared" si="332"/>
        <v>0</v>
      </c>
      <c r="N1033" s="392">
        <f t="shared" si="332"/>
        <v>0</v>
      </c>
      <c r="O1033" s="392">
        <f t="shared" si="332"/>
        <v>0</v>
      </c>
      <c r="P1033" s="392">
        <f t="shared" si="332"/>
        <v>0</v>
      </c>
      <c r="Q1033" s="392">
        <f t="shared" si="332"/>
        <v>0</v>
      </c>
      <c r="R1033" s="392">
        <f t="shared" si="332"/>
        <v>0</v>
      </c>
      <c r="S1033" s="392">
        <f t="shared" si="332"/>
        <v>0</v>
      </c>
      <c r="T1033" s="392">
        <f t="shared" si="332"/>
        <v>0</v>
      </c>
      <c r="U1033" s="388">
        <f t="shared" si="332"/>
        <v>0</v>
      </c>
      <c r="V1033" s="393">
        <f t="shared" si="332"/>
        <v>0</v>
      </c>
      <c r="W1033" s="37">
        <f>G1033-SUM(H1033:V1033)</f>
        <v>0</v>
      </c>
      <c r="Y1033"/>
    </row>
    <row r="1034" spans="1:25" x14ac:dyDescent="0.25">
      <c r="A1034" s="212"/>
      <c r="B1034" s="465"/>
      <c r="C1034" s="272"/>
      <c r="D1034" s="272"/>
      <c r="E1034" s="273" t="s">
        <v>60</v>
      </c>
      <c r="F1034" s="273"/>
      <c r="G1034" s="367">
        <f t="shared" ref="G1034:W1034" si="333">SUBTOTAL(9,G1035:G1037)</f>
        <v>0</v>
      </c>
      <c r="H1034" s="368">
        <f t="shared" si="333"/>
        <v>0</v>
      </c>
      <c r="I1034" s="369">
        <f t="shared" si="333"/>
        <v>0</v>
      </c>
      <c r="J1034" s="369">
        <f t="shared" si="333"/>
        <v>0</v>
      </c>
      <c r="K1034" s="370">
        <f t="shared" si="333"/>
        <v>0</v>
      </c>
      <c r="L1034" s="364">
        <f t="shared" si="333"/>
        <v>0</v>
      </c>
      <c r="M1034" s="364">
        <f t="shared" si="333"/>
        <v>0</v>
      </c>
      <c r="N1034" s="364">
        <f t="shared" si="333"/>
        <v>0</v>
      </c>
      <c r="O1034" s="364">
        <f t="shared" si="333"/>
        <v>0</v>
      </c>
      <c r="P1034" s="364">
        <f t="shared" si="333"/>
        <v>0</v>
      </c>
      <c r="Q1034" s="364">
        <f t="shared" si="333"/>
        <v>0</v>
      </c>
      <c r="R1034" s="364">
        <f t="shared" si="333"/>
        <v>0</v>
      </c>
      <c r="S1034" s="364">
        <f t="shared" si="333"/>
        <v>0</v>
      </c>
      <c r="T1034" s="364">
        <f t="shared" si="333"/>
        <v>0</v>
      </c>
      <c r="U1034" s="364">
        <f t="shared" si="333"/>
        <v>0</v>
      </c>
      <c r="V1034" s="364">
        <f t="shared" si="333"/>
        <v>0</v>
      </c>
      <c r="W1034" s="366">
        <f t="shared" si="333"/>
        <v>0</v>
      </c>
      <c r="Y1034"/>
    </row>
    <row r="1035" spans="1:25" outlineLevel="1" x14ac:dyDescent="0.25">
      <c r="A1035" s="212"/>
      <c r="B1035" s="465"/>
      <c r="C1035" s="272"/>
      <c r="D1035" s="272"/>
      <c r="E1035" s="273"/>
      <c r="F1035" s="274" t="s">
        <v>61</v>
      </c>
      <c r="G1035" s="394">
        <f t="shared" ref="G1035:V1035" si="334">G177</f>
        <v>0</v>
      </c>
      <c r="H1035" s="395">
        <f t="shared" si="334"/>
        <v>0</v>
      </c>
      <c r="I1035" s="389">
        <f t="shared" si="334"/>
        <v>0</v>
      </c>
      <c r="J1035" s="389">
        <f t="shared" si="334"/>
        <v>0</v>
      </c>
      <c r="K1035" s="390">
        <f t="shared" si="334"/>
        <v>0</v>
      </c>
      <c r="L1035" s="391">
        <f t="shared" si="334"/>
        <v>0</v>
      </c>
      <c r="M1035" s="396">
        <f t="shared" si="334"/>
        <v>0</v>
      </c>
      <c r="N1035" s="392">
        <f t="shared" si="334"/>
        <v>0</v>
      </c>
      <c r="O1035" s="392">
        <f t="shared" si="334"/>
        <v>0</v>
      </c>
      <c r="P1035" s="392">
        <f t="shared" si="334"/>
        <v>0</v>
      </c>
      <c r="Q1035" s="392">
        <f t="shared" si="334"/>
        <v>0</v>
      </c>
      <c r="R1035" s="392">
        <f t="shared" si="334"/>
        <v>0</v>
      </c>
      <c r="S1035" s="392">
        <f t="shared" si="334"/>
        <v>0</v>
      </c>
      <c r="T1035" s="388">
        <f t="shared" si="334"/>
        <v>0</v>
      </c>
      <c r="U1035" s="392">
        <f t="shared" si="334"/>
        <v>0</v>
      </c>
      <c r="V1035" s="393">
        <f t="shared" si="334"/>
        <v>0</v>
      </c>
      <c r="W1035" s="37">
        <f>G1035-SUM(H1035:V1035)</f>
        <v>0</v>
      </c>
      <c r="Y1035"/>
    </row>
    <row r="1036" spans="1:25" outlineLevel="1" x14ac:dyDescent="0.25">
      <c r="A1036" s="212"/>
      <c r="B1036" s="465"/>
      <c r="C1036" s="272"/>
      <c r="D1036" s="272"/>
      <c r="E1036" s="273"/>
      <c r="F1036" s="274" t="s">
        <v>62</v>
      </c>
      <c r="G1036" s="394">
        <f t="shared" ref="G1036:V1036" si="335">G178</f>
        <v>0</v>
      </c>
      <c r="H1036" s="395">
        <f t="shared" si="335"/>
        <v>0</v>
      </c>
      <c r="I1036" s="389">
        <f t="shared" si="335"/>
        <v>0</v>
      </c>
      <c r="J1036" s="389">
        <f t="shared" si="335"/>
        <v>0</v>
      </c>
      <c r="K1036" s="390">
        <f t="shared" si="335"/>
        <v>0</v>
      </c>
      <c r="L1036" s="391">
        <f t="shared" si="335"/>
        <v>0</v>
      </c>
      <c r="M1036" s="396">
        <f t="shared" si="335"/>
        <v>0</v>
      </c>
      <c r="N1036" s="392">
        <f t="shared" si="335"/>
        <v>0</v>
      </c>
      <c r="O1036" s="392">
        <f t="shared" si="335"/>
        <v>0</v>
      </c>
      <c r="P1036" s="392">
        <f t="shared" si="335"/>
        <v>0</v>
      </c>
      <c r="Q1036" s="392">
        <f t="shared" si="335"/>
        <v>0</v>
      </c>
      <c r="R1036" s="392">
        <f t="shared" si="335"/>
        <v>0</v>
      </c>
      <c r="S1036" s="392">
        <f t="shared" si="335"/>
        <v>0</v>
      </c>
      <c r="T1036" s="388">
        <f t="shared" si="335"/>
        <v>0</v>
      </c>
      <c r="U1036" s="392">
        <f t="shared" si="335"/>
        <v>0</v>
      </c>
      <c r="V1036" s="393">
        <f t="shared" si="335"/>
        <v>0</v>
      </c>
      <c r="W1036" s="37">
        <f>G1036-SUM(H1036:V1036)</f>
        <v>0</v>
      </c>
      <c r="Y1036"/>
    </row>
    <row r="1037" spans="1:25" outlineLevel="1" x14ac:dyDescent="0.25">
      <c r="A1037" s="212"/>
      <c r="B1037" s="465"/>
      <c r="C1037" s="272"/>
      <c r="D1037" s="272"/>
      <c r="E1037" s="273"/>
      <c r="F1037" s="274" t="s">
        <v>63</v>
      </c>
      <c r="G1037" s="394">
        <f t="shared" ref="G1037:V1037" si="336">G179</f>
        <v>0</v>
      </c>
      <c r="H1037" s="395">
        <f t="shared" si="336"/>
        <v>0</v>
      </c>
      <c r="I1037" s="389">
        <f t="shared" si="336"/>
        <v>0</v>
      </c>
      <c r="J1037" s="389">
        <f t="shared" si="336"/>
        <v>0</v>
      </c>
      <c r="K1037" s="390">
        <f t="shared" si="336"/>
        <v>0</v>
      </c>
      <c r="L1037" s="391">
        <f t="shared" si="336"/>
        <v>0</v>
      </c>
      <c r="M1037" s="396">
        <f t="shared" si="336"/>
        <v>0</v>
      </c>
      <c r="N1037" s="392">
        <f t="shared" si="336"/>
        <v>0</v>
      </c>
      <c r="O1037" s="392">
        <f t="shared" si="336"/>
        <v>0</v>
      </c>
      <c r="P1037" s="392">
        <f t="shared" si="336"/>
        <v>0</v>
      </c>
      <c r="Q1037" s="392">
        <f t="shared" si="336"/>
        <v>0</v>
      </c>
      <c r="R1037" s="392">
        <f t="shared" si="336"/>
        <v>0</v>
      </c>
      <c r="S1037" s="392">
        <f t="shared" si="336"/>
        <v>0</v>
      </c>
      <c r="T1037" s="388">
        <f t="shared" si="336"/>
        <v>0</v>
      </c>
      <c r="U1037" s="392">
        <f t="shared" si="336"/>
        <v>0</v>
      </c>
      <c r="V1037" s="393">
        <f t="shared" si="336"/>
        <v>0</v>
      </c>
      <c r="W1037" s="37">
        <f>G1037-SUM(H1037:V1037)</f>
        <v>0</v>
      </c>
      <c r="Y1037"/>
    </row>
    <row r="1038" spans="1:25" x14ac:dyDescent="0.25">
      <c r="A1038" s="212"/>
      <c r="B1038" s="465"/>
      <c r="C1038" s="272"/>
      <c r="D1038" s="272"/>
      <c r="E1038" s="273" t="s">
        <v>64</v>
      </c>
      <c r="F1038" s="273"/>
      <c r="G1038" s="367">
        <f t="shared" ref="G1038:W1038" si="337">SUBTOTAL(9,G1039:G1040)</f>
        <v>0</v>
      </c>
      <c r="H1038" s="368">
        <f t="shared" si="337"/>
        <v>0</v>
      </c>
      <c r="I1038" s="369">
        <f t="shared" si="337"/>
        <v>0</v>
      </c>
      <c r="J1038" s="369">
        <f t="shared" si="337"/>
        <v>0</v>
      </c>
      <c r="K1038" s="370">
        <f t="shared" si="337"/>
        <v>0</v>
      </c>
      <c r="L1038" s="364">
        <f t="shared" si="337"/>
        <v>0</v>
      </c>
      <c r="M1038" s="364">
        <f t="shared" si="337"/>
        <v>0</v>
      </c>
      <c r="N1038" s="364">
        <f t="shared" si="337"/>
        <v>0</v>
      </c>
      <c r="O1038" s="364">
        <f t="shared" si="337"/>
        <v>0</v>
      </c>
      <c r="P1038" s="364">
        <f t="shared" si="337"/>
        <v>0</v>
      </c>
      <c r="Q1038" s="364">
        <f t="shared" si="337"/>
        <v>0</v>
      </c>
      <c r="R1038" s="364">
        <f t="shared" si="337"/>
        <v>0</v>
      </c>
      <c r="S1038" s="364">
        <f t="shared" si="337"/>
        <v>0</v>
      </c>
      <c r="T1038" s="364">
        <f t="shared" si="337"/>
        <v>0</v>
      </c>
      <c r="U1038" s="364">
        <f t="shared" si="337"/>
        <v>0</v>
      </c>
      <c r="V1038" s="364">
        <f t="shared" si="337"/>
        <v>0</v>
      </c>
      <c r="W1038" s="366">
        <f t="shared" si="337"/>
        <v>0</v>
      </c>
      <c r="Y1038"/>
    </row>
    <row r="1039" spans="1:25" outlineLevel="1" x14ac:dyDescent="0.25">
      <c r="A1039" s="212"/>
      <c r="B1039" s="465"/>
      <c r="C1039" s="272"/>
      <c r="D1039" s="272"/>
      <c r="E1039" s="273"/>
      <c r="F1039" s="274" t="s">
        <v>65</v>
      </c>
      <c r="G1039" s="394">
        <f t="shared" ref="G1039:V1039" si="338">G181</f>
        <v>0</v>
      </c>
      <c r="H1039" s="395">
        <f t="shared" si="338"/>
        <v>0</v>
      </c>
      <c r="I1039" s="389">
        <f t="shared" si="338"/>
        <v>0</v>
      </c>
      <c r="J1039" s="389">
        <f t="shared" si="338"/>
        <v>0</v>
      </c>
      <c r="K1039" s="390">
        <f t="shared" si="338"/>
        <v>0</v>
      </c>
      <c r="L1039" s="391">
        <f t="shared" si="338"/>
        <v>0</v>
      </c>
      <c r="M1039" s="396">
        <f t="shared" si="338"/>
        <v>0</v>
      </c>
      <c r="N1039" s="392">
        <f t="shared" si="338"/>
        <v>0</v>
      </c>
      <c r="O1039" s="392">
        <f t="shared" si="338"/>
        <v>0</v>
      </c>
      <c r="P1039" s="392">
        <f t="shared" si="338"/>
        <v>0</v>
      </c>
      <c r="Q1039" s="392">
        <f t="shared" si="338"/>
        <v>0</v>
      </c>
      <c r="R1039" s="392">
        <f t="shared" si="338"/>
        <v>0</v>
      </c>
      <c r="S1039" s="392">
        <f t="shared" si="338"/>
        <v>0</v>
      </c>
      <c r="T1039" s="388">
        <f t="shared" si="338"/>
        <v>0</v>
      </c>
      <c r="U1039" s="392">
        <f t="shared" si="338"/>
        <v>0</v>
      </c>
      <c r="V1039" s="393">
        <f t="shared" si="338"/>
        <v>0</v>
      </c>
      <c r="W1039" s="37">
        <f>G1039-SUM(H1039:V1039)</f>
        <v>0</v>
      </c>
      <c r="Y1039"/>
    </row>
    <row r="1040" spans="1:25" outlineLevel="1" x14ac:dyDescent="0.25">
      <c r="A1040" s="212"/>
      <c r="B1040" s="465"/>
      <c r="C1040" s="272"/>
      <c r="D1040" s="272"/>
      <c r="E1040" s="273"/>
      <c r="F1040" s="274" t="s">
        <v>66</v>
      </c>
      <c r="G1040" s="394">
        <f t="shared" ref="G1040:V1040" si="339">G182</f>
        <v>0</v>
      </c>
      <c r="H1040" s="395">
        <f t="shared" si="339"/>
        <v>0</v>
      </c>
      <c r="I1040" s="389">
        <f t="shared" si="339"/>
        <v>0</v>
      </c>
      <c r="J1040" s="389">
        <f t="shared" si="339"/>
        <v>0</v>
      </c>
      <c r="K1040" s="390">
        <f t="shared" si="339"/>
        <v>0</v>
      </c>
      <c r="L1040" s="391">
        <f t="shared" si="339"/>
        <v>0</v>
      </c>
      <c r="M1040" s="396">
        <f t="shared" si="339"/>
        <v>0</v>
      </c>
      <c r="N1040" s="392">
        <f t="shared" si="339"/>
        <v>0</v>
      </c>
      <c r="O1040" s="392">
        <f t="shared" si="339"/>
        <v>0</v>
      </c>
      <c r="P1040" s="392">
        <f t="shared" si="339"/>
        <v>0</v>
      </c>
      <c r="Q1040" s="392">
        <f t="shared" si="339"/>
        <v>0</v>
      </c>
      <c r="R1040" s="392">
        <f t="shared" si="339"/>
        <v>0</v>
      </c>
      <c r="S1040" s="392">
        <f t="shared" si="339"/>
        <v>0</v>
      </c>
      <c r="T1040" s="388">
        <f t="shared" si="339"/>
        <v>0</v>
      </c>
      <c r="U1040" s="392">
        <f t="shared" si="339"/>
        <v>0</v>
      </c>
      <c r="V1040" s="393">
        <f t="shared" si="339"/>
        <v>0</v>
      </c>
      <c r="W1040" s="37">
        <f>G1040-SUM(H1040:V1040)</f>
        <v>0</v>
      </c>
      <c r="Y1040"/>
    </row>
    <row r="1041" spans="1:25" x14ac:dyDescent="0.25">
      <c r="A1041" s="212"/>
      <c r="B1041" s="465"/>
      <c r="C1041" s="272"/>
      <c r="D1041" s="272"/>
      <c r="E1041" s="273" t="s">
        <v>67</v>
      </c>
      <c r="F1041" s="273"/>
      <c r="G1041" s="367">
        <f t="shared" ref="G1041:W1041" si="340">SUBTOTAL(9,G1042:G1044)</f>
        <v>0</v>
      </c>
      <c r="H1041" s="368">
        <f t="shared" si="340"/>
        <v>0</v>
      </c>
      <c r="I1041" s="369">
        <f t="shared" si="340"/>
        <v>0</v>
      </c>
      <c r="J1041" s="369">
        <f t="shared" si="340"/>
        <v>0</v>
      </c>
      <c r="K1041" s="370">
        <f t="shared" si="340"/>
        <v>0</v>
      </c>
      <c r="L1041" s="364">
        <f t="shared" si="340"/>
        <v>0</v>
      </c>
      <c r="M1041" s="364">
        <f t="shared" si="340"/>
        <v>0</v>
      </c>
      <c r="N1041" s="364">
        <f t="shared" si="340"/>
        <v>0</v>
      </c>
      <c r="O1041" s="364">
        <f t="shared" si="340"/>
        <v>0</v>
      </c>
      <c r="P1041" s="364">
        <f t="shared" si="340"/>
        <v>0</v>
      </c>
      <c r="Q1041" s="364">
        <f t="shared" si="340"/>
        <v>0</v>
      </c>
      <c r="R1041" s="364">
        <f t="shared" si="340"/>
        <v>0</v>
      </c>
      <c r="S1041" s="364">
        <f t="shared" si="340"/>
        <v>0</v>
      </c>
      <c r="T1041" s="364">
        <f t="shared" si="340"/>
        <v>0</v>
      </c>
      <c r="U1041" s="364">
        <f t="shared" si="340"/>
        <v>0</v>
      </c>
      <c r="V1041" s="364">
        <f t="shared" si="340"/>
        <v>0</v>
      </c>
      <c r="W1041" s="366">
        <f t="shared" si="340"/>
        <v>0</v>
      </c>
      <c r="Y1041"/>
    </row>
    <row r="1042" spans="1:25" outlineLevel="1" x14ac:dyDescent="0.25">
      <c r="A1042" s="212"/>
      <c r="B1042" s="465"/>
      <c r="C1042" s="272"/>
      <c r="D1042" s="272"/>
      <c r="E1042" s="273"/>
      <c r="F1042" s="274" t="s">
        <v>68</v>
      </c>
      <c r="G1042" s="394">
        <f t="shared" ref="G1042:V1042" si="341">G184</f>
        <v>0</v>
      </c>
      <c r="H1042" s="395">
        <f t="shared" si="341"/>
        <v>0</v>
      </c>
      <c r="I1042" s="389">
        <f t="shared" si="341"/>
        <v>0</v>
      </c>
      <c r="J1042" s="389">
        <f t="shared" si="341"/>
        <v>0</v>
      </c>
      <c r="K1042" s="390">
        <f t="shared" si="341"/>
        <v>0</v>
      </c>
      <c r="L1042" s="391">
        <f t="shared" si="341"/>
        <v>0</v>
      </c>
      <c r="M1042" s="396">
        <f t="shared" si="341"/>
        <v>0</v>
      </c>
      <c r="N1042" s="392">
        <f t="shared" si="341"/>
        <v>0</v>
      </c>
      <c r="O1042" s="392">
        <f t="shared" si="341"/>
        <v>0</v>
      </c>
      <c r="P1042" s="392">
        <f t="shared" si="341"/>
        <v>0</v>
      </c>
      <c r="Q1042" s="392">
        <f t="shared" si="341"/>
        <v>0</v>
      </c>
      <c r="R1042" s="392">
        <f t="shared" si="341"/>
        <v>0</v>
      </c>
      <c r="S1042" s="392">
        <f t="shared" si="341"/>
        <v>0</v>
      </c>
      <c r="T1042" s="388">
        <f t="shared" si="341"/>
        <v>0</v>
      </c>
      <c r="U1042" s="392">
        <f t="shared" si="341"/>
        <v>0</v>
      </c>
      <c r="V1042" s="393">
        <f t="shared" si="341"/>
        <v>0</v>
      </c>
      <c r="W1042" s="37">
        <f>G1042-SUM(H1042:V1042)</f>
        <v>0</v>
      </c>
      <c r="Y1042"/>
    </row>
    <row r="1043" spans="1:25" outlineLevel="1" x14ac:dyDescent="0.25">
      <c r="A1043" s="212"/>
      <c r="B1043" s="465"/>
      <c r="C1043" s="272"/>
      <c r="D1043" s="272"/>
      <c r="E1043" s="273"/>
      <c r="F1043" s="274" t="s">
        <v>69</v>
      </c>
      <c r="G1043" s="394">
        <f t="shared" ref="G1043:V1043" si="342">G185</f>
        <v>0</v>
      </c>
      <c r="H1043" s="395">
        <f t="shared" si="342"/>
        <v>0</v>
      </c>
      <c r="I1043" s="389">
        <f t="shared" si="342"/>
        <v>0</v>
      </c>
      <c r="J1043" s="389">
        <f t="shared" si="342"/>
        <v>0</v>
      </c>
      <c r="K1043" s="390">
        <f t="shared" si="342"/>
        <v>0</v>
      </c>
      <c r="L1043" s="391">
        <f t="shared" si="342"/>
        <v>0</v>
      </c>
      <c r="M1043" s="396">
        <f t="shared" si="342"/>
        <v>0</v>
      </c>
      <c r="N1043" s="392">
        <f t="shared" si="342"/>
        <v>0</v>
      </c>
      <c r="O1043" s="392">
        <f t="shared" si="342"/>
        <v>0</v>
      </c>
      <c r="P1043" s="392">
        <f t="shared" si="342"/>
        <v>0</v>
      </c>
      <c r="Q1043" s="392">
        <f t="shared" si="342"/>
        <v>0</v>
      </c>
      <c r="R1043" s="392">
        <f t="shared" si="342"/>
        <v>0</v>
      </c>
      <c r="S1043" s="392">
        <f t="shared" si="342"/>
        <v>0</v>
      </c>
      <c r="T1043" s="388">
        <f t="shared" si="342"/>
        <v>0</v>
      </c>
      <c r="U1043" s="392">
        <f t="shared" si="342"/>
        <v>0</v>
      </c>
      <c r="V1043" s="393">
        <f t="shared" si="342"/>
        <v>0</v>
      </c>
      <c r="W1043" s="37">
        <f>G1043-SUM(H1043:V1043)</f>
        <v>0</v>
      </c>
      <c r="Y1043"/>
    </row>
    <row r="1044" spans="1:25" outlineLevel="1" x14ac:dyDescent="0.25">
      <c r="A1044" s="212"/>
      <c r="B1044" s="465"/>
      <c r="C1044" s="272"/>
      <c r="D1044" s="272"/>
      <c r="E1044" s="273"/>
      <c r="F1044" s="274" t="s">
        <v>70</v>
      </c>
      <c r="G1044" s="394">
        <f t="shared" ref="G1044:V1044" si="343">G186</f>
        <v>0</v>
      </c>
      <c r="H1044" s="395">
        <f t="shared" si="343"/>
        <v>0</v>
      </c>
      <c r="I1044" s="389">
        <f t="shared" si="343"/>
        <v>0</v>
      </c>
      <c r="J1044" s="389">
        <f t="shared" si="343"/>
        <v>0</v>
      </c>
      <c r="K1044" s="390">
        <f t="shared" si="343"/>
        <v>0</v>
      </c>
      <c r="L1044" s="391">
        <f t="shared" si="343"/>
        <v>0</v>
      </c>
      <c r="M1044" s="396">
        <f t="shared" si="343"/>
        <v>0</v>
      </c>
      <c r="N1044" s="392">
        <f t="shared" si="343"/>
        <v>0</v>
      </c>
      <c r="O1044" s="392">
        <f t="shared" si="343"/>
        <v>0</v>
      </c>
      <c r="P1044" s="392">
        <f t="shared" si="343"/>
        <v>0</v>
      </c>
      <c r="Q1044" s="392">
        <f t="shared" si="343"/>
        <v>0</v>
      </c>
      <c r="R1044" s="392">
        <f t="shared" si="343"/>
        <v>0</v>
      </c>
      <c r="S1044" s="392">
        <f t="shared" si="343"/>
        <v>0</v>
      </c>
      <c r="T1044" s="388">
        <f t="shared" si="343"/>
        <v>0</v>
      </c>
      <c r="U1044" s="392">
        <f t="shared" si="343"/>
        <v>0</v>
      </c>
      <c r="V1044" s="393">
        <f t="shared" si="343"/>
        <v>0</v>
      </c>
      <c r="W1044" s="37">
        <f>G1044-SUM(H1044:V1044)</f>
        <v>0</v>
      </c>
      <c r="Y1044"/>
    </row>
    <row r="1045" spans="1:25" x14ac:dyDescent="0.25">
      <c r="A1045" s="212"/>
      <c r="B1045" s="465"/>
      <c r="C1045" s="272"/>
      <c r="D1045" s="272" t="s">
        <v>71</v>
      </c>
      <c r="E1045" s="273"/>
      <c r="F1045" s="273"/>
      <c r="G1045" s="367"/>
      <c r="H1045" s="369"/>
      <c r="I1045" s="369"/>
      <c r="J1045" s="369"/>
      <c r="K1045" s="370"/>
      <c r="L1045" s="363"/>
      <c r="M1045" s="364"/>
      <c r="N1045" s="364"/>
      <c r="O1045" s="364"/>
      <c r="P1045" s="364"/>
      <c r="Q1045" s="364"/>
      <c r="R1045" s="364"/>
      <c r="S1045" s="364"/>
      <c r="T1045" s="364"/>
      <c r="U1045" s="364"/>
      <c r="V1045" s="365"/>
      <c r="W1045" s="366"/>
      <c r="Y1045"/>
    </row>
    <row r="1046" spans="1:25" x14ac:dyDescent="0.25">
      <c r="A1046" s="212"/>
      <c r="B1046" s="465"/>
      <c r="C1046" s="272"/>
      <c r="D1046" s="272"/>
      <c r="E1046" s="273" t="s">
        <v>72</v>
      </c>
      <c r="F1046" s="273"/>
      <c r="G1046" s="367">
        <f t="shared" ref="G1046:W1046" si="344">SUBTOTAL(9,G1047:G1048)</f>
        <v>0</v>
      </c>
      <c r="H1046" s="368">
        <f t="shared" si="344"/>
        <v>0</v>
      </c>
      <c r="I1046" s="369">
        <f t="shared" si="344"/>
        <v>0</v>
      </c>
      <c r="J1046" s="369">
        <f t="shared" si="344"/>
        <v>0</v>
      </c>
      <c r="K1046" s="370">
        <f t="shared" si="344"/>
        <v>0</v>
      </c>
      <c r="L1046" s="364">
        <f t="shared" si="344"/>
        <v>0</v>
      </c>
      <c r="M1046" s="364">
        <f t="shared" si="344"/>
        <v>0</v>
      </c>
      <c r="N1046" s="364">
        <f t="shared" si="344"/>
        <v>0</v>
      </c>
      <c r="O1046" s="364">
        <f t="shared" si="344"/>
        <v>0</v>
      </c>
      <c r="P1046" s="364">
        <f t="shared" si="344"/>
        <v>0</v>
      </c>
      <c r="Q1046" s="364">
        <f t="shared" si="344"/>
        <v>0</v>
      </c>
      <c r="R1046" s="364">
        <f t="shared" si="344"/>
        <v>0</v>
      </c>
      <c r="S1046" s="364">
        <f t="shared" si="344"/>
        <v>0</v>
      </c>
      <c r="T1046" s="364">
        <f t="shared" si="344"/>
        <v>0</v>
      </c>
      <c r="U1046" s="364">
        <f t="shared" si="344"/>
        <v>0</v>
      </c>
      <c r="V1046" s="364">
        <f t="shared" si="344"/>
        <v>0</v>
      </c>
      <c r="W1046" s="366">
        <f t="shared" si="344"/>
        <v>0</v>
      </c>
      <c r="Y1046"/>
    </row>
    <row r="1047" spans="1:25" outlineLevel="1" x14ac:dyDescent="0.25">
      <c r="A1047" s="212"/>
      <c r="B1047" s="465"/>
      <c r="C1047" s="272"/>
      <c r="D1047" s="272"/>
      <c r="E1047" s="273"/>
      <c r="F1047" s="274" t="s">
        <v>73</v>
      </c>
      <c r="G1047" s="394">
        <f t="shared" ref="G1047:V1047" si="345">G189</f>
        <v>0</v>
      </c>
      <c r="H1047" s="395">
        <f t="shared" si="345"/>
        <v>0</v>
      </c>
      <c r="I1047" s="389">
        <f t="shared" si="345"/>
        <v>0</v>
      </c>
      <c r="J1047" s="389">
        <f t="shared" si="345"/>
        <v>0</v>
      </c>
      <c r="K1047" s="390">
        <f t="shared" si="345"/>
        <v>0</v>
      </c>
      <c r="L1047" s="391">
        <f t="shared" si="345"/>
        <v>0</v>
      </c>
      <c r="M1047" s="396">
        <f t="shared" si="345"/>
        <v>0</v>
      </c>
      <c r="N1047" s="392">
        <f t="shared" si="345"/>
        <v>0</v>
      </c>
      <c r="O1047" s="392">
        <f t="shared" si="345"/>
        <v>0</v>
      </c>
      <c r="P1047" s="392">
        <f t="shared" si="345"/>
        <v>0</v>
      </c>
      <c r="Q1047" s="392">
        <f t="shared" si="345"/>
        <v>0</v>
      </c>
      <c r="R1047" s="392">
        <f t="shared" si="345"/>
        <v>0</v>
      </c>
      <c r="S1047" s="392">
        <f t="shared" si="345"/>
        <v>0</v>
      </c>
      <c r="T1047" s="388">
        <f t="shared" si="345"/>
        <v>0</v>
      </c>
      <c r="U1047" s="392">
        <f t="shared" si="345"/>
        <v>0</v>
      </c>
      <c r="V1047" s="393">
        <f t="shared" si="345"/>
        <v>0</v>
      </c>
      <c r="W1047" s="37">
        <f>G1047-SUM(H1047:V1047)</f>
        <v>0</v>
      </c>
      <c r="Y1047"/>
    </row>
    <row r="1048" spans="1:25" outlineLevel="1" x14ac:dyDescent="0.25">
      <c r="A1048" s="212"/>
      <c r="B1048" s="465"/>
      <c r="C1048" s="272"/>
      <c r="D1048" s="272"/>
      <c r="E1048" s="273"/>
      <c r="F1048" s="274" t="s">
        <v>74</v>
      </c>
      <c r="G1048" s="394">
        <f t="shared" ref="G1048:V1048" si="346">G190</f>
        <v>0</v>
      </c>
      <c r="H1048" s="395">
        <f t="shared" si="346"/>
        <v>0</v>
      </c>
      <c r="I1048" s="389">
        <f t="shared" si="346"/>
        <v>0</v>
      </c>
      <c r="J1048" s="389">
        <f t="shared" si="346"/>
        <v>0</v>
      </c>
      <c r="K1048" s="390">
        <f t="shared" si="346"/>
        <v>0</v>
      </c>
      <c r="L1048" s="391">
        <f t="shared" si="346"/>
        <v>0</v>
      </c>
      <c r="M1048" s="396">
        <f t="shared" si="346"/>
        <v>0</v>
      </c>
      <c r="N1048" s="392">
        <f t="shared" si="346"/>
        <v>0</v>
      </c>
      <c r="O1048" s="392">
        <f t="shared" si="346"/>
        <v>0</v>
      </c>
      <c r="P1048" s="392">
        <f t="shared" si="346"/>
        <v>0</v>
      </c>
      <c r="Q1048" s="392">
        <f t="shared" si="346"/>
        <v>0</v>
      </c>
      <c r="R1048" s="392">
        <f t="shared" si="346"/>
        <v>0</v>
      </c>
      <c r="S1048" s="392">
        <f t="shared" si="346"/>
        <v>0</v>
      </c>
      <c r="T1048" s="388">
        <f t="shared" si="346"/>
        <v>0</v>
      </c>
      <c r="U1048" s="392">
        <f t="shared" si="346"/>
        <v>0</v>
      </c>
      <c r="V1048" s="393">
        <f t="shared" si="346"/>
        <v>0</v>
      </c>
      <c r="W1048" s="37">
        <f>G1048-SUM(H1048:V1048)</f>
        <v>0</v>
      </c>
      <c r="Y1048"/>
    </row>
    <row r="1049" spans="1:25" x14ac:dyDescent="0.25">
      <c r="A1049" s="212"/>
      <c r="B1049" s="465"/>
      <c r="C1049" s="272"/>
      <c r="D1049" s="272"/>
      <c r="E1049" s="273" t="s">
        <v>75</v>
      </c>
      <c r="F1049" s="273"/>
      <c r="G1049" s="367">
        <f t="shared" ref="G1049:W1049" si="347">SUBTOTAL(9,G1050:G1051)</f>
        <v>0</v>
      </c>
      <c r="H1049" s="368">
        <f t="shared" si="347"/>
        <v>0</v>
      </c>
      <c r="I1049" s="369">
        <f t="shared" si="347"/>
        <v>0</v>
      </c>
      <c r="J1049" s="369">
        <f t="shared" si="347"/>
        <v>0</v>
      </c>
      <c r="K1049" s="370">
        <f t="shared" si="347"/>
        <v>0</v>
      </c>
      <c r="L1049" s="364">
        <f t="shared" si="347"/>
        <v>0</v>
      </c>
      <c r="M1049" s="364">
        <f t="shared" si="347"/>
        <v>0</v>
      </c>
      <c r="N1049" s="364">
        <f t="shared" si="347"/>
        <v>0</v>
      </c>
      <c r="O1049" s="364">
        <f t="shared" si="347"/>
        <v>0</v>
      </c>
      <c r="P1049" s="364">
        <f t="shared" si="347"/>
        <v>0</v>
      </c>
      <c r="Q1049" s="364">
        <f t="shared" si="347"/>
        <v>0</v>
      </c>
      <c r="R1049" s="364">
        <f t="shared" si="347"/>
        <v>0</v>
      </c>
      <c r="S1049" s="364">
        <f t="shared" si="347"/>
        <v>0</v>
      </c>
      <c r="T1049" s="364">
        <f t="shared" si="347"/>
        <v>0</v>
      </c>
      <c r="U1049" s="364">
        <f t="shared" si="347"/>
        <v>0</v>
      </c>
      <c r="V1049" s="364">
        <f t="shared" si="347"/>
        <v>0</v>
      </c>
      <c r="W1049" s="366">
        <f t="shared" si="347"/>
        <v>0</v>
      </c>
      <c r="Y1049"/>
    </row>
    <row r="1050" spans="1:25" outlineLevel="1" x14ac:dyDescent="0.25">
      <c r="A1050" s="212"/>
      <c r="B1050" s="465"/>
      <c r="C1050" s="272"/>
      <c r="D1050" s="272"/>
      <c r="E1050" s="273"/>
      <c r="F1050" s="274" t="s">
        <v>76</v>
      </c>
      <c r="G1050" s="394">
        <f t="shared" ref="G1050:V1050" si="348">G192</f>
        <v>0</v>
      </c>
      <c r="H1050" s="395">
        <f t="shared" si="348"/>
        <v>0</v>
      </c>
      <c r="I1050" s="389">
        <f t="shared" si="348"/>
        <v>0</v>
      </c>
      <c r="J1050" s="389">
        <f t="shared" si="348"/>
        <v>0</v>
      </c>
      <c r="K1050" s="390">
        <f t="shared" si="348"/>
        <v>0</v>
      </c>
      <c r="L1050" s="391">
        <f t="shared" si="348"/>
        <v>0</v>
      </c>
      <c r="M1050" s="396">
        <f t="shared" si="348"/>
        <v>0</v>
      </c>
      <c r="N1050" s="392">
        <f t="shared" si="348"/>
        <v>0</v>
      </c>
      <c r="O1050" s="392">
        <f t="shared" si="348"/>
        <v>0</v>
      </c>
      <c r="P1050" s="392">
        <f t="shared" si="348"/>
        <v>0</v>
      </c>
      <c r="Q1050" s="392">
        <f t="shared" si="348"/>
        <v>0</v>
      </c>
      <c r="R1050" s="392">
        <f t="shared" si="348"/>
        <v>0</v>
      </c>
      <c r="S1050" s="392">
        <f t="shared" si="348"/>
        <v>0</v>
      </c>
      <c r="T1050" s="388">
        <f t="shared" si="348"/>
        <v>0</v>
      </c>
      <c r="U1050" s="392">
        <f t="shared" si="348"/>
        <v>0</v>
      </c>
      <c r="V1050" s="393">
        <f t="shared" si="348"/>
        <v>0</v>
      </c>
      <c r="W1050" s="37">
        <f>G1050-SUM(H1050:V1050)</f>
        <v>0</v>
      </c>
      <c r="Y1050"/>
    </row>
    <row r="1051" spans="1:25" outlineLevel="1" x14ac:dyDescent="0.25">
      <c r="A1051" s="212"/>
      <c r="B1051" s="465"/>
      <c r="C1051" s="272"/>
      <c r="D1051" s="272"/>
      <c r="E1051" s="273"/>
      <c r="F1051" s="274" t="s">
        <v>77</v>
      </c>
      <c r="G1051" s="394">
        <f t="shared" ref="G1051:V1051" si="349">G193</f>
        <v>0</v>
      </c>
      <c r="H1051" s="395">
        <f t="shared" si="349"/>
        <v>0</v>
      </c>
      <c r="I1051" s="389">
        <f t="shared" si="349"/>
        <v>0</v>
      </c>
      <c r="J1051" s="389">
        <f t="shared" si="349"/>
        <v>0</v>
      </c>
      <c r="K1051" s="390">
        <f t="shared" si="349"/>
        <v>0</v>
      </c>
      <c r="L1051" s="391">
        <f t="shared" si="349"/>
        <v>0</v>
      </c>
      <c r="M1051" s="396">
        <f t="shared" si="349"/>
        <v>0</v>
      </c>
      <c r="N1051" s="392">
        <f t="shared" si="349"/>
        <v>0</v>
      </c>
      <c r="O1051" s="392">
        <f t="shared" si="349"/>
        <v>0</v>
      </c>
      <c r="P1051" s="392">
        <f t="shared" si="349"/>
        <v>0</v>
      </c>
      <c r="Q1051" s="392">
        <f t="shared" si="349"/>
        <v>0</v>
      </c>
      <c r="R1051" s="392">
        <f t="shared" si="349"/>
        <v>0</v>
      </c>
      <c r="S1051" s="392">
        <f t="shared" si="349"/>
        <v>0</v>
      </c>
      <c r="T1051" s="388">
        <f t="shared" si="349"/>
        <v>0</v>
      </c>
      <c r="U1051" s="392">
        <f t="shared" si="349"/>
        <v>0</v>
      </c>
      <c r="V1051" s="393">
        <f t="shared" si="349"/>
        <v>0</v>
      </c>
      <c r="W1051" s="37">
        <f>G1051-SUM(H1051:V1051)</f>
        <v>0</v>
      </c>
      <c r="Y1051"/>
    </row>
    <row r="1052" spans="1:25" x14ac:dyDescent="0.25">
      <c r="A1052" s="212"/>
      <c r="B1052" s="465"/>
      <c r="C1052" s="272"/>
      <c r="D1052" s="272"/>
      <c r="E1052" s="273" t="s">
        <v>78</v>
      </c>
      <c r="F1052" s="273"/>
      <c r="G1052" s="367">
        <f t="shared" ref="G1052:W1052" si="350">SUBTOTAL(9,G1053:G1054)</f>
        <v>0</v>
      </c>
      <c r="H1052" s="368">
        <f t="shared" si="350"/>
        <v>0</v>
      </c>
      <c r="I1052" s="369">
        <f t="shared" si="350"/>
        <v>0</v>
      </c>
      <c r="J1052" s="369">
        <f t="shared" si="350"/>
        <v>0</v>
      </c>
      <c r="K1052" s="370">
        <f t="shared" si="350"/>
        <v>0</v>
      </c>
      <c r="L1052" s="364">
        <f t="shared" si="350"/>
        <v>0</v>
      </c>
      <c r="M1052" s="364">
        <f t="shared" si="350"/>
        <v>0</v>
      </c>
      <c r="N1052" s="364">
        <f t="shared" si="350"/>
        <v>0</v>
      </c>
      <c r="O1052" s="364">
        <f t="shared" si="350"/>
        <v>0</v>
      </c>
      <c r="P1052" s="364">
        <f t="shared" si="350"/>
        <v>0</v>
      </c>
      <c r="Q1052" s="364">
        <f t="shared" si="350"/>
        <v>0</v>
      </c>
      <c r="R1052" s="364">
        <f t="shared" si="350"/>
        <v>0</v>
      </c>
      <c r="S1052" s="364">
        <f t="shared" si="350"/>
        <v>0</v>
      </c>
      <c r="T1052" s="364">
        <f t="shared" si="350"/>
        <v>0</v>
      </c>
      <c r="U1052" s="364">
        <f t="shared" si="350"/>
        <v>0</v>
      </c>
      <c r="V1052" s="364">
        <f t="shared" si="350"/>
        <v>0</v>
      </c>
      <c r="W1052" s="366">
        <f t="shared" si="350"/>
        <v>0</v>
      </c>
      <c r="Y1052"/>
    </row>
    <row r="1053" spans="1:25" outlineLevel="1" x14ac:dyDescent="0.25">
      <c r="A1053" s="212"/>
      <c r="B1053" s="465"/>
      <c r="C1053" s="272"/>
      <c r="D1053" s="272"/>
      <c r="E1053" s="273"/>
      <c r="F1053" s="274" t="s">
        <v>79</v>
      </c>
      <c r="G1053" s="394">
        <f t="shared" ref="G1053:V1053" si="351">G195</f>
        <v>0</v>
      </c>
      <c r="H1053" s="395">
        <f t="shared" si="351"/>
        <v>0</v>
      </c>
      <c r="I1053" s="389">
        <f t="shared" si="351"/>
        <v>0</v>
      </c>
      <c r="J1053" s="389">
        <f t="shared" si="351"/>
        <v>0</v>
      </c>
      <c r="K1053" s="390">
        <f t="shared" si="351"/>
        <v>0</v>
      </c>
      <c r="L1053" s="391">
        <f t="shared" si="351"/>
        <v>0</v>
      </c>
      <c r="M1053" s="396">
        <f t="shared" si="351"/>
        <v>0</v>
      </c>
      <c r="N1053" s="392">
        <f t="shared" si="351"/>
        <v>0</v>
      </c>
      <c r="O1053" s="392">
        <f t="shared" si="351"/>
        <v>0</v>
      </c>
      <c r="P1053" s="392">
        <f t="shared" si="351"/>
        <v>0</v>
      </c>
      <c r="Q1053" s="392">
        <f t="shared" si="351"/>
        <v>0</v>
      </c>
      <c r="R1053" s="392">
        <f t="shared" si="351"/>
        <v>0</v>
      </c>
      <c r="S1053" s="392">
        <f t="shared" si="351"/>
        <v>0</v>
      </c>
      <c r="T1053" s="388">
        <f t="shared" si="351"/>
        <v>0</v>
      </c>
      <c r="U1053" s="392">
        <f t="shared" si="351"/>
        <v>0</v>
      </c>
      <c r="V1053" s="393">
        <f t="shared" si="351"/>
        <v>0</v>
      </c>
      <c r="W1053" s="37">
        <f>G1053-SUM(H1053:V1053)</f>
        <v>0</v>
      </c>
      <c r="Y1053"/>
    </row>
    <row r="1054" spans="1:25" outlineLevel="1" x14ac:dyDescent="0.25">
      <c r="A1054" s="212"/>
      <c r="B1054" s="465"/>
      <c r="C1054" s="272"/>
      <c r="D1054" s="272"/>
      <c r="E1054" s="273"/>
      <c r="F1054" s="274" t="s">
        <v>80</v>
      </c>
      <c r="G1054" s="394">
        <f t="shared" ref="G1054:V1054" si="352">G196</f>
        <v>0</v>
      </c>
      <c r="H1054" s="395">
        <f t="shared" si="352"/>
        <v>0</v>
      </c>
      <c r="I1054" s="389">
        <f t="shared" si="352"/>
        <v>0</v>
      </c>
      <c r="J1054" s="389">
        <f t="shared" si="352"/>
        <v>0</v>
      </c>
      <c r="K1054" s="390">
        <f t="shared" si="352"/>
        <v>0</v>
      </c>
      <c r="L1054" s="391">
        <f t="shared" si="352"/>
        <v>0</v>
      </c>
      <c r="M1054" s="396">
        <f t="shared" si="352"/>
        <v>0</v>
      </c>
      <c r="N1054" s="392">
        <f t="shared" si="352"/>
        <v>0</v>
      </c>
      <c r="O1054" s="392">
        <f t="shared" si="352"/>
        <v>0</v>
      </c>
      <c r="P1054" s="392">
        <f t="shared" si="352"/>
        <v>0</v>
      </c>
      <c r="Q1054" s="392">
        <f t="shared" si="352"/>
        <v>0</v>
      </c>
      <c r="R1054" s="392">
        <f t="shared" si="352"/>
        <v>0</v>
      </c>
      <c r="S1054" s="392">
        <f t="shared" si="352"/>
        <v>0</v>
      </c>
      <c r="T1054" s="388">
        <f t="shared" si="352"/>
        <v>0</v>
      </c>
      <c r="U1054" s="392">
        <f t="shared" si="352"/>
        <v>0</v>
      </c>
      <c r="V1054" s="393">
        <f t="shared" si="352"/>
        <v>0</v>
      </c>
      <c r="W1054" s="37">
        <f>G1054-SUM(H1054:V1054)</f>
        <v>0</v>
      </c>
      <c r="Y1054"/>
    </row>
    <row r="1055" spans="1:25" x14ac:dyDescent="0.25">
      <c r="A1055" s="212"/>
      <c r="B1055" s="465"/>
      <c r="C1055" s="272"/>
      <c r="D1055" s="272"/>
      <c r="E1055" s="273" t="s">
        <v>81</v>
      </c>
      <c r="F1055" s="273"/>
      <c r="G1055" s="367">
        <f t="shared" ref="G1055:W1055" si="353">SUBTOTAL(9,G1056:G1057)</f>
        <v>0</v>
      </c>
      <c r="H1055" s="368">
        <f t="shared" si="353"/>
        <v>0</v>
      </c>
      <c r="I1055" s="369">
        <f t="shared" si="353"/>
        <v>0</v>
      </c>
      <c r="J1055" s="369">
        <f t="shared" si="353"/>
        <v>0</v>
      </c>
      <c r="K1055" s="370">
        <f t="shared" si="353"/>
        <v>0</v>
      </c>
      <c r="L1055" s="364">
        <f t="shared" si="353"/>
        <v>0</v>
      </c>
      <c r="M1055" s="364">
        <f t="shared" si="353"/>
        <v>0</v>
      </c>
      <c r="N1055" s="364">
        <f t="shared" si="353"/>
        <v>0</v>
      </c>
      <c r="O1055" s="364">
        <f t="shared" si="353"/>
        <v>0</v>
      </c>
      <c r="P1055" s="364">
        <f t="shared" si="353"/>
        <v>0</v>
      </c>
      <c r="Q1055" s="364">
        <f t="shared" si="353"/>
        <v>0</v>
      </c>
      <c r="R1055" s="364">
        <f t="shared" si="353"/>
        <v>0</v>
      </c>
      <c r="S1055" s="364">
        <f t="shared" si="353"/>
        <v>0</v>
      </c>
      <c r="T1055" s="364">
        <f t="shared" si="353"/>
        <v>0</v>
      </c>
      <c r="U1055" s="364">
        <f t="shared" si="353"/>
        <v>0</v>
      </c>
      <c r="V1055" s="364">
        <f t="shared" si="353"/>
        <v>0</v>
      </c>
      <c r="W1055" s="366">
        <f t="shared" si="353"/>
        <v>0</v>
      </c>
      <c r="Y1055"/>
    </row>
    <row r="1056" spans="1:25" outlineLevel="1" x14ac:dyDescent="0.25">
      <c r="A1056" s="212"/>
      <c r="B1056" s="465"/>
      <c r="C1056" s="272"/>
      <c r="D1056" s="272"/>
      <c r="E1056" s="273"/>
      <c r="F1056" s="274" t="s">
        <v>82</v>
      </c>
      <c r="G1056" s="394">
        <f t="shared" ref="G1056:V1056" si="354">G198</f>
        <v>0</v>
      </c>
      <c r="H1056" s="395">
        <f t="shared" si="354"/>
        <v>0</v>
      </c>
      <c r="I1056" s="389">
        <f t="shared" si="354"/>
        <v>0</v>
      </c>
      <c r="J1056" s="389">
        <f t="shared" si="354"/>
        <v>0</v>
      </c>
      <c r="K1056" s="390">
        <f t="shared" si="354"/>
        <v>0</v>
      </c>
      <c r="L1056" s="391">
        <f t="shared" si="354"/>
        <v>0</v>
      </c>
      <c r="M1056" s="396">
        <f t="shared" si="354"/>
        <v>0</v>
      </c>
      <c r="N1056" s="392">
        <f t="shared" si="354"/>
        <v>0</v>
      </c>
      <c r="O1056" s="392">
        <f t="shared" si="354"/>
        <v>0</v>
      </c>
      <c r="P1056" s="392">
        <f t="shared" si="354"/>
        <v>0</v>
      </c>
      <c r="Q1056" s="392">
        <f t="shared" si="354"/>
        <v>0</v>
      </c>
      <c r="R1056" s="392">
        <f t="shared" si="354"/>
        <v>0</v>
      </c>
      <c r="S1056" s="392">
        <f t="shared" si="354"/>
        <v>0</v>
      </c>
      <c r="T1056" s="388">
        <f t="shared" si="354"/>
        <v>0</v>
      </c>
      <c r="U1056" s="392">
        <f t="shared" si="354"/>
        <v>0</v>
      </c>
      <c r="V1056" s="393">
        <f t="shared" si="354"/>
        <v>0</v>
      </c>
      <c r="W1056" s="37">
        <f>G1056-SUM(H1056:V1056)</f>
        <v>0</v>
      </c>
      <c r="Y1056"/>
    </row>
    <row r="1057" spans="1:25" outlineLevel="1" x14ac:dyDescent="0.25">
      <c r="A1057" s="212"/>
      <c r="B1057" s="465"/>
      <c r="C1057" s="272"/>
      <c r="D1057" s="272"/>
      <c r="E1057" s="273"/>
      <c r="F1057" s="274" t="s">
        <v>83</v>
      </c>
      <c r="G1057" s="394">
        <f t="shared" ref="G1057:V1057" si="355">G199</f>
        <v>0</v>
      </c>
      <c r="H1057" s="395">
        <f t="shared" si="355"/>
        <v>0</v>
      </c>
      <c r="I1057" s="389">
        <f t="shared" si="355"/>
        <v>0</v>
      </c>
      <c r="J1057" s="389">
        <f t="shared" si="355"/>
        <v>0</v>
      </c>
      <c r="K1057" s="390">
        <f t="shared" si="355"/>
        <v>0</v>
      </c>
      <c r="L1057" s="391">
        <f t="shared" si="355"/>
        <v>0</v>
      </c>
      <c r="M1057" s="396">
        <f t="shared" si="355"/>
        <v>0</v>
      </c>
      <c r="N1057" s="392">
        <f t="shared" si="355"/>
        <v>0</v>
      </c>
      <c r="O1057" s="392">
        <f t="shared" si="355"/>
        <v>0</v>
      </c>
      <c r="P1057" s="392">
        <f t="shared" si="355"/>
        <v>0</v>
      </c>
      <c r="Q1057" s="392">
        <f t="shared" si="355"/>
        <v>0</v>
      </c>
      <c r="R1057" s="392">
        <f t="shared" si="355"/>
        <v>0</v>
      </c>
      <c r="S1057" s="392">
        <f t="shared" si="355"/>
        <v>0</v>
      </c>
      <c r="T1057" s="388">
        <f t="shared" si="355"/>
        <v>0</v>
      </c>
      <c r="U1057" s="392">
        <f t="shared" si="355"/>
        <v>0</v>
      </c>
      <c r="V1057" s="393">
        <f t="shared" si="355"/>
        <v>0</v>
      </c>
      <c r="W1057" s="37">
        <f>G1057-SUM(H1057:V1057)</f>
        <v>0</v>
      </c>
      <c r="Y1057"/>
    </row>
    <row r="1058" spans="1:25" x14ac:dyDescent="0.25">
      <c r="A1058" s="212"/>
      <c r="B1058" s="465"/>
      <c r="C1058" s="272"/>
      <c r="D1058" s="272"/>
      <c r="E1058" s="273" t="s">
        <v>84</v>
      </c>
      <c r="F1058" s="273"/>
      <c r="G1058" s="367">
        <f t="shared" ref="G1058:W1058" si="356">SUBTOTAL(9,G1059:G1060)</f>
        <v>0</v>
      </c>
      <c r="H1058" s="368">
        <f t="shared" si="356"/>
        <v>0</v>
      </c>
      <c r="I1058" s="369">
        <f t="shared" si="356"/>
        <v>0</v>
      </c>
      <c r="J1058" s="369">
        <f t="shared" si="356"/>
        <v>0</v>
      </c>
      <c r="K1058" s="370">
        <f t="shared" si="356"/>
        <v>0</v>
      </c>
      <c r="L1058" s="364">
        <f t="shared" si="356"/>
        <v>0</v>
      </c>
      <c r="M1058" s="364">
        <f t="shared" si="356"/>
        <v>0</v>
      </c>
      <c r="N1058" s="364">
        <f t="shared" si="356"/>
        <v>0</v>
      </c>
      <c r="O1058" s="364">
        <f t="shared" si="356"/>
        <v>0</v>
      </c>
      <c r="P1058" s="364">
        <f t="shared" si="356"/>
        <v>0</v>
      </c>
      <c r="Q1058" s="364">
        <f t="shared" si="356"/>
        <v>0</v>
      </c>
      <c r="R1058" s="364">
        <f t="shared" si="356"/>
        <v>0</v>
      </c>
      <c r="S1058" s="364">
        <f t="shared" si="356"/>
        <v>0</v>
      </c>
      <c r="T1058" s="364">
        <f t="shared" si="356"/>
        <v>0</v>
      </c>
      <c r="U1058" s="364">
        <f t="shared" si="356"/>
        <v>0</v>
      </c>
      <c r="V1058" s="364">
        <f t="shared" si="356"/>
        <v>0</v>
      </c>
      <c r="W1058" s="366">
        <f t="shared" si="356"/>
        <v>0</v>
      </c>
      <c r="Y1058"/>
    </row>
    <row r="1059" spans="1:25" outlineLevel="1" x14ac:dyDescent="0.25">
      <c r="A1059" s="212"/>
      <c r="B1059" s="465"/>
      <c r="C1059" s="272"/>
      <c r="D1059" s="272"/>
      <c r="E1059" s="273"/>
      <c r="F1059" s="274" t="s">
        <v>85</v>
      </c>
      <c r="G1059" s="394">
        <f t="shared" ref="G1059:V1059" si="357">G201</f>
        <v>0</v>
      </c>
      <c r="H1059" s="395">
        <f t="shared" si="357"/>
        <v>0</v>
      </c>
      <c r="I1059" s="389">
        <f t="shared" si="357"/>
        <v>0</v>
      </c>
      <c r="J1059" s="389">
        <f t="shared" si="357"/>
        <v>0</v>
      </c>
      <c r="K1059" s="390">
        <f t="shared" si="357"/>
        <v>0</v>
      </c>
      <c r="L1059" s="391">
        <f t="shared" si="357"/>
        <v>0</v>
      </c>
      <c r="M1059" s="396">
        <f t="shared" si="357"/>
        <v>0</v>
      </c>
      <c r="N1059" s="392">
        <f t="shared" si="357"/>
        <v>0</v>
      </c>
      <c r="O1059" s="392">
        <f t="shared" si="357"/>
        <v>0</v>
      </c>
      <c r="P1059" s="392">
        <f t="shared" si="357"/>
        <v>0</v>
      </c>
      <c r="Q1059" s="392">
        <f t="shared" si="357"/>
        <v>0</v>
      </c>
      <c r="R1059" s="392">
        <f t="shared" si="357"/>
        <v>0</v>
      </c>
      <c r="S1059" s="392">
        <f t="shared" si="357"/>
        <v>0</v>
      </c>
      <c r="T1059" s="388">
        <f t="shared" si="357"/>
        <v>0</v>
      </c>
      <c r="U1059" s="392">
        <f t="shared" si="357"/>
        <v>0</v>
      </c>
      <c r="V1059" s="393">
        <f t="shared" si="357"/>
        <v>0</v>
      </c>
      <c r="W1059" s="37">
        <f>G1059-SUM(H1059:V1059)</f>
        <v>0</v>
      </c>
      <c r="Y1059"/>
    </row>
    <row r="1060" spans="1:25" outlineLevel="1" x14ac:dyDescent="0.25">
      <c r="A1060" s="212"/>
      <c r="B1060" s="465"/>
      <c r="C1060" s="272"/>
      <c r="D1060" s="272"/>
      <c r="E1060" s="273"/>
      <c r="F1060" s="274" t="s">
        <v>86</v>
      </c>
      <c r="G1060" s="394">
        <f t="shared" ref="G1060:V1060" si="358">G202</f>
        <v>0</v>
      </c>
      <c r="H1060" s="395">
        <f t="shared" si="358"/>
        <v>0</v>
      </c>
      <c r="I1060" s="389">
        <f t="shared" si="358"/>
        <v>0</v>
      </c>
      <c r="J1060" s="389">
        <f t="shared" si="358"/>
        <v>0</v>
      </c>
      <c r="K1060" s="390">
        <f t="shared" si="358"/>
        <v>0</v>
      </c>
      <c r="L1060" s="391">
        <f t="shared" si="358"/>
        <v>0</v>
      </c>
      <c r="M1060" s="396">
        <f t="shared" si="358"/>
        <v>0</v>
      </c>
      <c r="N1060" s="392">
        <f t="shared" si="358"/>
        <v>0</v>
      </c>
      <c r="O1060" s="392">
        <f t="shared" si="358"/>
        <v>0</v>
      </c>
      <c r="P1060" s="392">
        <f t="shared" si="358"/>
        <v>0</v>
      </c>
      <c r="Q1060" s="392">
        <f t="shared" si="358"/>
        <v>0</v>
      </c>
      <c r="R1060" s="392">
        <f t="shared" si="358"/>
        <v>0</v>
      </c>
      <c r="S1060" s="392">
        <f t="shared" si="358"/>
        <v>0</v>
      </c>
      <c r="T1060" s="388">
        <f t="shared" si="358"/>
        <v>0</v>
      </c>
      <c r="U1060" s="392">
        <f t="shared" si="358"/>
        <v>0</v>
      </c>
      <c r="V1060" s="393">
        <f t="shared" si="358"/>
        <v>0</v>
      </c>
      <c r="W1060" s="37">
        <f>G1060-SUM(H1060:V1060)</f>
        <v>0</v>
      </c>
      <c r="Y1060"/>
    </row>
    <row r="1061" spans="1:25" x14ac:dyDescent="0.25">
      <c r="A1061" s="212"/>
      <c r="B1061" s="465"/>
      <c r="C1061" s="272"/>
      <c r="D1061" s="272"/>
      <c r="E1061" s="273" t="s">
        <v>87</v>
      </c>
      <c r="F1061" s="273"/>
      <c r="G1061" s="367">
        <f t="shared" ref="G1061:W1061" si="359">SUBTOTAL(9,G1062:G1063)</f>
        <v>0</v>
      </c>
      <c r="H1061" s="368">
        <f t="shared" si="359"/>
        <v>0</v>
      </c>
      <c r="I1061" s="369">
        <f t="shared" si="359"/>
        <v>0</v>
      </c>
      <c r="J1061" s="369">
        <f t="shared" si="359"/>
        <v>0</v>
      </c>
      <c r="K1061" s="370">
        <f t="shared" si="359"/>
        <v>0</v>
      </c>
      <c r="L1061" s="364">
        <f t="shared" si="359"/>
        <v>0</v>
      </c>
      <c r="M1061" s="364">
        <f t="shared" si="359"/>
        <v>0</v>
      </c>
      <c r="N1061" s="364">
        <f t="shared" si="359"/>
        <v>0</v>
      </c>
      <c r="O1061" s="364">
        <f t="shared" si="359"/>
        <v>0</v>
      </c>
      <c r="P1061" s="364">
        <f t="shared" si="359"/>
        <v>0</v>
      </c>
      <c r="Q1061" s="364">
        <f t="shared" si="359"/>
        <v>0</v>
      </c>
      <c r="R1061" s="364">
        <f t="shared" si="359"/>
        <v>0</v>
      </c>
      <c r="S1061" s="364">
        <f t="shared" si="359"/>
        <v>0</v>
      </c>
      <c r="T1061" s="364">
        <f t="shared" si="359"/>
        <v>0</v>
      </c>
      <c r="U1061" s="364">
        <f t="shared" si="359"/>
        <v>0</v>
      </c>
      <c r="V1061" s="364">
        <f t="shared" si="359"/>
        <v>0</v>
      </c>
      <c r="W1061" s="366">
        <f t="shared" si="359"/>
        <v>0</v>
      </c>
      <c r="Y1061"/>
    </row>
    <row r="1062" spans="1:25" outlineLevel="1" x14ac:dyDescent="0.25">
      <c r="A1062" s="212"/>
      <c r="B1062" s="465"/>
      <c r="C1062" s="272"/>
      <c r="D1062" s="272"/>
      <c r="E1062" s="273"/>
      <c r="F1062" s="274" t="s">
        <v>88</v>
      </c>
      <c r="G1062" s="394">
        <f t="shared" ref="G1062:V1062" si="360">G204</f>
        <v>0</v>
      </c>
      <c r="H1062" s="395">
        <f t="shared" si="360"/>
        <v>0</v>
      </c>
      <c r="I1062" s="389">
        <f t="shared" si="360"/>
        <v>0</v>
      </c>
      <c r="J1062" s="389">
        <f t="shared" si="360"/>
        <v>0</v>
      </c>
      <c r="K1062" s="390">
        <f t="shared" si="360"/>
        <v>0</v>
      </c>
      <c r="L1062" s="391">
        <f t="shared" si="360"/>
        <v>0</v>
      </c>
      <c r="M1062" s="396">
        <f t="shared" si="360"/>
        <v>0</v>
      </c>
      <c r="N1062" s="392">
        <f t="shared" si="360"/>
        <v>0</v>
      </c>
      <c r="O1062" s="392">
        <f t="shared" si="360"/>
        <v>0</v>
      </c>
      <c r="P1062" s="392">
        <f t="shared" si="360"/>
        <v>0</v>
      </c>
      <c r="Q1062" s="392">
        <f t="shared" si="360"/>
        <v>0</v>
      </c>
      <c r="R1062" s="392">
        <f t="shared" si="360"/>
        <v>0</v>
      </c>
      <c r="S1062" s="392">
        <f t="shared" si="360"/>
        <v>0</v>
      </c>
      <c r="T1062" s="388">
        <f t="shared" si="360"/>
        <v>0</v>
      </c>
      <c r="U1062" s="392">
        <f t="shared" si="360"/>
        <v>0</v>
      </c>
      <c r="V1062" s="393">
        <f t="shared" si="360"/>
        <v>0</v>
      </c>
      <c r="W1062" s="37">
        <f t="shared" ref="W1062:W1070" si="361">G1062-SUM(H1062:V1062)</f>
        <v>0</v>
      </c>
      <c r="Y1062"/>
    </row>
    <row r="1063" spans="1:25" outlineLevel="1" x14ac:dyDescent="0.25">
      <c r="A1063" s="212"/>
      <c r="B1063" s="465"/>
      <c r="C1063" s="272"/>
      <c r="D1063" s="272"/>
      <c r="E1063" s="273"/>
      <c r="F1063" s="274" t="s">
        <v>89</v>
      </c>
      <c r="G1063" s="394">
        <f t="shared" ref="G1063:V1063" si="362">G205</f>
        <v>0</v>
      </c>
      <c r="H1063" s="395">
        <f t="shared" si="362"/>
        <v>0</v>
      </c>
      <c r="I1063" s="389">
        <f t="shared" si="362"/>
        <v>0</v>
      </c>
      <c r="J1063" s="389">
        <f t="shared" si="362"/>
        <v>0</v>
      </c>
      <c r="K1063" s="390">
        <f t="shared" si="362"/>
        <v>0</v>
      </c>
      <c r="L1063" s="391">
        <f t="shared" si="362"/>
        <v>0</v>
      </c>
      <c r="M1063" s="396">
        <f t="shared" si="362"/>
        <v>0</v>
      </c>
      <c r="N1063" s="392">
        <f t="shared" si="362"/>
        <v>0</v>
      </c>
      <c r="O1063" s="392">
        <f t="shared" si="362"/>
        <v>0</v>
      </c>
      <c r="P1063" s="392">
        <f t="shared" si="362"/>
        <v>0</v>
      </c>
      <c r="Q1063" s="392">
        <f t="shared" si="362"/>
        <v>0</v>
      </c>
      <c r="R1063" s="392">
        <f t="shared" si="362"/>
        <v>0</v>
      </c>
      <c r="S1063" s="392">
        <f t="shared" si="362"/>
        <v>0</v>
      </c>
      <c r="T1063" s="388">
        <f t="shared" si="362"/>
        <v>0</v>
      </c>
      <c r="U1063" s="392">
        <f t="shared" si="362"/>
        <v>0</v>
      </c>
      <c r="V1063" s="393">
        <f t="shared" si="362"/>
        <v>0</v>
      </c>
      <c r="W1063" s="37">
        <f t="shared" si="361"/>
        <v>0</v>
      </c>
      <c r="Y1063"/>
    </row>
    <row r="1064" spans="1:25" x14ac:dyDescent="0.25">
      <c r="A1064" s="212"/>
      <c r="B1064" s="465"/>
      <c r="C1064" s="272"/>
      <c r="D1064" s="272" t="s">
        <v>90</v>
      </c>
      <c r="E1064" s="273"/>
      <c r="F1064" s="273"/>
      <c r="G1064" s="367">
        <f t="shared" ref="G1064:W1064" si="363">SUBTOTAL(9,G1065:G1067)</f>
        <v>0</v>
      </c>
      <c r="H1064" s="368">
        <f t="shared" si="363"/>
        <v>0</v>
      </c>
      <c r="I1064" s="369">
        <f t="shared" si="363"/>
        <v>0</v>
      </c>
      <c r="J1064" s="369">
        <f t="shared" si="363"/>
        <v>0</v>
      </c>
      <c r="K1064" s="370">
        <f t="shared" si="363"/>
        <v>0</v>
      </c>
      <c r="L1064" s="364">
        <f t="shared" si="363"/>
        <v>0</v>
      </c>
      <c r="M1064" s="364">
        <f t="shared" si="363"/>
        <v>0</v>
      </c>
      <c r="N1064" s="364">
        <f t="shared" si="363"/>
        <v>0</v>
      </c>
      <c r="O1064" s="364">
        <f t="shared" si="363"/>
        <v>0</v>
      </c>
      <c r="P1064" s="364">
        <f t="shared" si="363"/>
        <v>0</v>
      </c>
      <c r="Q1064" s="364">
        <f t="shared" si="363"/>
        <v>0</v>
      </c>
      <c r="R1064" s="364">
        <f t="shared" si="363"/>
        <v>0</v>
      </c>
      <c r="S1064" s="364">
        <f t="shared" si="363"/>
        <v>0</v>
      </c>
      <c r="T1064" s="364">
        <f t="shared" si="363"/>
        <v>0</v>
      </c>
      <c r="U1064" s="364">
        <f t="shared" si="363"/>
        <v>0</v>
      </c>
      <c r="V1064" s="364">
        <f t="shared" si="363"/>
        <v>0</v>
      </c>
      <c r="W1064" s="366">
        <f t="shared" si="363"/>
        <v>0</v>
      </c>
      <c r="Y1064"/>
    </row>
    <row r="1065" spans="1:25" outlineLevel="1" x14ac:dyDescent="0.25">
      <c r="A1065" s="212"/>
      <c r="B1065" s="465"/>
      <c r="C1065" s="272"/>
      <c r="D1065" s="272"/>
      <c r="E1065" s="273"/>
      <c r="F1065" s="274" t="s">
        <v>91</v>
      </c>
      <c r="G1065" s="394">
        <f t="shared" ref="G1065:V1065" si="364">G207</f>
        <v>0</v>
      </c>
      <c r="H1065" s="395">
        <f t="shared" si="364"/>
        <v>0</v>
      </c>
      <c r="I1065" s="389">
        <f t="shared" si="364"/>
        <v>0</v>
      </c>
      <c r="J1065" s="389">
        <f t="shared" si="364"/>
        <v>0</v>
      </c>
      <c r="K1065" s="390">
        <f t="shared" si="364"/>
        <v>0</v>
      </c>
      <c r="L1065" s="388">
        <f t="shared" si="364"/>
        <v>0</v>
      </c>
      <c r="M1065" s="396">
        <f t="shared" si="364"/>
        <v>0</v>
      </c>
      <c r="N1065" s="392">
        <f t="shared" si="364"/>
        <v>0</v>
      </c>
      <c r="O1065" s="392">
        <f t="shared" si="364"/>
        <v>0</v>
      </c>
      <c r="P1065" s="392">
        <f t="shared" si="364"/>
        <v>0</v>
      </c>
      <c r="Q1065" s="392">
        <f t="shared" si="364"/>
        <v>0</v>
      </c>
      <c r="R1065" s="392">
        <f t="shared" si="364"/>
        <v>0</v>
      </c>
      <c r="S1065" s="392">
        <f t="shared" si="364"/>
        <v>0</v>
      </c>
      <c r="T1065" s="388">
        <f t="shared" si="364"/>
        <v>0</v>
      </c>
      <c r="U1065" s="392">
        <f t="shared" si="364"/>
        <v>0</v>
      </c>
      <c r="V1065" s="393">
        <f t="shared" si="364"/>
        <v>0</v>
      </c>
      <c r="W1065" s="37">
        <f t="shared" si="361"/>
        <v>0</v>
      </c>
      <c r="Y1065"/>
    </row>
    <row r="1066" spans="1:25" outlineLevel="1" x14ac:dyDescent="0.25">
      <c r="A1066" s="212"/>
      <c r="B1066" s="465"/>
      <c r="C1066" s="272"/>
      <c r="D1066" s="272"/>
      <c r="E1066" s="273"/>
      <c r="F1066" s="274" t="s">
        <v>92</v>
      </c>
      <c r="G1066" s="394">
        <f t="shared" ref="G1066:V1066" si="365">G208</f>
        <v>0</v>
      </c>
      <c r="H1066" s="395">
        <f t="shared" si="365"/>
        <v>0</v>
      </c>
      <c r="I1066" s="389">
        <f t="shared" si="365"/>
        <v>0</v>
      </c>
      <c r="J1066" s="389">
        <f t="shared" si="365"/>
        <v>0</v>
      </c>
      <c r="K1066" s="390">
        <f t="shared" si="365"/>
        <v>0</v>
      </c>
      <c r="L1066" s="388">
        <f t="shared" si="365"/>
        <v>0</v>
      </c>
      <c r="M1066" s="396">
        <f t="shared" si="365"/>
        <v>0</v>
      </c>
      <c r="N1066" s="392">
        <f t="shared" si="365"/>
        <v>0</v>
      </c>
      <c r="O1066" s="392">
        <f t="shared" si="365"/>
        <v>0</v>
      </c>
      <c r="P1066" s="392">
        <f t="shared" si="365"/>
        <v>0</v>
      </c>
      <c r="Q1066" s="392">
        <f t="shared" si="365"/>
        <v>0</v>
      </c>
      <c r="R1066" s="392">
        <f t="shared" si="365"/>
        <v>0</v>
      </c>
      <c r="S1066" s="392">
        <f t="shared" si="365"/>
        <v>0</v>
      </c>
      <c r="T1066" s="401">
        <f t="shared" si="365"/>
        <v>0</v>
      </c>
      <c r="U1066" s="392">
        <f t="shared" si="365"/>
        <v>0</v>
      </c>
      <c r="V1066" s="393">
        <f t="shared" si="365"/>
        <v>0</v>
      </c>
      <c r="W1066" s="37">
        <f t="shared" si="361"/>
        <v>0</v>
      </c>
      <c r="Y1066"/>
    </row>
    <row r="1067" spans="1:25" outlineLevel="1" x14ac:dyDescent="0.25">
      <c r="A1067" s="212"/>
      <c r="B1067" s="465"/>
      <c r="C1067" s="272"/>
      <c r="D1067" s="272"/>
      <c r="E1067" s="273"/>
      <c r="F1067" s="274" t="s">
        <v>93</v>
      </c>
      <c r="G1067" s="394">
        <f t="shared" ref="G1067:V1067" si="366">G209</f>
        <v>0</v>
      </c>
      <c r="H1067" s="395">
        <f t="shared" si="366"/>
        <v>0</v>
      </c>
      <c r="I1067" s="389">
        <f t="shared" si="366"/>
        <v>0</v>
      </c>
      <c r="J1067" s="389">
        <f t="shared" si="366"/>
        <v>0</v>
      </c>
      <c r="K1067" s="390">
        <f t="shared" si="366"/>
        <v>0</v>
      </c>
      <c r="L1067" s="388">
        <f t="shared" si="366"/>
        <v>0</v>
      </c>
      <c r="M1067" s="396">
        <f t="shared" si="366"/>
        <v>0</v>
      </c>
      <c r="N1067" s="392">
        <f t="shared" si="366"/>
        <v>0</v>
      </c>
      <c r="O1067" s="392">
        <f t="shared" si="366"/>
        <v>0</v>
      </c>
      <c r="P1067" s="392">
        <f t="shared" si="366"/>
        <v>0</v>
      </c>
      <c r="Q1067" s="392">
        <f t="shared" si="366"/>
        <v>0</v>
      </c>
      <c r="R1067" s="392">
        <f t="shared" si="366"/>
        <v>0</v>
      </c>
      <c r="S1067" s="392">
        <f t="shared" si="366"/>
        <v>0</v>
      </c>
      <c r="T1067" s="392">
        <f t="shared" si="366"/>
        <v>0</v>
      </c>
      <c r="U1067" s="388">
        <f t="shared" si="366"/>
        <v>0</v>
      </c>
      <c r="V1067" s="393">
        <f t="shared" si="366"/>
        <v>0</v>
      </c>
      <c r="W1067" s="37">
        <f t="shared" si="361"/>
        <v>0</v>
      </c>
      <c r="Y1067"/>
    </row>
    <row r="1068" spans="1:25" x14ac:dyDescent="0.25">
      <c r="A1068" s="212"/>
      <c r="B1068" s="465"/>
      <c r="C1068" s="275"/>
      <c r="D1068" s="272" t="s">
        <v>94</v>
      </c>
      <c r="E1068" s="273"/>
      <c r="F1068" s="273"/>
      <c r="G1068" s="367">
        <f t="shared" ref="G1068:W1068" si="367">SUBTOTAL(9,G1069:G1070)</f>
        <v>0</v>
      </c>
      <c r="H1068" s="368">
        <f t="shared" si="367"/>
        <v>0</v>
      </c>
      <c r="I1068" s="369">
        <f t="shared" si="367"/>
        <v>0</v>
      </c>
      <c r="J1068" s="369">
        <f t="shared" si="367"/>
        <v>0</v>
      </c>
      <c r="K1068" s="370">
        <f t="shared" si="367"/>
        <v>0</v>
      </c>
      <c r="L1068" s="364">
        <f t="shared" si="367"/>
        <v>0</v>
      </c>
      <c r="M1068" s="364">
        <f t="shared" si="367"/>
        <v>0</v>
      </c>
      <c r="N1068" s="364">
        <f t="shared" si="367"/>
        <v>0</v>
      </c>
      <c r="O1068" s="364">
        <f t="shared" si="367"/>
        <v>0</v>
      </c>
      <c r="P1068" s="364">
        <f t="shared" si="367"/>
        <v>0</v>
      </c>
      <c r="Q1068" s="364">
        <f t="shared" si="367"/>
        <v>0</v>
      </c>
      <c r="R1068" s="364">
        <f t="shared" si="367"/>
        <v>0</v>
      </c>
      <c r="S1068" s="364">
        <f t="shared" si="367"/>
        <v>0</v>
      </c>
      <c r="T1068" s="364">
        <f t="shared" si="367"/>
        <v>0</v>
      </c>
      <c r="U1068" s="364">
        <f t="shared" si="367"/>
        <v>0</v>
      </c>
      <c r="V1068" s="364">
        <f t="shared" si="367"/>
        <v>0</v>
      </c>
      <c r="W1068" s="366">
        <f t="shared" si="367"/>
        <v>0</v>
      </c>
      <c r="Y1068"/>
    </row>
    <row r="1069" spans="1:25" outlineLevel="1" x14ac:dyDescent="0.25">
      <c r="A1069" s="212"/>
      <c r="B1069" s="465"/>
      <c r="C1069" s="272"/>
      <c r="D1069" s="272"/>
      <c r="E1069" s="273"/>
      <c r="F1069" s="274" t="s">
        <v>95</v>
      </c>
      <c r="G1069" s="394">
        <f t="shared" ref="G1069:V1069" si="368">G211</f>
        <v>0</v>
      </c>
      <c r="H1069" s="395">
        <f t="shared" si="368"/>
        <v>0</v>
      </c>
      <c r="I1069" s="389">
        <f t="shared" si="368"/>
        <v>0</v>
      </c>
      <c r="J1069" s="389">
        <f t="shared" si="368"/>
        <v>0</v>
      </c>
      <c r="K1069" s="390">
        <f t="shared" si="368"/>
        <v>0</v>
      </c>
      <c r="L1069" s="388">
        <f t="shared" si="368"/>
        <v>0</v>
      </c>
      <c r="M1069" s="396">
        <f t="shared" si="368"/>
        <v>0</v>
      </c>
      <c r="N1069" s="392">
        <f t="shared" si="368"/>
        <v>0</v>
      </c>
      <c r="O1069" s="392">
        <f t="shared" si="368"/>
        <v>0</v>
      </c>
      <c r="P1069" s="392">
        <f t="shared" si="368"/>
        <v>0</v>
      </c>
      <c r="Q1069" s="392">
        <f t="shared" si="368"/>
        <v>0</v>
      </c>
      <c r="R1069" s="392">
        <f t="shared" si="368"/>
        <v>0</v>
      </c>
      <c r="S1069" s="392">
        <f t="shared" si="368"/>
        <v>0</v>
      </c>
      <c r="T1069" s="392">
        <f t="shared" si="368"/>
        <v>0</v>
      </c>
      <c r="U1069" s="388">
        <f t="shared" si="368"/>
        <v>0</v>
      </c>
      <c r="V1069" s="393">
        <f t="shared" si="368"/>
        <v>0</v>
      </c>
      <c r="W1069" s="37">
        <f t="shared" si="361"/>
        <v>0</v>
      </c>
      <c r="Y1069"/>
    </row>
    <row r="1070" spans="1:25" outlineLevel="1" x14ac:dyDescent="0.25">
      <c r="A1070" s="212"/>
      <c r="B1070" s="465"/>
      <c r="C1070" s="272"/>
      <c r="D1070" s="272"/>
      <c r="E1070" s="273"/>
      <c r="F1070" s="274" t="s">
        <v>96</v>
      </c>
      <c r="G1070" s="394">
        <f t="shared" ref="G1070:V1070" si="369">G212</f>
        <v>0</v>
      </c>
      <c r="H1070" s="395">
        <f t="shared" si="369"/>
        <v>0</v>
      </c>
      <c r="I1070" s="389">
        <f t="shared" si="369"/>
        <v>0</v>
      </c>
      <c r="J1070" s="389">
        <f t="shared" si="369"/>
        <v>0</v>
      </c>
      <c r="K1070" s="390">
        <f t="shared" si="369"/>
        <v>0</v>
      </c>
      <c r="L1070" s="388">
        <f t="shared" si="369"/>
        <v>0</v>
      </c>
      <c r="M1070" s="396">
        <f t="shared" si="369"/>
        <v>0</v>
      </c>
      <c r="N1070" s="392">
        <f t="shared" si="369"/>
        <v>0</v>
      </c>
      <c r="O1070" s="392">
        <f t="shared" si="369"/>
        <v>0</v>
      </c>
      <c r="P1070" s="392">
        <f t="shared" si="369"/>
        <v>0</v>
      </c>
      <c r="Q1070" s="392">
        <f t="shared" si="369"/>
        <v>0</v>
      </c>
      <c r="R1070" s="392">
        <f t="shared" si="369"/>
        <v>0</v>
      </c>
      <c r="S1070" s="392">
        <f t="shared" si="369"/>
        <v>0</v>
      </c>
      <c r="T1070" s="392">
        <f t="shared" si="369"/>
        <v>0</v>
      </c>
      <c r="U1070" s="388">
        <f t="shared" si="369"/>
        <v>0</v>
      </c>
      <c r="V1070" s="393">
        <f t="shared" si="369"/>
        <v>0</v>
      </c>
      <c r="W1070" s="37">
        <f t="shared" si="361"/>
        <v>0</v>
      </c>
      <c r="Y1070"/>
    </row>
    <row r="1071" spans="1:25" x14ac:dyDescent="0.25">
      <c r="A1071" s="212"/>
      <c r="B1071" s="465"/>
      <c r="C1071" s="272" t="s">
        <v>138</v>
      </c>
      <c r="D1071" s="272"/>
      <c r="E1071" s="273"/>
      <c r="F1071" s="275"/>
      <c r="G1071" s="367"/>
      <c r="H1071" s="369"/>
      <c r="I1071" s="369"/>
      <c r="J1071" s="369"/>
      <c r="K1071" s="370"/>
      <c r="L1071" s="364"/>
      <c r="M1071" s="364"/>
      <c r="N1071" s="364"/>
      <c r="O1071" s="364"/>
      <c r="P1071" s="364"/>
      <c r="Q1071" s="364"/>
      <c r="R1071" s="364"/>
      <c r="S1071" s="364"/>
      <c r="T1071" s="364"/>
      <c r="U1071" s="364"/>
      <c r="V1071" s="365"/>
      <c r="W1071" s="366"/>
      <c r="Y1071"/>
    </row>
    <row r="1072" spans="1:25" x14ac:dyDescent="0.25">
      <c r="A1072" s="212"/>
      <c r="B1072" s="465"/>
      <c r="C1072" s="272"/>
      <c r="D1072" s="272" t="s">
        <v>139</v>
      </c>
      <c r="E1072" s="273"/>
      <c r="F1072" s="275"/>
      <c r="G1072" s="367">
        <f t="shared" ref="G1072:W1072" si="370">SUBTOTAL(9,G1073:G1074)</f>
        <v>0</v>
      </c>
      <c r="H1072" s="368">
        <f t="shared" si="370"/>
        <v>0</v>
      </c>
      <c r="I1072" s="369">
        <f t="shared" si="370"/>
        <v>0</v>
      </c>
      <c r="J1072" s="369">
        <f t="shared" si="370"/>
        <v>0</v>
      </c>
      <c r="K1072" s="370">
        <f t="shared" si="370"/>
        <v>0</v>
      </c>
      <c r="L1072" s="364">
        <f t="shared" si="370"/>
        <v>0</v>
      </c>
      <c r="M1072" s="364">
        <f t="shared" si="370"/>
        <v>0</v>
      </c>
      <c r="N1072" s="364">
        <f t="shared" si="370"/>
        <v>0</v>
      </c>
      <c r="O1072" s="364">
        <f t="shared" si="370"/>
        <v>0</v>
      </c>
      <c r="P1072" s="364">
        <f t="shared" si="370"/>
        <v>0</v>
      </c>
      <c r="Q1072" s="364">
        <f t="shared" si="370"/>
        <v>0</v>
      </c>
      <c r="R1072" s="364">
        <f t="shared" si="370"/>
        <v>0</v>
      </c>
      <c r="S1072" s="364">
        <f t="shared" si="370"/>
        <v>0</v>
      </c>
      <c r="T1072" s="364">
        <f t="shared" si="370"/>
        <v>0</v>
      </c>
      <c r="U1072" s="364">
        <f t="shared" si="370"/>
        <v>0</v>
      </c>
      <c r="V1072" s="364">
        <f t="shared" si="370"/>
        <v>0</v>
      </c>
      <c r="W1072" s="366">
        <f t="shared" si="370"/>
        <v>0</v>
      </c>
      <c r="Y1072"/>
    </row>
    <row r="1073" spans="1:25" outlineLevel="1" x14ac:dyDescent="0.25">
      <c r="A1073" s="212"/>
      <c r="B1073" s="465"/>
      <c r="C1073" s="273"/>
      <c r="D1073" s="273"/>
      <c r="E1073" s="273"/>
      <c r="F1073" s="278" t="s">
        <v>140</v>
      </c>
      <c r="G1073" s="402">
        <f>G215</f>
        <v>0</v>
      </c>
      <c r="H1073" s="369"/>
      <c r="I1073" s="369"/>
      <c r="J1073" s="369"/>
      <c r="K1073" s="370"/>
      <c r="L1073" s="363"/>
      <c r="M1073" s="364"/>
      <c r="N1073" s="364"/>
      <c r="O1073" s="364"/>
      <c r="P1073" s="364"/>
      <c r="Q1073" s="364"/>
      <c r="R1073" s="364"/>
      <c r="S1073" s="364"/>
      <c r="T1073" s="364"/>
      <c r="U1073" s="364"/>
      <c r="V1073" s="365"/>
      <c r="W1073" s="37">
        <f>G1073-SUM(H1073:V1073)</f>
        <v>0</v>
      </c>
      <c r="Y1073"/>
    </row>
    <row r="1074" spans="1:25" outlineLevel="1" x14ac:dyDescent="0.25">
      <c r="A1074" s="212"/>
      <c r="B1074" s="479"/>
      <c r="C1074" s="273"/>
      <c r="D1074" s="273"/>
      <c r="E1074" s="273"/>
      <c r="F1074" s="274" t="s">
        <v>141</v>
      </c>
      <c r="G1074" s="394">
        <f>G216</f>
        <v>0</v>
      </c>
      <c r="H1074" s="395">
        <f t="shared" ref="H1074:V1074" si="371">H216</f>
        <v>0</v>
      </c>
      <c r="I1074" s="389">
        <f t="shared" si="371"/>
        <v>0</v>
      </c>
      <c r="J1074" s="389">
        <f t="shared" si="371"/>
        <v>0</v>
      </c>
      <c r="K1074" s="390">
        <f t="shared" si="371"/>
        <v>0</v>
      </c>
      <c r="L1074" s="391">
        <f t="shared" si="371"/>
        <v>0</v>
      </c>
      <c r="M1074" s="396">
        <f t="shared" si="371"/>
        <v>0</v>
      </c>
      <c r="N1074" s="392">
        <f t="shared" si="371"/>
        <v>0</v>
      </c>
      <c r="O1074" s="392">
        <f t="shared" si="371"/>
        <v>0</v>
      </c>
      <c r="P1074" s="392">
        <f t="shared" si="371"/>
        <v>0</v>
      </c>
      <c r="Q1074" s="392">
        <f t="shared" si="371"/>
        <v>0</v>
      </c>
      <c r="R1074" s="392">
        <f t="shared" si="371"/>
        <v>0</v>
      </c>
      <c r="S1074" s="392">
        <f t="shared" si="371"/>
        <v>0</v>
      </c>
      <c r="T1074" s="392">
        <f t="shared" si="371"/>
        <v>0</v>
      </c>
      <c r="U1074" s="388">
        <f t="shared" si="371"/>
        <v>0</v>
      </c>
      <c r="V1074" s="393">
        <f t="shared" si="371"/>
        <v>0</v>
      </c>
      <c r="W1074" s="37">
        <f>G1074-SUM(H1074:V1074)</f>
        <v>0</v>
      </c>
      <c r="Y1074"/>
    </row>
    <row r="1075" spans="1:25" x14ac:dyDescent="0.25">
      <c r="A1075" s="212"/>
      <c r="B1075" s="479"/>
      <c r="C1075" s="273"/>
      <c r="D1075" s="272" t="s">
        <v>142</v>
      </c>
      <c r="E1075" s="273"/>
      <c r="F1075" s="273"/>
      <c r="G1075" s="367">
        <f>SUBTOTAL(9,G1076:G1078)</f>
        <v>0</v>
      </c>
      <c r="H1075" s="368">
        <f t="shared" ref="H1075:W1075" si="372">SUBTOTAL(9,H1076:H1078)</f>
        <v>0</v>
      </c>
      <c r="I1075" s="369">
        <f t="shared" si="372"/>
        <v>0</v>
      </c>
      <c r="J1075" s="369">
        <f t="shared" si="372"/>
        <v>0</v>
      </c>
      <c r="K1075" s="370">
        <f t="shared" si="372"/>
        <v>0</v>
      </c>
      <c r="L1075" s="364">
        <f t="shared" si="372"/>
        <v>0</v>
      </c>
      <c r="M1075" s="364">
        <f t="shared" si="372"/>
        <v>0</v>
      </c>
      <c r="N1075" s="364">
        <f t="shared" si="372"/>
        <v>0</v>
      </c>
      <c r="O1075" s="364">
        <f t="shared" si="372"/>
        <v>0</v>
      </c>
      <c r="P1075" s="364">
        <f t="shared" si="372"/>
        <v>0</v>
      </c>
      <c r="Q1075" s="364">
        <f t="shared" si="372"/>
        <v>0</v>
      </c>
      <c r="R1075" s="364">
        <f t="shared" si="372"/>
        <v>0</v>
      </c>
      <c r="S1075" s="364">
        <f t="shared" si="372"/>
        <v>0</v>
      </c>
      <c r="T1075" s="364">
        <f t="shared" si="372"/>
        <v>0</v>
      </c>
      <c r="U1075" s="364">
        <f t="shared" si="372"/>
        <v>0</v>
      </c>
      <c r="V1075" s="364">
        <f t="shared" si="372"/>
        <v>0</v>
      </c>
      <c r="W1075" s="366">
        <f t="shared" si="372"/>
        <v>0</v>
      </c>
      <c r="Y1075"/>
    </row>
    <row r="1076" spans="1:25" outlineLevel="1" x14ac:dyDescent="0.25">
      <c r="A1076" s="212"/>
      <c r="B1076" s="465"/>
      <c r="C1076" s="273"/>
      <c r="D1076" s="273"/>
      <c r="E1076" s="275"/>
      <c r="F1076" s="274" t="s">
        <v>143</v>
      </c>
      <c r="G1076" s="394">
        <f t="shared" ref="G1076:V1076" si="373">G218</f>
        <v>0</v>
      </c>
      <c r="H1076" s="395">
        <f t="shared" si="373"/>
        <v>0</v>
      </c>
      <c r="I1076" s="389">
        <f t="shared" si="373"/>
        <v>0</v>
      </c>
      <c r="J1076" s="389">
        <f t="shared" si="373"/>
        <v>0</v>
      </c>
      <c r="K1076" s="390">
        <f t="shared" si="373"/>
        <v>0</v>
      </c>
      <c r="L1076" s="391">
        <f t="shared" si="373"/>
        <v>0</v>
      </c>
      <c r="M1076" s="396">
        <f t="shared" si="373"/>
        <v>0</v>
      </c>
      <c r="N1076" s="392">
        <f t="shared" si="373"/>
        <v>0</v>
      </c>
      <c r="O1076" s="392">
        <f t="shared" si="373"/>
        <v>0</v>
      </c>
      <c r="P1076" s="392">
        <f t="shared" si="373"/>
        <v>0</v>
      </c>
      <c r="Q1076" s="392">
        <f t="shared" si="373"/>
        <v>0</v>
      </c>
      <c r="R1076" s="392">
        <f t="shared" si="373"/>
        <v>0</v>
      </c>
      <c r="S1076" s="392">
        <f t="shared" si="373"/>
        <v>0</v>
      </c>
      <c r="T1076" s="388">
        <f t="shared" si="373"/>
        <v>0</v>
      </c>
      <c r="U1076" s="392">
        <f t="shared" si="373"/>
        <v>0</v>
      </c>
      <c r="V1076" s="393">
        <f t="shared" si="373"/>
        <v>0</v>
      </c>
      <c r="W1076" s="37">
        <f>G1076-SUM(H1076:V1076)</f>
        <v>0</v>
      </c>
      <c r="Y1076"/>
    </row>
    <row r="1077" spans="1:25" outlineLevel="1" x14ac:dyDescent="0.25">
      <c r="A1077" s="212"/>
      <c r="B1077" s="465"/>
      <c r="C1077" s="273"/>
      <c r="D1077" s="273"/>
      <c r="E1077" s="275"/>
      <c r="F1077" s="274" t="s">
        <v>144</v>
      </c>
      <c r="G1077" s="394">
        <f t="shared" ref="G1077:V1077" si="374">G219</f>
        <v>0</v>
      </c>
      <c r="H1077" s="395">
        <f t="shared" si="374"/>
        <v>0</v>
      </c>
      <c r="I1077" s="389">
        <f t="shared" si="374"/>
        <v>0</v>
      </c>
      <c r="J1077" s="389">
        <f t="shared" si="374"/>
        <v>0</v>
      </c>
      <c r="K1077" s="390">
        <f t="shared" si="374"/>
        <v>0</v>
      </c>
      <c r="L1077" s="391">
        <f t="shared" si="374"/>
        <v>0</v>
      </c>
      <c r="M1077" s="396">
        <f t="shared" si="374"/>
        <v>0</v>
      </c>
      <c r="N1077" s="392">
        <f t="shared" si="374"/>
        <v>0</v>
      </c>
      <c r="O1077" s="392">
        <f t="shared" si="374"/>
        <v>0</v>
      </c>
      <c r="P1077" s="392">
        <f t="shared" si="374"/>
        <v>0</v>
      </c>
      <c r="Q1077" s="392">
        <f t="shared" si="374"/>
        <v>0</v>
      </c>
      <c r="R1077" s="392">
        <f t="shared" si="374"/>
        <v>0</v>
      </c>
      <c r="S1077" s="392">
        <f t="shared" si="374"/>
        <v>0</v>
      </c>
      <c r="T1077" s="388">
        <f t="shared" si="374"/>
        <v>0</v>
      </c>
      <c r="U1077" s="392">
        <f t="shared" si="374"/>
        <v>0</v>
      </c>
      <c r="V1077" s="393">
        <f t="shared" si="374"/>
        <v>0</v>
      </c>
      <c r="W1077" s="37">
        <f>G1077-SUM(H1077:V1077)</f>
        <v>0</v>
      </c>
      <c r="Y1077"/>
    </row>
    <row r="1078" spans="1:25" outlineLevel="1" x14ac:dyDescent="0.25">
      <c r="A1078" s="212"/>
      <c r="B1078" s="465"/>
      <c r="C1078" s="273"/>
      <c r="D1078" s="273"/>
      <c r="E1078" s="275"/>
      <c r="F1078" s="274" t="s">
        <v>142</v>
      </c>
      <c r="G1078" s="394">
        <f>G220</f>
        <v>0</v>
      </c>
      <c r="H1078" s="369"/>
      <c r="I1078" s="369"/>
      <c r="J1078" s="369"/>
      <c r="K1078" s="370"/>
      <c r="L1078" s="363"/>
      <c r="M1078" s="364"/>
      <c r="N1078" s="364"/>
      <c r="O1078" s="364"/>
      <c r="P1078" s="364"/>
      <c r="Q1078" s="364"/>
      <c r="R1078" s="364"/>
      <c r="S1078" s="364"/>
      <c r="T1078" s="364"/>
      <c r="U1078" s="364"/>
      <c r="V1078" s="365"/>
      <c r="W1078" s="40"/>
      <c r="Y1078"/>
    </row>
    <row r="1079" spans="1:25" x14ac:dyDescent="0.25">
      <c r="A1079" s="212"/>
      <c r="B1079" s="465"/>
      <c r="C1079" s="273"/>
      <c r="D1079" s="272" t="s">
        <v>145</v>
      </c>
      <c r="E1079" s="275"/>
      <c r="F1079" s="273"/>
      <c r="G1079" s="367">
        <f>SUBTOTAL(9,G1080:G1082)</f>
        <v>0</v>
      </c>
      <c r="H1079" s="369"/>
      <c r="I1079" s="369"/>
      <c r="J1079" s="369"/>
      <c r="K1079" s="370"/>
      <c r="L1079" s="363"/>
      <c r="M1079" s="364"/>
      <c r="N1079" s="364"/>
      <c r="O1079" s="364"/>
      <c r="P1079" s="364"/>
      <c r="Q1079" s="364"/>
      <c r="R1079" s="364"/>
      <c r="S1079" s="364"/>
      <c r="T1079" s="364"/>
      <c r="U1079" s="364"/>
      <c r="V1079" s="365"/>
      <c r="W1079" s="366">
        <f>SUBTOTAL(9,W1080:W1082)</f>
        <v>0</v>
      </c>
      <c r="Y1079"/>
    </row>
    <row r="1080" spans="1:25" outlineLevel="1" x14ac:dyDescent="0.25">
      <c r="A1080" s="212"/>
      <c r="B1080" s="465"/>
      <c r="C1080" s="273"/>
      <c r="D1080" s="273"/>
      <c r="E1080" s="275"/>
      <c r="F1080" s="274" t="s">
        <v>146</v>
      </c>
      <c r="G1080" s="394">
        <f>G222</f>
        <v>0</v>
      </c>
      <c r="H1080" s="369"/>
      <c r="I1080" s="369"/>
      <c r="J1080" s="369"/>
      <c r="K1080" s="370"/>
      <c r="L1080" s="363"/>
      <c r="M1080" s="364"/>
      <c r="N1080" s="364"/>
      <c r="O1080" s="364"/>
      <c r="P1080" s="364"/>
      <c r="Q1080" s="364"/>
      <c r="R1080" s="364"/>
      <c r="S1080" s="364"/>
      <c r="T1080" s="364"/>
      <c r="U1080" s="364"/>
      <c r="V1080" s="365"/>
      <c r="W1080" s="37">
        <f>G1080-SUM(H1080:V1080)</f>
        <v>0</v>
      </c>
      <c r="Y1080"/>
    </row>
    <row r="1081" spans="1:25" outlineLevel="1" x14ac:dyDescent="0.25">
      <c r="A1081" s="212"/>
      <c r="B1081" s="465"/>
      <c r="C1081" s="273"/>
      <c r="D1081" s="273"/>
      <c r="E1081" s="275"/>
      <c r="F1081" s="274" t="s">
        <v>147</v>
      </c>
      <c r="G1081" s="394">
        <f>G223</f>
        <v>0</v>
      </c>
      <c r="H1081" s="369"/>
      <c r="I1081" s="369"/>
      <c r="J1081" s="369"/>
      <c r="K1081" s="370"/>
      <c r="L1081" s="363"/>
      <c r="M1081" s="364"/>
      <c r="N1081" s="364"/>
      <c r="O1081" s="364"/>
      <c r="P1081" s="364"/>
      <c r="Q1081" s="364"/>
      <c r="R1081" s="364"/>
      <c r="S1081" s="364"/>
      <c r="T1081" s="364"/>
      <c r="U1081" s="364"/>
      <c r="V1081" s="365"/>
      <c r="W1081" s="37">
        <f>G1081-SUM(H1081:V1081)</f>
        <v>0</v>
      </c>
      <c r="Y1081"/>
    </row>
    <row r="1082" spans="1:25" outlineLevel="1" x14ac:dyDescent="0.25">
      <c r="A1082" s="212"/>
      <c r="B1082" s="465"/>
      <c r="C1082" s="273"/>
      <c r="D1082" s="273"/>
      <c r="E1082" s="275"/>
      <c r="F1082" s="274" t="s">
        <v>148</v>
      </c>
      <c r="G1082" s="394">
        <f>G224</f>
        <v>0</v>
      </c>
      <c r="H1082" s="369"/>
      <c r="I1082" s="369"/>
      <c r="J1082" s="369"/>
      <c r="K1082" s="370"/>
      <c r="L1082" s="363"/>
      <c r="M1082" s="364"/>
      <c r="N1082" s="364"/>
      <c r="O1082" s="364"/>
      <c r="P1082" s="364"/>
      <c r="Q1082" s="364"/>
      <c r="R1082" s="364"/>
      <c r="S1082" s="364"/>
      <c r="T1082" s="364"/>
      <c r="U1082" s="364"/>
      <c r="V1082" s="365"/>
      <c r="W1082" s="37">
        <f>G1082-SUM(H1082:V1082)</f>
        <v>0</v>
      </c>
      <c r="Y1082"/>
    </row>
    <row r="1083" spans="1:25" x14ac:dyDescent="0.25">
      <c r="A1083" s="212"/>
      <c r="B1083" s="465"/>
      <c r="C1083" s="273"/>
      <c r="D1083" s="272" t="s">
        <v>138</v>
      </c>
      <c r="E1083" s="275"/>
      <c r="F1083" s="273"/>
      <c r="G1083" s="367">
        <f>SUBTOTAL(9,G1084)</f>
        <v>0</v>
      </c>
      <c r="H1083" s="369"/>
      <c r="I1083" s="369"/>
      <c r="J1083" s="369"/>
      <c r="K1083" s="370"/>
      <c r="L1083" s="363"/>
      <c r="M1083" s="364"/>
      <c r="N1083" s="364"/>
      <c r="O1083" s="364"/>
      <c r="P1083" s="364"/>
      <c r="Q1083" s="364"/>
      <c r="R1083" s="364"/>
      <c r="S1083" s="364"/>
      <c r="T1083" s="364"/>
      <c r="U1083" s="364"/>
      <c r="V1083" s="365"/>
      <c r="W1083" s="366">
        <f>SUBTOTAL(9,W1084)</f>
        <v>0</v>
      </c>
      <c r="Y1083"/>
    </row>
    <row r="1084" spans="1:25" outlineLevel="1" x14ac:dyDescent="0.25">
      <c r="A1084" s="212"/>
      <c r="B1084" s="465"/>
      <c r="C1084" s="273"/>
      <c r="D1084" s="272"/>
      <c r="E1084" s="275"/>
      <c r="F1084" s="274" t="s">
        <v>138</v>
      </c>
      <c r="G1084" s="394">
        <f>G226</f>
        <v>0</v>
      </c>
      <c r="H1084" s="369"/>
      <c r="I1084" s="369"/>
      <c r="J1084" s="369"/>
      <c r="K1084" s="370"/>
      <c r="L1084" s="363"/>
      <c r="M1084" s="364"/>
      <c r="N1084" s="364"/>
      <c r="O1084" s="364"/>
      <c r="P1084" s="364"/>
      <c r="Q1084" s="364"/>
      <c r="R1084" s="364"/>
      <c r="S1084" s="364"/>
      <c r="T1084" s="364"/>
      <c r="U1084" s="364"/>
      <c r="V1084" s="365"/>
      <c r="W1084" s="37">
        <f>G1084-SUM(H1084:V1084)</f>
        <v>0</v>
      </c>
      <c r="Y1084"/>
    </row>
    <row r="1085" spans="1:25" outlineLevel="1" x14ac:dyDescent="0.25">
      <c r="A1085" s="212"/>
      <c r="B1085" s="465"/>
      <c r="C1085" s="273"/>
      <c r="D1085" s="272"/>
      <c r="E1085" s="275"/>
      <c r="F1085" s="273"/>
      <c r="G1085" s="41"/>
      <c r="H1085" s="368"/>
      <c r="I1085" s="369"/>
      <c r="J1085" s="369"/>
      <c r="K1085" s="370"/>
      <c r="L1085" s="364"/>
      <c r="M1085" s="364"/>
      <c r="N1085" s="364"/>
      <c r="O1085" s="364"/>
      <c r="P1085" s="364"/>
      <c r="Q1085" s="364"/>
      <c r="R1085" s="364"/>
      <c r="S1085" s="364"/>
      <c r="T1085" s="364"/>
      <c r="U1085" s="364"/>
      <c r="V1085" s="364"/>
      <c r="W1085" s="366"/>
      <c r="Y1085"/>
    </row>
    <row r="1086" spans="1:25" outlineLevel="1" x14ac:dyDescent="0.25">
      <c r="A1086" s="212"/>
      <c r="B1086" s="465"/>
      <c r="C1086" s="272" t="s">
        <v>149</v>
      </c>
      <c r="D1086" s="272"/>
      <c r="E1086" s="275"/>
      <c r="F1086" s="273"/>
      <c r="G1086" s="41">
        <f>SUBTOTAL(9,G1087:G1089)</f>
        <v>0</v>
      </c>
      <c r="H1086" s="368">
        <f t="shared" ref="H1086:W1086" si="375">SUBTOTAL(9,H1087:H1089)</f>
        <v>0</v>
      </c>
      <c r="I1086" s="369">
        <f t="shared" si="375"/>
        <v>0</v>
      </c>
      <c r="J1086" s="369">
        <f t="shared" si="375"/>
        <v>0</v>
      </c>
      <c r="K1086" s="370">
        <f t="shared" si="375"/>
        <v>0</v>
      </c>
      <c r="L1086" s="364">
        <f t="shared" si="375"/>
        <v>0</v>
      </c>
      <c r="M1086" s="364">
        <f t="shared" si="375"/>
        <v>0</v>
      </c>
      <c r="N1086" s="364">
        <f t="shared" si="375"/>
        <v>0</v>
      </c>
      <c r="O1086" s="364">
        <f t="shared" si="375"/>
        <v>0</v>
      </c>
      <c r="P1086" s="364">
        <f t="shared" si="375"/>
        <v>0</v>
      </c>
      <c r="Q1086" s="364">
        <f t="shared" si="375"/>
        <v>0</v>
      </c>
      <c r="R1086" s="364">
        <f t="shared" si="375"/>
        <v>0</v>
      </c>
      <c r="S1086" s="364">
        <f t="shared" si="375"/>
        <v>0</v>
      </c>
      <c r="T1086" s="364">
        <f t="shared" si="375"/>
        <v>0</v>
      </c>
      <c r="U1086" s="364">
        <f t="shared" si="375"/>
        <v>0</v>
      </c>
      <c r="V1086" s="364">
        <f t="shared" si="375"/>
        <v>0</v>
      </c>
      <c r="W1086" s="366">
        <f t="shared" si="375"/>
        <v>0</v>
      </c>
      <c r="Y1086"/>
    </row>
    <row r="1087" spans="1:25" outlineLevel="1" x14ac:dyDescent="0.25">
      <c r="A1087" s="212"/>
      <c r="B1087" s="465"/>
      <c r="C1087" s="273"/>
      <c r="D1087" s="272"/>
      <c r="E1087" s="275"/>
      <c r="F1087" s="359" t="s">
        <v>150</v>
      </c>
      <c r="G1087" s="426">
        <f>G229</f>
        <v>0</v>
      </c>
      <c r="H1087" s="427">
        <f>G1087*(1-VLOOKUP($F1087,SHT,2,FALSE))+$H229*VLOOKUP($F1087,SHT,2,FALSE)</f>
        <v>0</v>
      </c>
      <c r="I1087" s="428">
        <f t="shared" ref="I1087:V1087" si="376">I229*VLOOKUP($F1087,SHT,2,FALSE)</f>
        <v>0</v>
      </c>
      <c r="J1087" s="428">
        <f t="shared" si="376"/>
        <v>0</v>
      </c>
      <c r="K1087" s="429">
        <f t="shared" si="376"/>
        <v>0</v>
      </c>
      <c r="L1087" s="430">
        <f t="shared" si="376"/>
        <v>0</v>
      </c>
      <c r="M1087" s="431">
        <f t="shared" si="376"/>
        <v>0</v>
      </c>
      <c r="N1087" s="428">
        <f t="shared" si="376"/>
        <v>0</v>
      </c>
      <c r="O1087" s="428">
        <f t="shared" si="376"/>
        <v>0</v>
      </c>
      <c r="P1087" s="428">
        <f t="shared" si="376"/>
        <v>0</v>
      </c>
      <c r="Q1087" s="428">
        <f t="shared" si="376"/>
        <v>0</v>
      </c>
      <c r="R1087" s="428">
        <f t="shared" si="376"/>
        <v>0</v>
      </c>
      <c r="S1087" s="428">
        <f t="shared" si="376"/>
        <v>0</v>
      </c>
      <c r="T1087" s="428">
        <f t="shared" si="376"/>
        <v>0</v>
      </c>
      <c r="U1087" s="428">
        <f t="shared" si="376"/>
        <v>0</v>
      </c>
      <c r="V1087" s="432">
        <f t="shared" si="376"/>
        <v>0</v>
      </c>
      <c r="W1087" s="426">
        <f t="shared" ref="W1087:W1089" si="377">G1087-SUM(H1087:V1087)</f>
        <v>0</v>
      </c>
      <c r="Y1087"/>
    </row>
    <row r="1088" spans="1:25" outlineLevel="1" x14ac:dyDescent="0.25">
      <c r="A1088" s="212"/>
      <c r="B1088" s="465"/>
      <c r="C1088" s="273"/>
      <c r="D1088" s="272"/>
      <c r="E1088" s="275"/>
      <c r="F1088" s="359" t="s">
        <v>151</v>
      </c>
      <c r="G1088" s="426">
        <f>G230</f>
        <v>0</v>
      </c>
      <c r="H1088" s="427">
        <f>G1088*(1-VLOOKUP($F1088,SHT,2,FALSE))+$H230*VLOOKUP($F1088,SHT,2,FALSE)</f>
        <v>0</v>
      </c>
      <c r="I1088" s="428">
        <f t="shared" ref="I1088:V1088" si="378">I230*VLOOKUP($F1088,SHT,2,FALSE)</f>
        <v>0</v>
      </c>
      <c r="J1088" s="428">
        <f t="shared" si="378"/>
        <v>0</v>
      </c>
      <c r="K1088" s="429">
        <f t="shared" si="378"/>
        <v>0</v>
      </c>
      <c r="L1088" s="430">
        <f t="shared" si="378"/>
        <v>0</v>
      </c>
      <c r="M1088" s="431">
        <f t="shared" si="378"/>
        <v>0</v>
      </c>
      <c r="N1088" s="428">
        <f t="shared" si="378"/>
        <v>0</v>
      </c>
      <c r="O1088" s="428">
        <f t="shared" si="378"/>
        <v>0</v>
      </c>
      <c r="P1088" s="428">
        <f t="shared" si="378"/>
        <v>0</v>
      </c>
      <c r="Q1088" s="428">
        <f t="shared" si="378"/>
        <v>0</v>
      </c>
      <c r="R1088" s="428">
        <f t="shared" si="378"/>
        <v>0</v>
      </c>
      <c r="S1088" s="428">
        <f t="shared" si="378"/>
        <v>0</v>
      </c>
      <c r="T1088" s="428">
        <f t="shared" si="378"/>
        <v>0</v>
      </c>
      <c r="U1088" s="428">
        <f t="shared" si="378"/>
        <v>0</v>
      </c>
      <c r="V1088" s="432">
        <f t="shared" si="378"/>
        <v>0</v>
      </c>
      <c r="W1088" s="426">
        <f t="shared" si="377"/>
        <v>0</v>
      </c>
      <c r="Y1088"/>
    </row>
    <row r="1089" spans="1:25" outlineLevel="1" x14ac:dyDescent="0.25">
      <c r="A1089" s="212"/>
      <c r="B1089" s="465"/>
      <c r="C1089" s="273"/>
      <c r="D1089" s="272"/>
      <c r="E1089" s="275"/>
      <c r="F1089" s="359" t="s">
        <v>152</v>
      </c>
      <c r="G1089" s="426">
        <f>G231</f>
        <v>0</v>
      </c>
      <c r="H1089" s="427">
        <f>G1089*(1-VLOOKUP($F1089,SHT,2,FALSE))+$H231*VLOOKUP($F1089,SHT,2,FALSE)</f>
        <v>0</v>
      </c>
      <c r="I1089" s="428">
        <f t="shared" ref="I1089:V1089" si="379">I231*VLOOKUP($F1089,SHT,2,FALSE)</f>
        <v>0</v>
      </c>
      <c r="J1089" s="428">
        <f t="shared" si="379"/>
        <v>0</v>
      </c>
      <c r="K1089" s="429">
        <f t="shared" si="379"/>
        <v>0</v>
      </c>
      <c r="L1089" s="430">
        <f t="shared" si="379"/>
        <v>0</v>
      </c>
      <c r="M1089" s="431">
        <f t="shared" si="379"/>
        <v>0</v>
      </c>
      <c r="N1089" s="428">
        <f t="shared" si="379"/>
        <v>0</v>
      </c>
      <c r="O1089" s="428">
        <f t="shared" si="379"/>
        <v>0</v>
      </c>
      <c r="P1089" s="428">
        <f t="shared" si="379"/>
        <v>0</v>
      </c>
      <c r="Q1089" s="428">
        <f t="shared" si="379"/>
        <v>0</v>
      </c>
      <c r="R1089" s="428">
        <f t="shared" si="379"/>
        <v>0</v>
      </c>
      <c r="S1089" s="428">
        <f t="shared" si="379"/>
        <v>0</v>
      </c>
      <c r="T1089" s="428">
        <f t="shared" si="379"/>
        <v>0</v>
      </c>
      <c r="U1089" s="428">
        <f t="shared" si="379"/>
        <v>0</v>
      </c>
      <c r="V1089" s="432">
        <f t="shared" si="379"/>
        <v>0</v>
      </c>
      <c r="W1089" s="426">
        <f t="shared" si="377"/>
        <v>0</v>
      </c>
      <c r="Y1089"/>
    </row>
    <row r="1090" spans="1:25" x14ac:dyDescent="0.25">
      <c r="A1090" s="212"/>
      <c r="B1090" s="465"/>
      <c r="C1090" s="273"/>
      <c r="D1090" s="272"/>
      <c r="E1090" s="275"/>
      <c r="F1090" s="273"/>
      <c r="G1090" s="367"/>
      <c r="H1090" s="369"/>
      <c r="I1090" s="369"/>
      <c r="J1090" s="369"/>
      <c r="K1090" s="370"/>
      <c r="L1090" s="363"/>
      <c r="M1090" s="364"/>
      <c r="N1090" s="364"/>
      <c r="O1090" s="364"/>
      <c r="P1090" s="364"/>
      <c r="Q1090" s="364"/>
      <c r="R1090" s="364"/>
      <c r="S1090" s="364"/>
      <c r="T1090" s="364"/>
      <c r="U1090" s="364"/>
      <c r="V1090" s="365"/>
      <c r="W1090" s="366"/>
      <c r="Y1090"/>
    </row>
    <row r="1091" spans="1:25" s="79" customFormat="1" ht="16.2" thickBot="1" x14ac:dyDescent="0.3">
      <c r="A1091" s="212"/>
      <c r="B1091" s="279" t="s">
        <v>153</v>
      </c>
      <c r="C1091" s="506"/>
      <c r="D1091" s="506"/>
      <c r="E1091" s="506"/>
      <c r="F1091" s="506"/>
      <c r="G1091" s="103">
        <f>SUBTOTAL(9,G866:G1090)</f>
        <v>0</v>
      </c>
      <c r="H1091" s="403">
        <f t="shared" ref="H1091:W1091" si="380">SUBTOTAL(9,H866:H1090)</f>
        <v>0</v>
      </c>
      <c r="I1091" s="404">
        <f t="shared" si="380"/>
        <v>0</v>
      </c>
      <c r="J1091" s="404">
        <f t="shared" si="380"/>
        <v>0</v>
      </c>
      <c r="K1091" s="405">
        <f t="shared" si="380"/>
        <v>0</v>
      </c>
      <c r="L1091" s="406">
        <f t="shared" si="380"/>
        <v>0</v>
      </c>
      <c r="M1091" s="407">
        <f t="shared" si="380"/>
        <v>0</v>
      </c>
      <c r="N1091" s="407">
        <f t="shared" si="380"/>
        <v>0</v>
      </c>
      <c r="O1091" s="407">
        <f t="shared" si="380"/>
        <v>0</v>
      </c>
      <c r="P1091" s="407">
        <f t="shared" si="380"/>
        <v>0</v>
      </c>
      <c r="Q1091" s="407">
        <f t="shared" si="380"/>
        <v>0</v>
      </c>
      <c r="R1091" s="407">
        <f t="shared" si="380"/>
        <v>0</v>
      </c>
      <c r="S1091" s="407">
        <f t="shared" si="380"/>
        <v>0</v>
      </c>
      <c r="T1091" s="407">
        <f t="shared" si="380"/>
        <v>0</v>
      </c>
      <c r="U1091" s="407">
        <f t="shared" si="380"/>
        <v>0</v>
      </c>
      <c r="V1091" s="408">
        <f t="shared" si="380"/>
        <v>0</v>
      </c>
      <c r="W1091" s="103">
        <f t="shared" si="380"/>
        <v>0</v>
      </c>
      <c r="X1091" s="51"/>
      <c r="Y1091"/>
    </row>
    <row r="1092" spans="1:25" ht="13.8" thickBot="1" x14ac:dyDescent="0.3">
      <c r="A1092" s="212"/>
      <c r="B1092" s="51"/>
      <c r="G1092" s="493"/>
      <c r="H1092" s="493"/>
      <c r="I1092" s="493"/>
      <c r="J1092" s="493"/>
      <c r="K1092" s="493"/>
      <c r="L1092" s="493"/>
      <c r="M1092" s="42"/>
      <c r="N1092" s="493"/>
      <c r="O1092" s="493"/>
      <c r="P1092" s="493"/>
      <c r="Q1092" s="493"/>
      <c r="R1092" s="493"/>
      <c r="S1092" s="493"/>
      <c r="T1092" s="493"/>
      <c r="U1092" s="493"/>
      <c r="V1092" s="493"/>
      <c r="W1092" s="493"/>
      <c r="Y1092"/>
    </row>
    <row r="1093" spans="1:25" s="79" customFormat="1" ht="16.2" thickBot="1" x14ac:dyDescent="0.3">
      <c r="A1093" s="212"/>
      <c r="B1093" s="433" t="s">
        <v>154</v>
      </c>
      <c r="C1093" s="484"/>
      <c r="D1093" s="484"/>
      <c r="E1093" s="484"/>
      <c r="F1093" s="484"/>
      <c r="G1093" s="480"/>
      <c r="H1093" s="480"/>
      <c r="I1093" s="480"/>
      <c r="J1093" s="480"/>
      <c r="K1093" s="480"/>
      <c r="L1093" s="480"/>
      <c r="M1093" s="481"/>
      <c r="N1093" s="480"/>
      <c r="O1093" s="480"/>
      <c r="P1093" s="480"/>
      <c r="Q1093" s="480"/>
      <c r="R1093" s="480"/>
      <c r="S1093" s="480"/>
      <c r="T1093" s="480"/>
      <c r="U1093" s="480"/>
      <c r="V1093" s="480"/>
      <c r="W1093" s="482"/>
      <c r="X1093" s="51"/>
      <c r="Y1093"/>
    </row>
    <row r="1094" spans="1:25" x14ac:dyDescent="0.25">
      <c r="A1094" s="212"/>
      <c r="B1094" s="479"/>
      <c r="C1094" s="272" t="s">
        <v>155</v>
      </c>
      <c r="D1094" s="272"/>
      <c r="E1094" s="275"/>
      <c r="F1094" s="275"/>
      <c r="G1094" s="366"/>
      <c r="H1094" s="364"/>
      <c r="I1094" s="364"/>
      <c r="J1094" s="364"/>
      <c r="K1094" s="365"/>
      <c r="L1094" s="30"/>
      <c r="M1094" s="31"/>
      <c r="N1094" s="364"/>
      <c r="O1094" s="364"/>
      <c r="P1094" s="364"/>
      <c r="Q1094" s="364"/>
      <c r="R1094" s="364"/>
      <c r="S1094" s="364"/>
      <c r="T1094" s="364"/>
      <c r="U1094" s="364"/>
      <c r="V1094" s="365"/>
      <c r="W1094" s="366"/>
      <c r="Y1094"/>
    </row>
    <row r="1095" spans="1:25" x14ac:dyDescent="0.25">
      <c r="A1095" s="212"/>
      <c r="B1095" s="479"/>
      <c r="C1095" s="275"/>
      <c r="D1095" s="272" t="s">
        <v>156</v>
      </c>
      <c r="E1095" s="275"/>
      <c r="F1095" s="275"/>
      <c r="G1095" s="367">
        <f>SUBTOTAL(9,G1096:G1102)</f>
        <v>0</v>
      </c>
      <c r="H1095" s="364">
        <f t="shared" ref="H1095:W1095" si="381">SUBTOTAL(9,H1096:H1102)</f>
        <v>0</v>
      </c>
      <c r="I1095" s="364">
        <f t="shared" si="381"/>
        <v>0</v>
      </c>
      <c r="J1095" s="364">
        <f t="shared" si="381"/>
        <v>0</v>
      </c>
      <c r="K1095" s="365">
        <f t="shared" si="381"/>
        <v>0</v>
      </c>
      <c r="L1095" s="30">
        <f t="shared" si="381"/>
        <v>0</v>
      </c>
      <c r="M1095" s="31">
        <f t="shared" si="381"/>
        <v>0</v>
      </c>
      <c r="N1095" s="31">
        <f t="shared" si="381"/>
        <v>0</v>
      </c>
      <c r="O1095" s="31">
        <f t="shared" si="381"/>
        <v>0</v>
      </c>
      <c r="P1095" s="31">
        <f t="shared" si="381"/>
        <v>0</v>
      </c>
      <c r="Q1095" s="31">
        <f t="shared" si="381"/>
        <v>0</v>
      </c>
      <c r="R1095" s="31">
        <f t="shared" si="381"/>
        <v>0</v>
      </c>
      <c r="S1095" s="31">
        <f t="shared" si="381"/>
        <v>0</v>
      </c>
      <c r="T1095" s="31">
        <f t="shared" si="381"/>
        <v>0</v>
      </c>
      <c r="U1095" s="31">
        <f t="shared" si="381"/>
        <v>0</v>
      </c>
      <c r="V1095" s="365">
        <f t="shared" si="381"/>
        <v>0</v>
      </c>
      <c r="W1095" s="365">
        <f t="shared" si="381"/>
        <v>0</v>
      </c>
      <c r="Y1095"/>
    </row>
    <row r="1096" spans="1:25" outlineLevel="1" x14ac:dyDescent="0.25">
      <c r="A1096" s="212"/>
      <c r="B1096" s="489"/>
      <c r="C1096" s="485"/>
      <c r="D1096" s="485"/>
      <c r="E1096" s="485"/>
      <c r="F1096" s="301" t="s">
        <v>157</v>
      </c>
      <c r="G1096" s="101">
        <f t="shared" ref="G1096:G1102" si="382">G238</f>
        <v>0</v>
      </c>
      <c r="H1096" s="102">
        <f t="shared" ref="H1096:H1102" si="383">G1096*VLOOKUP($F1096,DRT,2,FALSE)</f>
        <v>0</v>
      </c>
      <c r="I1096" s="98">
        <f>($G$1096-SUM($H$1096:H1096))*VLOOKUP($F1096,DRT,2,FALSE)</f>
        <v>0</v>
      </c>
      <c r="J1096" s="98">
        <f>($G$1096-SUM($H$1096:I1096))*VLOOKUP($F1096,DRT,2,FALSE)</f>
        <v>0</v>
      </c>
      <c r="K1096" s="106">
        <f>($G$1096-SUM($H$1096:J1096))*VLOOKUP($F1096,DRT,2,FALSE)</f>
        <v>0</v>
      </c>
      <c r="L1096" s="105">
        <f>($G1096-SUM($H1096:K1096))*VLOOKUP($F1096,DRT,4,FALSE)</f>
        <v>0</v>
      </c>
      <c r="M1096" s="98">
        <f>($G1096-SUM($H1096:L1096))*VLOOKUP($F1096,DRT,4,FALSE)</f>
        <v>0</v>
      </c>
      <c r="N1096" s="98">
        <f>($G1096-SUM($H1096:M1096))*VLOOKUP($F1096,DRT,4,FALSE)</f>
        <v>0</v>
      </c>
      <c r="O1096" s="98">
        <f>($G1096-SUM($H1096:N1096))*VLOOKUP($F1096,DRT,4,FALSE)</f>
        <v>0</v>
      </c>
      <c r="P1096" s="98">
        <f>($G1096-SUM($H1096:O1096))*VLOOKUP($F1096,DRT,4,FALSE)</f>
        <v>0</v>
      </c>
      <c r="Q1096" s="98">
        <f>($G1096-SUM($H1096:P1096))*VLOOKUP($F1096,DRT,4,FALSE)</f>
        <v>0</v>
      </c>
      <c r="R1096" s="98">
        <f>($G1096-SUM($H1096:Q1096))*VLOOKUP($F1096,DRT,4,FALSE)</f>
        <v>0</v>
      </c>
      <c r="S1096" s="98">
        <f>($G1096-SUM($H1096:R1096))*VLOOKUP($F1096,DRT,4,FALSE)</f>
        <v>0</v>
      </c>
      <c r="T1096" s="98">
        <f>($G1096-SUM($H1096:S1096))*VLOOKUP($F1096,DRT,4,FALSE)</f>
        <v>0</v>
      </c>
      <c r="U1096" s="98">
        <f>($G1096-SUM($H1096:T1096))*VLOOKUP($F1096,DRT,4,FALSE)</f>
        <v>0</v>
      </c>
      <c r="V1096" s="106">
        <f>($G1096-SUM($H1096:U1096))*VLOOKUP($F1096,DRT,4,FALSE)</f>
        <v>0</v>
      </c>
      <c r="W1096" s="37">
        <f t="shared" ref="W1096:W1102" si="384">G1096-SUM(H1096:V1096)</f>
        <v>0</v>
      </c>
      <c r="Y1096"/>
    </row>
    <row r="1097" spans="1:25" outlineLevel="1" x14ac:dyDescent="0.25">
      <c r="A1097" s="212"/>
      <c r="B1097" s="465"/>
      <c r="C1097" s="275"/>
      <c r="D1097" s="275"/>
      <c r="E1097" s="275"/>
      <c r="F1097" s="301" t="s">
        <v>158</v>
      </c>
      <c r="G1097" s="101">
        <f t="shared" si="382"/>
        <v>0</v>
      </c>
      <c r="H1097" s="102">
        <f t="shared" si="383"/>
        <v>0</v>
      </c>
      <c r="I1097" s="98">
        <f>($G$1097-SUM($H$1097:H1097))*VLOOKUP($F1097,DRT,2,FALSE)</f>
        <v>0</v>
      </c>
      <c r="J1097" s="98">
        <f>($G$1097-SUM($H$1097:I1097))*VLOOKUP($F1097,DRT,2,FALSE)</f>
        <v>0</v>
      </c>
      <c r="K1097" s="106">
        <f>($G$1097-SUM($H$1097:J1097))*VLOOKUP($F1097,DRT,2,FALSE)</f>
        <v>0</v>
      </c>
      <c r="L1097" s="105">
        <f>($G1097-SUM($H1097:K1097))*VLOOKUP($F1097,DRT,4,FALSE)</f>
        <v>0</v>
      </c>
      <c r="M1097" s="98">
        <f>($G1097-SUM($H1097:L1097))*VLOOKUP($F1097,DRT,4,FALSE)</f>
        <v>0</v>
      </c>
      <c r="N1097" s="98">
        <f>($G1097-SUM($H1097:M1097))*VLOOKUP($F1097,DRT,4,FALSE)</f>
        <v>0</v>
      </c>
      <c r="O1097" s="98">
        <f>($G1097-SUM($H1097:N1097))*VLOOKUP($F1097,DRT,4,FALSE)</f>
        <v>0</v>
      </c>
      <c r="P1097" s="98">
        <f>($G1097-SUM($H1097:O1097))*VLOOKUP($F1097,DRT,4,FALSE)</f>
        <v>0</v>
      </c>
      <c r="Q1097" s="98">
        <f>($G1097-SUM($H1097:P1097))*VLOOKUP($F1097,DRT,4,FALSE)</f>
        <v>0</v>
      </c>
      <c r="R1097" s="98">
        <f>($G1097-SUM($H1097:Q1097))*VLOOKUP($F1097,DRT,4,FALSE)</f>
        <v>0</v>
      </c>
      <c r="S1097" s="98">
        <f>($G1097-SUM($H1097:R1097))*VLOOKUP($F1097,DRT,4,FALSE)</f>
        <v>0</v>
      </c>
      <c r="T1097" s="98">
        <f>($G1097-SUM($H1097:S1097))*VLOOKUP($F1097,DRT,4,FALSE)</f>
        <v>0</v>
      </c>
      <c r="U1097" s="98">
        <f>($G1097-SUM($H1097:T1097))*VLOOKUP($F1097,DRT,4,FALSE)</f>
        <v>0</v>
      </c>
      <c r="V1097" s="106">
        <f>($G1097-SUM($H1097:U1097))*VLOOKUP($F1097,DRT,4,FALSE)</f>
        <v>0</v>
      </c>
      <c r="W1097" s="37">
        <f t="shared" si="384"/>
        <v>0</v>
      </c>
      <c r="Y1097"/>
    </row>
    <row r="1098" spans="1:25" outlineLevel="1" x14ac:dyDescent="0.25">
      <c r="A1098" s="212"/>
      <c r="B1098" s="465"/>
      <c r="C1098" s="275"/>
      <c r="D1098" s="275"/>
      <c r="E1098" s="275"/>
      <c r="F1098" s="277" t="s">
        <v>159</v>
      </c>
      <c r="G1098" s="101">
        <f t="shared" si="382"/>
        <v>0</v>
      </c>
      <c r="H1098" s="102">
        <f t="shared" si="383"/>
        <v>0</v>
      </c>
      <c r="I1098" s="98">
        <f>($G$1098-SUM($H$1098:H1098))*VLOOKUP($F1098,DRT,2,FALSE)</f>
        <v>0</v>
      </c>
      <c r="J1098" s="98">
        <f>($G$1098-SUM($H$1098:I1098))*VLOOKUP($F1098,DRT,2,FALSE)</f>
        <v>0</v>
      </c>
      <c r="K1098" s="106">
        <f>($G$1098-SUM($H$1098:J1098))*VLOOKUP($F1098,DRT,2,FALSE)</f>
        <v>0</v>
      </c>
      <c r="L1098" s="105">
        <f>($G1098-SUM($H1098:K1098))*VLOOKUP($F1098,DRT,4,FALSE)</f>
        <v>0</v>
      </c>
      <c r="M1098" s="98">
        <f>($G1098-SUM($H1098:L1098))*VLOOKUP($F1098,DRT,4,FALSE)</f>
        <v>0</v>
      </c>
      <c r="N1098" s="98">
        <f>($G1098-SUM($H1098:M1098))*VLOOKUP($F1098,DRT,4,FALSE)</f>
        <v>0</v>
      </c>
      <c r="O1098" s="98">
        <f>($G1098-SUM($H1098:N1098))*VLOOKUP($F1098,DRT,4,FALSE)</f>
        <v>0</v>
      </c>
      <c r="P1098" s="98">
        <f>($G1098-SUM($H1098:O1098))*VLOOKUP($F1098,DRT,4,FALSE)</f>
        <v>0</v>
      </c>
      <c r="Q1098" s="98">
        <f>($G1098-SUM($H1098:P1098))*VLOOKUP($F1098,DRT,4,FALSE)</f>
        <v>0</v>
      </c>
      <c r="R1098" s="98">
        <f>($G1098-SUM($H1098:Q1098))*VLOOKUP($F1098,DRT,4,FALSE)</f>
        <v>0</v>
      </c>
      <c r="S1098" s="98">
        <f>($G1098-SUM($H1098:R1098))*VLOOKUP($F1098,DRT,4,FALSE)</f>
        <v>0</v>
      </c>
      <c r="T1098" s="98">
        <f>($G1098-SUM($H1098:S1098))*VLOOKUP($F1098,DRT,4,FALSE)</f>
        <v>0</v>
      </c>
      <c r="U1098" s="98">
        <f>($G1098-SUM($H1098:T1098))*VLOOKUP($F1098,DRT,4,FALSE)</f>
        <v>0</v>
      </c>
      <c r="V1098" s="106">
        <f>($G1098-SUM($H1098:U1098))*VLOOKUP($F1098,DRT,4,FALSE)</f>
        <v>0</v>
      </c>
      <c r="W1098" s="37">
        <f t="shared" si="384"/>
        <v>0</v>
      </c>
      <c r="Y1098"/>
    </row>
    <row r="1099" spans="1:25" outlineLevel="1" x14ac:dyDescent="0.25">
      <c r="A1099" s="212"/>
      <c r="B1099" s="465"/>
      <c r="C1099" s="275"/>
      <c r="D1099" s="275"/>
      <c r="E1099" s="275"/>
      <c r="F1099" s="277" t="s">
        <v>359</v>
      </c>
      <c r="G1099" s="101">
        <f t="shared" si="382"/>
        <v>0</v>
      </c>
      <c r="H1099" s="102">
        <f t="shared" si="383"/>
        <v>0</v>
      </c>
      <c r="I1099" s="98">
        <f>($G$1099-SUM($H$1099:H1099))*VLOOKUP($F1099,DRT,2,FALSE)</f>
        <v>0</v>
      </c>
      <c r="J1099" s="98">
        <f>($G$1099-SUM($H$1099:I1099))*VLOOKUP($F1099,DRT,2,FALSE)</f>
        <v>0</v>
      </c>
      <c r="K1099" s="106">
        <f>($G$1099-SUM($H$1099:J1099))*VLOOKUP($F1099,DRT,2,FALSE)</f>
        <v>0</v>
      </c>
      <c r="L1099" s="105">
        <f>($G1099-SUM($H1099:K1099))*VLOOKUP($F1099,DRT,4,FALSE)</f>
        <v>0</v>
      </c>
      <c r="M1099" s="98">
        <f>($G1099-SUM($H1099:L1099))*VLOOKUP($F1099,DRT,4,FALSE)</f>
        <v>0</v>
      </c>
      <c r="N1099" s="98">
        <f>($G1099-SUM($H1099:M1099))*VLOOKUP($F1099,DRT,4,FALSE)</f>
        <v>0</v>
      </c>
      <c r="O1099" s="98">
        <f>($G1099-SUM($H1099:N1099))*VLOOKUP($F1099,DRT,4,FALSE)</f>
        <v>0</v>
      </c>
      <c r="P1099" s="98">
        <f>($G1099-SUM($H1099:O1099))*VLOOKUP($F1099,DRT,4,FALSE)</f>
        <v>0</v>
      </c>
      <c r="Q1099" s="98">
        <f>($G1099-SUM($H1099:P1099))*VLOOKUP($F1099,DRT,4,FALSE)</f>
        <v>0</v>
      </c>
      <c r="R1099" s="98">
        <f>($G1099-SUM($H1099:Q1099))*VLOOKUP($F1099,DRT,4,FALSE)</f>
        <v>0</v>
      </c>
      <c r="S1099" s="98">
        <f>($G1099-SUM($H1099:R1099))*VLOOKUP($F1099,DRT,4,FALSE)</f>
        <v>0</v>
      </c>
      <c r="T1099" s="98">
        <f>($G1099-SUM($H1099:S1099))*VLOOKUP($F1099,DRT,4,FALSE)</f>
        <v>0</v>
      </c>
      <c r="U1099" s="98">
        <f>($G1099-SUM($H1099:T1099))*VLOOKUP($F1099,DRT,4,FALSE)</f>
        <v>0</v>
      </c>
      <c r="V1099" s="106">
        <f>($G1099-SUM($H1099:U1099))*VLOOKUP($F1099,DRT,4,FALSE)</f>
        <v>0</v>
      </c>
      <c r="W1099" s="37">
        <f t="shared" si="384"/>
        <v>0</v>
      </c>
      <c r="Y1099"/>
    </row>
    <row r="1100" spans="1:25" outlineLevel="1" x14ac:dyDescent="0.25">
      <c r="A1100" s="212"/>
      <c r="B1100" s="465"/>
      <c r="C1100" s="275"/>
      <c r="D1100" s="275"/>
      <c r="E1100" s="275"/>
      <c r="F1100" s="277" t="s">
        <v>161</v>
      </c>
      <c r="G1100" s="101">
        <f t="shared" si="382"/>
        <v>0</v>
      </c>
      <c r="H1100" s="102">
        <f t="shared" si="383"/>
        <v>0</v>
      </c>
      <c r="I1100" s="98">
        <f>($G$1100-SUM($H$1100:H1100))*VLOOKUP($F1100,DRT,2,FALSE)</f>
        <v>0</v>
      </c>
      <c r="J1100" s="98">
        <f>($G$1100-SUM($H$1100:I1100))*VLOOKUP($F1100,DRT,2,FALSE)</f>
        <v>0</v>
      </c>
      <c r="K1100" s="106">
        <f>($G$1100-SUM($H$1100:J1100))*VLOOKUP($F1100,DRT,2,FALSE)</f>
        <v>0</v>
      </c>
      <c r="L1100" s="105">
        <f>($G1100-SUM($H1100:K1100))*VLOOKUP($F1100,DRT,4,FALSE)</f>
        <v>0</v>
      </c>
      <c r="M1100" s="98">
        <f>($G1100-SUM($H1100:L1100))*VLOOKUP($F1100,DRT,4,FALSE)</f>
        <v>0</v>
      </c>
      <c r="N1100" s="98">
        <f>($G1100-SUM($H1100:M1100))*VLOOKUP($F1100,DRT,4,FALSE)</f>
        <v>0</v>
      </c>
      <c r="O1100" s="98">
        <f>($G1100-SUM($H1100:N1100))*VLOOKUP($F1100,DRT,4,FALSE)</f>
        <v>0</v>
      </c>
      <c r="P1100" s="98">
        <f>($G1100-SUM($H1100:O1100))*VLOOKUP($F1100,DRT,4,FALSE)</f>
        <v>0</v>
      </c>
      <c r="Q1100" s="98">
        <f>($G1100-SUM($H1100:P1100))*VLOOKUP($F1100,DRT,4,FALSE)</f>
        <v>0</v>
      </c>
      <c r="R1100" s="98">
        <f>($G1100-SUM($H1100:Q1100))*VLOOKUP($F1100,DRT,4,FALSE)</f>
        <v>0</v>
      </c>
      <c r="S1100" s="98">
        <f>($G1100-SUM($H1100:R1100))*VLOOKUP($F1100,DRT,4,FALSE)</f>
        <v>0</v>
      </c>
      <c r="T1100" s="98">
        <f>($G1100-SUM($H1100:S1100))*VLOOKUP($F1100,DRT,4,FALSE)</f>
        <v>0</v>
      </c>
      <c r="U1100" s="98">
        <f>($G1100-SUM($H1100:T1100))*VLOOKUP($F1100,DRT,4,FALSE)</f>
        <v>0</v>
      </c>
      <c r="V1100" s="106">
        <f>($G1100-SUM($H1100:U1100))*VLOOKUP($F1100,DRT,4,FALSE)</f>
        <v>0</v>
      </c>
      <c r="W1100" s="37">
        <f t="shared" si="384"/>
        <v>0</v>
      </c>
      <c r="Y1100"/>
    </row>
    <row r="1101" spans="1:25" outlineLevel="1" x14ac:dyDescent="0.25">
      <c r="A1101" s="212"/>
      <c r="B1101" s="465"/>
      <c r="C1101" s="275"/>
      <c r="D1101" s="275"/>
      <c r="E1101" s="275"/>
      <c r="F1101" s="274" t="s">
        <v>360</v>
      </c>
      <c r="G1101" s="101">
        <f t="shared" si="382"/>
        <v>0</v>
      </c>
      <c r="H1101" s="102">
        <f t="shared" si="383"/>
        <v>0</v>
      </c>
      <c r="I1101" s="98">
        <f>($G1101-SUM($H1101:H1101))*VLOOKUP($F1101,DRT,2,FALSE)</f>
        <v>0</v>
      </c>
      <c r="J1101" s="98">
        <f>($G1101-SUM($H1101:I1101))*VLOOKUP($F1101,DRT,2,FALSE)</f>
        <v>0</v>
      </c>
      <c r="K1101" s="106">
        <f>($G1101-SUM($H1101:J1101))*VLOOKUP($F1101,DRT,2,FALSE)</f>
        <v>0</v>
      </c>
      <c r="L1101" s="105">
        <f>($G1101-SUM($H1101:K1101))*VLOOKUP($F1101,DRT,4,FALSE)</f>
        <v>0</v>
      </c>
      <c r="M1101" s="98">
        <f>($G1101-SUM($H1101:L1101))*VLOOKUP($F1101,DRT,4,FALSE)</f>
        <v>0</v>
      </c>
      <c r="N1101" s="98">
        <f>($G1101-SUM($H1101:M1101))*VLOOKUP($F1101,DRT,4,FALSE)</f>
        <v>0</v>
      </c>
      <c r="O1101" s="98">
        <f>($G1101-SUM($H1101:N1101))*VLOOKUP($F1101,DRT,4,FALSE)</f>
        <v>0</v>
      </c>
      <c r="P1101" s="98">
        <f>($G1101-SUM($H1101:O1101))*VLOOKUP($F1101,DRT,4,FALSE)</f>
        <v>0</v>
      </c>
      <c r="Q1101" s="98">
        <f>($G1101-SUM($H1101:P1101))*VLOOKUP($F1101,DRT,4,FALSE)</f>
        <v>0</v>
      </c>
      <c r="R1101" s="98">
        <f>($G1101-SUM($H1101:Q1101))*VLOOKUP($F1101,DRT,4,FALSE)</f>
        <v>0</v>
      </c>
      <c r="S1101" s="98">
        <f>($G1101-SUM($H1101:R1101))*VLOOKUP($F1101,DRT,4,FALSE)</f>
        <v>0</v>
      </c>
      <c r="T1101" s="98">
        <f>($G1101-SUM($H1101:S1101))*VLOOKUP($F1101,DRT,4,FALSE)</f>
        <v>0</v>
      </c>
      <c r="U1101" s="98">
        <f>($G1101-SUM($H1101:T1101))*VLOOKUP($F1101,DRT,4,FALSE)</f>
        <v>0</v>
      </c>
      <c r="V1101" s="98">
        <f>($G1101-SUM($H1101:U1101))*VLOOKUP($F1101,DRT,4,FALSE)</f>
        <v>0</v>
      </c>
      <c r="W1101" s="37">
        <f t="shared" si="384"/>
        <v>0</v>
      </c>
      <c r="Y1101"/>
    </row>
    <row r="1102" spans="1:25" outlineLevel="1" x14ac:dyDescent="0.25">
      <c r="A1102" s="212"/>
      <c r="B1102" s="465"/>
      <c r="C1102" s="275"/>
      <c r="D1102" s="275"/>
      <c r="E1102" s="275"/>
      <c r="F1102" s="274" t="s">
        <v>361</v>
      </c>
      <c r="G1102" s="101">
        <f t="shared" si="382"/>
        <v>0</v>
      </c>
      <c r="H1102" s="102">
        <f t="shared" si="383"/>
        <v>0</v>
      </c>
      <c r="I1102" s="98">
        <f>($G1102-SUM($H1102:H1102))*VLOOKUP($F1102,DRT,2,FALSE)</f>
        <v>0</v>
      </c>
      <c r="J1102" s="98">
        <f>($G1102-SUM($H1102:I1102))*VLOOKUP($F1102,DRT,2,FALSE)</f>
        <v>0</v>
      </c>
      <c r="K1102" s="106">
        <f>($G1102-SUM($H1102:J1102))*VLOOKUP($F1102,DRT,2,FALSE)</f>
        <v>0</v>
      </c>
      <c r="L1102" s="105">
        <f>($G1102-SUM($H1102:K1102))*VLOOKUP($F1102,DRT,4,FALSE)</f>
        <v>0</v>
      </c>
      <c r="M1102" s="98">
        <f>($G1102-SUM($H1102:L1102))*VLOOKUP($F1102,DRT,4,FALSE)</f>
        <v>0</v>
      </c>
      <c r="N1102" s="98">
        <f>($G1102-SUM($H1102:M1102))*VLOOKUP($F1102,DRT,4,FALSE)</f>
        <v>0</v>
      </c>
      <c r="O1102" s="98">
        <f>($G1102-SUM($H1102:N1102))*VLOOKUP($F1102,DRT,4,FALSE)</f>
        <v>0</v>
      </c>
      <c r="P1102" s="98">
        <f>($G1102-SUM($H1102:O1102))*VLOOKUP($F1102,DRT,4,FALSE)</f>
        <v>0</v>
      </c>
      <c r="Q1102" s="98">
        <f>($G1102-SUM($H1102:P1102))*VLOOKUP($F1102,DRT,4,FALSE)</f>
        <v>0</v>
      </c>
      <c r="R1102" s="98">
        <f>($G1102-SUM($H1102:Q1102))*VLOOKUP($F1102,DRT,4,FALSE)</f>
        <v>0</v>
      </c>
      <c r="S1102" s="98">
        <f>($G1102-SUM($H1102:R1102))*VLOOKUP($F1102,DRT,4,FALSE)</f>
        <v>0</v>
      </c>
      <c r="T1102" s="98">
        <f>($G1102-SUM($H1102:S1102))*VLOOKUP($F1102,DRT,4,FALSE)</f>
        <v>0</v>
      </c>
      <c r="U1102" s="98">
        <f>($G1102-SUM($H1102:T1102))*VLOOKUP($F1102,DRT,4,FALSE)</f>
        <v>0</v>
      </c>
      <c r="V1102" s="98">
        <f>($G1102-SUM($H1102:U1102))*VLOOKUP($F1102,DRT,4,FALSE)</f>
        <v>0</v>
      </c>
      <c r="W1102" s="37">
        <f t="shared" si="384"/>
        <v>0</v>
      </c>
      <c r="Y1102"/>
    </row>
    <row r="1103" spans="1:25" x14ac:dyDescent="0.25">
      <c r="A1103" s="212"/>
      <c r="B1103" s="479"/>
      <c r="C1103" s="275"/>
      <c r="D1103" s="276" t="s">
        <v>164</v>
      </c>
      <c r="E1103" s="275"/>
      <c r="F1103" s="275"/>
      <c r="G1103" s="52"/>
      <c r="H1103" s="364"/>
      <c r="I1103" s="364"/>
      <c r="J1103" s="364"/>
      <c r="K1103" s="365"/>
      <c r="L1103" s="30"/>
      <c r="M1103" s="31"/>
      <c r="N1103" s="364"/>
      <c r="O1103" s="364"/>
      <c r="P1103" s="364"/>
      <c r="Q1103" s="364"/>
      <c r="R1103" s="364"/>
      <c r="S1103" s="364"/>
      <c r="T1103" s="364"/>
      <c r="U1103" s="364"/>
      <c r="V1103" s="365"/>
      <c r="W1103" s="366"/>
      <c r="Y1103"/>
    </row>
    <row r="1104" spans="1:25" x14ac:dyDescent="0.25">
      <c r="A1104" s="212"/>
      <c r="B1104" s="479"/>
      <c r="C1104" s="275"/>
      <c r="D1104" s="276"/>
      <c r="E1104" s="275" t="s">
        <v>165</v>
      </c>
      <c r="F1104" s="275"/>
      <c r="G1104" s="367">
        <f t="shared" ref="G1104:W1104" si="385">SUBTOTAL(9,G1105:G1110)</f>
        <v>0</v>
      </c>
      <c r="H1104" s="364">
        <f t="shared" si="385"/>
        <v>0</v>
      </c>
      <c r="I1104" s="364">
        <f t="shared" si="385"/>
        <v>0</v>
      </c>
      <c r="J1104" s="364">
        <f t="shared" si="385"/>
        <v>0</v>
      </c>
      <c r="K1104" s="365">
        <f t="shared" si="385"/>
        <v>0</v>
      </c>
      <c r="L1104" s="30">
        <f t="shared" si="385"/>
        <v>0</v>
      </c>
      <c r="M1104" s="31">
        <f t="shared" si="385"/>
        <v>0</v>
      </c>
      <c r="N1104" s="31">
        <f t="shared" si="385"/>
        <v>0</v>
      </c>
      <c r="O1104" s="31">
        <f t="shared" si="385"/>
        <v>0</v>
      </c>
      <c r="P1104" s="31">
        <f t="shared" si="385"/>
        <v>0</v>
      </c>
      <c r="Q1104" s="31">
        <f t="shared" si="385"/>
        <v>0</v>
      </c>
      <c r="R1104" s="31">
        <f t="shared" si="385"/>
        <v>0</v>
      </c>
      <c r="S1104" s="31">
        <f t="shared" si="385"/>
        <v>0</v>
      </c>
      <c r="T1104" s="31">
        <f t="shared" si="385"/>
        <v>0</v>
      </c>
      <c r="U1104" s="31">
        <f t="shared" si="385"/>
        <v>0</v>
      </c>
      <c r="V1104" s="365">
        <f t="shared" si="385"/>
        <v>0</v>
      </c>
      <c r="W1104" s="365">
        <f t="shared" si="385"/>
        <v>0</v>
      </c>
      <c r="Y1104"/>
    </row>
    <row r="1105" spans="1:25" outlineLevel="1" x14ac:dyDescent="0.25">
      <c r="A1105" s="212"/>
      <c r="B1105" s="465"/>
      <c r="C1105" s="275"/>
      <c r="D1105" s="275"/>
      <c r="E1105" s="273"/>
      <c r="F1105" s="277" t="s">
        <v>166</v>
      </c>
      <c r="G1105" s="101">
        <f t="shared" ref="G1105:G1110" si="386">G247</f>
        <v>0</v>
      </c>
      <c r="H1105" s="388">
        <f>IF(SUM($H247:H247)="","",SUM($H247:H247)*VLOOKUP($F1105,DRT,2,FALSE))</f>
        <v>0</v>
      </c>
      <c r="I1105" s="392">
        <f>IF(SUM($H247:I247)="","",(SUM($H247:I247)-SUM($H1105:H1105))*VLOOKUP($F1105,DRT,2,FALSE))</f>
        <v>0</v>
      </c>
      <c r="J1105" s="392">
        <f>IF(SUM($H247:J247)="","",(SUM($H247:J247)-SUM($H1105:I1105))*VLOOKUP($F1105,DRT,2,FALSE))</f>
        <v>0</v>
      </c>
      <c r="K1105" s="393">
        <f>IF(SUM($H247:K247)="","",(SUM($H247:K247)-SUM($H1105:J1105))*VLOOKUP($F1105,DRT,2,FALSE))</f>
        <v>0</v>
      </c>
      <c r="L1105" s="107">
        <f>IF(SUM($H247:L247)="","",(SUM($H247:L247)-SUM($H1105:K1105))*VLOOKUP($F1105,DRT,4,FALSE))</f>
        <v>0</v>
      </c>
      <c r="M1105" s="108">
        <f>IF(SUM($H247:M247)="","",(SUM($H247:M247)-SUM($H1105:L1105))*VLOOKUP($F1105,DRT,4,FALSE))</f>
        <v>0</v>
      </c>
      <c r="N1105" s="392">
        <f>IF(SUM($H247:N247)="","",(SUM($H247:N247)-SUM($H1105:M1105))*VLOOKUP($F1105,DRT,4,FALSE))</f>
        <v>0</v>
      </c>
      <c r="O1105" s="392">
        <f>IF(SUM($H247:O247)="","",(SUM($H247:O247)-SUM($H1105:N1105))*VLOOKUP($F1105,DRT,4,FALSE))</f>
        <v>0</v>
      </c>
      <c r="P1105" s="392">
        <f>IF(SUM($H247:P247)="","",(SUM($H247:P247)-SUM($H1105:O1105))*VLOOKUP($F1105,DRT,4,FALSE))</f>
        <v>0</v>
      </c>
      <c r="Q1105" s="392">
        <f>IF(SUM($H247:Q247)="","",(SUM($H247:Q247)-SUM($H1105:P1105))*VLOOKUP($F1105,DRT,4,FALSE))</f>
        <v>0</v>
      </c>
      <c r="R1105" s="392">
        <f>IF(SUM($H247:R247)="","",(SUM($H247:R247)-SUM($H1105:Q1105))*VLOOKUP($F1105,DRT,4,FALSE))</f>
        <v>0</v>
      </c>
      <c r="S1105" s="392">
        <f>IF(SUM($H247:S247)="","",(SUM($H247:S247)-SUM($H1105:R1105))*VLOOKUP($F1105,DRT,4,FALSE))</f>
        <v>0</v>
      </c>
      <c r="T1105" s="392">
        <f>IF(SUM($H247:T247)="","",(SUM($H247:T247)-SUM($H1105:S1105))*VLOOKUP($F1105,DRT,4,FALSE))</f>
        <v>0</v>
      </c>
      <c r="U1105" s="392">
        <f>IF(SUM($H247:U247)="","",(SUM($H247:U247)-SUM($H1105:T1105))*VLOOKUP($F1105,DRT,4,FALSE))</f>
        <v>0</v>
      </c>
      <c r="V1105" s="393">
        <f>IF(SUM($H247:V247)="","",(SUM($H247:V247)-SUM($H1105:U1105))*VLOOKUP($F1105,DRT,4,FALSE))</f>
        <v>0</v>
      </c>
      <c r="W1105" s="409">
        <f>G1105-SUM(H1105:V1105)</f>
        <v>0</v>
      </c>
      <c r="Y1105"/>
    </row>
    <row r="1106" spans="1:25" outlineLevel="1" x14ac:dyDescent="0.25">
      <c r="A1106" s="212"/>
      <c r="B1106" s="465"/>
      <c r="C1106" s="275"/>
      <c r="D1106" s="275"/>
      <c r="E1106" s="273"/>
      <c r="F1106" s="277" t="s">
        <v>167</v>
      </c>
      <c r="G1106" s="101">
        <f t="shared" si="386"/>
        <v>0</v>
      </c>
      <c r="H1106" s="388">
        <f>IF(SUM($H248:H248)="","",SUM($H248:H248)*VLOOKUP($F1106,DRT,2,FALSE))</f>
        <v>0</v>
      </c>
      <c r="I1106" s="392">
        <f>IF(SUM($H248:I248)="","",(SUM($H248:I248)-SUM($H1106:H1106))*VLOOKUP($F1106,DRT,2,FALSE))</f>
        <v>0</v>
      </c>
      <c r="J1106" s="392">
        <f>IF(SUM($H248:J248)="","",(SUM($H248:J248)-SUM($H1106:I1106))*VLOOKUP($F1106,DRT,2,FALSE))</f>
        <v>0</v>
      </c>
      <c r="K1106" s="393">
        <f>IF(SUM($H248:K248)="","",(SUM($H248:K248)-SUM($H1106:J1106))*VLOOKUP($F1106,DRT,2,FALSE))</f>
        <v>0</v>
      </c>
      <c r="L1106" s="107">
        <f>IF(SUM($H248:L248)="","",(SUM($H248:L248)-SUM($H1106:K1106))*VLOOKUP($F1106,DRT,4,FALSE))</f>
        <v>0</v>
      </c>
      <c r="M1106" s="108">
        <f>IF(SUM($H248:M248)="","",(SUM($H248:M248)-SUM($H1106:L1106))*VLOOKUP($F1106,DRT,4,FALSE))</f>
        <v>0</v>
      </c>
      <c r="N1106" s="392">
        <f>IF(SUM($H248:N248)="","",(SUM($H248:N248)-SUM($H1106:M1106))*VLOOKUP($F1106,DRT,4,FALSE))</f>
        <v>0</v>
      </c>
      <c r="O1106" s="392">
        <f>IF(SUM($H248:O248)="","",(SUM($H248:O248)-SUM($H1106:N1106))*VLOOKUP($F1106,DRT,4,FALSE))</f>
        <v>0</v>
      </c>
      <c r="P1106" s="392">
        <f>IF(SUM($H248:P248)="","",(SUM($H248:P248)-SUM($H1106:O1106))*VLOOKUP($F1106,DRT,4,FALSE))</f>
        <v>0</v>
      </c>
      <c r="Q1106" s="392">
        <f>IF(SUM($H248:Q248)="","",(SUM($H248:Q248)-SUM($H1106:P1106))*VLOOKUP($F1106,DRT,4,FALSE))</f>
        <v>0</v>
      </c>
      <c r="R1106" s="392">
        <f>IF(SUM($H248:R248)="","",(SUM($H248:R248)-SUM($H1106:Q1106))*VLOOKUP($F1106,DRT,4,FALSE))</f>
        <v>0</v>
      </c>
      <c r="S1106" s="392">
        <f>IF(SUM($H248:S248)="","",(SUM($H248:S248)-SUM($H1106:R1106))*VLOOKUP($F1106,DRT,4,FALSE))</f>
        <v>0</v>
      </c>
      <c r="T1106" s="392">
        <f>IF(SUM($H248:T248)="","",(SUM($H248:T248)-SUM($H1106:S1106))*VLOOKUP($F1106,DRT,4,FALSE))</f>
        <v>0</v>
      </c>
      <c r="U1106" s="392">
        <f>IF(SUM($H248:U248)="","",(SUM($H248:U248)-SUM($H1106:T1106))*VLOOKUP($F1106,DRT,4,FALSE))</f>
        <v>0</v>
      </c>
      <c r="V1106" s="393">
        <f>IF(SUM($H248:V248)="","",(SUM($H248:V248)-SUM($H1106:U1106))*VLOOKUP($F1106,DRT,4,FALSE))</f>
        <v>0</v>
      </c>
      <c r="W1106" s="409">
        <f t="shared" ref="W1106:W1117" si="387">G1106-SUM(H1106:V1106)</f>
        <v>0</v>
      </c>
      <c r="Y1106"/>
    </row>
    <row r="1107" spans="1:25" outlineLevel="1" x14ac:dyDescent="0.25">
      <c r="A1107" s="212"/>
      <c r="B1107" s="465"/>
      <c r="C1107" s="275"/>
      <c r="D1107" s="275"/>
      <c r="E1107" s="273"/>
      <c r="F1107" s="277" t="s">
        <v>168</v>
      </c>
      <c r="G1107" s="101">
        <f t="shared" si="386"/>
        <v>0</v>
      </c>
      <c r="H1107" s="388">
        <f>IF(SUM($H249:H249)="","",SUM($H249:H249)*VLOOKUP($F1107,DRT,2,FALSE))</f>
        <v>0</v>
      </c>
      <c r="I1107" s="392">
        <f>IF(SUM($H249:I249)="","",(SUM($H249:I249)-SUM($H1107:H1107))*VLOOKUP($F1107,DRT,2,FALSE))</f>
        <v>0</v>
      </c>
      <c r="J1107" s="392">
        <f>IF(SUM($H249:J249)="","",(SUM($H249:J249)-SUM($H1107:I1107))*VLOOKUP($F1107,DRT,2,FALSE))</f>
        <v>0</v>
      </c>
      <c r="K1107" s="393">
        <f>IF(SUM($H249:K249)="","",(SUM($H249:K249)-SUM($H1107:J1107))*VLOOKUP($F1107,DRT,2,FALSE))</f>
        <v>0</v>
      </c>
      <c r="L1107" s="107">
        <f>IF(SUM($H249:L249)="","",(SUM($H249:L249)-SUM($H1107:K1107))*VLOOKUP($F1107,DRT,4,FALSE))</f>
        <v>0</v>
      </c>
      <c r="M1107" s="108">
        <f>IF(SUM($H249:M249)="","",(SUM($H249:M249)-SUM($H1107:L1107))*VLOOKUP($F1107,DRT,4,FALSE))</f>
        <v>0</v>
      </c>
      <c r="N1107" s="392">
        <f>IF(SUM($H249:N249)="","",(SUM($H249:N249)-SUM($H1107:M1107))*VLOOKUP($F1107,DRT,4,FALSE))</f>
        <v>0</v>
      </c>
      <c r="O1107" s="392">
        <f>IF(SUM($H249:O249)="","",(SUM($H249:O249)-SUM($H1107:N1107))*VLOOKUP($F1107,DRT,4,FALSE))</f>
        <v>0</v>
      </c>
      <c r="P1107" s="392">
        <f>IF(SUM($H249:P249)="","",(SUM($H249:P249)-SUM($H1107:O1107))*VLOOKUP($F1107,DRT,4,FALSE))</f>
        <v>0</v>
      </c>
      <c r="Q1107" s="392">
        <f>IF(SUM($H249:Q249)="","",(SUM($H249:Q249)-SUM($H1107:P1107))*VLOOKUP($F1107,DRT,4,FALSE))</f>
        <v>0</v>
      </c>
      <c r="R1107" s="392">
        <f>IF(SUM($H249:R249)="","",(SUM($H249:R249)-SUM($H1107:Q1107))*VLOOKUP($F1107,DRT,4,FALSE))</f>
        <v>0</v>
      </c>
      <c r="S1107" s="392">
        <f>IF(SUM($H249:S249)="","",(SUM($H249:S249)-SUM($H1107:R1107))*VLOOKUP($F1107,DRT,4,FALSE))</f>
        <v>0</v>
      </c>
      <c r="T1107" s="392">
        <f>IF(SUM($H249:T249)="","",(SUM($H249:T249)-SUM($H1107:S1107))*VLOOKUP($F1107,DRT,4,FALSE))</f>
        <v>0</v>
      </c>
      <c r="U1107" s="392">
        <f>IF(SUM($H249:U249)="","",(SUM($H249:U249)-SUM($H1107:T1107))*VLOOKUP($F1107,DRT,4,FALSE))</f>
        <v>0</v>
      </c>
      <c r="V1107" s="393">
        <f>IF(SUM($H249:V249)="","",(SUM($H249:V249)-SUM($H1107:U1107))*VLOOKUP($F1107,DRT,4,FALSE))</f>
        <v>0</v>
      </c>
      <c r="W1107" s="409">
        <f t="shared" si="387"/>
        <v>0</v>
      </c>
      <c r="Y1107"/>
    </row>
    <row r="1108" spans="1:25" outlineLevel="1" x14ac:dyDescent="0.25">
      <c r="A1108" s="212"/>
      <c r="B1108" s="465"/>
      <c r="C1108" s="273"/>
      <c r="D1108" s="273"/>
      <c r="E1108" s="273"/>
      <c r="F1108" s="277" t="s">
        <v>169</v>
      </c>
      <c r="G1108" s="101">
        <f t="shared" si="386"/>
        <v>0</v>
      </c>
      <c r="H1108" s="388">
        <f>IF(SUM($H250:H250)="","",SUM($H250:H250)*VLOOKUP($F1108,DRT,2,FALSE))</f>
        <v>0</v>
      </c>
      <c r="I1108" s="392">
        <f>IF(SUM($H250:I250)="","",(SUM($H250:I250)-SUM($H1108:H1108))*VLOOKUP($F1108,DRT,2,FALSE))</f>
        <v>0</v>
      </c>
      <c r="J1108" s="392">
        <f>IF(SUM($H250:J250)="","",(SUM($H250:J250)-SUM($H1108:I1108))*VLOOKUP($F1108,DRT,2,FALSE))</f>
        <v>0</v>
      </c>
      <c r="K1108" s="393">
        <f>IF(SUM($H250:K250)="","",(SUM($H250:K250)-SUM($H1108:J1108))*VLOOKUP($F1108,DRT,2,FALSE))</f>
        <v>0</v>
      </c>
      <c r="L1108" s="107">
        <f>IF(SUM($H250:L250)="","",(SUM($H250:L250)-SUM($H1108:K1108))*VLOOKUP($F1108,DRT,4,FALSE))</f>
        <v>0</v>
      </c>
      <c r="M1108" s="108">
        <f>IF(SUM($H250:M250)="","",(SUM($H250:M250)-SUM($H1108:L1108))*VLOOKUP($F1108,DRT,4,FALSE))</f>
        <v>0</v>
      </c>
      <c r="N1108" s="392">
        <f>IF(SUM($H250:N250)="","",(SUM($H250:N250)-SUM($H1108:M1108))*VLOOKUP($F1108,DRT,4,FALSE))</f>
        <v>0</v>
      </c>
      <c r="O1108" s="392">
        <f>IF(SUM($H250:O250)="","",(SUM($H250:O250)-SUM($H1108:N1108))*VLOOKUP($F1108,DRT,4,FALSE))</f>
        <v>0</v>
      </c>
      <c r="P1108" s="392">
        <f>IF(SUM($H250:P250)="","",(SUM($H250:P250)-SUM($H1108:O1108))*VLOOKUP($F1108,DRT,4,FALSE))</f>
        <v>0</v>
      </c>
      <c r="Q1108" s="392">
        <f>IF(SUM($H250:Q250)="","",(SUM($H250:Q250)-SUM($H1108:P1108))*VLOOKUP($F1108,DRT,4,FALSE))</f>
        <v>0</v>
      </c>
      <c r="R1108" s="392">
        <f>IF(SUM($H250:R250)="","",(SUM($H250:R250)-SUM($H1108:Q1108))*VLOOKUP($F1108,DRT,4,FALSE))</f>
        <v>0</v>
      </c>
      <c r="S1108" s="392">
        <f>IF(SUM($H250:S250)="","",(SUM($H250:S250)-SUM($H1108:R1108))*VLOOKUP($F1108,DRT,4,FALSE))</f>
        <v>0</v>
      </c>
      <c r="T1108" s="392">
        <f>IF(SUM($H250:T250)="","",(SUM($H250:T250)-SUM($H1108:S1108))*VLOOKUP($F1108,DRT,4,FALSE))</f>
        <v>0</v>
      </c>
      <c r="U1108" s="392">
        <f>IF(SUM($H250:U250)="","",(SUM($H250:U250)-SUM($H1108:T1108))*VLOOKUP($F1108,DRT,4,FALSE))</f>
        <v>0</v>
      </c>
      <c r="V1108" s="393">
        <f>IF(SUM($H250:V250)="","",(SUM($H250:V250)-SUM($H1108:U1108))*VLOOKUP($F1108,DRT,4,FALSE))</f>
        <v>0</v>
      </c>
      <c r="W1108" s="409">
        <f t="shared" si="387"/>
        <v>0</v>
      </c>
      <c r="Y1108"/>
    </row>
    <row r="1109" spans="1:25" outlineLevel="1" x14ac:dyDescent="0.25">
      <c r="A1109" s="212"/>
      <c r="B1109" s="465"/>
      <c r="C1109" s="273"/>
      <c r="D1109" s="273"/>
      <c r="E1109" s="273"/>
      <c r="F1109" s="274" t="s">
        <v>170</v>
      </c>
      <c r="G1109" s="101">
        <f t="shared" si="386"/>
        <v>0</v>
      </c>
      <c r="H1109" s="388">
        <f>IF(SUM($H251:H251)="","",SUM($H251:H251)*VLOOKUP($F1109,DRT,2,FALSE))</f>
        <v>0</v>
      </c>
      <c r="I1109" s="392">
        <f>IF(SUM($H251:I251)="","",(SUM($H251:I251)-SUM($H1109:H1109))*VLOOKUP($F1109,DRT,2,FALSE))</f>
        <v>0</v>
      </c>
      <c r="J1109" s="392">
        <f>IF(SUM($H251:J251)="","",(SUM($H251:J251)-SUM($H1109:I1109))*VLOOKUP($F1109,DRT,2,FALSE))</f>
        <v>0</v>
      </c>
      <c r="K1109" s="393">
        <f>IF(SUM($H251:K251)="","",(SUM($H251:K251)-SUM($H1109:J1109))*VLOOKUP($F1109,DRT,2,FALSE))</f>
        <v>0</v>
      </c>
      <c r="L1109" s="107">
        <f>IF(SUM($H251:L251)="","",(SUM($H251:L251)-SUM($H1109:K1109))*VLOOKUP($F1109,DRT,4,FALSE))</f>
        <v>0</v>
      </c>
      <c r="M1109" s="108">
        <f>IF(SUM($H251:M251)="","",(SUM($H251:M251)-SUM($H1109:L1109))*VLOOKUP($F1109,DRT,4,FALSE))</f>
        <v>0</v>
      </c>
      <c r="N1109" s="392">
        <f>IF(SUM($H251:N251)="","",(SUM($H251:N251)-SUM($H1109:M1109))*VLOOKUP($F1109,DRT,4,FALSE))</f>
        <v>0</v>
      </c>
      <c r="O1109" s="392">
        <f>IF(SUM($H251:O251)="","",(SUM($H251:O251)-SUM($H1109:N1109))*VLOOKUP($F1109,DRT,4,FALSE))</f>
        <v>0</v>
      </c>
      <c r="P1109" s="392">
        <f>IF(SUM($H251:P251)="","",(SUM($H251:P251)-SUM($H1109:O1109))*VLOOKUP($F1109,DRT,4,FALSE))</f>
        <v>0</v>
      </c>
      <c r="Q1109" s="392">
        <f>IF(SUM($H251:Q251)="","",(SUM($H251:Q251)-SUM($H1109:P1109))*VLOOKUP($F1109,DRT,4,FALSE))</f>
        <v>0</v>
      </c>
      <c r="R1109" s="392">
        <f>IF(SUM($H251:R251)="","",(SUM($H251:R251)-SUM($H1109:Q1109))*VLOOKUP($F1109,DRT,4,FALSE))</f>
        <v>0</v>
      </c>
      <c r="S1109" s="392">
        <f>IF(SUM($H251:S251)="","",(SUM($H251:S251)-SUM($H1109:R1109))*VLOOKUP($F1109,DRT,4,FALSE))</f>
        <v>0</v>
      </c>
      <c r="T1109" s="392">
        <f>IF(SUM($H251:T251)="","",(SUM($H251:T251)-SUM($H1109:S1109))*VLOOKUP($F1109,DRT,4,FALSE))</f>
        <v>0</v>
      </c>
      <c r="U1109" s="392">
        <f>IF(SUM($H251:U251)="","",(SUM($H251:U251)-SUM($H1109:T1109))*VLOOKUP($F1109,DRT,4,FALSE))</f>
        <v>0</v>
      </c>
      <c r="V1109" s="393">
        <f>IF(SUM($H251:V251)="","",(SUM($H251:V251)-SUM($H1109:U1109))*VLOOKUP($F1109,DRT,4,FALSE))</f>
        <v>0</v>
      </c>
      <c r="W1109" s="409">
        <f t="shared" si="387"/>
        <v>0</v>
      </c>
      <c r="Y1109"/>
    </row>
    <row r="1110" spans="1:25" outlineLevel="1" x14ac:dyDescent="0.25">
      <c r="A1110" s="212"/>
      <c r="B1110" s="465"/>
      <c r="C1110" s="273"/>
      <c r="D1110" s="273"/>
      <c r="E1110" s="273"/>
      <c r="F1110" s="274" t="s">
        <v>171</v>
      </c>
      <c r="G1110" s="101">
        <f t="shared" si="386"/>
        <v>0</v>
      </c>
      <c r="H1110" s="388">
        <f>IF(SUM($H252:H252)="","",SUM($H252:H252)*VLOOKUP($F1110,DRT,2,FALSE))</f>
        <v>0</v>
      </c>
      <c r="I1110" s="392">
        <f>IF(SUM($H252:I252)="","",(SUM($H252:I252)-SUM($H1110:H1110))*VLOOKUP($F1110,DRT,2,FALSE))</f>
        <v>0</v>
      </c>
      <c r="J1110" s="392">
        <f>IF(SUM($H252:J252)="","",(SUM($H252:J252)-SUM($H1110:I1110))*VLOOKUP($F1110,DRT,2,FALSE))</f>
        <v>0</v>
      </c>
      <c r="K1110" s="393">
        <f>IF(SUM($H252:K252)="","",(SUM($H252:K252)-SUM($H1110:J1110))*VLOOKUP($F1110,DRT,2,FALSE))</f>
        <v>0</v>
      </c>
      <c r="L1110" s="107">
        <f>IF(SUM($H252:L252)="","",(SUM($H252:L252)-SUM($H1110:K1110))*VLOOKUP($F1110,DRT,4,FALSE))</f>
        <v>0</v>
      </c>
      <c r="M1110" s="108">
        <f>IF(SUM($H252:M252)="","",(SUM($H252:M252)-SUM($H1110:L1110))*VLOOKUP($F1110,DRT,4,FALSE))</f>
        <v>0</v>
      </c>
      <c r="N1110" s="392">
        <f>IF(SUM($H252:N252)="","",(SUM($H252:N252)-SUM($H1110:M1110))*VLOOKUP($F1110,DRT,4,FALSE))</f>
        <v>0</v>
      </c>
      <c r="O1110" s="392">
        <f>IF(SUM($H252:O252)="","",(SUM($H252:O252)-SUM($H1110:N1110))*VLOOKUP($F1110,DRT,4,FALSE))</f>
        <v>0</v>
      </c>
      <c r="P1110" s="392">
        <f>IF(SUM($H252:P252)="","",(SUM($H252:P252)-SUM($H1110:O1110))*VLOOKUP($F1110,DRT,4,FALSE))</f>
        <v>0</v>
      </c>
      <c r="Q1110" s="392">
        <f>IF(SUM($H252:Q252)="","",(SUM($H252:Q252)-SUM($H1110:P1110))*VLOOKUP($F1110,DRT,4,FALSE))</f>
        <v>0</v>
      </c>
      <c r="R1110" s="392">
        <f>IF(SUM($H252:R252)="","",(SUM($H252:R252)-SUM($H1110:Q1110))*VLOOKUP($F1110,DRT,4,FALSE))</f>
        <v>0</v>
      </c>
      <c r="S1110" s="392">
        <f>IF(SUM($H252:S252)="","",(SUM($H252:S252)-SUM($H1110:R1110))*VLOOKUP($F1110,DRT,4,FALSE))</f>
        <v>0</v>
      </c>
      <c r="T1110" s="392">
        <f>IF(SUM($H252:T252)="","",(SUM($H252:T252)-SUM($H1110:S1110))*VLOOKUP($F1110,DRT,4,FALSE))</f>
        <v>0</v>
      </c>
      <c r="U1110" s="392">
        <f>IF(SUM($H252:U252)="","",(SUM($H252:U252)-SUM($H1110:T1110))*VLOOKUP($F1110,DRT,4,FALSE))</f>
        <v>0</v>
      </c>
      <c r="V1110" s="393">
        <f>IF(SUM($H252:V252)="","",(SUM($H252:V252)-SUM($H1110:U1110))*VLOOKUP($F1110,DRT,4,FALSE))</f>
        <v>0</v>
      </c>
      <c r="W1110" s="409">
        <f t="shared" si="387"/>
        <v>0</v>
      </c>
      <c r="Y1110"/>
    </row>
    <row r="1111" spans="1:25" x14ac:dyDescent="0.25">
      <c r="A1111" s="212"/>
      <c r="B1111" s="465"/>
      <c r="C1111" s="273"/>
      <c r="D1111" s="273"/>
      <c r="E1111" s="273" t="s">
        <v>172</v>
      </c>
      <c r="F1111" s="275"/>
      <c r="G1111" s="367">
        <f t="shared" ref="G1111:W1111" si="388">SUBTOTAL(9,G1112:G1117)</f>
        <v>0</v>
      </c>
      <c r="H1111" s="364">
        <f t="shared" si="388"/>
        <v>0</v>
      </c>
      <c r="I1111" s="364">
        <f t="shared" si="388"/>
        <v>0</v>
      </c>
      <c r="J1111" s="364">
        <f t="shared" si="388"/>
        <v>0</v>
      </c>
      <c r="K1111" s="365">
        <f t="shared" si="388"/>
        <v>0</v>
      </c>
      <c r="L1111" s="30">
        <f t="shared" si="388"/>
        <v>0</v>
      </c>
      <c r="M1111" s="31">
        <f t="shared" si="388"/>
        <v>0</v>
      </c>
      <c r="N1111" s="31">
        <f t="shared" si="388"/>
        <v>0</v>
      </c>
      <c r="O1111" s="31">
        <f t="shared" si="388"/>
        <v>0</v>
      </c>
      <c r="P1111" s="31">
        <f t="shared" si="388"/>
        <v>0</v>
      </c>
      <c r="Q1111" s="31">
        <f t="shared" si="388"/>
        <v>0</v>
      </c>
      <c r="R1111" s="31">
        <f t="shared" si="388"/>
        <v>0</v>
      </c>
      <c r="S1111" s="31">
        <f t="shared" si="388"/>
        <v>0</v>
      </c>
      <c r="T1111" s="31">
        <f t="shared" si="388"/>
        <v>0</v>
      </c>
      <c r="U1111" s="31">
        <f t="shared" si="388"/>
        <v>0</v>
      </c>
      <c r="V1111" s="365">
        <f t="shared" si="388"/>
        <v>0</v>
      </c>
      <c r="W1111" s="365">
        <f t="shared" si="388"/>
        <v>0</v>
      </c>
      <c r="Y1111"/>
    </row>
    <row r="1112" spans="1:25" outlineLevel="1" x14ac:dyDescent="0.25">
      <c r="A1112" s="212"/>
      <c r="B1112" s="465"/>
      <c r="C1112" s="273"/>
      <c r="D1112" s="273"/>
      <c r="E1112" s="273"/>
      <c r="F1112" s="274" t="s">
        <v>173</v>
      </c>
      <c r="G1112" s="101">
        <f t="shared" ref="G1112:G1117" si="389">G254</f>
        <v>0</v>
      </c>
      <c r="H1112" s="388">
        <f t="shared" ref="H1112:K1117" si="390">IF(H254="",0,H254*VLOOKUP($F1112,DRT,3,FALSE))</f>
        <v>0</v>
      </c>
      <c r="I1112" s="392">
        <f t="shared" si="390"/>
        <v>0</v>
      </c>
      <c r="J1112" s="392">
        <f t="shared" si="390"/>
        <v>0</v>
      </c>
      <c r="K1112" s="393">
        <f t="shared" si="390"/>
        <v>0</v>
      </c>
      <c r="L1112" s="105">
        <f>(SUM($H254:$L254)-SUM($H1112:K1112))*VLOOKUP($F1112,DRT,4,FALSE)</f>
        <v>0</v>
      </c>
      <c r="M1112" s="98">
        <f>(SUM($H254:$L254)-SUM($H1112:L1112))*VLOOKUP($F1112,DRT,4,FALSE)</f>
        <v>0</v>
      </c>
      <c r="N1112" s="98">
        <f>(SUM($H254:$L254)-SUM($H1112:M1112))*VLOOKUP($F1112,DRT,4,FALSE)</f>
        <v>0</v>
      </c>
      <c r="O1112" s="98">
        <f>(SUM($H254:$L254)-SUM($H1112:N1112))*VLOOKUP($F1112,DRT,4,FALSE)</f>
        <v>0</v>
      </c>
      <c r="P1112" s="98">
        <f>(SUM($H254:$L254)-SUM($H1112:O1112))*VLOOKUP($F1112,DRT,4,FALSE)</f>
        <v>0</v>
      </c>
      <c r="Q1112" s="98">
        <f>(SUM($H254:$L254)-SUM($H1112:P1112))*VLOOKUP($F1112,DRT,4,FALSE)</f>
        <v>0</v>
      </c>
      <c r="R1112" s="98">
        <f>(SUM($H254:$L254)-SUM($H1112:Q1112))*VLOOKUP($F1112,DRT,4,FALSE)</f>
        <v>0</v>
      </c>
      <c r="S1112" s="98">
        <f>(SUM($H254:$L254)-SUM($H1112:R1112))*VLOOKUP($F1112,DRT,4,FALSE)</f>
        <v>0</v>
      </c>
      <c r="T1112" s="98">
        <f>(SUM($H254:$L254)-SUM($H1112:S1112))*VLOOKUP($F1112,DRT,4,FALSE)</f>
        <v>0</v>
      </c>
      <c r="U1112" s="98">
        <f>(SUM($H254:$L254)-SUM($H1112:T1112))*VLOOKUP($F1112,DRT,4,FALSE)</f>
        <v>0</v>
      </c>
      <c r="V1112" s="106">
        <f>(SUM($H254:$L254)-SUM($H1112:U1112))*VLOOKUP($F1112,DRT,4,FALSE)</f>
        <v>0</v>
      </c>
      <c r="W1112" s="37">
        <f t="shared" si="387"/>
        <v>0</v>
      </c>
      <c r="Y1112"/>
    </row>
    <row r="1113" spans="1:25" outlineLevel="1" x14ac:dyDescent="0.25">
      <c r="A1113" s="212"/>
      <c r="B1113" s="465"/>
      <c r="C1113" s="273"/>
      <c r="D1113" s="273"/>
      <c r="E1113" s="273"/>
      <c r="F1113" s="274" t="s">
        <v>174</v>
      </c>
      <c r="G1113" s="101">
        <f t="shared" si="389"/>
        <v>0</v>
      </c>
      <c r="H1113" s="388">
        <f t="shared" si="390"/>
        <v>0</v>
      </c>
      <c r="I1113" s="392">
        <f t="shared" si="390"/>
        <v>0</v>
      </c>
      <c r="J1113" s="392">
        <f t="shared" si="390"/>
        <v>0</v>
      </c>
      <c r="K1113" s="393">
        <f t="shared" si="390"/>
        <v>0</v>
      </c>
      <c r="L1113" s="391">
        <f>IF(L255="",0,L255*VLOOKUP($F1113,DRT,4,FALSE))</f>
        <v>0</v>
      </c>
      <c r="M1113" s="98">
        <f>(SUM($H255:$K255,M255)-SUM($H1113:$K1113))*VLOOKUP($F1113,DRT,4,FALSE)</f>
        <v>0</v>
      </c>
      <c r="N1113" s="98">
        <f>($L255-$L1113)*VLOOKUP($F1113,DRT,4,FALSE)</f>
        <v>0</v>
      </c>
      <c r="O1113" s="98">
        <f>(SUM($H255:$K255,M255)-SUM($H1113:$K1113)-$M1113)*VLOOKUP($F1113,DRT,4,FALSE)</f>
        <v>0</v>
      </c>
      <c r="P1113" s="98">
        <f>($L255-$L1113-$N1113)*VLOOKUP($F1113,DRT,4,FALSE)</f>
        <v>0</v>
      </c>
      <c r="Q1113" s="98">
        <f>(SUM($H255:$K255,M255)-SUM($H1113:$K1113)-$M1113-$O1113)*VLOOKUP($F1113,DRT,4,FALSE)</f>
        <v>0</v>
      </c>
      <c r="R1113" s="98">
        <f>($L255-$L1113-$N1113-$P1113)*VLOOKUP($F1113,DRT,4,FALSE)</f>
        <v>0</v>
      </c>
      <c r="S1113" s="98">
        <f>(SUM($H255:$K255,M255)-SUM($H1113:$K1113)-$M1113-$O1113-$Q1113)*VLOOKUP($F1113,DRT,4,FALSE)</f>
        <v>0</v>
      </c>
      <c r="T1113" s="98">
        <f>($L255-$L1113-$N1113-$P1113-$R1113)*VLOOKUP($F1113,DRT,4,FALSE)</f>
        <v>0</v>
      </c>
      <c r="U1113" s="98">
        <f>(SUM($H255:$K255,M255)-SUM($H1113:$K1113)-$M1113-$O1113-$Q1113-$S1113)*VLOOKUP($F1113,DRT,4,FALSE)</f>
        <v>0</v>
      </c>
      <c r="V1113" s="106">
        <f>($L255-$L1113-$N1113-$P1113-$R1113-$T1113)*VLOOKUP($F1113,DRT,4,FALSE)</f>
        <v>0</v>
      </c>
      <c r="W1113" s="37">
        <f t="shared" si="387"/>
        <v>0</v>
      </c>
      <c r="Y1113"/>
    </row>
    <row r="1114" spans="1:25" outlineLevel="1" x14ac:dyDescent="0.25">
      <c r="A1114" s="212"/>
      <c r="B1114" s="465"/>
      <c r="C1114" s="273"/>
      <c r="D1114" s="273"/>
      <c r="E1114" s="273"/>
      <c r="F1114" s="274" t="s">
        <v>175</v>
      </c>
      <c r="G1114" s="101">
        <f t="shared" si="389"/>
        <v>0</v>
      </c>
      <c r="H1114" s="388">
        <f t="shared" si="390"/>
        <v>0</v>
      </c>
      <c r="I1114" s="392">
        <f t="shared" si="390"/>
        <v>0</v>
      </c>
      <c r="J1114" s="392">
        <f t="shared" si="390"/>
        <v>0</v>
      </c>
      <c r="K1114" s="393">
        <f t="shared" si="390"/>
        <v>0</v>
      </c>
      <c r="L1114" s="391">
        <f>IF(L256="",0,L256*VLOOKUP($F1114,DRT,4,FALSE))</f>
        <v>0</v>
      </c>
      <c r="M1114" s="98">
        <f>IF(M256="",0,M256*VLOOKUP($F1114,DRT,4,FALSE))</f>
        <v>0</v>
      </c>
      <c r="N1114" s="98">
        <f>(SUM($H256:$K256,N256)-SUM($H1114:$K1114))*VLOOKUP($F1114,DRT,4,FALSE)</f>
        <v>0</v>
      </c>
      <c r="O1114" s="98">
        <f>($L256+$O256-$L1114)*VLOOKUP($F1114,DRT,4,FALSE)</f>
        <v>0</v>
      </c>
      <c r="P1114" s="98">
        <f>($M256-$M1114)*VLOOKUP($F1114,DRT,4,FALSE)</f>
        <v>0</v>
      </c>
      <c r="Q1114" s="98">
        <f>(SUM($H256:$K256,N256)-SUM($H1114:$K1114)-N1114)*VLOOKUP($F1114,DRT,4,FALSE)</f>
        <v>0</v>
      </c>
      <c r="R1114" s="98">
        <f>($L256+$O256-$L1114-$O1114)*VLOOKUP($F1114,DRT,4,FALSE)</f>
        <v>0</v>
      </c>
      <c r="S1114" s="98">
        <f>($M256-$M1114-$P1114)*VLOOKUP($F1114,DRT,4,FALSE)</f>
        <v>0</v>
      </c>
      <c r="T1114" s="98">
        <f>(SUM($H256:$K256,N256)-SUM($H1114:$K1114)-$N1114-$Q1114)*VLOOKUP($F1114,DRT,4,FALSE)</f>
        <v>0</v>
      </c>
      <c r="U1114" s="98">
        <f>($L256+O256-$L1114-$O1114-$R1114)*VLOOKUP($F1114,DRT,4,FALSE)</f>
        <v>0</v>
      </c>
      <c r="V1114" s="106">
        <f>($M256-$M1114-$P1114-$S1114)*VLOOKUP($F1114,DRT,4,FALSE)</f>
        <v>0</v>
      </c>
      <c r="W1114" s="37">
        <f t="shared" si="387"/>
        <v>0</v>
      </c>
      <c r="Y1114"/>
    </row>
    <row r="1115" spans="1:25" outlineLevel="1" x14ac:dyDescent="0.25">
      <c r="A1115" s="212"/>
      <c r="B1115" s="465"/>
      <c r="C1115" s="273"/>
      <c r="D1115" s="273"/>
      <c r="E1115" s="273"/>
      <c r="F1115" s="274" t="s">
        <v>176</v>
      </c>
      <c r="G1115" s="101">
        <f t="shared" si="389"/>
        <v>0</v>
      </c>
      <c r="H1115" s="388">
        <f t="shared" si="390"/>
        <v>0</v>
      </c>
      <c r="I1115" s="392">
        <f t="shared" si="390"/>
        <v>0</v>
      </c>
      <c r="J1115" s="392">
        <f t="shared" si="390"/>
        <v>0</v>
      </c>
      <c r="K1115" s="393">
        <f t="shared" si="390"/>
        <v>0</v>
      </c>
      <c r="L1115" s="391">
        <f>IF(L257="",0,L257*VLOOKUP($F1115,DRT,4,FALSE))</f>
        <v>0</v>
      </c>
      <c r="M1115" s="98">
        <f>IF(M257="",0,M257*VLOOKUP($F1115,DRT,4,FALSE))</f>
        <v>0</v>
      </c>
      <c r="N1115" s="98">
        <f t="shared" ref="N1115:P1117" si="391">IF(N257="",0,N257*VLOOKUP($F1115,DRT,4,FALSE))</f>
        <v>0</v>
      </c>
      <c r="O1115" s="98">
        <f t="shared" si="391"/>
        <v>0</v>
      </c>
      <c r="P1115" s="98">
        <f t="shared" si="391"/>
        <v>0</v>
      </c>
      <c r="Q1115" s="98">
        <f>(SUM($H257:$K257,Q257)-SUM($H1115:$K1115))*VLOOKUP($F1115,DRT,4,FALSE)</f>
        <v>0</v>
      </c>
      <c r="R1115" s="98">
        <f>($L257+R257-$L1115)*VLOOKUP($F1115,DRT,4,FALSE)</f>
        <v>0</v>
      </c>
      <c r="S1115" s="98">
        <f>($M257+S257-$M1115)*VLOOKUP($F1115,DRT,4,FALSE)</f>
        <v>0</v>
      </c>
      <c r="T1115" s="98">
        <f>($N257-$N1115)*VLOOKUP($F1115,DRT,4,FALSE)</f>
        <v>0</v>
      </c>
      <c r="U1115" s="98">
        <f>($O257-$O1115)*VLOOKUP($F1115,DRT,4,FALSE)</f>
        <v>0</v>
      </c>
      <c r="V1115" s="106">
        <f>($P257-$P1115)*VLOOKUP($F1115,DRT,4,FALSE)</f>
        <v>0</v>
      </c>
      <c r="W1115" s="37">
        <f t="shared" si="387"/>
        <v>0</v>
      </c>
      <c r="Y1115"/>
    </row>
    <row r="1116" spans="1:25" outlineLevel="1" x14ac:dyDescent="0.25">
      <c r="A1116" s="212"/>
      <c r="B1116" s="465"/>
      <c r="C1116" s="273"/>
      <c r="D1116" s="273"/>
      <c r="E1116" s="273"/>
      <c r="F1116" s="274" t="s">
        <v>177</v>
      </c>
      <c r="G1116" s="101">
        <f t="shared" si="389"/>
        <v>0</v>
      </c>
      <c r="H1116" s="388">
        <f t="shared" si="390"/>
        <v>0</v>
      </c>
      <c r="I1116" s="392">
        <f t="shared" si="390"/>
        <v>0</v>
      </c>
      <c r="J1116" s="392">
        <f t="shared" si="390"/>
        <v>0</v>
      </c>
      <c r="K1116" s="393">
        <f t="shared" si="390"/>
        <v>0</v>
      </c>
      <c r="L1116" s="391">
        <f>IF(L258="",0,L258*VLOOKUP($F1116,DRT,4,FALSE))</f>
        <v>0</v>
      </c>
      <c r="M1116" s="98">
        <f>IF(M258="",0,M258*VLOOKUP($F1116,DRT,4,FALSE))</f>
        <v>0</v>
      </c>
      <c r="N1116" s="98">
        <f t="shared" si="391"/>
        <v>0</v>
      </c>
      <c r="O1116" s="98">
        <f t="shared" si="391"/>
        <v>0</v>
      </c>
      <c r="P1116" s="98">
        <f t="shared" si="391"/>
        <v>0</v>
      </c>
      <c r="Q1116" s="98">
        <f t="shared" ref="Q1116:V1117" si="392">IF(Q258="",0,Q258*VLOOKUP($F1116,DRT,4,FALSE))</f>
        <v>0</v>
      </c>
      <c r="R1116" s="98">
        <f t="shared" si="392"/>
        <v>0</v>
      </c>
      <c r="S1116" s="98">
        <f t="shared" si="392"/>
        <v>0</v>
      </c>
      <c r="T1116" s="98">
        <f t="shared" si="392"/>
        <v>0</v>
      </c>
      <c r="U1116" s="98">
        <f t="shared" si="392"/>
        <v>0</v>
      </c>
      <c r="V1116" s="106">
        <f t="shared" si="392"/>
        <v>0</v>
      </c>
      <c r="W1116" s="37">
        <f t="shared" si="387"/>
        <v>0</v>
      </c>
      <c r="Y1116"/>
    </row>
    <row r="1117" spans="1:25" outlineLevel="1" x14ac:dyDescent="0.25">
      <c r="A1117" s="212"/>
      <c r="B1117" s="465"/>
      <c r="C1117" s="273"/>
      <c r="D1117" s="273"/>
      <c r="E1117" s="273"/>
      <c r="F1117" s="274" t="s">
        <v>178</v>
      </c>
      <c r="G1117" s="101">
        <f t="shared" si="389"/>
        <v>0</v>
      </c>
      <c r="H1117" s="388">
        <f t="shared" si="390"/>
        <v>0</v>
      </c>
      <c r="I1117" s="392">
        <f t="shared" si="390"/>
        <v>0</v>
      </c>
      <c r="J1117" s="392">
        <f t="shared" si="390"/>
        <v>0</v>
      </c>
      <c r="K1117" s="393">
        <f t="shared" si="390"/>
        <v>0</v>
      </c>
      <c r="L1117" s="105">
        <f>IF(L259="",0,L259*VLOOKUP($F1117,DRT,4,FALSE))</f>
        <v>0</v>
      </c>
      <c r="M1117" s="392">
        <f>IF(M259="",0,M259*VLOOKUP($F1117,DRT,4,FALSE))</f>
        <v>0</v>
      </c>
      <c r="N1117" s="98">
        <f t="shared" si="391"/>
        <v>0</v>
      </c>
      <c r="O1117" s="98">
        <f t="shared" si="391"/>
        <v>0</v>
      </c>
      <c r="P1117" s="98">
        <f t="shared" si="391"/>
        <v>0</v>
      </c>
      <c r="Q1117" s="98">
        <f t="shared" si="392"/>
        <v>0</v>
      </c>
      <c r="R1117" s="98">
        <f t="shared" si="392"/>
        <v>0</v>
      </c>
      <c r="S1117" s="98">
        <f t="shared" si="392"/>
        <v>0</v>
      </c>
      <c r="T1117" s="98">
        <f t="shared" si="392"/>
        <v>0</v>
      </c>
      <c r="U1117" s="98">
        <f t="shared" si="392"/>
        <v>0</v>
      </c>
      <c r="V1117" s="106">
        <f t="shared" si="392"/>
        <v>0</v>
      </c>
      <c r="W1117" s="37">
        <f t="shared" si="387"/>
        <v>0</v>
      </c>
      <c r="Y1117"/>
    </row>
    <row r="1118" spans="1:25" x14ac:dyDescent="0.25">
      <c r="A1118" s="212"/>
      <c r="B1118" s="465"/>
      <c r="C1118" s="273"/>
      <c r="D1118" s="273"/>
      <c r="E1118" s="273" t="s">
        <v>179</v>
      </c>
      <c r="F1118" s="275"/>
      <c r="G1118" s="367">
        <f t="shared" ref="G1118:W1118" si="393">SUBTOTAL(9,G1119:G1124)</f>
        <v>0</v>
      </c>
      <c r="H1118" s="364">
        <f t="shared" si="393"/>
        <v>0</v>
      </c>
      <c r="I1118" s="364">
        <f t="shared" si="393"/>
        <v>0</v>
      </c>
      <c r="J1118" s="364">
        <f t="shared" si="393"/>
        <v>0</v>
      </c>
      <c r="K1118" s="365">
        <f t="shared" si="393"/>
        <v>0</v>
      </c>
      <c r="L1118" s="30">
        <f t="shared" si="393"/>
        <v>0</v>
      </c>
      <c r="M1118" s="31">
        <f t="shared" si="393"/>
        <v>0</v>
      </c>
      <c r="N1118" s="31">
        <f t="shared" si="393"/>
        <v>0</v>
      </c>
      <c r="O1118" s="31">
        <f t="shared" si="393"/>
        <v>0</v>
      </c>
      <c r="P1118" s="31">
        <f t="shared" si="393"/>
        <v>0</v>
      </c>
      <c r="Q1118" s="31">
        <f t="shared" si="393"/>
        <v>0</v>
      </c>
      <c r="R1118" s="31">
        <f t="shared" si="393"/>
        <v>0</v>
      </c>
      <c r="S1118" s="31">
        <f t="shared" si="393"/>
        <v>0</v>
      </c>
      <c r="T1118" s="31">
        <f t="shared" si="393"/>
        <v>0</v>
      </c>
      <c r="U1118" s="31">
        <f t="shared" si="393"/>
        <v>0</v>
      </c>
      <c r="V1118" s="365">
        <f t="shared" si="393"/>
        <v>0</v>
      </c>
      <c r="W1118" s="365">
        <f t="shared" si="393"/>
        <v>0</v>
      </c>
      <c r="Y1118"/>
    </row>
    <row r="1119" spans="1:25" outlineLevel="1" x14ac:dyDescent="0.25">
      <c r="A1119" s="212"/>
      <c r="B1119" s="465"/>
      <c r="C1119" s="273"/>
      <c r="D1119" s="273"/>
      <c r="E1119" s="273"/>
      <c r="F1119" s="274" t="s">
        <v>180</v>
      </c>
      <c r="G1119" s="101">
        <f t="shared" ref="G1119:G1124" si="394">G261</f>
        <v>0</v>
      </c>
      <c r="H1119" s="388">
        <f t="shared" ref="H1119:K1124" si="395">IF(H261="",0,H261*VLOOKUP($F1119,DRT,3,FALSE))</f>
        <v>0</v>
      </c>
      <c r="I1119" s="392">
        <f t="shared" si="395"/>
        <v>0</v>
      </c>
      <c r="J1119" s="392">
        <f t="shared" si="395"/>
        <v>0</v>
      </c>
      <c r="K1119" s="393">
        <f t="shared" si="395"/>
        <v>0</v>
      </c>
      <c r="L1119" s="105">
        <f>(SUM($H261:$L261)-SUM($H1119:K1119))*VLOOKUP($F1119,DRT,4,FALSE)</f>
        <v>0</v>
      </c>
      <c r="M1119" s="98">
        <f>(SUM($H261:$L261)-SUM($H1119:L1119))*VLOOKUP($F1119,DRT,4,FALSE)</f>
        <v>0</v>
      </c>
      <c r="N1119" s="98">
        <f>(SUM($H261:$L261)-SUM($H1119:M1119))*VLOOKUP($F1119,DRT,4,FALSE)</f>
        <v>0</v>
      </c>
      <c r="O1119" s="98">
        <f>(SUM($H261:$L261)-SUM($H1119:N1119))*VLOOKUP($F1119,DRT,4,FALSE)</f>
        <v>0</v>
      </c>
      <c r="P1119" s="98">
        <f>(SUM($H261:$L261)-SUM($H1119:O1119))*VLOOKUP($F1119,DRT,4,FALSE)</f>
        <v>0</v>
      </c>
      <c r="Q1119" s="98">
        <f>(SUM($H261:$L261)-SUM($H1119:P1119))*VLOOKUP($F1119,DRT,4,FALSE)</f>
        <v>0</v>
      </c>
      <c r="R1119" s="98">
        <f>(SUM($H261:$L261)-SUM($H1119:Q1119))*VLOOKUP($F1119,DRT,4,FALSE)</f>
        <v>0</v>
      </c>
      <c r="S1119" s="98">
        <f>(SUM($H261:$L261)-SUM($H1119:R1119))*VLOOKUP($F1119,DRT,4,FALSE)</f>
        <v>0</v>
      </c>
      <c r="T1119" s="98">
        <f>(SUM($H261:$L261)-SUM($H1119:S1119))*VLOOKUP($F1119,DRT,4,FALSE)</f>
        <v>0</v>
      </c>
      <c r="U1119" s="98">
        <f>(SUM($H261:$L261)-SUM($H1119:T1119))*VLOOKUP($F1119,DRT,4,FALSE)</f>
        <v>0</v>
      </c>
      <c r="V1119" s="106">
        <f>(SUM($H261:$L261)-SUM($H1119:U1119))*VLOOKUP($F1119,DRT,4,FALSE)</f>
        <v>0</v>
      </c>
      <c r="W1119" s="37">
        <f t="shared" ref="W1119:W1124" si="396">G1119-SUM(H1119:V1119)</f>
        <v>0</v>
      </c>
      <c r="Y1119"/>
    </row>
    <row r="1120" spans="1:25" outlineLevel="1" x14ac:dyDescent="0.25">
      <c r="A1120" s="212"/>
      <c r="B1120" s="465"/>
      <c r="C1120" s="273"/>
      <c r="D1120" s="273"/>
      <c r="E1120" s="273"/>
      <c r="F1120" s="274" t="s">
        <v>181</v>
      </c>
      <c r="G1120" s="101">
        <f t="shared" si="394"/>
        <v>0</v>
      </c>
      <c r="H1120" s="388">
        <f t="shared" si="395"/>
        <v>0</v>
      </c>
      <c r="I1120" s="392">
        <f t="shared" si="395"/>
        <v>0</v>
      </c>
      <c r="J1120" s="392">
        <f t="shared" si="395"/>
        <v>0</v>
      </c>
      <c r="K1120" s="393">
        <f t="shared" si="395"/>
        <v>0</v>
      </c>
      <c r="L1120" s="391">
        <f>IF(L262="",0,L262*VLOOKUP($F1120,DRT,4,FALSE))</f>
        <v>0</v>
      </c>
      <c r="M1120" s="98">
        <f>(SUM($H262:$K262,M262)-SUM($H1120:$K1120))*VLOOKUP($F1120,DRT,4,FALSE)</f>
        <v>0</v>
      </c>
      <c r="N1120" s="98">
        <f>($L262-$L1120)*VLOOKUP($F1120,DRT,4,FALSE)</f>
        <v>0</v>
      </c>
      <c r="O1120" s="98">
        <f>(SUM($H262:$K262,M262)-SUM($H1120:$K1120)-$M1120)*VLOOKUP($F1120,DRT,4,FALSE)</f>
        <v>0</v>
      </c>
      <c r="P1120" s="98">
        <f>($L262-$L1120-$N1120)*VLOOKUP($F1120,DRT,4,FALSE)</f>
        <v>0</v>
      </c>
      <c r="Q1120" s="98">
        <f>(SUM($H262:$K262,M262)-SUM($H1120:$K1120)-$M1120-$O1120)*VLOOKUP($F1120,DRT,4,FALSE)</f>
        <v>0</v>
      </c>
      <c r="R1120" s="98">
        <f>($L262-$L1120-$N1120-$P1120)*VLOOKUP($F1120,DRT,4,FALSE)</f>
        <v>0</v>
      </c>
      <c r="S1120" s="98">
        <f>(SUM($H262:$K262,M262)-SUM($H1120:$K1120)-$M1120-$O1120-$Q1120)*VLOOKUP($F1120,DRT,4,FALSE)</f>
        <v>0</v>
      </c>
      <c r="T1120" s="98">
        <f>($L262-$L1120-$N1120-$P1120-$R1120)*VLOOKUP($F1120,DRT,4,FALSE)</f>
        <v>0</v>
      </c>
      <c r="U1120" s="98">
        <f>(SUM($H262:$K262,M262)-SUM($H1120:$K1120)-$M1120-$O1120-$Q1120-$S1120)*VLOOKUP($F1120,DRT,4,FALSE)</f>
        <v>0</v>
      </c>
      <c r="V1120" s="106">
        <f>($L262-$L1120-$N1120-$P1120-$R1120-$T1120)*VLOOKUP($F1120,DRT,4,FALSE)</f>
        <v>0</v>
      </c>
      <c r="W1120" s="37">
        <f t="shared" si="396"/>
        <v>0</v>
      </c>
      <c r="Y1120"/>
    </row>
    <row r="1121" spans="1:25" outlineLevel="1" x14ac:dyDescent="0.25">
      <c r="A1121" s="212"/>
      <c r="B1121" s="465"/>
      <c r="C1121" s="273"/>
      <c r="D1121" s="273"/>
      <c r="E1121" s="273"/>
      <c r="F1121" s="274" t="s">
        <v>182</v>
      </c>
      <c r="G1121" s="101">
        <f t="shared" si="394"/>
        <v>0</v>
      </c>
      <c r="H1121" s="388">
        <f t="shared" si="395"/>
        <v>0</v>
      </c>
      <c r="I1121" s="392">
        <f t="shared" si="395"/>
        <v>0</v>
      </c>
      <c r="J1121" s="392">
        <f t="shared" si="395"/>
        <v>0</v>
      </c>
      <c r="K1121" s="393">
        <f t="shared" si="395"/>
        <v>0</v>
      </c>
      <c r="L1121" s="391">
        <f>IF(L263="",0,L263*VLOOKUP($F1121,DRT,4,FALSE))</f>
        <v>0</v>
      </c>
      <c r="M1121" s="98">
        <f>IF(M263="",0,M263*VLOOKUP($F1121,DRT,4,FALSE))</f>
        <v>0</v>
      </c>
      <c r="N1121" s="98">
        <f>(SUM($H263:$K263,N263)-SUM($H1121:$K1121))*VLOOKUP($F1121,DRT,4,FALSE)</f>
        <v>0</v>
      </c>
      <c r="O1121" s="98">
        <f>($L263+$O263-$L1121)*VLOOKUP($F1121,DRT,4,FALSE)</f>
        <v>0</v>
      </c>
      <c r="P1121" s="98">
        <f>($M263-$M1121)*VLOOKUP($F1121,DRT,4,FALSE)</f>
        <v>0</v>
      </c>
      <c r="Q1121" s="98">
        <f>(SUM($H263:$K263,N263)-SUM($H1121:$K1121)-N1121)*VLOOKUP($F1121,DRT,4,FALSE)</f>
        <v>0</v>
      </c>
      <c r="R1121" s="98">
        <f>($L263+$O263-$L1121-$O1121)*VLOOKUP($F1121,DRT,4,FALSE)</f>
        <v>0</v>
      </c>
      <c r="S1121" s="98">
        <f>($M263-$M1121-$P1121)*VLOOKUP($F1121,DRT,4,FALSE)</f>
        <v>0</v>
      </c>
      <c r="T1121" s="98">
        <f>(SUM($H263:$K263,N263)-SUM($H1121:$K1121)-$N1121-$Q1121)*VLOOKUP($F1121,DRT,4,FALSE)</f>
        <v>0</v>
      </c>
      <c r="U1121" s="98">
        <f>($L263+O263-$L1121-$O1121-$R1121)*VLOOKUP($F1121,DRT,4,FALSE)</f>
        <v>0</v>
      </c>
      <c r="V1121" s="106">
        <f>($M263-$M1121-$P1121-$S1121)*VLOOKUP($F1121,DRT,4,FALSE)</f>
        <v>0</v>
      </c>
      <c r="W1121" s="37">
        <f t="shared" si="396"/>
        <v>0</v>
      </c>
      <c r="Y1121"/>
    </row>
    <row r="1122" spans="1:25" outlineLevel="1" x14ac:dyDescent="0.25">
      <c r="A1122" s="212"/>
      <c r="B1122" s="465"/>
      <c r="C1122" s="273"/>
      <c r="D1122" s="273"/>
      <c r="E1122" s="273"/>
      <c r="F1122" s="274" t="s">
        <v>183</v>
      </c>
      <c r="G1122" s="101">
        <f t="shared" si="394"/>
        <v>0</v>
      </c>
      <c r="H1122" s="388">
        <f t="shared" si="395"/>
        <v>0</v>
      </c>
      <c r="I1122" s="392">
        <f t="shared" si="395"/>
        <v>0</v>
      </c>
      <c r="J1122" s="392">
        <f t="shared" si="395"/>
        <v>0</v>
      </c>
      <c r="K1122" s="393">
        <f t="shared" si="395"/>
        <v>0</v>
      </c>
      <c r="L1122" s="391">
        <f>IF(L264="",0,L264*VLOOKUP($F1122,DRT,4,FALSE))</f>
        <v>0</v>
      </c>
      <c r="M1122" s="98">
        <f>IF(M264="",0,M264*VLOOKUP($F1122,DRT,4,FALSE))</f>
        <v>0</v>
      </c>
      <c r="N1122" s="98">
        <f t="shared" ref="N1122:P1124" si="397">IF(N264="",0,N264*VLOOKUP($F1122,DRT,4,FALSE))</f>
        <v>0</v>
      </c>
      <c r="O1122" s="98">
        <f t="shared" si="397"/>
        <v>0</v>
      </c>
      <c r="P1122" s="98">
        <f t="shared" si="397"/>
        <v>0</v>
      </c>
      <c r="Q1122" s="98">
        <f>(SUM($H264:$K264,Q264)-SUM($H1122:$K1122))*VLOOKUP($F1122,DRT,4,FALSE)</f>
        <v>0</v>
      </c>
      <c r="R1122" s="98">
        <f>($L264+R264-$L1122)*VLOOKUP($F1122,DRT,4,FALSE)</f>
        <v>0</v>
      </c>
      <c r="S1122" s="98">
        <f>($M264+S264-$M1122)*VLOOKUP($F1122,DRT,4,FALSE)</f>
        <v>0</v>
      </c>
      <c r="T1122" s="98">
        <f>($N264-$N1122)*VLOOKUP($F1122,DRT,4,FALSE)</f>
        <v>0</v>
      </c>
      <c r="U1122" s="98">
        <f>($O264-$O1122)*VLOOKUP($F1122,DRT,4,FALSE)</f>
        <v>0</v>
      </c>
      <c r="V1122" s="106">
        <f>($P264-$P1122)*VLOOKUP($F1122,DRT,4,FALSE)</f>
        <v>0</v>
      </c>
      <c r="W1122" s="37">
        <f t="shared" si="396"/>
        <v>0</v>
      </c>
      <c r="Y1122"/>
    </row>
    <row r="1123" spans="1:25" outlineLevel="1" x14ac:dyDescent="0.25">
      <c r="A1123" s="212"/>
      <c r="B1123" s="465"/>
      <c r="C1123" s="273"/>
      <c r="D1123" s="273"/>
      <c r="E1123" s="273"/>
      <c r="F1123" s="274" t="s">
        <v>184</v>
      </c>
      <c r="G1123" s="101">
        <f t="shared" si="394"/>
        <v>0</v>
      </c>
      <c r="H1123" s="388">
        <f t="shared" si="395"/>
        <v>0</v>
      </c>
      <c r="I1123" s="392">
        <f t="shared" si="395"/>
        <v>0</v>
      </c>
      <c r="J1123" s="392">
        <f t="shared" si="395"/>
        <v>0</v>
      </c>
      <c r="K1123" s="393">
        <f t="shared" si="395"/>
        <v>0</v>
      </c>
      <c r="L1123" s="391">
        <f>IF(L265="",0,L265*VLOOKUP($F1123,DRT,4,FALSE))</f>
        <v>0</v>
      </c>
      <c r="M1123" s="98">
        <f>IF(M265="",0,M265*VLOOKUP($F1123,DRT,4,FALSE))</f>
        <v>0</v>
      </c>
      <c r="N1123" s="98">
        <f t="shared" si="397"/>
        <v>0</v>
      </c>
      <c r="O1123" s="98">
        <f t="shared" si="397"/>
        <v>0</v>
      </c>
      <c r="P1123" s="98">
        <f t="shared" si="397"/>
        <v>0</v>
      </c>
      <c r="Q1123" s="98">
        <f t="shared" ref="Q1123:V1124" si="398">IF(Q265="",0,Q265*VLOOKUP($F1123,DRT,4,FALSE))</f>
        <v>0</v>
      </c>
      <c r="R1123" s="98">
        <f t="shared" si="398"/>
        <v>0</v>
      </c>
      <c r="S1123" s="98">
        <f t="shared" si="398"/>
        <v>0</v>
      </c>
      <c r="T1123" s="98">
        <f t="shared" si="398"/>
        <v>0</v>
      </c>
      <c r="U1123" s="98">
        <f t="shared" si="398"/>
        <v>0</v>
      </c>
      <c r="V1123" s="106">
        <f t="shared" si="398"/>
        <v>0</v>
      </c>
      <c r="W1123" s="37">
        <f t="shared" si="396"/>
        <v>0</v>
      </c>
      <c r="Y1123"/>
    </row>
    <row r="1124" spans="1:25" outlineLevel="1" x14ac:dyDescent="0.25">
      <c r="A1124" s="212"/>
      <c r="B1124" s="465"/>
      <c r="C1124" s="273"/>
      <c r="D1124" s="273"/>
      <c r="E1124" s="273"/>
      <c r="F1124" s="274" t="s">
        <v>185</v>
      </c>
      <c r="G1124" s="101">
        <f t="shared" si="394"/>
        <v>0</v>
      </c>
      <c r="H1124" s="388">
        <f t="shared" si="395"/>
        <v>0</v>
      </c>
      <c r="I1124" s="392">
        <f t="shared" si="395"/>
        <v>0</v>
      </c>
      <c r="J1124" s="392">
        <f t="shared" si="395"/>
        <v>0</v>
      </c>
      <c r="K1124" s="393">
        <f t="shared" si="395"/>
        <v>0</v>
      </c>
      <c r="L1124" s="105">
        <f>IF(L266="",0,L266*VLOOKUP($F1124,DRT,4,FALSE))</f>
        <v>0</v>
      </c>
      <c r="M1124" s="392">
        <f>IF(M266="",0,M266*VLOOKUP($F1124,DRT,4,FALSE))</f>
        <v>0</v>
      </c>
      <c r="N1124" s="98">
        <f t="shared" si="397"/>
        <v>0</v>
      </c>
      <c r="O1124" s="98">
        <f t="shared" si="397"/>
        <v>0</v>
      </c>
      <c r="P1124" s="98">
        <f t="shared" si="397"/>
        <v>0</v>
      </c>
      <c r="Q1124" s="98">
        <f t="shared" si="398"/>
        <v>0</v>
      </c>
      <c r="R1124" s="98">
        <f t="shared" si="398"/>
        <v>0</v>
      </c>
      <c r="S1124" s="98">
        <f t="shared" si="398"/>
        <v>0</v>
      </c>
      <c r="T1124" s="98">
        <f t="shared" si="398"/>
        <v>0</v>
      </c>
      <c r="U1124" s="98">
        <f t="shared" si="398"/>
        <v>0</v>
      </c>
      <c r="V1124" s="106">
        <f t="shared" si="398"/>
        <v>0</v>
      </c>
      <c r="W1124" s="37">
        <f t="shared" si="396"/>
        <v>0</v>
      </c>
      <c r="Y1124"/>
    </row>
    <row r="1125" spans="1:25" x14ac:dyDescent="0.25">
      <c r="A1125" s="212"/>
      <c r="B1125" s="465"/>
      <c r="C1125" s="273"/>
      <c r="D1125" s="273"/>
      <c r="E1125" s="273" t="s">
        <v>186</v>
      </c>
      <c r="F1125" s="275"/>
      <c r="G1125" s="367">
        <f t="shared" ref="G1125:W1125" si="399">SUBTOTAL(9,G1126:G1131)</f>
        <v>0</v>
      </c>
      <c r="H1125" s="364">
        <f t="shared" si="399"/>
        <v>0</v>
      </c>
      <c r="I1125" s="364">
        <f t="shared" si="399"/>
        <v>0</v>
      </c>
      <c r="J1125" s="364">
        <f t="shared" si="399"/>
        <v>0</v>
      </c>
      <c r="K1125" s="365">
        <f t="shared" si="399"/>
        <v>0</v>
      </c>
      <c r="L1125" s="30">
        <f t="shared" si="399"/>
        <v>0</v>
      </c>
      <c r="M1125" s="31">
        <f t="shared" si="399"/>
        <v>0</v>
      </c>
      <c r="N1125" s="31">
        <f t="shared" si="399"/>
        <v>0</v>
      </c>
      <c r="O1125" s="31">
        <f t="shared" si="399"/>
        <v>0</v>
      </c>
      <c r="P1125" s="31">
        <f t="shared" si="399"/>
        <v>0</v>
      </c>
      <c r="Q1125" s="31">
        <f t="shared" si="399"/>
        <v>0</v>
      </c>
      <c r="R1125" s="31">
        <f t="shared" si="399"/>
        <v>0</v>
      </c>
      <c r="S1125" s="31">
        <f t="shared" si="399"/>
        <v>0</v>
      </c>
      <c r="T1125" s="31">
        <f t="shared" si="399"/>
        <v>0</v>
      </c>
      <c r="U1125" s="31">
        <f t="shared" si="399"/>
        <v>0</v>
      </c>
      <c r="V1125" s="365">
        <f t="shared" si="399"/>
        <v>0</v>
      </c>
      <c r="W1125" s="365">
        <f t="shared" si="399"/>
        <v>0</v>
      </c>
      <c r="Y1125"/>
    </row>
    <row r="1126" spans="1:25" outlineLevel="1" x14ac:dyDescent="0.25">
      <c r="A1126" s="212"/>
      <c r="B1126" s="465"/>
      <c r="C1126" s="273"/>
      <c r="D1126" s="273"/>
      <c r="E1126" s="273"/>
      <c r="F1126" s="274" t="s">
        <v>187</v>
      </c>
      <c r="G1126" s="101">
        <f t="shared" ref="G1126:G1131" si="400">G268</f>
        <v>0</v>
      </c>
      <c r="H1126" s="388">
        <f t="shared" ref="H1126:K1131" si="401">IF(H268="",0,H268*VLOOKUP($F1126,DRT,3,FALSE))</f>
        <v>0</v>
      </c>
      <c r="I1126" s="392">
        <f t="shared" si="401"/>
        <v>0</v>
      </c>
      <c r="J1126" s="392">
        <f t="shared" si="401"/>
        <v>0</v>
      </c>
      <c r="K1126" s="393">
        <f t="shared" si="401"/>
        <v>0</v>
      </c>
      <c r="L1126" s="105">
        <f>(SUM($H268:$L268)-SUM($H1126:K1126))*VLOOKUP($F1126,DRT,4,FALSE)</f>
        <v>0</v>
      </c>
      <c r="M1126" s="98">
        <f>(SUM($H268:$L268)-SUM($H1126:L1126))*VLOOKUP($F1126,DRT,4,FALSE)</f>
        <v>0</v>
      </c>
      <c r="N1126" s="98">
        <f>(SUM($H268:$L268)-SUM($H1126:M1126))*VLOOKUP($F1126,DRT,4,FALSE)</f>
        <v>0</v>
      </c>
      <c r="O1126" s="98">
        <f>(SUM($H268:$L268)-SUM($H1126:N1126))*VLOOKUP($F1126,DRT,4,FALSE)</f>
        <v>0</v>
      </c>
      <c r="P1126" s="98">
        <f>(SUM($H268:$L268)-SUM($H1126:O1126))*VLOOKUP($F1126,DRT,4,FALSE)</f>
        <v>0</v>
      </c>
      <c r="Q1126" s="98">
        <f>(SUM($H268:$L268)-SUM($H1126:P1126))*VLOOKUP($F1126,DRT,4,FALSE)</f>
        <v>0</v>
      </c>
      <c r="R1126" s="98">
        <f>(SUM($H268:$L268)-SUM($H1126:Q1126))*VLOOKUP($F1126,DRT,4,FALSE)</f>
        <v>0</v>
      </c>
      <c r="S1126" s="98">
        <f>(SUM($H268:$L268)-SUM($H1126:R1126))*VLOOKUP($F1126,DRT,4,FALSE)</f>
        <v>0</v>
      </c>
      <c r="T1126" s="98">
        <f>(SUM($H268:$L268)-SUM($H1126:S1126))*VLOOKUP($F1126,DRT,4,FALSE)</f>
        <v>0</v>
      </c>
      <c r="U1126" s="98">
        <f>(SUM($H268:$L268)-SUM($H1126:T1126))*VLOOKUP($F1126,DRT,4,FALSE)</f>
        <v>0</v>
      </c>
      <c r="V1126" s="106">
        <f>(SUM($H268:$L268)-SUM($H1126:U1126))*VLOOKUP($F1126,DRT,4,FALSE)</f>
        <v>0</v>
      </c>
      <c r="W1126" s="37">
        <f t="shared" ref="W1126:W1131" si="402">G1126-SUM(H1126:V1126)</f>
        <v>0</v>
      </c>
      <c r="Y1126"/>
    </row>
    <row r="1127" spans="1:25" outlineLevel="1" x14ac:dyDescent="0.25">
      <c r="A1127" s="212"/>
      <c r="B1127" s="465"/>
      <c r="C1127" s="273"/>
      <c r="D1127" s="273"/>
      <c r="E1127" s="273"/>
      <c r="F1127" s="274" t="s">
        <v>188</v>
      </c>
      <c r="G1127" s="101">
        <f t="shared" si="400"/>
        <v>0</v>
      </c>
      <c r="H1127" s="388">
        <f t="shared" si="401"/>
        <v>0</v>
      </c>
      <c r="I1127" s="392">
        <f t="shared" si="401"/>
        <v>0</v>
      </c>
      <c r="J1127" s="392">
        <f t="shared" si="401"/>
        <v>0</v>
      </c>
      <c r="K1127" s="393">
        <f t="shared" si="401"/>
        <v>0</v>
      </c>
      <c r="L1127" s="391">
        <f>IF(L269="",0,L269*VLOOKUP($F1127,DRT,4,FALSE))</f>
        <v>0</v>
      </c>
      <c r="M1127" s="98">
        <f>(SUM($H269:$K269,M269)-SUM($H1127:$K1127))*VLOOKUP($F1127,DRT,4,FALSE)</f>
        <v>0</v>
      </c>
      <c r="N1127" s="98">
        <f>($L269-$L1127)*VLOOKUP($F1127,DRT,4,FALSE)</f>
        <v>0</v>
      </c>
      <c r="O1127" s="98">
        <f>(SUM($H269:$K269,M269)-SUM($H1127:$K1127)-$M1127)*VLOOKUP($F1127,DRT,4,FALSE)</f>
        <v>0</v>
      </c>
      <c r="P1127" s="98">
        <f>($L269-$L1127-$N1127)*VLOOKUP($F1127,DRT,4,FALSE)</f>
        <v>0</v>
      </c>
      <c r="Q1127" s="98">
        <f>(SUM($H269:$K269,M269)-SUM($H1127:$K1127)-$M1127-$O1127)*VLOOKUP($F1127,DRT,4,FALSE)</f>
        <v>0</v>
      </c>
      <c r="R1127" s="98">
        <f>($L269-$L1127-$N1127-$P1127)*VLOOKUP($F1127,DRT,4,FALSE)</f>
        <v>0</v>
      </c>
      <c r="S1127" s="98">
        <f>(SUM($H269:$K269,M269)-SUM($H1127:$K1127)-$M1127-$O1127-$Q1127)*VLOOKUP($F1127,DRT,4,FALSE)</f>
        <v>0</v>
      </c>
      <c r="T1127" s="98">
        <f>($L269-$L1127-$N1127-$P1127-$R1127)*VLOOKUP($F1127,DRT,4,FALSE)</f>
        <v>0</v>
      </c>
      <c r="U1127" s="98">
        <f>(SUM($H269:$K269,M269)-SUM($H1127:$K1127)-$M1127-$O1127-$Q1127-$S1127)*VLOOKUP($F1127,DRT,4,FALSE)</f>
        <v>0</v>
      </c>
      <c r="V1127" s="106">
        <f>($L269-$L1127-$N1127-$P1127-$R1127-$T1127)*VLOOKUP($F1127,DRT,4,FALSE)</f>
        <v>0</v>
      </c>
      <c r="W1127" s="37">
        <f t="shared" si="402"/>
        <v>0</v>
      </c>
      <c r="Y1127"/>
    </row>
    <row r="1128" spans="1:25" outlineLevel="1" x14ac:dyDescent="0.25">
      <c r="A1128" s="212"/>
      <c r="B1128" s="465"/>
      <c r="C1128" s="273"/>
      <c r="D1128" s="273"/>
      <c r="E1128" s="273"/>
      <c r="F1128" s="274" t="s">
        <v>189</v>
      </c>
      <c r="G1128" s="101">
        <f t="shared" si="400"/>
        <v>0</v>
      </c>
      <c r="H1128" s="388">
        <f t="shared" si="401"/>
        <v>0</v>
      </c>
      <c r="I1128" s="392">
        <f t="shared" si="401"/>
        <v>0</v>
      </c>
      <c r="J1128" s="392">
        <f t="shared" si="401"/>
        <v>0</v>
      </c>
      <c r="K1128" s="393">
        <f t="shared" si="401"/>
        <v>0</v>
      </c>
      <c r="L1128" s="391">
        <f>IF(L270="",0,L270*VLOOKUP($F1128,DRT,4,FALSE))</f>
        <v>0</v>
      </c>
      <c r="M1128" s="98">
        <f>IF(M270="",0,M270*VLOOKUP($F1128,DRT,4,FALSE))</f>
        <v>0</v>
      </c>
      <c r="N1128" s="98">
        <f>(SUM($H270:$K270,N270)-SUM($H1128:$K1128))*VLOOKUP($F1128,DRT,4,FALSE)</f>
        <v>0</v>
      </c>
      <c r="O1128" s="98">
        <f>($L270+$O270-$L1128)*VLOOKUP($F1128,DRT,4,FALSE)</f>
        <v>0</v>
      </c>
      <c r="P1128" s="98">
        <f>($M270-$M1128)*VLOOKUP($F1128,DRT,4,FALSE)</f>
        <v>0</v>
      </c>
      <c r="Q1128" s="98">
        <f>(SUM($H270:$K270,N270)-SUM($H1128:$K1128)-N1128)*VLOOKUP($F1128,DRT,4,FALSE)</f>
        <v>0</v>
      </c>
      <c r="R1128" s="98">
        <f>($L270+$O270-$L1128-$O1128)*VLOOKUP($F1128,DRT,4,FALSE)</f>
        <v>0</v>
      </c>
      <c r="S1128" s="98">
        <f>($M270-$M1128-$P1128)*VLOOKUP($F1128,DRT,4,FALSE)</f>
        <v>0</v>
      </c>
      <c r="T1128" s="98">
        <f>(SUM($H270:$K270,N270)-SUM($H1128:$K1128)-$N1128-$Q1128)*VLOOKUP($F1128,DRT,4,FALSE)</f>
        <v>0</v>
      </c>
      <c r="U1128" s="98">
        <f>($L270+O270-$L1128-$O1128-$R1128)*VLOOKUP($F1128,DRT,4,FALSE)</f>
        <v>0</v>
      </c>
      <c r="V1128" s="106">
        <f>($M270-$M1128-$P1128-$S1128)*VLOOKUP($F1128,DRT,4,FALSE)</f>
        <v>0</v>
      </c>
      <c r="W1128" s="37">
        <f t="shared" si="402"/>
        <v>0</v>
      </c>
      <c r="Y1128"/>
    </row>
    <row r="1129" spans="1:25" outlineLevel="1" x14ac:dyDescent="0.25">
      <c r="A1129" s="212"/>
      <c r="B1129" s="465"/>
      <c r="C1129" s="273"/>
      <c r="D1129" s="273"/>
      <c r="E1129" s="273"/>
      <c r="F1129" s="274" t="s">
        <v>190</v>
      </c>
      <c r="G1129" s="101">
        <f t="shared" si="400"/>
        <v>0</v>
      </c>
      <c r="H1129" s="388">
        <f t="shared" si="401"/>
        <v>0</v>
      </c>
      <c r="I1129" s="392">
        <f t="shared" si="401"/>
        <v>0</v>
      </c>
      <c r="J1129" s="392">
        <f t="shared" si="401"/>
        <v>0</v>
      </c>
      <c r="K1129" s="393">
        <f t="shared" si="401"/>
        <v>0</v>
      </c>
      <c r="L1129" s="391">
        <f>IF(L271="",0,L271*VLOOKUP($F1129,DRT,4,FALSE))</f>
        <v>0</v>
      </c>
      <c r="M1129" s="98">
        <f>IF(M271="",0,M271*VLOOKUP($F1129,DRT,4,FALSE))</f>
        <v>0</v>
      </c>
      <c r="N1129" s="98">
        <f t="shared" ref="N1129:P1131" si="403">IF(N271="",0,N271*VLOOKUP($F1129,DRT,4,FALSE))</f>
        <v>0</v>
      </c>
      <c r="O1129" s="98">
        <f t="shared" si="403"/>
        <v>0</v>
      </c>
      <c r="P1129" s="98">
        <f t="shared" si="403"/>
        <v>0</v>
      </c>
      <c r="Q1129" s="98">
        <f>(SUM($H271:$K271,Q271)-SUM($H1129:$K1129))*VLOOKUP($F1129,DRT,4,FALSE)</f>
        <v>0</v>
      </c>
      <c r="R1129" s="98">
        <f>($L271+R271-$L1129)*VLOOKUP($F1129,DRT,4,FALSE)</f>
        <v>0</v>
      </c>
      <c r="S1129" s="98">
        <f>($M271+S271-$M1129)*VLOOKUP($F1129,DRT,4,FALSE)</f>
        <v>0</v>
      </c>
      <c r="T1129" s="98">
        <f>($N271-$N1129)*VLOOKUP($F1129,DRT,4,FALSE)</f>
        <v>0</v>
      </c>
      <c r="U1129" s="98">
        <f>($O271-$O1129)*VLOOKUP($F1129,DRT,4,FALSE)</f>
        <v>0</v>
      </c>
      <c r="V1129" s="106">
        <f>($P271-$P1129)*VLOOKUP($F1129,DRT,4,FALSE)</f>
        <v>0</v>
      </c>
      <c r="W1129" s="37">
        <f t="shared" si="402"/>
        <v>0</v>
      </c>
      <c r="Y1129"/>
    </row>
    <row r="1130" spans="1:25" outlineLevel="1" x14ac:dyDescent="0.25">
      <c r="A1130" s="212"/>
      <c r="B1130" s="465"/>
      <c r="C1130" s="273"/>
      <c r="D1130" s="273"/>
      <c r="E1130" s="273"/>
      <c r="F1130" s="274" t="s">
        <v>191</v>
      </c>
      <c r="G1130" s="101">
        <f t="shared" si="400"/>
        <v>0</v>
      </c>
      <c r="H1130" s="388">
        <f t="shared" si="401"/>
        <v>0</v>
      </c>
      <c r="I1130" s="392">
        <f t="shared" si="401"/>
        <v>0</v>
      </c>
      <c r="J1130" s="392">
        <f t="shared" si="401"/>
        <v>0</v>
      </c>
      <c r="K1130" s="393">
        <f t="shared" si="401"/>
        <v>0</v>
      </c>
      <c r="L1130" s="391">
        <f>IF(L272="",0,L272*VLOOKUP($F1130,DRT,4,FALSE))</f>
        <v>0</v>
      </c>
      <c r="M1130" s="98">
        <f>IF(M272="",0,M272*VLOOKUP($F1130,DRT,4,FALSE))</f>
        <v>0</v>
      </c>
      <c r="N1130" s="98">
        <f t="shared" si="403"/>
        <v>0</v>
      </c>
      <c r="O1130" s="98">
        <f t="shared" si="403"/>
        <v>0</v>
      </c>
      <c r="P1130" s="98">
        <f t="shared" si="403"/>
        <v>0</v>
      </c>
      <c r="Q1130" s="98">
        <f t="shared" ref="Q1130:V1131" si="404">IF(Q272="",0,Q272*VLOOKUP($F1130,DRT,4,FALSE))</f>
        <v>0</v>
      </c>
      <c r="R1130" s="98">
        <f t="shared" si="404"/>
        <v>0</v>
      </c>
      <c r="S1130" s="98">
        <f t="shared" si="404"/>
        <v>0</v>
      </c>
      <c r="T1130" s="98">
        <f t="shared" si="404"/>
        <v>0</v>
      </c>
      <c r="U1130" s="98">
        <f t="shared" si="404"/>
        <v>0</v>
      </c>
      <c r="V1130" s="106">
        <f t="shared" si="404"/>
        <v>0</v>
      </c>
      <c r="W1130" s="37">
        <f t="shared" si="402"/>
        <v>0</v>
      </c>
      <c r="Y1130"/>
    </row>
    <row r="1131" spans="1:25" outlineLevel="1" x14ac:dyDescent="0.25">
      <c r="A1131" s="212"/>
      <c r="B1131" s="465"/>
      <c r="C1131" s="273"/>
      <c r="D1131" s="273"/>
      <c r="E1131" s="273"/>
      <c r="F1131" s="274" t="s">
        <v>178</v>
      </c>
      <c r="G1131" s="101">
        <f t="shared" si="400"/>
        <v>0</v>
      </c>
      <c r="H1131" s="388">
        <f t="shared" si="401"/>
        <v>0</v>
      </c>
      <c r="I1131" s="392">
        <f t="shared" si="401"/>
        <v>0</v>
      </c>
      <c r="J1131" s="392">
        <f t="shared" si="401"/>
        <v>0</v>
      </c>
      <c r="K1131" s="393">
        <f t="shared" si="401"/>
        <v>0</v>
      </c>
      <c r="L1131" s="105">
        <f>IF(L273="",0,L273*VLOOKUP($F1131,DRT,4,FALSE))</f>
        <v>0</v>
      </c>
      <c r="M1131" s="392">
        <f>IF(M273="",0,M273*VLOOKUP($F1131,DRT,4,FALSE))</f>
        <v>0</v>
      </c>
      <c r="N1131" s="98">
        <f t="shared" si="403"/>
        <v>0</v>
      </c>
      <c r="O1131" s="98">
        <f t="shared" si="403"/>
        <v>0</v>
      </c>
      <c r="P1131" s="98">
        <f t="shared" si="403"/>
        <v>0</v>
      </c>
      <c r="Q1131" s="98">
        <f t="shared" si="404"/>
        <v>0</v>
      </c>
      <c r="R1131" s="98">
        <f t="shared" si="404"/>
        <v>0</v>
      </c>
      <c r="S1131" s="98">
        <f t="shared" si="404"/>
        <v>0</v>
      </c>
      <c r="T1131" s="98">
        <f t="shared" si="404"/>
        <v>0</v>
      </c>
      <c r="U1131" s="98">
        <f t="shared" si="404"/>
        <v>0</v>
      </c>
      <c r="V1131" s="106">
        <f t="shared" si="404"/>
        <v>0</v>
      </c>
      <c r="W1131" s="37">
        <f t="shared" si="402"/>
        <v>0</v>
      </c>
      <c r="Y1131"/>
    </row>
    <row r="1132" spans="1:25" x14ac:dyDescent="0.25">
      <c r="A1132" s="212"/>
      <c r="B1132" s="465"/>
      <c r="C1132" s="273"/>
      <c r="D1132" s="273"/>
      <c r="E1132" s="273" t="s">
        <v>192</v>
      </c>
      <c r="F1132" s="275"/>
      <c r="G1132" s="367">
        <f t="shared" ref="G1132:W1132" si="405">SUBTOTAL(9,G1133:G1138)</f>
        <v>0</v>
      </c>
      <c r="H1132" s="364">
        <f t="shared" si="405"/>
        <v>0</v>
      </c>
      <c r="I1132" s="364">
        <f t="shared" si="405"/>
        <v>0</v>
      </c>
      <c r="J1132" s="364">
        <f t="shared" si="405"/>
        <v>0</v>
      </c>
      <c r="K1132" s="365">
        <f t="shared" si="405"/>
        <v>0</v>
      </c>
      <c r="L1132" s="30">
        <f t="shared" si="405"/>
        <v>0</v>
      </c>
      <c r="M1132" s="31">
        <f t="shared" si="405"/>
        <v>0</v>
      </c>
      <c r="N1132" s="31">
        <f t="shared" si="405"/>
        <v>0</v>
      </c>
      <c r="O1132" s="31">
        <f t="shared" si="405"/>
        <v>0</v>
      </c>
      <c r="P1132" s="31">
        <f t="shared" si="405"/>
        <v>0</v>
      </c>
      <c r="Q1132" s="31">
        <f t="shared" si="405"/>
        <v>0</v>
      </c>
      <c r="R1132" s="31">
        <f t="shared" si="405"/>
        <v>0</v>
      </c>
      <c r="S1132" s="31">
        <f t="shared" si="405"/>
        <v>0</v>
      </c>
      <c r="T1132" s="31">
        <f t="shared" si="405"/>
        <v>0</v>
      </c>
      <c r="U1132" s="31">
        <f t="shared" si="405"/>
        <v>0</v>
      </c>
      <c r="V1132" s="365">
        <f t="shared" si="405"/>
        <v>0</v>
      </c>
      <c r="W1132" s="365">
        <f t="shared" si="405"/>
        <v>0</v>
      </c>
      <c r="Y1132"/>
    </row>
    <row r="1133" spans="1:25" outlineLevel="1" x14ac:dyDescent="0.25">
      <c r="A1133" s="212"/>
      <c r="B1133" s="465"/>
      <c r="C1133" s="273"/>
      <c r="D1133" s="273"/>
      <c r="E1133" s="273"/>
      <c r="F1133" s="274" t="s">
        <v>193</v>
      </c>
      <c r="G1133" s="101">
        <f t="shared" ref="G1133:G1138" si="406">G275</f>
        <v>0</v>
      </c>
      <c r="H1133" s="388">
        <f t="shared" ref="H1133:K1138" si="407">IF(H275="",0,H275*VLOOKUP($F1133,DRT,3,FALSE))</f>
        <v>0</v>
      </c>
      <c r="I1133" s="392">
        <f t="shared" si="407"/>
        <v>0</v>
      </c>
      <c r="J1133" s="392">
        <f t="shared" si="407"/>
        <v>0</v>
      </c>
      <c r="K1133" s="393">
        <f t="shared" si="407"/>
        <v>0</v>
      </c>
      <c r="L1133" s="105">
        <f>(SUM($H275:$L275)-SUM($H1133:K1133))*VLOOKUP($F1133,DRT,4,FALSE)</f>
        <v>0</v>
      </c>
      <c r="M1133" s="98">
        <f>(SUM($H275:$L275)-SUM($H1133:L1133))*VLOOKUP($F1133,DRT,4,FALSE)</f>
        <v>0</v>
      </c>
      <c r="N1133" s="98">
        <f>(SUM($H275:$L275)-SUM($H1133:M1133))*VLOOKUP($F1133,DRT,4,FALSE)</f>
        <v>0</v>
      </c>
      <c r="O1133" s="98">
        <f>(SUM($H275:$L275)-SUM($H1133:N1133))*VLOOKUP($F1133,DRT,4,FALSE)</f>
        <v>0</v>
      </c>
      <c r="P1133" s="98">
        <f>(SUM($H275:$L275)-SUM($H1133:O1133))*VLOOKUP($F1133,DRT,4,FALSE)</f>
        <v>0</v>
      </c>
      <c r="Q1133" s="98">
        <f>(SUM($H275:$L275)-SUM($H1133:P1133))*VLOOKUP($F1133,DRT,4,FALSE)</f>
        <v>0</v>
      </c>
      <c r="R1133" s="98">
        <f>(SUM($H275:$L275)-SUM($H1133:Q1133))*VLOOKUP($F1133,DRT,4,FALSE)</f>
        <v>0</v>
      </c>
      <c r="S1133" s="98">
        <f>(SUM($H275:$L275)-SUM($H1133:R1133))*VLOOKUP($F1133,DRT,4,FALSE)</f>
        <v>0</v>
      </c>
      <c r="T1133" s="98">
        <f>(SUM($H275:$L275)-SUM($H1133:S1133))*VLOOKUP($F1133,DRT,4,FALSE)</f>
        <v>0</v>
      </c>
      <c r="U1133" s="98">
        <f>(SUM($H275:$L275)-SUM($H1133:T1133))*VLOOKUP($F1133,DRT,4,FALSE)</f>
        <v>0</v>
      </c>
      <c r="V1133" s="106">
        <f>(SUM($H275:$L275)-SUM($H1133:U1133))*VLOOKUP($F1133,DRT,4,FALSE)</f>
        <v>0</v>
      </c>
      <c r="W1133" s="37">
        <f t="shared" ref="W1133:W1138" si="408">G1133-SUM(H1133:V1133)</f>
        <v>0</v>
      </c>
      <c r="Y1133"/>
    </row>
    <row r="1134" spans="1:25" outlineLevel="1" x14ac:dyDescent="0.25">
      <c r="A1134" s="212"/>
      <c r="B1134" s="465"/>
      <c r="C1134" s="273"/>
      <c r="D1134" s="273"/>
      <c r="E1134" s="273"/>
      <c r="F1134" s="274" t="s">
        <v>194</v>
      </c>
      <c r="G1134" s="101">
        <f t="shared" si="406"/>
        <v>0</v>
      </c>
      <c r="H1134" s="388">
        <f t="shared" si="407"/>
        <v>0</v>
      </c>
      <c r="I1134" s="392">
        <f t="shared" si="407"/>
        <v>0</v>
      </c>
      <c r="J1134" s="392">
        <f t="shared" si="407"/>
        <v>0</v>
      </c>
      <c r="K1134" s="393">
        <f t="shared" si="407"/>
        <v>0</v>
      </c>
      <c r="L1134" s="391">
        <f>IF(L276="",0,L276*VLOOKUP($F1134,DRT,4,FALSE))</f>
        <v>0</v>
      </c>
      <c r="M1134" s="98">
        <f>(SUM($H276:$K276,M276)-SUM($H1134:$K1134))*VLOOKUP($F1134,DRT,4,FALSE)</f>
        <v>0</v>
      </c>
      <c r="N1134" s="98">
        <f>($L276-$L1134)*VLOOKUP($F1134,DRT,4,FALSE)</f>
        <v>0</v>
      </c>
      <c r="O1134" s="98">
        <f>(SUM($H276:$K276,M276)-SUM($H1134:$K1134)-$M1134)*VLOOKUP($F1134,DRT,4,FALSE)</f>
        <v>0</v>
      </c>
      <c r="P1134" s="98">
        <f>($L276-$L1134-$N1134)*VLOOKUP($F1134,DRT,4,FALSE)</f>
        <v>0</v>
      </c>
      <c r="Q1134" s="98">
        <f>(SUM($H276:$K276,M276)-SUM($H1134:$K1134)-$M1134-$O1134)*VLOOKUP($F1134,DRT,4,FALSE)</f>
        <v>0</v>
      </c>
      <c r="R1134" s="98">
        <f>($L276-$L1134-$N1134-$P1134)*VLOOKUP($F1134,DRT,4,FALSE)</f>
        <v>0</v>
      </c>
      <c r="S1134" s="98">
        <f>(SUM($H276:$K276,M276)-SUM($H1134:$K1134)-$M1134-$O1134-$Q1134)*VLOOKUP($F1134,DRT,4,FALSE)</f>
        <v>0</v>
      </c>
      <c r="T1134" s="98">
        <f>($L276-$L1134-$N1134-$P1134-$R1134)*VLOOKUP($F1134,DRT,4,FALSE)</f>
        <v>0</v>
      </c>
      <c r="U1134" s="98">
        <f>(SUM($H276:$K276,M276)-SUM($H1134:$K1134)-$M1134-$O1134-$Q1134-$S1134)*VLOOKUP($F1134,DRT,4,FALSE)</f>
        <v>0</v>
      </c>
      <c r="V1134" s="106">
        <f>($L276-$L1134-$N1134-$P1134-$R1134-$T1134)*VLOOKUP($F1134,DRT,4,FALSE)</f>
        <v>0</v>
      </c>
      <c r="W1134" s="37">
        <f t="shared" si="408"/>
        <v>0</v>
      </c>
      <c r="Y1134"/>
    </row>
    <row r="1135" spans="1:25" outlineLevel="1" x14ac:dyDescent="0.25">
      <c r="A1135" s="212"/>
      <c r="B1135" s="465"/>
      <c r="C1135" s="273"/>
      <c r="D1135" s="273"/>
      <c r="E1135" s="273"/>
      <c r="F1135" s="274" t="s">
        <v>195</v>
      </c>
      <c r="G1135" s="101">
        <f t="shared" si="406"/>
        <v>0</v>
      </c>
      <c r="H1135" s="388">
        <f t="shared" si="407"/>
        <v>0</v>
      </c>
      <c r="I1135" s="392">
        <f t="shared" si="407"/>
        <v>0</v>
      </c>
      <c r="J1135" s="392">
        <f t="shared" si="407"/>
        <v>0</v>
      </c>
      <c r="K1135" s="393">
        <f t="shared" si="407"/>
        <v>0</v>
      </c>
      <c r="L1135" s="391">
        <f>IF(L277="",0,L277*VLOOKUP($F1135,DRT,4,FALSE))</f>
        <v>0</v>
      </c>
      <c r="M1135" s="98">
        <f>IF(M277="",0,M277*VLOOKUP($F1135,DRT,4,FALSE))</f>
        <v>0</v>
      </c>
      <c r="N1135" s="98">
        <f>(SUM($H277:$K277,N277)-SUM($H1135:$K1135))*VLOOKUP($F1135,DRT,4,FALSE)</f>
        <v>0</v>
      </c>
      <c r="O1135" s="98">
        <f>($L277+$O277-$L1135)*VLOOKUP($F1135,DRT,4,FALSE)</f>
        <v>0</v>
      </c>
      <c r="P1135" s="98">
        <f>($M277-$M1135)*VLOOKUP($F1135,DRT,4,FALSE)</f>
        <v>0</v>
      </c>
      <c r="Q1135" s="98">
        <f>(SUM($H277:$K277,N277)-SUM($H1135:$K1135)-N1135)*VLOOKUP($F1135,DRT,4,FALSE)</f>
        <v>0</v>
      </c>
      <c r="R1135" s="98">
        <f>($L277+$O277-$L1135-$O1135)*VLOOKUP($F1135,DRT,4,FALSE)</f>
        <v>0</v>
      </c>
      <c r="S1135" s="98">
        <f>($M277-$M1135-$P1135)*VLOOKUP($F1135,DRT,4,FALSE)</f>
        <v>0</v>
      </c>
      <c r="T1135" s="98">
        <f>(SUM($H277:$K277,N277)-SUM($H1135:$K1135)-$N1135-$Q1135)*VLOOKUP($F1135,DRT,4,FALSE)</f>
        <v>0</v>
      </c>
      <c r="U1135" s="98">
        <f>($L277+O277-$L1135-$O1135-$R1135)*VLOOKUP($F1135,DRT,4,FALSE)</f>
        <v>0</v>
      </c>
      <c r="V1135" s="106">
        <f>($M277-$M1135-$P1135-$S1135)*VLOOKUP($F1135,DRT,4,FALSE)</f>
        <v>0</v>
      </c>
      <c r="W1135" s="37">
        <f t="shared" si="408"/>
        <v>0</v>
      </c>
      <c r="Y1135"/>
    </row>
    <row r="1136" spans="1:25" outlineLevel="1" x14ac:dyDescent="0.25">
      <c r="A1136" s="212"/>
      <c r="B1136" s="465"/>
      <c r="C1136" s="273"/>
      <c r="D1136" s="273"/>
      <c r="E1136" s="273"/>
      <c r="F1136" s="274" t="s">
        <v>196</v>
      </c>
      <c r="G1136" s="101">
        <f t="shared" si="406"/>
        <v>0</v>
      </c>
      <c r="H1136" s="388">
        <f t="shared" si="407"/>
        <v>0</v>
      </c>
      <c r="I1136" s="392">
        <f t="shared" si="407"/>
        <v>0</v>
      </c>
      <c r="J1136" s="392">
        <f t="shared" si="407"/>
        <v>0</v>
      </c>
      <c r="K1136" s="393">
        <f t="shared" si="407"/>
        <v>0</v>
      </c>
      <c r="L1136" s="391">
        <f>IF(L278="",0,L278*VLOOKUP($F1136,DRT,4,FALSE))</f>
        <v>0</v>
      </c>
      <c r="M1136" s="98">
        <f>IF(M278="",0,M278*VLOOKUP($F1136,DRT,4,FALSE))</f>
        <v>0</v>
      </c>
      <c r="N1136" s="98">
        <f t="shared" ref="N1136:P1138" si="409">IF(N278="",0,N278*VLOOKUP($F1136,DRT,4,FALSE))</f>
        <v>0</v>
      </c>
      <c r="O1136" s="98">
        <f t="shared" si="409"/>
        <v>0</v>
      </c>
      <c r="P1136" s="98">
        <f t="shared" si="409"/>
        <v>0</v>
      </c>
      <c r="Q1136" s="98">
        <f>(SUM($H278:$K278,Q278)-SUM($H1136:$K1136))*VLOOKUP($F1136,DRT,4,FALSE)</f>
        <v>0</v>
      </c>
      <c r="R1136" s="98">
        <f>($L278+R278-$L1136)*VLOOKUP($F1136,DRT,4,FALSE)</f>
        <v>0</v>
      </c>
      <c r="S1136" s="98">
        <f>($M278+S278-$M1136)*VLOOKUP($F1136,DRT,4,FALSE)</f>
        <v>0</v>
      </c>
      <c r="T1136" s="98">
        <f>($N278-$N1136)*VLOOKUP($F1136,DRT,4,FALSE)</f>
        <v>0</v>
      </c>
      <c r="U1136" s="98">
        <f>($O278-$O1136)*VLOOKUP($F1136,DRT,4,FALSE)</f>
        <v>0</v>
      </c>
      <c r="V1136" s="106">
        <f>($P278-$P1136)*VLOOKUP($F1136,DRT,4,FALSE)</f>
        <v>0</v>
      </c>
      <c r="W1136" s="37">
        <f t="shared" si="408"/>
        <v>0</v>
      </c>
      <c r="Y1136"/>
    </row>
    <row r="1137" spans="1:25" outlineLevel="1" x14ac:dyDescent="0.25">
      <c r="A1137" s="212"/>
      <c r="B1137" s="465"/>
      <c r="C1137" s="273"/>
      <c r="D1137" s="273"/>
      <c r="E1137" s="273"/>
      <c r="F1137" s="274" t="s">
        <v>197</v>
      </c>
      <c r="G1137" s="101">
        <f t="shared" si="406"/>
        <v>0</v>
      </c>
      <c r="H1137" s="388">
        <f t="shared" si="407"/>
        <v>0</v>
      </c>
      <c r="I1137" s="392">
        <f t="shared" si="407"/>
        <v>0</v>
      </c>
      <c r="J1137" s="392">
        <f t="shared" si="407"/>
        <v>0</v>
      </c>
      <c r="K1137" s="393">
        <f t="shared" si="407"/>
        <v>0</v>
      </c>
      <c r="L1137" s="391">
        <f>IF(L279="",0,L279*VLOOKUP($F1137,DRT,4,FALSE))</f>
        <v>0</v>
      </c>
      <c r="M1137" s="98">
        <f>IF(M279="",0,M279*VLOOKUP($F1137,DRT,4,FALSE))</f>
        <v>0</v>
      </c>
      <c r="N1137" s="98">
        <f t="shared" si="409"/>
        <v>0</v>
      </c>
      <c r="O1137" s="98">
        <f t="shared" si="409"/>
        <v>0</v>
      </c>
      <c r="P1137" s="98">
        <f t="shared" si="409"/>
        <v>0</v>
      </c>
      <c r="Q1137" s="98">
        <f t="shared" ref="Q1137:V1138" si="410">IF(Q279="",0,Q279*VLOOKUP($F1137,DRT,4,FALSE))</f>
        <v>0</v>
      </c>
      <c r="R1137" s="98">
        <f t="shared" si="410"/>
        <v>0</v>
      </c>
      <c r="S1137" s="98">
        <f t="shared" si="410"/>
        <v>0</v>
      </c>
      <c r="T1137" s="98">
        <f t="shared" si="410"/>
        <v>0</v>
      </c>
      <c r="U1137" s="98">
        <f t="shared" si="410"/>
        <v>0</v>
      </c>
      <c r="V1137" s="106">
        <f t="shared" si="410"/>
        <v>0</v>
      </c>
      <c r="W1137" s="37">
        <f t="shared" si="408"/>
        <v>0</v>
      </c>
      <c r="Y1137"/>
    </row>
    <row r="1138" spans="1:25" outlineLevel="1" x14ac:dyDescent="0.25">
      <c r="A1138" s="212"/>
      <c r="B1138" s="465"/>
      <c r="C1138" s="273"/>
      <c r="D1138" s="273"/>
      <c r="E1138" s="273"/>
      <c r="F1138" s="274" t="s">
        <v>198</v>
      </c>
      <c r="G1138" s="101">
        <f t="shared" si="406"/>
        <v>0</v>
      </c>
      <c r="H1138" s="388">
        <f t="shared" si="407"/>
        <v>0</v>
      </c>
      <c r="I1138" s="392">
        <f t="shared" si="407"/>
        <v>0</v>
      </c>
      <c r="J1138" s="392">
        <f t="shared" si="407"/>
        <v>0</v>
      </c>
      <c r="K1138" s="393">
        <f t="shared" si="407"/>
        <v>0</v>
      </c>
      <c r="L1138" s="105">
        <f>IF(L280="",0,L280*VLOOKUP($F1138,DRT,4,FALSE))</f>
        <v>0</v>
      </c>
      <c r="M1138" s="392">
        <f>IF(M280="",0,M280*VLOOKUP($F1138,DRT,4,FALSE))</f>
        <v>0</v>
      </c>
      <c r="N1138" s="98">
        <f t="shared" si="409"/>
        <v>0</v>
      </c>
      <c r="O1138" s="98">
        <f t="shared" si="409"/>
        <v>0</v>
      </c>
      <c r="P1138" s="98">
        <f t="shared" si="409"/>
        <v>0</v>
      </c>
      <c r="Q1138" s="98">
        <f t="shared" si="410"/>
        <v>0</v>
      </c>
      <c r="R1138" s="98">
        <f t="shared" si="410"/>
        <v>0</v>
      </c>
      <c r="S1138" s="98">
        <f t="shared" si="410"/>
        <v>0</v>
      </c>
      <c r="T1138" s="98">
        <f t="shared" si="410"/>
        <v>0</v>
      </c>
      <c r="U1138" s="98">
        <f t="shared" si="410"/>
        <v>0</v>
      </c>
      <c r="V1138" s="106">
        <f t="shared" si="410"/>
        <v>0</v>
      </c>
      <c r="W1138" s="37">
        <f t="shared" si="408"/>
        <v>0</v>
      </c>
      <c r="Y1138"/>
    </row>
    <row r="1139" spans="1:25" x14ac:dyDescent="0.25">
      <c r="A1139" s="212"/>
      <c r="B1139" s="465"/>
      <c r="C1139" s="273"/>
      <c r="D1139" s="273"/>
      <c r="E1139" s="273" t="s">
        <v>199</v>
      </c>
      <c r="F1139" s="275"/>
      <c r="G1139" s="367">
        <f t="shared" ref="G1139:W1139" si="411">SUBTOTAL(9,G1140:G1145)</f>
        <v>0</v>
      </c>
      <c r="H1139" s="364">
        <f t="shared" si="411"/>
        <v>0</v>
      </c>
      <c r="I1139" s="364">
        <f t="shared" si="411"/>
        <v>0</v>
      </c>
      <c r="J1139" s="364">
        <f t="shared" si="411"/>
        <v>0</v>
      </c>
      <c r="K1139" s="365">
        <f t="shared" si="411"/>
        <v>0</v>
      </c>
      <c r="L1139" s="30">
        <f t="shared" si="411"/>
        <v>0</v>
      </c>
      <c r="M1139" s="31">
        <f t="shared" si="411"/>
        <v>0</v>
      </c>
      <c r="N1139" s="31">
        <f t="shared" si="411"/>
        <v>0</v>
      </c>
      <c r="O1139" s="31">
        <f t="shared" si="411"/>
        <v>0</v>
      </c>
      <c r="P1139" s="31">
        <f t="shared" si="411"/>
        <v>0</v>
      </c>
      <c r="Q1139" s="31">
        <f t="shared" si="411"/>
        <v>0</v>
      </c>
      <c r="R1139" s="31">
        <f t="shared" si="411"/>
        <v>0</v>
      </c>
      <c r="S1139" s="31">
        <f t="shared" si="411"/>
        <v>0</v>
      </c>
      <c r="T1139" s="31">
        <f t="shared" si="411"/>
        <v>0</v>
      </c>
      <c r="U1139" s="31">
        <f t="shared" si="411"/>
        <v>0</v>
      </c>
      <c r="V1139" s="365">
        <f t="shared" si="411"/>
        <v>0</v>
      </c>
      <c r="W1139" s="365">
        <f t="shared" si="411"/>
        <v>0</v>
      </c>
      <c r="Y1139"/>
    </row>
    <row r="1140" spans="1:25" outlineLevel="1" x14ac:dyDescent="0.25">
      <c r="A1140" s="212"/>
      <c r="B1140" s="465"/>
      <c r="C1140" s="273"/>
      <c r="D1140" s="273"/>
      <c r="E1140" s="273"/>
      <c r="F1140" s="274" t="s">
        <v>200</v>
      </c>
      <c r="G1140" s="101">
        <f t="shared" ref="G1140:G1145" si="412">G282</f>
        <v>0</v>
      </c>
      <c r="H1140" s="388">
        <f t="shared" ref="H1140:K1145" si="413">IF(H282="",0,H282*VLOOKUP($F1140,DRT,3,FALSE))</f>
        <v>0</v>
      </c>
      <c r="I1140" s="392">
        <f t="shared" si="413"/>
        <v>0</v>
      </c>
      <c r="J1140" s="392">
        <f t="shared" si="413"/>
        <v>0</v>
      </c>
      <c r="K1140" s="393">
        <f t="shared" si="413"/>
        <v>0</v>
      </c>
      <c r="L1140" s="105">
        <f>(SUM($H282:$L282)-SUM($H1140:K1140))*VLOOKUP($F1140,DRT,4,FALSE)</f>
        <v>0</v>
      </c>
      <c r="M1140" s="98">
        <f>(SUM($H282:$L282)-SUM($H1140:L1140))*VLOOKUP($F1140,DRT,4,FALSE)</f>
        <v>0</v>
      </c>
      <c r="N1140" s="98">
        <f>(SUM($H282:$L282)-SUM($H1140:M1140))*VLOOKUP($F1140,DRT,4,FALSE)</f>
        <v>0</v>
      </c>
      <c r="O1140" s="98">
        <f>(SUM($H282:$L282)-SUM($H1140:N1140))*VLOOKUP($F1140,DRT,4,FALSE)</f>
        <v>0</v>
      </c>
      <c r="P1140" s="98">
        <f>(SUM($H282:$L282)-SUM($H1140:O1140))*VLOOKUP($F1140,DRT,4,FALSE)</f>
        <v>0</v>
      </c>
      <c r="Q1140" s="98">
        <f>(SUM($H282:$L282)-SUM($H1140:P1140))*VLOOKUP($F1140,DRT,4,FALSE)</f>
        <v>0</v>
      </c>
      <c r="R1140" s="98">
        <f>(SUM($H282:$L282)-SUM($H1140:Q1140))*VLOOKUP($F1140,DRT,4,FALSE)</f>
        <v>0</v>
      </c>
      <c r="S1140" s="98">
        <f>(SUM($H282:$L282)-SUM($H1140:R1140))*VLOOKUP($F1140,DRT,4,FALSE)</f>
        <v>0</v>
      </c>
      <c r="T1140" s="98">
        <f>(SUM($H282:$L282)-SUM($H1140:S1140))*VLOOKUP($F1140,DRT,4,FALSE)</f>
        <v>0</v>
      </c>
      <c r="U1140" s="98">
        <f>(SUM($H282:$L282)-SUM($H1140:T1140))*VLOOKUP($F1140,DRT,4,FALSE)</f>
        <v>0</v>
      </c>
      <c r="V1140" s="106">
        <f>(SUM($H282:$L282)-SUM($H1140:U1140))*VLOOKUP($F1140,DRT,4,FALSE)</f>
        <v>0</v>
      </c>
      <c r="W1140" s="37">
        <f t="shared" ref="W1140:W1145" si="414">G1140-SUM(H1140:V1140)</f>
        <v>0</v>
      </c>
      <c r="Y1140"/>
    </row>
    <row r="1141" spans="1:25" outlineLevel="1" x14ac:dyDescent="0.25">
      <c r="A1141" s="212"/>
      <c r="B1141" s="465"/>
      <c r="C1141" s="273"/>
      <c r="D1141" s="273"/>
      <c r="E1141" s="273"/>
      <c r="F1141" s="274" t="s">
        <v>201</v>
      </c>
      <c r="G1141" s="101">
        <f t="shared" si="412"/>
        <v>0</v>
      </c>
      <c r="H1141" s="388">
        <f t="shared" si="413"/>
        <v>0</v>
      </c>
      <c r="I1141" s="392">
        <f t="shared" si="413"/>
        <v>0</v>
      </c>
      <c r="J1141" s="392">
        <f t="shared" si="413"/>
        <v>0</v>
      </c>
      <c r="K1141" s="393">
        <f t="shared" si="413"/>
        <v>0</v>
      </c>
      <c r="L1141" s="391">
        <f>IF(L283="",0,L283*VLOOKUP($F1141,DRT,4,FALSE))</f>
        <v>0</v>
      </c>
      <c r="M1141" s="98">
        <f>(SUM($H283:$K283,M283)-SUM($H1141:$K1141))*VLOOKUP($F1141,DRT,4,FALSE)</f>
        <v>0</v>
      </c>
      <c r="N1141" s="98">
        <f>($L283-$L1141)*VLOOKUP($F1141,DRT,4,FALSE)</f>
        <v>0</v>
      </c>
      <c r="O1141" s="98">
        <f>(SUM($H283:$K283,M283)-SUM($H1141:$K1141)-$M1141)*VLOOKUP($F1141,DRT,4,FALSE)</f>
        <v>0</v>
      </c>
      <c r="P1141" s="98">
        <f>($L283-$L1141-$N1141)*VLOOKUP($F1141,DRT,4,FALSE)</f>
        <v>0</v>
      </c>
      <c r="Q1141" s="98">
        <f>(SUM($H283:$K283,M283)-SUM($H1141:$K1141)-$M1141-$O1141)*VLOOKUP($F1141,DRT,4,FALSE)</f>
        <v>0</v>
      </c>
      <c r="R1141" s="98">
        <f>($L283-$L1141-$N1141-$P1141)*VLOOKUP($F1141,DRT,4,FALSE)</f>
        <v>0</v>
      </c>
      <c r="S1141" s="98">
        <f>(SUM($H283:$K283,M283)-SUM($H1141:$K1141)-$M1141-$O1141-$Q1141)*VLOOKUP($F1141,DRT,4,FALSE)</f>
        <v>0</v>
      </c>
      <c r="T1141" s="98">
        <f>($L283-$L1141-$N1141-$P1141-$R1141)*VLOOKUP($F1141,DRT,4,FALSE)</f>
        <v>0</v>
      </c>
      <c r="U1141" s="98">
        <f>(SUM($H283:$K283,M283)-SUM($H1141:$K1141)-$M1141-$O1141-$Q1141-$S1141)*VLOOKUP($F1141,DRT,4,FALSE)</f>
        <v>0</v>
      </c>
      <c r="V1141" s="106">
        <f>($L283-$L1141-$N1141-$P1141-$R1141-$T1141)*VLOOKUP($F1141,DRT,4,FALSE)</f>
        <v>0</v>
      </c>
      <c r="W1141" s="37">
        <f t="shared" si="414"/>
        <v>0</v>
      </c>
      <c r="Y1141"/>
    </row>
    <row r="1142" spans="1:25" outlineLevel="1" x14ac:dyDescent="0.25">
      <c r="A1142" s="212"/>
      <c r="B1142" s="465"/>
      <c r="C1142" s="273"/>
      <c r="D1142" s="273"/>
      <c r="E1142" s="273"/>
      <c r="F1142" s="274" t="s">
        <v>202</v>
      </c>
      <c r="G1142" s="101">
        <f t="shared" si="412"/>
        <v>0</v>
      </c>
      <c r="H1142" s="388">
        <f t="shared" si="413"/>
        <v>0</v>
      </c>
      <c r="I1142" s="392">
        <f t="shared" si="413"/>
        <v>0</v>
      </c>
      <c r="J1142" s="392">
        <f t="shared" si="413"/>
        <v>0</v>
      </c>
      <c r="K1142" s="393">
        <f t="shared" si="413"/>
        <v>0</v>
      </c>
      <c r="L1142" s="391">
        <f>IF(L284="",0,L284*VLOOKUP($F1142,DRT,4,FALSE))</f>
        <v>0</v>
      </c>
      <c r="M1142" s="98">
        <f>IF(M284="",0,M284*VLOOKUP($F1142,DRT,4,FALSE))</f>
        <v>0</v>
      </c>
      <c r="N1142" s="98">
        <f>(SUM($H284:$K284,N284)-SUM($H1142:$K1142))*VLOOKUP($F1142,DRT,4,FALSE)</f>
        <v>0</v>
      </c>
      <c r="O1142" s="98">
        <f>($L284+$O284-$L1142)*VLOOKUP($F1142,DRT,4,FALSE)</f>
        <v>0</v>
      </c>
      <c r="P1142" s="98">
        <f>($M284-$M1142)*VLOOKUP($F1142,DRT,4,FALSE)</f>
        <v>0</v>
      </c>
      <c r="Q1142" s="98">
        <f>(SUM($H284:$K284,N284)-SUM($H1142:$K1142)-N1142)*VLOOKUP($F1142,DRT,4,FALSE)</f>
        <v>0</v>
      </c>
      <c r="R1142" s="98">
        <f>($L284+$O284-$L1142-$O1142)*VLOOKUP($F1142,DRT,4,FALSE)</f>
        <v>0</v>
      </c>
      <c r="S1142" s="98">
        <f>($M284-$M1142-$P1142)*VLOOKUP($F1142,DRT,4,FALSE)</f>
        <v>0</v>
      </c>
      <c r="T1142" s="98">
        <f>(SUM($H284:$K284,N284)-SUM($H1142:$K1142)-$N1142-$Q1142)*VLOOKUP($F1142,DRT,4,FALSE)</f>
        <v>0</v>
      </c>
      <c r="U1142" s="98">
        <f>($L284+O284-$L1142-$O1142-$R1142)*VLOOKUP($F1142,DRT,4,FALSE)</f>
        <v>0</v>
      </c>
      <c r="V1142" s="106">
        <f>($M284-$M1142-$P1142-$S1142)*VLOOKUP($F1142,DRT,4,FALSE)</f>
        <v>0</v>
      </c>
      <c r="W1142" s="37">
        <f t="shared" si="414"/>
        <v>0</v>
      </c>
      <c r="Y1142"/>
    </row>
    <row r="1143" spans="1:25" outlineLevel="1" x14ac:dyDescent="0.25">
      <c r="A1143" s="212"/>
      <c r="B1143" s="465"/>
      <c r="C1143" s="273"/>
      <c r="D1143" s="273"/>
      <c r="E1143" s="273"/>
      <c r="F1143" s="274" t="s">
        <v>203</v>
      </c>
      <c r="G1143" s="101">
        <f t="shared" si="412"/>
        <v>0</v>
      </c>
      <c r="H1143" s="388">
        <f t="shared" si="413"/>
        <v>0</v>
      </c>
      <c r="I1143" s="392">
        <f t="shared" si="413"/>
        <v>0</v>
      </c>
      <c r="J1143" s="392">
        <f t="shared" si="413"/>
        <v>0</v>
      </c>
      <c r="K1143" s="393">
        <f t="shared" si="413"/>
        <v>0</v>
      </c>
      <c r="L1143" s="391">
        <f>IF(L285="",0,L285*VLOOKUP($F1143,DRT,4,FALSE))</f>
        <v>0</v>
      </c>
      <c r="M1143" s="98">
        <f>IF(M285="",0,M285*VLOOKUP($F1143,DRT,4,FALSE))</f>
        <v>0</v>
      </c>
      <c r="N1143" s="98">
        <f t="shared" ref="N1143:P1145" si="415">IF(N285="",0,N285*VLOOKUP($F1143,DRT,4,FALSE))</f>
        <v>0</v>
      </c>
      <c r="O1143" s="98">
        <f t="shared" si="415"/>
        <v>0</v>
      </c>
      <c r="P1143" s="98">
        <f t="shared" si="415"/>
        <v>0</v>
      </c>
      <c r="Q1143" s="98">
        <f>(SUM($H285:$K285,Q285)-SUM($H1143:$K1143))*VLOOKUP($F1143,DRT,4,FALSE)</f>
        <v>0</v>
      </c>
      <c r="R1143" s="98">
        <f>($L285+R285-$L1143)*VLOOKUP($F1143,DRT,4,FALSE)</f>
        <v>0</v>
      </c>
      <c r="S1143" s="98">
        <f>($M285+S285-$M1143)*VLOOKUP($F1143,DRT,4,FALSE)</f>
        <v>0</v>
      </c>
      <c r="T1143" s="98">
        <f>($N285-$N1143)*VLOOKUP($F1143,DRT,4,FALSE)</f>
        <v>0</v>
      </c>
      <c r="U1143" s="98">
        <f>($O285-$O1143)*VLOOKUP($F1143,DRT,4,FALSE)</f>
        <v>0</v>
      </c>
      <c r="V1143" s="106">
        <f>($P285-$P1143)*VLOOKUP($F1143,DRT,4,FALSE)</f>
        <v>0</v>
      </c>
      <c r="W1143" s="37">
        <f t="shared" si="414"/>
        <v>0</v>
      </c>
      <c r="Y1143"/>
    </row>
    <row r="1144" spans="1:25" outlineLevel="1" x14ac:dyDescent="0.25">
      <c r="A1144" s="212"/>
      <c r="B1144" s="465"/>
      <c r="C1144" s="273"/>
      <c r="D1144" s="273"/>
      <c r="E1144" s="273"/>
      <c r="F1144" s="274" t="s">
        <v>204</v>
      </c>
      <c r="G1144" s="101">
        <f t="shared" si="412"/>
        <v>0</v>
      </c>
      <c r="H1144" s="388">
        <f t="shared" si="413"/>
        <v>0</v>
      </c>
      <c r="I1144" s="392">
        <f t="shared" si="413"/>
        <v>0</v>
      </c>
      <c r="J1144" s="392">
        <f t="shared" si="413"/>
        <v>0</v>
      </c>
      <c r="K1144" s="393">
        <f t="shared" si="413"/>
        <v>0</v>
      </c>
      <c r="L1144" s="391">
        <f>IF(L286="",0,L286*VLOOKUP($F1144,DRT,4,FALSE))</f>
        <v>0</v>
      </c>
      <c r="M1144" s="98">
        <f>IF(M286="",0,M286*VLOOKUP($F1144,DRT,4,FALSE))</f>
        <v>0</v>
      </c>
      <c r="N1144" s="98">
        <f t="shared" si="415"/>
        <v>0</v>
      </c>
      <c r="O1144" s="98">
        <f t="shared" si="415"/>
        <v>0</v>
      </c>
      <c r="P1144" s="98">
        <f t="shared" si="415"/>
        <v>0</v>
      </c>
      <c r="Q1144" s="98">
        <f t="shared" ref="Q1144:V1145" si="416">IF(Q286="",0,Q286*VLOOKUP($F1144,DRT,4,FALSE))</f>
        <v>0</v>
      </c>
      <c r="R1144" s="98">
        <f t="shared" si="416"/>
        <v>0</v>
      </c>
      <c r="S1144" s="98">
        <f t="shared" si="416"/>
        <v>0</v>
      </c>
      <c r="T1144" s="98">
        <f t="shared" si="416"/>
        <v>0</v>
      </c>
      <c r="U1144" s="98">
        <f t="shared" si="416"/>
        <v>0</v>
      </c>
      <c r="V1144" s="106">
        <f t="shared" si="416"/>
        <v>0</v>
      </c>
      <c r="W1144" s="37">
        <f t="shared" si="414"/>
        <v>0</v>
      </c>
      <c r="Y1144"/>
    </row>
    <row r="1145" spans="1:25" outlineLevel="1" x14ac:dyDescent="0.25">
      <c r="A1145" s="212"/>
      <c r="B1145" s="465"/>
      <c r="C1145" s="273"/>
      <c r="D1145" s="273"/>
      <c r="E1145" s="273"/>
      <c r="F1145" s="274" t="s">
        <v>205</v>
      </c>
      <c r="G1145" s="101">
        <f t="shared" si="412"/>
        <v>0</v>
      </c>
      <c r="H1145" s="388">
        <f t="shared" si="413"/>
        <v>0</v>
      </c>
      <c r="I1145" s="392">
        <f t="shared" si="413"/>
        <v>0</v>
      </c>
      <c r="J1145" s="392">
        <f t="shared" si="413"/>
        <v>0</v>
      </c>
      <c r="K1145" s="393">
        <f t="shared" si="413"/>
        <v>0</v>
      </c>
      <c r="L1145" s="105">
        <f>IF(L287="",0,L287*VLOOKUP($F1145,DRT,4,FALSE))</f>
        <v>0</v>
      </c>
      <c r="M1145" s="392">
        <f>IF(M287="",0,M287*VLOOKUP($F1145,DRT,4,FALSE))</f>
        <v>0</v>
      </c>
      <c r="N1145" s="98">
        <f t="shared" si="415"/>
        <v>0</v>
      </c>
      <c r="O1145" s="98">
        <f t="shared" si="415"/>
        <v>0</v>
      </c>
      <c r="P1145" s="98">
        <f t="shared" si="415"/>
        <v>0</v>
      </c>
      <c r="Q1145" s="98">
        <f t="shared" si="416"/>
        <v>0</v>
      </c>
      <c r="R1145" s="98">
        <f t="shared" si="416"/>
        <v>0</v>
      </c>
      <c r="S1145" s="98">
        <f t="shared" si="416"/>
        <v>0</v>
      </c>
      <c r="T1145" s="98">
        <f t="shared" si="416"/>
        <v>0</v>
      </c>
      <c r="U1145" s="98">
        <f t="shared" si="416"/>
        <v>0</v>
      </c>
      <c r="V1145" s="106">
        <f t="shared" si="416"/>
        <v>0</v>
      </c>
      <c r="W1145" s="37">
        <f t="shared" si="414"/>
        <v>0</v>
      </c>
      <c r="Y1145"/>
    </row>
    <row r="1146" spans="1:25" x14ac:dyDescent="0.25">
      <c r="A1146" s="212"/>
      <c r="B1146" s="465"/>
      <c r="C1146" s="273"/>
      <c r="D1146" s="273"/>
      <c r="E1146" s="273" t="s">
        <v>206</v>
      </c>
      <c r="F1146" s="275"/>
      <c r="G1146" s="367">
        <f t="shared" ref="G1146:W1146" si="417">SUBTOTAL(9,G1147:G1152)</f>
        <v>0</v>
      </c>
      <c r="H1146" s="364">
        <f t="shared" si="417"/>
        <v>0</v>
      </c>
      <c r="I1146" s="364">
        <f t="shared" si="417"/>
        <v>0</v>
      </c>
      <c r="J1146" s="364">
        <f t="shared" si="417"/>
        <v>0</v>
      </c>
      <c r="K1146" s="365">
        <f t="shared" si="417"/>
        <v>0</v>
      </c>
      <c r="L1146" s="30">
        <f t="shared" si="417"/>
        <v>0</v>
      </c>
      <c r="M1146" s="31">
        <f t="shared" si="417"/>
        <v>0</v>
      </c>
      <c r="N1146" s="31">
        <f t="shared" si="417"/>
        <v>0</v>
      </c>
      <c r="O1146" s="31">
        <f t="shared" si="417"/>
        <v>0</v>
      </c>
      <c r="P1146" s="31">
        <f t="shared" si="417"/>
        <v>0</v>
      </c>
      <c r="Q1146" s="31">
        <f t="shared" si="417"/>
        <v>0</v>
      </c>
      <c r="R1146" s="31">
        <f t="shared" si="417"/>
        <v>0</v>
      </c>
      <c r="S1146" s="31">
        <f t="shared" si="417"/>
        <v>0</v>
      </c>
      <c r="T1146" s="31">
        <f t="shared" si="417"/>
        <v>0</v>
      </c>
      <c r="U1146" s="31">
        <f t="shared" si="417"/>
        <v>0</v>
      </c>
      <c r="V1146" s="365">
        <f t="shared" si="417"/>
        <v>0</v>
      </c>
      <c r="W1146" s="365">
        <f t="shared" si="417"/>
        <v>0</v>
      </c>
      <c r="Y1146"/>
    </row>
    <row r="1147" spans="1:25" outlineLevel="1" x14ac:dyDescent="0.25">
      <c r="A1147" s="212"/>
      <c r="B1147" s="465"/>
      <c r="C1147" s="273"/>
      <c r="D1147" s="273"/>
      <c r="E1147" s="272"/>
      <c r="F1147" s="274" t="s">
        <v>207</v>
      </c>
      <c r="G1147" s="101">
        <f t="shared" ref="G1147:G1152" si="418">G289</f>
        <v>0</v>
      </c>
      <c r="H1147" s="388">
        <f t="shared" ref="H1147:K1152" si="419">IF(H289="",0,H289*VLOOKUP($F1147,DRT,3,FALSE))</f>
        <v>0</v>
      </c>
      <c r="I1147" s="392">
        <f t="shared" si="419"/>
        <v>0</v>
      </c>
      <c r="J1147" s="392">
        <f t="shared" si="419"/>
        <v>0</v>
      </c>
      <c r="K1147" s="393">
        <f t="shared" si="419"/>
        <v>0</v>
      </c>
      <c r="L1147" s="105">
        <f>(SUM($H289:$L289)-SUM($H1147:K1147))*VLOOKUP($F1147,DRT,4,FALSE)</f>
        <v>0</v>
      </c>
      <c r="M1147" s="98">
        <f>(SUM($H289:$L289)-SUM($H1147:L1147))*VLOOKUP($F1147,DRT,4,FALSE)</f>
        <v>0</v>
      </c>
      <c r="N1147" s="98">
        <f>(SUM($H289:$L289)-SUM($H1147:M1147))*VLOOKUP($F1147,DRT,4,FALSE)</f>
        <v>0</v>
      </c>
      <c r="O1147" s="98">
        <f>(SUM($H289:$L289)-SUM($H1147:N1147))*VLOOKUP($F1147,DRT,4,FALSE)</f>
        <v>0</v>
      </c>
      <c r="P1147" s="98">
        <f>(SUM($H289:$L289)-SUM($H1147:O1147))*VLOOKUP($F1147,DRT,4,FALSE)</f>
        <v>0</v>
      </c>
      <c r="Q1147" s="98">
        <f>(SUM($H289:$L289)-SUM($H1147:P1147))*VLOOKUP($F1147,DRT,4,FALSE)</f>
        <v>0</v>
      </c>
      <c r="R1147" s="98">
        <f>(SUM($H289:$L289)-SUM($H1147:Q1147))*VLOOKUP($F1147,DRT,4,FALSE)</f>
        <v>0</v>
      </c>
      <c r="S1147" s="98">
        <f>(SUM($H289:$L289)-SUM($H1147:R1147))*VLOOKUP($F1147,DRT,4,FALSE)</f>
        <v>0</v>
      </c>
      <c r="T1147" s="98">
        <f>(SUM($H289:$L289)-SUM($H1147:S1147))*VLOOKUP($F1147,DRT,4,FALSE)</f>
        <v>0</v>
      </c>
      <c r="U1147" s="98">
        <f>(SUM($H289:$L289)-SUM($H1147:T1147))*VLOOKUP($F1147,DRT,4,FALSE)</f>
        <v>0</v>
      </c>
      <c r="V1147" s="106">
        <f>(SUM($H289:$L289)-SUM($H1147:U1147))*VLOOKUP($F1147,DRT,4,FALSE)</f>
        <v>0</v>
      </c>
      <c r="W1147" s="37">
        <f t="shared" ref="W1147:W1152" si="420">G1147-SUM(H1147:V1147)</f>
        <v>0</v>
      </c>
      <c r="Y1147"/>
    </row>
    <row r="1148" spans="1:25" outlineLevel="1" x14ac:dyDescent="0.25">
      <c r="A1148" s="212"/>
      <c r="B1148" s="465"/>
      <c r="C1148" s="273"/>
      <c r="D1148" s="273"/>
      <c r="E1148" s="272"/>
      <c r="F1148" s="274" t="s">
        <v>208</v>
      </c>
      <c r="G1148" s="101">
        <f t="shared" si="418"/>
        <v>0</v>
      </c>
      <c r="H1148" s="388">
        <f t="shared" si="419"/>
        <v>0</v>
      </c>
      <c r="I1148" s="392">
        <f t="shared" si="419"/>
        <v>0</v>
      </c>
      <c r="J1148" s="392">
        <f t="shared" si="419"/>
        <v>0</v>
      </c>
      <c r="K1148" s="393">
        <f t="shared" si="419"/>
        <v>0</v>
      </c>
      <c r="L1148" s="391">
        <f>IF(L290="",0,L290*VLOOKUP($F1148,DRT,4,FALSE))</f>
        <v>0</v>
      </c>
      <c r="M1148" s="98">
        <f>(SUM($H290:$K290,M290)-SUM($H1148:$K1148))*VLOOKUP($F1148,DRT,4,FALSE)</f>
        <v>0</v>
      </c>
      <c r="N1148" s="98">
        <f>($L290-$L1148)*VLOOKUP($F1148,DRT,4,FALSE)</f>
        <v>0</v>
      </c>
      <c r="O1148" s="98">
        <f>(SUM($H290:$K290,M290)-SUM($H1148:$K1148)-$M1148)*VLOOKUP($F1148,DRT,4,FALSE)</f>
        <v>0</v>
      </c>
      <c r="P1148" s="98">
        <f>($L290-$L1148-$N1148)*VLOOKUP($F1148,DRT,4,FALSE)</f>
        <v>0</v>
      </c>
      <c r="Q1148" s="98">
        <f>(SUM($H290:$K290,M290)-SUM($H1148:$K1148)-$M1148-$O1148)*VLOOKUP($F1148,DRT,4,FALSE)</f>
        <v>0</v>
      </c>
      <c r="R1148" s="98">
        <f>($L290-$L1148-$N1148-$P1148)*VLOOKUP($F1148,DRT,4,FALSE)</f>
        <v>0</v>
      </c>
      <c r="S1148" s="98">
        <f>(SUM($H290:$K290,M290)-SUM($H1148:$K1148)-$M1148-$O1148-$Q1148)*VLOOKUP($F1148,DRT,4,FALSE)</f>
        <v>0</v>
      </c>
      <c r="T1148" s="98">
        <f>($L290-$L1148-$N1148-$P1148-$R1148)*VLOOKUP($F1148,DRT,4,FALSE)</f>
        <v>0</v>
      </c>
      <c r="U1148" s="98">
        <f>(SUM($H290:$K290,M290)-SUM($H1148:$K1148)-$M1148-$O1148-$Q1148-$S1148)*VLOOKUP($F1148,DRT,4,FALSE)</f>
        <v>0</v>
      </c>
      <c r="V1148" s="106">
        <f>($L290-$L1148-$N1148-$P1148-$R1148-$T1148)*VLOOKUP($F1148,DRT,4,FALSE)</f>
        <v>0</v>
      </c>
      <c r="W1148" s="37">
        <f t="shared" si="420"/>
        <v>0</v>
      </c>
      <c r="Y1148"/>
    </row>
    <row r="1149" spans="1:25" outlineLevel="1" x14ac:dyDescent="0.25">
      <c r="A1149" s="212"/>
      <c r="B1149" s="465"/>
      <c r="C1149" s="273"/>
      <c r="D1149" s="273"/>
      <c r="E1149" s="272"/>
      <c r="F1149" s="274" t="s">
        <v>209</v>
      </c>
      <c r="G1149" s="101">
        <f t="shared" si="418"/>
        <v>0</v>
      </c>
      <c r="H1149" s="388">
        <f t="shared" si="419"/>
        <v>0</v>
      </c>
      <c r="I1149" s="392">
        <f t="shared" si="419"/>
        <v>0</v>
      </c>
      <c r="J1149" s="392">
        <f t="shared" si="419"/>
        <v>0</v>
      </c>
      <c r="K1149" s="393">
        <f t="shared" si="419"/>
        <v>0</v>
      </c>
      <c r="L1149" s="391">
        <f>IF(L291="",0,L291*VLOOKUP($F1149,DRT,4,FALSE))</f>
        <v>0</v>
      </c>
      <c r="M1149" s="98">
        <f>IF(M291="",0,M291*VLOOKUP($F1149,DRT,4,FALSE))</f>
        <v>0</v>
      </c>
      <c r="N1149" s="98">
        <f>(SUM($H291:$K291,N291)-SUM($H1149:$K1149))*VLOOKUP($F1149,DRT,4,FALSE)</f>
        <v>0</v>
      </c>
      <c r="O1149" s="98">
        <f>($L291+$O291-$L1149)*VLOOKUP($F1149,DRT,4,FALSE)</f>
        <v>0</v>
      </c>
      <c r="P1149" s="98">
        <f>($M291-$M1149)*VLOOKUP($F1149,DRT,4,FALSE)</f>
        <v>0</v>
      </c>
      <c r="Q1149" s="98">
        <f>(SUM($H291:$K291,N291)-SUM($H1149:$K1149)-N1149)*VLOOKUP($F1149,DRT,4,FALSE)</f>
        <v>0</v>
      </c>
      <c r="R1149" s="98">
        <f>($L291+$O291-$L1149-$O1149)*VLOOKUP($F1149,DRT,4,FALSE)</f>
        <v>0</v>
      </c>
      <c r="S1149" s="98">
        <f>($M291-$M1149-$P1149)*VLOOKUP($F1149,DRT,4,FALSE)</f>
        <v>0</v>
      </c>
      <c r="T1149" s="98">
        <f>(SUM($H291:$K291,N291)-SUM($H1149:$K1149)-$N1149-$Q1149)*VLOOKUP($F1149,DRT,4,FALSE)</f>
        <v>0</v>
      </c>
      <c r="U1149" s="98">
        <f>($L291+O291-$L1149-$O1149-$R1149)*VLOOKUP($F1149,DRT,4,FALSE)</f>
        <v>0</v>
      </c>
      <c r="V1149" s="106">
        <f>($M291-$M1149-$P1149-$S1149)*VLOOKUP($F1149,DRT,4,FALSE)</f>
        <v>0</v>
      </c>
      <c r="W1149" s="37">
        <f t="shared" si="420"/>
        <v>0</v>
      </c>
      <c r="Y1149"/>
    </row>
    <row r="1150" spans="1:25" outlineLevel="1" x14ac:dyDescent="0.25">
      <c r="A1150" s="212"/>
      <c r="B1150" s="465"/>
      <c r="C1150" s="273"/>
      <c r="D1150" s="273"/>
      <c r="E1150" s="272"/>
      <c r="F1150" s="274" t="s">
        <v>210</v>
      </c>
      <c r="G1150" s="101">
        <f t="shared" si="418"/>
        <v>0</v>
      </c>
      <c r="H1150" s="388">
        <f t="shared" si="419"/>
        <v>0</v>
      </c>
      <c r="I1150" s="392">
        <f t="shared" si="419"/>
        <v>0</v>
      </c>
      <c r="J1150" s="392">
        <f t="shared" si="419"/>
        <v>0</v>
      </c>
      <c r="K1150" s="393">
        <f t="shared" si="419"/>
        <v>0</v>
      </c>
      <c r="L1150" s="391">
        <f>IF(L292="",0,L292*VLOOKUP($F1150,DRT,4,FALSE))</f>
        <v>0</v>
      </c>
      <c r="M1150" s="98">
        <f>IF(M292="",0,M292*VLOOKUP($F1150,DRT,4,FALSE))</f>
        <v>0</v>
      </c>
      <c r="N1150" s="98">
        <f t="shared" ref="N1150:P1152" si="421">IF(N292="",0,N292*VLOOKUP($F1150,DRT,4,FALSE))</f>
        <v>0</v>
      </c>
      <c r="O1150" s="98">
        <f t="shared" si="421"/>
        <v>0</v>
      </c>
      <c r="P1150" s="98">
        <f t="shared" si="421"/>
        <v>0</v>
      </c>
      <c r="Q1150" s="98">
        <f>(SUM($H292:$K292,Q292)-SUM($H1150:$K1150))*VLOOKUP($F1150,DRT,4,FALSE)</f>
        <v>0</v>
      </c>
      <c r="R1150" s="98">
        <f>($L292+R292-$L1150)*VLOOKUP($F1150,DRT,4,FALSE)</f>
        <v>0</v>
      </c>
      <c r="S1150" s="98">
        <f>($M292+S292-$M1150)*VLOOKUP($F1150,DRT,4,FALSE)</f>
        <v>0</v>
      </c>
      <c r="T1150" s="98">
        <f>($N292-$N1150)*VLOOKUP($F1150,DRT,4,FALSE)</f>
        <v>0</v>
      </c>
      <c r="U1150" s="98">
        <f>($O292-$O1150)*VLOOKUP($F1150,DRT,4,FALSE)</f>
        <v>0</v>
      </c>
      <c r="V1150" s="106">
        <f>($P292-$P1150)*VLOOKUP($F1150,DRT,4,FALSE)</f>
        <v>0</v>
      </c>
      <c r="W1150" s="37">
        <f t="shared" si="420"/>
        <v>0</v>
      </c>
      <c r="Y1150"/>
    </row>
    <row r="1151" spans="1:25" outlineLevel="1" x14ac:dyDescent="0.25">
      <c r="A1151" s="212"/>
      <c r="B1151" s="465"/>
      <c r="C1151" s="273"/>
      <c r="D1151" s="273"/>
      <c r="E1151" s="272"/>
      <c r="F1151" s="274" t="s">
        <v>211</v>
      </c>
      <c r="G1151" s="101">
        <f t="shared" si="418"/>
        <v>0</v>
      </c>
      <c r="H1151" s="388">
        <f t="shared" si="419"/>
        <v>0</v>
      </c>
      <c r="I1151" s="392">
        <f t="shared" si="419"/>
        <v>0</v>
      </c>
      <c r="J1151" s="392">
        <f t="shared" si="419"/>
        <v>0</v>
      </c>
      <c r="K1151" s="393">
        <f t="shared" si="419"/>
        <v>0</v>
      </c>
      <c r="L1151" s="391">
        <f>IF(L293="",0,L293*VLOOKUP($F1151,DRT,4,FALSE))</f>
        <v>0</v>
      </c>
      <c r="M1151" s="98">
        <f>IF(M293="",0,M293*VLOOKUP($F1151,DRT,4,FALSE))</f>
        <v>0</v>
      </c>
      <c r="N1151" s="98">
        <f t="shared" si="421"/>
        <v>0</v>
      </c>
      <c r="O1151" s="98">
        <f t="shared" si="421"/>
        <v>0</v>
      </c>
      <c r="P1151" s="98">
        <f t="shared" si="421"/>
        <v>0</v>
      </c>
      <c r="Q1151" s="98">
        <f t="shared" ref="Q1151:V1152" si="422">IF(Q293="",0,Q293*VLOOKUP($F1151,DRT,4,FALSE))</f>
        <v>0</v>
      </c>
      <c r="R1151" s="98">
        <f t="shared" si="422"/>
        <v>0</v>
      </c>
      <c r="S1151" s="98">
        <f t="shared" si="422"/>
        <v>0</v>
      </c>
      <c r="T1151" s="98">
        <f t="shared" si="422"/>
        <v>0</v>
      </c>
      <c r="U1151" s="98">
        <f t="shared" si="422"/>
        <v>0</v>
      </c>
      <c r="V1151" s="106">
        <f t="shared" si="422"/>
        <v>0</v>
      </c>
      <c r="W1151" s="100">
        <f t="shared" si="420"/>
        <v>0</v>
      </c>
      <c r="Y1151"/>
    </row>
    <row r="1152" spans="1:25" outlineLevel="1" x14ac:dyDescent="0.25">
      <c r="A1152" s="212"/>
      <c r="B1152" s="465"/>
      <c r="C1152" s="273"/>
      <c r="D1152" s="273"/>
      <c r="E1152" s="272"/>
      <c r="F1152" s="274" t="s">
        <v>212</v>
      </c>
      <c r="G1152" s="101">
        <f t="shared" si="418"/>
        <v>0</v>
      </c>
      <c r="H1152" s="388">
        <f t="shared" si="419"/>
        <v>0</v>
      </c>
      <c r="I1152" s="392">
        <f t="shared" si="419"/>
        <v>0</v>
      </c>
      <c r="J1152" s="392">
        <f t="shared" si="419"/>
        <v>0</v>
      </c>
      <c r="K1152" s="393">
        <f t="shared" si="419"/>
        <v>0</v>
      </c>
      <c r="L1152" s="105">
        <f>IF(L294="",0,L294*VLOOKUP($F1152,DRT,4,FALSE))</f>
        <v>0</v>
      </c>
      <c r="M1152" s="392">
        <f>IF(M294="",0,M294*VLOOKUP($F1152,DRT,4,FALSE))</f>
        <v>0</v>
      </c>
      <c r="N1152" s="98">
        <f t="shared" si="421"/>
        <v>0</v>
      </c>
      <c r="O1152" s="98">
        <f t="shared" si="421"/>
        <v>0</v>
      </c>
      <c r="P1152" s="98">
        <f t="shared" si="421"/>
        <v>0</v>
      </c>
      <c r="Q1152" s="98">
        <f t="shared" si="422"/>
        <v>0</v>
      </c>
      <c r="R1152" s="98">
        <f t="shared" si="422"/>
        <v>0</v>
      </c>
      <c r="S1152" s="98">
        <f t="shared" si="422"/>
        <v>0</v>
      </c>
      <c r="T1152" s="98">
        <f t="shared" si="422"/>
        <v>0</v>
      </c>
      <c r="U1152" s="98">
        <f t="shared" si="422"/>
        <v>0</v>
      </c>
      <c r="V1152" s="106">
        <f t="shared" si="422"/>
        <v>0</v>
      </c>
      <c r="W1152" s="37">
        <f t="shared" si="420"/>
        <v>0</v>
      </c>
      <c r="Y1152"/>
    </row>
    <row r="1153" spans="1:25" x14ac:dyDescent="0.25">
      <c r="A1153" s="212"/>
      <c r="B1153" s="479"/>
      <c r="C1153" s="275"/>
      <c r="D1153" s="276" t="s">
        <v>213</v>
      </c>
      <c r="E1153" s="273"/>
      <c r="F1153" s="273"/>
      <c r="G1153" s="367">
        <f t="shared" ref="G1153:W1153" si="423">SUBTOTAL(9,G1154:G1155)</f>
        <v>0</v>
      </c>
      <c r="H1153" s="368">
        <f t="shared" si="423"/>
        <v>0</v>
      </c>
      <c r="I1153" s="369">
        <f t="shared" si="423"/>
        <v>0</v>
      </c>
      <c r="J1153" s="369">
        <f t="shared" si="423"/>
        <v>0</v>
      </c>
      <c r="K1153" s="370">
        <f t="shared" si="423"/>
        <v>0</v>
      </c>
      <c r="L1153" s="364">
        <f t="shared" si="423"/>
        <v>0</v>
      </c>
      <c r="M1153" s="364">
        <f t="shared" si="423"/>
        <v>0</v>
      </c>
      <c r="N1153" s="364">
        <f t="shared" si="423"/>
        <v>0</v>
      </c>
      <c r="O1153" s="364">
        <f t="shared" si="423"/>
        <v>0</v>
      </c>
      <c r="P1153" s="364">
        <f t="shared" si="423"/>
        <v>0</v>
      </c>
      <c r="Q1153" s="364">
        <f t="shared" si="423"/>
        <v>0</v>
      </c>
      <c r="R1153" s="364">
        <f t="shared" si="423"/>
        <v>0</v>
      </c>
      <c r="S1153" s="364">
        <f t="shared" si="423"/>
        <v>0</v>
      </c>
      <c r="T1153" s="364">
        <f t="shared" si="423"/>
        <v>0</v>
      </c>
      <c r="U1153" s="364">
        <f t="shared" si="423"/>
        <v>0</v>
      </c>
      <c r="V1153" s="364">
        <f t="shared" si="423"/>
        <v>0</v>
      </c>
      <c r="W1153" s="40">
        <f t="shared" si="423"/>
        <v>0</v>
      </c>
      <c r="Y1153"/>
    </row>
    <row r="1154" spans="1:25" outlineLevel="1" x14ac:dyDescent="0.25">
      <c r="A1154" s="212"/>
      <c r="B1154" s="479"/>
      <c r="C1154" s="275"/>
      <c r="D1154" s="276"/>
      <c r="E1154" s="273"/>
      <c r="F1154" s="274" t="s">
        <v>214</v>
      </c>
      <c r="G1154" s="101">
        <f t="shared" ref="G1154:V1154" si="424">G296</f>
        <v>0</v>
      </c>
      <c r="H1154" s="388">
        <f t="shared" si="424"/>
        <v>0</v>
      </c>
      <c r="I1154" s="392">
        <f t="shared" si="424"/>
        <v>0</v>
      </c>
      <c r="J1154" s="392">
        <f t="shared" si="424"/>
        <v>0</v>
      </c>
      <c r="K1154" s="393">
        <f t="shared" si="424"/>
        <v>0</v>
      </c>
      <c r="L1154" s="102">
        <f t="shared" si="424"/>
        <v>0</v>
      </c>
      <c r="M1154" s="104">
        <f t="shared" si="424"/>
        <v>0</v>
      </c>
      <c r="N1154" s="98">
        <f t="shared" si="424"/>
        <v>0</v>
      </c>
      <c r="O1154" s="98">
        <f t="shared" si="424"/>
        <v>0</v>
      </c>
      <c r="P1154" s="98">
        <f t="shared" si="424"/>
        <v>0</v>
      </c>
      <c r="Q1154" s="98">
        <f t="shared" si="424"/>
        <v>0</v>
      </c>
      <c r="R1154" s="98">
        <f t="shared" si="424"/>
        <v>0</v>
      </c>
      <c r="S1154" s="98">
        <f t="shared" si="424"/>
        <v>0</v>
      </c>
      <c r="T1154" s="98">
        <f t="shared" si="424"/>
        <v>0</v>
      </c>
      <c r="U1154" s="98">
        <f t="shared" si="424"/>
        <v>0</v>
      </c>
      <c r="V1154" s="104">
        <f t="shared" si="424"/>
        <v>0</v>
      </c>
      <c r="W1154" s="37">
        <f>G1154-SUM(H1154:V1154)</f>
        <v>0</v>
      </c>
      <c r="Y1154"/>
    </row>
    <row r="1155" spans="1:25" outlineLevel="1" x14ac:dyDescent="0.25">
      <c r="A1155" s="212"/>
      <c r="B1155" s="479"/>
      <c r="C1155" s="275"/>
      <c r="D1155" s="276"/>
      <c r="E1155" s="273"/>
      <c r="F1155" s="274" t="s">
        <v>215</v>
      </c>
      <c r="G1155" s="101">
        <f t="shared" ref="G1155:V1155" si="425">G297</f>
        <v>0</v>
      </c>
      <c r="H1155" s="109">
        <f t="shared" si="425"/>
        <v>0</v>
      </c>
      <c r="I1155" s="110">
        <f t="shared" si="425"/>
        <v>0</v>
      </c>
      <c r="J1155" s="110">
        <f t="shared" si="425"/>
        <v>0</v>
      </c>
      <c r="K1155" s="111">
        <f t="shared" si="425"/>
        <v>0</v>
      </c>
      <c r="L1155" s="102">
        <f t="shared" si="425"/>
        <v>0</v>
      </c>
      <c r="M1155" s="104">
        <f t="shared" si="425"/>
        <v>0</v>
      </c>
      <c r="N1155" s="98">
        <f t="shared" si="425"/>
        <v>0</v>
      </c>
      <c r="O1155" s="98">
        <f t="shared" si="425"/>
        <v>0</v>
      </c>
      <c r="P1155" s="98">
        <f t="shared" si="425"/>
        <v>0</v>
      </c>
      <c r="Q1155" s="98">
        <f t="shared" si="425"/>
        <v>0</v>
      </c>
      <c r="R1155" s="98">
        <f t="shared" si="425"/>
        <v>0</v>
      </c>
      <c r="S1155" s="98">
        <f t="shared" si="425"/>
        <v>0</v>
      </c>
      <c r="T1155" s="98">
        <f t="shared" si="425"/>
        <v>0</v>
      </c>
      <c r="U1155" s="98">
        <f t="shared" si="425"/>
        <v>0</v>
      </c>
      <c r="V1155" s="104">
        <f t="shared" si="425"/>
        <v>0</v>
      </c>
      <c r="W1155" s="112">
        <f>G1155-SUM(H1155:V1155)</f>
        <v>0</v>
      </c>
      <c r="Y1155"/>
    </row>
    <row r="1156" spans="1:25" x14ac:dyDescent="0.25">
      <c r="A1156" s="212"/>
      <c r="B1156" s="479"/>
      <c r="C1156" s="275"/>
      <c r="D1156" s="276" t="s">
        <v>216</v>
      </c>
      <c r="E1156" s="275"/>
      <c r="F1156" s="273"/>
      <c r="G1156" s="52"/>
      <c r="H1156" s="32"/>
      <c r="I1156" s="486"/>
      <c r="J1156" s="486"/>
      <c r="K1156" s="488"/>
      <c r="L1156" s="486"/>
      <c r="M1156" s="32"/>
      <c r="N1156" s="486"/>
      <c r="O1156" s="486"/>
      <c r="P1156" s="486"/>
      <c r="Q1156" s="486"/>
      <c r="R1156" s="486"/>
      <c r="S1156" s="486"/>
      <c r="T1156" s="486"/>
      <c r="U1156" s="486"/>
      <c r="V1156" s="486"/>
      <c r="W1156" s="40"/>
      <c r="Y1156"/>
    </row>
    <row r="1157" spans="1:25" x14ac:dyDescent="0.25">
      <c r="A1157" s="212"/>
      <c r="B1157" s="479"/>
      <c r="C1157" s="275"/>
      <c r="D1157" s="276"/>
      <c r="E1157" s="275" t="s">
        <v>217</v>
      </c>
      <c r="F1157" s="273"/>
      <c r="G1157" s="367">
        <f t="shared" ref="G1157:W1157" si="426">SUBTOTAL(9,G1158:G1160)</f>
        <v>0</v>
      </c>
      <c r="H1157" s="368">
        <f t="shared" si="426"/>
        <v>0</v>
      </c>
      <c r="I1157" s="369">
        <f t="shared" si="426"/>
        <v>0</v>
      </c>
      <c r="J1157" s="369">
        <f t="shared" si="426"/>
        <v>0</v>
      </c>
      <c r="K1157" s="370">
        <f t="shared" si="426"/>
        <v>0</v>
      </c>
      <c r="L1157" s="364">
        <f t="shared" si="426"/>
        <v>0</v>
      </c>
      <c r="M1157" s="364">
        <f t="shared" si="426"/>
        <v>0</v>
      </c>
      <c r="N1157" s="364">
        <f t="shared" si="426"/>
        <v>0</v>
      </c>
      <c r="O1157" s="364">
        <f t="shared" si="426"/>
        <v>0</v>
      </c>
      <c r="P1157" s="364">
        <f t="shared" si="426"/>
        <v>0</v>
      </c>
      <c r="Q1157" s="364">
        <f t="shared" si="426"/>
        <v>0</v>
      </c>
      <c r="R1157" s="364">
        <f t="shared" si="426"/>
        <v>0</v>
      </c>
      <c r="S1157" s="364">
        <f t="shared" si="426"/>
        <v>0</v>
      </c>
      <c r="T1157" s="364">
        <f t="shared" si="426"/>
        <v>0</v>
      </c>
      <c r="U1157" s="364">
        <f t="shared" si="426"/>
        <v>0</v>
      </c>
      <c r="V1157" s="364">
        <f t="shared" si="426"/>
        <v>0</v>
      </c>
      <c r="W1157" s="40">
        <f t="shared" si="426"/>
        <v>0</v>
      </c>
      <c r="Y1157"/>
    </row>
    <row r="1158" spans="1:25" outlineLevel="1" x14ac:dyDescent="0.25">
      <c r="A1158" s="212"/>
      <c r="B1158" s="479"/>
      <c r="C1158" s="275"/>
      <c r="D1158" s="275"/>
      <c r="E1158" s="275"/>
      <c r="F1158" s="274" t="s">
        <v>218</v>
      </c>
      <c r="G1158" s="101">
        <f>G300</f>
        <v>0</v>
      </c>
      <c r="H1158" s="102">
        <f>G1158*VLOOKUP($F1158,DRT,2,FALSE)</f>
        <v>0</v>
      </c>
      <c r="I1158" s="98">
        <f>($G1158-SUM($H1158:H1158))*VLOOKUP($F1158,DRT,2,FALSE)</f>
        <v>0</v>
      </c>
      <c r="J1158" s="104">
        <f>($G1158-SUM($H1158:I1158))*VLOOKUP($F1158,DRT,2,FALSE)</f>
        <v>0</v>
      </c>
      <c r="K1158" s="106">
        <f>($G1158-SUM($H1158:J1158))*VLOOKUP($F1158,DRT,2,FALSE)</f>
        <v>0</v>
      </c>
      <c r="L1158" s="105">
        <f>($G1158-SUM($H1158:K1158))*VLOOKUP($F1158,DRT,4,FALSE)</f>
        <v>0</v>
      </c>
      <c r="M1158" s="98">
        <f>($G1158-SUM($H1158:L1158))*VLOOKUP($F1158,DRT,4,FALSE)</f>
        <v>0</v>
      </c>
      <c r="N1158" s="98">
        <f>($G1158-SUM($H1158:M1158))*VLOOKUP($F1158,DRT,4,FALSE)</f>
        <v>0</v>
      </c>
      <c r="O1158" s="98">
        <f>($G1158-SUM($H1158:N1158))*VLOOKUP($F1158,DRT,4,FALSE)</f>
        <v>0</v>
      </c>
      <c r="P1158" s="98">
        <f>($G1158-SUM($H1158:O1158))*VLOOKUP($F1158,DRT,4,FALSE)</f>
        <v>0</v>
      </c>
      <c r="Q1158" s="98">
        <f>($G1158-SUM($H1158:P1158))*VLOOKUP($F1158,DRT,4,FALSE)</f>
        <v>0</v>
      </c>
      <c r="R1158" s="98">
        <f>($G1158-SUM($H1158:Q1158))*VLOOKUP($F1158,DRT,4,FALSE)</f>
        <v>0</v>
      </c>
      <c r="S1158" s="98">
        <f>($G1158-SUM($H1158:R1158))*VLOOKUP($F1158,DRT,4,FALSE)</f>
        <v>0</v>
      </c>
      <c r="T1158" s="98">
        <f>($G1158-SUM($H1158:S1158))*VLOOKUP($F1158,DRT,4,FALSE)</f>
        <v>0</v>
      </c>
      <c r="U1158" s="98">
        <f>($G1158-SUM($H1158:T1158))*VLOOKUP($F1158,DRT,4,FALSE)</f>
        <v>0</v>
      </c>
      <c r="V1158" s="104">
        <f>($G1158-SUM($H1158:U1158))*VLOOKUP($F1158,DRT,4,FALSE)</f>
        <v>0</v>
      </c>
      <c r="W1158" s="37">
        <f>G1158-SUM(H1158:V1158)</f>
        <v>0</v>
      </c>
      <c r="Y1158"/>
    </row>
    <row r="1159" spans="1:25" outlineLevel="1" x14ac:dyDescent="0.25">
      <c r="A1159" s="212"/>
      <c r="B1159" s="479"/>
      <c r="C1159" s="275"/>
      <c r="D1159" s="275"/>
      <c r="E1159" s="275"/>
      <c r="F1159" s="274" t="s">
        <v>219</v>
      </c>
      <c r="G1159" s="101">
        <f>G301</f>
        <v>0</v>
      </c>
      <c r="H1159" s="102">
        <f>G1159*VLOOKUP($F1159,DRT,2,FALSE)</f>
        <v>0</v>
      </c>
      <c r="I1159" s="98">
        <f>($G1159-SUM($H1159:H1159))*VLOOKUP($F1159,DRT,2,FALSE)</f>
        <v>0</v>
      </c>
      <c r="J1159" s="104">
        <f>($G1159-SUM($H1159:I1159))*VLOOKUP($F1159,DRT,2,FALSE)</f>
        <v>0</v>
      </c>
      <c r="K1159" s="106">
        <f>($G1159-SUM($H1159:J1159))*VLOOKUP($F1159,DRT,2,FALSE)</f>
        <v>0</v>
      </c>
      <c r="L1159" s="105">
        <f>($G1159-SUM($H1159:K1159))*VLOOKUP($F1159,DRT,4,FALSE)</f>
        <v>0</v>
      </c>
      <c r="M1159" s="98">
        <f>($G1159-SUM($H1159:L1159))*VLOOKUP($F1159,DRT,4,FALSE)</f>
        <v>0</v>
      </c>
      <c r="N1159" s="98">
        <f>($G1159-SUM($H1159:M1159))*VLOOKUP($F1159,DRT,4,FALSE)</f>
        <v>0</v>
      </c>
      <c r="O1159" s="98">
        <f>($G1159-SUM($H1159:N1159))*VLOOKUP($F1159,DRT,4,FALSE)</f>
        <v>0</v>
      </c>
      <c r="P1159" s="98">
        <f>($G1159-SUM($H1159:O1159))*VLOOKUP($F1159,DRT,4,FALSE)</f>
        <v>0</v>
      </c>
      <c r="Q1159" s="98">
        <f>($G1159-SUM($H1159:P1159))*VLOOKUP($F1159,DRT,4,FALSE)</f>
        <v>0</v>
      </c>
      <c r="R1159" s="98">
        <f>($G1159-SUM($H1159:Q1159))*VLOOKUP($F1159,DRT,4,FALSE)</f>
        <v>0</v>
      </c>
      <c r="S1159" s="98">
        <f>($G1159-SUM($H1159:R1159))*VLOOKUP($F1159,DRT,4,FALSE)</f>
        <v>0</v>
      </c>
      <c r="T1159" s="98">
        <f>($G1159-SUM($H1159:S1159))*VLOOKUP($F1159,DRT,4,FALSE)</f>
        <v>0</v>
      </c>
      <c r="U1159" s="98">
        <f>($G1159-SUM($H1159:T1159))*VLOOKUP($F1159,DRT,4,FALSE)</f>
        <v>0</v>
      </c>
      <c r="V1159" s="104">
        <f>($G1159-SUM($H1159:U1159))*VLOOKUP($F1159,DRT,4,FALSE)</f>
        <v>0</v>
      </c>
      <c r="W1159" s="37">
        <f t="shared" ref="W1159:W1160" si="427">G1159-SUM(H1159:V1159)</f>
        <v>0</v>
      </c>
      <c r="Y1159"/>
    </row>
    <row r="1160" spans="1:25" outlineLevel="1" x14ac:dyDescent="0.25">
      <c r="A1160" s="212"/>
      <c r="B1160" s="479"/>
      <c r="C1160" s="275"/>
      <c r="D1160" s="275"/>
      <c r="E1160" s="275"/>
      <c r="F1160" s="274" t="s">
        <v>220</v>
      </c>
      <c r="G1160" s="101">
        <f>G302</f>
        <v>0</v>
      </c>
      <c r="H1160" s="102">
        <f>G1160*VLOOKUP($F1160,DRT,2,FALSE)</f>
        <v>0</v>
      </c>
      <c r="I1160" s="98">
        <f>($G1160-SUM($H1160:H1160))*VLOOKUP($F1160,DRT,2,FALSE)</f>
        <v>0</v>
      </c>
      <c r="J1160" s="104">
        <f>($G1160-SUM($H1160:I1160))*VLOOKUP($F1160,DRT,2,FALSE)</f>
        <v>0</v>
      </c>
      <c r="K1160" s="106">
        <f>($G1160-SUM($H1160:J1160))*VLOOKUP($F1160,DRT,2,FALSE)</f>
        <v>0</v>
      </c>
      <c r="L1160" s="105">
        <f>($G1160-SUM($H1160:K1160))*VLOOKUP($F1160,DRT,4,FALSE)</f>
        <v>0</v>
      </c>
      <c r="M1160" s="98">
        <f>($G1160-SUM($H1160:L1160))*VLOOKUP($F1160,DRT,4,FALSE)</f>
        <v>0</v>
      </c>
      <c r="N1160" s="98">
        <f>($G1160-SUM($H1160:M1160))*VLOOKUP($F1160,DRT,4,FALSE)</f>
        <v>0</v>
      </c>
      <c r="O1160" s="98">
        <f>($G1160-SUM($H1160:N1160))*VLOOKUP($F1160,DRT,4,FALSE)</f>
        <v>0</v>
      </c>
      <c r="P1160" s="98">
        <f>($G1160-SUM($H1160:O1160))*VLOOKUP($F1160,DRT,4,FALSE)</f>
        <v>0</v>
      </c>
      <c r="Q1160" s="98">
        <f>($G1160-SUM($H1160:P1160))*VLOOKUP($F1160,DRT,4,FALSE)</f>
        <v>0</v>
      </c>
      <c r="R1160" s="98">
        <f>($G1160-SUM($H1160:Q1160))*VLOOKUP($F1160,DRT,4,FALSE)</f>
        <v>0</v>
      </c>
      <c r="S1160" s="98">
        <f>($G1160-SUM($H1160:R1160))*VLOOKUP($F1160,DRT,4,FALSE)</f>
        <v>0</v>
      </c>
      <c r="T1160" s="98">
        <f>($G1160-SUM($H1160:S1160))*VLOOKUP($F1160,DRT,4,FALSE)</f>
        <v>0</v>
      </c>
      <c r="U1160" s="98">
        <f>($G1160-SUM($H1160:T1160))*VLOOKUP($F1160,DRT,4,FALSE)</f>
        <v>0</v>
      </c>
      <c r="V1160" s="104">
        <f>($G1160-SUM($H1160:U1160))*VLOOKUP($F1160,DRT,4,FALSE)</f>
        <v>0</v>
      </c>
      <c r="W1160" s="37">
        <f t="shared" si="427"/>
        <v>0</v>
      </c>
      <c r="Y1160"/>
    </row>
    <row r="1161" spans="1:25" x14ac:dyDescent="0.25">
      <c r="A1161" s="212"/>
      <c r="B1161" s="479"/>
      <c r="C1161" s="275"/>
      <c r="D1161" s="276"/>
      <c r="E1161" s="275" t="s">
        <v>221</v>
      </c>
      <c r="F1161" s="273"/>
      <c r="G1161" s="367">
        <f t="shared" ref="G1161:W1161" si="428">SUBTOTAL(9,G1162:G1165)</f>
        <v>0</v>
      </c>
      <c r="H1161" s="368">
        <f t="shared" si="428"/>
        <v>0</v>
      </c>
      <c r="I1161" s="369">
        <f t="shared" si="428"/>
        <v>0</v>
      </c>
      <c r="J1161" s="369">
        <f t="shared" si="428"/>
        <v>0</v>
      </c>
      <c r="K1161" s="370">
        <f t="shared" si="428"/>
        <v>0</v>
      </c>
      <c r="L1161" s="364">
        <f t="shared" si="428"/>
        <v>0</v>
      </c>
      <c r="M1161" s="364">
        <f t="shared" si="428"/>
        <v>0</v>
      </c>
      <c r="N1161" s="364">
        <f t="shared" si="428"/>
        <v>0</v>
      </c>
      <c r="O1161" s="364">
        <f t="shared" si="428"/>
        <v>0</v>
      </c>
      <c r="P1161" s="364">
        <f t="shared" si="428"/>
        <v>0</v>
      </c>
      <c r="Q1161" s="364">
        <f t="shared" si="428"/>
        <v>0</v>
      </c>
      <c r="R1161" s="364">
        <f t="shared" si="428"/>
        <v>0</v>
      </c>
      <c r="S1161" s="364">
        <f t="shared" si="428"/>
        <v>0</v>
      </c>
      <c r="T1161" s="364">
        <f t="shared" si="428"/>
        <v>0</v>
      </c>
      <c r="U1161" s="364">
        <f t="shared" si="428"/>
        <v>0</v>
      </c>
      <c r="V1161" s="364">
        <f t="shared" si="428"/>
        <v>0</v>
      </c>
      <c r="W1161" s="40">
        <f t="shared" si="428"/>
        <v>0</v>
      </c>
      <c r="Y1161"/>
    </row>
    <row r="1162" spans="1:25" outlineLevel="1" x14ac:dyDescent="0.25">
      <c r="A1162" s="212"/>
      <c r="B1162" s="479"/>
      <c r="C1162" s="275"/>
      <c r="D1162" s="275"/>
      <c r="E1162" s="275"/>
      <c r="F1162" s="274" t="s">
        <v>222</v>
      </c>
      <c r="G1162" s="101">
        <f>G304</f>
        <v>0</v>
      </c>
      <c r="H1162" s="102">
        <f t="shared" ref="H1162:K1165" si="429">$G1162*VLOOKUP($F1162,DRT,2,FALSE)</f>
        <v>0</v>
      </c>
      <c r="I1162" s="98">
        <f t="shared" si="429"/>
        <v>0</v>
      </c>
      <c r="J1162" s="104">
        <f t="shared" si="429"/>
        <v>0</v>
      </c>
      <c r="K1162" s="106">
        <f t="shared" si="429"/>
        <v>0</v>
      </c>
      <c r="L1162" s="33"/>
      <c r="M1162" s="33"/>
      <c r="N1162" s="33"/>
      <c r="O1162" s="33"/>
      <c r="P1162" s="33"/>
      <c r="Q1162" s="33"/>
      <c r="R1162" s="33"/>
      <c r="S1162" s="33"/>
      <c r="T1162" s="33"/>
      <c r="U1162" s="33"/>
      <c r="V1162" s="33"/>
      <c r="W1162" s="37">
        <f>G1162-SUM(H1162:V1162)</f>
        <v>0</v>
      </c>
      <c r="Y1162"/>
    </row>
    <row r="1163" spans="1:25" outlineLevel="1" x14ac:dyDescent="0.25">
      <c r="A1163" s="212"/>
      <c r="B1163" s="465"/>
      <c r="C1163" s="273"/>
      <c r="D1163" s="273"/>
      <c r="E1163" s="275"/>
      <c r="F1163" s="274" t="s">
        <v>223</v>
      </c>
      <c r="G1163" s="101">
        <f>G305</f>
        <v>0</v>
      </c>
      <c r="H1163" s="102">
        <f t="shared" si="429"/>
        <v>0</v>
      </c>
      <c r="I1163" s="98">
        <f t="shared" si="429"/>
        <v>0</v>
      </c>
      <c r="J1163" s="98">
        <f t="shared" si="429"/>
        <v>0</v>
      </c>
      <c r="K1163" s="113">
        <f t="shared" si="429"/>
        <v>0</v>
      </c>
      <c r="L1163" s="33"/>
      <c r="M1163" s="33"/>
      <c r="N1163" s="33"/>
      <c r="O1163" s="33"/>
      <c r="P1163" s="33"/>
      <c r="Q1163" s="33"/>
      <c r="R1163" s="33"/>
      <c r="S1163" s="33"/>
      <c r="T1163" s="33"/>
      <c r="U1163" s="33"/>
      <c r="V1163" s="33"/>
      <c r="W1163" s="112">
        <f>G1163-SUM(H1163:V1163)</f>
        <v>0</v>
      </c>
      <c r="Y1163"/>
    </row>
    <row r="1164" spans="1:25" outlineLevel="1" x14ac:dyDescent="0.25">
      <c r="A1164" s="212"/>
      <c r="B1164" s="465"/>
      <c r="C1164" s="273"/>
      <c r="D1164" s="273"/>
      <c r="E1164" s="275"/>
      <c r="F1164" s="274" t="s">
        <v>224</v>
      </c>
      <c r="G1164" s="101">
        <f>G306</f>
        <v>0</v>
      </c>
      <c r="H1164" s="102">
        <f t="shared" si="429"/>
        <v>0</v>
      </c>
      <c r="I1164" s="98">
        <f>($G1164-SUM($H1164:H1164))*VLOOKUP($F1164,DRT,2,FALSE)</f>
        <v>0</v>
      </c>
      <c r="J1164" s="98">
        <f>($G1164-SUM($H1164:I1164))*VLOOKUP($F1164,DRT,2,FALSE)</f>
        <v>0</v>
      </c>
      <c r="K1164" s="106">
        <f>($G1164-SUM($H1164:J1164))*VLOOKUP($F1164,DRT,2,FALSE)</f>
        <v>0</v>
      </c>
      <c r="L1164" s="102">
        <f>($G1164-SUM($H1164:K1164))*VLOOKUP($F1164,DRT,4,FALSE)</f>
        <v>0</v>
      </c>
      <c r="M1164" s="98">
        <f>($G1164-SUM($H1164:L1164))*VLOOKUP($F1164,DRT,4,FALSE)</f>
        <v>0</v>
      </c>
      <c r="N1164" s="98">
        <f>($G1164-SUM($H1164:M1164))*VLOOKUP($F1164,DRT,4,FALSE)</f>
        <v>0</v>
      </c>
      <c r="O1164" s="98">
        <f>($G1164-SUM($H1164:N1164))*VLOOKUP($F1164,DRT,4,FALSE)</f>
        <v>0</v>
      </c>
      <c r="P1164" s="98">
        <f>($G1164-SUM($H1164:O1164))*VLOOKUP($F1164,DRT,4,FALSE)</f>
        <v>0</v>
      </c>
      <c r="Q1164" s="98">
        <f>($G1164-SUM($H1164:P1164))*VLOOKUP($F1164,DRT,4,FALSE)</f>
        <v>0</v>
      </c>
      <c r="R1164" s="98">
        <f>($G1164-SUM($H1164:Q1164))*VLOOKUP($F1164,DRT,4,FALSE)</f>
        <v>0</v>
      </c>
      <c r="S1164" s="98">
        <f>($G1164-SUM($H1164:R1164))*VLOOKUP($F1164,DRT,4,FALSE)</f>
        <v>0</v>
      </c>
      <c r="T1164" s="98">
        <f>($G1164-SUM($H1164:S1164))*VLOOKUP($F1164,DRT,4,FALSE)</f>
        <v>0</v>
      </c>
      <c r="U1164" s="98">
        <f>($G1164-SUM($H1164:T1164))*VLOOKUP($F1164,DRT,4,FALSE)</f>
        <v>0</v>
      </c>
      <c r="V1164" s="104">
        <f>($G1164-SUM($H1164:U1164))*VLOOKUP($F1164,DRT,4,FALSE)</f>
        <v>0</v>
      </c>
      <c r="W1164" s="100">
        <f>G1164-SUM(H1164:V1164)</f>
        <v>0</v>
      </c>
      <c r="Y1164"/>
    </row>
    <row r="1165" spans="1:25" outlineLevel="1" x14ac:dyDescent="0.25">
      <c r="A1165" s="212"/>
      <c r="B1165" s="465"/>
      <c r="C1165" s="273"/>
      <c r="D1165" s="273"/>
      <c r="E1165" s="275"/>
      <c r="F1165" s="274" t="s">
        <v>225</v>
      </c>
      <c r="G1165" s="101">
        <f>G307</f>
        <v>0</v>
      </c>
      <c r="H1165" s="102">
        <f t="shared" si="429"/>
        <v>0</v>
      </c>
      <c r="I1165" s="98">
        <f>($G1165-SUM($H1165:H1165))*VLOOKUP($F1165,DRT,2,FALSE)</f>
        <v>0</v>
      </c>
      <c r="J1165" s="98">
        <f>($G1165-SUM($H1165:I1165))*VLOOKUP($F1165,DRT,2,FALSE)</f>
        <v>0</v>
      </c>
      <c r="K1165" s="106">
        <f>($G1165-SUM($H1165:J1165))*VLOOKUP($F1165,DRT,2,FALSE)</f>
        <v>0</v>
      </c>
      <c r="L1165" s="102">
        <f>($G1165-SUM($H1165:K1165))*VLOOKUP($F1165,DRT,4,FALSE)</f>
        <v>0</v>
      </c>
      <c r="M1165" s="98">
        <f>($G1165-SUM($H1165:L1165))*VLOOKUP($F1165,DRT,4,FALSE)</f>
        <v>0</v>
      </c>
      <c r="N1165" s="98">
        <f>($G1165-SUM($H1165:M1165))*VLOOKUP($F1165,DRT,4,FALSE)</f>
        <v>0</v>
      </c>
      <c r="O1165" s="98">
        <f>($G1165-SUM($H1165:N1165))*VLOOKUP($F1165,DRT,4,FALSE)</f>
        <v>0</v>
      </c>
      <c r="P1165" s="98">
        <f>($G1165-SUM($H1165:O1165))*VLOOKUP($F1165,DRT,4,FALSE)</f>
        <v>0</v>
      </c>
      <c r="Q1165" s="98">
        <f>($G1165-SUM($H1165:P1165))*VLOOKUP($F1165,DRT,4,FALSE)</f>
        <v>0</v>
      </c>
      <c r="R1165" s="98">
        <f>($G1165-SUM($H1165:Q1165))*VLOOKUP($F1165,DRT,4,FALSE)</f>
        <v>0</v>
      </c>
      <c r="S1165" s="98">
        <f>($G1165-SUM($H1165:R1165))*VLOOKUP($F1165,DRT,4,FALSE)</f>
        <v>0</v>
      </c>
      <c r="T1165" s="98">
        <f>($G1165-SUM($H1165:S1165))*VLOOKUP($F1165,DRT,4,FALSE)</f>
        <v>0</v>
      </c>
      <c r="U1165" s="98">
        <f>($G1165-SUM($H1165:T1165))*VLOOKUP($F1165,DRT,4,FALSE)</f>
        <v>0</v>
      </c>
      <c r="V1165" s="104">
        <f>($G1165-SUM($H1165:U1165))*VLOOKUP($F1165,DRT,4,FALSE)</f>
        <v>0</v>
      </c>
      <c r="W1165" s="100">
        <f t="shared" ref="W1165" si="430">G1165-SUM(H1165:V1165)</f>
        <v>0</v>
      </c>
      <c r="Y1165"/>
    </row>
    <row r="1166" spans="1:25" x14ac:dyDescent="0.25">
      <c r="A1166" s="212"/>
      <c r="B1166" s="465"/>
      <c r="C1166" s="273"/>
      <c r="D1166" s="273"/>
      <c r="E1166" s="275" t="s">
        <v>226</v>
      </c>
      <c r="F1166" s="273"/>
      <c r="G1166" s="367">
        <f>SUBTOTAL(9,G1167)</f>
        <v>0</v>
      </c>
      <c r="H1166" s="369">
        <f t="shared" ref="H1166:W1166" si="431">SUBTOTAL(9,H1167)</f>
        <v>0</v>
      </c>
      <c r="I1166" s="369">
        <f t="shared" si="431"/>
        <v>0</v>
      </c>
      <c r="J1166" s="369">
        <f t="shared" si="431"/>
        <v>0</v>
      </c>
      <c r="K1166" s="370">
        <f t="shared" si="431"/>
        <v>0</v>
      </c>
      <c r="L1166" s="364">
        <f t="shared" si="431"/>
        <v>0</v>
      </c>
      <c r="M1166" s="364">
        <f t="shared" si="431"/>
        <v>0</v>
      </c>
      <c r="N1166" s="364">
        <f t="shared" si="431"/>
        <v>0</v>
      </c>
      <c r="O1166" s="364">
        <f t="shared" si="431"/>
        <v>0</v>
      </c>
      <c r="P1166" s="364">
        <f t="shared" si="431"/>
        <v>0</v>
      </c>
      <c r="Q1166" s="364">
        <f t="shared" si="431"/>
        <v>0</v>
      </c>
      <c r="R1166" s="364">
        <f t="shared" si="431"/>
        <v>0</v>
      </c>
      <c r="S1166" s="364">
        <f t="shared" si="431"/>
        <v>0</v>
      </c>
      <c r="T1166" s="364">
        <f t="shared" si="431"/>
        <v>0</v>
      </c>
      <c r="U1166" s="364">
        <f t="shared" si="431"/>
        <v>0</v>
      </c>
      <c r="V1166" s="364">
        <f t="shared" si="431"/>
        <v>0</v>
      </c>
      <c r="W1166" s="40">
        <f t="shared" si="431"/>
        <v>0</v>
      </c>
      <c r="Y1166"/>
    </row>
    <row r="1167" spans="1:25" ht="12.75" customHeight="1" outlineLevel="1" x14ac:dyDescent="0.25">
      <c r="A1167" s="212"/>
      <c r="B1167" s="295"/>
      <c r="C1167" s="273"/>
      <c r="D1167" s="273"/>
      <c r="E1167" s="273"/>
      <c r="F1167" s="274" t="s">
        <v>227</v>
      </c>
      <c r="G1167" s="101">
        <f t="shared" ref="G1167:V1167" si="432">G309</f>
        <v>0</v>
      </c>
      <c r="H1167" s="105">
        <f t="shared" si="432"/>
        <v>0</v>
      </c>
      <c r="I1167" s="98">
        <f t="shared" si="432"/>
        <v>0</v>
      </c>
      <c r="J1167" s="98">
        <f t="shared" si="432"/>
        <v>0</v>
      </c>
      <c r="K1167" s="106">
        <f t="shared" si="432"/>
        <v>0</v>
      </c>
      <c r="L1167" s="105">
        <f t="shared" si="432"/>
        <v>0</v>
      </c>
      <c r="M1167" s="98">
        <f t="shared" si="432"/>
        <v>0</v>
      </c>
      <c r="N1167" s="98">
        <f t="shared" si="432"/>
        <v>0</v>
      </c>
      <c r="O1167" s="98">
        <f t="shared" si="432"/>
        <v>0</v>
      </c>
      <c r="P1167" s="98">
        <f t="shared" si="432"/>
        <v>0</v>
      </c>
      <c r="Q1167" s="98">
        <f t="shared" si="432"/>
        <v>0</v>
      </c>
      <c r="R1167" s="98">
        <f t="shared" si="432"/>
        <v>0</v>
      </c>
      <c r="S1167" s="98">
        <f t="shared" si="432"/>
        <v>0</v>
      </c>
      <c r="T1167" s="98">
        <f t="shared" si="432"/>
        <v>0</v>
      </c>
      <c r="U1167" s="98">
        <f t="shared" si="432"/>
        <v>0</v>
      </c>
      <c r="V1167" s="106">
        <f t="shared" si="432"/>
        <v>0</v>
      </c>
      <c r="W1167" s="37">
        <f t="shared" ref="W1167" si="433">G1167-SUM(H1167:V1167)</f>
        <v>0</v>
      </c>
      <c r="Y1167"/>
    </row>
    <row r="1168" spans="1:25" outlineLevel="1" x14ac:dyDescent="0.25">
      <c r="A1168" s="212"/>
      <c r="B1168" s="465"/>
      <c r="C1168" s="273"/>
      <c r="D1168" s="273"/>
      <c r="E1168" s="275" t="s">
        <v>228</v>
      </c>
      <c r="F1168" s="273"/>
      <c r="G1168" s="52">
        <f t="shared" ref="G1168:W1168" si="434">SUBTOTAL(9,G1169:G1171)</f>
        <v>0</v>
      </c>
      <c r="H1168" s="33">
        <f t="shared" si="434"/>
        <v>0</v>
      </c>
      <c r="I1168" s="33">
        <f t="shared" si="434"/>
        <v>0</v>
      </c>
      <c r="J1168" s="33">
        <f t="shared" si="434"/>
        <v>0</v>
      </c>
      <c r="K1168" s="35">
        <f t="shared" si="434"/>
        <v>0</v>
      </c>
      <c r="L1168" s="33">
        <f t="shared" si="434"/>
        <v>0</v>
      </c>
      <c r="M1168" s="33">
        <f t="shared" si="434"/>
        <v>0</v>
      </c>
      <c r="N1168" s="33">
        <f t="shared" si="434"/>
        <v>0</v>
      </c>
      <c r="O1168" s="33">
        <f t="shared" si="434"/>
        <v>0</v>
      </c>
      <c r="P1168" s="33">
        <f t="shared" si="434"/>
        <v>0</v>
      </c>
      <c r="Q1168" s="33">
        <f t="shared" si="434"/>
        <v>0</v>
      </c>
      <c r="R1168" s="33">
        <f t="shared" si="434"/>
        <v>0</v>
      </c>
      <c r="S1168" s="33">
        <f t="shared" si="434"/>
        <v>0</v>
      </c>
      <c r="T1168" s="33">
        <f t="shared" si="434"/>
        <v>0</v>
      </c>
      <c r="U1168" s="33">
        <f t="shared" si="434"/>
        <v>0</v>
      </c>
      <c r="V1168" s="33">
        <f t="shared" si="434"/>
        <v>0</v>
      </c>
      <c r="W1168" s="40">
        <f t="shared" si="434"/>
        <v>0</v>
      </c>
      <c r="Y1168"/>
    </row>
    <row r="1169" spans="1:25" outlineLevel="1" x14ac:dyDescent="0.25">
      <c r="A1169" s="212"/>
      <c r="B1169" s="465"/>
      <c r="C1169" s="273"/>
      <c r="D1169" s="273"/>
      <c r="E1169" s="275"/>
      <c r="F1169" s="359" t="s">
        <v>229</v>
      </c>
      <c r="G1169" s="101">
        <f>G311</f>
        <v>0</v>
      </c>
      <c r="H1169" s="102">
        <f t="shared" ref="H1169:K1170" si="435">IF(H311="",0,H311*VLOOKUP($F1169,DRT,3,FALSE))</f>
        <v>0</v>
      </c>
      <c r="I1169" s="98">
        <f t="shared" si="435"/>
        <v>0</v>
      </c>
      <c r="J1169" s="98">
        <f t="shared" si="435"/>
        <v>0</v>
      </c>
      <c r="K1169" s="106">
        <f t="shared" si="435"/>
        <v>0</v>
      </c>
      <c r="L1169" s="102">
        <f>(SUM($H311:L311)-SUM($H1169:K1169))*VLOOKUP($F1169,DRT,4,FALSE)</f>
        <v>0</v>
      </c>
      <c r="M1169" s="98">
        <f>(SUM($H311:M311)-SUM($H1169:L1169))*VLOOKUP($F1169,DRT,4,FALSE)</f>
        <v>0</v>
      </c>
      <c r="N1169" s="98">
        <f>(SUM($H311:N311)-SUM($H1169:M1169))*VLOOKUP($F1169,DRT,4,FALSE)</f>
        <v>0</v>
      </c>
      <c r="O1169" s="98">
        <f>(SUM($H311:O311)-SUM($H1169:N1169))*VLOOKUP($F1169,DRT,4,FALSE)</f>
        <v>0</v>
      </c>
      <c r="P1169" s="98">
        <f>(SUM($H311:P311)-SUM($H1169:O1169))*VLOOKUP($F1169,DRT,4,FALSE)</f>
        <v>0</v>
      </c>
      <c r="Q1169" s="98">
        <f>(SUM($H311:Q311)-SUM($H1169:P1169))*VLOOKUP($F1169,DRT,4,FALSE)</f>
        <v>0</v>
      </c>
      <c r="R1169" s="98">
        <f>(SUM($H311:R311)-SUM($H1169:Q1169))*VLOOKUP($F1169,DRT,4,FALSE)</f>
        <v>0</v>
      </c>
      <c r="S1169" s="98">
        <f>(SUM($H311:S311)-SUM($H1169:R1169))*VLOOKUP($F1169,DRT,4,FALSE)</f>
        <v>0</v>
      </c>
      <c r="T1169" s="98">
        <f>(SUM($H311:T311)-SUM($H1169:S1169))*VLOOKUP($F1169,DRT,4,FALSE)</f>
        <v>0</v>
      </c>
      <c r="U1169" s="98">
        <f>(SUM($H311:U311)-SUM($H1169:T1169))*VLOOKUP($F1169,DRT,4,FALSE)</f>
        <v>0</v>
      </c>
      <c r="V1169" s="104">
        <f>(SUM($H311:V311)-SUM($H1169:U1169))*VLOOKUP($F1169,DRT,4,FALSE)</f>
        <v>0</v>
      </c>
      <c r="W1169" s="37">
        <f t="shared" ref="W1169:W1171" si="436">G1169-SUM(H1169:V1169)</f>
        <v>0</v>
      </c>
      <c r="Y1169"/>
    </row>
    <row r="1170" spans="1:25" outlineLevel="1" x14ac:dyDescent="0.25">
      <c r="A1170" s="212"/>
      <c r="B1170" s="465"/>
      <c r="C1170" s="273"/>
      <c r="D1170" s="273"/>
      <c r="E1170" s="275"/>
      <c r="F1170" s="359" t="s">
        <v>230</v>
      </c>
      <c r="G1170" s="101">
        <f>G312</f>
        <v>0</v>
      </c>
      <c r="H1170" s="102">
        <f t="shared" si="435"/>
        <v>0</v>
      </c>
      <c r="I1170" s="98">
        <f t="shared" si="435"/>
        <v>0</v>
      </c>
      <c r="J1170" s="98">
        <f t="shared" si="435"/>
        <v>0</v>
      </c>
      <c r="K1170" s="106">
        <f t="shared" si="435"/>
        <v>0</v>
      </c>
      <c r="L1170" s="102">
        <f>(SUM($H312:L312)-SUM($H1170:K1170))*VLOOKUP($F1170,DRT,4,FALSE)</f>
        <v>0</v>
      </c>
      <c r="M1170" s="98">
        <f>(SUM($H312:M312)-SUM($H1170:L1170))*VLOOKUP($F1170,DRT,4,FALSE)</f>
        <v>0</v>
      </c>
      <c r="N1170" s="98">
        <f>(SUM($H312:N312)-SUM($H1170:M1170))*VLOOKUP($F1170,DRT,4,FALSE)</f>
        <v>0</v>
      </c>
      <c r="O1170" s="98">
        <f>(SUM($H312:O312)-SUM($H1170:N1170))*VLOOKUP($F1170,DRT,4,FALSE)</f>
        <v>0</v>
      </c>
      <c r="P1170" s="98">
        <f>(SUM($H312:P312)-SUM($H1170:O1170))*VLOOKUP($F1170,DRT,4,FALSE)</f>
        <v>0</v>
      </c>
      <c r="Q1170" s="98">
        <f>(SUM($H312:Q312)-SUM($H1170:P1170))*VLOOKUP($F1170,DRT,4,FALSE)</f>
        <v>0</v>
      </c>
      <c r="R1170" s="98">
        <f>(SUM($H312:R312)-SUM($H1170:Q1170))*VLOOKUP($F1170,DRT,4,FALSE)</f>
        <v>0</v>
      </c>
      <c r="S1170" s="98">
        <f>(SUM($H312:S312)-SUM($H1170:R1170))*VLOOKUP($F1170,DRT,4,FALSE)</f>
        <v>0</v>
      </c>
      <c r="T1170" s="98">
        <f>(SUM($H312:T312)-SUM($H1170:S1170))*VLOOKUP($F1170,DRT,4,FALSE)</f>
        <v>0</v>
      </c>
      <c r="U1170" s="98">
        <f>(SUM($H312:U312)-SUM($H1170:T1170))*VLOOKUP($F1170,DRT,4,FALSE)</f>
        <v>0</v>
      </c>
      <c r="V1170" s="104">
        <f>(SUM($H312:V312)-SUM($H1170:U1170))*VLOOKUP($F1170,DRT,4,FALSE)</f>
        <v>0</v>
      </c>
      <c r="W1170" s="37">
        <f t="shared" si="436"/>
        <v>0</v>
      </c>
      <c r="Y1170"/>
    </row>
    <row r="1171" spans="1:25" outlineLevel="1" x14ac:dyDescent="0.25">
      <c r="A1171" s="212"/>
      <c r="B1171" s="465"/>
      <c r="C1171" s="273"/>
      <c r="D1171" s="273"/>
      <c r="E1171" s="275"/>
      <c r="F1171" s="359" t="s">
        <v>231</v>
      </c>
      <c r="G1171" s="101">
        <f>G313</f>
        <v>0</v>
      </c>
      <c r="H1171" s="388">
        <f t="shared" ref="H1171:V1171" si="437">H313</f>
        <v>0</v>
      </c>
      <c r="I1171" s="392">
        <f t="shared" si="437"/>
        <v>0</v>
      </c>
      <c r="J1171" s="392">
        <f t="shared" si="437"/>
        <v>0</v>
      </c>
      <c r="K1171" s="393">
        <f t="shared" si="437"/>
        <v>0</v>
      </c>
      <c r="L1171" s="102">
        <f t="shared" si="437"/>
        <v>0</v>
      </c>
      <c r="M1171" s="104">
        <f t="shared" si="437"/>
        <v>0</v>
      </c>
      <c r="N1171" s="98">
        <f t="shared" si="437"/>
        <v>0</v>
      </c>
      <c r="O1171" s="98">
        <f t="shared" si="437"/>
        <v>0</v>
      </c>
      <c r="P1171" s="98">
        <f t="shared" si="437"/>
        <v>0</v>
      </c>
      <c r="Q1171" s="98">
        <f t="shared" si="437"/>
        <v>0</v>
      </c>
      <c r="R1171" s="98">
        <f t="shared" si="437"/>
        <v>0</v>
      </c>
      <c r="S1171" s="98">
        <f t="shared" si="437"/>
        <v>0</v>
      </c>
      <c r="T1171" s="98">
        <f t="shared" si="437"/>
        <v>0</v>
      </c>
      <c r="U1171" s="98">
        <f t="shared" si="437"/>
        <v>0</v>
      </c>
      <c r="V1171" s="104">
        <f t="shared" si="437"/>
        <v>0</v>
      </c>
      <c r="W1171" s="37">
        <f t="shared" si="436"/>
        <v>0</v>
      </c>
      <c r="Y1171"/>
    </row>
    <row r="1172" spans="1:25" x14ac:dyDescent="0.25">
      <c r="A1172" s="212"/>
      <c r="B1172" s="465"/>
      <c r="C1172" s="273"/>
      <c r="D1172" s="273"/>
      <c r="E1172" s="275" t="s">
        <v>232</v>
      </c>
      <c r="F1172" s="273"/>
      <c r="G1172" s="367">
        <f t="shared" ref="G1172:W1172" si="438">SUBTOTAL(9,G1173:G1175)</f>
        <v>0</v>
      </c>
      <c r="H1172" s="369">
        <f t="shared" si="438"/>
        <v>0</v>
      </c>
      <c r="I1172" s="369">
        <f t="shared" si="438"/>
        <v>0</v>
      </c>
      <c r="J1172" s="369">
        <f t="shared" si="438"/>
        <v>0</v>
      </c>
      <c r="K1172" s="370">
        <f t="shared" si="438"/>
        <v>0</v>
      </c>
      <c r="L1172" s="364">
        <f t="shared" si="438"/>
        <v>0</v>
      </c>
      <c r="M1172" s="364">
        <f t="shared" si="438"/>
        <v>0</v>
      </c>
      <c r="N1172" s="364">
        <f t="shared" si="438"/>
        <v>0</v>
      </c>
      <c r="O1172" s="364">
        <f t="shared" si="438"/>
        <v>0</v>
      </c>
      <c r="P1172" s="364">
        <f t="shared" si="438"/>
        <v>0</v>
      </c>
      <c r="Q1172" s="364">
        <f t="shared" si="438"/>
        <v>0</v>
      </c>
      <c r="R1172" s="364">
        <f t="shared" si="438"/>
        <v>0</v>
      </c>
      <c r="S1172" s="364">
        <f t="shared" si="438"/>
        <v>0</v>
      </c>
      <c r="T1172" s="364">
        <f t="shared" si="438"/>
        <v>0</v>
      </c>
      <c r="U1172" s="364">
        <f t="shared" si="438"/>
        <v>0</v>
      </c>
      <c r="V1172" s="364">
        <f t="shared" si="438"/>
        <v>0</v>
      </c>
      <c r="W1172" s="40">
        <f t="shared" si="438"/>
        <v>0</v>
      </c>
      <c r="Y1172"/>
    </row>
    <row r="1173" spans="1:25" outlineLevel="1" x14ac:dyDescent="0.25">
      <c r="A1173" s="212"/>
      <c r="B1173" s="465"/>
      <c r="C1173" s="273"/>
      <c r="D1173" s="273"/>
      <c r="E1173" s="275"/>
      <c r="F1173" s="277" t="s">
        <v>233</v>
      </c>
      <c r="G1173" s="101">
        <f>G315</f>
        <v>0</v>
      </c>
      <c r="H1173" s="102">
        <f t="shared" ref="H1173:K1174" si="439">IF(H315="",0,H315*VLOOKUP($F1173,DRT,3,FALSE))</f>
        <v>0</v>
      </c>
      <c r="I1173" s="98">
        <f t="shared" si="439"/>
        <v>0</v>
      </c>
      <c r="J1173" s="98">
        <f t="shared" si="439"/>
        <v>0</v>
      </c>
      <c r="K1173" s="106">
        <f t="shared" si="439"/>
        <v>0</v>
      </c>
      <c r="L1173" s="102">
        <f>(SUM($H315:L315)-SUM($H1173:K1173))*VLOOKUP($F1173,DRT,4,FALSE)</f>
        <v>0</v>
      </c>
      <c r="M1173" s="98">
        <f>(SUM($H315:M315)-SUM($H1173:L1173))*VLOOKUP($F1173,DRT,4,FALSE)</f>
        <v>0</v>
      </c>
      <c r="N1173" s="98">
        <f>(SUM($H315:N315)-SUM($H1173:M1173))*VLOOKUP($F1173,DRT,4,FALSE)</f>
        <v>0</v>
      </c>
      <c r="O1173" s="98">
        <f>(SUM($H315:O315)-SUM($H1173:N1173))*VLOOKUP($F1173,DRT,4,FALSE)</f>
        <v>0</v>
      </c>
      <c r="P1173" s="98">
        <f>(SUM($H315:P315)-SUM($H1173:O1173))*VLOOKUP($F1173,DRT,4,FALSE)</f>
        <v>0</v>
      </c>
      <c r="Q1173" s="98">
        <f>(SUM($H315:Q315)-SUM($H1173:P1173))*VLOOKUP($F1173,DRT,4,FALSE)</f>
        <v>0</v>
      </c>
      <c r="R1173" s="98">
        <f>(SUM($H315:R315)-SUM($H1173:Q1173))*VLOOKUP($F1173,DRT,4,FALSE)</f>
        <v>0</v>
      </c>
      <c r="S1173" s="98">
        <f>(SUM($H315:S315)-SUM($H1173:R1173))*VLOOKUP($F1173,DRT,4,FALSE)</f>
        <v>0</v>
      </c>
      <c r="T1173" s="98">
        <f>(SUM($H315:T315)-SUM($H1173:S1173))*VLOOKUP($F1173,DRT,4,FALSE)</f>
        <v>0</v>
      </c>
      <c r="U1173" s="98">
        <f>(SUM($H315:U315)-SUM($H1173:T1173))*VLOOKUP($F1173,DRT,4,FALSE)</f>
        <v>0</v>
      </c>
      <c r="V1173" s="104">
        <f>(SUM($H315:V315)-SUM($H1173:U1173))*VLOOKUP($F1173,DRT,4,FALSE)</f>
        <v>0</v>
      </c>
      <c r="W1173" s="37">
        <f>G1173-SUM(H1173:V1173)</f>
        <v>0</v>
      </c>
      <c r="Y1173"/>
    </row>
    <row r="1174" spans="1:25" ht="12.75" customHeight="1" outlineLevel="1" x14ac:dyDescent="0.25">
      <c r="A1174" s="212"/>
      <c r="B1174" s="295"/>
      <c r="C1174" s="273"/>
      <c r="D1174" s="273"/>
      <c r="E1174" s="273"/>
      <c r="F1174" s="274" t="s">
        <v>234</v>
      </c>
      <c r="G1174" s="117">
        <f>G316</f>
        <v>0</v>
      </c>
      <c r="H1174" s="102">
        <f t="shared" si="439"/>
        <v>0</v>
      </c>
      <c r="I1174" s="102">
        <f t="shared" si="439"/>
        <v>0</v>
      </c>
      <c r="J1174" s="102">
        <f t="shared" si="439"/>
        <v>0</v>
      </c>
      <c r="K1174" s="106">
        <f t="shared" si="439"/>
        <v>0</v>
      </c>
      <c r="L1174" s="102">
        <f>(SUM($H316:L316)-SUM($H1174:K1174))*VLOOKUP($F1174,DRT,4,FALSE)</f>
        <v>0</v>
      </c>
      <c r="M1174" s="102">
        <f>(SUM($H316:M316)-SUM($H1174:L1174))*VLOOKUP($F1174,DRT,4,FALSE)</f>
        <v>0</v>
      </c>
      <c r="N1174" s="102">
        <f>(SUM($H316:N316)-SUM($H1174:M1174))*VLOOKUP($F1174,DRT,4,FALSE)</f>
        <v>0</v>
      </c>
      <c r="O1174" s="102">
        <f>(SUM($H316:O316)-SUM($H1174:N1174))*VLOOKUP($F1174,DRT,4,FALSE)</f>
        <v>0</v>
      </c>
      <c r="P1174" s="102">
        <f>(SUM($H316:P316)-SUM($H1174:O1174))*VLOOKUP($F1174,DRT,4,FALSE)</f>
        <v>0</v>
      </c>
      <c r="Q1174" s="102">
        <f>(SUM($H316:Q316)-SUM($H1174:P1174))*VLOOKUP($F1174,DRT,4,FALSE)</f>
        <v>0</v>
      </c>
      <c r="R1174" s="102">
        <f>(SUM($H316:R316)-SUM($H1174:Q1174))*VLOOKUP($F1174,DRT,4,FALSE)</f>
        <v>0</v>
      </c>
      <c r="S1174" s="102">
        <f>(SUM($H316:S316)-SUM($H1174:R1174))*VLOOKUP($F1174,DRT,4,FALSE)</f>
        <v>0</v>
      </c>
      <c r="T1174" s="102">
        <f>(SUM($H316:T316)-SUM($H1174:S1174))*VLOOKUP($F1174,DRT,4,FALSE)</f>
        <v>0</v>
      </c>
      <c r="U1174" s="102">
        <f>(SUM($H316:U316)-SUM($H1174:T1174))*VLOOKUP($F1174,DRT,4,FALSE)</f>
        <v>0</v>
      </c>
      <c r="V1174" s="102">
        <f>(SUM($H316:V316)-SUM($H1174:U1174))*VLOOKUP($F1174,DRT,4,FALSE)</f>
        <v>0</v>
      </c>
      <c r="W1174" s="37">
        <f>G1174-SUM(H1174:V1174)</f>
        <v>0</v>
      </c>
      <c r="Y1174"/>
    </row>
    <row r="1175" spans="1:25" ht="12.75" customHeight="1" outlineLevel="1" x14ac:dyDescent="0.25">
      <c r="A1175" s="212"/>
      <c r="B1175" s="295"/>
      <c r="C1175" s="273"/>
      <c r="D1175" s="273"/>
      <c r="E1175" s="273"/>
      <c r="F1175" s="274" t="s">
        <v>235</v>
      </c>
      <c r="G1175" s="117">
        <f>G317</f>
        <v>0</v>
      </c>
      <c r="H1175" s="114">
        <f t="shared" ref="H1175:V1175" si="440">H317</f>
        <v>0</v>
      </c>
      <c r="I1175" s="115">
        <f t="shared" si="440"/>
        <v>0</v>
      </c>
      <c r="J1175" s="115">
        <f t="shared" si="440"/>
        <v>0</v>
      </c>
      <c r="K1175" s="106">
        <f t="shared" si="440"/>
        <v>0</v>
      </c>
      <c r="L1175" s="114">
        <f t="shared" si="440"/>
        <v>0</v>
      </c>
      <c r="M1175" s="115">
        <f t="shared" si="440"/>
        <v>0</v>
      </c>
      <c r="N1175" s="98">
        <f t="shared" si="440"/>
        <v>0</v>
      </c>
      <c r="O1175" s="115">
        <f t="shared" si="440"/>
        <v>0</v>
      </c>
      <c r="P1175" s="115">
        <f t="shared" si="440"/>
        <v>0</v>
      </c>
      <c r="Q1175" s="115">
        <f t="shared" si="440"/>
        <v>0</v>
      </c>
      <c r="R1175" s="98">
        <f t="shared" si="440"/>
        <v>0</v>
      </c>
      <c r="S1175" s="115">
        <f t="shared" si="440"/>
        <v>0</v>
      </c>
      <c r="T1175" s="115">
        <f t="shared" si="440"/>
        <v>0</v>
      </c>
      <c r="U1175" s="115">
        <f t="shared" si="440"/>
        <v>0</v>
      </c>
      <c r="V1175" s="116">
        <f t="shared" si="440"/>
        <v>0</v>
      </c>
      <c r="W1175" s="37">
        <f t="shared" ref="W1175" si="441">G1175-SUM(H1175:V1175)</f>
        <v>0</v>
      </c>
      <c r="Y1175"/>
    </row>
    <row r="1176" spans="1:25" x14ac:dyDescent="0.25">
      <c r="A1176" s="212"/>
      <c r="B1176" s="465"/>
      <c r="C1176" s="273"/>
      <c r="D1176" s="272" t="s">
        <v>236</v>
      </c>
      <c r="E1176" s="275"/>
      <c r="F1176" s="275"/>
      <c r="G1176" s="367"/>
      <c r="H1176" s="368"/>
      <c r="I1176" s="369"/>
      <c r="J1176" s="369"/>
      <c r="K1176" s="370"/>
      <c r="L1176" s="364"/>
      <c r="M1176" s="364"/>
      <c r="N1176" s="364"/>
      <c r="O1176" s="364"/>
      <c r="P1176" s="364"/>
      <c r="Q1176" s="364"/>
      <c r="R1176" s="364"/>
      <c r="S1176" s="364"/>
      <c r="T1176" s="364"/>
      <c r="U1176" s="364"/>
      <c r="V1176" s="364"/>
      <c r="W1176" s="366"/>
      <c r="Y1176"/>
    </row>
    <row r="1177" spans="1:25" x14ac:dyDescent="0.25">
      <c r="A1177" s="212"/>
      <c r="B1177" s="479"/>
      <c r="C1177" s="272"/>
      <c r="D1177" s="272"/>
      <c r="E1177" s="273" t="s">
        <v>237</v>
      </c>
      <c r="F1177" s="273"/>
      <c r="G1177" s="367">
        <f>SUBTOTAL(9,G1178:G1180)</f>
        <v>0</v>
      </c>
      <c r="H1177" s="368">
        <f t="shared" ref="H1177:W1177" si="442">SUBTOTAL(9,H1178:H1180)</f>
        <v>0</v>
      </c>
      <c r="I1177" s="369">
        <f t="shared" si="442"/>
        <v>0</v>
      </c>
      <c r="J1177" s="369">
        <f t="shared" si="442"/>
        <v>0</v>
      </c>
      <c r="K1177" s="370">
        <f t="shared" si="442"/>
        <v>0</v>
      </c>
      <c r="L1177" s="364">
        <f t="shared" si="442"/>
        <v>0</v>
      </c>
      <c r="M1177" s="364">
        <f t="shared" si="442"/>
        <v>0</v>
      </c>
      <c r="N1177" s="364">
        <f t="shared" si="442"/>
        <v>0</v>
      </c>
      <c r="O1177" s="364">
        <f t="shared" si="442"/>
        <v>0</v>
      </c>
      <c r="P1177" s="364">
        <f t="shared" si="442"/>
        <v>0</v>
      </c>
      <c r="Q1177" s="364">
        <f t="shared" si="442"/>
        <v>0</v>
      </c>
      <c r="R1177" s="364">
        <f t="shared" si="442"/>
        <v>0</v>
      </c>
      <c r="S1177" s="364">
        <f t="shared" si="442"/>
        <v>0</v>
      </c>
      <c r="T1177" s="364">
        <f t="shared" si="442"/>
        <v>0</v>
      </c>
      <c r="U1177" s="364">
        <f t="shared" si="442"/>
        <v>0</v>
      </c>
      <c r="V1177" s="364">
        <f t="shared" si="442"/>
        <v>0</v>
      </c>
      <c r="W1177" s="366">
        <f t="shared" si="442"/>
        <v>0</v>
      </c>
      <c r="Y1177"/>
    </row>
    <row r="1178" spans="1:25" outlineLevel="1" x14ac:dyDescent="0.25">
      <c r="A1178" s="212"/>
      <c r="B1178" s="479"/>
      <c r="C1178" s="272"/>
      <c r="D1178" s="272"/>
      <c r="E1178" s="273"/>
      <c r="F1178" s="274" t="s">
        <v>238</v>
      </c>
      <c r="G1178" s="101">
        <f>G320</f>
        <v>0</v>
      </c>
      <c r="H1178" s="102">
        <f t="shared" ref="H1178:K1180" si="443">IF(H320="",0,H320*VLOOKUP($F1178,DRT,3,FALSE))</f>
        <v>0</v>
      </c>
      <c r="I1178" s="102">
        <f t="shared" si="443"/>
        <v>0</v>
      </c>
      <c r="J1178" s="102">
        <f t="shared" si="443"/>
        <v>0</v>
      </c>
      <c r="K1178" s="106">
        <f t="shared" si="443"/>
        <v>0</v>
      </c>
      <c r="L1178" s="102">
        <f>(SUM($H320:$K320)-SUM($H1178:K1178))*VLOOKUP($F1178,DRT,4,FALSE)</f>
        <v>0</v>
      </c>
      <c r="M1178" s="102">
        <f>(SUM($H320:$K320)-SUM($H1178:L1178))*VLOOKUP($F1178,DRT,4,FALSE)</f>
        <v>0</v>
      </c>
      <c r="N1178" s="102">
        <f>(SUM($H320:$K320)-SUM($H1178:M1178))*VLOOKUP($F1178,DRT,4,FALSE)</f>
        <v>0</v>
      </c>
      <c r="O1178" s="102">
        <f>(SUM($H320:$K320)-SUM($H1178:N1178))*VLOOKUP($F1178,DRT,4,FALSE)</f>
        <v>0</v>
      </c>
      <c r="P1178" s="102">
        <f>(SUM($H320:$K320)-SUM($H1178:O1178))*VLOOKUP($F1178,DRT,4,FALSE)</f>
        <v>0</v>
      </c>
      <c r="Q1178" s="102">
        <f>(SUM($H320:$K320)-SUM($H1178:P1178))*VLOOKUP($F1178,DRT,4,FALSE)</f>
        <v>0</v>
      </c>
      <c r="R1178" s="102">
        <f>(SUM($H320:$K320)-SUM($H1178:Q1178))*VLOOKUP($F1178,DRT,4,FALSE)</f>
        <v>0</v>
      </c>
      <c r="S1178" s="102">
        <f>(SUM($H320:$K320)-SUM($H1178:R1178))*VLOOKUP($F1178,DRT,4,FALSE)</f>
        <v>0</v>
      </c>
      <c r="T1178" s="102">
        <f>(SUM($H320:$K320)-SUM($H1178:S1178))*VLOOKUP($F1178,DRT,4,FALSE)</f>
        <v>0</v>
      </c>
      <c r="U1178" s="102">
        <f>(SUM($H320:$K320)-SUM($H1178:T1178))*VLOOKUP($F1178,DRT,4,FALSE)</f>
        <v>0</v>
      </c>
      <c r="V1178" s="106">
        <f>(SUM($H320:$K320)-SUM($H1178:U1178))*VLOOKUP($F1178,DRT,4,FALSE)</f>
        <v>0</v>
      </c>
      <c r="W1178" s="37">
        <f>G1178-SUM(H1178:V1178)</f>
        <v>0</v>
      </c>
      <c r="Y1178"/>
    </row>
    <row r="1179" spans="1:25" outlineLevel="1" x14ac:dyDescent="0.25">
      <c r="A1179" s="212"/>
      <c r="B1179" s="479"/>
      <c r="C1179" s="272"/>
      <c r="D1179" s="272"/>
      <c r="E1179" s="273"/>
      <c r="F1179" s="274" t="s">
        <v>239</v>
      </c>
      <c r="G1179" s="101">
        <f>G321</f>
        <v>0</v>
      </c>
      <c r="H1179" s="102">
        <f t="shared" si="443"/>
        <v>0</v>
      </c>
      <c r="I1179" s="98">
        <f t="shared" si="443"/>
        <v>0</v>
      </c>
      <c r="J1179" s="98">
        <f t="shared" si="443"/>
        <v>0</v>
      </c>
      <c r="K1179" s="106">
        <f t="shared" si="443"/>
        <v>0</v>
      </c>
      <c r="L1179" s="391">
        <f>IF(L321="",0,L321*VLOOKUP($F1179,DRT,4,FALSE))</f>
        <v>0</v>
      </c>
      <c r="M1179" s="104">
        <f>(SUM($H321:$K321)-SUM($H1179:$K1179))*VLOOKUP($F1179,DRT,4,FALSE)</f>
        <v>0</v>
      </c>
      <c r="N1179" s="98">
        <f>(N($L321)-$L1179)*VLOOKUP($F1179,DRT,4,FALSE)</f>
        <v>0</v>
      </c>
      <c r="O1179" s="102">
        <f>(SUM($H321:$K321)-SUM($H1179:$K1179)-$M1179)*VLOOKUP($F1179,DRT,4,FALSE)</f>
        <v>0</v>
      </c>
      <c r="P1179" s="98">
        <f>(N($L321)-$L1179-$N1179)*VLOOKUP($F1179,DRT,4,FALSE)</f>
        <v>0</v>
      </c>
      <c r="Q1179" s="104">
        <f>(SUM($H321:$K321)-SUM($H1179:$K1179)-$M1179-$O1179)*VLOOKUP($F1179,DRT,4,FALSE)</f>
        <v>0</v>
      </c>
      <c r="R1179" s="98">
        <f>(N($L321)-$L1179-$N1179-$P1179)*VLOOKUP($F1179,DRT,4,FALSE)</f>
        <v>0</v>
      </c>
      <c r="S1179" s="98">
        <f>(SUM($H321:$K321)-SUM($H1179:$K1179)-$M1179-$O1179-$Q1179)*VLOOKUP($F1179,DRT,4,FALSE)</f>
        <v>0</v>
      </c>
      <c r="T1179" s="102">
        <f>(N($L321)-$L1179-$N1179-$P1179-$R1179)*VLOOKUP($F1179,DRT,4,FALSE)</f>
        <v>0</v>
      </c>
      <c r="U1179" s="98">
        <f>(SUM($H321:$K321)-SUM($H1179:$K1179)-$M1179-$O1179-$Q1179-$S1179)*VLOOKUP($F1179,DRT,4,FALSE)</f>
        <v>0</v>
      </c>
      <c r="V1179" s="104">
        <f>(N($L321)-$L1179-$N1179-$P1179-$R1179-$T1179)*VLOOKUP($F1179,DRT,4,FALSE)</f>
        <v>0</v>
      </c>
      <c r="W1179" s="37">
        <f>G1179-SUM(H1179:V1179)</f>
        <v>0</v>
      </c>
      <c r="Y1179"/>
    </row>
    <row r="1180" spans="1:25" outlineLevel="1" x14ac:dyDescent="0.25">
      <c r="A1180" s="212"/>
      <c r="B1180" s="479"/>
      <c r="C1180" s="272"/>
      <c r="D1180" s="272"/>
      <c r="E1180" s="273"/>
      <c r="F1180" s="274" t="s">
        <v>240</v>
      </c>
      <c r="G1180" s="101">
        <f>G322</f>
        <v>0</v>
      </c>
      <c r="H1180" s="102">
        <f t="shared" si="443"/>
        <v>0</v>
      </c>
      <c r="I1180" s="98">
        <f t="shared" si="443"/>
        <v>0</v>
      </c>
      <c r="J1180" s="98">
        <f t="shared" si="443"/>
        <v>0</v>
      </c>
      <c r="K1180" s="106">
        <f t="shared" si="443"/>
        <v>0</v>
      </c>
      <c r="L1180" s="391">
        <f>IF(L322="",0,L322*VLOOKUP($F1180,DRT,4,FALSE))</f>
        <v>0</v>
      </c>
      <c r="M1180" s="396">
        <f>IF(M322="",0,M322*VLOOKUP($F1180,DRT,4,FALSE))</f>
        <v>0</v>
      </c>
      <c r="N1180" s="98">
        <f>(SUM($H322:$K322)-SUM($H1180:$K1180))*VLOOKUP($F1180,DRT,4,FALSE)</f>
        <v>0</v>
      </c>
      <c r="O1180" s="102">
        <f>($L322-$L1180)*VLOOKUP($F1180,DRT,4,FALSE)</f>
        <v>0</v>
      </c>
      <c r="P1180" s="98">
        <f>($M322-$M1180)*VLOOKUP($F1180,DRT,4,FALSE)</f>
        <v>0</v>
      </c>
      <c r="Q1180" s="104">
        <f>(SUM($H322:$K322)-SUM($H1180:$K1180)-N1180)*VLOOKUP($F1180,DRT,4,FALSE)</f>
        <v>0</v>
      </c>
      <c r="R1180" s="98">
        <f>($L322-$L1180-$O1180)*VLOOKUP($F1180,DRT,4,FALSE)</f>
        <v>0</v>
      </c>
      <c r="S1180" s="98">
        <f>($M322-$M1180-$P1180)*VLOOKUP($F1180,DRT,4,FALSE)</f>
        <v>0</v>
      </c>
      <c r="T1180" s="102">
        <f>(SUM($H322:$K322)-SUM($H1180:$K1180)-$N1180-$Q1180)*VLOOKUP($F1180,DRT,4,FALSE)</f>
        <v>0</v>
      </c>
      <c r="U1180" s="98">
        <f>($L322-$L1180-$O1180-$R1180)*VLOOKUP($F1180,DRT,4,FALSE)</f>
        <v>0</v>
      </c>
      <c r="V1180" s="104">
        <f>($M322-$M1180-$P1180-$S1180)*VLOOKUP($F1180,DRT,4,FALSE)</f>
        <v>0</v>
      </c>
      <c r="W1180" s="37">
        <f>G1180-SUM(H1180:V1180)</f>
        <v>0</v>
      </c>
      <c r="Y1180"/>
    </row>
    <row r="1181" spans="1:25" x14ac:dyDescent="0.25">
      <c r="A1181" s="212"/>
      <c r="B1181" s="479"/>
      <c r="C1181" s="272"/>
      <c r="D1181" s="272"/>
      <c r="E1181" s="273" t="s">
        <v>241</v>
      </c>
      <c r="F1181" s="273"/>
      <c r="G1181" s="367">
        <f>SUBTOTAL(9,G1182:G1183)</f>
        <v>0</v>
      </c>
      <c r="H1181" s="368">
        <f t="shared" ref="H1181:W1181" si="444">SUBTOTAL(9,H1182:H1183)</f>
        <v>0</v>
      </c>
      <c r="I1181" s="369">
        <f t="shared" si="444"/>
        <v>0</v>
      </c>
      <c r="J1181" s="369">
        <f t="shared" si="444"/>
        <v>0</v>
      </c>
      <c r="K1181" s="370">
        <f t="shared" si="444"/>
        <v>0</v>
      </c>
      <c r="L1181" s="364">
        <f t="shared" si="444"/>
        <v>0</v>
      </c>
      <c r="M1181" s="364">
        <f t="shared" si="444"/>
        <v>0</v>
      </c>
      <c r="N1181" s="364">
        <f t="shared" si="444"/>
        <v>0</v>
      </c>
      <c r="O1181" s="364">
        <f t="shared" si="444"/>
        <v>0</v>
      </c>
      <c r="P1181" s="364">
        <f t="shared" si="444"/>
        <v>0</v>
      </c>
      <c r="Q1181" s="364">
        <f t="shared" si="444"/>
        <v>0</v>
      </c>
      <c r="R1181" s="364">
        <f t="shared" si="444"/>
        <v>0</v>
      </c>
      <c r="S1181" s="364">
        <f t="shared" si="444"/>
        <v>0</v>
      </c>
      <c r="T1181" s="364">
        <f t="shared" si="444"/>
        <v>0</v>
      </c>
      <c r="U1181" s="364">
        <f t="shared" si="444"/>
        <v>0</v>
      </c>
      <c r="V1181" s="364">
        <f t="shared" si="444"/>
        <v>0</v>
      </c>
      <c r="W1181" s="366">
        <f t="shared" si="444"/>
        <v>0</v>
      </c>
      <c r="Y1181"/>
    </row>
    <row r="1182" spans="1:25" outlineLevel="1" x14ac:dyDescent="0.25">
      <c r="A1182" s="212"/>
      <c r="B1182" s="465"/>
      <c r="C1182" s="273"/>
      <c r="D1182" s="272"/>
      <c r="E1182" s="275"/>
      <c r="F1182" s="277" t="s">
        <v>242</v>
      </c>
      <c r="G1182" s="101">
        <f t="shared" ref="G1182:V1182" si="445">G324</f>
        <v>0</v>
      </c>
      <c r="H1182" s="102">
        <f t="shared" si="445"/>
        <v>0</v>
      </c>
      <c r="I1182" s="102">
        <f t="shared" si="445"/>
        <v>0</v>
      </c>
      <c r="J1182" s="36">
        <f t="shared" si="445"/>
        <v>0</v>
      </c>
      <c r="K1182" s="106">
        <f t="shared" si="445"/>
        <v>0</v>
      </c>
      <c r="L1182" s="102">
        <f t="shared" si="445"/>
        <v>0</v>
      </c>
      <c r="M1182" s="36">
        <f t="shared" si="445"/>
        <v>0</v>
      </c>
      <c r="N1182" s="98">
        <f t="shared" si="445"/>
        <v>0</v>
      </c>
      <c r="O1182" s="102">
        <f t="shared" si="445"/>
        <v>0</v>
      </c>
      <c r="P1182" s="102">
        <f t="shared" si="445"/>
        <v>0</v>
      </c>
      <c r="Q1182" s="36">
        <f t="shared" si="445"/>
        <v>0</v>
      </c>
      <c r="R1182" s="98">
        <f t="shared" si="445"/>
        <v>0</v>
      </c>
      <c r="S1182" s="102">
        <f t="shared" si="445"/>
        <v>0</v>
      </c>
      <c r="T1182" s="102">
        <f t="shared" si="445"/>
        <v>0</v>
      </c>
      <c r="U1182" s="102">
        <f t="shared" si="445"/>
        <v>0</v>
      </c>
      <c r="V1182" s="36">
        <f t="shared" si="445"/>
        <v>0</v>
      </c>
      <c r="W1182" s="37">
        <f>G1182-SUM(H1182:V1182)</f>
        <v>0</v>
      </c>
      <c r="Y1182"/>
    </row>
    <row r="1183" spans="1:25" outlineLevel="1" x14ac:dyDescent="0.25">
      <c r="A1183" s="212"/>
      <c r="B1183" s="465"/>
      <c r="C1183" s="273"/>
      <c r="D1183" s="272"/>
      <c r="E1183" s="275"/>
      <c r="F1183" s="277" t="s">
        <v>243</v>
      </c>
      <c r="G1183" s="101">
        <f t="shared" ref="G1183:V1183" si="446">G325</f>
        <v>0</v>
      </c>
      <c r="H1183" s="102">
        <f t="shared" si="446"/>
        <v>0</v>
      </c>
      <c r="I1183" s="102">
        <f t="shared" si="446"/>
        <v>0</v>
      </c>
      <c r="J1183" s="36">
        <f t="shared" si="446"/>
        <v>0</v>
      </c>
      <c r="K1183" s="106">
        <f t="shared" si="446"/>
        <v>0</v>
      </c>
      <c r="L1183" s="102">
        <f t="shared" si="446"/>
        <v>0</v>
      </c>
      <c r="M1183" s="36">
        <f t="shared" si="446"/>
        <v>0</v>
      </c>
      <c r="N1183" s="98">
        <f t="shared" si="446"/>
        <v>0</v>
      </c>
      <c r="O1183" s="102">
        <f t="shared" si="446"/>
        <v>0</v>
      </c>
      <c r="P1183" s="102">
        <f t="shared" si="446"/>
        <v>0</v>
      </c>
      <c r="Q1183" s="36">
        <f t="shared" si="446"/>
        <v>0</v>
      </c>
      <c r="R1183" s="98">
        <f t="shared" si="446"/>
        <v>0</v>
      </c>
      <c r="S1183" s="102">
        <f t="shared" si="446"/>
        <v>0</v>
      </c>
      <c r="T1183" s="102">
        <f t="shared" si="446"/>
        <v>0</v>
      </c>
      <c r="U1183" s="102">
        <f t="shared" si="446"/>
        <v>0</v>
      </c>
      <c r="V1183" s="36">
        <f t="shared" si="446"/>
        <v>0</v>
      </c>
      <c r="W1183" s="37">
        <f>G1183-SUM(H1183:V1183)</f>
        <v>0</v>
      </c>
      <c r="Y1183"/>
    </row>
    <row r="1184" spans="1:25" x14ac:dyDescent="0.25">
      <c r="A1184" s="212"/>
      <c r="B1184" s="479"/>
      <c r="C1184" s="272" t="s">
        <v>244</v>
      </c>
      <c r="D1184" s="275"/>
      <c r="E1184" s="273"/>
      <c r="F1184" s="273"/>
      <c r="G1184" s="52"/>
      <c r="H1184" s="33"/>
      <c r="I1184" s="33"/>
      <c r="J1184" s="33"/>
      <c r="K1184" s="35"/>
      <c r="L1184" s="33"/>
      <c r="M1184" s="33"/>
      <c r="N1184" s="33"/>
      <c r="O1184" s="33"/>
      <c r="P1184" s="33"/>
      <c r="Q1184" s="33"/>
      <c r="R1184" s="33"/>
      <c r="S1184" s="33"/>
      <c r="T1184" s="33"/>
      <c r="U1184" s="33"/>
      <c r="V1184" s="33"/>
      <c r="W1184" s="40"/>
      <c r="Y1184"/>
    </row>
    <row r="1185" spans="1:25" x14ac:dyDescent="0.25">
      <c r="A1185" s="212"/>
      <c r="B1185" s="479"/>
      <c r="C1185" s="272"/>
      <c r="D1185" s="272" t="s">
        <v>245</v>
      </c>
      <c r="E1185" s="273"/>
      <c r="F1185" s="273"/>
      <c r="G1185" s="52">
        <f>SUBTOTAL(9,G1186:G1191)</f>
        <v>0</v>
      </c>
      <c r="H1185" s="33">
        <f t="shared" ref="H1185:W1185" si="447">SUBTOTAL(9,H1186:H1191)</f>
        <v>0</v>
      </c>
      <c r="I1185" s="33">
        <f t="shared" si="447"/>
        <v>0</v>
      </c>
      <c r="J1185" s="33">
        <f t="shared" si="447"/>
        <v>0</v>
      </c>
      <c r="K1185" s="35">
        <f t="shared" si="447"/>
        <v>0</v>
      </c>
      <c r="L1185" s="33">
        <f t="shared" si="447"/>
        <v>0</v>
      </c>
      <c r="M1185" s="33">
        <f t="shared" si="447"/>
        <v>0</v>
      </c>
      <c r="N1185" s="33">
        <f t="shared" si="447"/>
        <v>0</v>
      </c>
      <c r="O1185" s="33">
        <f t="shared" si="447"/>
        <v>0</v>
      </c>
      <c r="P1185" s="33">
        <f t="shared" si="447"/>
        <v>0</v>
      </c>
      <c r="Q1185" s="33">
        <f t="shared" si="447"/>
        <v>0</v>
      </c>
      <c r="R1185" s="33">
        <f t="shared" si="447"/>
        <v>0</v>
      </c>
      <c r="S1185" s="33">
        <f t="shared" si="447"/>
        <v>0</v>
      </c>
      <c r="T1185" s="33">
        <f t="shared" si="447"/>
        <v>0</v>
      </c>
      <c r="U1185" s="33">
        <f t="shared" si="447"/>
        <v>0</v>
      </c>
      <c r="V1185" s="33">
        <f t="shared" si="447"/>
        <v>0</v>
      </c>
      <c r="W1185" s="40">
        <f t="shared" si="447"/>
        <v>0</v>
      </c>
      <c r="Y1185"/>
    </row>
    <row r="1186" spans="1:25" outlineLevel="1" x14ac:dyDescent="0.25">
      <c r="A1186" s="212"/>
      <c r="B1186" s="465"/>
      <c r="C1186" s="273"/>
      <c r="D1186" s="272"/>
      <c r="E1186" s="275"/>
      <c r="F1186" s="277" t="s">
        <v>246</v>
      </c>
      <c r="G1186" s="101">
        <f t="shared" ref="G1186:W1186" si="448">G328</f>
        <v>0</v>
      </c>
      <c r="H1186" s="102">
        <f t="shared" si="448"/>
        <v>0</v>
      </c>
      <c r="I1186" s="102">
        <f t="shared" si="448"/>
        <v>0</v>
      </c>
      <c r="J1186" s="36">
        <f t="shared" si="448"/>
        <v>0</v>
      </c>
      <c r="K1186" s="106">
        <f t="shared" si="448"/>
        <v>0</v>
      </c>
      <c r="L1186" s="102">
        <f t="shared" si="448"/>
        <v>0</v>
      </c>
      <c r="M1186" s="36">
        <f t="shared" si="448"/>
        <v>0</v>
      </c>
      <c r="N1186" s="98">
        <f t="shared" si="448"/>
        <v>0</v>
      </c>
      <c r="O1186" s="102">
        <f t="shared" si="448"/>
        <v>0</v>
      </c>
      <c r="P1186" s="102">
        <f t="shared" si="448"/>
        <v>0</v>
      </c>
      <c r="Q1186" s="36">
        <f t="shared" si="448"/>
        <v>0</v>
      </c>
      <c r="R1186" s="98">
        <f t="shared" si="448"/>
        <v>0</v>
      </c>
      <c r="S1186" s="102">
        <f t="shared" si="448"/>
        <v>0</v>
      </c>
      <c r="T1186" s="102">
        <f t="shared" si="448"/>
        <v>0</v>
      </c>
      <c r="U1186" s="102">
        <f t="shared" si="448"/>
        <v>0</v>
      </c>
      <c r="V1186" s="36">
        <f t="shared" si="448"/>
        <v>0</v>
      </c>
      <c r="W1186" s="37">
        <f t="shared" si="448"/>
        <v>0</v>
      </c>
      <c r="Y1186"/>
    </row>
    <row r="1187" spans="1:25" outlineLevel="1" x14ac:dyDescent="0.25">
      <c r="A1187" s="212"/>
      <c r="B1187" s="479"/>
      <c r="C1187" s="273"/>
      <c r="D1187" s="273"/>
      <c r="E1187" s="275"/>
      <c r="F1187" s="274" t="s">
        <v>247</v>
      </c>
      <c r="G1187" s="101">
        <f t="shared" ref="G1187:V1187" si="449">G329</f>
        <v>0</v>
      </c>
      <c r="H1187" s="102">
        <f t="shared" si="449"/>
        <v>0</v>
      </c>
      <c r="I1187" s="98">
        <f t="shared" si="449"/>
        <v>0</v>
      </c>
      <c r="J1187" s="98">
        <f t="shared" si="449"/>
        <v>0</v>
      </c>
      <c r="K1187" s="106">
        <f t="shared" si="449"/>
        <v>0</v>
      </c>
      <c r="L1187" s="105">
        <f t="shared" si="449"/>
        <v>0</v>
      </c>
      <c r="M1187" s="98">
        <f t="shared" si="449"/>
        <v>0</v>
      </c>
      <c r="N1187" s="98">
        <f t="shared" si="449"/>
        <v>0</v>
      </c>
      <c r="O1187" s="98">
        <f t="shared" si="449"/>
        <v>0</v>
      </c>
      <c r="P1187" s="98">
        <f t="shared" si="449"/>
        <v>0</v>
      </c>
      <c r="Q1187" s="104">
        <f t="shared" si="449"/>
        <v>0</v>
      </c>
      <c r="R1187" s="98">
        <f t="shared" si="449"/>
        <v>0</v>
      </c>
      <c r="S1187" s="98">
        <f t="shared" si="449"/>
        <v>0</v>
      </c>
      <c r="T1187" s="102">
        <f t="shared" si="449"/>
        <v>0</v>
      </c>
      <c r="U1187" s="98">
        <f t="shared" si="449"/>
        <v>0</v>
      </c>
      <c r="V1187" s="104">
        <f t="shared" si="449"/>
        <v>0</v>
      </c>
      <c r="W1187" s="37">
        <f>G1187-SUM(H1187:V1187)</f>
        <v>0</v>
      </c>
      <c r="Y1187"/>
    </row>
    <row r="1188" spans="1:25" outlineLevel="1" x14ac:dyDescent="0.25">
      <c r="A1188" s="212"/>
      <c r="B1188" s="479"/>
      <c r="C1188" s="273"/>
      <c r="D1188" s="273"/>
      <c r="E1188" s="275"/>
      <c r="F1188" s="274" t="s">
        <v>248</v>
      </c>
      <c r="G1188" s="101">
        <f t="shared" ref="G1188:V1188" si="450">G330</f>
        <v>0</v>
      </c>
      <c r="H1188" s="102">
        <f t="shared" si="450"/>
        <v>0</v>
      </c>
      <c r="I1188" s="98">
        <f t="shared" si="450"/>
        <v>0</v>
      </c>
      <c r="J1188" s="98">
        <f t="shared" si="450"/>
        <v>0</v>
      </c>
      <c r="K1188" s="106">
        <f t="shared" si="450"/>
        <v>0</v>
      </c>
      <c r="L1188" s="105">
        <f t="shared" si="450"/>
        <v>0</v>
      </c>
      <c r="M1188" s="98">
        <f t="shared" si="450"/>
        <v>0</v>
      </c>
      <c r="N1188" s="115">
        <f t="shared" si="450"/>
        <v>0</v>
      </c>
      <c r="O1188" s="98">
        <f t="shared" si="450"/>
        <v>0</v>
      </c>
      <c r="P1188" s="98">
        <f t="shared" si="450"/>
        <v>0</v>
      </c>
      <c r="Q1188" s="104">
        <f t="shared" si="450"/>
        <v>0</v>
      </c>
      <c r="R1188" s="98">
        <f t="shared" si="450"/>
        <v>0</v>
      </c>
      <c r="S1188" s="98">
        <f t="shared" si="450"/>
        <v>0</v>
      </c>
      <c r="T1188" s="102">
        <f t="shared" si="450"/>
        <v>0</v>
      </c>
      <c r="U1188" s="98">
        <f t="shared" si="450"/>
        <v>0</v>
      </c>
      <c r="V1188" s="106">
        <f t="shared" si="450"/>
        <v>0</v>
      </c>
      <c r="W1188" s="37">
        <f>G1188-SUM(H1188:V1188)</f>
        <v>0</v>
      </c>
      <c r="Y1188"/>
    </row>
    <row r="1189" spans="1:25" outlineLevel="1" x14ac:dyDescent="0.25">
      <c r="A1189" s="212"/>
      <c r="B1189" s="479"/>
      <c r="C1189" s="273"/>
      <c r="D1189" s="273"/>
      <c r="E1189" s="275"/>
      <c r="F1189" s="274" t="s">
        <v>249</v>
      </c>
      <c r="G1189" s="101">
        <f t="shared" ref="G1189:V1189" si="451">G331</f>
        <v>0</v>
      </c>
      <c r="H1189" s="102">
        <f t="shared" si="451"/>
        <v>0</v>
      </c>
      <c r="I1189" s="98">
        <f t="shared" si="451"/>
        <v>0</v>
      </c>
      <c r="J1189" s="98">
        <f t="shared" si="451"/>
        <v>0</v>
      </c>
      <c r="K1189" s="39">
        <f t="shared" si="451"/>
        <v>0</v>
      </c>
      <c r="L1189" s="102">
        <f t="shared" si="451"/>
        <v>0</v>
      </c>
      <c r="M1189" s="98">
        <f t="shared" si="451"/>
        <v>0</v>
      </c>
      <c r="N1189" s="98">
        <f t="shared" si="451"/>
        <v>0</v>
      </c>
      <c r="O1189" s="98">
        <f t="shared" si="451"/>
        <v>0</v>
      </c>
      <c r="P1189" s="98">
        <f t="shared" si="451"/>
        <v>0</v>
      </c>
      <c r="Q1189" s="104">
        <f t="shared" si="451"/>
        <v>0</v>
      </c>
      <c r="R1189" s="98">
        <f t="shared" si="451"/>
        <v>0</v>
      </c>
      <c r="S1189" s="98">
        <f t="shared" si="451"/>
        <v>0</v>
      </c>
      <c r="T1189" s="102">
        <f t="shared" si="451"/>
        <v>0</v>
      </c>
      <c r="U1189" s="98">
        <f t="shared" si="451"/>
        <v>0</v>
      </c>
      <c r="V1189" s="106">
        <f t="shared" si="451"/>
        <v>0</v>
      </c>
      <c r="W1189" s="37">
        <f>G1189-SUM(H1189:V1189)</f>
        <v>0</v>
      </c>
      <c r="Y1189"/>
    </row>
    <row r="1190" spans="1:25" outlineLevel="1" x14ac:dyDescent="0.25">
      <c r="A1190" s="212"/>
      <c r="B1190" s="479"/>
      <c r="C1190" s="273"/>
      <c r="D1190" s="273"/>
      <c r="E1190" s="275"/>
      <c r="F1190" s="274" t="s">
        <v>250</v>
      </c>
      <c r="G1190" s="101">
        <f t="shared" ref="G1190:V1190" si="452">G332</f>
        <v>0</v>
      </c>
      <c r="H1190" s="102">
        <f t="shared" si="452"/>
        <v>0</v>
      </c>
      <c r="I1190" s="98">
        <f t="shared" si="452"/>
        <v>0</v>
      </c>
      <c r="J1190" s="98">
        <f t="shared" si="452"/>
        <v>0</v>
      </c>
      <c r="K1190" s="106">
        <f t="shared" si="452"/>
        <v>0</v>
      </c>
      <c r="L1190" s="105">
        <f t="shared" si="452"/>
        <v>0</v>
      </c>
      <c r="M1190" s="98">
        <f t="shared" si="452"/>
        <v>0</v>
      </c>
      <c r="N1190" s="118">
        <f t="shared" si="452"/>
        <v>0</v>
      </c>
      <c r="O1190" s="98">
        <f t="shared" si="452"/>
        <v>0</v>
      </c>
      <c r="P1190" s="98">
        <f t="shared" si="452"/>
        <v>0</v>
      </c>
      <c r="Q1190" s="104">
        <f t="shared" si="452"/>
        <v>0</v>
      </c>
      <c r="R1190" s="98">
        <f t="shared" si="452"/>
        <v>0</v>
      </c>
      <c r="S1190" s="98">
        <f t="shared" si="452"/>
        <v>0</v>
      </c>
      <c r="T1190" s="102">
        <f t="shared" si="452"/>
        <v>0</v>
      </c>
      <c r="U1190" s="98">
        <f t="shared" si="452"/>
        <v>0</v>
      </c>
      <c r="V1190" s="106">
        <f t="shared" si="452"/>
        <v>0</v>
      </c>
      <c r="W1190" s="37">
        <f>G1190-SUM(H1190:V1190)</f>
        <v>0</v>
      </c>
      <c r="Y1190"/>
    </row>
    <row r="1191" spans="1:25" outlineLevel="1" x14ac:dyDescent="0.25">
      <c r="A1191" s="212"/>
      <c r="B1191" s="479"/>
      <c r="C1191" s="275"/>
      <c r="D1191" s="275"/>
      <c r="E1191" s="275"/>
      <c r="F1191" s="274" t="s">
        <v>251</v>
      </c>
      <c r="G1191" s="101">
        <f t="shared" ref="G1191:V1191" si="453">G333</f>
        <v>0</v>
      </c>
      <c r="H1191" s="102">
        <f t="shared" si="453"/>
        <v>0</v>
      </c>
      <c r="I1191" s="98">
        <f t="shared" si="453"/>
        <v>0</v>
      </c>
      <c r="J1191" s="98">
        <f t="shared" si="453"/>
        <v>0</v>
      </c>
      <c r="K1191" s="106">
        <f t="shared" si="453"/>
        <v>0</v>
      </c>
      <c r="L1191" s="105">
        <f t="shared" si="453"/>
        <v>0</v>
      </c>
      <c r="M1191" s="98">
        <f t="shared" si="453"/>
        <v>0</v>
      </c>
      <c r="N1191" s="98">
        <f t="shared" si="453"/>
        <v>0</v>
      </c>
      <c r="O1191" s="98">
        <f t="shared" si="453"/>
        <v>0</v>
      </c>
      <c r="P1191" s="98">
        <f t="shared" si="453"/>
        <v>0</v>
      </c>
      <c r="Q1191" s="104">
        <f t="shared" si="453"/>
        <v>0</v>
      </c>
      <c r="R1191" s="98">
        <f t="shared" si="453"/>
        <v>0</v>
      </c>
      <c r="S1191" s="98">
        <f t="shared" si="453"/>
        <v>0</v>
      </c>
      <c r="T1191" s="102">
        <f t="shared" si="453"/>
        <v>0</v>
      </c>
      <c r="U1191" s="98">
        <f t="shared" si="453"/>
        <v>0</v>
      </c>
      <c r="V1191" s="106">
        <f t="shared" si="453"/>
        <v>0</v>
      </c>
      <c r="W1191" s="37">
        <f>G1191-SUM(H1191:V1191)</f>
        <v>0</v>
      </c>
      <c r="Y1191"/>
    </row>
    <row r="1192" spans="1:25" x14ac:dyDescent="0.25">
      <c r="A1192" s="212"/>
      <c r="B1192" s="479"/>
      <c r="C1192" s="273"/>
      <c r="D1192" s="272" t="s">
        <v>252</v>
      </c>
      <c r="E1192" s="275"/>
      <c r="F1192" s="273"/>
      <c r="G1192" s="367">
        <f t="shared" ref="G1192:W1192" si="454">SUBTOTAL(9,G1193:G1197)</f>
        <v>0</v>
      </c>
      <c r="H1192" s="364">
        <f t="shared" si="454"/>
        <v>0</v>
      </c>
      <c r="I1192" s="364">
        <f t="shared" si="454"/>
        <v>0</v>
      </c>
      <c r="J1192" s="364">
        <f t="shared" si="454"/>
        <v>0</v>
      </c>
      <c r="K1192" s="365">
        <f t="shared" si="454"/>
        <v>0</v>
      </c>
      <c r="L1192" s="30">
        <f t="shared" si="454"/>
        <v>0</v>
      </c>
      <c r="M1192" s="31">
        <f t="shared" si="454"/>
        <v>0</v>
      </c>
      <c r="N1192" s="31">
        <f t="shared" si="454"/>
        <v>0</v>
      </c>
      <c r="O1192" s="31">
        <f t="shared" si="454"/>
        <v>0</v>
      </c>
      <c r="P1192" s="31">
        <f t="shared" si="454"/>
        <v>0</v>
      </c>
      <c r="Q1192" s="31">
        <f t="shared" si="454"/>
        <v>0</v>
      </c>
      <c r="R1192" s="31">
        <f t="shared" si="454"/>
        <v>0</v>
      </c>
      <c r="S1192" s="31">
        <f t="shared" si="454"/>
        <v>0</v>
      </c>
      <c r="T1192" s="31">
        <f t="shared" si="454"/>
        <v>0</v>
      </c>
      <c r="U1192" s="31">
        <f t="shared" si="454"/>
        <v>0</v>
      </c>
      <c r="V1192" s="365">
        <f t="shared" si="454"/>
        <v>0</v>
      </c>
      <c r="W1192" s="365">
        <f t="shared" si="454"/>
        <v>0</v>
      </c>
      <c r="Y1192"/>
    </row>
    <row r="1193" spans="1:25" outlineLevel="1" x14ac:dyDescent="0.25">
      <c r="A1193" s="212"/>
      <c r="B1193" s="479"/>
      <c r="C1193" s="273"/>
      <c r="D1193" s="273"/>
      <c r="E1193" s="272"/>
      <c r="F1193" s="274" t="s">
        <v>253</v>
      </c>
      <c r="G1193" s="101">
        <f t="shared" ref="G1193:V1193" si="455">G335</f>
        <v>0</v>
      </c>
      <c r="H1193" s="102">
        <f t="shared" si="455"/>
        <v>0</v>
      </c>
      <c r="I1193" s="98">
        <f t="shared" si="455"/>
        <v>0</v>
      </c>
      <c r="J1193" s="98">
        <f t="shared" si="455"/>
        <v>0</v>
      </c>
      <c r="K1193" s="106">
        <f t="shared" si="455"/>
        <v>0</v>
      </c>
      <c r="L1193" s="105">
        <f t="shared" si="455"/>
        <v>0</v>
      </c>
      <c r="M1193" s="104">
        <f t="shared" si="455"/>
        <v>0</v>
      </c>
      <c r="N1193" s="98">
        <f t="shared" si="455"/>
        <v>0</v>
      </c>
      <c r="O1193" s="102">
        <f t="shared" si="455"/>
        <v>0</v>
      </c>
      <c r="P1193" s="98">
        <f t="shared" si="455"/>
        <v>0</v>
      </c>
      <c r="Q1193" s="104">
        <f t="shared" si="455"/>
        <v>0</v>
      </c>
      <c r="R1193" s="98">
        <f t="shared" si="455"/>
        <v>0</v>
      </c>
      <c r="S1193" s="98">
        <f t="shared" si="455"/>
        <v>0</v>
      </c>
      <c r="T1193" s="102">
        <f t="shared" si="455"/>
        <v>0</v>
      </c>
      <c r="U1193" s="98">
        <f t="shared" si="455"/>
        <v>0</v>
      </c>
      <c r="V1193" s="106">
        <f t="shared" si="455"/>
        <v>0</v>
      </c>
      <c r="W1193" s="37">
        <f>G1193-SUM(H1193:V1193)</f>
        <v>0</v>
      </c>
      <c r="Y1193"/>
    </row>
    <row r="1194" spans="1:25" outlineLevel="1" x14ac:dyDescent="0.25">
      <c r="A1194" s="212"/>
      <c r="B1194" s="479"/>
      <c r="C1194" s="273"/>
      <c r="D1194" s="273"/>
      <c r="E1194" s="273"/>
      <c r="F1194" s="274" t="s">
        <v>254</v>
      </c>
      <c r="G1194" s="101">
        <f t="shared" ref="G1194:V1194" si="456">G336</f>
        <v>0</v>
      </c>
      <c r="H1194" s="102">
        <f t="shared" si="456"/>
        <v>0</v>
      </c>
      <c r="I1194" s="98">
        <f t="shared" si="456"/>
        <v>0</v>
      </c>
      <c r="J1194" s="98">
        <f t="shared" si="456"/>
        <v>0</v>
      </c>
      <c r="K1194" s="106">
        <f t="shared" si="456"/>
        <v>0</v>
      </c>
      <c r="L1194" s="105">
        <f t="shared" si="456"/>
        <v>0</v>
      </c>
      <c r="M1194" s="104">
        <f t="shared" si="456"/>
        <v>0</v>
      </c>
      <c r="N1194" s="98">
        <f t="shared" si="456"/>
        <v>0</v>
      </c>
      <c r="O1194" s="102">
        <f t="shared" si="456"/>
        <v>0</v>
      </c>
      <c r="P1194" s="98">
        <f t="shared" si="456"/>
        <v>0</v>
      </c>
      <c r="Q1194" s="104">
        <f t="shared" si="456"/>
        <v>0</v>
      </c>
      <c r="R1194" s="98">
        <f t="shared" si="456"/>
        <v>0</v>
      </c>
      <c r="S1194" s="98">
        <f t="shared" si="456"/>
        <v>0</v>
      </c>
      <c r="T1194" s="102">
        <f t="shared" si="456"/>
        <v>0</v>
      </c>
      <c r="U1194" s="98">
        <f t="shared" si="456"/>
        <v>0</v>
      </c>
      <c r="V1194" s="106">
        <f t="shared" si="456"/>
        <v>0</v>
      </c>
      <c r="W1194" s="37">
        <f>G1194-SUM(H1194:V1194)</f>
        <v>0</v>
      </c>
      <c r="Y1194"/>
    </row>
    <row r="1195" spans="1:25" outlineLevel="1" x14ac:dyDescent="0.25">
      <c r="A1195" s="212"/>
      <c r="B1195" s="479"/>
      <c r="C1195" s="273"/>
      <c r="D1195" s="273"/>
      <c r="E1195" s="273"/>
      <c r="F1195" s="274" t="s">
        <v>255</v>
      </c>
      <c r="G1195" s="101">
        <f t="shared" ref="G1195:V1195" si="457">G337</f>
        <v>0</v>
      </c>
      <c r="H1195" s="102">
        <f t="shared" si="457"/>
        <v>0</v>
      </c>
      <c r="I1195" s="98">
        <f t="shared" si="457"/>
        <v>0</v>
      </c>
      <c r="J1195" s="98">
        <f t="shared" si="457"/>
        <v>0</v>
      </c>
      <c r="K1195" s="106">
        <f t="shared" si="457"/>
        <v>0</v>
      </c>
      <c r="L1195" s="105">
        <f t="shared" si="457"/>
        <v>0</v>
      </c>
      <c r="M1195" s="104">
        <f t="shared" si="457"/>
        <v>0</v>
      </c>
      <c r="N1195" s="98">
        <f t="shared" si="457"/>
        <v>0</v>
      </c>
      <c r="O1195" s="102">
        <f t="shared" si="457"/>
        <v>0</v>
      </c>
      <c r="P1195" s="98">
        <f t="shared" si="457"/>
        <v>0</v>
      </c>
      <c r="Q1195" s="104">
        <f t="shared" si="457"/>
        <v>0</v>
      </c>
      <c r="R1195" s="98">
        <f t="shared" si="457"/>
        <v>0</v>
      </c>
      <c r="S1195" s="98">
        <f t="shared" si="457"/>
        <v>0</v>
      </c>
      <c r="T1195" s="102">
        <f t="shared" si="457"/>
        <v>0</v>
      </c>
      <c r="U1195" s="98">
        <f t="shared" si="457"/>
        <v>0</v>
      </c>
      <c r="V1195" s="106">
        <f t="shared" si="457"/>
        <v>0</v>
      </c>
      <c r="W1195" s="37">
        <f>G1195-SUM(H1195:V1195)</f>
        <v>0</v>
      </c>
      <c r="Y1195"/>
    </row>
    <row r="1196" spans="1:25" outlineLevel="1" x14ac:dyDescent="0.25">
      <c r="A1196" s="212"/>
      <c r="B1196" s="479"/>
      <c r="C1196" s="273"/>
      <c r="D1196" s="273"/>
      <c r="E1196" s="273"/>
      <c r="F1196" s="274" t="s">
        <v>256</v>
      </c>
      <c r="G1196" s="101">
        <f t="shared" ref="G1196:V1196" si="458">G338</f>
        <v>0</v>
      </c>
      <c r="H1196" s="102">
        <f t="shared" si="458"/>
        <v>0</v>
      </c>
      <c r="I1196" s="98">
        <f t="shared" si="458"/>
        <v>0</v>
      </c>
      <c r="J1196" s="98">
        <f t="shared" si="458"/>
        <v>0</v>
      </c>
      <c r="K1196" s="106">
        <f t="shared" si="458"/>
        <v>0</v>
      </c>
      <c r="L1196" s="105">
        <f t="shared" si="458"/>
        <v>0</v>
      </c>
      <c r="M1196" s="104">
        <f t="shared" si="458"/>
        <v>0</v>
      </c>
      <c r="N1196" s="98">
        <f t="shared" si="458"/>
        <v>0</v>
      </c>
      <c r="O1196" s="102">
        <f t="shared" si="458"/>
        <v>0</v>
      </c>
      <c r="P1196" s="98">
        <f t="shared" si="458"/>
        <v>0</v>
      </c>
      <c r="Q1196" s="104">
        <f t="shared" si="458"/>
        <v>0</v>
      </c>
      <c r="R1196" s="98">
        <f t="shared" si="458"/>
        <v>0</v>
      </c>
      <c r="S1196" s="98">
        <f t="shared" si="458"/>
        <v>0</v>
      </c>
      <c r="T1196" s="102">
        <f t="shared" si="458"/>
        <v>0</v>
      </c>
      <c r="U1196" s="98">
        <f t="shared" si="458"/>
        <v>0</v>
      </c>
      <c r="V1196" s="106">
        <f t="shared" si="458"/>
        <v>0</v>
      </c>
      <c r="W1196" s="37">
        <f>G1196-SUM(H1196:V1196)</f>
        <v>0</v>
      </c>
      <c r="Y1196"/>
    </row>
    <row r="1197" spans="1:25" outlineLevel="1" x14ac:dyDescent="0.25">
      <c r="A1197" s="212"/>
      <c r="B1197" s="479"/>
      <c r="C1197" s="273"/>
      <c r="D1197" s="273"/>
      <c r="E1197" s="273"/>
      <c r="F1197" s="274" t="s">
        <v>257</v>
      </c>
      <c r="G1197" s="101">
        <f t="shared" ref="G1197:V1197" si="459">G339</f>
        <v>0</v>
      </c>
      <c r="H1197" s="102">
        <f t="shared" si="459"/>
        <v>0</v>
      </c>
      <c r="I1197" s="98">
        <f t="shared" si="459"/>
        <v>0</v>
      </c>
      <c r="J1197" s="98">
        <f t="shared" si="459"/>
        <v>0</v>
      </c>
      <c r="K1197" s="106">
        <f t="shared" si="459"/>
        <v>0</v>
      </c>
      <c r="L1197" s="105">
        <f t="shared" si="459"/>
        <v>0</v>
      </c>
      <c r="M1197" s="104">
        <f t="shared" si="459"/>
        <v>0</v>
      </c>
      <c r="N1197" s="98">
        <f t="shared" si="459"/>
        <v>0</v>
      </c>
      <c r="O1197" s="102">
        <f t="shared" si="459"/>
        <v>0</v>
      </c>
      <c r="P1197" s="98">
        <f t="shared" si="459"/>
        <v>0</v>
      </c>
      <c r="Q1197" s="104">
        <f t="shared" si="459"/>
        <v>0</v>
      </c>
      <c r="R1197" s="98">
        <f t="shared" si="459"/>
        <v>0</v>
      </c>
      <c r="S1197" s="98">
        <f t="shared" si="459"/>
        <v>0</v>
      </c>
      <c r="T1197" s="102">
        <f t="shared" si="459"/>
        <v>0</v>
      </c>
      <c r="U1197" s="98">
        <f t="shared" si="459"/>
        <v>0</v>
      </c>
      <c r="V1197" s="106">
        <f t="shared" si="459"/>
        <v>0</v>
      </c>
      <c r="W1197" s="37">
        <f>G1197-SUM(H1197:V1197)</f>
        <v>0</v>
      </c>
      <c r="Y1197"/>
    </row>
    <row r="1198" spans="1:25" x14ac:dyDescent="0.25">
      <c r="A1198" s="212"/>
      <c r="B1198" s="465"/>
      <c r="C1198" s="272" t="s">
        <v>258</v>
      </c>
      <c r="D1198" s="275"/>
      <c r="E1198" s="275"/>
      <c r="F1198" s="273"/>
      <c r="G1198" s="52"/>
      <c r="H1198" s="33"/>
      <c r="I1198" s="33"/>
      <c r="J1198" s="33"/>
      <c r="K1198" s="35"/>
      <c r="L1198" s="34"/>
      <c r="M1198" s="33"/>
      <c r="N1198" s="33"/>
      <c r="O1198" s="33"/>
      <c r="P1198" s="33"/>
      <c r="Q1198" s="33"/>
      <c r="R1198" s="33"/>
      <c r="S1198" s="33"/>
      <c r="T1198" s="33"/>
      <c r="U1198" s="33"/>
      <c r="V1198" s="35"/>
      <c r="W1198" s="366"/>
      <c r="Y1198"/>
    </row>
    <row r="1199" spans="1:25" x14ac:dyDescent="0.25">
      <c r="A1199" s="212"/>
      <c r="B1199" s="465"/>
      <c r="C1199" s="272"/>
      <c r="D1199" s="276" t="s">
        <v>20</v>
      </c>
      <c r="E1199" s="273"/>
      <c r="F1199" s="273"/>
      <c r="G1199" s="367"/>
      <c r="H1199" s="369"/>
      <c r="I1199" s="369"/>
      <c r="J1199" s="369"/>
      <c r="K1199" s="370"/>
      <c r="L1199" s="363"/>
      <c r="M1199" s="364"/>
      <c r="N1199" s="364"/>
      <c r="O1199" s="364"/>
      <c r="P1199" s="364"/>
      <c r="Q1199" s="364"/>
      <c r="R1199" s="364"/>
      <c r="S1199" s="364"/>
      <c r="T1199" s="364"/>
      <c r="U1199" s="364"/>
      <c r="V1199" s="365"/>
      <c r="W1199" s="366"/>
      <c r="Y1199"/>
    </row>
    <row r="1200" spans="1:25" x14ac:dyDescent="0.25">
      <c r="A1200" s="212"/>
      <c r="B1200" s="465"/>
      <c r="C1200" s="272"/>
      <c r="D1200" s="272"/>
      <c r="E1200" s="273" t="s">
        <v>21</v>
      </c>
      <c r="F1200" s="273"/>
      <c r="G1200" s="367">
        <f>SUBTOTAL(9,G1201:G1204)</f>
        <v>0</v>
      </c>
      <c r="H1200" s="368">
        <f t="shared" ref="H1200:W1200" si="460">SUBTOTAL(9,H1201:H1204)</f>
        <v>0</v>
      </c>
      <c r="I1200" s="369">
        <f t="shared" si="460"/>
        <v>0</v>
      </c>
      <c r="J1200" s="369">
        <f t="shared" si="460"/>
        <v>0</v>
      </c>
      <c r="K1200" s="370">
        <f t="shared" si="460"/>
        <v>0</v>
      </c>
      <c r="L1200" s="364">
        <f t="shared" si="460"/>
        <v>0</v>
      </c>
      <c r="M1200" s="364">
        <f t="shared" si="460"/>
        <v>0</v>
      </c>
      <c r="N1200" s="364">
        <f t="shared" si="460"/>
        <v>0</v>
      </c>
      <c r="O1200" s="364">
        <f t="shared" si="460"/>
        <v>0</v>
      </c>
      <c r="P1200" s="364">
        <f t="shared" si="460"/>
        <v>0</v>
      </c>
      <c r="Q1200" s="364">
        <f t="shared" si="460"/>
        <v>0</v>
      </c>
      <c r="R1200" s="364">
        <f t="shared" si="460"/>
        <v>0</v>
      </c>
      <c r="S1200" s="364">
        <f t="shared" si="460"/>
        <v>0</v>
      </c>
      <c r="T1200" s="364">
        <f t="shared" si="460"/>
        <v>0</v>
      </c>
      <c r="U1200" s="364">
        <f t="shared" si="460"/>
        <v>0</v>
      </c>
      <c r="V1200" s="364">
        <f t="shared" si="460"/>
        <v>0</v>
      </c>
      <c r="W1200" s="366">
        <f t="shared" si="460"/>
        <v>0</v>
      </c>
      <c r="Y1200"/>
    </row>
    <row r="1201" spans="1:25" outlineLevel="1" x14ac:dyDescent="0.25">
      <c r="A1201" s="212"/>
      <c r="B1201" s="465"/>
      <c r="C1201" s="272"/>
      <c r="D1201" s="272"/>
      <c r="E1201" s="273"/>
      <c r="F1201" s="274" t="s">
        <v>22</v>
      </c>
      <c r="G1201" s="394">
        <f t="shared" ref="G1201:V1201" si="461">G343</f>
        <v>0</v>
      </c>
      <c r="H1201" s="395">
        <f t="shared" si="461"/>
        <v>0</v>
      </c>
      <c r="I1201" s="389">
        <f t="shared" si="461"/>
        <v>0</v>
      </c>
      <c r="J1201" s="389">
        <f t="shared" si="461"/>
        <v>0</v>
      </c>
      <c r="K1201" s="390">
        <f t="shared" si="461"/>
        <v>0</v>
      </c>
      <c r="L1201" s="391">
        <f t="shared" si="461"/>
        <v>0</v>
      </c>
      <c r="M1201" s="396">
        <f t="shared" si="461"/>
        <v>0</v>
      </c>
      <c r="N1201" s="392">
        <f t="shared" si="461"/>
        <v>0</v>
      </c>
      <c r="O1201" s="388">
        <f t="shared" si="461"/>
        <v>0</v>
      </c>
      <c r="P1201" s="392">
        <f t="shared" si="461"/>
        <v>0</v>
      </c>
      <c r="Q1201" s="396">
        <f t="shared" si="461"/>
        <v>0</v>
      </c>
      <c r="R1201" s="392">
        <f t="shared" si="461"/>
        <v>0</v>
      </c>
      <c r="S1201" s="392">
        <f t="shared" si="461"/>
        <v>0</v>
      </c>
      <c r="T1201" s="388">
        <f t="shared" si="461"/>
        <v>0</v>
      </c>
      <c r="U1201" s="392">
        <f t="shared" si="461"/>
        <v>0</v>
      </c>
      <c r="V1201" s="393">
        <f t="shared" si="461"/>
        <v>0</v>
      </c>
      <c r="W1201" s="37">
        <f>G1201-SUM(H1201:V1201)</f>
        <v>0</v>
      </c>
      <c r="Y1201"/>
    </row>
    <row r="1202" spans="1:25" outlineLevel="1" x14ac:dyDescent="0.25">
      <c r="A1202" s="212"/>
      <c r="B1202" s="465"/>
      <c r="C1202" s="272"/>
      <c r="D1202" s="272"/>
      <c r="E1202" s="273"/>
      <c r="F1202" s="274" t="s">
        <v>23</v>
      </c>
      <c r="G1202" s="394">
        <f t="shared" ref="G1202:V1202" si="462">G344</f>
        <v>0</v>
      </c>
      <c r="H1202" s="395">
        <f t="shared" si="462"/>
        <v>0</v>
      </c>
      <c r="I1202" s="389">
        <f t="shared" si="462"/>
        <v>0</v>
      </c>
      <c r="J1202" s="389">
        <f t="shared" si="462"/>
        <v>0</v>
      </c>
      <c r="K1202" s="390">
        <f t="shared" si="462"/>
        <v>0</v>
      </c>
      <c r="L1202" s="391">
        <f t="shared" si="462"/>
        <v>0</v>
      </c>
      <c r="M1202" s="396">
        <f t="shared" si="462"/>
        <v>0</v>
      </c>
      <c r="N1202" s="392">
        <f t="shared" si="462"/>
        <v>0</v>
      </c>
      <c r="O1202" s="388">
        <f t="shared" si="462"/>
        <v>0</v>
      </c>
      <c r="P1202" s="392">
        <f t="shared" si="462"/>
        <v>0</v>
      </c>
      <c r="Q1202" s="396">
        <f t="shared" si="462"/>
        <v>0</v>
      </c>
      <c r="R1202" s="392">
        <f t="shared" si="462"/>
        <v>0</v>
      </c>
      <c r="S1202" s="392">
        <f t="shared" si="462"/>
        <v>0</v>
      </c>
      <c r="T1202" s="388">
        <f t="shared" si="462"/>
        <v>0</v>
      </c>
      <c r="U1202" s="392">
        <f t="shared" si="462"/>
        <v>0</v>
      </c>
      <c r="V1202" s="393">
        <f t="shared" si="462"/>
        <v>0</v>
      </c>
      <c r="W1202" s="37">
        <f>G1202-SUM(H1202:V1202)</f>
        <v>0</v>
      </c>
      <c r="Y1202"/>
    </row>
    <row r="1203" spans="1:25" outlineLevel="1" x14ac:dyDescent="0.25">
      <c r="A1203" s="212"/>
      <c r="B1203" s="465"/>
      <c r="C1203" s="272"/>
      <c r="D1203" s="272"/>
      <c r="E1203" s="273"/>
      <c r="F1203" s="274" t="s">
        <v>24</v>
      </c>
      <c r="G1203" s="394">
        <f t="shared" ref="G1203:V1203" si="463">G345</f>
        <v>0</v>
      </c>
      <c r="H1203" s="395">
        <f t="shared" si="463"/>
        <v>0</v>
      </c>
      <c r="I1203" s="389">
        <f t="shared" si="463"/>
        <v>0</v>
      </c>
      <c r="J1203" s="389">
        <f t="shared" si="463"/>
        <v>0</v>
      </c>
      <c r="K1203" s="390">
        <f t="shared" si="463"/>
        <v>0</v>
      </c>
      <c r="L1203" s="391">
        <f t="shared" si="463"/>
        <v>0</v>
      </c>
      <c r="M1203" s="396">
        <f t="shared" si="463"/>
        <v>0</v>
      </c>
      <c r="N1203" s="392">
        <f t="shared" si="463"/>
        <v>0</v>
      </c>
      <c r="O1203" s="388">
        <f t="shared" si="463"/>
        <v>0</v>
      </c>
      <c r="P1203" s="392">
        <f t="shared" si="463"/>
        <v>0</v>
      </c>
      <c r="Q1203" s="396">
        <f t="shared" si="463"/>
        <v>0</v>
      </c>
      <c r="R1203" s="392">
        <f t="shared" si="463"/>
        <v>0</v>
      </c>
      <c r="S1203" s="392">
        <f t="shared" si="463"/>
        <v>0</v>
      </c>
      <c r="T1203" s="388">
        <f t="shared" si="463"/>
        <v>0</v>
      </c>
      <c r="U1203" s="392">
        <f t="shared" si="463"/>
        <v>0</v>
      </c>
      <c r="V1203" s="393">
        <f t="shared" si="463"/>
        <v>0</v>
      </c>
      <c r="W1203" s="37">
        <f>G1203-SUM(H1203:V1203)</f>
        <v>0</v>
      </c>
      <c r="Y1203"/>
    </row>
    <row r="1204" spans="1:25" outlineLevel="1" x14ac:dyDescent="0.25">
      <c r="A1204" s="212"/>
      <c r="B1204" s="465"/>
      <c r="C1204" s="272"/>
      <c r="D1204" s="272"/>
      <c r="E1204" s="273"/>
      <c r="F1204" s="274" t="s">
        <v>25</v>
      </c>
      <c r="G1204" s="394">
        <f t="shared" ref="G1204:V1204" si="464">G346</f>
        <v>0</v>
      </c>
      <c r="H1204" s="395">
        <f t="shared" si="464"/>
        <v>0</v>
      </c>
      <c r="I1204" s="389">
        <f t="shared" si="464"/>
        <v>0</v>
      </c>
      <c r="J1204" s="389">
        <f t="shared" si="464"/>
        <v>0</v>
      </c>
      <c r="K1204" s="390">
        <f t="shared" si="464"/>
        <v>0</v>
      </c>
      <c r="L1204" s="391">
        <f t="shared" si="464"/>
        <v>0</v>
      </c>
      <c r="M1204" s="396">
        <f t="shared" si="464"/>
        <v>0</v>
      </c>
      <c r="N1204" s="392">
        <f t="shared" si="464"/>
        <v>0</v>
      </c>
      <c r="O1204" s="388">
        <f t="shared" si="464"/>
        <v>0</v>
      </c>
      <c r="P1204" s="392">
        <f t="shared" si="464"/>
        <v>0</v>
      </c>
      <c r="Q1204" s="396">
        <f t="shared" si="464"/>
        <v>0</v>
      </c>
      <c r="R1204" s="392">
        <f t="shared" si="464"/>
        <v>0</v>
      </c>
      <c r="S1204" s="392">
        <f t="shared" si="464"/>
        <v>0</v>
      </c>
      <c r="T1204" s="388">
        <f t="shared" si="464"/>
        <v>0</v>
      </c>
      <c r="U1204" s="392">
        <f t="shared" si="464"/>
        <v>0</v>
      </c>
      <c r="V1204" s="393">
        <f t="shared" si="464"/>
        <v>0</v>
      </c>
      <c r="W1204" s="37">
        <f>G1204-SUM(H1204:V1204)</f>
        <v>0</v>
      </c>
      <c r="Y1204"/>
    </row>
    <row r="1205" spans="1:25" x14ac:dyDescent="0.25">
      <c r="A1205" s="212"/>
      <c r="B1205" s="465"/>
      <c r="C1205" s="272"/>
      <c r="D1205" s="272"/>
      <c r="E1205" s="273" t="s">
        <v>26</v>
      </c>
      <c r="F1205" s="273"/>
      <c r="G1205" s="367">
        <f>SUBTOTAL(9,G1206:G1209)</f>
        <v>0</v>
      </c>
      <c r="H1205" s="368">
        <f t="shared" ref="H1205:W1205" si="465">SUBTOTAL(9,H1206:H1209)</f>
        <v>0</v>
      </c>
      <c r="I1205" s="369">
        <f t="shared" si="465"/>
        <v>0</v>
      </c>
      <c r="J1205" s="369">
        <f t="shared" si="465"/>
        <v>0</v>
      </c>
      <c r="K1205" s="370">
        <f t="shared" si="465"/>
        <v>0</v>
      </c>
      <c r="L1205" s="364">
        <f t="shared" si="465"/>
        <v>0</v>
      </c>
      <c r="M1205" s="364">
        <f t="shared" si="465"/>
        <v>0</v>
      </c>
      <c r="N1205" s="364">
        <f t="shared" si="465"/>
        <v>0</v>
      </c>
      <c r="O1205" s="364">
        <f t="shared" si="465"/>
        <v>0</v>
      </c>
      <c r="P1205" s="364">
        <f t="shared" si="465"/>
        <v>0</v>
      </c>
      <c r="Q1205" s="364">
        <f t="shared" si="465"/>
        <v>0</v>
      </c>
      <c r="R1205" s="364">
        <f t="shared" si="465"/>
        <v>0</v>
      </c>
      <c r="S1205" s="364">
        <f t="shared" si="465"/>
        <v>0</v>
      </c>
      <c r="T1205" s="364">
        <f t="shared" si="465"/>
        <v>0</v>
      </c>
      <c r="U1205" s="364">
        <f t="shared" si="465"/>
        <v>0</v>
      </c>
      <c r="V1205" s="364">
        <f t="shared" si="465"/>
        <v>0</v>
      </c>
      <c r="W1205" s="366">
        <f t="shared" si="465"/>
        <v>0</v>
      </c>
      <c r="Y1205"/>
    </row>
    <row r="1206" spans="1:25" outlineLevel="1" x14ac:dyDescent="0.25">
      <c r="A1206" s="212"/>
      <c r="B1206" s="465"/>
      <c r="C1206" s="272"/>
      <c r="D1206" s="272"/>
      <c r="E1206" s="273"/>
      <c r="F1206" s="274" t="s">
        <v>27</v>
      </c>
      <c r="G1206" s="394">
        <f t="shared" ref="G1206:V1206" si="466">G348</f>
        <v>0</v>
      </c>
      <c r="H1206" s="395">
        <f t="shared" si="466"/>
        <v>0</v>
      </c>
      <c r="I1206" s="389">
        <f t="shared" si="466"/>
        <v>0</v>
      </c>
      <c r="J1206" s="389">
        <f t="shared" si="466"/>
        <v>0</v>
      </c>
      <c r="K1206" s="390">
        <f t="shared" si="466"/>
        <v>0</v>
      </c>
      <c r="L1206" s="391">
        <f t="shared" si="466"/>
        <v>0</v>
      </c>
      <c r="M1206" s="396">
        <f t="shared" si="466"/>
        <v>0</v>
      </c>
      <c r="N1206" s="392">
        <f t="shared" si="466"/>
        <v>0</v>
      </c>
      <c r="O1206" s="388">
        <f t="shared" si="466"/>
        <v>0</v>
      </c>
      <c r="P1206" s="392">
        <f t="shared" si="466"/>
        <v>0</v>
      </c>
      <c r="Q1206" s="392">
        <f t="shared" si="466"/>
        <v>0</v>
      </c>
      <c r="R1206" s="392">
        <f t="shared" si="466"/>
        <v>0</v>
      </c>
      <c r="S1206" s="392">
        <f t="shared" si="466"/>
        <v>0</v>
      </c>
      <c r="T1206" s="392">
        <f t="shared" si="466"/>
        <v>0</v>
      </c>
      <c r="U1206" s="392">
        <f t="shared" si="466"/>
        <v>0</v>
      </c>
      <c r="V1206" s="393">
        <f t="shared" si="466"/>
        <v>0</v>
      </c>
      <c r="W1206" s="37">
        <f>G1206-SUM(H1206:V1206)</f>
        <v>0</v>
      </c>
      <c r="Y1206"/>
    </row>
    <row r="1207" spans="1:25" outlineLevel="1" x14ac:dyDescent="0.25">
      <c r="A1207" s="212"/>
      <c r="B1207" s="465"/>
      <c r="C1207" s="272"/>
      <c r="D1207" s="272"/>
      <c r="E1207" s="273"/>
      <c r="F1207" s="274" t="s">
        <v>28</v>
      </c>
      <c r="G1207" s="394">
        <f t="shared" ref="G1207:V1207" si="467">G349</f>
        <v>0</v>
      </c>
      <c r="H1207" s="395">
        <f t="shared" si="467"/>
        <v>0</v>
      </c>
      <c r="I1207" s="389">
        <f t="shared" si="467"/>
        <v>0</v>
      </c>
      <c r="J1207" s="389">
        <f t="shared" si="467"/>
        <v>0</v>
      </c>
      <c r="K1207" s="390">
        <f t="shared" si="467"/>
        <v>0</v>
      </c>
      <c r="L1207" s="391">
        <f t="shared" si="467"/>
        <v>0</v>
      </c>
      <c r="M1207" s="396">
        <f t="shared" si="467"/>
        <v>0</v>
      </c>
      <c r="N1207" s="392">
        <f t="shared" si="467"/>
        <v>0</v>
      </c>
      <c r="O1207" s="388">
        <f t="shared" si="467"/>
        <v>0</v>
      </c>
      <c r="P1207" s="392">
        <f t="shared" si="467"/>
        <v>0</v>
      </c>
      <c r="Q1207" s="392">
        <f t="shared" si="467"/>
        <v>0</v>
      </c>
      <c r="R1207" s="392">
        <f t="shared" si="467"/>
        <v>0</v>
      </c>
      <c r="S1207" s="392">
        <f t="shared" si="467"/>
        <v>0</v>
      </c>
      <c r="T1207" s="392">
        <f t="shared" si="467"/>
        <v>0</v>
      </c>
      <c r="U1207" s="392">
        <f t="shared" si="467"/>
        <v>0</v>
      </c>
      <c r="V1207" s="393">
        <f t="shared" si="467"/>
        <v>0</v>
      </c>
      <c r="W1207" s="37">
        <f>G1207-SUM(H1207:V1207)</f>
        <v>0</v>
      </c>
      <c r="Y1207"/>
    </row>
    <row r="1208" spans="1:25" outlineLevel="1" x14ac:dyDescent="0.25">
      <c r="A1208" s="212"/>
      <c r="B1208" s="465"/>
      <c r="C1208" s="272"/>
      <c r="D1208" s="272"/>
      <c r="E1208" s="273"/>
      <c r="F1208" s="274" t="s">
        <v>29</v>
      </c>
      <c r="G1208" s="394">
        <f t="shared" ref="G1208:V1208" si="468">G350</f>
        <v>0</v>
      </c>
      <c r="H1208" s="395">
        <f t="shared" si="468"/>
        <v>0</v>
      </c>
      <c r="I1208" s="389">
        <f t="shared" si="468"/>
        <v>0</v>
      </c>
      <c r="J1208" s="389">
        <f t="shared" si="468"/>
        <v>0</v>
      </c>
      <c r="K1208" s="390">
        <f t="shared" si="468"/>
        <v>0</v>
      </c>
      <c r="L1208" s="391">
        <f t="shared" si="468"/>
        <v>0</v>
      </c>
      <c r="M1208" s="392">
        <f t="shared" si="468"/>
        <v>0</v>
      </c>
      <c r="N1208" s="392">
        <f t="shared" si="468"/>
        <v>0</v>
      </c>
      <c r="O1208" s="392">
        <f t="shared" si="468"/>
        <v>0</v>
      </c>
      <c r="P1208" s="392">
        <f t="shared" si="468"/>
        <v>0</v>
      </c>
      <c r="Q1208" s="392">
        <f t="shared" si="468"/>
        <v>0</v>
      </c>
      <c r="R1208" s="392">
        <f t="shared" si="468"/>
        <v>0</v>
      </c>
      <c r="S1208" s="392">
        <f t="shared" si="468"/>
        <v>0</v>
      </c>
      <c r="T1208" s="392">
        <f t="shared" si="468"/>
        <v>0</v>
      </c>
      <c r="U1208" s="392">
        <f t="shared" si="468"/>
        <v>0</v>
      </c>
      <c r="V1208" s="393">
        <f t="shared" si="468"/>
        <v>0</v>
      </c>
      <c r="W1208" s="37">
        <f>G1208-SUM(H1208:V1208)</f>
        <v>0</v>
      </c>
      <c r="Y1208"/>
    </row>
    <row r="1209" spans="1:25" outlineLevel="1" x14ac:dyDescent="0.25">
      <c r="A1209" s="212"/>
      <c r="B1209" s="465"/>
      <c r="C1209" s="272"/>
      <c r="D1209" s="272"/>
      <c r="E1209" s="273"/>
      <c r="F1209" s="274" t="s">
        <v>30</v>
      </c>
      <c r="G1209" s="394">
        <f t="shared" ref="G1209:V1209" si="469">G351</f>
        <v>0</v>
      </c>
      <c r="H1209" s="395">
        <f t="shared" si="469"/>
        <v>0</v>
      </c>
      <c r="I1209" s="389">
        <f t="shared" si="469"/>
        <v>0</v>
      </c>
      <c r="J1209" s="389">
        <f t="shared" si="469"/>
        <v>0</v>
      </c>
      <c r="K1209" s="390">
        <f t="shared" si="469"/>
        <v>0</v>
      </c>
      <c r="L1209" s="391">
        <f t="shared" si="469"/>
        <v>0</v>
      </c>
      <c r="M1209" s="392">
        <f t="shared" si="469"/>
        <v>0</v>
      </c>
      <c r="N1209" s="392">
        <f t="shared" si="469"/>
        <v>0</v>
      </c>
      <c r="O1209" s="392">
        <f t="shared" si="469"/>
        <v>0</v>
      </c>
      <c r="P1209" s="392">
        <f t="shared" si="469"/>
        <v>0</v>
      </c>
      <c r="Q1209" s="392">
        <f t="shared" si="469"/>
        <v>0</v>
      </c>
      <c r="R1209" s="392">
        <f t="shared" si="469"/>
        <v>0</v>
      </c>
      <c r="S1209" s="392">
        <f t="shared" si="469"/>
        <v>0</v>
      </c>
      <c r="T1209" s="392">
        <f t="shared" si="469"/>
        <v>0</v>
      </c>
      <c r="U1209" s="392">
        <f t="shared" si="469"/>
        <v>0</v>
      </c>
      <c r="V1209" s="393">
        <f t="shared" si="469"/>
        <v>0</v>
      </c>
      <c r="W1209" s="37">
        <f>G1209-SUM(H1209:V1209)</f>
        <v>0</v>
      </c>
      <c r="Y1209"/>
    </row>
    <row r="1210" spans="1:25" x14ac:dyDescent="0.25">
      <c r="A1210" s="212"/>
      <c r="B1210" s="465"/>
      <c r="C1210" s="272"/>
      <c r="D1210" s="272"/>
      <c r="E1210" s="273" t="s">
        <v>31</v>
      </c>
      <c r="F1210" s="273"/>
      <c r="G1210" s="367">
        <f>SUBTOTAL(9,G1211:G1214)</f>
        <v>0</v>
      </c>
      <c r="H1210" s="368">
        <f t="shared" ref="H1210:W1210" si="470">SUBTOTAL(9,H1211:H1214)</f>
        <v>0</v>
      </c>
      <c r="I1210" s="369">
        <f t="shared" si="470"/>
        <v>0</v>
      </c>
      <c r="J1210" s="369">
        <f t="shared" si="470"/>
        <v>0</v>
      </c>
      <c r="K1210" s="370">
        <f t="shared" si="470"/>
        <v>0</v>
      </c>
      <c r="L1210" s="364">
        <f t="shared" si="470"/>
        <v>0</v>
      </c>
      <c r="M1210" s="364">
        <f t="shared" si="470"/>
        <v>0</v>
      </c>
      <c r="N1210" s="364">
        <f t="shared" si="470"/>
        <v>0</v>
      </c>
      <c r="O1210" s="364">
        <f t="shared" si="470"/>
        <v>0</v>
      </c>
      <c r="P1210" s="364">
        <f t="shared" si="470"/>
        <v>0</v>
      </c>
      <c r="Q1210" s="364">
        <f t="shared" si="470"/>
        <v>0</v>
      </c>
      <c r="R1210" s="364">
        <f t="shared" si="470"/>
        <v>0</v>
      </c>
      <c r="S1210" s="364">
        <f t="shared" si="470"/>
        <v>0</v>
      </c>
      <c r="T1210" s="364">
        <f t="shared" si="470"/>
        <v>0</v>
      </c>
      <c r="U1210" s="364">
        <f t="shared" si="470"/>
        <v>0</v>
      </c>
      <c r="V1210" s="364">
        <f t="shared" si="470"/>
        <v>0</v>
      </c>
      <c r="W1210" s="366">
        <f t="shared" si="470"/>
        <v>0</v>
      </c>
      <c r="Y1210"/>
    </row>
    <row r="1211" spans="1:25" outlineLevel="1" x14ac:dyDescent="0.25">
      <c r="A1211" s="212"/>
      <c r="B1211" s="465"/>
      <c r="C1211" s="272"/>
      <c r="D1211" s="272"/>
      <c r="E1211" s="273"/>
      <c r="F1211" s="274" t="s">
        <v>32</v>
      </c>
      <c r="G1211" s="394">
        <f t="shared" ref="G1211:V1211" si="471">G353</f>
        <v>0</v>
      </c>
      <c r="H1211" s="395">
        <f t="shared" si="471"/>
        <v>0</v>
      </c>
      <c r="I1211" s="389">
        <f t="shared" si="471"/>
        <v>0</v>
      </c>
      <c r="J1211" s="389">
        <f t="shared" si="471"/>
        <v>0</v>
      </c>
      <c r="K1211" s="390">
        <f t="shared" si="471"/>
        <v>0</v>
      </c>
      <c r="L1211" s="391">
        <f t="shared" si="471"/>
        <v>0</v>
      </c>
      <c r="M1211" s="392">
        <f t="shared" si="471"/>
        <v>0</v>
      </c>
      <c r="N1211" s="392">
        <f t="shared" si="471"/>
        <v>0</v>
      </c>
      <c r="O1211" s="392">
        <f t="shared" si="471"/>
        <v>0</v>
      </c>
      <c r="P1211" s="392">
        <f t="shared" si="471"/>
        <v>0</v>
      </c>
      <c r="Q1211" s="392">
        <f t="shared" si="471"/>
        <v>0</v>
      </c>
      <c r="R1211" s="392">
        <f t="shared" si="471"/>
        <v>0</v>
      </c>
      <c r="S1211" s="392">
        <f t="shared" si="471"/>
        <v>0</v>
      </c>
      <c r="T1211" s="392">
        <f t="shared" si="471"/>
        <v>0</v>
      </c>
      <c r="U1211" s="392">
        <f t="shared" si="471"/>
        <v>0</v>
      </c>
      <c r="V1211" s="393">
        <f t="shared" si="471"/>
        <v>0</v>
      </c>
      <c r="W1211" s="37">
        <f>G1211-SUM(H1211:V1211)</f>
        <v>0</v>
      </c>
      <c r="Y1211"/>
    </row>
    <row r="1212" spans="1:25" outlineLevel="1" x14ac:dyDescent="0.25">
      <c r="A1212" s="212"/>
      <c r="B1212" s="465"/>
      <c r="C1212" s="272"/>
      <c r="D1212" s="272"/>
      <c r="E1212" s="273"/>
      <c r="F1212" s="274" t="s">
        <v>33</v>
      </c>
      <c r="G1212" s="394">
        <f t="shared" ref="G1212:V1212" si="472">G354</f>
        <v>0</v>
      </c>
      <c r="H1212" s="395">
        <f t="shared" si="472"/>
        <v>0</v>
      </c>
      <c r="I1212" s="389">
        <f t="shared" si="472"/>
        <v>0</v>
      </c>
      <c r="J1212" s="389">
        <f t="shared" si="472"/>
        <v>0</v>
      </c>
      <c r="K1212" s="390">
        <f t="shared" si="472"/>
        <v>0</v>
      </c>
      <c r="L1212" s="391">
        <f t="shared" si="472"/>
        <v>0</v>
      </c>
      <c r="M1212" s="410">
        <f t="shared" si="472"/>
        <v>0</v>
      </c>
      <c r="N1212" s="392">
        <f t="shared" si="472"/>
        <v>0</v>
      </c>
      <c r="O1212" s="411">
        <f t="shared" si="472"/>
        <v>0</v>
      </c>
      <c r="P1212" s="412">
        <f t="shared" si="472"/>
        <v>0</v>
      </c>
      <c r="Q1212" s="410">
        <f t="shared" si="472"/>
        <v>0</v>
      </c>
      <c r="R1212" s="412">
        <f t="shared" si="472"/>
        <v>0</v>
      </c>
      <c r="S1212" s="412">
        <f t="shared" si="472"/>
        <v>0</v>
      </c>
      <c r="T1212" s="411">
        <f t="shared" si="472"/>
        <v>0</v>
      </c>
      <c r="U1212" s="412">
        <f t="shared" si="472"/>
        <v>0</v>
      </c>
      <c r="V1212" s="393">
        <f t="shared" si="472"/>
        <v>0</v>
      </c>
      <c r="W1212" s="37">
        <f>G1212-SUM(H1212:V1212)</f>
        <v>0</v>
      </c>
      <c r="Y1212"/>
    </row>
    <row r="1213" spans="1:25" outlineLevel="1" x14ac:dyDescent="0.25">
      <c r="A1213" s="212"/>
      <c r="B1213" s="465"/>
      <c r="C1213" s="272"/>
      <c r="D1213" s="272"/>
      <c r="E1213" s="273"/>
      <c r="F1213" s="274" t="s">
        <v>34</v>
      </c>
      <c r="G1213" s="394">
        <f t="shared" ref="G1213:V1213" si="473">G355</f>
        <v>0</v>
      </c>
      <c r="H1213" s="395">
        <f t="shared" si="473"/>
        <v>0</v>
      </c>
      <c r="I1213" s="389">
        <f t="shared" si="473"/>
        <v>0</v>
      </c>
      <c r="J1213" s="389">
        <f t="shared" si="473"/>
        <v>0</v>
      </c>
      <c r="K1213" s="390">
        <f t="shared" si="473"/>
        <v>0</v>
      </c>
      <c r="L1213" s="391">
        <f t="shared" si="473"/>
        <v>0</v>
      </c>
      <c r="M1213" s="396">
        <f t="shared" si="473"/>
        <v>0</v>
      </c>
      <c r="N1213" s="392">
        <f t="shared" si="473"/>
        <v>0</v>
      </c>
      <c r="O1213" s="388">
        <f t="shared" si="473"/>
        <v>0</v>
      </c>
      <c r="P1213" s="392">
        <f t="shared" si="473"/>
        <v>0</v>
      </c>
      <c r="Q1213" s="396">
        <f t="shared" si="473"/>
        <v>0</v>
      </c>
      <c r="R1213" s="392">
        <f t="shared" si="473"/>
        <v>0</v>
      </c>
      <c r="S1213" s="392">
        <f t="shared" si="473"/>
        <v>0</v>
      </c>
      <c r="T1213" s="388">
        <f t="shared" si="473"/>
        <v>0</v>
      </c>
      <c r="U1213" s="392">
        <f t="shared" si="473"/>
        <v>0</v>
      </c>
      <c r="V1213" s="393">
        <f t="shared" si="473"/>
        <v>0</v>
      </c>
      <c r="W1213" s="37">
        <f>G1213-SUM(H1213:V1213)</f>
        <v>0</v>
      </c>
      <c r="Y1213"/>
    </row>
    <row r="1214" spans="1:25" outlineLevel="1" x14ac:dyDescent="0.25">
      <c r="A1214" s="212"/>
      <c r="B1214" s="465"/>
      <c r="C1214" s="272"/>
      <c r="D1214" s="272"/>
      <c r="E1214" s="273"/>
      <c r="F1214" s="274" t="s">
        <v>35</v>
      </c>
      <c r="G1214" s="394">
        <f t="shared" ref="G1214:V1214" si="474">G356</f>
        <v>0</v>
      </c>
      <c r="H1214" s="395">
        <f t="shared" si="474"/>
        <v>0</v>
      </c>
      <c r="I1214" s="389">
        <f t="shared" si="474"/>
        <v>0</v>
      </c>
      <c r="J1214" s="389">
        <f t="shared" si="474"/>
        <v>0</v>
      </c>
      <c r="K1214" s="390">
        <f t="shared" si="474"/>
        <v>0</v>
      </c>
      <c r="L1214" s="391">
        <f t="shared" si="474"/>
        <v>0</v>
      </c>
      <c r="M1214" s="396">
        <f t="shared" si="474"/>
        <v>0</v>
      </c>
      <c r="N1214" s="392">
        <f t="shared" si="474"/>
        <v>0</v>
      </c>
      <c r="O1214" s="388">
        <f t="shared" si="474"/>
        <v>0</v>
      </c>
      <c r="P1214" s="392">
        <f t="shared" si="474"/>
        <v>0</v>
      </c>
      <c r="Q1214" s="396">
        <f t="shared" si="474"/>
        <v>0</v>
      </c>
      <c r="R1214" s="392">
        <f t="shared" si="474"/>
        <v>0</v>
      </c>
      <c r="S1214" s="392">
        <f t="shared" si="474"/>
        <v>0</v>
      </c>
      <c r="T1214" s="388">
        <f t="shared" si="474"/>
        <v>0</v>
      </c>
      <c r="U1214" s="392">
        <f t="shared" si="474"/>
        <v>0</v>
      </c>
      <c r="V1214" s="393">
        <f t="shared" si="474"/>
        <v>0</v>
      </c>
      <c r="W1214" s="37">
        <f>G1214-SUM(H1214:V1214)</f>
        <v>0</v>
      </c>
      <c r="Y1214"/>
    </row>
    <row r="1215" spans="1:25" x14ac:dyDescent="0.25">
      <c r="A1215" s="212"/>
      <c r="B1215" s="465"/>
      <c r="C1215" s="272"/>
      <c r="D1215" s="272" t="s">
        <v>36</v>
      </c>
      <c r="E1215" s="273"/>
      <c r="F1215" s="273"/>
      <c r="G1215" s="367"/>
      <c r="H1215" s="369"/>
      <c r="I1215" s="369"/>
      <c r="J1215" s="369"/>
      <c r="K1215" s="370"/>
      <c r="L1215" s="363"/>
      <c r="M1215" s="364"/>
      <c r="N1215" s="364"/>
      <c r="O1215" s="364"/>
      <c r="P1215" s="364"/>
      <c r="Q1215" s="364"/>
      <c r="R1215" s="364"/>
      <c r="S1215" s="364"/>
      <c r="T1215" s="364"/>
      <c r="U1215" s="364"/>
      <c r="V1215" s="365"/>
      <c r="W1215" s="366"/>
      <c r="Y1215"/>
    </row>
    <row r="1216" spans="1:25" x14ac:dyDescent="0.25">
      <c r="A1216" s="212"/>
      <c r="B1216" s="465"/>
      <c r="C1216" s="272"/>
      <c r="D1216" s="272"/>
      <c r="E1216" s="275" t="s">
        <v>37</v>
      </c>
      <c r="F1216" s="273"/>
      <c r="G1216" s="367">
        <f t="shared" ref="G1216:W1216" si="475">SUBTOTAL(9,G1217:G1219)</f>
        <v>0</v>
      </c>
      <c r="H1216" s="368">
        <f t="shared" si="475"/>
        <v>0</v>
      </c>
      <c r="I1216" s="369">
        <f t="shared" si="475"/>
        <v>0</v>
      </c>
      <c r="J1216" s="369">
        <f t="shared" si="475"/>
        <v>0</v>
      </c>
      <c r="K1216" s="370">
        <f t="shared" si="475"/>
        <v>0</v>
      </c>
      <c r="L1216" s="364">
        <f t="shared" si="475"/>
        <v>0</v>
      </c>
      <c r="M1216" s="364">
        <f t="shared" si="475"/>
        <v>0</v>
      </c>
      <c r="N1216" s="364">
        <f t="shared" si="475"/>
        <v>0</v>
      </c>
      <c r="O1216" s="364">
        <f t="shared" si="475"/>
        <v>0</v>
      </c>
      <c r="P1216" s="364">
        <f t="shared" si="475"/>
        <v>0</v>
      </c>
      <c r="Q1216" s="364">
        <f t="shared" si="475"/>
        <v>0</v>
      </c>
      <c r="R1216" s="364">
        <f t="shared" si="475"/>
        <v>0</v>
      </c>
      <c r="S1216" s="364">
        <f t="shared" si="475"/>
        <v>0</v>
      </c>
      <c r="T1216" s="364">
        <f t="shared" si="475"/>
        <v>0</v>
      </c>
      <c r="U1216" s="364">
        <f t="shared" si="475"/>
        <v>0</v>
      </c>
      <c r="V1216" s="364">
        <f t="shared" si="475"/>
        <v>0</v>
      </c>
      <c r="W1216" s="366">
        <f t="shared" si="475"/>
        <v>0</v>
      </c>
      <c r="Y1216"/>
    </row>
    <row r="1217" spans="1:25" outlineLevel="1" x14ac:dyDescent="0.25">
      <c r="A1217" s="212"/>
      <c r="B1217" s="465"/>
      <c r="C1217" s="272"/>
      <c r="D1217" s="272"/>
      <c r="E1217" s="275"/>
      <c r="F1217" s="274" t="s">
        <v>38</v>
      </c>
      <c r="G1217" s="394">
        <f t="shared" ref="G1217:V1217" si="476">G359</f>
        <v>0</v>
      </c>
      <c r="H1217" s="395">
        <f t="shared" si="476"/>
        <v>0</v>
      </c>
      <c r="I1217" s="389">
        <f t="shared" si="476"/>
        <v>0</v>
      </c>
      <c r="J1217" s="389">
        <f t="shared" si="476"/>
        <v>0</v>
      </c>
      <c r="K1217" s="390">
        <f t="shared" si="476"/>
        <v>0</v>
      </c>
      <c r="L1217" s="391">
        <f t="shared" si="476"/>
        <v>0</v>
      </c>
      <c r="M1217" s="396">
        <f t="shared" si="476"/>
        <v>0</v>
      </c>
      <c r="N1217" s="392">
        <f t="shared" si="476"/>
        <v>0</v>
      </c>
      <c r="O1217" s="388">
        <f t="shared" si="476"/>
        <v>0</v>
      </c>
      <c r="P1217" s="392">
        <f t="shared" si="476"/>
        <v>0</v>
      </c>
      <c r="Q1217" s="396">
        <f t="shared" si="476"/>
        <v>0</v>
      </c>
      <c r="R1217" s="392">
        <f t="shared" si="476"/>
        <v>0</v>
      </c>
      <c r="S1217" s="392">
        <f t="shared" si="476"/>
        <v>0</v>
      </c>
      <c r="T1217" s="388">
        <f t="shared" si="476"/>
        <v>0</v>
      </c>
      <c r="U1217" s="392">
        <f t="shared" si="476"/>
        <v>0</v>
      </c>
      <c r="V1217" s="393">
        <f t="shared" si="476"/>
        <v>0</v>
      </c>
      <c r="W1217" s="37">
        <f>G1217-SUM(H1217:V1217)</f>
        <v>0</v>
      </c>
      <c r="Y1217"/>
    </row>
    <row r="1218" spans="1:25" outlineLevel="1" x14ac:dyDescent="0.25">
      <c r="A1218" s="212"/>
      <c r="B1218" s="465"/>
      <c r="C1218" s="272"/>
      <c r="D1218" s="272"/>
      <c r="E1218" s="273"/>
      <c r="F1218" s="274" t="s">
        <v>39</v>
      </c>
      <c r="G1218" s="394">
        <f t="shared" ref="G1218:V1218" si="477">G360</f>
        <v>0</v>
      </c>
      <c r="H1218" s="395">
        <f t="shared" si="477"/>
        <v>0</v>
      </c>
      <c r="I1218" s="389">
        <f t="shared" si="477"/>
        <v>0</v>
      </c>
      <c r="J1218" s="389">
        <f t="shared" si="477"/>
        <v>0</v>
      </c>
      <c r="K1218" s="390">
        <f t="shared" si="477"/>
        <v>0</v>
      </c>
      <c r="L1218" s="391">
        <f t="shared" si="477"/>
        <v>0</v>
      </c>
      <c r="M1218" s="396">
        <f t="shared" si="477"/>
        <v>0</v>
      </c>
      <c r="N1218" s="392">
        <f t="shared" si="477"/>
        <v>0</v>
      </c>
      <c r="O1218" s="388">
        <f t="shared" si="477"/>
        <v>0</v>
      </c>
      <c r="P1218" s="392">
        <f t="shared" si="477"/>
        <v>0</v>
      </c>
      <c r="Q1218" s="396">
        <f t="shared" si="477"/>
        <v>0</v>
      </c>
      <c r="R1218" s="392">
        <f t="shared" si="477"/>
        <v>0</v>
      </c>
      <c r="S1218" s="392">
        <f t="shared" si="477"/>
        <v>0</v>
      </c>
      <c r="T1218" s="388">
        <f t="shared" si="477"/>
        <v>0</v>
      </c>
      <c r="U1218" s="392">
        <f t="shared" si="477"/>
        <v>0</v>
      </c>
      <c r="V1218" s="393">
        <f t="shared" si="477"/>
        <v>0</v>
      </c>
      <c r="W1218" s="37">
        <f>G1218-SUM(H1218:V1218)</f>
        <v>0</v>
      </c>
      <c r="Y1218"/>
    </row>
    <row r="1219" spans="1:25" outlineLevel="1" x14ac:dyDescent="0.25">
      <c r="A1219" s="212"/>
      <c r="B1219" s="465"/>
      <c r="C1219" s="272"/>
      <c r="D1219" s="272"/>
      <c r="E1219" s="273"/>
      <c r="F1219" s="274" t="s">
        <v>40</v>
      </c>
      <c r="G1219" s="394">
        <f t="shared" ref="G1219:V1219" si="478">G361</f>
        <v>0</v>
      </c>
      <c r="H1219" s="395">
        <f t="shared" si="478"/>
        <v>0</v>
      </c>
      <c r="I1219" s="389">
        <f t="shared" si="478"/>
        <v>0</v>
      </c>
      <c r="J1219" s="389">
        <f t="shared" si="478"/>
        <v>0</v>
      </c>
      <c r="K1219" s="390">
        <f t="shared" si="478"/>
        <v>0</v>
      </c>
      <c r="L1219" s="391">
        <f t="shared" si="478"/>
        <v>0</v>
      </c>
      <c r="M1219" s="396">
        <f t="shared" si="478"/>
        <v>0</v>
      </c>
      <c r="N1219" s="392">
        <f t="shared" si="478"/>
        <v>0</v>
      </c>
      <c r="O1219" s="388">
        <f t="shared" si="478"/>
        <v>0</v>
      </c>
      <c r="P1219" s="392">
        <f t="shared" si="478"/>
        <v>0</v>
      </c>
      <c r="Q1219" s="396">
        <f t="shared" si="478"/>
        <v>0</v>
      </c>
      <c r="R1219" s="392">
        <f t="shared" si="478"/>
        <v>0</v>
      </c>
      <c r="S1219" s="392">
        <f t="shared" si="478"/>
        <v>0</v>
      </c>
      <c r="T1219" s="388">
        <f t="shared" si="478"/>
        <v>0</v>
      </c>
      <c r="U1219" s="392">
        <f t="shared" si="478"/>
        <v>0</v>
      </c>
      <c r="V1219" s="393">
        <f t="shared" si="478"/>
        <v>0</v>
      </c>
      <c r="W1219" s="37">
        <f>G1219-SUM(H1219:V1219)</f>
        <v>0</v>
      </c>
      <c r="Y1219"/>
    </row>
    <row r="1220" spans="1:25" x14ac:dyDescent="0.25">
      <c r="A1220" s="212"/>
      <c r="B1220" s="465"/>
      <c r="C1220" s="272"/>
      <c r="D1220" s="272"/>
      <c r="E1220" s="273" t="s">
        <v>41</v>
      </c>
      <c r="F1220" s="273"/>
      <c r="G1220" s="367">
        <f t="shared" ref="G1220:W1220" si="479">SUBTOTAL(9,G1221:G1223)</f>
        <v>0</v>
      </c>
      <c r="H1220" s="368">
        <f t="shared" si="479"/>
        <v>0</v>
      </c>
      <c r="I1220" s="369">
        <f t="shared" si="479"/>
        <v>0</v>
      </c>
      <c r="J1220" s="369">
        <f t="shared" si="479"/>
        <v>0</v>
      </c>
      <c r="K1220" s="370">
        <f t="shared" si="479"/>
        <v>0</v>
      </c>
      <c r="L1220" s="364">
        <f t="shared" si="479"/>
        <v>0</v>
      </c>
      <c r="M1220" s="364">
        <f t="shared" si="479"/>
        <v>0</v>
      </c>
      <c r="N1220" s="364">
        <f t="shared" si="479"/>
        <v>0</v>
      </c>
      <c r="O1220" s="364">
        <f t="shared" si="479"/>
        <v>0</v>
      </c>
      <c r="P1220" s="364">
        <f t="shared" si="479"/>
        <v>0</v>
      </c>
      <c r="Q1220" s="364">
        <f t="shared" si="479"/>
        <v>0</v>
      </c>
      <c r="R1220" s="364">
        <f t="shared" si="479"/>
        <v>0</v>
      </c>
      <c r="S1220" s="364">
        <f t="shared" si="479"/>
        <v>0</v>
      </c>
      <c r="T1220" s="364">
        <f t="shared" si="479"/>
        <v>0</v>
      </c>
      <c r="U1220" s="364">
        <f t="shared" si="479"/>
        <v>0</v>
      </c>
      <c r="V1220" s="364">
        <f t="shared" si="479"/>
        <v>0</v>
      </c>
      <c r="W1220" s="366">
        <f t="shared" si="479"/>
        <v>0</v>
      </c>
      <c r="Y1220"/>
    </row>
    <row r="1221" spans="1:25" outlineLevel="1" x14ac:dyDescent="0.25">
      <c r="A1221" s="212"/>
      <c r="B1221" s="465"/>
      <c r="C1221" s="272"/>
      <c r="D1221" s="272"/>
      <c r="E1221" s="273"/>
      <c r="F1221" s="274" t="s">
        <v>42</v>
      </c>
      <c r="G1221" s="394">
        <f t="shared" ref="G1221:V1221" si="480">G363</f>
        <v>0</v>
      </c>
      <c r="H1221" s="395">
        <f t="shared" si="480"/>
        <v>0</v>
      </c>
      <c r="I1221" s="389">
        <f t="shared" si="480"/>
        <v>0</v>
      </c>
      <c r="J1221" s="389">
        <f t="shared" si="480"/>
        <v>0</v>
      </c>
      <c r="K1221" s="390">
        <f t="shared" si="480"/>
        <v>0</v>
      </c>
      <c r="L1221" s="391">
        <f t="shared" si="480"/>
        <v>0</v>
      </c>
      <c r="M1221" s="396">
        <f t="shared" si="480"/>
        <v>0</v>
      </c>
      <c r="N1221" s="392">
        <f t="shared" si="480"/>
        <v>0</v>
      </c>
      <c r="O1221" s="388">
        <f t="shared" si="480"/>
        <v>0</v>
      </c>
      <c r="P1221" s="392">
        <f t="shared" si="480"/>
        <v>0</v>
      </c>
      <c r="Q1221" s="396">
        <f t="shared" si="480"/>
        <v>0</v>
      </c>
      <c r="R1221" s="392">
        <f t="shared" si="480"/>
        <v>0</v>
      </c>
      <c r="S1221" s="392">
        <f t="shared" si="480"/>
        <v>0</v>
      </c>
      <c r="T1221" s="388">
        <f t="shared" si="480"/>
        <v>0</v>
      </c>
      <c r="U1221" s="392">
        <f t="shared" si="480"/>
        <v>0</v>
      </c>
      <c r="V1221" s="393">
        <f t="shared" si="480"/>
        <v>0</v>
      </c>
      <c r="W1221" s="37">
        <f>G1221-SUM(H1221:V1221)</f>
        <v>0</v>
      </c>
      <c r="Y1221"/>
    </row>
    <row r="1222" spans="1:25" outlineLevel="1" x14ac:dyDescent="0.25">
      <c r="A1222" s="212"/>
      <c r="B1222" s="465"/>
      <c r="C1222" s="272"/>
      <c r="D1222" s="272"/>
      <c r="E1222" s="273"/>
      <c r="F1222" s="274" t="s">
        <v>43</v>
      </c>
      <c r="G1222" s="394">
        <f t="shared" ref="G1222:V1222" si="481">G364</f>
        <v>0</v>
      </c>
      <c r="H1222" s="395">
        <f t="shared" si="481"/>
        <v>0</v>
      </c>
      <c r="I1222" s="389">
        <f t="shared" si="481"/>
        <v>0</v>
      </c>
      <c r="J1222" s="389">
        <f t="shared" si="481"/>
        <v>0</v>
      </c>
      <c r="K1222" s="390">
        <f t="shared" si="481"/>
        <v>0</v>
      </c>
      <c r="L1222" s="391">
        <f t="shared" si="481"/>
        <v>0</v>
      </c>
      <c r="M1222" s="396">
        <f t="shared" si="481"/>
        <v>0</v>
      </c>
      <c r="N1222" s="392">
        <f t="shared" si="481"/>
        <v>0</v>
      </c>
      <c r="O1222" s="388">
        <f t="shared" si="481"/>
        <v>0</v>
      </c>
      <c r="P1222" s="392">
        <f t="shared" si="481"/>
        <v>0</v>
      </c>
      <c r="Q1222" s="396">
        <f t="shared" si="481"/>
        <v>0</v>
      </c>
      <c r="R1222" s="392">
        <f t="shared" si="481"/>
        <v>0</v>
      </c>
      <c r="S1222" s="392">
        <f t="shared" si="481"/>
        <v>0</v>
      </c>
      <c r="T1222" s="388">
        <f t="shared" si="481"/>
        <v>0</v>
      </c>
      <c r="U1222" s="392">
        <f t="shared" si="481"/>
        <v>0</v>
      </c>
      <c r="V1222" s="393">
        <f t="shared" si="481"/>
        <v>0</v>
      </c>
      <c r="W1222" s="37">
        <f>G1222-SUM(H1222:V1222)</f>
        <v>0</v>
      </c>
      <c r="Y1222"/>
    </row>
    <row r="1223" spans="1:25" outlineLevel="1" x14ac:dyDescent="0.25">
      <c r="A1223" s="212"/>
      <c r="B1223" s="465"/>
      <c r="C1223" s="272"/>
      <c r="D1223" s="272"/>
      <c r="E1223" s="273"/>
      <c r="F1223" s="274" t="s">
        <v>44</v>
      </c>
      <c r="G1223" s="394">
        <f t="shared" ref="G1223:V1223" si="482">G365</f>
        <v>0</v>
      </c>
      <c r="H1223" s="395">
        <f t="shared" si="482"/>
        <v>0</v>
      </c>
      <c r="I1223" s="389">
        <f t="shared" si="482"/>
        <v>0</v>
      </c>
      <c r="J1223" s="389">
        <f t="shared" si="482"/>
        <v>0</v>
      </c>
      <c r="K1223" s="390">
        <f t="shared" si="482"/>
        <v>0</v>
      </c>
      <c r="L1223" s="391">
        <f t="shared" si="482"/>
        <v>0</v>
      </c>
      <c r="M1223" s="396">
        <f t="shared" si="482"/>
        <v>0</v>
      </c>
      <c r="N1223" s="392">
        <f t="shared" si="482"/>
        <v>0</v>
      </c>
      <c r="O1223" s="388">
        <f t="shared" si="482"/>
        <v>0</v>
      </c>
      <c r="P1223" s="392">
        <f t="shared" si="482"/>
        <v>0</v>
      </c>
      <c r="Q1223" s="396">
        <f t="shared" si="482"/>
        <v>0</v>
      </c>
      <c r="R1223" s="392">
        <f t="shared" si="482"/>
        <v>0</v>
      </c>
      <c r="S1223" s="392">
        <f t="shared" si="482"/>
        <v>0</v>
      </c>
      <c r="T1223" s="388">
        <f t="shared" si="482"/>
        <v>0</v>
      </c>
      <c r="U1223" s="392">
        <f t="shared" si="482"/>
        <v>0</v>
      </c>
      <c r="V1223" s="393">
        <f t="shared" si="482"/>
        <v>0</v>
      </c>
      <c r="W1223" s="37">
        <f>G1223-SUM(H1223:V1223)</f>
        <v>0</v>
      </c>
      <c r="Y1223"/>
    </row>
    <row r="1224" spans="1:25" x14ac:dyDescent="0.25">
      <c r="A1224" s="212"/>
      <c r="B1224" s="465"/>
      <c r="C1224" s="272"/>
      <c r="D1224" s="272"/>
      <c r="E1224" s="273" t="s">
        <v>45</v>
      </c>
      <c r="F1224" s="273"/>
      <c r="G1224" s="367">
        <f t="shared" ref="G1224:W1224" si="483">SUBTOTAL(9,G1225:G1227)</f>
        <v>0</v>
      </c>
      <c r="H1224" s="368">
        <f t="shared" si="483"/>
        <v>0</v>
      </c>
      <c r="I1224" s="369">
        <f t="shared" si="483"/>
        <v>0</v>
      </c>
      <c r="J1224" s="369">
        <f t="shared" si="483"/>
        <v>0</v>
      </c>
      <c r="K1224" s="370">
        <f t="shared" si="483"/>
        <v>0</v>
      </c>
      <c r="L1224" s="364">
        <f t="shared" si="483"/>
        <v>0</v>
      </c>
      <c r="M1224" s="364">
        <f t="shared" si="483"/>
        <v>0</v>
      </c>
      <c r="N1224" s="364">
        <f t="shared" si="483"/>
        <v>0</v>
      </c>
      <c r="O1224" s="364">
        <f t="shared" si="483"/>
        <v>0</v>
      </c>
      <c r="P1224" s="364">
        <f t="shared" si="483"/>
        <v>0</v>
      </c>
      <c r="Q1224" s="364">
        <f t="shared" si="483"/>
        <v>0</v>
      </c>
      <c r="R1224" s="364">
        <f t="shared" si="483"/>
        <v>0</v>
      </c>
      <c r="S1224" s="364">
        <f t="shared" si="483"/>
        <v>0</v>
      </c>
      <c r="T1224" s="364">
        <f t="shared" si="483"/>
        <v>0</v>
      </c>
      <c r="U1224" s="364">
        <f t="shared" si="483"/>
        <v>0</v>
      </c>
      <c r="V1224" s="364">
        <f t="shared" si="483"/>
        <v>0</v>
      </c>
      <c r="W1224" s="366">
        <f t="shared" si="483"/>
        <v>0</v>
      </c>
      <c r="Y1224"/>
    </row>
    <row r="1225" spans="1:25" outlineLevel="1" x14ac:dyDescent="0.25">
      <c r="A1225" s="212"/>
      <c r="B1225" s="465"/>
      <c r="C1225" s="272"/>
      <c r="D1225" s="272"/>
      <c r="E1225" s="273"/>
      <c r="F1225" s="274" t="s">
        <v>46</v>
      </c>
      <c r="G1225" s="394">
        <f t="shared" ref="G1225:V1225" si="484">G367</f>
        <v>0</v>
      </c>
      <c r="H1225" s="395">
        <f t="shared" si="484"/>
        <v>0</v>
      </c>
      <c r="I1225" s="389">
        <f t="shared" si="484"/>
        <v>0</v>
      </c>
      <c r="J1225" s="389">
        <f t="shared" si="484"/>
        <v>0</v>
      </c>
      <c r="K1225" s="390">
        <f t="shared" si="484"/>
        <v>0</v>
      </c>
      <c r="L1225" s="391">
        <f t="shared" si="484"/>
        <v>0</v>
      </c>
      <c r="M1225" s="396">
        <f t="shared" si="484"/>
        <v>0</v>
      </c>
      <c r="N1225" s="392">
        <f t="shared" si="484"/>
        <v>0</v>
      </c>
      <c r="O1225" s="388">
        <f t="shared" si="484"/>
        <v>0</v>
      </c>
      <c r="P1225" s="392">
        <f t="shared" si="484"/>
        <v>0</v>
      </c>
      <c r="Q1225" s="396">
        <f t="shared" si="484"/>
        <v>0</v>
      </c>
      <c r="R1225" s="392">
        <f t="shared" si="484"/>
        <v>0</v>
      </c>
      <c r="S1225" s="392">
        <f t="shared" si="484"/>
        <v>0</v>
      </c>
      <c r="T1225" s="388">
        <f t="shared" si="484"/>
        <v>0</v>
      </c>
      <c r="U1225" s="392">
        <f t="shared" si="484"/>
        <v>0</v>
      </c>
      <c r="V1225" s="393">
        <f t="shared" si="484"/>
        <v>0</v>
      </c>
      <c r="W1225" s="37">
        <f>G1225-SUM(H1225:V1225)</f>
        <v>0</v>
      </c>
      <c r="Y1225"/>
    </row>
    <row r="1226" spans="1:25" outlineLevel="1" x14ac:dyDescent="0.25">
      <c r="A1226" s="212"/>
      <c r="B1226" s="465"/>
      <c r="C1226" s="272"/>
      <c r="D1226" s="272"/>
      <c r="E1226" s="273"/>
      <c r="F1226" s="274" t="s">
        <v>47</v>
      </c>
      <c r="G1226" s="394">
        <f t="shared" ref="G1226:V1226" si="485">G368</f>
        <v>0</v>
      </c>
      <c r="H1226" s="395">
        <f t="shared" si="485"/>
        <v>0</v>
      </c>
      <c r="I1226" s="389">
        <f t="shared" si="485"/>
        <v>0</v>
      </c>
      <c r="J1226" s="389">
        <f t="shared" si="485"/>
        <v>0</v>
      </c>
      <c r="K1226" s="390">
        <f t="shared" si="485"/>
        <v>0</v>
      </c>
      <c r="L1226" s="391">
        <f t="shared" si="485"/>
        <v>0</v>
      </c>
      <c r="M1226" s="396">
        <f t="shared" si="485"/>
        <v>0</v>
      </c>
      <c r="N1226" s="392">
        <f t="shared" si="485"/>
        <v>0</v>
      </c>
      <c r="O1226" s="388">
        <f t="shared" si="485"/>
        <v>0</v>
      </c>
      <c r="P1226" s="392">
        <f t="shared" si="485"/>
        <v>0</v>
      </c>
      <c r="Q1226" s="396">
        <f t="shared" si="485"/>
        <v>0</v>
      </c>
      <c r="R1226" s="392">
        <f t="shared" si="485"/>
        <v>0</v>
      </c>
      <c r="S1226" s="392">
        <f t="shared" si="485"/>
        <v>0</v>
      </c>
      <c r="T1226" s="388">
        <f t="shared" si="485"/>
        <v>0</v>
      </c>
      <c r="U1226" s="392">
        <f t="shared" si="485"/>
        <v>0</v>
      </c>
      <c r="V1226" s="393">
        <f t="shared" si="485"/>
        <v>0</v>
      </c>
      <c r="W1226" s="37">
        <f>G1226-SUM(H1226:V1226)</f>
        <v>0</v>
      </c>
      <c r="Y1226"/>
    </row>
    <row r="1227" spans="1:25" outlineLevel="1" x14ac:dyDescent="0.25">
      <c r="A1227" s="212"/>
      <c r="B1227" s="465"/>
      <c r="C1227" s="272"/>
      <c r="D1227" s="272"/>
      <c r="E1227" s="273"/>
      <c r="F1227" s="274" t="s">
        <v>48</v>
      </c>
      <c r="G1227" s="394">
        <f t="shared" ref="G1227:V1227" si="486">G369</f>
        <v>0</v>
      </c>
      <c r="H1227" s="395">
        <f t="shared" si="486"/>
        <v>0</v>
      </c>
      <c r="I1227" s="389">
        <f t="shared" si="486"/>
        <v>0</v>
      </c>
      <c r="J1227" s="389">
        <f t="shared" si="486"/>
        <v>0</v>
      </c>
      <c r="K1227" s="390">
        <f t="shared" si="486"/>
        <v>0</v>
      </c>
      <c r="L1227" s="391">
        <f t="shared" si="486"/>
        <v>0</v>
      </c>
      <c r="M1227" s="396">
        <f t="shared" si="486"/>
        <v>0</v>
      </c>
      <c r="N1227" s="392">
        <f t="shared" si="486"/>
        <v>0</v>
      </c>
      <c r="O1227" s="388">
        <f t="shared" si="486"/>
        <v>0</v>
      </c>
      <c r="P1227" s="392">
        <f t="shared" si="486"/>
        <v>0</v>
      </c>
      <c r="Q1227" s="396">
        <f t="shared" si="486"/>
        <v>0</v>
      </c>
      <c r="R1227" s="392">
        <f t="shared" si="486"/>
        <v>0</v>
      </c>
      <c r="S1227" s="392">
        <f t="shared" si="486"/>
        <v>0</v>
      </c>
      <c r="T1227" s="388">
        <f t="shared" si="486"/>
        <v>0</v>
      </c>
      <c r="U1227" s="392">
        <f t="shared" si="486"/>
        <v>0</v>
      </c>
      <c r="V1227" s="393">
        <f t="shared" si="486"/>
        <v>0</v>
      </c>
      <c r="W1227" s="37">
        <f>G1227-SUM(H1227:V1227)</f>
        <v>0</v>
      </c>
      <c r="Y1227"/>
    </row>
    <row r="1228" spans="1:25" x14ac:dyDescent="0.25">
      <c r="A1228" s="212"/>
      <c r="B1228" s="465"/>
      <c r="C1228" s="272"/>
      <c r="D1228" s="272" t="s">
        <v>49</v>
      </c>
      <c r="E1228" s="273"/>
      <c r="F1228" s="273"/>
      <c r="G1228" s="367"/>
      <c r="H1228" s="369"/>
      <c r="I1228" s="369"/>
      <c r="J1228" s="369"/>
      <c r="K1228" s="370"/>
      <c r="L1228" s="363"/>
      <c r="M1228" s="364"/>
      <c r="N1228" s="364"/>
      <c r="O1228" s="364"/>
      <c r="P1228" s="364"/>
      <c r="Q1228" s="364"/>
      <c r="R1228" s="364"/>
      <c r="S1228" s="364"/>
      <c r="T1228" s="364"/>
      <c r="U1228" s="364"/>
      <c r="V1228" s="365"/>
      <c r="W1228" s="366"/>
      <c r="Y1228"/>
    </row>
    <row r="1229" spans="1:25" x14ac:dyDescent="0.25">
      <c r="A1229" s="212"/>
      <c r="B1229" s="465"/>
      <c r="C1229" s="272"/>
      <c r="D1229" s="272"/>
      <c r="E1229" s="273" t="s">
        <v>50</v>
      </c>
      <c r="F1229" s="273"/>
      <c r="G1229" s="367">
        <f t="shared" ref="G1229:W1229" si="487">SUBTOTAL(9,G1230:G1231)</f>
        <v>0</v>
      </c>
      <c r="H1229" s="368">
        <f t="shared" si="487"/>
        <v>0</v>
      </c>
      <c r="I1229" s="369">
        <f t="shared" si="487"/>
        <v>0</v>
      </c>
      <c r="J1229" s="369">
        <f t="shared" si="487"/>
        <v>0</v>
      </c>
      <c r="K1229" s="370">
        <f t="shared" si="487"/>
        <v>0</v>
      </c>
      <c r="L1229" s="364">
        <f t="shared" si="487"/>
        <v>0</v>
      </c>
      <c r="M1229" s="364">
        <f t="shared" si="487"/>
        <v>0</v>
      </c>
      <c r="N1229" s="364">
        <f t="shared" si="487"/>
        <v>0</v>
      </c>
      <c r="O1229" s="364">
        <f t="shared" si="487"/>
        <v>0</v>
      </c>
      <c r="P1229" s="364">
        <f t="shared" si="487"/>
        <v>0</v>
      </c>
      <c r="Q1229" s="364">
        <f t="shared" si="487"/>
        <v>0</v>
      </c>
      <c r="R1229" s="364">
        <f t="shared" si="487"/>
        <v>0</v>
      </c>
      <c r="S1229" s="364">
        <f t="shared" si="487"/>
        <v>0</v>
      </c>
      <c r="T1229" s="364">
        <f t="shared" si="487"/>
        <v>0</v>
      </c>
      <c r="U1229" s="364">
        <f t="shared" si="487"/>
        <v>0</v>
      </c>
      <c r="V1229" s="364">
        <f t="shared" si="487"/>
        <v>0</v>
      </c>
      <c r="W1229" s="366">
        <f t="shared" si="487"/>
        <v>0</v>
      </c>
      <c r="Y1229"/>
    </row>
    <row r="1230" spans="1:25" outlineLevel="1" x14ac:dyDescent="0.25">
      <c r="A1230" s="212"/>
      <c r="B1230" s="465"/>
      <c r="C1230" s="272"/>
      <c r="D1230" s="272"/>
      <c r="E1230" s="273"/>
      <c r="F1230" s="274" t="s">
        <v>51</v>
      </c>
      <c r="G1230" s="394">
        <f t="shared" ref="G1230:V1230" si="488">G372</f>
        <v>0</v>
      </c>
      <c r="H1230" s="395">
        <f t="shared" si="488"/>
        <v>0</v>
      </c>
      <c r="I1230" s="389">
        <f t="shared" si="488"/>
        <v>0</v>
      </c>
      <c r="J1230" s="389">
        <f t="shared" si="488"/>
        <v>0</v>
      </c>
      <c r="K1230" s="390">
        <f t="shared" si="488"/>
        <v>0</v>
      </c>
      <c r="L1230" s="391">
        <f t="shared" si="488"/>
        <v>0</v>
      </c>
      <c r="M1230" s="392">
        <f t="shared" si="488"/>
        <v>0</v>
      </c>
      <c r="N1230" s="392">
        <f t="shared" si="488"/>
        <v>0</v>
      </c>
      <c r="O1230" s="392">
        <f t="shared" si="488"/>
        <v>0</v>
      </c>
      <c r="P1230" s="392">
        <f t="shared" si="488"/>
        <v>0</v>
      </c>
      <c r="Q1230" s="392">
        <f t="shared" si="488"/>
        <v>0</v>
      </c>
      <c r="R1230" s="413">
        <f t="shared" si="488"/>
        <v>0</v>
      </c>
      <c r="S1230" s="413">
        <f t="shared" si="488"/>
        <v>0</v>
      </c>
      <c r="T1230" s="392">
        <f t="shared" si="488"/>
        <v>0</v>
      </c>
      <c r="U1230" s="392">
        <f t="shared" si="488"/>
        <v>0</v>
      </c>
      <c r="V1230" s="393">
        <f t="shared" si="488"/>
        <v>0</v>
      </c>
      <c r="W1230" s="37">
        <f>G1230-SUM(H1230:V1230)</f>
        <v>0</v>
      </c>
      <c r="Y1230"/>
    </row>
    <row r="1231" spans="1:25" outlineLevel="1" x14ac:dyDescent="0.25">
      <c r="A1231" s="212"/>
      <c r="B1231" s="465"/>
      <c r="C1231" s="272"/>
      <c r="D1231" s="272"/>
      <c r="E1231" s="273"/>
      <c r="F1231" s="274" t="s">
        <v>52</v>
      </c>
      <c r="G1231" s="394">
        <f t="shared" ref="G1231:V1231" si="489">G373</f>
        <v>0</v>
      </c>
      <c r="H1231" s="395">
        <f t="shared" si="489"/>
        <v>0</v>
      </c>
      <c r="I1231" s="389">
        <f t="shared" si="489"/>
        <v>0</v>
      </c>
      <c r="J1231" s="389">
        <f t="shared" si="489"/>
        <v>0</v>
      </c>
      <c r="K1231" s="390">
        <f t="shared" si="489"/>
        <v>0</v>
      </c>
      <c r="L1231" s="391">
        <f t="shared" si="489"/>
        <v>0</v>
      </c>
      <c r="M1231" s="396">
        <f t="shared" si="489"/>
        <v>0</v>
      </c>
      <c r="N1231" s="392">
        <f t="shared" si="489"/>
        <v>0</v>
      </c>
      <c r="O1231" s="388">
        <f t="shared" si="489"/>
        <v>0</v>
      </c>
      <c r="P1231" s="392">
        <f t="shared" si="489"/>
        <v>0</v>
      </c>
      <c r="Q1231" s="396">
        <f t="shared" si="489"/>
        <v>0</v>
      </c>
      <c r="R1231" s="392">
        <f t="shared" si="489"/>
        <v>0</v>
      </c>
      <c r="S1231" s="388">
        <f t="shared" si="489"/>
        <v>0</v>
      </c>
      <c r="T1231" s="388">
        <f t="shared" si="489"/>
        <v>0</v>
      </c>
      <c r="U1231" s="392">
        <f t="shared" si="489"/>
        <v>0</v>
      </c>
      <c r="V1231" s="393">
        <f t="shared" si="489"/>
        <v>0</v>
      </c>
      <c r="W1231" s="37">
        <f>G1231-SUM(H1231:V1231)</f>
        <v>0</v>
      </c>
      <c r="Y1231"/>
    </row>
    <row r="1232" spans="1:25" x14ac:dyDescent="0.25">
      <c r="A1232" s="212"/>
      <c r="B1232" s="465"/>
      <c r="C1232" s="272"/>
      <c r="D1232" s="272"/>
      <c r="E1232" s="273" t="s">
        <v>53</v>
      </c>
      <c r="F1232" s="273"/>
      <c r="G1232" s="367">
        <f t="shared" ref="G1232:W1232" si="490">SUBTOTAL(9,G1233:G1235)</f>
        <v>0</v>
      </c>
      <c r="H1232" s="368">
        <f t="shared" si="490"/>
        <v>0</v>
      </c>
      <c r="I1232" s="369">
        <f t="shared" si="490"/>
        <v>0</v>
      </c>
      <c r="J1232" s="369">
        <f t="shared" si="490"/>
        <v>0</v>
      </c>
      <c r="K1232" s="370">
        <f t="shared" si="490"/>
        <v>0</v>
      </c>
      <c r="L1232" s="364">
        <f t="shared" si="490"/>
        <v>0</v>
      </c>
      <c r="M1232" s="364">
        <f t="shared" si="490"/>
        <v>0</v>
      </c>
      <c r="N1232" s="364">
        <f t="shared" si="490"/>
        <v>0</v>
      </c>
      <c r="O1232" s="364">
        <f t="shared" si="490"/>
        <v>0</v>
      </c>
      <c r="P1232" s="364">
        <f t="shared" si="490"/>
        <v>0</v>
      </c>
      <c r="Q1232" s="364">
        <f t="shared" si="490"/>
        <v>0</v>
      </c>
      <c r="R1232" s="364">
        <f t="shared" si="490"/>
        <v>0</v>
      </c>
      <c r="S1232" s="364">
        <f t="shared" si="490"/>
        <v>0</v>
      </c>
      <c r="T1232" s="364">
        <f t="shared" si="490"/>
        <v>0</v>
      </c>
      <c r="U1232" s="364">
        <f t="shared" si="490"/>
        <v>0</v>
      </c>
      <c r="V1232" s="364">
        <f t="shared" si="490"/>
        <v>0</v>
      </c>
      <c r="W1232" s="366">
        <f t="shared" si="490"/>
        <v>0</v>
      </c>
      <c r="Y1232"/>
    </row>
    <row r="1233" spans="1:25" outlineLevel="1" x14ac:dyDescent="0.25">
      <c r="A1233" s="212"/>
      <c r="B1233" s="465"/>
      <c r="C1233" s="272"/>
      <c r="D1233" s="272"/>
      <c r="E1233" s="273"/>
      <c r="F1233" s="274" t="s">
        <v>54</v>
      </c>
      <c r="G1233" s="394">
        <f t="shared" ref="G1233:V1233" si="491">G375</f>
        <v>0</v>
      </c>
      <c r="H1233" s="395">
        <f t="shared" si="491"/>
        <v>0</v>
      </c>
      <c r="I1233" s="389">
        <f t="shared" si="491"/>
        <v>0</v>
      </c>
      <c r="J1233" s="389">
        <f t="shared" si="491"/>
        <v>0</v>
      </c>
      <c r="K1233" s="390">
        <f t="shared" si="491"/>
        <v>0</v>
      </c>
      <c r="L1233" s="391">
        <f t="shared" si="491"/>
        <v>0</v>
      </c>
      <c r="M1233" s="396">
        <f t="shared" si="491"/>
        <v>0</v>
      </c>
      <c r="N1233" s="392">
        <f t="shared" si="491"/>
        <v>0</v>
      </c>
      <c r="O1233" s="388">
        <f t="shared" si="491"/>
        <v>0</v>
      </c>
      <c r="P1233" s="392">
        <f t="shared" si="491"/>
        <v>0</v>
      </c>
      <c r="Q1233" s="396">
        <f t="shared" si="491"/>
        <v>0</v>
      </c>
      <c r="R1233" s="392">
        <f t="shared" si="491"/>
        <v>0</v>
      </c>
      <c r="S1233" s="388">
        <f t="shared" si="491"/>
        <v>0</v>
      </c>
      <c r="T1233" s="388">
        <f t="shared" si="491"/>
        <v>0</v>
      </c>
      <c r="U1233" s="392">
        <f t="shared" si="491"/>
        <v>0</v>
      </c>
      <c r="V1233" s="393">
        <f t="shared" si="491"/>
        <v>0</v>
      </c>
      <c r="W1233" s="37">
        <f>G1233-SUM(H1233:V1233)</f>
        <v>0</v>
      </c>
      <c r="Y1233"/>
    </row>
    <row r="1234" spans="1:25" outlineLevel="1" x14ac:dyDescent="0.25">
      <c r="A1234" s="212"/>
      <c r="B1234" s="465"/>
      <c r="C1234" s="272"/>
      <c r="D1234" s="272"/>
      <c r="E1234" s="273"/>
      <c r="F1234" s="274" t="s">
        <v>55</v>
      </c>
      <c r="G1234" s="394">
        <f t="shared" ref="G1234:V1234" si="492">G376</f>
        <v>0</v>
      </c>
      <c r="H1234" s="395">
        <f t="shared" si="492"/>
        <v>0</v>
      </c>
      <c r="I1234" s="389">
        <f t="shared" si="492"/>
        <v>0</v>
      </c>
      <c r="J1234" s="389">
        <f t="shared" si="492"/>
        <v>0</v>
      </c>
      <c r="K1234" s="390">
        <f t="shared" si="492"/>
        <v>0</v>
      </c>
      <c r="L1234" s="391">
        <f t="shared" si="492"/>
        <v>0</v>
      </c>
      <c r="M1234" s="396">
        <f t="shared" si="492"/>
        <v>0</v>
      </c>
      <c r="N1234" s="392">
        <f t="shared" si="492"/>
        <v>0</v>
      </c>
      <c r="O1234" s="388">
        <f t="shared" si="492"/>
        <v>0</v>
      </c>
      <c r="P1234" s="392">
        <f t="shared" si="492"/>
        <v>0</v>
      </c>
      <c r="Q1234" s="396">
        <f t="shared" si="492"/>
        <v>0</v>
      </c>
      <c r="R1234" s="392">
        <f t="shared" si="492"/>
        <v>0</v>
      </c>
      <c r="S1234" s="388">
        <f t="shared" si="492"/>
        <v>0</v>
      </c>
      <c r="T1234" s="388">
        <f t="shared" si="492"/>
        <v>0</v>
      </c>
      <c r="U1234" s="392">
        <f t="shared" si="492"/>
        <v>0</v>
      </c>
      <c r="V1234" s="393">
        <f t="shared" si="492"/>
        <v>0</v>
      </c>
      <c r="W1234" s="37">
        <f>G1234-SUM(H1234:V1234)</f>
        <v>0</v>
      </c>
      <c r="Y1234"/>
    </row>
    <row r="1235" spans="1:25" outlineLevel="1" x14ac:dyDescent="0.25">
      <c r="A1235" s="212"/>
      <c r="B1235" s="465"/>
      <c r="C1235" s="272"/>
      <c r="D1235" s="272"/>
      <c r="E1235" s="273"/>
      <c r="F1235" s="274" t="s">
        <v>56</v>
      </c>
      <c r="G1235" s="394">
        <f t="shared" ref="G1235:V1235" si="493">G377</f>
        <v>0</v>
      </c>
      <c r="H1235" s="395">
        <f t="shared" si="493"/>
        <v>0</v>
      </c>
      <c r="I1235" s="389">
        <f t="shared" si="493"/>
        <v>0</v>
      </c>
      <c r="J1235" s="389">
        <f t="shared" si="493"/>
        <v>0</v>
      </c>
      <c r="K1235" s="390">
        <f t="shared" si="493"/>
        <v>0</v>
      </c>
      <c r="L1235" s="391">
        <f t="shared" si="493"/>
        <v>0</v>
      </c>
      <c r="M1235" s="396">
        <f t="shared" si="493"/>
        <v>0</v>
      </c>
      <c r="N1235" s="392">
        <f t="shared" si="493"/>
        <v>0</v>
      </c>
      <c r="O1235" s="388">
        <f t="shared" si="493"/>
        <v>0</v>
      </c>
      <c r="P1235" s="392">
        <f t="shared" si="493"/>
        <v>0</v>
      </c>
      <c r="Q1235" s="396">
        <f t="shared" si="493"/>
        <v>0</v>
      </c>
      <c r="R1235" s="392">
        <f t="shared" si="493"/>
        <v>0</v>
      </c>
      <c r="S1235" s="388">
        <f t="shared" si="493"/>
        <v>0</v>
      </c>
      <c r="T1235" s="388">
        <f t="shared" si="493"/>
        <v>0</v>
      </c>
      <c r="U1235" s="392">
        <f t="shared" si="493"/>
        <v>0</v>
      </c>
      <c r="V1235" s="393">
        <f t="shared" si="493"/>
        <v>0</v>
      </c>
      <c r="W1235" s="37">
        <f>G1235-SUM(H1235:V1235)</f>
        <v>0</v>
      </c>
      <c r="Y1235"/>
    </row>
    <row r="1236" spans="1:25" x14ac:dyDescent="0.25">
      <c r="A1236" s="212"/>
      <c r="B1236" s="465"/>
      <c r="C1236" s="272"/>
      <c r="D1236" s="272"/>
      <c r="E1236" s="273" t="s">
        <v>57</v>
      </c>
      <c r="F1236" s="273"/>
      <c r="G1236" s="367">
        <f t="shared" ref="G1236:W1236" si="494">SUBTOTAL(9,G1237:G1238)</f>
        <v>0</v>
      </c>
      <c r="H1236" s="368">
        <f t="shared" si="494"/>
        <v>0</v>
      </c>
      <c r="I1236" s="369">
        <f t="shared" si="494"/>
        <v>0</v>
      </c>
      <c r="J1236" s="369">
        <f t="shared" si="494"/>
        <v>0</v>
      </c>
      <c r="K1236" s="370">
        <f t="shared" si="494"/>
        <v>0</v>
      </c>
      <c r="L1236" s="364">
        <f t="shared" si="494"/>
        <v>0</v>
      </c>
      <c r="M1236" s="364">
        <f t="shared" si="494"/>
        <v>0</v>
      </c>
      <c r="N1236" s="364">
        <f t="shared" si="494"/>
        <v>0</v>
      </c>
      <c r="O1236" s="364">
        <f t="shared" si="494"/>
        <v>0</v>
      </c>
      <c r="P1236" s="364">
        <f t="shared" si="494"/>
        <v>0</v>
      </c>
      <c r="Q1236" s="364">
        <f t="shared" si="494"/>
        <v>0</v>
      </c>
      <c r="R1236" s="364">
        <f t="shared" si="494"/>
        <v>0</v>
      </c>
      <c r="S1236" s="364">
        <f t="shared" si="494"/>
        <v>0</v>
      </c>
      <c r="T1236" s="364">
        <f t="shared" si="494"/>
        <v>0</v>
      </c>
      <c r="U1236" s="364">
        <f t="shared" si="494"/>
        <v>0</v>
      </c>
      <c r="V1236" s="364">
        <f t="shared" si="494"/>
        <v>0</v>
      </c>
      <c r="W1236" s="366">
        <f t="shared" si="494"/>
        <v>0</v>
      </c>
      <c r="Y1236"/>
    </row>
    <row r="1237" spans="1:25" outlineLevel="1" x14ac:dyDescent="0.25">
      <c r="A1237" s="212"/>
      <c r="B1237" s="465"/>
      <c r="C1237" s="272"/>
      <c r="D1237" s="272"/>
      <c r="E1237" s="273"/>
      <c r="F1237" s="274" t="s">
        <v>58</v>
      </c>
      <c r="G1237" s="394">
        <f t="shared" ref="G1237:V1237" si="495">G379</f>
        <v>0</v>
      </c>
      <c r="H1237" s="395">
        <f t="shared" si="495"/>
        <v>0</v>
      </c>
      <c r="I1237" s="389">
        <f t="shared" si="495"/>
        <v>0</v>
      </c>
      <c r="J1237" s="389">
        <f t="shared" si="495"/>
        <v>0</v>
      </c>
      <c r="K1237" s="390">
        <f t="shared" si="495"/>
        <v>0</v>
      </c>
      <c r="L1237" s="391">
        <f t="shared" si="495"/>
        <v>0</v>
      </c>
      <c r="M1237" s="396">
        <f t="shared" si="495"/>
        <v>0</v>
      </c>
      <c r="N1237" s="392">
        <f t="shared" si="495"/>
        <v>0</v>
      </c>
      <c r="O1237" s="388">
        <f t="shared" si="495"/>
        <v>0</v>
      </c>
      <c r="P1237" s="392">
        <f t="shared" si="495"/>
        <v>0</v>
      </c>
      <c r="Q1237" s="396">
        <f t="shared" si="495"/>
        <v>0</v>
      </c>
      <c r="R1237" s="392">
        <f t="shared" si="495"/>
        <v>0</v>
      </c>
      <c r="S1237" s="388">
        <f t="shared" si="495"/>
        <v>0</v>
      </c>
      <c r="T1237" s="388">
        <f t="shared" si="495"/>
        <v>0</v>
      </c>
      <c r="U1237" s="392">
        <f t="shared" si="495"/>
        <v>0</v>
      </c>
      <c r="V1237" s="393">
        <f t="shared" si="495"/>
        <v>0</v>
      </c>
      <c r="W1237" s="37">
        <f>G1237-SUM(H1237:V1237)</f>
        <v>0</v>
      </c>
      <c r="Y1237"/>
    </row>
    <row r="1238" spans="1:25" outlineLevel="1" x14ac:dyDescent="0.25">
      <c r="A1238" s="212"/>
      <c r="B1238" s="465"/>
      <c r="C1238" s="272"/>
      <c r="D1238" s="272"/>
      <c r="E1238" s="273"/>
      <c r="F1238" s="274" t="s">
        <v>59</v>
      </c>
      <c r="G1238" s="394">
        <f t="shared" ref="G1238:V1238" si="496">G380</f>
        <v>0</v>
      </c>
      <c r="H1238" s="395">
        <f t="shared" si="496"/>
        <v>0</v>
      </c>
      <c r="I1238" s="389">
        <f t="shared" si="496"/>
        <v>0</v>
      </c>
      <c r="J1238" s="389">
        <f t="shared" si="496"/>
        <v>0</v>
      </c>
      <c r="K1238" s="390">
        <f t="shared" si="496"/>
        <v>0</v>
      </c>
      <c r="L1238" s="391">
        <f t="shared" si="496"/>
        <v>0</v>
      </c>
      <c r="M1238" s="396">
        <f t="shared" si="496"/>
        <v>0</v>
      </c>
      <c r="N1238" s="392">
        <f t="shared" si="496"/>
        <v>0</v>
      </c>
      <c r="O1238" s="388">
        <f t="shared" si="496"/>
        <v>0</v>
      </c>
      <c r="P1238" s="392">
        <f t="shared" si="496"/>
        <v>0</v>
      </c>
      <c r="Q1238" s="396">
        <f t="shared" si="496"/>
        <v>0</v>
      </c>
      <c r="R1238" s="412">
        <f t="shared" si="496"/>
        <v>0</v>
      </c>
      <c r="S1238" s="392">
        <f t="shared" si="496"/>
        <v>0</v>
      </c>
      <c r="T1238" s="388">
        <f t="shared" si="496"/>
        <v>0</v>
      </c>
      <c r="U1238" s="392">
        <f t="shared" si="496"/>
        <v>0</v>
      </c>
      <c r="V1238" s="393">
        <f t="shared" si="496"/>
        <v>0</v>
      </c>
      <c r="W1238" s="37">
        <f>G1238-SUM(H1238:V1238)</f>
        <v>0</v>
      </c>
      <c r="Y1238"/>
    </row>
    <row r="1239" spans="1:25" x14ac:dyDescent="0.25">
      <c r="A1239" s="212"/>
      <c r="B1239" s="465"/>
      <c r="C1239" s="272"/>
      <c r="D1239" s="272"/>
      <c r="E1239" s="273" t="s">
        <v>60</v>
      </c>
      <c r="F1239" s="273"/>
      <c r="G1239" s="367">
        <f t="shared" ref="G1239:W1239" si="497">SUBTOTAL(9,G1240:G1242)</f>
        <v>0</v>
      </c>
      <c r="H1239" s="368">
        <f t="shared" si="497"/>
        <v>0</v>
      </c>
      <c r="I1239" s="369">
        <f t="shared" si="497"/>
        <v>0</v>
      </c>
      <c r="J1239" s="369">
        <f t="shared" si="497"/>
        <v>0</v>
      </c>
      <c r="K1239" s="370">
        <f t="shared" si="497"/>
        <v>0</v>
      </c>
      <c r="L1239" s="364">
        <f t="shared" si="497"/>
        <v>0</v>
      </c>
      <c r="M1239" s="364">
        <f t="shared" si="497"/>
        <v>0</v>
      </c>
      <c r="N1239" s="364">
        <f t="shared" si="497"/>
        <v>0</v>
      </c>
      <c r="O1239" s="364">
        <f t="shared" si="497"/>
        <v>0</v>
      </c>
      <c r="P1239" s="364">
        <f t="shared" si="497"/>
        <v>0</v>
      </c>
      <c r="Q1239" s="364">
        <f t="shared" si="497"/>
        <v>0</v>
      </c>
      <c r="R1239" s="364">
        <f t="shared" si="497"/>
        <v>0</v>
      </c>
      <c r="S1239" s="364">
        <f t="shared" si="497"/>
        <v>0</v>
      </c>
      <c r="T1239" s="364">
        <f t="shared" si="497"/>
        <v>0</v>
      </c>
      <c r="U1239" s="364">
        <f t="shared" si="497"/>
        <v>0</v>
      </c>
      <c r="V1239" s="364">
        <f t="shared" si="497"/>
        <v>0</v>
      </c>
      <c r="W1239" s="366">
        <f t="shared" si="497"/>
        <v>0</v>
      </c>
      <c r="Y1239"/>
    </row>
    <row r="1240" spans="1:25" outlineLevel="1" x14ac:dyDescent="0.25">
      <c r="A1240" s="212"/>
      <c r="B1240" s="465"/>
      <c r="C1240" s="272"/>
      <c r="D1240" s="272"/>
      <c r="E1240" s="273"/>
      <c r="F1240" s="274" t="s">
        <v>61</v>
      </c>
      <c r="G1240" s="394">
        <f t="shared" ref="G1240:V1240" si="498">G382</f>
        <v>0</v>
      </c>
      <c r="H1240" s="395">
        <f t="shared" si="498"/>
        <v>0</v>
      </c>
      <c r="I1240" s="389">
        <f t="shared" si="498"/>
        <v>0</v>
      </c>
      <c r="J1240" s="389">
        <f t="shared" si="498"/>
        <v>0</v>
      </c>
      <c r="K1240" s="390">
        <f t="shared" si="498"/>
        <v>0</v>
      </c>
      <c r="L1240" s="391">
        <f t="shared" si="498"/>
        <v>0</v>
      </c>
      <c r="M1240" s="396">
        <f t="shared" si="498"/>
        <v>0</v>
      </c>
      <c r="N1240" s="392">
        <f t="shared" si="498"/>
        <v>0</v>
      </c>
      <c r="O1240" s="388">
        <f t="shared" si="498"/>
        <v>0</v>
      </c>
      <c r="P1240" s="392">
        <f t="shared" si="498"/>
        <v>0</v>
      </c>
      <c r="Q1240" s="396">
        <f t="shared" si="498"/>
        <v>0</v>
      </c>
      <c r="R1240" s="392">
        <f t="shared" si="498"/>
        <v>0</v>
      </c>
      <c r="S1240" s="392">
        <f t="shared" si="498"/>
        <v>0</v>
      </c>
      <c r="T1240" s="392">
        <f t="shared" si="498"/>
        <v>0</v>
      </c>
      <c r="U1240" s="388">
        <f t="shared" si="498"/>
        <v>0</v>
      </c>
      <c r="V1240" s="393">
        <f t="shared" si="498"/>
        <v>0</v>
      </c>
      <c r="W1240" s="37">
        <f>G1240-SUM(H1240:V1240)</f>
        <v>0</v>
      </c>
      <c r="Y1240"/>
    </row>
    <row r="1241" spans="1:25" outlineLevel="1" x14ac:dyDescent="0.25">
      <c r="A1241" s="212"/>
      <c r="B1241" s="465"/>
      <c r="C1241" s="272"/>
      <c r="D1241" s="272"/>
      <c r="E1241" s="273"/>
      <c r="F1241" s="274" t="s">
        <v>62</v>
      </c>
      <c r="G1241" s="394">
        <f t="shared" ref="G1241:V1241" si="499">G383</f>
        <v>0</v>
      </c>
      <c r="H1241" s="395">
        <f t="shared" si="499"/>
        <v>0</v>
      </c>
      <c r="I1241" s="389">
        <f t="shared" si="499"/>
        <v>0</v>
      </c>
      <c r="J1241" s="389">
        <f t="shared" si="499"/>
        <v>0</v>
      </c>
      <c r="K1241" s="390">
        <f t="shared" si="499"/>
        <v>0</v>
      </c>
      <c r="L1241" s="391">
        <f t="shared" si="499"/>
        <v>0</v>
      </c>
      <c r="M1241" s="396">
        <f t="shared" si="499"/>
        <v>0</v>
      </c>
      <c r="N1241" s="392">
        <f t="shared" si="499"/>
        <v>0</v>
      </c>
      <c r="O1241" s="388">
        <f t="shared" si="499"/>
        <v>0</v>
      </c>
      <c r="P1241" s="392">
        <f t="shared" si="499"/>
        <v>0</v>
      </c>
      <c r="Q1241" s="396">
        <f t="shared" si="499"/>
        <v>0</v>
      </c>
      <c r="R1241" s="392">
        <f t="shared" si="499"/>
        <v>0</v>
      </c>
      <c r="S1241" s="392">
        <f t="shared" si="499"/>
        <v>0</v>
      </c>
      <c r="T1241" s="392">
        <f t="shared" si="499"/>
        <v>0</v>
      </c>
      <c r="U1241" s="388">
        <f t="shared" si="499"/>
        <v>0</v>
      </c>
      <c r="V1241" s="393">
        <f t="shared" si="499"/>
        <v>0</v>
      </c>
      <c r="W1241" s="37">
        <f>G1241-SUM(H1241:V1241)</f>
        <v>0</v>
      </c>
      <c r="Y1241"/>
    </row>
    <row r="1242" spans="1:25" outlineLevel="1" x14ac:dyDescent="0.25">
      <c r="A1242" s="212"/>
      <c r="B1242" s="465"/>
      <c r="C1242" s="272"/>
      <c r="D1242" s="272"/>
      <c r="E1242" s="273"/>
      <c r="F1242" s="274" t="s">
        <v>63</v>
      </c>
      <c r="G1242" s="394">
        <f t="shared" ref="G1242:V1242" si="500">G384</f>
        <v>0</v>
      </c>
      <c r="H1242" s="395">
        <f t="shared" si="500"/>
        <v>0</v>
      </c>
      <c r="I1242" s="389">
        <f t="shared" si="500"/>
        <v>0</v>
      </c>
      <c r="J1242" s="389">
        <f t="shared" si="500"/>
        <v>0</v>
      </c>
      <c r="K1242" s="390">
        <f t="shared" si="500"/>
        <v>0</v>
      </c>
      <c r="L1242" s="391">
        <f t="shared" si="500"/>
        <v>0</v>
      </c>
      <c r="M1242" s="396">
        <f t="shared" si="500"/>
        <v>0</v>
      </c>
      <c r="N1242" s="392">
        <f t="shared" si="500"/>
        <v>0</v>
      </c>
      <c r="O1242" s="388">
        <f t="shared" si="500"/>
        <v>0</v>
      </c>
      <c r="P1242" s="392">
        <f t="shared" si="500"/>
        <v>0</v>
      </c>
      <c r="Q1242" s="396">
        <f t="shared" si="500"/>
        <v>0</v>
      </c>
      <c r="R1242" s="392">
        <f t="shared" si="500"/>
        <v>0</v>
      </c>
      <c r="S1242" s="392">
        <f t="shared" si="500"/>
        <v>0</v>
      </c>
      <c r="T1242" s="411">
        <f t="shared" si="500"/>
        <v>0</v>
      </c>
      <c r="U1242" s="392">
        <f t="shared" si="500"/>
        <v>0</v>
      </c>
      <c r="V1242" s="393">
        <f t="shared" si="500"/>
        <v>0</v>
      </c>
      <c r="W1242" s="37">
        <f>G1242-SUM(H1242:V1242)</f>
        <v>0</v>
      </c>
      <c r="Y1242"/>
    </row>
    <row r="1243" spans="1:25" x14ac:dyDescent="0.25">
      <c r="A1243" s="212"/>
      <c r="B1243" s="465"/>
      <c r="C1243" s="272"/>
      <c r="D1243" s="272"/>
      <c r="E1243" s="273" t="s">
        <v>64</v>
      </c>
      <c r="F1243" s="273"/>
      <c r="G1243" s="367">
        <f t="shared" ref="G1243:W1243" si="501">SUBTOTAL(9,G1244:G1245)</f>
        <v>0</v>
      </c>
      <c r="H1243" s="368">
        <f t="shared" si="501"/>
        <v>0</v>
      </c>
      <c r="I1243" s="369">
        <f t="shared" si="501"/>
        <v>0</v>
      </c>
      <c r="J1243" s="369">
        <f t="shared" si="501"/>
        <v>0</v>
      </c>
      <c r="K1243" s="370">
        <f t="shared" si="501"/>
        <v>0</v>
      </c>
      <c r="L1243" s="364">
        <f t="shared" si="501"/>
        <v>0</v>
      </c>
      <c r="M1243" s="364">
        <f t="shared" si="501"/>
        <v>0</v>
      </c>
      <c r="N1243" s="364">
        <f t="shared" si="501"/>
        <v>0</v>
      </c>
      <c r="O1243" s="364">
        <f t="shared" si="501"/>
        <v>0</v>
      </c>
      <c r="P1243" s="364">
        <f t="shared" si="501"/>
        <v>0</v>
      </c>
      <c r="Q1243" s="364">
        <f t="shared" si="501"/>
        <v>0</v>
      </c>
      <c r="R1243" s="364">
        <f t="shared" si="501"/>
        <v>0</v>
      </c>
      <c r="S1243" s="364">
        <f t="shared" si="501"/>
        <v>0</v>
      </c>
      <c r="T1243" s="364">
        <f t="shared" si="501"/>
        <v>0</v>
      </c>
      <c r="U1243" s="364">
        <f t="shared" si="501"/>
        <v>0</v>
      </c>
      <c r="V1243" s="364">
        <f t="shared" si="501"/>
        <v>0</v>
      </c>
      <c r="W1243" s="366">
        <f t="shared" si="501"/>
        <v>0</v>
      </c>
      <c r="Y1243"/>
    </row>
    <row r="1244" spans="1:25" outlineLevel="1" x14ac:dyDescent="0.25">
      <c r="A1244" s="212"/>
      <c r="B1244" s="465"/>
      <c r="C1244" s="272"/>
      <c r="D1244" s="272"/>
      <c r="E1244" s="273"/>
      <c r="F1244" s="274" t="s">
        <v>65</v>
      </c>
      <c r="G1244" s="394">
        <f t="shared" ref="G1244:V1244" si="502">G386</f>
        <v>0</v>
      </c>
      <c r="H1244" s="395">
        <f t="shared" si="502"/>
        <v>0</v>
      </c>
      <c r="I1244" s="389">
        <f t="shared" si="502"/>
        <v>0</v>
      </c>
      <c r="J1244" s="389">
        <f t="shared" si="502"/>
        <v>0</v>
      </c>
      <c r="K1244" s="390">
        <f t="shared" si="502"/>
        <v>0</v>
      </c>
      <c r="L1244" s="391">
        <f t="shared" si="502"/>
        <v>0</v>
      </c>
      <c r="M1244" s="396">
        <f t="shared" si="502"/>
        <v>0</v>
      </c>
      <c r="N1244" s="392">
        <f t="shared" si="502"/>
        <v>0</v>
      </c>
      <c r="O1244" s="388">
        <f t="shared" si="502"/>
        <v>0</v>
      </c>
      <c r="P1244" s="392">
        <f t="shared" si="502"/>
        <v>0</v>
      </c>
      <c r="Q1244" s="396">
        <f t="shared" si="502"/>
        <v>0</v>
      </c>
      <c r="R1244" s="392">
        <f t="shared" si="502"/>
        <v>0</v>
      </c>
      <c r="S1244" s="392">
        <f t="shared" si="502"/>
        <v>0</v>
      </c>
      <c r="T1244" s="388">
        <f t="shared" si="502"/>
        <v>0</v>
      </c>
      <c r="U1244" s="392">
        <f t="shared" si="502"/>
        <v>0</v>
      </c>
      <c r="V1244" s="393">
        <f t="shared" si="502"/>
        <v>0</v>
      </c>
      <c r="W1244" s="37">
        <f>G1244-SUM(H1244:V1244)</f>
        <v>0</v>
      </c>
      <c r="Y1244"/>
    </row>
    <row r="1245" spans="1:25" outlineLevel="1" x14ac:dyDescent="0.25">
      <c r="A1245" s="212"/>
      <c r="B1245" s="465"/>
      <c r="C1245" s="272"/>
      <c r="D1245" s="272"/>
      <c r="E1245" s="273"/>
      <c r="F1245" s="274" t="s">
        <v>66</v>
      </c>
      <c r="G1245" s="394">
        <f t="shared" ref="G1245:V1245" si="503">G387</f>
        <v>0</v>
      </c>
      <c r="H1245" s="395">
        <f t="shared" si="503"/>
        <v>0</v>
      </c>
      <c r="I1245" s="389">
        <f t="shared" si="503"/>
        <v>0</v>
      </c>
      <c r="J1245" s="389">
        <f t="shared" si="503"/>
        <v>0</v>
      </c>
      <c r="K1245" s="390">
        <f t="shared" si="503"/>
        <v>0</v>
      </c>
      <c r="L1245" s="391">
        <f t="shared" si="503"/>
        <v>0</v>
      </c>
      <c r="M1245" s="396">
        <f t="shared" si="503"/>
        <v>0</v>
      </c>
      <c r="N1245" s="392">
        <f t="shared" si="503"/>
        <v>0</v>
      </c>
      <c r="O1245" s="388">
        <f t="shared" si="503"/>
        <v>0</v>
      </c>
      <c r="P1245" s="392">
        <f t="shared" si="503"/>
        <v>0</v>
      </c>
      <c r="Q1245" s="396">
        <f t="shared" si="503"/>
        <v>0</v>
      </c>
      <c r="R1245" s="392">
        <f t="shared" si="503"/>
        <v>0</v>
      </c>
      <c r="S1245" s="392">
        <f t="shared" si="503"/>
        <v>0</v>
      </c>
      <c r="T1245" s="388">
        <f t="shared" si="503"/>
        <v>0</v>
      </c>
      <c r="U1245" s="392">
        <f t="shared" si="503"/>
        <v>0</v>
      </c>
      <c r="V1245" s="393">
        <f t="shared" si="503"/>
        <v>0</v>
      </c>
      <c r="W1245" s="37">
        <f>G1245-SUM(H1245:V1245)</f>
        <v>0</v>
      </c>
      <c r="Y1245"/>
    </row>
    <row r="1246" spans="1:25" x14ac:dyDescent="0.25">
      <c r="A1246" s="212"/>
      <c r="B1246" s="465"/>
      <c r="C1246" s="272"/>
      <c r="D1246" s="272"/>
      <c r="E1246" s="273" t="s">
        <v>67</v>
      </c>
      <c r="F1246" s="273"/>
      <c r="G1246" s="367">
        <f t="shared" ref="G1246:W1246" si="504">SUBTOTAL(9,G1247:G1249)</f>
        <v>0</v>
      </c>
      <c r="H1246" s="368">
        <f t="shared" si="504"/>
        <v>0</v>
      </c>
      <c r="I1246" s="369">
        <f t="shared" si="504"/>
        <v>0</v>
      </c>
      <c r="J1246" s="369">
        <f t="shared" si="504"/>
        <v>0</v>
      </c>
      <c r="K1246" s="370">
        <f t="shared" si="504"/>
        <v>0</v>
      </c>
      <c r="L1246" s="364">
        <f t="shared" si="504"/>
        <v>0</v>
      </c>
      <c r="M1246" s="364">
        <f t="shared" si="504"/>
        <v>0</v>
      </c>
      <c r="N1246" s="364">
        <f t="shared" si="504"/>
        <v>0</v>
      </c>
      <c r="O1246" s="364">
        <f t="shared" si="504"/>
        <v>0</v>
      </c>
      <c r="P1246" s="364">
        <f t="shared" si="504"/>
        <v>0</v>
      </c>
      <c r="Q1246" s="364">
        <f t="shared" si="504"/>
        <v>0</v>
      </c>
      <c r="R1246" s="364">
        <f t="shared" si="504"/>
        <v>0</v>
      </c>
      <c r="S1246" s="364">
        <f t="shared" si="504"/>
        <v>0</v>
      </c>
      <c r="T1246" s="364">
        <f t="shared" si="504"/>
        <v>0</v>
      </c>
      <c r="U1246" s="364">
        <f t="shared" si="504"/>
        <v>0</v>
      </c>
      <c r="V1246" s="364">
        <f t="shared" si="504"/>
        <v>0</v>
      </c>
      <c r="W1246" s="366">
        <f t="shared" si="504"/>
        <v>0</v>
      </c>
      <c r="Y1246"/>
    </row>
    <row r="1247" spans="1:25" outlineLevel="1" x14ac:dyDescent="0.25">
      <c r="A1247" s="212"/>
      <c r="B1247" s="465"/>
      <c r="C1247" s="272"/>
      <c r="D1247" s="272"/>
      <c r="E1247" s="273"/>
      <c r="F1247" s="274" t="s">
        <v>68</v>
      </c>
      <c r="G1247" s="394">
        <f t="shared" ref="G1247:V1247" si="505">G389</f>
        <v>0</v>
      </c>
      <c r="H1247" s="395">
        <f t="shared" si="505"/>
        <v>0</v>
      </c>
      <c r="I1247" s="389">
        <f t="shared" si="505"/>
        <v>0</v>
      </c>
      <c r="J1247" s="389">
        <f t="shared" si="505"/>
        <v>0</v>
      </c>
      <c r="K1247" s="390">
        <f t="shared" si="505"/>
        <v>0</v>
      </c>
      <c r="L1247" s="391">
        <f t="shared" si="505"/>
        <v>0</v>
      </c>
      <c r="M1247" s="396">
        <f t="shared" si="505"/>
        <v>0</v>
      </c>
      <c r="N1247" s="392">
        <f t="shared" si="505"/>
        <v>0</v>
      </c>
      <c r="O1247" s="388">
        <f t="shared" si="505"/>
        <v>0</v>
      </c>
      <c r="P1247" s="392">
        <f t="shared" si="505"/>
        <v>0</v>
      </c>
      <c r="Q1247" s="396">
        <f t="shared" si="505"/>
        <v>0</v>
      </c>
      <c r="R1247" s="392">
        <f t="shared" si="505"/>
        <v>0</v>
      </c>
      <c r="S1247" s="392">
        <f t="shared" si="505"/>
        <v>0</v>
      </c>
      <c r="T1247" s="388">
        <f t="shared" si="505"/>
        <v>0</v>
      </c>
      <c r="U1247" s="392">
        <f t="shared" si="505"/>
        <v>0</v>
      </c>
      <c r="V1247" s="393">
        <f t="shared" si="505"/>
        <v>0</v>
      </c>
      <c r="W1247" s="37">
        <f>G1247-SUM(H1247:V1247)</f>
        <v>0</v>
      </c>
      <c r="Y1247"/>
    </row>
    <row r="1248" spans="1:25" outlineLevel="1" x14ac:dyDescent="0.25">
      <c r="A1248" s="212"/>
      <c r="B1248" s="465"/>
      <c r="C1248" s="272"/>
      <c r="D1248" s="272"/>
      <c r="E1248" s="273"/>
      <c r="F1248" s="274" t="s">
        <v>69</v>
      </c>
      <c r="G1248" s="394">
        <f t="shared" ref="G1248:V1248" si="506">G390</f>
        <v>0</v>
      </c>
      <c r="H1248" s="395">
        <f t="shared" si="506"/>
        <v>0</v>
      </c>
      <c r="I1248" s="389">
        <f t="shared" si="506"/>
        <v>0</v>
      </c>
      <c r="J1248" s="389">
        <f t="shared" si="506"/>
        <v>0</v>
      </c>
      <c r="K1248" s="390">
        <f t="shared" si="506"/>
        <v>0</v>
      </c>
      <c r="L1248" s="391">
        <f t="shared" si="506"/>
        <v>0</v>
      </c>
      <c r="M1248" s="396">
        <f t="shared" si="506"/>
        <v>0</v>
      </c>
      <c r="N1248" s="392">
        <f t="shared" si="506"/>
        <v>0</v>
      </c>
      <c r="O1248" s="388">
        <f t="shared" si="506"/>
        <v>0</v>
      </c>
      <c r="P1248" s="392">
        <f t="shared" si="506"/>
        <v>0</v>
      </c>
      <c r="Q1248" s="396">
        <f t="shared" si="506"/>
        <v>0</v>
      </c>
      <c r="R1248" s="392">
        <f t="shared" si="506"/>
        <v>0</v>
      </c>
      <c r="S1248" s="392">
        <f t="shared" si="506"/>
        <v>0</v>
      </c>
      <c r="T1248" s="388">
        <f t="shared" si="506"/>
        <v>0</v>
      </c>
      <c r="U1248" s="392">
        <f t="shared" si="506"/>
        <v>0</v>
      </c>
      <c r="V1248" s="393">
        <f t="shared" si="506"/>
        <v>0</v>
      </c>
      <c r="W1248" s="37">
        <f>G1248-SUM(H1248:V1248)</f>
        <v>0</v>
      </c>
      <c r="Y1248"/>
    </row>
    <row r="1249" spans="1:25" outlineLevel="1" x14ac:dyDescent="0.25">
      <c r="A1249" s="212"/>
      <c r="B1249" s="465"/>
      <c r="C1249" s="272"/>
      <c r="D1249" s="272"/>
      <c r="E1249" s="273"/>
      <c r="F1249" s="274" t="s">
        <v>70</v>
      </c>
      <c r="G1249" s="394">
        <f t="shared" ref="G1249:V1249" si="507">G391</f>
        <v>0</v>
      </c>
      <c r="H1249" s="395">
        <f t="shared" si="507"/>
        <v>0</v>
      </c>
      <c r="I1249" s="389">
        <f t="shared" si="507"/>
        <v>0</v>
      </c>
      <c r="J1249" s="389">
        <f t="shared" si="507"/>
        <v>0</v>
      </c>
      <c r="K1249" s="390">
        <f t="shared" si="507"/>
        <v>0</v>
      </c>
      <c r="L1249" s="391">
        <f t="shared" si="507"/>
        <v>0</v>
      </c>
      <c r="M1249" s="396">
        <f t="shared" si="507"/>
        <v>0</v>
      </c>
      <c r="N1249" s="392">
        <f t="shared" si="507"/>
        <v>0</v>
      </c>
      <c r="O1249" s="388">
        <f t="shared" si="507"/>
        <v>0</v>
      </c>
      <c r="P1249" s="392">
        <f t="shared" si="507"/>
        <v>0</v>
      </c>
      <c r="Q1249" s="396">
        <f t="shared" si="507"/>
        <v>0</v>
      </c>
      <c r="R1249" s="392">
        <f t="shared" si="507"/>
        <v>0</v>
      </c>
      <c r="S1249" s="392">
        <f t="shared" si="507"/>
        <v>0</v>
      </c>
      <c r="T1249" s="388">
        <f t="shared" si="507"/>
        <v>0</v>
      </c>
      <c r="U1249" s="392">
        <f t="shared" si="507"/>
        <v>0</v>
      </c>
      <c r="V1249" s="393">
        <f t="shared" si="507"/>
        <v>0</v>
      </c>
      <c r="W1249" s="37">
        <f>G1249-SUM(H1249:V1249)</f>
        <v>0</v>
      </c>
      <c r="Y1249"/>
    </row>
    <row r="1250" spans="1:25" x14ac:dyDescent="0.25">
      <c r="A1250" s="212"/>
      <c r="B1250" s="465"/>
      <c r="C1250" s="272"/>
      <c r="D1250" s="272" t="s">
        <v>71</v>
      </c>
      <c r="E1250" s="273"/>
      <c r="F1250" s="273"/>
      <c r="G1250" s="367"/>
      <c r="H1250" s="369"/>
      <c r="I1250" s="369"/>
      <c r="J1250" s="369"/>
      <c r="K1250" s="370"/>
      <c r="L1250" s="363"/>
      <c r="M1250" s="364"/>
      <c r="N1250" s="364"/>
      <c r="O1250" s="364"/>
      <c r="P1250" s="364"/>
      <c r="Q1250" s="364"/>
      <c r="R1250" s="364"/>
      <c r="S1250" s="364"/>
      <c r="T1250" s="364"/>
      <c r="U1250" s="364"/>
      <c r="V1250" s="365"/>
      <c r="W1250" s="366"/>
      <c r="Y1250"/>
    </row>
    <row r="1251" spans="1:25" x14ac:dyDescent="0.25">
      <c r="A1251" s="212"/>
      <c r="B1251" s="465"/>
      <c r="C1251" s="272"/>
      <c r="D1251" s="272"/>
      <c r="E1251" s="273" t="s">
        <v>72</v>
      </c>
      <c r="F1251" s="273"/>
      <c r="G1251" s="367">
        <f t="shared" ref="G1251:W1251" si="508">SUBTOTAL(9,G1252:G1253)</f>
        <v>0</v>
      </c>
      <c r="H1251" s="368">
        <f t="shared" si="508"/>
        <v>0</v>
      </c>
      <c r="I1251" s="369">
        <f t="shared" si="508"/>
        <v>0</v>
      </c>
      <c r="J1251" s="369">
        <f t="shared" si="508"/>
        <v>0</v>
      </c>
      <c r="K1251" s="370">
        <f t="shared" si="508"/>
        <v>0</v>
      </c>
      <c r="L1251" s="364">
        <f t="shared" si="508"/>
        <v>0</v>
      </c>
      <c r="M1251" s="364">
        <f t="shared" si="508"/>
        <v>0</v>
      </c>
      <c r="N1251" s="364">
        <f t="shared" si="508"/>
        <v>0</v>
      </c>
      <c r="O1251" s="364">
        <f t="shared" si="508"/>
        <v>0</v>
      </c>
      <c r="P1251" s="364">
        <f t="shared" si="508"/>
        <v>0</v>
      </c>
      <c r="Q1251" s="364">
        <f t="shared" si="508"/>
        <v>0</v>
      </c>
      <c r="R1251" s="364">
        <f t="shared" si="508"/>
        <v>0</v>
      </c>
      <c r="S1251" s="364">
        <f t="shared" si="508"/>
        <v>0</v>
      </c>
      <c r="T1251" s="364">
        <f t="shared" si="508"/>
        <v>0</v>
      </c>
      <c r="U1251" s="364">
        <f t="shared" si="508"/>
        <v>0</v>
      </c>
      <c r="V1251" s="364">
        <f t="shared" si="508"/>
        <v>0</v>
      </c>
      <c r="W1251" s="366">
        <f t="shared" si="508"/>
        <v>0</v>
      </c>
      <c r="Y1251"/>
    </row>
    <row r="1252" spans="1:25" outlineLevel="1" x14ac:dyDescent="0.25">
      <c r="A1252" s="212"/>
      <c r="B1252" s="465"/>
      <c r="C1252" s="272"/>
      <c r="D1252" s="272"/>
      <c r="E1252" s="273"/>
      <c r="F1252" s="274" t="s">
        <v>73</v>
      </c>
      <c r="G1252" s="394">
        <f t="shared" ref="G1252:V1252" si="509">G394</f>
        <v>0</v>
      </c>
      <c r="H1252" s="395">
        <f t="shared" si="509"/>
        <v>0</v>
      </c>
      <c r="I1252" s="389">
        <f t="shared" si="509"/>
        <v>0</v>
      </c>
      <c r="J1252" s="389">
        <f t="shared" si="509"/>
        <v>0</v>
      </c>
      <c r="K1252" s="390">
        <f t="shared" si="509"/>
        <v>0</v>
      </c>
      <c r="L1252" s="391">
        <f t="shared" si="509"/>
        <v>0</v>
      </c>
      <c r="M1252" s="392">
        <f t="shared" si="509"/>
        <v>0</v>
      </c>
      <c r="N1252" s="392">
        <f t="shared" si="509"/>
        <v>0</v>
      </c>
      <c r="O1252" s="392">
        <f t="shared" si="509"/>
        <v>0</v>
      </c>
      <c r="P1252" s="392">
        <f t="shared" si="509"/>
        <v>0</v>
      </c>
      <c r="Q1252" s="392">
        <f t="shared" si="509"/>
        <v>0</v>
      </c>
      <c r="R1252" s="392">
        <f t="shared" si="509"/>
        <v>0</v>
      </c>
      <c r="S1252" s="392">
        <f t="shared" si="509"/>
        <v>0</v>
      </c>
      <c r="T1252" s="392">
        <f t="shared" si="509"/>
        <v>0</v>
      </c>
      <c r="U1252" s="392">
        <f t="shared" si="509"/>
        <v>0</v>
      </c>
      <c r="V1252" s="393">
        <f t="shared" si="509"/>
        <v>0</v>
      </c>
      <c r="W1252" s="37">
        <f>G1252-SUM(H1252:V1252)</f>
        <v>0</v>
      </c>
      <c r="Y1252"/>
    </row>
    <row r="1253" spans="1:25" outlineLevel="1" x14ac:dyDescent="0.25">
      <c r="A1253" s="212"/>
      <c r="B1253" s="465"/>
      <c r="C1253" s="272"/>
      <c r="D1253" s="272"/>
      <c r="E1253" s="273"/>
      <c r="F1253" s="274" t="s">
        <v>74</v>
      </c>
      <c r="G1253" s="394">
        <f t="shared" ref="G1253:V1253" si="510">G395</f>
        <v>0</v>
      </c>
      <c r="H1253" s="395">
        <f t="shared" si="510"/>
        <v>0</v>
      </c>
      <c r="I1253" s="389">
        <f t="shared" si="510"/>
        <v>0</v>
      </c>
      <c r="J1253" s="389">
        <f t="shared" si="510"/>
        <v>0</v>
      </c>
      <c r="K1253" s="390">
        <f t="shared" si="510"/>
        <v>0</v>
      </c>
      <c r="L1253" s="391">
        <f t="shared" si="510"/>
        <v>0</v>
      </c>
      <c r="M1253" s="392">
        <f t="shared" si="510"/>
        <v>0</v>
      </c>
      <c r="N1253" s="392">
        <f t="shared" si="510"/>
        <v>0</v>
      </c>
      <c r="O1253" s="392">
        <f t="shared" si="510"/>
        <v>0</v>
      </c>
      <c r="P1253" s="392">
        <f t="shared" si="510"/>
        <v>0</v>
      </c>
      <c r="Q1253" s="392">
        <f t="shared" si="510"/>
        <v>0</v>
      </c>
      <c r="R1253" s="392">
        <f t="shared" si="510"/>
        <v>0</v>
      </c>
      <c r="S1253" s="392">
        <f t="shared" si="510"/>
        <v>0</v>
      </c>
      <c r="T1253" s="392">
        <f t="shared" si="510"/>
        <v>0</v>
      </c>
      <c r="U1253" s="392">
        <f t="shared" si="510"/>
        <v>0</v>
      </c>
      <c r="V1253" s="393">
        <f t="shared" si="510"/>
        <v>0</v>
      </c>
      <c r="W1253" s="37">
        <f>G1253-SUM(H1253:V1253)</f>
        <v>0</v>
      </c>
      <c r="Y1253"/>
    </row>
    <row r="1254" spans="1:25" x14ac:dyDescent="0.25">
      <c r="A1254" s="212"/>
      <c r="B1254" s="465"/>
      <c r="C1254" s="272"/>
      <c r="D1254" s="272"/>
      <c r="E1254" s="273" t="s">
        <v>75</v>
      </c>
      <c r="F1254" s="273"/>
      <c r="G1254" s="367">
        <f t="shared" ref="G1254:W1254" si="511">SUBTOTAL(9,G1255:G1256)</f>
        <v>0</v>
      </c>
      <c r="H1254" s="368">
        <f t="shared" si="511"/>
        <v>0</v>
      </c>
      <c r="I1254" s="369">
        <f t="shared" si="511"/>
        <v>0</v>
      </c>
      <c r="J1254" s="369">
        <f t="shared" si="511"/>
        <v>0</v>
      </c>
      <c r="K1254" s="370">
        <f t="shared" si="511"/>
        <v>0</v>
      </c>
      <c r="L1254" s="364">
        <f t="shared" si="511"/>
        <v>0</v>
      </c>
      <c r="M1254" s="364">
        <f t="shared" si="511"/>
        <v>0</v>
      </c>
      <c r="N1254" s="364">
        <f t="shared" si="511"/>
        <v>0</v>
      </c>
      <c r="O1254" s="364">
        <f t="shared" si="511"/>
        <v>0</v>
      </c>
      <c r="P1254" s="364">
        <f t="shared" si="511"/>
        <v>0</v>
      </c>
      <c r="Q1254" s="364">
        <f t="shared" si="511"/>
        <v>0</v>
      </c>
      <c r="R1254" s="364">
        <f t="shared" si="511"/>
        <v>0</v>
      </c>
      <c r="S1254" s="364">
        <f t="shared" si="511"/>
        <v>0</v>
      </c>
      <c r="T1254" s="364">
        <f t="shared" si="511"/>
        <v>0</v>
      </c>
      <c r="U1254" s="364">
        <f t="shared" si="511"/>
        <v>0</v>
      </c>
      <c r="V1254" s="364">
        <f t="shared" si="511"/>
        <v>0</v>
      </c>
      <c r="W1254" s="366">
        <f t="shared" si="511"/>
        <v>0</v>
      </c>
      <c r="Y1254"/>
    </row>
    <row r="1255" spans="1:25" outlineLevel="1" x14ac:dyDescent="0.25">
      <c r="A1255" s="212"/>
      <c r="B1255" s="465"/>
      <c r="C1255" s="272"/>
      <c r="D1255" s="272"/>
      <c r="E1255" s="273"/>
      <c r="F1255" s="274" t="s">
        <v>76</v>
      </c>
      <c r="G1255" s="394">
        <f t="shared" ref="G1255:V1255" si="512">G397</f>
        <v>0</v>
      </c>
      <c r="H1255" s="395">
        <f t="shared" si="512"/>
        <v>0</v>
      </c>
      <c r="I1255" s="389">
        <f t="shared" si="512"/>
        <v>0</v>
      </c>
      <c r="J1255" s="389">
        <f t="shared" si="512"/>
        <v>0</v>
      </c>
      <c r="K1255" s="390">
        <f t="shared" si="512"/>
        <v>0</v>
      </c>
      <c r="L1255" s="391">
        <f t="shared" si="512"/>
        <v>0</v>
      </c>
      <c r="M1255" s="392">
        <f t="shared" si="512"/>
        <v>0</v>
      </c>
      <c r="N1255" s="392">
        <f t="shared" si="512"/>
        <v>0</v>
      </c>
      <c r="O1255" s="392">
        <f t="shared" si="512"/>
        <v>0</v>
      </c>
      <c r="P1255" s="392">
        <f t="shared" si="512"/>
        <v>0</v>
      </c>
      <c r="Q1255" s="392">
        <f t="shared" si="512"/>
        <v>0</v>
      </c>
      <c r="R1255" s="392">
        <f t="shared" si="512"/>
        <v>0</v>
      </c>
      <c r="S1255" s="392">
        <f t="shared" si="512"/>
        <v>0</v>
      </c>
      <c r="T1255" s="392">
        <f t="shared" si="512"/>
        <v>0</v>
      </c>
      <c r="U1255" s="392">
        <f t="shared" si="512"/>
        <v>0</v>
      </c>
      <c r="V1255" s="393">
        <f t="shared" si="512"/>
        <v>0</v>
      </c>
      <c r="W1255" s="37">
        <f>G1255-SUM(H1255:V1255)</f>
        <v>0</v>
      </c>
      <c r="Y1255"/>
    </row>
    <row r="1256" spans="1:25" outlineLevel="1" x14ac:dyDescent="0.25">
      <c r="A1256" s="212"/>
      <c r="B1256" s="465"/>
      <c r="C1256" s="272"/>
      <c r="D1256" s="272"/>
      <c r="E1256" s="273"/>
      <c r="F1256" s="274" t="s">
        <v>77</v>
      </c>
      <c r="G1256" s="394">
        <f t="shared" ref="G1256:V1256" si="513">G398</f>
        <v>0</v>
      </c>
      <c r="H1256" s="395">
        <f t="shared" si="513"/>
        <v>0</v>
      </c>
      <c r="I1256" s="389">
        <f t="shared" si="513"/>
        <v>0</v>
      </c>
      <c r="J1256" s="389">
        <f t="shared" si="513"/>
        <v>0</v>
      </c>
      <c r="K1256" s="390">
        <f t="shared" si="513"/>
        <v>0</v>
      </c>
      <c r="L1256" s="391">
        <f t="shared" si="513"/>
        <v>0</v>
      </c>
      <c r="M1256" s="392">
        <f t="shared" si="513"/>
        <v>0</v>
      </c>
      <c r="N1256" s="392">
        <f t="shared" si="513"/>
        <v>0</v>
      </c>
      <c r="O1256" s="392">
        <f t="shared" si="513"/>
        <v>0</v>
      </c>
      <c r="P1256" s="392">
        <f t="shared" si="513"/>
        <v>0</v>
      </c>
      <c r="Q1256" s="392">
        <f t="shared" si="513"/>
        <v>0</v>
      </c>
      <c r="R1256" s="392">
        <f t="shared" si="513"/>
        <v>0</v>
      </c>
      <c r="S1256" s="392">
        <f t="shared" si="513"/>
        <v>0</v>
      </c>
      <c r="T1256" s="392">
        <f t="shared" si="513"/>
        <v>0</v>
      </c>
      <c r="U1256" s="392">
        <f t="shared" si="513"/>
        <v>0</v>
      </c>
      <c r="V1256" s="393">
        <f t="shared" si="513"/>
        <v>0</v>
      </c>
      <c r="W1256" s="37">
        <f>G1256-SUM(H1256:V1256)</f>
        <v>0</v>
      </c>
      <c r="Y1256"/>
    </row>
    <row r="1257" spans="1:25" x14ac:dyDescent="0.25">
      <c r="A1257" s="212"/>
      <c r="B1257" s="465"/>
      <c r="C1257" s="272"/>
      <c r="D1257" s="272"/>
      <c r="E1257" s="273" t="s">
        <v>78</v>
      </c>
      <c r="F1257" s="273"/>
      <c r="G1257" s="367">
        <f t="shared" ref="G1257:W1257" si="514">SUBTOTAL(9,G1258:G1259)</f>
        <v>0</v>
      </c>
      <c r="H1257" s="368">
        <f t="shared" si="514"/>
        <v>0</v>
      </c>
      <c r="I1257" s="369">
        <f t="shared" si="514"/>
        <v>0</v>
      </c>
      <c r="J1257" s="369">
        <f t="shared" si="514"/>
        <v>0</v>
      </c>
      <c r="K1257" s="370">
        <f t="shared" si="514"/>
        <v>0</v>
      </c>
      <c r="L1257" s="364">
        <f t="shared" si="514"/>
        <v>0</v>
      </c>
      <c r="M1257" s="364">
        <f t="shared" si="514"/>
        <v>0</v>
      </c>
      <c r="N1257" s="364">
        <f t="shared" si="514"/>
        <v>0</v>
      </c>
      <c r="O1257" s="364">
        <f t="shared" si="514"/>
        <v>0</v>
      </c>
      <c r="P1257" s="364">
        <f t="shared" si="514"/>
        <v>0</v>
      </c>
      <c r="Q1257" s="364">
        <f t="shared" si="514"/>
        <v>0</v>
      </c>
      <c r="R1257" s="364">
        <f t="shared" si="514"/>
        <v>0</v>
      </c>
      <c r="S1257" s="364">
        <f t="shared" si="514"/>
        <v>0</v>
      </c>
      <c r="T1257" s="364">
        <f t="shared" si="514"/>
        <v>0</v>
      </c>
      <c r="U1257" s="364">
        <f t="shared" si="514"/>
        <v>0</v>
      </c>
      <c r="V1257" s="364">
        <f t="shared" si="514"/>
        <v>0</v>
      </c>
      <c r="W1257" s="366">
        <f t="shared" si="514"/>
        <v>0</v>
      </c>
      <c r="Y1257"/>
    </row>
    <row r="1258" spans="1:25" outlineLevel="1" x14ac:dyDescent="0.25">
      <c r="A1258" s="212"/>
      <c r="B1258" s="465"/>
      <c r="C1258" s="272"/>
      <c r="D1258" s="272"/>
      <c r="E1258" s="273"/>
      <c r="F1258" s="274" t="s">
        <v>79</v>
      </c>
      <c r="G1258" s="394">
        <f t="shared" ref="G1258:V1258" si="515">G400</f>
        <v>0</v>
      </c>
      <c r="H1258" s="395">
        <f t="shared" si="515"/>
        <v>0</v>
      </c>
      <c r="I1258" s="389">
        <f t="shared" si="515"/>
        <v>0</v>
      </c>
      <c r="J1258" s="389">
        <f t="shared" si="515"/>
        <v>0</v>
      </c>
      <c r="K1258" s="390">
        <f t="shared" si="515"/>
        <v>0</v>
      </c>
      <c r="L1258" s="391">
        <f t="shared" si="515"/>
        <v>0</v>
      </c>
      <c r="M1258" s="392">
        <f t="shared" si="515"/>
        <v>0</v>
      </c>
      <c r="N1258" s="392">
        <f t="shared" si="515"/>
        <v>0</v>
      </c>
      <c r="O1258" s="392">
        <f t="shared" si="515"/>
        <v>0</v>
      </c>
      <c r="P1258" s="392">
        <f t="shared" si="515"/>
        <v>0</v>
      </c>
      <c r="Q1258" s="392">
        <f t="shared" si="515"/>
        <v>0</v>
      </c>
      <c r="R1258" s="392">
        <f t="shared" si="515"/>
        <v>0</v>
      </c>
      <c r="S1258" s="392">
        <f t="shared" si="515"/>
        <v>0</v>
      </c>
      <c r="T1258" s="392">
        <f t="shared" si="515"/>
        <v>0</v>
      </c>
      <c r="U1258" s="392">
        <f t="shared" si="515"/>
        <v>0</v>
      </c>
      <c r="V1258" s="393">
        <f t="shared" si="515"/>
        <v>0</v>
      </c>
      <c r="W1258" s="37">
        <f>G1258-SUM(H1258:V1258)</f>
        <v>0</v>
      </c>
      <c r="Y1258"/>
    </row>
    <row r="1259" spans="1:25" outlineLevel="1" x14ac:dyDescent="0.25">
      <c r="A1259" s="212"/>
      <c r="B1259" s="465"/>
      <c r="C1259" s="272"/>
      <c r="D1259" s="272"/>
      <c r="E1259" s="273"/>
      <c r="F1259" s="274" t="s">
        <v>80</v>
      </c>
      <c r="G1259" s="394">
        <f t="shared" ref="G1259:V1259" si="516">G401</f>
        <v>0</v>
      </c>
      <c r="H1259" s="395">
        <f t="shared" si="516"/>
        <v>0</v>
      </c>
      <c r="I1259" s="389">
        <f t="shared" si="516"/>
        <v>0</v>
      </c>
      <c r="J1259" s="389">
        <f t="shared" si="516"/>
        <v>0</v>
      </c>
      <c r="K1259" s="390">
        <f t="shared" si="516"/>
        <v>0</v>
      </c>
      <c r="L1259" s="391">
        <f t="shared" si="516"/>
        <v>0</v>
      </c>
      <c r="M1259" s="392">
        <f t="shared" si="516"/>
        <v>0</v>
      </c>
      <c r="N1259" s="392">
        <f t="shared" si="516"/>
        <v>0</v>
      </c>
      <c r="O1259" s="392">
        <f t="shared" si="516"/>
        <v>0</v>
      </c>
      <c r="P1259" s="392">
        <f t="shared" si="516"/>
        <v>0</v>
      </c>
      <c r="Q1259" s="392">
        <f t="shared" si="516"/>
        <v>0</v>
      </c>
      <c r="R1259" s="392">
        <f t="shared" si="516"/>
        <v>0</v>
      </c>
      <c r="S1259" s="392">
        <f t="shared" si="516"/>
        <v>0</v>
      </c>
      <c r="T1259" s="392">
        <f t="shared" si="516"/>
        <v>0</v>
      </c>
      <c r="U1259" s="392">
        <f t="shared" si="516"/>
        <v>0</v>
      </c>
      <c r="V1259" s="393">
        <f t="shared" si="516"/>
        <v>0</v>
      </c>
      <c r="W1259" s="37">
        <f>G1259-SUM(H1259:V1259)</f>
        <v>0</v>
      </c>
      <c r="Y1259"/>
    </row>
    <row r="1260" spans="1:25" x14ac:dyDescent="0.25">
      <c r="A1260" s="212"/>
      <c r="B1260" s="465"/>
      <c r="C1260" s="272"/>
      <c r="D1260" s="272"/>
      <c r="E1260" s="273" t="s">
        <v>81</v>
      </c>
      <c r="F1260" s="273"/>
      <c r="G1260" s="367">
        <f t="shared" ref="G1260:W1260" si="517">SUBTOTAL(9,G1261:G1262)</f>
        <v>0</v>
      </c>
      <c r="H1260" s="368">
        <f t="shared" si="517"/>
        <v>0</v>
      </c>
      <c r="I1260" s="369">
        <f t="shared" si="517"/>
        <v>0</v>
      </c>
      <c r="J1260" s="369">
        <f t="shared" si="517"/>
        <v>0</v>
      </c>
      <c r="K1260" s="370">
        <f t="shared" si="517"/>
        <v>0</v>
      </c>
      <c r="L1260" s="364">
        <f t="shared" si="517"/>
        <v>0</v>
      </c>
      <c r="M1260" s="364">
        <f t="shared" si="517"/>
        <v>0</v>
      </c>
      <c r="N1260" s="364">
        <f t="shared" si="517"/>
        <v>0</v>
      </c>
      <c r="O1260" s="364">
        <f t="shared" si="517"/>
        <v>0</v>
      </c>
      <c r="P1260" s="364">
        <f t="shared" si="517"/>
        <v>0</v>
      </c>
      <c r="Q1260" s="364">
        <f t="shared" si="517"/>
        <v>0</v>
      </c>
      <c r="R1260" s="364">
        <f t="shared" si="517"/>
        <v>0</v>
      </c>
      <c r="S1260" s="364">
        <f t="shared" si="517"/>
        <v>0</v>
      </c>
      <c r="T1260" s="364">
        <f t="shared" si="517"/>
        <v>0</v>
      </c>
      <c r="U1260" s="364">
        <f t="shared" si="517"/>
        <v>0</v>
      </c>
      <c r="V1260" s="364">
        <f t="shared" si="517"/>
        <v>0</v>
      </c>
      <c r="W1260" s="366">
        <f t="shared" si="517"/>
        <v>0</v>
      </c>
      <c r="Y1260"/>
    </row>
    <row r="1261" spans="1:25" outlineLevel="1" x14ac:dyDescent="0.25">
      <c r="A1261" s="212"/>
      <c r="B1261" s="465"/>
      <c r="C1261" s="272"/>
      <c r="D1261" s="272"/>
      <c r="E1261" s="273"/>
      <c r="F1261" s="274" t="s">
        <v>82</v>
      </c>
      <c r="G1261" s="394">
        <f t="shared" ref="G1261:V1261" si="518">G403</f>
        <v>0</v>
      </c>
      <c r="H1261" s="395">
        <f t="shared" si="518"/>
        <v>0</v>
      </c>
      <c r="I1261" s="389">
        <f t="shared" si="518"/>
        <v>0</v>
      </c>
      <c r="J1261" s="389">
        <f t="shared" si="518"/>
        <v>0</v>
      </c>
      <c r="K1261" s="390">
        <f t="shared" si="518"/>
        <v>0</v>
      </c>
      <c r="L1261" s="391">
        <f t="shared" si="518"/>
        <v>0</v>
      </c>
      <c r="M1261" s="392">
        <f t="shared" si="518"/>
        <v>0</v>
      </c>
      <c r="N1261" s="392">
        <f t="shared" si="518"/>
        <v>0</v>
      </c>
      <c r="O1261" s="392">
        <f t="shared" si="518"/>
        <v>0</v>
      </c>
      <c r="P1261" s="392">
        <f t="shared" si="518"/>
        <v>0</v>
      </c>
      <c r="Q1261" s="392">
        <f t="shared" si="518"/>
        <v>0</v>
      </c>
      <c r="R1261" s="392">
        <f t="shared" si="518"/>
        <v>0</v>
      </c>
      <c r="S1261" s="392">
        <f t="shared" si="518"/>
        <v>0</v>
      </c>
      <c r="T1261" s="392">
        <f t="shared" si="518"/>
        <v>0</v>
      </c>
      <c r="U1261" s="392">
        <f t="shared" si="518"/>
        <v>0</v>
      </c>
      <c r="V1261" s="393">
        <f t="shared" si="518"/>
        <v>0</v>
      </c>
      <c r="W1261" s="37">
        <f>G1261-SUM(H1261:V1261)</f>
        <v>0</v>
      </c>
      <c r="Y1261"/>
    </row>
    <row r="1262" spans="1:25" outlineLevel="1" x14ac:dyDescent="0.25">
      <c r="A1262" s="212"/>
      <c r="B1262" s="465"/>
      <c r="C1262" s="272"/>
      <c r="D1262" s="272"/>
      <c r="E1262" s="273"/>
      <c r="F1262" s="274" t="s">
        <v>83</v>
      </c>
      <c r="G1262" s="394">
        <f t="shared" ref="G1262:V1262" si="519">G404</f>
        <v>0</v>
      </c>
      <c r="H1262" s="395">
        <f t="shared" si="519"/>
        <v>0</v>
      </c>
      <c r="I1262" s="389">
        <f t="shared" si="519"/>
        <v>0</v>
      </c>
      <c r="J1262" s="389">
        <f t="shared" si="519"/>
        <v>0</v>
      </c>
      <c r="K1262" s="390">
        <f t="shared" si="519"/>
        <v>0</v>
      </c>
      <c r="L1262" s="391">
        <f t="shared" si="519"/>
        <v>0</v>
      </c>
      <c r="M1262" s="392">
        <f t="shared" si="519"/>
        <v>0</v>
      </c>
      <c r="N1262" s="392">
        <f t="shared" si="519"/>
        <v>0</v>
      </c>
      <c r="O1262" s="392">
        <f t="shared" si="519"/>
        <v>0</v>
      </c>
      <c r="P1262" s="392">
        <f t="shared" si="519"/>
        <v>0</v>
      </c>
      <c r="Q1262" s="392">
        <f t="shared" si="519"/>
        <v>0</v>
      </c>
      <c r="R1262" s="392">
        <f t="shared" si="519"/>
        <v>0</v>
      </c>
      <c r="S1262" s="392">
        <f t="shared" si="519"/>
        <v>0</v>
      </c>
      <c r="T1262" s="392">
        <f t="shared" si="519"/>
        <v>0</v>
      </c>
      <c r="U1262" s="392">
        <f t="shared" si="519"/>
        <v>0</v>
      </c>
      <c r="V1262" s="393">
        <f t="shared" si="519"/>
        <v>0</v>
      </c>
      <c r="W1262" s="37">
        <f>G1262-SUM(H1262:V1262)</f>
        <v>0</v>
      </c>
      <c r="Y1262"/>
    </row>
    <row r="1263" spans="1:25" x14ac:dyDescent="0.25">
      <c r="A1263" s="212"/>
      <c r="B1263" s="465"/>
      <c r="C1263" s="272"/>
      <c r="D1263" s="272"/>
      <c r="E1263" s="273" t="s">
        <v>84</v>
      </c>
      <c r="F1263" s="273"/>
      <c r="G1263" s="367">
        <f t="shared" ref="G1263:W1263" si="520">SUBTOTAL(9,G1264:G1265)</f>
        <v>0</v>
      </c>
      <c r="H1263" s="368">
        <f t="shared" si="520"/>
        <v>0</v>
      </c>
      <c r="I1263" s="369">
        <f t="shared" si="520"/>
        <v>0</v>
      </c>
      <c r="J1263" s="369">
        <f t="shared" si="520"/>
        <v>0</v>
      </c>
      <c r="K1263" s="370">
        <f t="shared" si="520"/>
        <v>0</v>
      </c>
      <c r="L1263" s="364">
        <f t="shared" si="520"/>
        <v>0</v>
      </c>
      <c r="M1263" s="364">
        <f t="shared" si="520"/>
        <v>0</v>
      </c>
      <c r="N1263" s="364">
        <f t="shared" si="520"/>
        <v>0</v>
      </c>
      <c r="O1263" s="364">
        <f t="shared" si="520"/>
        <v>0</v>
      </c>
      <c r="P1263" s="364">
        <f t="shared" si="520"/>
        <v>0</v>
      </c>
      <c r="Q1263" s="364">
        <f t="shared" si="520"/>
        <v>0</v>
      </c>
      <c r="R1263" s="364">
        <f t="shared" si="520"/>
        <v>0</v>
      </c>
      <c r="S1263" s="364">
        <f t="shared" si="520"/>
        <v>0</v>
      </c>
      <c r="T1263" s="364">
        <f t="shared" si="520"/>
        <v>0</v>
      </c>
      <c r="U1263" s="364">
        <f t="shared" si="520"/>
        <v>0</v>
      </c>
      <c r="V1263" s="364">
        <f t="shared" si="520"/>
        <v>0</v>
      </c>
      <c r="W1263" s="366">
        <f t="shared" si="520"/>
        <v>0</v>
      </c>
      <c r="Y1263"/>
    </row>
    <row r="1264" spans="1:25" outlineLevel="1" x14ac:dyDescent="0.25">
      <c r="A1264" s="212"/>
      <c r="B1264" s="465"/>
      <c r="C1264" s="272"/>
      <c r="D1264" s="272"/>
      <c r="E1264" s="273"/>
      <c r="F1264" s="274" t="s">
        <v>85</v>
      </c>
      <c r="G1264" s="394">
        <f t="shared" ref="G1264:V1264" si="521">G406</f>
        <v>0</v>
      </c>
      <c r="H1264" s="395">
        <f t="shared" si="521"/>
        <v>0</v>
      </c>
      <c r="I1264" s="389">
        <f t="shared" si="521"/>
        <v>0</v>
      </c>
      <c r="J1264" s="389">
        <f t="shared" si="521"/>
        <v>0</v>
      </c>
      <c r="K1264" s="390">
        <f t="shared" si="521"/>
        <v>0</v>
      </c>
      <c r="L1264" s="391">
        <f t="shared" si="521"/>
        <v>0</v>
      </c>
      <c r="M1264" s="392">
        <f t="shared" si="521"/>
        <v>0</v>
      </c>
      <c r="N1264" s="392">
        <f t="shared" si="521"/>
        <v>0</v>
      </c>
      <c r="O1264" s="392">
        <f t="shared" si="521"/>
        <v>0</v>
      </c>
      <c r="P1264" s="392">
        <f t="shared" si="521"/>
        <v>0</v>
      </c>
      <c r="Q1264" s="392">
        <f t="shared" si="521"/>
        <v>0</v>
      </c>
      <c r="R1264" s="392">
        <f t="shared" si="521"/>
        <v>0</v>
      </c>
      <c r="S1264" s="392">
        <f t="shared" si="521"/>
        <v>0</v>
      </c>
      <c r="T1264" s="392">
        <f t="shared" si="521"/>
        <v>0</v>
      </c>
      <c r="U1264" s="392">
        <f t="shared" si="521"/>
        <v>0</v>
      </c>
      <c r="V1264" s="393">
        <f t="shared" si="521"/>
        <v>0</v>
      </c>
      <c r="W1264" s="37">
        <f>G1264-SUM(H1264:V1264)</f>
        <v>0</v>
      </c>
      <c r="Y1264"/>
    </row>
    <row r="1265" spans="1:25" outlineLevel="1" x14ac:dyDescent="0.25">
      <c r="A1265" s="212"/>
      <c r="B1265" s="465"/>
      <c r="C1265" s="272"/>
      <c r="D1265" s="272"/>
      <c r="E1265" s="273"/>
      <c r="F1265" s="274" t="s">
        <v>86</v>
      </c>
      <c r="G1265" s="394">
        <f t="shared" ref="G1265:V1265" si="522">G407</f>
        <v>0</v>
      </c>
      <c r="H1265" s="395">
        <f t="shared" si="522"/>
        <v>0</v>
      </c>
      <c r="I1265" s="389">
        <f t="shared" si="522"/>
        <v>0</v>
      </c>
      <c r="J1265" s="389">
        <f t="shared" si="522"/>
        <v>0</v>
      </c>
      <c r="K1265" s="390">
        <f t="shared" si="522"/>
        <v>0</v>
      </c>
      <c r="L1265" s="391">
        <f t="shared" si="522"/>
        <v>0</v>
      </c>
      <c r="M1265" s="392">
        <f t="shared" si="522"/>
        <v>0</v>
      </c>
      <c r="N1265" s="392">
        <f t="shared" si="522"/>
        <v>0</v>
      </c>
      <c r="O1265" s="392">
        <f t="shared" si="522"/>
        <v>0</v>
      </c>
      <c r="P1265" s="392">
        <f t="shared" si="522"/>
        <v>0</v>
      </c>
      <c r="Q1265" s="392">
        <f t="shared" si="522"/>
        <v>0</v>
      </c>
      <c r="R1265" s="392">
        <f t="shared" si="522"/>
        <v>0</v>
      </c>
      <c r="S1265" s="392">
        <f t="shared" si="522"/>
        <v>0</v>
      </c>
      <c r="T1265" s="392">
        <f t="shared" si="522"/>
        <v>0</v>
      </c>
      <c r="U1265" s="392">
        <f t="shared" si="522"/>
        <v>0</v>
      </c>
      <c r="V1265" s="393">
        <f t="shared" si="522"/>
        <v>0</v>
      </c>
      <c r="W1265" s="37">
        <f>G1265-SUM(H1265:V1265)</f>
        <v>0</v>
      </c>
      <c r="Y1265"/>
    </row>
    <row r="1266" spans="1:25" x14ac:dyDescent="0.25">
      <c r="A1266" s="212"/>
      <c r="B1266" s="465"/>
      <c r="C1266" s="272"/>
      <c r="D1266" s="272"/>
      <c r="E1266" s="273" t="s">
        <v>87</v>
      </c>
      <c r="F1266" s="273"/>
      <c r="G1266" s="367">
        <f t="shared" ref="G1266:W1266" si="523">SUBTOTAL(9,G1267:G1268)</f>
        <v>0</v>
      </c>
      <c r="H1266" s="368">
        <f t="shared" si="523"/>
        <v>0</v>
      </c>
      <c r="I1266" s="369">
        <f t="shared" si="523"/>
        <v>0</v>
      </c>
      <c r="J1266" s="369">
        <f t="shared" si="523"/>
        <v>0</v>
      </c>
      <c r="K1266" s="370">
        <f t="shared" si="523"/>
        <v>0</v>
      </c>
      <c r="L1266" s="364">
        <f t="shared" si="523"/>
        <v>0</v>
      </c>
      <c r="M1266" s="364">
        <f t="shared" si="523"/>
        <v>0</v>
      </c>
      <c r="N1266" s="364">
        <f t="shared" si="523"/>
        <v>0</v>
      </c>
      <c r="O1266" s="364">
        <f t="shared" si="523"/>
        <v>0</v>
      </c>
      <c r="P1266" s="364">
        <f t="shared" si="523"/>
        <v>0</v>
      </c>
      <c r="Q1266" s="364">
        <f t="shared" si="523"/>
        <v>0</v>
      </c>
      <c r="R1266" s="364">
        <f t="shared" si="523"/>
        <v>0</v>
      </c>
      <c r="S1266" s="364">
        <f t="shared" si="523"/>
        <v>0</v>
      </c>
      <c r="T1266" s="364">
        <f t="shared" si="523"/>
        <v>0</v>
      </c>
      <c r="U1266" s="364">
        <f t="shared" si="523"/>
        <v>0</v>
      </c>
      <c r="V1266" s="364">
        <f t="shared" si="523"/>
        <v>0</v>
      </c>
      <c r="W1266" s="366">
        <f t="shared" si="523"/>
        <v>0</v>
      </c>
      <c r="Y1266"/>
    </row>
    <row r="1267" spans="1:25" outlineLevel="1" x14ac:dyDescent="0.25">
      <c r="A1267" s="212"/>
      <c r="B1267" s="465"/>
      <c r="C1267" s="272"/>
      <c r="D1267" s="272"/>
      <c r="E1267" s="273"/>
      <c r="F1267" s="274" t="s">
        <v>88</v>
      </c>
      <c r="G1267" s="394">
        <f t="shared" ref="G1267:V1267" si="524">G409</f>
        <v>0</v>
      </c>
      <c r="H1267" s="395">
        <f t="shared" si="524"/>
        <v>0</v>
      </c>
      <c r="I1267" s="389">
        <f t="shared" si="524"/>
        <v>0</v>
      </c>
      <c r="J1267" s="389">
        <f t="shared" si="524"/>
        <v>0</v>
      </c>
      <c r="K1267" s="390">
        <f t="shared" si="524"/>
        <v>0</v>
      </c>
      <c r="L1267" s="391">
        <f t="shared" si="524"/>
        <v>0</v>
      </c>
      <c r="M1267" s="392">
        <f t="shared" si="524"/>
        <v>0</v>
      </c>
      <c r="N1267" s="413">
        <f t="shared" si="524"/>
        <v>0</v>
      </c>
      <c r="O1267" s="392">
        <f t="shared" si="524"/>
        <v>0</v>
      </c>
      <c r="P1267" s="392">
        <f t="shared" si="524"/>
        <v>0</v>
      </c>
      <c r="Q1267" s="392">
        <f t="shared" si="524"/>
        <v>0</v>
      </c>
      <c r="R1267" s="413">
        <f t="shared" si="524"/>
        <v>0</v>
      </c>
      <c r="S1267" s="413">
        <f t="shared" si="524"/>
        <v>0</v>
      </c>
      <c r="T1267" s="392">
        <f t="shared" si="524"/>
        <v>0</v>
      </c>
      <c r="U1267" s="392">
        <f t="shared" si="524"/>
        <v>0</v>
      </c>
      <c r="V1267" s="393">
        <f t="shared" si="524"/>
        <v>0</v>
      </c>
      <c r="W1267" s="37">
        <f>G1267-SUM(H1267:V1267)</f>
        <v>0</v>
      </c>
      <c r="Y1267"/>
    </row>
    <row r="1268" spans="1:25" outlineLevel="1" x14ac:dyDescent="0.25">
      <c r="A1268" s="212"/>
      <c r="B1268" s="465"/>
      <c r="C1268" s="272"/>
      <c r="D1268" s="272"/>
      <c r="E1268" s="273"/>
      <c r="F1268" s="274" t="s">
        <v>89</v>
      </c>
      <c r="G1268" s="394">
        <f t="shared" ref="G1268:V1268" si="525">G410</f>
        <v>0</v>
      </c>
      <c r="H1268" s="395">
        <f t="shared" si="525"/>
        <v>0</v>
      </c>
      <c r="I1268" s="389">
        <f t="shared" si="525"/>
        <v>0</v>
      </c>
      <c r="J1268" s="389">
        <f t="shared" si="525"/>
        <v>0</v>
      </c>
      <c r="K1268" s="390">
        <f t="shared" si="525"/>
        <v>0</v>
      </c>
      <c r="L1268" s="391">
        <f t="shared" si="525"/>
        <v>0</v>
      </c>
      <c r="M1268" s="396">
        <f t="shared" si="525"/>
        <v>0</v>
      </c>
      <c r="N1268" s="392">
        <f t="shared" si="525"/>
        <v>0</v>
      </c>
      <c r="O1268" s="388">
        <f t="shared" si="525"/>
        <v>0</v>
      </c>
      <c r="P1268" s="392">
        <f t="shared" si="525"/>
        <v>0</v>
      </c>
      <c r="Q1268" s="396">
        <f t="shared" si="525"/>
        <v>0</v>
      </c>
      <c r="R1268" s="392">
        <f t="shared" si="525"/>
        <v>0</v>
      </c>
      <c r="S1268" s="392">
        <f t="shared" si="525"/>
        <v>0</v>
      </c>
      <c r="T1268" s="388">
        <f t="shared" si="525"/>
        <v>0</v>
      </c>
      <c r="U1268" s="392">
        <f t="shared" si="525"/>
        <v>0</v>
      </c>
      <c r="V1268" s="393">
        <f t="shared" si="525"/>
        <v>0</v>
      </c>
      <c r="W1268" s="37">
        <f>G1268-SUM(H1268:V1268)</f>
        <v>0</v>
      </c>
      <c r="Y1268"/>
    </row>
    <row r="1269" spans="1:25" x14ac:dyDescent="0.25">
      <c r="A1269" s="212"/>
      <c r="B1269" s="465"/>
      <c r="C1269" s="272"/>
      <c r="D1269" s="272" t="s">
        <v>90</v>
      </c>
      <c r="E1269" s="273"/>
      <c r="F1269" s="273"/>
      <c r="G1269" s="367">
        <f t="shared" ref="G1269:W1269" si="526">SUBTOTAL(9,G1270:G1272)</f>
        <v>0</v>
      </c>
      <c r="H1269" s="368">
        <f t="shared" si="526"/>
        <v>0</v>
      </c>
      <c r="I1269" s="369">
        <f t="shared" si="526"/>
        <v>0</v>
      </c>
      <c r="J1269" s="369">
        <f t="shared" si="526"/>
        <v>0</v>
      </c>
      <c r="K1269" s="370">
        <f t="shared" si="526"/>
        <v>0</v>
      </c>
      <c r="L1269" s="364">
        <f t="shared" si="526"/>
        <v>0</v>
      </c>
      <c r="M1269" s="364">
        <f t="shared" si="526"/>
        <v>0</v>
      </c>
      <c r="N1269" s="364">
        <f t="shared" si="526"/>
        <v>0</v>
      </c>
      <c r="O1269" s="364">
        <f t="shared" si="526"/>
        <v>0</v>
      </c>
      <c r="P1269" s="364">
        <f t="shared" si="526"/>
        <v>0</v>
      </c>
      <c r="Q1269" s="364">
        <f t="shared" si="526"/>
        <v>0</v>
      </c>
      <c r="R1269" s="364">
        <f t="shared" si="526"/>
        <v>0</v>
      </c>
      <c r="S1269" s="364">
        <f t="shared" si="526"/>
        <v>0</v>
      </c>
      <c r="T1269" s="364">
        <f t="shared" si="526"/>
        <v>0</v>
      </c>
      <c r="U1269" s="364">
        <f t="shared" si="526"/>
        <v>0</v>
      </c>
      <c r="V1269" s="364">
        <f t="shared" si="526"/>
        <v>0</v>
      </c>
      <c r="W1269" s="366">
        <f t="shared" si="526"/>
        <v>0</v>
      </c>
      <c r="Y1269"/>
    </row>
    <row r="1270" spans="1:25" outlineLevel="1" x14ac:dyDescent="0.25">
      <c r="A1270" s="212"/>
      <c r="B1270" s="465"/>
      <c r="C1270" s="272"/>
      <c r="D1270" s="272"/>
      <c r="E1270" s="273"/>
      <c r="F1270" s="274" t="s">
        <v>91</v>
      </c>
      <c r="G1270" s="394">
        <f t="shared" ref="G1270:V1270" si="527">G412</f>
        <v>0</v>
      </c>
      <c r="H1270" s="395">
        <f t="shared" si="527"/>
        <v>0</v>
      </c>
      <c r="I1270" s="389">
        <f t="shared" si="527"/>
        <v>0</v>
      </c>
      <c r="J1270" s="389">
        <f t="shared" si="527"/>
        <v>0</v>
      </c>
      <c r="K1270" s="390">
        <f t="shared" si="527"/>
        <v>0</v>
      </c>
      <c r="L1270" s="391">
        <f t="shared" si="527"/>
        <v>0</v>
      </c>
      <c r="M1270" s="396">
        <f t="shared" si="527"/>
        <v>0</v>
      </c>
      <c r="N1270" s="392">
        <f t="shared" si="527"/>
        <v>0</v>
      </c>
      <c r="O1270" s="388">
        <f t="shared" si="527"/>
        <v>0</v>
      </c>
      <c r="P1270" s="392">
        <f t="shared" si="527"/>
        <v>0</v>
      </c>
      <c r="Q1270" s="396">
        <f t="shared" si="527"/>
        <v>0</v>
      </c>
      <c r="R1270" s="392">
        <f t="shared" si="527"/>
        <v>0</v>
      </c>
      <c r="S1270" s="392">
        <f t="shared" si="527"/>
        <v>0</v>
      </c>
      <c r="T1270" s="388">
        <f t="shared" si="527"/>
        <v>0</v>
      </c>
      <c r="U1270" s="392">
        <f t="shared" si="527"/>
        <v>0</v>
      </c>
      <c r="V1270" s="393">
        <f t="shared" si="527"/>
        <v>0</v>
      </c>
      <c r="W1270" s="37">
        <f>G1270-SUM(H1270:V1270)</f>
        <v>0</v>
      </c>
      <c r="Y1270"/>
    </row>
    <row r="1271" spans="1:25" outlineLevel="1" x14ac:dyDescent="0.25">
      <c r="A1271" s="212"/>
      <c r="B1271" s="465"/>
      <c r="C1271" s="272"/>
      <c r="D1271" s="272"/>
      <c r="E1271" s="273"/>
      <c r="F1271" s="274" t="s">
        <v>92</v>
      </c>
      <c r="G1271" s="394">
        <f t="shared" ref="G1271:V1271" si="528">G413</f>
        <v>0</v>
      </c>
      <c r="H1271" s="395">
        <f t="shared" si="528"/>
        <v>0</v>
      </c>
      <c r="I1271" s="389">
        <f t="shared" si="528"/>
        <v>0</v>
      </c>
      <c r="J1271" s="389">
        <f t="shared" si="528"/>
        <v>0</v>
      </c>
      <c r="K1271" s="390">
        <f t="shared" si="528"/>
        <v>0</v>
      </c>
      <c r="L1271" s="391">
        <f t="shared" si="528"/>
        <v>0</v>
      </c>
      <c r="M1271" s="396">
        <f t="shared" si="528"/>
        <v>0</v>
      </c>
      <c r="N1271" s="392">
        <f t="shared" si="528"/>
        <v>0</v>
      </c>
      <c r="O1271" s="388">
        <f t="shared" si="528"/>
        <v>0</v>
      </c>
      <c r="P1271" s="392">
        <f t="shared" si="528"/>
        <v>0</v>
      </c>
      <c r="Q1271" s="396">
        <f t="shared" si="528"/>
        <v>0</v>
      </c>
      <c r="R1271" s="392">
        <f t="shared" si="528"/>
        <v>0</v>
      </c>
      <c r="S1271" s="392">
        <f t="shared" si="528"/>
        <v>0</v>
      </c>
      <c r="T1271" s="388">
        <f t="shared" si="528"/>
        <v>0</v>
      </c>
      <c r="U1271" s="392">
        <f t="shared" si="528"/>
        <v>0</v>
      </c>
      <c r="V1271" s="393">
        <f t="shared" si="528"/>
        <v>0</v>
      </c>
      <c r="W1271" s="37">
        <f>G1271-SUM(H1271:V1271)</f>
        <v>0</v>
      </c>
      <c r="Y1271"/>
    </row>
    <row r="1272" spans="1:25" outlineLevel="1" x14ac:dyDescent="0.25">
      <c r="A1272" s="212"/>
      <c r="B1272" s="465"/>
      <c r="C1272" s="272"/>
      <c r="D1272" s="272"/>
      <c r="E1272" s="273"/>
      <c r="F1272" s="274" t="s">
        <v>93</v>
      </c>
      <c r="G1272" s="394">
        <f t="shared" ref="G1272:V1272" si="529">G414</f>
        <v>0</v>
      </c>
      <c r="H1272" s="395">
        <f t="shared" si="529"/>
        <v>0</v>
      </c>
      <c r="I1272" s="389">
        <f t="shared" si="529"/>
        <v>0</v>
      </c>
      <c r="J1272" s="389">
        <f t="shared" si="529"/>
        <v>0</v>
      </c>
      <c r="K1272" s="390">
        <f t="shared" si="529"/>
        <v>0</v>
      </c>
      <c r="L1272" s="391">
        <f t="shared" si="529"/>
        <v>0</v>
      </c>
      <c r="M1272" s="396">
        <f t="shared" si="529"/>
        <v>0</v>
      </c>
      <c r="N1272" s="392">
        <f t="shared" si="529"/>
        <v>0</v>
      </c>
      <c r="O1272" s="388">
        <f t="shared" si="529"/>
        <v>0</v>
      </c>
      <c r="P1272" s="392">
        <f t="shared" si="529"/>
        <v>0</v>
      </c>
      <c r="Q1272" s="396">
        <f t="shared" si="529"/>
        <v>0</v>
      </c>
      <c r="R1272" s="392">
        <f t="shared" si="529"/>
        <v>0</v>
      </c>
      <c r="S1272" s="392">
        <f t="shared" si="529"/>
        <v>0</v>
      </c>
      <c r="T1272" s="388">
        <f t="shared" si="529"/>
        <v>0</v>
      </c>
      <c r="U1272" s="392">
        <f t="shared" si="529"/>
        <v>0</v>
      </c>
      <c r="V1272" s="393">
        <f t="shared" si="529"/>
        <v>0</v>
      </c>
      <c r="W1272" s="37">
        <f>G1272-SUM(H1272:V1272)</f>
        <v>0</v>
      </c>
      <c r="Y1272"/>
    </row>
    <row r="1273" spans="1:25" x14ac:dyDescent="0.25">
      <c r="A1273" s="212"/>
      <c r="B1273" s="465"/>
      <c r="C1273" s="275"/>
      <c r="D1273" s="272" t="s">
        <v>94</v>
      </c>
      <c r="E1273" s="273"/>
      <c r="F1273" s="273"/>
      <c r="G1273" s="367">
        <f t="shared" ref="G1273:W1273" si="530">SUBTOTAL(9,G1274:G1275)</f>
        <v>0</v>
      </c>
      <c r="H1273" s="368">
        <f t="shared" si="530"/>
        <v>0</v>
      </c>
      <c r="I1273" s="369">
        <f t="shared" si="530"/>
        <v>0</v>
      </c>
      <c r="J1273" s="369">
        <f t="shared" si="530"/>
        <v>0</v>
      </c>
      <c r="K1273" s="370">
        <f t="shared" si="530"/>
        <v>0</v>
      </c>
      <c r="L1273" s="364">
        <f t="shared" si="530"/>
        <v>0</v>
      </c>
      <c r="M1273" s="364">
        <f t="shared" si="530"/>
        <v>0</v>
      </c>
      <c r="N1273" s="364">
        <f t="shared" si="530"/>
        <v>0</v>
      </c>
      <c r="O1273" s="364">
        <f t="shared" si="530"/>
        <v>0</v>
      </c>
      <c r="P1273" s="364">
        <f t="shared" si="530"/>
        <v>0</v>
      </c>
      <c r="Q1273" s="364">
        <f t="shared" si="530"/>
        <v>0</v>
      </c>
      <c r="R1273" s="364">
        <f t="shared" si="530"/>
        <v>0</v>
      </c>
      <c r="S1273" s="364">
        <f t="shared" si="530"/>
        <v>0</v>
      </c>
      <c r="T1273" s="364">
        <f t="shared" si="530"/>
        <v>0</v>
      </c>
      <c r="U1273" s="364">
        <f t="shared" si="530"/>
        <v>0</v>
      </c>
      <c r="V1273" s="364">
        <f t="shared" si="530"/>
        <v>0</v>
      </c>
      <c r="W1273" s="366">
        <f t="shared" si="530"/>
        <v>0</v>
      </c>
      <c r="Y1273"/>
    </row>
    <row r="1274" spans="1:25" outlineLevel="1" x14ac:dyDescent="0.25">
      <c r="A1274" s="212"/>
      <c r="B1274" s="465"/>
      <c r="C1274" s="272"/>
      <c r="D1274" s="272"/>
      <c r="E1274" s="273"/>
      <c r="F1274" s="274" t="s">
        <v>95</v>
      </c>
      <c r="G1274" s="394">
        <f t="shared" ref="G1274:V1274" si="531">G416</f>
        <v>0</v>
      </c>
      <c r="H1274" s="395">
        <f t="shared" si="531"/>
        <v>0</v>
      </c>
      <c r="I1274" s="389">
        <f t="shared" si="531"/>
        <v>0</v>
      </c>
      <c r="J1274" s="389">
        <f t="shared" si="531"/>
        <v>0</v>
      </c>
      <c r="K1274" s="390">
        <f t="shared" si="531"/>
        <v>0</v>
      </c>
      <c r="L1274" s="391">
        <f t="shared" si="531"/>
        <v>0</v>
      </c>
      <c r="M1274" s="396">
        <f t="shared" si="531"/>
        <v>0</v>
      </c>
      <c r="N1274" s="392">
        <f t="shared" si="531"/>
        <v>0</v>
      </c>
      <c r="O1274" s="388">
        <f t="shared" si="531"/>
        <v>0</v>
      </c>
      <c r="P1274" s="392">
        <f t="shared" si="531"/>
        <v>0</v>
      </c>
      <c r="Q1274" s="396">
        <f t="shared" si="531"/>
        <v>0</v>
      </c>
      <c r="R1274" s="392">
        <f t="shared" si="531"/>
        <v>0</v>
      </c>
      <c r="S1274" s="392">
        <f t="shared" si="531"/>
        <v>0</v>
      </c>
      <c r="T1274" s="388">
        <f t="shared" si="531"/>
        <v>0</v>
      </c>
      <c r="U1274" s="392">
        <f t="shared" si="531"/>
        <v>0</v>
      </c>
      <c r="V1274" s="393">
        <f t="shared" si="531"/>
        <v>0</v>
      </c>
      <c r="W1274" s="37">
        <f>G1274-SUM(H1274:V1274)</f>
        <v>0</v>
      </c>
      <c r="Y1274"/>
    </row>
    <row r="1275" spans="1:25" outlineLevel="1" x14ac:dyDescent="0.25">
      <c r="A1275" s="212"/>
      <c r="B1275" s="465"/>
      <c r="C1275" s="272"/>
      <c r="D1275" s="272"/>
      <c r="E1275" s="273"/>
      <c r="F1275" s="274" t="s">
        <v>96</v>
      </c>
      <c r="G1275" s="394">
        <f t="shared" ref="G1275:V1275" si="532">G417</f>
        <v>0</v>
      </c>
      <c r="H1275" s="395">
        <f t="shared" si="532"/>
        <v>0</v>
      </c>
      <c r="I1275" s="389">
        <f t="shared" si="532"/>
        <v>0</v>
      </c>
      <c r="J1275" s="389">
        <f t="shared" si="532"/>
        <v>0</v>
      </c>
      <c r="K1275" s="390">
        <f t="shared" si="532"/>
        <v>0</v>
      </c>
      <c r="L1275" s="391">
        <f t="shared" si="532"/>
        <v>0</v>
      </c>
      <c r="M1275" s="392">
        <f t="shared" si="532"/>
        <v>0</v>
      </c>
      <c r="N1275" s="412">
        <f t="shared" si="532"/>
        <v>0</v>
      </c>
      <c r="O1275" s="392">
        <f t="shared" si="532"/>
        <v>0</v>
      </c>
      <c r="P1275" s="392">
        <f t="shared" si="532"/>
        <v>0</v>
      </c>
      <c r="Q1275" s="392">
        <f t="shared" si="532"/>
        <v>0</v>
      </c>
      <c r="R1275" s="412">
        <f t="shared" si="532"/>
        <v>0</v>
      </c>
      <c r="S1275" s="412">
        <f t="shared" si="532"/>
        <v>0</v>
      </c>
      <c r="T1275" s="392">
        <f t="shared" si="532"/>
        <v>0</v>
      </c>
      <c r="U1275" s="392">
        <f t="shared" si="532"/>
        <v>0</v>
      </c>
      <c r="V1275" s="393">
        <f t="shared" si="532"/>
        <v>0</v>
      </c>
      <c r="W1275" s="37">
        <f>G1275-SUM(H1275:V1275)</f>
        <v>0</v>
      </c>
      <c r="Y1275"/>
    </row>
    <row r="1276" spans="1:25" x14ac:dyDescent="0.25">
      <c r="A1276" s="212"/>
      <c r="B1276" s="465"/>
      <c r="C1276" s="272" t="s">
        <v>259</v>
      </c>
      <c r="D1276" s="275"/>
      <c r="E1276" s="275"/>
      <c r="F1276" s="273"/>
      <c r="G1276" s="367"/>
      <c r="H1276" s="369"/>
      <c r="I1276" s="369"/>
      <c r="J1276" s="369"/>
      <c r="K1276" s="370"/>
      <c r="L1276" s="363"/>
      <c r="M1276" s="364"/>
      <c r="N1276" s="364"/>
      <c r="O1276" s="364"/>
      <c r="P1276" s="364"/>
      <c r="Q1276" s="364"/>
      <c r="R1276" s="364"/>
      <c r="S1276" s="364"/>
      <c r="T1276" s="364"/>
      <c r="U1276" s="364"/>
      <c r="V1276" s="365"/>
      <c r="W1276" s="366"/>
      <c r="Y1276"/>
    </row>
    <row r="1277" spans="1:25" x14ac:dyDescent="0.25">
      <c r="A1277" s="212"/>
      <c r="B1277" s="465"/>
      <c r="C1277" s="272"/>
      <c r="D1277" s="276" t="s">
        <v>20</v>
      </c>
      <c r="E1277" s="273"/>
      <c r="F1277" s="273"/>
      <c r="G1277" s="367"/>
      <c r="H1277" s="369"/>
      <c r="I1277" s="369"/>
      <c r="J1277" s="369"/>
      <c r="K1277" s="370"/>
      <c r="L1277" s="363"/>
      <c r="M1277" s="364"/>
      <c r="N1277" s="364"/>
      <c r="O1277" s="364"/>
      <c r="P1277" s="364"/>
      <c r="Q1277" s="364"/>
      <c r="R1277" s="364"/>
      <c r="S1277" s="364"/>
      <c r="T1277" s="364"/>
      <c r="U1277" s="364"/>
      <c r="V1277" s="365"/>
      <c r="W1277" s="366"/>
      <c r="Y1277"/>
    </row>
    <row r="1278" spans="1:25" x14ac:dyDescent="0.25">
      <c r="A1278" s="212"/>
      <c r="B1278" s="465"/>
      <c r="C1278" s="272"/>
      <c r="D1278" s="272"/>
      <c r="E1278" s="273" t="s">
        <v>21</v>
      </c>
      <c r="F1278" s="273"/>
      <c r="G1278" s="367">
        <f>SUBTOTAL(9,G1279:G1282)</f>
        <v>0</v>
      </c>
      <c r="H1278" s="368">
        <f>SUBTOTAL(9,H1279:H1282)</f>
        <v>0</v>
      </c>
      <c r="I1278" s="369"/>
      <c r="J1278" s="369"/>
      <c r="K1278" s="370"/>
      <c r="L1278" s="364"/>
      <c r="M1278" s="364"/>
      <c r="N1278" s="364"/>
      <c r="O1278" s="364"/>
      <c r="P1278" s="364"/>
      <c r="Q1278" s="364"/>
      <c r="R1278" s="364"/>
      <c r="S1278" s="364"/>
      <c r="T1278" s="364"/>
      <c r="U1278" s="364"/>
      <c r="V1278" s="365"/>
      <c r="W1278" s="366">
        <f>SUBTOTAL(9,W1279:W1282)</f>
        <v>0</v>
      </c>
      <c r="Y1278"/>
    </row>
    <row r="1279" spans="1:25" outlineLevel="1" x14ac:dyDescent="0.25">
      <c r="A1279" s="212"/>
      <c r="B1279" s="465"/>
      <c r="C1279" s="272"/>
      <c r="D1279" s="272"/>
      <c r="E1279" s="273"/>
      <c r="F1279" s="274" t="s">
        <v>22</v>
      </c>
      <c r="G1279" s="394">
        <f>G421</f>
        <v>0</v>
      </c>
      <c r="H1279" s="395">
        <f>G1279</f>
        <v>0</v>
      </c>
      <c r="I1279" s="369"/>
      <c r="J1279" s="369"/>
      <c r="K1279" s="370"/>
      <c r="L1279" s="364"/>
      <c r="M1279" s="364"/>
      <c r="N1279" s="364"/>
      <c r="O1279" s="364"/>
      <c r="P1279" s="364"/>
      <c r="Q1279" s="364"/>
      <c r="R1279" s="364"/>
      <c r="S1279" s="364"/>
      <c r="T1279" s="364"/>
      <c r="U1279" s="364"/>
      <c r="V1279" s="364"/>
      <c r="W1279" s="37">
        <f>G1279-SUM(H1279:V1279)</f>
        <v>0</v>
      </c>
      <c r="Y1279"/>
    </row>
    <row r="1280" spans="1:25" outlineLevel="1" x14ac:dyDescent="0.25">
      <c r="A1280" s="212"/>
      <c r="B1280" s="465"/>
      <c r="C1280" s="272"/>
      <c r="D1280" s="272"/>
      <c r="E1280" s="273"/>
      <c r="F1280" s="274" t="s">
        <v>23</v>
      </c>
      <c r="G1280" s="394">
        <f>G422</f>
        <v>0</v>
      </c>
      <c r="H1280" s="395">
        <f t="shared" ref="H1280:H1343" si="533">G1280</f>
        <v>0</v>
      </c>
      <c r="I1280" s="369"/>
      <c r="J1280" s="369"/>
      <c r="K1280" s="370"/>
      <c r="L1280" s="364"/>
      <c r="M1280" s="364"/>
      <c r="N1280" s="364"/>
      <c r="O1280" s="364"/>
      <c r="P1280" s="364"/>
      <c r="Q1280" s="364"/>
      <c r="R1280" s="364"/>
      <c r="S1280" s="364"/>
      <c r="T1280" s="364"/>
      <c r="U1280" s="364"/>
      <c r="V1280" s="364"/>
      <c r="W1280" s="37">
        <f>G1280-SUM(H1280:V1280)</f>
        <v>0</v>
      </c>
      <c r="Y1280"/>
    </row>
    <row r="1281" spans="1:25" outlineLevel="1" x14ac:dyDescent="0.25">
      <c r="A1281" s="212"/>
      <c r="B1281" s="465"/>
      <c r="C1281" s="272"/>
      <c r="D1281" s="272"/>
      <c r="E1281" s="273"/>
      <c r="F1281" s="274" t="s">
        <v>24</v>
      </c>
      <c r="G1281" s="394">
        <f>G423</f>
        <v>0</v>
      </c>
      <c r="H1281" s="395">
        <f t="shared" si="533"/>
        <v>0</v>
      </c>
      <c r="I1281" s="369"/>
      <c r="J1281" s="369"/>
      <c r="K1281" s="370"/>
      <c r="L1281" s="364"/>
      <c r="M1281" s="364"/>
      <c r="N1281" s="364"/>
      <c r="O1281" s="364"/>
      <c r="P1281" s="364"/>
      <c r="Q1281" s="364"/>
      <c r="R1281" s="364"/>
      <c r="S1281" s="364"/>
      <c r="T1281" s="364"/>
      <c r="U1281" s="364"/>
      <c r="V1281" s="364"/>
      <c r="W1281" s="37">
        <f>G1281-SUM(H1281:V1281)</f>
        <v>0</v>
      </c>
      <c r="Y1281"/>
    </row>
    <row r="1282" spans="1:25" outlineLevel="1" x14ac:dyDescent="0.25">
      <c r="A1282" s="212"/>
      <c r="B1282" s="465"/>
      <c r="C1282" s="272"/>
      <c r="D1282" s="272"/>
      <c r="E1282" s="273"/>
      <c r="F1282" s="274" t="s">
        <v>25</v>
      </c>
      <c r="G1282" s="394">
        <f>G424</f>
        <v>0</v>
      </c>
      <c r="H1282" s="395">
        <f t="shared" si="533"/>
        <v>0</v>
      </c>
      <c r="I1282" s="369"/>
      <c r="J1282" s="369"/>
      <c r="K1282" s="370"/>
      <c r="L1282" s="364"/>
      <c r="M1282" s="364"/>
      <c r="N1282" s="364"/>
      <c r="O1282" s="364"/>
      <c r="P1282" s="364"/>
      <c r="Q1282" s="364"/>
      <c r="R1282" s="364"/>
      <c r="S1282" s="364"/>
      <c r="T1282" s="364"/>
      <c r="U1282" s="364"/>
      <c r="V1282" s="364"/>
      <c r="W1282" s="37">
        <f>G1282-SUM(H1282:V1282)</f>
        <v>0</v>
      </c>
      <c r="Y1282"/>
    </row>
    <row r="1283" spans="1:25" x14ac:dyDescent="0.25">
      <c r="A1283" s="212"/>
      <c r="B1283" s="465"/>
      <c r="C1283" s="272"/>
      <c r="D1283" s="272"/>
      <c r="E1283" s="273" t="s">
        <v>26</v>
      </c>
      <c r="F1283" s="273"/>
      <c r="G1283" s="367">
        <f>SUBTOTAL(9,G1284:G1287)</f>
        <v>0</v>
      </c>
      <c r="H1283" s="368">
        <f>SUBTOTAL(9,H1284:H1287)</f>
        <v>0</v>
      </c>
      <c r="I1283" s="369"/>
      <c r="J1283" s="369"/>
      <c r="K1283" s="370"/>
      <c r="L1283" s="364"/>
      <c r="M1283" s="364"/>
      <c r="N1283" s="364"/>
      <c r="O1283" s="364"/>
      <c r="P1283" s="364"/>
      <c r="Q1283" s="364"/>
      <c r="R1283" s="364"/>
      <c r="S1283" s="364"/>
      <c r="T1283" s="364"/>
      <c r="U1283" s="364"/>
      <c r="V1283" s="364"/>
      <c r="W1283" s="366">
        <f>SUBTOTAL(9,W1284:W1287)</f>
        <v>0</v>
      </c>
      <c r="Y1283"/>
    </row>
    <row r="1284" spans="1:25" outlineLevel="1" x14ac:dyDescent="0.25">
      <c r="A1284" s="212"/>
      <c r="B1284" s="465"/>
      <c r="C1284" s="272"/>
      <c r="D1284" s="272"/>
      <c r="E1284" s="273"/>
      <c r="F1284" s="274" t="s">
        <v>27</v>
      </c>
      <c r="G1284" s="394">
        <f>G426</f>
        <v>0</v>
      </c>
      <c r="H1284" s="395">
        <f t="shared" si="533"/>
        <v>0</v>
      </c>
      <c r="I1284" s="369"/>
      <c r="J1284" s="369"/>
      <c r="K1284" s="370"/>
      <c r="L1284" s="364"/>
      <c r="M1284" s="364"/>
      <c r="N1284" s="364"/>
      <c r="O1284" s="364"/>
      <c r="P1284" s="364"/>
      <c r="Q1284" s="364"/>
      <c r="R1284" s="364"/>
      <c r="S1284" s="364"/>
      <c r="T1284" s="364"/>
      <c r="U1284" s="364"/>
      <c r="V1284" s="364"/>
      <c r="W1284" s="37">
        <f t="shared" ref="W1284:W1292" si="534">G1284-SUM(H1284:V1284)</f>
        <v>0</v>
      </c>
      <c r="Y1284"/>
    </row>
    <row r="1285" spans="1:25" outlineLevel="1" x14ac:dyDescent="0.25">
      <c r="A1285" s="212"/>
      <c r="B1285" s="465"/>
      <c r="C1285" s="272"/>
      <c r="D1285" s="272"/>
      <c r="E1285" s="273"/>
      <c r="F1285" s="274" t="s">
        <v>28</v>
      </c>
      <c r="G1285" s="394">
        <f>G427</f>
        <v>0</v>
      </c>
      <c r="H1285" s="395">
        <f t="shared" si="533"/>
        <v>0</v>
      </c>
      <c r="I1285" s="369"/>
      <c r="J1285" s="369"/>
      <c r="K1285" s="370"/>
      <c r="L1285" s="364"/>
      <c r="M1285" s="364"/>
      <c r="N1285" s="364"/>
      <c r="O1285" s="364"/>
      <c r="P1285" s="364"/>
      <c r="Q1285" s="364"/>
      <c r="R1285" s="364"/>
      <c r="S1285" s="364"/>
      <c r="T1285" s="364"/>
      <c r="U1285" s="364"/>
      <c r="V1285" s="364"/>
      <c r="W1285" s="37">
        <f t="shared" si="534"/>
        <v>0</v>
      </c>
      <c r="Y1285"/>
    </row>
    <row r="1286" spans="1:25" outlineLevel="1" x14ac:dyDescent="0.25">
      <c r="A1286" s="212"/>
      <c r="B1286" s="465"/>
      <c r="C1286" s="272"/>
      <c r="D1286" s="272"/>
      <c r="E1286" s="273"/>
      <c r="F1286" s="274" t="s">
        <v>29</v>
      </c>
      <c r="G1286" s="394">
        <f>G428</f>
        <v>0</v>
      </c>
      <c r="H1286" s="395">
        <f t="shared" si="533"/>
        <v>0</v>
      </c>
      <c r="I1286" s="369"/>
      <c r="J1286" s="369"/>
      <c r="K1286" s="370"/>
      <c r="L1286" s="364"/>
      <c r="M1286" s="364"/>
      <c r="N1286" s="364"/>
      <c r="O1286" s="364"/>
      <c r="P1286" s="364"/>
      <c r="Q1286" s="364"/>
      <c r="R1286" s="364"/>
      <c r="S1286" s="364"/>
      <c r="T1286" s="364"/>
      <c r="U1286" s="364"/>
      <c r="V1286" s="364"/>
      <c r="W1286" s="37">
        <f t="shared" si="534"/>
        <v>0</v>
      </c>
      <c r="Y1286"/>
    </row>
    <row r="1287" spans="1:25" outlineLevel="1" x14ac:dyDescent="0.25">
      <c r="A1287" s="212"/>
      <c r="B1287" s="465"/>
      <c r="C1287" s="272"/>
      <c r="D1287" s="272"/>
      <c r="E1287" s="273"/>
      <c r="F1287" s="274" t="s">
        <v>30</v>
      </c>
      <c r="G1287" s="394">
        <f>G429</f>
        <v>0</v>
      </c>
      <c r="H1287" s="395">
        <f t="shared" si="533"/>
        <v>0</v>
      </c>
      <c r="I1287" s="369"/>
      <c r="J1287" s="369"/>
      <c r="K1287" s="370"/>
      <c r="L1287" s="364"/>
      <c r="M1287" s="364"/>
      <c r="N1287" s="364"/>
      <c r="O1287" s="364"/>
      <c r="P1287" s="364"/>
      <c r="Q1287" s="364"/>
      <c r="R1287" s="364"/>
      <c r="S1287" s="364"/>
      <c r="T1287" s="364"/>
      <c r="U1287" s="364"/>
      <c r="V1287" s="364"/>
      <c r="W1287" s="37">
        <f t="shared" si="534"/>
        <v>0</v>
      </c>
      <c r="Y1287"/>
    </row>
    <row r="1288" spans="1:25" x14ac:dyDescent="0.25">
      <c r="A1288" s="212"/>
      <c r="B1288" s="465"/>
      <c r="C1288" s="272"/>
      <c r="D1288" s="272"/>
      <c r="E1288" s="273" t="s">
        <v>31</v>
      </c>
      <c r="F1288" s="273"/>
      <c r="G1288" s="367">
        <f>SUBTOTAL(9,G1289:G1292)</f>
        <v>0</v>
      </c>
      <c r="H1288" s="368">
        <f>SUBTOTAL(9,H1289:H1292)</f>
        <v>0</v>
      </c>
      <c r="I1288" s="369"/>
      <c r="J1288" s="369"/>
      <c r="K1288" s="370"/>
      <c r="L1288" s="364"/>
      <c r="M1288" s="364"/>
      <c r="N1288" s="364"/>
      <c r="O1288" s="364"/>
      <c r="P1288" s="364"/>
      <c r="Q1288" s="364"/>
      <c r="R1288" s="364"/>
      <c r="S1288" s="364"/>
      <c r="T1288" s="364"/>
      <c r="U1288" s="364"/>
      <c r="V1288" s="364"/>
      <c r="W1288" s="366">
        <f>SUBTOTAL(9,W1289:W1292)</f>
        <v>0</v>
      </c>
      <c r="Y1288"/>
    </row>
    <row r="1289" spans="1:25" outlineLevel="1" x14ac:dyDescent="0.25">
      <c r="A1289" s="212"/>
      <c r="B1289" s="465"/>
      <c r="C1289" s="272"/>
      <c r="D1289" s="272"/>
      <c r="E1289" s="273"/>
      <c r="F1289" s="274" t="s">
        <v>32</v>
      </c>
      <c r="G1289" s="394">
        <f>G431</f>
        <v>0</v>
      </c>
      <c r="H1289" s="395">
        <f t="shared" si="533"/>
        <v>0</v>
      </c>
      <c r="I1289" s="369"/>
      <c r="J1289" s="369"/>
      <c r="K1289" s="370"/>
      <c r="L1289" s="364"/>
      <c r="M1289" s="364"/>
      <c r="N1289" s="364"/>
      <c r="O1289" s="364"/>
      <c r="P1289" s="364"/>
      <c r="Q1289" s="364"/>
      <c r="R1289" s="364"/>
      <c r="S1289" s="364"/>
      <c r="T1289" s="364"/>
      <c r="U1289" s="364"/>
      <c r="V1289" s="364"/>
      <c r="W1289" s="37">
        <f t="shared" si="534"/>
        <v>0</v>
      </c>
      <c r="Y1289"/>
    </row>
    <row r="1290" spans="1:25" outlineLevel="1" x14ac:dyDescent="0.25">
      <c r="A1290" s="212"/>
      <c r="B1290" s="465"/>
      <c r="C1290" s="272"/>
      <c r="D1290" s="272"/>
      <c r="E1290" s="273"/>
      <c r="F1290" s="274" t="s">
        <v>33</v>
      </c>
      <c r="G1290" s="394">
        <f>G432</f>
        <v>0</v>
      </c>
      <c r="H1290" s="395">
        <f t="shared" si="533"/>
        <v>0</v>
      </c>
      <c r="I1290" s="369"/>
      <c r="J1290" s="369"/>
      <c r="K1290" s="370"/>
      <c r="L1290" s="364"/>
      <c r="M1290" s="364"/>
      <c r="N1290" s="364"/>
      <c r="O1290" s="364"/>
      <c r="P1290" s="364"/>
      <c r="Q1290" s="364"/>
      <c r="R1290" s="364"/>
      <c r="S1290" s="364"/>
      <c r="T1290" s="364"/>
      <c r="U1290" s="364"/>
      <c r="V1290" s="364"/>
      <c r="W1290" s="37">
        <f t="shared" si="534"/>
        <v>0</v>
      </c>
      <c r="Y1290"/>
    </row>
    <row r="1291" spans="1:25" outlineLevel="1" x14ac:dyDescent="0.25">
      <c r="A1291" s="212"/>
      <c r="B1291" s="465"/>
      <c r="C1291" s="272"/>
      <c r="D1291" s="272"/>
      <c r="E1291" s="273"/>
      <c r="F1291" s="274" t="s">
        <v>34</v>
      </c>
      <c r="G1291" s="394">
        <f>G433</f>
        <v>0</v>
      </c>
      <c r="H1291" s="395">
        <f t="shared" si="533"/>
        <v>0</v>
      </c>
      <c r="I1291" s="369"/>
      <c r="J1291" s="369"/>
      <c r="K1291" s="370"/>
      <c r="L1291" s="364"/>
      <c r="M1291" s="364"/>
      <c r="N1291" s="364"/>
      <c r="O1291" s="364"/>
      <c r="P1291" s="364"/>
      <c r="Q1291" s="364"/>
      <c r="R1291" s="364"/>
      <c r="S1291" s="364"/>
      <c r="T1291" s="364"/>
      <c r="U1291" s="364"/>
      <c r="V1291" s="364"/>
      <c r="W1291" s="37">
        <f t="shared" si="534"/>
        <v>0</v>
      </c>
      <c r="Y1291"/>
    </row>
    <row r="1292" spans="1:25" outlineLevel="1" x14ac:dyDescent="0.25">
      <c r="A1292" s="212"/>
      <c r="B1292" s="465"/>
      <c r="C1292" s="272"/>
      <c r="D1292" s="272"/>
      <c r="E1292" s="273"/>
      <c r="F1292" s="274" t="s">
        <v>35</v>
      </c>
      <c r="G1292" s="394">
        <f>G434</f>
        <v>0</v>
      </c>
      <c r="H1292" s="395">
        <f t="shared" si="533"/>
        <v>0</v>
      </c>
      <c r="I1292" s="369"/>
      <c r="J1292" s="369"/>
      <c r="K1292" s="370"/>
      <c r="L1292" s="364"/>
      <c r="M1292" s="364"/>
      <c r="N1292" s="364"/>
      <c r="O1292" s="364"/>
      <c r="P1292" s="364"/>
      <c r="Q1292" s="364"/>
      <c r="R1292" s="364"/>
      <c r="S1292" s="364"/>
      <c r="T1292" s="364"/>
      <c r="U1292" s="364"/>
      <c r="V1292" s="364"/>
      <c r="W1292" s="37">
        <f t="shared" si="534"/>
        <v>0</v>
      </c>
      <c r="Y1292"/>
    </row>
    <row r="1293" spans="1:25" x14ac:dyDescent="0.25">
      <c r="A1293" s="212"/>
      <c r="B1293" s="465"/>
      <c r="C1293" s="272"/>
      <c r="D1293" s="272" t="s">
        <v>36</v>
      </c>
      <c r="E1293" s="273"/>
      <c r="F1293" s="273"/>
      <c r="G1293" s="367"/>
      <c r="H1293" s="369"/>
      <c r="I1293" s="369"/>
      <c r="J1293" s="369"/>
      <c r="K1293" s="370"/>
      <c r="L1293" s="364"/>
      <c r="M1293" s="364"/>
      <c r="N1293" s="364"/>
      <c r="O1293" s="364"/>
      <c r="P1293" s="364"/>
      <c r="Q1293" s="364"/>
      <c r="R1293" s="364"/>
      <c r="S1293" s="364"/>
      <c r="T1293" s="364"/>
      <c r="U1293" s="364"/>
      <c r="V1293" s="364"/>
      <c r="W1293" s="366"/>
      <c r="Y1293"/>
    </row>
    <row r="1294" spans="1:25" x14ac:dyDescent="0.25">
      <c r="A1294" s="212"/>
      <c r="B1294" s="465"/>
      <c r="C1294" s="272"/>
      <c r="D1294" s="272"/>
      <c r="E1294" s="275" t="s">
        <v>37</v>
      </c>
      <c r="F1294" s="273"/>
      <c r="G1294" s="367">
        <f>SUBTOTAL(9,G1295:G1297)</f>
        <v>0</v>
      </c>
      <c r="H1294" s="368">
        <f>SUBTOTAL(9,H1295:H1297)</f>
        <v>0</v>
      </c>
      <c r="I1294" s="369"/>
      <c r="J1294" s="369"/>
      <c r="K1294" s="370"/>
      <c r="L1294" s="364"/>
      <c r="M1294" s="364"/>
      <c r="N1294" s="364"/>
      <c r="O1294" s="364"/>
      <c r="P1294" s="364"/>
      <c r="Q1294" s="364"/>
      <c r="R1294" s="364"/>
      <c r="S1294" s="364"/>
      <c r="T1294" s="364"/>
      <c r="U1294" s="364"/>
      <c r="V1294" s="364"/>
      <c r="W1294" s="366">
        <f>SUBTOTAL(9,W1295:W1297)</f>
        <v>0</v>
      </c>
      <c r="Y1294"/>
    </row>
    <row r="1295" spans="1:25" outlineLevel="1" x14ac:dyDescent="0.25">
      <c r="A1295" s="212"/>
      <c r="B1295" s="465"/>
      <c r="C1295" s="272"/>
      <c r="D1295" s="272"/>
      <c r="E1295" s="275"/>
      <c r="F1295" s="274" t="s">
        <v>38</v>
      </c>
      <c r="G1295" s="394">
        <f>G437</f>
        <v>0</v>
      </c>
      <c r="H1295" s="395">
        <f t="shared" si="533"/>
        <v>0</v>
      </c>
      <c r="I1295" s="369"/>
      <c r="J1295" s="369"/>
      <c r="K1295" s="370"/>
      <c r="L1295" s="364"/>
      <c r="M1295" s="364"/>
      <c r="N1295" s="364"/>
      <c r="O1295" s="364"/>
      <c r="P1295" s="364"/>
      <c r="Q1295" s="364"/>
      <c r="R1295" s="364"/>
      <c r="S1295" s="364"/>
      <c r="T1295" s="364"/>
      <c r="U1295" s="364"/>
      <c r="V1295" s="364"/>
      <c r="W1295" s="37">
        <f>G1295-SUM(H1295:V1295)</f>
        <v>0</v>
      </c>
      <c r="Y1295"/>
    </row>
    <row r="1296" spans="1:25" outlineLevel="1" x14ac:dyDescent="0.25">
      <c r="A1296" s="212"/>
      <c r="B1296" s="465"/>
      <c r="C1296" s="272"/>
      <c r="D1296" s="272"/>
      <c r="E1296" s="273"/>
      <c r="F1296" s="274" t="s">
        <v>39</v>
      </c>
      <c r="G1296" s="394">
        <f>G438</f>
        <v>0</v>
      </c>
      <c r="H1296" s="395">
        <f t="shared" si="533"/>
        <v>0</v>
      </c>
      <c r="I1296" s="369"/>
      <c r="J1296" s="369"/>
      <c r="K1296" s="370"/>
      <c r="L1296" s="364"/>
      <c r="M1296" s="364"/>
      <c r="N1296" s="364"/>
      <c r="O1296" s="364"/>
      <c r="P1296" s="364"/>
      <c r="Q1296" s="364"/>
      <c r="R1296" s="364"/>
      <c r="S1296" s="364"/>
      <c r="T1296" s="364"/>
      <c r="U1296" s="364"/>
      <c r="V1296" s="364"/>
      <c r="W1296" s="37">
        <f>G1296-SUM(H1296:V1296)</f>
        <v>0</v>
      </c>
      <c r="Y1296"/>
    </row>
    <row r="1297" spans="1:25" outlineLevel="1" x14ac:dyDescent="0.25">
      <c r="A1297" s="212"/>
      <c r="B1297" s="465"/>
      <c r="C1297" s="272"/>
      <c r="D1297" s="272"/>
      <c r="E1297" s="273"/>
      <c r="F1297" s="274" t="s">
        <v>40</v>
      </c>
      <c r="G1297" s="394">
        <f>G439</f>
        <v>0</v>
      </c>
      <c r="H1297" s="395">
        <f t="shared" si="533"/>
        <v>0</v>
      </c>
      <c r="I1297" s="369"/>
      <c r="J1297" s="369"/>
      <c r="K1297" s="370"/>
      <c r="L1297" s="364"/>
      <c r="M1297" s="364"/>
      <c r="N1297" s="364"/>
      <c r="O1297" s="364"/>
      <c r="P1297" s="364"/>
      <c r="Q1297" s="364"/>
      <c r="R1297" s="364"/>
      <c r="S1297" s="364"/>
      <c r="T1297" s="364"/>
      <c r="U1297" s="364"/>
      <c r="V1297" s="364"/>
      <c r="W1297" s="37">
        <f>G1297-SUM(H1297:V1297)</f>
        <v>0</v>
      </c>
      <c r="Y1297"/>
    </row>
    <row r="1298" spans="1:25" x14ac:dyDescent="0.25">
      <c r="A1298" s="212"/>
      <c r="B1298" s="465"/>
      <c r="C1298" s="272"/>
      <c r="D1298" s="272"/>
      <c r="E1298" s="273" t="s">
        <v>41</v>
      </c>
      <c r="F1298" s="273"/>
      <c r="G1298" s="367">
        <f>SUBTOTAL(9,G1299:G1301)</f>
        <v>0</v>
      </c>
      <c r="H1298" s="368">
        <f>SUBTOTAL(9,H1299:H1301)</f>
        <v>0</v>
      </c>
      <c r="I1298" s="369"/>
      <c r="J1298" s="369"/>
      <c r="K1298" s="370"/>
      <c r="L1298" s="364"/>
      <c r="M1298" s="364"/>
      <c r="N1298" s="364"/>
      <c r="O1298" s="364"/>
      <c r="P1298" s="364"/>
      <c r="Q1298" s="364"/>
      <c r="R1298" s="364"/>
      <c r="S1298" s="364"/>
      <c r="T1298" s="364"/>
      <c r="U1298" s="364"/>
      <c r="V1298" s="364"/>
      <c r="W1298" s="366">
        <f>SUBTOTAL(9,W1299:W1301)</f>
        <v>0</v>
      </c>
      <c r="Y1298"/>
    </row>
    <row r="1299" spans="1:25" outlineLevel="1" x14ac:dyDescent="0.25">
      <c r="A1299" s="212"/>
      <c r="B1299" s="465"/>
      <c r="C1299" s="272"/>
      <c r="D1299" s="272"/>
      <c r="E1299" s="273"/>
      <c r="F1299" s="274" t="s">
        <v>42</v>
      </c>
      <c r="G1299" s="394">
        <f>G441</f>
        <v>0</v>
      </c>
      <c r="H1299" s="395">
        <f t="shared" si="533"/>
        <v>0</v>
      </c>
      <c r="I1299" s="369"/>
      <c r="J1299" s="369"/>
      <c r="K1299" s="370"/>
      <c r="L1299" s="364"/>
      <c r="M1299" s="364"/>
      <c r="N1299" s="364"/>
      <c r="O1299" s="364"/>
      <c r="P1299" s="364"/>
      <c r="Q1299" s="364"/>
      <c r="R1299" s="364"/>
      <c r="S1299" s="364"/>
      <c r="T1299" s="364"/>
      <c r="U1299" s="364"/>
      <c r="V1299" s="364"/>
      <c r="W1299" s="37">
        <f>G1299-SUM(H1299:V1299)</f>
        <v>0</v>
      </c>
      <c r="Y1299"/>
    </row>
    <row r="1300" spans="1:25" outlineLevel="1" x14ac:dyDescent="0.25">
      <c r="A1300" s="212"/>
      <c r="B1300" s="465"/>
      <c r="C1300" s="272"/>
      <c r="D1300" s="272"/>
      <c r="E1300" s="273"/>
      <c r="F1300" s="274" t="s">
        <v>43</v>
      </c>
      <c r="G1300" s="394">
        <f>G442</f>
        <v>0</v>
      </c>
      <c r="H1300" s="395">
        <f t="shared" si="533"/>
        <v>0</v>
      </c>
      <c r="I1300" s="369"/>
      <c r="J1300" s="369"/>
      <c r="K1300" s="370"/>
      <c r="L1300" s="364"/>
      <c r="M1300" s="364"/>
      <c r="N1300" s="364"/>
      <c r="O1300" s="364"/>
      <c r="P1300" s="364"/>
      <c r="Q1300" s="364"/>
      <c r="R1300" s="364"/>
      <c r="S1300" s="364"/>
      <c r="T1300" s="364"/>
      <c r="U1300" s="364"/>
      <c r="V1300" s="364"/>
      <c r="W1300" s="37">
        <f>G1300-SUM(H1300:V1300)</f>
        <v>0</v>
      </c>
      <c r="Y1300"/>
    </row>
    <row r="1301" spans="1:25" outlineLevel="1" x14ac:dyDescent="0.25">
      <c r="A1301" s="212"/>
      <c r="B1301" s="465"/>
      <c r="C1301" s="272"/>
      <c r="D1301" s="272"/>
      <c r="E1301" s="273"/>
      <c r="F1301" s="274" t="s">
        <v>44</v>
      </c>
      <c r="G1301" s="394">
        <f>G443</f>
        <v>0</v>
      </c>
      <c r="H1301" s="395">
        <f t="shared" si="533"/>
        <v>0</v>
      </c>
      <c r="I1301" s="369"/>
      <c r="J1301" s="369"/>
      <c r="K1301" s="370"/>
      <c r="L1301" s="364"/>
      <c r="M1301" s="364"/>
      <c r="N1301" s="364"/>
      <c r="O1301" s="364"/>
      <c r="P1301" s="364"/>
      <c r="Q1301" s="364"/>
      <c r="R1301" s="364"/>
      <c r="S1301" s="364"/>
      <c r="T1301" s="364"/>
      <c r="U1301" s="364"/>
      <c r="V1301" s="364"/>
      <c r="W1301" s="37">
        <f>G1301-SUM(H1301:V1301)</f>
        <v>0</v>
      </c>
      <c r="Y1301"/>
    </row>
    <row r="1302" spans="1:25" x14ac:dyDescent="0.25">
      <c r="A1302" s="212"/>
      <c r="B1302" s="465"/>
      <c r="C1302" s="272"/>
      <c r="D1302" s="272"/>
      <c r="E1302" s="273" t="s">
        <v>45</v>
      </c>
      <c r="F1302" s="273"/>
      <c r="G1302" s="367">
        <f>SUBTOTAL(9,G1303:G1305)</f>
        <v>0</v>
      </c>
      <c r="H1302" s="368">
        <f>SUBTOTAL(9,H1303:H1305)</f>
        <v>0</v>
      </c>
      <c r="I1302" s="369"/>
      <c r="J1302" s="369"/>
      <c r="K1302" s="370"/>
      <c r="L1302" s="364"/>
      <c r="M1302" s="364"/>
      <c r="N1302" s="364"/>
      <c r="O1302" s="364"/>
      <c r="P1302" s="364"/>
      <c r="Q1302" s="364"/>
      <c r="R1302" s="364"/>
      <c r="S1302" s="364"/>
      <c r="T1302" s="364"/>
      <c r="U1302" s="364"/>
      <c r="V1302" s="364"/>
      <c r="W1302" s="366">
        <f>SUBTOTAL(9,W1303:W1305)</f>
        <v>0</v>
      </c>
      <c r="Y1302"/>
    </row>
    <row r="1303" spans="1:25" outlineLevel="1" x14ac:dyDescent="0.25">
      <c r="A1303" s="212"/>
      <c r="B1303" s="465"/>
      <c r="C1303" s="272"/>
      <c r="D1303" s="272"/>
      <c r="E1303" s="273"/>
      <c r="F1303" s="274" t="s">
        <v>46</v>
      </c>
      <c r="G1303" s="394">
        <f>G445</f>
        <v>0</v>
      </c>
      <c r="H1303" s="395">
        <f t="shared" si="533"/>
        <v>0</v>
      </c>
      <c r="I1303" s="369"/>
      <c r="J1303" s="369"/>
      <c r="K1303" s="370"/>
      <c r="L1303" s="364"/>
      <c r="M1303" s="364"/>
      <c r="N1303" s="364"/>
      <c r="O1303" s="364"/>
      <c r="P1303" s="364"/>
      <c r="Q1303" s="364"/>
      <c r="R1303" s="364"/>
      <c r="S1303" s="364"/>
      <c r="T1303" s="364"/>
      <c r="U1303" s="364"/>
      <c r="V1303" s="364"/>
      <c r="W1303" s="37">
        <f>G1303-SUM(H1303:V1303)</f>
        <v>0</v>
      </c>
      <c r="Y1303"/>
    </row>
    <row r="1304" spans="1:25" outlineLevel="1" x14ac:dyDescent="0.25">
      <c r="A1304" s="212"/>
      <c r="B1304" s="465"/>
      <c r="C1304" s="272"/>
      <c r="D1304" s="272"/>
      <c r="E1304" s="273"/>
      <c r="F1304" s="274" t="s">
        <v>47</v>
      </c>
      <c r="G1304" s="394">
        <f>G446</f>
        <v>0</v>
      </c>
      <c r="H1304" s="395">
        <f t="shared" si="533"/>
        <v>0</v>
      </c>
      <c r="I1304" s="369"/>
      <c r="J1304" s="369"/>
      <c r="K1304" s="370"/>
      <c r="L1304" s="364"/>
      <c r="M1304" s="364"/>
      <c r="N1304" s="364"/>
      <c r="O1304" s="364"/>
      <c r="P1304" s="364"/>
      <c r="Q1304" s="364"/>
      <c r="R1304" s="364"/>
      <c r="S1304" s="364"/>
      <c r="T1304" s="364"/>
      <c r="U1304" s="364"/>
      <c r="V1304" s="364"/>
      <c r="W1304" s="37">
        <f>G1304-SUM(H1304:V1304)</f>
        <v>0</v>
      </c>
      <c r="Y1304"/>
    </row>
    <row r="1305" spans="1:25" outlineLevel="1" x14ac:dyDescent="0.25">
      <c r="A1305" s="212"/>
      <c r="B1305" s="465"/>
      <c r="C1305" s="272"/>
      <c r="D1305" s="272"/>
      <c r="E1305" s="273"/>
      <c r="F1305" s="274" t="s">
        <v>48</v>
      </c>
      <c r="G1305" s="394">
        <f>G447</f>
        <v>0</v>
      </c>
      <c r="H1305" s="395">
        <f t="shared" si="533"/>
        <v>0</v>
      </c>
      <c r="I1305" s="369"/>
      <c r="J1305" s="369"/>
      <c r="K1305" s="370"/>
      <c r="L1305" s="364"/>
      <c r="M1305" s="364"/>
      <c r="N1305" s="364"/>
      <c r="O1305" s="364"/>
      <c r="P1305" s="364"/>
      <c r="Q1305" s="364"/>
      <c r="R1305" s="364"/>
      <c r="S1305" s="364"/>
      <c r="T1305" s="364"/>
      <c r="U1305" s="364"/>
      <c r="V1305" s="364"/>
      <c r="W1305" s="37">
        <f>G1305-SUM(H1305:V1305)</f>
        <v>0</v>
      </c>
      <c r="Y1305"/>
    </row>
    <row r="1306" spans="1:25" x14ac:dyDescent="0.25">
      <c r="A1306" s="212"/>
      <c r="B1306" s="465"/>
      <c r="C1306" s="272"/>
      <c r="D1306" s="272" t="s">
        <v>49</v>
      </c>
      <c r="E1306" s="273"/>
      <c r="F1306" s="273"/>
      <c r="G1306" s="367"/>
      <c r="H1306" s="369"/>
      <c r="I1306" s="369"/>
      <c r="J1306" s="369"/>
      <c r="K1306" s="370"/>
      <c r="L1306" s="364"/>
      <c r="M1306" s="364"/>
      <c r="N1306" s="364"/>
      <c r="O1306" s="364"/>
      <c r="P1306" s="364"/>
      <c r="Q1306" s="364"/>
      <c r="R1306" s="364"/>
      <c r="S1306" s="364"/>
      <c r="T1306" s="364"/>
      <c r="U1306" s="364"/>
      <c r="V1306" s="364"/>
      <c r="W1306" s="366"/>
      <c r="Y1306"/>
    </row>
    <row r="1307" spans="1:25" x14ac:dyDescent="0.25">
      <c r="A1307" s="212"/>
      <c r="B1307" s="465"/>
      <c r="C1307" s="272"/>
      <c r="D1307" s="272"/>
      <c r="E1307" s="273" t="s">
        <v>50</v>
      </c>
      <c r="F1307" s="273"/>
      <c r="G1307" s="367">
        <f>SUBTOTAL(9,G1308:G1309)</f>
        <v>0</v>
      </c>
      <c r="H1307" s="368">
        <f>SUBTOTAL(9,H1308:H1309)</f>
        <v>0</v>
      </c>
      <c r="I1307" s="369"/>
      <c r="J1307" s="369"/>
      <c r="K1307" s="370"/>
      <c r="L1307" s="364"/>
      <c r="M1307" s="364"/>
      <c r="N1307" s="364"/>
      <c r="O1307" s="364"/>
      <c r="P1307" s="364"/>
      <c r="Q1307" s="364"/>
      <c r="R1307" s="364"/>
      <c r="S1307" s="364"/>
      <c r="T1307" s="364"/>
      <c r="U1307" s="364"/>
      <c r="V1307" s="364"/>
      <c r="W1307" s="366">
        <f>SUBTOTAL(9,W1308:W1309)</f>
        <v>0</v>
      </c>
      <c r="Y1307"/>
    </row>
    <row r="1308" spans="1:25" outlineLevel="1" x14ac:dyDescent="0.25">
      <c r="A1308" s="212"/>
      <c r="B1308" s="465"/>
      <c r="C1308" s="272"/>
      <c r="D1308" s="272"/>
      <c r="E1308" s="273"/>
      <c r="F1308" s="274" t="s">
        <v>51</v>
      </c>
      <c r="G1308" s="394">
        <f>G450</f>
        <v>0</v>
      </c>
      <c r="H1308" s="395">
        <f t="shared" si="533"/>
        <v>0</v>
      </c>
      <c r="I1308" s="369"/>
      <c r="J1308" s="369"/>
      <c r="K1308" s="370"/>
      <c r="L1308" s="364"/>
      <c r="M1308" s="364"/>
      <c r="N1308" s="364"/>
      <c r="O1308" s="364"/>
      <c r="P1308" s="364"/>
      <c r="Q1308" s="364"/>
      <c r="R1308" s="364"/>
      <c r="S1308" s="364"/>
      <c r="T1308" s="364"/>
      <c r="U1308" s="364"/>
      <c r="V1308" s="364"/>
      <c r="W1308" s="37">
        <f>G1308-SUM(H1308:V1308)</f>
        <v>0</v>
      </c>
      <c r="Y1308"/>
    </row>
    <row r="1309" spans="1:25" outlineLevel="1" x14ac:dyDescent="0.25">
      <c r="A1309" s="212"/>
      <c r="B1309" s="465"/>
      <c r="C1309" s="272"/>
      <c r="D1309" s="272"/>
      <c r="E1309" s="273"/>
      <c r="F1309" s="274" t="s">
        <v>52</v>
      </c>
      <c r="G1309" s="394">
        <f>G451</f>
        <v>0</v>
      </c>
      <c r="H1309" s="395">
        <f t="shared" si="533"/>
        <v>0</v>
      </c>
      <c r="I1309" s="369"/>
      <c r="J1309" s="369"/>
      <c r="K1309" s="370"/>
      <c r="L1309" s="364"/>
      <c r="M1309" s="364"/>
      <c r="N1309" s="364"/>
      <c r="O1309" s="364"/>
      <c r="P1309" s="364"/>
      <c r="Q1309" s="364"/>
      <c r="R1309" s="364"/>
      <c r="S1309" s="364"/>
      <c r="T1309" s="364"/>
      <c r="U1309" s="364"/>
      <c r="V1309" s="364"/>
      <c r="W1309" s="37">
        <f>G1309-SUM(H1309:V1309)</f>
        <v>0</v>
      </c>
      <c r="Y1309"/>
    </row>
    <row r="1310" spans="1:25" x14ac:dyDescent="0.25">
      <c r="A1310" s="212"/>
      <c r="B1310" s="465"/>
      <c r="C1310" s="272"/>
      <c r="D1310" s="272"/>
      <c r="E1310" s="273" t="s">
        <v>53</v>
      </c>
      <c r="F1310" s="273"/>
      <c r="G1310" s="367">
        <f>SUBTOTAL(9,G1311:G1313)</f>
        <v>0</v>
      </c>
      <c r="H1310" s="368">
        <f>SUBTOTAL(9,H1311:H1313)</f>
        <v>0</v>
      </c>
      <c r="I1310" s="369"/>
      <c r="J1310" s="369"/>
      <c r="K1310" s="370"/>
      <c r="L1310" s="364"/>
      <c r="M1310" s="364"/>
      <c r="N1310" s="364"/>
      <c r="O1310" s="364"/>
      <c r="P1310" s="364"/>
      <c r="Q1310" s="364"/>
      <c r="R1310" s="364"/>
      <c r="S1310" s="364"/>
      <c r="T1310" s="364"/>
      <c r="U1310" s="364"/>
      <c r="V1310" s="364"/>
      <c r="W1310" s="366">
        <f>SUBTOTAL(9,W1311:W1313)</f>
        <v>0</v>
      </c>
      <c r="Y1310"/>
    </row>
    <row r="1311" spans="1:25" outlineLevel="1" x14ac:dyDescent="0.25">
      <c r="A1311" s="212"/>
      <c r="B1311" s="465"/>
      <c r="C1311" s="272"/>
      <c r="D1311" s="272"/>
      <c r="E1311" s="273"/>
      <c r="F1311" s="274" t="s">
        <v>54</v>
      </c>
      <c r="G1311" s="394">
        <f>G453</f>
        <v>0</v>
      </c>
      <c r="H1311" s="395">
        <f t="shared" si="533"/>
        <v>0</v>
      </c>
      <c r="I1311" s="369"/>
      <c r="J1311" s="369"/>
      <c r="K1311" s="370"/>
      <c r="L1311" s="364"/>
      <c r="M1311" s="364"/>
      <c r="N1311" s="364"/>
      <c r="O1311" s="364"/>
      <c r="P1311" s="364"/>
      <c r="Q1311" s="364"/>
      <c r="R1311" s="364"/>
      <c r="S1311" s="364"/>
      <c r="T1311" s="364"/>
      <c r="U1311" s="364"/>
      <c r="V1311" s="364"/>
      <c r="W1311" s="37">
        <f>G1311-SUM(H1311:V1311)</f>
        <v>0</v>
      </c>
      <c r="Y1311"/>
    </row>
    <row r="1312" spans="1:25" outlineLevel="1" x14ac:dyDescent="0.25">
      <c r="A1312" s="212"/>
      <c r="B1312" s="465"/>
      <c r="C1312" s="272"/>
      <c r="D1312" s="272"/>
      <c r="E1312" s="273"/>
      <c r="F1312" s="274" t="s">
        <v>55</v>
      </c>
      <c r="G1312" s="394">
        <f>G454</f>
        <v>0</v>
      </c>
      <c r="H1312" s="395">
        <f t="shared" si="533"/>
        <v>0</v>
      </c>
      <c r="I1312" s="369"/>
      <c r="J1312" s="369"/>
      <c r="K1312" s="370"/>
      <c r="L1312" s="364"/>
      <c r="M1312" s="364"/>
      <c r="N1312" s="364"/>
      <c r="O1312" s="364"/>
      <c r="P1312" s="364"/>
      <c r="Q1312" s="364"/>
      <c r="R1312" s="364"/>
      <c r="S1312" s="364"/>
      <c r="T1312" s="364"/>
      <c r="U1312" s="364"/>
      <c r="V1312" s="364"/>
      <c r="W1312" s="37">
        <f>G1312-SUM(H1312:V1312)</f>
        <v>0</v>
      </c>
      <c r="Y1312"/>
    </row>
    <row r="1313" spans="1:25" outlineLevel="1" x14ac:dyDescent="0.25">
      <c r="A1313" s="212"/>
      <c r="B1313" s="465"/>
      <c r="C1313" s="272"/>
      <c r="D1313" s="272"/>
      <c r="E1313" s="273"/>
      <c r="F1313" s="274" t="s">
        <v>56</v>
      </c>
      <c r="G1313" s="394">
        <f>G455</f>
        <v>0</v>
      </c>
      <c r="H1313" s="395">
        <f t="shared" si="533"/>
        <v>0</v>
      </c>
      <c r="I1313" s="369"/>
      <c r="J1313" s="369"/>
      <c r="K1313" s="370"/>
      <c r="L1313" s="364"/>
      <c r="M1313" s="364"/>
      <c r="N1313" s="364"/>
      <c r="O1313" s="364"/>
      <c r="P1313" s="364"/>
      <c r="Q1313" s="364"/>
      <c r="R1313" s="364"/>
      <c r="S1313" s="364"/>
      <c r="T1313" s="364"/>
      <c r="U1313" s="364"/>
      <c r="V1313" s="364"/>
      <c r="W1313" s="37">
        <f>G1313-SUM(H1313:V1313)</f>
        <v>0</v>
      </c>
      <c r="Y1313"/>
    </row>
    <row r="1314" spans="1:25" x14ac:dyDescent="0.25">
      <c r="A1314" s="212"/>
      <c r="B1314" s="465"/>
      <c r="C1314" s="272"/>
      <c r="D1314" s="272"/>
      <c r="E1314" s="273" t="s">
        <v>57</v>
      </c>
      <c r="F1314" s="273"/>
      <c r="G1314" s="367">
        <f>SUBTOTAL(9,G1315:G1316)</f>
        <v>0</v>
      </c>
      <c r="H1314" s="368">
        <f>SUBTOTAL(9,H1315:H1316)</f>
        <v>0</v>
      </c>
      <c r="I1314" s="369"/>
      <c r="J1314" s="369"/>
      <c r="K1314" s="370"/>
      <c r="L1314" s="364"/>
      <c r="M1314" s="364"/>
      <c r="N1314" s="364"/>
      <c r="O1314" s="364"/>
      <c r="P1314" s="364"/>
      <c r="Q1314" s="364"/>
      <c r="R1314" s="364"/>
      <c r="S1314" s="364"/>
      <c r="T1314" s="364"/>
      <c r="U1314" s="364"/>
      <c r="V1314" s="364"/>
      <c r="W1314" s="366">
        <f>SUBTOTAL(9,W1315:W1316)</f>
        <v>0</v>
      </c>
      <c r="Y1314"/>
    </row>
    <row r="1315" spans="1:25" outlineLevel="1" x14ac:dyDescent="0.25">
      <c r="A1315" s="212"/>
      <c r="B1315" s="465"/>
      <c r="C1315" s="272"/>
      <c r="D1315" s="272"/>
      <c r="E1315" s="273"/>
      <c r="F1315" s="274" t="s">
        <v>58</v>
      </c>
      <c r="G1315" s="394">
        <f>G457</f>
        <v>0</v>
      </c>
      <c r="H1315" s="395">
        <f t="shared" si="533"/>
        <v>0</v>
      </c>
      <c r="I1315" s="369"/>
      <c r="J1315" s="369"/>
      <c r="K1315" s="370"/>
      <c r="L1315" s="364"/>
      <c r="M1315" s="364"/>
      <c r="N1315" s="364"/>
      <c r="O1315" s="364"/>
      <c r="P1315" s="364"/>
      <c r="Q1315" s="364"/>
      <c r="R1315" s="364"/>
      <c r="S1315" s="364"/>
      <c r="T1315" s="364"/>
      <c r="U1315" s="364"/>
      <c r="V1315" s="364"/>
      <c r="W1315" s="37">
        <f>G1315-SUM(H1315:V1315)</f>
        <v>0</v>
      </c>
      <c r="Y1315"/>
    </row>
    <row r="1316" spans="1:25" outlineLevel="1" x14ac:dyDescent="0.25">
      <c r="A1316" s="212"/>
      <c r="B1316" s="465"/>
      <c r="C1316" s="272"/>
      <c r="D1316" s="272"/>
      <c r="E1316" s="273"/>
      <c r="F1316" s="274" t="s">
        <v>59</v>
      </c>
      <c r="G1316" s="394">
        <f>G458</f>
        <v>0</v>
      </c>
      <c r="H1316" s="395">
        <f t="shared" si="533"/>
        <v>0</v>
      </c>
      <c r="I1316" s="369"/>
      <c r="J1316" s="369"/>
      <c r="K1316" s="370"/>
      <c r="L1316" s="364"/>
      <c r="M1316" s="364"/>
      <c r="N1316" s="364"/>
      <c r="O1316" s="364"/>
      <c r="P1316" s="364"/>
      <c r="Q1316" s="364"/>
      <c r="R1316" s="364"/>
      <c r="S1316" s="364"/>
      <c r="T1316" s="364"/>
      <c r="U1316" s="364"/>
      <c r="V1316" s="364"/>
      <c r="W1316" s="37">
        <f>G1316-SUM(H1316:V1316)</f>
        <v>0</v>
      </c>
      <c r="Y1316"/>
    </row>
    <row r="1317" spans="1:25" x14ac:dyDescent="0.25">
      <c r="A1317" s="212"/>
      <c r="B1317" s="465"/>
      <c r="C1317" s="272"/>
      <c r="D1317" s="272"/>
      <c r="E1317" s="273" t="s">
        <v>60</v>
      </c>
      <c r="F1317" s="273"/>
      <c r="G1317" s="367">
        <f>SUBTOTAL(9,G1318:G1320)</f>
        <v>0</v>
      </c>
      <c r="H1317" s="368">
        <f>SUBTOTAL(9,H1318:H1320)</f>
        <v>0</v>
      </c>
      <c r="I1317" s="369"/>
      <c r="J1317" s="369"/>
      <c r="K1317" s="370"/>
      <c r="L1317" s="364"/>
      <c r="M1317" s="364"/>
      <c r="N1317" s="364"/>
      <c r="O1317" s="364"/>
      <c r="P1317" s="364"/>
      <c r="Q1317" s="364"/>
      <c r="R1317" s="364"/>
      <c r="S1317" s="364"/>
      <c r="T1317" s="364"/>
      <c r="U1317" s="364"/>
      <c r="V1317" s="364"/>
      <c r="W1317" s="366">
        <f>SUBTOTAL(9,W1318:W1320)</f>
        <v>0</v>
      </c>
      <c r="Y1317"/>
    </row>
    <row r="1318" spans="1:25" outlineLevel="1" x14ac:dyDescent="0.25">
      <c r="A1318" s="212"/>
      <c r="B1318" s="465"/>
      <c r="C1318" s="272"/>
      <c r="D1318" s="272"/>
      <c r="E1318" s="273"/>
      <c r="F1318" s="274" t="s">
        <v>61</v>
      </c>
      <c r="G1318" s="394">
        <f>G460</f>
        <v>0</v>
      </c>
      <c r="H1318" s="395">
        <f t="shared" si="533"/>
        <v>0</v>
      </c>
      <c r="I1318" s="369"/>
      <c r="J1318" s="369"/>
      <c r="K1318" s="370"/>
      <c r="L1318" s="364"/>
      <c r="M1318" s="364"/>
      <c r="N1318" s="364"/>
      <c r="O1318" s="364"/>
      <c r="P1318" s="364"/>
      <c r="Q1318" s="364"/>
      <c r="R1318" s="364"/>
      <c r="S1318" s="364"/>
      <c r="T1318" s="364"/>
      <c r="U1318" s="364"/>
      <c r="V1318" s="364"/>
      <c r="W1318" s="37">
        <f>G1318-SUM(H1318:V1318)</f>
        <v>0</v>
      </c>
      <c r="Y1318"/>
    </row>
    <row r="1319" spans="1:25" outlineLevel="1" x14ac:dyDescent="0.25">
      <c r="A1319" s="212"/>
      <c r="B1319" s="465"/>
      <c r="C1319" s="272"/>
      <c r="D1319" s="272"/>
      <c r="E1319" s="273"/>
      <c r="F1319" s="274" t="s">
        <v>62</v>
      </c>
      <c r="G1319" s="394">
        <f>G461</f>
        <v>0</v>
      </c>
      <c r="H1319" s="395">
        <f t="shared" si="533"/>
        <v>0</v>
      </c>
      <c r="I1319" s="369"/>
      <c r="J1319" s="369"/>
      <c r="K1319" s="370"/>
      <c r="L1319" s="364"/>
      <c r="M1319" s="364"/>
      <c r="N1319" s="364"/>
      <c r="O1319" s="364"/>
      <c r="P1319" s="364"/>
      <c r="Q1319" s="364"/>
      <c r="R1319" s="364"/>
      <c r="S1319" s="364"/>
      <c r="T1319" s="364"/>
      <c r="U1319" s="364"/>
      <c r="V1319" s="364"/>
      <c r="W1319" s="37">
        <f>G1319-SUM(H1319:V1319)</f>
        <v>0</v>
      </c>
      <c r="Y1319"/>
    </row>
    <row r="1320" spans="1:25" outlineLevel="1" x14ac:dyDescent="0.25">
      <c r="A1320" s="212"/>
      <c r="B1320" s="465"/>
      <c r="C1320" s="272"/>
      <c r="D1320" s="272"/>
      <c r="E1320" s="273"/>
      <c r="F1320" s="274" t="s">
        <v>63</v>
      </c>
      <c r="G1320" s="394">
        <f>G462</f>
        <v>0</v>
      </c>
      <c r="H1320" s="395">
        <f t="shared" si="533"/>
        <v>0</v>
      </c>
      <c r="I1320" s="369"/>
      <c r="J1320" s="369"/>
      <c r="K1320" s="370"/>
      <c r="L1320" s="364"/>
      <c r="M1320" s="364"/>
      <c r="N1320" s="364"/>
      <c r="O1320" s="364"/>
      <c r="P1320" s="364"/>
      <c r="Q1320" s="364"/>
      <c r="R1320" s="364"/>
      <c r="S1320" s="364"/>
      <c r="T1320" s="364"/>
      <c r="U1320" s="364"/>
      <c r="V1320" s="364"/>
      <c r="W1320" s="37">
        <f>G1320-SUM(H1320:V1320)</f>
        <v>0</v>
      </c>
      <c r="Y1320"/>
    </row>
    <row r="1321" spans="1:25" x14ac:dyDescent="0.25">
      <c r="A1321" s="212"/>
      <c r="B1321" s="465"/>
      <c r="C1321" s="272"/>
      <c r="D1321" s="272"/>
      <c r="E1321" s="273" t="s">
        <v>64</v>
      </c>
      <c r="F1321" s="273"/>
      <c r="G1321" s="367">
        <f>SUBTOTAL(9,G1322:G1323)</f>
        <v>0</v>
      </c>
      <c r="H1321" s="368">
        <f>SUBTOTAL(9,H1322:H1323)</f>
        <v>0</v>
      </c>
      <c r="I1321" s="369"/>
      <c r="J1321" s="369"/>
      <c r="K1321" s="370"/>
      <c r="L1321" s="364"/>
      <c r="M1321" s="364"/>
      <c r="N1321" s="364"/>
      <c r="O1321" s="364"/>
      <c r="P1321" s="364"/>
      <c r="Q1321" s="364"/>
      <c r="R1321" s="364"/>
      <c r="S1321" s="364"/>
      <c r="T1321" s="364"/>
      <c r="U1321" s="364"/>
      <c r="V1321" s="364"/>
      <c r="W1321" s="366">
        <f>SUBTOTAL(9,W1322:W1323)</f>
        <v>0</v>
      </c>
      <c r="Y1321"/>
    </row>
    <row r="1322" spans="1:25" outlineLevel="1" x14ac:dyDescent="0.25">
      <c r="A1322" s="212"/>
      <c r="B1322" s="465"/>
      <c r="C1322" s="272"/>
      <c r="D1322" s="272"/>
      <c r="E1322" s="273"/>
      <c r="F1322" s="274" t="s">
        <v>65</v>
      </c>
      <c r="G1322" s="394">
        <f>G464</f>
        <v>0</v>
      </c>
      <c r="H1322" s="395">
        <f t="shared" si="533"/>
        <v>0</v>
      </c>
      <c r="I1322" s="369"/>
      <c r="J1322" s="369"/>
      <c r="K1322" s="370"/>
      <c r="L1322" s="364"/>
      <c r="M1322" s="364"/>
      <c r="N1322" s="364"/>
      <c r="O1322" s="364"/>
      <c r="P1322" s="364"/>
      <c r="Q1322" s="364"/>
      <c r="R1322" s="364"/>
      <c r="S1322" s="364"/>
      <c r="T1322" s="364"/>
      <c r="U1322" s="364"/>
      <c r="V1322" s="364"/>
      <c r="W1322" s="37">
        <f>G1322-SUM(H1322:V1322)</f>
        <v>0</v>
      </c>
      <c r="Y1322"/>
    </row>
    <row r="1323" spans="1:25" outlineLevel="1" x14ac:dyDescent="0.25">
      <c r="A1323" s="212"/>
      <c r="B1323" s="465"/>
      <c r="C1323" s="272"/>
      <c r="D1323" s="272"/>
      <c r="E1323" s="273"/>
      <c r="F1323" s="274" t="s">
        <v>66</v>
      </c>
      <c r="G1323" s="394">
        <f>G465</f>
        <v>0</v>
      </c>
      <c r="H1323" s="395">
        <f t="shared" si="533"/>
        <v>0</v>
      </c>
      <c r="I1323" s="369"/>
      <c r="J1323" s="369"/>
      <c r="K1323" s="370"/>
      <c r="L1323" s="364"/>
      <c r="M1323" s="364"/>
      <c r="N1323" s="364"/>
      <c r="O1323" s="364"/>
      <c r="P1323" s="364"/>
      <c r="Q1323" s="364"/>
      <c r="R1323" s="364"/>
      <c r="S1323" s="364"/>
      <c r="T1323" s="364"/>
      <c r="U1323" s="364"/>
      <c r="V1323" s="364"/>
      <c r="W1323" s="37">
        <f>G1323-SUM(H1323:V1323)</f>
        <v>0</v>
      </c>
      <c r="Y1323"/>
    </row>
    <row r="1324" spans="1:25" x14ac:dyDescent="0.25">
      <c r="A1324" s="212"/>
      <c r="B1324" s="465"/>
      <c r="C1324" s="272"/>
      <c r="D1324" s="272"/>
      <c r="E1324" s="273" t="s">
        <v>67</v>
      </c>
      <c r="F1324" s="273"/>
      <c r="G1324" s="367">
        <f>SUBTOTAL(9,G1325:G1327)</f>
        <v>0</v>
      </c>
      <c r="H1324" s="368">
        <f>SUBTOTAL(9,H1325:H1327)</f>
        <v>0</v>
      </c>
      <c r="I1324" s="369"/>
      <c r="J1324" s="369"/>
      <c r="K1324" s="370"/>
      <c r="L1324" s="364"/>
      <c r="M1324" s="364"/>
      <c r="N1324" s="364"/>
      <c r="O1324" s="364"/>
      <c r="P1324" s="364"/>
      <c r="Q1324" s="364"/>
      <c r="R1324" s="364"/>
      <c r="S1324" s="364"/>
      <c r="T1324" s="364"/>
      <c r="U1324" s="364"/>
      <c r="V1324" s="364"/>
      <c r="W1324" s="366">
        <f>SUBTOTAL(9,W1325:W1327)</f>
        <v>0</v>
      </c>
      <c r="Y1324"/>
    </row>
    <row r="1325" spans="1:25" outlineLevel="1" x14ac:dyDescent="0.25">
      <c r="A1325" s="212"/>
      <c r="B1325" s="465"/>
      <c r="C1325" s="272"/>
      <c r="D1325" s="272"/>
      <c r="E1325" s="273"/>
      <c r="F1325" s="274" t="s">
        <v>68</v>
      </c>
      <c r="G1325" s="394">
        <f>G467</f>
        <v>0</v>
      </c>
      <c r="H1325" s="395">
        <f t="shared" si="533"/>
        <v>0</v>
      </c>
      <c r="I1325" s="369"/>
      <c r="J1325" s="369"/>
      <c r="K1325" s="370"/>
      <c r="L1325" s="364"/>
      <c r="M1325" s="364"/>
      <c r="N1325" s="364"/>
      <c r="O1325" s="364"/>
      <c r="P1325" s="364"/>
      <c r="Q1325" s="364"/>
      <c r="R1325" s="364"/>
      <c r="S1325" s="364"/>
      <c r="T1325" s="364"/>
      <c r="U1325" s="364"/>
      <c r="V1325" s="364"/>
      <c r="W1325" s="37">
        <f>G1325-SUM(H1325:V1325)</f>
        <v>0</v>
      </c>
      <c r="Y1325"/>
    </row>
    <row r="1326" spans="1:25" outlineLevel="1" x14ac:dyDescent="0.25">
      <c r="A1326" s="212"/>
      <c r="B1326" s="465"/>
      <c r="C1326" s="272"/>
      <c r="D1326" s="272"/>
      <c r="E1326" s="273"/>
      <c r="F1326" s="274" t="s">
        <v>69</v>
      </c>
      <c r="G1326" s="394">
        <f>G468</f>
        <v>0</v>
      </c>
      <c r="H1326" s="395">
        <f t="shared" si="533"/>
        <v>0</v>
      </c>
      <c r="I1326" s="369"/>
      <c r="J1326" s="369"/>
      <c r="K1326" s="370"/>
      <c r="L1326" s="364"/>
      <c r="M1326" s="364"/>
      <c r="N1326" s="364"/>
      <c r="O1326" s="364"/>
      <c r="P1326" s="364"/>
      <c r="Q1326" s="364"/>
      <c r="R1326" s="364"/>
      <c r="S1326" s="364"/>
      <c r="T1326" s="364"/>
      <c r="U1326" s="364"/>
      <c r="V1326" s="364"/>
      <c r="W1326" s="37">
        <f>G1326-SUM(H1326:V1326)</f>
        <v>0</v>
      </c>
      <c r="Y1326"/>
    </row>
    <row r="1327" spans="1:25" outlineLevel="1" x14ac:dyDescent="0.25">
      <c r="A1327" s="212"/>
      <c r="B1327" s="465"/>
      <c r="C1327" s="272"/>
      <c r="D1327" s="272"/>
      <c r="E1327" s="273"/>
      <c r="F1327" s="274" t="s">
        <v>70</v>
      </c>
      <c r="G1327" s="394">
        <f>G469</f>
        <v>0</v>
      </c>
      <c r="H1327" s="395">
        <f t="shared" si="533"/>
        <v>0</v>
      </c>
      <c r="I1327" s="369"/>
      <c r="J1327" s="369"/>
      <c r="K1327" s="370"/>
      <c r="L1327" s="364"/>
      <c r="M1327" s="364"/>
      <c r="N1327" s="364"/>
      <c r="O1327" s="364"/>
      <c r="P1327" s="364"/>
      <c r="Q1327" s="364"/>
      <c r="R1327" s="364"/>
      <c r="S1327" s="364"/>
      <c r="T1327" s="364"/>
      <c r="U1327" s="364"/>
      <c r="V1327" s="364"/>
      <c r="W1327" s="37">
        <f>G1327-SUM(H1327:V1327)</f>
        <v>0</v>
      </c>
      <c r="Y1327"/>
    </row>
    <row r="1328" spans="1:25" x14ac:dyDescent="0.25">
      <c r="A1328" s="212"/>
      <c r="B1328" s="465"/>
      <c r="C1328" s="272"/>
      <c r="D1328" s="272" t="s">
        <v>71</v>
      </c>
      <c r="E1328" s="273"/>
      <c r="F1328" s="273"/>
      <c r="G1328" s="367"/>
      <c r="H1328" s="369"/>
      <c r="I1328" s="369"/>
      <c r="J1328" s="369"/>
      <c r="K1328" s="370"/>
      <c r="L1328" s="364"/>
      <c r="M1328" s="364"/>
      <c r="N1328" s="364"/>
      <c r="O1328" s="364"/>
      <c r="P1328" s="364"/>
      <c r="Q1328" s="364"/>
      <c r="R1328" s="364"/>
      <c r="S1328" s="364"/>
      <c r="T1328" s="364"/>
      <c r="U1328" s="364"/>
      <c r="V1328" s="364"/>
      <c r="W1328" s="366"/>
      <c r="Y1328"/>
    </row>
    <row r="1329" spans="1:25" x14ac:dyDescent="0.25">
      <c r="A1329" s="212"/>
      <c r="B1329" s="465"/>
      <c r="C1329" s="272"/>
      <c r="D1329" s="272"/>
      <c r="E1329" s="273" t="s">
        <v>72</v>
      </c>
      <c r="F1329" s="273"/>
      <c r="G1329" s="367">
        <f>SUBTOTAL(9,G1330:G1331)</f>
        <v>0</v>
      </c>
      <c r="H1329" s="368">
        <f>SUBTOTAL(9,H1330:H1331)</f>
        <v>0</v>
      </c>
      <c r="I1329" s="369"/>
      <c r="J1329" s="369"/>
      <c r="K1329" s="370"/>
      <c r="L1329" s="364"/>
      <c r="M1329" s="364"/>
      <c r="N1329" s="364"/>
      <c r="O1329" s="364"/>
      <c r="P1329" s="364"/>
      <c r="Q1329" s="364"/>
      <c r="R1329" s="364"/>
      <c r="S1329" s="364"/>
      <c r="T1329" s="364"/>
      <c r="U1329" s="364"/>
      <c r="V1329" s="364"/>
      <c r="W1329" s="366">
        <f>SUBTOTAL(9,W1330:W1331)</f>
        <v>0</v>
      </c>
      <c r="Y1329"/>
    </row>
    <row r="1330" spans="1:25" outlineLevel="1" x14ac:dyDescent="0.25">
      <c r="A1330" s="212"/>
      <c r="B1330" s="465"/>
      <c r="C1330" s="272"/>
      <c r="D1330" s="272"/>
      <c r="E1330" s="273"/>
      <c r="F1330" s="274" t="s">
        <v>73</v>
      </c>
      <c r="G1330" s="394">
        <f>G472</f>
        <v>0</v>
      </c>
      <c r="H1330" s="395">
        <f t="shared" si="533"/>
        <v>0</v>
      </c>
      <c r="I1330" s="369"/>
      <c r="J1330" s="369"/>
      <c r="K1330" s="370"/>
      <c r="L1330" s="364"/>
      <c r="M1330" s="364"/>
      <c r="N1330" s="364"/>
      <c r="O1330" s="364"/>
      <c r="P1330" s="364"/>
      <c r="Q1330" s="364"/>
      <c r="R1330" s="364"/>
      <c r="S1330" s="364"/>
      <c r="T1330" s="364"/>
      <c r="U1330" s="364"/>
      <c r="V1330" s="364"/>
      <c r="W1330" s="37">
        <f>G1330-SUM(H1330:V1330)</f>
        <v>0</v>
      </c>
      <c r="Y1330"/>
    </row>
    <row r="1331" spans="1:25" outlineLevel="1" x14ac:dyDescent="0.25">
      <c r="A1331" s="212"/>
      <c r="B1331" s="465"/>
      <c r="C1331" s="272"/>
      <c r="D1331" s="272"/>
      <c r="E1331" s="273"/>
      <c r="F1331" s="274" t="s">
        <v>74</v>
      </c>
      <c r="G1331" s="394">
        <f>G473</f>
        <v>0</v>
      </c>
      <c r="H1331" s="395">
        <f t="shared" si="533"/>
        <v>0</v>
      </c>
      <c r="I1331" s="369"/>
      <c r="J1331" s="369"/>
      <c r="K1331" s="370"/>
      <c r="L1331" s="364"/>
      <c r="M1331" s="364"/>
      <c r="N1331" s="364"/>
      <c r="O1331" s="364"/>
      <c r="P1331" s="364"/>
      <c r="Q1331" s="364"/>
      <c r="R1331" s="364"/>
      <c r="S1331" s="364"/>
      <c r="T1331" s="364"/>
      <c r="U1331" s="364"/>
      <c r="V1331" s="364"/>
      <c r="W1331" s="37">
        <f>G1331-SUM(H1331:V1331)</f>
        <v>0</v>
      </c>
      <c r="Y1331"/>
    </row>
    <row r="1332" spans="1:25" x14ac:dyDescent="0.25">
      <c r="A1332" s="212"/>
      <c r="B1332" s="465"/>
      <c r="C1332" s="272"/>
      <c r="D1332" s="272"/>
      <c r="E1332" s="273" t="s">
        <v>75</v>
      </c>
      <c r="F1332" s="273"/>
      <c r="G1332" s="367">
        <f>SUBTOTAL(9,G1333:G1334)</f>
        <v>0</v>
      </c>
      <c r="H1332" s="368">
        <f>SUBTOTAL(9,H1333:H1334)</f>
        <v>0</v>
      </c>
      <c r="I1332" s="369"/>
      <c r="J1332" s="369"/>
      <c r="K1332" s="370"/>
      <c r="L1332" s="364"/>
      <c r="M1332" s="364"/>
      <c r="N1332" s="364"/>
      <c r="O1332" s="364"/>
      <c r="P1332" s="364"/>
      <c r="Q1332" s="364"/>
      <c r="R1332" s="364"/>
      <c r="S1332" s="364"/>
      <c r="T1332" s="364"/>
      <c r="U1332" s="364"/>
      <c r="V1332" s="364"/>
      <c r="W1332" s="366">
        <f>SUBTOTAL(9,W1333:W1334)</f>
        <v>0</v>
      </c>
      <c r="Y1332"/>
    </row>
    <row r="1333" spans="1:25" outlineLevel="1" x14ac:dyDescent="0.25">
      <c r="A1333" s="212"/>
      <c r="B1333" s="465"/>
      <c r="C1333" s="272"/>
      <c r="D1333" s="272"/>
      <c r="E1333" s="273"/>
      <c r="F1333" s="274" t="s">
        <v>76</v>
      </c>
      <c r="G1333" s="394">
        <f>G475</f>
        <v>0</v>
      </c>
      <c r="H1333" s="395">
        <f t="shared" si="533"/>
        <v>0</v>
      </c>
      <c r="I1333" s="369"/>
      <c r="J1333" s="369"/>
      <c r="K1333" s="370"/>
      <c r="L1333" s="364"/>
      <c r="M1333" s="364"/>
      <c r="N1333" s="364"/>
      <c r="O1333" s="364"/>
      <c r="P1333" s="364"/>
      <c r="Q1333" s="364"/>
      <c r="R1333" s="364"/>
      <c r="S1333" s="364"/>
      <c r="T1333" s="364"/>
      <c r="U1333" s="364"/>
      <c r="V1333" s="364"/>
      <c r="W1333" s="37">
        <f>G1333-SUM(H1333:V1333)</f>
        <v>0</v>
      </c>
      <c r="Y1333"/>
    </row>
    <row r="1334" spans="1:25" outlineLevel="1" x14ac:dyDescent="0.25">
      <c r="A1334" s="212"/>
      <c r="B1334" s="465"/>
      <c r="C1334" s="272"/>
      <c r="D1334" s="272"/>
      <c r="E1334" s="273"/>
      <c r="F1334" s="274" t="s">
        <v>77</v>
      </c>
      <c r="G1334" s="394">
        <f>G476</f>
        <v>0</v>
      </c>
      <c r="H1334" s="395">
        <f t="shared" si="533"/>
        <v>0</v>
      </c>
      <c r="I1334" s="369"/>
      <c r="J1334" s="369"/>
      <c r="K1334" s="370"/>
      <c r="L1334" s="364"/>
      <c r="M1334" s="364"/>
      <c r="N1334" s="364"/>
      <c r="O1334" s="364"/>
      <c r="P1334" s="364"/>
      <c r="Q1334" s="364"/>
      <c r="R1334" s="364"/>
      <c r="S1334" s="364"/>
      <c r="T1334" s="364"/>
      <c r="U1334" s="364"/>
      <c r="V1334" s="364"/>
      <c r="W1334" s="37">
        <f>G1334-SUM(H1334:V1334)</f>
        <v>0</v>
      </c>
      <c r="Y1334"/>
    </row>
    <row r="1335" spans="1:25" x14ac:dyDescent="0.25">
      <c r="A1335" s="212"/>
      <c r="B1335" s="465"/>
      <c r="C1335" s="272"/>
      <c r="D1335" s="272"/>
      <c r="E1335" s="273" t="s">
        <v>78</v>
      </c>
      <c r="F1335" s="273"/>
      <c r="G1335" s="367">
        <f>SUBTOTAL(9,G1336:G1337)</f>
        <v>0</v>
      </c>
      <c r="H1335" s="368">
        <f>SUBTOTAL(9,H1336:H1337)</f>
        <v>0</v>
      </c>
      <c r="I1335" s="369"/>
      <c r="J1335" s="369"/>
      <c r="K1335" s="370"/>
      <c r="L1335" s="364"/>
      <c r="M1335" s="364"/>
      <c r="N1335" s="364"/>
      <c r="O1335" s="364"/>
      <c r="P1335" s="364"/>
      <c r="Q1335" s="364"/>
      <c r="R1335" s="364"/>
      <c r="S1335" s="364"/>
      <c r="T1335" s="364"/>
      <c r="U1335" s="364"/>
      <c r="V1335" s="364"/>
      <c r="W1335" s="366">
        <f>SUBTOTAL(9,W1336:W1337)</f>
        <v>0</v>
      </c>
      <c r="Y1335"/>
    </row>
    <row r="1336" spans="1:25" outlineLevel="1" x14ac:dyDescent="0.25">
      <c r="A1336" s="212"/>
      <c r="B1336" s="465"/>
      <c r="C1336" s="272"/>
      <c r="D1336" s="272"/>
      <c r="E1336" s="273"/>
      <c r="F1336" s="274" t="s">
        <v>79</v>
      </c>
      <c r="G1336" s="394">
        <f>G478</f>
        <v>0</v>
      </c>
      <c r="H1336" s="395">
        <f t="shared" si="533"/>
        <v>0</v>
      </c>
      <c r="I1336" s="369"/>
      <c r="J1336" s="369"/>
      <c r="K1336" s="370"/>
      <c r="L1336" s="364"/>
      <c r="M1336" s="364"/>
      <c r="N1336" s="364"/>
      <c r="O1336" s="364"/>
      <c r="P1336" s="364"/>
      <c r="Q1336" s="364"/>
      <c r="R1336" s="364"/>
      <c r="S1336" s="364"/>
      <c r="T1336" s="364"/>
      <c r="U1336" s="364"/>
      <c r="V1336" s="364"/>
      <c r="W1336" s="37">
        <f>G1336-SUM(H1336:V1336)</f>
        <v>0</v>
      </c>
      <c r="Y1336"/>
    </row>
    <row r="1337" spans="1:25" outlineLevel="1" x14ac:dyDescent="0.25">
      <c r="A1337" s="212"/>
      <c r="B1337" s="465"/>
      <c r="C1337" s="272"/>
      <c r="D1337" s="272"/>
      <c r="E1337" s="273"/>
      <c r="F1337" s="274" t="s">
        <v>80</v>
      </c>
      <c r="G1337" s="394">
        <f>G479</f>
        <v>0</v>
      </c>
      <c r="H1337" s="395">
        <f t="shared" si="533"/>
        <v>0</v>
      </c>
      <c r="I1337" s="369"/>
      <c r="J1337" s="369"/>
      <c r="K1337" s="370"/>
      <c r="L1337" s="364"/>
      <c r="M1337" s="364"/>
      <c r="N1337" s="364"/>
      <c r="O1337" s="364"/>
      <c r="P1337" s="364"/>
      <c r="Q1337" s="364"/>
      <c r="R1337" s="364"/>
      <c r="S1337" s="364"/>
      <c r="T1337" s="364"/>
      <c r="U1337" s="364"/>
      <c r="V1337" s="364"/>
      <c r="W1337" s="37">
        <f>G1337-SUM(H1337:V1337)</f>
        <v>0</v>
      </c>
      <c r="Y1337"/>
    </row>
    <row r="1338" spans="1:25" x14ac:dyDescent="0.25">
      <c r="A1338" s="212"/>
      <c r="B1338" s="465"/>
      <c r="C1338" s="272"/>
      <c r="D1338" s="272"/>
      <c r="E1338" s="273" t="s">
        <v>81</v>
      </c>
      <c r="F1338" s="273"/>
      <c r="G1338" s="367">
        <f>SUBTOTAL(9,G1339:G1340)</f>
        <v>0</v>
      </c>
      <c r="H1338" s="368">
        <f>SUBTOTAL(9,H1339:H1340)</f>
        <v>0</v>
      </c>
      <c r="I1338" s="369"/>
      <c r="J1338" s="369"/>
      <c r="K1338" s="370"/>
      <c r="L1338" s="364"/>
      <c r="M1338" s="364"/>
      <c r="N1338" s="364"/>
      <c r="O1338" s="364"/>
      <c r="P1338" s="364"/>
      <c r="Q1338" s="364"/>
      <c r="R1338" s="364"/>
      <c r="S1338" s="364"/>
      <c r="T1338" s="364"/>
      <c r="U1338" s="364"/>
      <c r="V1338" s="364"/>
      <c r="W1338" s="366">
        <f>SUBTOTAL(9,W1339:W1340)</f>
        <v>0</v>
      </c>
      <c r="Y1338"/>
    </row>
    <row r="1339" spans="1:25" outlineLevel="1" x14ac:dyDescent="0.25">
      <c r="A1339" s="212"/>
      <c r="B1339" s="465"/>
      <c r="C1339" s="272"/>
      <c r="D1339" s="272"/>
      <c r="E1339" s="273"/>
      <c r="F1339" s="274" t="s">
        <v>82</v>
      </c>
      <c r="G1339" s="394">
        <f>G481</f>
        <v>0</v>
      </c>
      <c r="H1339" s="395">
        <f t="shared" si="533"/>
        <v>0</v>
      </c>
      <c r="I1339" s="369"/>
      <c r="J1339" s="369"/>
      <c r="K1339" s="370"/>
      <c r="L1339" s="364"/>
      <c r="M1339" s="364"/>
      <c r="N1339" s="364"/>
      <c r="O1339" s="364"/>
      <c r="P1339" s="364"/>
      <c r="Q1339" s="364"/>
      <c r="R1339" s="364"/>
      <c r="S1339" s="364"/>
      <c r="T1339" s="364"/>
      <c r="U1339" s="364"/>
      <c r="V1339" s="364"/>
      <c r="W1339" s="37">
        <f>G1339-SUM(H1339:V1339)</f>
        <v>0</v>
      </c>
      <c r="Y1339"/>
    </row>
    <row r="1340" spans="1:25" outlineLevel="1" x14ac:dyDescent="0.25">
      <c r="A1340" s="212"/>
      <c r="B1340" s="465"/>
      <c r="C1340" s="272"/>
      <c r="D1340" s="272"/>
      <c r="E1340" s="273"/>
      <c r="F1340" s="274" t="s">
        <v>83</v>
      </c>
      <c r="G1340" s="394">
        <f>G482</f>
        <v>0</v>
      </c>
      <c r="H1340" s="395">
        <f t="shared" si="533"/>
        <v>0</v>
      </c>
      <c r="I1340" s="369"/>
      <c r="J1340" s="369"/>
      <c r="K1340" s="370"/>
      <c r="L1340" s="364"/>
      <c r="M1340" s="364"/>
      <c r="N1340" s="364"/>
      <c r="O1340" s="364"/>
      <c r="P1340" s="364"/>
      <c r="Q1340" s="364"/>
      <c r="R1340" s="364"/>
      <c r="S1340" s="364"/>
      <c r="T1340" s="364"/>
      <c r="U1340" s="364"/>
      <c r="V1340" s="364"/>
      <c r="W1340" s="37">
        <f>G1340-SUM(H1340:V1340)</f>
        <v>0</v>
      </c>
      <c r="Y1340"/>
    </row>
    <row r="1341" spans="1:25" x14ac:dyDescent="0.25">
      <c r="A1341" s="212"/>
      <c r="B1341" s="465"/>
      <c r="C1341" s="272"/>
      <c r="D1341" s="272"/>
      <c r="E1341" s="273" t="s">
        <v>84</v>
      </c>
      <c r="F1341" s="273"/>
      <c r="G1341" s="367">
        <f>SUBTOTAL(9,G1342:G1343)</f>
        <v>0</v>
      </c>
      <c r="H1341" s="368">
        <f>SUBTOTAL(9,H1342:H1343)</f>
        <v>0</v>
      </c>
      <c r="I1341" s="369"/>
      <c r="J1341" s="369"/>
      <c r="K1341" s="370"/>
      <c r="L1341" s="364"/>
      <c r="M1341" s="364"/>
      <c r="N1341" s="364"/>
      <c r="O1341" s="364"/>
      <c r="P1341" s="364"/>
      <c r="Q1341" s="364"/>
      <c r="R1341" s="364"/>
      <c r="S1341" s="364"/>
      <c r="T1341" s="364"/>
      <c r="U1341" s="364"/>
      <c r="V1341" s="364"/>
      <c r="W1341" s="366">
        <f>SUBTOTAL(9,W1342:W1343)</f>
        <v>0</v>
      </c>
      <c r="Y1341"/>
    </row>
    <row r="1342" spans="1:25" outlineLevel="1" x14ac:dyDescent="0.25">
      <c r="A1342" s="212"/>
      <c r="B1342" s="465"/>
      <c r="C1342" s="272"/>
      <c r="D1342" s="272"/>
      <c r="E1342" s="273"/>
      <c r="F1342" s="274" t="s">
        <v>85</v>
      </c>
      <c r="G1342" s="394">
        <f>G484</f>
        <v>0</v>
      </c>
      <c r="H1342" s="395">
        <f t="shared" si="533"/>
        <v>0</v>
      </c>
      <c r="I1342" s="369"/>
      <c r="J1342" s="369"/>
      <c r="K1342" s="370"/>
      <c r="L1342" s="364"/>
      <c r="M1342" s="364"/>
      <c r="N1342" s="364"/>
      <c r="O1342" s="364"/>
      <c r="P1342" s="364"/>
      <c r="Q1342" s="364"/>
      <c r="R1342" s="364"/>
      <c r="S1342" s="364"/>
      <c r="T1342" s="364"/>
      <c r="U1342" s="364"/>
      <c r="V1342" s="364"/>
      <c r="W1342" s="37">
        <f>G1342-SUM(H1342:V1342)</f>
        <v>0</v>
      </c>
      <c r="Y1342"/>
    </row>
    <row r="1343" spans="1:25" outlineLevel="1" x14ac:dyDescent="0.25">
      <c r="A1343" s="212"/>
      <c r="B1343" s="465"/>
      <c r="C1343" s="272"/>
      <c r="D1343" s="272"/>
      <c r="E1343" s="273"/>
      <c r="F1343" s="274" t="s">
        <v>86</v>
      </c>
      <c r="G1343" s="394">
        <f>G485</f>
        <v>0</v>
      </c>
      <c r="H1343" s="395">
        <f t="shared" si="533"/>
        <v>0</v>
      </c>
      <c r="I1343" s="369"/>
      <c r="J1343" s="369"/>
      <c r="K1343" s="370"/>
      <c r="L1343" s="364"/>
      <c r="M1343" s="364"/>
      <c r="N1343" s="364"/>
      <c r="O1343" s="364"/>
      <c r="P1343" s="364"/>
      <c r="Q1343" s="364"/>
      <c r="R1343" s="364"/>
      <c r="S1343" s="364"/>
      <c r="T1343" s="364"/>
      <c r="U1343" s="364"/>
      <c r="V1343" s="364"/>
      <c r="W1343" s="37">
        <f>G1343-SUM(H1343:V1343)</f>
        <v>0</v>
      </c>
      <c r="Y1343"/>
    </row>
    <row r="1344" spans="1:25" x14ac:dyDescent="0.25">
      <c r="A1344" s="212"/>
      <c r="B1344" s="465"/>
      <c r="C1344" s="272"/>
      <c r="D1344" s="272"/>
      <c r="E1344" s="273" t="s">
        <v>87</v>
      </c>
      <c r="F1344" s="273"/>
      <c r="G1344" s="367">
        <f>SUBTOTAL(9,G1345:G1346)</f>
        <v>0</v>
      </c>
      <c r="H1344" s="368">
        <f>SUBTOTAL(9,H1345:H1346)</f>
        <v>0</v>
      </c>
      <c r="I1344" s="369"/>
      <c r="J1344" s="369"/>
      <c r="K1344" s="370"/>
      <c r="L1344" s="364"/>
      <c r="M1344" s="364"/>
      <c r="N1344" s="364"/>
      <c r="O1344" s="364"/>
      <c r="P1344" s="364"/>
      <c r="Q1344" s="364"/>
      <c r="R1344" s="364"/>
      <c r="S1344" s="364"/>
      <c r="T1344" s="364"/>
      <c r="U1344" s="364"/>
      <c r="V1344" s="364"/>
      <c r="W1344" s="366">
        <f>SUBTOTAL(9,W1345:W1346)</f>
        <v>0</v>
      </c>
      <c r="Y1344"/>
    </row>
    <row r="1345" spans="1:25" outlineLevel="1" x14ac:dyDescent="0.25">
      <c r="A1345" s="212"/>
      <c r="B1345" s="465"/>
      <c r="C1345" s="272"/>
      <c r="D1345" s="272"/>
      <c r="E1345" s="273"/>
      <c r="F1345" s="274" t="s">
        <v>88</v>
      </c>
      <c r="G1345" s="394">
        <f>G487</f>
        <v>0</v>
      </c>
      <c r="H1345" s="395">
        <f t="shared" ref="H1345:H1353" si="535">G1345</f>
        <v>0</v>
      </c>
      <c r="I1345" s="369"/>
      <c r="J1345" s="369"/>
      <c r="K1345" s="370"/>
      <c r="L1345" s="364"/>
      <c r="M1345" s="364"/>
      <c r="N1345" s="364"/>
      <c r="O1345" s="364"/>
      <c r="P1345" s="364"/>
      <c r="Q1345" s="364"/>
      <c r="R1345" s="364"/>
      <c r="S1345" s="364"/>
      <c r="T1345" s="364"/>
      <c r="U1345" s="364"/>
      <c r="V1345" s="364"/>
      <c r="W1345" s="37">
        <f>G1345-SUM(H1345:V1345)</f>
        <v>0</v>
      </c>
      <c r="Y1345"/>
    </row>
    <row r="1346" spans="1:25" outlineLevel="1" x14ac:dyDescent="0.25">
      <c r="A1346" s="212"/>
      <c r="B1346" s="465"/>
      <c r="C1346" s="272"/>
      <c r="D1346" s="272"/>
      <c r="E1346" s="273"/>
      <c r="F1346" s="274" t="s">
        <v>89</v>
      </c>
      <c r="G1346" s="394">
        <f>G488</f>
        <v>0</v>
      </c>
      <c r="H1346" s="395">
        <f t="shared" si="535"/>
        <v>0</v>
      </c>
      <c r="I1346" s="369"/>
      <c r="J1346" s="369"/>
      <c r="K1346" s="370"/>
      <c r="L1346" s="364"/>
      <c r="M1346" s="364"/>
      <c r="N1346" s="364"/>
      <c r="O1346" s="364"/>
      <c r="P1346" s="364"/>
      <c r="Q1346" s="364"/>
      <c r="R1346" s="364"/>
      <c r="S1346" s="364"/>
      <c r="T1346" s="364"/>
      <c r="U1346" s="364"/>
      <c r="V1346" s="364"/>
      <c r="W1346" s="37">
        <f>G1346-SUM(H1346:V1346)</f>
        <v>0</v>
      </c>
      <c r="Y1346"/>
    </row>
    <row r="1347" spans="1:25" x14ac:dyDescent="0.25">
      <c r="A1347" s="212"/>
      <c r="B1347" s="465"/>
      <c r="C1347" s="272"/>
      <c r="D1347" s="272" t="s">
        <v>90</v>
      </c>
      <c r="E1347" s="273"/>
      <c r="F1347" s="273"/>
      <c r="G1347" s="367">
        <f>SUBTOTAL(9,G1348:G1350)</f>
        <v>0</v>
      </c>
      <c r="H1347" s="368">
        <f>SUBTOTAL(9,H1348:H1350)</f>
        <v>0</v>
      </c>
      <c r="I1347" s="369"/>
      <c r="J1347" s="369"/>
      <c r="K1347" s="370"/>
      <c r="L1347" s="364"/>
      <c r="M1347" s="364"/>
      <c r="N1347" s="364"/>
      <c r="O1347" s="364"/>
      <c r="P1347" s="364"/>
      <c r="Q1347" s="364"/>
      <c r="R1347" s="364"/>
      <c r="S1347" s="364"/>
      <c r="T1347" s="364"/>
      <c r="U1347" s="364"/>
      <c r="V1347" s="364"/>
      <c r="W1347" s="366">
        <f>SUBTOTAL(9,W1348:W1350)</f>
        <v>0</v>
      </c>
      <c r="Y1347"/>
    </row>
    <row r="1348" spans="1:25" outlineLevel="1" x14ac:dyDescent="0.25">
      <c r="A1348" s="212"/>
      <c r="B1348" s="465"/>
      <c r="C1348" s="272"/>
      <c r="D1348" s="272"/>
      <c r="E1348" s="273"/>
      <c r="F1348" s="274" t="s">
        <v>91</v>
      </c>
      <c r="G1348" s="394">
        <f>G490</f>
        <v>0</v>
      </c>
      <c r="H1348" s="395">
        <f t="shared" si="535"/>
        <v>0</v>
      </c>
      <c r="I1348" s="369"/>
      <c r="J1348" s="369"/>
      <c r="K1348" s="370"/>
      <c r="L1348" s="364"/>
      <c r="M1348" s="364"/>
      <c r="N1348" s="364"/>
      <c r="O1348" s="364"/>
      <c r="P1348" s="364"/>
      <c r="Q1348" s="364"/>
      <c r="R1348" s="364"/>
      <c r="S1348" s="364"/>
      <c r="T1348" s="364"/>
      <c r="U1348" s="364"/>
      <c r="V1348" s="365"/>
      <c r="W1348" s="37">
        <f>G1348-SUM(H1348:V1348)</f>
        <v>0</v>
      </c>
      <c r="Y1348"/>
    </row>
    <row r="1349" spans="1:25" outlineLevel="1" x14ac:dyDescent="0.25">
      <c r="A1349" s="212"/>
      <c r="B1349" s="465"/>
      <c r="C1349" s="272"/>
      <c r="D1349" s="272"/>
      <c r="E1349" s="273"/>
      <c r="F1349" s="274" t="s">
        <v>92</v>
      </c>
      <c r="G1349" s="394">
        <f>G491</f>
        <v>0</v>
      </c>
      <c r="H1349" s="395">
        <f t="shared" si="535"/>
        <v>0</v>
      </c>
      <c r="I1349" s="369"/>
      <c r="J1349" s="369"/>
      <c r="K1349" s="370"/>
      <c r="L1349" s="364"/>
      <c r="M1349" s="364"/>
      <c r="N1349" s="364"/>
      <c r="O1349" s="364"/>
      <c r="P1349" s="364"/>
      <c r="Q1349" s="364"/>
      <c r="R1349" s="364"/>
      <c r="S1349" s="364"/>
      <c r="T1349" s="364"/>
      <c r="U1349" s="364"/>
      <c r="V1349" s="365"/>
      <c r="W1349" s="37">
        <f>G1349-SUM(H1349:V1349)</f>
        <v>0</v>
      </c>
      <c r="Y1349"/>
    </row>
    <row r="1350" spans="1:25" outlineLevel="1" x14ac:dyDescent="0.25">
      <c r="A1350" s="212"/>
      <c r="B1350" s="465"/>
      <c r="C1350" s="272"/>
      <c r="D1350" s="272"/>
      <c r="E1350" s="273"/>
      <c r="F1350" s="274" t="s">
        <v>93</v>
      </c>
      <c r="G1350" s="394">
        <f>G492</f>
        <v>0</v>
      </c>
      <c r="H1350" s="395">
        <f t="shared" si="535"/>
        <v>0</v>
      </c>
      <c r="I1350" s="369"/>
      <c r="J1350" s="369"/>
      <c r="K1350" s="370"/>
      <c r="L1350" s="364"/>
      <c r="M1350" s="364"/>
      <c r="N1350" s="364"/>
      <c r="O1350" s="364"/>
      <c r="P1350" s="364"/>
      <c r="Q1350" s="364"/>
      <c r="R1350" s="364"/>
      <c r="S1350" s="364"/>
      <c r="T1350" s="364"/>
      <c r="U1350" s="364"/>
      <c r="V1350" s="365"/>
      <c r="W1350" s="37">
        <f>G1350-SUM(H1350:V1350)</f>
        <v>0</v>
      </c>
      <c r="Y1350"/>
    </row>
    <row r="1351" spans="1:25" x14ac:dyDescent="0.25">
      <c r="A1351" s="212"/>
      <c r="B1351" s="465"/>
      <c r="C1351" s="275"/>
      <c r="D1351" s="272" t="s">
        <v>94</v>
      </c>
      <c r="E1351" s="273"/>
      <c r="F1351" s="273"/>
      <c r="G1351" s="367">
        <f>SUBTOTAL(9,G1352:G1353)</f>
        <v>0</v>
      </c>
      <c r="H1351" s="368">
        <f>SUBTOTAL(9,H1352:H1353)</f>
        <v>0</v>
      </c>
      <c r="I1351" s="369"/>
      <c r="J1351" s="369"/>
      <c r="K1351" s="370"/>
      <c r="L1351" s="364"/>
      <c r="M1351" s="364"/>
      <c r="N1351" s="364"/>
      <c r="O1351" s="364"/>
      <c r="P1351" s="364"/>
      <c r="Q1351" s="364"/>
      <c r="R1351" s="364"/>
      <c r="S1351" s="364"/>
      <c r="T1351" s="364"/>
      <c r="U1351" s="364"/>
      <c r="V1351" s="365"/>
      <c r="W1351" s="366">
        <f>SUBTOTAL(9,W1352:W1353)</f>
        <v>0</v>
      </c>
      <c r="Y1351"/>
    </row>
    <row r="1352" spans="1:25" outlineLevel="1" x14ac:dyDescent="0.25">
      <c r="A1352" s="212"/>
      <c r="B1352" s="465"/>
      <c r="C1352" s="272"/>
      <c r="D1352" s="272"/>
      <c r="E1352" s="273"/>
      <c r="F1352" s="274" t="s">
        <v>95</v>
      </c>
      <c r="G1352" s="394">
        <f>G494</f>
        <v>0</v>
      </c>
      <c r="H1352" s="395">
        <f t="shared" si="535"/>
        <v>0</v>
      </c>
      <c r="I1352" s="369"/>
      <c r="J1352" s="369"/>
      <c r="K1352" s="370"/>
      <c r="L1352" s="364"/>
      <c r="M1352" s="364"/>
      <c r="N1352" s="364"/>
      <c r="O1352" s="364"/>
      <c r="P1352" s="364"/>
      <c r="Q1352" s="364"/>
      <c r="R1352" s="364"/>
      <c r="S1352" s="364"/>
      <c r="T1352" s="364"/>
      <c r="U1352" s="364"/>
      <c r="V1352" s="365"/>
      <c r="W1352" s="37">
        <f>G1352-SUM(H1352:V1352)</f>
        <v>0</v>
      </c>
      <c r="Y1352"/>
    </row>
    <row r="1353" spans="1:25" outlineLevel="1" x14ac:dyDescent="0.25">
      <c r="A1353" s="212"/>
      <c r="B1353" s="465"/>
      <c r="C1353" s="272"/>
      <c r="D1353" s="272"/>
      <c r="E1353" s="273"/>
      <c r="F1353" s="274" t="s">
        <v>96</v>
      </c>
      <c r="G1353" s="394">
        <f>G495</f>
        <v>0</v>
      </c>
      <c r="H1353" s="395">
        <f t="shared" si="535"/>
        <v>0</v>
      </c>
      <c r="I1353" s="369"/>
      <c r="J1353" s="369"/>
      <c r="K1353" s="370"/>
      <c r="L1353" s="364"/>
      <c r="M1353" s="364"/>
      <c r="N1353" s="364"/>
      <c r="O1353" s="364"/>
      <c r="P1353" s="364"/>
      <c r="Q1353" s="364"/>
      <c r="R1353" s="364"/>
      <c r="S1353" s="364"/>
      <c r="T1353" s="364"/>
      <c r="U1353" s="364"/>
      <c r="V1353" s="365"/>
      <c r="W1353" s="37">
        <f>G1353-SUM(H1353:V1353)</f>
        <v>0</v>
      </c>
      <c r="Y1353"/>
    </row>
    <row r="1354" spans="1:25" x14ac:dyDescent="0.25">
      <c r="A1354" s="212"/>
      <c r="B1354" s="465"/>
      <c r="C1354" s="272" t="s">
        <v>260</v>
      </c>
      <c r="D1354" s="272"/>
      <c r="E1354" s="273"/>
      <c r="F1354" s="275"/>
      <c r="G1354" s="367"/>
      <c r="H1354" s="369"/>
      <c r="I1354" s="369"/>
      <c r="J1354" s="369"/>
      <c r="K1354" s="370"/>
      <c r="L1354" s="364"/>
      <c r="M1354" s="364"/>
      <c r="N1354" s="364"/>
      <c r="O1354" s="364"/>
      <c r="P1354" s="364"/>
      <c r="Q1354" s="364"/>
      <c r="R1354" s="364"/>
      <c r="S1354" s="364"/>
      <c r="T1354" s="364"/>
      <c r="U1354" s="364"/>
      <c r="V1354" s="365"/>
      <c r="W1354" s="366"/>
      <c r="Y1354"/>
    </row>
    <row r="1355" spans="1:25" x14ac:dyDescent="0.25">
      <c r="A1355" s="212"/>
      <c r="B1355" s="465"/>
      <c r="C1355" s="272"/>
      <c r="D1355" s="272" t="s">
        <v>261</v>
      </c>
      <c r="E1355" s="273"/>
      <c r="F1355" s="275"/>
      <c r="G1355" s="367">
        <f t="shared" ref="G1355:W1355" si="536">SUBTOTAL(9,G1356:G1357)</f>
        <v>0</v>
      </c>
      <c r="H1355" s="368">
        <f t="shared" si="536"/>
        <v>0</v>
      </c>
      <c r="I1355" s="369">
        <f t="shared" si="536"/>
        <v>0</v>
      </c>
      <c r="J1355" s="369">
        <f t="shared" si="536"/>
        <v>0</v>
      </c>
      <c r="K1355" s="370">
        <f t="shared" si="536"/>
        <v>0</v>
      </c>
      <c r="L1355" s="364">
        <f t="shared" si="536"/>
        <v>0</v>
      </c>
      <c r="M1355" s="364">
        <f t="shared" si="536"/>
        <v>0</v>
      </c>
      <c r="N1355" s="364">
        <f t="shared" si="536"/>
        <v>0</v>
      </c>
      <c r="O1355" s="364">
        <f t="shared" si="536"/>
        <v>0</v>
      </c>
      <c r="P1355" s="364">
        <f t="shared" si="536"/>
        <v>0</v>
      </c>
      <c r="Q1355" s="364">
        <f t="shared" si="536"/>
        <v>0</v>
      </c>
      <c r="R1355" s="364">
        <f t="shared" si="536"/>
        <v>0</v>
      </c>
      <c r="S1355" s="364">
        <f t="shared" si="536"/>
        <v>0</v>
      </c>
      <c r="T1355" s="364">
        <f t="shared" si="536"/>
        <v>0</v>
      </c>
      <c r="U1355" s="364">
        <f t="shared" si="536"/>
        <v>0</v>
      </c>
      <c r="V1355" s="365">
        <f t="shared" si="536"/>
        <v>0</v>
      </c>
      <c r="W1355" s="366">
        <f t="shared" si="536"/>
        <v>0</v>
      </c>
      <c r="Y1355"/>
    </row>
    <row r="1356" spans="1:25" outlineLevel="1" x14ac:dyDescent="0.25">
      <c r="A1356" s="212"/>
      <c r="B1356" s="465"/>
      <c r="C1356" s="273"/>
      <c r="D1356" s="273"/>
      <c r="E1356" s="273"/>
      <c r="F1356" s="278" t="s">
        <v>262</v>
      </c>
      <c r="G1356" s="394">
        <f>G498</f>
        <v>0</v>
      </c>
      <c r="H1356" s="369"/>
      <c r="I1356" s="369"/>
      <c r="J1356" s="369"/>
      <c r="K1356" s="379"/>
      <c r="L1356" s="364"/>
      <c r="M1356" s="364"/>
      <c r="N1356" s="364"/>
      <c r="O1356" s="364"/>
      <c r="P1356" s="364"/>
      <c r="Q1356" s="364"/>
      <c r="R1356" s="364"/>
      <c r="S1356" s="364"/>
      <c r="T1356" s="364"/>
      <c r="U1356" s="364"/>
      <c r="V1356" s="365"/>
      <c r="W1356" s="37">
        <f>G1356-SUM(H1356:V1356)</f>
        <v>0</v>
      </c>
      <c r="Y1356"/>
    </row>
    <row r="1357" spans="1:25" outlineLevel="1" x14ac:dyDescent="0.25">
      <c r="A1357" s="212"/>
      <c r="B1357" s="465"/>
      <c r="C1357" s="273"/>
      <c r="D1357" s="273"/>
      <c r="E1357" s="273"/>
      <c r="F1357" s="274" t="s">
        <v>263</v>
      </c>
      <c r="G1357" s="394">
        <f>G499</f>
        <v>0</v>
      </c>
      <c r="H1357" s="395">
        <f t="shared" ref="H1357:V1357" si="537">H499</f>
        <v>0</v>
      </c>
      <c r="I1357" s="389">
        <f t="shared" si="537"/>
        <v>0</v>
      </c>
      <c r="J1357" s="389">
        <f t="shared" si="537"/>
        <v>0</v>
      </c>
      <c r="K1357" s="390">
        <f t="shared" si="537"/>
        <v>0</v>
      </c>
      <c r="L1357" s="391">
        <f t="shared" si="537"/>
        <v>0</v>
      </c>
      <c r="M1357" s="396">
        <f t="shared" si="537"/>
        <v>0</v>
      </c>
      <c r="N1357" s="392">
        <f t="shared" si="537"/>
        <v>0</v>
      </c>
      <c r="O1357" s="388">
        <f t="shared" si="537"/>
        <v>0</v>
      </c>
      <c r="P1357" s="392">
        <f t="shared" si="537"/>
        <v>0</v>
      </c>
      <c r="Q1357" s="396">
        <f t="shared" si="537"/>
        <v>0</v>
      </c>
      <c r="R1357" s="392">
        <f t="shared" si="537"/>
        <v>0</v>
      </c>
      <c r="S1357" s="388">
        <f t="shared" si="537"/>
        <v>0</v>
      </c>
      <c r="T1357" s="392">
        <f t="shared" si="537"/>
        <v>0</v>
      </c>
      <c r="U1357" s="392">
        <f t="shared" si="537"/>
        <v>0</v>
      </c>
      <c r="V1357" s="393">
        <f t="shared" si="537"/>
        <v>0</v>
      </c>
      <c r="W1357" s="37">
        <f>G1357-SUM(H1357:V1357)</f>
        <v>0</v>
      </c>
      <c r="Y1357"/>
    </row>
    <row r="1358" spans="1:25" x14ac:dyDescent="0.25">
      <c r="A1358" s="212"/>
      <c r="B1358" s="465"/>
      <c r="C1358" s="273"/>
      <c r="D1358" s="272" t="s">
        <v>264</v>
      </c>
      <c r="E1358" s="273"/>
      <c r="F1358" s="273"/>
      <c r="G1358" s="367">
        <f>SUBTOTAL(9,G1359:G1361)</f>
        <v>0</v>
      </c>
      <c r="H1358" s="368">
        <f t="shared" ref="H1358:W1358" si="538">SUBTOTAL(9,H1359:H1361)</f>
        <v>0</v>
      </c>
      <c r="I1358" s="369">
        <f t="shared" si="538"/>
        <v>0</v>
      </c>
      <c r="J1358" s="369">
        <f t="shared" si="538"/>
        <v>0</v>
      </c>
      <c r="K1358" s="370">
        <f t="shared" si="538"/>
        <v>0</v>
      </c>
      <c r="L1358" s="364">
        <f t="shared" si="538"/>
        <v>0</v>
      </c>
      <c r="M1358" s="364">
        <f t="shared" si="538"/>
        <v>0</v>
      </c>
      <c r="N1358" s="364">
        <f t="shared" si="538"/>
        <v>0</v>
      </c>
      <c r="O1358" s="364">
        <f t="shared" si="538"/>
        <v>0</v>
      </c>
      <c r="P1358" s="364">
        <f t="shared" si="538"/>
        <v>0</v>
      </c>
      <c r="Q1358" s="364">
        <f t="shared" si="538"/>
        <v>0</v>
      </c>
      <c r="R1358" s="364">
        <f t="shared" si="538"/>
        <v>0</v>
      </c>
      <c r="S1358" s="364">
        <f t="shared" si="538"/>
        <v>0</v>
      </c>
      <c r="T1358" s="364">
        <f t="shared" si="538"/>
        <v>0</v>
      </c>
      <c r="U1358" s="364">
        <f t="shared" si="538"/>
        <v>0</v>
      </c>
      <c r="V1358" s="365">
        <f t="shared" si="538"/>
        <v>0</v>
      </c>
      <c r="W1358" s="366">
        <f t="shared" si="538"/>
        <v>0</v>
      </c>
      <c r="Y1358"/>
    </row>
    <row r="1359" spans="1:25" outlineLevel="1" x14ac:dyDescent="0.25">
      <c r="A1359" s="212"/>
      <c r="B1359" s="465"/>
      <c r="C1359" s="273"/>
      <c r="D1359" s="273"/>
      <c r="E1359" s="275"/>
      <c r="F1359" s="274" t="s">
        <v>265</v>
      </c>
      <c r="G1359" s="394">
        <f t="shared" ref="G1359:V1359" si="539">G501</f>
        <v>0</v>
      </c>
      <c r="H1359" s="395">
        <f t="shared" si="539"/>
        <v>0</v>
      </c>
      <c r="I1359" s="389">
        <f t="shared" si="539"/>
        <v>0</v>
      </c>
      <c r="J1359" s="389">
        <f t="shared" si="539"/>
        <v>0</v>
      </c>
      <c r="K1359" s="390">
        <f t="shared" si="539"/>
        <v>0</v>
      </c>
      <c r="L1359" s="391">
        <f t="shared" si="539"/>
        <v>0</v>
      </c>
      <c r="M1359" s="396">
        <f t="shared" si="539"/>
        <v>0</v>
      </c>
      <c r="N1359" s="392">
        <f t="shared" si="539"/>
        <v>0</v>
      </c>
      <c r="O1359" s="388">
        <f t="shared" si="539"/>
        <v>0</v>
      </c>
      <c r="P1359" s="392">
        <f t="shared" si="539"/>
        <v>0</v>
      </c>
      <c r="Q1359" s="396">
        <f t="shared" si="539"/>
        <v>0</v>
      </c>
      <c r="R1359" s="392">
        <f t="shared" si="539"/>
        <v>0</v>
      </c>
      <c r="S1359" s="388">
        <f t="shared" si="539"/>
        <v>0</v>
      </c>
      <c r="T1359" s="392">
        <f t="shared" si="539"/>
        <v>0</v>
      </c>
      <c r="U1359" s="392">
        <f t="shared" si="539"/>
        <v>0</v>
      </c>
      <c r="V1359" s="393">
        <f t="shared" si="539"/>
        <v>0</v>
      </c>
      <c r="W1359" s="37">
        <f t="shared" ref="W1359:W1376" si="540">G1359-SUM(H1359:V1359)</f>
        <v>0</v>
      </c>
      <c r="Y1359"/>
    </row>
    <row r="1360" spans="1:25" outlineLevel="1" x14ac:dyDescent="0.25">
      <c r="A1360" s="212"/>
      <c r="B1360" s="465"/>
      <c r="C1360" s="273"/>
      <c r="D1360" s="273"/>
      <c r="E1360" s="275"/>
      <c r="F1360" s="274" t="s">
        <v>266</v>
      </c>
      <c r="G1360" s="394">
        <f t="shared" ref="G1360:V1360" si="541">G502</f>
        <v>0</v>
      </c>
      <c r="H1360" s="395">
        <f t="shared" si="541"/>
        <v>0</v>
      </c>
      <c r="I1360" s="389">
        <f t="shared" si="541"/>
        <v>0</v>
      </c>
      <c r="J1360" s="389">
        <f t="shared" si="541"/>
        <v>0</v>
      </c>
      <c r="K1360" s="390">
        <f t="shared" si="541"/>
        <v>0</v>
      </c>
      <c r="L1360" s="391">
        <f t="shared" si="541"/>
        <v>0</v>
      </c>
      <c r="M1360" s="396">
        <f t="shared" si="541"/>
        <v>0</v>
      </c>
      <c r="N1360" s="412">
        <f t="shared" si="541"/>
        <v>0</v>
      </c>
      <c r="O1360" s="388">
        <f t="shared" si="541"/>
        <v>0</v>
      </c>
      <c r="P1360" s="392">
        <f t="shared" si="541"/>
        <v>0</v>
      </c>
      <c r="Q1360" s="396">
        <f t="shared" si="541"/>
        <v>0</v>
      </c>
      <c r="R1360" s="392">
        <f t="shared" si="541"/>
        <v>0</v>
      </c>
      <c r="S1360" s="388">
        <f t="shared" si="541"/>
        <v>0</v>
      </c>
      <c r="T1360" s="392">
        <f t="shared" si="541"/>
        <v>0</v>
      </c>
      <c r="U1360" s="392">
        <f t="shared" si="541"/>
        <v>0</v>
      </c>
      <c r="V1360" s="393">
        <f t="shared" si="541"/>
        <v>0</v>
      </c>
      <c r="W1360" s="37">
        <f t="shared" si="540"/>
        <v>0</v>
      </c>
      <c r="Y1360"/>
    </row>
    <row r="1361" spans="1:25" outlineLevel="1" x14ac:dyDescent="0.25">
      <c r="A1361" s="212"/>
      <c r="B1361" s="465"/>
      <c r="C1361" s="273"/>
      <c r="D1361" s="273"/>
      <c r="E1361" s="275"/>
      <c r="F1361" s="274" t="s">
        <v>264</v>
      </c>
      <c r="G1361" s="394">
        <f>G503</f>
        <v>0</v>
      </c>
      <c r="H1361" s="369"/>
      <c r="I1361" s="369"/>
      <c r="J1361" s="369"/>
      <c r="K1361" s="370"/>
      <c r="L1361" s="363"/>
      <c r="M1361" s="364"/>
      <c r="N1361" s="364"/>
      <c r="O1361" s="364"/>
      <c r="P1361" s="364"/>
      <c r="Q1361" s="364"/>
      <c r="R1361" s="364"/>
      <c r="S1361" s="364"/>
      <c r="T1361" s="364"/>
      <c r="U1361" s="364"/>
      <c r="V1361" s="365"/>
      <c r="W1361" s="37">
        <f t="shared" si="540"/>
        <v>0</v>
      </c>
      <c r="Y1361"/>
    </row>
    <row r="1362" spans="1:25" x14ac:dyDescent="0.25">
      <c r="A1362" s="212"/>
      <c r="B1362" s="465"/>
      <c r="C1362" s="273"/>
      <c r="D1362" s="272" t="s">
        <v>267</v>
      </c>
      <c r="E1362" s="275"/>
      <c r="F1362" s="273"/>
      <c r="G1362" s="367">
        <f>SUBTOTAL(9,G1363:G1365)</f>
        <v>0</v>
      </c>
      <c r="H1362" s="369"/>
      <c r="I1362" s="369"/>
      <c r="J1362" s="369"/>
      <c r="K1362" s="370"/>
      <c r="L1362" s="363"/>
      <c r="M1362" s="364"/>
      <c r="N1362" s="364"/>
      <c r="O1362" s="364"/>
      <c r="P1362" s="364"/>
      <c r="Q1362" s="364"/>
      <c r="R1362" s="364"/>
      <c r="S1362" s="364"/>
      <c r="T1362" s="364"/>
      <c r="U1362" s="364"/>
      <c r="V1362" s="365"/>
      <c r="W1362" s="366">
        <f>SUBTOTAL(9,W1363:W1365)</f>
        <v>0</v>
      </c>
      <c r="Y1362"/>
    </row>
    <row r="1363" spans="1:25" outlineLevel="1" x14ac:dyDescent="0.25">
      <c r="A1363" s="212"/>
      <c r="B1363" s="465"/>
      <c r="C1363" s="273"/>
      <c r="D1363" s="272"/>
      <c r="E1363" s="275"/>
      <c r="F1363" s="274" t="s">
        <v>268</v>
      </c>
      <c r="G1363" s="394">
        <f>G505</f>
        <v>0</v>
      </c>
      <c r="H1363" s="369"/>
      <c r="I1363" s="369"/>
      <c r="J1363" s="369"/>
      <c r="K1363" s="370"/>
      <c r="L1363" s="363"/>
      <c r="M1363" s="364"/>
      <c r="N1363" s="364"/>
      <c r="O1363" s="364"/>
      <c r="P1363" s="364"/>
      <c r="Q1363" s="364"/>
      <c r="R1363" s="364"/>
      <c r="S1363" s="364"/>
      <c r="T1363" s="364"/>
      <c r="U1363" s="364"/>
      <c r="V1363" s="365"/>
      <c r="W1363" s="37">
        <f t="shared" si="540"/>
        <v>0</v>
      </c>
      <c r="Y1363"/>
    </row>
    <row r="1364" spans="1:25" outlineLevel="1" x14ac:dyDescent="0.25">
      <c r="A1364" s="212"/>
      <c r="B1364" s="465"/>
      <c r="C1364" s="273"/>
      <c r="D1364" s="273"/>
      <c r="E1364" s="275"/>
      <c r="F1364" s="274" t="s">
        <v>269</v>
      </c>
      <c r="G1364" s="394">
        <f>G506</f>
        <v>0</v>
      </c>
      <c r="H1364" s="369"/>
      <c r="I1364" s="369"/>
      <c r="J1364" s="369"/>
      <c r="K1364" s="370"/>
      <c r="L1364" s="363"/>
      <c r="M1364" s="364"/>
      <c r="N1364" s="364"/>
      <c r="O1364" s="364"/>
      <c r="P1364" s="364"/>
      <c r="Q1364" s="364"/>
      <c r="R1364" s="364"/>
      <c r="S1364" s="364"/>
      <c r="T1364" s="364"/>
      <c r="U1364" s="364"/>
      <c r="V1364" s="365"/>
      <c r="W1364" s="37">
        <f t="shared" si="540"/>
        <v>0</v>
      </c>
      <c r="Y1364"/>
    </row>
    <row r="1365" spans="1:25" outlineLevel="1" x14ac:dyDescent="0.25">
      <c r="A1365" s="212"/>
      <c r="B1365" s="465"/>
      <c r="C1365" s="273"/>
      <c r="D1365" s="273"/>
      <c r="E1365" s="275"/>
      <c r="F1365" s="274" t="s">
        <v>270</v>
      </c>
      <c r="G1365" s="394">
        <f>G507</f>
        <v>0</v>
      </c>
      <c r="H1365" s="369"/>
      <c r="I1365" s="369"/>
      <c r="J1365" s="369"/>
      <c r="K1365" s="370"/>
      <c r="L1365" s="363"/>
      <c r="M1365" s="364"/>
      <c r="N1365" s="364"/>
      <c r="O1365" s="364"/>
      <c r="P1365" s="364"/>
      <c r="Q1365" s="364"/>
      <c r="R1365" s="364"/>
      <c r="S1365" s="364"/>
      <c r="T1365" s="364"/>
      <c r="U1365" s="364"/>
      <c r="V1365" s="365"/>
      <c r="W1365" s="37">
        <f t="shared" si="540"/>
        <v>0</v>
      </c>
      <c r="Y1365"/>
    </row>
    <row r="1366" spans="1:25" x14ac:dyDescent="0.25">
      <c r="A1366" s="212"/>
      <c r="B1366" s="465"/>
      <c r="C1366" s="273"/>
      <c r="D1366" s="272" t="s">
        <v>260</v>
      </c>
      <c r="E1366" s="275"/>
      <c r="F1366" s="273"/>
      <c r="G1366" s="367">
        <f>SUBTOTAL(9,G1367)</f>
        <v>0</v>
      </c>
      <c r="H1366" s="369"/>
      <c r="I1366" s="369"/>
      <c r="J1366" s="369"/>
      <c r="K1366" s="370"/>
      <c r="L1366" s="363"/>
      <c r="M1366" s="364"/>
      <c r="N1366" s="364"/>
      <c r="O1366" s="364"/>
      <c r="P1366" s="364"/>
      <c r="Q1366" s="364"/>
      <c r="R1366" s="364"/>
      <c r="S1366" s="364"/>
      <c r="T1366" s="364"/>
      <c r="U1366" s="364"/>
      <c r="V1366" s="365"/>
      <c r="W1366" s="366">
        <f>SUBTOTAL(9,W1367)</f>
        <v>0</v>
      </c>
      <c r="Y1366"/>
    </row>
    <row r="1367" spans="1:25" outlineLevel="1" x14ac:dyDescent="0.25">
      <c r="A1367" s="212"/>
      <c r="B1367" s="465"/>
      <c r="C1367" s="273"/>
      <c r="D1367" s="272"/>
      <c r="E1367" s="275"/>
      <c r="F1367" s="274" t="s">
        <v>260</v>
      </c>
      <c r="G1367" s="394">
        <f>G509</f>
        <v>0</v>
      </c>
      <c r="H1367" s="369"/>
      <c r="I1367" s="369"/>
      <c r="J1367" s="369"/>
      <c r="K1367" s="370"/>
      <c r="L1367" s="363"/>
      <c r="M1367" s="364"/>
      <c r="N1367" s="364"/>
      <c r="O1367" s="364"/>
      <c r="P1367" s="364"/>
      <c r="Q1367" s="364"/>
      <c r="R1367" s="364"/>
      <c r="S1367" s="364"/>
      <c r="T1367" s="364"/>
      <c r="U1367" s="364"/>
      <c r="V1367" s="365"/>
      <c r="W1367" s="37">
        <f t="shared" si="540"/>
        <v>0</v>
      </c>
      <c r="Y1367"/>
    </row>
    <row r="1368" spans="1:25" outlineLevel="1" x14ac:dyDescent="0.25">
      <c r="A1368" s="212"/>
      <c r="B1368" s="465"/>
      <c r="C1368" s="273"/>
      <c r="D1368" s="272"/>
      <c r="E1368" s="275"/>
      <c r="F1368" s="273"/>
      <c r="G1368" s="41"/>
      <c r="H1368" s="368"/>
      <c r="I1368" s="369"/>
      <c r="J1368" s="369"/>
      <c r="K1368" s="370"/>
      <c r="L1368" s="364"/>
      <c r="M1368" s="364"/>
      <c r="N1368" s="364"/>
      <c r="O1368" s="364"/>
      <c r="P1368" s="364"/>
      <c r="Q1368" s="364"/>
      <c r="R1368" s="364"/>
      <c r="S1368" s="364"/>
      <c r="T1368" s="364"/>
      <c r="U1368" s="364"/>
      <c r="V1368" s="364"/>
      <c r="W1368" s="366"/>
      <c r="Y1368"/>
    </row>
    <row r="1369" spans="1:25" outlineLevel="1" x14ac:dyDescent="0.25">
      <c r="A1369" s="212"/>
      <c r="B1369" s="465"/>
      <c r="C1369" s="272" t="s">
        <v>362</v>
      </c>
      <c r="D1369" s="272"/>
      <c r="E1369" s="275"/>
      <c r="F1369" s="273"/>
      <c r="G1369" s="41">
        <f>SUBTOTAL(9,G1370:G1372)</f>
        <v>0</v>
      </c>
      <c r="H1369" s="368">
        <f t="shared" ref="H1369:W1369" si="542">SUBTOTAL(9,H1370:H1372)</f>
        <v>0</v>
      </c>
      <c r="I1369" s="369">
        <f t="shared" si="542"/>
        <v>0</v>
      </c>
      <c r="J1369" s="369">
        <f t="shared" si="542"/>
        <v>0</v>
      </c>
      <c r="K1369" s="370">
        <f t="shared" si="542"/>
        <v>0</v>
      </c>
      <c r="L1369" s="364">
        <f t="shared" si="542"/>
        <v>0</v>
      </c>
      <c r="M1369" s="364">
        <f t="shared" si="542"/>
        <v>0</v>
      </c>
      <c r="N1369" s="364">
        <f t="shared" si="542"/>
        <v>0</v>
      </c>
      <c r="O1369" s="364">
        <f t="shared" si="542"/>
        <v>0</v>
      </c>
      <c r="P1369" s="364">
        <f t="shared" si="542"/>
        <v>0</v>
      </c>
      <c r="Q1369" s="364">
        <f t="shared" si="542"/>
        <v>0</v>
      </c>
      <c r="R1369" s="364">
        <f t="shared" si="542"/>
        <v>0</v>
      </c>
      <c r="S1369" s="364">
        <f t="shared" si="542"/>
        <v>0</v>
      </c>
      <c r="T1369" s="364">
        <f t="shared" si="542"/>
        <v>0</v>
      </c>
      <c r="U1369" s="364">
        <f t="shared" si="542"/>
        <v>0</v>
      </c>
      <c r="V1369" s="364">
        <f t="shared" si="542"/>
        <v>0</v>
      </c>
      <c r="W1369" s="366">
        <f t="shared" si="542"/>
        <v>0</v>
      </c>
      <c r="Y1369"/>
    </row>
    <row r="1370" spans="1:25" outlineLevel="1" x14ac:dyDescent="0.25">
      <c r="A1370" s="212"/>
      <c r="B1370" s="465"/>
      <c r="C1370" s="273"/>
      <c r="D1370" s="272"/>
      <c r="E1370" s="275"/>
      <c r="F1370" s="274" t="s">
        <v>591</v>
      </c>
      <c r="G1370" s="426">
        <f>G512</f>
        <v>0</v>
      </c>
      <c r="H1370" s="427">
        <f>$G1370*VLOOKUP($F1370,DRT,2,FALSE)</f>
        <v>0</v>
      </c>
      <c r="I1370" s="428">
        <f>($G1370-SUM($H1370:H1370))*VLOOKUP($F1370,DRT,2,FALSE)</f>
        <v>0</v>
      </c>
      <c r="J1370" s="428">
        <f>($G1370-SUM($H1370:I1370))*VLOOKUP($F1370,DRT,2,FALSE)</f>
        <v>0</v>
      </c>
      <c r="K1370" s="429">
        <f>($G1370-SUM($H1370:J1370))*VLOOKUP($F1370,DRT,2,FALSE)</f>
        <v>0</v>
      </c>
      <c r="L1370" s="430">
        <f>($G1370-SUM($H1370:K1370))*VLOOKUP($F1370,DRT,4,FALSE)</f>
        <v>0</v>
      </c>
      <c r="M1370" s="431">
        <f>($G1370-SUM($H1370:L1370))*VLOOKUP($F1370,DRT,4,FALSE)</f>
        <v>0</v>
      </c>
      <c r="N1370" s="428">
        <f>($G1370-SUM($H1370:M1370))*VLOOKUP($F1370,DRT,4,FALSE)</f>
        <v>0</v>
      </c>
      <c r="O1370" s="428">
        <f>($G1370-SUM($H1370:N1370))*VLOOKUP($F1370,DRT,4,FALSE)</f>
        <v>0</v>
      </c>
      <c r="P1370" s="428">
        <f>($G1370-SUM($H1370:O1370))*VLOOKUP($F1370,DRT,4,FALSE)</f>
        <v>0</v>
      </c>
      <c r="Q1370" s="428">
        <f>($G1370-SUM($H1370:P1370))*VLOOKUP($F1370,DRT,4,FALSE)</f>
        <v>0</v>
      </c>
      <c r="R1370" s="428">
        <f>($G1370-SUM($H1370:Q1370))*VLOOKUP($F1370,DRT,4,FALSE)</f>
        <v>0</v>
      </c>
      <c r="S1370" s="428">
        <f>($G1370-SUM($H1370:R1370))*VLOOKUP($F1370,DRT,4,FALSE)</f>
        <v>0</v>
      </c>
      <c r="T1370" s="428">
        <f>($G1370-SUM($H1370:S1370))*VLOOKUP($F1370,DRT,4,FALSE)</f>
        <v>0</v>
      </c>
      <c r="U1370" s="428">
        <f>($G1370-SUM($H1370:T1370))*VLOOKUP($F1370,DRT,4,FALSE)</f>
        <v>0</v>
      </c>
      <c r="V1370" s="432">
        <f>($G1370-SUM($H1370:U1370))*VLOOKUP($F1370,DRT,4,FALSE)</f>
        <v>0</v>
      </c>
      <c r="W1370" s="426">
        <f>G1370-SUM(H1370:V1370)</f>
        <v>0</v>
      </c>
      <c r="Y1370"/>
    </row>
    <row r="1371" spans="1:25" outlineLevel="1" x14ac:dyDescent="0.25">
      <c r="A1371" s="212"/>
      <c r="B1371" s="465"/>
      <c r="C1371" s="273"/>
      <c r="D1371" s="272"/>
      <c r="E1371" s="275"/>
      <c r="F1371" s="274" t="s">
        <v>592</v>
      </c>
      <c r="G1371" s="426">
        <f>G513</f>
        <v>0</v>
      </c>
      <c r="H1371" s="427">
        <f t="shared" ref="H1371:K1371" si="543">IF(H513="",0,H513*VLOOKUP($F1371,DRT,3,FALSE))</f>
        <v>0</v>
      </c>
      <c r="I1371" s="428">
        <f t="shared" si="543"/>
        <v>0</v>
      </c>
      <c r="J1371" s="428">
        <f t="shared" si="543"/>
        <v>0</v>
      </c>
      <c r="K1371" s="429">
        <f t="shared" si="543"/>
        <v>0</v>
      </c>
      <c r="L1371" s="430">
        <f t="shared" ref="L1371:V1371" si="544">IF(L513="",0,L513*VLOOKUP($F1371,DRT,4,FALSE))</f>
        <v>0</v>
      </c>
      <c r="M1371" s="431">
        <f t="shared" si="544"/>
        <v>0</v>
      </c>
      <c r="N1371" s="428">
        <f t="shared" si="544"/>
        <v>0</v>
      </c>
      <c r="O1371" s="428">
        <f t="shared" si="544"/>
        <v>0</v>
      </c>
      <c r="P1371" s="428">
        <f t="shared" si="544"/>
        <v>0</v>
      </c>
      <c r="Q1371" s="428">
        <f t="shared" si="544"/>
        <v>0</v>
      </c>
      <c r="R1371" s="428">
        <f t="shared" si="544"/>
        <v>0</v>
      </c>
      <c r="S1371" s="428">
        <f t="shared" si="544"/>
        <v>0</v>
      </c>
      <c r="T1371" s="428">
        <f t="shared" si="544"/>
        <v>0</v>
      </c>
      <c r="U1371" s="428">
        <f t="shared" si="544"/>
        <v>0</v>
      </c>
      <c r="V1371" s="432">
        <f t="shared" si="544"/>
        <v>0</v>
      </c>
      <c r="W1371" s="426">
        <f t="shared" ref="W1371:W1372" si="545">G1371-SUM(H1371:V1371)</f>
        <v>0</v>
      </c>
      <c r="Y1371"/>
    </row>
    <row r="1372" spans="1:25" outlineLevel="1" x14ac:dyDescent="0.25">
      <c r="A1372" s="212"/>
      <c r="B1372" s="465"/>
      <c r="C1372" s="273"/>
      <c r="D1372" s="272"/>
      <c r="E1372" s="275"/>
      <c r="F1372" s="274" t="s">
        <v>593</v>
      </c>
      <c r="G1372" s="426">
        <f>G514</f>
        <v>0</v>
      </c>
      <c r="H1372" s="427">
        <f>$G1372*VLOOKUP($F1372,DRT,2,FALSE)</f>
        <v>0</v>
      </c>
      <c r="I1372" s="428">
        <f>($G1372-SUM($H1372:H1372))*VLOOKUP($F1372,DRT,2,FALSE)</f>
        <v>0</v>
      </c>
      <c r="J1372" s="428">
        <f>($G1372-SUM($H1372:I1372))*VLOOKUP($F1372,DRT,2,FALSE)</f>
        <v>0</v>
      </c>
      <c r="K1372" s="429">
        <f>($G1372-SUM($H1372:J1372))*VLOOKUP($F1372,DRT,2,FALSE)</f>
        <v>0</v>
      </c>
      <c r="L1372" s="430">
        <f>($G1372-SUM($H1372:K1372))*VLOOKUP($F1372,DRT,4,FALSE)</f>
        <v>0</v>
      </c>
      <c r="M1372" s="431">
        <f>($G1372-SUM($H1372:L1372))*VLOOKUP($F1372,DRT,4,FALSE)</f>
        <v>0</v>
      </c>
      <c r="N1372" s="428">
        <f>($G1372-SUM($H1372:M1372))*VLOOKUP($F1372,DRT,4,FALSE)</f>
        <v>0</v>
      </c>
      <c r="O1372" s="428">
        <f>($G1372-SUM($H1372:N1372))*VLOOKUP($F1372,DRT,4,FALSE)</f>
        <v>0</v>
      </c>
      <c r="P1372" s="428">
        <f>($G1372-SUM($H1372:O1372))*VLOOKUP($F1372,DRT,4,FALSE)</f>
        <v>0</v>
      </c>
      <c r="Q1372" s="428">
        <f>($G1372-SUM($H1372:P1372))*VLOOKUP($F1372,DRT,4,FALSE)</f>
        <v>0</v>
      </c>
      <c r="R1372" s="428">
        <f>($G1372-SUM($H1372:Q1372))*VLOOKUP($F1372,DRT,4,FALSE)</f>
        <v>0</v>
      </c>
      <c r="S1372" s="428">
        <f>($G1372-SUM($H1372:R1372))*VLOOKUP($F1372,DRT,4,FALSE)</f>
        <v>0</v>
      </c>
      <c r="T1372" s="428">
        <f>($G1372-SUM($H1372:S1372))*VLOOKUP($F1372,DRT,4,FALSE)</f>
        <v>0</v>
      </c>
      <c r="U1372" s="428">
        <f>($G1372-SUM($H1372:T1372))*VLOOKUP($F1372,DRT,4,FALSE)</f>
        <v>0</v>
      </c>
      <c r="V1372" s="432">
        <f>($G1372-SUM($H1372:U1372))*VLOOKUP($F1372,DRT,4,FALSE)</f>
        <v>0</v>
      </c>
      <c r="W1372" s="426">
        <f t="shared" si="545"/>
        <v>0</v>
      </c>
      <c r="Y1372"/>
    </row>
    <row r="1373" spans="1:25" x14ac:dyDescent="0.25">
      <c r="A1373" s="212"/>
      <c r="B1373" s="295"/>
      <c r="C1373" s="273"/>
      <c r="D1373" s="273"/>
      <c r="E1373" s="273"/>
      <c r="F1373" s="273"/>
      <c r="G1373" s="52"/>
      <c r="H1373" s="53"/>
      <c r="I1373" s="53"/>
      <c r="J1373" s="53"/>
      <c r="K1373" s="82"/>
      <c r="L1373" s="34"/>
      <c r="M1373" s="33"/>
      <c r="N1373" s="33"/>
      <c r="O1373" s="33"/>
      <c r="P1373" s="33"/>
      <c r="Q1373" s="33"/>
      <c r="R1373" s="33"/>
      <c r="S1373" s="33"/>
      <c r="T1373" s="33"/>
      <c r="U1373" s="33"/>
      <c r="V1373" s="35"/>
      <c r="W1373" s="40"/>
      <c r="Y1373"/>
    </row>
    <row r="1374" spans="1:25" x14ac:dyDescent="0.25">
      <c r="A1374" s="212"/>
      <c r="B1374" s="300" t="s">
        <v>272</v>
      </c>
      <c r="C1374" s="453"/>
      <c r="D1374" s="453"/>
      <c r="E1374" s="453"/>
      <c r="F1374" s="453"/>
      <c r="G1374" s="119">
        <f t="shared" ref="G1374:W1374" si="546">SUBTOTAL(9,G1094:G1373)</f>
        <v>0</v>
      </c>
      <c r="H1374" s="414">
        <f t="shared" si="546"/>
        <v>0</v>
      </c>
      <c r="I1374" s="415">
        <f t="shared" si="546"/>
        <v>0</v>
      </c>
      <c r="J1374" s="415">
        <f t="shared" si="546"/>
        <v>0</v>
      </c>
      <c r="K1374" s="416">
        <f t="shared" si="546"/>
        <v>0</v>
      </c>
      <c r="L1374" s="417">
        <f t="shared" si="546"/>
        <v>0</v>
      </c>
      <c r="M1374" s="418">
        <f t="shared" si="546"/>
        <v>0</v>
      </c>
      <c r="N1374" s="418">
        <f t="shared" si="546"/>
        <v>0</v>
      </c>
      <c r="O1374" s="418">
        <f t="shared" si="546"/>
        <v>0</v>
      </c>
      <c r="P1374" s="418">
        <f t="shared" si="546"/>
        <v>0</v>
      </c>
      <c r="Q1374" s="418">
        <f t="shared" si="546"/>
        <v>0</v>
      </c>
      <c r="R1374" s="418">
        <f t="shared" si="546"/>
        <v>0</v>
      </c>
      <c r="S1374" s="418">
        <f t="shared" si="546"/>
        <v>0</v>
      </c>
      <c r="T1374" s="418">
        <f t="shared" si="546"/>
        <v>0</v>
      </c>
      <c r="U1374" s="418">
        <f t="shared" si="546"/>
        <v>0</v>
      </c>
      <c r="V1374" s="419">
        <f t="shared" si="546"/>
        <v>0</v>
      </c>
      <c r="W1374" s="119">
        <f t="shared" si="546"/>
        <v>0</v>
      </c>
      <c r="Y1374"/>
    </row>
    <row r="1375" spans="1:25" x14ac:dyDescent="0.25">
      <c r="A1375" s="212"/>
      <c r="B1375" s="295"/>
      <c r="C1375" s="273"/>
      <c r="D1375" s="273"/>
      <c r="E1375" s="273"/>
      <c r="F1375" s="273"/>
      <c r="G1375" s="40"/>
      <c r="H1375" s="33"/>
      <c r="I1375" s="33"/>
      <c r="J1375" s="33"/>
      <c r="K1375" s="35"/>
      <c r="L1375" s="34"/>
      <c r="M1375" s="33"/>
      <c r="N1375" s="33"/>
      <c r="O1375" s="33"/>
      <c r="P1375" s="33"/>
      <c r="Q1375" s="33"/>
      <c r="R1375" s="33"/>
      <c r="S1375" s="33"/>
      <c r="T1375" s="33"/>
      <c r="U1375" s="33"/>
      <c r="V1375" s="35"/>
      <c r="W1375" s="40"/>
      <c r="Y1375"/>
    </row>
    <row r="1376" spans="1:25" x14ac:dyDescent="0.25">
      <c r="A1376" s="212"/>
      <c r="B1376" s="300" t="s">
        <v>273</v>
      </c>
      <c r="C1376" s="491"/>
      <c r="D1376" s="491"/>
      <c r="E1376" s="491"/>
      <c r="F1376" s="491"/>
      <c r="G1376" s="101">
        <f>G518</f>
        <v>0</v>
      </c>
      <c r="H1376" s="53"/>
      <c r="I1376" s="53"/>
      <c r="J1376" s="53"/>
      <c r="K1376" s="82"/>
      <c r="L1376" s="34"/>
      <c r="M1376" s="33"/>
      <c r="N1376" s="33"/>
      <c r="O1376" s="33"/>
      <c r="P1376" s="33"/>
      <c r="Q1376" s="33"/>
      <c r="R1376" s="33"/>
      <c r="S1376" s="33"/>
      <c r="T1376" s="33"/>
      <c r="U1376" s="33"/>
      <c r="V1376" s="35"/>
      <c r="W1376" s="37">
        <f t="shared" si="540"/>
        <v>0</v>
      </c>
      <c r="Y1376"/>
    </row>
    <row r="1377" spans="1:25" x14ac:dyDescent="0.25">
      <c r="A1377" s="212"/>
      <c r="B1377" s="465"/>
      <c r="C1377" s="273"/>
      <c r="D1377" s="273"/>
      <c r="E1377" s="273"/>
      <c r="F1377" s="273"/>
      <c r="G1377" s="52"/>
      <c r="H1377" s="53"/>
      <c r="I1377" s="53"/>
      <c r="J1377" s="53"/>
      <c r="K1377" s="82"/>
      <c r="L1377" s="34"/>
      <c r="M1377" s="33"/>
      <c r="N1377" s="33"/>
      <c r="O1377" s="33"/>
      <c r="P1377" s="33"/>
      <c r="Q1377" s="33"/>
      <c r="R1377" s="33"/>
      <c r="S1377" s="33"/>
      <c r="T1377" s="33"/>
      <c r="U1377" s="33"/>
      <c r="V1377" s="35"/>
      <c r="W1377" s="40"/>
      <c r="Y1377"/>
    </row>
    <row r="1378" spans="1:25" s="79" customFormat="1" ht="16.2" thickBot="1" x14ac:dyDescent="0.3">
      <c r="A1378" s="212"/>
      <c r="B1378" s="279" t="s">
        <v>274</v>
      </c>
      <c r="C1378" s="506"/>
      <c r="D1378" s="506"/>
      <c r="E1378" s="506"/>
      <c r="F1378" s="506"/>
      <c r="G1378" s="103">
        <f>SUM(G1374:G1377)</f>
        <v>0</v>
      </c>
      <c r="H1378" s="403">
        <f>SUM(H1374:H1377)</f>
        <v>0</v>
      </c>
      <c r="I1378" s="404">
        <f t="shared" ref="I1378:W1378" si="547">SUM(I1374:I1377)</f>
        <v>0</v>
      </c>
      <c r="J1378" s="404">
        <f t="shared" si="547"/>
        <v>0</v>
      </c>
      <c r="K1378" s="405">
        <f t="shared" si="547"/>
        <v>0</v>
      </c>
      <c r="L1378" s="406">
        <f t="shared" si="547"/>
        <v>0</v>
      </c>
      <c r="M1378" s="407">
        <f t="shared" si="547"/>
        <v>0</v>
      </c>
      <c r="N1378" s="407">
        <f t="shared" si="547"/>
        <v>0</v>
      </c>
      <c r="O1378" s="407">
        <f t="shared" si="547"/>
        <v>0</v>
      </c>
      <c r="P1378" s="407">
        <f t="shared" si="547"/>
        <v>0</v>
      </c>
      <c r="Q1378" s="407">
        <f t="shared" si="547"/>
        <v>0</v>
      </c>
      <c r="R1378" s="407">
        <f t="shared" si="547"/>
        <v>0</v>
      </c>
      <c r="S1378" s="407">
        <f t="shared" si="547"/>
        <v>0</v>
      </c>
      <c r="T1378" s="407">
        <f t="shared" si="547"/>
        <v>0</v>
      </c>
      <c r="U1378" s="407">
        <f t="shared" si="547"/>
        <v>0</v>
      </c>
      <c r="V1378" s="408">
        <f t="shared" si="547"/>
        <v>0</v>
      </c>
      <c r="W1378" s="103">
        <f t="shared" si="547"/>
        <v>0</v>
      </c>
      <c r="X1378" s="51"/>
      <c r="Y1378"/>
    </row>
    <row r="1379" spans="1:25" ht="13.8" thickBot="1" x14ac:dyDescent="0.3">
      <c r="A1379" s="212"/>
      <c r="G1379" s="78"/>
      <c r="H1379" s="78"/>
      <c r="I1379" s="78"/>
      <c r="J1379" s="78"/>
      <c r="K1379" s="78"/>
      <c r="L1379" s="78"/>
      <c r="M1379" s="78"/>
      <c r="N1379" s="78"/>
      <c r="O1379" s="78"/>
      <c r="P1379" s="78"/>
      <c r="Q1379" s="78"/>
      <c r="R1379" s="78"/>
      <c r="S1379" s="78"/>
      <c r="T1379" s="78"/>
      <c r="U1379" s="78"/>
      <c r="V1379" s="78"/>
      <c r="W1379" s="78"/>
      <c r="Y1379"/>
    </row>
    <row r="1380" spans="1:25" s="79" customFormat="1" ht="15.6" x14ac:dyDescent="0.25">
      <c r="A1380" s="212"/>
      <c r="B1380" s="271" t="s">
        <v>275</v>
      </c>
      <c r="C1380" s="512"/>
      <c r="D1380" s="512"/>
      <c r="E1380" s="512"/>
      <c r="F1380" s="512"/>
      <c r="G1380" s="507"/>
      <c r="H1380" s="508"/>
      <c r="I1380" s="509"/>
      <c r="J1380" s="509"/>
      <c r="K1380" s="563"/>
      <c r="L1380" s="508"/>
      <c r="M1380" s="510"/>
      <c r="N1380" s="509"/>
      <c r="O1380" s="509"/>
      <c r="P1380" s="509"/>
      <c r="Q1380" s="509"/>
      <c r="R1380" s="509"/>
      <c r="S1380" s="509"/>
      <c r="T1380" s="509"/>
      <c r="U1380" s="509"/>
      <c r="V1380" s="509"/>
      <c r="W1380" s="511"/>
      <c r="X1380" s="51"/>
      <c r="Y1380"/>
    </row>
    <row r="1381" spans="1:25" s="79" customFormat="1" ht="12.75" customHeight="1" x14ac:dyDescent="0.25">
      <c r="A1381" s="212"/>
      <c r="B1381" s="361"/>
      <c r="C1381" s="599" t="s">
        <v>276</v>
      </c>
      <c r="D1381" s="272"/>
      <c r="E1381" s="275"/>
      <c r="F1381" s="492"/>
      <c r="G1381" s="369"/>
      <c r="H1381" s="363"/>
      <c r="I1381" s="364"/>
      <c r="J1381" s="364"/>
      <c r="K1381" s="365"/>
      <c r="L1381" s="363"/>
      <c r="M1381" s="31"/>
      <c r="N1381" s="364"/>
      <c r="O1381" s="364"/>
      <c r="P1381" s="364"/>
      <c r="Q1381" s="364"/>
      <c r="R1381" s="364"/>
      <c r="S1381" s="364"/>
      <c r="T1381" s="364"/>
      <c r="U1381" s="364"/>
      <c r="V1381" s="364"/>
      <c r="W1381" s="366"/>
      <c r="X1381" s="51"/>
      <c r="Y1381"/>
    </row>
    <row r="1382" spans="1:25" s="79" customFormat="1" ht="12.75" customHeight="1" x14ac:dyDescent="0.25">
      <c r="A1382" s="212"/>
      <c r="B1382" s="295"/>
      <c r="C1382" s="273"/>
      <c r="D1382" s="272" t="s">
        <v>277</v>
      </c>
      <c r="E1382" s="272"/>
      <c r="F1382" s="360"/>
      <c r="G1382" s="369">
        <f t="shared" ref="G1382:W1382" si="548">SUBTOTAL(9,G1383:G1390)</f>
        <v>0</v>
      </c>
      <c r="H1382" s="368">
        <f t="shared" si="548"/>
        <v>0</v>
      </c>
      <c r="I1382" s="369">
        <f t="shared" si="548"/>
        <v>0</v>
      </c>
      <c r="J1382" s="369">
        <f t="shared" si="548"/>
        <v>0</v>
      </c>
      <c r="K1382" s="370">
        <f t="shared" si="548"/>
        <v>0</v>
      </c>
      <c r="L1382" s="364">
        <f t="shared" si="548"/>
        <v>0</v>
      </c>
      <c r="M1382" s="364">
        <f t="shared" si="548"/>
        <v>0</v>
      </c>
      <c r="N1382" s="364">
        <f t="shared" si="548"/>
        <v>0</v>
      </c>
      <c r="O1382" s="364">
        <f t="shared" si="548"/>
        <v>0</v>
      </c>
      <c r="P1382" s="364">
        <f t="shared" si="548"/>
        <v>0</v>
      </c>
      <c r="Q1382" s="364">
        <f t="shared" si="548"/>
        <v>0</v>
      </c>
      <c r="R1382" s="364">
        <f t="shared" si="548"/>
        <v>0</v>
      </c>
      <c r="S1382" s="364">
        <f t="shared" si="548"/>
        <v>0</v>
      </c>
      <c r="T1382" s="364">
        <f t="shared" si="548"/>
        <v>0</v>
      </c>
      <c r="U1382" s="364">
        <f t="shared" si="548"/>
        <v>0</v>
      </c>
      <c r="V1382" s="364">
        <f t="shared" si="548"/>
        <v>0</v>
      </c>
      <c r="W1382" s="366">
        <f t="shared" si="548"/>
        <v>0</v>
      </c>
      <c r="X1382" s="51"/>
      <c r="Y1382"/>
    </row>
    <row r="1383" spans="1:25" s="79" customFormat="1" ht="12.75" customHeight="1" x14ac:dyDescent="0.25">
      <c r="A1383" s="212"/>
      <c r="B1383" s="295"/>
      <c r="C1383" s="273"/>
      <c r="D1383" s="273"/>
      <c r="E1383" s="273"/>
      <c r="F1383" s="359" t="s">
        <v>278</v>
      </c>
      <c r="G1383" s="394">
        <f t="shared" ref="G1383:G1390" si="549">G525</f>
        <v>0</v>
      </c>
      <c r="H1383" s="395">
        <f t="shared" ref="H1383:V1383" si="550">H525*VLOOKUP($F1383,DCT,2,FALSE)</f>
        <v>0</v>
      </c>
      <c r="I1383" s="389">
        <f t="shared" si="550"/>
        <v>0</v>
      </c>
      <c r="J1383" s="389">
        <f t="shared" si="550"/>
        <v>0</v>
      </c>
      <c r="K1383" s="390">
        <f t="shared" si="550"/>
        <v>0</v>
      </c>
      <c r="L1383" s="391">
        <f t="shared" si="550"/>
        <v>0</v>
      </c>
      <c r="M1383" s="396">
        <f t="shared" si="550"/>
        <v>0</v>
      </c>
      <c r="N1383" s="392">
        <f t="shared" si="550"/>
        <v>0</v>
      </c>
      <c r="O1383" s="392">
        <f t="shared" si="550"/>
        <v>0</v>
      </c>
      <c r="P1383" s="392">
        <f t="shared" si="550"/>
        <v>0</v>
      </c>
      <c r="Q1383" s="392">
        <f t="shared" si="550"/>
        <v>0</v>
      </c>
      <c r="R1383" s="392">
        <f t="shared" si="550"/>
        <v>0</v>
      </c>
      <c r="S1383" s="392">
        <f t="shared" si="550"/>
        <v>0</v>
      </c>
      <c r="T1383" s="392">
        <f t="shared" si="550"/>
        <v>0</v>
      </c>
      <c r="U1383" s="392">
        <f t="shared" si="550"/>
        <v>0</v>
      </c>
      <c r="V1383" s="399">
        <f t="shared" si="550"/>
        <v>0</v>
      </c>
      <c r="W1383" s="37">
        <f>G1383-SUM(H1383:V1383)</f>
        <v>0</v>
      </c>
      <c r="X1383" s="51"/>
      <c r="Y1383"/>
    </row>
    <row r="1384" spans="1:25" s="79" customFormat="1" ht="12.75" customHeight="1" x14ac:dyDescent="0.25">
      <c r="A1384" s="212"/>
      <c r="B1384" s="295"/>
      <c r="C1384" s="273"/>
      <c r="D1384" s="273"/>
      <c r="E1384" s="273"/>
      <c r="F1384" s="359" t="s">
        <v>279</v>
      </c>
      <c r="G1384" s="394">
        <f t="shared" si="549"/>
        <v>0</v>
      </c>
      <c r="H1384" s="364"/>
      <c r="I1384" s="564"/>
      <c r="J1384" s="564"/>
      <c r="K1384" s="565"/>
      <c r="L1384" s="566"/>
      <c r="M1384" s="564"/>
      <c r="N1384" s="564"/>
      <c r="O1384" s="564"/>
      <c r="P1384" s="564"/>
      <c r="Q1384" s="564"/>
      <c r="R1384" s="564"/>
      <c r="S1384" s="564"/>
      <c r="T1384" s="564"/>
      <c r="U1384" s="564"/>
      <c r="V1384" s="564"/>
      <c r="W1384" s="366"/>
      <c r="X1384" s="51"/>
      <c r="Y1384"/>
    </row>
    <row r="1385" spans="1:25" s="79" customFormat="1" ht="12.75" customHeight="1" x14ac:dyDescent="0.25">
      <c r="A1385" s="212"/>
      <c r="B1385" s="295"/>
      <c r="C1385" s="273"/>
      <c r="D1385" s="273"/>
      <c r="E1385" s="273"/>
      <c r="F1385" s="359" t="s">
        <v>280</v>
      </c>
      <c r="G1385" s="394">
        <f t="shared" si="549"/>
        <v>0</v>
      </c>
      <c r="H1385" s="395">
        <f t="shared" ref="H1385:V1385" si="551">H527*VLOOKUP($F1385,DCT,2,FALSE)</f>
        <v>0</v>
      </c>
      <c r="I1385" s="389">
        <f t="shared" si="551"/>
        <v>0</v>
      </c>
      <c r="J1385" s="389">
        <f t="shared" si="551"/>
        <v>0</v>
      </c>
      <c r="K1385" s="390">
        <f t="shared" si="551"/>
        <v>0</v>
      </c>
      <c r="L1385" s="391">
        <f t="shared" si="551"/>
        <v>0</v>
      </c>
      <c r="M1385" s="396">
        <f t="shared" si="551"/>
        <v>0</v>
      </c>
      <c r="N1385" s="392">
        <f t="shared" si="551"/>
        <v>0</v>
      </c>
      <c r="O1385" s="392">
        <f t="shared" si="551"/>
        <v>0</v>
      </c>
      <c r="P1385" s="392">
        <f t="shared" si="551"/>
        <v>0</v>
      </c>
      <c r="Q1385" s="392">
        <f t="shared" si="551"/>
        <v>0</v>
      </c>
      <c r="R1385" s="392">
        <f t="shared" si="551"/>
        <v>0</v>
      </c>
      <c r="S1385" s="392">
        <f t="shared" si="551"/>
        <v>0</v>
      </c>
      <c r="T1385" s="392">
        <f t="shared" si="551"/>
        <v>0</v>
      </c>
      <c r="U1385" s="392">
        <f t="shared" si="551"/>
        <v>0</v>
      </c>
      <c r="V1385" s="399">
        <f t="shared" si="551"/>
        <v>0</v>
      </c>
      <c r="W1385" s="37">
        <f>G1385-SUM(H1385:V1385)</f>
        <v>0</v>
      </c>
      <c r="X1385" s="51"/>
      <c r="Y1385"/>
    </row>
    <row r="1386" spans="1:25" s="79" customFormat="1" ht="12.75" customHeight="1" x14ac:dyDescent="0.25">
      <c r="A1386" s="212"/>
      <c r="B1386" s="295"/>
      <c r="C1386" s="273"/>
      <c r="D1386" s="273"/>
      <c r="E1386" s="273"/>
      <c r="F1386" s="359" t="s">
        <v>281</v>
      </c>
      <c r="G1386" s="394">
        <f t="shared" si="549"/>
        <v>0</v>
      </c>
      <c r="H1386" s="364"/>
      <c r="I1386" s="564"/>
      <c r="J1386" s="564"/>
      <c r="K1386" s="565"/>
      <c r="L1386" s="566"/>
      <c r="M1386" s="564"/>
      <c r="N1386" s="564"/>
      <c r="O1386" s="564"/>
      <c r="P1386" s="564"/>
      <c r="Q1386" s="564"/>
      <c r="R1386" s="564"/>
      <c r="S1386" s="564"/>
      <c r="T1386" s="564"/>
      <c r="U1386" s="564"/>
      <c r="V1386" s="564"/>
      <c r="W1386" s="366"/>
      <c r="X1386" s="51"/>
      <c r="Y1386"/>
    </row>
    <row r="1387" spans="1:25" s="79" customFormat="1" ht="12.75" customHeight="1" x14ac:dyDescent="0.25">
      <c r="A1387" s="212"/>
      <c r="B1387" s="295"/>
      <c r="C1387" s="273"/>
      <c r="D1387" s="273"/>
      <c r="E1387" s="273"/>
      <c r="F1387" s="359" t="s">
        <v>282</v>
      </c>
      <c r="G1387" s="394">
        <f t="shared" si="549"/>
        <v>0</v>
      </c>
      <c r="H1387" s="395">
        <f t="shared" ref="H1387:V1387" si="552">H529*VLOOKUP($F1387,DCT,2,FALSE)</f>
        <v>0</v>
      </c>
      <c r="I1387" s="389">
        <f t="shared" si="552"/>
        <v>0</v>
      </c>
      <c r="J1387" s="389">
        <f t="shared" si="552"/>
        <v>0</v>
      </c>
      <c r="K1387" s="390">
        <f t="shared" si="552"/>
        <v>0</v>
      </c>
      <c r="L1387" s="391">
        <f t="shared" si="552"/>
        <v>0</v>
      </c>
      <c r="M1387" s="396">
        <f t="shared" si="552"/>
        <v>0</v>
      </c>
      <c r="N1387" s="392">
        <f t="shared" si="552"/>
        <v>0</v>
      </c>
      <c r="O1387" s="392">
        <f t="shared" si="552"/>
        <v>0</v>
      </c>
      <c r="P1387" s="392">
        <f t="shared" si="552"/>
        <v>0</v>
      </c>
      <c r="Q1387" s="392">
        <f t="shared" si="552"/>
        <v>0</v>
      </c>
      <c r="R1387" s="392">
        <f t="shared" si="552"/>
        <v>0</v>
      </c>
      <c r="S1387" s="392">
        <f t="shared" si="552"/>
        <v>0</v>
      </c>
      <c r="T1387" s="392">
        <f t="shared" si="552"/>
        <v>0</v>
      </c>
      <c r="U1387" s="392">
        <f t="shared" si="552"/>
        <v>0</v>
      </c>
      <c r="V1387" s="399">
        <f t="shared" si="552"/>
        <v>0</v>
      </c>
      <c r="W1387" s="37">
        <f>G1387-SUM(H1387:V1387)</f>
        <v>0</v>
      </c>
      <c r="X1387" s="51"/>
      <c r="Y1387"/>
    </row>
    <row r="1388" spans="1:25" s="79" customFormat="1" ht="12.75" customHeight="1" x14ac:dyDescent="0.25">
      <c r="A1388" s="212"/>
      <c r="B1388" s="295"/>
      <c r="C1388" s="273"/>
      <c r="D1388" s="273"/>
      <c r="E1388" s="273"/>
      <c r="F1388" s="359" t="s">
        <v>283</v>
      </c>
      <c r="G1388" s="394">
        <f t="shared" si="549"/>
        <v>0</v>
      </c>
      <c r="H1388" s="395">
        <f t="shared" ref="H1388:V1388" si="553">H530*VLOOKUP($F1388,DCT,2,FALSE)</f>
        <v>0</v>
      </c>
      <c r="I1388" s="389">
        <f t="shared" si="553"/>
        <v>0</v>
      </c>
      <c r="J1388" s="389">
        <f t="shared" si="553"/>
        <v>0</v>
      </c>
      <c r="K1388" s="390">
        <f t="shared" si="553"/>
        <v>0</v>
      </c>
      <c r="L1388" s="391">
        <f t="shared" si="553"/>
        <v>0</v>
      </c>
      <c r="M1388" s="396">
        <f t="shared" si="553"/>
        <v>0</v>
      </c>
      <c r="N1388" s="392">
        <f t="shared" si="553"/>
        <v>0</v>
      </c>
      <c r="O1388" s="392">
        <f t="shared" si="553"/>
        <v>0</v>
      </c>
      <c r="P1388" s="392">
        <f t="shared" si="553"/>
        <v>0</v>
      </c>
      <c r="Q1388" s="392">
        <f t="shared" si="553"/>
        <v>0</v>
      </c>
      <c r="R1388" s="392">
        <f t="shared" si="553"/>
        <v>0</v>
      </c>
      <c r="S1388" s="392">
        <f t="shared" si="553"/>
        <v>0</v>
      </c>
      <c r="T1388" s="392">
        <f t="shared" si="553"/>
        <v>0</v>
      </c>
      <c r="U1388" s="392">
        <f t="shared" si="553"/>
        <v>0</v>
      </c>
      <c r="V1388" s="399">
        <f t="shared" si="553"/>
        <v>0</v>
      </c>
      <c r="W1388" s="37">
        <f>G1388-SUM(H1388:V1388)</f>
        <v>0</v>
      </c>
      <c r="X1388" s="51"/>
      <c r="Y1388"/>
    </row>
    <row r="1389" spans="1:25" s="79" customFormat="1" ht="12.75" customHeight="1" x14ac:dyDescent="0.25">
      <c r="A1389" s="212"/>
      <c r="B1389" s="295"/>
      <c r="C1389" s="273"/>
      <c r="D1389" s="273"/>
      <c r="E1389" s="273"/>
      <c r="F1389" s="359" t="s">
        <v>284</v>
      </c>
      <c r="G1389" s="394">
        <f t="shared" si="549"/>
        <v>0</v>
      </c>
      <c r="H1389" s="395">
        <f t="shared" ref="H1389:V1389" si="554">H531*VLOOKUP($F1389,DCT,2,FALSE)</f>
        <v>0</v>
      </c>
      <c r="I1389" s="389">
        <f t="shared" si="554"/>
        <v>0</v>
      </c>
      <c r="J1389" s="389">
        <f t="shared" si="554"/>
        <v>0</v>
      </c>
      <c r="K1389" s="390">
        <f t="shared" si="554"/>
        <v>0</v>
      </c>
      <c r="L1389" s="391">
        <f t="shared" si="554"/>
        <v>0</v>
      </c>
      <c r="M1389" s="396">
        <f t="shared" si="554"/>
        <v>0</v>
      </c>
      <c r="N1389" s="392">
        <f t="shared" si="554"/>
        <v>0</v>
      </c>
      <c r="O1389" s="392">
        <f t="shared" si="554"/>
        <v>0</v>
      </c>
      <c r="P1389" s="392">
        <f t="shared" si="554"/>
        <v>0</v>
      </c>
      <c r="Q1389" s="392">
        <f t="shared" si="554"/>
        <v>0</v>
      </c>
      <c r="R1389" s="392">
        <f t="shared" si="554"/>
        <v>0</v>
      </c>
      <c r="S1389" s="392">
        <f t="shared" si="554"/>
        <v>0</v>
      </c>
      <c r="T1389" s="392">
        <f t="shared" si="554"/>
        <v>0</v>
      </c>
      <c r="U1389" s="392">
        <f t="shared" si="554"/>
        <v>0</v>
      </c>
      <c r="V1389" s="399">
        <f t="shared" si="554"/>
        <v>0</v>
      </c>
      <c r="W1389" s="37">
        <f>G1389-SUM(H1389:V1389)</f>
        <v>0</v>
      </c>
      <c r="X1389" s="51"/>
      <c r="Y1389"/>
    </row>
    <row r="1390" spans="1:25" s="79" customFormat="1" ht="12.75" customHeight="1" x14ac:dyDescent="0.25">
      <c r="A1390" s="212"/>
      <c r="B1390" s="295"/>
      <c r="C1390" s="273"/>
      <c r="D1390" s="273"/>
      <c r="E1390" s="273"/>
      <c r="F1390" s="359" t="s">
        <v>285</v>
      </c>
      <c r="G1390" s="394">
        <f t="shared" si="549"/>
        <v>0</v>
      </c>
      <c r="H1390" s="395">
        <f t="shared" ref="H1390:V1390" si="555">H532*VLOOKUP($F1390,DCT,2,FALSE)</f>
        <v>0</v>
      </c>
      <c r="I1390" s="389">
        <f t="shared" si="555"/>
        <v>0</v>
      </c>
      <c r="J1390" s="389">
        <f t="shared" si="555"/>
        <v>0</v>
      </c>
      <c r="K1390" s="390">
        <f t="shared" si="555"/>
        <v>0</v>
      </c>
      <c r="L1390" s="391">
        <f t="shared" si="555"/>
        <v>0</v>
      </c>
      <c r="M1390" s="396">
        <f t="shared" si="555"/>
        <v>0</v>
      </c>
      <c r="N1390" s="392">
        <f t="shared" si="555"/>
        <v>0</v>
      </c>
      <c r="O1390" s="392">
        <f t="shared" si="555"/>
        <v>0</v>
      </c>
      <c r="P1390" s="392">
        <f t="shared" si="555"/>
        <v>0</v>
      </c>
      <c r="Q1390" s="392">
        <f t="shared" si="555"/>
        <v>0</v>
      </c>
      <c r="R1390" s="392">
        <f t="shared" si="555"/>
        <v>0</v>
      </c>
      <c r="S1390" s="392">
        <f t="shared" si="555"/>
        <v>0</v>
      </c>
      <c r="T1390" s="392">
        <f t="shared" si="555"/>
        <v>0</v>
      </c>
      <c r="U1390" s="392">
        <f t="shared" si="555"/>
        <v>0</v>
      </c>
      <c r="V1390" s="399">
        <f t="shared" si="555"/>
        <v>0</v>
      </c>
      <c r="W1390" s="37">
        <f>G1390-SUM(H1390:V1390)</f>
        <v>0</v>
      </c>
      <c r="X1390" s="51"/>
      <c r="Y1390"/>
    </row>
    <row r="1391" spans="1:25" s="79" customFormat="1" ht="12.75" customHeight="1" x14ac:dyDescent="0.25">
      <c r="A1391" s="212"/>
      <c r="B1391" s="295"/>
      <c r="C1391" s="273"/>
      <c r="D1391" s="272" t="s">
        <v>286</v>
      </c>
      <c r="E1391" s="272"/>
      <c r="F1391" s="360"/>
      <c r="G1391" s="367">
        <f t="shared" ref="G1391:W1391" si="556">SUBTOTAL(9,G1392:G1397)</f>
        <v>0</v>
      </c>
      <c r="H1391" s="364">
        <f t="shared" si="556"/>
        <v>0</v>
      </c>
      <c r="I1391" s="369">
        <f t="shared" si="556"/>
        <v>0</v>
      </c>
      <c r="J1391" s="369">
        <f t="shared" si="556"/>
        <v>0</v>
      </c>
      <c r="K1391" s="370">
        <f t="shared" si="556"/>
        <v>0</v>
      </c>
      <c r="L1391" s="364">
        <f t="shared" si="556"/>
        <v>0</v>
      </c>
      <c r="M1391" s="364">
        <f t="shared" si="556"/>
        <v>0</v>
      </c>
      <c r="N1391" s="364">
        <f t="shared" si="556"/>
        <v>0</v>
      </c>
      <c r="O1391" s="364">
        <f t="shared" si="556"/>
        <v>0</v>
      </c>
      <c r="P1391" s="364">
        <f t="shared" si="556"/>
        <v>0</v>
      </c>
      <c r="Q1391" s="364">
        <f t="shared" si="556"/>
        <v>0</v>
      </c>
      <c r="R1391" s="364">
        <f t="shared" si="556"/>
        <v>0</v>
      </c>
      <c r="S1391" s="364">
        <f t="shared" si="556"/>
        <v>0</v>
      </c>
      <c r="T1391" s="364">
        <f t="shared" si="556"/>
        <v>0</v>
      </c>
      <c r="U1391" s="364">
        <f t="shared" si="556"/>
        <v>0</v>
      </c>
      <c r="V1391" s="364">
        <f t="shared" si="556"/>
        <v>0</v>
      </c>
      <c r="W1391" s="366">
        <f t="shared" si="556"/>
        <v>0</v>
      </c>
      <c r="X1391" s="51"/>
      <c r="Y1391"/>
    </row>
    <row r="1392" spans="1:25" s="79" customFormat="1" ht="12.75" customHeight="1" x14ac:dyDescent="0.25">
      <c r="A1392" s="212"/>
      <c r="B1392" s="295"/>
      <c r="C1392" s="273"/>
      <c r="D1392" s="273"/>
      <c r="E1392" s="273"/>
      <c r="F1392" s="359" t="s">
        <v>287</v>
      </c>
      <c r="G1392" s="394">
        <f t="shared" ref="G1392:G1397" si="557">G534</f>
        <v>0</v>
      </c>
      <c r="H1392" s="395">
        <f t="shared" ref="H1392:V1392" si="558">H534*VLOOKUP($F1392,DCT,2,FALSE)</f>
        <v>0</v>
      </c>
      <c r="I1392" s="389">
        <f t="shared" si="558"/>
        <v>0</v>
      </c>
      <c r="J1392" s="389">
        <f t="shared" si="558"/>
        <v>0</v>
      </c>
      <c r="K1392" s="390">
        <f t="shared" si="558"/>
        <v>0</v>
      </c>
      <c r="L1392" s="391">
        <f t="shared" si="558"/>
        <v>0</v>
      </c>
      <c r="M1392" s="396">
        <f t="shared" si="558"/>
        <v>0</v>
      </c>
      <c r="N1392" s="392">
        <f t="shared" si="558"/>
        <v>0</v>
      </c>
      <c r="O1392" s="392">
        <f t="shared" si="558"/>
        <v>0</v>
      </c>
      <c r="P1392" s="392">
        <f t="shared" si="558"/>
        <v>0</v>
      </c>
      <c r="Q1392" s="392">
        <f t="shared" si="558"/>
        <v>0</v>
      </c>
      <c r="R1392" s="392">
        <f t="shared" si="558"/>
        <v>0</v>
      </c>
      <c r="S1392" s="392">
        <f t="shared" si="558"/>
        <v>0</v>
      </c>
      <c r="T1392" s="392">
        <f t="shared" si="558"/>
        <v>0</v>
      </c>
      <c r="U1392" s="392">
        <f t="shared" si="558"/>
        <v>0</v>
      </c>
      <c r="V1392" s="399">
        <f t="shared" si="558"/>
        <v>0</v>
      </c>
      <c r="W1392" s="37">
        <f t="shared" ref="W1392:W1397" si="559">G1392-SUM(H1392:V1392)</f>
        <v>0</v>
      </c>
      <c r="X1392" s="51"/>
      <c r="Y1392"/>
    </row>
    <row r="1393" spans="1:25" s="79" customFormat="1" ht="12.75" customHeight="1" x14ac:dyDescent="0.25">
      <c r="A1393" s="212"/>
      <c r="B1393" s="295"/>
      <c r="C1393" s="273"/>
      <c r="D1393" s="273"/>
      <c r="E1393" s="273"/>
      <c r="F1393" s="359" t="s">
        <v>288</v>
      </c>
      <c r="G1393" s="394">
        <f t="shared" si="557"/>
        <v>0</v>
      </c>
      <c r="H1393" s="395">
        <f t="shared" ref="H1393:V1393" si="560">H535*VLOOKUP($F1393,DCT,2,FALSE)</f>
        <v>0</v>
      </c>
      <c r="I1393" s="389">
        <f t="shared" si="560"/>
        <v>0</v>
      </c>
      <c r="J1393" s="389">
        <f t="shared" si="560"/>
        <v>0</v>
      </c>
      <c r="K1393" s="390">
        <f t="shared" si="560"/>
        <v>0</v>
      </c>
      <c r="L1393" s="391">
        <f t="shared" si="560"/>
        <v>0</v>
      </c>
      <c r="M1393" s="396">
        <f t="shared" si="560"/>
        <v>0</v>
      </c>
      <c r="N1393" s="392">
        <f t="shared" si="560"/>
        <v>0</v>
      </c>
      <c r="O1393" s="392">
        <f t="shared" si="560"/>
        <v>0</v>
      </c>
      <c r="P1393" s="392">
        <f t="shared" si="560"/>
        <v>0</v>
      </c>
      <c r="Q1393" s="392">
        <f t="shared" si="560"/>
        <v>0</v>
      </c>
      <c r="R1393" s="392">
        <f t="shared" si="560"/>
        <v>0</v>
      </c>
      <c r="S1393" s="392">
        <f t="shared" si="560"/>
        <v>0</v>
      </c>
      <c r="T1393" s="392">
        <f t="shared" si="560"/>
        <v>0</v>
      </c>
      <c r="U1393" s="392">
        <f t="shared" si="560"/>
        <v>0</v>
      </c>
      <c r="V1393" s="399">
        <f t="shared" si="560"/>
        <v>0</v>
      </c>
      <c r="W1393" s="37">
        <f t="shared" si="559"/>
        <v>0</v>
      </c>
      <c r="X1393" s="51"/>
      <c r="Y1393"/>
    </row>
    <row r="1394" spans="1:25" s="79" customFormat="1" ht="12.75" customHeight="1" x14ac:dyDescent="0.25">
      <c r="A1394" s="212"/>
      <c r="B1394" s="295"/>
      <c r="C1394" s="273"/>
      <c r="D1394" s="273"/>
      <c r="E1394" s="273"/>
      <c r="F1394" s="359" t="s">
        <v>289</v>
      </c>
      <c r="G1394" s="394">
        <f t="shared" si="557"/>
        <v>0</v>
      </c>
      <c r="H1394" s="395">
        <f t="shared" ref="H1394:V1394" si="561">H536*VLOOKUP($F1394,DCT,2,FALSE)</f>
        <v>0</v>
      </c>
      <c r="I1394" s="389">
        <f t="shared" si="561"/>
        <v>0</v>
      </c>
      <c r="J1394" s="389">
        <f t="shared" si="561"/>
        <v>0</v>
      </c>
      <c r="K1394" s="390">
        <f t="shared" si="561"/>
        <v>0</v>
      </c>
      <c r="L1394" s="391">
        <f t="shared" si="561"/>
        <v>0</v>
      </c>
      <c r="M1394" s="396">
        <f t="shared" si="561"/>
        <v>0</v>
      </c>
      <c r="N1394" s="392">
        <f t="shared" si="561"/>
        <v>0</v>
      </c>
      <c r="O1394" s="392">
        <f t="shared" si="561"/>
        <v>0</v>
      </c>
      <c r="P1394" s="392">
        <f t="shared" si="561"/>
        <v>0</v>
      </c>
      <c r="Q1394" s="392">
        <f t="shared" si="561"/>
        <v>0</v>
      </c>
      <c r="R1394" s="392">
        <f t="shared" si="561"/>
        <v>0</v>
      </c>
      <c r="S1394" s="392">
        <f t="shared" si="561"/>
        <v>0</v>
      </c>
      <c r="T1394" s="392">
        <f t="shared" si="561"/>
        <v>0</v>
      </c>
      <c r="U1394" s="392">
        <f t="shared" si="561"/>
        <v>0</v>
      </c>
      <c r="V1394" s="399">
        <f t="shared" si="561"/>
        <v>0</v>
      </c>
      <c r="W1394" s="37">
        <f t="shared" si="559"/>
        <v>0</v>
      </c>
      <c r="X1394" s="51"/>
      <c r="Y1394"/>
    </row>
    <row r="1395" spans="1:25" s="79" customFormat="1" ht="12.75" customHeight="1" x14ac:dyDescent="0.25">
      <c r="A1395" s="212"/>
      <c r="B1395" s="295"/>
      <c r="C1395" s="273"/>
      <c r="D1395" s="273"/>
      <c r="E1395" s="273"/>
      <c r="F1395" s="359" t="s">
        <v>290</v>
      </c>
      <c r="G1395" s="394">
        <f t="shared" si="557"/>
        <v>0</v>
      </c>
      <c r="H1395" s="395">
        <f t="shared" ref="H1395:V1395" si="562">H537*VLOOKUP($F1395,DCT,2,FALSE)</f>
        <v>0</v>
      </c>
      <c r="I1395" s="389">
        <f t="shared" si="562"/>
        <v>0</v>
      </c>
      <c r="J1395" s="389">
        <f t="shared" si="562"/>
        <v>0</v>
      </c>
      <c r="K1395" s="390">
        <f t="shared" si="562"/>
        <v>0</v>
      </c>
      <c r="L1395" s="391">
        <f t="shared" si="562"/>
        <v>0</v>
      </c>
      <c r="M1395" s="396">
        <f t="shared" si="562"/>
        <v>0</v>
      </c>
      <c r="N1395" s="392">
        <f t="shared" si="562"/>
        <v>0</v>
      </c>
      <c r="O1395" s="392">
        <f t="shared" si="562"/>
        <v>0</v>
      </c>
      <c r="P1395" s="392">
        <f t="shared" si="562"/>
        <v>0</v>
      </c>
      <c r="Q1395" s="392">
        <f t="shared" si="562"/>
        <v>0</v>
      </c>
      <c r="R1395" s="392">
        <f t="shared" si="562"/>
        <v>0</v>
      </c>
      <c r="S1395" s="392">
        <f t="shared" si="562"/>
        <v>0</v>
      </c>
      <c r="T1395" s="392">
        <f t="shared" si="562"/>
        <v>0</v>
      </c>
      <c r="U1395" s="392">
        <f t="shared" si="562"/>
        <v>0</v>
      </c>
      <c r="V1395" s="399">
        <f t="shared" si="562"/>
        <v>0</v>
      </c>
      <c r="W1395" s="37">
        <f t="shared" si="559"/>
        <v>0</v>
      </c>
      <c r="X1395" s="51"/>
      <c r="Y1395"/>
    </row>
    <row r="1396" spans="1:25" s="79" customFormat="1" ht="12.75" customHeight="1" x14ac:dyDescent="0.25">
      <c r="A1396" s="212"/>
      <c r="B1396" s="295"/>
      <c r="C1396" s="273"/>
      <c r="D1396" s="273"/>
      <c r="E1396" s="273"/>
      <c r="F1396" s="359" t="s">
        <v>291</v>
      </c>
      <c r="G1396" s="394">
        <f t="shared" si="557"/>
        <v>0</v>
      </c>
      <c r="H1396" s="395">
        <f t="shared" ref="H1396:V1396" si="563">H538*VLOOKUP($F1396,DCT,2,FALSE)</f>
        <v>0</v>
      </c>
      <c r="I1396" s="389">
        <f t="shared" si="563"/>
        <v>0</v>
      </c>
      <c r="J1396" s="389">
        <f t="shared" si="563"/>
        <v>0</v>
      </c>
      <c r="K1396" s="390">
        <f t="shared" si="563"/>
        <v>0</v>
      </c>
      <c r="L1396" s="391">
        <f t="shared" si="563"/>
        <v>0</v>
      </c>
      <c r="M1396" s="396">
        <f t="shared" si="563"/>
        <v>0</v>
      </c>
      <c r="N1396" s="392">
        <f t="shared" si="563"/>
        <v>0</v>
      </c>
      <c r="O1396" s="392">
        <f t="shared" si="563"/>
        <v>0</v>
      </c>
      <c r="P1396" s="392">
        <f t="shared" si="563"/>
        <v>0</v>
      </c>
      <c r="Q1396" s="392">
        <f t="shared" si="563"/>
        <v>0</v>
      </c>
      <c r="R1396" s="392">
        <f t="shared" si="563"/>
        <v>0</v>
      </c>
      <c r="S1396" s="392">
        <f t="shared" si="563"/>
        <v>0</v>
      </c>
      <c r="T1396" s="392">
        <f t="shared" si="563"/>
        <v>0</v>
      </c>
      <c r="U1396" s="392">
        <f t="shared" si="563"/>
        <v>0</v>
      </c>
      <c r="V1396" s="399">
        <f t="shared" si="563"/>
        <v>0</v>
      </c>
      <c r="W1396" s="37">
        <f t="shared" si="559"/>
        <v>0</v>
      </c>
      <c r="X1396" s="51"/>
      <c r="Y1396"/>
    </row>
    <row r="1397" spans="1:25" s="79" customFormat="1" ht="12.75" customHeight="1" x14ac:dyDescent="0.25">
      <c r="A1397" s="212"/>
      <c r="B1397" s="295"/>
      <c r="C1397" s="273"/>
      <c r="D1397" s="273"/>
      <c r="E1397" s="273"/>
      <c r="F1397" s="359" t="s">
        <v>292</v>
      </c>
      <c r="G1397" s="394">
        <f t="shared" si="557"/>
        <v>0</v>
      </c>
      <c r="H1397" s="395">
        <f t="shared" ref="H1397:V1397" si="564">H539*VLOOKUP($F1397,DCT,2,FALSE)</f>
        <v>0</v>
      </c>
      <c r="I1397" s="389">
        <f t="shared" si="564"/>
        <v>0</v>
      </c>
      <c r="J1397" s="389">
        <f t="shared" si="564"/>
        <v>0</v>
      </c>
      <c r="K1397" s="390">
        <f t="shared" si="564"/>
        <v>0</v>
      </c>
      <c r="L1397" s="391">
        <f t="shared" si="564"/>
        <v>0</v>
      </c>
      <c r="M1397" s="396">
        <f t="shared" si="564"/>
        <v>0</v>
      </c>
      <c r="N1397" s="392">
        <f t="shared" si="564"/>
        <v>0</v>
      </c>
      <c r="O1397" s="392">
        <f t="shared" si="564"/>
        <v>0</v>
      </c>
      <c r="P1397" s="392">
        <f t="shared" si="564"/>
        <v>0</v>
      </c>
      <c r="Q1397" s="392">
        <f t="shared" si="564"/>
        <v>0</v>
      </c>
      <c r="R1397" s="392">
        <f t="shared" si="564"/>
        <v>0</v>
      </c>
      <c r="S1397" s="392">
        <f t="shared" si="564"/>
        <v>0</v>
      </c>
      <c r="T1397" s="392">
        <f t="shared" si="564"/>
        <v>0</v>
      </c>
      <c r="U1397" s="392">
        <f t="shared" si="564"/>
        <v>0</v>
      </c>
      <c r="V1397" s="399">
        <f t="shared" si="564"/>
        <v>0</v>
      </c>
      <c r="W1397" s="37">
        <f t="shared" si="559"/>
        <v>0</v>
      </c>
      <c r="X1397" s="51"/>
      <c r="Y1397"/>
    </row>
    <row r="1398" spans="1:25" s="79" customFormat="1" ht="12.75" customHeight="1" x14ac:dyDescent="0.25">
      <c r="A1398" s="212"/>
      <c r="B1398" s="295"/>
      <c r="C1398" s="273"/>
      <c r="D1398" s="272" t="s">
        <v>293</v>
      </c>
      <c r="E1398" s="272"/>
      <c r="F1398" s="360"/>
      <c r="G1398" s="367">
        <f>SUBTOTAL(9,G1399:G1400)</f>
        <v>0</v>
      </c>
      <c r="H1398" s="364">
        <f>SUBTOTAL(9,H1399:H1400)</f>
        <v>0</v>
      </c>
      <c r="I1398" s="369">
        <f t="shared" ref="I1398:V1398" si="565">SUBTOTAL(9,I1399:I1400)</f>
        <v>0</v>
      </c>
      <c r="J1398" s="369">
        <f t="shared" si="565"/>
        <v>0</v>
      </c>
      <c r="K1398" s="370">
        <f t="shared" si="565"/>
        <v>0</v>
      </c>
      <c r="L1398" s="364">
        <f t="shared" si="565"/>
        <v>0</v>
      </c>
      <c r="M1398" s="364">
        <f t="shared" si="565"/>
        <v>0</v>
      </c>
      <c r="N1398" s="364">
        <f t="shared" si="565"/>
        <v>0</v>
      </c>
      <c r="O1398" s="364">
        <f t="shared" si="565"/>
        <v>0</v>
      </c>
      <c r="P1398" s="364">
        <f t="shared" si="565"/>
        <v>0</v>
      </c>
      <c r="Q1398" s="364">
        <f t="shared" si="565"/>
        <v>0</v>
      </c>
      <c r="R1398" s="364">
        <f t="shared" si="565"/>
        <v>0</v>
      </c>
      <c r="S1398" s="364">
        <f t="shared" si="565"/>
        <v>0</v>
      </c>
      <c r="T1398" s="364">
        <f t="shared" si="565"/>
        <v>0</v>
      </c>
      <c r="U1398" s="364">
        <f t="shared" si="565"/>
        <v>0</v>
      </c>
      <c r="V1398" s="364">
        <f t="shared" si="565"/>
        <v>0</v>
      </c>
      <c r="W1398" s="366">
        <f>SUBTOTAL(9,W1399:W1400)</f>
        <v>0</v>
      </c>
      <c r="X1398" s="51"/>
      <c r="Y1398"/>
    </row>
    <row r="1399" spans="1:25" s="79" customFormat="1" ht="12.75" customHeight="1" x14ac:dyDescent="0.25">
      <c r="A1399" s="212"/>
      <c r="B1399" s="295"/>
      <c r="C1399" s="273"/>
      <c r="D1399" s="273"/>
      <c r="E1399" s="273"/>
      <c r="F1399" s="359" t="s">
        <v>294</v>
      </c>
      <c r="G1399" s="394">
        <f>G541</f>
        <v>0</v>
      </c>
      <c r="H1399" s="395">
        <f t="shared" ref="H1399:V1399" si="566">H541*VLOOKUP($F1399,DCT,2,FALSE)</f>
        <v>0</v>
      </c>
      <c r="I1399" s="389">
        <f t="shared" si="566"/>
        <v>0</v>
      </c>
      <c r="J1399" s="389">
        <f t="shared" si="566"/>
        <v>0</v>
      </c>
      <c r="K1399" s="390">
        <f t="shared" si="566"/>
        <v>0</v>
      </c>
      <c r="L1399" s="391">
        <f t="shared" si="566"/>
        <v>0</v>
      </c>
      <c r="M1399" s="396">
        <f t="shared" si="566"/>
        <v>0</v>
      </c>
      <c r="N1399" s="392">
        <f t="shared" si="566"/>
        <v>0</v>
      </c>
      <c r="O1399" s="392">
        <f t="shared" si="566"/>
        <v>0</v>
      </c>
      <c r="P1399" s="392">
        <f t="shared" si="566"/>
        <v>0</v>
      </c>
      <c r="Q1399" s="392">
        <f t="shared" si="566"/>
        <v>0</v>
      </c>
      <c r="R1399" s="392">
        <f t="shared" si="566"/>
        <v>0</v>
      </c>
      <c r="S1399" s="392">
        <f t="shared" si="566"/>
        <v>0</v>
      </c>
      <c r="T1399" s="392">
        <f t="shared" si="566"/>
        <v>0</v>
      </c>
      <c r="U1399" s="392">
        <f t="shared" si="566"/>
        <v>0</v>
      </c>
      <c r="V1399" s="399">
        <f t="shared" si="566"/>
        <v>0</v>
      </c>
      <c r="W1399" s="37">
        <f>G1399-SUM(H1399:V1399)</f>
        <v>0</v>
      </c>
      <c r="X1399" s="51"/>
      <c r="Y1399"/>
    </row>
    <row r="1400" spans="1:25" s="79" customFormat="1" ht="12.75" customHeight="1" x14ac:dyDescent="0.25">
      <c r="A1400" s="212"/>
      <c r="B1400" s="295"/>
      <c r="C1400" s="273"/>
      <c r="D1400" s="273"/>
      <c r="E1400" s="273"/>
      <c r="F1400" s="359" t="s">
        <v>295</v>
      </c>
      <c r="G1400" s="394">
        <f>G542</f>
        <v>0</v>
      </c>
      <c r="H1400" s="395">
        <f t="shared" ref="H1400:V1400" si="567">H542*VLOOKUP($F1400,DCT,2,FALSE)</f>
        <v>0</v>
      </c>
      <c r="I1400" s="389">
        <f t="shared" si="567"/>
        <v>0</v>
      </c>
      <c r="J1400" s="389">
        <f t="shared" si="567"/>
        <v>0</v>
      </c>
      <c r="K1400" s="390">
        <f t="shared" si="567"/>
        <v>0</v>
      </c>
      <c r="L1400" s="391">
        <f t="shared" si="567"/>
        <v>0</v>
      </c>
      <c r="M1400" s="396">
        <f t="shared" si="567"/>
        <v>0</v>
      </c>
      <c r="N1400" s="392">
        <f t="shared" si="567"/>
        <v>0</v>
      </c>
      <c r="O1400" s="392">
        <f t="shared" si="567"/>
        <v>0</v>
      </c>
      <c r="P1400" s="392">
        <f t="shared" si="567"/>
        <v>0</v>
      </c>
      <c r="Q1400" s="392">
        <f t="shared" si="567"/>
        <v>0</v>
      </c>
      <c r="R1400" s="392">
        <f t="shared" si="567"/>
        <v>0</v>
      </c>
      <c r="S1400" s="392">
        <f t="shared" si="567"/>
        <v>0</v>
      </c>
      <c r="T1400" s="392">
        <f t="shared" si="567"/>
        <v>0</v>
      </c>
      <c r="U1400" s="392">
        <f t="shared" si="567"/>
        <v>0</v>
      </c>
      <c r="V1400" s="399">
        <f t="shared" si="567"/>
        <v>0</v>
      </c>
      <c r="W1400" s="37">
        <f>G1400-SUM(H1400:V1400)</f>
        <v>0</v>
      </c>
      <c r="X1400" s="51"/>
      <c r="Y1400"/>
    </row>
    <row r="1401" spans="1:25" s="79" customFormat="1" ht="12.75" customHeight="1" x14ac:dyDescent="0.25">
      <c r="A1401" s="212"/>
      <c r="B1401" s="295"/>
      <c r="C1401" s="273"/>
      <c r="D1401" s="272" t="s">
        <v>296</v>
      </c>
      <c r="E1401" s="272"/>
      <c r="F1401" s="272"/>
      <c r="G1401" s="367">
        <f t="shared" ref="G1401:W1401" si="568">SUBTOTAL(9,G1402:G1406)</f>
        <v>0</v>
      </c>
      <c r="H1401" s="364">
        <f t="shared" si="568"/>
        <v>0</v>
      </c>
      <c r="I1401" s="369">
        <f t="shared" si="568"/>
        <v>0</v>
      </c>
      <c r="J1401" s="369">
        <f t="shared" si="568"/>
        <v>0</v>
      </c>
      <c r="K1401" s="370">
        <f t="shared" si="568"/>
        <v>0</v>
      </c>
      <c r="L1401" s="364">
        <f t="shared" si="568"/>
        <v>0</v>
      </c>
      <c r="M1401" s="364">
        <f t="shared" si="568"/>
        <v>0</v>
      </c>
      <c r="N1401" s="364">
        <f t="shared" si="568"/>
        <v>0</v>
      </c>
      <c r="O1401" s="364">
        <f t="shared" si="568"/>
        <v>0</v>
      </c>
      <c r="P1401" s="364">
        <f t="shared" si="568"/>
        <v>0</v>
      </c>
      <c r="Q1401" s="364">
        <f t="shared" si="568"/>
        <v>0</v>
      </c>
      <c r="R1401" s="364">
        <f t="shared" si="568"/>
        <v>0</v>
      </c>
      <c r="S1401" s="364">
        <f t="shared" si="568"/>
        <v>0</v>
      </c>
      <c r="T1401" s="364">
        <f t="shared" si="568"/>
        <v>0</v>
      </c>
      <c r="U1401" s="364">
        <f t="shared" si="568"/>
        <v>0</v>
      </c>
      <c r="V1401" s="364">
        <f t="shared" si="568"/>
        <v>0</v>
      </c>
      <c r="W1401" s="366">
        <f t="shared" si="568"/>
        <v>0</v>
      </c>
      <c r="X1401" s="51"/>
      <c r="Y1401"/>
    </row>
    <row r="1402" spans="1:25" s="79" customFormat="1" ht="12.75" customHeight="1" x14ac:dyDescent="0.25">
      <c r="A1402" s="212"/>
      <c r="B1402" s="295"/>
      <c r="C1402" s="273"/>
      <c r="D1402" s="273"/>
      <c r="E1402" s="273"/>
      <c r="F1402" s="359" t="s">
        <v>297</v>
      </c>
      <c r="G1402" s="394">
        <f>G544</f>
        <v>0</v>
      </c>
      <c r="H1402" s="395">
        <f t="shared" ref="H1402:V1402" si="569">H544*VLOOKUP($F1402,DCT,2,FALSE)</f>
        <v>0</v>
      </c>
      <c r="I1402" s="389">
        <f t="shared" si="569"/>
        <v>0</v>
      </c>
      <c r="J1402" s="389">
        <f t="shared" si="569"/>
        <v>0</v>
      </c>
      <c r="K1402" s="390">
        <f t="shared" si="569"/>
        <v>0</v>
      </c>
      <c r="L1402" s="391">
        <f t="shared" si="569"/>
        <v>0</v>
      </c>
      <c r="M1402" s="396">
        <f t="shared" si="569"/>
        <v>0</v>
      </c>
      <c r="N1402" s="392">
        <f t="shared" si="569"/>
        <v>0</v>
      </c>
      <c r="O1402" s="392">
        <f t="shared" si="569"/>
        <v>0</v>
      </c>
      <c r="P1402" s="392">
        <f t="shared" si="569"/>
        <v>0</v>
      </c>
      <c r="Q1402" s="392">
        <f t="shared" si="569"/>
        <v>0</v>
      </c>
      <c r="R1402" s="392">
        <f t="shared" si="569"/>
        <v>0</v>
      </c>
      <c r="S1402" s="392">
        <f t="shared" si="569"/>
        <v>0</v>
      </c>
      <c r="T1402" s="392">
        <f t="shared" si="569"/>
        <v>0</v>
      </c>
      <c r="U1402" s="392">
        <f t="shared" si="569"/>
        <v>0</v>
      </c>
      <c r="V1402" s="399">
        <f t="shared" si="569"/>
        <v>0</v>
      </c>
      <c r="W1402" s="37">
        <f>G1402-SUM(H1402:V1402)</f>
        <v>0</v>
      </c>
      <c r="X1402" s="51"/>
      <c r="Y1402"/>
    </row>
    <row r="1403" spans="1:25" s="79" customFormat="1" ht="12.75" customHeight="1" x14ac:dyDescent="0.25">
      <c r="A1403" s="212"/>
      <c r="B1403" s="295"/>
      <c r="C1403" s="273"/>
      <c r="D1403" s="273"/>
      <c r="E1403" s="273"/>
      <c r="F1403" s="359" t="s">
        <v>298</v>
      </c>
      <c r="G1403" s="394">
        <f>G545</f>
        <v>0</v>
      </c>
      <c r="H1403" s="395">
        <f t="shared" ref="H1403:V1403" si="570">H545*VLOOKUP($F1403,DCT,2,FALSE)</f>
        <v>0</v>
      </c>
      <c r="I1403" s="389">
        <f t="shared" si="570"/>
        <v>0</v>
      </c>
      <c r="J1403" s="389">
        <f t="shared" si="570"/>
        <v>0</v>
      </c>
      <c r="K1403" s="390">
        <f t="shared" si="570"/>
        <v>0</v>
      </c>
      <c r="L1403" s="391">
        <f t="shared" si="570"/>
        <v>0</v>
      </c>
      <c r="M1403" s="396">
        <f t="shared" si="570"/>
        <v>0</v>
      </c>
      <c r="N1403" s="392">
        <f t="shared" si="570"/>
        <v>0</v>
      </c>
      <c r="O1403" s="392">
        <f t="shared" si="570"/>
        <v>0</v>
      </c>
      <c r="P1403" s="392">
        <f t="shared" si="570"/>
        <v>0</v>
      </c>
      <c r="Q1403" s="392">
        <f t="shared" si="570"/>
        <v>0</v>
      </c>
      <c r="R1403" s="392">
        <f t="shared" si="570"/>
        <v>0</v>
      </c>
      <c r="S1403" s="392">
        <f t="shared" si="570"/>
        <v>0</v>
      </c>
      <c r="T1403" s="392">
        <f t="shared" si="570"/>
        <v>0</v>
      </c>
      <c r="U1403" s="392">
        <f t="shared" si="570"/>
        <v>0</v>
      </c>
      <c r="V1403" s="399">
        <f t="shared" si="570"/>
        <v>0</v>
      </c>
      <c r="W1403" s="37">
        <f>G1403-SUM(H1403:V1403)</f>
        <v>0</v>
      </c>
      <c r="X1403" s="51"/>
      <c r="Y1403"/>
    </row>
    <row r="1404" spans="1:25" s="79" customFormat="1" ht="12.75" customHeight="1" x14ac:dyDescent="0.25">
      <c r="A1404" s="212"/>
      <c r="B1404" s="295"/>
      <c r="C1404" s="273"/>
      <c r="D1404" s="273"/>
      <c r="E1404" s="273"/>
      <c r="F1404" s="359" t="s">
        <v>299</v>
      </c>
      <c r="G1404" s="394">
        <f>G546</f>
        <v>0</v>
      </c>
      <c r="H1404" s="395">
        <f t="shared" ref="H1404:V1404" si="571">H546*VLOOKUP($F1404,DCT,2,FALSE)</f>
        <v>0</v>
      </c>
      <c r="I1404" s="389">
        <f t="shared" si="571"/>
        <v>0</v>
      </c>
      <c r="J1404" s="389">
        <f t="shared" si="571"/>
        <v>0</v>
      </c>
      <c r="K1404" s="390">
        <f t="shared" si="571"/>
        <v>0</v>
      </c>
      <c r="L1404" s="391">
        <f t="shared" si="571"/>
        <v>0</v>
      </c>
      <c r="M1404" s="396">
        <f t="shared" si="571"/>
        <v>0</v>
      </c>
      <c r="N1404" s="392">
        <f t="shared" si="571"/>
        <v>0</v>
      </c>
      <c r="O1404" s="392">
        <f t="shared" si="571"/>
        <v>0</v>
      </c>
      <c r="P1404" s="392">
        <f t="shared" si="571"/>
        <v>0</v>
      </c>
      <c r="Q1404" s="392">
        <f t="shared" si="571"/>
        <v>0</v>
      </c>
      <c r="R1404" s="392">
        <f t="shared" si="571"/>
        <v>0</v>
      </c>
      <c r="S1404" s="392">
        <f t="shared" si="571"/>
        <v>0</v>
      </c>
      <c r="T1404" s="392">
        <f t="shared" si="571"/>
        <v>0</v>
      </c>
      <c r="U1404" s="392">
        <f t="shared" si="571"/>
        <v>0</v>
      </c>
      <c r="V1404" s="399">
        <f t="shared" si="571"/>
        <v>0</v>
      </c>
      <c r="W1404" s="37">
        <f>G1404-SUM(H1404:V1404)</f>
        <v>0</v>
      </c>
      <c r="X1404" s="51"/>
      <c r="Y1404"/>
    </row>
    <row r="1405" spans="1:25" s="79" customFormat="1" ht="12.75" customHeight="1" x14ac:dyDescent="0.25">
      <c r="A1405" s="212"/>
      <c r="B1405" s="295"/>
      <c r="C1405" s="273"/>
      <c r="D1405" s="273"/>
      <c r="E1405" s="273"/>
      <c r="F1405" s="359" t="s">
        <v>300</v>
      </c>
      <c r="G1405" s="394">
        <f>G547</f>
        <v>0</v>
      </c>
      <c r="H1405" s="395">
        <f t="shared" ref="H1405:V1405" si="572">H547*VLOOKUP($F1405,DCT,2,FALSE)</f>
        <v>0</v>
      </c>
      <c r="I1405" s="389">
        <f t="shared" si="572"/>
        <v>0</v>
      </c>
      <c r="J1405" s="389">
        <f t="shared" si="572"/>
        <v>0</v>
      </c>
      <c r="K1405" s="390">
        <f t="shared" si="572"/>
        <v>0</v>
      </c>
      <c r="L1405" s="391">
        <f t="shared" si="572"/>
        <v>0</v>
      </c>
      <c r="M1405" s="396">
        <f t="shared" si="572"/>
        <v>0</v>
      </c>
      <c r="N1405" s="392">
        <f t="shared" si="572"/>
        <v>0</v>
      </c>
      <c r="O1405" s="392">
        <f t="shared" si="572"/>
        <v>0</v>
      </c>
      <c r="P1405" s="392">
        <f t="shared" si="572"/>
        <v>0</v>
      </c>
      <c r="Q1405" s="392">
        <f t="shared" si="572"/>
        <v>0</v>
      </c>
      <c r="R1405" s="392">
        <f t="shared" si="572"/>
        <v>0</v>
      </c>
      <c r="S1405" s="392">
        <f t="shared" si="572"/>
        <v>0</v>
      </c>
      <c r="T1405" s="392">
        <f t="shared" si="572"/>
        <v>0</v>
      </c>
      <c r="U1405" s="392">
        <f t="shared" si="572"/>
        <v>0</v>
      </c>
      <c r="V1405" s="399">
        <f t="shared" si="572"/>
        <v>0</v>
      </c>
      <c r="W1405" s="37">
        <f>G1405-SUM(H1405:V1405)</f>
        <v>0</v>
      </c>
      <c r="X1405" s="51"/>
      <c r="Y1405"/>
    </row>
    <row r="1406" spans="1:25" s="79" customFormat="1" ht="12.75" customHeight="1" x14ac:dyDescent="0.25">
      <c r="A1406" s="212"/>
      <c r="B1406" s="295"/>
      <c r="C1406" s="273"/>
      <c r="D1406" s="273"/>
      <c r="E1406" s="273"/>
      <c r="F1406" s="359" t="s">
        <v>301</v>
      </c>
      <c r="G1406" s="394">
        <f>G548</f>
        <v>0</v>
      </c>
      <c r="H1406" s="395">
        <f t="shared" ref="H1406:V1406" si="573">H548*VLOOKUP($F1406,DCT,2,FALSE)</f>
        <v>0</v>
      </c>
      <c r="I1406" s="389">
        <f t="shared" si="573"/>
        <v>0</v>
      </c>
      <c r="J1406" s="389">
        <f t="shared" si="573"/>
        <v>0</v>
      </c>
      <c r="K1406" s="390">
        <f t="shared" si="573"/>
        <v>0</v>
      </c>
      <c r="L1406" s="391">
        <f t="shared" si="573"/>
        <v>0</v>
      </c>
      <c r="M1406" s="396">
        <f t="shared" si="573"/>
        <v>0</v>
      </c>
      <c r="N1406" s="392">
        <f t="shared" si="573"/>
        <v>0</v>
      </c>
      <c r="O1406" s="392">
        <f t="shared" si="573"/>
        <v>0</v>
      </c>
      <c r="P1406" s="392">
        <f t="shared" si="573"/>
        <v>0</v>
      </c>
      <c r="Q1406" s="392">
        <f t="shared" si="573"/>
        <v>0</v>
      </c>
      <c r="R1406" s="392">
        <f t="shared" si="573"/>
        <v>0</v>
      </c>
      <c r="S1406" s="392">
        <f t="shared" si="573"/>
        <v>0</v>
      </c>
      <c r="T1406" s="392">
        <f t="shared" si="573"/>
        <v>0</v>
      </c>
      <c r="U1406" s="392">
        <f t="shared" si="573"/>
        <v>0</v>
      </c>
      <c r="V1406" s="399">
        <f t="shared" si="573"/>
        <v>0</v>
      </c>
      <c r="W1406" s="37">
        <f>G1406-SUM(H1406:V1406)</f>
        <v>0</v>
      </c>
      <c r="X1406" s="51"/>
      <c r="Y1406"/>
    </row>
    <row r="1407" spans="1:25" s="79" customFormat="1" ht="12.75" customHeight="1" x14ac:dyDescent="0.25">
      <c r="A1407" s="212"/>
      <c r="B1407" s="295"/>
      <c r="C1407" s="273"/>
      <c r="D1407" s="272" t="s">
        <v>302</v>
      </c>
      <c r="E1407" s="272"/>
      <c r="F1407" s="272"/>
      <c r="G1407" s="367">
        <f>SUBTOTAL(9,G1408:G1409)</f>
        <v>0</v>
      </c>
      <c r="H1407" s="400">
        <f>SUBTOTAL(9,H1408:H1409)</f>
        <v>0</v>
      </c>
      <c r="I1407" s="399">
        <f t="shared" ref="I1407:K1407" si="574">SUBTOTAL(9,I1408:I1409)</f>
        <v>0</v>
      </c>
      <c r="J1407" s="399">
        <f t="shared" si="574"/>
        <v>0</v>
      </c>
      <c r="K1407" s="420">
        <f t="shared" si="574"/>
        <v>0</v>
      </c>
      <c r="L1407" s="497"/>
      <c r="M1407" s="256"/>
      <c r="N1407" s="514"/>
      <c r="O1407" s="514"/>
      <c r="P1407" s="514"/>
      <c r="Q1407" s="514"/>
      <c r="R1407" s="514"/>
      <c r="S1407" s="514"/>
      <c r="T1407" s="514"/>
      <c r="U1407" s="514"/>
      <c r="V1407" s="514"/>
      <c r="W1407" s="515"/>
      <c r="X1407" s="51"/>
      <c r="Y1407"/>
    </row>
    <row r="1408" spans="1:25" s="79" customFormat="1" ht="12.75" customHeight="1" outlineLevel="1" x14ac:dyDescent="0.25">
      <c r="A1408" s="212"/>
      <c r="B1408" s="295"/>
      <c r="C1408" s="273"/>
      <c r="D1408" s="273"/>
      <c r="E1408" s="273"/>
      <c r="F1408" s="274" t="s">
        <v>303</v>
      </c>
      <c r="G1408" s="394">
        <f>G550</f>
        <v>0</v>
      </c>
      <c r="H1408" s="421">
        <f t="shared" ref="H1408:K1409" si="575">H550*VLOOKUP($F1408,DCT,2,FALSE)</f>
        <v>0</v>
      </c>
      <c r="I1408" s="389">
        <f t="shared" si="575"/>
        <v>0</v>
      </c>
      <c r="J1408" s="389">
        <f t="shared" si="575"/>
        <v>0</v>
      </c>
      <c r="K1408" s="390">
        <f t="shared" si="575"/>
        <v>0</v>
      </c>
      <c r="L1408" s="363"/>
      <c r="M1408" s="364"/>
      <c r="N1408" s="364"/>
      <c r="O1408" s="364"/>
      <c r="P1408" s="364"/>
      <c r="Q1408" s="364"/>
      <c r="R1408" s="364"/>
      <c r="S1408" s="364"/>
      <c r="T1408" s="364"/>
      <c r="U1408" s="364"/>
      <c r="V1408" s="365"/>
      <c r="W1408" s="112"/>
      <c r="X1408" s="51"/>
      <c r="Y1408"/>
    </row>
    <row r="1409" spans="1:25" s="79" customFormat="1" ht="12.75" customHeight="1" outlineLevel="1" x14ac:dyDescent="0.25">
      <c r="A1409" s="212"/>
      <c r="B1409" s="295"/>
      <c r="C1409" s="273"/>
      <c r="D1409" s="273"/>
      <c r="E1409" s="273"/>
      <c r="F1409" s="274" t="s">
        <v>304</v>
      </c>
      <c r="G1409" s="394">
        <f>G551</f>
        <v>0</v>
      </c>
      <c r="H1409" s="421">
        <f t="shared" si="575"/>
        <v>0</v>
      </c>
      <c r="I1409" s="389">
        <f t="shared" si="575"/>
        <v>0</v>
      </c>
      <c r="J1409" s="389">
        <f t="shared" si="575"/>
        <v>0</v>
      </c>
      <c r="K1409" s="390">
        <f t="shared" si="575"/>
        <v>0</v>
      </c>
      <c r="L1409" s="513"/>
      <c r="M1409" s="380"/>
      <c r="N1409" s="380"/>
      <c r="O1409" s="380"/>
      <c r="P1409" s="380"/>
      <c r="Q1409" s="380"/>
      <c r="R1409" s="380"/>
      <c r="S1409" s="380"/>
      <c r="T1409" s="380"/>
      <c r="U1409" s="380"/>
      <c r="V1409" s="381"/>
      <c r="W1409" s="37"/>
      <c r="X1409" s="51"/>
      <c r="Y1409"/>
    </row>
    <row r="1410" spans="1:25" s="79" customFormat="1" ht="12.75" customHeight="1" x14ac:dyDescent="0.25">
      <c r="A1410" s="212"/>
      <c r="B1410" s="295"/>
      <c r="C1410" s="273"/>
      <c r="D1410" s="272" t="s">
        <v>305</v>
      </c>
      <c r="E1410" s="272"/>
      <c r="F1410" s="360"/>
      <c r="G1410" s="367">
        <f>SUBTOTAL(9,G1411:G1417)</f>
        <v>0</v>
      </c>
      <c r="H1410" s="422">
        <f>SUBTOTAL(9,H1411:H1417)</f>
        <v>0</v>
      </c>
      <c r="I1410" s="423">
        <f t="shared" ref="I1410:V1410" si="576">SUBTOTAL(9,I1411:I1417)</f>
        <v>0</v>
      </c>
      <c r="J1410" s="423">
        <f t="shared" si="576"/>
        <v>0</v>
      </c>
      <c r="K1410" s="424">
        <f t="shared" si="576"/>
        <v>0</v>
      </c>
      <c r="L1410" s="364">
        <f t="shared" si="576"/>
        <v>0</v>
      </c>
      <c r="M1410" s="364">
        <f t="shared" si="576"/>
        <v>0</v>
      </c>
      <c r="N1410" s="364">
        <f t="shared" si="576"/>
        <v>0</v>
      </c>
      <c r="O1410" s="364">
        <f t="shared" si="576"/>
        <v>0</v>
      </c>
      <c r="P1410" s="364">
        <f t="shared" si="576"/>
        <v>0</v>
      </c>
      <c r="Q1410" s="364">
        <f t="shared" si="576"/>
        <v>0</v>
      </c>
      <c r="R1410" s="364">
        <f t="shared" si="576"/>
        <v>0</v>
      </c>
      <c r="S1410" s="364">
        <f t="shared" si="576"/>
        <v>0</v>
      </c>
      <c r="T1410" s="364">
        <f t="shared" si="576"/>
        <v>0</v>
      </c>
      <c r="U1410" s="364">
        <f t="shared" si="576"/>
        <v>0</v>
      </c>
      <c r="V1410" s="364">
        <f t="shared" si="576"/>
        <v>0</v>
      </c>
      <c r="W1410" s="366">
        <f>SUBTOTAL(9,W1411:W1417)</f>
        <v>0</v>
      </c>
      <c r="X1410" s="51"/>
      <c r="Y1410"/>
    </row>
    <row r="1411" spans="1:25" s="79" customFormat="1" ht="12.75" customHeight="1" x14ac:dyDescent="0.25">
      <c r="A1411" s="212"/>
      <c r="B1411" s="295"/>
      <c r="C1411" s="273"/>
      <c r="D1411" s="273"/>
      <c r="E1411" s="273"/>
      <c r="F1411" s="359" t="s">
        <v>306</v>
      </c>
      <c r="G1411" s="394">
        <f t="shared" ref="G1411:G1417" si="577">G553</f>
        <v>0</v>
      </c>
      <c r="H1411" s="395">
        <f t="shared" ref="H1411:V1411" si="578">H553*VLOOKUP($F1411,DCT,2,FALSE)</f>
        <v>0</v>
      </c>
      <c r="I1411" s="389">
        <f t="shared" si="578"/>
        <v>0</v>
      </c>
      <c r="J1411" s="389">
        <f t="shared" si="578"/>
        <v>0</v>
      </c>
      <c r="K1411" s="390">
        <f t="shared" si="578"/>
        <v>0</v>
      </c>
      <c r="L1411" s="391">
        <f t="shared" si="578"/>
        <v>0</v>
      </c>
      <c r="M1411" s="396">
        <f t="shared" si="578"/>
        <v>0</v>
      </c>
      <c r="N1411" s="392">
        <f t="shared" si="578"/>
        <v>0</v>
      </c>
      <c r="O1411" s="392">
        <f t="shared" si="578"/>
        <v>0</v>
      </c>
      <c r="P1411" s="392">
        <f t="shared" si="578"/>
        <v>0</v>
      </c>
      <c r="Q1411" s="392">
        <f t="shared" si="578"/>
        <v>0</v>
      </c>
      <c r="R1411" s="392">
        <f t="shared" si="578"/>
        <v>0</v>
      </c>
      <c r="S1411" s="392">
        <f t="shared" si="578"/>
        <v>0</v>
      </c>
      <c r="T1411" s="392">
        <f t="shared" si="578"/>
        <v>0</v>
      </c>
      <c r="U1411" s="392">
        <f t="shared" si="578"/>
        <v>0</v>
      </c>
      <c r="V1411" s="399">
        <f t="shared" si="578"/>
        <v>0</v>
      </c>
      <c r="W1411" s="37">
        <f t="shared" ref="W1411:W1417" si="579">G1411-SUM(H1411:V1411)</f>
        <v>0</v>
      </c>
      <c r="X1411" s="51"/>
      <c r="Y1411"/>
    </row>
    <row r="1412" spans="1:25" s="79" customFormat="1" ht="12.75" customHeight="1" x14ac:dyDescent="0.25">
      <c r="A1412" s="212"/>
      <c r="B1412" s="295"/>
      <c r="C1412" s="273"/>
      <c r="D1412" s="273"/>
      <c r="E1412" s="273"/>
      <c r="F1412" s="359" t="s">
        <v>307</v>
      </c>
      <c r="G1412" s="394">
        <f t="shared" si="577"/>
        <v>0</v>
      </c>
      <c r="H1412" s="395">
        <f t="shared" ref="H1412:V1412" si="580">H554*VLOOKUP($F1412,DCT,2,FALSE)</f>
        <v>0</v>
      </c>
      <c r="I1412" s="389">
        <f t="shared" si="580"/>
        <v>0</v>
      </c>
      <c r="J1412" s="389">
        <f t="shared" si="580"/>
        <v>0</v>
      </c>
      <c r="K1412" s="390">
        <f t="shared" si="580"/>
        <v>0</v>
      </c>
      <c r="L1412" s="391">
        <f t="shared" si="580"/>
        <v>0</v>
      </c>
      <c r="M1412" s="396">
        <f t="shared" si="580"/>
        <v>0</v>
      </c>
      <c r="N1412" s="392">
        <f t="shared" si="580"/>
        <v>0</v>
      </c>
      <c r="O1412" s="392">
        <f t="shared" si="580"/>
        <v>0</v>
      </c>
      <c r="P1412" s="392">
        <f t="shared" si="580"/>
        <v>0</v>
      </c>
      <c r="Q1412" s="392">
        <f t="shared" si="580"/>
        <v>0</v>
      </c>
      <c r="R1412" s="392">
        <f t="shared" si="580"/>
        <v>0</v>
      </c>
      <c r="S1412" s="392">
        <f t="shared" si="580"/>
        <v>0</v>
      </c>
      <c r="T1412" s="392">
        <f t="shared" si="580"/>
        <v>0</v>
      </c>
      <c r="U1412" s="392">
        <f t="shared" si="580"/>
        <v>0</v>
      </c>
      <c r="V1412" s="399">
        <f t="shared" si="580"/>
        <v>0</v>
      </c>
      <c r="W1412" s="37">
        <f t="shared" si="579"/>
        <v>0</v>
      </c>
      <c r="X1412" s="51"/>
      <c r="Y1412"/>
    </row>
    <row r="1413" spans="1:25" s="79" customFormat="1" ht="12.75" customHeight="1" x14ac:dyDescent="0.25">
      <c r="A1413" s="212"/>
      <c r="B1413" s="295"/>
      <c r="C1413" s="273"/>
      <c r="D1413" s="273"/>
      <c r="E1413" s="273"/>
      <c r="F1413" s="359" t="s">
        <v>308</v>
      </c>
      <c r="G1413" s="394">
        <f t="shared" si="577"/>
        <v>0</v>
      </c>
      <c r="H1413" s="395">
        <f t="shared" ref="H1413:V1413" si="581">H555*VLOOKUP($F1413,DCT,2,FALSE)</f>
        <v>0</v>
      </c>
      <c r="I1413" s="389">
        <f t="shared" si="581"/>
        <v>0</v>
      </c>
      <c r="J1413" s="389">
        <f t="shared" si="581"/>
        <v>0</v>
      </c>
      <c r="K1413" s="390">
        <f t="shared" si="581"/>
        <v>0</v>
      </c>
      <c r="L1413" s="391">
        <f t="shared" si="581"/>
        <v>0</v>
      </c>
      <c r="M1413" s="396">
        <f t="shared" si="581"/>
        <v>0</v>
      </c>
      <c r="N1413" s="392">
        <f t="shared" si="581"/>
        <v>0</v>
      </c>
      <c r="O1413" s="392">
        <f t="shared" si="581"/>
        <v>0</v>
      </c>
      <c r="P1413" s="392">
        <f t="shared" si="581"/>
        <v>0</v>
      </c>
      <c r="Q1413" s="392">
        <f t="shared" si="581"/>
        <v>0</v>
      </c>
      <c r="R1413" s="392">
        <f t="shared" si="581"/>
        <v>0</v>
      </c>
      <c r="S1413" s="392">
        <f t="shared" si="581"/>
        <v>0</v>
      </c>
      <c r="T1413" s="392">
        <f t="shared" si="581"/>
        <v>0</v>
      </c>
      <c r="U1413" s="392">
        <f t="shared" si="581"/>
        <v>0</v>
      </c>
      <c r="V1413" s="399">
        <f t="shared" si="581"/>
        <v>0</v>
      </c>
      <c r="W1413" s="37">
        <f t="shared" si="579"/>
        <v>0</v>
      </c>
      <c r="X1413" s="51"/>
      <c r="Y1413"/>
    </row>
    <row r="1414" spans="1:25" s="79" customFormat="1" ht="12.75" customHeight="1" x14ac:dyDescent="0.25">
      <c r="A1414" s="212"/>
      <c r="B1414" s="295"/>
      <c r="C1414" s="273"/>
      <c r="D1414" s="273"/>
      <c r="E1414" s="273"/>
      <c r="F1414" s="359" t="s">
        <v>309</v>
      </c>
      <c r="G1414" s="394">
        <f t="shared" si="577"/>
        <v>0</v>
      </c>
      <c r="H1414" s="395">
        <f t="shared" ref="H1414:V1414" si="582">H556*VLOOKUP($F1414,DCT,2,FALSE)</f>
        <v>0</v>
      </c>
      <c r="I1414" s="389">
        <f t="shared" si="582"/>
        <v>0</v>
      </c>
      <c r="J1414" s="389">
        <f t="shared" si="582"/>
        <v>0</v>
      </c>
      <c r="K1414" s="390">
        <f t="shared" si="582"/>
        <v>0</v>
      </c>
      <c r="L1414" s="391">
        <f t="shared" si="582"/>
        <v>0</v>
      </c>
      <c r="M1414" s="396">
        <f t="shared" si="582"/>
        <v>0</v>
      </c>
      <c r="N1414" s="392">
        <f t="shared" si="582"/>
        <v>0</v>
      </c>
      <c r="O1414" s="392">
        <f t="shared" si="582"/>
        <v>0</v>
      </c>
      <c r="P1414" s="392">
        <f t="shared" si="582"/>
        <v>0</v>
      </c>
      <c r="Q1414" s="392">
        <f t="shared" si="582"/>
        <v>0</v>
      </c>
      <c r="R1414" s="392">
        <f t="shared" si="582"/>
        <v>0</v>
      </c>
      <c r="S1414" s="392">
        <f t="shared" si="582"/>
        <v>0</v>
      </c>
      <c r="T1414" s="392">
        <f t="shared" si="582"/>
        <v>0</v>
      </c>
      <c r="U1414" s="392">
        <f t="shared" si="582"/>
        <v>0</v>
      </c>
      <c r="V1414" s="399">
        <f t="shared" si="582"/>
        <v>0</v>
      </c>
      <c r="W1414" s="37">
        <f t="shared" si="579"/>
        <v>0</v>
      </c>
      <c r="X1414" s="51"/>
      <c r="Y1414"/>
    </row>
    <row r="1415" spans="1:25" s="79" customFormat="1" ht="12.75" customHeight="1" x14ac:dyDescent="0.25">
      <c r="A1415" s="212"/>
      <c r="B1415" s="295"/>
      <c r="C1415" s="273"/>
      <c r="D1415" s="273"/>
      <c r="E1415" s="273"/>
      <c r="F1415" s="359" t="s">
        <v>310</v>
      </c>
      <c r="G1415" s="394">
        <f t="shared" si="577"/>
        <v>0</v>
      </c>
      <c r="H1415" s="395">
        <f t="shared" ref="H1415:K1417" si="583">H557*VLOOKUP($F1415,DCT,2,FALSE)</f>
        <v>0</v>
      </c>
      <c r="I1415" s="389">
        <f t="shared" si="583"/>
        <v>0</v>
      </c>
      <c r="J1415" s="389">
        <f t="shared" si="583"/>
        <v>0</v>
      </c>
      <c r="K1415" s="390">
        <f t="shared" si="583"/>
        <v>0</v>
      </c>
      <c r="L1415" s="400"/>
      <c r="M1415" s="399"/>
      <c r="N1415" s="399"/>
      <c r="O1415" s="399"/>
      <c r="P1415" s="399"/>
      <c r="Q1415" s="399"/>
      <c r="R1415" s="399"/>
      <c r="S1415" s="399"/>
      <c r="T1415" s="399"/>
      <c r="U1415" s="399"/>
      <c r="V1415" s="420"/>
      <c r="W1415" s="37"/>
      <c r="X1415" s="51"/>
      <c r="Y1415"/>
    </row>
    <row r="1416" spans="1:25" s="79" customFormat="1" ht="12.75" customHeight="1" x14ac:dyDescent="0.25">
      <c r="A1416" s="212"/>
      <c r="B1416" s="295"/>
      <c r="C1416" s="273"/>
      <c r="D1416" s="273"/>
      <c r="E1416" s="273"/>
      <c r="F1416" s="359" t="s">
        <v>311</v>
      </c>
      <c r="G1416" s="394">
        <f t="shared" si="577"/>
        <v>0</v>
      </c>
      <c r="H1416" s="395">
        <f t="shared" si="583"/>
        <v>0</v>
      </c>
      <c r="I1416" s="389">
        <f t="shared" si="583"/>
        <v>0</v>
      </c>
      <c r="J1416" s="389">
        <f t="shared" si="583"/>
        <v>0</v>
      </c>
      <c r="K1416" s="390">
        <f t="shared" si="583"/>
        <v>0</v>
      </c>
      <c r="L1416" s="391">
        <f t="shared" ref="L1416:V1416" si="584">L558*VLOOKUP($F1416,DCT,2,FALSE)</f>
        <v>0</v>
      </c>
      <c r="M1416" s="396">
        <f t="shared" si="584"/>
        <v>0</v>
      </c>
      <c r="N1416" s="392">
        <f t="shared" si="584"/>
        <v>0</v>
      </c>
      <c r="O1416" s="392">
        <f t="shared" si="584"/>
        <v>0</v>
      </c>
      <c r="P1416" s="392">
        <f t="shared" si="584"/>
        <v>0</v>
      </c>
      <c r="Q1416" s="392">
        <f t="shared" si="584"/>
        <v>0</v>
      </c>
      <c r="R1416" s="392">
        <f t="shared" si="584"/>
        <v>0</v>
      </c>
      <c r="S1416" s="392">
        <f t="shared" si="584"/>
        <v>0</v>
      </c>
      <c r="T1416" s="392">
        <f t="shared" si="584"/>
        <v>0</v>
      </c>
      <c r="U1416" s="392">
        <f t="shared" si="584"/>
        <v>0</v>
      </c>
      <c r="V1416" s="399">
        <f t="shared" si="584"/>
        <v>0</v>
      </c>
      <c r="W1416" s="37">
        <f t="shared" si="579"/>
        <v>0</v>
      </c>
      <c r="X1416" s="51"/>
      <c r="Y1416"/>
    </row>
    <row r="1417" spans="1:25" s="79" customFormat="1" ht="12.75" customHeight="1" x14ac:dyDescent="0.25">
      <c r="A1417" s="212"/>
      <c r="B1417" s="295"/>
      <c r="C1417" s="273"/>
      <c r="D1417" s="273"/>
      <c r="E1417" s="273"/>
      <c r="F1417" s="359" t="s">
        <v>312</v>
      </c>
      <c r="G1417" s="394">
        <f t="shared" si="577"/>
        <v>0</v>
      </c>
      <c r="H1417" s="395">
        <f t="shared" si="583"/>
        <v>0</v>
      </c>
      <c r="I1417" s="389">
        <f t="shared" si="583"/>
        <v>0</v>
      </c>
      <c r="J1417" s="389">
        <f t="shared" si="583"/>
        <v>0</v>
      </c>
      <c r="K1417" s="390">
        <f t="shared" si="583"/>
        <v>0</v>
      </c>
      <c r="L1417" s="391">
        <f t="shared" ref="L1417:V1417" si="585">L559*VLOOKUP($F1417,DCT,2,FALSE)</f>
        <v>0</v>
      </c>
      <c r="M1417" s="396">
        <f t="shared" si="585"/>
        <v>0</v>
      </c>
      <c r="N1417" s="392">
        <f t="shared" si="585"/>
        <v>0</v>
      </c>
      <c r="O1417" s="392">
        <f t="shared" si="585"/>
        <v>0</v>
      </c>
      <c r="P1417" s="392">
        <f t="shared" si="585"/>
        <v>0</v>
      </c>
      <c r="Q1417" s="392">
        <f t="shared" si="585"/>
        <v>0</v>
      </c>
      <c r="R1417" s="392">
        <f t="shared" si="585"/>
        <v>0</v>
      </c>
      <c r="S1417" s="392">
        <f t="shared" si="585"/>
        <v>0</v>
      </c>
      <c r="T1417" s="392">
        <f t="shared" si="585"/>
        <v>0</v>
      </c>
      <c r="U1417" s="392">
        <f t="shared" si="585"/>
        <v>0</v>
      </c>
      <c r="V1417" s="399">
        <f t="shared" si="585"/>
        <v>0</v>
      </c>
      <c r="W1417" s="37">
        <f t="shared" si="579"/>
        <v>0</v>
      </c>
      <c r="X1417" s="51"/>
      <c r="Y1417"/>
    </row>
    <row r="1418" spans="1:25" s="79" customFormat="1" ht="12.75" customHeight="1" x14ac:dyDescent="0.25">
      <c r="A1418" s="212"/>
      <c r="B1418" s="295"/>
      <c r="C1418" s="273"/>
      <c r="D1418" s="272" t="s">
        <v>313</v>
      </c>
      <c r="E1418" s="272"/>
      <c r="F1418" s="360"/>
      <c r="G1418" s="367">
        <f>SUBTOTAL(9,G1419:G1420)</f>
        <v>0</v>
      </c>
      <c r="H1418" s="364">
        <f>SUBTOTAL(9,H1419:H1420)</f>
        <v>0</v>
      </c>
      <c r="I1418" s="369">
        <f t="shared" ref="I1418:V1418" si="586">SUBTOTAL(9,I1419:I1420)</f>
        <v>0</v>
      </c>
      <c r="J1418" s="369">
        <f t="shared" si="586"/>
        <v>0</v>
      </c>
      <c r="K1418" s="370">
        <f t="shared" si="586"/>
        <v>0</v>
      </c>
      <c r="L1418" s="364">
        <f t="shared" si="586"/>
        <v>0</v>
      </c>
      <c r="M1418" s="364">
        <f t="shared" si="586"/>
        <v>0</v>
      </c>
      <c r="N1418" s="364">
        <f t="shared" si="586"/>
        <v>0</v>
      </c>
      <c r="O1418" s="364">
        <f t="shared" si="586"/>
        <v>0</v>
      </c>
      <c r="P1418" s="364">
        <f t="shared" si="586"/>
        <v>0</v>
      </c>
      <c r="Q1418" s="364">
        <f t="shared" si="586"/>
        <v>0</v>
      </c>
      <c r="R1418" s="364">
        <f t="shared" si="586"/>
        <v>0</v>
      </c>
      <c r="S1418" s="364">
        <f t="shared" si="586"/>
        <v>0</v>
      </c>
      <c r="T1418" s="364">
        <f t="shared" si="586"/>
        <v>0</v>
      </c>
      <c r="U1418" s="364">
        <f t="shared" si="586"/>
        <v>0</v>
      </c>
      <c r="V1418" s="364">
        <f t="shared" si="586"/>
        <v>0</v>
      </c>
      <c r="W1418" s="366">
        <f>SUBTOTAL(9,W1419:W1420)</f>
        <v>0</v>
      </c>
      <c r="X1418" s="51"/>
      <c r="Y1418"/>
    </row>
    <row r="1419" spans="1:25" s="79" customFormat="1" ht="12.75" customHeight="1" x14ac:dyDescent="0.25">
      <c r="A1419" s="212"/>
      <c r="B1419" s="295"/>
      <c r="C1419" s="273"/>
      <c r="D1419" s="273"/>
      <c r="E1419" s="273"/>
      <c r="F1419" s="359" t="s">
        <v>314</v>
      </c>
      <c r="G1419" s="394">
        <f>G561</f>
        <v>0</v>
      </c>
      <c r="H1419" s="395">
        <f t="shared" ref="H1419:V1419" si="587">H561*VLOOKUP($F1419,DCT,2,FALSE)</f>
        <v>0</v>
      </c>
      <c r="I1419" s="389">
        <f t="shared" si="587"/>
        <v>0</v>
      </c>
      <c r="J1419" s="389">
        <f t="shared" si="587"/>
        <v>0</v>
      </c>
      <c r="K1419" s="390">
        <f t="shared" si="587"/>
        <v>0</v>
      </c>
      <c r="L1419" s="391">
        <f t="shared" si="587"/>
        <v>0</v>
      </c>
      <c r="M1419" s="396">
        <f t="shared" si="587"/>
        <v>0</v>
      </c>
      <c r="N1419" s="392">
        <f t="shared" si="587"/>
        <v>0</v>
      </c>
      <c r="O1419" s="392">
        <f t="shared" si="587"/>
        <v>0</v>
      </c>
      <c r="P1419" s="392">
        <f t="shared" si="587"/>
        <v>0</v>
      </c>
      <c r="Q1419" s="392">
        <f t="shared" si="587"/>
        <v>0</v>
      </c>
      <c r="R1419" s="392">
        <f t="shared" si="587"/>
        <v>0</v>
      </c>
      <c r="S1419" s="392">
        <f t="shared" si="587"/>
        <v>0</v>
      </c>
      <c r="T1419" s="392">
        <f t="shared" si="587"/>
        <v>0</v>
      </c>
      <c r="U1419" s="392">
        <f t="shared" si="587"/>
        <v>0</v>
      </c>
      <c r="V1419" s="399">
        <f t="shared" si="587"/>
        <v>0</v>
      </c>
      <c r="W1419" s="37">
        <f>G1419-SUM(H1419:V1419)</f>
        <v>0</v>
      </c>
      <c r="X1419" s="51"/>
      <c r="Y1419"/>
    </row>
    <row r="1420" spans="1:25" s="79" customFormat="1" ht="12.75" customHeight="1" x14ac:dyDescent="0.25">
      <c r="A1420" s="212"/>
      <c r="B1420" s="295"/>
      <c r="C1420" s="273"/>
      <c r="D1420" s="273"/>
      <c r="E1420" s="273"/>
      <c r="F1420" s="359" t="s">
        <v>315</v>
      </c>
      <c r="G1420" s="394">
        <f>G562</f>
        <v>0</v>
      </c>
      <c r="H1420" s="395">
        <f t="shared" ref="H1420:V1420" si="588">H562*VLOOKUP($F1420,DCT,2,FALSE)</f>
        <v>0</v>
      </c>
      <c r="I1420" s="389">
        <f t="shared" si="588"/>
        <v>0</v>
      </c>
      <c r="J1420" s="389">
        <f t="shared" si="588"/>
        <v>0</v>
      </c>
      <c r="K1420" s="390">
        <f t="shared" si="588"/>
        <v>0</v>
      </c>
      <c r="L1420" s="391">
        <f t="shared" si="588"/>
        <v>0</v>
      </c>
      <c r="M1420" s="396">
        <f t="shared" si="588"/>
        <v>0</v>
      </c>
      <c r="N1420" s="392">
        <f t="shared" si="588"/>
        <v>0</v>
      </c>
      <c r="O1420" s="392">
        <f t="shared" si="588"/>
        <v>0</v>
      </c>
      <c r="P1420" s="392">
        <f t="shared" si="588"/>
        <v>0</v>
      </c>
      <c r="Q1420" s="392">
        <f t="shared" si="588"/>
        <v>0</v>
      </c>
      <c r="R1420" s="392">
        <f t="shared" si="588"/>
        <v>0</v>
      </c>
      <c r="S1420" s="392">
        <f t="shared" si="588"/>
        <v>0</v>
      </c>
      <c r="T1420" s="392">
        <f t="shared" si="588"/>
        <v>0</v>
      </c>
      <c r="U1420" s="392">
        <f t="shared" si="588"/>
        <v>0</v>
      </c>
      <c r="V1420" s="399">
        <f t="shared" si="588"/>
        <v>0</v>
      </c>
      <c r="W1420" s="37">
        <f>G1420-SUM(H1420:V1420)</f>
        <v>0</v>
      </c>
      <c r="X1420" s="51"/>
      <c r="Y1420"/>
    </row>
    <row r="1421" spans="1:25" s="79" customFormat="1" ht="12.75" customHeight="1" x14ac:dyDescent="0.25">
      <c r="A1421" s="212"/>
      <c r="B1421" s="295"/>
      <c r="C1421" s="273"/>
      <c r="D1421" s="272" t="s">
        <v>316</v>
      </c>
      <c r="E1421" s="273"/>
      <c r="F1421" s="273"/>
      <c r="G1421" s="367">
        <f>SUBTOTAL(9,G1422)</f>
        <v>0</v>
      </c>
      <c r="H1421" s="364">
        <f>SUBTOTAL(9,H1422)</f>
        <v>0</v>
      </c>
      <c r="I1421" s="369">
        <f t="shared" ref="I1421:V1421" si="589">SUBTOTAL(9,I1422)</f>
        <v>0</v>
      </c>
      <c r="J1421" s="369">
        <f t="shared" si="589"/>
        <v>0</v>
      </c>
      <c r="K1421" s="370">
        <f t="shared" si="589"/>
        <v>0</v>
      </c>
      <c r="L1421" s="364">
        <f t="shared" si="589"/>
        <v>0</v>
      </c>
      <c r="M1421" s="364">
        <f t="shared" si="589"/>
        <v>0</v>
      </c>
      <c r="N1421" s="364">
        <f t="shared" si="589"/>
        <v>0</v>
      </c>
      <c r="O1421" s="364">
        <f t="shared" si="589"/>
        <v>0</v>
      </c>
      <c r="P1421" s="364">
        <f t="shared" si="589"/>
        <v>0</v>
      </c>
      <c r="Q1421" s="364">
        <f t="shared" si="589"/>
        <v>0</v>
      </c>
      <c r="R1421" s="364">
        <f t="shared" si="589"/>
        <v>0</v>
      </c>
      <c r="S1421" s="364">
        <f t="shared" si="589"/>
        <v>0</v>
      </c>
      <c r="T1421" s="364">
        <f t="shared" si="589"/>
        <v>0</v>
      </c>
      <c r="U1421" s="364">
        <f t="shared" si="589"/>
        <v>0</v>
      </c>
      <c r="V1421" s="364">
        <f t="shared" si="589"/>
        <v>0</v>
      </c>
      <c r="W1421" s="37">
        <f>SUBTOTAL(9,W1422)</f>
        <v>0</v>
      </c>
      <c r="X1421" s="51"/>
      <c r="Y1421"/>
    </row>
    <row r="1422" spans="1:25" s="79" customFormat="1" ht="12.75" customHeight="1" x14ac:dyDescent="0.25">
      <c r="A1422" s="212"/>
      <c r="B1422" s="295"/>
      <c r="C1422" s="273"/>
      <c r="D1422" s="273"/>
      <c r="E1422" s="273"/>
      <c r="F1422" s="359" t="s">
        <v>317</v>
      </c>
      <c r="G1422" s="394">
        <f>G564</f>
        <v>0</v>
      </c>
      <c r="H1422" s="395">
        <f t="shared" ref="H1422:V1422" si="590">H564*VLOOKUP($F1422,DCT,2,FALSE)</f>
        <v>0</v>
      </c>
      <c r="I1422" s="389">
        <f t="shared" si="590"/>
        <v>0</v>
      </c>
      <c r="J1422" s="389">
        <f t="shared" si="590"/>
        <v>0</v>
      </c>
      <c r="K1422" s="390">
        <f t="shared" si="590"/>
        <v>0</v>
      </c>
      <c r="L1422" s="391">
        <f t="shared" si="590"/>
        <v>0</v>
      </c>
      <c r="M1422" s="396">
        <f t="shared" si="590"/>
        <v>0</v>
      </c>
      <c r="N1422" s="392">
        <f t="shared" si="590"/>
        <v>0</v>
      </c>
      <c r="O1422" s="392">
        <f t="shared" si="590"/>
        <v>0</v>
      </c>
      <c r="P1422" s="392">
        <f t="shared" si="590"/>
        <v>0</v>
      </c>
      <c r="Q1422" s="392">
        <f t="shared" si="590"/>
        <v>0</v>
      </c>
      <c r="R1422" s="392">
        <f t="shared" si="590"/>
        <v>0</v>
      </c>
      <c r="S1422" s="392">
        <f t="shared" si="590"/>
        <v>0</v>
      </c>
      <c r="T1422" s="392">
        <f t="shared" si="590"/>
        <v>0</v>
      </c>
      <c r="U1422" s="392">
        <f t="shared" si="590"/>
        <v>0</v>
      </c>
      <c r="V1422" s="399">
        <f t="shared" si="590"/>
        <v>0</v>
      </c>
      <c r="W1422" s="37">
        <f>G1422-SUM(H1422:V1422)</f>
        <v>0</v>
      </c>
      <c r="X1422" s="51"/>
      <c r="Y1422"/>
    </row>
    <row r="1423" spans="1:25" outlineLevel="1" x14ac:dyDescent="0.25">
      <c r="A1423" s="212"/>
      <c r="B1423" s="465"/>
      <c r="C1423" s="273"/>
      <c r="D1423" s="272"/>
      <c r="E1423" s="275"/>
      <c r="F1423" s="273"/>
      <c r="G1423" s="41"/>
      <c r="H1423" s="368"/>
      <c r="I1423" s="369"/>
      <c r="J1423" s="369"/>
      <c r="K1423" s="370"/>
      <c r="L1423" s="364"/>
      <c r="M1423" s="364"/>
      <c r="N1423" s="364"/>
      <c r="O1423" s="364"/>
      <c r="P1423" s="364"/>
      <c r="Q1423" s="364"/>
      <c r="R1423" s="364"/>
      <c r="S1423" s="364"/>
      <c r="T1423" s="364"/>
      <c r="U1423" s="364"/>
      <c r="V1423" s="364"/>
      <c r="W1423" s="366"/>
      <c r="Y1423"/>
    </row>
    <row r="1424" spans="1:25" outlineLevel="1" x14ac:dyDescent="0.25">
      <c r="A1424" s="212"/>
      <c r="B1424" s="465"/>
      <c r="C1424" s="272" t="s">
        <v>318</v>
      </c>
      <c r="D1424" s="272"/>
      <c r="E1424" s="275"/>
      <c r="F1424" s="273"/>
      <c r="G1424" s="41">
        <f>SUBTOTAL(9,G1425:G1427)</f>
        <v>0</v>
      </c>
      <c r="H1424" s="368">
        <f t="shared" ref="H1424:W1424" si="591">SUBTOTAL(9,H1425:H1427)</f>
        <v>0</v>
      </c>
      <c r="I1424" s="369">
        <f t="shared" si="591"/>
        <v>0</v>
      </c>
      <c r="J1424" s="369">
        <f t="shared" si="591"/>
        <v>0</v>
      </c>
      <c r="K1424" s="370">
        <f t="shared" si="591"/>
        <v>0</v>
      </c>
      <c r="L1424" s="364">
        <f t="shared" si="591"/>
        <v>0</v>
      </c>
      <c r="M1424" s="364">
        <f t="shared" si="591"/>
        <v>0</v>
      </c>
      <c r="N1424" s="364">
        <f t="shared" si="591"/>
        <v>0</v>
      </c>
      <c r="O1424" s="364">
        <f t="shared" si="591"/>
        <v>0</v>
      </c>
      <c r="P1424" s="364">
        <f t="shared" si="591"/>
        <v>0</v>
      </c>
      <c r="Q1424" s="364">
        <f t="shared" si="591"/>
        <v>0</v>
      </c>
      <c r="R1424" s="364">
        <f t="shared" si="591"/>
        <v>0</v>
      </c>
      <c r="S1424" s="364">
        <f t="shared" si="591"/>
        <v>0</v>
      </c>
      <c r="T1424" s="364">
        <f t="shared" si="591"/>
        <v>0</v>
      </c>
      <c r="U1424" s="364">
        <f t="shared" si="591"/>
        <v>0</v>
      </c>
      <c r="V1424" s="364">
        <f t="shared" si="591"/>
        <v>0</v>
      </c>
      <c r="W1424" s="366">
        <f t="shared" si="591"/>
        <v>0</v>
      </c>
      <c r="Y1424"/>
    </row>
    <row r="1425" spans="1:25" outlineLevel="1" x14ac:dyDescent="0.25">
      <c r="A1425" s="212"/>
      <c r="B1425" s="465"/>
      <c r="C1425" s="273"/>
      <c r="D1425" s="272"/>
      <c r="E1425" s="275"/>
      <c r="F1425" s="359" t="s">
        <v>150</v>
      </c>
      <c r="G1425" s="426">
        <f>G567</f>
        <v>0</v>
      </c>
      <c r="H1425" s="427">
        <f t="shared" ref="H1425:V1425" si="592">H567*VLOOKUP($F1425,DCT,2,FALSE)</f>
        <v>0</v>
      </c>
      <c r="I1425" s="428">
        <f t="shared" si="592"/>
        <v>0</v>
      </c>
      <c r="J1425" s="428">
        <f t="shared" si="592"/>
        <v>0</v>
      </c>
      <c r="K1425" s="429">
        <f t="shared" si="592"/>
        <v>0</v>
      </c>
      <c r="L1425" s="430">
        <f t="shared" si="592"/>
        <v>0</v>
      </c>
      <c r="M1425" s="431">
        <f t="shared" si="592"/>
        <v>0</v>
      </c>
      <c r="N1425" s="428">
        <f t="shared" si="592"/>
        <v>0</v>
      </c>
      <c r="O1425" s="428">
        <f t="shared" si="592"/>
        <v>0</v>
      </c>
      <c r="P1425" s="428">
        <f t="shared" si="592"/>
        <v>0</v>
      </c>
      <c r="Q1425" s="428">
        <f t="shared" si="592"/>
        <v>0</v>
      </c>
      <c r="R1425" s="428">
        <f t="shared" si="592"/>
        <v>0</v>
      </c>
      <c r="S1425" s="428">
        <f t="shared" si="592"/>
        <v>0</v>
      </c>
      <c r="T1425" s="428">
        <f t="shared" si="592"/>
        <v>0</v>
      </c>
      <c r="U1425" s="428">
        <f t="shared" si="592"/>
        <v>0</v>
      </c>
      <c r="V1425" s="432">
        <f t="shared" si="592"/>
        <v>0</v>
      </c>
      <c r="W1425" s="426">
        <f t="shared" ref="W1425:W1427" si="593">G1425-SUM(H1425:V1425)</f>
        <v>0</v>
      </c>
      <c r="Y1425"/>
    </row>
    <row r="1426" spans="1:25" outlineLevel="1" x14ac:dyDescent="0.25">
      <c r="A1426" s="212"/>
      <c r="B1426" s="465"/>
      <c r="C1426" s="273"/>
      <c r="D1426" s="272"/>
      <c r="E1426" s="275"/>
      <c r="F1426" s="359" t="s">
        <v>151</v>
      </c>
      <c r="G1426" s="426">
        <f>G568</f>
        <v>0</v>
      </c>
      <c r="H1426" s="427">
        <f t="shared" ref="H1426:V1426" si="594">H568*VLOOKUP($F1426,DCT,2,FALSE)</f>
        <v>0</v>
      </c>
      <c r="I1426" s="428">
        <f t="shared" si="594"/>
        <v>0</v>
      </c>
      <c r="J1426" s="428">
        <f t="shared" si="594"/>
        <v>0</v>
      </c>
      <c r="K1426" s="429">
        <f t="shared" si="594"/>
        <v>0</v>
      </c>
      <c r="L1426" s="430">
        <f t="shared" si="594"/>
        <v>0</v>
      </c>
      <c r="M1426" s="431">
        <f t="shared" si="594"/>
        <v>0</v>
      </c>
      <c r="N1426" s="428">
        <f t="shared" si="594"/>
        <v>0</v>
      </c>
      <c r="O1426" s="428">
        <f t="shared" si="594"/>
        <v>0</v>
      </c>
      <c r="P1426" s="428">
        <f t="shared" si="594"/>
        <v>0</v>
      </c>
      <c r="Q1426" s="428">
        <f t="shared" si="594"/>
        <v>0</v>
      </c>
      <c r="R1426" s="428">
        <f t="shared" si="594"/>
        <v>0</v>
      </c>
      <c r="S1426" s="428">
        <f t="shared" si="594"/>
        <v>0</v>
      </c>
      <c r="T1426" s="428">
        <f t="shared" si="594"/>
        <v>0</v>
      </c>
      <c r="U1426" s="428">
        <f t="shared" si="594"/>
        <v>0</v>
      </c>
      <c r="V1426" s="432">
        <f t="shared" si="594"/>
        <v>0</v>
      </c>
      <c r="W1426" s="426">
        <f t="shared" si="593"/>
        <v>0</v>
      </c>
      <c r="Y1426"/>
    </row>
    <row r="1427" spans="1:25" outlineLevel="1" x14ac:dyDescent="0.25">
      <c r="A1427" s="212"/>
      <c r="B1427" s="465"/>
      <c r="C1427" s="273"/>
      <c r="D1427" s="272"/>
      <c r="E1427" s="275"/>
      <c r="F1427" s="359" t="s">
        <v>152</v>
      </c>
      <c r="G1427" s="426">
        <f>G569</f>
        <v>0</v>
      </c>
      <c r="H1427" s="427">
        <f t="shared" ref="H1427:V1427" si="595">H569*VLOOKUP($F1427,DCT,2,FALSE)</f>
        <v>0</v>
      </c>
      <c r="I1427" s="428">
        <f t="shared" si="595"/>
        <v>0</v>
      </c>
      <c r="J1427" s="428">
        <f t="shared" si="595"/>
        <v>0</v>
      </c>
      <c r="K1427" s="429">
        <f t="shared" si="595"/>
        <v>0</v>
      </c>
      <c r="L1427" s="430">
        <f t="shared" si="595"/>
        <v>0</v>
      </c>
      <c r="M1427" s="431">
        <f t="shared" si="595"/>
        <v>0</v>
      </c>
      <c r="N1427" s="428">
        <f t="shared" si="595"/>
        <v>0</v>
      </c>
      <c r="O1427" s="428">
        <f t="shared" si="595"/>
        <v>0</v>
      </c>
      <c r="P1427" s="428">
        <f t="shared" si="595"/>
        <v>0</v>
      </c>
      <c r="Q1427" s="428">
        <f t="shared" si="595"/>
        <v>0</v>
      </c>
      <c r="R1427" s="428">
        <f t="shared" si="595"/>
        <v>0</v>
      </c>
      <c r="S1427" s="428">
        <f t="shared" si="595"/>
        <v>0</v>
      </c>
      <c r="T1427" s="428">
        <f t="shared" si="595"/>
        <v>0</v>
      </c>
      <c r="U1427" s="428">
        <f t="shared" si="595"/>
        <v>0</v>
      </c>
      <c r="V1427" s="432">
        <f t="shared" si="595"/>
        <v>0</v>
      </c>
      <c r="W1427" s="426">
        <f t="shared" si="593"/>
        <v>0</v>
      </c>
      <c r="Y1427"/>
    </row>
    <row r="1428" spans="1:25" s="79" customFormat="1" ht="12.75" customHeight="1" x14ac:dyDescent="0.25">
      <c r="A1428" s="212"/>
      <c r="B1428" s="295"/>
      <c r="C1428" s="273"/>
      <c r="D1428" s="273"/>
      <c r="E1428" s="273"/>
      <c r="F1428" s="273"/>
      <c r="G1428" s="394"/>
      <c r="H1428" s="364"/>
      <c r="I1428" s="364"/>
      <c r="J1428" s="364"/>
      <c r="K1428" s="381"/>
      <c r="L1428" s="364"/>
      <c r="M1428" s="31"/>
      <c r="N1428" s="364"/>
      <c r="O1428" s="364"/>
      <c r="P1428" s="364"/>
      <c r="Q1428" s="364"/>
      <c r="R1428" s="364"/>
      <c r="S1428" s="364"/>
      <c r="T1428" s="364"/>
      <c r="U1428" s="364"/>
      <c r="V1428" s="380"/>
      <c r="W1428" s="366"/>
      <c r="X1428" s="51"/>
      <c r="Y1428"/>
    </row>
    <row r="1429" spans="1:25" s="79" customFormat="1" ht="16.2" thickBot="1" x14ac:dyDescent="0.3">
      <c r="A1429" s="212"/>
      <c r="B1429" s="279" t="s">
        <v>319</v>
      </c>
      <c r="C1429" s="483"/>
      <c r="D1429" s="483"/>
      <c r="E1429" s="483"/>
      <c r="F1429" s="483"/>
      <c r="G1429" s="372">
        <f t="shared" ref="G1429:W1429" si="596">SUBTOTAL(9,G1381:G1428)</f>
        <v>0</v>
      </c>
      <c r="H1429" s="382">
        <f t="shared" si="596"/>
        <v>0</v>
      </c>
      <c r="I1429" s="383">
        <f t="shared" si="596"/>
        <v>0</v>
      </c>
      <c r="J1429" s="383">
        <f t="shared" si="596"/>
        <v>0</v>
      </c>
      <c r="K1429" s="384">
        <f t="shared" si="596"/>
        <v>0</v>
      </c>
      <c r="L1429" s="385">
        <f t="shared" si="596"/>
        <v>0</v>
      </c>
      <c r="M1429" s="386">
        <f t="shared" si="596"/>
        <v>0</v>
      </c>
      <c r="N1429" s="387">
        <f t="shared" si="596"/>
        <v>0</v>
      </c>
      <c r="O1429" s="387">
        <f t="shared" si="596"/>
        <v>0</v>
      </c>
      <c r="P1429" s="387">
        <f t="shared" si="596"/>
        <v>0</v>
      </c>
      <c r="Q1429" s="387">
        <f t="shared" si="596"/>
        <v>0</v>
      </c>
      <c r="R1429" s="387">
        <f t="shared" si="596"/>
        <v>0</v>
      </c>
      <c r="S1429" s="387">
        <f t="shared" si="596"/>
        <v>0</v>
      </c>
      <c r="T1429" s="387">
        <f t="shared" si="596"/>
        <v>0</v>
      </c>
      <c r="U1429" s="387">
        <f t="shared" si="596"/>
        <v>0</v>
      </c>
      <c r="V1429" s="374">
        <f t="shared" si="596"/>
        <v>0</v>
      </c>
      <c r="W1429" s="376">
        <f t="shared" si="596"/>
        <v>0</v>
      </c>
      <c r="X1429" s="51"/>
      <c r="Y1429"/>
    </row>
    <row r="1430" spans="1:25" ht="13.8" thickBot="1" x14ac:dyDescent="0.3">
      <c r="A1430" s="212"/>
      <c r="B1430" s="51"/>
      <c r="G1430" s="493"/>
      <c r="H1430" s="493"/>
      <c r="I1430" s="493"/>
      <c r="J1430" s="493"/>
      <c r="K1430" s="493"/>
      <c r="L1430" s="493"/>
      <c r="M1430" s="42"/>
      <c r="N1430" s="493"/>
      <c r="O1430" s="493"/>
      <c r="P1430" s="493"/>
      <c r="Q1430" s="493"/>
      <c r="R1430" s="493"/>
      <c r="S1430" s="493"/>
      <c r="T1430" s="493"/>
      <c r="U1430" s="493"/>
      <c r="V1430" s="493"/>
      <c r="W1430" s="493"/>
      <c r="Y1430"/>
    </row>
    <row r="1431" spans="1:25" s="79" customFormat="1" ht="16.2" thickBot="1" x14ac:dyDescent="0.3">
      <c r="A1431" s="212"/>
      <c r="B1431" s="433" t="s">
        <v>320</v>
      </c>
      <c r="C1431" s="475"/>
      <c r="D1431" s="475"/>
      <c r="E1431" s="475"/>
      <c r="F1431" s="475"/>
      <c r="G1431" s="494"/>
      <c r="H1431" s="494"/>
      <c r="I1431" s="494"/>
      <c r="J1431" s="494"/>
      <c r="K1431" s="494"/>
      <c r="L1431" s="494"/>
      <c r="M1431" s="494"/>
      <c r="N1431" s="494"/>
      <c r="O1431" s="494"/>
      <c r="P1431" s="494"/>
      <c r="Q1431" s="494"/>
      <c r="R1431" s="494"/>
      <c r="S1431" s="494"/>
      <c r="T1431" s="494"/>
      <c r="U1431" s="494"/>
      <c r="V1431" s="494"/>
      <c r="W1431" s="495"/>
      <c r="X1431" s="51"/>
      <c r="Y1431"/>
    </row>
    <row r="1432" spans="1:25" x14ac:dyDescent="0.25">
      <c r="A1432" s="212"/>
      <c r="B1432" s="295"/>
      <c r="C1432" s="272" t="s">
        <v>321</v>
      </c>
      <c r="D1432" s="273"/>
      <c r="E1432" s="273"/>
      <c r="F1432" s="273"/>
      <c r="G1432" s="40"/>
      <c r="H1432" s="33"/>
      <c r="I1432" s="33"/>
      <c r="J1432" s="33"/>
      <c r="K1432" s="35"/>
      <c r="L1432" s="34"/>
      <c r="M1432" s="33"/>
      <c r="N1432" s="33"/>
      <c r="O1432" s="33"/>
      <c r="P1432" s="33"/>
      <c r="Q1432" s="33"/>
      <c r="R1432" s="33"/>
      <c r="S1432" s="33"/>
      <c r="T1432" s="33"/>
      <c r="U1432" s="33"/>
      <c r="V1432" s="35"/>
      <c r="W1432" s="35"/>
      <c r="Y1432"/>
    </row>
    <row r="1433" spans="1:25" x14ac:dyDescent="0.25">
      <c r="A1433" s="212"/>
      <c r="B1433" s="465"/>
      <c r="C1433" s="272"/>
      <c r="D1433" s="276" t="s">
        <v>20</v>
      </c>
      <c r="E1433" s="273"/>
      <c r="F1433" s="273"/>
      <c r="G1433" s="367"/>
      <c r="H1433" s="368"/>
      <c r="I1433" s="369"/>
      <c r="J1433" s="369"/>
      <c r="K1433" s="370"/>
      <c r="L1433" s="363"/>
      <c r="M1433" s="364"/>
      <c r="N1433" s="364"/>
      <c r="O1433" s="364"/>
      <c r="P1433" s="364"/>
      <c r="Q1433" s="364"/>
      <c r="R1433" s="364"/>
      <c r="S1433" s="364"/>
      <c r="T1433" s="364"/>
      <c r="U1433" s="364"/>
      <c r="V1433" s="365"/>
      <c r="W1433" s="365"/>
      <c r="Y1433"/>
    </row>
    <row r="1434" spans="1:25" x14ac:dyDescent="0.25">
      <c r="A1434" s="212"/>
      <c r="B1434" s="465"/>
      <c r="C1434" s="272"/>
      <c r="D1434" s="272"/>
      <c r="E1434" s="273" t="s">
        <v>21</v>
      </c>
      <c r="F1434" s="273"/>
      <c r="G1434" s="367">
        <f>SUBTOTAL(9,G1435:G1438)</f>
        <v>0</v>
      </c>
      <c r="H1434" s="368">
        <f t="shared" ref="H1434:W1434" si="597">SUBTOTAL(9,H1435:H1438)</f>
        <v>0</v>
      </c>
      <c r="I1434" s="369">
        <f t="shared" si="597"/>
        <v>0</v>
      </c>
      <c r="J1434" s="369">
        <f t="shared" si="597"/>
        <v>0</v>
      </c>
      <c r="K1434" s="370">
        <f t="shared" si="597"/>
        <v>0</v>
      </c>
      <c r="L1434" s="364">
        <f t="shared" si="597"/>
        <v>0</v>
      </c>
      <c r="M1434" s="364">
        <f t="shared" si="597"/>
        <v>0</v>
      </c>
      <c r="N1434" s="364">
        <f t="shared" si="597"/>
        <v>0</v>
      </c>
      <c r="O1434" s="364">
        <f t="shared" si="597"/>
        <v>0</v>
      </c>
      <c r="P1434" s="364">
        <f t="shared" si="597"/>
        <v>0</v>
      </c>
      <c r="Q1434" s="364">
        <f t="shared" si="597"/>
        <v>0</v>
      </c>
      <c r="R1434" s="364">
        <f t="shared" si="597"/>
        <v>0</v>
      </c>
      <c r="S1434" s="364">
        <f t="shared" si="597"/>
        <v>0</v>
      </c>
      <c r="T1434" s="364">
        <f t="shared" si="597"/>
        <v>0</v>
      </c>
      <c r="U1434" s="364">
        <f t="shared" si="597"/>
        <v>0</v>
      </c>
      <c r="V1434" s="364">
        <f t="shared" si="597"/>
        <v>0</v>
      </c>
      <c r="W1434" s="366">
        <f t="shared" si="597"/>
        <v>0</v>
      </c>
      <c r="Y1434"/>
    </row>
    <row r="1435" spans="1:25" outlineLevel="1" x14ac:dyDescent="0.25">
      <c r="A1435" s="212"/>
      <c r="B1435" s="465"/>
      <c r="C1435" s="272"/>
      <c r="D1435" s="272"/>
      <c r="E1435" s="273"/>
      <c r="F1435" s="274" t="s">
        <v>22</v>
      </c>
      <c r="G1435" s="394">
        <f>G577</f>
        <v>0</v>
      </c>
      <c r="H1435" s="421">
        <f>G1435*(1-VLOOKUP($F1435,SHT,2,FALSE))+H577*(1-VLOOKUP($F1435,SHT,2,FALSE))</f>
        <v>0</v>
      </c>
      <c r="I1435" s="389">
        <f t="shared" ref="I1435:V1435" si="598">I577*(1-VLOOKUP($F1435,SHT,2,FALSE))</f>
        <v>0</v>
      </c>
      <c r="J1435" s="389">
        <f t="shared" si="598"/>
        <v>0</v>
      </c>
      <c r="K1435" s="390">
        <f t="shared" si="598"/>
        <v>0</v>
      </c>
      <c r="L1435" s="391">
        <f t="shared" si="598"/>
        <v>0</v>
      </c>
      <c r="M1435" s="396">
        <f t="shared" si="598"/>
        <v>0</v>
      </c>
      <c r="N1435" s="392">
        <f t="shared" si="598"/>
        <v>0</v>
      </c>
      <c r="O1435" s="392">
        <f t="shared" si="598"/>
        <v>0</v>
      </c>
      <c r="P1435" s="392">
        <f t="shared" si="598"/>
        <v>0</v>
      </c>
      <c r="Q1435" s="392">
        <f t="shared" si="598"/>
        <v>0</v>
      </c>
      <c r="R1435" s="392">
        <f t="shared" si="598"/>
        <v>0</v>
      </c>
      <c r="S1435" s="392">
        <f t="shared" si="598"/>
        <v>0</v>
      </c>
      <c r="T1435" s="388">
        <f t="shared" si="598"/>
        <v>0</v>
      </c>
      <c r="U1435" s="392">
        <f t="shared" si="598"/>
        <v>0</v>
      </c>
      <c r="V1435" s="393">
        <f t="shared" si="598"/>
        <v>0</v>
      </c>
      <c r="W1435" s="37">
        <f>W577</f>
        <v>0</v>
      </c>
      <c r="Y1435"/>
    </row>
    <row r="1436" spans="1:25" outlineLevel="1" x14ac:dyDescent="0.25">
      <c r="A1436" s="212"/>
      <c r="B1436" s="465"/>
      <c r="C1436" s="272"/>
      <c r="D1436" s="272"/>
      <c r="E1436" s="273"/>
      <c r="F1436" s="274" t="s">
        <v>23</v>
      </c>
      <c r="G1436" s="394">
        <f>G578</f>
        <v>0</v>
      </c>
      <c r="H1436" s="421">
        <f>G1436*(1-VLOOKUP($F1436,SHT,2,FALSE))+H578*(1-VLOOKUP($F1436,SHT,2,FALSE))</f>
        <v>0</v>
      </c>
      <c r="I1436" s="389">
        <f t="shared" ref="I1436:V1436" si="599">I578*(1-VLOOKUP($F1436,SHT,2,FALSE))</f>
        <v>0</v>
      </c>
      <c r="J1436" s="389">
        <f t="shared" si="599"/>
        <v>0</v>
      </c>
      <c r="K1436" s="390">
        <f t="shared" si="599"/>
        <v>0</v>
      </c>
      <c r="L1436" s="391">
        <f t="shared" si="599"/>
        <v>0</v>
      </c>
      <c r="M1436" s="396">
        <f t="shared" si="599"/>
        <v>0</v>
      </c>
      <c r="N1436" s="392">
        <f t="shared" si="599"/>
        <v>0</v>
      </c>
      <c r="O1436" s="392">
        <f t="shared" si="599"/>
        <v>0</v>
      </c>
      <c r="P1436" s="392">
        <f t="shared" si="599"/>
        <v>0</v>
      </c>
      <c r="Q1436" s="392">
        <f t="shared" si="599"/>
        <v>0</v>
      </c>
      <c r="R1436" s="392">
        <f t="shared" si="599"/>
        <v>0</v>
      </c>
      <c r="S1436" s="392">
        <f t="shared" si="599"/>
        <v>0</v>
      </c>
      <c r="T1436" s="388">
        <f t="shared" si="599"/>
        <v>0</v>
      </c>
      <c r="U1436" s="392">
        <f t="shared" si="599"/>
        <v>0</v>
      </c>
      <c r="V1436" s="393">
        <f t="shared" si="599"/>
        <v>0</v>
      </c>
      <c r="W1436" s="37">
        <f>W578</f>
        <v>0</v>
      </c>
      <c r="Y1436"/>
    </row>
    <row r="1437" spans="1:25" outlineLevel="1" x14ac:dyDescent="0.25">
      <c r="A1437" s="212"/>
      <c r="B1437" s="465"/>
      <c r="C1437" s="272"/>
      <c r="D1437" s="272"/>
      <c r="E1437" s="273"/>
      <c r="F1437" s="274" t="s">
        <v>24</v>
      </c>
      <c r="G1437" s="394">
        <f>G579</f>
        <v>0</v>
      </c>
      <c r="H1437" s="421">
        <f>G1437*(1-VLOOKUP($F1437,SHT,2,FALSE))+H579*(1-VLOOKUP($F1437,SHT,2,FALSE))</f>
        <v>0</v>
      </c>
      <c r="I1437" s="389">
        <f t="shared" ref="I1437:V1437" si="600">I579*(1-VLOOKUP($F1437,SHT,2,FALSE))</f>
        <v>0</v>
      </c>
      <c r="J1437" s="389">
        <f t="shared" si="600"/>
        <v>0</v>
      </c>
      <c r="K1437" s="390">
        <f t="shared" si="600"/>
        <v>0</v>
      </c>
      <c r="L1437" s="391">
        <f t="shared" si="600"/>
        <v>0</v>
      </c>
      <c r="M1437" s="396">
        <f t="shared" si="600"/>
        <v>0</v>
      </c>
      <c r="N1437" s="392">
        <f t="shared" si="600"/>
        <v>0</v>
      </c>
      <c r="O1437" s="392">
        <f t="shared" si="600"/>
        <v>0</v>
      </c>
      <c r="P1437" s="392">
        <f t="shared" si="600"/>
        <v>0</v>
      </c>
      <c r="Q1437" s="392">
        <f t="shared" si="600"/>
        <v>0</v>
      </c>
      <c r="R1437" s="392">
        <f t="shared" si="600"/>
        <v>0</v>
      </c>
      <c r="S1437" s="392">
        <f t="shared" si="600"/>
        <v>0</v>
      </c>
      <c r="T1437" s="388">
        <f t="shared" si="600"/>
        <v>0</v>
      </c>
      <c r="U1437" s="392">
        <f t="shared" si="600"/>
        <v>0</v>
      </c>
      <c r="V1437" s="393">
        <f t="shared" si="600"/>
        <v>0</v>
      </c>
      <c r="W1437" s="37">
        <f>W579</f>
        <v>0</v>
      </c>
      <c r="Y1437"/>
    </row>
    <row r="1438" spans="1:25" outlineLevel="1" x14ac:dyDescent="0.25">
      <c r="A1438" s="212"/>
      <c r="B1438" s="465"/>
      <c r="C1438" s="272"/>
      <c r="D1438" s="272"/>
      <c r="E1438" s="273"/>
      <c r="F1438" s="274" t="s">
        <v>25</v>
      </c>
      <c r="G1438" s="394">
        <f>G580</f>
        <v>0</v>
      </c>
      <c r="H1438" s="421">
        <f>G1438*(1-VLOOKUP($F1438,SHT,2,FALSE))+H580*(1-VLOOKUP($F1438,SHT,2,FALSE))</f>
        <v>0</v>
      </c>
      <c r="I1438" s="389">
        <f t="shared" ref="I1438:V1438" si="601">I580*(1-VLOOKUP($F1438,SHT,2,FALSE))</f>
        <v>0</v>
      </c>
      <c r="J1438" s="389">
        <f t="shared" si="601"/>
        <v>0</v>
      </c>
      <c r="K1438" s="390">
        <f t="shared" si="601"/>
        <v>0</v>
      </c>
      <c r="L1438" s="391">
        <f t="shared" si="601"/>
        <v>0</v>
      </c>
      <c r="M1438" s="396">
        <f t="shared" si="601"/>
        <v>0</v>
      </c>
      <c r="N1438" s="392">
        <f t="shared" si="601"/>
        <v>0</v>
      </c>
      <c r="O1438" s="392">
        <f t="shared" si="601"/>
        <v>0</v>
      </c>
      <c r="P1438" s="392">
        <f t="shared" si="601"/>
        <v>0</v>
      </c>
      <c r="Q1438" s="392">
        <f t="shared" si="601"/>
        <v>0</v>
      </c>
      <c r="R1438" s="392">
        <f t="shared" si="601"/>
        <v>0</v>
      </c>
      <c r="S1438" s="392">
        <f t="shared" si="601"/>
        <v>0</v>
      </c>
      <c r="T1438" s="388">
        <f t="shared" si="601"/>
        <v>0</v>
      </c>
      <c r="U1438" s="392">
        <f t="shared" si="601"/>
        <v>0</v>
      </c>
      <c r="V1438" s="393">
        <f t="shared" si="601"/>
        <v>0</v>
      </c>
      <c r="W1438" s="37">
        <f>W580</f>
        <v>0</v>
      </c>
      <c r="Y1438"/>
    </row>
    <row r="1439" spans="1:25" x14ac:dyDescent="0.25">
      <c r="A1439" s="212"/>
      <c r="B1439" s="465"/>
      <c r="C1439" s="272"/>
      <c r="D1439" s="272"/>
      <c r="E1439" s="273" t="s">
        <v>26</v>
      </c>
      <c r="F1439" s="273"/>
      <c r="G1439" s="367">
        <f t="shared" ref="G1439:W1439" si="602">SUBTOTAL(9,G1440:G1443)</f>
        <v>0</v>
      </c>
      <c r="H1439" s="368">
        <f t="shared" si="602"/>
        <v>0</v>
      </c>
      <c r="I1439" s="369">
        <f t="shared" si="602"/>
        <v>0</v>
      </c>
      <c r="J1439" s="369">
        <f t="shared" si="602"/>
        <v>0</v>
      </c>
      <c r="K1439" s="370">
        <f t="shared" si="602"/>
        <v>0</v>
      </c>
      <c r="L1439" s="364">
        <f t="shared" si="602"/>
        <v>0</v>
      </c>
      <c r="M1439" s="364">
        <f t="shared" si="602"/>
        <v>0</v>
      </c>
      <c r="N1439" s="364">
        <f t="shared" si="602"/>
        <v>0</v>
      </c>
      <c r="O1439" s="364">
        <f t="shared" si="602"/>
        <v>0</v>
      </c>
      <c r="P1439" s="364">
        <f t="shared" si="602"/>
        <v>0</v>
      </c>
      <c r="Q1439" s="364">
        <f t="shared" si="602"/>
        <v>0</v>
      </c>
      <c r="R1439" s="364">
        <f t="shared" si="602"/>
        <v>0</v>
      </c>
      <c r="S1439" s="364">
        <f t="shared" si="602"/>
        <v>0</v>
      </c>
      <c r="T1439" s="364">
        <f t="shared" si="602"/>
        <v>0</v>
      </c>
      <c r="U1439" s="364">
        <f t="shared" si="602"/>
        <v>0</v>
      </c>
      <c r="V1439" s="364">
        <f t="shared" si="602"/>
        <v>0</v>
      </c>
      <c r="W1439" s="366">
        <f t="shared" si="602"/>
        <v>0</v>
      </c>
      <c r="Y1439"/>
    </row>
    <row r="1440" spans="1:25" outlineLevel="1" x14ac:dyDescent="0.25">
      <c r="A1440" s="212"/>
      <c r="B1440" s="465"/>
      <c r="C1440" s="272"/>
      <c r="D1440" s="272"/>
      <c r="E1440" s="273"/>
      <c r="F1440" s="274" t="s">
        <v>27</v>
      </c>
      <c r="G1440" s="394">
        <f>G582</f>
        <v>0</v>
      </c>
      <c r="H1440" s="421">
        <f>G1440*(1-VLOOKUP($F1440,SHT,2,FALSE))+H582*(1-VLOOKUP($F1440,SHT,2,FALSE))</f>
        <v>0</v>
      </c>
      <c r="I1440" s="389">
        <f t="shared" ref="I1440:V1440" si="603">I582*(1-VLOOKUP($F1440,SHT,2,FALSE))</f>
        <v>0</v>
      </c>
      <c r="J1440" s="389">
        <f t="shared" si="603"/>
        <v>0</v>
      </c>
      <c r="K1440" s="390">
        <f t="shared" si="603"/>
        <v>0</v>
      </c>
      <c r="L1440" s="391">
        <f t="shared" si="603"/>
        <v>0</v>
      </c>
      <c r="M1440" s="396">
        <f t="shared" si="603"/>
        <v>0</v>
      </c>
      <c r="N1440" s="392">
        <f t="shared" si="603"/>
        <v>0</v>
      </c>
      <c r="O1440" s="392">
        <f t="shared" si="603"/>
        <v>0</v>
      </c>
      <c r="P1440" s="392">
        <f t="shared" si="603"/>
        <v>0</v>
      </c>
      <c r="Q1440" s="392">
        <f t="shared" si="603"/>
        <v>0</v>
      </c>
      <c r="R1440" s="392">
        <f t="shared" si="603"/>
        <v>0</v>
      </c>
      <c r="S1440" s="392">
        <f t="shared" si="603"/>
        <v>0</v>
      </c>
      <c r="T1440" s="388">
        <f t="shared" si="603"/>
        <v>0</v>
      </c>
      <c r="U1440" s="392">
        <f t="shared" si="603"/>
        <v>0</v>
      </c>
      <c r="V1440" s="393">
        <f t="shared" si="603"/>
        <v>0</v>
      </c>
      <c r="W1440" s="37">
        <f>W582</f>
        <v>0</v>
      </c>
      <c r="Y1440"/>
    </row>
    <row r="1441" spans="1:25" outlineLevel="1" x14ac:dyDescent="0.25">
      <c r="A1441" s="212"/>
      <c r="B1441" s="465"/>
      <c r="C1441" s="272"/>
      <c r="D1441" s="272"/>
      <c r="E1441" s="273"/>
      <c r="F1441" s="274" t="s">
        <v>28</v>
      </c>
      <c r="G1441" s="394">
        <f>G583</f>
        <v>0</v>
      </c>
      <c r="H1441" s="421">
        <f>G1441*(1-VLOOKUP($F1441,SHT,2,FALSE))+H583*(1-VLOOKUP($F1441,SHT,2,FALSE))</f>
        <v>0</v>
      </c>
      <c r="I1441" s="389">
        <f t="shared" ref="I1441:V1441" si="604">I583*(1-VLOOKUP($F1441,SHT,2,FALSE))</f>
        <v>0</v>
      </c>
      <c r="J1441" s="389">
        <f t="shared" si="604"/>
        <v>0</v>
      </c>
      <c r="K1441" s="390">
        <f t="shared" si="604"/>
        <v>0</v>
      </c>
      <c r="L1441" s="391">
        <f t="shared" si="604"/>
        <v>0</v>
      </c>
      <c r="M1441" s="396">
        <f t="shared" si="604"/>
        <v>0</v>
      </c>
      <c r="N1441" s="392">
        <f t="shared" si="604"/>
        <v>0</v>
      </c>
      <c r="O1441" s="392">
        <f t="shared" si="604"/>
        <v>0</v>
      </c>
      <c r="P1441" s="392">
        <f t="shared" si="604"/>
        <v>0</v>
      </c>
      <c r="Q1441" s="392">
        <f t="shared" si="604"/>
        <v>0</v>
      </c>
      <c r="R1441" s="392">
        <f t="shared" si="604"/>
        <v>0</v>
      </c>
      <c r="S1441" s="392">
        <f t="shared" si="604"/>
        <v>0</v>
      </c>
      <c r="T1441" s="388">
        <f t="shared" si="604"/>
        <v>0</v>
      </c>
      <c r="U1441" s="392">
        <f t="shared" si="604"/>
        <v>0</v>
      </c>
      <c r="V1441" s="393">
        <f t="shared" si="604"/>
        <v>0</v>
      </c>
      <c r="W1441" s="37">
        <f>W583</f>
        <v>0</v>
      </c>
      <c r="Y1441"/>
    </row>
    <row r="1442" spans="1:25" outlineLevel="1" x14ac:dyDescent="0.25">
      <c r="A1442" s="212"/>
      <c r="B1442" s="465"/>
      <c r="C1442" s="272"/>
      <c r="D1442" s="272"/>
      <c r="E1442" s="273"/>
      <c r="F1442" s="274" t="s">
        <v>29</v>
      </c>
      <c r="G1442" s="394">
        <f>G584</f>
        <v>0</v>
      </c>
      <c r="H1442" s="421">
        <f>G1442*(1-VLOOKUP($F1442,SHT,2,FALSE))+H584*(1-VLOOKUP($F1442,SHT,2,FALSE))</f>
        <v>0</v>
      </c>
      <c r="I1442" s="389">
        <f t="shared" ref="I1442:V1442" si="605">I584*(1-VLOOKUP($F1442,SHT,2,FALSE))</f>
        <v>0</v>
      </c>
      <c r="J1442" s="389">
        <f t="shared" si="605"/>
        <v>0</v>
      </c>
      <c r="K1442" s="390">
        <f t="shared" si="605"/>
        <v>0</v>
      </c>
      <c r="L1442" s="391">
        <f t="shared" si="605"/>
        <v>0</v>
      </c>
      <c r="M1442" s="396">
        <f t="shared" si="605"/>
        <v>0</v>
      </c>
      <c r="N1442" s="392">
        <f t="shared" si="605"/>
        <v>0</v>
      </c>
      <c r="O1442" s="392">
        <f t="shared" si="605"/>
        <v>0</v>
      </c>
      <c r="P1442" s="392">
        <f t="shared" si="605"/>
        <v>0</v>
      </c>
      <c r="Q1442" s="392">
        <f t="shared" si="605"/>
        <v>0</v>
      </c>
      <c r="R1442" s="392">
        <f t="shared" si="605"/>
        <v>0</v>
      </c>
      <c r="S1442" s="392">
        <f t="shared" si="605"/>
        <v>0</v>
      </c>
      <c r="T1442" s="388">
        <f t="shared" si="605"/>
        <v>0</v>
      </c>
      <c r="U1442" s="392">
        <f t="shared" si="605"/>
        <v>0</v>
      </c>
      <c r="V1442" s="393">
        <f t="shared" si="605"/>
        <v>0</v>
      </c>
      <c r="W1442" s="37">
        <f>W584</f>
        <v>0</v>
      </c>
      <c r="Y1442"/>
    </row>
    <row r="1443" spans="1:25" outlineLevel="1" x14ac:dyDescent="0.25">
      <c r="A1443" s="212"/>
      <c r="B1443" s="465"/>
      <c r="C1443" s="272"/>
      <c r="D1443" s="272"/>
      <c r="E1443" s="273"/>
      <c r="F1443" s="274" t="s">
        <v>30</v>
      </c>
      <c r="G1443" s="394">
        <f>G585</f>
        <v>0</v>
      </c>
      <c r="H1443" s="421">
        <f>G1443*(1-VLOOKUP($F1443,SHT,2,FALSE))+H585*(1-VLOOKUP($F1443,SHT,2,FALSE))</f>
        <v>0</v>
      </c>
      <c r="I1443" s="389">
        <f t="shared" ref="I1443:V1443" si="606">I585*(1-VLOOKUP($F1443,SHT,2,FALSE))</f>
        <v>0</v>
      </c>
      <c r="J1443" s="389">
        <f t="shared" si="606"/>
        <v>0</v>
      </c>
      <c r="K1443" s="390">
        <f t="shared" si="606"/>
        <v>0</v>
      </c>
      <c r="L1443" s="391">
        <f t="shared" si="606"/>
        <v>0</v>
      </c>
      <c r="M1443" s="396">
        <f t="shared" si="606"/>
        <v>0</v>
      </c>
      <c r="N1443" s="392">
        <f t="shared" si="606"/>
        <v>0</v>
      </c>
      <c r="O1443" s="392">
        <f t="shared" si="606"/>
        <v>0</v>
      </c>
      <c r="P1443" s="392">
        <f t="shared" si="606"/>
        <v>0</v>
      </c>
      <c r="Q1443" s="392">
        <f t="shared" si="606"/>
        <v>0</v>
      </c>
      <c r="R1443" s="392">
        <f t="shared" si="606"/>
        <v>0</v>
      </c>
      <c r="S1443" s="392">
        <f t="shared" si="606"/>
        <v>0</v>
      </c>
      <c r="T1443" s="388">
        <f t="shared" si="606"/>
        <v>0</v>
      </c>
      <c r="U1443" s="392">
        <f t="shared" si="606"/>
        <v>0</v>
      </c>
      <c r="V1443" s="393">
        <f t="shared" si="606"/>
        <v>0</v>
      </c>
      <c r="W1443" s="37">
        <f>W585</f>
        <v>0</v>
      </c>
      <c r="Y1443"/>
    </row>
    <row r="1444" spans="1:25" x14ac:dyDescent="0.25">
      <c r="A1444" s="212"/>
      <c r="B1444" s="465"/>
      <c r="C1444" s="272"/>
      <c r="D1444" s="272"/>
      <c r="E1444" s="273" t="s">
        <v>31</v>
      </c>
      <c r="F1444" s="273"/>
      <c r="G1444" s="367">
        <f t="shared" ref="G1444:W1444" si="607">SUBTOTAL(9,G1445:G1448)</f>
        <v>0</v>
      </c>
      <c r="H1444" s="368">
        <f t="shared" si="607"/>
        <v>0</v>
      </c>
      <c r="I1444" s="369">
        <f t="shared" si="607"/>
        <v>0</v>
      </c>
      <c r="J1444" s="369">
        <f t="shared" si="607"/>
        <v>0</v>
      </c>
      <c r="K1444" s="370">
        <f t="shared" si="607"/>
        <v>0</v>
      </c>
      <c r="L1444" s="364">
        <f t="shared" si="607"/>
        <v>0</v>
      </c>
      <c r="M1444" s="364">
        <f t="shared" si="607"/>
        <v>0</v>
      </c>
      <c r="N1444" s="364">
        <f t="shared" si="607"/>
        <v>0</v>
      </c>
      <c r="O1444" s="364">
        <f t="shared" si="607"/>
        <v>0</v>
      </c>
      <c r="P1444" s="364">
        <f t="shared" si="607"/>
        <v>0</v>
      </c>
      <c r="Q1444" s="364">
        <f t="shared" si="607"/>
        <v>0</v>
      </c>
      <c r="R1444" s="364">
        <f t="shared" si="607"/>
        <v>0</v>
      </c>
      <c r="S1444" s="364">
        <f t="shared" si="607"/>
        <v>0</v>
      </c>
      <c r="T1444" s="364">
        <f t="shared" si="607"/>
        <v>0</v>
      </c>
      <c r="U1444" s="364">
        <f t="shared" si="607"/>
        <v>0</v>
      </c>
      <c r="V1444" s="364">
        <f t="shared" si="607"/>
        <v>0</v>
      </c>
      <c r="W1444" s="366">
        <f t="shared" si="607"/>
        <v>0</v>
      </c>
      <c r="Y1444"/>
    </row>
    <row r="1445" spans="1:25" outlineLevel="1" x14ac:dyDescent="0.25">
      <c r="A1445" s="212"/>
      <c r="B1445" s="465"/>
      <c r="C1445" s="272"/>
      <c r="D1445" s="272"/>
      <c r="E1445" s="273"/>
      <c r="F1445" s="274" t="s">
        <v>32</v>
      </c>
      <c r="G1445" s="394">
        <f>G587</f>
        <v>0</v>
      </c>
      <c r="H1445" s="421">
        <f>G1445*(1-VLOOKUP($F1445,SHT,2,FALSE))+H587*(1-VLOOKUP($F1445,SHT,2,FALSE))</f>
        <v>0</v>
      </c>
      <c r="I1445" s="389">
        <f t="shared" ref="I1445:V1445" si="608">I587*(1-VLOOKUP($F1445,SHT,2,FALSE))</f>
        <v>0</v>
      </c>
      <c r="J1445" s="389">
        <f t="shared" si="608"/>
        <v>0</v>
      </c>
      <c r="K1445" s="390">
        <f t="shared" si="608"/>
        <v>0</v>
      </c>
      <c r="L1445" s="391">
        <f t="shared" si="608"/>
        <v>0</v>
      </c>
      <c r="M1445" s="396">
        <f t="shared" si="608"/>
        <v>0</v>
      </c>
      <c r="N1445" s="392">
        <f t="shared" si="608"/>
        <v>0</v>
      </c>
      <c r="O1445" s="392">
        <f t="shared" si="608"/>
        <v>0</v>
      </c>
      <c r="P1445" s="392">
        <f t="shared" si="608"/>
        <v>0</v>
      </c>
      <c r="Q1445" s="392">
        <f t="shared" si="608"/>
        <v>0</v>
      </c>
      <c r="R1445" s="392">
        <f t="shared" si="608"/>
        <v>0</v>
      </c>
      <c r="S1445" s="392">
        <f t="shared" si="608"/>
        <v>0</v>
      </c>
      <c r="T1445" s="388">
        <f t="shared" si="608"/>
        <v>0</v>
      </c>
      <c r="U1445" s="392">
        <f t="shared" si="608"/>
        <v>0</v>
      </c>
      <c r="V1445" s="393">
        <f t="shared" si="608"/>
        <v>0</v>
      </c>
      <c r="W1445" s="37">
        <f>W587</f>
        <v>0</v>
      </c>
      <c r="Y1445"/>
    </row>
    <row r="1446" spans="1:25" outlineLevel="1" x14ac:dyDescent="0.25">
      <c r="A1446" s="212"/>
      <c r="B1446" s="465"/>
      <c r="C1446" s="272"/>
      <c r="D1446" s="272"/>
      <c r="E1446" s="273"/>
      <c r="F1446" s="274" t="s">
        <v>33</v>
      </c>
      <c r="G1446" s="394">
        <f>G588</f>
        <v>0</v>
      </c>
      <c r="H1446" s="421">
        <f>G1446*(1-VLOOKUP($F1446,SHT,2,FALSE))+H588*(1-VLOOKUP($F1446,SHT,2,FALSE))</f>
        <v>0</v>
      </c>
      <c r="I1446" s="389">
        <f t="shared" ref="I1446:V1446" si="609">I588*(1-VLOOKUP($F1446,SHT,2,FALSE))</f>
        <v>0</v>
      </c>
      <c r="J1446" s="389">
        <f t="shared" si="609"/>
        <v>0</v>
      </c>
      <c r="K1446" s="390">
        <f t="shared" si="609"/>
        <v>0</v>
      </c>
      <c r="L1446" s="391">
        <f t="shared" si="609"/>
        <v>0</v>
      </c>
      <c r="M1446" s="396">
        <f t="shared" si="609"/>
        <v>0</v>
      </c>
      <c r="N1446" s="392">
        <f t="shared" si="609"/>
        <v>0</v>
      </c>
      <c r="O1446" s="392">
        <f t="shared" si="609"/>
        <v>0</v>
      </c>
      <c r="P1446" s="392">
        <f t="shared" si="609"/>
        <v>0</v>
      </c>
      <c r="Q1446" s="392">
        <f t="shared" si="609"/>
        <v>0</v>
      </c>
      <c r="R1446" s="392">
        <f t="shared" si="609"/>
        <v>0</v>
      </c>
      <c r="S1446" s="392">
        <f t="shared" si="609"/>
        <v>0</v>
      </c>
      <c r="T1446" s="388">
        <f t="shared" si="609"/>
        <v>0</v>
      </c>
      <c r="U1446" s="392">
        <f t="shared" si="609"/>
        <v>0</v>
      </c>
      <c r="V1446" s="393">
        <f t="shared" si="609"/>
        <v>0</v>
      </c>
      <c r="W1446" s="37">
        <f>W588</f>
        <v>0</v>
      </c>
      <c r="Y1446"/>
    </row>
    <row r="1447" spans="1:25" outlineLevel="1" x14ac:dyDescent="0.25">
      <c r="A1447" s="212"/>
      <c r="B1447" s="465"/>
      <c r="C1447" s="272"/>
      <c r="D1447" s="272"/>
      <c r="E1447" s="273"/>
      <c r="F1447" s="274" t="s">
        <v>34</v>
      </c>
      <c r="G1447" s="394">
        <f>G589</f>
        <v>0</v>
      </c>
      <c r="H1447" s="421">
        <f>G1447*(1-VLOOKUP($F1447,SHT,2,FALSE))+H589*(1-VLOOKUP($F1447,SHT,2,FALSE))</f>
        <v>0</v>
      </c>
      <c r="I1447" s="389">
        <f t="shared" ref="I1447:V1447" si="610">I589*(1-VLOOKUP($F1447,SHT,2,FALSE))</f>
        <v>0</v>
      </c>
      <c r="J1447" s="389">
        <f t="shared" si="610"/>
        <v>0</v>
      </c>
      <c r="K1447" s="390">
        <f t="shared" si="610"/>
        <v>0</v>
      </c>
      <c r="L1447" s="391">
        <f t="shared" si="610"/>
        <v>0</v>
      </c>
      <c r="M1447" s="396">
        <f t="shared" si="610"/>
        <v>0</v>
      </c>
      <c r="N1447" s="392">
        <f t="shared" si="610"/>
        <v>0</v>
      </c>
      <c r="O1447" s="392">
        <f t="shared" si="610"/>
        <v>0</v>
      </c>
      <c r="P1447" s="392">
        <f t="shared" si="610"/>
        <v>0</v>
      </c>
      <c r="Q1447" s="392">
        <f t="shared" si="610"/>
        <v>0</v>
      </c>
      <c r="R1447" s="392">
        <f t="shared" si="610"/>
        <v>0</v>
      </c>
      <c r="S1447" s="392">
        <f t="shared" si="610"/>
        <v>0</v>
      </c>
      <c r="T1447" s="388">
        <f t="shared" si="610"/>
        <v>0</v>
      </c>
      <c r="U1447" s="392">
        <f t="shared" si="610"/>
        <v>0</v>
      </c>
      <c r="V1447" s="393">
        <f t="shared" si="610"/>
        <v>0</v>
      </c>
      <c r="W1447" s="37">
        <f>W589</f>
        <v>0</v>
      </c>
      <c r="Y1447"/>
    </row>
    <row r="1448" spans="1:25" outlineLevel="1" x14ac:dyDescent="0.25">
      <c r="A1448" s="212"/>
      <c r="B1448" s="465"/>
      <c r="C1448" s="272"/>
      <c r="D1448" s="272"/>
      <c r="E1448" s="273"/>
      <c r="F1448" s="274" t="s">
        <v>35</v>
      </c>
      <c r="G1448" s="394">
        <f>G590</f>
        <v>0</v>
      </c>
      <c r="H1448" s="421">
        <f>G1448*(1-VLOOKUP($F1448,SHT,2,FALSE))+H590*(1-VLOOKUP($F1448,SHT,2,FALSE))</f>
        <v>0</v>
      </c>
      <c r="I1448" s="389">
        <f t="shared" ref="I1448:V1448" si="611">I590*(1-VLOOKUP($F1448,SHT,2,FALSE))</f>
        <v>0</v>
      </c>
      <c r="J1448" s="389">
        <f t="shared" si="611"/>
        <v>0</v>
      </c>
      <c r="K1448" s="390">
        <f t="shared" si="611"/>
        <v>0</v>
      </c>
      <c r="L1448" s="391">
        <f t="shared" si="611"/>
        <v>0</v>
      </c>
      <c r="M1448" s="396">
        <f t="shared" si="611"/>
        <v>0</v>
      </c>
      <c r="N1448" s="392">
        <f t="shared" si="611"/>
        <v>0</v>
      </c>
      <c r="O1448" s="392">
        <f t="shared" si="611"/>
        <v>0</v>
      </c>
      <c r="P1448" s="392">
        <f t="shared" si="611"/>
        <v>0</v>
      </c>
      <c r="Q1448" s="392">
        <f t="shared" si="611"/>
        <v>0</v>
      </c>
      <c r="R1448" s="392">
        <f t="shared" si="611"/>
        <v>0</v>
      </c>
      <c r="S1448" s="392">
        <f t="shared" si="611"/>
        <v>0</v>
      </c>
      <c r="T1448" s="388">
        <f t="shared" si="611"/>
        <v>0</v>
      </c>
      <c r="U1448" s="392">
        <f t="shared" si="611"/>
        <v>0</v>
      </c>
      <c r="V1448" s="393">
        <f t="shared" si="611"/>
        <v>0</v>
      </c>
      <c r="W1448" s="37">
        <f>W590</f>
        <v>0</v>
      </c>
      <c r="Y1448"/>
    </row>
    <row r="1449" spans="1:25" x14ac:dyDescent="0.25">
      <c r="A1449" s="212"/>
      <c r="B1449" s="465"/>
      <c r="C1449" s="272"/>
      <c r="D1449" s="272" t="s">
        <v>36</v>
      </c>
      <c r="E1449" s="273"/>
      <c r="F1449" s="273"/>
      <c r="G1449" s="367"/>
      <c r="H1449" s="368"/>
      <c r="I1449" s="369"/>
      <c r="J1449" s="369"/>
      <c r="K1449" s="370"/>
      <c r="L1449" s="363"/>
      <c r="M1449" s="364"/>
      <c r="N1449" s="364"/>
      <c r="O1449" s="364"/>
      <c r="P1449" s="364"/>
      <c r="Q1449" s="364"/>
      <c r="R1449" s="364"/>
      <c r="S1449" s="364"/>
      <c r="T1449" s="364"/>
      <c r="U1449" s="364"/>
      <c r="V1449" s="365"/>
      <c r="W1449" s="366"/>
      <c r="Y1449"/>
    </row>
    <row r="1450" spans="1:25" x14ac:dyDescent="0.25">
      <c r="A1450" s="212"/>
      <c r="B1450" s="465"/>
      <c r="C1450" s="272"/>
      <c r="D1450" s="272"/>
      <c r="E1450" s="275" t="s">
        <v>37</v>
      </c>
      <c r="F1450" s="273"/>
      <c r="G1450" s="367">
        <f t="shared" ref="G1450:W1450" si="612">SUBTOTAL(9,G1451:G1453)</f>
        <v>0</v>
      </c>
      <c r="H1450" s="368">
        <f t="shared" si="612"/>
        <v>0</v>
      </c>
      <c r="I1450" s="369">
        <f t="shared" si="612"/>
        <v>0</v>
      </c>
      <c r="J1450" s="369">
        <f t="shared" si="612"/>
        <v>0</v>
      </c>
      <c r="K1450" s="370">
        <f t="shared" si="612"/>
        <v>0</v>
      </c>
      <c r="L1450" s="364">
        <f t="shared" si="612"/>
        <v>0</v>
      </c>
      <c r="M1450" s="364">
        <f t="shared" si="612"/>
        <v>0</v>
      </c>
      <c r="N1450" s="364">
        <f t="shared" si="612"/>
        <v>0</v>
      </c>
      <c r="O1450" s="364">
        <f t="shared" si="612"/>
        <v>0</v>
      </c>
      <c r="P1450" s="364">
        <f t="shared" si="612"/>
        <v>0</v>
      </c>
      <c r="Q1450" s="364">
        <f t="shared" si="612"/>
        <v>0</v>
      </c>
      <c r="R1450" s="364">
        <f t="shared" si="612"/>
        <v>0</v>
      </c>
      <c r="S1450" s="364">
        <f t="shared" si="612"/>
        <v>0</v>
      </c>
      <c r="T1450" s="364">
        <f t="shared" si="612"/>
        <v>0</v>
      </c>
      <c r="U1450" s="364">
        <f t="shared" si="612"/>
        <v>0</v>
      </c>
      <c r="V1450" s="364">
        <f t="shared" si="612"/>
        <v>0</v>
      </c>
      <c r="W1450" s="366">
        <f t="shared" si="612"/>
        <v>0</v>
      </c>
      <c r="Y1450"/>
    </row>
    <row r="1451" spans="1:25" outlineLevel="1" x14ac:dyDescent="0.25">
      <c r="A1451" s="212"/>
      <c r="B1451" s="465"/>
      <c r="C1451" s="272"/>
      <c r="D1451" s="272"/>
      <c r="E1451" s="275"/>
      <c r="F1451" s="274" t="s">
        <v>38</v>
      </c>
      <c r="G1451" s="394">
        <f>G593</f>
        <v>0</v>
      </c>
      <c r="H1451" s="421">
        <f>G1451*(1-VLOOKUP($F1451,SHT,2,FALSE))+H593*(1-VLOOKUP($F1451,SHT,2,FALSE))</f>
        <v>0</v>
      </c>
      <c r="I1451" s="389">
        <f t="shared" ref="I1451:V1451" si="613">I593*(1-VLOOKUP($F1451,SHT,2,FALSE))</f>
        <v>0</v>
      </c>
      <c r="J1451" s="389">
        <f t="shared" si="613"/>
        <v>0</v>
      </c>
      <c r="K1451" s="390">
        <f t="shared" si="613"/>
        <v>0</v>
      </c>
      <c r="L1451" s="391">
        <f t="shared" si="613"/>
        <v>0</v>
      </c>
      <c r="M1451" s="396">
        <f t="shared" si="613"/>
        <v>0</v>
      </c>
      <c r="N1451" s="392">
        <f t="shared" si="613"/>
        <v>0</v>
      </c>
      <c r="O1451" s="392">
        <f t="shared" si="613"/>
        <v>0</v>
      </c>
      <c r="P1451" s="392">
        <f t="shared" si="613"/>
        <v>0</v>
      </c>
      <c r="Q1451" s="392">
        <f t="shared" si="613"/>
        <v>0</v>
      </c>
      <c r="R1451" s="392">
        <f t="shared" si="613"/>
        <v>0</v>
      </c>
      <c r="S1451" s="392">
        <f t="shared" si="613"/>
        <v>0</v>
      </c>
      <c r="T1451" s="388">
        <f t="shared" si="613"/>
        <v>0</v>
      </c>
      <c r="U1451" s="392">
        <f t="shared" si="613"/>
        <v>0</v>
      </c>
      <c r="V1451" s="393">
        <f t="shared" si="613"/>
        <v>0</v>
      </c>
      <c r="W1451" s="37">
        <f>W593</f>
        <v>0</v>
      </c>
      <c r="Y1451"/>
    </row>
    <row r="1452" spans="1:25" outlineLevel="1" x14ac:dyDescent="0.25">
      <c r="A1452" s="212"/>
      <c r="B1452" s="465"/>
      <c r="C1452" s="272"/>
      <c r="D1452" s="272"/>
      <c r="E1452" s="273"/>
      <c r="F1452" s="274" t="s">
        <v>39</v>
      </c>
      <c r="G1452" s="394">
        <f>G594</f>
        <v>0</v>
      </c>
      <c r="H1452" s="421">
        <f>G1452*(1-VLOOKUP($F1452,SHT,2,FALSE))+H594*(1-VLOOKUP($F1452,SHT,2,FALSE))</f>
        <v>0</v>
      </c>
      <c r="I1452" s="389">
        <f t="shared" ref="I1452:V1452" si="614">I594*(1-VLOOKUP($F1452,SHT,2,FALSE))</f>
        <v>0</v>
      </c>
      <c r="J1452" s="389">
        <f t="shared" si="614"/>
        <v>0</v>
      </c>
      <c r="K1452" s="390">
        <f t="shared" si="614"/>
        <v>0</v>
      </c>
      <c r="L1452" s="391">
        <f t="shared" si="614"/>
        <v>0</v>
      </c>
      <c r="M1452" s="396">
        <f t="shared" si="614"/>
        <v>0</v>
      </c>
      <c r="N1452" s="392">
        <f t="shared" si="614"/>
        <v>0</v>
      </c>
      <c r="O1452" s="392">
        <f t="shared" si="614"/>
        <v>0</v>
      </c>
      <c r="P1452" s="392">
        <f t="shared" si="614"/>
        <v>0</v>
      </c>
      <c r="Q1452" s="392">
        <f t="shared" si="614"/>
        <v>0</v>
      </c>
      <c r="R1452" s="392">
        <f t="shared" si="614"/>
        <v>0</v>
      </c>
      <c r="S1452" s="392">
        <f t="shared" si="614"/>
        <v>0</v>
      </c>
      <c r="T1452" s="388">
        <f t="shared" si="614"/>
        <v>0</v>
      </c>
      <c r="U1452" s="392">
        <f t="shared" si="614"/>
        <v>0</v>
      </c>
      <c r="V1452" s="393">
        <f t="shared" si="614"/>
        <v>0</v>
      </c>
      <c r="W1452" s="37">
        <f>W594</f>
        <v>0</v>
      </c>
      <c r="Y1452"/>
    </row>
    <row r="1453" spans="1:25" outlineLevel="1" x14ac:dyDescent="0.25">
      <c r="A1453" s="212"/>
      <c r="B1453" s="465"/>
      <c r="C1453" s="272"/>
      <c r="D1453" s="272"/>
      <c r="E1453" s="273"/>
      <c r="F1453" s="274" t="s">
        <v>40</v>
      </c>
      <c r="G1453" s="394">
        <f>G595</f>
        <v>0</v>
      </c>
      <c r="H1453" s="421">
        <f>G1453*(1-VLOOKUP($F1453,SHT,2,FALSE))+H595*(1-VLOOKUP($F1453,SHT,2,FALSE))</f>
        <v>0</v>
      </c>
      <c r="I1453" s="389">
        <f t="shared" ref="I1453:V1453" si="615">I595*(1-VLOOKUP($F1453,SHT,2,FALSE))</f>
        <v>0</v>
      </c>
      <c r="J1453" s="389">
        <f t="shared" si="615"/>
        <v>0</v>
      </c>
      <c r="K1453" s="390">
        <f t="shared" si="615"/>
        <v>0</v>
      </c>
      <c r="L1453" s="391">
        <f t="shared" si="615"/>
        <v>0</v>
      </c>
      <c r="M1453" s="396">
        <f t="shared" si="615"/>
        <v>0</v>
      </c>
      <c r="N1453" s="392">
        <f t="shared" si="615"/>
        <v>0</v>
      </c>
      <c r="O1453" s="392">
        <f t="shared" si="615"/>
        <v>0</v>
      </c>
      <c r="P1453" s="392">
        <f t="shared" si="615"/>
        <v>0</v>
      </c>
      <c r="Q1453" s="392">
        <f t="shared" si="615"/>
        <v>0</v>
      </c>
      <c r="R1453" s="392">
        <f t="shared" si="615"/>
        <v>0</v>
      </c>
      <c r="S1453" s="392">
        <f t="shared" si="615"/>
        <v>0</v>
      </c>
      <c r="T1453" s="388">
        <f t="shared" si="615"/>
        <v>0</v>
      </c>
      <c r="U1453" s="392">
        <f t="shared" si="615"/>
        <v>0</v>
      </c>
      <c r="V1453" s="393">
        <f t="shared" si="615"/>
        <v>0</v>
      </c>
      <c r="W1453" s="37">
        <f>W595</f>
        <v>0</v>
      </c>
      <c r="Y1453"/>
    </row>
    <row r="1454" spans="1:25" x14ac:dyDescent="0.25">
      <c r="A1454" s="212"/>
      <c r="B1454" s="465"/>
      <c r="C1454" s="272"/>
      <c r="D1454" s="272"/>
      <c r="E1454" s="273" t="s">
        <v>41</v>
      </c>
      <c r="F1454" s="273"/>
      <c r="G1454" s="367">
        <f t="shared" ref="G1454:W1454" si="616">SUBTOTAL(9,G1455:G1457)</f>
        <v>0</v>
      </c>
      <c r="H1454" s="368">
        <f t="shared" si="616"/>
        <v>0</v>
      </c>
      <c r="I1454" s="369">
        <f t="shared" si="616"/>
        <v>0</v>
      </c>
      <c r="J1454" s="369">
        <f t="shared" si="616"/>
        <v>0</v>
      </c>
      <c r="K1454" s="370">
        <f t="shared" si="616"/>
        <v>0</v>
      </c>
      <c r="L1454" s="364">
        <f t="shared" si="616"/>
        <v>0</v>
      </c>
      <c r="M1454" s="364">
        <f t="shared" si="616"/>
        <v>0</v>
      </c>
      <c r="N1454" s="364">
        <f t="shared" si="616"/>
        <v>0</v>
      </c>
      <c r="O1454" s="364">
        <f t="shared" si="616"/>
        <v>0</v>
      </c>
      <c r="P1454" s="364">
        <f t="shared" si="616"/>
        <v>0</v>
      </c>
      <c r="Q1454" s="364">
        <f t="shared" si="616"/>
        <v>0</v>
      </c>
      <c r="R1454" s="364">
        <f t="shared" si="616"/>
        <v>0</v>
      </c>
      <c r="S1454" s="364">
        <f t="shared" si="616"/>
        <v>0</v>
      </c>
      <c r="T1454" s="364">
        <f t="shared" si="616"/>
        <v>0</v>
      </c>
      <c r="U1454" s="364">
        <f t="shared" si="616"/>
        <v>0</v>
      </c>
      <c r="V1454" s="364">
        <f t="shared" si="616"/>
        <v>0</v>
      </c>
      <c r="W1454" s="366">
        <f t="shared" si="616"/>
        <v>0</v>
      </c>
      <c r="Y1454"/>
    </row>
    <row r="1455" spans="1:25" outlineLevel="1" x14ac:dyDescent="0.25">
      <c r="A1455" s="212"/>
      <c r="B1455" s="465"/>
      <c r="C1455" s="272"/>
      <c r="D1455" s="272"/>
      <c r="E1455" s="273"/>
      <c r="F1455" s="274" t="s">
        <v>42</v>
      </c>
      <c r="G1455" s="394">
        <f>G597</f>
        <v>0</v>
      </c>
      <c r="H1455" s="421">
        <f>G1455*(1-VLOOKUP($F1455,SHT,2,FALSE))+H597*(1-VLOOKUP($F1455,SHT,2,FALSE))</f>
        <v>0</v>
      </c>
      <c r="I1455" s="389">
        <f t="shared" ref="I1455:V1455" si="617">I597*(1-VLOOKUP($F1455,SHT,2,FALSE))</f>
        <v>0</v>
      </c>
      <c r="J1455" s="389">
        <f t="shared" si="617"/>
        <v>0</v>
      </c>
      <c r="K1455" s="390">
        <f t="shared" si="617"/>
        <v>0</v>
      </c>
      <c r="L1455" s="391">
        <f t="shared" si="617"/>
        <v>0</v>
      </c>
      <c r="M1455" s="396">
        <f t="shared" si="617"/>
        <v>0</v>
      </c>
      <c r="N1455" s="392">
        <f t="shared" si="617"/>
        <v>0</v>
      </c>
      <c r="O1455" s="392">
        <f t="shared" si="617"/>
        <v>0</v>
      </c>
      <c r="P1455" s="392">
        <f t="shared" si="617"/>
        <v>0</v>
      </c>
      <c r="Q1455" s="392">
        <f t="shared" si="617"/>
        <v>0</v>
      </c>
      <c r="R1455" s="392">
        <f t="shared" si="617"/>
        <v>0</v>
      </c>
      <c r="S1455" s="392">
        <f t="shared" si="617"/>
        <v>0</v>
      </c>
      <c r="T1455" s="388">
        <f t="shared" si="617"/>
        <v>0</v>
      </c>
      <c r="U1455" s="392">
        <f t="shared" si="617"/>
        <v>0</v>
      </c>
      <c r="V1455" s="393">
        <f t="shared" si="617"/>
        <v>0</v>
      </c>
      <c r="W1455" s="37">
        <f>W597</f>
        <v>0</v>
      </c>
      <c r="Y1455"/>
    </row>
    <row r="1456" spans="1:25" outlineLevel="1" x14ac:dyDescent="0.25">
      <c r="A1456" s="212"/>
      <c r="B1456" s="465"/>
      <c r="C1456" s="272"/>
      <c r="D1456" s="272"/>
      <c r="E1456" s="273"/>
      <c r="F1456" s="274" t="s">
        <v>43</v>
      </c>
      <c r="G1456" s="394">
        <f>G598</f>
        <v>0</v>
      </c>
      <c r="H1456" s="421">
        <f>G1456*(1-VLOOKUP($F1456,SHT,2,FALSE))+H598*(1-VLOOKUP($F1456,SHT,2,FALSE))</f>
        <v>0</v>
      </c>
      <c r="I1456" s="389">
        <f t="shared" ref="I1456:V1456" si="618">I598*(1-VLOOKUP($F1456,SHT,2,FALSE))</f>
        <v>0</v>
      </c>
      <c r="J1456" s="389">
        <f t="shared" si="618"/>
        <v>0</v>
      </c>
      <c r="K1456" s="390">
        <f t="shared" si="618"/>
        <v>0</v>
      </c>
      <c r="L1456" s="391">
        <f t="shared" si="618"/>
        <v>0</v>
      </c>
      <c r="M1456" s="396">
        <f t="shared" si="618"/>
        <v>0</v>
      </c>
      <c r="N1456" s="392">
        <f t="shared" si="618"/>
        <v>0</v>
      </c>
      <c r="O1456" s="392">
        <f t="shared" si="618"/>
        <v>0</v>
      </c>
      <c r="P1456" s="392">
        <f t="shared" si="618"/>
        <v>0</v>
      </c>
      <c r="Q1456" s="392">
        <f t="shared" si="618"/>
        <v>0</v>
      </c>
      <c r="R1456" s="392">
        <f t="shared" si="618"/>
        <v>0</v>
      </c>
      <c r="S1456" s="392">
        <f t="shared" si="618"/>
        <v>0</v>
      </c>
      <c r="T1456" s="388">
        <f t="shared" si="618"/>
        <v>0</v>
      </c>
      <c r="U1456" s="392">
        <f t="shared" si="618"/>
        <v>0</v>
      </c>
      <c r="V1456" s="393">
        <f t="shared" si="618"/>
        <v>0</v>
      </c>
      <c r="W1456" s="37">
        <f>W598</f>
        <v>0</v>
      </c>
      <c r="Y1456"/>
    </row>
    <row r="1457" spans="1:25" outlineLevel="1" x14ac:dyDescent="0.25">
      <c r="A1457" s="212"/>
      <c r="B1457" s="465"/>
      <c r="C1457" s="272"/>
      <c r="D1457" s="272"/>
      <c r="E1457" s="273"/>
      <c r="F1457" s="274" t="s">
        <v>44</v>
      </c>
      <c r="G1457" s="394">
        <f>G599</f>
        <v>0</v>
      </c>
      <c r="H1457" s="421">
        <f>G1457*(1-VLOOKUP($F1457,SHT,2,FALSE))+H599*(1-VLOOKUP($F1457,SHT,2,FALSE))</f>
        <v>0</v>
      </c>
      <c r="I1457" s="389">
        <f t="shared" ref="I1457:V1457" si="619">I599*(1-VLOOKUP($F1457,SHT,2,FALSE))</f>
        <v>0</v>
      </c>
      <c r="J1457" s="389">
        <f t="shared" si="619"/>
        <v>0</v>
      </c>
      <c r="K1457" s="390">
        <f t="shared" si="619"/>
        <v>0</v>
      </c>
      <c r="L1457" s="391">
        <f t="shared" si="619"/>
        <v>0</v>
      </c>
      <c r="M1457" s="396">
        <f t="shared" si="619"/>
        <v>0</v>
      </c>
      <c r="N1457" s="392">
        <f t="shared" si="619"/>
        <v>0</v>
      </c>
      <c r="O1457" s="392">
        <f t="shared" si="619"/>
        <v>0</v>
      </c>
      <c r="P1457" s="392">
        <f t="shared" si="619"/>
        <v>0</v>
      </c>
      <c r="Q1457" s="392">
        <f t="shared" si="619"/>
        <v>0</v>
      </c>
      <c r="R1457" s="392">
        <f t="shared" si="619"/>
        <v>0</v>
      </c>
      <c r="S1457" s="392">
        <f t="shared" si="619"/>
        <v>0</v>
      </c>
      <c r="T1457" s="388">
        <f t="shared" si="619"/>
        <v>0</v>
      </c>
      <c r="U1457" s="392">
        <f t="shared" si="619"/>
        <v>0</v>
      </c>
      <c r="V1457" s="393">
        <f t="shared" si="619"/>
        <v>0</v>
      </c>
      <c r="W1457" s="37">
        <f>W599</f>
        <v>0</v>
      </c>
      <c r="Y1457"/>
    </row>
    <row r="1458" spans="1:25" x14ac:dyDescent="0.25">
      <c r="A1458" s="212"/>
      <c r="B1458" s="465"/>
      <c r="C1458" s="272"/>
      <c r="D1458" s="272"/>
      <c r="E1458" s="273" t="s">
        <v>45</v>
      </c>
      <c r="F1458" s="273"/>
      <c r="G1458" s="367">
        <f t="shared" ref="G1458:W1458" si="620">SUBTOTAL(9,G1459:G1461)</f>
        <v>0</v>
      </c>
      <c r="H1458" s="368">
        <f t="shared" si="620"/>
        <v>0</v>
      </c>
      <c r="I1458" s="369">
        <f t="shared" si="620"/>
        <v>0</v>
      </c>
      <c r="J1458" s="369">
        <f t="shared" si="620"/>
        <v>0</v>
      </c>
      <c r="K1458" s="370">
        <f t="shared" si="620"/>
        <v>0</v>
      </c>
      <c r="L1458" s="364">
        <f t="shared" si="620"/>
        <v>0</v>
      </c>
      <c r="M1458" s="364">
        <f t="shared" si="620"/>
        <v>0</v>
      </c>
      <c r="N1458" s="364">
        <f t="shared" si="620"/>
        <v>0</v>
      </c>
      <c r="O1458" s="364">
        <f t="shared" si="620"/>
        <v>0</v>
      </c>
      <c r="P1458" s="364">
        <f t="shared" si="620"/>
        <v>0</v>
      </c>
      <c r="Q1458" s="364">
        <f t="shared" si="620"/>
        <v>0</v>
      </c>
      <c r="R1458" s="364">
        <f t="shared" si="620"/>
        <v>0</v>
      </c>
      <c r="S1458" s="364">
        <f t="shared" si="620"/>
        <v>0</v>
      </c>
      <c r="T1458" s="364">
        <f t="shared" si="620"/>
        <v>0</v>
      </c>
      <c r="U1458" s="364">
        <f t="shared" si="620"/>
        <v>0</v>
      </c>
      <c r="V1458" s="364">
        <f t="shared" si="620"/>
        <v>0</v>
      </c>
      <c r="W1458" s="366">
        <f t="shared" si="620"/>
        <v>0</v>
      </c>
      <c r="Y1458"/>
    </row>
    <row r="1459" spans="1:25" outlineLevel="1" x14ac:dyDescent="0.25">
      <c r="A1459" s="212"/>
      <c r="B1459" s="465"/>
      <c r="C1459" s="272"/>
      <c r="D1459" s="272"/>
      <c r="E1459" s="273"/>
      <c r="F1459" s="274" t="s">
        <v>46</v>
      </c>
      <c r="G1459" s="394">
        <f>G601</f>
        <v>0</v>
      </c>
      <c r="H1459" s="421">
        <f>G1459*(1-VLOOKUP($F1459,SHT,2,FALSE))+H601*(1-VLOOKUP($F1459,SHT,2,FALSE))</f>
        <v>0</v>
      </c>
      <c r="I1459" s="389">
        <f t="shared" ref="I1459:V1459" si="621">I601*(1-VLOOKUP($F1459,SHT,2,FALSE))</f>
        <v>0</v>
      </c>
      <c r="J1459" s="389">
        <f t="shared" si="621"/>
        <v>0</v>
      </c>
      <c r="K1459" s="390">
        <f t="shared" si="621"/>
        <v>0</v>
      </c>
      <c r="L1459" s="391">
        <f t="shared" si="621"/>
        <v>0</v>
      </c>
      <c r="M1459" s="396">
        <f t="shared" si="621"/>
        <v>0</v>
      </c>
      <c r="N1459" s="392">
        <f t="shared" si="621"/>
        <v>0</v>
      </c>
      <c r="O1459" s="392">
        <f t="shared" si="621"/>
        <v>0</v>
      </c>
      <c r="P1459" s="392">
        <f t="shared" si="621"/>
        <v>0</v>
      </c>
      <c r="Q1459" s="392">
        <f t="shared" si="621"/>
        <v>0</v>
      </c>
      <c r="R1459" s="392">
        <f t="shared" si="621"/>
        <v>0</v>
      </c>
      <c r="S1459" s="392">
        <f t="shared" si="621"/>
        <v>0</v>
      </c>
      <c r="T1459" s="388">
        <f t="shared" si="621"/>
        <v>0</v>
      </c>
      <c r="U1459" s="392">
        <f t="shared" si="621"/>
        <v>0</v>
      </c>
      <c r="V1459" s="393">
        <f t="shared" si="621"/>
        <v>0</v>
      </c>
      <c r="W1459" s="37">
        <f>W601</f>
        <v>0</v>
      </c>
      <c r="Y1459"/>
    </row>
    <row r="1460" spans="1:25" outlineLevel="1" x14ac:dyDescent="0.25">
      <c r="A1460" s="212"/>
      <c r="B1460" s="465"/>
      <c r="C1460" s="272"/>
      <c r="D1460" s="272"/>
      <c r="E1460" s="273"/>
      <c r="F1460" s="274" t="s">
        <v>47</v>
      </c>
      <c r="G1460" s="394">
        <f>G602</f>
        <v>0</v>
      </c>
      <c r="H1460" s="421">
        <f>G1460*(1-VLOOKUP($F1460,SHT,2,FALSE))+H602*(1-VLOOKUP($F1460,SHT,2,FALSE))</f>
        <v>0</v>
      </c>
      <c r="I1460" s="389">
        <f t="shared" ref="I1460:V1460" si="622">I602*(1-VLOOKUP($F1460,SHT,2,FALSE))</f>
        <v>0</v>
      </c>
      <c r="J1460" s="389">
        <f t="shared" si="622"/>
        <v>0</v>
      </c>
      <c r="K1460" s="390">
        <f t="shared" si="622"/>
        <v>0</v>
      </c>
      <c r="L1460" s="391">
        <f t="shared" si="622"/>
        <v>0</v>
      </c>
      <c r="M1460" s="396">
        <f t="shared" si="622"/>
        <v>0</v>
      </c>
      <c r="N1460" s="392">
        <f t="shared" si="622"/>
        <v>0</v>
      </c>
      <c r="O1460" s="392">
        <f t="shared" si="622"/>
        <v>0</v>
      </c>
      <c r="P1460" s="392">
        <f t="shared" si="622"/>
        <v>0</v>
      </c>
      <c r="Q1460" s="392">
        <f t="shared" si="622"/>
        <v>0</v>
      </c>
      <c r="R1460" s="392">
        <f t="shared" si="622"/>
        <v>0</v>
      </c>
      <c r="S1460" s="392">
        <f t="shared" si="622"/>
        <v>0</v>
      </c>
      <c r="T1460" s="388">
        <f t="shared" si="622"/>
        <v>0</v>
      </c>
      <c r="U1460" s="392">
        <f t="shared" si="622"/>
        <v>0</v>
      </c>
      <c r="V1460" s="393">
        <f t="shared" si="622"/>
        <v>0</v>
      </c>
      <c r="W1460" s="37">
        <f>W602</f>
        <v>0</v>
      </c>
      <c r="Y1460"/>
    </row>
    <row r="1461" spans="1:25" outlineLevel="1" x14ac:dyDescent="0.25">
      <c r="A1461" s="212"/>
      <c r="B1461" s="465"/>
      <c r="C1461" s="272"/>
      <c r="D1461" s="272"/>
      <c r="E1461" s="273"/>
      <c r="F1461" s="274" t="s">
        <v>48</v>
      </c>
      <c r="G1461" s="394">
        <f>G603</f>
        <v>0</v>
      </c>
      <c r="H1461" s="421">
        <f>G1461*(1-VLOOKUP($F1461,SHT,2,FALSE))+H603*(1-VLOOKUP($F1461,SHT,2,FALSE))</f>
        <v>0</v>
      </c>
      <c r="I1461" s="389">
        <f t="shared" ref="I1461:V1461" si="623">I603*(1-VLOOKUP($F1461,SHT,2,FALSE))</f>
        <v>0</v>
      </c>
      <c r="J1461" s="389">
        <f t="shared" si="623"/>
        <v>0</v>
      </c>
      <c r="K1461" s="390">
        <f t="shared" si="623"/>
        <v>0</v>
      </c>
      <c r="L1461" s="391">
        <f t="shared" si="623"/>
        <v>0</v>
      </c>
      <c r="M1461" s="396">
        <f t="shared" si="623"/>
        <v>0</v>
      </c>
      <c r="N1461" s="392">
        <f t="shared" si="623"/>
        <v>0</v>
      </c>
      <c r="O1461" s="392">
        <f t="shared" si="623"/>
        <v>0</v>
      </c>
      <c r="P1461" s="392">
        <f t="shared" si="623"/>
        <v>0</v>
      </c>
      <c r="Q1461" s="392">
        <f t="shared" si="623"/>
        <v>0</v>
      </c>
      <c r="R1461" s="392">
        <f t="shared" si="623"/>
        <v>0</v>
      </c>
      <c r="S1461" s="392">
        <f t="shared" si="623"/>
        <v>0</v>
      </c>
      <c r="T1461" s="388">
        <f t="shared" si="623"/>
        <v>0</v>
      </c>
      <c r="U1461" s="392">
        <f t="shared" si="623"/>
        <v>0</v>
      </c>
      <c r="V1461" s="393">
        <f t="shared" si="623"/>
        <v>0</v>
      </c>
      <c r="W1461" s="37">
        <f>W603</f>
        <v>0</v>
      </c>
      <c r="Y1461"/>
    </row>
    <row r="1462" spans="1:25" x14ac:dyDescent="0.25">
      <c r="A1462" s="212"/>
      <c r="B1462" s="465"/>
      <c r="C1462" s="272"/>
      <c r="D1462" s="272" t="s">
        <v>49</v>
      </c>
      <c r="E1462" s="273"/>
      <c r="F1462" s="273"/>
      <c r="G1462" s="367"/>
      <c r="H1462" s="368"/>
      <c r="I1462" s="369"/>
      <c r="J1462" s="369"/>
      <c r="K1462" s="370"/>
      <c r="L1462" s="363"/>
      <c r="M1462" s="364"/>
      <c r="N1462" s="364"/>
      <c r="O1462" s="364"/>
      <c r="P1462" s="364"/>
      <c r="Q1462" s="364"/>
      <c r="R1462" s="364"/>
      <c r="S1462" s="364"/>
      <c r="T1462" s="364"/>
      <c r="U1462" s="364"/>
      <c r="V1462" s="365"/>
      <c r="W1462" s="366"/>
      <c r="Y1462"/>
    </row>
    <row r="1463" spans="1:25" x14ac:dyDescent="0.25">
      <c r="A1463" s="212"/>
      <c r="B1463" s="465"/>
      <c r="C1463" s="272"/>
      <c r="D1463" s="272"/>
      <c r="E1463" s="273" t="s">
        <v>50</v>
      </c>
      <c r="F1463" s="273"/>
      <c r="G1463" s="367">
        <f t="shared" ref="G1463:W1463" si="624">SUBTOTAL(9,G1464:G1465)</f>
        <v>0</v>
      </c>
      <c r="H1463" s="368">
        <f t="shared" si="624"/>
        <v>0</v>
      </c>
      <c r="I1463" s="369">
        <f t="shared" si="624"/>
        <v>0</v>
      </c>
      <c r="J1463" s="369">
        <f t="shared" si="624"/>
        <v>0</v>
      </c>
      <c r="K1463" s="370">
        <f t="shared" si="624"/>
        <v>0</v>
      </c>
      <c r="L1463" s="364">
        <f t="shared" si="624"/>
        <v>0</v>
      </c>
      <c r="M1463" s="364">
        <f t="shared" si="624"/>
        <v>0</v>
      </c>
      <c r="N1463" s="364">
        <f t="shared" si="624"/>
        <v>0</v>
      </c>
      <c r="O1463" s="364">
        <f t="shared" si="624"/>
        <v>0</v>
      </c>
      <c r="P1463" s="364">
        <f t="shared" si="624"/>
        <v>0</v>
      </c>
      <c r="Q1463" s="364">
        <f t="shared" si="624"/>
        <v>0</v>
      </c>
      <c r="R1463" s="364">
        <f t="shared" si="624"/>
        <v>0</v>
      </c>
      <c r="S1463" s="364">
        <f t="shared" si="624"/>
        <v>0</v>
      </c>
      <c r="T1463" s="364">
        <f t="shared" si="624"/>
        <v>0</v>
      </c>
      <c r="U1463" s="364">
        <f t="shared" si="624"/>
        <v>0</v>
      </c>
      <c r="V1463" s="365">
        <f t="shared" si="624"/>
        <v>0</v>
      </c>
      <c r="W1463" s="366">
        <f t="shared" si="624"/>
        <v>0</v>
      </c>
      <c r="Y1463"/>
    </row>
    <row r="1464" spans="1:25" outlineLevel="1" x14ac:dyDescent="0.25">
      <c r="A1464" s="212"/>
      <c r="B1464" s="465"/>
      <c r="C1464" s="272"/>
      <c r="D1464" s="272"/>
      <c r="E1464" s="273"/>
      <c r="F1464" s="274" t="s">
        <v>51</v>
      </c>
      <c r="G1464" s="394">
        <f>G606</f>
        <v>0</v>
      </c>
      <c r="H1464" s="421">
        <f>G1464*(1-VLOOKUP($F1464,SHT,2,FALSE))+H606*(1-VLOOKUP($F1464,SHT,2,FALSE))</f>
        <v>0</v>
      </c>
      <c r="I1464" s="389">
        <f t="shared" ref="I1464:V1464" si="625">I606*(1-VLOOKUP($F1464,SHT,2,FALSE))</f>
        <v>0</v>
      </c>
      <c r="J1464" s="389">
        <f t="shared" si="625"/>
        <v>0</v>
      </c>
      <c r="K1464" s="390">
        <f t="shared" si="625"/>
        <v>0</v>
      </c>
      <c r="L1464" s="391">
        <f t="shared" si="625"/>
        <v>0</v>
      </c>
      <c r="M1464" s="396">
        <f t="shared" si="625"/>
        <v>0</v>
      </c>
      <c r="N1464" s="392">
        <f t="shared" si="625"/>
        <v>0</v>
      </c>
      <c r="O1464" s="392">
        <f t="shared" si="625"/>
        <v>0</v>
      </c>
      <c r="P1464" s="392">
        <f t="shared" si="625"/>
        <v>0</v>
      </c>
      <c r="Q1464" s="392">
        <f t="shared" si="625"/>
        <v>0</v>
      </c>
      <c r="R1464" s="392">
        <f t="shared" si="625"/>
        <v>0</v>
      </c>
      <c r="S1464" s="392">
        <f t="shared" si="625"/>
        <v>0</v>
      </c>
      <c r="T1464" s="388">
        <f t="shared" si="625"/>
        <v>0</v>
      </c>
      <c r="U1464" s="392">
        <f t="shared" si="625"/>
        <v>0</v>
      </c>
      <c r="V1464" s="393">
        <f t="shared" si="625"/>
        <v>0</v>
      </c>
      <c r="W1464" s="37">
        <f>W606</f>
        <v>0</v>
      </c>
      <c r="Y1464"/>
    </row>
    <row r="1465" spans="1:25" outlineLevel="1" x14ac:dyDescent="0.25">
      <c r="A1465" s="212"/>
      <c r="B1465" s="465"/>
      <c r="C1465" s="272"/>
      <c r="D1465" s="272"/>
      <c r="E1465" s="273"/>
      <c r="F1465" s="274" t="s">
        <v>52</v>
      </c>
      <c r="G1465" s="394">
        <f>G607</f>
        <v>0</v>
      </c>
      <c r="H1465" s="421">
        <f>G1465*(1-VLOOKUP($F1465,SHT,2,FALSE))+H607*(1-VLOOKUP($F1465,SHT,2,FALSE))</f>
        <v>0</v>
      </c>
      <c r="I1465" s="389">
        <f t="shared" ref="I1465:V1465" si="626">I607*(1-VLOOKUP($F1465,SHT,2,FALSE))</f>
        <v>0</v>
      </c>
      <c r="J1465" s="389">
        <f t="shared" si="626"/>
        <v>0</v>
      </c>
      <c r="K1465" s="390">
        <f t="shared" si="626"/>
        <v>0</v>
      </c>
      <c r="L1465" s="391">
        <f t="shared" si="626"/>
        <v>0</v>
      </c>
      <c r="M1465" s="396">
        <f t="shared" si="626"/>
        <v>0</v>
      </c>
      <c r="N1465" s="392">
        <f t="shared" si="626"/>
        <v>0</v>
      </c>
      <c r="O1465" s="392">
        <f t="shared" si="626"/>
        <v>0</v>
      </c>
      <c r="P1465" s="392">
        <f t="shared" si="626"/>
        <v>0</v>
      </c>
      <c r="Q1465" s="392">
        <f t="shared" si="626"/>
        <v>0</v>
      </c>
      <c r="R1465" s="392">
        <f t="shared" si="626"/>
        <v>0</v>
      </c>
      <c r="S1465" s="392">
        <f t="shared" si="626"/>
        <v>0</v>
      </c>
      <c r="T1465" s="388">
        <f t="shared" si="626"/>
        <v>0</v>
      </c>
      <c r="U1465" s="392">
        <f t="shared" si="626"/>
        <v>0</v>
      </c>
      <c r="V1465" s="393">
        <f t="shared" si="626"/>
        <v>0</v>
      </c>
      <c r="W1465" s="37">
        <f>W607</f>
        <v>0</v>
      </c>
      <c r="Y1465"/>
    </row>
    <row r="1466" spans="1:25" x14ac:dyDescent="0.25">
      <c r="A1466" s="212"/>
      <c r="B1466" s="465"/>
      <c r="C1466" s="272"/>
      <c r="D1466" s="272"/>
      <c r="E1466" s="273" t="s">
        <v>53</v>
      </c>
      <c r="F1466" s="273"/>
      <c r="G1466" s="367">
        <f t="shared" ref="G1466:W1466" si="627">SUBTOTAL(9,G1467:G1469)</f>
        <v>0</v>
      </c>
      <c r="H1466" s="368">
        <f t="shared" si="627"/>
        <v>0</v>
      </c>
      <c r="I1466" s="369">
        <f t="shared" si="627"/>
        <v>0</v>
      </c>
      <c r="J1466" s="369">
        <f t="shared" si="627"/>
        <v>0</v>
      </c>
      <c r="K1466" s="370">
        <f t="shared" si="627"/>
        <v>0</v>
      </c>
      <c r="L1466" s="364">
        <f t="shared" si="627"/>
        <v>0</v>
      </c>
      <c r="M1466" s="364">
        <f t="shared" si="627"/>
        <v>0</v>
      </c>
      <c r="N1466" s="364">
        <f t="shared" si="627"/>
        <v>0</v>
      </c>
      <c r="O1466" s="364">
        <f t="shared" si="627"/>
        <v>0</v>
      </c>
      <c r="P1466" s="364">
        <f t="shared" si="627"/>
        <v>0</v>
      </c>
      <c r="Q1466" s="364">
        <f t="shared" si="627"/>
        <v>0</v>
      </c>
      <c r="R1466" s="364">
        <f t="shared" si="627"/>
        <v>0</v>
      </c>
      <c r="S1466" s="364">
        <f t="shared" si="627"/>
        <v>0</v>
      </c>
      <c r="T1466" s="364">
        <f t="shared" si="627"/>
        <v>0</v>
      </c>
      <c r="U1466" s="364">
        <f t="shared" si="627"/>
        <v>0</v>
      </c>
      <c r="V1466" s="364">
        <f t="shared" si="627"/>
        <v>0</v>
      </c>
      <c r="W1466" s="366">
        <f t="shared" si="627"/>
        <v>0</v>
      </c>
      <c r="Y1466"/>
    </row>
    <row r="1467" spans="1:25" outlineLevel="1" x14ac:dyDescent="0.25">
      <c r="A1467" s="212"/>
      <c r="B1467" s="465"/>
      <c r="C1467" s="272"/>
      <c r="D1467" s="272"/>
      <c r="E1467" s="273"/>
      <c r="F1467" s="274" t="s">
        <v>54</v>
      </c>
      <c r="G1467" s="394">
        <f>G609</f>
        <v>0</v>
      </c>
      <c r="H1467" s="421">
        <f>G1467*(1-VLOOKUP($F1467,SHT,2,FALSE))+H609*(1-VLOOKUP($F1467,SHT,2,FALSE))</f>
        <v>0</v>
      </c>
      <c r="I1467" s="389">
        <f t="shared" ref="I1467:V1467" si="628">I609*(1-VLOOKUP($F1467,SHT,2,FALSE))</f>
        <v>0</v>
      </c>
      <c r="J1467" s="389">
        <f t="shared" si="628"/>
        <v>0</v>
      </c>
      <c r="K1467" s="390">
        <f t="shared" si="628"/>
        <v>0</v>
      </c>
      <c r="L1467" s="391">
        <f t="shared" si="628"/>
        <v>0</v>
      </c>
      <c r="M1467" s="396">
        <f t="shared" si="628"/>
        <v>0</v>
      </c>
      <c r="N1467" s="392">
        <f t="shared" si="628"/>
        <v>0</v>
      </c>
      <c r="O1467" s="392">
        <f t="shared" si="628"/>
        <v>0</v>
      </c>
      <c r="P1467" s="392">
        <f t="shared" si="628"/>
        <v>0</v>
      </c>
      <c r="Q1467" s="392">
        <f t="shared" si="628"/>
        <v>0</v>
      </c>
      <c r="R1467" s="392">
        <f t="shared" si="628"/>
        <v>0</v>
      </c>
      <c r="S1467" s="392">
        <f t="shared" si="628"/>
        <v>0</v>
      </c>
      <c r="T1467" s="388">
        <f t="shared" si="628"/>
        <v>0</v>
      </c>
      <c r="U1467" s="392">
        <f t="shared" si="628"/>
        <v>0</v>
      </c>
      <c r="V1467" s="393">
        <f t="shared" si="628"/>
        <v>0</v>
      </c>
      <c r="W1467" s="37">
        <f>W609</f>
        <v>0</v>
      </c>
      <c r="Y1467"/>
    </row>
    <row r="1468" spans="1:25" outlineLevel="1" x14ac:dyDescent="0.25">
      <c r="A1468" s="212"/>
      <c r="B1468" s="465"/>
      <c r="C1468" s="272"/>
      <c r="D1468" s="272"/>
      <c r="E1468" s="273"/>
      <c r="F1468" s="274" t="s">
        <v>55</v>
      </c>
      <c r="G1468" s="394">
        <f>G610</f>
        <v>0</v>
      </c>
      <c r="H1468" s="421">
        <f>G1468*(1-VLOOKUP($F1468,SHT,2,FALSE))+H610*(1-VLOOKUP($F1468,SHT,2,FALSE))</f>
        <v>0</v>
      </c>
      <c r="I1468" s="389">
        <f t="shared" ref="I1468:V1468" si="629">I610*(1-VLOOKUP($F1468,SHT,2,FALSE))</f>
        <v>0</v>
      </c>
      <c r="J1468" s="389">
        <f t="shared" si="629"/>
        <v>0</v>
      </c>
      <c r="K1468" s="390">
        <f t="shared" si="629"/>
        <v>0</v>
      </c>
      <c r="L1468" s="391">
        <f t="shared" si="629"/>
        <v>0</v>
      </c>
      <c r="M1468" s="396">
        <f t="shared" si="629"/>
        <v>0</v>
      </c>
      <c r="N1468" s="392">
        <f t="shared" si="629"/>
        <v>0</v>
      </c>
      <c r="O1468" s="392">
        <f t="shared" si="629"/>
        <v>0</v>
      </c>
      <c r="P1468" s="392">
        <f t="shared" si="629"/>
        <v>0</v>
      </c>
      <c r="Q1468" s="392">
        <f t="shared" si="629"/>
        <v>0</v>
      </c>
      <c r="R1468" s="392">
        <f t="shared" si="629"/>
        <v>0</v>
      </c>
      <c r="S1468" s="392">
        <f t="shared" si="629"/>
        <v>0</v>
      </c>
      <c r="T1468" s="388">
        <f t="shared" si="629"/>
        <v>0</v>
      </c>
      <c r="U1468" s="392">
        <f t="shared" si="629"/>
        <v>0</v>
      </c>
      <c r="V1468" s="393">
        <f t="shared" si="629"/>
        <v>0</v>
      </c>
      <c r="W1468" s="37">
        <f>W610</f>
        <v>0</v>
      </c>
      <c r="Y1468"/>
    </row>
    <row r="1469" spans="1:25" outlineLevel="1" x14ac:dyDescent="0.25">
      <c r="A1469" s="212"/>
      <c r="B1469" s="465"/>
      <c r="C1469" s="272"/>
      <c r="D1469" s="272"/>
      <c r="E1469" s="273"/>
      <c r="F1469" s="274" t="s">
        <v>56</v>
      </c>
      <c r="G1469" s="394">
        <f>G611</f>
        <v>0</v>
      </c>
      <c r="H1469" s="421">
        <f>G1469*(1-VLOOKUP($F1469,SHT,2,FALSE))+H611*(1-VLOOKUP($F1469,SHT,2,FALSE))</f>
        <v>0</v>
      </c>
      <c r="I1469" s="389">
        <f t="shared" ref="I1469:V1469" si="630">I611*(1-VLOOKUP($F1469,SHT,2,FALSE))</f>
        <v>0</v>
      </c>
      <c r="J1469" s="389">
        <f t="shared" si="630"/>
        <v>0</v>
      </c>
      <c r="K1469" s="390">
        <f t="shared" si="630"/>
        <v>0</v>
      </c>
      <c r="L1469" s="391">
        <f t="shared" si="630"/>
        <v>0</v>
      </c>
      <c r="M1469" s="396">
        <f t="shared" si="630"/>
        <v>0</v>
      </c>
      <c r="N1469" s="392">
        <f t="shared" si="630"/>
        <v>0</v>
      </c>
      <c r="O1469" s="392">
        <f t="shared" si="630"/>
        <v>0</v>
      </c>
      <c r="P1469" s="392">
        <f t="shared" si="630"/>
        <v>0</v>
      </c>
      <c r="Q1469" s="392">
        <f t="shared" si="630"/>
        <v>0</v>
      </c>
      <c r="R1469" s="392">
        <f t="shared" si="630"/>
        <v>0</v>
      </c>
      <c r="S1469" s="392">
        <f t="shared" si="630"/>
        <v>0</v>
      </c>
      <c r="T1469" s="388">
        <f t="shared" si="630"/>
        <v>0</v>
      </c>
      <c r="U1469" s="392">
        <f t="shared" si="630"/>
        <v>0</v>
      </c>
      <c r="V1469" s="393">
        <f t="shared" si="630"/>
        <v>0</v>
      </c>
      <c r="W1469" s="37">
        <f>W611</f>
        <v>0</v>
      </c>
      <c r="Y1469"/>
    </row>
    <row r="1470" spans="1:25" x14ac:dyDescent="0.25">
      <c r="A1470" s="212"/>
      <c r="B1470" s="465"/>
      <c r="C1470" s="272"/>
      <c r="D1470" s="272"/>
      <c r="E1470" s="273" t="s">
        <v>57</v>
      </c>
      <c r="F1470" s="273"/>
      <c r="G1470" s="367">
        <f t="shared" ref="G1470:W1470" si="631">SUBTOTAL(9,G1471:G1472)</f>
        <v>0</v>
      </c>
      <c r="H1470" s="368">
        <f t="shared" si="631"/>
        <v>0</v>
      </c>
      <c r="I1470" s="369">
        <f t="shared" si="631"/>
        <v>0</v>
      </c>
      <c r="J1470" s="369">
        <f t="shared" si="631"/>
        <v>0</v>
      </c>
      <c r="K1470" s="370">
        <f t="shared" si="631"/>
        <v>0</v>
      </c>
      <c r="L1470" s="364">
        <f t="shared" si="631"/>
        <v>0</v>
      </c>
      <c r="M1470" s="364">
        <f t="shared" si="631"/>
        <v>0</v>
      </c>
      <c r="N1470" s="364">
        <f t="shared" si="631"/>
        <v>0</v>
      </c>
      <c r="O1470" s="364">
        <f t="shared" si="631"/>
        <v>0</v>
      </c>
      <c r="P1470" s="364">
        <f t="shared" si="631"/>
        <v>0</v>
      </c>
      <c r="Q1470" s="364">
        <f t="shared" si="631"/>
        <v>0</v>
      </c>
      <c r="R1470" s="364">
        <f t="shared" si="631"/>
        <v>0</v>
      </c>
      <c r="S1470" s="364">
        <f t="shared" si="631"/>
        <v>0</v>
      </c>
      <c r="T1470" s="364">
        <f t="shared" si="631"/>
        <v>0</v>
      </c>
      <c r="U1470" s="364">
        <f t="shared" si="631"/>
        <v>0</v>
      </c>
      <c r="V1470" s="365">
        <f t="shared" si="631"/>
        <v>0</v>
      </c>
      <c r="W1470" s="366">
        <f t="shared" si="631"/>
        <v>0</v>
      </c>
      <c r="Y1470"/>
    </row>
    <row r="1471" spans="1:25" outlineLevel="1" x14ac:dyDescent="0.25">
      <c r="A1471" s="212"/>
      <c r="B1471" s="465"/>
      <c r="C1471" s="272"/>
      <c r="D1471" s="272"/>
      <c r="E1471" s="273"/>
      <c r="F1471" s="274" t="s">
        <v>58</v>
      </c>
      <c r="G1471" s="394">
        <f>G613</f>
        <v>0</v>
      </c>
      <c r="H1471" s="421">
        <f>G1471*(1-VLOOKUP($F1471,SHT,2,FALSE))+H613*(1-VLOOKUP($F1471,SHT,2,FALSE))</f>
        <v>0</v>
      </c>
      <c r="I1471" s="389">
        <f t="shared" ref="I1471:V1471" si="632">I613*(1-VLOOKUP($F1471,SHT,2,FALSE))</f>
        <v>0</v>
      </c>
      <c r="J1471" s="389">
        <f t="shared" si="632"/>
        <v>0</v>
      </c>
      <c r="K1471" s="390">
        <f t="shared" si="632"/>
        <v>0</v>
      </c>
      <c r="L1471" s="391">
        <f t="shared" si="632"/>
        <v>0</v>
      </c>
      <c r="M1471" s="396">
        <f t="shared" si="632"/>
        <v>0</v>
      </c>
      <c r="N1471" s="392">
        <f t="shared" si="632"/>
        <v>0</v>
      </c>
      <c r="O1471" s="392">
        <f t="shared" si="632"/>
        <v>0</v>
      </c>
      <c r="P1471" s="392">
        <f t="shared" si="632"/>
        <v>0</v>
      </c>
      <c r="Q1471" s="392">
        <f t="shared" si="632"/>
        <v>0</v>
      </c>
      <c r="R1471" s="392">
        <f t="shared" si="632"/>
        <v>0</v>
      </c>
      <c r="S1471" s="392">
        <f t="shared" si="632"/>
        <v>0</v>
      </c>
      <c r="T1471" s="388">
        <f t="shared" si="632"/>
        <v>0</v>
      </c>
      <c r="U1471" s="392">
        <f t="shared" si="632"/>
        <v>0</v>
      </c>
      <c r="V1471" s="393">
        <f t="shared" si="632"/>
        <v>0</v>
      </c>
      <c r="W1471" s="37">
        <f>W613</f>
        <v>0</v>
      </c>
      <c r="Y1471"/>
    </row>
    <row r="1472" spans="1:25" outlineLevel="1" x14ac:dyDescent="0.25">
      <c r="A1472" s="212"/>
      <c r="B1472" s="465"/>
      <c r="C1472" s="272"/>
      <c r="D1472" s="272"/>
      <c r="E1472" s="273"/>
      <c r="F1472" s="274" t="s">
        <v>59</v>
      </c>
      <c r="G1472" s="394">
        <f>G614</f>
        <v>0</v>
      </c>
      <c r="H1472" s="421">
        <f>G1472*(1-VLOOKUP($F1472,SHT,2,FALSE))+H614*(1-VLOOKUP($F1472,SHT,2,FALSE))</f>
        <v>0</v>
      </c>
      <c r="I1472" s="389">
        <f t="shared" ref="I1472:V1472" si="633">I614*(1-VLOOKUP($F1472,SHT,2,FALSE))</f>
        <v>0</v>
      </c>
      <c r="J1472" s="389">
        <f t="shared" si="633"/>
        <v>0</v>
      </c>
      <c r="K1472" s="390">
        <f t="shared" si="633"/>
        <v>0</v>
      </c>
      <c r="L1472" s="391">
        <f t="shared" si="633"/>
        <v>0</v>
      </c>
      <c r="M1472" s="396">
        <f t="shared" si="633"/>
        <v>0</v>
      </c>
      <c r="N1472" s="392">
        <f t="shared" si="633"/>
        <v>0</v>
      </c>
      <c r="O1472" s="392">
        <f t="shared" si="633"/>
        <v>0</v>
      </c>
      <c r="P1472" s="392">
        <f t="shared" si="633"/>
        <v>0</v>
      </c>
      <c r="Q1472" s="392">
        <f t="shared" si="633"/>
        <v>0</v>
      </c>
      <c r="R1472" s="392">
        <f t="shared" si="633"/>
        <v>0</v>
      </c>
      <c r="S1472" s="392">
        <f t="shared" si="633"/>
        <v>0</v>
      </c>
      <c r="T1472" s="388">
        <f t="shared" si="633"/>
        <v>0</v>
      </c>
      <c r="U1472" s="392">
        <f t="shared" si="633"/>
        <v>0</v>
      </c>
      <c r="V1472" s="393">
        <f t="shared" si="633"/>
        <v>0</v>
      </c>
      <c r="W1472" s="37">
        <f>W614</f>
        <v>0</v>
      </c>
      <c r="Y1472"/>
    </row>
    <row r="1473" spans="1:25" x14ac:dyDescent="0.25">
      <c r="A1473" s="212"/>
      <c r="B1473" s="465"/>
      <c r="C1473" s="272"/>
      <c r="D1473" s="272"/>
      <c r="E1473" s="273" t="s">
        <v>60</v>
      </c>
      <c r="F1473" s="273"/>
      <c r="G1473" s="367">
        <f t="shared" ref="G1473:W1473" si="634">SUBTOTAL(9,G1474:G1476)</f>
        <v>0</v>
      </c>
      <c r="H1473" s="368">
        <f t="shared" si="634"/>
        <v>0</v>
      </c>
      <c r="I1473" s="369">
        <f t="shared" si="634"/>
        <v>0</v>
      </c>
      <c r="J1473" s="369">
        <f t="shared" si="634"/>
        <v>0</v>
      </c>
      <c r="K1473" s="370">
        <f t="shared" si="634"/>
        <v>0</v>
      </c>
      <c r="L1473" s="364">
        <f t="shared" si="634"/>
        <v>0</v>
      </c>
      <c r="M1473" s="364">
        <f t="shared" si="634"/>
        <v>0</v>
      </c>
      <c r="N1473" s="364">
        <f t="shared" si="634"/>
        <v>0</v>
      </c>
      <c r="O1473" s="364">
        <f t="shared" si="634"/>
        <v>0</v>
      </c>
      <c r="P1473" s="364">
        <f t="shared" si="634"/>
        <v>0</v>
      </c>
      <c r="Q1473" s="364">
        <f t="shared" si="634"/>
        <v>0</v>
      </c>
      <c r="R1473" s="364">
        <f t="shared" si="634"/>
        <v>0</v>
      </c>
      <c r="S1473" s="364">
        <f t="shared" si="634"/>
        <v>0</v>
      </c>
      <c r="T1473" s="364">
        <f t="shared" si="634"/>
        <v>0</v>
      </c>
      <c r="U1473" s="364">
        <f t="shared" si="634"/>
        <v>0</v>
      </c>
      <c r="V1473" s="364">
        <f t="shared" si="634"/>
        <v>0</v>
      </c>
      <c r="W1473" s="366">
        <f t="shared" si="634"/>
        <v>0</v>
      </c>
      <c r="Y1473"/>
    </row>
    <row r="1474" spans="1:25" outlineLevel="1" x14ac:dyDescent="0.25">
      <c r="A1474" s="212"/>
      <c r="B1474" s="465"/>
      <c r="C1474" s="272"/>
      <c r="D1474" s="272"/>
      <c r="E1474" s="273"/>
      <c r="F1474" s="274" t="s">
        <v>61</v>
      </c>
      <c r="G1474" s="394">
        <f>G616</f>
        <v>0</v>
      </c>
      <c r="H1474" s="421">
        <f>G1474*(1-VLOOKUP($F1474,SHT,2,FALSE))+H616*(1-VLOOKUP($F1474,SHT,2,FALSE))</f>
        <v>0</v>
      </c>
      <c r="I1474" s="389">
        <f t="shared" ref="I1474:V1474" si="635">I616*(1-VLOOKUP($F1474,SHT,2,FALSE))</f>
        <v>0</v>
      </c>
      <c r="J1474" s="389">
        <f t="shared" si="635"/>
        <v>0</v>
      </c>
      <c r="K1474" s="390">
        <f t="shared" si="635"/>
        <v>0</v>
      </c>
      <c r="L1474" s="391">
        <f t="shared" si="635"/>
        <v>0</v>
      </c>
      <c r="M1474" s="396">
        <f t="shared" si="635"/>
        <v>0</v>
      </c>
      <c r="N1474" s="392">
        <f t="shared" si="635"/>
        <v>0</v>
      </c>
      <c r="O1474" s="392">
        <f t="shared" si="635"/>
        <v>0</v>
      </c>
      <c r="P1474" s="392">
        <f t="shared" si="635"/>
        <v>0</v>
      </c>
      <c r="Q1474" s="392">
        <f t="shared" si="635"/>
        <v>0</v>
      </c>
      <c r="R1474" s="392">
        <f t="shared" si="635"/>
        <v>0</v>
      </c>
      <c r="S1474" s="392">
        <f t="shared" si="635"/>
        <v>0</v>
      </c>
      <c r="T1474" s="388">
        <f t="shared" si="635"/>
        <v>0</v>
      </c>
      <c r="U1474" s="392">
        <f t="shared" si="635"/>
        <v>0</v>
      </c>
      <c r="V1474" s="393">
        <f t="shared" si="635"/>
        <v>0</v>
      </c>
      <c r="W1474" s="37">
        <f>W616</f>
        <v>0</v>
      </c>
      <c r="Y1474"/>
    </row>
    <row r="1475" spans="1:25" outlineLevel="1" x14ac:dyDescent="0.25">
      <c r="A1475" s="212"/>
      <c r="B1475" s="465"/>
      <c r="C1475" s="272"/>
      <c r="D1475" s="272"/>
      <c r="E1475" s="273"/>
      <c r="F1475" s="274" t="s">
        <v>62</v>
      </c>
      <c r="G1475" s="394">
        <f>G617</f>
        <v>0</v>
      </c>
      <c r="H1475" s="421">
        <f>G1475*(1-VLOOKUP($F1475,SHT,2,FALSE))+H617*(1-VLOOKUP($F1475,SHT,2,FALSE))</f>
        <v>0</v>
      </c>
      <c r="I1475" s="389">
        <f t="shared" ref="I1475:V1475" si="636">I617*(1-VLOOKUP($F1475,SHT,2,FALSE))</f>
        <v>0</v>
      </c>
      <c r="J1475" s="389">
        <f t="shared" si="636"/>
        <v>0</v>
      </c>
      <c r="K1475" s="390">
        <f t="shared" si="636"/>
        <v>0</v>
      </c>
      <c r="L1475" s="391">
        <f t="shared" si="636"/>
        <v>0</v>
      </c>
      <c r="M1475" s="396">
        <f t="shared" si="636"/>
        <v>0</v>
      </c>
      <c r="N1475" s="392">
        <f t="shared" si="636"/>
        <v>0</v>
      </c>
      <c r="O1475" s="392">
        <f t="shared" si="636"/>
        <v>0</v>
      </c>
      <c r="P1475" s="392">
        <f t="shared" si="636"/>
        <v>0</v>
      </c>
      <c r="Q1475" s="392">
        <f t="shared" si="636"/>
        <v>0</v>
      </c>
      <c r="R1475" s="392">
        <f t="shared" si="636"/>
        <v>0</v>
      </c>
      <c r="S1475" s="392">
        <f t="shared" si="636"/>
        <v>0</v>
      </c>
      <c r="T1475" s="388">
        <f t="shared" si="636"/>
        <v>0</v>
      </c>
      <c r="U1475" s="392">
        <f t="shared" si="636"/>
        <v>0</v>
      </c>
      <c r="V1475" s="393">
        <f t="shared" si="636"/>
        <v>0</v>
      </c>
      <c r="W1475" s="37">
        <f>W617</f>
        <v>0</v>
      </c>
      <c r="Y1475"/>
    </row>
    <row r="1476" spans="1:25" outlineLevel="1" x14ac:dyDescent="0.25">
      <c r="A1476" s="212"/>
      <c r="B1476" s="465"/>
      <c r="C1476" s="272"/>
      <c r="D1476" s="272"/>
      <c r="E1476" s="273"/>
      <c r="F1476" s="274" t="s">
        <v>63</v>
      </c>
      <c r="G1476" s="394">
        <f>G618</f>
        <v>0</v>
      </c>
      <c r="H1476" s="421">
        <f>G1476*(1-VLOOKUP($F1476,SHT,2,FALSE))+H618*(1-VLOOKUP($F1476,SHT,2,FALSE))</f>
        <v>0</v>
      </c>
      <c r="I1476" s="389">
        <f t="shared" ref="I1476:V1476" si="637">I618*(1-VLOOKUP($F1476,SHT,2,FALSE))</f>
        <v>0</v>
      </c>
      <c r="J1476" s="389">
        <f t="shared" si="637"/>
        <v>0</v>
      </c>
      <c r="K1476" s="390">
        <f t="shared" si="637"/>
        <v>0</v>
      </c>
      <c r="L1476" s="391">
        <f t="shared" si="637"/>
        <v>0</v>
      </c>
      <c r="M1476" s="396">
        <f t="shared" si="637"/>
        <v>0</v>
      </c>
      <c r="N1476" s="392">
        <f t="shared" si="637"/>
        <v>0</v>
      </c>
      <c r="O1476" s="392">
        <f t="shared" si="637"/>
        <v>0</v>
      </c>
      <c r="P1476" s="392">
        <f t="shared" si="637"/>
        <v>0</v>
      </c>
      <c r="Q1476" s="392">
        <f t="shared" si="637"/>
        <v>0</v>
      </c>
      <c r="R1476" s="392">
        <f t="shared" si="637"/>
        <v>0</v>
      </c>
      <c r="S1476" s="392">
        <f t="shared" si="637"/>
        <v>0</v>
      </c>
      <c r="T1476" s="388">
        <f t="shared" si="637"/>
        <v>0</v>
      </c>
      <c r="U1476" s="392">
        <f t="shared" si="637"/>
        <v>0</v>
      </c>
      <c r="V1476" s="393">
        <f t="shared" si="637"/>
        <v>0</v>
      </c>
      <c r="W1476" s="37">
        <f>W618</f>
        <v>0</v>
      </c>
      <c r="Y1476"/>
    </row>
    <row r="1477" spans="1:25" x14ac:dyDescent="0.25">
      <c r="A1477" s="212"/>
      <c r="B1477" s="465"/>
      <c r="C1477" s="272"/>
      <c r="D1477" s="272"/>
      <c r="E1477" s="273" t="s">
        <v>64</v>
      </c>
      <c r="F1477" s="273"/>
      <c r="G1477" s="367">
        <f t="shared" ref="G1477:W1477" si="638">SUBTOTAL(9,G1478:G1479)</f>
        <v>0</v>
      </c>
      <c r="H1477" s="368">
        <f t="shared" si="638"/>
        <v>0</v>
      </c>
      <c r="I1477" s="369">
        <f t="shared" si="638"/>
        <v>0</v>
      </c>
      <c r="J1477" s="369">
        <f t="shared" si="638"/>
        <v>0</v>
      </c>
      <c r="K1477" s="370">
        <f t="shared" si="638"/>
        <v>0</v>
      </c>
      <c r="L1477" s="364">
        <f t="shared" si="638"/>
        <v>0</v>
      </c>
      <c r="M1477" s="364">
        <f t="shared" si="638"/>
        <v>0</v>
      </c>
      <c r="N1477" s="364">
        <f t="shared" si="638"/>
        <v>0</v>
      </c>
      <c r="O1477" s="364">
        <f t="shared" si="638"/>
        <v>0</v>
      </c>
      <c r="P1477" s="364">
        <f t="shared" si="638"/>
        <v>0</v>
      </c>
      <c r="Q1477" s="364">
        <f t="shared" si="638"/>
        <v>0</v>
      </c>
      <c r="R1477" s="364">
        <f t="shared" si="638"/>
        <v>0</v>
      </c>
      <c r="S1477" s="364">
        <f t="shared" si="638"/>
        <v>0</v>
      </c>
      <c r="T1477" s="364">
        <f t="shared" si="638"/>
        <v>0</v>
      </c>
      <c r="U1477" s="364">
        <f t="shared" si="638"/>
        <v>0</v>
      </c>
      <c r="V1477" s="365">
        <f t="shared" si="638"/>
        <v>0</v>
      </c>
      <c r="W1477" s="366">
        <f t="shared" si="638"/>
        <v>0</v>
      </c>
      <c r="Y1477"/>
    </row>
    <row r="1478" spans="1:25" outlineLevel="1" x14ac:dyDescent="0.25">
      <c r="A1478" s="212"/>
      <c r="B1478" s="465"/>
      <c r="C1478" s="272"/>
      <c r="D1478" s="272"/>
      <c r="E1478" s="273"/>
      <c r="F1478" s="274" t="s">
        <v>65</v>
      </c>
      <c r="G1478" s="394">
        <f>G620</f>
        <v>0</v>
      </c>
      <c r="H1478" s="421">
        <f>G1478*(1-VLOOKUP($F1478,SHT,2,FALSE))+H620*(1-VLOOKUP($F1478,SHT,2,FALSE))</f>
        <v>0</v>
      </c>
      <c r="I1478" s="389">
        <f t="shared" ref="I1478:V1478" si="639">I620*(1-VLOOKUP($F1478,SHT,2,FALSE))</f>
        <v>0</v>
      </c>
      <c r="J1478" s="389">
        <f t="shared" si="639"/>
        <v>0</v>
      </c>
      <c r="K1478" s="390">
        <f t="shared" si="639"/>
        <v>0</v>
      </c>
      <c r="L1478" s="391">
        <f t="shared" si="639"/>
        <v>0</v>
      </c>
      <c r="M1478" s="396">
        <f t="shared" si="639"/>
        <v>0</v>
      </c>
      <c r="N1478" s="392">
        <f t="shared" si="639"/>
        <v>0</v>
      </c>
      <c r="O1478" s="392">
        <f t="shared" si="639"/>
        <v>0</v>
      </c>
      <c r="P1478" s="392">
        <f t="shared" si="639"/>
        <v>0</v>
      </c>
      <c r="Q1478" s="392">
        <f t="shared" si="639"/>
        <v>0</v>
      </c>
      <c r="R1478" s="392">
        <f t="shared" si="639"/>
        <v>0</v>
      </c>
      <c r="S1478" s="392">
        <f t="shared" si="639"/>
        <v>0</v>
      </c>
      <c r="T1478" s="388">
        <f t="shared" si="639"/>
        <v>0</v>
      </c>
      <c r="U1478" s="392">
        <f t="shared" si="639"/>
        <v>0</v>
      </c>
      <c r="V1478" s="393">
        <f t="shared" si="639"/>
        <v>0</v>
      </c>
      <c r="W1478" s="37">
        <f>W620</f>
        <v>0</v>
      </c>
      <c r="Y1478"/>
    </row>
    <row r="1479" spans="1:25" outlineLevel="1" x14ac:dyDescent="0.25">
      <c r="A1479" s="212"/>
      <c r="B1479" s="465"/>
      <c r="C1479" s="272"/>
      <c r="D1479" s="272"/>
      <c r="E1479" s="273"/>
      <c r="F1479" s="274" t="s">
        <v>66</v>
      </c>
      <c r="G1479" s="394">
        <f>G621</f>
        <v>0</v>
      </c>
      <c r="H1479" s="421">
        <f>G1479*(1-VLOOKUP($F1479,SHT,2,FALSE))+H621*(1-VLOOKUP($F1479,SHT,2,FALSE))</f>
        <v>0</v>
      </c>
      <c r="I1479" s="389">
        <f t="shared" ref="I1479:V1479" si="640">I621*(1-VLOOKUP($F1479,SHT,2,FALSE))</f>
        <v>0</v>
      </c>
      <c r="J1479" s="389">
        <f t="shared" si="640"/>
        <v>0</v>
      </c>
      <c r="K1479" s="390">
        <f t="shared" si="640"/>
        <v>0</v>
      </c>
      <c r="L1479" s="391">
        <f t="shared" si="640"/>
        <v>0</v>
      </c>
      <c r="M1479" s="396">
        <f t="shared" si="640"/>
        <v>0</v>
      </c>
      <c r="N1479" s="392">
        <f t="shared" si="640"/>
        <v>0</v>
      </c>
      <c r="O1479" s="392">
        <f t="shared" si="640"/>
        <v>0</v>
      </c>
      <c r="P1479" s="392">
        <f t="shared" si="640"/>
        <v>0</v>
      </c>
      <c r="Q1479" s="392">
        <f t="shared" si="640"/>
        <v>0</v>
      </c>
      <c r="R1479" s="392">
        <f t="shared" si="640"/>
        <v>0</v>
      </c>
      <c r="S1479" s="392">
        <f t="shared" si="640"/>
        <v>0</v>
      </c>
      <c r="T1479" s="388">
        <f t="shared" si="640"/>
        <v>0</v>
      </c>
      <c r="U1479" s="392">
        <f t="shared" si="640"/>
        <v>0</v>
      </c>
      <c r="V1479" s="393">
        <f t="shared" si="640"/>
        <v>0</v>
      </c>
      <c r="W1479" s="37">
        <f>W621</f>
        <v>0</v>
      </c>
      <c r="Y1479"/>
    </row>
    <row r="1480" spans="1:25" x14ac:dyDescent="0.25">
      <c r="A1480" s="212"/>
      <c r="B1480" s="465"/>
      <c r="C1480" s="272"/>
      <c r="D1480" s="272"/>
      <c r="E1480" s="273" t="s">
        <v>67</v>
      </c>
      <c r="F1480" s="273"/>
      <c r="G1480" s="367">
        <f t="shared" ref="G1480:W1480" si="641">SUBTOTAL(9,G1481:G1483)</f>
        <v>0</v>
      </c>
      <c r="H1480" s="368">
        <f t="shared" si="641"/>
        <v>0</v>
      </c>
      <c r="I1480" s="369">
        <f t="shared" si="641"/>
        <v>0</v>
      </c>
      <c r="J1480" s="369">
        <f t="shared" si="641"/>
        <v>0</v>
      </c>
      <c r="K1480" s="370">
        <f t="shared" si="641"/>
        <v>0</v>
      </c>
      <c r="L1480" s="364">
        <f t="shared" si="641"/>
        <v>0</v>
      </c>
      <c r="M1480" s="364">
        <f t="shared" si="641"/>
        <v>0</v>
      </c>
      <c r="N1480" s="364">
        <f t="shared" si="641"/>
        <v>0</v>
      </c>
      <c r="O1480" s="364">
        <f t="shared" si="641"/>
        <v>0</v>
      </c>
      <c r="P1480" s="364">
        <f t="shared" si="641"/>
        <v>0</v>
      </c>
      <c r="Q1480" s="364">
        <f t="shared" si="641"/>
        <v>0</v>
      </c>
      <c r="R1480" s="364">
        <f t="shared" si="641"/>
        <v>0</v>
      </c>
      <c r="S1480" s="364">
        <f t="shared" si="641"/>
        <v>0</v>
      </c>
      <c r="T1480" s="364">
        <f t="shared" si="641"/>
        <v>0</v>
      </c>
      <c r="U1480" s="364">
        <f t="shared" si="641"/>
        <v>0</v>
      </c>
      <c r="V1480" s="364">
        <f t="shared" si="641"/>
        <v>0</v>
      </c>
      <c r="W1480" s="366">
        <f t="shared" si="641"/>
        <v>0</v>
      </c>
      <c r="Y1480"/>
    </row>
    <row r="1481" spans="1:25" outlineLevel="1" x14ac:dyDescent="0.25">
      <c r="A1481" s="212"/>
      <c r="B1481" s="465"/>
      <c r="C1481" s="272"/>
      <c r="D1481" s="272"/>
      <c r="E1481" s="273"/>
      <c r="F1481" s="274" t="s">
        <v>68</v>
      </c>
      <c r="G1481" s="394">
        <f>G623</f>
        <v>0</v>
      </c>
      <c r="H1481" s="421">
        <f>G1481*(1-VLOOKUP($F1481,SHT,2,FALSE))+H623*(1-VLOOKUP($F1481,SHT,2,FALSE))</f>
        <v>0</v>
      </c>
      <c r="I1481" s="389">
        <f t="shared" ref="I1481:V1481" si="642">I623*(1-VLOOKUP($F1481,SHT,2,FALSE))</f>
        <v>0</v>
      </c>
      <c r="J1481" s="389">
        <f t="shared" si="642"/>
        <v>0</v>
      </c>
      <c r="K1481" s="390">
        <f t="shared" si="642"/>
        <v>0</v>
      </c>
      <c r="L1481" s="391">
        <f t="shared" si="642"/>
        <v>0</v>
      </c>
      <c r="M1481" s="396">
        <f t="shared" si="642"/>
        <v>0</v>
      </c>
      <c r="N1481" s="392">
        <f t="shared" si="642"/>
        <v>0</v>
      </c>
      <c r="O1481" s="392">
        <f t="shared" si="642"/>
        <v>0</v>
      </c>
      <c r="P1481" s="392">
        <f t="shared" si="642"/>
        <v>0</v>
      </c>
      <c r="Q1481" s="392">
        <f t="shared" si="642"/>
        <v>0</v>
      </c>
      <c r="R1481" s="392">
        <f t="shared" si="642"/>
        <v>0</v>
      </c>
      <c r="S1481" s="392">
        <f t="shared" si="642"/>
        <v>0</v>
      </c>
      <c r="T1481" s="388">
        <f t="shared" si="642"/>
        <v>0</v>
      </c>
      <c r="U1481" s="392">
        <f t="shared" si="642"/>
        <v>0</v>
      </c>
      <c r="V1481" s="393">
        <f t="shared" si="642"/>
        <v>0</v>
      </c>
      <c r="W1481" s="37">
        <f>W623</f>
        <v>0</v>
      </c>
      <c r="Y1481"/>
    </row>
    <row r="1482" spans="1:25" outlineLevel="1" x14ac:dyDescent="0.25">
      <c r="A1482" s="212"/>
      <c r="B1482" s="465"/>
      <c r="C1482" s="272"/>
      <c r="D1482" s="272"/>
      <c r="E1482" s="273"/>
      <c r="F1482" s="274" t="s">
        <v>69</v>
      </c>
      <c r="G1482" s="394">
        <f>G624</f>
        <v>0</v>
      </c>
      <c r="H1482" s="421">
        <f>G1482*(1-VLOOKUP($F1482,SHT,2,FALSE))+H624*(1-VLOOKUP($F1482,SHT,2,FALSE))</f>
        <v>0</v>
      </c>
      <c r="I1482" s="389">
        <f t="shared" ref="I1482:V1482" si="643">I624*(1-VLOOKUP($F1482,SHT,2,FALSE))</f>
        <v>0</v>
      </c>
      <c r="J1482" s="389">
        <f t="shared" si="643"/>
        <v>0</v>
      </c>
      <c r="K1482" s="390">
        <f t="shared" si="643"/>
        <v>0</v>
      </c>
      <c r="L1482" s="391">
        <f t="shared" si="643"/>
        <v>0</v>
      </c>
      <c r="M1482" s="396">
        <f t="shared" si="643"/>
        <v>0</v>
      </c>
      <c r="N1482" s="392">
        <f t="shared" si="643"/>
        <v>0</v>
      </c>
      <c r="O1482" s="392">
        <f t="shared" si="643"/>
        <v>0</v>
      </c>
      <c r="P1482" s="392">
        <f t="shared" si="643"/>
        <v>0</v>
      </c>
      <c r="Q1482" s="392">
        <f t="shared" si="643"/>
        <v>0</v>
      </c>
      <c r="R1482" s="392">
        <f t="shared" si="643"/>
        <v>0</v>
      </c>
      <c r="S1482" s="392">
        <f t="shared" si="643"/>
        <v>0</v>
      </c>
      <c r="T1482" s="388">
        <f t="shared" si="643"/>
        <v>0</v>
      </c>
      <c r="U1482" s="392">
        <f t="shared" si="643"/>
        <v>0</v>
      </c>
      <c r="V1482" s="393">
        <f t="shared" si="643"/>
        <v>0</v>
      </c>
      <c r="W1482" s="37">
        <f>W624</f>
        <v>0</v>
      </c>
      <c r="Y1482"/>
    </row>
    <row r="1483" spans="1:25" outlineLevel="1" x14ac:dyDescent="0.25">
      <c r="A1483" s="212"/>
      <c r="B1483" s="465"/>
      <c r="C1483" s="272"/>
      <c r="D1483" s="272"/>
      <c r="E1483" s="273"/>
      <c r="F1483" s="274" t="s">
        <v>70</v>
      </c>
      <c r="G1483" s="394">
        <f>G625</f>
        <v>0</v>
      </c>
      <c r="H1483" s="421">
        <f>G1483*(1-VLOOKUP($F1483,SHT,2,FALSE))+H625*(1-VLOOKUP($F1483,SHT,2,FALSE))</f>
        <v>0</v>
      </c>
      <c r="I1483" s="389">
        <f t="shared" ref="I1483:V1483" si="644">I625*(1-VLOOKUP($F1483,SHT,2,FALSE))</f>
        <v>0</v>
      </c>
      <c r="J1483" s="389">
        <f t="shared" si="644"/>
        <v>0</v>
      </c>
      <c r="K1483" s="390">
        <f t="shared" si="644"/>
        <v>0</v>
      </c>
      <c r="L1483" s="391">
        <f t="shared" si="644"/>
        <v>0</v>
      </c>
      <c r="M1483" s="396">
        <f t="shared" si="644"/>
        <v>0</v>
      </c>
      <c r="N1483" s="392">
        <f t="shared" si="644"/>
        <v>0</v>
      </c>
      <c r="O1483" s="392">
        <f t="shared" si="644"/>
        <v>0</v>
      </c>
      <c r="P1483" s="392">
        <f t="shared" si="644"/>
        <v>0</v>
      </c>
      <c r="Q1483" s="392">
        <f t="shared" si="644"/>
        <v>0</v>
      </c>
      <c r="R1483" s="392">
        <f t="shared" si="644"/>
        <v>0</v>
      </c>
      <c r="S1483" s="392">
        <f t="shared" si="644"/>
        <v>0</v>
      </c>
      <c r="T1483" s="388">
        <f t="shared" si="644"/>
        <v>0</v>
      </c>
      <c r="U1483" s="392">
        <f t="shared" si="644"/>
        <v>0</v>
      </c>
      <c r="V1483" s="393">
        <f t="shared" si="644"/>
        <v>0</v>
      </c>
      <c r="W1483" s="37">
        <f>W625</f>
        <v>0</v>
      </c>
      <c r="Y1483"/>
    </row>
    <row r="1484" spans="1:25" x14ac:dyDescent="0.25">
      <c r="A1484" s="212"/>
      <c r="B1484" s="465"/>
      <c r="C1484" s="272"/>
      <c r="D1484" s="272" t="s">
        <v>71</v>
      </c>
      <c r="E1484" s="273"/>
      <c r="F1484" s="273"/>
      <c r="G1484" s="367"/>
      <c r="H1484" s="368"/>
      <c r="I1484" s="369"/>
      <c r="J1484" s="369"/>
      <c r="K1484" s="370"/>
      <c r="L1484" s="363"/>
      <c r="M1484" s="364"/>
      <c r="N1484" s="364"/>
      <c r="O1484" s="364"/>
      <c r="P1484" s="364"/>
      <c r="Q1484" s="364"/>
      <c r="R1484" s="364"/>
      <c r="S1484" s="364"/>
      <c r="T1484" s="364"/>
      <c r="U1484" s="364"/>
      <c r="V1484" s="365"/>
      <c r="W1484" s="366"/>
      <c r="Y1484"/>
    </row>
    <row r="1485" spans="1:25" x14ac:dyDescent="0.25">
      <c r="A1485" s="212"/>
      <c r="B1485" s="465"/>
      <c r="C1485" s="272"/>
      <c r="D1485" s="272"/>
      <c r="E1485" s="273" t="s">
        <v>72</v>
      </c>
      <c r="F1485" s="273"/>
      <c r="G1485" s="367">
        <f t="shared" ref="G1485:W1485" si="645">SUBTOTAL(9,G1486:G1487)</f>
        <v>0</v>
      </c>
      <c r="H1485" s="368">
        <f t="shared" si="645"/>
        <v>0</v>
      </c>
      <c r="I1485" s="369">
        <f t="shared" si="645"/>
        <v>0</v>
      </c>
      <c r="J1485" s="369">
        <f t="shared" si="645"/>
        <v>0</v>
      </c>
      <c r="K1485" s="370">
        <f t="shared" si="645"/>
        <v>0</v>
      </c>
      <c r="L1485" s="364">
        <f t="shared" si="645"/>
        <v>0</v>
      </c>
      <c r="M1485" s="364">
        <f t="shared" si="645"/>
        <v>0</v>
      </c>
      <c r="N1485" s="364">
        <f t="shared" si="645"/>
        <v>0</v>
      </c>
      <c r="O1485" s="364">
        <f t="shared" si="645"/>
        <v>0</v>
      </c>
      <c r="P1485" s="364">
        <f t="shared" si="645"/>
        <v>0</v>
      </c>
      <c r="Q1485" s="364">
        <f t="shared" si="645"/>
        <v>0</v>
      </c>
      <c r="R1485" s="364">
        <f t="shared" si="645"/>
        <v>0</v>
      </c>
      <c r="S1485" s="364">
        <f t="shared" si="645"/>
        <v>0</v>
      </c>
      <c r="T1485" s="364">
        <f t="shared" si="645"/>
        <v>0</v>
      </c>
      <c r="U1485" s="364">
        <f t="shared" si="645"/>
        <v>0</v>
      </c>
      <c r="V1485" s="365">
        <f t="shared" si="645"/>
        <v>0</v>
      </c>
      <c r="W1485" s="366">
        <f t="shared" si="645"/>
        <v>0</v>
      </c>
      <c r="Y1485"/>
    </row>
    <row r="1486" spans="1:25" outlineLevel="1" x14ac:dyDescent="0.25">
      <c r="A1486" s="212"/>
      <c r="B1486" s="465"/>
      <c r="C1486" s="272"/>
      <c r="D1486" s="272"/>
      <c r="E1486" s="273"/>
      <c r="F1486" s="274" t="s">
        <v>73</v>
      </c>
      <c r="G1486" s="394">
        <f>G628</f>
        <v>0</v>
      </c>
      <c r="H1486" s="421">
        <f>G1486*(1-VLOOKUP($F1486,SHT,2,FALSE))+H628*(1-VLOOKUP($F1486,SHT,2,FALSE))</f>
        <v>0</v>
      </c>
      <c r="I1486" s="389">
        <f t="shared" ref="I1486:V1486" si="646">I628*(1-VLOOKUP($F1486,SHT,2,FALSE))</f>
        <v>0</v>
      </c>
      <c r="J1486" s="389">
        <f t="shared" si="646"/>
        <v>0</v>
      </c>
      <c r="K1486" s="390">
        <f t="shared" si="646"/>
        <v>0</v>
      </c>
      <c r="L1486" s="391">
        <f t="shared" si="646"/>
        <v>0</v>
      </c>
      <c r="M1486" s="396">
        <f t="shared" si="646"/>
        <v>0</v>
      </c>
      <c r="N1486" s="392">
        <f t="shared" si="646"/>
        <v>0</v>
      </c>
      <c r="O1486" s="392">
        <f t="shared" si="646"/>
        <v>0</v>
      </c>
      <c r="P1486" s="392">
        <f t="shared" si="646"/>
        <v>0</v>
      </c>
      <c r="Q1486" s="392">
        <f t="shared" si="646"/>
        <v>0</v>
      </c>
      <c r="R1486" s="392">
        <f t="shared" si="646"/>
        <v>0</v>
      </c>
      <c r="S1486" s="392">
        <f t="shared" si="646"/>
        <v>0</v>
      </c>
      <c r="T1486" s="388">
        <f t="shared" si="646"/>
        <v>0</v>
      </c>
      <c r="U1486" s="392">
        <f t="shared" si="646"/>
        <v>0</v>
      </c>
      <c r="V1486" s="393">
        <f t="shared" si="646"/>
        <v>0</v>
      </c>
      <c r="W1486" s="37">
        <f>W628</f>
        <v>0</v>
      </c>
      <c r="Y1486"/>
    </row>
    <row r="1487" spans="1:25" outlineLevel="1" x14ac:dyDescent="0.25">
      <c r="A1487" s="212"/>
      <c r="B1487" s="465"/>
      <c r="C1487" s="272"/>
      <c r="D1487" s="272"/>
      <c r="E1487" s="273"/>
      <c r="F1487" s="274" t="s">
        <v>74</v>
      </c>
      <c r="G1487" s="394">
        <f>G629</f>
        <v>0</v>
      </c>
      <c r="H1487" s="421">
        <f>G1487*(1-VLOOKUP($F1487,SHT,2,FALSE))+H629*(1-VLOOKUP($F1487,SHT,2,FALSE))</f>
        <v>0</v>
      </c>
      <c r="I1487" s="389">
        <f t="shared" ref="I1487:V1487" si="647">I629*(1-VLOOKUP($F1487,SHT,2,FALSE))</f>
        <v>0</v>
      </c>
      <c r="J1487" s="389">
        <f t="shared" si="647"/>
        <v>0</v>
      </c>
      <c r="K1487" s="390">
        <f t="shared" si="647"/>
        <v>0</v>
      </c>
      <c r="L1487" s="391">
        <f t="shared" si="647"/>
        <v>0</v>
      </c>
      <c r="M1487" s="396">
        <f t="shared" si="647"/>
        <v>0</v>
      </c>
      <c r="N1487" s="392">
        <f t="shared" si="647"/>
        <v>0</v>
      </c>
      <c r="O1487" s="392">
        <f t="shared" si="647"/>
        <v>0</v>
      </c>
      <c r="P1487" s="392">
        <f t="shared" si="647"/>
        <v>0</v>
      </c>
      <c r="Q1487" s="392">
        <f t="shared" si="647"/>
        <v>0</v>
      </c>
      <c r="R1487" s="392">
        <f t="shared" si="647"/>
        <v>0</v>
      </c>
      <c r="S1487" s="392">
        <f t="shared" si="647"/>
        <v>0</v>
      </c>
      <c r="T1487" s="388">
        <f t="shared" si="647"/>
        <v>0</v>
      </c>
      <c r="U1487" s="392">
        <f t="shared" si="647"/>
        <v>0</v>
      </c>
      <c r="V1487" s="393">
        <f t="shared" si="647"/>
        <v>0</v>
      </c>
      <c r="W1487" s="37">
        <f>W629</f>
        <v>0</v>
      </c>
      <c r="Y1487"/>
    </row>
    <row r="1488" spans="1:25" x14ac:dyDescent="0.25">
      <c r="A1488" s="212"/>
      <c r="B1488" s="465"/>
      <c r="C1488" s="272"/>
      <c r="D1488" s="272"/>
      <c r="E1488" s="273" t="s">
        <v>75</v>
      </c>
      <c r="F1488" s="273"/>
      <c r="G1488" s="367">
        <f t="shared" ref="G1488:W1488" si="648">SUBTOTAL(9,G1489:G1490)</f>
        <v>0</v>
      </c>
      <c r="H1488" s="368">
        <f t="shared" si="648"/>
        <v>0</v>
      </c>
      <c r="I1488" s="369">
        <f t="shared" si="648"/>
        <v>0</v>
      </c>
      <c r="J1488" s="369">
        <f t="shared" si="648"/>
        <v>0</v>
      </c>
      <c r="K1488" s="370">
        <f t="shared" si="648"/>
        <v>0</v>
      </c>
      <c r="L1488" s="364">
        <f t="shared" si="648"/>
        <v>0</v>
      </c>
      <c r="M1488" s="364">
        <f t="shared" si="648"/>
        <v>0</v>
      </c>
      <c r="N1488" s="364">
        <f t="shared" si="648"/>
        <v>0</v>
      </c>
      <c r="O1488" s="364">
        <f t="shared" si="648"/>
        <v>0</v>
      </c>
      <c r="P1488" s="364">
        <f t="shared" si="648"/>
        <v>0</v>
      </c>
      <c r="Q1488" s="364">
        <f t="shared" si="648"/>
        <v>0</v>
      </c>
      <c r="R1488" s="364">
        <f t="shared" si="648"/>
        <v>0</v>
      </c>
      <c r="S1488" s="364">
        <f t="shared" si="648"/>
        <v>0</v>
      </c>
      <c r="T1488" s="364">
        <f t="shared" si="648"/>
        <v>0</v>
      </c>
      <c r="U1488" s="364">
        <f t="shared" si="648"/>
        <v>0</v>
      </c>
      <c r="V1488" s="365">
        <f t="shared" si="648"/>
        <v>0</v>
      </c>
      <c r="W1488" s="366">
        <f t="shared" si="648"/>
        <v>0</v>
      </c>
      <c r="Y1488"/>
    </row>
    <row r="1489" spans="1:25" outlineLevel="1" x14ac:dyDescent="0.25">
      <c r="A1489" s="212"/>
      <c r="B1489" s="465"/>
      <c r="C1489" s="272"/>
      <c r="D1489" s="272"/>
      <c r="E1489" s="273"/>
      <c r="F1489" s="274" t="s">
        <v>76</v>
      </c>
      <c r="G1489" s="394">
        <f>G631</f>
        <v>0</v>
      </c>
      <c r="H1489" s="421">
        <f>G1489*(1-VLOOKUP($F1489,SHT,2,FALSE))+H631*(1-VLOOKUP($F1489,SHT,2,FALSE))</f>
        <v>0</v>
      </c>
      <c r="I1489" s="389">
        <f t="shared" ref="I1489:V1489" si="649">I631*(1-VLOOKUP($F1489,SHT,2,FALSE))</f>
        <v>0</v>
      </c>
      <c r="J1489" s="389">
        <f t="shared" si="649"/>
        <v>0</v>
      </c>
      <c r="K1489" s="390">
        <f t="shared" si="649"/>
        <v>0</v>
      </c>
      <c r="L1489" s="391">
        <f t="shared" si="649"/>
        <v>0</v>
      </c>
      <c r="M1489" s="396">
        <f t="shared" si="649"/>
        <v>0</v>
      </c>
      <c r="N1489" s="392">
        <f t="shared" si="649"/>
        <v>0</v>
      </c>
      <c r="O1489" s="392">
        <f t="shared" si="649"/>
        <v>0</v>
      </c>
      <c r="P1489" s="392">
        <f t="shared" si="649"/>
        <v>0</v>
      </c>
      <c r="Q1489" s="392">
        <f t="shared" si="649"/>
        <v>0</v>
      </c>
      <c r="R1489" s="392">
        <f t="shared" si="649"/>
        <v>0</v>
      </c>
      <c r="S1489" s="392">
        <f t="shared" si="649"/>
        <v>0</v>
      </c>
      <c r="T1489" s="388">
        <f t="shared" si="649"/>
        <v>0</v>
      </c>
      <c r="U1489" s="392">
        <f t="shared" si="649"/>
        <v>0</v>
      </c>
      <c r="V1489" s="393">
        <f t="shared" si="649"/>
        <v>0</v>
      </c>
      <c r="W1489" s="37">
        <f>W631</f>
        <v>0</v>
      </c>
      <c r="Y1489"/>
    </row>
    <row r="1490" spans="1:25" outlineLevel="1" x14ac:dyDescent="0.25">
      <c r="A1490" s="212"/>
      <c r="B1490" s="465"/>
      <c r="C1490" s="272"/>
      <c r="D1490" s="272"/>
      <c r="E1490" s="273"/>
      <c r="F1490" s="274" t="s">
        <v>77</v>
      </c>
      <c r="G1490" s="394">
        <f>G632</f>
        <v>0</v>
      </c>
      <c r="H1490" s="421">
        <f>G1490*(1-VLOOKUP($F1490,SHT,2,FALSE))+H632*(1-VLOOKUP($F1490,SHT,2,FALSE))</f>
        <v>0</v>
      </c>
      <c r="I1490" s="389">
        <f t="shared" ref="I1490:V1490" si="650">I632*(1-VLOOKUP($F1490,SHT,2,FALSE))</f>
        <v>0</v>
      </c>
      <c r="J1490" s="389">
        <f t="shared" si="650"/>
        <v>0</v>
      </c>
      <c r="K1490" s="390">
        <f t="shared" si="650"/>
        <v>0</v>
      </c>
      <c r="L1490" s="391">
        <f t="shared" si="650"/>
        <v>0</v>
      </c>
      <c r="M1490" s="396">
        <f t="shared" si="650"/>
        <v>0</v>
      </c>
      <c r="N1490" s="392">
        <f t="shared" si="650"/>
        <v>0</v>
      </c>
      <c r="O1490" s="392">
        <f t="shared" si="650"/>
        <v>0</v>
      </c>
      <c r="P1490" s="392">
        <f t="shared" si="650"/>
        <v>0</v>
      </c>
      <c r="Q1490" s="392">
        <f t="shared" si="650"/>
        <v>0</v>
      </c>
      <c r="R1490" s="392">
        <f t="shared" si="650"/>
        <v>0</v>
      </c>
      <c r="S1490" s="392">
        <f t="shared" si="650"/>
        <v>0</v>
      </c>
      <c r="T1490" s="388">
        <f t="shared" si="650"/>
        <v>0</v>
      </c>
      <c r="U1490" s="392">
        <f t="shared" si="650"/>
        <v>0</v>
      </c>
      <c r="V1490" s="393">
        <f t="shared" si="650"/>
        <v>0</v>
      </c>
      <c r="W1490" s="37">
        <f>W632</f>
        <v>0</v>
      </c>
      <c r="Y1490"/>
    </row>
    <row r="1491" spans="1:25" x14ac:dyDescent="0.25">
      <c r="A1491" s="212"/>
      <c r="B1491" s="465"/>
      <c r="C1491" s="272"/>
      <c r="D1491" s="272"/>
      <c r="E1491" s="273" t="s">
        <v>78</v>
      </c>
      <c r="F1491" s="273"/>
      <c r="G1491" s="367">
        <f t="shared" ref="G1491:W1491" si="651">SUBTOTAL(9,G1492:G1493)</f>
        <v>0</v>
      </c>
      <c r="H1491" s="368">
        <f t="shared" si="651"/>
        <v>0</v>
      </c>
      <c r="I1491" s="369">
        <f t="shared" si="651"/>
        <v>0</v>
      </c>
      <c r="J1491" s="369">
        <f t="shared" si="651"/>
        <v>0</v>
      </c>
      <c r="K1491" s="370">
        <f t="shared" si="651"/>
        <v>0</v>
      </c>
      <c r="L1491" s="364">
        <f t="shared" si="651"/>
        <v>0</v>
      </c>
      <c r="M1491" s="364">
        <f t="shared" si="651"/>
        <v>0</v>
      </c>
      <c r="N1491" s="364">
        <f t="shared" si="651"/>
        <v>0</v>
      </c>
      <c r="O1491" s="364">
        <f t="shared" si="651"/>
        <v>0</v>
      </c>
      <c r="P1491" s="364">
        <f t="shared" si="651"/>
        <v>0</v>
      </c>
      <c r="Q1491" s="364">
        <f t="shared" si="651"/>
        <v>0</v>
      </c>
      <c r="R1491" s="364">
        <f t="shared" si="651"/>
        <v>0</v>
      </c>
      <c r="S1491" s="364">
        <f t="shared" si="651"/>
        <v>0</v>
      </c>
      <c r="T1491" s="364">
        <f t="shared" si="651"/>
        <v>0</v>
      </c>
      <c r="U1491" s="364">
        <f t="shared" si="651"/>
        <v>0</v>
      </c>
      <c r="V1491" s="365">
        <f t="shared" si="651"/>
        <v>0</v>
      </c>
      <c r="W1491" s="366">
        <f t="shared" si="651"/>
        <v>0</v>
      </c>
      <c r="Y1491"/>
    </row>
    <row r="1492" spans="1:25" outlineLevel="1" x14ac:dyDescent="0.25">
      <c r="A1492" s="212"/>
      <c r="B1492" s="465"/>
      <c r="C1492" s="272"/>
      <c r="D1492" s="272"/>
      <c r="E1492" s="273"/>
      <c r="F1492" s="274" t="s">
        <v>79</v>
      </c>
      <c r="G1492" s="394">
        <f>G634</f>
        <v>0</v>
      </c>
      <c r="H1492" s="421">
        <f>G1492*(1-VLOOKUP($F1492,SHT,2,FALSE))+H634*(1-VLOOKUP($F1492,SHT,2,FALSE))</f>
        <v>0</v>
      </c>
      <c r="I1492" s="389">
        <f t="shared" ref="I1492:V1492" si="652">I634*(1-VLOOKUP($F1492,SHT,2,FALSE))</f>
        <v>0</v>
      </c>
      <c r="J1492" s="389">
        <f t="shared" si="652"/>
        <v>0</v>
      </c>
      <c r="K1492" s="390">
        <f t="shared" si="652"/>
        <v>0</v>
      </c>
      <c r="L1492" s="391">
        <f t="shared" si="652"/>
        <v>0</v>
      </c>
      <c r="M1492" s="396">
        <f t="shared" si="652"/>
        <v>0</v>
      </c>
      <c r="N1492" s="392">
        <f t="shared" si="652"/>
        <v>0</v>
      </c>
      <c r="O1492" s="392">
        <f t="shared" si="652"/>
        <v>0</v>
      </c>
      <c r="P1492" s="392">
        <f t="shared" si="652"/>
        <v>0</v>
      </c>
      <c r="Q1492" s="392">
        <f t="shared" si="652"/>
        <v>0</v>
      </c>
      <c r="R1492" s="392">
        <f t="shared" si="652"/>
        <v>0</v>
      </c>
      <c r="S1492" s="392">
        <f t="shared" si="652"/>
        <v>0</v>
      </c>
      <c r="T1492" s="388">
        <f t="shared" si="652"/>
        <v>0</v>
      </c>
      <c r="U1492" s="392">
        <f t="shared" si="652"/>
        <v>0</v>
      </c>
      <c r="V1492" s="393">
        <f t="shared" si="652"/>
        <v>0</v>
      </c>
      <c r="W1492" s="37">
        <f>W634</f>
        <v>0</v>
      </c>
      <c r="Y1492"/>
    </row>
    <row r="1493" spans="1:25" outlineLevel="1" x14ac:dyDescent="0.25">
      <c r="A1493" s="212"/>
      <c r="B1493" s="465"/>
      <c r="C1493" s="272"/>
      <c r="D1493" s="272"/>
      <c r="E1493" s="273"/>
      <c r="F1493" s="274" t="s">
        <v>80</v>
      </c>
      <c r="G1493" s="394">
        <f>G635</f>
        <v>0</v>
      </c>
      <c r="H1493" s="421">
        <f>G1493*(1-VLOOKUP($F1493,SHT,2,FALSE))+H635*(1-VLOOKUP($F1493,SHT,2,FALSE))</f>
        <v>0</v>
      </c>
      <c r="I1493" s="389">
        <f t="shared" ref="I1493:V1493" si="653">I635*(1-VLOOKUP($F1493,SHT,2,FALSE))</f>
        <v>0</v>
      </c>
      <c r="J1493" s="389">
        <f t="shared" si="653"/>
        <v>0</v>
      </c>
      <c r="K1493" s="390">
        <f t="shared" si="653"/>
        <v>0</v>
      </c>
      <c r="L1493" s="391">
        <f t="shared" si="653"/>
        <v>0</v>
      </c>
      <c r="M1493" s="396">
        <f t="shared" si="653"/>
        <v>0</v>
      </c>
      <c r="N1493" s="392">
        <f t="shared" si="653"/>
        <v>0</v>
      </c>
      <c r="O1493" s="392">
        <f t="shared" si="653"/>
        <v>0</v>
      </c>
      <c r="P1493" s="392">
        <f t="shared" si="653"/>
        <v>0</v>
      </c>
      <c r="Q1493" s="392">
        <f t="shared" si="653"/>
        <v>0</v>
      </c>
      <c r="R1493" s="392">
        <f t="shared" si="653"/>
        <v>0</v>
      </c>
      <c r="S1493" s="392">
        <f t="shared" si="653"/>
        <v>0</v>
      </c>
      <c r="T1493" s="388">
        <f t="shared" si="653"/>
        <v>0</v>
      </c>
      <c r="U1493" s="392">
        <f t="shared" si="653"/>
        <v>0</v>
      </c>
      <c r="V1493" s="393">
        <f t="shared" si="653"/>
        <v>0</v>
      </c>
      <c r="W1493" s="37">
        <f>W635</f>
        <v>0</v>
      </c>
      <c r="Y1493"/>
    </row>
    <row r="1494" spans="1:25" x14ac:dyDescent="0.25">
      <c r="A1494" s="212"/>
      <c r="B1494" s="465"/>
      <c r="C1494" s="272"/>
      <c r="D1494" s="272"/>
      <c r="E1494" s="273" t="s">
        <v>81</v>
      </c>
      <c r="F1494" s="273"/>
      <c r="G1494" s="367">
        <f t="shared" ref="G1494:W1494" si="654">SUBTOTAL(9,G1495:G1496)</f>
        <v>0</v>
      </c>
      <c r="H1494" s="368">
        <f t="shared" si="654"/>
        <v>0</v>
      </c>
      <c r="I1494" s="369">
        <f t="shared" si="654"/>
        <v>0</v>
      </c>
      <c r="J1494" s="369">
        <f t="shared" si="654"/>
        <v>0</v>
      </c>
      <c r="K1494" s="370">
        <f t="shared" si="654"/>
        <v>0</v>
      </c>
      <c r="L1494" s="364">
        <f t="shared" si="654"/>
        <v>0</v>
      </c>
      <c r="M1494" s="364">
        <f t="shared" si="654"/>
        <v>0</v>
      </c>
      <c r="N1494" s="364">
        <f t="shared" si="654"/>
        <v>0</v>
      </c>
      <c r="O1494" s="364">
        <f t="shared" si="654"/>
        <v>0</v>
      </c>
      <c r="P1494" s="364">
        <f t="shared" si="654"/>
        <v>0</v>
      </c>
      <c r="Q1494" s="364">
        <f t="shared" si="654"/>
        <v>0</v>
      </c>
      <c r="R1494" s="364">
        <f t="shared" si="654"/>
        <v>0</v>
      </c>
      <c r="S1494" s="364">
        <f t="shared" si="654"/>
        <v>0</v>
      </c>
      <c r="T1494" s="364">
        <f t="shared" si="654"/>
        <v>0</v>
      </c>
      <c r="U1494" s="364">
        <f t="shared" si="654"/>
        <v>0</v>
      </c>
      <c r="V1494" s="365">
        <f t="shared" si="654"/>
        <v>0</v>
      </c>
      <c r="W1494" s="366">
        <f t="shared" si="654"/>
        <v>0</v>
      </c>
      <c r="Y1494"/>
    </row>
    <row r="1495" spans="1:25" outlineLevel="1" x14ac:dyDescent="0.25">
      <c r="A1495" s="212"/>
      <c r="B1495" s="465"/>
      <c r="C1495" s="272"/>
      <c r="D1495" s="272"/>
      <c r="E1495" s="273"/>
      <c r="F1495" s="274" t="s">
        <v>82</v>
      </c>
      <c r="G1495" s="394">
        <f>G637</f>
        <v>0</v>
      </c>
      <c r="H1495" s="421">
        <f>G1495*(1-VLOOKUP($F1495,SHT,2,FALSE))+H637*(1-VLOOKUP($F1495,SHT,2,FALSE))</f>
        <v>0</v>
      </c>
      <c r="I1495" s="389">
        <f t="shared" ref="I1495:V1495" si="655">I637*(1-VLOOKUP($F1495,SHT,2,FALSE))</f>
        <v>0</v>
      </c>
      <c r="J1495" s="389">
        <f t="shared" si="655"/>
        <v>0</v>
      </c>
      <c r="K1495" s="390">
        <f t="shared" si="655"/>
        <v>0</v>
      </c>
      <c r="L1495" s="391">
        <f t="shared" si="655"/>
        <v>0</v>
      </c>
      <c r="M1495" s="396">
        <f t="shared" si="655"/>
        <v>0</v>
      </c>
      <c r="N1495" s="392">
        <f t="shared" si="655"/>
        <v>0</v>
      </c>
      <c r="O1495" s="392">
        <f t="shared" si="655"/>
        <v>0</v>
      </c>
      <c r="P1495" s="392">
        <f t="shared" si="655"/>
        <v>0</v>
      </c>
      <c r="Q1495" s="392">
        <f t="shared" si="655"/>
        <v>0</v>
      </c>
      <c r="R1495" s="392">
        <f t="shared" si="655"/>
        <v>0</v>
      </c>
      <c r="S1495" s="392">
        <f t="shared" si="655"/>
        <v>0</v>
      </c>
      <c r="T1495" s="388">
        <f t="shared" si="655"/>
        <v>0</v>
      </c>
      <c r="U1495" s="392">
        <f t="shared" si="655"/>
        <v>0</v>
      </c>
      <c r="V1495" s="393">
        <f t="shared" si="655"/>
        <v>0</v>
      </c>
      <c r="W1495" s="37">
        <f>W637</f>
        <v>0</v>
      </c>
      <c r="Y1495"/>
    </row>
    <row r="1496" spans="1:25" outlineLevel="1" x14ac:dyDescent="0.25">
      <c r="A1496" s="212"/>
      <c r="B1496" s="465"/>
      <c r="C1496" s="272"/>
      <c r="D1496" s="272"/>
      <c r="E1496" s="273"/>
      <c r="F1496" s="274" t="s">
        <v>83</v>
      </c>
      <c r="G1496" s="394">
        <f>G638</f>
        <v>0</v>
      </c>
      <c r="H1496" s="421">
        <f>G1496*(1-VLOOKUP($F1496,SHT,2,FALSE))+H638*(1-VLOOKUP($F1496,SHT,2,FALSE))</f>
        <v>0</v>
      </c>
      <c r="I1496" s="389">
        <f t="shared" ref="I1496:V1496" si="656">I638*(1-VLOOKUP($F1496,SHT,2,FALSE))</f>
        <v>0</v>
      </c>
      <c r="J1496" s="389">
        <f t="shared" si="656"/>
        <v>0</v>
      </c>
      <c r="K1496" s="390">
        <f t="shared" si="656"/>
        <v>0</v>
      </c>
      <c r="L1496" s="391">
        <f t="shared" si="656"/>
        <v>0</v>
      </c>
      <c r="M1496" s="396">
        <f t="shared" si="656"/>
        <v>0</v>
      </c>
      <c r="N1496" s="392">
        <f t="shared" si="656"/>
        <v>0</v>
      </c>
      <c r="O1496" s="392">
        <f t="shared" si="656"/>
        <v>0</v>
      </c>
      <c r="P1496" s="392">
        <f t="shared" si="656"/>
        <v>0</v>
      </c>
      <c r="Q1496" s="392">
        <f t="shared" si="656"/>
        <v>0</v>
      </c>
      <c r="R1496" s="392">
        <f t="shared" si="656"/>
        <v>0</v>
      </c>
      <c r="S1496" s="392">
        <f t="shared" si="656"/>
        <v>0</v>
      </c>
      <c r="T1496" s="388">
        <f t="shared" si="656"/>
        <v>0</v>
      </c>
      <c r="U1496" s="392">
        <f t="shared" si="656"/>
        <v>0</v>
      </c>
      <c r="V1496" s="393">
        <f t="shared" si="656"/>
        <v>0</v>
      </c>
      <c r="W1496" s="37">
        <f>W638</f>
        <v>0</v>
      </c>
      <c r="Y1496"/>
    </row>
    <row r="1497" spans="1:25" x14ac:dyDescent="0.25">
      <c r="A1497" s="212"/>
      <c r="B1497" s="465"/>
      <c r="C1497" s="272"/>
      <c r="D1497" s="272"/>
      <c r="E1497" s="273" t="s">
        <v>84</v>
      </c>
      <c r="F1497" s="273"/>
      <c r="G1497" s="367">
        <f t="shared" ref="G1497:W1497" si="657">SUBTOTAL(9,G1498:G1499)</f>
        <v>0</v>
      </c>
      <c r="H1497" s="368">
        <f t="shared" si="657"/>
        <v>0</v>
      </c>
      <c r="I1497" s="369">
        <f t="shared" si="657"/>
        <v>0</v>
      </c>
      <c r="J1497" s="369">
        <f t="shared" si="657"/>
        <v>0</v>
      </c>
      <c r="K1497" s="370">
        <f t="shared" si="657"/>
        <v>0</v>
      </c>
      <c r="L1497" s="364">
        <f t="shared" si="657"/>
        <v>0</v>
      </c>
      <c r="M1497" s="364">
        <f t="shared" si="657"/>
        <v>0</v>
      </c>
      <c r="N1497" s="364">
        <f t="shared" si="657"/>
        <v>0</v>
      </c>
      <c r="O1497" s="364">
        <f t="shared" si="657"/>
        <v>0</v>
      </c>
      <c r="P1497" s="364">
        <f t="shared" si="657"/>
        <v>0</v>
      </c>
      <c r="Q1497" s="364">
        <f t="shared" si="657"/>
        <v>0</v>
      </c>
      <c r="R1497" s="364">
        <f t="shared" si="657"/>
        <v>0</v>
      </c>
      <c r="S1497" s="364">
        <f t="shared" si="657"/>
        <v>0</v>
      </c>
      <c r="T1497" s="364">
        <f t="shared" si="657"/>
        <v>0</v>
      </c>
      <c r="U1497" s="364">
        <f t="shared" si="657"/>
        <v>0</v>
      </c>
      <c r="V1497" s="365">
        <f t="shared" si="657"/>
        <v>0</v>
      </c>
      <c r="W1497" s="366">
        <f t="shared" si="657"/>
        <v>0</v>
      </c>
      <c r="Y1497"/>
    </row>
    <row r="1498" spans="1:25" outlineLevel="1" x14ac:dyDescent="0.25">
      <c r="A1498" s="212"/>
      <c r="B1498" s="465"/>
      <c r="C1498" s="272"/>
      <c r="D1498" s="272"/>
      <c r="E1498" s="273"/>
      <c r="F1498" s="274" t="s">
        <v>85</v>
      </c>
      <c r="G1498" s="394">
        <f>G640</f>
        <v>0</v>
      </c>
      <c r="H1498" s="421">
        <f>G1498*(1-VLOOKUP($F1498,SHT,2,FALSE))+H640*(1-VLOOKUP($F1498,SHT,2,FALSE))</f>
        <v>0</v>
      </c>
      <c r="I1498" s="389">
        <f t="shared" ref="I1498:V1498" si="658">I640*(1-VLOOKUP($F1498,SHT,2,FALSE))</f>
        <v>0</v>
      </c>
      <c r="J1498" s="389">
        <f t="shared" si="658"/>
        <v>0</v>
      </c>
      <c r="K1498" s="390">
        <f t="shared" si="658"/>
        <v>0</v>
      </c>
      <c r="L1498" s="391">
        <f t="shared" si="658"/>
        <v>0</v>
      </c>
      <c r="M1498" s="396">
        <f t="shared" si="658"/>
        <v>0</v>
      </c>
      <c r="N1498" s="392">
        <f t="shared" si="658"/>
        <v>0</v>
      </c>
      <c r="O1498" s="392">
        <f t="shared" si="658"/>
        <v>0</v>
      </c>
      <c r="P1498" s="392">
        <f t="shared" si="658"/>
        <v>0</v>
      </c>
      <c r="Q1498" s="392">
        <f t="shared" si="658"/>
        <v>0</v>
      </c>
      <c r="R1498" s="392">
        <f t="shared" si="658"/>
        <v>0</v>
      </c>
      <c r="S1498" s="392">
        <f t="shared" si="658"/>
        <v>0</v>
      </c>
      <c r="T1498" s="388">
        <f t="shared" si="658"/>
        <v>0</v>
      </c>
      <c r="U1498" s="392">
        <f t="shared" si="658"/>
        <v>0</v>
      </c>
      <c r="V1498" s="393">
        <f t="shared" si="658"/>
        <v>0</v>
      </c>
      <c r="W1498" s="37">
        <f>W640</f>
        <v>0</v>
      </c>
      <c r="Y1498"/>
    </row>
    <row r="1499" spans="1:25" outlineLevel="1" x14ac:dyDescent="0.25">
      <c r="A1499" s="212"/>
      <c r="B1499" s="465"/>
      <c r="C1499" s="272"/>
      <c r="D1499" s="272"/>
      <c r="E1499" s="273"/>
      <c r="F1499" s="274" t="s">
        <v>86</v>
      </c>
      <c r="G1499" s="394">
        <f>G641</f>
        <v>0</v>
      </c>
      <c r="H1499" s="421">
        <f>G1499*(1-VLOOKUP($F1499,SHT,2,FALSE))+H641*(1-VLOOKUP($F1499,SHT,2,FALSE))</f>
        <v>0</v>
      </c>
      <c r="I1499" s="389">
        <f t="shared" ref="I1499:V1499" si="659">I641*(1-VLOOKUP($F1499,SHT,2,FALSE))</f>
        <v>0</v>
      </c>
      <c r="J1499" s="389">
        <f t="shared" si="659"/>
        <v>0</v>
      </c>
      <c r="K1499" s="390">
        <f t="shared" si="659"/>
        <v>0</v>
      </c>
      <c r="L1499" s="391">
        <f t="shared" si="659"/>
        <v>0</v>
      </c>
      <c r="M1499" s="396">
        <f t="shared" si="659"/>
        <v>0</v>
      </c>
      <c r="N1499" s="392">
        <f t="shared" si="659"/>
        <v>0</v>
      </c>
      <c r="O1499" s="392">
        <f t="shared" si="659"/>
        <v>0</v>
      </c>
      <c r="P1499" s="392">
        <f t="shared" si="659"/>
        <v>0</v>
      </c>
      <c r="Q1499" s="392">
        <f t="shared" si="659"/>
        <v>0</v>
      </c>
      <c r="R1499" s="392">
        <f t="shared" si="659"/>
        <v>0</v>
      </c>
      <c r="S1499" s="392">
        <f t="shared" si="659"/>
        <v>0</v>
      </c>
      <c r="T1499" s="388">
        <f t="shared" si="659"/>
        <v>0</v>
      </c>
      <c r="U1499" s="392">
        <f t="shared" si="659"/>
        <v>0</v>
      </c>
      <c r="V1499" s="393">
        <f t="shared" si="659"/>
        <v>0</v>
      </c>
      <c r="W1499" s="37">
        <f>W641</f>
        <v>0</v>
      </c>
      <c r="Y1499"/>
    </row>
    <row r="1500" spans="1:25" x14ac:dyDescent="0.25">
      <c r="A1500" s="212"/>
      <c r="B1500" s="465"/>
      <c r="C1500" s="272"/>
      <c r="D1500" s="272"/>
      <c r="E1500" s="273" t="s">
        <v>87</v>
      </c>
      <c r="F1500" s="273"/>
      <c r="G1500" s="367">
        <f t="shared" ref="G1500:W1500" si="660">SUBTOTAL(9,G1501:G1502)</f>
        <v>0</v>
      </c>
      <c r="H1500" s="368">
        <f t="shared" si="660"/>
        <v>0</v>
      </c>
      <c r="I1500" s="369">
        <f t="shared" si="660"/>
        <v>0</v>
      </c>
      <c r="J1500" s="369">
        <f t="shared" si="660"/>
        <v>0</v>
      </c>
      <c r="K1500" s="370">
        <f t="shared" si="660"/>
        <v>0</v>
      </c>
      <c r="L1500" s="364">
        <f t="shared" si="660"/>
        <v>0</v>
      </c>
      <c r="M1500" s="364">
        <f t="shared" si="660"/>
        <v>0</v>
      </c>
      <c r="N1500" s="364">
        <f t="shared" si="660"/>
        <v>0</v>
      </c>
      <c r="O1500" s="364">
        <f t="shared" si="660"/>
        <v>0</v>
      </c>
      <c r="P1500" s="364">
        <f t="shared" si="660"/>
        <v>0</v>
      </c>
      <c r="Q1500" s="364">
        <f t="shared" si="660"/>
        <v>0</v>
      </c>
      <c r="R1500" s="364">
        <f t="shared" si="660"/>
        <v>0</v>
      </c>
      <c r="S1500" s="364">
        <f t="shared" si="660"/>
        <v>0</v>
      </c>
      <c r="T1500" s="364">
        <f t="shared" si="660"/>
        <v>0</v>
      </c>
      <c r="U1500" s="364">
        <f t="shared" si="660"/>
        <v>0</v>
      </c>
      <c r="V1500" s="365">
        <f t="shared" si="660"/>
        <v>0</v>
      </c>
      <c r="W1500" s="366">
        <f t="shared" si="660"/>
        <v>0</v>
      </c>
      <c r="Y1500"/>
    </row>
    <row r="1501" spans="1:25" outlineLevel="1" x14ac:dyDescent="0.25">
      <c r="A1501" s="212"/>
      <c r="B1501" s="465"/>
      <c r="C1501" s="272"/>
      <c r="D1501" s="272"/>
      <c r="E1501" s="273"/>
      <c r="F1501" s="274" t="s">
        <v>88</v>
      </c>
      <c r="G1501" s="394">
        <f>G643</f>
        <v>0</v>
      </c>
      <c r="H1501" s="421">
        <f>G1501*(1-VLOOKUP($F1501,SHT,2,FALSE))+H643*(1-VLOOKUP($F1501,SHT,2,FALSE))</f>
        <v>0</v>
      </c>
      <c r="I1501" s="389">
        <f t="shared" ref="I1501:V1501" si="661">I643*(1-VLOOKUP($F1501,SHT,2,FALSE))</f>
        <v>0</v>
      </c>
      <c r="J1501" s="389">
        <f t="shared" si="661"/>
        <v>0</v>
      </c>
      <c r="K1501" s="390">
        <f t="shared" si="661"/>
        <v>0</v>
      </c>
      <c r="L1501" s="391">
        <f t="shared" si="661"/>
        <v>0</v>
      </c>
      <c r="M1501" s="396">
        <f t="shared" si="661"/>
        <v>0</v>
      </c>
      <c r="N1501" s="392">
        <f t="shared" si="661"/>
        <v>0</v>
      </c>
      <c r="O1501" s="392">
        <f t="shared" si="661"/>
        <v>0</v>
      </c>
      <c r="P1501" s="392">
        <f t="shared" si="661"/>
        <v>0</v>
      </c>
      <c r="Q1501" s="392">
        <f t="shared" si="661"/>
        <v>0</v>
      </c>
      <c r="R1501" s="392">
        <f t="shared" si="661"/>
        <v>0</v>
      </c>
      <c r="S1501" s="392">
        <f t="shared" si="661"/>
        <v>0</v>
      </c>
      <c r="T1501" s="388">
        <f t="shared" si="661"/>
        <v>0</v>
      </c>
      <c r="U1501" s="392">
        <f t="shared" si="661"/>
        <v>0</v>
      </c>
      <c r="V1501" s="393">
        <f t="shared" si="661"/>
        <v>0</v>
      </c>
      <c r="W1501" s="37">
        <f>W643</f>
        <v>0</v>
      </c>
      <c r="Y1501"/>
    </row>
    <row r="1502" spans="1:25" outlineLevel="1" x14ac:dyDescent="0.25">
      <c r="A1502" s="212"/>
      <c r="B1502" s="465"/>
      <c r="C1502" s="272"/>
      <c r="D1502" s="272"/>
      <c r="E1502" s="273"/>
      <c r="F1502" s="274" t="s">
        <v>89</v>
      </c>
      <c r="G1502" s="394">
        <f>G644</f>
        <v>0</v>
      </c>
      <c r="H1502" s="421">
        <f>G1502*(1-VLOOKUP($F1502,SHT,2,FALSE))+H644*(1-VLOOKUP($F1502,SHT,2,FALSE))</f>
        <v>0</v>
      </c>
      <c r="I1502" s="389">
        <f t="shared" ref="I1502:V1502" si="662">I644*(1-VLOOKUP($F1502,SHT,2,FALSE))</f>
        <v>0</v>
      </c>
      <c r="J1502" s="389">
        <f t="shared" si="662"/>
        <v>0</v>
      </c>
      <c r="K1502" s="390">
        <f t="shared" si="662"/>
        <v>0</v>
      </c>
      <c r="L1502" s="391">
        <f t="shared" si="662"/>
        <v>0</v>
      </c>
      <c r="M1502" s="396">
        <f t="shared" si="662"/>
        <v>0</v>
      </c>
      <c r="N1502" s="392">
        <f t="shared" si="662"/>
        <v>0</v>
      </c>
      <c r="O1502" s="392">
        <f t="shared" si="662"/>
        <v>0</v>
      </c>
      <c r="P1502" s="392">
        <f t="shared" si="662"/>
        <v>0</v>
      </c>
      <c r="Q1502" s="392">
        <f t="shared" si="662"/>
        <v>0</v>
      </c>
      <c r="R1502" s="392">
        <f t="shared" si="662"/>
        <v>0</v>
      </c>
      <c r="S1502" s="392">
        <f t="shared" si="662"/>
        <v>0</v>
      </c>
      <c r="T1502" s="388">
        <f t="shared" si="662"/>
        <v>0</v>
      </c>
      <c r="U1502" s="392">
        <f t="shared" si="662"/>
        <v>0</v>
      </c>
      <c r="V1502" s="393">
        <f t="shared" si="662"/>
        <v>0</v>
      </c>
      <c r="W1502" s="37">
        <f>W644</f>
        <v>0</v>
      </c>
      <c r="Y1502"/>
    </row>
    <row r="1503" spans="1:25" x14ac:dyDescent="0.25">
      <c r="A1503" s="212"/>
      <c r="B1503" s="465"/>
      <c r="C1503" s="272"/>
      <c r="D1503" s="272" t="s">
        <v>90</v>
      </c>
      <c r="E1503" s="273"/>
      <c r="F1503" s="273"/>
      <c r="G1503" s="367">
        <f>SUBTOTAL(9,G1504:G1506)</f>
        <v>0</v>
      </c>
      <c r="H1503" s="368"/>
      <c r="I1503" s="369"/>
      <c r="J1503" s="369"/>
      <c r="K1503" s="370">
        <f t="shared" ref="K1503:W1503" si="663">SUBTOTAL(9,K1504:K1506)</f>
        <v>0</v>
      </c>
      <c r="L1503" s="364">
        <f t="shared" si="663"/>
        <v>0</v>
      </c>
      <c r="M1503" s="364">
        <f t="shared" si="663"/>
        <v>0</v>
      </c>
      <c r="N1503" s="364">
        <f t="shared" si="663"/>
        <v>0</v>
      </c>
      <c r="O1503" s="364">
        <f t="shared" si="663"/>
        <v>0</v>
      </c>
      <c r="P1503" s="364">
        <f t="shared" si="663"/>
        <v>0</v>
      </c>
      <c r="Q1503" s="364">
        <f t="shared" si="663"/>
        <v>0</v>
      </c>
      <c r="R1503" s="364">
        <f t="shared" si="663"/>
        <v>0</v>
      </c>
      <c r="S1503" s="364">
        <f t="shared" si="663"/>
        <v>0</v>
      </c>
      <c r="T1503" s="364">
        <f t="shared" si="663"/>
        <v>0</v>
      </c>
      <c r="U1503" s="364">
        <f t="shared" si="663"/>
        <v>0</v>
      </c>
      <c r="V1503" s="364">
        <f t="shared" si="663"/>
        <v>0</v>
      </c>
      <c r="W1503" s="366">
        <f t="shared" si="663"/>
        <v>0</v>
      </c>
      <c r="Y1503"/>
    </row>
    <row r="1504" spans="1:25" outlineLevel="1" x14ac:dyDescent="0.25">
      <c r="A1504" s="212"/>
      <c r="B1504" s="465"/>
      <c r="C1504" s="272"/>
      <c r="D1504" s="272"/>
      <c r="E1504" s="273"/>
      <c r="F1504" s="274" t="s">
        <v>91</v>
      </c>
      <c r="G1504" s="394">
        <f>G646</f>
        <v>0</v>
      </c>
      <c r="H1504" s="368"/>
      <c r="I1504" s="369"/>
      <c r="J1504" s="369"/>
      <c r="K1504" s="390">
        <f>($G1504+SUM($H646:K646))*VLOOKUP($F1504,EIT,2,FALSE)</f>
        <v>0</v>
      </c>
      <c r="L1504" s="391">
        <f t="shared" ref="L1504:V1504" si="664">L646*VLOOKUP($F1504,EIT,2,FALSE)</f>
        <v>0</v>
      </c>
      <c r="M1504" s="396">
        <f t="shared" si="664"/>
        <v>0</v>
      </c>
      <c r="N1504" s="392">
        <f t="shared" si="664"/>
        <v>0</v>
      </c>
      <c r="O1504" s="388">
        <f t="shared" si="664"/>
        <v>0</v>
      </c>
      <c r="P1504" s="396">
        <f t="shared" si="664"/>
        <v>0</v>
      </c>
      <c r="Q1504" s="392">
        <f t="shared" si="664"/>
        <v>0</v>
      </c>
      <c r="R1504" s="392">
        <f t="shared" si="664"/>
        <v>0</v>
      </c>
      <c r="S1504" s="392">
        <f t="shared" si="664"/>
        <v>0</v>
      </c>
      <c r="T1504" s="388">
        <f t="shared" si="664"/>
        <v>0</v>
      </c>
      <c r="U1504" s="392">
        <f t="shared" si="664"/>
        <v>0</v>
      </c>
      <c r="V1504" s="393">
        <f t="shared" si="664"/>
        <v>0</v>
      </c>
      <c r="W1504" s="37">
        <f>W646</f>
        <v>0</v>
      </c>
      <c r="Y1504"/>
    </row>
    <row r="1505" spans="1:25" outlineLevel="1" x14ac:dyDescent="0.25">
      <c r="A1505" s="212"/>
      <c r="B1505" s="465"/>
      <c r="C1505" s="272"/>
      <c r="D1505" s="272"/>
      <c r="E1505" s="273"/>
      <c r="F1505" s="274" t="s">
        <v>92</v>
      </c>
      <c r="G1505" s="394">
        <f>G647</f>
        <v>0</v>
      </c>
      <c r="H1505" s="368"/>
      <c r="I1505" s="369"/>
      <c r="J1505" s="369"/>
      <c r="K1505" s="370"/>
      <c r="L1505" s="391">
        <f>($G1505+SUM($H647:L647))*VLOOKUP($F1505,EIT,3,FALSE)</f>
        <v>0</v>
      </c>
      <c r="M1505" s="396">
        <f>($G1505+SUM($H647:$L647))*VLOOKUP($F1505,EIT,4,FALSE)+$M647*(VLOOKUP($F1505,EIT,3,FALSE)+VLOOKUP($F1505,EIT,4,FALSE))</f>
        <v>0</v>
      </c>
      <c r="N1505" s="392">
        <f>($G1505+SUM($H647:$M647))*VLOOKUP($F1505,EIT,5,FALSE)+$N647*(VLOOKUP($F1505,EIT,3,FALSE)+VLOOKUP($F1505,EIT,4,FALSE)+VLOOKUP($F1505,EIT,5,FALSE))</f>
        <v>0</v>
      </c>
      <c r="O1505" s="388">
        <f t="shared" ref="O1505:V1505" si="665">O647*(VLOOKUP($F1505,EIT,3,FALSE)+VLOOKUP($F1505,EIT,4,FALSE)+VLOOKUP($F1505,EIT,5,FALSE))</f>
        <v>0</v>
      </c>
      <c r="P1505" s="396">
        <f t="shared" si="665"/>
        <v>0</v>
      </c>
      <c r="Q1505" s="392">
        <f t="shared" si="665"/>
        <v>0</v>
      </c>
      <c r="R1505" s="392">
        <f t="shared" si="665"/>
        <v>0</v>
      </c>
      <c r="S1505" s="392">
        <f t="shared" si="665"/>
        <v>0</v>
      </c>
      <c r="T1505" s="388">
        <f t="shared" si="665"/>
        <v>0</v>
      </c>
      <c r="U1505" s="392">
        <f t="shared" si="665"/>
        <v>0</v>
      </c>
      <c r="V1505" s="393">
        <f t="shared" si="665"/>
        <v>0</v>
      </c>
      <c r="W1505" s="37">
        <f>W647</f>
        <v>0</v>
      </c>
      <c r="Y1505"/>
    </row>
    <row r="1506" spans="1:25" outlineLevel="1" x14ac:dyDescent="0.25">
      <c r="A1506" s="212"/>
      <c r="B1506" s="465"/>
      <c r="C1506" s="272"/>
      <c r="D1506" s="272"/>
      <c r="E1506" s="273"/>
      <c r="F1506" s="274" t="s">
        <v>93</v>
      </c>
      <c r="G1506" s="394">
        <f>G648</f>
        <v>0</v>
      </c>
      <c r="H1506" s="368"/>
      <c r="I1506" s="369"/>
      <c r="J1506" s="369"/>
      <c r="K1506" s="370"/>
      <c r="L1506" s="363"/>
      <c r="M1506" s="364"/>
      <c r="N1506" s="364"/>
      <c r="O1506" s="364"/>
      <c r="P1506" s="364"/>
      <c r="Q1506" s="364"/>
      <c r="R1506" s="364"/>
      <c r="S1506" s="364"/>
      <c r="T1506" s="364"/>
      <c r="U1506" s="364"/>
      <c r="V1506" s="365"/>
      <c r="W1506" s="37">
        <f>W648</f>
        <v>0</v>
      </c>
      <c r="Y1506"/>
    </row>
    <row r="1507" spans="1:25" x14ac:dyDescent="0.25">
      <c r="A1507" s="212"/>
      <c r="B1507" s="465"/>
      <c r="C1507" s="275"/>
      <c r="D1507" s="272" t="s">
        <v>94</v>
      </c>
      <c r="E1507" s="273"/>
      <c r="F1507" s="273"/>
      <c r="G1507" s="367">
        <f>SUBTOTAL(9,G1508:G1509)</f>
        <v>0</v>
      </c>
      <c r="H1507" s="368"/>
      <c r="I1507" s="369"/>
      <c r="J1507" s="369"/>
      <c r="K1507" s="370"/>
      <c r="L1507" s="363"/>
      <c r="M1507" s="364"/>
      <c r="N1507" s="364"/>
      <c r="O1507" s="364"/>
      <c r="P1507" s="364"/>
      <c r="Q1507" s="364"/>
      <c r="R1507" s="364"/>
      <c r="S1507" s="364"/>
      <c r="T1507" s="364"/>
      <c r="U1507" s="364"/>
      <c r="V1507" s="365"/>
      <c r="W1507" s="515"/>
      <c r="Y1507"/>
    </row>
    <row r="1508" spans="1:25" outlineLevel="1" x14ac:dyDescent="0.25">
      <c r="A1508" s="212"/>
      <c r="B1508" s="465"/>
      <c r="C1508" s="272"/>
      <c r="D1508" s="272"/>
      <c r="E1508" s="273"/>
      <c r="F1508" s="274" t="s">
        <v>95</v>
      </c>
      <c r="G1508" s="394">
        <f>G650</f>
        <v>0</v>
      </c>
      <c r="H1508" s="368"/>
      <c r="I1508" s="369"/>
      <c r="J1508" s="369"/>
      <c r="K1508" s="370"/>
      <c r="L1508" s="363"/>
      <c r="M1508" s="364"/>
      <c r="N1508" s="364"/>
      <c r="O1508" s="364"/>
      <c r="P1508" s="364"/>
      <c r="Q1508" s="364"/>
      <c r="R1508" s="364"/>
      <c r="S1508" s="364"/>
      <c r="T1508" s="364"/>
      <c r="U1508" s="364"/>
      <c r="V1508" s="365"/>
      <c r="W1508" s="40"/>
      <c r="Y1508"/>
    </row>
    <row r="1509" spans="1:25" outlineLevel="1" x14ac:dyDescent="0.25">
      <c r="A1509" s="212"/>
      <c r="B1509" s="465"/>
      <c r="C1509" s="272"/>
      <c r="D1509" s="272"/>
      <c r="E1509" s="273"/>
      <c r="F1509" s="274" t="s">
        <v>96</v>
      </c>
      <c r="G1509" s="394">
        <f>G651</f>
        <v>0</v>
      </c>
      <c r="H1509" s="368"/>
      <c r="I1509" s="369"/>
      <c r="J1509" s="369"/>
      <c r="K1509" s="370"/>
      <c r="L1509" s="363"/>
      <c r="M1509" s="364"/>
      <c r="N1509" s="364"/>
      <c r="O1509" s="364"/>
      <c r="P1509" s="364"/>
      <c r="Q1509" s="364"/>
      <c r="R1509" s="364"/>
      <c r="S1509" s="364"/>
      <c r="T1509" s="364"/>
      <c r="U1509" s="364"/>
      <c r="V1509" s="365"/>
      <c r="W1509" s="40"/>
      <c r="Y1509"/>
    </row>
    <row r="1510" spans="1:25" x14ac:dyDescent="0.25">
      <c r="A1510" s="212"/>
      <c r="B1510" s="295"/>
      <c r="C1510" s="272" t="s">
        <v>322</v>
      </c>
      <c r="D1510" s="273"/>
      <c r="E1510" s="273"/>
      <c r="F1510" s="273"/>
      <c r="G1510" s="40"/>
      <c r="H1510" s="33"/>
      <c r="I1510" s="33"/>
      <c r="J1510" s="33"/>
      <c r="K1510" s="35"/>
      <c r="L1510" s="34"/>
      <c r="M1510" s="33"/>
      <c r="N1510" s="33"/>
      <c r="O1510" s="33"/>
      <c r="P1510" s="33"/>
      <c r="Q1510" s="33"/>
      <c r="R1510" s="33"/>
      <c r="S1510" s="33"/>
      <c r="T1510" s="33"/>
      <c r="U1510" s="33"/>
      <c r="V1510" s="35"/>
      <c r="W1510" s="35"/>
      <c r="Y1510"/>
    </row>
    <row r="1511" spans="1:25" x14ac:dyDescent="0.25">
      <c r="A1511" s="212"/>
      <c r="B1511" s="465"/>
      <c r="C1511" s="272"/>
      <c r="D1511" s="276" t="s">
        <v>20</v>
      </c>
      <c r="E1511" s="273"/>
      <c r="F1511" s="273"/>
      <c r="G1511" s="367"/>
      <c r="H1511" s="368"/>
      <c r="I1511" s="369"/>
      <c r="J1511" s="369"/>
      <c r="K1511" s="370"/>
      <c r="L1511" s="363"/>
      <c r="M1511" s="364"/>
      <c r="N1511" s="364"/>
      <c r="O1511" s="364"/>
      <c r="P1511" s="364"/>
      <c r="Q1511" s="364"/>
      <c r="R1511" s="364"/>
      <c r="S1511" s="364"/>
      <c r="T1511" s="364"/>
      <c r="U1511" s="364"/>
      <c r="V1511" s="365"/>
      <c r="W1511" s="365"/>
      <c r="Y1511"/>
    </row>
    <row r="1512" spans="1:25" x14ac:dyDescent="0.25">
      <c r="A1512" s="212"/>
      <c r="B1512" s="465"/>
      <c r="C1512" s="272"/>
      <c r="D1512" s="272"/>
      <c r="E1512" s="273" t="s">
        <v>21</v>
      </c>
      <c r="F1512" s="273"/>
      <c r="G1512" s="367">
        <f t="shared" ref="G1512:W1512" si="666">SUBTOTAL(9,G1513:G1516)</f>
        <v>0</v>
      </c>
      <c r="H1512" s="368">
        <f t="shared" si="666"/>
        <v>0</v>
      </c>
      <c r="I1512" s="369">
        <f t="shared" si="666"/>
        <v>0</v>
      </c>
      <c r="J1512" s="369">
        <f t="shared" si="666"/>
        <v>0</v>
      </c>
      <c r="K1512" s="370">
        <f t="shared" si="666"/>
        <v>0</v>
      </c>
      <c r="L1512" s="364">
        <f t="shared" si="666"/>
        <v>0</v>
      </c>
      <c r="M1512" s="364">
        <f t="shared" si="666"/>
        <v>0</v>
      </c>
      <c r="N1512" s="364">
        <f t="shared" si="666"/>
        <v>0</v>
      </c>
      <c r="O1512" s="364">
        <f t="shared" si="666"/>
        <v>0</v>
      </c>
      <c r="P1512" s="364">
        <f t="shared" si="666"/>
        <v>0</v>
      </c>
      <c r="Q1512" s="364">
        <f t="shared" si="666"/>
        <v>0</v>
      </c>
      <c r="R1512" s="364">
        <f t="shared" si="666"/>
        <v>0</v>
      </c>
      <c r="S1512" s="364">
        <f t="shared" si="666"/>
        <v>0</v>
      </c>
      <c r="T1512" s="364">
        <f t="shared" si="666"/>
        <v>0</v>
      </c>
      <c r="U1512" s="364">
        <f t="shared" si="666"/>
        <v>0</v>
      </c>
      <c r="V1512" s="364">
        <f t="shared" si="666"/>
        <v>0</v>
      </c>
      <c r="W1512" s="366">
        <f t="shared" si="666"/>
        <v>0</v>
      </c>
      <c r="Y1512"/>
    </row>
    <row r="1513" spans="1:25" outlineLevel="1" x14ac:dyDescent="0.25">
      <c r="A1513" s="212"/>
      <c r="B1513" s="465"/>
      <c r="C1513" s="272"/>
      <c r="D1513" s="272"/>
      <c r="E1513" s="273"/>
      <c r="F1513" s="274" t="s">
        <v>22</v>
      </c>
      <c r="G1513" s="394">
        <f>G655</f>
        <v>0</v>
      </c>
      <c r="H1513" s="421">
        <f>G1513*(1-VLOOKUP($F1513,SHT,2,FALSE))+H655*(1-VLOOKUP($F1513,SHT,2,FALSE))</f>
        <v>0</v>
      </c>
      <c r="I1513" s="389">
        <f t="shared" ref="I1513:V1513" si="667">I655*(1-VLOOKUP($F1513,SHT,2,FALSE))</f>
        <v>0</v>
      </c>
      <c r="J1513" s="389">
        <f t="shared" si="667"/>
        <v>0</v>
      </c>
      <c r="K1513" s="390">
        <f t="shared" si="667"/>
        <v>0</v>
      </c>
      <c r="L1513" s="391">
        <f t="shared" si="667"/>
        <v>0</v>
      </c>
      <c r="M1513" s="396">
        <f t="shared" si="667"/>
        <v>0</v>
      </c>
      <c r="N1513" s="392">
        <f t="shared" si="667"/>
        <v>0</v>
      </c>
      <c r="O1513" s="392">
        <f t="shared" si="667"/>
        <v>0</v>
      </c>
      <c r="P1513" s="392">
        <f t="shared" si="667"/>
        <v>0</v>
      </c>
      <c r="Q1513" s="392">
        <f t="shared" si="667"/>
        <v>0</v>
      </c>
      <c r="R1513" s="392">
        <f t="shared" si="667"/>
        <v>0</v>
      </c>
      <c r="S1513" s="392">
        <f t="shared" si="667"/>
        <v>0</v>
      </c>
      <c r="T1513" s="388">
        <f t="shared" si="667"/>
        <v>0</v>
      </c>
      <c r="U1513" s="392">
        <f t="shared" si="667"/>
        <v>0</v>
      </c>
      <c r="V1513" s="393">
        <f t="shared" si="667"/>
        <v>0</v>
      </c>
      <c r="W1513" s="37">
        <f>W655</f>
        <v>0</v>
      </c>
      <c r="Y1513"/>
    </row>
    <row r="1514" spans="1:25" outlineLevel="1" x14ac:dyDescent="0.25">
      <c r="A1514" s="212"/>
      <c r="B1514" s="465"/>
      <c r="C1514" s="272"/>
      <c r="D1514" s="272"/>
      <c r="E1514" s="273"/>
      <c r="F1514" s="274" t="s">
        <v>23</v>
      </c>
      <c r="G1514" s="394">
        <f>G656</f>
        <v>0</v>
      </c>
      <c r="H1514" s="421">
        <f>G1514*(1-VLOOKUP($F1514,SHT,2,FALSE))+H656*(1-VLOOKUP($F1514,SHT,2,FALSE))</f>
        <v>0</v>
      </c>
      <c r="I1514" s="389">
        <f t="shared" ref="I1514:V1514" si="668">I656*(1-VLOOKUP($F1514,SHT,2,FALSE))</f>
        <v>0</v>
      </c>
      <c r="J1514" s="389">
        <f t="shared" si="668"/>
        <v>0</v>
      </c>
      <c r="K1514" s="390">
        <f t="shared" si="668"/>
        <v>0</v>
      </c>
      <c r="L1514" s="391">
        <f t="shared" si="668"/>
        <v>0</v>
      </c>
      <c r="M1514" s="396">
        <f t="shared" si="668"/>
        <v>0</v>
      </c>
      <c r="N1514" s="392">
        <f t="shared" si="668"/>
        <v>0</v>
      </c>
      <c r="O1514" s="392">
        <f t="shared" si="668"/>
        <v>0</v>
      </c>
      <c r="P1514" s="392">
        <f t="shared" si="668"/>
        <v>0</v>
      </c>
      <c r="Q1514" s="392">
        <f t="shared" si="668"/>
        <v>0</v>
      </c>
      <c r="R1514" s="392">
        <f t="shared" si="668"/>
        <v>0</v>
      </c>
      <c r="S1514" s="392">
        <f t="shared" si="668"/>
        <v>0</v>
      </c>
      <c r="T1514" s="388">
        <f t="shared" si="668"/>
        <v>0</v>
      </c>
      <c r="U1514" s="392">
        <f t="shared" si="668"/>
        <v>0</v>
      </c>
      <c r="V1514" s="393">
        <f t="shared" si="668"/>
        <v>0</v>
      </c>
      <c r="W1514" s="37">
        <f>W656</f>
        <v>0</v>
      </c>
      <c r="Y1514"/>
    </row>
    <row r="1515" spans="1:25" outlineLevel="1" x14ac:dyDescent="0.25">
      <c r="A1515" s="212"/>
      <c r="B1515" s="465"/>
      <c r="C1515" s="272"/>
      <c r="D1515" s="272"/>
      <c r="E1515" s="273"/>
      <c r="F1515" s="274" t="s">
        <v>24</v>
      </c>
      <c r="G1515" s="394">
        <f>G657</f>
        <v>0</v>
      </c>
      <c r="H1515" s="421">
        <f>G1515*(1-VLOOKUP($F1515,SHT,2,FALSE))+H657*(1-VLOOKUP($F1515,SHT,2,FALSE))</f>
        <v>0</v>
      </c>
      <c r="I1515" s="389">
        <f t="shared" ref="I1515:V1515" si="669">I657*(1-VLOOKUP($F1515,SHT,2,FALSE))</f>
        <v>0</v>
      </c>
      <c r="J1515" s="389">
        <f t="shared" si="669"/>
        <v>0</v>
      </c>
      <c r="K1515" s="390">
        <f t="shared" si="669"/>
        <v>0</v>
      </c>
      <c r="L1515" s="391">
        <f t="shared" si="669"/>
        <v>0</v>
      </c>
      <c r="M1515" s="396">
        <f t="shared" si="669"/>
        <v>0</v>
      </c>
      <c r="N1515" s="392">
        <f t="shared" si="669"/>
        <v>0</v>
      </c>
      <c r="O1515" s="392">
        <f t="shared" si="669"/>
        <v>0</v>
      </c>
      <c r="P1515" s="392">
        <f t="shared" si="669"/>
        <v>0</v>
      </c>
      <c r="Q1515" s="392">
        <f t="shared" si="669"/>
        <v>0</v>
      </c>
      <c r="R1515" s="392">
        <f t="shared" si="669"/>
        <v>0</v>
      </c>
      <c r="S1515" s="392">
        <f t="shared" si="669"/>
        <v>0</v>
      </c>
      <c r="T1515" s="388">
        <f t="shared" si="669"/>
        <v>0</v>
      </c>
      <c r="U1515" s="392">
        <f t="shared" si="669"/>
        <v>0</v>
      </c>
      <c r="V1515" s="393">
        <f t="shared" si="669"/>
        <v>0</v>
      </c>
      <c r="W1515" s="37">
        <f>W657</f>
        <v>0</v>
      </c>
      <c r="Y1515"/>
    </row>
    <row r="1516" spans="1:25" outlineLevel="1" x14ac:dyDescent="0.25">
      <c r="A1516" s="212"/>
      <c r="B1516" s="465"/>
      <c r="C1516" s="272"/>
      <c r="D1516" s="272"/>
      <c r="E1516" s="273"/>
      <c r="F1516" s="274" t="s">
        <v>25</v>
      </c>
      <c r="G1516" s="394">
        <f>G658</f>
        <v>0</v>
      </c>
      <c r="H1516" s="421">
        <f>G1516*(1-VLOOKUP($F1516,SHT,2,FALSE))+H658*(1-VLOOKUP($F1516,SHT,2,FALSE))</f>
        <v>0</v>
      </c>
      <c r="I1516" s="389">
        <f t="shared" ref="I1516:V1516" si="670">I658*(1-VLOOKUP($F1516,SHT,2,FALSE))</f>
        <v>0</v>
      </c>
      <c r="J1516" s="389">
        <f t="shared" si="670"/>
        <v>0</v>
      </c>
      <c r="K1516" s="390">
        <f t="shared" si="670"/>
        <v>0</v>
      </c>
      <c r="L1516" s="391">
        <f t="shared" si="670"/>
        <v>0</v>
      </c>
      <c r="M1516" s="396">
        <f t="shared" si="670"/>
        <v>0</v>
      </c>
      <c r="N1516" s="392">
        <f t="shared" si="670"/>
        <v>0</v>
      </c>
      <c r="O1516" s="392">
        <f t="shared" si="670"/>
        <v>0</v>
      </c>
      <c r="P1516" s="392">
        <f t="shared" si="670"/>
        <v>0</v>
      </c>
      <c r="Q1516" s="392">
        <f t="shared" si="670"/>
        <v>0</v>
      </c>
      <c r="R1516" s="392">
        <f t="shared" si="670"/>
        <v>0</v>
      </c>
      <c r="S1516" s="392">
        <f t="shared" si="670"/>
        <v>0</v>
      </c>
      <c r="T1516" s="388">
        <f t="shared" si="670"/>
        <v>0</v>
      </c>
      <c r="U1516" s="392">
        <f t="shared" si="670"/>
        <v>0</v>
      </c>
      <c r="V1516" s="393">
        <f t="shared" si="670"/>
        <v>0</v>
      </c>
      <c r="W1516" s="37">
        <f>W658</f>
        <v>0</v>
      </c>
      <c r="Y1516"/>
    </row>
    <row r="1517" spans="1:25" x14ac:dyDescent="0.25">
      <c r="A1517" s="212"/>
      <c r="B1517" s="465"/>
      <c r="C1517" s="272"/>
      <c r="D1517" s="272"/>
      <c r="E1517" s="273" t="s">
        <v>26</v>
      </c>
      <c r="F1517" s="273"/>
      <c r="G1517" s="367">
        <f t="shared" ref="G1517:W1517" si="671">SUBTOTAL(9,G1518:G1521)</f>
        <v>0</v>
      </c>
      <c r="H1517" s="368">
        <f t="shared" si="671"/>
        <v>0</v>
      </c>
      <c r="I1517" s="369">
        <f t="shared" si="671"/>
        <v>0</v>
      </c>
      <c r="J1517" s="369">
        <f t="shared" si="671"/>
        <v>0</v>
      </c>
      <c r="K1517" s="370">
        <f t="shared" si="671"/>
        <v>0</v>
      </c>
      <c r="L1517" s="364">
        <f t="shared" si="671"/>
        <v>0</v>
      </c>
      <c r="M1517" s="364">
        <f t="shared" si="671"/>
        <v>0</v>
      </c>
      <c r="N1517" s="364">
        <f t="shared" si="671"/>
        <v>0</v>
      </c>
      <c r="O1517" s="364">
        <f t="shared" si="671"/>
        <v>0</v>
      </c>
      <c r="P1517" s="364">
        <f t="shared" si="671"/>
        <v>0</v>
      </c>
      <c r="Q1517" s="364">
        <f t="shared" si="671"/>
        <v>0</v>
      </c>
      <c r="R1517" s="364">
        <f t="shared" si="671"/>
        <v>0</v>
      </c>
      <c r="S1517" s="364">
        <f t="shared" si="671"/>
        <v>0</v>
      </c>
      <c r="T1517" s="364">
        <f t="shared" si="671"/>
        <v>0</v>
      </c>
      <c r="U1517" s="364">
        <f t="shared" si="671"/>
        <v>0</v>
      </c>
      <c r="V1517" s="364">
        <f t="shared" si="671"/>
        <v>0</v>
      </c>
      <c r="W1517" s="366">
        <f t="shared" si="671"/>
        <v>0</v>
      </c>
      <c r="Y1517"/>
    </row>
    <row r="1518" spans="1:25" outlineLevel="1" x14ac:dyDescent="0.25">
      <c r="A1518" s="212"/>
      <c r="B1518" s="465"/>
      <c r="C1518" s="272"/>
      <c r="D1518" s="272"/>
      <c r="E1518" s="273"/>
      <c r="F1518" s="274" t="s">
        <v>27</v>
      </c>
      <c r="G1518" s="394">
        <f>G660</f>
        <v>0</v>
      </c>
      <c r="H1518" s="421">
        <f>G1518*(1-VLOOKUP($F1518,SHT,2,FALSE))+H660*(1-VLOOKUP($F1518,SHT,2,FALSE))</f>
        <v>0</v>
      </c>
      <c r="I1518" s="389">
        <f t="shared" ref="I1518:V1518" si="672">I660*(1-VLOOKUP($F1518,SHT,2,FALSE))</f>
        <v>0</v>
      </c>
      <c r="J1518" s="389">
        <f t="shared" si="672"/>
        <v>0</v>
      </c>
      <c r="K1518" s="390">
        <f t="shared" si="672"/>
        <v>0</v>
      </c>
      <c r="L1518" s="391">
        <f t="shared" si="672"/>
        <v>0</v>
      </c>
      <c r="M1518" s="396">
        <f t="shared" si="672"/>
        <v>0</v>
      </c>
      <c r="N1518" s="392">
        <f t="shared" si="672"/>
        <v>0</v>
      </c>
      <c r="O1518" s="392">
        <f t="shared" si="672"/>
        <v>0</v>
      </c>
      <c r="P1518" s="392">
        <f t="shared" si="672"/>
        <v>0</v>
      </c>
      <c r="Q1518" s="392">
        <f t="shared" si="672"/>
        <v>0</v>
      </c>
      <c r="R1518" s="392">
        <f t="shared" si="672"/>
        <v>0</v>
      </c>
      <c r="S1518" s="392">
        <f t="shared" si="672"/>
        <v>0</v>
      </c>
      <c r="T1518" s="388">
        <f t="shared" si="672"/>
        <v>0</v>
      </c>
      <c r="U1518" s="392">
        <f t="shared" si="672"/>
        <v>0</v>
      </c>
      <c r="V1518" s="393">
        <f t="shared" si="672"/>
        <v>0</v>
      </c>
      <c r="W1518" s="37">
        <f>W660</f>
        <v>0</v>
      </c>
      <c r="Y1518"/>
    </row>
    <row r="1519" spans="1:25" outlineLevel="1" x14ac:dyDescent="0.25">
      <c r="A1519" s="212"/>
      <c r="B1519" s="465"/>
      <c r="C1519" s="272"/>
      <c r="D1519" s="272"/>
      <c r="E1519" s="273"/>
      <c r="F1519" s="274" t="s">
        <v>28</v>
      </c>
      <c r="G1519" s="394">
        <f>G661</f>
        <v>0</v>
      </c>
      <c r="H1519" s="421">
        <f>G1519*(1-VLOOKUP($F1519,SHT,2,FALSE))+H661*(1-VLOOKUP($F1519,SHT,2,FALSE))</f>
        <v>0</v>
      </c>
      <c r="I1519" s="389">
        <f t="shared" ref="I1519:V1519" si="673">I661*(1-VLOOKUP($F1519,SHT,2,FALSE))</f>
        <v>0</v>
      </c>
      <c r="J1519" s="389">
        <f t="shared" si="673"/>
        <v>0</v>
      </c>
      <c r="K1519" s="390">
        <f t="shared" si="673"/>
        <v>0</v>
      </c>
      <c r="L1519" s="391">
        <f t="shared" si="673"/>
        <v>0</v>
      </c>
      <c r="M1519" s="396">
        <f t="shared" si="673"/>
        <v>0</v>
      </c>
      <c r="N1519" s="392">
        <f t="shared" si="673"/>
        <v>0</v>
      </c>
      <c r="O1519" s="392">
        <f t="shared" si="673"/>
        <v>0</v>
      </c>
      <c r="P1519" s="392">
        <f t="shared" si="673"/>
        <v>0</v>
      </c>
      <c r="Q1519" s="392">
        <f t="shared" si="673"/>
        <v>0</v>
      </c>
      <c r="R1519" s="392">
        <f t="shared" si="673"/>
        <v>0</v>
      </c>
      <c r="S1519" s="392">
        <f t="shared" si="673"/>
        <v>0</v>
      </c>
      <c r="T1519" s="388">
        <f t="shared" si="673"/>
        <v>0</v>
      </c>
      <c r="U1519" s="392">
        <f t="shared" si="673"/>
        <v>0</v>
      </c>
      <c r="V1519" s="393">
        <f t="shared" si="673"/>
        <v>0</v>
      </c>
      <c r="W1519" s="37">
        <f>W661</f>
        <v>0</v>
      </c>
      <c r="Y1519"/>
    </row>
    <row r="1520" spans="1:25" outlineLevel="1" x14ac:dyDescent="0.25">
      <c r="A1520" s="212"/>
      <c r="B1520" s="465"/>
      <c r="C1520" s="272"/>
      <c r="D1520" s="272"/>
      <c r="E1520" s="273"/>
      <c r="F1520" s="274" t="s">
        <v>29</v>
      </c>
      <c r="G1520" s="394">
        <f>G662</f>
        <v>0</v>
      </c>
      <c r="H1520" s="421">
        <f>G1520*(1-VLOOKUP($F1520,SHT,2,FALSE))+H662*(1-VLOOKUP($F1520,SHT,2,FALSE))</f>
        <v>0</v>
      </c>
      <c r="I1520" s="389">
        <f t="shared" ref="I1520:V1520" si="674">I662*(1-VLOOKUP($F1520,SHT,2,FALSE))</f>
        <v>0</v>
      </c>
      <c r="J1520" s="389">
        <f t="shared" si="674"/>
        <v>0</v>
      </c>
      <c r="K1520" s="390">
        <f t="shared" si="674"/>
        <v>0</v>
      </c>
      <c r="L1520" s="391">
        <f t="shared" si="674"/>
        <v>0</v>
      </c>
      <c r="M1520" s="396">
        <f t="shared" si="674"/>
        <v>0</v>
      </c>
      <c r="N1520" s="392">
        <f t="shared" si="674"/>
        <v>0</v>
      </c>
      <c r="O1520" s="392">
        <f t="shared" si="674"/>
        <v>0</v>
      </c>
      <c r="P1520" s="392">
        <f t="shared" si="674"/>
        <v>0</v>
      </c>
      <c r="Q1520" s="392">
        <f t="shared" si="674"/>
        <v>0</v>
      </c>
      <c r="R1520" s="392">
        <f t="shared" si="674"/>
        <v>0</v>
      </c>
      <c r="S1520" s="392">
        <f t="shared" si="674"/>
        <v>0</v>
      </c>
      <c r="T1520" s="388">
        <f t="shared" si="674"/>
        <v>0</v>
      </c>
      <c r="U1520" s="392">
        <f t="shared" si="674"/>
        <v>0</v>
      </c>
      <c r="V1520" s="393">
        <f t="shared" si="674"/>
        <v>0</v>
      </c>
      <c r="W1520" s="37">
        <f>W662</f>
        <v>0</v>
      </c>
      <c r="Y1520"/>
    </row>
    <row r="1521" spans="1:25" outlineLevel="1" x14ac:dyDescent="0.25">
      <c r="A1521" s="212"/>
      <c r="B1521" s="465"/>
      <c r="C1521" s="272"/>
      <c r="D1521" s="272"/>
      <c r="E1521" s="273"/>
      <c r="F1521" s="274" t="s">
        <v>30</v>
      </c>
      <c r="G1521" s="394">
        <f>G663</f>
        <v>0</v>
      </c>
      <c r="H1521" s="421">
        <f>G1521*(1-VLOOKUP($F1521,SHT,2,FALSE))+H663*(1-VLOOKUP($F1521,SHT,2,FALSE))</f>
        <v>0</v>
      </c>
      <c r="I1521" s="389">
        <f t="shared" ref="I1521:V1521" si="675">I663*(1-VLOOKUP($F1521,SHT,2,FALSE))</f>
        <v>0</v>
      </c>
      <c r="J1521" s="389">
        <f t="shared" si="675"/>
        <v>0</v>
      </c>
      <c r="K1521" s="390">
        <f t="shared" si="675"/>
        <v>0</v>
      </c>
      <c r="L1521" s="391">
        <f t="shared" si="675"/>
        <v>0</v>
      </c>
      <c r="M1521" s="396">
        <f t="shared" si="675"/>
        <v>0</v>
      </c>
      <c r="N1521" s="392">
        <f t="shared" si="675"/>
        <v>0</v>
      </c>
      <c r="O1521" s="392">
        <f t="shared" si="675"/>
        <v>0</v>
      </c>
      <c r="P1521" s="392">
        <f t="shared" si="675"/>
        <v>0</v>
      </c>
      <c r="Q1521" s="392">
        <f t="shared" si="675"/>
        <v>0</v>
      </c>
      <c r="R1521" s="392">
        <f t="shared" si="675"/>
        <v>0</v>
      </c>
      <c r="S1521" s="392">
        <f t="shared" si="675"/>
        <v>0</v>
      </c>
      <c r="T1521" s="388">
        <f t="shared" si="675"/>
        <v>0</v>
      </c>
      <c r="U1521" s="392">
        <f t="shared" si="675"/>
        <v>0</v>
      </c>
      <c r="V1521" s="393">
        <f t="shared" si="675"/>
        <v>0</v>
      </c>
      <c r="W1521" s="37">
        <f>W663</f>
        <v>0</v>
      </c>
      <c r="Y1521"/>
    </row>
    <row r="1522" spans="1:25" x14ac:dyDescent="0.25">
      <c r="A1522" s="212"/>
      <c r="B1522" s="465"/>
      <c r="C1522" s="272"/>
      <c r="D1522" s="272"/>
      <c r="E1522" s="273" t="s">
        <v>31</v>
      </c>
      <c r="F1522" s="273"/>
      <c r="G1522" s="367">
        <f t="shared" ref="G1522:W1522" si="676">SUBTOTAL(9,G1523:G1526)</f>
        <v>0</v>
      </c>
      <c r="H1522" s="368">
        <f t="shared" si="676"/>
        <v>0</v>
      </c>
      <c r="I1522" s="369">
        <f t="shared" si="676"/>
        <v>0</v>
      </c>
      <c r="J1522" s="369">
        <f t="shared" si="676"/>
        <v>0</v>
      </c>
      <c r="K1522" s="370">
        <f t="shared" si="676"/>
        <v>0</v>
      </c>
      <c r="L1522" s="364">
        <f t="shared" si="676"/>
        <v>0</v>
      </c>
      <c r="M1522" s="364">
        <f t="shared" si="676"/>
        <v>0</v>
      </c>
      <c r="N1522" s="364">
        <f t="shared" si="676"/>
        <v>0</v>
      </c>
      <c r="O1522" s="364">
        <f t="shared" si="676"/>
        <v>0</v>
      </c>
      <c r="P1522" s="364">
        <f t="shared" si="676"/>
        <v>0</v>
      </c>
      <c r="Q1522" s="364">
        <f t="shared" si="676"/>
        <v>0</v>
      </c>
      <c r="R1522" s="364">
        <f t="shared" si="676"/>
        <v>0</v>
      </c>
      <c r="S1522" s="364">
        <f t="shared" si="676"/>
        <v>0</v>
      </c>
      <c r="T1522" s="364">
        <f t="shared" si="676"/>
        <v>0</v>
      </c>
      <c r="U1522" s="364">
        <f t="shared" si="676"/>
        <v>0</v>
      </c>
      <c r="V1522" s="364">
        <f t="shared" si="676"/>
        <v>0</v>
      </c>
      <c r="W1522" s="366">
        <f t="shared" si="676"/>
        <v>0</v>
      </c>
      <c r="Y1522"/>
    </row>
    <row r="1523" spans="1:25" outlineLevel="1" x14ac:dyDescent="0.25">
      <c r="A1523" s="212"/>
      <c r="B1523" s="465"/>
      <c r="C1523" s="272"/>
      <c r="D1523" s="272"/>
      <c r="E1523" s="273"/>
      <c r="F1523" s="274" t="s">
        <v>32</v>
      </c>
      <c r="G1523" s="394">
        <f>G665</f>
        <v>0</v>
      </c>
      <c r="H1523" s="421">
        <f>G1523*(1-VLOOKUP($F1523,SHT,2,FALSE))+H665*(1-VLOOKUP($F1523,SHT,2,FALSE))</f>
        <v>0</v>
      </c>
      <c r="I1523" s="389">
        <f t="shared" ref="I1523:V1523" si="677">I665*(1-VLOOKUP($F1523,SHT,2,FALSE))</f>
        <v>0</v>
      </c>
      <c r="J1523" s="389">
        <f t="shared" si="677"/>
        <v>0</v>
      </c>
      <c r="K1523" s="390">
        <f t="shared" si="677"/>
        <v>0</v>
      </c>
      <c r="L1523" s="391">
        <f t="shared" si="677"/>
        <v>0</v>
      </c>
      <c r="M1523" s="396">
        <f t="shared" si="677"/>
        <v>0</v>
      </c>
      <c r="N1523" s="392">
        <f t="shared" si="677"/>
        <v>0</v>
      </c>
      <c r="O1523" s="392">
        <f t="shared" si="677"/>
        <v>0</v>
      </c>
      <c r="P1523" s="392">
        <f t="shared" si="677"/>
        <v>0</v>
      </c>
      <c r="Q1523" s="392">
        <f t="shared" si="677"/>
        <v>0</v>
      </c>
      <c r="R1523" s="392">
        <f t="shared" si="677"/>
        <v>0</v>
      </c>
      <c r="S1523" s="392">
        <f t="shared" si="677"/>
        <v>0</v>
      </c>
      <c r="T1523" s="388">
        <f t="shared" si="677"/>
        <v>0</v>
      </c>
      <c r="U1523" s="392">
        <f t="shared" si="677"/>
        <v>0</v>
      </c>
      <c r="V1523" s="393">
        <f t="shared" si="677"/>
        <v>0</v>
      </c>
      <c r="W1523" s="37">
        <f>W665</f>
        <v>0</v>
      </c>
      <c r="Y1523"/>
    </row>
    <row r="1524" spans="1:25" outlineLevel="1" x14ac:dyDescent="0.25">
      <c r="A1524" s="212"/>
      <c r="B1524" s="465"/>
      <c r="C1524" s="272"/>
      <c r="D1524" s="272"/>
      <c r="E1524" s="273"/>
      <c r="F1524" s="274" t="s">
        <v>33</v>
      </c>
      <c r="G1524" s="394">
        <f>G666</f>
        <v>0</v>
      </c>
      <c r="H1524" s="421">
        <f>G1524*(1-VLOOKUP($F1524,SHT,2,FALSE))+H666*(1-VLOOKUP($F1524,SHT,2,FALSE))</f>
        <v>0</v>
      </c>
      <c r="I1524" s="389">
        <f t="shared" ref="I1524:V1524" si="678">I666*(1-VLOOKUP($F1524,SHT,2,FALSE))</f>
        <v>0</v>
      </c>
      <c r="J1524" s="389">
        <f t="shared" si="678"/>
        <v>0</v>
      </c>
      <c r="K1524" s="390">
        <f t="shared" si="678"/>
        <v>0</v>
      </c>
      <c r="L1524" s="391">
        <f t="shared" si="678"/>
        <v>0</v>
      </c>
      <c r="M1524" s="396">
        <f t="shared" si="678"/>
        <v>0</v>
      </c>
      <c r="N1524" s="392">
        <f t="shared" si="678"/>
        <v>0</v>
      </c>
      <c r="O1524" s="392">
        <f t="shared" si="678"/>
        <v>0</v>
      </c>
      <c r="P1524" s="392">
        <f t="shared" si="678"/>
        <v>0</v>
      </c>
      <c r="Q1524" s="392">
        <f t="shared" si="678"/>
        <v>0</v>
      </c>
      <c r="R1524" s="392">
        <f t="shared" si="678"/>
        <v>0</v>
      </c>
      <c r="S1524" s="392">
        <f t="shared" si="678"/>
        <v>0</v>
      </c>
      <c r="T1524" s="388">
        <f t="shared" si="678"/>
        <v>0</v>
      </c>
      <c r="U1524" s="392">
        <f t="shared" si="678"/>
        <v>0</v>
      </c>
      <c r="V1524" s="393">
        <f t="shared" si="678"/>
        <v>0</v>
      </c>
      <c r="W1524" s="37">
        <f>W666</f>
        <v>0</v>
      </c>
      <c r="Y1524"/>
    </row>
    <row r="1525" spans="1:25" outlineLevel="1" x14ac:dyDescent="0.25">
      <c r="A1525" s="212"/>
      <c r="B1525" s="465"/>
      <c r="C1525" s="272"/>
      <c r="D1525" s="272"/>
      <c r="E1525" s="273"/>
      <c r="F1525" s="274" t="s">
        <v>34</v>
      </c>
      <c r="G1525" s="394">
        <f>G667</f>
        <v>0</v>
      </c>
      <c r="H1525" s="421">
        <f>G1525*(1-VLOOKUP($F1525,SHT,2,FALSE))+H667*(1-VLOOKUP($F1525,SHT,2,FALSE))</f>
        <v>0</v>
      </c>
      <c r="I1525" s="389">
        <f t="shared" ref="I1525:V1525" si="679">I667*(1-VLOOKUP($F1525,SHT,2,FALSE))</f>
        <v>0</v>
      </c>
      <c r="J1525" s="389">
        <f t="shared" si="679"/>
        <v>0</v>
      </c>
      <c r="K1525" s="390">
        <f t="shared" si="679"/>
        <v>0</v>
      </c>
      <c r="L1525" s="391">
        <f t="shared" si="679"/>
        <v>0</v>
      </c>
      <c r="M1525" s="396">
        <f t="shared" si="679"/>
        <v>0</v>
      </c>
      <c r="N1525" s="392">
        <f t="shared" si="679"/>
        <v>0</v>
      </c>
      <c r="O1525" s="392">
        <f t="shared" si="679"/>
        <v>0</v>
      </c>
      <c r="P1525" s="392">
        <f t="shared" si="679"/>
        <v>0</v>
      </c>
      <c r="Q1525" s="392">
        <f t="shared" si="679"/>
        <v>0</v>
      </c>
      <c r="R1525" s="392">
        <f t="shared" si="679"/>
        <v>0</v>
      </c>
      <c r="S1525" s="392">
        <f t="shared" si="679"/>
        <v>0</v>
      </c>
      <c r="T1525" s="388">
        <f t="shared" si="679"/>
        <v>0</v>
      </c>
      <c r="U1525" s="392">
        <f t="shared" si="679"/>
        <v>0</v>
      </c>
      <c r="V1525" s="393">
        <f t="shared" si="679"/>
        <v>0</v>
      </c>
      <c r="W1525" s="37">
        <f>W667</f>
        <v>0</v>
      </c>
      <c r="Y1525"/>
    </row>
    <row r="1526" spans="1:25" outlineLevel="1" x14ac:dyDescent="0.25">
      <c r="A1526" s="212"/>
      <c r="B1526" s="465"/>
      <c r="C1526" s="272"/>
      <c r="D1526" s="272"/>
      <c r="E1526" s="273"/>
      <c r="F1526" s="274" t="s">
        <v>35</v>
      </c>
      <c r="G1526" s="394">
        <f>G668</f>
        <v>0</v>
      </c>
      <c r="H1526" s="421">
        <f>G1526*(1-VLOOKUP($F1526,SHT,2,FALSE))+H668*(1-VLOOKUP($F1526,SHT,2,FALSE))</f>
        <v>0</v>
      </c>
      <c r="I1526" s="389">
        <f t="shared" ref="I1526:V1526" si="680">I668*(1-VLOOKUP($F1526,SHT,2,FALSE))</f>
        <v>0</v>
      </c>
      <c r="J1526" s="389">
        <f t="shared" si="680"/>
        <v>0</v>
      </c>
      <c r="K1526" s="390">
        <f t="shared" si="680"/>
        <v>0</v>
      </c>
      <c r="L1526" s="391">
        <f t="shared" si="680"/>
        <v>0</v>
      </c>
      <c r="M1526" s="396">
        <f t="shared" si="680"/>
        <v>0</v>
      </c>
      <c r="N1526" s="392">
        <f t="shared" si="680"/>
        <v>0</v>
      </c>
      <c r="O1526" s="392">
        <f t="shared" si="680"/>
        <v>0</v>
      </c>
      <c r="P1526" s="392">
        <f t="shared" si="680"/>
        <v>0</v>
      </c>
      <c r="Q1526" s="392">
        <f t="shared" si="680"/>
        <v>0</v>
      </c>
      <c r="R1526" s="392">
        <f t="shared" si="680"/>
        <v>0</v>
      </c>
      <c r="S1526" s="392">
        <f t="shared" si="680"/>
        <v>0</v>
      </c>
      <c r="T1526" s="388">
        <f t="shared" si="680"/>
        <v>0</v>
      </c>
      <c r="U1526" s="392">
        <f t="shared" si="680"/>
        <v>0</v>
      </c>
      <c r="V1526" s="393">
        <f t="shared" si="680"/>
        <v>0</v>
      </c>
      <c r="W1526" s="37">
        <f>W668</f>
        <v>0</v>
      </c>
      <c r="Y1526"/>
    </row>
    <row r="1527" spans="1:25" x14ac:dyDescent="0.25">
      <c r="A1527" s="212"/>
      <c r="B1527" s="465"/>
      <c r="C1527" s="272"/>
      <c r="D1527" s="272" t="s">
        <v>36</v>
      </c>
      <c r="E1527" s="273"/>
      <c r="F1527" s="273"/>
      <c r="G1527" s="367"/>
      <c r="H1527" s="368"/>
      <c r="I1527" s="369"/>
      <c r="J1527" s="369"/>
      <c r="K1527" s="370"/>
      <c r="L1527" s="363"/>
      <c r="M1527" s="364"/>
      <c r="N1527" s="364"/>
      <c r="O1527" s="364"/>
      <c r="P1527" s="364"/>
      <c r="Q1527" s="364"/>
      <c r="R1527" s="364"/>
      <c r="S1527" s="364"/>
      <c r="T1527" s="364"/>
      <c r="U1527" s="364"/>
      <c r="V1527" s="365"/>
      <c r="W1527" s="366"/>
      <c r="Y1527"/>
    </row>
    <row r="1528" spans="1:25" x14ac:dyDescent="0.25">
      <c r="A1528" s="212"/>
      <c r="B1528" s="465"/>
      <c r="C1528" s="272"/>
      <c r="D1528" s="272"/>
      <c r="E1528" s="275" t="s">
        <v>37</v>
      </c>
      <c r="F1528" s="273"/>
      <c r="G1528" s="367">
        <f t="shared" ref="G1528:W1528" si="681">SUBTOTAL(9,G1529:G1531)</f>
        <v>0</v>
      </c>
      <c r="H1528" s="368">
        <f t="shared" si="681"/>
        <v>0</v>
      </c>
      <c r="I1528" s="369">
        <f t="shared" si="681"/>
        <v>0</v>
      </c>
      <c r="J1528" s="369">
        <f t="shared" si="681"/>
        <v>0</v>
      </c>
      <c r="K1528" s="370">
        <f t="shared" si="681"/>
        <v>0</v>
      </c>
      <c r="L1528" s="364">
        <f t="shared" si="681"/>
        <v>0</v>
      </c>
      <c r="M1528" s="364">
        <f t="shared" si="681"/>
        <v>0</v>
      </c>
      <c r="N1528" s="364">
        <f t="shared" si="681"/>
        <v>0</v>
      </c>
      <c r="O1528" s="364">
        <f t="shared" si="681"/>
        <v>0</v>
      </c>
      <c r="P1528" s="364">
        <f t="shared" si="681"/>
        <v>0</v>
      </c>
      <c r="Q1528" s="364">
        <f t="shared" si="681"/>
        <v>0</v>
      </c>
      <c r="R1528" s="364">
        <f t="shared" si="681"/>
        <v>0</v>
      </c>
      <c r="S1528" s="364">
        <f t="shared" si="681"/>
        <v>0</v>
      </c>
      <c r="T1528" s="364">
        <f t="shared" si="681"/>
        <v>0</v>
      </c>
      <c r="U1528" s="364">
        <f t="shared" si="681"/>
        <v>0</v>
      </c>
      <c r="V1528" s="364">
        <f t="shared" si="681"/>
        <v>0</v>
      </c>
      <c r="W1528" s="366">
        <f t="shared" si="681"/>
        <v>0</v>
      </c>
      <c r="Y1528"/>
    </row>
    <row r="1529" spans="1:25" outlineLevel="1" x14ac:dyDescent="0.25">
      <c r="A1529" s="212"/>
      <c r="B1529" s="465"/>
      <c r="C1529" s="272"/>
      <c r="D1529" s="272"/>
      <c r="E1529" s="275"/>
      <c r="F1529" s="274" t="s">
        <v>38</v>
      </c>
      <c r="G1529" s="394">
        <f>G671</f>
        <v>0</v>
      </c>
      <c r="H1529" s="421">
        <f>G1529*(1-VLOOKUP($F1529,SHT,2,FALSE))+H671*(1-VLOOKUP($F1529,SHT,2,FALSE))</f>
        <v>0</v>
      </c>
      <c r="I1529" s="389">
        <f t="shared" ref="I1529:V1529" si="682">I671*(1-VLOOKUP($F1529,SHT,2,FALSE))</f>
        <v>0</v>
      </c>
      <c r="J1529" s="389">
        <f t="shared" si="682"/>
        <v>0</v>
      </c>
      <c r="K1529" s="390">
        <f t="shared" si="682"/>
        <v>0</v>
      </c>
      <c r="L1529" s="391">
        <f t="shared" si="682"/>
        <v>0</v>
      </c>
      <c r="M1529" s="396">
        <f t="shared" si="682"/>
        <v>0</v>
      </c>
      <c r="N1529" s="392">
        <f t="shared" si="682"/>
        <v>0</v>
      </c>
      <c r="O1529" s="392">
        <f t="shared" si="682"/>
        <v>0</v>
      </c>
      <c r="P1529" s="392">
        <f t="shared" si="682"/>
        <v>0</v>
      </c>
      <c r="Q1529" s="392">
        <f t="shared" si="682"/>
        <v>0</v>
      </c>
      <c r="R1529" s="392">
        <f t="shared" si="682"/>
        <v>0</v>
      </c>
      <c r="S1529" s="392">
        <f t="shared" si="682"/>
        <v>0</v>
      </c>
      <c r="T1529" s="388">
        <f t="shared" si="682"/>
        <v>0</v>
      </c>
      <c r="U1529" s="392">
        <f t="shared" si="682"/>
        <v>0</v>
      </c>
      <c r="V1529" s="393">
        <f t="shared" si="682"/>
        <v>0</v>
      </c>
      <c r="W1529" s="37">
        <f>W671</f>
        <v>0</v>
      </c>
      <c r="Y1529"/>
    </row>
    <row r="1530" spans="1:25" outlineLevel="1" x14ac:dyDescent="0.25">
      <c r="A1530" s="212"/>
      <c r="B1530" s="465"/>
      <c r="C1530" s="272"/>
      <c r="D1530" s="272"/>
      <c r="E1530" s="273"/>
      <c r="F1530" s="274" t="s">
        <v>39</v>
      </c>
      <c r="G1530" s="394">
        <f>G672</f>
        <v>0</v>
      </c>
      <c r="H1530" s="421">
        <f>G1530*(1-VLOOKUP($F1530,SHT,2,FALSE))+H672*(1-VLOOKUP($F1530,SHT,2,FALSE))</f>
        <v>0</v>
      </c>
      <c r="I1530" s="389">
        <f t="shared" ref="I1530:V1530" si="683">I672*(1-VLOOKUP($F1530,SHT,2,FALSE))</f>
        <v>0</v>
      </c>
      <c r="J1530" s="389">
        <f t="shared" si="683"/>
        <v>0</v>
      </c>
      <c r="K1530" s="390">
        <f t="shared" si="683"/>
        <v>0</v>
      </c>
      <c r="L1530" s="391">
        <f t="shared" si="683"/>
        <v>0</v>
      </c>
      <c r="M1530" s="396">
        <f t="shared" si="683"/>
        <v>0</v>
      </c>
      <c r="N1530" s="392">
        <f t="shared" si="683"/>
        <v>0</v>
      </c>
      <c r="O1530" s="392">
        <f t="shared" si="683"/>
        <v>0</v>
      </c>
      <c r="P1530" s="392">
        <f t="shared" si="683"/>
        <v>0</v>
      </c>
      <c r="Q1530" s="392">
        <f t="shared" si="683"/>
        <v>0</v>
      </c>
      <c r="R1530" s="392">
        <f t="shared" si="683"/>
        <v>0</v>
      </c>
      <c r="S1530" s="392">
        <f t="shared" si="683"/>
        <v>0</v>
      </c>
      <c r="T1530" s="388">
        <f t="shared" si="683"/>
        <v>0</v>
      </c>
      <c r="U1530" s="392">
        <f t="shared" si="683"/>
        <v>0</v>
      </c>
      <c r="V1530" s="393">
        <f t="shared" si="683"/>
        <v>0</v>
      </c>
      <c r="W1530" s="37">
        <f>W672</f>
        <v>0</v>
      </c>
      <c r="Y1530"/>
    </row>
    <row r="1531" spans="1:25" outlineLevel="1" x14ac:dyDescent="0.25">
      <c r="A1531" s="212"/>
      <c r="B1531" s="465"/>
      <c r="C1531" s="272"/>
      <c r="D1531" s="272"/>
      <c r="E1531" s="273"/>
      <c r="F1531" s="274" t="s">
        <v>40</v>
      </c>
      <c r="G1531" s="394">
        <f>G673</f>
        <v>0</v>
      </c>
      <c r="H1531" s="421">
        <f>G1531*(1-VLOOKUP($F1531,SHT,2,FALSE))+H673*(1-VLOOKUP($F1531,SHT,2,FALSE))</f>
        <v>0</v>
      </c>
      <c r="I1531" s="389">
        <f t="shared" ref="I1531:V1531" si="684">I673*(1-VLOOKUP($F1531,SHT,2,FALSE))</f>
        <v>0</v>
      </c>
      <c r="J1531" s="389">
        <f t="shared" si="684"/>
        <v>0</v>
      </c>
      <c r="K1531" s="390">
        <f t="shared" si="684"/>
        <v>0</v>
      </c>
      <c r="L1531" s="391">
        <f t="shared" si="684"/>
        <v>0</v>
      </c>
      <c r="M1531" s="396">
        <f t="shared" si="684"/>
        <v>0</v>
      </c>
      <c r="N1531" s="392">
        <f t="shared" si="684"/>
        <v>0</v>
      </c>
      <c r="O1531" s="392">
        <f t="shared" si="684"/>
        <v>0</v>
      </c>
      <c r="P1531" s="392">
        <f t="shared" si="684"/>
        <v>0</v>
      </c>
      <c r="Q1531" s="392">
        <f t="shared" si="684"/>
        <v>0</v>
      </c>
      <c r="R1531" s="392">
        <f t="shared" si="684"/>
        <v>0</v>
      </c>
      <c r="S1531" s="392">
        <f t="shared" si="684"/>
        <v>0</v>
      </c>
      <c r="T1531" s="388">
        <f t="shared" si="684"/>
        <v>0</v>
      </c>
      <c r="U1531" s="392">
        <f t="shared" si="684"/>
        <v>0</v>
      </c>
      <c r="V1531" s="393">
        <f t="shared" si="684"/>
        <v>0</v>
      </c>
      <c r="W1531" s="37">
        <f>W673</f>
        <v>0</v>
      </c>
      <c r="Y1531"/>
    </row>
    <row r="1532" spans="1:25" x14ac:dyDescent="0.25">
      <c r="A1532" s="212"/>
      <c r="B1532" s="465"/>
      <c r="C1532" s="272"/>
      <c r="D1532" s="272"/>
      <c r="E1532" s="273" t="s">
        <v>41</v>
      </c>
      <c r="F1532" s="273"/>
      <c r="G1532" s="367">
        <f t="shared" ref="G1532:W1532" si="685">SUBTOTAL(9,G1533:G1535)</f>
        <v>0</v>
      </c>
      <c r="H1532" s="368">
        <f t="shared" si="685"/>
        <v>0</v>
      </c>
      <c r="I1532" s="369">
        <f t="shared" si="685"/>
        <v>0</v>
      </c>
      <c r="J1532" s="369">
        <f t="shared" si="685"/>
        <v>0</v>
      </c>
      <c r="K1532" s="370">
        <f t="shared" si="685"/>
        <v>0</v>
      </c>
      <c r="L1532" s="364">
        <f t="shared" si="685"/>
        <v>0</v>
      </c>
      <c r="M1532" s="364">
        <f t="shared" si="685"/>
        <v>0</v>
      </c>
      <c r="N1532" s="364">
        <f t="shared" si="685"/>
        <v>0</v>
      </c>
      <c r="O1532" s="364">
        <f t="shared" si="685"/>
        <v>0</v>
      </c>
      <c r="P1532" s="364">
        <f t="shared" si="685"/>
        <v>0</v>
      </c>
      <c r="Q1532" s="364">
        <f t="shared" si="685"/>
        <v>0</v>
      </c>
      <c r="R1532" s="364">
        <f t="shared" si="685"/>
        <v>0</v>
      </c>
      <c r="S1532" s="364">
        <f t="shared" si="685"/>
        <v>0</v>
      </c>
      <c r="T1532" s="364">
        <f t="shared" si="685"/>
        <v>0</v>
      </c>
      <c r="U1532" s="364">
        <f t="shared" si="685"/>
        <v>0</v>
      </c>
      <c r="V1532" s="364">
        <f t="shared" si="685"/>
        <v>0</v>
      </c>
      <c r="W1532" s="366">
        <f t="shared" si="685"/>
        <v>0</v>
      </c>
      <c r="Y1532"/>
    </row>
    <row r="1533" spans="1:25" outlineLevel="1" x14ac:dyDescent="0.25">
      <c r="A1533" s="212"/>
      <c r="B1533" s="465"/>
      <c r="C1533" s="272"/>
      <c r="D1533" s="272"/>
      <c r="E1533" s="273"/>
      <c r="F1533" s="274" t="s">
        <v>42</v>
      </c>
      <c r="G1533" s="394">
        <f>G675</f>
        <v>0</v>
      </c>
      <c r="H1533" s="421">
        <f>G1533*(1-VLOOKUP($F1533,SHT,2,FALSE))+H675*(1-VLOOKUP($F1533,SHT,2,FALSE))</f>
        <v>0</v>
      </c>
      <c r="I1533" s="389">
        <f t="shared" ref="I1533:V1533" si="686">I675*(1-VLOOKUP($F1533,SHT,2,FALSE))</f>
        <v>0</v>
      </c>
      <c r="J1533" s="389">
        <f t="shared" si="686"/>
        <v>0</v>
      </c>
      <c r="K1533" s="390">
        <f t="shared" si="686"/>
        <v>0</v>
      </c>
      <c r="L1533" s="391">
        <f t="shared" si="686"/>
        <v>0</v>
      </c>
      <c r="M1533" s="396">
        <f t="shared" si="686"/>
        <v>0</v>
      </c>
      <c r="N1533" s="392">
        <f t="shared" si="686"/>
        <v>0</v>
      </c>
      <c r="O1533" s="392">
        <f t="shared" si="686"/>
        <v>0</v>
      </c>
      <c r="P1533" s="392">
        <f t="shared" si="686"/>
        <v>0</v>
      </c>
      <c r="Q1533" s="392">
        <f t="shared" si="686"/>
        <v>0</v>
      </c>
      <c r="R1533" s="392">
        <f t="shared" si="686"/>
        <v>0</v>
      </c>
      <c r="S1533" s="392">
        <f t="shared" si="686"/>
        <v>0</v>
      </c>
      <c r="T1533" s="388">
        <f t="shared" si="686"/>
        <v>0</v>
      </c>
      <c r="U1533" s="392">
        <f t="shared" si="686"/>
        <v>0</v>
      </c>
      <c r="V1533" s="393">
        <f t="shared" si="686"/>
        <v>0</v>
      </c>
      <c r="W1533" s="37">
        <f>W675</f>
        <v>0</v>
      </c>
      <c r="Y1533"/>
    </row>
    <row r="1534" spans="1:25" outlineLevel="1" x14ac:dyDescent="0.25">
      <c r="A1534" s="212"/>
      <c r="B1534" s="465"/>
      <c r="C1534" s="272"/>
      <c r="D1534" s="272"/>
      <c r="E1534" s="273"/>
      <c r="F1534" s="274" t="s">
        <v>43</v>
      </c>
      <c r="G1534" s="394">
        <f>G676</f>
        <v>0</v>
      </c>
      <c r="H1534" s="421">
        <f>G1534*(1-VLOOKUP($F1534,SHT,2,FALSE))+H676*(1-VLOOKUP($F1534,SHT,2,FALSE))</f>
        <v>0</v>
      </c>
      <c r="I1534" s="389">
        <f t="shared" ref="I1534:V1534" si="687">I676*(1-VLOOKUP($F1534,SHT,2,FALSE))</f>
        <v>0</v>
      </c>
      <c r="J1534" s="389">
        <f t="shared" si="687"/>
        <v>0</v>
      </c>
      <c r="K1534" s="390">
        <f t="shared" si="687"/>
        <v>0</v>
      </c>
      <c r="L1534" s="391">
        <f t="shared" si="687"/>
        <v>0</v>
      </c>
      <c r="M1534" s="396">
        <f t="shared" si="687"/>
        <v>0</v>
      </c>
      <c r="N1534" s="392">
        <f t="shared" si="687"/>
        <v>0</v>
      </c>
      <c r="O1534" s="392">
        <f t="shared" si="687"/>
        <v>0</v>
      </c>
      <c r="P1534" s="392">
        <f t="shared" si="687"/>
        <v>0</v>
      </c>
      <c r="Q1534" s="392">
        <f t="shared" si="687"/>
        <v>0</v>
      </c>
      <c r="R1534" s="392">
        <f t="shared" si="687"/>
        <v>0</v>
      </c>
      <c r="S1534" s="392">
        <f t="shared" si="687"/>
        <v>0</v>
      </c>
      <c r="T1534" s="388">
        <f t="shared" si="687"/>
        <v>0</v>
      </c>
      <c r="U1534" s="392">
        <f t="shared" si="687"/>
        <v>0</v>
      </c>
      <c r="V1534" s="393">
        <f t="shared" si="687"/>
        <v>0</v>
      </c>
      <c r="W1534" s="37">
        <f>W676</f>
        <v>0</v>
      </c>
      <c r="Y1534"/>
    </row>
    <row r="1535" spans="1:25" outlineLevel="1" x14ac:dyDescent="0.25">
      <c r="A1535" s="212"/>
      <c r="B1535" s="465"/>
      <c r="C1535" s="272"/>
      <c r="D1535" s="272"/>
      <c r="E1535" s="273"/>
      <c r="F1535" s="274" t="s">
        <v>44</v>
      </c>
      <c r="G1535" s="394">
        <f>G677</f>
        <v>0</v>
      </c>
      <c r="H1535" s="421">
        <f>G1535*(1-VLOOKUP($F1535,SHT,2,FALSE))+H677*(1-VLOOKUP($F1535,SHT,2,FALSE))</f>
        <v>0</v>
      </c>
      <c r="I1535" s="389">
        <f t="shared" ref="I1535:V1535" si="688">I677*(1-VLOOKUP($F1535,SHT,2,FALSE))</f>
        <v>0</v>
      </c>
      <c r="J1535" s="389">
        <f t="shared" si="688"/>
        <v>0</v>
      </c>
      <c r="K1535" s="390">
        <f t="shared" si="688"/>
        <v>0</v>
      </c>
      <c r="L1535" s="391">
        <f t="shared" si="688"/>
        <v>0</v>
      </c>
      <c r="M1535" s="396">
        <f t="shared" si="688"/>
        <v>0</v>
      </c>
      <c r="N1535" s="392">
        <f t="shared" si="688"/>
        <v>0</v>
      </c>
      <c r="O1535" s="392">
        <f t="shared" si="688"/>
        <v>0</v>
      </c>
      <c r="P1535" s="392">
        <f t="shared" si="688"/>
        <v>0</v>
      </c>
      <c r="Q1535" s="392">
        <f t="shared" si="688"/>
        <v>0</v>
      </c>
      <c r="R1535" s="392">
        <f t="shared" si="688"/>
        <v>0</v>
      </c>
      <c r="S1535" s="392">
        <f t="shared" si="688"/>
        <v>0</v>
      </c>
      <c r="T1535" s="388">
        <f t="shared" si="688"/>
        <v>0</v>
      </c>
      <c r="U1535" s="392">
        <f t="shared" si="688"/>
        <v>0</v>
      </c>
      <c r="V1535" s="393">
        <f t="shared" si="688"/>
        <v>0</v>
      </c>
      <c r="W1535" s="37">
        <f>W677</f>
        <v>0</v>
      </c>
      <c r="Y1535"/>
    </row>
    <row r="1536" spans="1:25" x14ac:dyDescent="0.25">
      <c r="A1536" s="212"/>
      <c r="B1536" s="465"/>
      <c r="C1536" s="272"/>
      <c r="D1536" s="272"/>
      <c r="E1536" s="273" t="s">
        <v>45</v>
      </c>
      <c r="F1536" s="273"/>
      <c r="G1536" s="367">
        <f t="shared" ref="G1536:W1536" si="689">SUBTOTAL(9,G1537:G1539)</f>
        <v>0</v>
      </c>
      <c r="H1536" s="368">
        <f t="shared" si="689"/>
        <v>0</v>
      </c>
      <c r="I1536" s="369">
        <f t="shared" si="689"/>
        <v>0</v>
      </c>
      <c r="J1536" s="369">
        <f t="shared" si="689"/>
        <v>0</v>
      </c>
      <c r="K1536" s="370">
        <f t="shared" si="689"/>
        <v>0</v>
      </c>
      <c r="L1536" s="364">
        <f t="shared" si="689"/>
        <v>0</v>
      </c>
      <c r="M1536" s="364">
        <f t="shared" si="689"/>
        <v>0</v>
      </c>
      <c r="N1536" s="364">
        <f t="shared" si="689"/>
        <v>0</v>
      </c>
      <c r="O1536" s="364">
        <f t="shared" si="689"/>
        <v>0</v>
      </c>
      <c r="P1536" s="364">
        <f t="shared" si="689"/>
        <v>0</v>
      </c>
      <c r="Q1536" s="364">
        <f t="shared" si="689"/>
        <v>0</v>
      </c>
      <c r="R1536" s="364">
        <f t="shared" si="689"/>
        <v>0</v>
      </c>
      <c r="S1536" s="364">
        <f t="shared" si="689"/>
        <v>0</v>
      </c>
      <c r="T1536" s="364">
        <f t="shared" si="689"/>
        <v>0</v>
      </c>
      <c r="U1536" s="364">
        <f t="shared" si="689"/>
        <v>0</v>
      </c>
      <c r="V1536" s="364">
        <f t="shared" si="689"/>
        <v>0</v>
      </c>
      <c r="W1536" s="366">
        <f t="shared" si="689"/>
        <v>0</v>
      </c>
      <c r="Y1536"/>
    </row>
    <row r="1537" spans="1:25" outlineLevel="1" x14ac:dyDescent="0.25">
      <c r="A1537" s="212"/>
      <c r="B1537" s="465"/>
      <c r="C1537" s="272"/>
      <c r="D1537" s="272"/>
      <c r="E1537" s="273"/>
      <c r="F1537" s="274" t="s">
        <v>46</v>
      </c>
      <c r="G1537" s="394">
        <f>G679</f>
        <v>0</v>
      </c>
      <c r="H1537" s="421">
        <f>G1537*(1-VLOOKUP($F1537,SHT,2,FALSE))+H679*(1-VLOOKUP($F1537,SHT,2,FALSE))</f>
        <v>0</v>
      </c>
      <c r="I1537" s="389">
        <f t="shared" ref="I1537:V1537" si="690">I679*(1-VLOOKUP($F1537,SHT,2,FALSE))</f>
        <v>0</v>
      </c>
      <c r="J1537" s="389">
        <f t="shared" si="690"/>
        <v>0</v>
      </c>
      <c r="K1537" s="390">
        <f t="shared" si="690"/>
        <v>0</v>
      </c>
      <c r="L1537" s="391">
        <f t="shared" si="690"/>
        <v>0</v>
      </c>
      <c r="M1537" s="396">
        <f t="shared" si="690"/>
        <v>0</v>
      </c>
      <c r="N1537" s="392">
        <f t="shared" si="690"/>
        <v>0</v>
      </c>
      <c r="O1537" s="392">
        <f t="shared" si="690"/>
        <v>0</v>
      </c>
      <c r="P1537" s="392">
        <f t="shared" si="690"/>
        <v>0</v>
      </c>
      <c r="Q1537" s="392">
        <f t="shared" si="690"/>
        <v>0</v>
      </c>
      <c r="R1537" s="392">
        <f t="shared" si="690"/>
        <v>0</v>
      </c>
      <c r="S1537" s="392">
        <f t="shared" si="690"/>
        <v>0</v>
      </c>
      <c r="T1537" s="388">
        <f t="shared" si="690"/>
        <v>0</v>
      </c>
      <c r="U1537" s="392">
        <f t="shared" si="690"/>
        <v>0</v>
      </c>
      <c r="V1537" s="393">
        <f t="shared" si="690"/>
        <v>0</v>
      </c>
      <c r="W1537" s="37">
        <f>W679</f>
        <v>0</v>
      </c>
      <c r="Y1537"/>
    </row>
    <row r="1538" spans="1:25" outlineLevel="1" x14ac:dyDescent="0.25">
      <c r="A1538" s="212"/>
      <c r="B1538" s="465"/>
      <c r="C1538" s="272"/>
      <c r="D1538" s="272"/>
      <c r="E1538" s="273"/>
      <c r="F1538" s="274" t="s">
        <v>47</v>
      </c>
      <c r="G1538" s="394">
        <f>G680</f>
        <v>0</v>
      </c>
      <c r="H1538" s="421">
        <f>G1538*(1-VLOOKUP($F1538,SHT,2,FALSE))+H680*(1-VLOOKUP($F1538,SHT,2,FALSE))</f>
        <v>0</v>
      </c>
      <c r="I1538" s="389">
        <f t="shared" ref="I1538:V1538" si="691">I680*(1-VLOOKUP($F1538,SHT,2,FALSE))</f>
        <v>0</v>
      </c>
      <c r="J1538" s="389">
        <f t="shared" si="691"/>
        <v>0</v>
      </c>
      <c r="K1538" s="390">
        <f t="shared" si="691"/>
        <v>0</v>
      </c>
      <c r="L1538" s="391">
        <f t="shared" si="691"/>
        <v>0</v>
      </c>
      <c r="M1538" s="396">
        <f t="shared" si="691"/>
        <v>0</v>
      </c>
      <c r="N1538" s="392">
        <f t="shared" si="691"/>
        <v>0</v>
      </c>
      <c r="O1538" s="392">
        <f t="shared" si="691"/>
        <v>0</v>
      </c>
      <c r="P1538" s="392">
        <f t="shared" si="691"/>
        <v>0</v>
      </c>
      <c r="Q1538" s="392">
        <f t="shared" si="691"/>
        <v>0</v>
      </c>
      <c r="R1538" s="392">
        <f t="shared" si="691"/>
        <v>0</v>
      </c>
      <c r="S1538" s="392">
        <f t="shared" si="691"/>
        <v>0</v>
      </c>
      <c r="T1538" s="388">
        <f t="shared" si="691"/>
        <v>0</v>
      </c>
      <c r="U1538" s="392">
        <f t="shared" si="691"/>
        <v>0</v>
      </c>
      <c r="V1538" s="393">
        <f t="shared" si="691"/>
        <v>0</v>
      </c>
      <c r="W1538" s="37">
        <f>W680</f>
        <v>0</v>
      </c>
      <c r="Y1538"/>
    </row>
    <row r="1539" spans="1:25" outlineLevel="1" x14ac:dyDescent="0.25">
      <c r="A1539" s="212"/>
      <c r="B1539" s="465"/>
      <c r="C1539" s="272"/>
      <c r="D1539" s="272"/>
      <c r="E1539" s="273"/>
      <c r="F1539" s="274" t="s">
        <v>48</v>
      </c>
      <c r="G1539" s="394">
        <f>G681</f>
        <v>0</v>
      </c>
      <c r="H1539" s="421">
        <f>G1539*(1-VLOOKUP($F1539,SHT,2,FALSE))+H681*(1-VLOOKUP($F1539,SHT,2,FALSE))</f>
        <v>0</v>
      </c>
      <c r="I1539" s="389">
        <f t="shared" ref="I1539:V1539" si="692">I681*(1-VLOOKUP($F1539,SHT,2,FALSE))</f>
        <v>0</v>
      </c>
      <c r="J1539" s="389">
        <f t="shared" si="692"/>
        <v>0</v>
      </c>
      <c r="K1539" s="390">
        <f t="shared" si="692"/>
        <v>0</v>
      </c>
      <c r="L1539" s="391">
        <f t="shared" si="692"/>
        <v>0</v>
      </c>
      <c r="M1539" s="396">
        <f t="shared" si="692"/>
        <v>0</v>
      </c>
      <c r="N1539" s="392">
        <f t="shared" si="692"/>
        <v>0</v>
      </c>
      <c r="O1539" s="392">
        <f t="shared" si="692"/>
        <v>0</v>
      </c>
      <c r="P1539" s="392">
        <f t="shared" si="692"/>
        <v>0</v>
      </c>
      <c r="Q1539" s="392">
        <f t="shared" si="692"/>
        <v>0</v>
      </c>
      <c r="R1539" s="392">
        <f t="shared" si="692"/>
        <v>0</v>
      </c>
      <c r="S1539" s="392">
        <f t="shared" si="692"/>
        <v>0</v>
      </c>
      <c r="T1539" s="388">
        <f t="shared" si="692"/>
        <v>0</v>
      </c>
      <c r="U1539" s="392">
        <f t="shared" si="692"/>
        <v>0</v>
      </c>
      <c r="V1539" s="393">
        <f t="shared" si="692"/>
        <v>0</v>
      </c>
      <c r="W1539" s="37">
        <f>W681</f>
        <v>0</v>
      </c>
      <c r="Y1539"/>
    </row>
    <row r="1540" spans="1:25" x14ac:dyDescent="0.25">
      <c r="A1540" s="212"/>
      <c r="B1540" s="465"/>
      <c r="C1540" s="272"/>
      <c r="D1540" s="272" t="s">
        <v>49</v>
      </c>
      <c r="E1540" s="273"/>
      <c r="F1540" s="273"/>
      <c r="G1540" s="367"/>
      <c r="H1540" s="368"/>
      <c r="I1540" s="369"/>
      <c r="J1540" s="369"/>
      <c r="K1540" s="370"/>
      <c r="L1540" s="363"/>
      <c r="M1540" s="364"/>
      <c r="N1540" s="364"/>
      <c r="O1540" s="364"/>
      <c r="P1540" s="364"/>
      <c r="Q1540" s="364"/>
      <c r="R1540" s="364"/>
      <c r="S1540" s="364"/>
      <c r="T1540" s="364"/>
      <c r="U1540" s="364"/>
      <c r="V1540" s="365"/>
      <c r="W1540" s="366"/>
      <c r="Y1540"/>
    </row>
    <row r="1541" spans="1:25" x14ac:dyDescent="0.25">
      <c r="A1541" s="212"/>
      <c r="B1541" s="465"/>
      <c r="C1541" s="272"/>
      <c r="D1541" s="272"/>
      <c r="E1541" s="273" t="s">
        <v>50</v>
      </c>
      <c r="F1541" s="273"/>
      <c r="G1541" s="367">
        <f t="shared" ref="G1541:W1541" si="693">SUBTOTAL(9,G1542:G1543)</f>
        <v>0</v>
      </c>
      <c r="H1541" s="368">
        <f t="shared" si="693"/>
        <v>0</v>
      </c>
      <c r="I1541" s="369">
        <f t="shared" si="693"/>
        <v>0</v>
      </c>
      <c r="J1541" s="369">
        <f t="shared" si="693"/>
        <v>0</v>
      </c>
      <c r="K1541" s="370">
        <f t="shared" si="693"/>
        <v>0</v>
      </c>
      <c r="L1541" s="364">
        <f t="shared" si="693"/>
        <v>0</v>
      </c>
      <c r="M1541" s="364">
        <f t="shared" si="693"/>
        <v>0</v>
      </c>
      <c r="N1541" s="364">
        <f t="shared" si="693"/>
        <v>0</v>
      </c>
      <c r="O1541" s="364">
        <f t="shared" si="693"/>
        <v>0</v>
      </c>
      <c r="P1541" s="364">
        <f t="shared" si="693"/>
        <v>0</v>
      </c>
      <c r="Q1541" s="364">
        <f t="shared" si="693"/>
        <v>0</v>
      </c>
      <c r="R1541" s="364">
        <f t="shared" si="693"/>
        <v>0</v>
      </c>
      <c r="S1541" s="364">
        <f t="shared" si="693"/>
        <v>0</v>
      </c>
      <c r="T1541" s="364">
        <f t="shared" si="693"/>
        <v>0</v>
      </c>
      <c r="U1541" s="364">
        <f t="shared" si="693"/>
        <v>0</v>
      </c>
      <c r="V1541" s="365">
        <f t="shared" si="693"/>
        <v>0</v>
      </c>
      <c r="W1541" s="366">
        <f t="shared" si="693"/>
        <v>0</v>
      </c>
      <c r="Y1541"/>
    </row>
    <row r="1542" spans="1:25" outlineLevel="1" x14ac:dyDescent="0.25">
      <c r="A1542" s="212"/>
      <c r="B1542" s="465"/>
      <c r="C1542" s="272"/>
      <c r="D1542" s="272"/>
      <c r="E1542" s="273"/>
      <c r="F1542" s="274" t="s">
        <v>51</v>
      </c>
      <c r="G1542" s="394">
        <f>G684</f>
        <v>0</v>
      </c>
      <c r="H1542" s="421">
        <f>G1542*(1-VLOOKUP($F1542,SHT,2,FALSE))+H684*(1-VLOOKUP($F1542,SHT,2,FALSE))</f>
        <v>0</v>
      </c>
      <c r="I1542" s="389">
        <f t="shared" ref="I1542:V1542" si="694">I684*(1-VLOOKUP($F1542,SHT,2,FALSE))</f>
        <v>0</v>
      </c>
      <c r="J1542" s="389">
        <f t="shared" si="694"/>
        <v>0</v>
      </c>
      <c r="K1542" s="390">
        <f t="shared" si="694"/>
        <v>0</v>
      </c>
      <c r="L1542" s="391">
        <f t="shared" si="694"/>
        <v>0</v>
      </c>
      <c r="M1542" s="396">
        <f t="shared" si="694"/>
        <v>0</v>
      </c>
      <c r="N1542" s="392">
        <f t="shared" si="694"/>
        <v>0</v>
      </c>
      <c r="O1542" s="392">
        <f t="shared" si="694"/>
        <v>0</v>
      </c>
      <c r="P1542" s="392">
        <f t="shared" si="694"/>
        <v>0</v>
      </c>
      <c r="Q1542" s="392">
        <f t="shared" si="694"/>
        <v>0</v>
      </c>
      <c r="R1542" s="392">
        <f t="shared" si="694"/>
        <v>0</v>
      </c>
      <c r="S1542" s="392">
        <f t="shared" si="694"/>
        <v>0</v>
      </c>
      <c r="T1542" s="388">
        <f t="shared" si="694"/>
        <v>0</v>
      </c>
      <c r="U1542" s="392">
        <f t="shared" si="694"/>
        <v>0</v>
      </c>
      <c r="V1542" s="393">
        <f t="shared" si="694"/>
        <v>0</v>
      </c>
      <c r="W1542" s="37">
        <f>W684</f>
        <v>0</v>
      </c>
      <c r="Y1542"/>
    </row>
    <row r="1543" spans="1:25" outlineLevel="1" x14ac:dyDescent="0.25">
      <c r="A1543" s="212"/>
      <c r="B1543" s="465"/>
      <c r="C1543" s="272"/>
      <c r="D1543" s="272"/>
      <c r="E1543" s="273"/>
      <c r="F1543" s="274" t="s">
        <v>52</v>
      </c>
      <c r="G1543" s="394">
        <f>G685</f>
        <v>0</v>
      </c>
      <c r="H1543" s="421">
        <f>G1543*(1-VLOOKUP($F1543,SHT,2,FALSE))+H685*(1-VLOOKUP($F1543,SHT,2,FALSE))</f>
        <v>0</v>
      </c>
      <c r="I1543" s="389">
        <f t="shared" ref="I1543:V1543" si="695">I685*(1-VLOOKUP($F1543,SHT,2,FALSE))</f>
        <v>0</v>
      </c>
      <c r="J1543" s="389">
        <f t="shared" si="695"/>
        <v>0</v>
      </c>
      <c r="K1543" s="390">
        <f t="shared" si="695"/>
        <v>0</v>
      </c>
      <c r="L1543" s="391">
        <f t="shared" si="695"/>
        <v>0</v>
      </c>
      <c r="M1543" s="396">
        <f t="shared" si="695"/>
        <v>0</v>
      </c>
      <c r="N1543" s="392">
        <f t="shared" si="695"/>
        <v>0</v>
      </c>
      <c r="O1543" s="392">
        <f t="shared" si="695"/>
        <v>0</v>
      </c>
      <c r="P1543" s="392">
        <f t="shared" si="695"/>
        <v>0</v>
      </c>
      <c r="Q1543" s="392">
        <f t="shared" si="695"/>
        <v>0</v>
      </c>
      <c r="R1543" s="392">
        <f t="shared" si="695"/>
        <v>0</v>
      </c>
      <c r="S1543" s="392">
        <f t="shared" si="695"/>
        <v>0</v>
      </c>
      <c r="T1543" s="388">
        <f t="shared" si="695"/>
        <v>0</v>
      </c>
      <c r="U1543" s="392">
        <f t="shared" si="695"/>
        <v>0</v>
      </c>
      <c r="V1543" s="393">
        <f t="shared" si="695"/>
        <v>0</v>
      </c>
      <c r="W1543" s="37">
        <f>W685</f>
        <v>0</v>
      </c>
      <c r="Y1543"/>
    </row>
    <row r="1544" spans="1:25" x14ac:dyDescent="0.25">
      <c r="A1544" s="212"/>
      <c r="B1544" s="465"/>
      <c r="C1544" s="272"/>
      <c r="D1544" s="272"/>
      <c r="E1544" s="273" t="s">
        <v>53</v>
      </c>
      <c r="F1544" s="273"/>
      <c r="G1544" s="367">
        <f t="shared" ref="G1544:W1544" si="696">SUBTOTAL(9,G1545:G1547)</f>
        <v>0</v>
      </c>
      <c r="H1544" s="368">
        <f t="shared" si="696"/>
        <v>0</v>
      </c>
      <c r="I1544" s="369">
        <f t="shared" si="696"/>
        <v>0</v>
      </c>
      <c r="J1544" s="369">
        <f t="shared" si="696"/>
        <v>0</v>
      </c>
      <c r="K1544" s="370">
        <f t="shared" si="696"/>
        <v>0</v>
      </c>
      <c r="L1544" s="364">
        <f t="shared" si="696"/>
        <v>0</v>
      </c>
      <c r="M1544" s="364">
        <f t="shared" si="696"/>
        <v>0</v>
      </c>
      <c r="N1544" s="364">
        <f t="shared" si="696"/>
        <v>0</v>
      </c>
      <c r="O1544" s="364">
        <f t="shared" si="696"/>
        <v>0</v>
      </c>
      <c r="P1544" s="364">
        <f t="shared" si="696"/>
        <v>0</v>
      </c>
      <c r="Q1544" s="364">
        <f t="shared" si="696"/>
        <v>0</v>
      </c>
      <c r="R1544" s="364">
        <f t="shared" si="696"/>
        <v>0</v>
      </c>
      <c r="S1544" s="364">
        <f t="shared" si="696"/>
        <v>0</v>
      </c>
      <c r="T1544" s="364">
        <f t="shared" si="696"/>
        <v>0</v>
      </c>
      <c r="U1544" s="364">
        <f t="shared" si="696"/>
        <v>0</v>
      </c>
      <c r="V1544" s="364">
        <f t="shared" si="696"/>
        <v>0</v>
      </c>
      <c r="W1544" s="366">
        <f t="shared" si="696"/>
        <v>0</v>
      </c>
      <c r="Y1544"/>
    </row>
    <row r="1545" spans="1:25" outlineLevel="1" x14ac:dyDescent="0.25">
      <c r="A1545" s="212"/>
      <c r="B1545" s="465"/>
      <c r="C1545" s="272"/>
      <c r="D1545" s="272"/>
      <c r="E1545" s="273"/>
      <c r="F1545" s="274" t="s">
        <v>54</v>
      </c>
      <c r="G1545" s="394">
        <f>G687</f>
        <v>0</v>
      </c>
      <c r="H1545" s="421">
        <f>G1545*(1-VLOOKUP($F1545,SHT,2,FALSE))+H687*(1-VLOOKUP($F1545,SHT,2,FALSE))</f>
        <v>0</v>
      </c>
      <c r="I1545" s="389">
        <f t="shared" ref="I1545:V1545" si="697">I687*(1-VLOOKUP($F1545,SHT,2,FALSE))</f>
        <v>0</v>
      </c>
      <c r="J1545" s="389">
        <f t="shared" si="697"/>
        <v>0</v>
      </c>
      <c r="K1545" s="390">
        <f t="shared" si="697"/>
        <v>0</v>
      </c>
      <c r="L1545" s="391">
        <f t="shared" si="697"/>
        <v>0</v>
      </c>
      <c r="M1545" s="396">
        <f t="shared" si="697"/>
        <v>0</v>
      </c>
      <c r="N1545" s="392">
        <f t="shared" si="697"/>
        <v>0</v>
      </c>
      <c r="O1545" s="392">
        <f t="shared" si="697"/>
        <v>0</v>
      </c>
      <c r="P1545" s="392">
        <f t="shared" si="697"/>
        <v>0</v>
      </c>
      <c r="Q1545" s="392">
        <f t="shared" si="697"/>
        <v>0</v>
      </c>
      <c r="R1545" s="392">
        <f t="shared" si="697"/>
        <v>0</v>
      </c>
      <c r="S1545" s="392">
        <f t="shared" si="697"/>
        <v>0</v>
      </c>
      <c r="T1545" s="388">
        <f t="shared" si="697"/>
        <v>0</v>
      </c>
      <c r="U1545" s="392">
        <f t="shared" si="697"/>
        <v>0</v>
      </c>
      <c r="V1545" s="393">
        <f t="shared" si="697"/>
        <v>0</v>
      </c>
      <c r="W1545" s="37">
        <f>W687</f>
        <v>0</v>
      </c>
      <c r="Y1545"/>
    </row>
    <row r="1546" spans="1:25" outlineLevel="1" x14ac:dyDescent="0.25">
      <c r="A1546" s="212"/>
      <c r="B1546" s="465"/>
      <c r="C1546" s="272"/>
      <c r="D1546" s="272"/>
      <c r="E1546" s="273"/>
      <c r="F1546" s="274" t="s">
        <v>55</v>
      </c>
      <c r="G1546" s="394">
        <f>G688</f>
        <v>0</v>
      </c>
      <c r="H1546" s="421">
        <f>G1546*(1-VLOOKUP($F1546,SHT,2,FALSE))+H688*(1-VLOOKUP($F1546,SHT,2,FALSE))</f>
        <v>0</v>
      </c>
      <c r="I1546" s="389">
        <f t="shared" ref="I1546:V1546" si="698">I688*(1-VLOOKUP($F1546,SHT,2,FALSE))</f>
        <v>0</v>
      </c>
      <c r="J1546" s="389">
        <f t="shared" si="698"/>
        <v>0</v>
      </c>
      <c r="K1546" s="390">
        <f t="shared" si="698"/>
        <v>0</v>
      </c>
      <c r="L1546" s="391">
        <f t="shared" si="698"/>
        <v>0</v>
      </c>
      <c r="M1546" s="396">
        <f t="shared" si="698"/>
        <v>0</v>
      </c>
      <c r="N1546" s="392">
        <f t="shared" si="698"/>
        <v>0</v>
      </c>
      <c r="O1546" s="392">
        <f t="shared" si="698"/>
        <v>0</v>
      </c>
      <c r="P1546" s="392">
        <f t="shared" si="698"/>
        <v>0</v>
      </c>
      <c r="Q1546" s="392">
        <f t="shared" si="698"/>
        <v>0</v>
      </c>
      <c r="R1546" s="392">
        <f t="shared" si="698"/>
        <v>0</v>
      </c>
      <c r="S1546" s="392">
        <f t="shared" si="698"/>
        <v>0</v>
      </c>
      <c r="T1546" s="388">
        <f t="shared" si="698"/>
        <v>0</v>
      </c>
      <c r="U1546" s="392">
        <f t="shared" si="698"/>
        <v>0</v>
      </c>
      <c r="V1546" s="393">
        <f t="shared" si="698"/>
        <v>0</v>
      </c>
      <c r="W1546" s="37">
        <f>W688</f>
        <v>0</v>
      </c>
      <c r="Y1546"/>
    </row>
    <row r="1547" spans="1:25" outlineLevel="1" x14ac:dyDescent="0.25">
      <c r="A1547" s="212"/>
      <c r="B1547" s="465"/>
      <c r="C1547" s="272"/>
      <c r="D1547" s="272"/>
      <c r="E1547" s="273"/>
      <c r="F1547" s="274" t="s">
        <v>56</v>
      </c>
      <c r="G1547" s="394">
        <f>G689</f>
        <v>0</v>
      </c>
      <c r="H1547" s="421">
        <f>G1547*(1-VLOOKUP($F1547,SHT,2,FALSE))+H689*(1-VLOOKUP($F1547,SHT,2,FALSE))</f>
        <v>0</v>
      </c>
      <c r="I1547" s="389">
        <f t="shared" ref="I1547:V1547" si="699">I689*(1-VLOOKUP($F1547,SHT,2,FALSE))</f>
        <v>0</v>
      </c>
      <c r="J1547" s="389">
        <f t="shared" si="699"/>
        <v>0</v>
      </c>
      <c r="K1547" s="390">
        <f t="shared" si="699"/>
        <v>0</v>
      </c>
      <c r="L1547" s="391">
        <f t="shared" si="699"/>
        <v>0</v>
      </c>
      <c r="M1547" s="396">
        <f t="shared" si="699"/>
        <v>0</v>
      </c>
      <c r="N1547" s="392">
        <f t="shared" si="699"/>
        <v>0</v>
      </c>
      <c r="O1547" s="392">
        <f t="shared" si="699"/>
        <v>0</v>
      </c>
      <c r="P1547" s="392">
        <f t="shared" si="699"/>
        <v>0</v>
      </c>
      <c r="Q1547" s="392">
        <f t="shared" si="699"/>
        <v>0</v>
      </c>
      <c r="R1547" s="392">
        <f t="shared" si="699"/>
        <v>0</v>
      </c>
      <c r="S1547" s="392">
        <f t="shared" si="699"/>
        <v>0</v>
      </c>
      <c r="T1547" s="388">
        <f t="shared" si="699"/>
        <v>0</v>
      </c>
      <c r="U1547" s="392">
        <f t="shared" si="699"/>
        <v>0</v>
      </c>
      <c r="V1547" s="393">
        <f t="shared" si="699"/>
        <v>0</v>
      </c>
      <c r="W1547" s="37">
        <f>W689</f>
        <v>0</v>
      </c>
      <c r="Y1547"/>
    </row>
    <row r="1548" spans="1:25" x14ac:dyDescent="0.25">
      <c r="A1548" s="212"/>
      <c r="B1548" s="465"/>
      <c r="C1548" s="272"/>
      <c r="D1548" s="272"/>
      <c r="E1548" s="273" t="s">
        <v>57</v>
      </c>
      <c r="F1548" s="273"/>
      <c r="G1548" s="367">
        <f t="shared" ref="G1548:W1548" si="700">SUBTOTAL(9,G1549:G1550)</f>
        <v>0</v>
      </c>
      <c r="H1548" s="368">
        <f t="shared" si="700"/>
        <v>0</v>
      </c>
      <c r="I1548" s="369">
        <f t="shared" si="700"/>
        <v>0</v>
      </c>
      <c r="J1548" s="369">
        <f t="shared" si="700"/>
        <v>0</v>
      </c>
      <c r="K1548" s="370">
        <f t="shared" si="700"/>
        <v>0</v>
      </c>
      <c r="L1548" s="364">
        <f t="shared" si="700"/>
        <v>0</v>
      </c>
      <c r="M1548" s="364">
        <f t="shared" si="700"/>
        <v>0</v>
      </c>
      <c r="N1548" s="364">
        <f t="shared" si="700"/>
        <v>0</v>
      </c>
      <c r="O1548" s="364">
        <f t="shared" si="700"/>
        <v>0</v>
      </c>
      <c r="P1548" s="364">
        <f t="shared" si="700"/>
        <v>0</v>
      </c>
      <c r="Q1548" s="364">
        <f t="shared" si="700"/>
        <v>0</v>
      </c>
      <c r="R1548" s="364">
        <f t="shared" si="700"/>
        <v>0</v>
      </c>
      <c r="S1548" s="364">
        <f t="shared" si="700"/>
        <v>0</v>
      </c>
      <c r="T1548" s="364">
        <f t="shared" si="700"/>
        <v>0</v>
      </c>
      <c r="U1548" s="364">
        <f t="shared" si="700"/>
        <v>0</v>
      </c>
      <c r="V1548" s="365">
        <f t="shared" si="700"/>
        <v>0</v>
      </c>
      <c r="W1548" s="366">
        <f t="shared" si="700"/>
        <v>0</v>
      </c>
      <c r="Y1548"/>
    </row>
    <row r="1549" spans="1:25" outlineLevel="1" x14ac:dyDescent="0.25">
      <c r="A1549" s="212"/>
      <c r="B1549" s="465"/>
      <c r="C1549" s="272"/>
      <c r="D1549" s="272"/>
      <c r="E1549" s="273"/>
      <c r="F1549" s="274" t="s">
        <v>58</v>
      </c>
      <c r="G1549" s="394">
        <f>G691</f>
        <v>0</v>
      </c>
      <c r="H1549" s="421">
        <f>G1549*(1-VLOOKUP($F1549,SHT,2,FALSE))+H691*(1-VLOOKUP($F1549,SHT,2,FALSE))</f>
        <v>0</v>
      </c>
      <c r="I1549" s="389">
        <f t="shared" ref="I1549:V1549" si="701">I691*(1-VLOOKUP($F1549,SHT,2,FALSE))</f>
        <v>0</v>
      </c>
      <c r="J1549" s="389">
        <f t="shared" si="701"/>
        <v>0</v>
      </c>
      <c r="K1549" s="390">
        <f t="shared" si="701"/>
        <v>0</v>
      </c>
      <c r="L1549" s="391">
        <f t="shared" si="701"/>
        <v>0</v>
      </c>
      <c r="M1549" s="396">
        <f t="shared" si="701"/>
        <v>0</v>
      </c>
      <c r="N1549" s="392">
        <f t="shared" si="701"/>
        <v>0</v>
      </c>
      <c r="O1549" s="392">
        <f t="shared" si="701"/>
        <v>0</v>
      </c>
      <c r="P1549" s="392">
        <f t="shared" si="701"/>
        <v>0</v>
      </c>
      <c r="Q1549" s="392">
        <f t="shared" si="701"/>
        <v>0</v>
      </c>
      <c r="R1549" s="392">
        <f t="shared" si="701"/>
        <v>0</v>
      </c>
      <c r="S1549" s="392">
        <f t="shared" si="701"/>
        <v>0</v>
      </c>
      <c r="T1549" s="388">
        <f t="shared" si="701"/>
        <v>0</v>
      </c>
      <c r="U1549" s="392">
        <f t="shared" si="701"/>
        <v>0</v>
      </c>
      <c r="V1549" s="393">
        <f t="shared" si="701"/>
        <v>0</v>
      </c>
      <c r="W1549" s="37">
        <f>W691</f>
        <v>0</v>
      </c>
      <c r="Y1549"/>
    </row>
    <row r="1550" spans="1:25" outlineLevel="1" x14ac:dyDescent="0.25">
      <c r="A1550" s="212"/>
      <c r="B1550" s="465"/>
      <c r="C1550" s="272"/>
      <c r="D1550" s="272"/>
      <c r="E1550" s="273"/>
      <c r="F1550" s="274" t="s">
        <v>59</v>
      </c>
      <c r="G1550" s="394">
        <f>G692</f>
        <v>0</v>
      </c>
      <c r="H1550" s="421">
        <f>G1550*(1-VLOOKUP($F1550,SHT,2,FALSE))+H692*(1-VLOOKUP($F1550,SHT,2,FALSE))</f>
        <v>0</v>
      </c>
      <c r="I1550" s="389">
        <f t="shared" ref="I1550:V1550" si="702">I692*(1-VLOOKUP($F1550,SHT,2,FALSE))</f>
        <v>0</v>
      </c>
      <c r="J1550" s="389">
        <f t="shared" si="702"/>
        <v>0</v>
      </c>
      <c r="K1550" s="390">
        <f t="shared" si="702"/>
        <v>0</v>
      </c>
      <c r="L1550" s="391">
        <f t="shared" si="702"/>
        <v>0</v>
      </c>
      <c r="M1550" s="396">
        <f t="shared" si="702"/>
        <v>0</v>
      </c>
      <c r="N1550" s="392">
        <f t="shared" si="702"/>
        <v>0</v>
      </c>
      <c r="O1550" s="392">
        <f t="shared" si="702"/>
        <v>0</v>
      </c>
      <c r="P1550" s="392">
        <f t="shared" si="702"/>
        <v>0</v>
      </c>
      <c r="Q1550" s="392">
        <f t="shared" si="702"/>
        <v>0</v>
      </c>
      <c r="R1550" s="392">
        <f t="shared" si="702"/>
        <v>0</v>
      </c>
      <c r="S1550" s="392">
        <f t="shared" si="702"/>
        <v>0</v>
      </c>
      <c r="T1550" s="388">
        <f t="shared" si="702"/>
        <v>0</v>
      </c>
      <c r="U1550" s="392">
        <f t="shared" si="702"/>
        <v>0</v>
      </c>
      <c r="V1550" s="393">
        <f t="shared" si="702"/>
        <v>0</v>
      </c>
      <c r="W1550" s="37">
        <f>W692</f>
        <v>0</v>
      </c>
      <c r="Y1550"/>
    </row>
    <row r="1551" spans="1:25" x14ac:dyDescent="0.25">
      <c r="A1551" s="212"/>
      <c r="B1551" s="465"/>
      <c r="C1551" s="272"/>
      <c r="D1551" s="272"/>
      <c r="E1551" s="273" t="s">
        <v>60</v>
      </c>
      <c r="F1551" s="273"/>
      <c r="G1551" s="367">
        <f t="shared" ref="G1551:W1551" si="703">SUBTOTAL(9,G1552:G1554)</f>
        <v>0</v>
      </c>
      <c r="H1551" s="368">
        <f t="shared" si="703"/>
        <v>0</v>
      </c>
      <c r="I1551" s="369">
        <f t="shared" si="703"/>
        <v>0</v>
      </c>
      <c r="J1551" s="369">
        <f t="shared" si="703"/>
        <v>0</v>
      </c>
      <c r="K1551" s="370">
        <f t="shared" si="703"/>
        <v>0</v>
      </c>
      <c r="L1551" s="364">
        <f t="shared" si="703"/>
        <v>0</v>
      </c>
      <c r="M1551" s="364">
        <f t="shared" si="703"/>
        <v>0</v>
      </c>
      <c r="N1551" s="364">
        <f t="shared" si="703"/>
        <v>0</v>
      </c>
      <c r="O1551" s="364">
        <f t="shared" si="703"/>
        <v>0</v>
      </c>
      <c r="P1551" s="364">
        <f t="shared" si="703"/>
        <v>0</v>
      </c>
      <c r="Q1551" s="364">
        <f t="shared" si="703"/>
        <v>0</v>
      </c>
      <c r="R1551" s="364">
        <f t="shared" si="703"/>
        <v>0</v>
      </c>
      <c r="S1551" s="364">
        <f t="shared" si="703"/>
        <v>0</v>
      </c>
      <c r="T1551" s="364">
        <f t="shared" si="703"/>
        <v>0</v>
      </c>
      <c r="U1551" s="364">
        <f t="shared" si="703"/>
        <v>0</v>
      </c>
      <c r="V1551" s="364">
        <f t="shared" si="703"/>
        <v>0</v>
      </c>
      <c r="W1551" s="366">
        <f t="shared" si="703"/>
        <v>0</v>
      </c>
      <c r="Y1551"/>
    </row>
    <row r="1552" spans="1:25" outlineLevel="1" x14ac:dyDescent="0.25">
      <c r="A1552" s="212"/>
      <c r="B1552" s="465"/>
      <c r="C1552" s="272"/>
      <c r="D1552" s="272"/>
      <c r="E1552" s="273"/>
      <c r="F1552" s="274" t="s">
        <v>61</v>
      </c>
      <c r="G1552" s="394">
        <f>G694</f>
        <v>0</v>
      </c>
      <c r="H1552" s="421">
        <f>G1552*(1-VLOOKUP($F1552,SHT,2,FALSE))+H694*(1-VLOOKUP($F1552,SHT,2,FALSE))</f>
        <v>0</v>
      </c>
      <c r="I1552" s="389">
        <f t="shared" ref="I1552:V1552" si="704">I694*(1-VLOOKUP($F1552,SHT,2,FALSE))</f>
        <v>0</v>
      </c>
      <c r="J1552" s="389">
        <f t="shared" si="704"/>
        <v>0</v>
      </c>
      <c r="K1552" s="390">
        <f t="shared" si="704"/>
        <v>0</v>
      </c>
      <c r="L1552" s="391">
        <f t="shared" si="704"/>
        <v>0</v>
      </c>
      <c r="M1552" s="396">
        <f t="shared" si="704"/>
        <v>0</v>
      </c>
      <c r="N1552" s="392">
        <f t="shared" si="704"/>
        <v>0</v>
      </c>
      <c r="O1552" s="392">
        <f t="shared" si="704"/>
        <v>0</v>
      </c>
      <c r="P1552" s="392">
        <f t="shared" si="704"/>
        <v>0</v>
      </c>
      <c r="Q1552" s="392">
        <f t="shared" si="704"/>
        <v>0</v>
      </c>
      <c r="R1552" s="392">
        <f t="shared" si="704"/>
        <v>0</v>
      </c>
      <c r="S1552" s="392">
        <f t="shared" si="704"/>
        <v>0</v>
      </c>
      <c r="T1552" s="388">
        <f t="shared" si="704"/>
        <v>0</v>
      </c>
      <c r="U1552" s="392">
        <f t="shared" si="704"/>
        <v>0</v>
      </c>
      <c r="V1552" s="393">
        <f t="shared" si="704"/>
        <v>0</v>
      </c>
      <c r="W1552" s="37">
        <f>W694</f>
        <v>0</v>
      </c>
      <c r="Y1552"/>
    </row>
    <row r="1553" spans="1:25" outlineLevel="1" x14ac:dyDescent="0.25">
      <c r="A1553" s="212"/>
      <c r="B1553" s="465"/>
      <c r="C1553" s="272"/>
      <c r="D1553" s="272"/>
      <c r="E1553" s="273"/>
      <c r="F1553" s="274" t="s">
        <v>62</v>
      </c>
      <c r="G1553" s="394">
        <f>G695</f>
        <v>0</v>
      </c>
      <c r="H1553" s="421">
        <f>G1553*(1-VLOOKUP($F1553,SHT,2,FALSE))+H695*(1-VLOOKUP($F1553,SHT,2,FALSE))</f>
        <v>0</v>
      </c>
      <c r="I1553" s="389">
        <f t="shared" ref="I1553:V1553" si="705">I695*(1-VLOOKUP($F1553,SHT,2,FALSE))</f>
        <v>0</v>
      </c>
      <c r="J1553" s="389">
        <f t="shared" si="705"/>
        <v>0</v>
      </c>
      <c r="K1553" s="390">
        <f t="shared" si="705"/>
        <v>0</v>
      </c>
      <c r="L1553" s="391">
        <f t="shared" si="705"/>
        <v>0</v>
      </c>
      <c r="M1553" s="396">
        <f t="shared" si="705"/>
        <v>0</v>
      </c>
      <c r="N1553" s="392">
        <f t="shared" si="705"/>
        <v>0</v>
      </c>
      <c r="O1553" s="392">
        <f t="shared" si="705"/>
        <v>0</v>
      </c>
      <c r="P1553" s="392">
        <f t="shared" si="705"/>
        <v>0</v>
      </c>
      <c r="Q1553" s="392">
        <f t="shared" si="705"/>
        <v>0</v>
      </c>
      <c r="R1553" s="392">
        <f t="shared" si="705"/>
        <v>0</v>
      </c>
      <c r="S1553" s="392">
        <f t="shared" si="705"/>
        <v>0</v>
      </c>
      <c r="T1553" s="388">
        <f t="shared" si="705"/>
        <v>0</v>
      </c>
      <c r="U1553" s="392">
        <f t="shared" si="705"/>
        <v>0</v>
      </c>
      <c r="V1553" s="393">
        <f t="shared" si="705"/>
        <v>0</v>
      </c>
      <c r="W1553" s="37">
        <f>W695</f>
        <v>0</v>
      </c>
      <c r="Y1553"/>
    </row>
    <row r="1554" spans="1:25" outlineLevel="1" x14ac:dyDescent="0.25">
      <c r="A1554" s="212"/>
      <c r="B1554" s="465"/>
      <c r="C1554" s="272"/>
      <c r="D1554" s="272"/>
      <c r="E1554" s="273"/>
      <c r="F1554" s="274" t="s">
        <v>63</v>
      </c>
      <c r="G1554" s="394">
        <f>G696</f>
        <v>0</v>
      </c>
      <c r="H1554" s="421">
        <f>G1554*(1-VLOOKUP($F1554,SHT,2,FALSE))+H696*(1-VLOOKUP($F1554,SHT,2,FALSE))</f>
        <v>0</v>
      </c>
      <c r="I1554" s="389">
        <f t="shared" ref="I1554:V1554" si="706">I696*(1-VLOOKUP($F1554,SHT,2,FALSE))</f>
        <v>0</v>
      </c>
      <c r="J1554" s="389">
        <f t="shared" si="706"/>
        <v>0</v>
      </c>
      <c r="K1554" s="390">
        <f t="shared" si="706"/>
        <v>0</v>
      </c>
      <c r="L1554" s="391">
        <f t="shared" si="706"/>
        <v>0</v>
      </c>
      <c r="M1554" s="396">
        <f t="shared" si="706"/>
        <v>0</v>
      </c>
      <c r="N1554" s="392">
        <f t="shared" si="706"/>
        <v>0</v>
      </c>
      <c r="O1554" s="392">
        <f t="shared" si="706"/>
        <v>0</v>
      </c>
      <c r="P1554" s="392">
        <f t="shared" si="706"/>
        <v>0</v>
      </c>
      <c r="Q1554" s="392">
        <f t="shared" si="706"/>
        <v>0</v>
      </c>
      <c r="R1554" s="392">
        <f t="shared" si="706"/>
        <v>0</v>
      </c>
      <c r="S1554" s="392">
        <f t="shared" si="706"/>
        <v>0</v>
      </c>
      <c r="T1554" s="388">
        <f t="shared" si="706"/>
        <v>0</v>
      </c>
      <c r="U1554" s="392">
        <f t="shared" si="706"/>
        <v>0</v>
      </c>
      <c r="V1554" s="393">
        <f t="shared" si="706"/>
        <v>0</v>
      </c>
      <c r="W1554" s="37">
        <f>W696</f>
        <v>0</v>
      </c>
      <c r="Y1554"/>
    </row>
    <row r="1555" spans="1:25" x14ac:dyDescent="0.25">
      <c r="A1555" s="212"/>
      <c r="B1555" s="465"/>
      <c r="C1555" s="272"/>
      <c r="D1555" s="272"/>
      <c r="E1555" s="273" t="s">
        <v>64</v>
      </c>
      <c r="F1555" s="273"/>
      <c r="G1555" s="367">
        <f t="shared" ref="G1555:W1555" si="707">SUBTOTAL(9,G1556:G1557)</f>
        <v>0</v>
      </c>
      <c r="H1555" s="368">
        <f t="shared" si="707"/>
        <v>0</v>
      </c>
      <c r="I1555" s="369">
        <f t="shared" si="707"/>
        <v>0</v>
      </c>
      <c r="J1555" s="369">
        <f t="shared" si="707"/>
        <v>0</v>
      </c>
      <c r="K1555" s="370">
        <f t="shared" si="707"/>
        <v>0</v>
      </c>
      <c r="L1555" s="364">
        <f t="shared" si="707"/>
        <v>0</v>
      </c>
      <c r="M1555" s="364">
        <f t="shared" si="707"/>
        <v>0</v>
      </c>
      <c r="N1555" s="364">
        <f t="shared" si="707"/>
        <v>0</v>
      </c>
      <c r="O1555" s="364">
        <f t="shared" si="707"/>
        <v>0</v>
      </c>
      <c r="P1555" s="364">
        <f t="shared" si="707"/>
        <v>0</v>
      </c>
      <c r="Q1555" s="364">
        <f t="shared" si="707"/>
        <v>0</v>
      </c>
      <c r="R1555" s="364">
        <f t="shared" si="707"/>
        <v>0</v>
      </c>
      <c r="S1555" s="364">
        <f t="shared" si="707"/>
        <v>0</v>
      </c>
      <c r="T1555" s="364">
        <f t="shared" si="707"/>
        <v>0</v>
      </c>
      <c r="U1555" s="364">
        <f t="shared" si="707"/>
        <v>0</v>
      </c>
      <c r="V1555" s="365">
        <f t="shared" si="707"/>
        <v>0</v>
      </c>
      <c r="W1555" s="366">
        <f t="shared" si="707"/>
        <v>0</v>
      </c>
      <c r="Y1555"/>
    </row>
    <row r="1556" spans="1:25" outlineLevel="1" x14ac:dyDescent="0.25">
      <c r="A1556" s="212"/>
      <c r="B1556" s="465"/>
      <c r="C1556" s="272"/>
      <c r="D1556" s="272"/>
      <c r="E1556" s="273"/>
      <c r="F1556" s="274" t="s">
        <v>65</v>
      </c>
      <c r="G1556" s="394">
        <f>G698</f>
        <v>0</v>
      </c>
      <c r="H1556" s="421">
        <f>G1556*(1-VLOOKUP($F1556,SHT,2,FALSE))+H698*(1-VLOOKUP($F1556,SHT,2,FALSE))</f>
        <v>0</v>
      </c>
      <c r="I1556" s="389">
        <f t="shared" ref="I1556:V1556" si="708">I698*(1-VLOOKUP($F1556,SHT,2,FALSE))</f>
        <v>0</v>
      </c>
      <c r="J1556" s="389">
        <f t="shared" si="708"/>
        <v>0</v>
      </c>
      <c r="K1556" s="390">
        <f t="shared" si="708"/>
        <v>0</v>
      </c>
      <c r="L1556" s="391">
        <f t="shared" si="708"/>
        <v>0</v>
      </c>
      <c r="M1556" s="396">
        <f t="shared" si="708"/>
        <v>0</v>
      </c>
      <c r="N1556" s="392">
        <f t="shared" si="708"/>
        <v>0</v>
      </c>
      <c r="O1556" s="392">
        <f t="shared" si="708"/>
        <v>0</v>
      </c>
      <c r="P1556" s="392">
        <f t="shared" si="708"/>
        <v>0</v>
      </c>
      <c r="Q1556" s="392">
        <f t="shared" si="708"/>
        <v>0</v>
      </c>
      <c r="R1556" s="392">
        <f t="shared" si="708"/>
        <v>0</v>
      </c>
      <c r="S1556" s="392">
        <f t="shared" si="708"/>
        <v>0</v>
      </c>
      <c r="T1556" s="388">
        <f t="shared" si="708"/>
        <v>0</v>
      </c>
      <c r="U1556" s="392">
        <f t="shared" si="708"/>
        <v>0</v>
      </c>
      <c r="V1556" s="393">
        <f t="shared" si="708"/>
        <v>0</v>
      </c>
      <c r="W1556" s="37">
        <f>W698</f>
        <v>0</v>
      </c>
      <c r="Y1556"/>
    </row>
    <row r="1557" spans="1:25" outlineLevel="1" x14ac:dyDescent="0.25">
      <c r="A1557" s="212"/>
      <c r="B1557" s="465"/>
      <c r="C1557" s="272"/>
      <c r="D1557" s="272"/>
      <c r="E1557" s="273"/>
      <c r="F1557" s="274" t="s">
        <v>66</v>
      </c>
      <c r="G1557" s="394">
        <f>G699</f>
        <v>0</v>
      </c>
      <c r="H1557" s="421">
        <f>G1557*(1-VLOOKUP($F1557,SHT,2,FALSE))+H699*(1-VLOOKUP($F1557,SHT,2,FALSE))</f>
        <v>0</v>
      </c>
      <c r="I1557" s="389">
        <f t="shared" ref="I1557:V1557" si="709">I699*(1-VLOOKUP($F1557,SHT,2,FALSE))</f>
        <v>0</v>
      </c>
      <c r="J1557" s="389">
        <f t="shared" si="709"/>
        <v>0</v>
      </c>
      <c r="K1557" s="390">
        <f t="shared" si="709"/>
        <v>0</v>
      </c>
      <c r="L1557" s="391">
        <f t="shared" si="709"/>
        <v>0</v>
      </c>
      <c r="M1557" s="396">
        <f t="shared" si="709"/>
        <v>0</v>
      </c>
      <c r="N1557" s="392">
        <f t="shared" si="709"/>
        <v>0</v>
      </c>
      <c r="O1557" s="392">
        <f t="shared" si="709"/>
        <v>0</v>
      </c>
      <c r="P1557" s="392">
        <f t="shared" si="709"/>
        <v>0</v>
      </c>
      <c r="Q1557" s="392">
        <f t="shared" si="709"/>
        <v>0</v>
      </c>
      <c r="R1557" s="392">
        <f t="shared" si="709"/>
        <v>0</v>
      </c>
      <c r="S1557" s="392">
        <f t="shared" si="709"/>
        <v>0</v>
      </c>
      <c r="T1557" s="388">
        <f t="shared" si="709"/>
        <v>0</v>
      </c>
      <c r="U1557" s="392">
        <f t="shared" si="709"/>
        <v>0</v>
      </c>
      <c r="V1557" s="393">
        <f t="shared" si="709"/>
        <v>0</v>
      </c>
      <c r="W1557" s="37">
        <f>W699</f>
        <v>0</v>
      </c>
      <c r="Y1557"/>
    </row>
    <row r="1558" spans="1:25" x14ac:dyDescent="0.25">
      <c r="A1558" s="212"/>
      <c r="B1558" s="465"/>
      <c r="C1558" s="272"/>
      <c r="D1558" s="272"/>
      <c r="E1558" s="273" t="s">
        <v>67</v>
      </c>
      <c r="F1558" s="273"/>
      <c r="G1558" s="367">
        <f t="shared" ref="G1558:W1558" si="710">SUBTOTAL(9,G1559:G1561)</f>
        <v>0</v>
      </c>
      <c r="H1558" s="368">
        <f t="shared" si="710"/>
        <v>0</v>
      </c>
      <c r="I1558" s="369">
        <f t="shared" si="710"/>
        <v>0</v>
      </c>
      <c r="J1558" s="369">
        <f t="shared" si="710"/>
        <v>0</v>
      </c>
      <c r="K1558" s="370">
        <f t="shared" si="710"/>
        <v>0</v>
      </c>
      <c r="L1558" s="364">
        <f t="shared" si="710"/>
        <v>0</v>
      </c>
      <c r="M1558" s="364">
        <f t="shared" si="710"/>
        <v>0</v>
      </c>
      <c r="N1558" s="364">
        <f t="shared" si="710"/>
        <v>0</v>
      </c>
      <c r="O1558" s="364">
        <f t="shared" si="710"/>
        <v>0</v>
      </c>
      <c r="P1558" s="364">
        <f t="shared" si="710"/>
        <v>0</v>
      </c>
      <c r="Q1558" s="364">
        <f t="shared" si="710"/>
        <v>0</v>
      </c>
      <c r="R1558" s="364">
        <f t="shared" si="710"/>
        <v>0</v>
      </c>
      <c r="S1558" s="364">
        <f t="shared" si="710"/>
        <v>0</v>
      </c>
      <c r="T1558" s="364">
        <f t="shared" si="710"/>
        <v>0</v>
      </c>
      <c r="U1558" s="364">
        <f t="shared" si="710"/>
        <v>0</v>
      </c>
      <c r="V1558" s="364">
        <f t="shared" si="710"/>
        <v>0</v>
      </c>
      <c r="W1558" s="366">
        <f t="shared" si="710"/>
        <v>0</v>
      </c>
      <c r="Y1558"/>
    </row>
    <row r="1559" spans="1:25" outlineLevel="1" x14ac:dyDescent="0.25">
      <c r="A1559" s="212"/>
      <c r="B1559" s="465"/>
      <c r="C1559" s="272"/>
      <c r="D1559" s="272"/>
      <c r="E1559" s="273"/>
      <c r="F1559" s="274" t="s">
        <v>68</v>
      </c>
      <c r="G1559" s="394">
        <f>G701</f>
        <v>0</v>
      </c>
      <c r="H1559" s="421">
        <f>G1559*(1-VLOOKUP($F1559,SHT,2,FALSE))+H701*(1-VLOOKUP($F1559,SHT,2,FALSE))</f>
        <v>0</v>
      </c>
      <c r="I1559" s="389">
        <f t="shared" ref="I1559:V1559" si="711">I701*(1-VLOOKUP($F1559,SHT,2,FALSE))</f>
        <v>0</v>
      </c>
      <c r="J1559" s="389">
        <f t="shared" si="711"/>
        <v>0</v>
      </c>
      <c r="K1559" s="390">
        <f t="shared" si="711"/>
        <v>0</v>
      </c>
      <c r="L1559" s="391">
        <f t="shared" si="711"/>
        <v>0</v>
      </c>
      <c r="M1559" s="396">
        <f t="shared" si="711"/>
        <v>0</v>
      </c>
      <c r="N1559" s="392">
        <f t="shared" si="711"/>
        <v>0</v>
      </c>
      <c r="O1559" s="392">
        <f t="shared" si="711"/>
        <v>0</v>
      </c>
      <c r="P1559" s="392">
        <f t="shared" si="711"/>
        <v>0</v>
      </c>
      <c r="Q1559" s="392">
        <f t="shared" si="711"/>
        <v>0</v>
      </c>
      <c r="R1559" s="392">
        <f t="shared" si="711"/>
        <v>0</v>
      </c>
      <c r="S1559" s="392">
        <f t="shared" si="711"/>
        <v>0</v>
      </c>
      <c r="T1559" s="388">
        <f t="shared" si="711"/>
        <v>0</v>
      </c>
      <c r="U1559" s="392">
        <f t="shared" si="711"/>
        <v>0</v>
      </c>
      <c r="V1559" s="393">
        <f t="shared" si="711"/>
        <v>0</v>
      </c>
      <c r="W1559" s="37">
        <f>W701</f>
        <v>0</v>
      </c>
      <c r="Y1559"/>
    </row>
    <row r="1560" spans="1:25" outlineLevel="1" x14ac:dyDescent="0.25">
      <c r="A1560" s="212"/>
      <c r="B1560" s="465"/>
      <c r="C1560" s="272"/>
      <c r="D1560" s="272"/>
      <c r="E1560" s="273"/>
      <c r="F1560" s="274" t="s">
        <v>69</v>
      </c>
      <c r="G1560" s="394">
        <f>G702</f>
        <v>0</v>
      </c>
      <c r="H1560" s="421">
        <f>G1560*(1-VLOOKUP($F1560,SHT,2,FALSE))+H702*(1-VLOOKUP($F1560,SHT,2,FALSE))</f>
        <v>0</v>
      </c>
      <c r="I1560" s="389">
        <f t="shared" ref="I1560:V1560" si="712">I702*(1-VLOOKUP($F1560,SHT,2,FALSE))</f>
        <v>0</v>
      </c>
      <c r="J1560" s="389">
        <f t="shared" si="712"/>
        <v>0</v>
      </c>
      <c r="K1560" s="390">
        <f t="shared" si="712"/>
        <v>0</v>
      </c>
      <c r="L1560" s="391">
        <f t="shared" si="712"/>
        <v>0</v>
      </c>
      <c r="M1560" s="396">
        <f t="shared" si="712"/>
        <v>0</v>
      </c>
      <c r="N1560" s="392">
        <f t="shared" si="712"/>
        <v>0</v>
      </c>
      <c r="O1560" s="392">
        <f t="shared" si="712"/>
        <v>0</v>
      </c>
      <c r="P1560" s="392">
        <f t="shared" si="712"/>
        <v>0</v>
      </c>
      <c r="Q1560" s="392">
        <f t="shared" si="712"/>
        <v>0</v>
      </c>
      <c r="R1560" s="392">
        <f t="shared" si="712"/>
        <v>0</v>
      </c>
      <c r="S1560" s="392">
        <f t="shared" si="712"/>
        <v>0</v>
      </c>
      <c r="T1560" s="388">
        <f t="shared" si="712"/>
        <v>0</v>
      </c>
      <c r="U1560" s="392">
        <f t="shared" si="712"/>
        <v>0</v>
      </c>
      <c r="V1560" s="393">
        <f t="shared" si="712"/>
        <v>0</v>
      </c>
      <c r="W1560" s="37">
        <f>W702</f>
        <v>0</v>
      </c>
      <c r="Y1560"/>
    </row>
    <row r="1561" spans="1:25" outlineLevel="1" x14ac:dyDescent="0.25">
      <c r="A1561" s="212"/>
      <c r="B1561" s="465"/>
      <c r="C1561" s="272"/>
      <c r="D1561" s="272"/>
      <c r="E1561" s="273"/>
      <c r="F1561" s="274" t="s">
        <v>70</v>
      </c>
      <c r="G1561" s="394">
        <f>G703</f>
        <v>0</v>
      </c>
      <c r="H1561" s="421">
        <f>G1561*(1-VLOOKUP($F1561,SHT,2,FALSE))+H703*(1-VLOOKUP($F1561,SHT,2,FALSE))</f>
        <v>0</v>
      </c>
      <c r="I1561" s="389">
        <f t="shared" ref="I1561:V1561" si="713">I703*(1-VLOOKUP($F1561,SHT,2,FALSE))</f>
        <v>0</v>
      </c>
      <c r="J1561" s="389">
        <f t="shared" si="713"/>
        <v>0</v>
      </c>
      <c r="K1561" s="390">
        <f t="shared" si="713"/>
        <v>0</v>
      </c>
      <c r="L1561" s="391">
        <f t="shared" si="713"/>
        <v>0</v>
      </c>
      <c r="M1561" s="396">
        <f t="shared" si="713"/>
        <v>0</v>
      </c>
      <c r="N1561" s="392">
        <f t="shared" si="713"/>
        <v>0</v>
      </c>
      <c r="O1561" s="392">
        <f t="shared" si="713"/>
        <v>0</v>
      </c>
      <c r="P1561" s="392">
        <f t="shared" si="713"/>
        <v>0</v>
      </c>
      <c r="Q1561" s="392">
        <f t="shared" si="713"/>
        <v>0</v>
      </c>
      <c r="R1561" s="392">
        <f t="shared" si="713"/>
        <v>0</v>
      </c>
      <c r="S1561" s="392">
        <f t="shared" si="713"/>
        <v>0</v>
      </c>
      <c r="T1561" s="388">
        <f t="shared" si="713"/>
        <v>0</v>
      </c>
      <c r="U1561" s="392">
        <f t="shared" si="713"/>
        <v>0</v>
      </c>
      <c r="V1561" s="393">
        <f t="shared" si="713"/>
        <v>0</v>
      </c>
      <c r="W1561" s="37">
        <f>W703</f>
        <v>0</v>
      </c>
      <c r="Y1561"/>
    </row>
    <row r="1562" spans="1:25" x14ac:dyDescent="0.25">
      <c r="A1562" s="212"/>
      <c r="B1562" s="465"/>
      <c r="C1562" s="272"/>
      <c r="D1562" s="272" t="s">
        <v>71</v>
      </c>
      <c r="E1562" s="273"/>
      <c r="F1562" s="273"/>
      <c r="G1562" s="367"/>
      <c r="H1562" s="368"/>
      <c r="I1562" s="369"/>
      <c r="J1562" s="369"/>
      <c r="K1562" s="370"/>
      <c r="L1562" s="363"/>
      <c r="M1562" s="364"/>
      <c r="N1562" s="364"/>
      <c r="O1562" s="364"/>
      <c r="P1562" s="364"/>
      <c r="Q1562" s="364"/>
      <c r="R1562" s="364"/>
      <c r="S1562" s="364"/>
      <c r="T1562" s="364"/>
      <c r="U1562" s="364"/>
      <c r="V1562" s="365"/>
      <c r="W1562" s="366"/>
      <c r="Y1562"/>
    </row>
    <row r="1563" spans="1:25" x14ac:dyDescent="0.25">
      <c r="A1563" s="212"/>
      <c r="B1563" s="465"/>
      <c r="C1563" s="272"/>
      <c r="D1563" s="272"/>
      <c r="E1563" s="273" t="s">
        <v>72</v>
      </c>
      <c r="F1563" s="273"/>
      <c r="G1563" s="367">
        <f t="shared" ref="G1563:W1563" si="714">SUBTOTAL(9,G1564:G1565)</f>
        <v>0</v>
      </c>
      <c r="H1563" s="368">
        <f t="shared" si="714"/>
        <v>0</v>
      </c>
      <c r="I1563" s="369">
        <f t="shared" si="714"/>
        <v>0</v>
      </c>
      <c r="J1563" s="369">
        <f t="shared" si="714"/>
        <v>0</v>
      </c>
      <c r="K1563" s="370">
        <f t="shared" si="714"/>
        <v>0</v>
      </c>
      <c r="L1563" s="364">
        <f t="shared" si="714"/>
        <v>0</v>
      </c>
      <c r="M1563" s="364">
        <f t="shared" si="714"/>
        <v>0</v>
      </c>
      <c r="N1563" s="364">
        <f t="shared" si="714"/>
        <v>0</v>
      </c>
      <c r="O1563" s="364">
        <f t="shared" si="714"/>
        <v>0</v>
      </c>
      <c r="P1563" s="364">
        <f t="shared" si="714"/>
        <v>0</v>
      </c>
      <c r="Q1563" s="364">
        <f t="shared" si="714"/>
        <v>0</v>
      </c>
      <c r="R1563" s="364">
        <f t="shared" si="714"/>
        <v>0</v>
      </c>
      <c r="S1563" s="364">
        <f t="shared" si="714"/>
        <v>0</v>
      </c>
      <c r="T1563" s="364">
        <f t="shared" si="714"/>
        <v>0</v>
      </c>
      <c r="U1563" s="364">
        <f t="shared" si="714"/>
        <v>0</v>
      </c>
      <c r="V1563" s="365">
        <f t="shared" si="714"/>
        <v>0</v>
      </c>
      <c r="W1563" s="366">
        <f t="shared" si="714"/>
        <v>0</v>
      </c>
      <c r="Y1563"/>
    </row>
    <row r="1564" spans="1:25" outlineLevel="1" x14ac:dyDescent="0.25">
      <c r="A1564" s="212"/>
      <c r="B1564" s="465"/>
      <c r="C1564" s="272"/>
      <c r="D1564" s="272"/>
      <c r="E1564" s="273"/>
      <c r="F1564" s="274" t="s">
        <v>73</v>
      </c>
      <c r="G1564" s="394">
        <f>G706</f>
        <v>0</v>
      </c>
      <c r="H1564" s="421">
        <f>G1564*(1-VLOOKUP($F1564,SHT,2,FALSE))+H706*(1-VLOOKUP($F1564,SHT,2,FALSE))</f>
        <v>0</v>
      </c>
      <c r="I1564" s="389">
        <f t="shared" ref="I1564:V1564" si="715">I706*(1-VLOOKUP($F1564,SHT,2,FALSE))</f>
        <v>0</v>
      </c>
      <c r="J1564" s="389">
        <f t="shared" si="715"/>
        <v>0</v>
      </c>
      <c r="K1564" s="390">
        <f t="shared" si="715"/>
        <v>0</v>
      </c>
      <c r="L1564" s="391">
        <f t="shared" si="715"/>
        <v>0</v>
      </c>
      <c r="M1564" s="396">
        <f t="shared" si="715"/>
        <v>0</v>
      </c>
      <c r="N1564" s="392">
        <f t="shared" si="715"/>
        <v>0</v>
      </c>
      <c r="O1564" s="392">
        <f t="shared" si="715"/>
        <v>0</v>
      </c>
      <c r="P1564" s="392">
        <f t="shared" si="715"/>
        <v>0</v>
      </c>
      <c r="Q1564" s="392">
        <f t="shared" si="715"/>
        <v>0</v>
      </c>
      <c r="R1564" s="392">
        <f t="shared" si="715"/>
        <v>0</v>
      </c>
      <c r="S1564" s="392">
        <f t="shared" si="715"/>
        <v>0</v>
      </c>
      <c r="T1564" s="388">
        <f t="shared" si="715"/>
        <v>0</v>
      </c>
      <c r="U1564" s="392">
        <f t="shared" si="715"/>
        <v>0</v>
      </c>
      <c r="V1564" s="393">
        <f t="shared" si="715"/>
        <v>0</v>
      </c>
      <c r="W1564" s="37">
        <f>W706</f>
        <v>0</v>
      </c>
      <c r="Y1564"/>
    </row>
    <row r="1565" spans="1:25" outlineLevel="1" x14ac:dyDescent="0.25">
      <c r="A1565" s="212"/>
      <c r="B1565" s="465"/>
      <c r="C1565" s="272"/>
      <c r="D1565" s="272"/>
      <c r="E1565" s="273"/>
      <c r="F1565" s="274" t="s">
        <v>74</v>
      </c>
      <c r="G1565" s="394">
        <f>G707</f>
        <v>0</v>
      </c>
      <c r="H1565" s="421">
        <f>G1565*(1-VLOOKUP($F1565,SHT,2,FALSE))+H707*(1-VLOOKUP($F1565,SHT,2,FALSE))</f>
        <v>0</v>
      </c>
      <c r="I1565" s="389">
        <f t="shared" ref="I1565:V1565" si="716">I707*(1-VLOOKUP($F1565,SHT,2,FALSE))</f>
        <v>0</v>
      </c>
      <c r="J1565" s="389">
        <f t="shared" si="716"/>
        <v>0</v>
      </c>
      <c r="K1565" s="390">
        <f t="shared" si="716"/>
        <v>0</v>
      </c>
      <c r="L1565" s="391">
        <f t="shared" si="716"/>
        <v>0</v>
      </c>
      <c r="M1565" s="396">
        <f t="shared" si="716"/>
        <v>0</v>
      </c>
      <c r="N1565" s="392">
        <f t="shared" si="716"/>
        <v>0</v>
      </c>
      <c r="O1565" s="392">
        <f t="shared" si="716"/>
        <v>0</v>
      </c>
      <c r="P1565" s="392">
        <f t="shared" si="716"/>
        <v>0</v>
      </c>
      <c r="Q1565" s="392">
        <f t="shared" si="716"/>
        <v>0</v>
      </c>
      <c r="R1565" s="392">
        <f t="shared" si="716"/>
        <v>0</v>
      </c>
      <c r="S1565" s="392">
        <f t="shared" si="716"/>
        <v>0</v>
      </c>
      <c r="T1565" s="388">
        <f t="shared" si="716"/>
        <v>0</v>
      </c>
      <c r="U1565" s="392">
        <f t="shared" si="716"/>
        <v>0</v>
      </c>
      <c r="V1565" s="393">
        <f t="shared" si="716"/>
        <v>0</v>
      </c>
      <c r="W1565" s="37">
        <f>W707</f>
        <v>0</v>
      </c>
      <c r="Y1565"/>
    </row>
    <row r="1566" spans="1:25" x14ac:dyDescent="0.25">
      <c r="A1566" s="212"/>
      <c r="B1566" s="465"/>
      <c r="C1566" s="272"/>
      <c r="D1566" s="272"/>
      <c r="E1566" s="273" t="s">
        <v>75</v>
      </c>
      <c r="F1566" s="273"/>
      <c r="G1566" s="367">
        <f t="shared" ref="G1566:W1566" si="717">SUBTOTAL(9,G1567:G1568)</f>
        <v>0</v>
      </c>
      <c r="H1566" s="368">
        <f t="shared" si="717"/>
        <v>0</v>
      </c>
      <c r="I1566" s="369">
        <f t="shared" si="717"/>
        <v>0</v>
      </c>
      <c r="J1566" s="369">
        <f t="shared" si="717"/>
        <v>0</v>
      </c>
      <c r="K1566" s="370">
        <f t="shared" si="717"/>
        <v>0</v>
      </c>
      <c r="L1566" s="364">
        <f t="shared" si="717"/>
        <v>0</v>
      </c>
      <c r="M1566" s="364">
        <f t="shared" si="717"/>
        <v>0</v>
      </c>
      <c r="N1566" s="364">
        <f t="shared" si="717"/>
        <v>0</v>
      </c>
      <c r="O1566" s="364">
        <f t="shared" si="717"/>
        <v>0</v>
      </c>
      <c r="P1566" s="364">
        <f t="shared" si="717"/>
        <v>0</v>
      </c>
      <c r="Q1566" s="364">
        <f t="shared" si="717"/>
        <v>0</v>
      </c>
      <c r="R1566" s="364">
        <f t="shared" si="717"/>
        <v>0</v>
      </c>
      <c r="S1566" s="364">
        <f t="shared" si="717"/>
        <v>0</v>
      </c>
      <c r="T1566" s="364">
        <f t="shared" si="717"/>
        <v>0</v>
      </c>
      <c r="U1566" s="364">
        <f t="shared" si="717"/>
        <v>0</v>
      </c>
      <c r="V1566" s="365">
        <f t="shared" si="717"/>
        <v>0</v>
      </c>
      <c r="W1566" s="366">
        <f t="shared" si="717"/>
        <v>0</v>
      </c>
      <c r="Y1566"/>
    </row>
    <row r="1567" spans="1:25" outlineLevel="1" x14ac:dyDescent="0.25">
      <c r="A1567" s="212"/>
      <c r="B1567" s="465"/>
      <c r="C1567" s="272"/>
      <c r="D1567" s="272"/>
      <c r="E1567" s="273"/>
      <c r="F1567" s="274" t="s">
        <v>76</v>
      </c>
      <c r="G1567" s="394">
        <f>G709</f>
        <v>0</v>
      </c>
      <c r="H1567" s="421">
        <f>G1567*(1-VLOOKUP($F1567,SHT,2,FALSE))+H709*(1-VLOOKUP($F1567,SHT,2,FALSE))</f>
        <v>0</v>
      </c>
      <c r="I1567" s="389">
        <f t="shared" ref="I1567:V1567" si="718">I709*(1-VLOOKUP($F1567,SHT,2,FALSE))</f>
        <v>0</v>
      </c>
      <c r="J1567" s="389">
        <f t="shared" si="718"/>
        <v>0</v>
      </c>
      <c r="K1567" s="390">
        <f t="shared" si="718"/>
        <v>0</v>
      </c>
      <c r="L1567" s="391">
        <f t="shared" si="718"/>
        <v>0</v>
      </c>
      <c r="M1567" s="396">
        <f t="shared" si="718"/>
        <v>0</v>
      </c>
      <c r="N1567" s="392">
        <f t="shared" si="718"/>
        <v>0</v>
      </c>
      <c r="O1567" s="392">
        <f t="shared" si="718"/>
        <v>0</v>
      </c>
      <c r="P1567" s="392">
        <f t="shared" si="718"/>
        <v>0</v>
      </c>
      <c r="Q1567" s="392">
        <f t="shared" si="718"/>
        <v>0</v>
      </c>
      <c r="R1567" s="392">
        <f t="shared" si="718"/>
        <v>0</v>
      </c>
      <c r="S1567" s="392">
        <f t="shared" si="718"/>
        <v>0</v>
      </c>
      <c r="T1567" s="388">
        <f t="shared" si="718"/>
        <v>0</v>
      </c>
      <c r="U1567" s="392">
        <f t="shared" si="718"/>
        <v>0</v>
      </c>
      <c r="V1567" s="393">
        <f t="shared" si="718"/>
        <v>0</v>
      </c>
      <c r="W1567" s="37">
        <f>W709</f>
        <v>0</v>
      </c>
      <c r="Y1567"/>
    </row>
    <row r="1568" spans="1:25" outlineLevel="1" x14ac:dyDescent="0.25">
      <c r="A1568" s="212"/>
      <c r="B1568" s="465"/>
      <c r="C1568" s="272"/>
      <c r="D1568" s="272"/>
      <c r="E1568" s="273"/>
      <c r="F1568" s="274" t="s">
        <v>77</v>
      </c>
      <c r="G1568" s="394">
        <f>G710</f>
        <v>0</v>
      </c>
      <c r="H1568" s="421">
        <f>G1568*(1-VLOOKUP($F1568,SHT,2,FALSE))+H710*(1-VLOOKUP($F1568,SHT,2,FALSE))</f>
        <v>0</v>
      </c>
      <c r="I1568" s="389">
        <f t="shared" ref="I1568:V1568" si="719">I710*(1-VLOOKUP($F1568,SHT,2,FALSE))</f>
        <v>0</v>
      </c>
      <c r="J1568" s="389">
        <f t="shared" si="719"/>
        <v>0</v>
      </c>
      <c r="K1568" s="390">
        <f t="shared" si="719"/>
        <v>0</v>
      </c>
      <c r="L1568" s="391">
        <f t="shared" si="719"/>
        <v>0</v>
      </c>
      <c r="M1568" s="396">
        <f t="shared" si="719"/>
        <v>0</v>
      </c>
      <c r="N1568" s="392">
        <f t="shared" si="719"/>
        <v>0</v>
      </c>
      <c r="O1568" s="392">
        <f t="shared" si="719"/>
        <v>0</v>
      </c>
      <c r="P1568" s="392">
        <f t="shared" si="719"/>
        <v>0</v>
      </c>
      <c r="Q1568" s="392">
        <f t="shared" si="719"/>
        <v>0</v>
      </c>
      <c r="R1568" s="392">
        <f t="shared" si="719"/>
        <v>0</v>
      </c>
      <c r="S1568" s="392">
        <f t="shared" si="719"/>
        <v>0</v>
      </c>
      <c r="T1568" s="388">
        <f t="shared" si="719"/>
        <v>0</v>
      </c>
      <c r="U1568" s="392">
        <f t="shared" si="719"/>
        <v>0</v>
      </c>
      <c r="V1568" s="393">
        <f t="shared" si="719"/>
        <v>0</v>
      </c>
      <c r="W1568" s="37">
        <f>W710</f>
        <v>0</v>
      </c>
      <c r="Y1568"/>
    </row>
    <row r="1569" spans="1:25" x14ac:dyDescent="0.25">
      <c r="A1569" s="212"/>
      <c r="B1569" s="465"/>
      <c r="C1569" s="272"/>
      <c r="D1569" s="272"/>
      <c r="E1569" s="273" t="s">
        <v>78</v>
      </c>
      <c r="F1569" s="273"/>
      <c r="G1569" s="367">
        <f t="shared" ref="G1569:W1569" si="720">SUBTOTAL(9,G1570:G1571)</f>
        <v>0</v>
      </c>
      <c r="H1569" s="368">
        <f t="shared" si="720"/>
        <v>0</v>
      </c>
      <c r="I1569" s="369">
        <f t="shared" si="720"/>
        <v>0</v>
      </c>
      <c r="J1569" s="369">
        <f t="shared" si="720"/>
        <v>0</v>
      </c>
      <c r="K1569" s="370">
        <f t="shared" si="720"/>
        <v>0</v>
      </c>
      <c r="L1569" s="364">
        <f t="shared" si="720"/>
        <v>0</v>
      </c>
      <c r="M1569" s="364">
        <f t="shared" si="720"/>
        <v>0</v>
      </c>
      <c r="N1569" s="364">
        <f t="shared" si="720"/>
        <v>0</v>
      </c>
      <c r="O1569" s="364">
        <f t="shared" si="720"/>
        <v>0</v>
      </c>
      <c r="P1569" s="364">
        <f t="shared" si="720"/>
        <v>0</v>
      </c>
      <c r="Q1569" s="364">
        <f t="shared" si="720"/>
        <v>0</v>
      </c>
      <c r="R1569" s="364">
        <f t="shared" si="720"/>
        <v>0</v>
      </c>
      <c r="S1569" s="364">
        <f t="shared" si="720"/>
        <v>0</v>
      </c>
      <c r="T1569" s="364">
        <f t="shared" si="720"/>
        <v>0</v>
      </c>
      <c r="U1569" s="364">
        <f t="shared" si="720"/>
        <v>0</v>
      </c>
      <c r="V1569" s="365">
        <f t="shared" si="720"/>
        <v>0</v>
      </c>
      <c r="W1569" s="366">
        <f t="shared" si="720"/>
        <v>0</v>
      </c>
      <c r="Y1569"/>
    </row>
    <row r="1570" spans="1:25" outlineLevel="1" x14ac:dyDescent="0.25">
      <c r="A1570" s="212"/>
      <c r="B1570" s="465"/>
      <c r="C1570" s="272"/>
      <c r="D1570" s="272"/>
      <c r="E1570" s="273"/>
      <c r="F1570" s="274" t="s">
        <v>79</v>
      </c>
      <c r="G1570" s="394">
        <f>G712</f>
        <v>0</v>
      </c>
      <c r="H1570" s="421">
        <f>G1570*(1-VLOOKUP($F1570,SHT,2,FALSE))+H712*(1-VLOOKUP($F1570,SHT,2,FALSE))</f>
        <v>0</v>
      </c>
      <c r="I1570" s="389">
        <f t="shared" ref="I1570:V1570" si="721">I712*(1-VLOOKUP($F1570,SHT,2,FALSE))</f>
        <v>0</v>
      </c>
      <c r="J1570" s="389">
        <f t="shared" si="721"/>
        <v>0</v>
      </c>
      <c r="K1570" s="390">
        <f t="shared" si="721"/>
        <v>0</v>
      </c>
      <c r="L1570" s="391">
        <f t="shared" si="721"/>
        <v>0</v>
      </c>
      <c r="M1570" s="396">
        <f t="shared" si="721"/>
        <v>0</v>
      </c>
      <c r="N1570" s="392">
        <f t="shared" si="721"/>
        <v>0</v>
      </c>
      <c r="O1570" s="392">
        <f t="shared" si="721"/>
        <v>0</v>
      </c>
      <c r="P1570" s="392">
        <f t="shared" si="721"/>
        <v>0</v>
      </c>
      <c r="Q1570" s="392">
        <f t="shared" si="721"/>
        <v>0</v>
      </c>
      <c r="R1570" s="392">
        <f t="shared" si="721"/>
        <v>0</v>
      </c>
      <c r="S1570" s="392">
        <f t="shared" si="721"/>
        <v>0</v>
      </c>
      <c r="T1570" s="388">
        <f t="shared" si="721"/>
        <v>0</v>
      </c>
      <c r="U1570" s="392">
        <f t="shared" si="721"/>
        <v>0</v>
      </c>
      <c r="V1570" s="393">
        <f t="shared" si="721"/>
        <v>0</v>
      </c>
      <c r="W1570" s="37">
        <f>W712</f>
        <v>0</v>
      </c>
      <c r="Y1570"/>
    </row>
    <row r="1571" spans="1:25" outlineLevel="1" x14ac:dyDescent="0.25">
      <c r="A1571" s="212"/>
      <c r="B1571" s="465"/>
      <c r="C1571" s="272"/>
      <c r="D1571" s="272"/>
      <c r="E1571" s="273"/>
      <c r="F1571" s="274" t="s">
        <v>80</v>
      </c>
      <c r="G1571" s="394">
        <f>G713</f>
        <v>0</v>
      </c>
      <c r="H1571" s="421">
        <f>G1571*(1-VLOOKUP($F1571,SHT,2,FALSE))+H713*(1-VLOOKUP($F1571,SHT,2,FALSE))</f>
        <v>0</v>
      </c>
      <c r="I1571" s="389">
        <f t="shared" ref="I1571:V1571" si="722">I713*(1-VLOOKUP($F1571,SHT,2,FALSE))</f>
        <v>0</v>
      </c>
      <c r="J1571" s="389">
        <f t="shared" si="722"/>
        <v>0</v>
      </c>
      <c r="K1571" s="390">
        <f t="shared" si="722"/>
        <v>0</v>
      </c>
      <c r="L1571" s="391">
        <f t="shared" si="722"/>
        <v>0</v>
      </c>
      <c r="M1571" s="396">
        <f t="shared" si="722"/>
        <v>0</v>
      </c>
      <c r="N1571" s="392">
        <f t="shared" si="722"/>
        <v>0</v>
      </c>
      <c r="O1571" s="392">
        <f t="shared" si="722"/>
        <v>0</v>
      </c>
      <c r="P1571" s="392">
        <f t="shared" si="722"/>
        <v>0</v>
      </c>
      <c r="Q1571" s="392">
        <f t="shared" si="722"/>
        <v>0</v>
      </c>
      <c r="R1571" s="392">
        <f t="shared" si="722"/>
        <v>0</v>
      </c>
      <c r="S1571" s="392">
        <f t="shared" si="722"/>
        <v>0</v>
      </c>
      <c r="T1571" s="388">
        <f t="shared" si="722"/>
        <v>0</v>
      </c>
      <c r="U1571" s="392">
        <f t="shared" si="722"/>
        <v>0</v>
      </c>
      <c r="V1571" s="393">
        <f t="shared" si="722"/>
        <v>0</v>
      </c>
      <c r="W1571" s="37">
        <f>W713</f>
        <v>0</v>
      </c>
      <c r="Y1571"/>
    </row>
    <row r="1572" spans="1:25" x14ac:dyDescent="0.25">
      <c r="A1572" s="212"/>
      <c r="B1572" s="465"/>
      <c r="C1572" s="272"/>
      <c r="D1572" s="272"/>
      <c r="E1572" s="273" t="s">
        <v>81</v>
      </c>
      <c r="F1572" s="273"/>
      <c r="G1572" s="367">
        <f t="shared" ref="G1572:W1572" si="723">SUBTOTAL(9,G1573:G1574)</f>
        <v>0</v>
      </c>
      <c r="H1572" s="368">
        <f t="shared" si="723"/>
        <v>0</v>
      </c>
      <c r="I1572" s="369">
        <f t="shared" si="723"/>
        <v>0</v>
      </c>
      <c r="J1572" s="369">
        <f t="shared" si="723"/>
        <v>0</v>
      </c>
      <c r="K1572" s="370">
        <f t="shared" si="723"/>
        <v>0</v>
      </c>
      <c r="L1572" s="364">
        <f t="shared" si="723"/>
        <v>0</v>
      </c>
      <c r="M1572" s="364">
        <f t="shared" si="723"/>
        <v>0</v>
      </c>
      <c r="N1572" s="364">
        <f t="shared" si="723"/>
        <v>0</v>
      </c>
      <c r="O1572" s="364">
        <f t="shared" si="723"/>
        <v>0</v>
      </c>
      <c r="P1572" s="364">
        <f t="shared" si="723"/>
        <v>0</v>
      </c>
      <c r="Q1572" s="364">
        <f t="shared" si="723"/>
        <v>0</v>
      </c>
      <c r="R1572" s="364">
        <f t="shared" si="723"/>
        <v>0</v>
      </c>
      <c r="S1572" s="364">
        <f t="shared" si="723"/>
        <v>0</v>
      </c>
      <c r="T1572" s="364">
        <f t="shared" si="723"/>
        <v>0</v>
      </c>
      <c r="U1572" s="364">
        <f t="shared" si="723"/>
        <v>0</v>
      </c>
      <c r="V1572" s="365">
        <f t="shared" si="723"/>
        <v>0</v>
      </c>
      <c r="W1572" s="366">
        <f t="shared" si="723"/>
        <v>0</v>
      </c>
      <c r="Y1572"/>
    </row>
    <row r="1573" spans="1:25" outlineLevel="1" x14ac:dyDescent="0.25">
      <c r="A1573" s="212"/>
      <c r="B1573" s="465"/>
      <c r="C1573" s="272"/>
      <c r="D1573" s="272"/>
      <c r="E1573" s="273"/>
      <c r="F1573" s="274" t="s">
        <v>82</v>
      </c>
      <c r="G1573" s="394">
        <f>G715</f>
        <v>0</v>
      </c>
      <c r="H1573" s="421">
        <f>G1573*(1-VLOOKUP($F1573,SHT,2,FALSE))+H715*(1-VLOOKUP($F1573,SHT,2,FALSE))</f>
        <v>0</v>
      </c>
      <c r="I1573" s="389">
        <f t="shared" ref="I1573:V1573" si="724">I715*(1-VLOOKUP($F1573,SHT,2,FALSE))</f>
        <v>0</v>
      </c>
      <c r="J1573" s="389">
        <f t="shared" si="724"/>
        <v>0</v>
      </c>
      <c r="K1573" s="390">
        <f t="shared" si="724"/>
        <v>0</v>
      </c>
      <c r="L1573" s="391">
        <f t="shared" si="724"/>
        <v>0</v>
      </c>
      <c r="M1573" s="396">
        <f t="shared" si="724"/>
        <v>0</v>
      </c>
      <c r="N1573" s="392">
        <f t="shared" si="724"/>
        <v>0</v>
      </c>
      <c r="O1573" s="392">
        <f t="shared" si="724"/>
        <v>0</v>
      </c>
      <c r="P1573" s="392">
        <f t="shared" si="724"/>
        <v>0</v>
      </c>
      <c r="Q1573" s="392">
        <f t="shared" si="724"/>
        <v>0</v>
      </c>
      <c r="R1573" s="392">
        <f t="shared" si="724"/>
        <v>0</v>
      </c>
      <c r="S1573" s="392">
        <f t="shared" si="724"/>
        <v>0</v>
      </c>
      <c r="T1573" s="388">
        <f t="shared" si="724"/>
        <v>0</v>
      </c>
      <c r="U1573" s="392">
        <f t="shared" si="724"/>
        <v>0</v>
      </c>
      <c r="V1573" s="393">
        <f t="shared" si="724"/>
        <v>0</v>
      </c>
      <c r="W1573" s="37">
        <f>W715</f>
        <v>0</v>
      </c>
      <c r="Y1573"/>
    </row>
    <row r="1574" spans="1:25" outlineLevel="1" x14ac:dyDescent="0.25">
      <c r="A1574" s="212"/>
      <c r="B1574" s="465"/>
      <c r="C1574" s="272"/>
      <c r="D1574" s="272"/>
      <c r="E1574" s="273"/>
      <c r="F1574" s="274" t="s">
        <v>83</v>
      </c>
      <c r="G1574" s="394">
        <f>G716</f>
        <v>0</v>
      </c>
      <c r="H1574" s="421">
        <f>G1574*(1-VLOOKUP($F1574,SHT,2,FALSE))+H716*(1-VLOOKUP($F1574,SHT,2,FALSE))</f>
        <v>0</v>
      </c>
      <c r="I1574" s="389">
        <f t="shared" ref="I1574:V1574" si="725">I716*(1-VLOOKUP($F1574,SHT,2,FALSE))</f>
        <v>0</v>
      </c>
      <c r="J1574" s="389">
        <f t="shared" si="725"/>
        <v>0</v>
      </c>
      <c r="K1574" s="390">
        <f t="shared" si="725"/>
        <v>0</v>
      </c>
      <c r="L1574" s="391">
        <f t="shared" si="725"/>
        <v>0</v>
      </c>
      <c r="M1574" s="396">
        <f t="shared" si="725"/>
        <v>0</v>
      </c>
      <c r="N1574" s="392">
        <f t="shared" si="725"/>
        <v>0</v>
      </c>
      <c r="O1574" s="392">
        <f t="shared" si="725"/>
        <v>0</v>
      </c>
      <c r="P1574" s="392">
        <f t="shared" si="725"/>
        <v>0</v>
      </c>
      <c r="Q1574" s="392">
        <f t="shared" si="725"/>
        <v>0</v>
      </c>
      <c r="R1574" s="392">
        <f t="shared" si="725"/>
        <v>0</v>
      </c>
      <c r="S1574" s="392">
        <f t="shared" si="725"/>
        <v>0</v>
      </c>
      <c r="T1574" s="388">
        <f t="shared" si="725"/>
        <v>0</v>
      </c>
      <c r="U1574" s="392">
        <f t="shared" si="725"/>
        <v>0</v>
      </c>
      <c r="V1574" s="393">
        <f t="shared" si="725"/>
        <v>0</v>
      </c>
      <c r="W1574" s="37">
        <f>W716</f>
        <v>0</v>
      </c>
      <c r="Y1574"/>
    </row>
    <row r="1575" spans="1:25" x14ac:dyDescent="0.25">
      <c r="A1575" s="212"/>
      <c r="B1575" s="465"/>
      <c r="C1575" s="272"/>
      <c r="D1575" s="272"/>
      <c r="E1575" s="273" t="s">
        <v>84</v>
      </c>
      <c r="F1575" s="273"/>
      <c r="G1575" s="367">
        <f t="shared" ref="G1575:W1575" si="726">SUBTOTAL(9,G1576:G1577)</f>
        <v>0</v>
      </c>
      <c r="H1575" s="368">
        <f t="shared" si="726"/>
        <v>0</v>
      </c>
      <c r="I1575" s="369">
        <f t="shared" si="726"/>
        <v>0</v>
      </c>
      <c r="J1575" s="369">
        <f t="shared" si="726"/>
        <v>0</v>
      </c>
      <c r="K1575" s="370">
        <f t="shared" si="726"/>
        <v>0</v>
      </c>
      <c r="L1575" s="364">
        <f t="shared" si="726"/>
        <v>0</v>
      </c>
      <c r="M1575" s="364">
        <f t="shared" si="726"/>
        <v>0</v>
      </c>
      <c r="N1575" s="364">
        <f t="shared" si="726"/>
        <v>0</v>
      </c>
      <c r="O1575" s="364">
        <f t="shared" si="726"/>
        <v>0</v>
      </c>
      <c r="P1575" s="364">
        <f t="shared" si="726"/>
        <v>0</v>
      </c>
      <c r="Q1575" s="364">
        <f t="shared" si="726"/>
        <v>0</v>
      </c>
      <c r="R1575" s="364">
        <f t="shared" si="726"/>
        <v>0</v>
      </c>
      <c r="S1575" s="364">
        <f t="shared" si="726"/>
        <v>0</v>
      </c>
      <c r="T1575" s="364">
        <f t="shared" si="726"/>
        <v>0</v>
      </c>
      <c r="U1575" s="364">
        <f t="shared" si="726"/>
        <v>0</v>
      </c>
      <c r="V1575" s="365">
        <f t="shared" si="726"/>
        <v>0</v>
      </c>
      <c r="W1575" s="366">
        <f t="shared" si="726"/>
        <v>0</v>
      </c>
      <c r="Y1575"/>
    </row>
    <row r="1576" spans="1:25" outlineLevel="1" x14ac:dyDescent="0.25">
      <c r="A1576" s="212"/>
      <c r="B1576" s="465"/>
      <c r="C1576" s="272"/>
      <c r="D1576" s="272"/>
      <c r="E1576" s="273"/>
      <c r="F1576" s="274" t="s">
        <v>85</v>
      </c>
      <c r="G1576" s="394">
        <f>G718</f>
        <v>0</v>
      </c>
      <c r="H1576" s="421">
        <f>G1576*(1-VLOOKUP($F1576,SHT,2,FALSE))+H718*(1-VLOOKUP($F1576,SHT,2,FALSE))</f>
        <v>0</v>
      </c>
      <c r="I1576" s="389">
        <f t="shared" ref="I1576:V1576" si="727">I718*(1-VLOOKUP($F1576,SHT,2,FALSE))</f>
        <v>0</v>
      </c>
      <c r="J1576" s="389">
        <f t="shared" si="727"/>
        <v>0</v>
      </c>
      <c r="K1576" s="390">
        <f t="shared" si="727"/>
        <v>0</v>
      </c>
      <c r="L1576" s="391">
        <f t="shared" si="727"/>
        <v>0</v>
      </c>
      <c r="M1576" s="396">
        <f t="shared" si="727"/>
        <v>0</v>
      </c>
      <c r="N1576" s="392">
        <f t="shared" si="727"/>
        <v>0</v>
      </c>
      <c r="O1576" s="392">
        <f t="shared" si="727"/>
        <v>0</v>
      </c>
      <c r="P1576" s="392">
        <f t="shared" si="727"/>
        <v>0</v>
      </c>
      <c r="Q1576" s="392">
        <f t="shared" si="727"/>
        <v>0</v>
      </c>
      <c r="R1576" s="392">
        <f t="shared" si="727"/>
        <v>0</v>
      </c>
      <c r="S1576" s="392">
        <f t="shared" si="727"/>
        <v>0</v>
      </c>
      <c r="T1576" s="388">
        <f t="shared" si="727"/>
        <v>0</v>
      </c>
      <c r="U1576" s="392">
        <f t="shared" si="727"/>
        <v>0</v>
      </c>
      <c r="V1576" s="393">
        <f t="shared" si="727"/>
        <v>0</v>
      </c>
      <c r="W1576" s="37">
        <f>W718</f>
        <v>0</v>
      </c>
      <c r="Y1576"/>
    </row>
    <row r="1577" spans="1:25" outlineLevel="1" x14ac:dyDescent="0.25">
      <c r="A1577" s="212"/>
      <c r="B1577" s="465"/>
      <c r="C1577" s="272"/>
      <c r="D1577" s="272"/>
      <c r="E1577" s="273"/>
      <c r="F1577" s="274" t="s">
        <v>86</v>
      </c>
      <c r="G1577" s="394">
        <f>G719</f>
        <v>0</v>
      </c>
      <c r="H1577" s="421">
        <f>G1577*(1-VLOOKUP($F1577,SHT,2,FALSE))+H719*(1-VLOOKUP($F1577,SHT,2,FALSE))</f>
        <v>0</v>
      </c>
      <c r="I1577" s="389">
        <f t="shared" ref="I1577:V1577" si="728">I719*(1-VLOOKUP($F1577,SHT,2,FALSE))</f>
        <v>0</v>
      </c>
      <c r="J1577" s="389">
        <f t="shared" si="728"/>
        <v>0</v>
      </c>
      <c r="K1577" s="390">
        <f t="shared" si="728"/>
        <v>0</v>
      </c>
      <c r="L1577" s="391">
        <f t="shared" si="728"/>
        <v>0</v>
      </c>
      <c r="M1577" s="396">
        <f t="shared" si="728"/>
        <v>0</v>
      </c>
      <c r="N1577" s="392">
        <f t="shared" si="728"/>
        <v>0</v>
      </c>
      <c r="O1577" s="392">
        <f t="shared" si="728"/>
        <v>0</v>
      </c>
      <c r="P1577" s="392">
        <f t="shared" si="728"/>
        <v>0</v>
      </c>
      <c r="Q1577" s="392">
        <f t="shared" si="728"/>
        <v>0</v>
      </c>
      <c r="R1577" s="392">
        <f t="shared" si="728"/>
        <v>0</v>
      </c>
      <c r="S1577" s="392">
        <f t="shared" si="728"/>
        <v>0</v>
      </c>
      <c r="T1577" s="388">
        <f t="shared" si="728"/>
        <v>0</v>
      </c>
      <c r="U1577" s="392">
        <f t="shared" si="728"/>
        <v>0</v>
      </c>
      <c r="V1577" s="393">
        <f t="shared" si="728"/>
        <v>0</v>
      </c>
      <c r="W1577" s="37">
        <f>W719</f>
        <v>0</v>
      </c>
      <c r="Y1577"/>
    </row>
    <row r="1578" spans="1:25" x14ac:dyDescent="0.25">
      <c r="A1578" s="212"/>
      <c r="B1578" s="465"/>
      <c r="C1578" s="272"/>
      <c r="D1578" s="272"/>
      <c r="E1578" s="273" t="s">
        <v>87</v>
      </c>
      <c r="F1578" s="273"/>
      <c r="G1578" s="367">
        <f t="shared" ref="G1578:W1578" si="729">SUBTOTAL(9,G1579:G1580)</f>
        <v>0</v>
      </c>
      <c r="H1578" s="368">
        <f t="shared" si="729"/>
        <v>0</v>
      </c>
      <c r="I1578" s="369">
        <f t="shared" si="729"/>
        <v>0</v>
      </c>
      <c r="J1578" s="369">
        <f t="shared" si="729"/>
        <v>0</v>
      </c>
      <c r="K1578" s="370">
        <f t="shared" si="729"/>
        <v>0</v>
      </c>
      <c r="L1578" s="364">
        <f t="shared" si="729"/>
        <v>0</v>
      </c>
      <c r="M1578" s="364">
        <f t="shared" si="729"/>
        <v>0</v>
      </c>
      <c r="N1578" s="364">
        <f t="shared" si="729"/>
        <v>0</v>
      </c>
      <c r="O1578" s="364">
        <f t="shared" si="729"/>
        <v>0</v>
      </c>
      <c r="P1578" s="364">
        <f t="shared" si="729"/>
        <v>0</v>
      </c>
      <c r="Q1578" s="364">
        <f t="shared" si="729"/>
        <v>0</v>
      </c>
      <c r="R1578" s="364">
        <f t="shared" si="729"/>
        <v>0</v>
      </c>
      <c r="S1578" s="364">
        <f t="shared" si="729"/>
        <v>0</v>
      </c>
      <c r="T1578" s="364">
        <f t="shared" si="729"/>
        <v>0</v>
      </c>
      <c r="U1578" s="364">
        <f t="shared" si="729"/>
        <v>0</v>
      </c>
      <c r="V1578" s="365">
        <f t="shared" si="729"/>
        <v>0</v>
      </c>
      <c r="W1578" s="366">
        <f t="shared" si="729"/>
        <v>0</v>
      </c>
      <c r="Y1578"/>
    </row>
    <row r="1579" spans="1:25" outlineLevel="1" x14ac:dyDescent="0.25">
      <c r="A1579" s="212"/>
      <c r="B1579" s="465"/>
      <c r="C1579" s="272"/>
      <c r="D1579" s="272"/>
      <c r="E1579" s="273"/>
      <c r="F1579" s="274" t="s">
        <v>88</v>
      </c>
      <c r="G1579" s="394">
        <f>G721</f>
        <v>0</v>
      </c>
      <c r="H1579" s="421">
        <f>G1579*(1-VLOOKUP($F1579,SHT,2,FALSE))+H721*(1-VLOOKUP($F1579,SHT,2,FALSE))</f>
        <v>0</v>
      </c>
      <c r="I1579" s="389">
        <f t="shared" ref="I1579:V1579" si="730">I721*(1-VLOOKUP($F1579,SHT,2,FALSE))</f>
        <v>0</v>
      </c>
      <c r="J1579" s="389">
        <f t="shared" si="730"/>
        <v>0</v>
      </c>
      <c r="K1579" s="390">
        <f t="shared" si="730"/>
        <v>0</v>
      </c>
      <c r="L1579" s="391">
        <f t="shared" si="730"/>
        <v>0</v>
      </c>
      <c r="M1579" s="396">
        <f t="shared" si="730"/>
        <v>0</v>
      </c>
      <c r="N1579" s="392">
        <f t="shared" si="730"/>
        <v>0</v>
      </c>
      <c r="O1579" s="392">
        <f t="shared" si="730"/>
        <v>0</v>
      </c>
      <c r="P1579" s="392">
        <f t="shared" si="730"/>
        <v>0</v>
      </c>
      <c r="Q1579" s="392">
        <f t="shared" si="730"/>
        <v>0</v>
      </c>
      <c r="R1579" s="392">
        <f t="shared" si="730"/>
        <v>0</v>
      </c>
      <c r="S1579" s="392">
        <f t="shared" si="730"/>
        <v>0</v>
      </c>
      <c r="T1579" s="388">
        <f t="shared" si="730"/>
        <v>0</v>
      </c>
      <c r="U1579" s="392">
        <f t="shared" si="730"/>
        <v>0</v>
      </c>
      <c r="V1579" s="393">
        <f t="shared" si="730"/>
        <v>0</v>
      </c>
      <c r="W1579" s="37">
        <f>W721</f>
        <v>0</v>
      </c>
      <c r="Y1579"/>
    </row>
    <row r="1580" spans="1:25" outlineLevel="1" x14ac:dyDescent="0.25">
      <c r="A1580" s="212"/>
      <c r="B1580" s="465"/>
      <c r="C1580" s="272"/>
      <c r="D1580" s="272"/>
      <c r="E1580" s="273"/>
      <c r="F1580" s="274" t="s">
        <v>89</v>
      </c>
      <c r="G1580" s="394">
        <f>G722</f>
        <v>0</v>
      </c>
      <c r="H1580" s="421">
        <f>G1580*(1-VLOOKUP($F1580,SHT,2,FALSE))+H722*(1-VLOOKUP($F1580,SHT,2,FALSE))</f>
        <v>0</v>
      </c>
      <c r="I1580" s="389">
        <f t="shared" ref="I1580:V1580" si="731">I722*(1-VLOOKUP($F1580,SHT,2,FALSE))</f>
        <v>0</v>
      </c>
      <c r="J1580" s="389">
        <f t="shared" si="731"/>
        <v>0</v>
      </c>
      <c r="K1580" s="390">
        <f t="shared" si="731"/>
        <v>0</v>
      </c>
      <c r="L1580" s="391">
        <f t="shared" si="731"/>
        <v>0</v>
      </c>
      <c r="M1580" s="396">
        <f t="shared" si="731"/>
        <v>0</v>
      </c>
      <c r="N1580" s="392">
        <f t="shared" si="731"/>
        <v>0</v>
      </c>
      <c r="O1580" s="392">
        <f t="shared" si="731"/>
        <v>0</v>
      </c>
      <c r="P1580" s="392">
        <f t="shared" si="731"/>
        <v>0</v>
      </c>
      <c r="Q1580" s="392">
        <f t="shared" si="731"/>
        <v>0</v>
      </c>
      <c r="R1580" s="392">
        <f t="shared" si="731"/>
        <v>0</v>
      </c>
      <c r="S1580" s="392">
        <f t="shared" si="731"/>
        <v>0</v>
      </c>
      <c r="T1580" s="388">
        <f t="shared" si="731"/>
        <v>0</v>
      </c>
      <c r="U1580" s="392">
        <f t="shared" si="731"/>
        <v>0</v>
      </c>
      <c r="V1580" s="393">
        <f t="shared" si="731"/>
        <v>0</v>
      </c>
      <c r="W1580" s="37">
        <f>W722</f>
        <v>0</v>
      </c>
      <c r="Y1580"/>
    </row>
    <row r="1581" spans="1:25" x14ac:dyDescent="0.25">
      <c r="A1581" s="212"/>
      <c r="B1581" s="465"/>
      <c r="C1581" s="272"/>
      <c r="D1581" s="272" t="s">
        <v>90</v>
      </c>
      <c r="E1581" s="273"/>
      <c r="F1581" s="273"/>
      <c r="G1581" s="367">
        <f t="shared" ref="G1581:W1581" si="732">SUBTOTAL(9,G1582:G1584)</f>
        <v>0</v>
      </c>
      <c r="H1581" s="368"/>
      <c r="I1581" s="369"/>
      <c r="J1581" s="369"/>
      <c r="K1581" s="370">
        <f t="shared" si="732"/>
        <v>0</v>
      </c>
      <c r="L1581" s="363">
        <f t="shared" si="732"/>
        <v>0</v>
      </c>
      <c r="M1581" s="364">
        <f t="shared" si="732"/>
        <v>0</v>
      </c>
      <c r="N1581" s="364">
        <f t="shared" si="732"/>
        <v>0</v>
      </c>
      <c r="O1581" s="364">
        <f t="shared" si="732"/>
        <v>0</v>
      </c>
      <c r="P1581" s="364">
        <f t="shared" si="732"/>
        <v>0</v>
      </c>
      <c r="Q1581" s="364">
        <f t="shared" si="732"/>
        <v>0</v>
      </c>
      <c r="R1581" s="364">
        <f t="shared" si="732"/>
        <v>0</v>
      </c>
      <c r="S1581" s="364">
        <f t="shared" si="732"/>
        <v>0</v>
      </c>
      <c r="T1581" s="364">
        <f t="shared" si="732"/>
        <v>0</v>
      </c>
      <c r="U1581" s="364">
        <f t="shared" si="732"/>
        <v>0</v>
      </c>
      <c r="V1581" s="365">
        <f t="shared" si="732"/>
        <v>0</v>
      </c>
      <c r="W1581" s="366">
        <f t="shared" si="732"/>
        <v>0</v>
      </c>
      <c r="Y1581"/>
    </row>
    <row r="1582" spans="1:25" outlineLevel="1" x14ac:dyDescent="0.25">
      <c r="A1582" s="212"/>
      <c r="B1582" s="465"/>
      <c r="C1582" s="272"/>
      <c r="D1582" s="272"/>
      <c r="E1582" s="273"/>
      <c r="F1582" s="274" t="s">
        <v>91</v>
      </c>
      <c r="G1582" s="394">
        <f>G724</f>
        <v>0</v>
      </c>
      <c r="H1582" s="369"/>
      <c r="I1582" s="369"/>
      <c r="J1582" s="369"/>
      <c r="K1582" s="390">
        <f>($G1582+SUM($H724:K724))*VLOOKUP($F1582,EIT,2,FALSE)</f>
        <v>0</v>
      </c>
      <c r="L1582" s="391">
        <f t="shared" ref="L1582:V1582" si="733">L724*VLOOKUP($F1582,EIT,2,FALSE)</f>
        <v>0</v>
      </c>
      <c r="M1582" s="396">
        <f t="shared" si="733"/>
        <v>0</v>
      </c>
      <c r="N1582" s="392">
        <f t="shared" si="733"/>
        <v>0</v>
      </c>
      <c r="O1582" s="388">
        <f t="shared" si="733"/>
        <v>0</v>
      </c>
      <c r="P1582" s="392">
        <f t="shared" si="733"/>
        <v>0</v>
      </c>
      <c r="Q1582" s="396">
        <f t="shared" si="733"/>
        <v>0</v>
      </c>
      <c r="R1582" s="392">
        <f t="shared" si="733"/>
        <v>0</v>
      </c>
      <c r="S1582" s="392">
        <f t="shared" si="733"/>
        <v>0</v>
      </c>
      <c r="T1582" s="388">
        <f t="shared" si="733"/>
        <v>0</v>
      </c>
      <c r="U1582" s="392">
        <f t="shared" si="733"/>
        <v>0</v>
      </c>
      <c r="V1582" s="393">
        <f t="shared" si="733"/>
        <v>0</v>
      </c>
      <c r="W1582" s="37">
        <f>W724</f>
        <v>0</v>
      </c>
      <c r="Y1582"/>
    </row>
    <row r="1583" spans="1:25" outlineLevel="1" x14ac:dyDescent="0.25">
      <c r="A1583" s="212"/>
      <c r="B1583" s="465"/>
      <c r="C1583" s="272"/>
      <c r="D1583" s="272"/>
      <c r="E1583" s="273"/>
      <c r="F1583" s="274" t="s">
        <v>92</v>
      </c>
      <c r="G1583" s="394">
        <f>G725</f>
        <v>0</v>
      </c>
      <c r="H1583" s="369"/>
      <c r="I1583" s="369"/>
      <c r="J1583" s="369"/>
      <c r="K1583" s="370"/>
      <c r="L1583" s="391">
        <f>($G1583+SUM($H725:L725))*VLOOKUP($F1583,EIT,3,FALSE)</f>
        <v>0</v>
      </c>
      <c r="M1583" s="392">
        <f>($G1583+SUM($H725:$L725))*VLOOKUP($F1583,EIT,4,FALSE)+$M725*(VLOOKUP($F1583,EIT,3,FALSE)+VLOOKUP($F1583,EIT,4,FALSE))</f>
        <v>0</v>
      </c>
      <c r="N1583" s="392">
        <f>($G1583+SUM($H725:$M725))*VLOOKUP($F1583,EIT,5,FALSE)+$N725*(VLOOKUP($F1583,EIT,3,FALSE)+VLOOKUP($F1583,EIT,4,FALSE)+VLOOKUP($F1583,EIT,5,FALSE))</f>
        <v>0</v>
      </c>
      <c r="O1583" s="392">
        <f t="shared" ref="O1583:V1583" si="734">O725*(VLOOKUP($F1583,EIT,3,FALSE)+VLOOKUP($F1583,EIT,4,FALSE)+VLOOKUP($F1583,EIT,5,FALSE))</f>
        <v>0</v>
      </c>
      <c r="P1583" s="392">
        <f t="shared" si="734"/>
        <v>0</v>
      </c>
      <c r="Q1583" s="392">
        <f t="shared" si="734"/>
        <v>0</v>
      </c>
      <c r="R1583" s="392">
        <f t="shared" si="734"/>
        <v>0</v>
      </c>
      <c r="S1583" s="392">
        <f t="shared" si="734"/>
        <v>0</v>
      </c>
      <c r="T1583" s="392">
        <f t="shared" si="734"/>
        <v>0</v>
      </c>
      <c r="U1583" s="392">
        <f t="shared" si="734"/>
        <v>0</v>
      </c>
      <c r="V1583" s="393">
        <f t="shared" si="734"/>
        <v>0</v>
      </c>
      <c r="W1583" s="37">
        <f>W725</f>
        <v>0</v>
      </c>
      <c r="Y1583"/>
    </row>
    <row r="1584" spans="1:25" outlineLevel="1" x14ac:dyDescent="0.25">
      <c r="A1584" s="212"/>
      <c r="B1584" s="465"/>
      <c r="C1584" s="272"/>
      <c r="D1584" s="272"/>
      <c r="E1584" s="273"/>
      <c r="F1584" s="274" t="s">
        <v>93</v>
      </c>
      <c r="G1584" s="394">
        <f>G726</f>
        <v>0</v>
      </c>
      <c r="H1584" s="369"/>
      <c r="I1584" s="369"/>
      <c r="J1584" s="369"/>
      <c r="K1584" s="370"/>
      <c r="L1584" s="364"/>
      <c r="M1584" s="364"/>
      <c r="N1584" s="364"/>
      <c r="O1584" s="364"/>
      <c r="P1584" s="364"/>
      <c r="Q1584" s="364"/>
      <c r="R1584" s="364"/>
      <c r="S1584" s="364"/>
      <c r="T1584" s="364"/>
      <c r="U1584" s="364"/>
      <c r="V1584" s="524"/>
      <c r="W1584" s="37">
        <f>W726</f>
        <v>0</v>
      </c>
      <c r="Y1584"/>
    </row>
    <row r="1585" spans="1:25" x14ac:dyDescent="0.25">
      <c r="A1585" s="212"/>
      <c r="B1585" s="465"/>
      <c r="C1585" s="275"/>
      <c r="D1585" s="272" t="s">
        <v>94</v>
      </c>
      <c r="E1585" s="273"/>
      <c r="F1585" s="273"/>
      <c r="G1585" s="367">
        <f>SUBTOTAL(9,G1586:G1587)</f>
        <v>0</v>
      </c>
      <c r="H1585" s="368"/>
      <c r="I1585" s="369"/>
      <c r="J1585" s="369"/>
      <c r="K1585" s="370"/>
      <c r="L1585" s="363"/>
      <c r="M1585" s="364"/>
      <c r="N1585" s="364"/>
      <c r="O1585" s="364"/>
      <c r="P1585" s="364"/>
      <c r="Q1585" s="364"/>
      <c r="R1585" s="364"/>
      <c r="S1585" s="364"/>
      <c r="T1585" s="364"/>
      <c r="U1585" s="364"/>
      <c r="V1585" s="365"/>
      <c r="W1585" s="515"/>
      <c r="Y1585"/>
    </row>
    <row r="1586" spans="1:25" outlineLevel="1" x14ac:dyDescent="0.25">
      <c r="A1586" s="212"/>
      <c r="B1586" s="465"/>
      <c r="C1586" s="272"/>
      <c r="D1586" s="272"/>
      <c r="E1586" s="273"/>
      <c r="F1586" s="274" t="s">
        <v>95</v>
      </c>
      <c r="G1586" s="394">
        <f>G728</f>
        <v>0</v>
      </c>
      <c r="H1586" s="368"/>
      <c r="I1586" s="369"/>
      <c r="J1586" s="369"/>
      <c r="K1586" s="370"/>
      <c r="L1586" s="363"/>
      <c r="M1586" s="364"/>
      <c r="N1586" s="364"/>
      <c r="O1586" s="364"/>
      <c r="P1586" s="364"/>
      <c r="Q1586" s="364"/>
      <c r="R1586" s="364"/>
      <c r="S1586" s="364"/>
      <c r="T1586" s="364"/>
      <c r="U1586" s="364"/>
      <c r="V1586" s="365"/>
      <c r="W1586" s="40"/>
      <c r="Y1586"/>
    </row>
    <row r="1587" spans="1:25" outlineLevel="1" x14ac:dyDescent="0.25">
      <c r="A1587" s="212"/>
      <c r="B1587" s="465"/>
      <c r="C1587" s="272"/>
      <c r="D1587" s="272"/>
      <c r="E1587" s="273"/>
      <c r="F1587" s="274" t="s">
        <v>96</v>
      </c>
      <c r="G1587" s="394">
        <f>G729</f>
        <v>0</v>
      </c>
      <c r="H1587" s="368"/>
      <c r="I1587" s="369"/>
      <c r="J1587" s="369"/>
      <c r="K1587" s="370"/>
      <c r="L1587" s="363"/>
      <c r="M1587" s="364"/>
      <c r="N1587" s="364"/>
      <c r="O1587" s="364"/>
      <c r="P1587" s="364"/>
      <c r="Q1587" s="364"/>
      <c r="R1587" s="364"/>
      <c r="S1587" s="364"/>
      <c r="T1587" s="364"/>
      <c r="U1587" s="364"/>
      <c r="V1587" s="365"/>
      <c r="W1587" s="40"/>
      <c r="Y1587"/>
    </row>
    <row r="1588" spans="1:25" x14ac:dyDescent="0.25">
      <c r="A1588" s="212"/>
      <c r="B1588" s="295"/>
      <c r="C1588" s="272" t="s">
        <v>323</v>
      </c>
      <c r="D1588" s="273"/>
      <c r="E1588" s="273"/>
      <c r="F1588" s="273"/>
      <c r="G1588" s="52"/>
      <c r="H1588" s="34"/>
      <c r="I1588" s="33"/>
      <c r="J1588" s="33"/>
      <c r="K1588" s="35"/>
      <c r="L1588" s="34"/>
      <c r="M1588" s="33"/>
      <c r="N1588" s="33"/>
      <c r="O1588" s="33"/>
      <c r="P1588" s="33"/>
      <c r="Q1588" s="33"/>
      <c r="R1588" s="33"/>
      <c r="S1588" s="33"/>
      <c r="T1588" s="33"/>
      <c r="U1588" s="33"/>
      <c r="V1588" s="35"/>
      <c r="W1588" s="35"/>
      <c r="Y1588"/>
    </row>
    <row r="1589" spans="1:25" x14ac:dyDescent="0.25">
      <c r="A1589" s="212"/>
      <c r="B1589" s="465"/>
      <c r="C1589" s="272"/>
      <c r="D1589" s="276" t="s">
        <v>20</v>
      </c>
      <c r="E1589" s="273"/>
      <c r="F1589" s="273"/>
      <c r="G1589" s="367"/>
      <c r="H1589" s="368"/>
      <c r="I1589" s="369"/>
      <c r="J1589" s="369"/>
      <c r="K1589" s="370"/>
      <c r="L1589" s="363"/>
      <c r="M1589" s="364"/>
      <c r="N1589" s="364"/>
      <c r="O1589" s="364"/>
      <c r="P1589" s="364"/>
      <c r="Q1589" s="364"/>
      <c r="R1589" s="364"/>
      <c r="S1589" s="364"/>
      <c r="T1589" s="364"/>
      <c r="U1589" s="364"/>
      <c r="V1589" s="365"/>
      <c r="W1589" s="365"/>
      <c r="Y1589"/>
    </row>
    <row r="1590" spans="1:25" x14ac:dyDescent="0.25">
      <c r="A1590" s="212"/>
      <c r="B1590" s="465"/>
      <c r="C1590" s="272"/>
      <c r="D1590" s="272"/>
      <c r="E1590" s="273" t="s">
        <v>21</v>
      </c>
      <c r="F1590" s="273"/>
      <c r="G1590" s="367">
        <f t="shared" ref="G1590:W1590" si="735">SUBTOTAL(9,G1591:G1594)</f>
        <v>0</v>
      </c>
      <c r="H1590" s="368">
        <f t="shared" si="735"/>
        <v>0</v>
      </c>
      <c r="I1590" s="369">
        <f t="shared" si="735"/>
        <v>0</v>
      </c>
      <c r="J1590" s="369">
        <f t="shared" si="735"/>
        <v>0</v>
      </c>
      <c r="K1590" s="370">
        <f t="shared" si="735"/>
        <v>0</v>
      </c>
      <c r="L1590" s="364">
        <f t="shared" si="735"/>
        <v>0</v>
      </c>
      <c r="M1590" s="364">
        <f t="shared" si="735"/>
        <v>0</v>
      </c>
      <c r="N1590" s="364">
        <f t="shared" si="735"/>
        <v>0</v>
      </c>
      <c r="O1590" s="364">
        <f t="shared" si="735"/>
        <v>0</v>
      </c>
      <c r="P1590" s="364">
        <f t="shared" si="735"/>
        <v>0</v>
      </c>
      <c r="Q1590" s="364">
        <f t="shared" si="735"/>
        <v>0</v>
      </c>
      <c r="R1590" s="364">
        <f t="shared" si="735"/>
        <v>0</v>
      </c>
      <c r="S1590" s="364">
        <f t="shared" si="735"/>
        <v>0</v>
      </c>
      <c r="T1590" s="364">
        <f t="shared" si="735"/>
        <v>0</v>
      </c>
      <c r="U1590" s="364">
        <f t="shared" si="735"/>
        <v>0</v>
      </c>
      <c r="V1590" s="364">
        <f t="shared" si="735"/>
        <v>0</v>
      </c>
      <c r="W1590" s="366">
        <f t="shared" si="735"/>
        <v>0</v>
      </c>
      <c r="Y1590"/>
    </row>
    <row r="1591" spans="1:25" outlineLevel="1" x14ac:dyDescent="0.25">
      <c r="A1591" s="212"/>
      <c r="B1591" s="465"/>
      <c r="C1591" s="272"/>
      <c r="D1591" s="272"/>
      <c r="E1591" s="273"/>
      <c r="F1591" s="274" t="s">
        <v>22</v>
      </c>
      <c r="G1591" s="394">
        <f>G733</f>
        <v>0</v>
      </c>
      <c r="H1591" s="421">
        <f>G1591*(1-VLOOKUP($F1591,SHT,2,FALSE))+H733*(1-VLOOKUP($F1591,SHT,2,FALSE))</f>
        <v>0</v>
      </c>
      <c r="I1591" s="389">
        <f t="shared" ref="I1591:V1591" si="736">I733*(1-VLOOKUP($F1591,SHT,2,FALSE))</f>
        <v>0</v>
      </c>
      <c r="J1591" s="389">
        <f t="shared" si="736"/>
        <v>0</v>
      </c>
      <c r="K1591" s="390">
        <f t="shared" si="736"/>
        <v>0</v>
      </c>
      <c r="L1591" s="391">
        <f t="shared" si="736"/>
        <v>0</v>
      </c>
      <c r="M1591" s="396">
        <f t="shared" si="736"/>
        <v>0</v>
      </c>
      <c r="N1591" s="392">
        <f t="shared" si="736"/>
        <v>0</v>
      </c>
      <c r="O1591" s="392">
        <f t="shared" si="736"/>
        <v>0</v>
      </c>
      <c r="P1591" s="392">
        <f t="shared" si="736"/>
        <v>0</v>
      </c>
      <c r="Q1591" s="392">
        <f t="shared" si="736"/>
        <v>0</v>
      </c>
      <c r="R1591" s="392">
        <f t="shared" si="736"/>
        <v>0</v>
      </c>
      <c r="S1591" s="392">
        <f t="shared" si="736"/>
        <v>0</v>
      </c>
      <c r="T1591" s="388">
        <f t="shared" si="736"/>
        <v>0</v>
      </c>
      <c r="U1591" s="392">
        <f t="shared" si="736"/>
        <v>0</v>
      </c>
      <c r="V1591" s="393">
        <f t="shared" si="736"/>
        <v>0</v>
      </c>
      <c r="W1591" s="37">
        <f>W733</f>
        <v>0</v>
      </c>
      <c r="Y1591"/>
    </row>
    <row r="1592" spans="1:25" outlineLevel="1" x14ac:dyDescent="0.25">
      <c r="A1592" s="212"/>
      <c r="B1592" s="465"/>
      <c r="C1592" s="272"/>
      <c r="D1592" s="272"/>
      <c r="E1592" s="273"/>
      <c r="F1592" s="274" t="s">
        <v>23</v>
      </c>
      <c r="G1592" s="394">
        <f>G734</f>
        <v>0</v>
      </c>
      <c r="H1592" s="421">
        <f>G1592*(1-VLOOKUP($F1592,SHT,2,FALSE))+H734*(1-VLOOKUP($F1592,SHT,2,FALSE))</f>
        <v>0</v>
      </c>
      <c r="I1592" s="389">
        <f t="shared" ref="I1592:V1592" si="737">I734*(1-VLOOKUP($F1592,SHT,2,FALSE))</f>
        <v>0</v>
      </c>
      <c r="J1592" s="389">
        <f t="shared" si="737"/>
        <v>0</v>
      </c>
      <c r="K1592" s="390">
        <f t="shared" si="737"/>
        <v>0</v>
      </c>
      <c r="L1592" s="391">
        <f t="shared" si="737"/>
        <v>0</v>
      </c>
      <c r="M1592" s="396">
        <f t="shared" si="737"/>
        <v>0</v>
      </c>
      <c r="N1592" s="392">
        <f t="shared" si="737"/>
        <v>0</v>
      </c>
      <c r="O1592" s="392">
        <f t="shared" si="737"/>
        <v>0</v>
      </c>
      <c r="P1592" s="392">
        <f t="shared" si="737"/>
        <v>0</v>
      </c>
      <c r="Q1592" s="392">
        <f t="shared" si="737"/>
        <v>0</v>
      </c>
      <c r="R1592" s="392">
        <f t="shared" si="737"/>
        <v>0</v>
      </c>
      <c r="S1592" s="392">
        <f t="shared" si="737"/>
        <v>0</v>
      </c>
      <c r="T1592" s="388">
        <f t="shared" si="737"/>
        <v>0</v>
      </c>
      <c r="U1592" s="392">
        <f t="shared" si="737"/>
        <v>0</v>
      </c>
      <c r="V1592" s="393">
        <f t="shared" si="737"/>
        <v>0</v>
      </c>
      <c r="W1592" s="37">
        <f>W734</f>
        <v>0</v>
      </c>
      <c r="Y1592"/>
    </row>
    <row r="1593" spans="1:25" outlineLevel="1" x14ac:dyDescent="0.25">
      <c r="A1593" s="212"/>
      <c r="B1593" s="465"/>
      <c r="C1593" s="272"/>
      <c r="D1593" s="272"/>
      <c r="E1593" s="273"/>
      <c r="F1593" s="274" t="s">
        <v>24</v>
      </c>
      <c r="G1593" s="394">
        <f>G735</f>
        <v>0</v>
      </c>
      <c r="H1593" s="421">
        <f>G1593*(1-VLOOKUP($F1593,SHT,2,FALSE))+H735*(1-VLOOKUP($F1593,SHT,2,FALSE))</f>
        <v>0</v>
      </c>
      <c r="I1593" s="389">
        <f t="shared" ref="I1593:V1593" si="738">I735*(1-VLOOKUP($F1593,SHT,2,FALSE))</f>
        <v>0</v>
      </c>
      <c r="J1593" s="389">
        <f t="shared" si="738"/>
        <v>0</v>
      </c>
      <c r="K1593" s="390">
        <f t="shared" si="738"/>
        <v>0</v>
      </c>
      <c r="L1593" s="391">
        <f t="shared" si="738"/>
        <v>0</v>
      </c>
      <c r="M1593" s="396">
        <f t="shared" si="738"/>
        <v>0</v>
      </c>
      <c r="N1593" s="392">
        <f t="shared" si="738"/>
        <v>0</v>
      </c>
      <c r="O1593" s="392">
        <f t="shared" si="738"/>
        <v>0</v>
      </c>
      <c r="P1593" s="392">
        <f t="shared" si="738"/>
        <v>0</v>
      </c>
      <c r="Q1593" s="392">
        <f t="shared" si="738"/>
        <v>0</v>
      </c>
      <c r="R1593" s="392">
        <f t="shared" si="738"/>
        <v>0</v>
      </c>
      <c r="S1593" s="392">
        <f t="shared" si="738"/>
        <v>0</v>
      </c>
      <c r="T1593" s="388">
        <f t="shared" si="738"/>
        <v>0</v>
      </c>
      <c r="U1593" s="392">
        <f t="shared" si="738"/>
        <v>0</v>
      </c>
      <c r="V1593" s="393">
        <f t="shared" si="738"/>
        <v>0</v>
      </c>
      <c r="W1593" s="37">
        <f>W735</f>
        <v>0</v>
      </c>
      <c r="Y1593"/>
    </row>
    <row r="1594" spans="1:25" outlineLevel="1" x14ac:dyDescent="0.25">
      <c r="A1594" s="212"/>
      <c r="B1594" s="465"/>
      <c r="C1594" s="272"/>
      <c r="D1594" s="272"/>
      <c r="E1594" s="273"/>
      <c r="F1594" s="274" t="s">
        <v>25</v>
      </c>
      <c r="G1594" s="394">
        <f>G736</f>
        <v>0</v>
      </c>
      <c r="H1594" s="421">
        <f>G1594*(1-VLOOKUP($F1594,SHT,2,FALSE))+H736*(1-VLOOKUP($F1594,SHT,2,FALSE))</f>
        <v>0</v>
      </c>
      <c r="I1594" s="389">
        <f t="shared" ref="I1594:V1594" si="739">I736*(1-VLOOKUP($F1594,SHT,2,FALSE))</f>
        <v>0</v>
      </c>
      <c r="J1594" s="389">
        <f t="shared" si="739"/>
        <v>0</v>
      </c>
      <c r="K1594" s="390">
        <f t="shared" si="739"/>
        <v>0</v>
      </c>
      <c r="L1594" s="391">
        <f t="shared" si="739"/>
        <v>0</v>
      </c>
      <c r="M1594" s="396">
        <f t="shared" si="739"/>
        <v>0</v>
      </c>
      <c r="N1594" s="392">
        <f t="shared" si="739"/>
        <v>0</v>
      </c>
      <c r="O1594" s="392">
        <f t="shared" si="739"/>
        <v>0</v>
      </c>
      <c r="P1594" s="392">
        <f t="shared" si="739"/>
        <v>0</v>
      </c>
      <c r="Q1594" s="392">
        <f t="shared" si="739"/>
        <v>0</v>
      </c>
      <c r="R1594" s="392">
        <f t="shared" si="739"/>
        <v>0</v>
      </c>
      <c r="S1594" s="392">
        <f t="shared" si="739"/>
        <v>0</v>
      </c>
      <c r="T1594" s="388">
        <f t="shared" si="739"/>
        <v>0</v>
      </c>
      <c r="U1594" s="392">
        <f t="shared" si="739"/>
        <v>0</v>
      </c>
      <c r="V1594" s="393">
        <f t="shared" si="739"/>
        <v>0</v>
      </c>
      <c r="W1594" s="37">
        <f>W736</f>
        <v>0</v>
      </c>
      <c r="Y1594"/>
    </row>
    <row r="1595" spans="1:25" x14ac:dyDescent="0.25">
      <c r="A1595" s="212"/>
      <c r="B1595" s="465"/>
      <c r="C1595" s="272"/>
      <c r="D1595" s="272"/>
      <c r="E1595" s="273" t="s">
        <v>26</v>
      </c>
      <c r="F1595" s="273"/>
      <c r="G1595" s="367">
        <f t="shared" ref="G1595:W1595" si="740">SUBTOTAL(9,G1596:G1599)</f>
        <v>0</v>
      </c>
      <c r="H1595" s="368">
        <f t="shared" si="740"/>
        <v>0</v>
      </c>
      <c r="I1595" s="369">
        <f t="shared" si="740"/>
        <v>0</v>
      </c>
      <c r="J1595" s="369">
        <f t="shared" si="740"/>
        <v>0</v>
      </c>
      <c r="K1595" s="370">
        <f t="shared" si="740"/>
        <v>0</v>
      </c>
      <c r="L1595" s="364">
        <f t="shared" si="740"/>
        <v>0</v>
      </c>
      <c r="M1595" s="364">
        <f t="shared" si="740"/>
        <v>0</v>
      </c>
      <c r="N1595" s="364">
        <f t="shared" si="740"/>
        <v>0</v>
      </c>
      <c r="O1595" s="364">
        <f t="shared" si="740"/>
        <v>0</v>
      </c>
      <c r="P1595" s="364">
        <f t="shared" si="740"/>
        <v>0</v>
      </c>
      <c r="Q1595" s="364">
        <f t="shared" si="740"/>
        <v>0</v>
      </c>
      <c r="R1595" s="364">
        <f t="shared" si="740"/>
        <v>0</v>
      </c>
      <c r="S1595" s="364">
        <f t="shared" si="740"/>
        <v>0</v>
      </c>
      <c r="T1595" s="364">
        <f t="shared" si="740"/>
        <v>0</v>
      </c>
      <c r="U1595" s="364">
        <f t="shared" si="740"/>
        <v>0</v>
      </c>
      <c r="V1595" s="364">
        <f t="shared" si="740"/>
        <v>0</v>
      </c>
      <c r="W1595" s="366">
        <f t="shared" si="740"/>
        <v>0</v>
      </c>
      <c r="Y1595"/>
    </row>
    <row r="1596" spans="1:25" outlineLevel="1" x14ac:dyDescent="0.25">
      <c r="A1596" s="212"/>
      <c r="B1596" s="465"/>
      <c r="C1596" s="272"/>
      <c r="D1596" s="272"/>
      <c r="E1596" s="273"/>
      <c r="F1596" s="274" t="s">
        <v>27</v>
      </c>
      <c r="G1596" s="394">
        <f>G738</f>
        <v>0</v>
      </c>
      <c r="H1596" s="421">
        <f>G1596*(1-VLOOKUP($F1596,SHT,2,FALSE))+H738*(1-VLOOKUP($F1596,SHT,2,FALSE))</f>
        <v>0</v>
      </c>
      <c r="I1596" s="389">
        <f t="shared" ref="I1596:V1596" si="741">I738*(1-VLOOKUP($F1596,SHT,2,FALSE))</f>
        <v>0</v>
      </c>
      <c r="J1596" s="389">
        <f t="shared" si="741"/>
        <v>0</v>
      </c>
      <c r="K1596" s="390">
        <f t="shared" si="741"/>
        <v>0</v>
      </c>
      <c r="L1596" s="391">
        <f t="shared" si="741"/>
        <v>0</v>
      </c>
      <c r="M1596" s="396">
        <f t="shared" si="741"/>
        <v>0</v>
      </c>
      <c r="N1596" s="392">
        <f t="shared" si="741"/>
        <v>0</v>
      </c>
      <c r="O1596" s="392">
        <f t="shared" si="741"/>
        <v>0</v>
      </c>
      <c r="P1596" s="392">
        <f t="shared" si="741"/>
        <v>0</v>
      </c>
      <c r="Q1596" s="392">
        <f t="shared" si="741"/>
        <v>0</v>
      </c>
      <c r="R1596" s="392">
        <f t="shared" si="741"/>
        <v>0</v>
      </c>
      <c r="S1596" s="392">
        <f t="shared" si="741"/>
        <v>0</v>
      </c>
      <c r="T1596" s="388">
        <f t="shared" si="741"/>
        <v>0</v>
      </c>
      <c r="U1596" s="392">
        <f t="shared" si="741"/>
        <v>0</v>
      </c>
      <c r="V1596" s="393">
        <f t="shared" si="741"/>
        <v>0</v>
      </c>
      <c r="W1596" s="37">
        <f>W738</f>
        <v>0</v>
      </c>
      <c r="Y1596"/>
    </row>
    <row r="1597" spans="1:25" outlineLevel="1" x14ac:dyDescent="0.25">
      <c r="A1597" s="212"/>
      <c r="B1597" s="465"/>
      <c r="C1597" s="272"/>
      <c r="D1597" s="272"/>
      <c r="E1597" s="273"/>
      <c r="F1597" s="274" t="s">
        <v>28</v>
      </c>
      <c r="G1597" s="394">
        <f>G739</f>
        <v>0</v>
      </c>
      <c r="H1597" s="421">
        <f>G1597*(1-VLOOKUP($F1597,SHT,2,FALSE))+H739*(1-VLOOKUP($F1597,SHT,2,FALSE))</f>
        <v>0</v>
      </c>
      <c r="I1597" s="389">
        <f t="shared" ref="I1597:V1597" si="742">I739*(1-VLOOKUP($F1597,SHT,2,FALSE))</f>
        <v>0</v>
      </c>
      <c r="J1597" s="389">
        <f t="shared" si="742"/>
        <v>0</v>
      </c>
      <c r="K1597" s="390">
        <f t="shared" si="742"/>
        <v>0</v>
      </c>
      <c r="L1597" s="391">
        <f t="shared" si="742"/>
        <v>0</v>
      </c>
      <c r="M1597" s="396">
        <f t="shared" si="742"/>
        <v>0</v>
      </c>
      <c r="N1597" s="392">
        <f t="shared" si="742"/>
        <v>0</v>
      </c>
      <c r="O1597" s="392">
        <f t="shared" si="742"/>
        <v>0</v>
      </c>
      <c r="P1597" s="392">
        <f t="shared" si="742"/>
        <v>0</v>
      </c>
      <c r="Q1597" s="392">
        <f t="shared" si="742"/>
        <v>0</v>
      </c>
      <c r="R1597" s="392">
        <f t="shared" si="742"/>
        <v>0</v>
      </c>
      <c r="S1597" s="392">
        <f t="shared" si="742"/>
        <v>0</v>
      </c>
      <c r="T1597" s="388">
        <f t="shared" si="742"/>
        <v>0</v>
      </c>
      <c r="U1597" s="392">
        <f t="shared" si="742"/>
        <v>0</v>
      </c>
      <c r="V1597" s="393">
        <f t="shared" si="742"/>
        <v>0</v>
      </c>
      <c r="W1597" s="37">
        <f>W739</f>
        <v>0</v>
      </c>
      <c r="Y1597"/>
    </row>
    <row r="1598" spans="1:25" outlineLevel="1" x14ac:dyDescent="0.25">
      <c r="A1598" s="212"/>
      <c r="B1598" s="465"/>
      <c r="C1598" s="272"/>
      <c r="D1598" s="272"/>
      <c r="E1598" s="273"/>
      <c r="F1598" s="274" t="s">
        <v>29</v>
      </c>
      <c r="G1598" s="394">
        <f>G740</f>
        <v>0</v>
      </c>
      <c r="H1598" s="421">
        <f>G1598*(1-VLOOKUP($F1598,SHT,2,FALSE))+H740*(1-VLOOKUP($F1598,SHT,2,FALSE))</f>
        <v>0</v>
      </c>
      <c r="I1598" s="389">
        <f t="shared" ref="I1598:V1598" si="743">I740*(1-VLOOKUP($F1598,SHT,2,FALSE))</f>
        <v>0</v>
      </c>
      <c r="J1598" s="389">
        <f t="shared" si="743"/>
        <v>0</v>
      </c>
      <c r="K1598" s="390">
        <f t="shared" si="743"/>
        <v>0</v>
      </c>
      <c r="L1598" s="391">
        <f t="shared" si="743"/>
        <v>0</v>
      </c>
      <c r="M1598" s="396">
        <f t="shared" si="743"/>
        <v>0</v>
      </c>
      <c r="N1598" s="392">
        <f t="shared" si="743"/>
        <v>0</v>
      </c>
      <c r="O1598" s="392">
        <f t="shared" si="743"/>
        <v>0</v>
      </c>
      <c r="P1598" s="392">
        <f t="shared" si="743"/>
        <v>0</v>
      </c>
      <c r="Q1598" s="392">
        <f t="shared" si="743"/>
        <v>0</v>
      </c>
      <c r="R1598" s="392">
        <f t="shared" si="743"/>
        <v>0</v>
      </c>
      <c r="S1598" s="392">
        <f t="shared" si="743"/>
        <v>0</v>
      </c>
      <c r="T1598" s="388">
        <f t="shared" si="743"/>
        <v>0</v>
      </c>
      <c r="U1598" s="392">
        <f t="shared" si="743"/>
        <v>0</v>
      </c>
      <c r="V1598" s="393">
        <f t="shared" si="743"/>
        <v>0</v>
      </c>
      <c r="W1598" s="37">
        <f>W740</f>
        <v>0</v>
      </c>
      <c r="Y1598"/>
    </row>
    <row r="1599" spans="1:25" outlineLevel="1" x14ac:dyDescent="0.25">
      <c r="A1599" s="212"/>
      <c r="B1599" s="465"/>
      <c r="C1599" s="272"/>
      <c r="D1599" s="272"/>
      <c r="E1599" s="273"/>
      <c r="F1599" s="274" t="s">
        <v>30</v>
      </c>
      <c r="G1599" s="394">
        <f>G741</f>
        <v>0</v>
      </c>
      <c r="H1599" s="421">
        <f>G1599*(1-VLOOKUP($F1599,SHT,2,FALSE))+H741*(1-VLOOKUP($F1599,SHT,2,FALSE))</f>
        <v>0</v>
      </c>
      <c r="I1599" s="389">
        <f t="shared" ref="I1599:V1599" si="744">I741*(1-VLOOKUP($F1599,SHT,2,FALSE))</f>
        <v>0</v>
      </c>
      <c r="J1599" s="389">
        <f t="shared" si="744"/>
        <v>0</v>
      </c>
      <c r="K1599" s="390">
        <f t="shared" si="744"/>
        <v>0</v>
      </c>
      <c r="L1599" s="391">
        <f t="shared" si="744"/>
        <v>0</v>
      </c>
      <c r="M1599" s="396">
        <f t="shared" si="744"/>
        <v>0</v>
      </c>
      <c r="N1599" s="392">
        <f t="shared" si="744"/>
        <v>0</v>
      </c>
      <c r="O1599" s="392">
        <f t="shared" si="744"/>
        <v>0</v>
      </c>
      <c r="P1599" s="392">
        <f t="shared" si="744"/>
        <v>0</v>
      </c>
      <c r="Q1599" s="392">
        <f t="shared" si="744"/>
        <v>0</v>
      </c>
      <c r="R1599" s="392">
        <f t="shared" si="744"/>
        <v>0</v>
      </c>
      <c r="S1599" s="392">
        <f t="shared" si="744"/>
        <v>0</v>
      </c>
      <c r="T1599" s="388">
        <f t="shared" si="744"/>
        <v>0</v>
      </c>
      <c r="U1599" s="392">
        <f t="shared" si="744"/>
        <v>0</v>
      </c>
      <c r="V1599" s="393">
        <f t="shared" si="744"/>
        <v>0</v>
      </c>
      <c r="W1599" s="37">
        <f>W741</f>
        <v>0</v>
      </c>
      <c r="Y1599"/>
    </row>
    <row r="1600" spans="1:25" x14ac:dyDescent="0.25">
      <c r="A1600" s="212"/>
      <c r="B1600" s="465"/>
      <c r="C1600" s="272"/>
      <c r="D1600" s="272"/>
      <c r="E1600" s="273" t="s">
        <v>31</v>
      </c>
      <c r="F1600" s="273"/>
      <c r="G1600" s="367">
        <f t="shared" ref="G1600:W1600" si="745">SUBTOTAL(9,G1601:G1604)</f>
        <v>0</v>
      </c>
      <c r="H1600" s="368">
        <f t="shared" si="745"/>
        <v>0</v>
      </c>
      <c r="I1600" s="369">
        <f t="shared" si="745"/>
        <v>0</v>
      </c>
      <c r="J1600" s="369">
        <f t="shared" si="745"/>
        <v>0</v>
      </c>
      <c r="K1600" s="370">
        <f t="shared" si="745"/>
        <v>0</v>
      </c>
      <c r="L1600" s="364">
        <f t="shared" si="745"/>
        <v>0</v>
      </c>
      <c r="M1600" s="364">
        <f t="shared" si="745"/>
        <v>0</v>
      </c>
      <c r="N1600" s="364">
        <f t="shared" si="745"/>
        <v>0</v>
      </c>
      <c r="O1600" s="364">
        <f t="shared" si="745"/>
        <v>0</v>
      </c>
      <c r="P1600" s="364">
        <f t="shared" si="745"/>
        <v>0</v>
      </c>
      <c r="Q1600" s="364">
        <f t="shared" si="745"/>
        <v>0</v>
      </c>
      <c r="R1600" s="364">
        <f t="shared" si="745"/>
        <v>0</v>
      </c>
      <c r="S1600" s="364">
        <f t="shared" si="745"/>
        <v>0</v>
      </c>
      <c r="T1600" s="364">
        <f t="shared" si="745"/>
        <v>0</v>
      </c>
      <c r="U1600" s="364">
        <f t="shared" si="745"/>
        <v>0</v>
      </c>
      <c r="V1600" s="364">
        <f t="shared" si="745"/>
        <v>0</v>
      </c>
      <c r="W1600" s="366">
        <f t="shared" si="745"/>
        <v>0</v>
      </c>
      <c r="Y1600"/>
    </row>
    <row r="1601" spans="1:25" outlineLevel="1" x14ac:dyDescent="0.25">
      <c r="A1601" s="212"/>
      <c r="B1601" s="465"/>
      <c r="C1601" s="272"/>
      <c r="D1601" s="272"/>
      <c r="E1601" s="273"/>
      <c r="F1601" s="274" t="s">
        <v>32</v>
      </c>
      <c r="G1601" s="394">
        <f>G743</f>
        <v>0</v>
      </c>
      <c r="H1601" s="421">
        <f>G1601*(1-VLOOKUP($F1601,SHT,2,FALSE))+H743*(1-VLOOKUP($F1601,SHT,2,FALSE))</f>
        <v>0</v>
      </c>
      <c r="I1601" s="389">
        <f t="shared" ref="I1601:V1601" si="746">I743*(1-VLOOKUP($F1601,SHT,2,FALSE))</f>
        <v>0</v>
      </c>
      <c r="J1601" s="389">
        <f t="shared" si="746"/>
        <v>0</v>
      </c>
      <c r="K1601" s="390">
        <f t="shared" si="746"/>
        <v>0</v>
      </c>
      <c r="L1601" s="391">
        <f t="shared" si="746"/>
        <v>0</v>
      </c>
      <c r="M1601" s="396">
        <f t="shared" si="746"/>
        <v>0</v>
      </c>
      <c r="N1601" s="392">
        <f t="shared" si="746"/>
        <v>0</v>
      </c>
      <c r="O1601" s="392">
        <f t="shared" si="746"/>
        <v>0</v>
      </c>
      <c r="P1601" s="392">
        <f t="shared" si="746"/>
        <v>0</v>
      </c>
      <c r="Q1601" s="392">
        <f t="shared" si="746"/>
        <v>0</v>
      </c>
      <c r="R1601" s="392">
        <f t="shared" si="746"/>
        <v>0</v>
      </c>
      <c r="S1601" s="392">
        <f t="shared" si="746"/>
        <v>0</v>
      </c>
      <c r="T1601" s="388">
        <f t="shared" si="746"/>
        <v>0</v>
      </c>
      <c r="U1601" s="392">
        <f t="shared" si="746"/>
        <v>0</v>
      </c>
      <c r="V1601" s="393">
        <f t="shared" si="746"/>
        <v>0</v>
      </c>
      <c r="W1601" s="37">
        <f>W743</f>
        <v>0</v>
      </c>
      <c r="Y1601"/>
    </row>
    <row r="1602" spans="1:25" outlineLevel="1" x14ac:dyDescent="0.25">
      <c r="A1602" s="212"/>
      <c r="B1602" s="465"/>
      <c r="C1602" s="272"/>
      <c r="D1602" s="272"/>
      <c r="E1602" s="273"/>
      <c r="F1602" s="274" t="s">
        <v>33</v>
      </c>
      <c r="G1602" s="394">
        <f>G744</f>
        <v>0</v>
      </c>
      <c r="H1602" s="421">
        <f>G1602*(1-VLOOKUP($F1602,SHT,2,FALSE))+H744*(1-VLOOKUP($F1602,SHT,2,FALSE))</f>
        <v>0</v>
      </c>
      <c r="I1602" s="389">
        <f t="shared" ref="I1602:V1602" si="747">I744*(1-VLOOKUP($F1602,SHT,2,FALSE))</f>
        <v>0</v>
      </c>
      <c r="J1602" s="389">
        <f t="shared" si="747"/>
        <v>0</v>
      </c>
      <c r="K1602" s="390">
        <f t="shared" si="747"/>
        <v>0</v>
      </c>
      <c r="L1602" s="391">
        <f t="shared" si="747"/>
        <v>0</v>
      </c>
      <c r="M1602" s="396">
        <f t="shared" si="747"/>
        <v>0</v>
      </c>
      <c r="N1602" s="392">
        <f t="shared" si="747"/>
        <v>0</v>
      </c>
      <c r="O1602" s="392">
        <f t="shared" si="747"/>
        <v>0</v>
      </c>
      <c r="P1602" s="392">
        <f t="shared" si="747"/>
        <v>0</v>
      </c>
      <c r="Q1602" s="392">
        <f t="shared" si="747"/>
        <v>0</v>
      </c>
      <c r="R1602" s="392">
        <f t="shared" si="747"/>
        <v>0</v>
      </c>
      <c r="S1602" s="392">
        <f t="shared" si="747"/>
        <v>0</v>
      </c>
      <c r="T1602" s="388">
        <f t="shared" si="747"/>
        <v>0</v>
      </c>
      <c r="U1602" s="392">
        <f t="shared" si="747"/>
        <v>0</v>
      </c>
      <c r="V1602" s="393">
        <f t="shared" si="747"/>
        <v>0</v>
      </c>
      <c r="W1602" s="37">
        <f>W744</f>
        <v>0</v>
      </c>
      <c r="Y1602"/>
    </row>
    <row r="1603" spans="1:25" outlineLevel="1" x14ac:dyDescent="0.25">
      <c r="A1603" s="212"/>
      <c r="B1603" s="465"/>
      <c r="C1603" s="272"/>
      <c r="D1603" s="272"/>
      <c r="E1603" s="273"/>
      <c r="F1603" s="274" t="s">
        <v>34</v>
      </c>
      <c r="G1603" s="394">
        <f>G745</f>
        <v>0</v>
      </c>
      <c r="H1603" s="421">
        <f>G1603*(1-VLOOKUP($F1603,SHT,2,FALSE))+H745*(1-VLOOKUP($F1603,SHT,2,FALSE))</f>
        <v>0</v>
      </c>
      <c r="I1603" s="389">
        <f t="shared" ref="I1603:V1603" si="748">I745*(1-VLOOKUP($F1603,SHT,2,FALSE))</f>
        <v>0</v>
      </c>
      <c r="J1603" s="389">
        <f t="shared" si="748"/>
        <v>0</v>
      </c>
      <c r="K1603" s="390">
        <f t="shared" si="748"/>
        <v>0</v>
      </c>
      <c r="L1603" s="391">
        <f t="shared" si="748"/>
        <v>0</v>
      </c>
      <c r="M1603" s="396">
        <f t="shared" si="748"/>
        <v>0</v>
      </c>
      <c r="N1603" s="392">
        <f t="shared" si="748"/>
        <v>0</v>
      </c>
      <c r="O1603" s="392">
        <f t="shared" si="748"/>
        <v>0</v>
      </c>
      <c r="P1603" s="392">
        <f t="shared" si="748"/>
        <v>0</v>
      </c>
      <c r="Q1603" s="392">
        <f t="shared" si="748"/>
        <v>0</v>
      </c>
      <c r="R1603" s="392">
        <f t="shared" si="748"/>
        <v>0</v>
      </c>
      <c r="S1603" s="392">
        <f t="shared" si="748"/>
        <v>0</v>
      </c>
      <c r="T1603" s="388">
        <f t="shared" si="748"/>
        <v>0</v>
      </c>
      <c r="U1603" s="392">
        <f t="shared" si="748"/>
        <v>0</v>
      </c>
      <c r="V1603" s="393">
        <f t="shared" si="748"/>
        <v>0</v>
      </c>
      <c r="W1603" s="37">
        <f>W745</f>
        <v>0</v>
      </c>
      <c r="Y1603"/>
    </row>
    <row r="1604" spans="1:25" outlineLevel="1" x14ac:dyDescent="0.25">
      <c r="A1604" s="212"/>
      <c r="B1604" s="465"/>
      <c r="C1604" s="272"/>
      <c r="D1604" s="272"/>
      <c r="E1604" s="273"/>
      <c r="F1604" s="274" t="s">
        <v>35</v>
      </c>
      <c r="G1604" s="394">
        <f>G746</f>
        <v>0</v>
      </c>
      <c r="H1604" s="421">
        <f>G1604*(1-VLOOKUP($F1604,SHT,2,FALSE))+H746*(1-VLOOKUP($F1604,SHT,2,FALSE))</f>
        <v>0</v>
      </c>
      <c r="I1604" s="389">
        <f t="shared" ref="I1604:V1604" si="749">I746*(1-VLOOKUP($F1604,SHT,2,FALSE))</f>
        <v>0</v>
      </c>
      <c r="J1604" s="389">
        <f t="shared" si="749"/>
        <v>0</v>
      </c>
      <c r="K1604" s="390">
        <f t="shared" si="749"/>
        <v>0</v>
      </c>
      <c r="L1604" s="391">
        <f t="shared" si="749"/>
        <v>0</v>
      </c>
      <c r="M1604" s="396">
        <f t="shared" si="749"/>
        <v>0</v>
      </c>
      <c r="N1604" s="392">
        <f t="shared" si="749"/>
        <v>0</v>
      </c>
      <c r="O1604" s="392">
        <f t="shared" si="749"/>
        <v>0</v>
      </c>
      <c r="P1604" s="392">
        <f t="shared" si="749"/>
        <v>0</v>
      </c>
      <c r="Q1604" s="392">
        <f t="shared" si="749"/>
        <v>0</v>
      </c>
      <c r="R1604" s="392">
        <f t="shared" si="749"/>
        <v>0</v>
      </c>
      <c r="S1604" s="392">
        <f t="shared" si="749"/>
        <v>0</v>
      </c>
      <c r="T1604" s="388">
        <f t="shared" si="749"/>
        <v>0</v>
      </c>
      <c r="U1604" s="392">
        <f t="shared" si="749"/>
        <v>0</v>
      </c>
      <c r="V1604" s="393">
        <f t="shared" si="749"/>
        <v>0</v>
      </c>
      <c r="W1604" s="37">
        <f>W746</f>
        <v>0</v>
      </c>
      <c r="Y1604"/>
    </row>
    <row r="1605" spans="1:25" x14ac:dyDescent="0.25">
      <c r="A1605" s="212"/>
      <c r="B1605" s="465"/>
      <c r="C1605" s="272"/>
      <c r="D1605" s="272" t="s">
        <v>36</v>
      </c>
      <c r="E1605" s="273"/>
      <c r="F1605" s="273"/>
      <c r="G1605" s="367"/>
      <c r="H1605" s="368"/>
      <c r="I1605" s="369"/>
      <c r="J1605" s="369"/>
      <c r="K1605" s="370"/>
      <c r="L1605" s="363"/>
      <c r="M1605" s="364"/>
      <c r="N1605" s="364"/>
      <c r="O1605" s="364"/>
      <c r="P1605" s="364"/>
      <c r="Q1605" s="364"/>
      <c r="R1605" s="364"/>
      <c r="S1605" s="364"/>
      <c r="T1605" s="364"/>
      <c r="U1605" s="364"/>
      <c r="V1605" s="365"/>
      <c r="W1605" s="366"/>
      <c r="Y1605"/>
    </row>
    <row r="1606" spans="1:25" x14ac:dyDescent="0.25">
      <c r="A1606" s="212"/>
      <c r="B1606" s="465"/>
      <c r="C1606" s="272"/>
      <c r="D1606" s="272"/>
      <c r="E1606" s="275" t="s">
        <v>37</v>
      </c>
      <c r="F1606" s="273"/>
      <c r="G1606" s="367">
        <f t="shared" ref="G1606:W1606" si="750">SUBTOTAL(9,G1607:G1609)</f>
        <v>0</v>
      </c>
      <c r="H1606" s="368">
        <f t="shared" si="750"/>
        <v>0</v>
      </c>
      <c r="I1606" s="369">
        <f t="shared" si="750"/>
        <v>0</v>
      </c>
      <c r="J1606" s="369">
        <f t="shared" si="750"/>
        <v>0</v>
      </c>
      <c r="K1606" s="370">
        <f t="shared" si="750"/>
        <v>0</v>
      </c>
      <c r="L1606" s="364">
        <f t="shared" si="750"/>
        <v>0</v>
      </c>
      <c r="M1606" s="364">
        <f t="shared" si="750"/>
        <v>0</v>
      </c>
      <c r="N1606" s="364">
        <f t="shared" si="750"/>
        <v>0</v>
      </c>
      <c r="O1606" s="364">
        <f t="shared" si="750"/>
        <v>0</v>
      </c>
      <c r="P1606" s="364">
        <f t="shared" si="750"/>
        <v>0</v>
      </c>
      <c r="Q1606" s="364">
        <f t="shared" si="750"/>
        <v>0</v>
      </c>
      <c r="R1606" s="364">
        <f t="shared" si="750"/>
        <v>0</v>
      </c>
      <c r="S1606" s="364">
        <f t="shared" si="750"/>
        <v>0</v>
      </c>
      <c r="T1606" s="364">
        <f t="shared" si="750"/>
        <v>0</v>
      </c>
      <c r="U1606" s="364">
        <f t="shared" si="750"/>
        <v>0</v>
      </c>
      <c r="V1606" s="364">
        <f t="shared" si="750"/>
        <v>0</v>
      </c>
      <c r="W1606" s="366">
        <f t="shared" si="750"/>
        <v>0</v>
      </c>
      <c r="Y1606"/>
    </row>
    <row r="1607" spans="1:25" outlineLevel="1" x14ac:dyDescent="0.25">
      <c r="A1607" s="212"/>
      <c r="B1607" s="465"/>
      <c r="C1607" s="272"/>
      <c r="D1607" s="272"/>
      <c r="E1607" s="275"/>
      <c r="F1607" s="274" t="s">
        <v>38</v>
      </c>
      <c r="G1607" s="394">
        <f>G749</f>
        <v>0</v>
      </c>
      <c r="H1607" s="421">
        <f>G1607*(1-VLOOKUP($F1607,SHT,2,FALSE))+H749*(1-VLOOKUP($F1607,SHT,2,FALSE))</f>
        <v>0</v>
      </c>
      <c r="I1607" s="389">
        <f t="shared" ref="I1607:V1607" si="751">I749*(1-VLOOKUP($F1607,SHT,2,FALSE))</f>
        <v>0</v>
      </c>
      <c r="J1607" s="389">
        <f t="shared" si="751"/>
        <v>0</v>
      </c>
      <c r="K1607" s="390">
        <f t="shared" si="751"/>
        <v>0</v>
      </c>
      <c r="L1607" s="391">
        <f t="shared" si="751"/>
        <v>0</v>
      </c>
      <c r="M1607" s="396">
        <f t="shared" si="751"/>
        <v>0</v>
      </c>
      <c r="N1607" s="392">
        <f t="shared" si="751"/>
        <v>0</v>
      </c>
      <c r="O1607" s="392">
        <f t="shared" si="751"/>
        <v>0</v>
      </c>
      <c r="P1607" s="392">
        <f t="shared" si="751"/>
        <v>0</v>
      </c>
      <c r="Q1607" s="392">
        <f t="shared" si="751"/>
        <v>0</v>
      </c>
      <c r="R1607" s="392">
        <f t="shared" si="751"/>
        <v>0</v>
      </c>
      <c r="S1607" s="392">
        <f t="shared" si="751"/>
        <v>0</v>
      </c>
      <c r="T1607" s="388">
        <f t="shared" si="751"/>
        <v>0</v>
      </c>
      <c r="U1607" s="392">
        <f t="shared" si="751"/>
        <v>0</v>
      </c>
      <c r="V1607" s="393">
        <f t="shared" si="751"/>
        <v>0</v>
      </c>
      <c r="W1607" s="37">
        <f>W749</f>
        <v>0</v>
      </c>
      <c r="Y1607"/>
    </row>
    <row r="1608" spans="1:25" outlineLevel="1" x14ac:dyDescent="0.25">
      <c r="A1608" s="212"/>
      <c r="B1608" s="465"/>
      <c r="C1608" s="272"/>
      <c r="D1608" s="272"/>
      <c r="E1608" s="273"/>
      <c r="F1608" s="274" t="s">
        <v>39</v>
      </c>
      <c r="G1608" s="394">
        <f>G750</f>
        <v>0</v>
      </c>
      <c r="H1608" s="421">
        <f>G1608*(1-VLOOKUP($F1608,SHT,2,FALSE))+H750*(1-VLOOKUP($F1608,SHT,2,FALSE))</f>
        <v>0</v>
      </c>
      <c r="I1608" s="389">
        <f t="shared" ref="I1608:V1608" si="752">I750*(1-VLOOKUP($F1608,SHT,2,FALSE))</f>
        <v>0</v>
      </c>
      <c r="J1608" s="389">
        <f t="shared" si="752"/>
        <v>0</v>
      </c>
      <c r="K1608" s="390">
        <f t="shared" si="752"/>
        <v>0</v>
      </c>
      <c r="L1608" s="391">
        <f t="shared" si="752"/>
        <v>0</v>
      </c>
      <c r="M1608" s="396">
        <f t="shared" si="752"/>
        <v>0</v>
      </c>
      <c r="N1608" s="392">
        <f t="shared" si="752"/>
        <v>0</v>
      </c>
      <c r="O1608" s="392">
        <f t="shared" si="752"/>
        <v>0</v>
      </c>
      <c r="P1608" s="392">
        <f t="shared" si="752"/>
        <v>0</v>
      </c>
      <c r="Q1608" s="392">
        <f t="shared" si="752"/>
        <v>0</v>
      </c>
      <c r="R1608" s="392">
        <f t="shared" si="752"/>
        <v>0</v>
      </c>
      <c r="S1608" s="392">
        <f t="shared" si="752"/>
        <v>0</v>
      </c>
      <c r="T1608" s="388">
        <f t="shared" si="752"/>
        <v>0</v>
      </c>
      <c r="U1608" s="392">
        <f t="shared" si="752"/>
        <v>0</v>
      </c>
      <c r="V1608" s="393">
        <f t="shared" si="752"/>
        <v>0</v>
      </c>
      <c r="W1608" s="37">
        <f>W750</f>
        <v>0</v>
      </c>
      <c r="Y1608"/>
    </row>
    <row r="1609" spans="1:25" outlineLevel="1" x14ac:dyDescent="0.25">
      <c r="A1609" s="212"/>
      <c r="B1609" s="465"/>
      <c r="C1609" s="272"/>
      <c r="D1609" s="272"/>
      <c r="E1609" s="273"/>
      <c r="F1609" s="274" t="s">
        <v>40</v>
      </c>
      <c r="G1609" s="394">
        <f>G751</f>
        <v>0</v>
      </c>
      <c r="H1609" s="421">
        <f>G1609*(1-VLOOKUP($F1609,SHT,2,FALSE))+H751*(1-VLOOKUP($F1609,SHT,2,FALSE))</f>
        <v>0</v>
      </c>
      <c r="I1609" s="389">
        <f t="shared" ref="I1609:V1609" si="753">I751*(1-VLOOKUP($F1609,SHT,2,FALSE))</f>
        <v>0</v>
      </c>
      <c r="J1609" s="389">
        <f t="shared" si="753"/>
        <v>0</v>
      </c>
      <c r="K1609" s="390">
        <f t="shared" si="753"/>
        <v>0</v>
      </c>
      <c r="L1609" s="391">
        <f t="shared" si="753"/>
        <v>0</v>
      </c>
      <c r="M1609" s="396">
        <f t="shared" si="753"/>
        <v>0</v>
      </c>
      <c r="N1609" s="392">
        <f t="shared" si="753"/>
        <v>0</v>
      </c>
      <c r="O1609" s="392">
        <f t="shared" si="753"/>
        <v>0</v>
      </c>
      <c r="P1609" s="392">
        <f t="shared" si="753"/>
        <v>0</v>
      </c>
      <c r="Q1609" s="392">
        <f t="shared" si="753"/>
        <v>0</v>
      </c>
      <c r="R1609" s="392">
        <f t="shared" si="753"/>
        <v>0</v>
      </c>
      <c r="S1609" s="392">
        <f t="shared" si="753"/>
        <v>0</v>
      </c>
      <c r="T1609" s="388">
        <f t="shared" si="753"/>
        <v>0</v>
      </c>
      <c r="U1609" s="392">
        <f t="shared" si="753"/>
        <v>0</v>
      </c>
      <c r="V1609" s="393">
        <f t="shared" si="753"/>
        <v>0</v>
      </c>
      <c r="W1609" s="37">
        <f>W751</f>
        <v>0</v>
      </c>
      <c r="Y1609"/>
    </row>
    <row r="1610" spans="1:25" x14ac:dyDescent="0.25">
      <c r="A1610" s="212"/>
      <c r="B1610" s="465"/>
      <c r="C1610" s="272"/>
      <c r="D1610" s="272"/>
      <c r="E1610" s="273" t="s">
        <v>41</v>
      </c>
      <c r="F1610" s="273"/>
      <c r="G1610" s="367">
        <f t="shared" ref="G1610:W1610" si="754">SUBTOTAL(9,G1611:G1613)</f>
        <v>0</v>
      </c>
      <c r="H1610" s="368">
        <f t="shared" si="754"/>
        <v>0</v>
      </c>
      <c r="I1610" s="369">
        <f t="shared" si="754"/>
        <v>0</v>
      </c>
      <c r="J1610" s="369">
        <f t="shared" si="754"/>
        <v>0</v>
      </c>
      <c r="K1610" s="370">
        <f t="shared" si="754"/>
        <v>0</v>
      </c>
      <c r="L1610" s="364">
        <f t="shared" si="754"/>
        <v>0</v>
      </c>
      <c r="M1610" s="364">
        <f t="shared" si="754"/>
        <v>0</v>
      </c>
      <c r="N1610" s="364">
        <f t="shared" si="754"/>
        <v>0</v>
      </c>
      <c r="O1610" s="364">
        <f t="shared" si="754"/>
        <v>0</v>
      </c>
      <c r="P1610" s="364">
        <f t="shared" si="754"/>
        <v>0</v>
      </c>
      <c r="Q1610" s="364">
        <f t="shared" si="754"/>
        <v>0</v>
      </c>
      <c r="R1610" s="364">
        <f t="shared" si="754"/>
        <v>0</v>
      </c>
      <c r="S1610" s="364">
        <f t="shared" si="754"/>
        <v>0</v>
      </c>
      <c r="T1610" s="364">
        <f t="shared" si="754"/>
        <v>0</v>
      </c>
      <c r="U1610" s="364">
        <f t="shared" si="754"/>
        <v>0</v>
      </c>
      <c r="V1610" s="364">
        <f t="shared" si="754"/>
        <v>0</v>
      </c>
      <c r="W1610" s="366">
        <f t="shared" si="754"/>
        <v>0</v>
      </c>
      <c r="Y1610"/>
    </row>
    <row r="1611" spans="1:25" outlineLevel="1" x14ac:dyDescent="0.25">
      <c r="A1611" s="212"/>
      <c r="B1611" s="465"/>
      <c r="C1611" s="272"/>
      <c r="D1611" s="272"/>
      <c r="E1611" s="273"/>
      <c r="F1611" s="274" t="s">
        <v>42</v>
      </c>
      <c r="G1611" s="394">
        <f>G753</f>
        <v>0</v>
      </c>
      <c r="H1611" s="421">
        <f>G1611*(1-VLOOKUP($F1611,SHT,2,FALSE))+H753*(1-VLOOKUP($F1611,SHT,2,FALSE))</f>
        <v>0</v>
      </c>
      <c r="I1611" s="389">
        <f t="shared" ref="I1611:V1611" si="755">I753*(1-VLOOKUP($F1611,SHT,2,FALSE))</f>
        <v>0</v>
      </c>
      <c r="J1611" s="389">
        <f t="shared" si="755"/>
        <v>0</v>
      </c>
      <c r="K1611" s="390">
        <f t="shared" si="755"/>
        <v>0</v>
      </c>
      <c r="L1611" s="391">
        <f t="shared" si="755"/>
        <v>0</v>
      </c>
      <c r="M1611" s="396">
        <f t="shared" si="755"/>
        <v>0</v>
      </c>
      <c r="N1611" s="392">
        <f t="shared" si="755"/>
        <v>0</v>
      </c>
      <c r="O1611" s="392">
        <f t="shared" si="755"/>
        <v>0</v>
      </c>
      <c r="P1611" s="392">
        <f t="shared" si="755"/>
        <v>0</v>
      </c>
      <c r="Q1611" s="392">
        <f t="shared" si="755"/>
        <v>0</v>
      </c>
      <c r="R1611" s="392">
        <f t="shared" si="755"/>
        <v>0</v>
      </c>
      <c r="S1611" s="392">
        <f t="shared" si="755"/>
        <v>0</v>
      </c>
      <c r="T1611" s="388">
        <f t="shared" si="755"/>
        <v>0</v>
      </c>
      <c r="U1611" s="392">
        <f t="shared" si="755"/>
        <v>0</v>
      </c>
      <c r="V1611" s="393">
        <f t="shared" si="755"/>
        <v>0</v>
      </c>
      <c r="W1611" s="37">
        <f>W753</f>
        <v>0</v>
      </c>
      <c r="Y1611"/>
    </row>
    <row r="1612" spans="1:25" outlineLevel="1" x14ac:dyDescent="0.25">
      <c r="A1612" s="212"/>
      <c r="B1612" s="465"/>
      <c r="C1612" s="272"/>
      <c r="D1612" s="272"/>
      <c r="E1612" s="273"/>
      <c r="F1612" s="274" t="s">
        <v>43</v>
      </c>
      <c r="G1612" s="394">
        <f>G754</f>
        <v>0</v>
      </c>
      <c r="H1612" s="421">
        <f>G1612*(1-VLOOKUP($F1612,SHT,2,FALSE))+H754*(1-VLOOKUP($F1612,SHT,2,FALSE))</f>
        <v>0</v>
      </c>
      <c r="I1612" s="389">
        <f t="shared" ref="I1612:V1612" si="756">I754*(1-VLOOKUP($F1612,SHT,2,FALSE))</f>
        <v>0</v>
      </c>
      <c r="J1612" s="389">
        <f t="shared" si="756"/>
        <v>0</v>
      </c>
      <c r="K1612" s="390">
        <f t="shared" si="756"/>
        <v>0</v>
      </c>
      <c r="L1612" s="391">
        <f t="shared" si="756"/>
        <v>0</v>
      </c>
      <c r="M1612" s="396">
        <f t="shared" si="756"/>
        <v>0</v>
      </c>
      <c r="N1612" s="392">
        <f t="shared" si="756"/>
        <v>0</v>
      </c>
      <c r="O1612" s="392">
        <f t="shared" si="756"/>
        <v>0</v>
      </c>
      <c r="P1612" s="392">
        <f t="shared" si="756"/>
        <v>0</v>
      </c>
      <c r="Q1612" s="392">
        <f t="shared" si="756"/>
        <v>0</v>
      </c>
      <c r="R1612" s="392">
        <f t="shared" si="756"/>
        <v>0</v>
      </c>
      <c r="S1612" s="392">
        <f t="shared" si="756"/>
        <v>0</v>
      </c>
      <c r="T1612" s="388">
        <f t="shared" si="756"/>
        <v>0</v>
      </c>
      <c r="U1612" s="392">
        <f t="shared" si="756"/>
        <v>0</v>
      </c>
      <c r="V1612" s="393">
        <f t="shared" si="756"/>
        <v>0</v>
      </c>
      <c r="W1612" s="37">
        <f>W754</f>
        <v>0</v>
      </c>
      <c r="Y1612"/>
    </row>
    <row r="1613" spans="1:25" outlineLevel="1" x14ac:dyDescent="0.25">
      <c r="A1613" s="212"/>
      <c r="B1613" s="465"/>
      <c r="C1613" s="272"/>
      <c r="D1613" s="272"/>
      <c r="E1613" s="273"/>
      <c r="F1613" s="274" t="s">
        <v>44</v>
      </c>
      <c r="G1613" s="394">
        <f>G755</f>
        <v>0</v>
      </c>
      <c r="H1613" s="421">
        <f>G1613*(1-VLOOKUP($F1613,SHT,2,FALSE))+H755*(1-VLOOKUP($F1613,SHT,2,FALSE))</f>
        <v>0</v>
      </c>
      <c r="I1613" s="389">
        <f t="shared" ref="I1613:V1613" si="757">I755*(1-VLOOKUP($F1613,SHT,2,FALSE))</f>
        <v>0</v>
      </c>
      <c r="J1613" s="389">
        <f t="shared" si="757"/>
        <v>0</v>
      </c>
      <c r="K1613" s="390">
        <f t="shared" si="757"/>
        <v>0</v>
      </c>
      <c r="L1613" s="391">
        <f t="shared" si="757"/>
        <v>0</v>
      </c>
      <c r="M1613" s="396">
        <f t="shared" si="757"/>
        <v>0</v>
      </c>
      <c r="N1613" s="392">
        <f t="shared" si="757"/>
        <v>0</v>
      </c>
      <c r="O1613" s="392">
        <f t="shared" si="757"/>
        <v>0</v>
      </c>
      <c r="P1613" s="392">
        <f t="shared" si="757"/>
        <v>0</v>
      </c>
      <c r="Q1613" s="392">
        <f t="shared" si="757"/>
        <v>0</v>
      </c>
      <c r="R1613" s="392">
        <f t="shared" si="757"/>
        <v>0</v>
      </c>
      <c r="S1613" s="392">
        <f t="shared" si="757"/>
        <v>0</v>
      </c>
      <c r="T1613" s="388">
        <f t="shared" si="757"/>
        <v>0</v>
      </c>
      <c r="U1613" s="392">
        <f t="shared" si="757"/>
        <v>0</v>
      </c>
      <c r="V1613" s="393">
        <f t="shared" si="757"/>
        <v>0</v>
      </c>
      <c r="W1613" s="37">
        <f>W755</f>
        <v>0</v>
      </c>
      <c r="Y1613"/>
    </row>
    <row r="1614" spans="1:25" x14ac:dyDescent="0.25">
      <c r="A1614" s="212"/>
      <c r="B1614" s="465"/>
      <c r="C1614" s="272"/>
      <c r="D1614" s="272"/>
      <c r="E1614" s="273" t="s">
        <v>45</v>
      </c>
      <c r="F1614" s="273"/>
      <c r="G1614" s="367">
        <f t="shared" ref="G1614:W1614" si="758">SUBTOTAL(9,G1615:G1617)</f>
        <v>0</v>
      </c>
      <c r="H1614" s="368">
        <f t="shared" si="758"/>
        <v>0</v>
      </c>
      <c r="I1614" s="369">
        <f t="shared" si="758"/>
        <v>0</v>
      </c>
      <c r="J1614" s="369">
        <f t="shared" si="758"/>
        <v>0</v>
      </c>
      <c r="K1614" s="370">
        <f t="shared" si="758"/>
        <v>0</v>
      </c>
      <c r="L1614" s="364">
        <f t="shared" si="758"/>
        <v>0</v>
      </c>
      <c r="M1614" s="364">
        <f t="shared" si="758"/>
        <v>0</v>
      </c>
      <c r="N1614" s="364">
        <f t="shared" si="758"/>
        <v>0</v>
      </c>
      <c r="O1614" s="364">
        <f t="shared" si="758"/>
        <v>0</v>
      </c>
      <c r="P1614" s="364">
        <f t="shared" si="758"/>
        <v>0</v>
      </c>
      <c r="Q1614" s="364">
        <f t="shared" si="758"/>
        <v>0</v>
      </c>
      <c r="R1614" s="364">
        <f t="shared" si="758"/>
        <v>0</v>
      </c>
      <c r="S1614" s="364">
        <f t="shared" si="758"/>
        <v>0</v>
      </c>
      <c r="T1614" s="364">
        <f t="shared" si="758"/>
        <v>0</v>
      </c>
      <c r="U1614" s="364">
        <f t="shared" si="758"/>
        <v>0</v>
      </c>
      <c r="V1614" s="364">
        <f t="shared" si="758"/>
        <v>0</v>
      </c>
      <c r="W1614" s="366">
        <f t="shared" si="758"/>
        <v>0</v>
      </c>
      <c r="Y1614"/>
    </row>
    <row r="1615" spans="1:25" outlineLevel="1" x14ac:dyDescent="0.25">
      <c r="A1615" s="212"/>
      <c r="B1615" s="465"/>
      <c r="C1615" s="272"/>
      <c r="D1615" s="272"/>
      <c r="E1615" s="273"/>
      <c r="F1615" s="274" t="s">
        <v>46</v>
      </c>
      <c r="G1615" s="394">
        <f>G757</f>
        <v>0</v>
      </c>
      <c r="H1615" s="421">
        <f>G1615*(1-VLOOKUP($F1615,SHT,2,FALSE))+H757*(1-VLOOKUP($F1615,SHT,2,FALSE))</f>
        <v>0</v>
      </c>
      <c r="I1615" s="389">
        <f t="shared" ref="I1615:V1615" si="759">I757*(1-VLOOKUP($F1615,SHT,2,FALSE))</f>
        <v>0</v>
      </c>
      <c r="J1615" s="389">
        <f t="shared" si="759"/>
        <v>0</v>
      </c>
      <c r="K1615" s="390">
        <f t="shared" si="759"/>
        <v>0</v>
      </c>
      <c r="L1615" s="391">
        <f t="shared" si="759"/>
        <v>0</v>
      </c>
      <c r="M1615" s="396">
        <f t="shared" si="759"/>
        <v>0</v>
      </c>
      <c r="N1615" s="392">
        <f t="shared" si="759"/>
        <v>0</v>
      </c>
      <c r="O1615" s="392">
        <f t="shared" si="759"/>
        <v>0</v>
      </c>
      <c r="P1615" s="392">
        <f t="shared" si="759"/>
        <v>0</v>
      </c>
      <c r="Q1615" s="392">
        <f t="shared" si="759"/>
        <v>0</v>
      </c>
      <c r="R1615" s="392">
        <f t="shared" si="759"/>
        <v>0</v>
      </c>
      <c r="S1615" s="392">
        <f t="shared" si="759"/>
        <v>0</v>
      </c>
      <c r="T1615" s="388">
        <f t="shared" si="759"/>
        <v>0</v>
      </c>
      <c r="U1615" s="392">
        <f t="shared" si="759"/>
        <v>0</v>
      </c>
      <c r="V1615" s="393">
        <f t="shared" si="759"/>
        <v>0</v>
      </c>
      <c r="W1615" s="37">
        <f>W757</f>
        <v>0</v>
      </c>
      <c r="Y1615"/>
    </row>
    <row r="1616" spans="1:25" outlineLevel="1" x14ac:dyDescent="0.25">
      <c r="A1616" s="212"/>
      <c r="B1616" s="465"/>
      <c r="C1616" s="272"/>
      <c r="D1616" s="272"/>
      <c r="E1616" s="273"/>
      <c r="F1616" s="274" t="s">
        <v>47</v>
      </c>
      <c r="G1616" s="394">
        <f>G758</f>
        <v>0</v>
      </c>
      <c r="H1616" s="421">
        <f>G1616*(1-VLOOKUP($F1616,SHT,2,FALSE))+H758*(1-VLOOKUP($F1616,SHT,2,FALSE))</f>
        <v>0</v>
      </c>
      <c r="I1616" s="389">
        <f t="shared" ref="I1616:V1616" si="760">I758*(1-VLOOKUP($F1616,SHT,2,FALSE))</f>
        <v>0</v>
      </c>
      <c r="J1616" s="389">
        <f t="shared" si="760"/>
        <v>0</v>
      </c>
      <c r="K1616" s="390">
        <f t="shared" si="760"/>
        <v>0</v>
      </c>
      <c r="L1616" s="391">
        <f t="shared" si="760"/>
        <v>0</v>
      </c>
      <c r="M1616" s="396">
        <f t="shared" si="760"/>
        <v>0</v>
      </c>
      <c r="N1616" s="392">
        <f t="shared" si="760"/>
        <v>0</v>
      </c>
      <c r="O1616" s="392">
        <f t="shared" si="760"/>
        <v>0</v>
      </c>
      <c r="P1616" s="392">
        <f t="shared" si="760"/>
        <v>0</v>
      </c>
      <c r="Q1616" s="392">
        <f t="shared" si="760"/>
        <v>0</v>
      </c>
      <c r="R1616" s="392">
        <f t="shared" si="760"/>
        <v>0</v>
      </c>
      <c r="S1616" s="392">
        <f t="shared" si="760"/>
        <v>0</v>
      </c>
      <c r="T1616" s="388">
        <f t="shared" si="760"/>
        <v>0</v>
      </c>
      <c r="U1616" s="392">
        <f t="shared" si="760"/>
        <v>0</v>
      </c>
      <c r="V1616" s="393">
        <f t="shared" si="760"/>
        <v>0</v>
      </c>
      <c r="W1616" s="37">
        <f>W758</f>
        <v>0</v>
      </c>
      <c r="Y1616"/>
    </row>
    <row r="1617" spans="1:25" outlineLevel="1" x14ac:dyDescent="0.25">
      <c r="A1617" s="212"/>
      <c r="B1617" s="465"/>
      <c r="C1617" s="272"/>
      <c r="D1617" s="272"/>
      <c r="E1617" s="273"/>
      <c r="F1617" s="274" t="s">
        <v>48</v>
      </c>
      <c r="G1617" s="394">
        <f>G759</f>
        <v>0</v>
      </c>
      <c r="H1617" s="421">
        <f>G1617*(1-VLOOKUP($F1617,SHT,2,FALSE))+H759*(1-VLOOKUP($F1617,SHT,2,FALSE))</f>
        <v>0</v>
      </c>
      <c r="I1617" s="389">
        <f t="shared" ref="I1617:V1617" si="761">I759*(1-VLOOKUP($F1617,SHT,2,FALSE))</f>
        <v>0</v>
      </c>
      <c r="J1617" s="389">
        <f t="shared" si="761"/>
        <v>0</v>
      </c>
      <c r="K1617" s="390">
        <f t="shared" si="761"/>
        <v>0</v>
      </c>
      <c r="L1617" s="391">
        <f t="shared" si="761"/>
        <v>0</v>
      </c>
      <c r="M1617" s="396">
        <f t="shared" si="761"/>
        <v>0</v>
      </c>
      <c r="N1617" s="392">
        <f t="shared" si="761"/>
        <v>0</v>
      </c>
      <c r="O1617" s="392">
        <f t="shared" si="761"/>
        <v>0</v>
      </c>
      <c r="P1617" s="392">
        <f t="shared" si="761"/>
        <v>0</v>
      </c>
      <c r="Q1617" s="392">
        <f t="shared" si="761"/>
        <v>0</v>
      </c>
      <c r="R1617" s="392">
        <f t="shared" si="761"/>
        <v>0</v>
      </c>
      <c r="S1617" s="392">
        <f t="shared" si="761"/>
        <v>0</v>
      </c>
      <c r="T1617" s="388">
        <f t="shared" si="761"/>
        <v>0</v>
      </c>
      <c r="U1617" s="392">
        <f t="shared" si="761"/>
        <v>0</v>
      </c>
      <c r="V1617" s="393">
        <f t="shared" si="761"/>
        <v>0</v>
      </c>
      <c r="W1617" s="37">
        <f>W759</f>
        <v>0</v>
      </c>
      <c r="Y1617"/>
    </row>
    <row r="1618" spans="1:25" x14ac:dyDescent="0.25">
      <c r="A1618" s="212"/>
      <c r="B1618" s="465"/>
      <c r="C1618" s="272"/>
      <c r="D1618" s="272" t="s">
        <v>49</v>
      </c>
      <c r="E1618" s="273"/>
      <c r="F1618" s="273"/>
      <c r="G1618" s="367"/>
      <c r="H1618" s="368"/>
      <c r="I1618" s="369"/>
      <c r="J1618" s="369"/>
      <c r="K1618" s="370"/>
      <c r="L1618" s="363"/>
      <c r="M1618" s="364"/>
      <c r="N1618" s="364"/>
      <c r="O1618" s="364"/>
      <c r="P1618" s="364"/>
      <c r="Q1618" s="364"/>
      <c r="R1618" s="364"/>
      <c r="S1618" s="364"/>
      <c r="T1618" s="364"/>
      <c r="U1618" s="364"/>
      <c r="V1618" s="365"/>
      <c r="W1618" s="366"/>
      <c r="Y1618"/>
    </row>
    <row r="1619" spans="1:25" x14ac:dyDescent="0.25">
      <c r="A1619" s="212"/>
      <c r="B1619" s="465"/>
      <c r="C1619" s="272"/>
      <c r="D1619" s="272"/>
      <c r="E1619" s="273" t="s">
        <v>50</v>
      </c>
      <c r="F1619" s="273"/>
      <c r="G1619" s="367">
        <f t="shared" ref="G1619:W1619" si="762">SUBTOTAL(9,G1620:G1621)</f>
        <v>0</v>
      </c>
      <c r="H1619" s="368">
        <f t="shared" si="762"/>
        <v>0</v>
      </c>
      <c r="I1619" s="369">
        <f t="shared" si="762"/>
        <v>0</v>
      </c>
      <c r="J1619" s="369">
        <f t="shared" si="762"/>
        <v>0</v>
      </c>
      <c r="K1619" s="370">
        <f t="shared" si="762"/>
        <v>0</v>
      </c>
      <c r="L1619" s="364">
        <f t="shared" si="762"/>
        <v>0</v>
      </c>
      <c r="M1619" s="364">
        <f t="shared" si="762"/>
        <v>0</v>
      </c>
      <c r="N1619" s="364">
        <f t="shared" si="762"/>
        <v>0</v>
      </c>
      <c r="O1619" s="364">
        <f t="shared" si="762"/>
        <v>0</v>
      </c>
      <c r="P1619" s="364">
        <f t="shared" si="762"/>
        <v>0</v>
      </c>
      <c r="Q1619" s="364">
        <f t="shared" si="762"/>
        <v>0</v>
      </c>
      <c r="R1619" s="364">
        <f t="shared" si="762"/>
        <v>0</v>
      </c>
      <c r="S1619" s="364">
        <f t="shared" si="762"/>
        <v>0</v>
      </c>
      <c r="T1619" s="364">
        <f t="shared" si="762"/>
        <v>0</v>
      </c>
      <c r="U1619" s="364">
        <f t="shared" si="762"/>
        <v>0</v>
      </c>
      <c r="V1619" s="365">
        <f t="shared" si="762"/>
        <v>0</v>
      </c>
      <c r="W1619" s="366">
        <f t="shared" si="762"/>
        <v>0</v>
      </c>
      <c r="Y1619"/>
    </row>
    <row r="1620" spans="1:25" outlineLevel="1" x14ac:dyDescent="0.25">
      <c r="A1620" s="212"/>
      <c r="B1620" s="465"/>
      <c r="C1620" s="272"/>
      <c r="D1620" s="272"/>
      <c r="E1620" s="273"/>
      <c r="F1620" s="274" t="s">
        <v>51</v>
      </c>
      <c r="G1620" s="394">
        <f>G762</f>
        <v>0</v>
      </c>
      <c r="H1620" s="421">
        <f>G1620*(1-VLOOKUP($F1620,SHT,2,FALSE))+H762*(1-VLOOKUP($F1620,SHT,2,FALSE))</f>
        <v>0</v>
      </c>
      <c r="I1620" s="389">
        <f t="shared" ref="I1620:V1620" si="763">I762*(1-VLOOKUP($F1620,SHT,2,FALSE))</f>
        <v>0</v>
      </c>
      <c r="J1620" s="389">
        <f t="shared" si="763"/>
        <v>0</v>
      </c>
      <c r="K1620" s="390">
        <f t="shared" si="763"/>
        <v>0</v>
      </c>
      <c r="L1620" s="391">
        <f t="shared" si="763"/>
        <v>0</v>
      </c>
      <c r="M1620" s="396">
        <f t="shared" si="763"/>
        <v>0</v>
      </c>
      <c r="N1620" s="392">
        <f t="shared" si="763"/>
        <v>0</v>
      </c>
      <c r="O1620" s="392">
        <f t="shared" si="763"/>
        <v>0</v>
      </c>
      <c r="P1620" s="392">
        <f t="shared" si="763"/>
        <v>0</v>
      </c>
      <c r="Q1620" s="392">
        <f t="shared" si="763"/>
        <v>0</v>
      </c>
      <c r="R1620" s="392">
        <f t="shared" si="763"/>
        <v>0</v>
      </c>
      <c r="S1620" s="392">
        <f t="shared" si="763"/>
        <v>0</v>
      </c>
      <c r="T1620" s="388">
        <f t="shared" si="763"/>
        <v>0</v>
      </c>
      <c r="U1620" s="392">
        <f t="shared" si="763"/>
        <v>0</v>
      </c>
      <c r="V1620" s="393">
        <f t="shared" si="763"/>
        <v>0</v>
      </c>
      <c r="W1620" s="37">
        <f>W762</f>
        <v>0</v>
      </c>
      <c r="Y1620"/>
    </row>
    <row r="1621" spans="1:25" outlineLevel="1" x14ac:dyDescent="0.25">
      <c r="A1621" s="212"/>
      <c r="B1621" s="465"/>
      <c r="C1621" s="272"/>
      <c r="D1621" s="272"/>
      <c r="E1621" s="273"/>
      <c r="F1621" s="274" t="s">
        <v>52</v>
      </c>
      <c r="G1621" s="394">
        <f>G763</f>
        <v>0</v>
      </c>
      <c r="H1621" s="421">
        <f>G1621*(1-VLOOKUP($F1621,SHT,2,FALSE))+H763*(1-VLOOKUP($F1621,SHT,2,FALSE))</f>
        <v>0</v>
      </c>
      <c r="I1621" s="389">
        <f t="shared" ref="I1621:V1621" si="764">I763*(1-VLOOKUP($F1621,SHT,2,FALSE))</f>
        <v>0</v>
      </c>
      <c r="J1621" s="389">
        <f t="shared" si="764"/>
        <v>0</v>
      </c>
      <c r="K1621" s="390">
        <f t="shared" si="764"/>
        <v>0</v>
      </c>
      <c r="L1621" s="391">
        <f t="shared" si="764"/>
        <v>0</v>
      </c>
      <c r="M1621" s="396">
        <f t="shared" si="764"/>
        <v>0</v>
      </c>
      <c r="N1621" s="392">
        <f t="shared" si="764"/>
        <v>0</v>
      </c>
      <c r="O1621" s="392">
        <f t="shared" si="764"/>
        <v>0</v>
      </c>
      <c r="P1621" s="392">
        <f t="shared" si="764"/>
        <v>0</v>
      </c>
      <c r="Q1621" s="392">
        <f t="shared" si="764"/>
        <v>0</v>
      </c>
      <c r="R1621" s="392">
        <f t="shared" si="764"/>
        <v>0</v>
      </c>
      <c r="S1621" s="392">
        <f t="shared" si="764"/>
        <v>0</v>
      </c>
      <c r="T1621" s="388">
        <f t="shared" si="764"/>
        <v>0</v>
      </c>
      <c r="U1621" s="392">
        <f t="shared" si="764"/>
        <v>0</v>
      </c>
      <c r="V1621" s="393">
        <f t="shared" si="764"/>
        <v>0</v>
      </c>
      <c r="W1621" s="37">
        <f>W763</f>
        <v>0</v>
      </c>
      <c r="Y1621"/>
    </row>
    <row r="1622" spans="1:25" x14ac:dyDescent="0.25">
      <c r="A1622" s="212"/>
      <c r="B1622" s="465"/>
      <c r="C1622" s="272"/>
      <c r="D1622" s="272"/>
      <c r="E1622" s="273" t="s">
        <v>53</v>
      </c>
      <c r="F1622" s="273"/>
      <c r="G1622" s="367">
        <f t="shared" ref="G1622:W1622" si="765">SUBTOTAL(9,G1623:G1625)</f>
        <v>0</v>
      </c>
      <c r="H1622" s="368">
        <f t="shared" si="765"/>
        <v>0</v>
      </c>
      <c r="I1622" s="369">
        <f t="shared" si="765"/>
        <v>0</v>
      </c>
      <c r="J1622" s="369">
        <f t="shared" si="765"/>
        <v>0</v>
      </c>
      <c r="K1622" s="370">
        <f t="shared" si="765"/>
        <v>0</v>
      </c>
      <c r="L1622" s="364">
        <f t="shared" si="765"/>
        <v>0</v>
      </c>
      <c r="M1622" s="364">
        <f t="shared" si="765"/>
        <v>0</v>
      </c>
      <c r="N1622" s="364">
        <f t="shared" si="765"/>
        <v>0</v>
      </c>
      <c r="O1622" s="364">
        <f t="shared" si="765"/>
        <v>0</v>
      </c>
      <c r="P1622" s="364">
        <f t="shared" si="765"/>
        <v>0</v>
      </c>
      <c r="Q1622" s="364">
        <f t="shared" si="765"/>
        <v>0</v>
      </c>
      <c r="R1622" s="364">
        <f t="shared" si="765"/>
        <v>0</v>
      </c>
      <c r="S1622" s="364">
        <f t="shared" si="765"/>
        <v>0</v>
      </c>
      <c r="T1622" s="364">
        <f t="shared" si="765"/>
        <v>0</v>
      </c>
      <c r="U1622" s="364">
        <f t="shared" si="765"/>
        <v>0</v>
      </c>
      <c r="V1622" s="364">
        <f t="shared" si="765"/>
        <v>0</v>
      </c>
      <c r="W1622" s="366">
        <f t="shared" si="765"/>
        <v>0</v>
      </c>
      <c r="Y1622"/>
    </row>
    <row r="1623" spans="1:25" outlineLevel="1" x14ac:dyDescent="0.25">
      <c r="A1623" s="212"/>
      <c r="B1623" s="465"/>
      <c r="C1623" s="272"/>
      <c r="D1623" s="272"/>
      <c r="E1623" s="273"/>
      <c r="F1623" s="274" t="s">
        <v>54</v>
      </c>
      <c r="G1623" s="394">
        <f>G765</f>
        <v>0</v>
      </c>
      <c r="H1623" s="421">
        <f>G1623*(1-VLOOKUP($F1623,SHT,2,FALSE))+H765*(1-VLOOKUP($F1623,SHT,2,FALSE))</f>
        <v>0</v>
      </c>
      <c r="I1623" s="389">
        <f t="shared" ref="I1623:V1623" si="766">I765*(1-VLOOKUP($F1623,SHT,2,FALSE))</f>
        <v>0</v>
      </c>
      <c r="J1623" s="389">
        <f t="shared" si="766"/>
        <v>0</v>
      </c>
      <c r="K1623" s="390">
        <f t="shared" si="766"/>
        <v>0</v>
      </c>
      <c r="L1623" s="391">
        <f t="shared" si="766"/>
        <v>0</v>
      </c>
      <c r="M1623" s="396">
        <f t="shared" si="766"/>
        <v>0</v>
      </c>
      <c r="N1623" s="392">
        <f t="shared" si="766"/>
        <v>0</v>
      </c>
      <c r="O1623" s="392">
        <f t="shared" si="766"/>
        <v>0</v>
      </c>
      <c r="P1623" s="392">
        <f t="shared" si="766"/>
        <v>0</v>
      </c>
      <c r="Q1623" s="392">
        <f t="shared" si="766"/>
        <v>0</v>
      </c>
      <c r="R1623" s="392">
        <f t="shared" si="766"/>
        <v>0</v>
      </c>
      <c r="S1623" s="392">
        <f t="shared" si="766"/>
        <v>0</v>
      </c>
      <c r="T1623" s="388">
        <f t="shared" si="766"/>
        <v>0</v>
      </c>
      <c r="U1623" s="392">
        <f t="shared" si="766"/>
        <v>0</v>
      </c>
      <c r="V1623" s="393">
        <f t="shared" si="766"/>
        <v>0</v>
      </c>
      <c r="W1623" s="37">
        <f>W765</f>
        <v>0</v>
      </c>
      <c r="Y1623"/>
    </row>
    <row r="1624" spans="1:25" outlineLevel="1" x14ac:dyDescent="0.25">
      <c r="A1624" s="212"/>
      <c r="B1624" s="465"/>
      <c r="C1624" s="272"/>
      <c r="D1624" s="272"/>
      <c r="E1624" s="273"/>
      <c r="F1624" s="274" t="s">
        <v>55</v>
      </c>
      <c r="G1624" s="394">
        <f>G766</f>
        <v>0</v>
      </c>
      <c r="H1624" s="421">
        <f>G1624*(1-VLOOKUP($F1624,SHT,2,FALSE))+H766*(1-VLOOKUP($F1624,SHT,2,FALSE))</f>
        <v>0</v>
      </c>
      <c r="I1624" s="389">
        <f t="shared" ref="I1624:V1624" si="767">I766*(1-VLOOKUP($F1624,SHT,2,FALSE))</f>
        <v>0</v>
      </c>
      <c r="J1624" s="389">
        <f t="shared" si="767"/>
        <v>0</v>
      </c>
      <c r="K1624" s="390">
        <f t="shared" si="767"/>
        <v>0</v>
      </c>
      <c r="L1624" s="391">
        <f t="shared" si="767"/>
        <v>0</v>
      </c>
      <c r="M1624" s="396">
        <f t="shared" si="767"/>
        <v>0</v>
      </c>
      <c r="N1624" s="392">
        <f t="shared" si="767"/>
        <v>0</v>
      </c>
      <c r="O1624" s="392">
        <f t="shared" si="767"/>
        <v>0</v>
      </c>
      <c r="P1624" s="392">
        <f t="shared" si="767"/>
        <v>0</v>
      </c>
      <c r="Q1624" s="392">
        <f t="shared" si="767"/>
        <v>0</v>
      </c>
      <c r="R1624" s="392">
        <f t="shared" si="767"/>
        <v>0</v>
      </c>
      <c r="S1624" s="392">
        <f t="shared" si="767"/>
        <v>0</v>
      </c>
      <c r="T1624" s="388">
        <f t="shared" si="767"/>
        <v>0</v>
      </c>
      <c r="U1624" s="392">
        <f t="shared" si="767"/>
        <v>0</v>
      </c>
      <c r="V1624" s="393">
        <f t="shared" si="767"/>
        <v>0</v>
      </c>
      <c r="W1624" s="37">
        <f>W766</f>
        <v>0</v>
      </c>
      <c r="Y1624"/>
    </row>
    <row r="1625" spans="1:25" outlineLevel="1" x14ac:dyDescent="0.25">
      <c r="A1625" s="212"/>
      <c r="B1625" s="465"/>
      <c r="C1625" s="272"/>
      <c r="D1625" s="272"/>
      <c r="E1625" s="273"/>
      <c r="F1625" s="274" t="s">
        <v>56</v>
      </c>
      <c r="G1625" s="394">
        <f>G767</f>
        <v>0</v>
      </c>
      <c r="H1625" s="421">
        <f>G1625*(1-VLOOKUP($F1625,SHT,2,FALSE))+H767*(1-VLOOKUP($F1625,SHT,2,FALSE))</f>
        <v>0</v>
      </c>
      <c r="I1625" s="389">
        <f t="shared" ref="I1625:V1625" si="768">I767*(1-VLOOKUP($F1625,SHT,2,FALSE))</f>
        <v>0</v>
      </c>
      <c r="J1625" s="389">
        <f t="shared" si="768"/>
        <v>0</v>
      </c>
      <c r="K1625" s="390">
        <f t="shared" si="768"/>
        <v>0</v>
      </c>
      <c r="L1625" s="391">
        <f t="shared" si="768"/>
        <v>0</v>
      </c>
      <c r="M1625" s="396">
        <f t="shared" si="768"/>
        <v>0</v>
      </c>
      <c r="N1625" s="392">
        <f t="shared" si="768"/>
        <v>0</v>
      </c>
      <c r="O1625" s="392">
        <f t="shared" si="768"/>
        <v>0</v>
      </c>
      <c r="P1625" s="392">
        <f t="shared" si="768"/>
        <v>0</v>
      </c>
      <c r="Q1625" s="392">
        <f t="shared" si="768"/>
        <v>0</v>
      </c>
      <c r="R1625" s="392">
        <f t="shared" si="768"/>
        <v>0</v>
      </c>
      <c r="S1625" s="392">
        <f t="shared" si="768"/>
        <v>0</v>
      </c>
      <c r="T1625" s="388">
        <f t="shared" si="768"/>
        <v>0</v>
      </c>
      <c r="U1625" s="392">
        <f t="shared" si="768"/>
        <v>0</v>
      </c>
      <c r="V1625" s="393">
        <f t="shared" si="768"/>
        <v>0</v>
      </c>
      <c r="W1625" s="37">
        <f>W767</f>
        <v>0</v>
      </c>
      <c r="Y1625"/>
    </row>
    <row r="1626" spans="1:25" x14ac:dyDescent="0.25">
      <c r="A1626" s="212"/>
      <c r="B1626" s="465"/>
      <c r="C1626" s="272"/>
      <c r="D1626" s="272"/>
      <c r="E1626" s="273" t="s">
        <v>57</v>
      </c>
      <c r="F1626" s="273"/>
      <c r="G1626" s="367">
        <f t="shared" ref="G1626:W1626" si="769">SUBTOTAL(9,G1627:G1628)</f>
        <v>0</v>
      </c>
      <c r="H1626" s="368">
        <f t="shared" si="769"/>
        <v>0</v>
      </c>
      <c r="I1626" s="369">
        <f t="shared" si="769"/>
        <v>0</v>
      </c>
      <c r="J1626" s="369">
        <f t="shared" si="769"/>
        <v>0</v>
      </c>
      <c r="K1626" s="370">
        <f t="shared" si="769"/>
        <v>0</v>
      </c>
      <c r="L1626" s="364">
        <f t="shared" si="769"/>
        <v>0</v>
      </c>
      <c r="M1626" s="364">
        <f t="shared" si="769"/>
        <v>0</v>
      </c>
      <c r="N1626" s="364">
        <f t="shared" si="769"/>
        <v>0</v>
      </c>
      <c r="O1626" s="364">
        <f t="shared" si="769"/>
        <v>0</v>
      </c>
      <c r="P1626" s="364">
        <f t="shared" si="769"/>
        <v>0</v>
      </c>
      <c r="Q1626" s="364">
        <f t="shared" si="769"/>
        <v>0</v>
      </c>
      <c r="R1626" s="364">
        <f t="shared" si="769"/>
        <v>0</v>
      </c>
      <c r="S1626" s="364">
        <f t="shared" si="769"/>
        <v>0</v>
      </c>
      <c r="T1626" s="364">
        <f t="shared" si="769"/>
        <v>0</v>
      </c>
      <c r="U1626" s="364">
        <f t="shared" si="769"/>
        <v>0</v>
      </c>
      <c r="V1626" s="365">
        <f t="shared" si="769"/>
        <v>0</v>
      </c>
      <c r="W1626" s="366">
        <f t="shared" si="769"/>
        <v>0</v>
      </c>
      <c r="Y1626"/>
    </row>
    <row r="1627" spans="1:25" outlineLevel="1" x14ac:dyDescent="0.25">
      <c r="A1627" s="212"/>
      <c r="B1627" s="465"/>
      <c r="C1627" s="272"/>
      <c r="D1627" s="272"/>
      <c r="E1627" s="273"/>
      <c r="F1627" s="274" t="s">
        <v>58</v>
      </c>
      <c r="G1627" s="394">
        <f>G769</f>
        <v>0</v>
      </c>
      <c r="H1627" s="421">
        <f>G1627*(1-VLOOKUP($F1627,SHT,2,FALSE))+H769*(1-VLOOKUP($F1627,SHT,2,FALSE))</f>
        <v>0</v>
      </c>
      <c r="I1627" s="389">
        <f t="shared" ref="I1627:V1627" si="770">I769*(1-VLOOKUP($F1627,SHT,2,FALSE))</f>
        <v>0</v>
      </c>
      <c r="J1627" s="389">
        <f t="shared" si="770"/>
        <v>0</v>
      </c>
      <c r="K1627" s="390">
        <f t="shared" si="770"/>
        <v>0</v>
      </c>
      <c r="L1627" s="391">
        <f t="shared" si="770"/>
        <v>0</v>
      </c>
      <c r="M1627" s="396">
        <f t="shared" si="770"/>
        <v>0</v>
      </c>
      <c r="N1627" s="392">
        <f t="shared" si="770"/>
        <v>0</v>
      </c>
      <c r="O1627" s="392">
        <f t="shared" si="770"/>
        <v>0</v>
      </c>
      <c r="P1627" s="392">
        <f t="shared" si="770"/>
        <v>0</v>
      </c>
      <c r="Q1627" s="392">
        <f t="shared" si="770"/>
        <v>0</v>
      </c>
      <c r="R1627" s="392">
        <f t="shared" si="770"/>
        <v>0</v>
      </c>
      <c r="S1627" s="392">
        <f t="shared" si="770"/>
        <v>0</v>
      </c>
      <c r="T1627" s="388">
        <f t="shared" si="770"/>
        <v>0</v>
      </c>
      <c r="U1627" s="392">
        <f t="shared" si="770"/>
        <v>0</v>
      </c>
      <c r="V1627" s="393">
        <f t="shared" si="770"/>
        <v>0</v>
      </c>
      <c r="W1627" s="37">
        <f>W769</f>
        <v>0</v>
      </c>
      <c r="Y1627"/>
    </row>
    <row r="1628" spans="1:25" outlineLevel="1" x14ac:dyDescent="0.25">
      <c r="A1628" s="212"/>
      <c r="B1628" s="465"/>
      <c r="C1628" s="272"/>
      <c r="D1628" s="272"/>
      <c r="E1628" s="273"/>
      <c r="F1628" s="274" t="s">
        <v>59</v>
      </c>
      <c r="G1628" s="394">
        <f>G770</f>
        <v>0</v>
      </c>
      <c r="H1628" s="421">
        <f>G1628*(1-VLOOKUP($F1628,SHT,2,FALSE))+H770*(1-VLOOKUP($F1628,SHT,2,FALSE))</f>
        <v>0</v>
      </c>
      <c r="I1628" s="389">
        <f t="shared" ref="I1628:V1628" si="771">I770*(1-VLOOKUP($F1628,SHT,2,FALSE))</f>
        <v>0</v>
      </c>
      <c r="J1628" s="389">
        <f t="shared" si="771"/>
        <v>0</v>
      </c>
      <c r="K1628" s="390">
        <f t="shared" si="771"/>
        <v>0</v>
      </c>
      <c r="L1628" s="391">
        <f t="shared" si="771"/>
        <v>0</v>
      </c>
      <c r="M1628" s="396">
        <f t="shared" si="771"/>
        <v>0</v>
      </c>
      <c r="N1628" s="392">
        <f t="shared" si="771"/>
        <v>0</v>
      </c>
      <c r="O1628" s="392">
        <f t="shared" si="771"/>
        <v>0</v>
      </c>
      <c r="P1628" s="392">
        <f t="shared" si="771"/>
        <v>0</v>
      </c>
      <c r="Q1628" s="392">
        <f t="shared" si="771"/>
        <v>0</v>
      </c>
      <c r="R1628" s="392">
        <f t="shared" si="771"/>
        <v>0</v>
      </c>
      <c r="S1628" s="392">
        <f t="shared" si="771"/>
        <v>0</v>
      </c>
      <c r="T1628" s="388">
        <f t="shared" si="771"/>
        <v>0</v>
      </c>
      <c r="U1628" s="392">
        <f t="shared" si="771"/>
        <v>0</v>
      </c>
      <c r="V1628" s="393">
        <f t="shared" si="771"/>
        <v>0</v>
      </c>
      <c r="W1628" s="37">
        <f>W770</f>
        <v>0</v>
      </c>
      <c r="Y1628"/>
    </row>
    <row r="1629" spans="1:25" x14ac:dyDescent="0.25">
      <c r="A1629" s="212"/>
      <c r="B1629" s="465"/>
      <c r="C1629" s="272"/>
      <c r="D1629" s="272"/>
      <c r="E1629" s="273" t="s">
        <v>60</v>
      </c>
      <c r="F1629" s="273"/>
      <c r="G1629" s="367">
        <f t="shared" ref="G1629:W1629" si="772">SUBTOTAL(9,G1630:G1632)</f>
        <v>0</v>
      </c>
      <c r="H1629" s="368">
        <f t="shared" si="772"/>
        <v>0</v>
      </c>
      <c r="I1629" s="369">
        <f t="shared" si="772"/>
        <v>0</v>
      </c>
      <c r="J1629" s="369">
        <f t="shared" si="772"/>
        <v>0</v>
      </c>
      <c r="K1629" s="370">
        <f t="shared" si="772"/>
        <v>0</v>
      </c>
      <c r="L1629" s="364">
        <f t="shared" si="772"/>
        <v>0</v>
      </c>
      <c r="M1629" s="364">
        <f t="shared" si="772"/>
        <v>0</v>
      </c>
      <c r="N1629" s="364">
        <f t="shared" si="772"/>
        <v>0</v>
      </c>
      <c r="O1629" s="364">
        <f t="shared" si="772"/>
        <v>0</v>
      </c>
      <c r="P1629" s="364">
        <f t="shared" si="772"/>
        <v>0</v>
      </c>
      <c r="Q1629" s="364">
        <f t="shared" si="772"/>
        <v>0</v>
      </c>
      <c r="R1629" s="364">
        <f t="shared" si="772"/>
        <v>0</v>
      </c>
      <c r="S1629" s="364">
        <f t="shared" si="772"/>
        <v>0</v>
      </c>
      <c r="T1629" s="364">
        <f t="shared" si="772"/>
        <v>0</v>
      </c>
      <c r="U1629" s="364">
        <f t="shared" si="772"/>
        <v>0</v>
      </c>
      <c r="V1629" s="364">
        <f t="shared" si="772"/>
        <v>0</v>
      </c>
      <c r="W1629" s="366">
        <f t="shared" si="772"/>
        <v>0</v>
      </c>
      <c r="Y1629"/>
    </row>
    <row r="1630" spans="1:25" outlineLevel="1" x14ac:dyDescent="0.25">
      <c r="A1630" s="212"/>
      <c r="B1630" s="465"/>
      <c r="C1630" s="272"/>
      <c r="D1630" s="272"/>
      <c r="E1630" s="273"/>
      <c r="F1630" s="274" t="s">
        <v>61</v>
      </c>
      <c r="G1630" s="394">
        <f>G772</f>
        <v>0</v>
      </c>
      <c r="H1630" s="421">
        <f>G1630*(1-VLOOKUP($F1630,SHT,2,FALSE))+H772*(1-VLOOKUP($F1630,SHT,2,FALSE))</f>
        <v>0</v>
      </c>
      <c r="I1630" s="389">
        <f t="shared" ref="I1630:V1630" si="773">I772*(1-VLOOKUP($F1630,SHT,2,FALSE))</f>
        <v>0</v>
      </c>
      <c r="J1630" s="389">
        <f t="shared" si="773"/>
        <v>0</v>
      </c>
      <c r="K1630" s="390">
        <f t="shared" si="773"/>
        <v>0</v>
      </c>
      <c r="L1630" s="391">
        <f t="shared" si="773"/>
        <v>0</v>
      </c>
      <c r="M1630" s="396">
        <f t="shared" si="773"/>
        <v>0</v>
      </c>
      <c r="N1630" s="392">
        <f t="shared" si="773"/>
        <v>0</v>
      </c>
      <c r="O1630" s="392">
        <f t="shared" si="773"/>
        <v>0</v>
      </c>
      <c r="P1630" s="392">
        <f t="shared" si="773"/>
        <v>0</v>
      </c>
      <c r="Q1630" s="392">
        <f t="shared" si="773"/>
        <v>0</v>
      </c>
      <c r="R1630" s="392">
        <f t="shared" si="773"/>
        <v>0</v>
      </c>
      <c r="S1630" s="392">
        <f t="shared" si="773"/>
        <v>0</v>
      </c>
      <c r="T1630" s="388">
        <f t="shared" si="773"/>
        <v>0</v>
      </c>
      <c r="U1630" s="392">
        <f t="shared" si="773"/>
        <v>0</v>
      </c>
      <c r="V1630" s="393">
        <f t="shared" si="773"/>
        <v>0</v>
      </c>
      <c r="W1630" s="37">
        <f>W772</f>
        <v>0</v>
      </c>
      <c r="Y1630"/>
    </row>
    <row r="1631" spans="1:25" outlineLevel="1" x14ac:dyDescent="0.25">
      <c r="A1631" s="212"/>
      <c r="B1631" s="465"/>
      <c r="C1631" s="272"/>
      <c r="D1631" s="272"/>
      <c r="E1631" s="273"/>
      <c r="F1631" s="274" t="s">
        <v>62</v>
      </c>
      <c r="G1631" s="394">
        <f>G773</f>
        <v>0</v>
      </c>
      <c r="H1631" s="421">
        <f>G1631*(1-VLOOKUP($F1631,SHT,2,FALSE))+H773*(1-VLOOKUP($F1631,SHT,2,FALSE))</f>
        <v>0</v>
      </c>
      <c r="I1631" s="389">
        <f t="shared" ref="I1631:V1631" si="774">I773*(1-VLOOKUP($F1631,SHT,2,FALSE))</f>
        <v>0</v>
      </c>
      <c r="J1631" s="389">
        <f t="shared" si="774"/>
        <v>0</v>
      </c>
      <c r="K1631" s="390">
        <f t="shared" si="774"/>
        <v>0</v>
      </c>
      <c r="L1631" s="391">
        <f t="shared" si="774"/>
        <v>0</v>
      </c>
      <c r="M1631" s="396">
        <f t="shared" si="774"/>
        <v>0</v>
      </c>
      <c r="N1631" s="392">
        <f t="shared" si="774"/>
        <v>0</v>
      </c>
      <c r="O1631" s="392">
        <f t="shared" si="774"/>
        <v>0</v>
      </c>
      <c r="P1631" s="392">
        <f t="shared" si="774"/>
        <v>0</v>
      </c>
      <c r="Q1631" s="392">
        <f t="shared" si="774"/>
        <v>0</v>
      </c>
      <c r="R1631" s="392">
        <f t="shared" si="774"/>
        <v>0</v>
      </c>
      <c r="S1631" s="392">
        <f t="shared" si="774"/>
        <v>0</v>
      </c>
      <c r="T1631" s="388">
        <f t="shared" si="774"/>
        <v>0</v>
      </c>
      <c r="U1631" s="392">
        <f t="shared" si="774"/>
        <v>0</v>
      </c>
      <c r="V1631" s="393">
        <f t="shared" si="774"/>
        <v>0</v>
      </c>
      <c r="W1631" s="37">
        <f>W773</f>
        <v>0</v>
      </c>
      <c r="Y1631"/>
    </row>
    <row r="1632" spans="1:25" outlineLevel="1" x14ac:dyDescent="0.25">
      <c r="A1632" s="212"/>
      <c r="B1632" s="465"/>
      <c r="C1632" s="272"/>
      <c r="D1632" s="272"/>
      <c r="E1632" s="273"/>
      <c r="F1632" s="274" t="s">
        <v>63</v>
      </c>
      <c r="G1632" s="394">
        <f>G774</f>
        <v>0</v>
      </c>
      <c r="H1632" s="421">
        <f>G1632*(1-VLOOKUP($F1632,SHT,2,FALSE))+H774*(1-VLOOKUP($F1632,SHT,2,FALSE))</f>
        <v>0</v>
      </c>
      <c r="I1632" s="389">
        <f t="shared" ref="I1632:V1632" si="775">I774*(1-VLOOKUP($F1632,SHT,2,FALSE))</f>
        <v>0</v>
      </c>
      <c r="J1632" s="389">
        <f t="shared" si="775"/>
        <v>0</v>
      </c>
      <c r="K1632" s="390">
        <f t="shared" si="775"/>
        <v>0</v>
      </c>
      <c r="L1632" s="391">
        <f t="shared" si="775"/>
        <v>0</v>
      </c>
      <c r="M1632" s="396">
        <f t="shared" si="775"/>
        <v>0</v>
      </c>
      <c r="N1632" s="392">
        <f t="shared" si="775"/>
        <v>0</v>
      </c>
      <c r="O1632" s="392">
        <f t="shared" si="775"/>
        <v>0</v>
      </c>
      <c r="P1632" s="392">
        <f t="shared" si="775"/>
        <v>0</v>
      </c>
      <c r="Q1632" s="392">
        <f t="shared" si="775"/>
        <v>0</v>
      </c>
      <c r="R1632" s="392">
        <f t="shared" si="775"/>
        <v>0</v>
      </c>
      <c r="S1632" s="392">
        <f t="shared" si="775"/>
        <v>0</v>
      </c>
      <c r="T1632" s="388">
        <f t="shared" si="775"/>
        <v>0</v>
      </c>
      <c r="U1632" s="392">
        <f t="shared" si="775"/>
        <v>0</v>
      </c>
      <c r="V1632" s="393">
        <f t="shared" si="775"/>
        <v>0</v>
      </c>
      <c r="W1632" s="37">
        <f>W774</f>
        <v>0</v>
      </c>
      <c r="Y1632"/>
    </row>
    <row r="1633" spans="1:25" x14ac:dyDescent="0.25">
      <c r="A1633" s="212"/>
      <c r="B1633" s="465"/>
      <c r="C1633" s="272"/>
      <c r="D1633" s="272"/>
      <c r="E1633" s="273" t="s">
        <v>64</v>
      </c>
      <c r="F1633" s="273"/>
      <c r="G1633" s="367">
        <f t="shared" ref="G1633:W1633" si="776">SUBTOTAL(9,G1634:G1635)</f>
        <v>0</v>
      </c>
      <c r="H1633" s="368">
        <f t="shared" si="776"/>
        <v>0</v>
      </c>
      <c r="I1633" s="369">
        <f t="shared" si="776"/>
        <v>0</v>
      </c>
      <c r="J1633" s="369">
        <f t="shared" si="776"/>
        <v>0</v>
      </c>
      <c r="K1633" s="370">
        <f t="shared" si="776"/>
        <v>0</v>
      </c>
      <c r="L1633" s="364">
        <f t="shared" si="776"/>
        <v>0</v>
      </c>
      <c r="M1633" s="364">
        <f t="shared" si="776"/>
        <v>0</v>
      </c>
      <c r="N1633" s="364">
        <f t="shared" si="776"/>
        <v>0</v>
      </c>
      <c r="O1633" s="364">
        <f t="shared" si="776"/>
        <v>0</v>
      </c>
      <c r="P1633" s="364">
        <f t="shared" si="776"/>
        <v>0</v>
      </c>
      <c r="Q1633" s="364">
        <f t="shared" si="776"/>
        <v>0</v>
      </c>
      <c r="R1633" s="364">
        <f t="shared" si="776"/>
        <v>0</v>
      </c>
      <c r="S1633" s="364">
        <f t="shared" si="776"/>
        <v>0</v>
      </c>
      <c r="T1633" s="364">
        <f t="shared" si="776"/>
        <v>0</v>
      </c>
      <c r="U1633" s="364">
        <f t="shared" si="776"/>
        <v>0</v>
      </c>
      <c r="V1633" s="365">
        <f t="shared" si="776"/>
        <v>0</v>
      </c>
      <c r="W1633" s="366">
        <f t="shared" si="776"/>
        <v>0</v>
      </c>
      <c r="Y1633"/>
    </row>
    <row r="1634" spans="1:25" outlineLevel="1" x14ac:dyDescent="0.25">
      <c r="A1634" s="212"/>
      <c r="B1634" s="465"/>
      <c r="C1634" s="272"/>
      <c r="D1634" s="272"/>
      <c r="E1634" s="273"/>
      <c r="F1634" s="274" t="s">
        <v>65</v>
      </c>
      <c r="G1634" s="394">
        <f>G776</f>
        <v>0</v>
      </c>
      <c r="H1634" s="421">
        <f>G1634*(1-VLOOKUP($F1634,SHT,2,FALSE))+H776*(1-VLOOKUP($F1634,SHT,2,FALSE))</f>
        <v>0</v>
      </c>
      <c r="I1634" s="389">
        <f t="shared" ref="I1634:V1634" si="777">I776*(1-VLOOKUP($F1634,SHT,2,FALSE))</f>
        <v>0</v>
      </c>
      <c r="J1634" s="389">
        <f t="shared" si="777"/>
        <v>0</v>
      </c>
      <c r="K1634" s="390">
        <f t="shared" si="777"/>
        <v>0</v>
      </c>
      <c r="L1634" s="391">
        <f t="shared" si="777"/>
        <v>0</v>
      </c>
      <c r="M1634" s="396">
        <f t="shared" si="777"/>
        <v>0</v>
      </c>
      <c r="N1634" s="392">
        <f t="shared" si="777"/>
        <v>0</v>
      </c>
      <c r="O1634" s="392">
        <f t="shared" si="777"/>
        <v>0</v>
      </c>
      <c r="P1634" s="392">
        <f t="shared" si="777"/>
        <v>0</v>
      </c>
      <c r="Q1634" s="392">
        <f t="shared" si="777"/>
        <v>0</v>
      </c>
      <c r="R1634" s="392">
        <f t="shared" si="777"/>
        <v>0</v>
      </c>
      <c r="S1634" s="392">
        <f t="shared" si="777"/>
        <v>0</v>
      </c>
      <c r="T1634" s="388">
        <f t="shared" si="777"/>
        <v>0</v>
      </c>
      <c r="U1634" s="392">
        <f t="shared" si="777"/>
        <v>0</v>
      </c>
      <c r="V1634" s="393">
        <f t="shared" si="777"/>
        <v>0</v>
      </c>
      <c r="W1634" s="37">
        <f>W776</f>
        <v>0</v>
      </c>
      <c r="Y1634"/>
    </row>
    <row r="1635" spans="1:25" outlineLevel="1" x14ac:dyDescent="0.25">
      <c r="A1635" s="212"/>
      <c r="B1635" s="465"/>
      <c r="C1635" s="272"/>
      <c r="D1635" s="272"/>
      <c r="E1635" s="273"/>
      <c r="F1635" s="274" t="s">
        <v>66</v>
      </c>
      <c r="G1635" s="394">
        <f>G777</f>
        <v>0</v>
      </c>
      <c r="H1635" s="421">
        <f>G1635*(1-VLOOKUP($F1635,SHT,2,FALSE))+H777*(1-VLOOKUP($F1635,SHT,2,FALSE))</f>
        <v>0</v>
      </c>
      <c r="I1635" s="389">
        <f t="shared" ref="I1635:V1635" si="778">I777*(1-VLOOKUP($F1635,SHT,2,FALSE))</f>
        <v>0</v>
      </c>
      <c r="J1635" s="389">
        <f t="shared" si="778"/>
        <v>0</v>
      </c>
      <c r="K1635" s="390">
        <f t="shared" si="778"/>
        <v>0</v>
      </c>
      <c r="L1635" s="391">
        <f t="shared" si="778"/>
        <v>0</v>
      </c>
      <c r="M1635" s="396">
        <f t="shared" si="778"/>
        <v>0</v>
      </c>
      <c r="N1635" s="392">
        <f t="shared" si="778"/>
        <v>0</v>
      </c>
      <c r="O1635" s="392">
        <f t="shared" si="778"/>
        <v>0</v>
      </c>
      <c r="P1635" s="392">
        <f t="shared" si="778"/>
        <v>0</v>
      </c>
      <c r="Q1635" s="392">
        <f t="shared" si="778"/>
        <v>0</v>
      </c>
      <c r="R1635" s="392">
        <f t="shared" si="778"/>
        <v>0</v>
      </c>
      <c r="S1635" s="392">
        <f t="shared" si="778"/>
        <v>0</v>
      </c>
      <c r="T1635" s="388">
        <f t="shared" si="778"/>
        <v>0</v>
      </c>
      <c r="U1635" s="392">
        <f t="shared" si="778"/>
        <v>0</v>
      </c>
      <c r="V1635" s="393">
        <f t="shared" si="778"/>
        <v>0</v>
      </c>
      <c r="W1635" s="37">
        <f>W777</f>
        <v>0</v>
      </c>
      <c r="Y1635"/>
    </row>
    <row r="1636" spans="1:25" x14ac:dyDescent="0.25">
      <c r="A1636" s="212"/>
      <c r="B1636" s="465"/>
      <c r="C1636" s="272"/>
      <c r="D1636" s="272"/>
      <c r="E1636" s="273" t="s">
        <v>67</v>
      </c>
      <c r="F1636" s="273"/>
      <c r="G1636" s="367">
        <f t="shared" ref="G1636:W1636" si="779">SUBTOTAL(9,G1637:G1639)</f>
        <v>0</v>
      </c>
      <c r="H1636" s="368">
        <f t="shared" si="779"/>
        <v>0</v>
      </c>
      <c r="I1636" s="369">
        <f t="shared" si="779"/>
        <v>0</v>
      </c>
      <c r="J1636" s="369">
        <f t="shared" si="779"/>
        <v>0</v>
      </c>
      <c r="K1636" s="370">
        <f t="shared" si="779"/>
        <v>0</v>
      </c>
      <c r="L1636" s="363">
        <f t="shared" si="779"/>
        <v>0</v>
      </c>
      <c r="M1636" s="364">
        <f t="shared" si="779"/>
        <v>0</v>
      </c>
      <c r="N1636" s="364">
        <f t="shared" si="779"/>
        <v>0</v>
      </c>
      <c r="O1636" s="364">
        <f t="shared" si="779"/>
        <v>0</v>
      </c>
      <c r="P1636" s="364">
        <f t="shared" si="779"/>
        <v>0</v>
      </c>
      <c r="Q1636" s="364">
        <f t="shared" si="779"/>
        <v>0</v>
      </c>
      <c r="R1636" s="364">
        <f t="shared" si="779"/>
        <v>0</v>
      </c>
      <c r="S1636" s="364">
        <f t="shared" si="779"/>
        <v>0</v>
      </c>
      <c r="T1636" s="364">
        <f t="shared" si="779"/>
        <v>0</v>
      </c>
      <c r="U1636" s="364">
        <f t="shared" si="779"/>
        <v>0</v>
      </c>
      <c r="V1636" s="365">
        <f t="shared" si="779"/>
        <v>0</v>
      </c>
      <c r="W1636" s="366">
        <f t="shared" si="779"/>
        <v>0</v>
      </c>
      <c r="Y1636"/>
    </row>
    <row r="1637" spans="1:25" outlineLevel="1" x14ac:dyDescent="0.25">
      <c r="A1637" s="212"/>
      <c r="B1637" s="465"/>
      <c r="C1637" s="272"/>
      <c r="D1637" s="272"/>
      <c r="E1637" s="273"/>
      <c r="F1637" s="274" t="s">
        <v>68</v>
      </c>
      <c r="G1637" s="394">
        <f>G779</f>
        <v>0</v>
      </c>
      <c r="H1637" s="421">
        <f>G1637*(1-VLOOKUP($F1637,SHT,2,FALSE))+H779*(1-VLOOKUP($F1637,SHT,2,FALSE))</f>
        <v>0</v>
      </c>
      <c r="I1637" s="389">
        <f t="shared" ref="I1637:V1637" si="780">I779*(1-VLOOKUP($F1637,SHT,2,FALSE))</f>
        <v>0</v>
      </c>
      <c r="J1637" s="389">
        <f t="shared" si="780"/>
        <v>0</v>
      </c>
      <c r="K1637" s="390">
        <f t="shared" si="780"/>
        <v>0</v>
      </c>
      <c r="L1637" s="400">
        <f t="shared" si="780"/>
        <v>0</v>
      </c>
      <c r="M1637" s="392">
        <f t="shared" si="780"/>
        <v>0</v>
      </c>
      <c r="N1637" s="392">
        <f t="shared" si="780"/>
        <v>0</v>
      </c>
      <c r="O1637" s="392">
        <f t="shared" si="780"/>
        <v>0</v>
      </c>
      <c r="P1637" s="392">
        <f t="shared" si="780"/>
        <v>0</v>
      </c>
      <c r="Q1637" s="392">
        <f t="shared" si="780"/>
        <v>0</v>
      </c>
      <c r="R1637" s="392">
        <f t="shared" si="780"/>
        <v>0</v>
      </c>
      <c r="S1637" s="392">
        <f t="shared" si="780"/>
        <v>0</v>
      </c>
      <c r="T1637" s="392">
        <f t="shared" si="780"/>
        <v>0</v>
      </c>
      <c r="U1637" s="392">
        <f t="shared" si="780"/>
        <v>0</v>
      </c>
      <c r="V1637" s="393">
        <f t="shared" si="780"/>
        <v>0</v>
      </c>
      <c r="W1637" s="37">
        <f>W779</f>
        <v>0</v>
      </c>
      <c r="Y1637"/>
    </row>
    <row r="1638" spans="1:25" outlineLevel="1" x14ac:dyDescent="0.25">
      <c r="A1638" s="212"/>
      <c r="B1638" s="465"/>
      <c r="C1638" s="272"/>
      <c r="D1638" s="272"/>
      <c r="E1638" s="273"/>
      <c r="F1638" s="274" t="s">
        <v>69</v>
      </c>
      <c r="G1638" s="394">
        <f>G780</f>
        <v>0</v>
      </c>
      <c r="H1638" s="421">
        <f>G1638*(1-VLOOKUP($F1638,SHT,2,FALSE))+H780*(1-VLOOKUP($F1638,SHT,2,FALSE))</f>
        <v>0</v>
      </c>
      <c r="I1638" s="389">
        <f t="shared" ref="I1638:V1638" si="781">I780*(1-VLOOKUP($F1638,SHT,2,FALSE))</f>
        <v>0</v>
      </c>
      <c r="J1638" s="389">
        <f t="shared" si="781"/>
        <v>0</v>
      </c>
      <c r="K1638" s="390">
        <f t="shared" si="781"/>
        <v>0</v>
      </c>
      <c r="L1638" s="400">
        <f t="shared" si="781"/>
        <v>0</v>
      </c>
      <c r="M1638" s="392">
        <f t="shared" si="781"/>
        <v>0</v>
      </c>
      <c r="N1638" s="392">
        <f t="shared" si="781"/>
        <v>0</v>
      </c>
      <c r="O1638" s="392">
        <f t="shared" si="781"/>
        <v>0</v>
      </c>
      <c r="P1638" s="392">
        <f t="shared" si="781"/>
        <v>0</v>
      </c>
      <c r="Q1638" s="392">
        <f t="shared" si="781"/>
        <v>0</v>
      </c>
      <c r="R1638" s="392">
        <f t="shared" si="781"/>
        <v>0</v>
      </c>
      <c r="S1638" s="392">
        <f t="shared" si="781"/>
        <v>0</v>
      </c>
      <c r="T1638" s="392">
        <f t="shared" si="781"/>
        <v>0</v>
      </c>
      <c r="U1638" s="392">
        <f t="shared" si="781"/>
        <v>0</v>
      </c>
      <c r="V1638" s="393">
        <f t="shared" si="781"/>
        <v>0</v>
      </c>
      <c r="W1638" s="37">
        <f>W780</f>
        <v>0</v>
      </c>
      <c r="Y1638"/>
    </row>
    <row r="1639" spans="1:25" outlineLevel="1" x14ac:dyDescent="0.25">
      <c r="A1639" s="212"/>
      <c r="B1639" s="465"/>
      <c r="C1639" s="272"/>
      <c r="D1639" s="272"/>
      <c r="E1639" s="273"/>
      <c r="F1639" s="274" t="s">
        <v>70</v>
      </c>
      <c r="G1639" s="394">
        <f>G781</f>
        <v>0</v>
      </c>
      <c r="H1639" s="421">
        <f>G1639*(1-VLOOKUP($F1639,SHT,2,FALSE))+H781*(1-VLOOKUP($F1639,SHT,2,FALSE))</f>
        <v>0</v>
      </c>
      <c r="I1639" s="389">
        <f t="shared" ref="I1639:V1639" si="782">I781*(1-VLOOKUP($F1639,SHT,2,FALSE))</f>
        <v>0</v>
      </c>
      <c r="J1639" s="389">
        <f t="shared" si="782"/>
        <v>0</v>
      </c>
      <c r="K1639" s="390">
        <f t="shared" si="782"/>
        <v>0</v>
      </c>
      <c r="L1639" s="400">
        <f t="shared" si="782"/>
        <v>0</v>
      </c>
      <c r="M1639" s="392">
        <f t="shared" si="782"/>
        <v>0</v>
      </c>
      <c r="N1639" s="392">
        <f t="shared" si="782"/>
        <v>0</v>
      </c>
      <c r="O1639" s="392">
        <f t="shared" si="782"/>
        <v>0</v>
      </c>
      <c r="P1639" s="392">
        <f t="shared" si="782"/>
        <v>0</v>
      </c>
      <c r="Q1639" s="392">
        <f t="shared" si="782"/>
        <v>0</v>
      </c>
      <c r="R1639" s="392">
        <f t="shared" si="782"/>
        <v>0</v>
      </c>
      <c r="S1639" s="392">
        <f t="shared" si="782"/>
        <v>0</v>
      </c>
      <c r="T1639" s="392">
        <f t="shared" si="782"/>
        <v>0</v>
      </c>
      <c r="U1639" s="392">
        <f t="shared" si="782"/>
        <v>0</v>
      </c>
      <c r="V1639" s="393">
        <f t="shared" si="782"/>
        <v>0</v>
      </c>
      <c r="W1639" s="37">
        <f>W781</f>
        <v>0</v>
      </c>
      <c r="Y1639"/>
    </row>
    <row r="1640" spans="1:25" x14ac:dyDescent="0.25">
      <c r="A1640" s="212"/>
      <c r="B1640" s="465"/>
      <c r="C1640" s="272"/>
      <c r="D1640" s="272" t="s">
        <v>71</v>
      </c>
      <c r="E1640" s="273"/>
      <c r="F1640" s="273"/>
      <c r="G1640" s="367"/>
      <c r="H1640" s="368"/>
      <c r="I1640" s="369"/>
      <c r="J1640" s="369"/>
      <c r="K1640" s="370"/>
      <c r="L1640" s="363"/>
      <c r="M1640" s="364"/>
      <c r="N1640" s="364"/>
      <c r="O1640" s="364"/>
      <c r="P1640" s="364"/>
      <c r="Q1640" s="364"/>
      <c r="R1640" s="364"/>
      <c r="S1640" s="364"/>
      <c r="T1640" s="364"/>
      <c r="U1640" s="364"/>
      <c r="V1640" s="365"/>
      <c r="W1640" s="366"/>
      <c r="Y1640"/>
    </row>
    <row r="1641" spans="1:25" x14ac:dyDescent="0.25">
      <c r="A1641" s="212"/>
      <c r="B1641" s="465"/>
      <c r="C1641" s="272"/>
      <c r="D1641" s="272"/>
      <c r="E1641" s="273" t="s">
        <v>72</v>
      </c>
      <c r="F1641" s="273"/>
      <c r="G1641" s="367">
        <f t="shared" ref="G1641:W1641" si="783">SUBTOTAL(9,G1642:G1643)</f>
        <v>0</v>
      </c>
      <c r="H1641" s="368">
        <f t="shared" si="783"/>
        <v>0</v>
      </c>
      <c r="I1641" s="369">
        <f t="shared" si="783"/>
        <v>0</v>
      </c>
      <c r="J1641" s="369">
        <f t="shared" si="783"/>
        <v>0</v>
      </c>
      <c r="K1641" s="370">
        <f t="shared" si="783"/>
        <v>0</v>
      </c>
      <c r="L1641" s="364">
        <f t="shared" si="783"/>
        <v>0</v>
      </c>
      <c r="M1641" s="364">
        <f t="shared" si="783"/>
        <v>0</v>
      </c>
      <c r="N1641" s="364">
        <f t="shared" si="783"/>
        <v>0</v>
      </c>
      <c r="O1641" s="364">
        <f t="shared" si="783"/>
        <v>0</v>
      </c>
      <c r="P1641" s="364">
        <f t="shared" si="783"/>
        <v>0</v>
      </c>
      <c r="Q1641" s="364">
        <f t="shared" si="783"/>
        <v>0</v>
      </c>
      <c r="R1641" s="364">
        <f t="shared" si="783"/>
        <v>0</v>
      </c>
      <c r="S1641" s="364">
        <f t="shared" si="783"/>
        <v>0</v>
      </c>
      <c r="T1641" s="364">
        <f t="shared" si="783"/>
        <v>0</v>
      </c>
      <c r="U1641" s="364">
        <f t="shared" si="783"/>
        <v>0</v>
      </c>
      <c r="V1641" s="365">
        <f t="shared" si="783"/>
        <v>0</v>
      </c>
      <c r="W1641" s="366">
        <f t="shared" si="783"/>
        <v>0</v>
      </c>
      <c r="Y1641"/>
    </row>
    <row r="1642" spans="1:25" outlineLevel="1" x14ac:dyDescent="0.25">
      <c r="A1642" s="212"/>
      <c r="B1642" s="465"/>
      <c r="C1642" s="272"/>
      <c r="D1642" s="272"/>
      <c r="E1642" s="273"/>
      <c r="F1642" s="274" t="s">
        <v>73</v>
      </c>
      <c r="G1642" s="394">
        <f>G784</f>
        <v>0</v>
      </c>
      <c r="H1642" s="421">
        <f>G1642*(1-VLOOKUP($F1642,SHT,2,FALSE))+H784*(1-VLOOKUP($F1642,SHT,2,FALSE))</f>
        <v>0</v>
      </c>
      <c r="I1642" s="389">
        <f t="shared" ref="I1642:V1642" si="784">I784*(1-VLOOKUP($F1642,SHT,2,FALSE))</f>
        <v>0</v>
      </c>
      <c r="J1642" s="389">
        <f t="shared" si="784"/>
        <v>0</v>
      </c>
      <c r="K1642" s="390">
        <f t="shared" si="784"/>
        <v>0</v>
      </c>
      <c r="L1642" s="391">
        <f t="shared" si="784"/>
        <v>0</v>
      </c>
      <c r="M1642" s="396">
        <f t="shared" si="784"/>
        <v>0</v>
      </c>
      <c r="N1642" s="392">
        <f t="shared" si="784"/>
        <v>0</v>
      </c>
      <c r="O1642" s="392">
        <f t="shared" si="784"/>
        <v>0</v>
      </c>
      <c r="P1642" s="392">
        <f t="shared" si="784"/>
        <v>0</v>
      </c>
      <c r="Q1642" s="392">
        <f t="shared" si="784"/>
        <v>0</v>
      </c>
      <c r="R1642" s="392">
        <f t="shared" si="784"/>
        <v>0</v>
      </c>
      <c r="S1642" s="392">
        <f t="shared" si="784"/>
        <v>0</v>
      </c>
      <c r="T1642" s="388">
        <f t="shared" si="784"/>
        <v>0</v>
      </c>
      <c r="U1642" s="392">
        <f t="shared" si="784"/>
        <v>0</v>
      </c>
      <c r="V1642" s="393">
        <f t="shared" si="784"/>
        <v>0</v>
      </c>
      <c r="W1642" s="37">
        <f>W784</f>
        <v>0</v>
      </c>
      <c r="Y1642"/>
    </row>
    <row r="1643" spans="1:25" outlineLevel="1" x14ac:dyDescent="0.25">
      <c r="A1643" s="212"/>
      <c r="B1643" s="465"/>
      <c r="C1643" s="272"/>
      <c r="D1643" s="272"/>
      <c r="E1643" s="273"/>
      <c r="F1643" s="274" t="s">
        <v>74</v>
      </c>
      <c r="G1643" s="394">
        <f>G785</f>
        <v>0</v>
      </c>
      <c r="H1643" s="421">
        <f>G1643*(1-VLOOKUP($F1643,SHT,2,FALSE))+H785*(1-VLOOKUP($F1643,SHT,2,FALSE))</f>
        <v>0</v>
      </c>
      <c r="I1643" s="389">
        <f t="shared" ref="I1643:V1643" si="785">I785*(1-VLOOKUP($F1643,SHT,2,FALSE))</f>
        <v>0</v>
      </c>
      <c r="J1643" s="389">
        <f t="shared" si="785"/>
        <v>0</v>
      </c>
      <c r="K1643" s="390">
        <f t="shared" si="785"/>
        <v>0</v>
      </c>
      <c r="L1643" s="391">
        <f t="shared" si="785"/>
        <v>0</v>
      </c>
      <c r="M1643" s="396">
        <f t="shared" si="785"/>
        <v>0</v>
      </c>
      <c r="N1643" s="392">
        <f t="shared" si="785"/>
        <v>0</v>
      </c>
      <c r="O1643" s="392">
        <f t="shared" si="785"/>
        <v>0</v>
      </c>
      <c r="P1643" s="392">
        <f t="shared" si="785"/>
        <v>0</v>
      </c>
      <c r="Q1643" s="392">
        <f t="shared" si="785"/>
        <v>0</v>
      </c>
      <c r="R1643" s="392">
        <f t="shared" si="785"/>
        <v>0</v>
      </c>
      <c r="S1643" s="392">
        <f t="shared" si="785"/>
        <v>0</v>
      </c>
      <c r="T1643" s="388">
        <f t="shared" si="785"/>
        <v>0</v>
      </c>
      <c r="U1643" s="392">
        <f t="shared" si="785"/>
        <v>0</v>
      </c>
      <c r="V1643" s="393">
        <f t="shared" si="785"/>
        <v>0</v>
      </c>
      <c r="W1643" s="37">
        <f>W785</f>
        <v>0</v>
      </c>
      <c r="Y1643"/>
    </row>
    <row r="1644" spans="1:25" x14ac:dyDescent="0.25">
      <c r="A1644" s="212"/>
      <c r="B1644" s="465"/>
      <c r="C1644" s="272"/>
      <c r="D1644" s="272"/>
      <c r="E1644" s="273" t="s">
        <v>75</v>
      </c>
      <c r="F1644" s="273"/>
      <c r="G1644" s="367">
        <f t="shared" ref="G1644:W1644" si="786">SUBTOTAL(9,G1645:G1646)</f>
        <v>0</v>
      </c>
      <c r="H1644" s="368">
        <f t="shared" si="786"/>
        <v>0</v>
      </c>
      <c r="I1644" s="369">
        <f t="shared" si="786"/>
        <v>0</v>
      </c>
      <c r="J1644" s="369">
        <f t="shared" si="786"/>
        <v>0</v>
      </c>
      <c r="K1644" s="370">
        <f t="shared" si="786"/>
        <v>0</v>
      </c>
      <c r="L1644" s="364">
        <f t="shared" si="786"/>
        <v>0</v>
      </c>
      <c r="M1644" s="364">
        <f t="shared" si="786"/>
        <v>0</v>
      </c>
      <c r="N1644" s="364">
        <f t="shared" si="786"/>
        <v>0</v>
      </c>
      <c r="O1644" s="364">
        <f t="shared" si="786"/>
        <v>0</v>
      </c>
      <c r="P1644" s="364">
        <f t="shared" si="786"/>
        <v>0</v>
      </c>
      <c r="Q1644" s="364">
        <f t="shared" si="786"/>
        <v>0</v>
      </c>
      <c r="R1644" s="364">
        <f t="shared" si="786"/>
        <v>0</v>
      </c>
      <c r="S1644" s="364">
        <f t="shared" si="786"/>
        <v>0</v>
      </c>
      <c r="T1644" s="364">
        <f t="shared" si="786"/>
        <v>0</v>
      </c>
      <c r="U1644" s="364">
        <f t="shared" si="786"/>
        <v>0</v>
      </c>
      <c r="V1644" s="365">
        <f t="shared" si="786"/>
        <v>0</v>
      </c>
      <c r="W1644" s="366">
        <f t="shared" si="786"/>
        <v>0</v>
      </c>
      <c r="Y1644"/>
    </row>
    <row r="1645" spans="1:25" outlineLevel="1" x14ac:dyDescent="0.25">
      <c r="A1645" s="212"/>
      <c r="B1645" s="465"/>
      <c r="C1645" s="272"/>
      <c r="D1645" s="272"/>
      <c r="E1645" s="273"/>
      <c r="F1645" s="274" t="s">
        <v>76</v>
      </c>
      <c r="G1645" s="394">
        <f>G787</f>
        <v>0</v>
      </c>
      <c r="H1645" s="421">
        <f>G1645*(1-VLOOKUP($F1645,SHT,2,FALSE))+H787*(1-VLOOKUP($F1645,SHT,2,FALSE))</f>
        <v>0</v>
      </c>
      <c r="I1645" s="389">
        <f t="shared" ref="I1645:V1645" si="787">I787*(1-VLOOKUP($F1645,SHT,2,FALSE))</f>
        <v>0</v>
      </c>
      <c r="J1645" s="389">
        <f t="shared" si="787"/>
        <v>0</v>
      </c>
      <c r="K1645" s="390">
        <f t="shared" si="787"/>
        <v>0</v>
      </c>
      <c r="L1645" s="391">
        <f t="shared" si="787"/>
        <v>0</v>
      </c>
      <c r="M1645" s="396">
        <f t="shared" si="787"/>
        <v>0</v>
      </c>
      <c r="N1645" s="392">
        <f t="shared" si="787"/>
        <v>0</v>
      </c>
      <c r="O1645" s="392">
        <f t="shared" si="787"/>
        <v>0</v>
      </c>
      <c r="P1645" s="392">
        <f t="shared" si="787"/>
        <v>0</v>
      </c>
      <c r="Q1645" s="392">
        <f t="shared" si="787"/>
        <v>0</v>
      </c>
      <c r="R1645" s="392">
        <f t="shared" si="787"/>
        <v>0</v>
      </c>
      <c r="S1645" s="392">
        <f t="shared" si="787"/>
        <v>0</v>
      </c>
      <c r="T1645" s="388">
        <f t="shared" si="787"/>
        <v>0</v>
      </c>
      <c r="U1645" s="392">
        <f t="shared" si="787"/>
        <v>0</v>
      </c>
      <c r="V1645" s="393">
        <f t="shared" si="787"/>
        <v>0</v>
      </c>
      <c r="W1645" s="37">
        <f>W787</f>
        <v>0</v>
      </c>
      <c r="Y1645"/>
    </row>
    <row r="1646" spans="1:25" outlineLevel="1" x14ac:dyDescent="0.25">
      <c r="A1646" s="212"/>
      <c r="B1646" s="465"/>
      <c r="C1646" s="272"/>
      <c r="D1646" s="272"/>
      <c r="E1646" s="273"/>
      <c r="F1646" s="274" t="s">
        <v>77</v>
      </c>
      <c r="G1646" s="394">
        <f>G788</f>
        <v>0</v>
      </c>
      <c r="H1646" s="421">
        <f>G1646*(1-VLOOKUP($F1646,SHT,2,FALSE))+H788*(1-VLOOKUP($F1646,SHT,2,FALSE))</f>
        <v>0</v>
      </c>
      <c r="I1646" s="389">
        <f t="shared" ref="I1646:V1646" si="788">I788*(1-VLOOKUP($F1646,SHT,2,FALSE))</f>
        <v>0</v>
      </c>
      <c r="J1646" s="389">
        <f t="shared" si="788"/>
        <v>0</v>
      </c>
      <c r="K1646" s="390">
        <f t="shared" si="788"/>
        <v>0</v>
      </c>
      <c r="L1646" s="391">
        <f t="shared" si="788"/>
        <v>0</v>
      </c>
      <c r="M1646" s="396">
        <f t="shared" si="788"/>
        <v>0</v>
      </c>
      <c r="N1646" s="392">
        <f t="shared" si="788"/>
        <v>0</v>
      </c>
      <c r="O1646" s="392">
        <f t="shared" si="788"/>
        <v>0</v>
      </c>
      <c r="P1646" s="392">
        <f t="shared" si="788"/>
        <v>0</v>
      </c>
      <c r="Q1646" s="392">
        <f t="shared" si="788"/>
        <v>0</v>
      </c>
      <c r="R1646" s="392">
        <f t="shared" si="788"/>
        <v>0</v>
      </c>
      <c r="S1646" s="392">
        <f t="shared" si="788"/>
        <v>0</v>
      </c>
      <c r="T1646" s="388">
        <f t="shared" si="788"/>
        <v>0</v>
      </c>
      <c r="U1646" s="392">
        <f t="shared" si="788"/>
        <v>0</v>
      </c>
      <c r="V1646" s="393">
        <f t="shared" si="788"/>
        <v>0</v>
      </c>
      <c r="W1646" s="37">
        <f>W788</f>
        <v>0</v>
      </c>
      <c r="Y1646"/>
    </row>
    <row r="1647" spans="1:25" x14ac:dyDescent="0.25">
      <c r="A1647" s="212"/>
      <c r="B1647" s="465"/>
      <c r="C1647" s="272"/>
      <c r="D1647" s="272"/>
      <c r="E1647" s="273" t="s">
        <v>78</v>
      </c>
      <c r="F1647" s="273"/>
      <c r="G1647" s="367">
        <f t="shared" ref="G1647:W1647" si="789">SUBTOTAL(9,G1648:G1649)</f>
        <v>0</v>
      </c>
      <c r="H1647" s="368">
        <f t="shared" si="789"/>
        <v>0</v>
      </c>
      <c r="I1647" s="369">
        <f t="shared" si="789"/>
        <v>0</v>
      </c>
      <c r="J1647" s="369">
        <f t="shared" si="789"/>
        <v>0</v>
      </c>
      <c r="K1647" s="370">
        <f t="shared" si="789"/>
        <v>0</v>
      </c>
      <c r="L1647" s="364">
        <f t="shared" si="789"/>
        <v>0</v>
      </c>
      <c r="M1647" s="364">
        <f t="shared" si="789"/>
        <v>0</v>
      </c>
      <c r="N1647" s="364">
        <f t="shared" si="789"/>
        <v>0</v>
      </c>
      <c r="O1647" s="364">
        <f t="shared" si="789"/>
        <v>0</v>
      </c>
      <c r="P1647" s="364">
        <f t="shared" si="789"/>
        <v>0</v>
      </c>
      <c r="Q1647" s="364">
        <f t="shared" si="789"/>
        <v>0</v>
      </c>
      <c r="R1647" s="364">
        <f t="shared" si="789"/>
        <v>0</v>
      </c>
      <c r="S1647" s="364">
        <f t="shared" si="789"/>
        <v>0</v>
      </c>
      <c r="T1647" s="364">
        <f t="shared" si="789"/>
        <v>0</v>
      </c>
      <c r="U1647" s="364">
        <f t="shared" si="789"/>
        <v>0</v>
      </c>
      <c r="V1647" s="365">
        <f t="shared" si="789"/>
        <v>0</v>
      </c>
      <c r="W1647" s="366">
        <f t="shared" si="789"/>
        <v>0</v>
      </c>
      <c r="Y1647"/>
    </row>
    <row r="1648" spans="1:25" outlineLevel="1" x14ac:dyDescent="0.25">
      <c r="A1648" s="212"/>
      <c r="B1648" s="465"/>
      <c r="C1648" s="272"/>
      <c r="D1648" s="272"/>
      <c r="E1648" s="273"/>
      <c r="F1648" s="274" t="s">
        <v>79</v>
      </c>
      <c r="G1648" s="394">
        <f>G790</f>
        <v>0</v>
      </c>
      <c r="H1648" s="421">
        <f>G1648*(1-VLOOKUP($F1648,SHT,2,FALSE))+H790*(1-VLOOKUP($F1648,SHT,2,FALSE))</f>
        <v>0</v>
      </c>
      <c r="I1648" s="389">
        <f t="shared" ref="I1648:V1648" si="790">I790*(1-VLOOKUP($F1648,SHT,2,FALSE))</f>
        <v>0</v>
      </c>
      <c r="J1648" s="389">
        <f t="shared" si="790"/>
        <v>0</v>
      </c>
      <c r="K1648" s="390">
        <f t="shared" si="790"/>
        <v>0</v>
      </c>
      <c r="L1648" s="391">
        <f t="shared" si="790"/>
        <v>0</v>
      </c>
      <c r="M1648" s="396">
        <f t="shared" si="790"/>
        <v>0</v>
      </c>
      <c r="N1648" s="392">
        <f t="shared" si="790"/>
        <v>0</v>
      </c>
      <c r="O1648" s="392">
        <f t="shared" si="790"/>
        <v>0</v>
      </c>
      <c r="P1648" s="392">
        <f t="shared" si="790"/>
        <v>0</v>
      </c>
      <c r="Q1648" s="392">
        <f t="shared" si="790"/>
        <v>0</v>
      </c>
      <c r="R1648" s="392">
        <f t="shared" si="790"/>
        <v>0</v>
      </c>
      <c r="S1648" s="392">
        <f t="shared" si="790"/>
        <v>0</v>
      </c>
      <c r="T1648" s="388">
        <f t="shared" si="790"/>
        <v>0</v>
      </c>
      <c r="U1648" s="392">
        <f t="shared" si="790"/>
        <v>0</v>
      </c>
      <c r="V1648" s="393">
        <f t="shared" si="790"/>
        <v>0</v>
      </c>
      <c r="W1648" s="37">
        <f>W790</f>
        <v>0</v>
      </c>
      <c r="Y1648"/>
    </row>
    <row r="1649" spans="1:25" outlineLevel="1" x14ac:dyDescent="0.25">
      <c r="A1649" s="212"/>
      <c r="B1649" s="465"/>
      <c r="C1649" s="272"/>
      <c r="D1649" s="272"/>
      <c r="E1649" s="273"/>
      <c r="F1649" s="274" t="s">
        <v>80</v>
      </c>
      <c r="G1649" s="394">
        <f>G791</f>
        <v>0</v>
      </c>
      <c r="H1649" s="421">
        <f>G1649*(1-VLOOKUP($F1649,SHT,2,FALSE))+H791*(1-VLOOKUP($F1649,SHT,2,FALSE))</f>
        <v>0</v>
      </c>
      <c r="I1649" s="389">
        <f t="shared" ref="I1649:V1649" si="791">I791*(1-VLOOKUP($F1649,SHT,2,FALSE))</f>
        <v>0</v>
      </c>
      <c r="J1649" s="389">
        <f t="shared" si="791"/>
        <v>0</v>
      </c>
      <c r="K1649" s="390">
        <f t="shared" si="791"/>
        <v>0</v>
      </c>
      <c r="L1649" s="391">
        <f t="shared" si="791"/>
        <v>0</v>
      </c>
      <c r="M1649" s="396">
        <f t="shared" si="791"/>
        <v>0</v>
      </c>
      <c r="N1649" s="392">
        <f t="shared" si="791"/>
        <v>0</v>
      </c>
      <c r="O1649" s="392">
        <f t="shared" si="791"/>
        <v>0</v>
      </c>
      <c r="P1649" s="392">
        <f t="shared" si="791"/>
        <v>0</v>
      </c>
      <c r="Q1649" s="392">
        <f t="shared" si="791"/>
        <v>0</v>
      </c>
      <c r="R1649" s="392">
        <f t="shared" si="791"/>
        <v>0</v>
      </c>
      <c r="S1649" s="392">
        <f t="shared" si="791"/>
        <v>0</v>
      </c>
      <c r="T1649" s="388">
        <f t="shared" si="791"/>
        <v>0</v>
      </c>
      <c r="U1649" s="392">
        <f t="shared" si="791"/>
        <v>0</v>
      </c>
      <c r="V1649" s="393">
        <f t="shared" si="791"/>
        <v>0</v>
      </c>
      <c r="W1649" s="37">
        <f>W791</f>
        <v>0</v>
      </c>
      <c r="Y1649"/>
    </row>
    <row r="1650" spans="1:25" x14ac:dyDescent="0.25">
      <c r="A1650" s="212"/>
      <c r="B1650" s="465"/>
      <c r="C1650" s="272"/>
      <c r="D1650" s="272"/>
      <c r="E1650" s="273" t="s">
        <v>81</v>
      </c>
      <c r="F1650" s="273"/>
      <c r="G1650" s="367">
        <f t="shared" ref="G1650:W1650" si="792">SUBTOTAL(9,G1651:G1652)</f>
        <v>0</v>
      </c>
      <c r="H1650" s="368">
        <f t="shared" si="792"/>
        <v>0</v>
      </c>
      <c r="I1650" s="369">
        <f t="shared" si="792"/>
        <v>0</v>
      </c>
      <c r="J1650" s="369">
        <f t="shared" si="792"/>
        <v>0</v>
      </c>
      <c r="K1650" s="370">
        <f t="shared" si="792"/>
        <v>0</v>
      </c>
      <c r="L1650" s="364">
        <f t="shared" si="792"/>
        <v>0</v>
      </c>
      <c r="M1650" s="364">
        <f t="shared" si="792"/>
        <v>0</v>
      </c>
      <c r="N1650" s="364">
        <f t="shared" si="792"/>
        <v>0</v>
      </c>
      <c r="O1650" s="364">
        <f t="shared" si="792"/>
        <v>0</v>
      </c>
      <c r="P1650" s="364">
        <f t="shared" si="792"/>
        <v>0</v>
      </c>
      <c r="Q1650" s="364">
        <f t="shared" si="792"/>
        <v>0</v>
      </c>
      <c r="R1650" s="364">
        <f t="shared" si="792"/>
        <v>0</v>
      </c>
      <c r="S1650" s="364">
        <f t="shared" si="792"/>
        <v>0</v>
      </c>
      <c r="T1650" s="364">
        <f t="shared" si="792"/>
        <v>0</v>
      </c>
      <c r="U1650" s="364">
        <f t="shared" si="792"/>
        <v>0</v>
      </c>
      <c r="V1650" s="365">
        <f t="shared" si="792"/>
        <v>0</v>
      </c>
      <c r="W1650" s="366">
        <f t="shared" si="792"/>
        <v>0</v>
      </c>
      <c r="Y1650"/>
    </row>
    <row r="1651" spans="1:25" outlineLevel="1" x14ac:dyDescent="0.25">
      <c r="A1651" s="212"/>
      <c r="B1651" s="465"/>
      <c r="C1651" s="272"/>
      <c r="D1651" s="272"/>
      <c r="E1651" s="273"/>
      <c r="F1651" s="274" t="s">
        <v>82</v>
      </c>
      <c r="G1651" s="394">
        <f>G793</f>
        <v>0</v>
      </c>
      <c r="H1651" s="421">
        <f>G1651*(1-VLOOKUP($F1651,SHT,2,FALSE))+H793*(1-VLOOKUP($F1651,SHT,2,FALSE))</f>
        <v>0</v>
      </c>
      <c r="I1651" s="389">
        <f t="shared" ref="I1651:V1651" si="793">I793*(1-VLOOKUP($F1651,SHT,2,FALSE))</f>
        <v>0</v>
      </c>
      <c r="J1651" s="389">
        <f t="shared" si="793"/>
        <v>0</v>
      </c>
      <c r="K1651" s="390">
        <f t="shared" si="793"/>
        <v>0</v>
      </c>
      <c r="L1651" s="391">
        <f t="shared" si="793"/>
        <v>0</v>
      </c>
      <c r="M1651" s="396">
        <f t="shared" si="793"/>
        <v>0</v>
      </c>
      <c r="N1651" s="392">
        <f t="shared" si="793"/>
        <v>0</v>
      </c>
      <c r="O1651" s="392">
        <f t="shared" si="793"/>
        <v>0</v>
      </c>
      <c r="P1651" s="392">
        <f t="shared" si="793"/>
        <v>0</v>
      </c>
      <c r="Q1651" s="392">
        <f t="shared" si="793"/>
        <v>0</v>
      </c>
      <c r="R1651" s="392">
        <f t="shared" si="793"/>
        <v>0</v>
      </c>
      <c r="S1651" s="392">
        <f t="shared" si="793"/>
        <v>0</v>
      </c>
      <c r="T1651" s="388">
        <f t="shared" si="793"/>
        <v>0</v>
      </c>
      <c r="U1651" s="392">
        <f t="shared" si="793"/>
        <v>0</v>
      </c>
      <c r="V1651" s="393">
        <f t="shared" si="793"/>
        <v>0</v>
      </c>
      <c r="W1651" s="37">
        <f>W793</f>
        <v>0</v>
      </c>
      <c r="Y1651"/>
    </row>
    <row r="1652" spans="1:25" outlineLevel="1" x14ac:dyDescent="0.25">
      <c r="A1652" s="212"/>
      <c r="B1652" s="465"/>
      <c r="C1652" s="272"/>
      <c r="D1652" s="272"/>
      <c r="E1652" s="273"/>
      <c r="F1652" s="274" t="s">
        <v>83</v>
      </c>
      <c r="G1652" s="394">
        <f>G794</f>
        <v>0</v>
      </c>
      <c r="H1652" s="421">
        <f>G1652*(1-VLOOKUP($F1652,SHT,2,FALSE))+H794*(1-VLOOKUP($F1652,SHT,2,FALSE))</f>
        <v>0</v>
      </c>
      <c r="I1652" s="389">
        <f t="shared" ref="I1652:V1652" si="794">I794*(1-VLOOKUP($F1652,SHT,2,FALSE))</f>
        <v>0</v>
      </c>
      <c r="J1652" s="389">
        <f t="shared" si="794"/>
        <v>0</v>
      </c>
      <c r="K1652" s="390">
        <f t="shared" si="794"/>
        <v>0</v>
      </c>
      <c r="L1652" s="391">
        <f t="shared" si="794"/>
        <v>0</v>
      </c>
      <c r="M1652" s="396">
        <f t="shared" si="794"/>
        <v>0</v>
      </c>
      <c r="N1652" s="392">
        <f t="shared" si="794"/>
        <v>0</v>
      </c>
      <c r="O1652" s="392">
        <f t="shared" si="794"/>
        <v>0</v>
      </c>
      <c r="P1652" s="392">
        <f t="shared" si="794"/>
        <v>0</v>
      </c>
      <c r="Q1652" s="392">
        <f t="shared" si="794"/>
        <v>0</v>
      </c>
      <c r="R1652" s="392">
        <f t="shared" si="794"/>
        <v>0</v>
      </c>
      <c r="S1652" s="392">
        <f t="shared" si="794"/>
        <v>0</v>
      </c>
      <c r="T1652" s="388">
        <f t="shared" si="794"/>
        <v>0</v>
      </c>
      <c r="U1652" s="392">
        <f t="shared" si="794"/>
        <v>0</v>
      </c>
      <c r="V1652" s="393">
        <f t="shared" si="794"/>
        <v>0</v>
      </c>
      <c r="W1652" s="37">
        <f>W794</f>
        <v>0</v>
      </c>
      <c r="Y1652"/>
    </row>
    <row r="1653" spans="1:25" x14ac:dyDescent="0.25">
      <c r="A1653" s="212"/>
      <c r="B1653" s="465"/>
      <c r="C1653" s="272"/>
      <c r="D1653" s="272"/>
      <c r="E1653" s="273" t="s">
        <v>84</v>
      </c>
      <c r="F1653" s="273"/>
      <c r="G1653" s="367">
        <f t="shared" ref="G1653:W1653" si="795">SUBTOTAL(9,G1654:G1655)</f>
        <v>0</v>
      </c>
      <c r="H1653" s="368">
        <f t="shared" si="795"/>
        <v>0</v>
      </c>
      <c r="I1653" s="369">
        <f t="shared" si="795"/>
        <v>0</v>
      </c>
      <c r="J1653" s="369">
        <f t="shared" si="795"/>
        <v>0</v>
      </c>
      <c r="K1653" s="370">
        <f t="shared" si="795"/>
        <v>0</v>
      </c>
      <c r="L1653" s="364">
        <f t="shared" si="795"/>
        <v>0</v>
      </c>
      <c r="M1653" s="364">
        <f t="shared" si="795"/>
        <v>0</v>
      </c>
      <c r="N1653" s="364">
        <f t="shared" si="795"/>
        <v>0</v>
      </c>
      <c r="O1653" s="364">
        <f t="shared" si="795"/>
        <v>0</v>
      </c>
      <c r="P1653" s="364">
        <f t="shared" si="795"/>
        <v>0</v>
      </c>
      <c r="Q1653" s="364">
        <f t="shared" si="795"/>
        <v>0</v>
      </c>
      <c r="R1653" s="364">
        <f t="shared" si="795"/>
        <v>0</v>
      </c>
      <c r="S1653" s="364">
        <f t="shared" si="795"/>
        <v>0</v>
      </c>
      <c r="T1653" s="364">
        <f t="shared" si="795"/>
        <v>0</v>
      </c>
      <c r="U1653" s="364">
        <f t="shared" si="795"/>
        <v>0</v>
      </c>
      <c r="V1653" s="365">
        <f t="shared" si="795"/>
        <v>0</v>
      </c>
      <c r="W1653" s="366">
        <f t="shared" si="795"/>
        <v>0</v>
      </c>
      <c r="Y1653"/>
    </row>
    <row r="1654" spans="1:25" outlineLevel="1" x14ac:dyDescent="0.25">
      <c r="A1654" s="212"/>
      <c r="B1654" s="465"/>
      <c r="C1654" s="272"/>
      <c r="D1654" s="272"/>
      <c r="E1654" s="273"/>
      <c r="F1654" s="274" t="s">
        <v>85</v>
      </c>
      <c r="G1654" s="394">
        <f>G796</f>
        <v>0</v>
      </c>
      <c r="H1654" s="421">
        <f>G1654*(1-VLOOKUP($F1654,SHT,2,FALSE))+H796*(1-VLOOKUP($F1654,SHT,2,FALSE))</f>
        <v>0</v>
      </c>
      <c r="I1654" s="389">
        <f t="shared" ref="I1654:V1654" si="796">I796*(1-VLOOKUP($F1654,SHT,2,FALSE))</f>
        <v>0</v>
      </c>
      <c r="J1654" s="389">
        <f t="shared" si="796"/>
        <v>0</v>
      </c>
      <c r="K1654" s="390">
        <f t="shared" si="796"/>
        <v>0</v>
      </c>
      <c r="L1654" s="391">
        <f t="shared" si="796"/>
        <v>0</v>
      </c>
      <c r="M1654" s="396">
        <f t="shared" si="796"/>
        <v>0</v>
      </c>
      <c r="N1654" s="392">
        <f t="shared" si="796"/>
        <v>0</v>
      </c>
      <c r="O1654" s="392">
        <f t="shared" si="796"/>
        <v>0</v>
      </c>
      <c r="P1654" s="392">
        <f t="shared" si="796"/>
        <v>0</v>
      </c>
      <c r="Q1654" s="392">
        <f t="shared" si="796"/>
        <v>0</v>
      </c>
      <c r="R1654" s="392">
        <f t="shared" si="796"/>
        <v>0</v>
      </c>
      <c r="S1654" s="392">
        <f t="shared" si="796"/>
        <v>0</v>
      </c>
      <c r="T1654" s="388">
        <f t="shared" si="796"/>
        <v>0</v>
      </c>
      <c r="U1654" s="392">
        <f t="shared" si="796"/>
        <v>0</v>
      </c>
      <c r="V1654" s="393">
        <f t="shared" si="796"/>
        <v>0</v>
      </c>
      <c r="W1654" s="37">
        <f>W796</f>
        <v>0</v>
      </c>
      <c r="Y1654"/>
    </row>
    <row r="1655" spans="1:25" outlineLevel="1" x14ac:dyDescent="0.25">
      <c r="A1655" s="212"/>
      <c r="B1655" s="465"/>
      <c r="C1655" s="272"/>
      <c r="D1655" s="272"/>
      <c r="E1655" s="273"/>
      <c r="F1655" s="274" t="s">
        <v>86</v>
      </c>
      <c r="G1655" s="394">
        <f>G797</f>
        <v>0</v>
      </c>
      <c r="H1655" s="421">
        <f>G1655*(1-VLOOKUP($F1655,SHT,2,FALSE))+H797*(1-VLOOKUP($F1655,SHT,2,FALSE))</f>
        <v>0</v>
      </c>
      <c r="I1655" s="389">
        <f t="shared" ref="I1655:V1655" si="797">I797*(1-VLOOKUP($F1655,SHT,2,FALSE))</f>
        <v>0</v>
      </c>
      <c r="J1655" s="389">
        <f t="shared" si="797"/>
        <v>0</v>
      </c>
      <c r="K1655" s="390">
        <f t="shared" si="797"/>
        <v>0</v>
      </c>
      <c r="L1655" s="391">
        <f t="shared" si="797"/>
        <v>0</v>
      </c>
      <c r="M1655" s="396">
        <f t="shared" si="797"/>
        <v>0</v>
      </c>
      <c r="N1655" s="392">
        <f t="shared" si="797"/>
        <v>0</v>
      </c>
      <c r="O1655" s="392">
        <f t="shared" si="797"/>
        <v>0</v>
      </c>
      <c r="P1655" s="392">
        <f t="shared" si="797"/>
        <v>0</v>
      </c>
      <c r="Q1655" s="392">
        <f t="shared" si="797"/>
        <v>0</v>
      </c>
      <c r="R1655" s="392">
        <f t="shared" si="797"/>
        <v>0</v>
      </c>
      <c r="S1655" s="392">
        <f t="shared" si="797"/>
        <v>0</v>
      </c>
      <c r="T1655" s="388">
        <f t="shared" si="797"/>
        <v>0</v>
      </c>
      <c r="U1655" s="392">
        <f t="shared" si="797"/>
        <v>0</v>
      </c>
      <c r="V1655" s="393">
        <f t="shared" si="797"/>
        <v>0</v>
      </c>
      <c r="W1655" s="37">
        <f>W797</f>
        <v>0</v>
      </c>
      <c r="Y1655"/>
    </row>
    <row r="1656" spans="1:25" x14ac:dyDescent="0.25">
      <c r="A1656" s="212"/>
      <c r="B1656" s="465"/>
      <c r="C1656" s="272"/>
      <c r="D1656" s="272"/>
      <c r="E1656" s="273" t="s">
        <v>87</v>
      </c>
      <c r="F1656" s="273"/>
      <c r="G1656" s="367">
        <f t="shared" ref="G1656:W1656" si="798">SUBTOTAL(9,G1657:G1658)</f>
        <v>0</v>
      </c>
      <c r="H1656" s="368">
        <f t="shared" si="798"/>
        <v>0</v>
      </c>
      <c r="I1656" s="369">
        <f t="shared" si="798"/>
        <v>0</v>
      </c>
      <c r="J1656" s="369">
        <f t="shared" si="798"/>
        <v>0</v>
      </c>
      <c r="K1656" s="370">
        <f t="shared" si="798"/>
        <v>0</v>
      </c>
      <c r="L1656" s="364">
        <f t="shared" si="798"/>
        <v>0</v>
      </c>
      <c r="M1656" s="364">
        <f t="shared" si="798"/>
        <v>0</v>
      </c>
      <c r="N1656" s="364">
        <f t="shared" si="798"/>
        <v>0</v>
      </c>
      <c r="O1656" s="364">
        <f t="shared" si="798"/>
        <v>0</v>
      </c>
      <c r="P1656" s="364">
        <f t="shared" si="798"/>
        <v>0</v>
      </c>
      <c r="Q1656" s="364">
        <f t="shared" si="798"/>
        <v>0</v>
      </c>
      <c r="R1656" s="364">
        <f t="shared" si="798"/>
        <v>0</v>
      </c>
      <c r="S1656" s="364">
        <f t="shared" si="798"/>
        <v>0</v>
      </c>
      <c r="T1656" s="364">
        <f t="shared" si="798"/>
        <v>0</v>
      </c>
      <c r="U1656" s="364">
        <f t="shared" si="798"/>
        <v>0</v>
      </c>
      <c r="V1656" s="365">
        <f t="shared" si="798"/>
        <v>0</v>
      </c>
      <c r="W1656" s="366">
        <f t="shared" si="798"/>
        <v>0</v>
      </c>
      <c r="Y1656"/>
    </row>
    <row r="1657" spans="1:25" outlineLevel="1" x14ac:dyDescent="0.25">
      <c r="A1657" s="212"/>
      <c r="B1657" s="465"/>
      <c r="C1657" s="272"/>
      <c r="D1657" s="272"/>
      <c r="E1657" s="273"/>
      <c r="F1657" s="274" t="s">
        <v>88</v>
      </c>
      <c r="G1657" s="394">
        <f>G799</f>
        <v>0</v>
      </c>
      <c r="H1657" s="421">
        <f>G1657*(1-VLOOKUP($F1657,SHT,2,FALSE))+H799*(1-VLOOKUP($F1657,SHT,2,FALSE))</f>
        <v>0</v>
      </c>
      <c r="I1657" s="389">
        <f t="shared" ref="I1657:V1657" si="799">I799*(1-VLOOKUP($F1657,SHT,2,FALSE))</f>
        <v>0</v>
      </c>
      <c r="J1657" s="389">
        <f t="shared" si="799"/>
        <v>0</v>
      </c>
      <c r="K1657" s="390">
        <f t="shared" si="799"/>
        <v>0</v>
      </c>
      <c r="L1657" s="391">
        <f t="shared" si="799"/>
        <v>0</v>
      </c>
      <c r="M1657" s="396">
        <f t="shared" si="799"/>
        <v>0</v>
      </c>
      <c r="N1657" s="392">
        <f t="shared" si="799"/>
        <v>0</v>
      </c>
      <c r="O1657" s="392">
        <f t="shared" si="799"/>
        <v>0</v>
      </c>
      <c r="P1657" s="392">
        <f t="shared" si="799"/>
        <v>0</v>
      </c>
      <c r="Q1657" s="392">
        <f t="shared" si="799"/>
        <v>0</v>
      </c>
      <c r="R1657" s="392">
        <f t="shared" si="799"/>
        <v>0</v>
      </c>
      <c r="S1657" s="392">
        <f t="shared" si="799"/>
        <v>0</v>
      </c>
      <c r="T1657" s="388">
        <f t="shared" si="799"/>
        <v>0</v>
      </c>
      <c r="U1657" s="392">
        <f t="shared" si="799"/>
        <v>0</v>
      </c>
      <c r="V1657" s="393">
        <f t="shared" si="799"/>
        <v>0</v>
      </c>
      <c r="W1657" s="37">
        <f>W799</f>
        <v>0</v>
      </c>
      <c r="Y1657"/>
    </row>
    <row r="1658" spans="1:25" outlineLevel="1" x14ac:dyDescent="0.25">
      <c r="A1658" s="212"/>
      <c r="B1658" s="465"/>
      <c r="C1658" s="272"/>
      <c r="D1658" s="272"/>
      <c r="E1658" s="273"/>
      <c r="F1658" s="274" t="s">
        <v>89</v>
      </c>
      <c r="G1658" s="394">
        <f>G800</f>
        <v>0</v>
      </c>
      <c r="H1658" s="421">
        <f>G1658*(1-VLOOKUP($F1658,SHT,2,FALSE))+H800*(1-VLOOKUP($F1658,SHT,2,FALSE))</f>
        <v>0</v>
      </c>
      <c r="I1658" s="389">
        <f t="shared" ref="I1658:V1658" si="800">I800*(1-VLOOKUP($F1658,SHT,2,FALSE))</f>
        <v>0</v>
      </c>
      <c r="J1658" s="389">
        <f t="shared" si="800"/>
        <v>0</v>
      </c>
      <c r="K1658" s="390">
        <f t="shared" si="800"/>
        <v>0</v>
      </c>
      <c r="L1658" s="391">
        <f t="shared" si="800"/>
        <v>0</v>
      </c>
      <c r="M1658" s="396">
        <f t="shared" si="800"/>
        <v>0</v>
      </c>
      <c r="N1658" s="392">
        <f t="shared" si="800"/>
        <v>0</v>
      </c>
      <c r="O1658" s="392">
        <f t="shared" si="800"/>
        <v>0</v>
      </c>
      <c r="P1658" s="392">
        <f t="shared" si="800"/>
        <v>0</v>
      </c>
      <c r="Q1658" s="392">
        <f t="shared" si="800"/>
        <v>0</v>
      </c>
      <c r="R1658" s="392">
        <f t="shared" si="800"/>
        <v>0</v>
      </c>
      <c r="S1658" s="392">
        <f t="shared" si="800"/>
        <v>0</v>
      </c>
      <c r="T1658" s="388">
        <f t="shared" si="800"/>
        <v>0</v>
      </c>
      <c r="U1658" s="392">
        <f t="shared" si="800"/>
        <v>0</v>
      </c>
      <c r="V1658" s="393">
        <f t="shared" si="800"/>
        <v>0</v>
      </c>
      <c r="W1658" s="37">
        <f>W800</f>
        <v>0</v>
      </c>
      <c r="Y1658"/>
    </row>
    <row r="1659" spans="1:25" x14ac:dyDescent="0.25">
      <c r="A1659" s="212"/>
      <c r="B1659" s="465"/>
      <c r="C1659" s="272"/>
      <c r="D1659" s="272" t="s">
        <v>90</v>
      </c>
      <c r="E1659" s="273"/>
      <c r="F1659" s="273"/>
      <c r="G1659" s="367">
        <f>SUBTOTAL(9,G1660:G1662)</f>
        <v>0</v>
      </c>
      <c r="H1659" s="368"/>
      <c r="I1659" s="369"/>
      <c r="J1659" s="369"/>
      <c r="K1659" s="370">
        <f t="shared" ref="K1659:W1659" si="801">SUBTOTAL(9,K1660:K1662)</f>
        <v>0</v>
      </c>
      <c r="L1659" s="364">
        <f t="shared" si="801"/>
        <v>0</v>
      </c>
      <c r="M1659" s="364">
        <f t="shared" si="801"/>
        <v>0</v>
      </c>
      <c r="N1659" s="364">
        <f t="shared" si="801"/>
        <v>0</v>
      </c>
      <c r="O1659" s="364">
        <f t="shared" si="801"/>
        <v>0</v>
      </c>
      <c r="P1659" s="364">
        <f t="shared" si="801"/>
        <v>0</v>
      </c>
      <c r="Q1659" s="364">
        <f t="shared" si="801"/>
        <v>0</v>
      </c>
      <c r="R1659" s="364">
        <f t="shared" si="801"/>
        <v>0</v>
      </c>
      <c r="S1659" s="364">
        <f t="shared" si="801"/>
        <v>0</v>
      </c>
      <c r="T1659" s="364">
        <f t="shared" si="801"/>
        <v>0</v>
      </c>
      <c r="U1659" s="364">
        <f t="shared" si="801"/>
        <v>0</v>
      </c>
      <c r="V1659" s="364">
        <f t="shared" si="801"/>
        <v>0</v>
      </c>
      <c r="W1659" s="366">
        <f t="shared" si="801"/>
        <v>0</v>
      </c>
      <c r="Y1659"/>
    </row>
    <row r="1660" spans="1:25" outlineLevel="1" x14ac:dyDescent="0.25">
      <c r="A1660" s="212"/>
      <c r="B1660" s="465"/>
      <c r="C1660" s="272"/>
      <c r="D1660" s="272"/>
      <c r="E1660" s="273"/>
      <c r="F1660" s="274" t="s">
        <v>91</v>
      </c>
      <c r="G1660" s="394">
        <f>G802</f>
        <v>0</v>
      </c>
      <c r="H1660" s="368"/>
      <c r="I1660" s="369"/>
      <c r="J1660" s="369"/>
      <c r="K1660" s="390">
        <f>($G1660+SUM($H802:K802))*VLOOKUP($F1660,EIT,2,FALSE)</f>
        <v>0</v>
      </c>
      <c r="L1660" s="391">
        <f t="shared" ref="L1660:V1660" si="802">L802*VLOOKUP($F1660,EIT,2,FALSE)</f>
        <v>0</v>
      </c>
      <c r="M1660" s="396">
        <f t="shared" si="802"/>
        <v>0</v>
      </c>
      <c r="N1660" s="392">
        <f t="shared" si="802"/>
        <v>0</v>
      </c>
      <c r="O1660" s="392">
        <f t="shared" si="802"/>
        <v>0</v>
      </c>
      <c r="P1660" s="392">
        <f t="shared" si="802"/>
        <v>0</v>
      </c>
      <c r="Q1660" s="392">
        <f t="shared" si="802"/>
        <v>0</v>
      </c>
      <c r="R1660" s="392">
        <f t="shared" si="802"/>
        <v>0</v>
      </c>
      <c r="S1660" s="392">
        <f t="shared" si="802"/>
        <v>0</v>
      </c>
      <c r="T1660" s="392">
        <f t="shared" si="802"/>
        <v>0</v>
      </c>
      <c r="U1660" s="392">
        <f t="shared" si="802"/>
        <v>0</v>
      </c>
      <c r="V1660" s="393">
        <f t="shared" si="802"/>
        <v>0</v>
      </c>
      <c r="W1660" s="37">
        <f>W802</f>
        <v>0</v>
      </c>
      <c r="Y1660"/>
    </row>
    <row r="1661" spans="1:25" outlineLevel="1" x14ac:dyDescent="0.25">
      <c r="A1661" s="212"/>
      <c r="B1661" s="465"/>
      <c r="C1661" s="272"/>
      <c r="D1661" s="272"/>
      <c r="E1661" s="273"/>
      <c r="F1661" s="274" t="s">
        <v>92</v>
      </c>
      <c r="G1661" s="394">
        <f>G803</f>
        <v>0</v>
      </c>
      <c r="H1661" s="368"/>
      <c r="I1661" s="369"/>
      <c r="J1661" s="369"/>
      <c r="K1661" s="370"/>
      <c r="L1661" s="391">
        <f>($G1661+SUM($H803:L803))*VLOOKUP($F1661,EIT,3,FALSE)</f>
        <v>0</v>
      </c>
      <c r="M1661" s="396">
        <f>($G1661+SUM($H803:$L803))*VLOOKUP($F1661,EIT,4,FALSE)+$M803*(VLOOKUP($F1661,EIT,3,FALSE)+VLOOKUP($F1661,EIT,4,FALSE))</f>
        <v>0</v>
      </c>
      <c r="N1661" s="392">
        <f>($G1661+SUM($H803:$M803))*VLOOKUP($F1661,EIT,5,FALSE)+$N803*(VLOOKUP($F1661,EIT,3,FALSE)+VLOOKUP($F1661,EIT,4,FALSE)+VLOOKUP($F1661,EIT,5,FALSE))</f>
        <v>0</v>
      </c>
      <c r="O1661" s="392">
        <f t="shared" ref="O1661:V1661" si="803">O803*(VLOOKUP($F1661,EIT,3,FALSE)+VLOOKUP($F1661,EIT,4,FALSE)+VLOOKUP($F1661,EIT,5,FALSE))</f>
        <v>0</v>
      </c>
      <c r="P1661" s="392">
        <f t="shared" si="803"/>
        <v>0</v>
      </c>
      <c r="Q1661" s="392">
        <f t="shared" si="803"/>
        <v>0</v>
      </c>
      <c r="R1661" s="392">
        <f t="shared" si="803"/>
        <v>0</v>
      </c>
      <c r="S1661" s="392">
        <f t="shared" si="803"/>
        <v>0</v>
      </c>
      <c r="T1661" s="392">
        <f t="shared" si="803"/>
        <v>0</v>
      </c>
      <c r="U1661" s="392">
        <f t="shared" si="803"/>
        <v>0</v>
      </c>
      <c r="V1661" s="393">
        <f t="shared" si="803"/>
        <v>0</v>
      </c>
      <c r="W1661" s="37">
        <f>W803</f>
        <v>0</v>
      </c>
      <c r="Y1661"/>
    </row>
    <row r="1662" spans="1:25" outlineLevel="1" x14ac:dyDescent="0.25">
      <c r="A1662" s="212"/>
      <c r="B1662" s="465"/>
      <c r="C1662" s="272"/>
      <c r="D1662" s="272"/>
      <c r="E1662" s="273"/>
      <c r="F1662" s="274" t="s">
        <v>93</v>
      </c>
      <c r="G1662" s="394">
        <f>G804</f>
        <v>0</v>
      </c>
      <c r="H1662" s="368"/>
      <c r="I1662" s="369"/>
      <c r="J1662" s="369"/>
      <c r="K1662" s="370"/>
      <c r="L1662" s="363"/>
      <c r="M1662" s="364"/>
      <c r="N1662" s="364"/>
      <c r="O1662" s="364"/>
      <c r="P1662" s="364"/>
      <c r="Q1662" s="364"/>
      <c r="R1662" s="364"/>
      <c r="S1662" s="364"/>
      <c r="T1662" s="364"/>
      <c r="U1662" s="364"/>
      <c r="V1662" s="365"/>
      <c r="W1662" s="37">
        <f>W804</f>
        <v>0</v>
      </c>
      <c r="Y1662"/>
    </row>
    <row r="1663" spans="1:25" x14ac:dyDescent="0.25">
      <c r="A1663" s="212"/>
      <c r="B1663" s="465"/>
      <c r="C1663" s="275"/>
      <c r="D1663" s="272" t="s">
        <v>94</v>
      </c>
      <c r="E1663" s="273"/>
      <c r="F1663" s="273"/>
      <c r="G1663" s="367">
        <f>SUBTOTAL(9,G1664:G1665)</f>
        <v>0</v>
      </c>
      <c r="H1663" s="368"/>
      <c r="I1663" s="369"/>
      <c r="J1663" s="369"/>
      <c r="K1663" s="370"/>
      <c r="L1663" s="363"/>
      <c r="M1663" s="364"/>
      <c r="N1663" s="364"/>
      <c r="O1663" s="364"/>
      <c r="P1663" s="364"/>
      <c r="Q1663" s="364"/>
      <c r="R1663" s="364"/>
      <c r="S1663" s="364"/>
      <c r="T1663" s="364"/>
      <c r="U1663" s="364"/>
      <c r="V1663" s="365"/>
      <c r="W1663" s="515"/>
      <c r="Y1663"/>
    </row>
    <row r="1664" spans="1:25" outlineLevel="1" x14ac:dyDescent="0.25">
      <c r="A1664" s="212"/>
      <c r="B1664" s="465"/>
      <c r="C1664" s="272"/>
      <c r="D1664" s="272"/>
      <c r="E1664" s="273"/>
      <c r="F1664" s="274" t="s">
        <v>95</v>
      </c>
      <c r="G1664" s="394">
        <f>G806</f>
        <v>0</v>
      </c>
      <c r="H1664" s="368"/>
      <c r="I1664" s="369"/>
      <c r="J1664" s="369"/>
      <c r="K1664" s="370"/>
      <c r="L1664" s="363"/>
      <c r="M1664" s="364"/>
      <c r="N1664" s="364"/>
      <c r="O1664" s="364"/>
      <c r="P1664" s="364"/>
      <c r="Q1664" s="364"/>
      <c r="R1664" s="364"/>
      <c r="S1664" s="364"/>
      <c r="T1664" s="364"/>
      <c r="U1664" s="364"/>
      <c r="V1664" s="365"/>
      <c r="W1664" s="40"/>
      <c r="Y1664"/>
    </row>
    <row r="1665" spans="1:25" outlineLevel="1" x14ac:dyDescent="0.25">
      <c r="A1665" s="212"/>
      <c r="B1665" s="465"/>
      <c r="C1665" s="272"/>
      <c r="D1665" s="272"/>
      <c r="E1665" s="273"/>
      <c r="F1665" s="274" t="s">
        <v>96</v>
      </c>
      <c r="G1665" s="394">
        <f>G807</f>
        <v>0</v>
      </c>
      <c r="H1665" s="368"/>
      <c r="I1665" s="369"/>
      <c r="J1665" s="369"/>
      <c r="K1665" s="370"/>
      <c r="L1665" s="363"/>
      <c r="M1665" s="364"/>
      <c r="N1665" s="364"/>
      <c r="O1665" s="364"/>
      <c r="P1665" s="364"/>
      <c r="Q1665" s="364"/>
      <c r="R1665" s="364"/>
      <c r="S1665" s="364"/>
      <c r="T1665" s="364"/>
      <c r="U1665" s="364"/>
      <c r="V1665" s="365"/>
      <c r="W1665" s="40"/>
      <c r="Y1665"/>
    </row>
    <row r="1666" spans="1:25" outlineLevel="1" x14ac:dyDescent="0.25">
      <c r="A1666" s="212"/>
      <c r="B1666" s="465"/>
      <c r="C1666" s="273"/>
      <c r="D1666" s="272"/>
      <c r="E1666" s="275"/>
      <c r="F1666" s="273"/>
      <c r="G1666" s="41"/>
      <c r="H1666" s="368"/>
      <c r="I1666" s="369"/>
      <c r="J1666" s="369"/>
      <c r="K1666" s="370"/>
      <c r="L1666" s="364"/>
      <c r="M1666" s="364"/>
      <c r="N1666" s="364"/>
      <c r="O1666" s="364"/>
      <c r="P1666" s="364"/>
      <c r="Q1666" s="364"/>
      <c r="R1666" s="364"/>
      <c r="S1666" s="364"/>
      <c r="T1666" s="364"/>
      <c r="U1666" s="364"/>
      <c r="V1666" s="364"/>
      <c r="W1666" s="366"/>
      <c r="Y1666"/>
    </row>
    <row r="1667" spans="1:25" outlineLevel="1" x14ac:dyDescent="0.25">
      <c r="A1667" s="212"/>
      <c r="B1667" s="465"/>
      <c r="C1667" s="272" t="s">
        <v>324</v>
      </c>
      <c r="D1667" s="272"/>
      <c r="E1667" s="275"/>
      <c r="F1667" s="273"/>
      <c r="G1667" s="41">
        <f>SUBTOTAL(9,G1668:G1670)</f>
        <v>0</v>
      </c>
      <c r="H1667" s="368">
        <f t="shared" ref="H1667:W1667" si="804">SUBTOTAL(9,H1668:H1670)</f>
        <v>0</v>
      </c>
      <c r="I1667" s="369">
        <f t="shared" si="804"/>
        <v>0</v>
      </c>
      <c r="J1667" s="369">
        <f t="shared" si="804"/>
        <v>0</v>
      </c>
      <c r="K1667" s="370">
        <f t="shared" si="804"/>
        <v>0</v>
      </c>
      <c r="L1667" s="364">
        <f t="shared" si="804"/>
        <v>0</v>
      </c>
      <c r="M1667" s="364">
        <f t="shared" si="804"/>
        <v>0</v>
      </c>
      <c r="N1667" s="364">
        <f t="shared" si="804"/>
        <v>0</v>
      </c>
      <c r="O1667" s="364">
        <f t="shared" si="804"/>
        <v>0</v>
      </c>
      <c r="P1667" s="364">
        <f t="shared" si="804"/>
        <v>0</v>
      </c>
      <c r="Q1667" s="364">
        <f t="shared" si="804"/>
        <v>0</v>
      </c>
      <c r="R1667" s="364">
        <f t="shared" si="804"/>
        <v>0</v>
      </c>
      <c r="S1667" s="364">
        <f t="shared" si="804"/>
        <v>0</v>
      </c>
      <c r="T1667" s="364">
        <f t="shared" si="804"/>
        <v>0</v>
      </c>
      <c r="U1667" s="364">
        <f t="shared" si="804"/>
        <v>0</v>
      </c>
      <c r="V1667" s="364">
        <f t="shared" si="804"/>
        <v>0</v>
      </c>
      <c r="W1667" s="366">
        <f t="shared" si="804"/>
        <v>0</v>
      </c>
      <c r="Y1667"/>
    </row>
    <row r="1668" spans="1:25" outlineLevel="1" x14ac:dyDescent="0.25">
      <c r="A1668" s="212"/>
      <c r="B1668" s="465"/>
      <c r="C1668" s="273"/>
      <c r="D1668" s="272"/>
      <c r="E1668" s="275"/>
      <c r="F1668" s="359" t="s">
        <v>150</v>
      </c>
      <c r="G1668" s="426">
        <f>G810</f>
        <v>0</v>
      </c>
      <c r="H1668" s="427">
        <f>G1668*(1-VLOOKUP($F1668,SHT,2,FALSE))+H810*(1-VLOOKUP($F1668,SHT,2,FALSE))</f>
        <v>0</v>
      </c>
      <c r="I1668" s="428">
        <f t="shared" ref="I1668:V1668" si="805">I810*(1-VLOOKUP($F1668,SHT,2,FALSE))</f>
        <v>0</v>
      </c>
      <c r="J1668" s="428">
        <f t="shared" si="805"/>
        <v>0</v>
      </c>
      <c r="K1668" s="429">
        <f t="shared" si="805"/>
        <v>0</v>
      </c>
      <c r="L1668" s="430">
        <f t="shared" si="805"/>
        <v>0</v>
      </c>
      <c r="M1668" s="431">
        <f t="shared" si="805"/>
        <v>0</v>
      </c>
      <c r="N1668" s="428">
        <f t="shared" si="805"/>
        <v>0</v>
      </c>
      <c r="O1668" s="428">
        <f t="shared" si="805"/>
        <v>0</v>
      </c>
      <c r="P1668" s="428">
        <f t="shared" si="805"/>
        <v>0</v>
      </c>
      <c r="Q1668" s="428">
        <f t="shared" si="805"/>
        <v>0</v>
      </c>
      <c r="R1668" s="428">
        <f t="shared" si="805"/>
        <v>0</v>
      </c>
      <c r="S1668" s="428">
        <f t="shared" si="805"/>
        <v>0</v>
      </c>
      <c r="T1668" s="428">
        <f t="shared" si="805"/>
        <v>0</v>
      </c>
      <c r="U1668" s="428">
        <f t="shared" si="805"/>
        <v>0</v>
      </c>
      <c r="V1668" s="432">
        <f t="shared" si="805"/>
        <v>0</v>
      </c>
      <c r="W1668" s="426">
        <f>W810</f>
        <v>0</v>
      </c>
      <c r="Y1668"/>
    </row>
    <row r="1669" spans="1:25" outlineLevel="1" x14ac:dyDescent="0.25">
      <c r="A1669" s="212"/>
      <c r="B1669" s="465"/>
      <c r="C1669" s="273"/>
      <c r="D1669" s="272"/>
      <c r="E1669" s="275"/>
      <c r="F1669" s="359" t="s">
        <v>151</v>
      </c>
      <c r="G1669" s="426">
        <f>G811</f>
        <v>0</v>
      </c>
      <c r="H1669" s="427">
        <f>G1669*(1-VLOOKUP($F1669,SHT,2,FALSE))+H811*(1-VLOOKUP($F1669,SHT,2,FALSE))</f>
        <v>0</v>
      </c>
      <c r="I1669" s="428">
        <f t="shared" ref="I1669:V1669" si="806">I811*(1-VLOOKUP($F1669,SHT,2,FALSE))</f>
        <v>0</v>
      </c>
      <c r="J1669" s="428">
        <f t="shared" si="806"/>
        <v>0</v>
      </c>
      <c r="K1669" s="429">
        <f t="shared" si="806"/>
        <v>0</v>
      </c>
      <c r="L1669" s="430">
        <f t="shared" si="806"/>
        <v>0</v>
      </c>
      <c r="M1669" s="431">
        <f t="shared" si="806"/>
        <v>0</v>
      </c>
      <c r="N1669" s="428">
        <f t="shared" si="806"/>
        <v>0</v>
      </c>
      <c r="O1669" s="428">
        <f t="shared" si="806"/>
        <v>0</v>
      </c>
      <c r="P1669" s="428">
        <f t="shared" si="806"/>
        <v>0</v>
      </c>
      <c r="Q1669" s="428">
        <f t="shared" si="806"/>
        <v>0</v>
      </c>
      <c r="R1669" s="428">
        <f t="shared" si="806"/>
        <v>0</v>
      </c>
      <c r="S1669" s="428">
        <f t="shared" si="806"/>
        <v>0</v>
      </c>
      <c r="T1669" s="428">
        <f t="shared" si="806"/>
        <v>0</v>
      </c>
      <c r="U1669" s="428">
        <f t="shared" si="806"/>
        <v>0</v>
      </c>
      <c r="V1669" s="432">
        <f t="shared" si="806"/>
        <v>0</v>
      </c>
      <c r="W1669" s="426">
        <f>W811</f>
        <v>0</v>
      </c>
      <c r="Y1669"/>
    </row>
    <row r="1670" spans="1:25" outlineLevel="1" x14ac:dyDescent="0.25">
      <c r="A1670" s="212"/>
      <c r="B1670" s="465"/>
      <c r="C1670" s="273"/>
      <c r="D1670" s="272"/>
      <c r="E1670" s="275"/>
      <c r="F1670" s="359" t="s">
        <v>152</v>
      </c>
      <c r="G1670" s="426">
        <f>G812</f>
        <v>0</v>
      </c>
      <c r="H1670" s="427">
        <f>G1670*(1-VLOOKUP($F1670,SHT,2,FALSE))+H812*(1-VLOOKUP($F1670,SHT,2,FALSE))</f>
        <v>0</v>
      </c>
      <c r="I1670" s="428">
        <f t="shared" ref="I1670:V1670" si="807">I812*(1-VLOOKUP($F1670,SHT,2,FALSE))</f>
        <v>0</v>
      </c>
      <c r="J1670" s="428">
        <f t="shared" si="807"/>
        <v>0</v>
      </c>
      <c r="K1670" s="429">
        <f t="shared" si="807"/>
        <v>0</v>
      </c>
      <c r="L1670" s="430">
        <f t="shared" si="807"/>
        <v>0</v>
      </c>
      <c r="M1670" s="431">
        <f t="shared" si="807"/>
        <v>0</v>
      </c>
      <c r="N1670" s="428">
        <f t="shared" si="807"/>
        <v>0</v>
      </c>
      <c r="O1670" s="428">
        <f t="shared" si="807"/>
        <v>0</v>
      </c>
      <c r="P1670" s="428">
        <f t="shared" si="807"/>
        <v>0</v>
      </c>
      <c r="Q1670" s="428">
        <f t="shared" si="807"/>
        <v>0</v>
      </c>
      <c r="R1670" s="428">
        <f t="shared" si="807"/>
        <v>0</v>
      </c>
      <c r="S1670" s="428">
        <f t="shared" si="807"/>
        <v>0</v>
      </c>
      <c r="T1670" s="428">
        <f t="shared" si="807"/>
        <v>0</v>
      </c>
      <c r="U1670" s="428">
        <f t="shared" si="807"/>
        <v>0</v>
      </c>
      <c r="V1670" s="432">
        <f t="shared" si="807"/>
        <v>0</v>
      </c>
      <c r="W1670" s="426">
        <f>W812</f>
        <v>0</v>
      </c>
      <c r="Y1670"/>
    </row>
    <row r="1671" spans="1:25" x14ac:dyDescent="0.25">
      <c r="A1671" s="212"/>
      <c r="B1671" s="465"/>
      <c r="C1671" s="272"/>
      <c r="D1671" s="272"/>
      <c r="E1671" s="273"/>
      <c r="F1671" s="273"/>
      <c r="G1671" s="367"/>
      <c r="H1671" s="369"/>
      <c r="I1671" s="369"/>
      <c r="J1671" s="369"/>
      <c r="K1671" s="370"/>
      <c r="L1671" s="363"/>
      <c r="M1671" s="364"/>
      <c r="N1671" s="364"/>
      <c r="O1671" s="364"/>
      <c r="P1671" s="364"/>
      <c r="Q1671" s="364"/>
      <c r="R1671" s="364"/>
      <c r="S1671" s="364"/>
      <c r="T1671" s="364"/>
      <c r="U1671" s="364"/>
      <c r="V1671" s="365"/>
      <c r="W1671" s="365"/>
      <c r="Y1671"/>
    </row>
    <row r="1672" spans="1:25" s="79" customFormat="1" ht="16.2" thickBot="1" x14ac:dyDescent="0.3">
      <c r="A1672" s="212"/>
      <c r="B1672" s="279" t="s">
        <v>325</v>
      </c>
      <c r="C1672" s="506"/>
      <c r="D1672" s="506"/>
      <c r="E1672" s="506"/>
      <c r="F1672" s="506"/>
      <c r="G1672" s="103">
        <f>SUBTOTAL(9,G1432:G1671)</f>
        <v>0</v>
      </c>
      <c r="H1672" s="403">
        <f t="shared" ref="H1672:W1672" si="808">SUBTOTAL(9,H1432:H1671)</f>
        <v>0</v>
      </c>
      <c r="I1672" s="404">
        <f t="shared" si="808"/>
        <v>0</v>
      </c>
      <c r="J1672" s="404">
        <f t="shared" si="808"/>
        <v>0</v>
      </c>
      <c r="K1672" s="405">
        <f t="shared" si="808"/>
        <v>0</v>
      </c>
      <c r="L1672" s="406">
        <f t="shared" si="808"/>
        <v>0</v>
      </c>
      <c r="M1672" s="407">
        <f t="shared" si="808"/>
        <v>0</v>
      </c>
      <c r="N1672" s="407">
        <f t="shared" si="808"/>
        <v>0</v>
      </c>
      <c r="O1672" s="407">
        <f t="shared" si="808"/>
        <v>0</v>
      </c>
      <c r="P1672" s="407">
        <f t="shared" si="808"/>
        <v>0</v>
      </c>
      <c r="Q1672" s="407">
        <f t="shared" si="808"/>
        <v>0</v>
      </c>
      <c r="R1672" s="407">
        <f t="shared" si="808"/>
        <v>0</v>
      </c>
      <c r="S1672" s="407">
        <f t="shared" si="808"/>
        <v>0</v>
      </c>
      <c r="T1672" s="407">
        <f t="shared" si="808"/>
        <v>0</v>
      </c>
      <c r="U1672" s="407">
        <f t="shared" si="808"/>
        <v>0</v>
      </c>
      <c r="V1672" s="408">
        <f t="shared" si="808"/>
        <v>0</v>
      </c>
      <c r="W1672" s="103">
        <f t="shared" si="808"/>
        <v>0</v>
      </c>
      <c r="X1672" s="51"/>
      <c r="Y1672"/>
    </row>
    <row r="1673" spans="1:25" ht="13.8" thickBot="1" x14ac:dyDescent="0.3">
      <c r="A1673" s="212"/>
      <c r="G1673" s="89"/>
      <c r="H1673" s="89"/>
      <c r="I1673" s="89"/>
      <c r="J1673" s="89"/>
      <c r="K1673" s="89"/>
      <c r="L1673" s="89"/>
      <c r="M1673" s="89"/>
      <c r="N1673" s="89"/>
      <c r="O1673" s="89"/>
      <c r="P1673" s="89"/>
      <c r="Q1673" s="89"/>
      <c r="R1673" s="89"/>
      <c r="S1673" s="89"/>
      <c r="T1673" s="89"/>
      <c r="U1673" s="89"/>
      <c r="V1673" s="89"/>
      <c r="W1673" s="89"/>
      <c r="Y1673"/>
    </row>
    <row r="1674" spans="1:25" s="79" customFormat="1" ht="16.2" thickBot="1" x14ac:dyDescent="0.3">
      <c r="A1674" s="212"/>
      <c r="B1674" s="433" t="s">
        <v>326</v>
      </c>
      <c r="C1674" s="475"/>
      <c r="D1674" s="475"/>
      <c r="E1674" s="475"/>
      <c r="F1674" s="475"/>
      <c r="G1674" s="475"/>
      <c r="H1674" s="480"/>
      <c r="I1674" s="480"/>
      <c r="J1674" s="480"/>
      <c r="K1674" s="480"/>
      <c r="L1674" s="480"/>
      <c r="M1674" s="481"/>
      <c r="N1674" s="480"/>
      <c r="O1674" s="480"/>
      <c r="P1674" s="480"/>
      <c r="Q1674" s="480"/>
      <c r="R1674" s="480"/>
      <c r="S1674" s="480"/>
      <c r="T1674" s="480"/>
      <c r="U1674" s="480"/>
      <c r="V1674" s="480"/>
      <c r="W1674" s="482"/>
      <c r="X1674" s="51"/>
      <c r="Y1674"/>
    </row>
    <row r="1675" spans="1:25" s="79" customFormat="1" ht="15" x14ac:dyDescent="0.25">
      <c r="A1675" s="212"/>
      <c r="B1675" s="464"/>
      <c r="C1675" s="439" t="s">
        <v>327</v>
      </c>
      <c r="D1675" s="273"/>
      <c r="E1675" s="273"/>
      <c r="F1675" s="273"/>
      <c r="G1675" s="585"/>
      <c r="H1675" s="364">
        <f>SUBTOTAL(9,H1676:H1677)</f>
        <v>0</v>
      </c>
      <c r="I1675" s="364">
        <f t="shared" ref="I1675:V1675" si="809">SUBTOTAL(9,I1676:I1677)</f>
        <v>0</v>
      </c>
      <c r="J1675" s="364">
        <f t="shared" si="809"/>
        <v>0</v>
      </c>
      <c r="K1675" s="365">
        <f t="shared" si="809"/>
        <v>0</v>
      </c>
      <c r="L1675" s="364">
        <f t="shared" si="809"/>
        <v>0</v>
      </c>
      <c r="M1675" s="31">
        <f t="shared" si="809"/>
        <v>0</v>
      </c>
      <c r="N1675" s="364">
        <f t="shared" si="809"/>
        <v>0</v>
      </c>
      <c r="O1675" s="364">
        <f t="shared" si="809"/>
        <v>0</v>
      </c>
      <c r="P1675" s="364">
        <f t="shared" si="809"/>
        <v>0</v>
      </c>
      <c r="Q1675" s="364">
        <f t="shared" si="809"/>
        <v>0</v>
      </c>
      <c r="R1675" s="364">
        <f t="shared" si="809"/>
        <v>0</v>
      </c>
      <c r="S1675" s="364">
        <f t="shared" si="809"/>
        <v>0</v>
      </c>
      <c r="T1675" s="364">
        <f t="shared" si="809"/>
        <v>0</v>
      </c>
      <c r="U1675" s="364">
        <f t="shared" si="809"/>
        <v>0</v>
      </c>
      <c r="V1675" s="364">
        <f t="shared" si="809"/>
        <v>0</v>
      </c>
      <c r="W1675" s="585"/>
      <c r="X1675" s="51"/>
      <c r="Y1675"/>
    </row>
    <row r="1676" spans="1:25" s="79" customFormat="1" ht="12.75" customHeight="1" x14ac:dyDescent="0.25">
      <c r="A1676" s="212"/>
      <c r="B1676" s="295"/>
      <c r="C1676" s="273"/>
      <c r="D1676" s="273"/>
      <c r="E1676" s="273"/>
      <c r="F1676" s="274" t="s">
        <v>328</v>
      </c>
      <c r="G1676" s="41"/>
      <c r="H1676" s="395">
        <f t="shared" ref="H1676:V1676" si="810">H818</f>
        <v>0</v>
      </c>
      <c r="I1676" s="389">
        <f t="shared" si="810"/>
        <v>0</v>
      </c>
      <c r="J1676" s="389">
        <f t="shared" si="810"/>
        <v>0</v>
      </c>
      <c r="K1676" s="390">
        <f t="shared" si="810"/>
        <v>0</v>
      </c>
      <c r="L1676" s="388">
        <f t="shared" si="810"/>
        <v>0</v>
      </c>
      <c r="M1676" s="396">
        <f t="shared" si="810"/>
        <v>0</v>
      </c>
      <c r="N1676" s="392">
        <f t="shared" si="810"/>
        <v>0</v>
      </c>
      <c r="O1676" s="392">
        <f t="shared" si="810"/>
        <v>0</v>
      </c>
      <c r="P1676" s="392">
        <f t="shared" si="810"/>
        <v>0</v>
      </c>
      <c r="Q1676" s="392">
        <f t="shared" si="810"/>
        <v>0</v>
      </c>
      <c r="R1676" s="392">
        <f t="shared" si="810"/>
        <v>0</v>
      </c>
      <c r="S1676" s="392">
        <f t="shared" si="810"/>
        <v>0</v>
      </c>
      <c r="T1676" s="392">
        <f t="shared" si="810"/>
        <v>0</v>
      </c>
      <c r="U1676" s="392">
        <f t="shared" si="810"/>
        <v>0</v>
      </c>
      <c r="V1676" s="399">
        <f t="shared" si="810"/>
        <v>0</v>
      </c>
      <c r="W1676" s="41"/>
      <c r="X1676" s="51"/>
      <c r="Y1676"/>
    </row>
    <row r="1677" spans="1:25" s="79" customFormat="1" ht="12.75" customHeight="1" x14ac:dyDescent="0.25">
      <c r="A1677" s="212"/>
      <c r="B1677" s="295"/>
      <c r="C1677" s="273"/>
      <c r="D1677" s="273"/>
      <c r="E1677" s="273"/>
      <c r="F1677" s="274" t="s">
        <v>329</v>
      </c>
      <c r="G1677" s="41"/>
      <c r="H1677" s="395">
        <f t="shared" ref="H1677:V1677" si="811">H819</f>
        <v>0</v>
      </c>
      <c r="I1677" s="389">
        <f t="shared" si="811"/>
        <v>0</v>
      </c>
      <c r="J1677" s="389">
        <f t="shared" si="811"/>
        <v>0</v>
      </c>
      <c r="K1677" s="390">
        <f t="shared" si="811"/>
        <v>0</v>
      </c>
      <c r="L1677" s="388">
        <f t="shared" si="811"/>
        <v>0</v>
      </c>
      <c r="M1677" s="396">
        <f t="shared" si="811"/>
        <v>0</v>
      </c>
      <c r="N1677" s="392">
        <f t="shared" si="811"/>
        <v>0</v>
      </c>
      <c r="O1677" s="392">
        <f t="shared" si="811"/>
        <v>0</v>
      </c>
      <c r="P1677" s="392">
        <f t="shared" si="811"/>
        <v>0</v>
      </c>
      <c r="Q1677" s="392">
        <f t="shared" si="811"/>
        <v>0</v>
      </c>
      <c r="R1677" s="392">
        <f t="shared" si="811"/>
        <v>0</v>
      </c>
      <c r="S1677" s="392">
        <f t="shared" si="811"/>
        <v>0</v>
      </c>
      <c r="T1677" s="392">
        <f t="shared" si="811"/>
        <v>0</v>
      </c>
      <c r="U1677" s="392">
        <f t="shared" si="811"/>
        <v>0</v>
      </c>
      <c r="V1677" s="399">
        <f t="shared" si="811"/>
        <v>0</v>
      </c>
      <c r="W1677" s="41"/>
      <c r="X1677" s="51"/>
      <c r="Y1677"/>
    </row>
    <row r="1678" spans="1:25" s="79" customFormat="1" ht="12.75" customHeight="1" x14ac:dyDescent="0.25">
      <c r="A1678" s="212"/>
      <c r="B1678" s="295"/>
      <c r="C1678" s="273"/>
      <c r="D1678" s="273"/>
      <c r="E1678" s="273"/>
      <c r="F1678" s="273"/>
      <c r="G1678" s="41"/>
      <c r="H1678" s="369"/>
      <c r="I1678" s="369"/>
      <c r="J1678" s="369"/>
      <c r="K1678" s="370"/>
      <c r="L1678" s="364"/>
      <c r="M1678" s="364"/>
      <c r="N1678" s="364"/>
      <c r="O1678" s="364"/>
      <c r="P1678" s="364"/>
      <c r="Q1678" s="364"/>
      <c r="R1678" s="364"/>
      <c r="S1678" s="364"/>
      <c r="T1678" s="364"/>
      <c r="U1678" s="364"/>
      <c r="V1678" s="364"/>
      <c r="W1678" s="41"/>
      <c r="X1678" s="51"/>
      <c r="Y1678"/>
    </row>
    <row r="1679" spans="1:25" s="79" customFormat="1" ht="15" x14ac:dyDescent="0.25">
      <c r="A1679" s="212"/>
      <c r="B1679" s="295"/>
      <c r="C1679" s="439" t="s">
        <v>330</v>
      </c>
      <c r="D1679" s="272"/>
      <c r="E1679" s="275"/>
      <c r="F1679" s="273"/>
      <c r="G1679" s="41"/>
      <c r="H1679" s="364"/>
      <c r="I1679" s="364"/>
      <c r="J1679" s="364"/>
      <c r="K1679" s="365"/>
      <c r="L1679" s="363"/>
      <c r="M1679" s="31"/>
      <c r="N1679" s="364"/>
      <c r="O1679" s="364"/>
      <c r="P1679" s="364"/>
      <c r="Q1679" s="364"/>
      <c r="R1679" s="364"/>
      <c r="S1679" s="364"/>
      <c r="T1679" s="364"/>
      <c r="U1679" s="364"/>
      <c r="V1679" s="364"/>
      <c r="W1679" s="41"/>
      <c r="X1679" s="51"/>
      <c r="Y1679"/>
    </row>
    <row r="1680" spans="1:25" s="79" customFormat="1" ht="12.75" customHeight="1" x14ac:dyDescent="0.25">
      <c r="A1680" s="212"/>
      <c r="B1680" s="295"/>
      <c r="C1680" s="273"/>
      <c r="D1680" s="272" t="s">
        <v>98</v>
      </c>
      <c r="E1680" s="275"/>
      <c r="F1680" s="273"/>
      <c r="G1680" s="41"/>
      <c r="H1680" s="364">
        <f t="shared" ref="H1680:V1680" si="812">SUBTOTAL(9,H1681:H1684)</f>
        <v>0</v>
      </c>
      <c r="I1680" s="364">
        <f t="shared" si="812"/>
        <v>0</v>
      </c>
      <c r="J1680" s="364">
        <f t="shared" si="812"/>
        <v>0</v>
      </c>
      <c r="K1680" s="365">
        <f t="shared" si="812"/>
        <v>0</v>
      </c>
      <c r="L1680" s="363">
        <f t="shared" si="812"/>
        <v>0</v>
      </c>
      <c r="M1680" s="31">
        <f t="shared" si="812"/>
        <v>0</v>
      </c>
      <c r="N1680" s="364">
        <f t="shared" si="812"/>
        <v>0</v>
      </c>
      <c r="O1680" s="364">
        <f t="shared" si="812"/>
        <v>0</v>
      </c>
      <c r="P1680" s="364">
        <f t="shared" si="812"/>
        <v>0</v>
      </c>
      <c r="Q1680" s="364">
        <f t="shared" si="812"/>
        <v>0</v>
      </c>
      <c r="R1680" s="364">
        <f t="shared" si="812"/>
        <v>0</v>
      </c>
      <c r="S1680" s="364">
        <f t="shared" si="812"/>
        <v>0</v>
      </c>
      <c r="T1680" s="364">
        <f t="shared" si="812"/>
        <v>0</v>
      </c>
      <c r="U1680" s="364">
        <f t="shared" si="812"/>
        <v>0</v>
      </c>
      <c r="V1680" s="364">
        <f t="shared" si="812"/>
        <v>0</v>
      </c>
      <c r="W1680" s="41"/>
      <c r="X1680" s="51"/>
      <c r="Y1680"/>
    </row>
    <row r="1681" spans="1:25" s="79" customFormat="1" ht="12.75" customHeight="1" x14ac:dyDescent="0.25">
      <c r="A1681" s="212"/>
      <c r="B1681" s="295"/>
      <c r="C1681" s="273"/>
      <c r="D1681" s="272"/>
      <c r="E1681" s="273"/>
      <c r="F1681" s="274" t="s">
        <v>331</v>
      </c>
      <c r="G1681" s="41"/>
      <c r="H1681" s="395">
        <f t="shared" ref="H1681:V1681" si="813">H823</f>
        <v>0</v>
      </c>
      <c r="I1681" s="389">
        <f t="shared" si="813"/>
        <v>0</v>
      </c>
      <c r="J1681" s="389">
        <f t="shared" si="813"/>
        <v>0</v>
      </c>
      <c r="K1681" s="390">
        <f t="shared" si="813"/>
        <v>0</v>
      </c>
      <c r="L1681" s="388">
        <f t="shared" si="813"/>
        <v>0</v>
      </c>
      <c r="M1681" s="396">
        <f t="shared" si="813"/>
        <v>0</v>
      </c>
      <c r="N1681" s="392">
        <f t="shared" si="813"/>
        <v>0</v>
      </c>
      <c r="O1681" s="392">
        <f t="shared" si="813"/>
        <v>0</v>
      </c>
      <c r="P1681" s="392">
        <f t="shared" si="813"/>
        <v>0</v>
      </c>
      <c r="Q1681" s="392">
        <f t="shared" si="813"/>
        <v>0</v>
      </c>
      <c r="R1681" s="392">
        <f t="shared" si="813"/>
        <v>0</v>
      </c>
      <c r="S1681" s="392">
        <f t="shared" si="813"/>
        <v>0</v>
      </c>
      <c r="T1681" s="392">
        <f t="shared" si="813"/>
        <v>0</v>
      </c>
      <c r="U1681" s="392">
        <f t="shared" si="813"/>
        <v>0</v>
      </c>
      <c r="V1681" s="399">
        <f t="shared" si="813"/>
        <v>0</v>
      </c>
      <c r="W1681" s="41"/>
      <c r="X1681" s="51"/>
      <c r="Y1681"/>
    </row>
    <row r="1682" spans="1:25" s="79" customFormat="1" ht="12.75" customHeight="1" x14ac:dyDescent="0.25">
      <c r="A1682" s="212"/>
      <c r="B1682" s="295"/>
      <c r="C1682" s="273"/>
      <c r="D1682" s="272"/>
      <c r="E1682" s="273"/>
      <c r="F1682" s="274" t="s">
        <v>332</v>
      </c>
      <c r="G1682" s="41"/>
      <c r="H1682" s="395">
        <f t="shared" ref="H1682:V1682" si="814">H824</f>
        <v>0</v>
      </c>
      <c r="I1682" s="389">
        <f t="shared" si="814"/>
        <v>0</v>
      </c>
      <c r="J1682" s="389">
        <f t="shared" si="814"/>
        <v>0</v>
      </c>
      <c r="K1682" s="390">
        <f t="shared" si="814"/>
        <v>0</v>
      </c>
      <c r="L1682" s="388">
        <f t="shared" si="814"/>
        <v>0</v>
      </c>
      <c r="M1682" s="396">
        <f t="shared" si="814"/>
        <v>0</v>
      </c>
      <c r="N1682" s="392">
        <f t="shared" si="814"/>
        <v>0</v>
      </c>
      <c r="O1682" s="392">
        <f t="shared" si="814"/>
        <v>0</v>
      </c>
      <c r="P1682" s="392">
        <f t="shared" si="814"/>
        <v>0</v>
      </c>
      <c r="Q1682" s="392">
        <f t="shared" si="814"/>
        <v>0</v>
      </c>
      <c r="R1682" s="392">
        <f t="shared" si="814"/>
        <v>0</v>
      </c>
      <c r="S1682" s="392">
        <f t="shared" si="814"/>
        <v>0</v>
      </c>
      <c r="T1682" s="392">
        <f t="shared" si="814"/>
        <v>0</v>
      </c>
      <c r="U1682" s="392">
        <f t="shared" si="814"/>
        <v>0</v>
      </c>
      <c r="V1682" s="399">
        <f t="shared" si="814"/>
        <v>0</v>
      </c>
      <c r="W1682" s="41"/>
      <c r="X1682" s="51"/>
      <c r="Y1682"/>
    </row>
    <row r="1683" spans="1:25" s="79" customFormat="1" ht="12.75" customHeight="1" x14ac:dyDescent="0.25">
      <c r="A1683" s="212"/>
      <c r="B1683" s="295"/>
      <c r="C1683" s="273"/>
      <c r="D1683" s="272"/>
      <c r="E1683" s="273"/>
      <c r="F1683" s="274" t="s">
        <v>333</v>
      </c>
      <c r="G1683" s="41"/>
      <c r="H1683" s="395">
        <f t="shared" ref="H1683:V1683" si="815">H825</f>
        <v>0</v>
      </c>
      <c r="I1683" s="389">
        <f t="shared" si="815"/>
        <v>0</v>
      </c>
      <c r="J1683" s="389">
        <f t="shared" si="815"/>
        <v>0</v>
      </c>
      <c r="K1683" s="390">
        <f t="shared" si="815"/>
        <v>0</v>
      </c>
      <c r="L1683" s="388">
        <f t="shared" si="815"/>
        <v>0</v>
      </c>
      <c r="M1683" s="396">
        <f t="shared" si="815"/>
        <v>0</v>
      </c>
      <c r="N1683" s="392">
        <f t="shared" si="815"/>
        <v>0</v>
      </c>
      <c r="O1683" s="392">
        <f t="shared" si="815"/>
        <v>0</v>
      </c>
      <c r="P1683" s="392">
        <f t="shared" si="815"/>
        <v>0</v>
      </c>
      <c r="Q1683" s="392">
        <f t="shared" si="815"/>
        <v>0</v>
      </c>
      <c r="R1683" s="392">
        <f t="shared" si="815"/>
        <v>0</v>
      </c>
      <c r="S1683" s="392">
        <f t="shared" si="815"/>
        <v>0</v>
      </c>
      <c r="T1683" s="392">
        <f t="shared" si="815"/>
        <v>0</v>
      </c>
      <c r="U1683" s="392">
        <f t="shared" si="815"/>
        <v>0</v>
      </c>
      <c r="V1683" s="399">
        <f t="shared" si="815"/>
        <v>0</v>
      </c>
      <c r="W1683" s="41"/>
      <c r="X1683" s="51"/>
      <c r="Y1683"/>
    </row>
    <row r="1684" spans="1:25" s="79" customFormat="1" ht="12.75" customHeight="1" x14ac:dyDescent="0.25">
      <c r="A1684" s="212"/>
      <c r="B1684" s="295"/>
      <c r="C1684" s="273"/>
      <c r="D1684" s="272"/>
      <c r="E1684" s="273"/>
      <c r="F1684" s="274" t="s">
        <v>334</v>
      </c>
      <c r="G1684" s="41"/>
      <c r="H1684" s="395">
        <f t="shared" ref="H1684:V1684" si="816">H826</f>
        <v>0</v>
      </c>
      <c r="I1684" s="389">
        <f t="shared" si="816"/>
        <v>0</v>
      </c>
      <c r="J1684" s="389">
        <f t="shared" si="816"/>
        <v>0</v>
      </c>
      <c r="K1684" s="390">
        <f t="shared" si="816"/>
        <v>0</v>
      </c>
      <c r="L1684" s="388">
        <f t="shared" si="816"/>
        <v>0</v>
      </c>
      <c r="M1684" s="396">
        <f t="shared" si="816"/>
        <v>0</v>
      </c>
      <c r="N1684" s="392">
        <f t="shared" si="816"/>
        <v>0</v>
      </c>
      <c r="O1684" s="392">
        <f t="shared" si="816"/>
        <v>0</v>
      </c>
      <c r="P1684" s="392">
        <f t="shared" si="816"/>
        <v>0</v>
      </c>
      <c r="Q1684" s="392">
        <f t="shared" si="816"/>
        <v>0</v>
      </c>
      <c r="R1684" s="392">
        <f t="shared" si="816"/>
        <v>0</v>
      </c>
      <c r="S1684" s="392">
        <f t="shared" si="816"/>
        <v>0</v>
      </c>
      <c r="T1684" s="392">
        <f t="shared" si="816"/>
        <v>0</v>
      </c>
      <c r="U1684" s="392">
        <f t="shared" si="816"/>
        <v>0</v>
      </c>
      <c r="V1684" s="399">
        <f t="shared" si="816"/>
        <v>0</v>
      </c>
      <c r="W1684" s="41"/>
      <c r="X1684" s="51"/>
      <c r="Y1684"/>
    </row>
    <row r="1685" spans="1:25" s="79" customFormat="1" ht="12.75" customHeight="1" x14ac:dyDescent="0.25">
      <c r="A1685" s="212"/>
      <c r="B1685" s="295"/>
      <c r="C1685" s="273"/>
      <c r="D1685" s="272" t="s">
        <v>109</v>
      </c>
      <c r="E1685" s="275"/>
      <c r="F1685" s="273"/>
      <c r="G1685" s="41"/>
      <c r="H1685" s="364">
        <f t="shared" ref="H1685:V1685" si="817">SUBTOTAL(9,H1686:H1689)</f>
        <v>0</v>
      </c>
      <c r="I1685" s="364">
        <f t="shared" si="817"/>
        <v>0</v>
      </c>
      <c r="J1685" s="364">
        <f t="shared" si="817"/>
        <v>0</v>
      </c>
      <c r="K1685" s="365">
        <f t="shared" si="817"/>
        <v>0</v>
      </c>
      <c r="L1685" s="363">
        <f t="shared" si="817"/>
        <v>0</v>
      </c>
      <c r="M1685" s="31">
        <f t="shared" si="817"/>
        <v>0</v>
      </c>
      <c r="N1685" s="364">
        <f t="shared" si="817"/>
        <v>0</v>
      </c>
      <c r="O1685" s="364">
        <f t="shared" si="817"/>
        <v>0</v>
      </c>
      <c r="P1685" s="364">
        <f t="shared" si="817"/>
        <v>0</v>
      </c>
      <c r="Q1685" s="364">
        <f t="shared" si="817"/>
        <v>0</v>
      </c>
      <c r="R1685" s="364">
        <f t="shared" si="817"/>
        <v>0</v>
      </c>
      <c r="S1685" s="364">
        <f t="shared" si="817"/>
        <v>0</v>
      </c>
      <c r="T1685" s="364">
        <f t="shared" si="817"/>
        <v>0</v>
      </c>
      <c r="U1685" s="364">
        <f t="shared" si="817"/>
        <v>0</v>
      </c>
      <c r="V1685" s="364">
        <f t="shared" si="817"/>
        <v>0</v>
      </c>
      <c r="W1685" s="41"/>
      <c r="X1685" s="51"/>
      <c r="Y1685"/>
    </row>
    <row r="1686" spans="1:25" s="79" customFormat="1" ht="12.75" customHeight="1" x14ac:dyDescent="0.25">
      <c r="A1686" s="212"/>
      <c r="B1686" s="295"/>
      <c r="C1686" s="273"/>
      <c r="D1686" s="272"/>
      <c r="E1686" s="275"/>
      <c r="F1686" s="274" t="s">
        <v>331</v>
      </c>
      <c r="G1686" s="41"/>
      <c r="H1686" s="395">
        <f t="shared" ref="H1686:V1686" si="818">H828</f>
        <v>0</v>
      </c>
      <c r="I1686" s="389">
        <f t="shared" si="818"/>
        <v>0</v>
      </c>
      <c r="J1686" s="389">
        <f t="shared" si="818"/>
        <v>0</v>
      </c>
      <c r="K1686" s="390">
        <f t="shared" si="818"/>
        <v>0</v>
      </c>
      <c r="L1686" s="388">
        <f t="shared" si="818"/>
        <v>0</v>
      </c>
      <c r="M1686" s="396">
        <f t="shared" si="818"/>
        <v>0</v>
      </c>
      <c r="N1686" s="392">
        <f t="shared" si="818"/>
        <v>0</v>
      </c>
      <c r="O1686" s="392">
        <f t="shared" si="818"/>
        <v>0</v>
      </c>
      <c r="P1686" s="392">
        <f t="shared" si="818"/>
        <v>0</v>
      </c>
      <c r="Q1686" s="392">
        <f t="shared" si="818"/>
        <v>0</v>
      </c>
      <c r="R1686" s="392">
        <f t="shared" si="818"/>
        <v>0</v>
      </c>
      <c r="S1686" s="392">
        <f t="shared" si="818"/>
        <v>0</v>
      </c>
      <c r="T1686" s="392">
        <f t="shared" si="818"/>
        <v>0</v>
      </c>
      <c r="U1686" s="392">
        <f t="shared" si="818"/>
        <v>0</v>
      </c>
      <c r="V1686" s="399">
        <f t="shared" si="818"/>
        <v>0</v>
      </c>
      <c r="W1686" s="41"/>
      <c r="X1686" s="51"/>
      <c r="Y1686"/>
    </row>
    <row r="1687" spans="1:25" s="79" customFormat="1" ht="12.75" customHeight="1" x14ac:dyDescent="0.25">
      <c r="A1687" s="212"/>
      <c r="B1687" s="295"/>
      <c r="C1687" s="273"/>
      <c r="D1687" s="272"/>
      <c r="E1687" s="275"/>
      <c r="F1687" s="274" t="s">
        <v>332</v>
      </c>
      <c r="G1687" s="41"/>
      <c r="H1687" s="395">
        <f t="shared" ref="H1687:V1687" si="819">H829</f>
        <v>0</v>
      </c>
      <c r="I1687" s="389">
        <f t="shared" si="819"/>
        <v>0</v>
      </c>
      <c r="J1687" s="389">
        <f t="shared" si="819"/>
        <v>0</v>
      </c>
      <c r="K1687" s="390">
        <f t="shared" si="819"/>
        <v>0</v>
      </c>
      <c r="L1687" s="388">
        <f t="shared" si="819"/>
        <v>0</v>
      </c>
      <c r="M1687" s="396">
        <f t="shared" si="819"/>
        <v>0</v>
      </c>
      <c r="N1687" s="392">
        <f t="shared" si="819"/>
        <v>0</v>
      </c>
      <c r="O1687" s="392">
        <f t="shared" si="819"/>
        <v>0</v>
      </c>
      <c r="P1687" s="392">
        <f t="shared" si="819"/>
        <v>0</v>
      </c>
      <c r="Q1687" s="392">
        <f t="shared" si="819"/>
        <v>0</v>
      </c>
      <c r="R1687" s="392">
        <f t="shared" si="819"/>
        <v>0</v>
      </c>
      <c r="S1687" s="392">
        <f t="shared" si="819"/>
        <v>0</v>
      </c>
      <c r="T1687" s="392">
        <f t="shared" si="819"/>
        <v>0</v>
      </c>
      <c r="U1687" s="392">
        <f t="shared" si="819"/>
        <v>0</v>
      </c>
      <c r="V1687" s="399">
        <f t="shared" si="819"/>
        <v>0</v>
      </c>
      <c r="W1687" s="41"/>
      <c r="X1687" s="51"/>
      <c r="Y1687"/>
    </row>
    <row r="1688" spans="1:25" s="79" customFormat="1" ht="12.75" customHeight="1" x14ac:dyDescent="0.25">
      <c r="A1688" s="212"/>
      <c r="B1688" s="295"/>
      <c r="C1688" s="273"/>
      <c r="D1688" s="272"/>
      <c r="E1688" s="275"/>
      <c r="F1688" s="274" t="s">
        <v>333</v>
      </c>
      <c r="G1688" s="41"/>
      <c r="H1688" s="395">
        <f t="shared" ref="H1688:V1688" si="820">H830</f>
        <v>0</v>
      </c>
      <c r="I1688" s="389">
        <f t="shared" si="820"/>
        <v>0</v>
      </c>
      <c r="J1688" s="389">
        <f t="shared" si="820"/>
        <v>0</v>
      </c>
      <c r="K1688" s="390">
        <f t="shared" si="820"/>
        <v>0</v>
      </c>
      <c r="L1688" s="388">
        <f t="shared" si="820"/>
        <v>0</v>
      </c>
      <c r="M1688" s="396">
        <f t="shared" si="820"/>
        <v>0</v>
      </c>
      <c r="N1688" s="392">
        <f t="shared" si="820"/>
        <v>0</v>
      </c>
      <c r="O1688" s="392">
        <f t="shared" si="820"/>
        <v>0</v>
      </c>
      <c r="P1688" s="392">
        <f t="shared" si="820"/>
        <v>0</v>
      </c>
      <c r="Q1688" s="392">
        <f t="shared" si="820"/>
        <v>0</v>
      </c>
      <c r="R1688" s="392">
        <f t="shared" si="820"/>
        <v>0</v>
      </c>
      <c r="S1688" s="392">
        <f t="shared" si="820"/>
        <v>0</v>
      </c>
      <c r="T1688" s="392">
        <f t="shared" si="820"/>
        <v>0</v>
      </c>
      <c r="U1688" s="392">
        <f t="shared" si="820"/>
        <v>0</v>
      </c>
      <c r="V1688" s="399">
        <f t="shared" si="820"/>
        <v>0</v>
      </c>
      <c r="W1688" s="41"/>
      <c r="X1688" s="51"/>
      <c r="Y1688"/>
    </row>
    <row r="1689" spans="1:25" s="79" customFormat="1" ht="12.75" customHeight="1" x14ac:dyDescent="0.25">
      <c r="A1689" s="212"/>
      <c r="B1689" s="295"/>
      <c r="C1689" s="273"/>
      <c r="D1689" s="272"/>
      <c r="E1689" s="275"/>
      <c r="F1689" s="274" t="s">
        <v>335</v>
      </c>
      <c r="G1689" s="41"/>
      <c r="H1689" s="395">
        <f t="shared" ref="H1689:V1689" si="821">H831</f>
        <v>0</v>
      </c>
      <c r="I1689" s="389">
        <f t="shared" si="821"/>
        <v>0</v>
      </c>
      <c r="J1689" s="389">
        <f t="shared" si="821"/>
        <v>0</v>
      </c>
      <c r="K1689" s="390">
        <f t="shared" si="821"/>
        <v>0</v>
      </c>
      <c r="L1689" s="388">
        <f t="shared" si="821"/>
        <v>0</v>
      </c>
      <c r="M1689" s="396">
        <f t="shared" si="821"/>
        <v>0</v>
      </c>
      <c r="N1689" s="392">
        <f t="shared" si="821"/>
        <v>0</v>
      </c>
      <c r="O1689" s="392">
        <f t="shared" si="821"/>
        <v>0</v>
      </c>
      <c r="P1689" s="392">
        <f t="shared" si="821"/>
        <v>0</v>
      </c>
      <c r="Q1689" s="392">
        <f t="shared" si="821"/>
        <v>0</v>
      </c>
      <c r="R1689" s="392">
        <f t="shared" si="821"/>
        <v>0</v>
      </c>
      <c r="S1689" s="392">
        <f t="shared" si="821"/>
        <v>0</v>
      </c>
      <c r="T1689" s="392">
        <f t="shared" si="821"/>
        <v>0</v>
      </c>
      <c r="U1689" s="392">
        <f t="shared" si="821"/>
        <v>0</v>
      </c>
      <c r="V1689" s="399">
        <f t="shared" si="821"/>
        <v>0</v>
      </c>
      <c r="W1689" s="41"/>
      <c r="X1689" s="51"/>
      <c r="Y1689"/>
    </row>
    <row r="1690" spans="1:25" s="79" customFormat="1" ht="12.75" customHeight="1" x14ac:dyDescent="0.25">
      <c r="A1690" s="212"/>
      <c r="B1690" s="295"/>
      <c r="C1690" s="273"/>
      <c r="D1690" s="272" t="s">
        <v>336</v>
      </c>
      <c r="E1690" s="275"/>
      <c r="F1690" s="273"/>
      <c r="G1690" s="41"/>
      <c r="H1690" s="364">
        <f t="shared" ref="H1690:V1690" si="822">SUBTOTAL(9,H1691:H1692)</f>
        <v>0</v>
      </c>
      <c r="I1690" s="364">
        <f t="shared" si="822"/>
        <v>0</v>
      </c>
      <c r="J1690" s="364">
        <f t="shared" si="822"/>
        <v>0</v>
      </c>
      <c r="K1690" s="365">
        <f t="shared" si="822"/>
        <v>0</v>
      </c>
      <c r="L1690" s="363">
        <f t="shared" si="822"/>
        <v>0</v>
      </c>
      <c r="M1690" s="31">
        <f t="shared" si="822"/>
        <v>0</v>
      </c>
      <c r="N1690" s="364">
        <f t="shared" si="822"/>
        <v>0</v>
      </c>
      <c r="O1690" s="364">
        <f t="shared" si="822"/>
        <v>0</v>
      </c>
      <c r="P1690" s="364">
        <f t="shared" si="822"/>
        <v>0</v>
      </c>
      <c r="Q1690" s="364">
        <f t="shared" si="822"/>
        <v>0</v>
      </c>
      <c r="R1690" s="364">
        <f t="shared" si="822"/>
        <v>0</v>
      </c>
      <c r="S1690" s="364">
        <f t="shared" si="822"/>
        <v>0</v>
      </c>
      <c r="T1690" s="364">
        <f t="shared" si="822"/>
        <v>0</v>
      </c>
      <c r="U1690" s="364">
        <f t="shared" si="822"/>
        <v>0</v>
      </c>
      <c r="V1690" s="364">
        <f t="shared" si="822"/>
        <v>0</v>
      </c>
      <c r="W1690" s="41"/>
      <c r="X1690" s="51"/>
      <c r="Y1690"/>
    </row>
    <row r="1691" spans="1:25" s="79" customFormat="1" ht="12.75" customHeight="1" x14ac:dyDescent="0.25">
      <c r="A1691" s="212"/>
      <c r="B1691" s="295"/>
      <c r="C1691" s="273"/>
      <c r="D1691" s="272"/>
      <c r="E1691" s="275"/>
      <c r="F1691" s="274" t="s">
        <v>337</v>
      </c>
      <c r="G1691" s="41"/>
      <c r="H1691" s="395">
        <f t="shared" ref="H1691:V1691" si="823">H833</f>
        <v>0</v>
      </c>
      <c r="I1691" s="389">
        <f t="shared" si="823"/>
        <v>0</v>
      </c>
      <c r="J1691" s="389">
        <f t="shared" si="823"/>
        <v>0</v>
      </c>
      <c r="K1691" s="390">
        <f t="shared" si="823"/>
        <v>0</v>
      </c>
      <c r="L1691" s="388">
        <f t="shared" si="823"/>
        <v>0</v>
      </c>
      <c r="M1691" s="396">
        <f t="shared" si="823"/>
        <v>0</v>
      </c>
      <c r="N1691" s="392">
        <f t="shared" si="823"/>
        <v>0</v>
      </c>
      <c r="O1691" s="392">
        <f t="shared" si="823"/>
        <v>0</v>
      </c>
      <c r="P1691" s="392">
        <f t="shared" si="823"/>
        <v>0</v>
      </c>
      <c r="Q1691" s="392">
        <f t="shared" si="823"/>
        <v>0</v>
      </c>
      <c r="R1691" s="392">
        <f t="shared" si="823"/>
        <v>0</v>
      </c>
      <c r="S1691" s="392">
        <f t="shared" si="823"/>
        <v>0</v>
      </c>
      <c r="T1691" s="392">
        <f t="shared" si="823"/>
        <v>0</v>
      </c>
      <c r="U1691" s="392">
        <f t="shared" si="823"/>
        <v>0</v>
      </c>
      <c r="V1691" s="399">
        <f t="shared" si="823"/>
        <v>0</v>
      </c>
      <c r="W1691" s="41"/>
      <c r="X1691" s="51"/>
      <c r="Y1691"/>
    </row>
    <row r="1692" spans="1:25" s="79" customFormat="1" ht="12.75" customHeight="1" x14ac:dyDescent="0.25">
      <c r="A1692" s="212"/>
      <c r="B1692" s="295"/>
      <c r="C1692" s="273"/>
      <c r="D1692" s="272"/>
      <c r="E1692" s="275"/>
      <c r="F1692" s="274" t="s">
        <v>338</v>
      </c>
      <c r="G1692" s="41"/>
      <c r="H1692" s="395">
        <f t="shared" ref="H1692:V1692" si="824">H834</f>
        <v>0</v>
      </c>
      <c r="I1692" s="389">
        <f t="shared" si="824"/>
        <v>0</v>
      </c>
      <c r="J1692" s="389">
        <f t="shared" si="824"/>
        <v>0</v>
      </c>
      <c r="K1692" s="390">
        <f t="shared" si="824"/>
        <v>0</v>
      </c>
      <c r="L1692" s="388">
        <f t="shared" si="824"/>
        <v>0</v>
      </c>
      <c r="M1692" s="396">
        <f t="shared" si="824"/>
        <v>0</v>
      </c>
      <c r="N1692" s="392">
        <f t="shared" si="824"/>
        <v>0</v>
      </c>
      <c r="O1692" s="392">
        <f t="shared" si="824"/>
        <v>0</v>
      </c>
      <c r="P1692" s="392">
        <f t="shared" si="824"/>
        <v>0</v>
      </c>
      <c r="Q1692" s="392">
        <f t="shared" si="824"/>
        <v>0</v>
      </c>
      <c r="R1692" s="392">
        <f t="shared" si="824"/>
        <v>0</v>
      </c>
      <c r="S1692" s="392">
        <f t="shared" si="824"/>
        <v>0</v>
      </c>
      <c r="T1692" s="392">
        <f t="shared" si="824"/>
        <v>0</v>
      </c>
      <c r="U1692" s="392">
        <f t="shared" si="824"/>
        <v>0</v>
      </c>
      <c r="V1692" s="399">
        <f t="shared" si="824"/>
        <v>0</v>
      </c>
      <c r="W1692" s="41"/>
      <c r="X1692" s="51"/>
      <c r="Y1692"/>
    </row>
    <row r="1693" spans="1:25" s="79" customFormat="1" ht="12.75" customHeight="1" x14ac:dyDescent="0.25">
      <c r="A1693" s="212"/>
      <c r="B1693" s="295"/>
      <c r="C1693" s="273"/>
      <c r="D1693" s="272" t="s">
        <v>339</v>
      </c>
      <c r="E1693" s="273"/>
      <c r="F1693" s="275"/>
      <c r="G1693" s="41"/>
      <c r="H1693" s="364">
        <f t="shared" ref="H1693:V1693" si="825">SUBTOTAL(9,H1694:H1698)</f>
        <v>0</v>
      </c>
      <c r="I1693" s="364">
        <f t="shared" si="825"/>
        <v>0</v>
      </c>
      <c r="J1693" s="364">
        <f t="shared" si="825"/>
        <v>0</v>
      </c>
      <c r="K1693" s="365">
        <f t="shared" si="825"/>
        <v>0</v>
      </c>
      <c r="L1693" s="363">
        <f t="shared" si="825"/>
        <v>0</v>
      </c>
      <c r="M1693" s="31">
        <f t="shared" si="825"/>
        <v>0</v>
      </c>
      <c r="N1693" s="364">
        <f t="shared" si="825"/>
        <v>0</v>
      </c>
      <c r="O1693" s="364">
        <f t="shared" si="825"/>
        <v>0</v>
      </c>
      <c r="P1693" s="364">
        <f t="shared" si="825"/>
        <v>0</v>
      </c>
      <c r="Q1693" s="364">
        <f t="shared" si="825"/>
        <v>0</v>
      </c>
      <c r="R1693" s="364">
        <f t="shared" si="825"/>
        <v>0</v>
      </c>
      <c r="S1693" s="364">
        <f t="shared" si="825"/>
        <v>0</v>
      </c>
      <c r="T1693" s="364">
        <f t="shared" si="825"/>
        <v>0</v>
      </c>
      <c r="U1693" s="364">
        <f t="shared" si="825"/>
        <v>0</v>
      </c>
      <c r="V1693" s="364">
        <f t="shared" si="825"/>
        <v>0</v>
      </c>
      <c r="W1693" s="41"/>
      <c r="X1693" s="51"/>
      <c r="Y1693"/>
    </row>
    <row r="1694" spans="1:25" s="79" customFormat="1" ht="12.75" customHeight="1" x14ac:dyDescent="0.25">
      <c r="A1694" s="212"/>
      <c r="B1694" s="295"/>
      <c r="C1694" s="273"/>
      <c r="D1694" s="272"/>
      <c r="E1694" s="275"/>
      <c r="F1694" s="274" t="s">
        <v>340</v>
      </c>
      <c r="G1694" s="41"/>
      <c r="H1694" s="395">
        <f t="shared" ref="H1694:V1694" si="826">H836</f>
        <v>0</v>
      </c>
      <c r="I1694" s="389">
        <f t="shared" si="826"/>
        <v>0</v>
      </c>
      <c r="J1694" s="389">
        <f t="shared" si="826"/>
        <v>0</v>
      </c>
      <c r="K1694" s="390">
        <f t="shared" si="826"/>
        <v>0</v>
      </c>
      <c r="L1694" s="388">
        <f t="shared" si="826"/>
        <v>0</v>
      </c>
      <c r="M1694" s="396">
        <f t="shared" si="826"/>
        <v>0</v>
      </c>
      <c r="N1694" s="392">
        <f t="shared" si="826"/>
        <v>0</v>
      </c>
      <c r="O1694" s="392">
        <f t="shared" si="826"/>
        <v>0</v>
      </c>
      <c r="P1694" s="392">
        <f t="shared" si="826"/>
        <v>0</v>
      </c>
      <c r="Q1694" s="392">
        <f t="shared" si="826"/>
        <v>0</v>
      </c>
      <c r="R1694" s="392">
        <f t="shared" si="826"/>
        <v>0</v>
      </c>
      <c r="S1694" s="392">
        <f t="shared" si="826"/>
        <v>0</v>
      </c>
      <c r="T1694" s="392">
        <f t="shared" si="826"/>
        <v>0</v>
      </c>
      <c r="U1694" s="392">
        <f t="shared" si="826"/>
        <v>0</v>
      </c>
      <c r="V1694" s="399">
        <f t="shared" si="826"/>
        <v>0</v>
      </c>
      <c r="W1694" s="41"/>
      <c r="X1694" s="51"/>
      <c r="Y1694"/>
    </row>
    <row r="1695" spans="1:25" s="79" customFormat="1" ht="12.75" customHeight="1" x14ac:dyDescent="0.25">
      <c r="A1695" s="212"/>
      <c r="B1695" s="295"/>
      <c r="C1695" s="273"/>
      <c r="D1695" s="272"/>
      <c r="E1695" s="275"/>
      <c r="F1695" s="274" t="s">
        <v>341</v>
      </c>
      <c r="G1695" s="41"/>
      <c r="H1695" s="395">
        <f t="shared" ref="H1695:V1695" si="827">H837</f>
        <v>0</v>
      </c>
      <c r="I1695" s="389">
        <f t="shared" si="827"/>
        <v>0</v>
      </c>
      <c r="J1695" s="389">
        <f t="shared" si="827"/>
        <v>0</v>
      </c>
      <c r="K1695" s="390">
        <f t="shared" si="827"/>
        <v>0</v>
      </c>
      <c r="L1695" s="388">
        <f t="shared" si="827"/>
        <v>0</v>
      </c>
      <c r="M1695" s="396">
        <f t="shared" si="827"/>
        <v>0</v>
      </c>
      <c r="N1695" s="392">
        <f t="shared" si="827"/>
        <v>0</v>
      </c>
      <c r="O1695" s="392">
        <f t="shared" si="827"/>
        <v>0</v>
      </c>
      <c r="P1695" s="392">
        <f t="shared" si="827"/>
        <v>0</v>
      </c>
      <c r="Q1695" s="392">
        <f t="shared" si="827"/>
        <v>0</v>
      </c>
      <c r="R1695" s="392">
        <f t="shared" si="827"/>
        <v>0</v>
      </c>
      <c r="S1695" s="392">
        <f t="shared" si="827"/>
        <v>0</v>
      </c>
      <c r="T1695" s="392">
        <f t="shared" si="827"/>
        <v>0</v>
      </c>
      <c r="U1695" s="392">
        <f t="shared" si="827"/>
        <v>0</v>
      </c>
      <c r="V1695" s="399">
        <f t="shared" si="827"/>
        <v>0</v>
      </c>
      <c r="W1695" s="41"/>
      <c r="X1695" s="51"/>
      <c r="Y1695"/>
    </row>
    <row r="1696" spans="1:25" s="79" customFormat="1" ht="12.75" customHeight="1" x14ac:dyDescent="0.25">
      <c r="A1696" s="212"/>
      <c r="B1696" s="295"/>
      <c r="C1696" s="273"/>
      <c r="D1696" s="272"/>
      <c r="E1696" s="275"/>
      <c r="F1696" s="274" t="s">
        <v>342</v>
      </c>
      <c r="G1696" s="41"/>
      <c r="H1696" s="395">
        <f t="shared" ref="H1696:V1696" si="828">H838</f>
        <v>0</v>
      </c>
      <c r="I1696" s="389">
        <f t="shared" si="828"/>
        <v>0</v>
      </c>
      <c r="J1696" s="389">
        <f t="shared" si="828"/>
        <v>0</v>
      </c>
      <c r="K1696" s="390">
        <f t="shared" si="828"/>
        <v>0</v>
      </c>
      <c r="L1696" s="388">
        <f t="shared" si="828"/>
        <v>0</v>
      </c>
      <c r="M1696" s="396">
        <f t="shared" si="828"/>
        <v>0</v>
      </c>
      <c r="N1696" s="392">
        <f t="shared" si="828"/>
        <v>0</v>
      </c>
      <c r="O1696" s="392">
        <f t="shared" si="828"/>
        <v>0</v>
      </c>
      <c r="P1696" s="392">
        <f t="shared" si="828"/>
        <v>0</v>
      </c>
      <c r="Q1696" s="392">
        <f t="shared" si="828"/>
        <v>0</v>
      </c>
      <c r="R1696" s="392">
        <f t="shared" si="828"/>
        <v>0</v>
      </c>
      <c r="S1696" s="392">
        <f t="shared" si="828"/>
        <v>0</v>
      </c>
      <c r="T1696" s="392">
        <f t="shared" si="828"/>
        <v>0</v>
      </c>
      <c r="U1696" s="392">
        <f t="shared" si="828"/>
        <v>0</v>
      </c>
      <c r="V1696" s="399">
        <f t="shared" si="828"/>
        <v>0</v>
      </c>
      <c r="W1696" s="41"/>
      <c r="X1696" s="51"/>
      <c r="Y1696"/>
    </row>
    <row r="1697" spans="1:25" s="79" customFormat="1" ht="12.75" customHeight="1" x14ac:dyDescent="0.25">
      <c r="A1697" s="212"/>
      <c r="B1697" s="295"/>
      <c r="C1697" s="273"/>
      <c r="D1697" s="272"/>
      <c r="E1697" s="275"/>
      <c r="F1697" s="274" t="s">
        <v>343</v>
      </c>
      <c r="G1697" s="41"/>
      <c r="H1697" s="395">
        <f t="shared" ref="H1697:V1697" si="829">H839</f>
        <v>0</v>
      </c>
      <c r="I1697" s="389">
        <f t="shared" si="829"/>
        <v>0</v>
      </c>
      <c r="J1697" s="389">
        <f t="shared" si="829"/>
        <v>0</v>
      </c>
      <c r="K1697" s="390">
        <f t="shared" si="829"/>
        <v>0</v>
      </c>
      <c r="L1697" s="388">
        <f t="shared" si="829"/>
        <v>0</v>
      </c>
      <c r="M1697" s="396">
        <f t="shared" si="829"/>
        <v>0</v>
      </c>
      <c r="N1697" s="392">
        <f t="shared" si="829"/>
        <v>0</v>
      </c>
      <c r="O1697" s="392">
        <f t="shared" si="829"/>
        <v>0</v>
      </c>
      <c r="P1697" s="392">
        <f t="shared" si="829"/>
        <v>0</v>
      </c>
      <c r="Q1697" s="392">
        <f t="shared" si="829"/>
        <v>0</v>
      </c>
      <c r="R1697" s="392">
        <f t="shared" si="829"/>
        <v>0</v>
      </c>
      <c r="S1697" s="392">
        <f t="shared" si="829"/>
        <v>0</v>
      </c>
      <c r="T1697" s="392">
        <f t="shared" si="829"/>
        <v>0</v>
      </c>
      <c r="U1697" s="392">
        <f t="shared" si="829"/>
        <v>0</v>
      </c>
      <c r="V1697" s="399">
        <f t="shared" si="829"/>
        <v>0</v>
      </c>
      <c r="W1697" s="41"/>
      <c r="X1697" s="51"/>
      <c r="Y1697"/>
    </row>
    <row r="1698" spans="1:25" s="79" customFormat="1" ht="12.75" customHeight="1" x14ac:dyDescent="0.25">
      <c r="A1698" s="212"/>
      <c r="B1698" s="295"/>
      <c r="C1698" s="273"/>
      <c r="D1698" s="272"/>
      <c r="E1698" s="275"/>
      <c r="F1698" s="274" t="s">
        <v>344</v>
      </c>
      <c r="G1698" s="41"/>
      <c r="H1698" s="395">
        <f t="shared" ref="H1698:V1698" si="830">H840</f>
        <v>0</v>
      </c>
      <c r="I1698" s="389">
        <f t="shared" si="830"/>
        <v>0</v>
      </c>
      <c r="J1698" s="389">
        <f t="shared" si="830"/>
        <v>0</v>
      </c>
      <c r="K1698" s="390">
        <f t="shared" si="830"/>
        <v>0</v>
      </c>
      <c r="L1698" s="388">
        <f t="shared" si="830"/>
        <v>0</v>
      </c>
      <c r="M1698" s="396">
        <f t="shared" si="830"/>
        <v>0</v>
      </c>
      <c r="N1698" s="392">
        <f t="shared" si="830"/>
        <v>0</v>
      </c>
      <c r="O1698" s="392">
        <f t="shared" si="830"/>
        <v>0</v>
      </c>
      <c r="P1698" s="392">
        <f t="shared" si="830"/>
        <v>0</v>
      </c>
      <c r="Q1698" s="392">
        <f t="shared" si="830"/>
        <v>0</v>
      </c>
      <c r="R1698" s="392">
        <f t="shared" si="830"/>
        <v>0</v>
      </c>
      <c r="S1698" s="392">
        <f t="shared" si="830"/>
        <v>0</v>
      </c>
      <c r="T1698" s="392">
        <f t="shared" si="830"/>
        <v>0</v>
      </c>
      <c r="U1698" s="392">
        <f t="shared" si="830"/>
        <v>0</v>
      </c>
      <c r="V1698" s="399">
        <f t="shared" si="830"/>
        <v>0</v>
      </c>
      <c r="W1698" s="41"/>
      <c r="X1698" s="51"/>
      <c r="Y1698"/>
    </row>
    <row r="1699" spans="1:25" s="79" customFormat="1" ht="12.75" customHeight="1" x14ac:dyDescent="0.25">
      <c r="A1699" s="212"/>
      <c r="B1699" s="295"/>
      <c r="C1699" s="273"/>
      <c r="D1699" s="272" t="s">
        <v>345</v>
      </c>
      <c r="E1699" s="272"/>
      <c r="F1699" s="272"/>
      <c r="G1699" s="41"/>
      <c r="H1699" s="364">
        <f t="shared" ref="H1699:V1699" si="831">SUBTOTAL(9,H1700:H1704)</f>
        <v>0</v>
      </c>
      <c r="I1699" s="364">
        <f t="shared" si="831"/>
        <v>0</v>
      </c>
      <c r="J1699" s="364">
        <f t="shared" si="831"/>
        <v>0</v>
      </c>
      <c r="K1699" s="365">
        <f t="shared" si="831"/>
        <v>0</v>
      </c>
      <c r="L1699" s="363">
        <f t="shared" si="831"/>
        <v>0</v>
      </c>
      <c r="M1699" s="31">
        <f t="shared" si="831"/>
        <v>0</v>
      </c>
      <c r="N1699" s="364">
        <f t="shared" si="831"/>
        <v>0</v>
      </c>
      <c r="O1699" s="364">
        <f t="shared" si="831"/>
        <v>0</v>
      </c>
      <c r="P1699" s="364">
        <f t="shared" si="831"/>
        <v>0</v>
      </c>
      <c r="Q1699" s="364">
        <f t="shared" si="831"/>
        <v>0</v>
      </c>
      <c r="R1699" s="364">
        <f t="shared" si="831"/>
        <v>0</v>
      </c>
      <c r="S1699" s="364">
        <f t="shared" si="831"/>
        <v>0</v>
      </c>
      <c r="T1699" s="364">
        <f t="shared" si="831"/>
        <v>0</v>
      </c>
      <c r="U1699" s="364">
        <f t="shared" si="831"/>
        <v>0</v>
      </c>
      <c r="V1699" s="364">
        <f t="shared" si="831"/>
        <v>0</v>
      </c>
      <c r="W1699" s="41"/>
      <c r="X1699" s="51"/>
      <c r="Y1699"/>
    </row>
    <row r="1700" spans="1:25" s="79" customFormat="1" ht="12.75" customHeight="1" x14ac:dyDescent="0.25">
      <c r="A1700" s="212"/>
      <c r="B1700" s="295"/>
      <c r="C1700" s="273"/>
      <c r="D1700" s="272"/>
      <c r="E1700" s="275"/>
      <c r="F1700" s="274" t="s">
        <v>346</v>
      </c>
      <c r="G1700" s="41"/>
      <c r="H1700" s="395">
        <f t="shared" ref="H1700:V1700" si="832">H842</f>
        <v>0</v>
      </c>
      <c r="I1700" s="389">
        <f t="shared" si="832"/>
        <v>0</v>
      </c>
      <c r="J1700" s="389">
        <f t="shared" si="832"/>
        <v>0</v>
      </c>
      <c r="K1700" s="390">
        <f t="shared" si="832"/>
        <v>0</v>
      </c>
      <c r="L1700" s="388">
        <f t="shared" si="832"/>
        <v>0</v>
      </c>
      <c r="M1700" s="396">
        <f t="shared" si="832"/>
        <v>0</v>
      </c>
      <c r="N1700" s="392">
        <f t="shared" si="832"/>
        <v>0</v>
      </c>
      <c r="O1700" s="392">
        <f t="shared" si="832"/>
        <v>0</v>
      </c>
      <c r="P1700" s="392">
        <f t="shared" si="832"/>
        <v>0</v>
      </c>
      <c r="Q1700" s="392">
        <f t="shared" si="832"/>
        <v>0</v>
      </c>
      <c r="R1700" s="392">
        <f t="shared" si="832"/>
        <v>0</v>
      </c>
      <c r="S1700" s="392">
        <f t="shared" si="832"/>
        <v>0</v>
      </c>
      <c r="T1700" s="392">
        <f t="shared" si="832"/>
        <v>0</v>
      </c>
      <c r="U1700" s="392">
        <f t="shared" si="832"/>
        <v>0</v>
      </c>
      <c r="V1700" s="399">
        <f t="shared" si="832"/>
        <v>0</v>
      </c>
      <c r="W1700" s="41"/>
      <c r="X1700" s="51"/>
      <c r="Y1700"/>
    </row>
    <row r="1701" spans="1:25" s="79" customFormat="1" ht="12.75" customHeight="1" x14ac:dyDescent="0.25">
      <c r="A1701" s="212"/>
      <c r="B1701" s="295"/>
      <c r="C1701" s="273"/>
      <c r="D1701" s="272"/>
      <c r="E1701" s="275"/>
      <c r="F1701" s="274" t="s">
        <v>347</v>
      </c>
      <c r="G1701" s="41"/>
      <c r="H1701" s="395">
        <f t="shared" ref="H1701:V1701" si="833">H843</f>
        <v>0</v>
      </c>
      <c r="I1701" s="389">
        <f t="shared" si="833"/>
        <v>0</v>
      </c>
      <c r="J1701" s="389">
        <f t="shared" si="833"/>
        <v>0</v>
      </c>
      <c r="K1701" s="390">
        <f t="shared" si="833"/>
        <v>0</v>
      </c>
      <c r="L1701" s="388">
        <f t="shared" si="833"/>
        <v>0</v>
      </c>
      <c r="M1701" s="396">
        <f t="shared" si="833"/>
        <v>0</v>
      </c>
      <c r="N1701" s="392">
        <f t="shared" si="833"/>
        <v>0</v>
      </c>
      <c r="O1701" s="392">
        <f t="shared" si="833"/>
        <v>0</v>
      </c>
      <c r="P1701" s="392">
        <f t="shared" si="833"/>
        <v>0</v>
      </c>
      <c r="Q1701" s="392">
        <f t="shared" si="833"/>
        <v>0</v>
      </c>
      <c r="R1701" s="392">
        <f t="shared" si="833"/>
        <v>0</v>
      </c>
      <c r="S1701" s="392">
        <f t="shared" si="833"/>
        <v>0</v>
      </c>
      <c r="T1701" s="392">
        <f t="shared" si="833"/>
        <v>0</v>
      </c>
      <c r="U1701" s="392">
        <f t="shared" si="833"/>
        <v>0</v>
      </c>
      <c r="V1701" s="399">
        <f t="shared" si="833"/>
        <v>0</v>
      </c>
      <c r="W1701" s="41"/>
      <c r="X1701" s="51"/>
      <c r="Y1701"/>
    </row>
    <row r="1702" spans="1:25" s="79" customFormat="1" ht="12.75" customHeight="1" x14ac:dyDescent="0.25">
      <c r="A1702" s="212"/>
      <c r="B1702" s="295"/>
      <c r="C1702" s="273"/>
      <c r="D1702" s="272"/>
      <c r="E1702" s="275"/>
      <c r="F1702" s="274" t="s">
        <v>348</v>
      </c>
      <c r="G1702" s="41"/>
      <c r="H1702" s="369"/>
      <c r="I1702" s="369"/>
      <c r="J1702" s="369"/>
      <c r="K1702" s="370"/>
      <c r="L1702" s="364"/>
      <c r="M1702" s="364"/>
      <c r="N1702" s="364"/>
      <c r="O1702" s="364"/>
      <c r="P1702" s="364"/>
      <c r="Q1702" s="364"/>
      <c r="R1702" s="364"/>
      <c r="S1702" s="364"/>
      <c r="T1702" s="364"/>
      <c r="U1702" s="364"/>
      <c r="V1702" s="364"/>
      <c r="W1702" s="41"/>
      <c r="X1702" s="51"/>
      <c r="Y1702"/>
    </row>
    <row r="1703" spans="1:25" s="79" customFormat="1" ht="12.75" customHeight="1" x14ac:dyDescent="0.25">
      <c r="A1703" s="212"/>
      <c r="B1703" s="295"/>
      <c r="C1703" s="273"/>
      <c r="D1703" s="272"/>
      <c r="E1703" s="275"/>
      <c r="F1703" s="274" t="s">
        <v>349</v>
      </c>
      <c r="G1703" s="41"/>
      <c r="H1703" s="442"/>
      <c r="I1703" s="442"/>
      <c r="J1703" s="442"/>
      <c r="K1703" s="442"/>
      <c r="L1703" s="443"/>
      <c r="M1703" s="442"/>
      <c r="N1703" s="442"/>
      <c r="O1703" s="442"/>
      <c r="P1703" s="442"/>
      <c r="Q1703" s="442"/>
      <c r="R1703" s="442"/>
      <c r="S1703" s="442"/>
      <c r="T1703" s="442"/>
      <c r="U1703" s="442"/>
      <c r="V1703" s="442"/>
      <c r="W1703" s="41"/>
      <c r="X1703" s="51"/>
      <c r="Y1703"/>
    </row>
    <row r="1704" spans="1:25" s="79" customFormat="1" ht="12.75" customHeight="1" x14ac:dyDescent="0.25">
      <c r="A1704" s="212"/>
      <c r="B1704" s="295"/>
      <c r="C1704" s="273"/>
      <c r="D1704" s="272"/>
      <c r="E1704" s="275"/>
      <c r="F1704" s="274" t="s">
        <v>350</v>
      </c>
      <c r="G1704" s="41"/>
      <c r="H1704" s="395">
        <f t="shared" ref="H1704:V1704" si="834">H846</f>
        <v>0</v>
      </c>
      <c r="I1704" s="389">
        <f t="shared" si="834"/>
        <v>0</v>
      </c>
      <c r="J1704" s="389">
        <f t="shared" si="834"/>
        <v>0</v>
      </c>
      <c r="K1704" s="390">
        <f t="shared" si="834"/>
        <v>0</v>
      </c>
      <c r="L1704" s="388">
        <f t="shared" si="834"/>
        <v>0</v>
      </c>
      <c r="M1704" s="396">
        <f t="shared" si="834"/>
        <v>0</v>
      </c>
      <c r="N1704" s="392">
        <f t="shared" si="834"/>
        <v>0</v>
      </c>
      <c r="O1704" s="392">
        <f t="shared" si="834"/>
        <v>0</v>
      </c>
      <c r="P1704" s="392">
        <f t="shared" si="834"/>
        <v>0</v>
      </c>
      <c r="Q1704" s="392">
        <f t="shared" si="834"/>
        <v>0</v>
      </c>
      <c r="R1704" s="392">
        <f t="shared" si="834"/>
        <v>0</v>
      </c>
      <c r="S1704" s="392">
        <f t="shared" si="834"/>
        <v>0</v>
      </c>
      <c r="T1704" s="392">
        <f t="shared" si="834"/>
        <v>0</v>
      </c>
      <c r="U1704" s="392">
        <f t="shared" si="834"/>
        <v>0</v>
      </c>
      <c r="V1704" s="399">
        <f t="shared" si="834"/>
        <v>0</v>
      </c>
      <c r="W1704" s="41"/>
      <c r="X1704" s="51"/>
      <c r="Y1704"/>
    </row>
    <row r="1705" spans="1:25" ht="12.75" customHeight="1" outlineLevel="1" x14ac:dyDescent="0.25">
      <c r="A1705" s="212"/>
      <c r="B1705" s="465"/>
      <c r="C1705" s="273"/>
      <c r="D1705" s="272"/>
      <c r="E1705" s="275"/>
      <c r="F1705" s="273"/>
      <c r="G1705" s="41"/>
      <c r="H1705" s="369"/>
      <c r="I1705" s="369"/>
      <c r="J1705" s="369"/>
      <c r="K1705" s="370"/>
      <c r="L1705" s="364"/>
      <c r="M1705" s="364"/>
      <c r="N1705" s="364"/>
      <c r="O1705" s="364"/>
      <c r="P1705" s="364"/>
      <c r="Q1705" s="364"/>
      <c r="R1705" s="364"/>
      <c r="S1705" s="364"/>
      <c r="T1705" s="364"/>
      <c r="U1705" s="364"/>
      <c r="V1705" s="364"/>
      <c r="W1705" s="41"/>
      <c r="Y1705"/>
    </row>
    <row r="1706" spans="1:25" outlineLevel="1" x14ac:dyDescent="0.25">
      <c r="A1706" s="212"/>
      <c r="B1706" s="465"/>
      <c r="C1706" s="272" t="s">
        <v>351</v>
      </c>
      <c r="D1706" s="272"/>
      <c r="E1706" s="275"/>
      <c r="F1706" s="273"/>
      <c r="G1706" s="41">
        <f>SUBTOTAL(9,G1707:G1709)</f>
        <v>0</v>
      </c>
      <c r="H1706" s="369">
        <f t="shared" ref="H1706:W1706" si="835">SUBTOTAL(9,H1707:H1709)</f>
        <v>0</v>
      </c>
      <c r="I1706" s="369">
        <f t="shared" si="835"/>
        <v>0</v>
      </c>
      <c r="J1706" s="369">
        <f t="shared" si="835"/>
        <v>0</v>
      </c>
      <c r="K1706" s="370">
        <f t="shared" si="835"/>
        <v>0</v>
      </c>
      <c r="L1706" s="364">
        <f t="shared" si="835"/>
        <v>0</v>
      </c>
      <c r="M1706" s="364">
        <f t="shared" si="835"/>
        <v>0</v>
      </c>
      <c r="N1706" s="364">
        <f t="shared" si="835"/>
        <v>0</v>
      </c>
      <c r="O1706" s="364">
        <f t="shared" si="835"/>
        <v>0</v>
      </c>
      <c r="P1706" s="364">
        <f t="shared" si="835"/>
        <v>0</v>
      </c>
      <c r="Q1706" s="364">
        <f t="shared" si="835"/>
        <v>0</v>
      </c>
      <c r="R1706" s="364">
        <f t="shared" si="835"/>
        <v>0</v>
      </c>
      <c r="S1706" s="364">
        <f t="shared" si="835"/>
        <v>0</v>
      </c>
      <c r="T1706" s="364">
        <f t="shared" si="835"/>
        <v>0</v>
      </c>
      <c r="U1706" s="364">
        <f t="shared" si="835"/>
        <v>0</v>
      </c>
      <c r="V1706" s="364">
        <f t="shared" si="835"/>
        <v>0</v>
      </c>
      <c r="W1706" s="41">
        <f t="shared" si="835"/>
        <v>0</v>
      </c>
      <c r="Y1706"/>
    </row>
    <row r="1707" spans="1:25" outlineLevel="1" x14ac:dyDescent="0.25">
      <c r="A1707" s="212"/>
      <c r="B1707" s="465"/>
      <c r="C1707" s="273"/>
      <c r="D1707" s="272"/>
      <c r="E1707" s="275"/>
      <c r="F1707" s="274" t="s">
        <v>150</v>
      </c>
      <c r="G1707" s="426">
        <f t="shared" ref="G1707:W1707" si="836">G849</f>
        <v>0</v>
      </c>
      <c r="H1707" s="430">
        <f t="shared" si="836"/>
        <v>0</v>
      </c>
      <c r="I1707" s="428">
        <f t="shared" si="836"/>
        <v>0</v>
      </c>
      <c r="J1707" s="428">
        <f t="shared" si="836"/>
        <v>0</v>
      </c>
      <c r="K1707" s="429">
        <f t="shared" si="836"/>
        <v>0</v>
      </c>
      <c r="L1707" s="430">
        <f t="shared" si="836"/>
        <v>0</v>
      </c>
      <c r="M1707" s="431">
        <f t="shared" si="836"/>
        <v>0</v>
      </c>
      <c r="N1707" s="428">
        <f t="shared" si="836"/>
        <v>0</v>
      </c>
      <c r="O1707" s="428">
        <f t="shared" si="836"/>
        <v>0</v>
      </c>
      <c r="P1707" s="428">
        <f t="shared" si="836"/>
        <v>0</v>
      </c>
      <c r="Q1707" s="428">
        <f t="shared" si="836"/>
        <v>0</v>
      </c>
      <c r="R1707" s="428">
        <f t="shared" si="836"/>
        <v>0</v>
      </c>
      <c r="S1707" s="428">
        <f t="shared" si="836"/>
        <v>0</v>
      </c>
      <c r="T1707" s="428">
        <f t="shared" si="836"/>
        <v>0</v>
      </c>
      <c r="U1707" s="428">
        <f t="shared" si="836"/>
        <v>0</v>
      </c>
      <c r="V1707" s="432">
        <f t="shared" si="836"/>
        <v>0</v>
      </c>
      <c r="W1707" s="426">
        <f t="shared" si="836"/>
        <v>0</v>
      </c>
      <c r="Y1707"/>
    </row>
    <row r="1708" spans="1:25" outlineLevel="1" x14ac:dyDescent="0.25">
      <c r="A1708" s="212"/>
      <c r="B1708" s="465"/>
      <c r="C1708" s="273"/>
      <c r="D1708" s="272"/>
      <c r="E1708" s="275"/>
      <c r="F1708" s="274" t="s">
        <v>151</v>
      </c>
      <c r="G1708" s="426">
        <f t="shared" ref="G1708:W1708" si="837">G850</f>
        <v>0</v>
      </c>
      <c r="H1708" s="430">
        <f t="shared" si="837"/>
        <v>0</v>
      </c>
      <c r="I1708" s="428">
        <f t="shared" si="837"/>
        <v>0</v>
      </c>
      <c r="J1708" s="428">
        <f t="shared" si="837"/>
        <v>0</v>
      </c>
      <c r="K1708" s="429">
        <f t="shared" si="837"/>
        <v>0</v>
      </c>
      <c r="L1708" s="430">
        <f t="shared" si="837"/>
        <v>0</v>
      </c>
      <c r="M1708" s="431">
        <f t="shared" si="837"/>
        <v>0</v>
      </c>
      <c r="N1708" s="428">
        <f t="shared" si="837"/>
        <v>0</v>
      </c>
      <c r="O1708" s="428">
        <f t="shared" si="837"/>
        <v>0</v>
      </c>
      <c r="P1708" s="428">
        <f t="shared" si="837"/>
        <v>0</v>
      </c>
      <c r="Q1708" s="428">
        <f t="shared" si="837"/>
        <v>0</v>
      </c>
      <c r="R1708" s="428">
        <f t="shared" si="837"/>
        <v>0</v>
      </c>
      <c r="S1708" s="428">
        <f t="shared" si="837"/>
        <v>0</v>
      </c>
      <c r="T1708" s="428">
        <f t="shared" si="837"/>
        <v>0</v>
      </c>
      <c r="U1708" s="428">
        <f t="shared" si="837"/>
        <v>0</v>
      </c>
      <c r="V1708" s="432">
        <f t="shared" si="837"/>
        <v>0</v>
      </c>
      <c r="W1708" s="426">
        <f t="shared" si="837"/>
        <v>0</v>
      </c>
      <c r="Y1708"/>
    </row>
    <row r="1709" spans="1:25" outlineLevel="1" x14ac:dyDescent="0.25">
      <c r="A1709" s="212"/>
      <c r="B1709" s="465"/>
      <c r="C1709" s="273"/>
      <c r="D1709" s="272"/>
      <c r="E1709" s="275"/>
      <c r="F1709" s="274" t="s">
        <v>152</v>
      </c>
      <c r="G1709" s="426">
        <f t="shared" ref="G1709:W1709" si="838">G851</f>
        <v>0</v>
      </c>
      <c r="H1709" s="430">
        <f t="shared" si="838"/>
        <v>0</v>
      </c>
      <c r="I1709" s="428">
        <f t="shared" si="838"/>
        <v>0</v>
      </c>
      <c r="J1709" s="428">
        <f t="shared" si="838"/>
        <v>0</v>
      </c>
      <c r="K1709" s="429">
        <f t="shared" si="838"/>
        <v>0</v>
      </c>
      <c r="L1709" s="430">
        <f t="shared" si="838"/>
        <v>0</v>
      </c>
      <c r="M1709" s="431">
        <f t="shared" si="838"/>
        <v>0</v>
      </c>
      <c r="N1709" s="428">
        <f t="shared" si="838"/>
        <v>0</v>
      </c>
      <c r="O1709" s="428">
        <f t="shared" si="838"/>
        <v>0</v>
      </c>
      <c r="P1709" s="428">
        <f t="shared" si="838"/>
        <v>0</v>
      </c>
      <c r="Q1709" s="428">
        <f t="shared" si="838"/>
        <v>0</v>
      </c>
      <c r="R1709" s="428">
        <f t="shared" si="838"/>
        <v>0</v>
      </c>
      <c r="S1709" s="428">
        <f t="shared" si="838"/>
        <v>0</v>
      </c>
      <c r="T1709" s="428">
        <f t="shared" si="838"/>
        <v>0</v>
      </c>
      <c r="U1709" s="428">
        <f t="shared" si="838"/>
        <v>0</v>
      </c>
      <c r="V1709" s="432">
        <f t="shared" si="838"/>
        <v>0</v>
      </c>
      <c r="W1709" s="426">
        <f t="shared" si="838"/>
        <v>0</v>
      </c>
      <c r="Y1709"/>
    </row>
    <row r="1710" spans="1:25" outlineLevel="1" x14ac:dyDescent="0.25">
      <c r="A1710" s="212"/>
      <c r="B1710" s="465"/>
      <c r="C1710" s="273"/>
      <c r="D1710" s="272"/>
      <c r="E1710" s="275"/>
      <c r="F1710" s="273"/>
      <c r="G1710" s="41"/>
      <c r="H1710" s="369"/>
      <c r="I1710" s="369"/>
      <c r="J1710" s="369"/>
      <c r="K1710" s="525"/>
      <c r="L1710" s="514"/>
      <c r="M1710" s="364"/>
      <c r="N1710" s="364"/>
      <c r="O1710" s="364"/>
      <c r="P1710" s="364"/>
      <c r="Q1710" s="364"/>
      <c r="R1710" s="364"/>
      <c r="S1710" s="364"/>
      <c r="T1710" s="364"/>
      <c r="U1710" s="364"/>
      <c r="V1710" s="364"/>
      <c r="W1710" s="41"/>
      <c r="Y1710"/>
    </row>
    <row r="1711" spans="1:25" ht="13.8" outlineLevel="1" x14ac:dyDescent="0.25">
      <c r="A1711" s="212"/>
      <c r="B1711" s="465"/>
      <c r="C1711" s="439" t="s">
        <v>352</v>
      </c>
      <c r="D1711" s="272"/>
      <c r="E1711" s="275"/>
      <c r="F1711" s="273"/>
      <c r="G1711" s="366">
        <f>SUBTOTAL(9,G1712:G1713)</f>
        <v>0</v>
      </c>
      <c r="H1711" s="364">
        <f>SUBTOTAL(9,H1712:H1713)</f>
        <v>0</v>
      </c>
      <c r="I1711" s="364">
        <f t="shared" ref="I1711:V1711" si="839">SUBTOTAL(9,I1712:I1713)</f>
        <v>0</v>
      </c>
      <c r="J1711" s="364">
        <f t="shared" si="839"/>
        <v>0</v>
      </c>
      <c r="K1711" s="365">
        <f t="shared" si="839"/>
        <v>0</v>
      </c>
      <c r="L1711" s="363">
        <f t="shared" si="839"/>
        <v>0</v>
      </c>
      <c r="M1711" s="31">
        <f t="shared" si="839"/>
        <v>0</v>
      </c>
      <c r="N1711" s="364">
        <f t="shared" si="839"/>
        <v>0</v>
      </c>
      <c r="O1711" s="364">
        <f t="shared" si="839"/>
        <v>0</v>
      </c>
      <c r="P1711" s="364">
        <f t="shared" si="839"/>
        <v>0</v>
      </c>
      <c r="Q1711" s="364">
        <f t="shared" si="839"/>
        <v>0</v>
      </c>
      <c r="R1711" s="364">
        <f t="shared" si="839"/>
        <v>0</v>
      </c>
      <c r="S1711" s="364">
        <f t="shared" si="839"/>
        <v>0</v>
      </c>
      <c r="T1711" s="364">
        <f t="shared" si="839"/>
        <v>0</v>
      </c>
      <c r="U1711" s="364">
        <f t="shared" si="839"/>
        <v>0</v>
      </c>
      <c r="V1711" s="364">
        <f t="shared" si="839"/>
        <v>0</v>
      </c>
      <c r="W1711" s="366">
        <f t="shared" ref="W1711" si="840">SUBTOTAL(9,W1712:W1713)</f>
        <v>0</v>
      </c>
      <c r="Y1711"/>
    </row>
    <row r="1712" spans="1:25" outlineLevel="1" x14ac:dyDescent="0.25">
      <c r="A1712" s="212"/>
      <c r="B1712" s="465"/>
      <c r="C1712" s="444"/>
      <c r="D1712" s="272"/>
      <c r="E1712" s="273"/>
      <c r="F1712" s="274" t="s">
        <v>353</v>
      </c>
      <c r="G1712" s="426">
        <f t="shared" ref="G1712" si="841">G854</f>
        <v>0</v>
      </c>
      <c r="H1712" s="430">
        <f t="shared" ref="H1712:V1713" si="842">H854</f>
        <v>0</v>
      </c>
      <c r="I1712" s="427">
        <f t="shared" si="842"/>
        <v>0</v>
      </c>
      <c r="J1712" s="427">
        <f t="shared" si="842"/>
        <v>0</v>
      </c>
      <c r="K1712" s="427">
        <f t="shared" si="842"/>
        <v>0</v>
      </c>
      <c r="L1712" s="427">
        <f t="shared" si="842"/>
        <v>0</v>
      </c>
      <c r="M1712" s="427">
        <f t="shared" si="842"/>
        <v>0</v>
      </c>
      <c r="N1712" s="427">
        <f t="shared" si="842"/>
        <v>0</v>
      </c>
      <c r="O1712" s="427">
        <f t="shared" si="842"/>
        <v>0</v>
      </c>
      <c r="P1712" s="427">
        <f t="shared" si="842"/>
        <v>0</v>
      </c>
      <c r="Q1712" s="427">
        <f t="shared" si="842"/>
        <v>0</v>
      </c>
      <c r="R1712" s="427">
        <f t="shared" si="842"/>
        <v>0</v>
      </c>
      <c r="S1712" s="427">
        <f t="shared" si="842"/>
        <v>0</v>
      </c>
      <c r="T1712" s="427">
        <f t="shared" si="842"/>
        <v>0</v>
      </c>
      <c r="U1712" s="427">
        <f t="shared" si="842"/>
        <v>0</v>
      </c>
      <c r="V1712" s="584">
        <f t="shared" si="842"/>
        <v>0</v>
      </c>
      <c r="W1712" s="426">
        <f t="shared" ref="W1712" si="843">W854</f>
        <v>0</v>
      </c>
      <c r="Y1712"/>
    </row>
    <row r="1713" spans="1:25" outlineLevel="1" x14ac:dyDescent="0.25">
      <c r="A1713" s="212"/>
      <c r="B1713" s="465"/>
      <c r="C1713" s="444"/>
      <c r="D1713" s="272"/>
      <c r="E1713" s="273"/>
      <c r="F1713" s="274" t="s">
        <v>354</v>
      </c>
      <c r="G1713" s="426">
        <f t="shared" ref="G1713" si="844">G855</f>
        <v>0</v>
      </c>
      <c r="H1713" s="430">
        <f t="shared" si="842"/>
        <v>0</v>
      </c>
      <c r="I1713" s="427">
        <f t="shared" si="842"/>
        <v>0</v>
      </c>
      <c r="J1713" s="427">
        <f t="shared" si="842"/>
        <v>0</v>
      </c>
      <c r="K1713" s="427">
        <f t="shared" si="842"/>
        <v>0</v>
      </c>
      <c r="L1713" s="427">
        <f t="shared" si="842"/>
        <v>0</v>
      </c>
      <c r="M1713" s="427">
        <f t="shared" si="842"/>
        <v>0</v>
      </c>
      <c r="N1713" s="427">
        <f t="shared" si="842"/>
        <v>0</v>
      </c>
      <c r="O1713" s="427">
        <f t="shared" si="842"/>
        <v>0</v>
      </c>
      <c r="P1713" s="427">
        <f t="shared" si="842"/>
        <v>0</v>
      </c>
      <c r="Q1713" s="427">
        <f t="shared" si="842"/>
        <v>0</v>
      </c>
      <c r="R1713" s="427">
        <f t="shared" si="842"/>
        <v>0</v>
      </c>
      <c r="S1713" s="427">
        <f t="shared" si="842"/>
        <v>0</v>
      </c>
      <c r="T1713" s="427">
        <f t="shared" si="842"/>
        <v>0</v>
      </c>
      <c r="U1713" s="427">
        <f t="shared" si="842"/>
        <v>0</v>
      </c>
      <c r="V1713" s="584">
        <f t="shared" si="842"/>
        <v>0</v>
      </c>
      <c r="W1713" s="426">
        <f t="shared" ref="W1713" si="845">W855</f>
        <v>0</v>
      </c>
      <c r="Y1713"/>
    </row>
    <row r="1714" spans="1:25" s="79" customFormat="1" ht="12.75" customHeight="1" thickBot="1" x14ac:dyDescent="0.3">
      <c r="A1714" s="212"/>
      <c r="B1714" s="502"/>
      <c r="C1714" s="503"/>
      <c r="D1714" s="445"/>
      <c r="E1714" s="505"/>
      <c r="F1714" s="503"/>
      <c r="G1714" s="463"/>
      <c r="H1714" s="498"/>
      <c r="I1714" s="498"/>
      <c r="J1714" s="498"/>
      <c r="K1714" s="499"/>
      <c r="L1714" s="500"/>
      <c r="M1714" s="253"/>
      <c r="N1714" s="498"/>
      <c r="O1714" s="498"/>
      <c r="P1714" s="498"/>
      <c r="Q1714" s="498"/>
      <c r="R1714" s="498"/>
      <c r="S1714" s="498"/>
      <c r="T1714" s="498"/>
      <c r="U1714" s="498"/>
      <c r="V1714" s="498"/>
      <c r="W1714" s="463"/>
      <c r="X1714" s="51"/>
      <c r="Y1714"/>
    </row>
    <row r="1715" spans="1:25" ht="13.8" thickBot="1" x14ac:dyDescent="0.3">
      <c r="A1715" s="212"/>
      <c r="C1715" s="51"/>
      <c r="D1715" s="51"/>
      <c r="G1715" s="78"/>
      <c r="H1715" s="120"/>
      <c r="I1715" s="120"/>
      <c r="J1715" s="120"/>
      <c r="K1715" s="120"/>
      <c r="L1715" s="78"/>
      <c r="M1715" s="78"/>
      <c r="N1715" s="78"/>
      <c r="O1715" s="78"/>
      <c r="P1715" s="78"/>
      <c r="Q1715" s="78"/>
      <c r="R1715" s="78"/>
      <c r="S1715" s="78"/>
      <c r="T1715" s="78"/>
      <c r="U1715" s="78"/>
      <c r="V1715" s="78"/>
      <c r="W1715" s="78"/>
      <c r="Y1715"/>
    </row>
    <row r="1716" spans="1:25" ht="15.6" x14ac:dyDescent="0.25">
      <c r="A1716" s="212"/>
      <c r="B1716" s="296" t="s">
        <v>363</v>
      </c>
      <c r="C1716" s="526"/>
      <c r="D1716" s="526"/>
      <c r="E1716" s="527"/>
      <c r="F1716" s="527"/>
      <c r="G1716" s="528"/>
      <c r="H1716" s="121">
        <f t="shared" ref="H1716:W1716" si="846">SUM(SUBTOTAL(9,H867:H873),SUBTOTAL(9,H877:H884,H893,H906:H910,H913:H917,H929,H932),H955:H956,H967:H968,SUBTOTAL(9,H1435:H1442,H1451,H1464:H1468,H1471:H1475,H1487,H1490),SUBTOTAL(9,H1513:H1520,H1529,H1542:H1546,H1549:H1553,H1565,H1568),SUBTOTAL(9,H1591:H1598,H1607,H1620:H1624,H1627:H1631,H1643,H1646))</f>
        <v>0</v>
      </c>
      <c r="I1716" s="122">
        <f t="shared" si="846"/>
        <v>0</v>
      </c>
      <c r="J1716" s="122">
        <f t="shared" si="846"/>
        <v>0</v>
      </c>
      <c r="K1716" s="123">
        <f t="shared" si="846"/>
        <v>0</v>
      </c>
      <c r="L1716" s="124">
        <f t="shared" si="846"/>
        <v>0</v>
      </c>
      <c r="M1716" s="125">
        <f t="shared" si="846"/>
        <v>0</v>
      </c>
      <c r="N1716" s="125">
        <f t="shared" si="846"/>
        <v>0</v>
      </c>
      <c r="O1716" s="125">
        <f t="shared" si="846"/>
        <v>0</v>
      </c>
      <c r="P1716" s="125">
        <f t="shared" si="846"/>
        <v>0</v>
      </c>
      <c r="Q1716" s="125">
        <f t="shared" si="846"/>
        <v>0</v>
      </c>
      <c r="R1716" s="125">
        <f t="shared" si="846"/>
        <v>0</v>
      </c>
      <c r="S1716" s="125">
        <f t="shared" si="846"/>
        <v>0</v>
      </c>
      <c r="T1716" s="125">
        <f t="shared" si="846"/>
        <v>0</v>
      </c>
      <c r="U1716" s="125">
        <f t="shared" si="846"/>
        <v>0</v>
      </c>
      <c r="V1716" s="126">
        <f t="shared" si="846"/>
        <v>0</v>
      </c>
      <c r="W1716" s="127">
        <f t="shared" si="846"/>
        <v>0</v>
      </c>
      <c r="Y1716"/>
    </row>
    <row r="1717" spans="1:25" ht="15.6" x14ac:dyDescent="0.25">
      <c r="A1717" s="212"/>
      <c r="B1717" s="297" t="s">
        <v>364</v>
      </c>
      <c r="C1717" s="491"/>
      <c r="D1717" s="491"/>
      <c r="E1717" s="491"/>
      <c r="F1717" s="491"/>
      <c r="G1717" s="39"/>
      <c r="H1717" s="129">
        <f t="shared" ref="H1717:W1717" si="847">SUM(H1091,H1429,H1378,H1672)-H1716</f>
        <v>0</v>
      </c>
      <c r="I1717" s="129">
        <f t="shared" si="847"/>
        <v>0</v>
      </c>
      <c r="J1717" s="129">
        <f t="shared" si="847"/>
        <v>0</v>
      </c>
      <c r="K1717" s="130">
        <f t="shared" si="847"/>
        <v>0</v>
      </c>
      <c r="L1717" s="131">
        <f t="shared" si="847"/>
        <v>0</v>
      </c>
      <c r="M1717" s="132">
        <f t="shared" si="847"/>
        <v>0</v>
      </c>
      <c r="N1717" s="132">
        <f t="shared" si="847"/>
        <v>0</v>
      </c>
      <c r="O1717" s="132">
        <f t="shared" si="847"/>
        <v>0</v>
      </c>
      <c r="P1717" s="132">
        <f t="shared" si="847"/>
        <v>0</v>
      </c>
      <c r="Q1717" s="132">
        <f t="shared" si="847"/>
        <v>0</v>
      </c>
      <c r="R1717" s="132">
        <f t="shared" si="847"/>
        <v>0</v>
      </c>
      <c r="S1717" s="132">
        <f t="shared" si="847"/>
        <v>0</v>
      </c>
      <c r="T1717" s="132">
        <f t="shared" si="847"/>
        <v>0</v>
      </c>
      <c r="U1717" s="132">
        <f t="shared" si="847"/>
        <v>0</v>
      </c>
      <c r="V1717" s="133">
        <f t="shared" si="847"/>
        <v>0</v>
      </c>
      <c r="W1717" s="134">
        <f t="shared" si="847"/>
        <v>0</v>
      </c>
      <c r="Y1717"/>
    </row>
    <row r="1718" spans="1:25" ht="15.6" x14ac:dyDescent="0.25">
      <c r="A1718" s="212"/>
      <c r="B1718" s="297" t="s">
        <v>365</v>
      </c>
      <c r="C1718" s="491"/>
      <c r="D1718" s="491"/>
      <c r="E1718" s="491"/>
      <c r="F1718" s="491"/>
      <c r="G1718" s="39"/>
      <c r="H1718" s="128">
        <f t="shared" ref="H1718:W1718" si="848">SUM(H1716:H1717)</f>
        <v>0</v>
      </c>
      <c r="I1718" s="129">
        <f t="shared" si="848"/>
        <v>0</v>
      </c>
      <c r="J1718" s="129">
        <f t="shared" si="848"/>
        <v>0</v>
      </c>
      <c r="K1718" s="130">
        <f t="shared" si="848"/>
        <v>0</v>
      </c>
      <c r="L1718" s="131">
        <f t="shared" si="848"/>
        <v>0</v>
      </c>
      <c r="M1718" s="132">
        <f t="shared" si="848"/>
        <v>0</v>
      </c>
      <c r="N1718" s="132">
        <f t="shared" si="848"/>
        <v>0</v>
      </c>
      <c r="O1718" s="132">
        <f t="shared" si="848"/>
        <v>0</v>
      </c>
      <c r="P1718" s="132">
        <f t="shared" si="848"/>
        <v>0</v>
      </c>
      <c r="Q1718" s="132">
        <f t="shared" si="848"/>
        <v>0</v>
      </c>
      <c r="R1718" s="132">
        <f t="shared" si="848"/>
        <v>0</v>
      </c>
      <c r="S1718" s="132">
        <f t="shared" si="848"/>
        <v>0</v>
      </c>
      <c r="T1718" s="132">
        <f t="shared" si="848"/>
        <v>0</v>
      </c>
      <c r="U1718" s="132">
        <f t="shared" si="848"/>
        <v>0</v>
      </c>
      <c r="V1718" s="133">
        <f t="shared" si="848"/>
        <v>0</v>
      </c>
      <c r="W1718" s="134">
        <f t="shared" si="848"/>
        <v>0</v>
      </c>
      <c r="Y1718"/>
    </row>
    <row r="1719" spans="1:25" x14ac:dyDescent="0.25">
      <c r="A1719" s="215"/>
      <c r="B1719" s="295"/>
      <c r="C1719" s="273"/>
      <c r="D1719" s="273"/>
      <c r="E1719" s="273"/>
      <c r="F1719" s="529"/>
      <c r="G1719" s="530"/>
      <c r="H1719" s="531"/>
      <c r="I1719" s="532"/>
      <c r="J1719" s="532"/>
      <c r="K1719" s="533"/>
      <c r="L1719" s="532"/>
      <c r="M1719" s="532"/>
      <c r="N1719" s="532"/>
      <c r="O1719" s="532"/>
      <c r="P1719" s="532"/>
      <c r="Q1719" s="532"/>
      <c r="R1719" s="532"/>
      <c r="S1719" s="532"/>
      <c r="T1719" s="532"/>
      <c r="U1719" s="532"/>
      <c r="V1719" s="534"/>
      <c r="W1719" s="535"/>
      <c r="Y1719"/>
    </row>
    <row r="1720" spans="1:25" ht="16.2" thickBot="1" x14ac:dyDescent="0.35">
      <c r="A1720" s="212"/>
      <c r="B1720" s="298" t="s">
        <v>366</v>
      </c>
      <c r="C1720" s="536"/>
      <c r="D1720" s="536"/>
      <c r="E1720" s="536"/>
      <c r="F1720" s="536"/>
      <c r="G1720" s="537"/>
      <c r="H1720" s="135">
        <f>SUM($H1718:H1718)</f>
        <v>0</v>
      </c>
      <c r="I1720" s="136">
        <f>SUM($H1718:I1718)</f>
        <v>0</v>
      </c>
      <c r="J1720" s="136">
        <f>SUM($H1718:J1718)</f>
        <v>0</v>
      </c>
      <c r="K1720" s="137">
        <f>SUM($H1718:K1718)</f>
        <v>0</v>
      </c>
      <c r="L1720" s="138">
        <f>SUM($H1718:L1718)</f>
        <v>0</v>
      </c>
      <c r="M1720" s="139">
        <f>SUM($H1718:M1718)</f>
        <v>0</v>
      </c>
      <c r="N1720" s="139">
        <f>SUM($H1718:N1718)</f>
        <v>0</v>
      </c>
      <c r="O1720" s="139">
        <f>SUM($H1718:O1718)</f>
        <v>0</v>
      </c>
      <c r="P1720" s="139">
        <f>SUM($H1718:P1718)</f>
        <v>0</v>
      </c>
      <c r="Q1720" s="139">
        <f>SUM($H1718:Q1718)</f>
        <v>0</v>
      </c>
      <c r="R1720" s="139">
        <f>SUM($H1718:R1718)</f>
        <v>0</v>
      </c>
      <c r="S1720" s="139">
        <f>SUM($H1718:S1718)</f>
        <v>0</v>
      </c>
      <c r="T1720" s="139">
        <f>SUM($H1718:T1718)</f>
        <v>0</v>
      </c>
      <c r="U1720" s="139">
        <f>SUM($H1718:U1718)</f>
        <v>0</v>
      </c>
      <c r="V1720" s="140">
        <f>SUM($H1718:V1718)</f>
        <v>0</v>
      </c>
      <c r="W1720" s="59">
        <f>SUM($G1718:W1718)</f>
        <v>0</v>
      </c>
      <c r="Y1720"/>
    </row>
  </sheetData>
  <dataConsolidate/>
  <conditionalFormatting sqref="H1156:V1156">
    <cfRule type="cellIs" dxfId="7" priority="1" stopIfTrue="1" operator="lessThan">
      <formula>0</formula>
    </cfRule>
    <cfRule type="cellIs" dxfId="6" priority="2" stopIfTrue="1" operator="notEqual">
      <formula>IF(ISNUMBER(H1156),H1156,"")</formula>
    </cfRule>
  </conditionalFormatting>
  <conditionalFormatting sqref="H298:W298">
    <cfRule type="cellIs" dxfId="5" priority="3" stopIfTrue="1" operator="lessThan">
      <formula>0</formula>
    </cfRule>
    <cfRule type="cellIs" dxfId="4" priority="4" stopIfTrue="1" operator="notEqual">
      <formula>IF(ISNUMBER(H298),H298,"")</formula>
    </cfRule>
  </conditionalFormatting>
  <dataValidations count="1">
    <dataValidation type="custom" allowBlank="1" showInputMessage="1" showErrorMessage="1" sqref="G854:W855 G1712:W1713" xr:uid="{C1AF3608-B5AE-460E-859F-8E8A4FC0830D}">
      <formula1>OR(G854&gt;0,G854=0)</formula1>
    </dataValidation>
  </dataValidations>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Header>&amp;R&amp;"Calibri"&amp;10&amp;K000000 Unclassified / Non classifié&amp;1#_x000D_</oddHeader>
  </headerFooter>
  <rowBreaks count="7" manualBreakCount="7">
    <brk id="961" min="1" max="22" man="1"/>
    <brk id="1064" min="1" max="22" man="1"/>
    <brk id="1172" min="1" max="22" man="1"/>
    <brk id="1269" min="1" max="22" man="1"/>
    <brk id="1373" min="1" max="22" man="1"/>
    <brk id="1520" min="1" max="22" man="1"/>
    <brk id="1611" min="1" max="22" man="1"/>
  </rowBreaks>
  <drawing r:id="rId2"/>
  <legacyDrawing r:id="rId3"/>
  <oleObjects>
    <mc:AlternateContent xmlns:mc="http://schemas.openxmlformats.org/markup-compatibility/2006">
      <mc:Choice Requires="x14">
        <oleObject progId="MSPhotoEd.3" shapeId="10241" r:id="rId4">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41" r:id="rId4"/>
      </mc:Fallback>
    </mc:AlternateContent>
    <mc:AlternateContent xmlns:mc="http://schemas.openxmlformats.org/markup-compatibility/2006">
      <mc:Choice Requires="x14">
        <oleObject progId="MSPhotoEd.3" shapeId="10242" r:id="rId6">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42" r:id="rId6"/>
      </mc:Fallback>
    </mc:AlternateContent>
    <mc:AlternateContent xmlns:mc="http://schemas.openxmlformats.org/markup-compatibility/2006">
      <mc:Choice Requires="x14">
        <oleObject progId="MSPhotoEd.3" shapeId="10243" r:id="rId7">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43" r:id="rId7"/>
      </mc:Fallback>
    </mc:AlternateContent>
    <mc:AlternateContent xmlns:mc="http://schemas.openxmlformats.org/markup-compatibility/2006">
      <mc:Choice Requires="x14">
        <oleObject progId="MSPhotoEd.3" shapeId="10244" r:id="rId8">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44" r:id="rId8"/>
      </mc:Fallback>
    </mc:AlternateContent>
    <mc:AlternateContent xmlns:mc="http://schemas.openxmlformats.org/markup-compatibility/2006">
      <mc:Choice Requires="x14">
        <oleObject progId="MSPhotoEd.3" shapeId="10245" r:id="rId9">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45" r:id="rId9"/>
      </mc:Fallback>
    </mc:AlternateContent>
    <mc:AlternateContent xmlns:mc="http://schemas.openxmlformats.org/markup-compatibility/2006">
      <mc:Choice Requires="x14">
        <oleObject progId="MSPhotoEd.3" shapeId="10246" r:id="rId10">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46" r:id="rId10"/>
      </mc:Fallback>
    </mc:AlternateContent>
    <mc:AlternateContent xmlns:mc="http://schemas.openxmlformats.org/markup-compatibility/2006">
      <mc:Choice Requires="x14">
        <oleObject progId="MSPhotoEd.3" shapeId="10247" r:id="rId11">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47" r:id="rId11"/>
      </mc:Fallback>
    </mc:AlternateContent>
    <mc:AlternateContent xmlns:mc="http://schemas.openxmlformats.org/markup-compatibility/2006">
      <mc:Choice Requires="x14">
        <oleObject progId="MSPhotoEd.3" shapeId="10248" r:id="rId12">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48" r:id="rId12"/>
      </mc:Fallback>
    </mc:AlternateContent>
    <mc:AlternateContent xmlns:mc="http://schemas.openxmlformats.org/markup-compatibility/2006">
      <mc:Choice Requires="x14">
        <oleObject progId="MSPhotoEd.3" shapeId="10249" r:id="rId13">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49" r:id="rId13"/>
      </mc:Fallback>
    </mc:AlternateContent>
    <mc:AlternateContent xmlns:mc="http://schemas.openxmlformats.org/markup-compatibility/2006">
      <mc:Choice Requires="x14">
        <oleObject progId="MSPhotoEd.3" shapeId="10250" r:id="rId14">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50" r:id="rId14"/>
      </mc:Fallback>
    </mc:AlternateContent>
    <mc:AlternateContent xmlns:mc="http://schemas.openxmlformats.org/markup-compatibility/2006">
      <mc:Choice Requires="x14">
        <oleObject progId="MSPhotoEd.3" shapeId="10251" r:id="rId15">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51" r:id="rId15"/>
      </mc:Fallback>
    </mc:AlternateContent>
    <mc:AlternateContent xmlns:mc="http://schemas.openxmlformats.org/markup-compatibility/2006">
      <mc:Choice Requires="x14">
        <oleObject progId="MSPhotoEd.3" shapeId="10252" r:id="rId16">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52" r:id="rId16"/>
      </mc:Fallback>
    </mc:AlternateContent>
    <mc:AlternateContent xmlns:mc="http://schemas.openxmlformats.org/markup-compatibility/2006">
      <mc:Choice Requires="x14">
        <oleObject progId="MSPhotoEd.3" shapeId="10253" r:id="rId17">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53" r:id="rId17"/>
      </mc:Fallback>
    </mc:AlternateContent>
    <mc:AlternateContent xmlns:mc="http://schemas.openxmlformats.org/markup-compatibility/2006">
      <mc:Choice Requires="x14">
        <oleObject progId="MSPhotoEd.3" shapeId="10254" r:id="rId18">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54" r:id="rId18"/>
      </mc:Fallback>
    </mc:AlternateContent>
    <mc:AlternateContent xmlns:mc="http://schemas.openxmlformats.org/markup-compatibility/2006">
      <mc:Choice Requires="x14">
        <oleObject progId="MSPhotoEd.3" shapeId="10255" r:id="rId19">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55" r:id="rId19"/>
      </mc:Fallback>
    </mc:AlternateContent>
    <mc:AlternateContent xmlns:mc="http://schemas.openxmlformats.org/markup-compatibility/2006">
      <mc:Choice Requires="x14">
        <oleObject progId="MSPhotoEd.3" shapeId="10256" r:id="rId20">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56" r:id="rId20"/>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pageSetUpPr autoPageBreaks="0" fitToPage="1"/>
  </sheetPr>
  <dimension ref="A2:Y1720"/>
  <sheetViews>
    <sheetView showGridLines="0" zoomScale="70" zoomScaleNormal="70" workbookViewId="0">
      <selection activeCell="F1387" sqref="F1387"/>
    </sheetView>
  </sheetViews>
  <sheetFormatPr defaultColWidth="9.21875" defaultRowHeight="13.2" outlineLevelRow="2" x14ac:dyDescent="0.25"/>
  <cols>
    <col min="1" max="1" width="3.21875" style="51" customWidth="1"/>
    <col min="2" max="2" width="3.21875" style="2" customWidth="1"/>
    <col min="3" max="4" width="9" style="2" customWidth="1"/>
    <col min="5" max="5" width="9.44140625" style="2" customWidth="1"/>
    <col min="6" max="6" width="107.44140625" style="2" bestFit="1" customWidth="1"/>
    <col min="7" max="7" width="15.44140625" style="91" bestFit="1" customWidth="1"/>
    <col min="8" max="9" width="19.21875" style="51" customWidth="1"/>
    <col min="10" max="10" width="19.21875" style="92" customWidth="1"/>
    <col min="11" max="12" width="19.21875" style="51" customWidth="1"/>
    <col min="13" max="13" width="19.21875" style="93" customWidth="1"/>
    <col min="14" max="19" width="19.21875" style="51" customWidth="1"/>
    <col min="20" max="20" width="21.21875" style="51" customWidth="1"/>
    <col min="21" max="21" width="21.44140625" style="51" customWidth="1"/>
    <col min="22" max="22" width="21" style="51" customWidth="1"/>
    <col min="23" max="23" width="19.21875" style="51" customWidth="1"/>
    <col min="24" max="24" width="3.44140625" style="51" customWidth="1"/>
    <col min="25" max="25" width="78.21875" style="51" customWidth="1"/>
    <col min="26" max="16384" width="9.21875" style="51"/>
  </cols>
  <sheetData>
    <row r="2" spans="1:25" x14ac:dyDescent="0.25">
      <c r="K2" s="242"/>
      <c r="L2" s="242"/>
    </row>
    <row r="3" spans="1:25" s="79" customFormat="1" ht="16.2" thickBot="1" x14ac:dyDescent="0.3">
      <c r="A3" s="51"/>
      <c r="B3" s="61" t="s">
        <v>0</v>
      </c>
      <c r="C3" s="2"/>
      <c r="D3" s="2"/>
      <c r="E3" s="2"/>
      <c r="F3" s="61" t="s">
        <v>384</v>
      </c>
      <c r="G3" s="91"/>
      <c r="H3" s="17"/>
      <c r="I3" s="17"/>
      <c r="J3" s="92"/>
      <c r="K3" s="17"/>
      <c r="L3" s="17"/>
      <c r="M3" s="94"/>
      <c r="N3" s="17"/>
      <c r="O3" s="17"/>
      <c r="P3" s="17"/>
      <c r="Q3" s="17"/>
      <c r="R3" s="17"/>
      <c r="S3" s="17"/>
      <c r="T3" s="17"/>
      <c r="U3" s="17"/>
      <c r="V3" s="17"/>
      <c r="W3" s="17"/>
      <c r="X3" s="51"/>
      <c r="Y3" s="17"/>
    </row>
    <row r="4" spans="1:25" s="79" customFormat="1" ht="15.75" customHeight="1" x14ac:dyDescent="0.3">
      <c r="A4" s="51"/>
      <c r="B4" s="61" t="s">
        <v>2</v>
      </c>
      <c r="C4" s="2"/>
      <c r="D4" s="2"/>
      <c r="E4" s="2"/>
      <c r="F4" s="61" t="str">
        <f>'1. NCCF bilan combiné'!F4</f>
        <v>Nom de la banque</v>
      </c>
      <c r="G4" s="468"/>
      <c r="H4" s="280" t="s">
        <v>4</v>
      </c>
      <c r="I4" s="466"/>
      <c r="J4" s="466"/>
      <c r="K4" s="467"/>
      <c r="L4" s="466"/>
      <c r="M4" s="466"/>
      <c r="N4" s="466"/>
      <c r="O4" s="466"/>
      <c r="P4" s="466"/>
      <c r="Q4" s="466"/>
      <c r="R4" s="466"/>
      <c r="S4" s="466"/>
      <c r="T4" s="466"/>
      <c r="U4" s="466"/>
      <c r="V4" s="466"/>
      <c r="W4" s="470"/>
      <c r="X4" s="51"/>
      <c r="Y4" s="470"/>
    </row>
    <row r="5" spans="1:25" s="79" customFormat="1" ht="16.2" thickBot="1" x14ac:dyDescent="0.3">
      <c r="A5" s="51"/>
      <c r="B5" s="61" t="s">
        <v>5</v>
      </c>
      <c r="C5" s="2"/>
      <c r="D5" s="2"/>
      <c r="E5" s="2"/>
      <c r="F5" s="425">
        <f>'1. NCCF bilan combiné'!F5</f>
        <v>45046</v>
      </c>
      <c r="G5" s="469"/>
      <c r="H5" s="283">
        <f>'1. NCCF bilan combiné'!H5</f>
        <v>45053</v>
      </c>
      <c r="I5" s="283">
        <f>'1. NCCF bilan combiné'!I5</f>
        <v>45060</v>
      </c>
      <c r="J5" s="283">
        <f>'1. NCCF bilan combiné'!J5</f>
        <v>45067</v>
      </c>
      <c r="K5" s="284">
        <f>'1. NCCF bilan combiné'!K5</f>
        <v>45077</v>
      </c>
      <c r="L5" s="283">
        <f>'1. NCCF bilan combiné'!L5</f>
        <v>45107</v>
      </c>
      <c r="M5" s="283">
        <f>'1. NCCF bilan combiné'!M5</f>
        <v>45138</v>
      </c>
      <c r="N5" s="283">
        <f>'1. NCCF bilan combiné'!N5</f>
        <v>45169</v>
      </c>
      <c r="O5" s="283">
        <f>'1. NCCF bilan combiné'!O5</f>
        <v>45199</v>
      </c>
      <c r="P5" s="283">
        <f>'1. NCCF bilan combiné'!P5</f>
        <v>45230</v>
      </c>
      <c r="Q5" s="283">
        <f>'1. NCCF bilan combiné'!Q5</f>
        <v>45260</v>
      </c>
      <c r="R5" s="283">
        <f>'1. NCCF bilan combiné'!R5</f>
        <v>45291</v>
      </c>
      <c r="S5" s="283">
        <f>'1. NCCF bilan combiné'!S5</f>
        <v>45322</v>
      </c>
      <c r="T5" s="283">
        <f>'1. NCCF bilan combiné'!T5</f>
        <v>45351</v>
      </c>
      <c r="U5" s="283">
        <f>'1. NCCF bilan combiné'!U5</f>
        <v>45382</v>
      </c>
      <c r="V5" s="283">
        <f>'1. NCCF bilan combiné'!V5</f>
        <v>45412</v>
      </c>
      <c r="W5" s="471"/>
      <c r="X5" s="51"/>
      <c r="Y5" s="471"/>
    </row>
    <row r="6" spans="1:25" s="80" customFormat="1" ht="16.2" thickBot="1" x14ac:dyDescent="0.3">
      <c r="A6" s="87"/>
      <c r="B6" s="270" t="s">
        <v>6</v>
      </c>
      <c r="C6" s="474"/>
      <c r="D6" s="474"/>
      <c r="E6" s="474"/>
      <c r="F6" s="474"/>
      <c r="G6" s="75" t="s">
        <v>7</v>
      </c>
      <c r="H6" s="71" t="str">
        <f>(H5-$F$5)&amp;" (Semaine 1)"</f>
        <v>7 (Semaine 1)</v>
      </c>
      <c r="I6" s="72" t="str">
        <f>I5-$F$5&amp;" (Semaine 2)"</f>
        <v>14 (Semaine 2)</v>
      </c>
      <c r="J6" s="72" t="str">
        <f>J5-$F$5&amp;" (Semaine 3)"</f>
        <v>21 (Semaine 3)</v>
      </c>
      <c r="K6" s="73" t="str">
        <f>K5-$F$5&amp;" (Semaine 4)"</f>
        <v>31 (Semaine 4)</v>
      </c>
      <c r="L6" s="72" t="str">
        <f>L5-$F$5&amp;" (Mois 2)"</f>
        <v>61 (Mois 2)</v>
      </c>
      <c r="M6" s="72" t="str">
        <f>M5-$F$5&amp;" (Mois 3)"</f>
        <v>92 (Mois 3)</v>
      </c>
      <c r="N6" s="72" t="str">
        <f>N5-$F$5&amp;" (Mois 4)"</f>
        <v>123 (Mois 4)</v>
      </c>
      <c r="O6" s="72" t="str">
        <f>O5-$F$5&amp;" (Mois 5)"</f>
        <v>153 (Mois 5)</v>
      </c>
      <c r="P6" s="72" t="str">
        <f>P5-$F$5&amp;" (Mois 6)"</f>
        <v>184 (Mois 6)</v>
      </c>
      <c r="Q6" s="72" t="str">
        <f>Q5-$F$5&amp;" (Mois 7)"</f>
        <v>214 (Mois 7)</v>
      </c>
      <c r="R6" s="72" t="str">
        <f>R5-$F$5&amp;" (Mois 8)"</f>
        <v>245 (Mois 8)</v>
      </c>
      <c r="S6" s="72" t="str">
        <f>S5-$F$5&amp;" (Mois 9)"</f>
        <v>276 (Mois 9)</v>
      </c>
      <c r="T6" s="72" t="str">
        <f>T5-$F$5&amp;" (Mois 10)"</f>
        <v>305 (Mois 10)</v>
      </c>
      <c r="U6" s="72" t="str">
        <f>U5-$F$5&amp;" (Mois 11)"</f>
        <v>336 (Mois 11)</v>
      </c>
      <c r="V6" s="72" t="str">
        <f>V5-$F$5&amp;" (Mois 12)"</f>
        <v>366 (Mois 12)</v>
      </c>
      <c r="W6" s="74" t="s">
        <v>8</v>
      </c>
      <c r="X6" s="87"/>
      <c r="Y6" s="74" t="s">
        <v>9</v>
      </c>
    </row>
    <row r="7" spans="1:25" s="79" customFormat="1" ht="16.2" thickBot="1" x14ac:dyDescent="0.3">
      <c r="A7" s="51"/>
      <c r="B7" s="433" t="s">
        <v>10</v>
      </c>
      <c r="C7" s="475"/>
      <c r="D7" s="475"/>
      <c r="E7" s="475"/>
      <c r="F7" s="475"/>
      <c r="G7" s="476"/>
      <c r="H7" s="476"/>
      <c r="I7" s="476"/>
      <c r="J7" s="476"/>
      <c r="K7" s="476"/>
      <c r="L7" s="476"/>
      <c r="M7" s="477"/>
      <c r="N7" s="476"/>
      <c r="O7" s="476"/>
      <c r="P7" s="476"/>
      <c r="Q7" s="476"/>
      <c r="R7" s="476"/>
      <c r="S7" s="476"/>
      <c r="T7" s="476"/>
      <c r="U7" s="476"/>
      <c r="V7" s="476"/>
      <c r="W7" s="478"/>
      <c r="X7" s="51"/>
      <c r="Y7" s="518"/>
    </row>
    <row r="8" spans="1:25" x14ac:dyDescent="0.25">
      <c r="B8" s="465"/>
      <c r="C8" s="272" t="s">
        <v>11</v>
      </c>
      <c r="D8" s="272"/>
      <c r="E8" s="273"/>
      <c r="F8" s="273"/>
      <c r="G8" s="41"/>
      <c r="H8" s="363"/>
      <c r="I8" s="364"/>
      <c r="J8" s="364"/>
      <c r="K8" s="365"/>
      <c r="L8" s="364"/>
      <c r="M8" s="31"/>
      <c r="N8" s="364"/>
      <c r="O8" s="364"/>
      <c r="P8" s="364"/>
      <c r="Q8" s="364"/>
      <c r="R8" s="364"/>
      <c r="S8" s="364"/>
      <c r="T8" s="364"/>
      <c r="U8" s="364"/>
      <c r="V8" s="364"/>
      <c r="W8" s="366"/>
      <c r="Y8" s="235"/>
    </row>
    <row r="9" spans="1:25" x14ac:dyDescent="0.25">
      <c r="B9" s="465"/>
      <c r="C9" s="272"/>
      <c r="D9" s="272"/>
      <c r="E9" s="273"/>
      <c r="F9" s="299" t="s">
        <v>12</v>
      </c>
      <c r="G9" s="218"/>
      <c r="H9" s="363"/>
      <c r="I9" s="364"/>
      <c r="J9" s="364"/>
      <c r="K9" s="365"/>
      <c r="L9" s="364"/>
      <c r="M9" s="31"/>
      <c r="N9" s="364"/>
      <c r="O9" s="364"/>
      <c r="P9" s="364"/>
      <c r="Q9" s="364"/>
      <c r="R9" s="364"/>
      <c r="S9" s="364"/>
      <c r="T9" s="364"/>
      <c r="U9" s="364"/>
      <c r="V9" s="364"/>
      <c r="W9" s="366"/>
      <c r="Y9" s="236"/>
    </row>
    <row r="10" spans="1:25" x14ac:dyDescent="0.25">
      <c r="B10" s="465"/>
      <c r="C10" s="272"/>
      <c r="D10" s="272" t="s">
        <v>13</v>
      </c>
      <c r="E10" s="273"/>
      <c r="F10" s="273"/>
      <c r="G10" s="41">
        <f>SUBTOTAL(9,G11:G12)</f>
        <v>0</v>
      </c>
      <c r="H10" s="363">
        <f t="shared" ref="H10:W10" si="0">SUBTOTAL(9,H11)</f>
        <v>0</v>
      </c>
      <c r="I10" s="364">
        <f t="shared" si="0"/>
        <v>0</v>
      </c>
      <c r="J10" s="364">
        <f t="shared" si="0"/>
        <v>0</v>
      </c>
      <c r="K10" s="365">
        <f t="shared" si="0"/>
        <v>0</v>
      </c>
      <c r="L10" s="364">
        <f t="shared" si="0"/>
        <v>0</v>
      </c>
      <c r="M10" s="31">
        <f t="shared" si="0"/>
        <v>0</v>
      </c>
      <c r="N10" s="31">
        <f t="shared" si="0"/>
        <v>0</v>
      </c>
      <c r="O10" s="31">
        <f t="shared" si="0"/>
        <v>0</v>
      </c>
      <c r="P10" s="31">
        <f t="shared" si="0"/>
        <v>0</v>
      </c>
      <c r="Q10" s="31">
        <f t="shared" si="0"/>
        <v>0</v>
      </c>
      <c r="R10" s="31">
        <f t="shared" si="0"/>
        <v>0</v>
      </c>
      <c r="S10" s="31">
        <f t="shared" si="0"/>
        <v>0</v>
      </c>
      <c r="T10" s="31">
        <f t="shared" si="0"/>
        <v>0</v>
      </c>
      <c r="U10" s="31">
        <f t="shared" si="0"/>
        <v>0</v>
      </c>
      <c r="V10" s="364">
        <f t="shared" si="0"/>
        <v>0</v>
      </c>
      <c r="W10" s="366">
        <f t="shared" si="0"/>
        <v>0</v>
      </c>
      <c r="Y10" s="235"/>
    </row>
    <row r="11" spans="1:25" outlineLevel="1" x14ac:dyDescent="0.25">
      <c r="B11" s="465"/>
      <c r="C11" s="273"/>
      <c r="D11" s="275"/>
      <c r="E11" s="276"/>
      <c r="F11" s="456" t="s">
        <v>14</v>
      </c>
      <c r="G11" s="219"/>
      <c r="H11" s="222"/>
      <c r="I11" s="223"/>
      <c r="J11" s="223"/>
      <c r="K11" s="224"/>
      <c r="L11" s="225"/>
      <c r="M11" s="223"/>
      <c r="N11" s="223"/>
      <c r="O11" s="223"/>
      <c r="P11" s="223"/>
      <c r="Q11" s="223"/>
      <c r="R11" s="223"/>
      <c r="S11" s="223"/>
      <c r="T11" s="223"/>
      <c r="U11" s="223"/>
      <c r="V11" s="226"/>
      <c r="W11" s="218"/>
      <c r="Y11" s="236"/>
    </row>
    <row r="12" spans="1:25" outlineLevel="1" x14ac:dyDescent="0.25">
      <c r="B12" s="465"/>
      <c r="C12" s="275"/>
      <c r="D12" s="275"/>
      <c r="E12" s="275"/>
      <c r="F12" s="456" t="s">
        <v>15</v>
      </c>
      <c r="G12" s="218"/>
      <c r="H12" s="34"/>
      <c r="I12" s="33"/>
      <c r="J12" s="33"/>
      <c r="K12" s="35"/>
      <c r="L12" s="33"/>
      <c r="M12" s="33"/>
      <c r="N12" s="33"/>
      <c r="O12" s="33"/>
      <c r="P12" s="33"/>
      <c r="Q12" s="33"/>
      <c r="R12" s="33"/>
      <c r="S12" s="33"/>
      <c r="T12" s="33"/>
      <c r="U12" s="33"/>
      <c r="V12" s="33"/>
      <c r="W12" s="40"/>
      <c r="Y12" s="236"/>
    </row>
    <row r="13" spans="1:25" x14ac:dyDescent="0.25">
      <c r="B13" s="465"/>
      <c r="C13" s="275"/>
      <c r="D13" s="276" t="s">
        <v>16</v>
      </c>
      <c r="E13" s="275"/>
      <c r="F13" s="273"/>
      <c r="G13" s="52">
        <f>SUBTOTAL(9,G14:G15)</f>
        <v>0</v>
      </c>
      <c r="H13" s="34">
        <f t="shared" ref="H13:W13" si="1">SUBTOTAL(9,H14:H15)</f>
        <v>0</v>
      </c>
      <c r="I13" s="33">
        <f t="shared" si="1"/>
        <v>0</v>
      </c>
      <c r="J13" s="33">
        <f t="shared" si="1"/>
        <v>0</v>
      </c>
      <c r="K13" s="35">
        <f t="shared" si="1"/>
        <v>0</v>
      </c>
      <c r="L13" s="33">
        <f t="shared" si="1"/>
        <v>0</v>
      </c>
      <c r="M13" s="33">
        <f t="shared" si="1"/>
        <v>0</v>
      </c>
      <c r="N13" s="33">
        <f t="shared" si="1"/>
        <v>0</v>
      </c>
      <c r="O13" s="33">
        <f t="shared" si="1"/>
        <v>0</v>
      </c>
      <c r="P13" s="33">
        <f t="shared" si="1"/>
        <v>0</v>
      </c>
      <c r="Q13" s="33">
        <f t="shared" si="1"/>
        <v>0</v>
      </c>
      <c r="R13" s="33">
        <f t="shared" si="1"/>
        <v>0</v>
      </c>
      <c r="S13" s="33">
        <f t="shared" si="1"/>
        <v>0</v>
      </c>
      <c r="T13" s="33">
        <f t="shared" si="1"/>
        <v>0</v>
      </c>
      <c r="U13" s="33">
        <f t="shared" si="1"/>
        <v>0</v>
      </c>
      <c r="V13" s="33">
        <f t="shared" si="1"/>
        <v>0</v>
      </c>
      <c r="W13" s="40">
        <f t="shared" si="1"/>
        <v>0</v>
      </c>
      <c r="Y13" s="237"/>
    </row>
    <row r="14" spans="1:25" outlineLevel="1" x14ac:dyDescent="0.25">
      <c r="B14" s="465"/>
      <c r="C14" s="275"/>
      <c r="D14" s="275"/>
      <c r="E14" s="275"/>
      <c r="F14" s="299" t="s">
        <v>17</v>
      </c>
      <c r="G14" s="218"/>
      <c r="H14" s="34"/>
      <c r="I14" s="33"/>
      <c r="J14" s="33"/>
      <c r="K14" s="35"/>
      <c r="L14" s="33"/>
      <c r="M14" s="33"/>
      <c r="N14" s="33"/>
      <c r="O14" s="33"/>
      <c r="P14" s="33"/>
      <c r="Q14" s="33"/>
      <c r="R14" s="33"/>
      <c r="S14" s="33"/>
      <c r="T14" s="33"/>
      <c r="U14" s="33"/>
      <c r="V14" s="33"/>
      <c r="W14" s="40"/>
      <c r="Y14" s="236"/>
    </row>
    <row r="15" spans="1:25" outlineLevel="1" x14ac:dyDescent="0.25">
      <c r="B15" s="465"/>
      <c r="C15" s="275"/>
      <c r="D15" s="275"/>
      <c r="E15" s="275"/>
      <c r="F15" s="457" t="s">
        <v>18</v>
      </c>
      <c r="G15" s="218"/>
      <c r="H15" s="222"/>
      <c r="I15" s="223"/>
      <c r="J15" s="223"/>
      <c r="K15" s="224"/>
      <c r="L15" s="225"/>
      <c r="M15" s="223"/>
      <c r="N15" s="223"/>
      <c r="O15" s="223"/>
      <c r="P15" s="223"/>
      <c r="Q15" s="223"/>
      <c r="R15" s="223"/>
      <c r="S15" s="223"/>
      <c r="T15" s="223"/>
      <c r="U15" s="223"/>
      <c r="V15" s="226"/>
      <c r="W15" s="218"/>
      <c r="Y15" s="236"/>
    </row>
    <row r="16" spans="1:25" x14ac:dyDescent="0.25">
      <c r="B16" s="465"/>
      <c r="C16" s="272" t="s">
        <v>19</v>
      </c>
      <c r="D16" s="272"/>
      <c r="E16" s="273"/>
      <c r="F16" s="273"/>
      <c r="G16" s="367"/>
      <c r="H16" s="368"/>
      <c r="I16" s="369"/>
      <c r="J16" s="369"/>
      <c r="K16" s="370"/>
      <c r="L16" s="364"/>
      <c r="M16" s="364"/>
      <c r="N16" s="364"/>
      <c r="O16" s="364"/>
      <c r="P16" s="364"/>
      <c r="Q16" s="364"/>
      <c r="R16" s="364"/>
      <c r="S16" s="364"/>
      <c r="T16" s="364"/>
      <c r="U16" s="364"/>
      <c r="V16" s="364"/>
      <c r="W16" s="366"/>
      <c r="Y16" s="235"/>
    </row>
    <row r="17" spans="2:25" x14ac:dyDescent="0.25">
      <c r="B17" s="465"/>
      <c r="C17" s="272"/>
      <c r="D17" s="276" t="s">
        <v>20</v>
      </c>
      <c r="E17" s="273"/>
      <c r="F17" s="273"/>
      <c r="G17" s="367"/>
      <c r="H17" s="368"/>
      <c r="I17" s="369"/>
      <c r="J17" s="369"/>
      <c r="K17" s="370"/>
      <c r="L17" s="364"/>
      <c r="M17" s="364"/>
      <c r="N17" s="364"/>
      <c r="O17" s="364"/>
      <c r="P17" s="364"/>
      <c r="Q17" s="364"/>
      <c r="R17" s="364"/>
      <c r="S17" s="364"/>
      <c r="T17" s="364"/>
      <c r="U17" s="364"/>
      <c r="V17" s="364"/>
      <c r="W17" s="366"/>
      <c r="Y17" s="235"/>
    </row>
    <row r="18" spans="2:25" x14ac:dyDescent="0.25">
      <c r="B18" s="465"/>
      <c r="C18" s="272"/>
      <c r="D18" s="272"/>
      <c r="E18" s="273" t="s">
        <v>21</v>
      </c>
      <c r="F18" s="273"/>
      <c r="G18" s="367">
        <f t="shared" ref="G18:W18" si="2">SUBTOTAL(9,G19:G22)</f>
        <v>0</v>
      </c>
      <c r="H18" s="368">
        <f t="shared" si="2"/>
        <v>0</v>
      </c>
      <c r="I18" s="369">
        <f t="shared" si="2"/>
        <v>0</v>
      </c>
      <c r="J18" s="369">
        <f t="shared" si="2"/>
        <v>0</v>
      </c>
      <c r="K18" s="370">
        <f t="shared" si="2"/>
        <v>0</v>
      </c>
      <c r="L18" s="364">
        <f t="shared" si="2"/>
        <v>0</v>
      </c>
      <c r="M18" s="364">
        <f t="shared" si="2"/>
        <v>0</v>
      </c>
      <c r="N18" s="364">
        <f t="shared" si="2"/>
        <v>0</v>
      </c>
      <c r="O18" s="364">
        <f t="shared" si="2"/>
        <v>0</v>
      </c>
      <c r="P18" s="364">
        <f t="shared" si="2"/>
        <v>0</v>
      </c>
      <c r="Q18" s="364">
        <f t="shared" si="2"/>
        <v>0</v>
      </c>
      <c r="R18" s="364">
        <f t="shared" si="2"/>
        <v>0</v>
      </c>
      <c r="S18" s="364">
        <f t="shared" si="2"/>
        <v>0</v>
      </c>
      <c r="T18" s="364">
        <f t="shared" si="2"/>
        <v>0</v>
      </c>
      <c r="U18" s="364">
        <f t="shared" si="2"/>
        <v>0</v>
      </c>
      <c r="V18" s="364">
        <f t="shared" si="2"/>
        <v>0</v>
      </c>
      <c r="W18" s="366">
        <f t="shared" si="2"/>
        <v>0</v>
      </c>
      <c r="Y18" s="235"/>
    </row>
    <row r="19" spans="2:25" outlineLevel="1" x14ac:dyDescent="0.25">
      <c r="B19" s="465"/>
      <c r="C19" s="272"/>
      <c r="D19" s="272"/>
      <c r="E19" s="273"/>
      <c r="F19" s="299" t="s">
        <v>22</v>
      </c>
      <c r="G19" s="218"/>
      <c r="H19" s="222"/>
      <c r="I19" s="223"/>
      <c r="J19" s="223"/>
      <c r="K19" s="224"/>
      <c r="L19" s="225"/>
      <c r="M19" s="223"/>
      <c r="N19" s="223"/>
      <c r="O19" s="223"/>
      <c r="P19" s="226"/>
      <c r="Q19" s="223"/>
      <c r="R19" s="223"/>
      <c r="S19" s="223"/>
      <c r="T19" s="223"/>
      <c r="U19" s="225"/>
      <c r="V19" s="226"/>
      <c r="W19" s="218"/>
      <c r="Y19" s="236"/>
    </row>
    <row r="20" spans="2:25" outlineLevel="1" x14ac:dyDescent="0.25">
      <c r="B20" s="465"/>
      <c r="C20" s="272"/>
      <c r="D20" s="272"/>
      <c r="E20" s="273"/>
      <c r="F20" s="299" t="s">
        <v>23</v>
      </c>
      <c r="G20" s="218"/>
      <c r="H20" s="222"/>
      <c r="I20" s="223"/>
      <c r="J20" s="223"/>
      <c r="K20" s="224"/>
      <c r="L20" s="225"/>
      <c r="M20" s="223"/>
      <c r="N20" s="223"/>
      <c r="O20" s="223"/>
      <c r="P20" s="226"/>
      <c r="Q20" s="223"/>
      <c r="R20" s="223"/>
      <c r="S20" s="223"/>
      <c r="T20" s="223"/>
      <c r="U20" s="225"/>
      <c r="V20" s="226"/>
      <c r="W20" s="218"/>
      <c r="Y20" s="236"/>
    </row>
    <row r="21" spans="2:25" outlineLevel="1" x14ac:dyDescent="0.25">
      <c r="B21" s="465"/>
      <c r="C21" s="272"/>
      <c r="D21" s="272"/>
      <c r="E21" s="273"/>
      <c r="F21" s="299" t="s">
        <v>24</v>
      </c>
      <c r="G21" s="218"/>
      <c r="H21" s="222"/>
      <c r="I21" s="223"/>
      <c r="J21" s="223"/>
      <c r="K21" s="224"/>
      <c r="L21" s="225"/>
      <c r="M21" s="223"/>
      <c r="N21" s="223"/>
      <c r="O21" s="223"/>
      <c r="P21" s="226"/>
      <c r="Q21" s="223"/>
      <c r="R21" s="223"/>
      <c r="S21" s="223"/>
      <c r="T21" s="223"/>
      <c r="U21" s="225"/>
      <c r="V21" s="226"/>
      <c r="W21" s="218"/>
      <c r="Y21" s="236"/>
    </row>
    <row r="22" spans="2:25" outlineLevel="1" x14ac:dyDescent="0.25">
      <c r="B22" s="465"/>
      <c r="C22" s="272"/>
      <c r="D22" s="272"/>
      <c r="E22" s="273"/>
      <c r="F22" s="299" t="s">
        <v>25</v>
      </c>
      <c r="G22" s="218"/>
      <c r="H22" s="222"/>
      <c r="I22" s="223"/>
      <c r="J22" s="223"/>
      <c r="K22" s="224"/>
      <c r="L22" s="225"/>
      <c r="M22" s="223"/>
      <c r="N22" s="223"/>
      <c r="O22" s="223"/>
      <c r="P22" s="226"/>
      <c r="Q22" s="223"/>
      <c r="R22" s="223"/>
      <c r="S22" s="223"/>
      <c r="T22" s="223"/>
      <c r="U22" s="225"/>
      <c r="V22" s="226"/>
      <c r="W22" s="218"/>
      <c r="Y22" s="236"/>
    </row>
    <row r="23" spans="2:25" x14ac:dyDescent="0.25">
      <c r="B23" s="465"/>
      <c r="C23" s="272"/>
      <c r="D23" s="272"/>
      <c r="E23" s="273" t="s">
        <v>26</v>
      </c>
      <c r="F23" s="273"/>
      <c r="G23" s="367">
        <f t="shared" ref="G23:W23" si="3">SUBTOTAL(9,G24:G27)</f>
        <v>0</v>
      </c>
      <c r="H23" s="368">
        <f t="shared" si="3"/>
        <v>0</v>
      </c>
      <c r="I23" s="369">
        <f t="shared" si="3"/>
        <v>0</v>
      </c>
      <c r="J23" s="369">
        <f t="shared" si="3"/>
        <v>0</v>
      </c>
      <c r="K23" s="370">
        <f t="shared" si="3"/>
        <v>0</v>
      </c>
      <c r="L23" s="364">
        <f t="shared" si="3"/>
        <v>0</v>
      </c>
      <c r="M23" s="364">
        <f t="shared" si="3"/>
        <v>0</v>
      </c>
      <c r="N23" s="364">
        <f t="shared" si="3"/>
        <v>0</v>
      </c>
      <c r="O23" s="364">
        <f t="shared" si="3"/>
        <v>0</v>
      </c>
      <c r="P23" s="364">
        <f t="shared" si="3"/>
        <v>0</v>
      </c>
      <c r="Q23" s="364">
        <f t="shared" si="3"/>
        <v>0</v>
      </c>
      <c r="R23" s="364">
        <f t="shared" si="3"/>
        <v>0</v>
      </c>
      <c r="S23" s="364">
        <f t="shared" si="3"/>
        <v>0</v>
      </c>
      <c r="T23" s="364">
        <f t="shared" si="3"/>
        <v>0</v>
      </c>
      <c r="U23" s="364">
        <f t="shared" si="3"/>
        <v>0</v>
      </c>
      <c r="V23" s="364">
        <f t="shared" si="3"/>
        <v>0</v>
      </c>
      <c r="W23" s="366">
        <f t="shared" si="3"/>
        <v>0</v>
      </c>
      <c r="Y23" s="238"/>
    </row>
    <row r="24" spans="2:25" outlineLevel="1" x14ac:dyDescent="0.25">
      <c r="B24" s="465"/>
      <c r="C24" s="272"/>
      <c r="D24" s="272"/>
      <c r="E24" s="273"/>
      <c r="F24" s="299" t="s">
        <v>27</v>
      </c>
      <c r="G24" s="218"/>
      <c r="H24" s="222"/>
      <c r="I24" s="223"/>
      <c r="J24" s="223"/>
      <c r="K24" s="224"/>
      <c r="L24" s="225"/>
      <c r="M24" s="223"/>
      <c r="N24" s="223"/>
      <c r="O24" s="223"/>
      <c r="P24" s="223"/>
      <c r="Q24" s="223"/>
      <c r="R24" s="223"/>
      <c r="S24" s="223"/>
      <c r="T24" s="223"/>
      <c r="U24" s="225"/>
      <c r="V24" s="226"/>
      <c r="W24" s="218"/>
      <c r="Y24" s="236"/>
    </row>
    <row r="25" spans="2:25" outlineLevel="1" x14ac:dyDescent="0.25">
      <c r="B25" s="465"/>
      <c r="C25" s="272"/>
      <c r="D25" s="272"/>
      <c r="E25" s="273"/>
      <c r="F25" s="299" t="s">
        <v>28</v>
      </c>
      <c r="G25" s="218"/>
      <c r="H25" s="222"/>
      <c r="I25" s="223"/>
      <c r="J25" s="223"/>
      <c r="K25" s="224"/>
      <c r="L25" s="225"/>
      <c r="M25" s="223"/>
      <c r="N25" s="223"/>
      <c r="O25" s="223"/>
      <c r="P25" s="223"/>
      <c r="Q25" s="223"/>
      <c r="R25" s="223"/>
      <c r="S25" s="223"/>
      <c r="T25" s="223"/>
      <c r="U25" s="225"/>
      <c r="V25" s="226"/>
      <c r="W25" s="218"/>
      <c r="Y25" s="236"/>
    </row>
    <row r="26" spans="2:25" outlineLevel="1" x14ac:dyDescent="0.25">
      <c r="B26" s="465"/>
      <c r="C26" s="272"/>
      <c r="D26" s="272"/>
      <c r="E26" s="273"/>
      <c r="F26" s="299" t="s">
        <v>29</v>
      </c>
      <c r="G26" s="218"/>
      <c r="H26" s="222"/>
      <c r="I26" s="223"/>
      <c r="J26" s="223"/>
      <c r="K26" s="224"/>
      <c r="L26" s="225"/>
      <c r="M26" s="223"/>
      <c r="N26" s="223"/>
      <c r="O26" s="223"/>
      <c r="P26" s="223"/>
      <c r="Q26" s="223"/>
      <c r="R26" s="223"/>
      <c r="S26" s="223"/>
      <c r="T26" s="223"/>
      <c r="U26" s="225"/>
      <c r="V26" s="226"/>
      <c r="W26" s="218"/>
      <c r="Y26" s="236"/>
    </row>
    <row r="27" spans="2:25" outlineLevel="1" x14ac:dyDescent="0.25">
      <c r="B27" s="465"/>
      <c r="C27" s="272"/>
      <c r="D27" s="272"/>
      <c r="E27" s="273"/>
      <c r="F27" s="299" t="s">
        <v>30</v>
      </c>
      <c r="G27" s="218"/>
      <c r="H27" s="222"/>
      <c r="I27" s="223"/>
      <c r="J27" s="223"/>
      <c r="K27" s="224"/>
      <c r="L27" s="225"/>
      <c r="M27" s="223"/>
      <c r="N27" s="223"/>
      <c r="O27" s="223"/>
      <c r="P27" s="223"/>
      <c r="Q27" s="223"/>
      <c r="R27" s="223"/>
      <c r="S27" s="223"/>
      <c r="T27" s="223"/>
      <c r="U27" s="225"/>
      <c r="V27" s="226"/>
      <c r="W27" s="218"/>
      <c r="Y27" s="236"/>
    </row>
    <row r="28" spans="2:25" x14ac:dyDescent="0.25">
      <c r="B28" s="465"/>
      <c r="C28" s="272"/>
      <c r="D28" s="272"/>
      <c r="E28" s="273" t="s">
        <v>31</v>
      </c>
      <c r="F28" s="273"/>
      <c r="G28" s="367">
        <f t="shared" ref="G28:W28" si="4">SUBTOTAL(9,G29:G32)</f>
        <v>0</v>
      </c>
      <c r="H28" s="368">
        <f t="shared" si="4"/>
        <v>0</v>
      </c>
      <c r="I28" s="369">
        <f t="shared" si="4"/>
        <v>0</v>
      </c>
      <c r="J28" s="369">
        <f t="shared" si="4"/>
        <v>0</v>
      </c>
      <c r="K28" s="370">
        <f t="shared" si="4"/>
        <v>0</v>
      </c>
      <c r="L28" s="364">
        <f t="shared" si="4"/>
        <v>0</v>
      </c>
      <c r="M28" s="364">
        <f t="shared" si="4"/>
        <v>0</v>
      </c>
      <c r="N28" s="364">
        <f t="shared" si="4"/>
        <v>0</v>
      </c>
      <c r="O28" s="364">
        <f t="shared" si="4"/>
        <v>0</v>
      </c>
      <c r="P28" s="364">
        <f t="shared" si="4"/>
        <v>0</v>
      </c>
      <c r="Q28" s="364">
        <f t="shared" si="4"/>
        <v>0</v>
      </c>
      <c r="R28" s="364">
        <f t="shared" si="4"/>
        <v>0</v>
      </c>
      <c r="S28" s="364">
        <f t="shared" si="4"/>
        <v>0</v>
      </c>
      <c r="T28" s="364">
        <f t="shared" si="4"/>
        <v>0</v>
      </c>
      <c r="U28" s="364">
        <f t="shared" si="4"/>
        <v>0</v>
      </c>
      <c r="V28" s="364">
        <f t="shared" si="4"/>
        <v>0</v>
      </c>
      <c r="W28" s="366">
        <f t="shared" si="4"/>
        <v>0</v>
      </c>
      <c r="Y28" s="238"/>
    </row>
    <row r="29" spans="2:25" outlineLevel="1" x14ac:dyDescent="0.25">
      <c r="B29" s="465"/>
      <c r="C29" s="272"/>
      <c r="D29" s="272"/>
      <c r="E29" s="273"/>
      <c r="F29" s="299" t="s">
        <v>32</v>
      </c>
      <c r="G29" s="218"/>
      <c r="H29" s="222"/>
      <c r="I29" s="223"/>
      <c r="J29" s="223"/>
      <c r="K29" s="224"/>
      <c r="L29" s="225"/>
      <c r="M29" s="223"/>
      <c r="N29" s="223"/>
      <c r="O29" s="223"/>
      <c r="P29" s="226"/>
      <c r="Q29" s="223"/>
      <c r="R29" s="223"/>
      <c r="S29" s="223"/>
      <c r="T29" s="223"/>
      <c r="U29" s="225"/>
      <c r="V29" s="226"/>
      <c r="W29" s="218"/>
      <c r="Y29" s="236"/>
    </row>
    <row r="30" spans="2:25" outlineLevel="1" x14ac:dyDescent="0.25">
      <c r="B30" s="465"/>
      <c r="C30" s="272"/>
      <c r="D30" s="272"/>
      <c r="E30" s="273"/>
      <c r="F30" s="299" t="s">
        <v>33</v>
      </c>
      <c r="G30" s="218"/>
      <c r="H30" s="222"/>
      <c r="I30" s="223"/>
      <c r="J30" s="223"/>
      <c r="K30" s="224"/>
      <c r="L30" s="225"/>
      <c r="M30" s="223"/>
      <c r="N30" s="223"/>
      <c r="O30" s="223"/>
      <c r="P30" s="226"/>
      <c r="Q30" s="223"/>
      <c r="R30" s="223"/>
      <c r="S30" s="223"/>
      <c r="T30" s="223"/>
      <c r="U30" s="225"/>
      <c r="V30" s="226"/>
      <c r="W30" s="218"/>
      <c r="Y30" s="236"/>
    </row>
    <row r="31" spans="2:25" outlineLevel="1" x14ac:dyDescent="0.25">
      <c r="B31" s="465"/>
      <c r="C31" s="272"/>
      <c r="D31" s="272"/>
      <c r="E31" s="273"/>
      <c r="F31" s="299" t="s">
        <v>34</v>
      </c>
      <c r="G31" s="218"/>
      <c r="H31" s="222"/>
      <c r="I31" s="223"/>
      <c r="J31" s="223"/>
      <c r="K31" s="224"/>
      <c r="L31" s="225"/>
      <c r="M31" s="223"/>
      <c r="N31" s="223"/>
      <c r="O31" s="223"/>
      <c r="P31" s="226"/>
      <c r="Q31" s="223"/>
      <c r="R31" s="223"/>
      <c r="S31" s="223"/>
      <c r="T31" s="223"/>
      <c r="U31" s="225"/>
      <c r="V31" s="226"/>
      <c r="W31" s="218"/>
      <c r="Y31" s="236"/>
    </row>
    <row r="32" spans="2:25" outlineLevel="1" x14ac:dyDescent="0.25">
      <c r="B32" s="465"/>
      <c r="C32" s="272"/>
      <c r="D32" s="272"/>
      <c r="E32" s="273"/>
      <c r="F32" s="299" t="s">
        <v>35</v>
      </c>
      <c r="G32" s="218"/>
      <c r="H32" s="222"/>
      <c r="I32" s="223"/>
      <c r="J32" s="223"/>
      <c r="K32" s="224"/>
      <c r="L32" s="225"/>
      <c r="M32" s="223"/>
      <c r="N32" s="223"/>
      <c r="O32" s="223"/>
      <c r="P32" s="226"/>
      <c r="Q32" s="223"/>
      <c r="R32" s="223"/>
      <c r="S32" s="223"/>
      <c r="T32" s="223"/>
      <c r="U32" s="225"/>
      <c r="V32" s="226"/>
      <c r="W32" s="218"/>
      <c r="Y32" s="236"/>
    </row>
    <row r="33" spans="2:25" x14ac:dyDescent="0.25">
      <c r="B33" s="465"/>
      <c r="C33" s="272"/>
      <c r="D33" s="272" t="s">
        <v>36</v>
      </c>
      <c r="E33" s="273"/>
      <c r="F33" s="273"/>
      <c r="G33" s="367"/>
      <c r="H33" s="368"/>
      <c r="I33" s="369"/>
      <c r="J33" s="369"/>
      <c r="K33" s="370"/>
      <c r="L33" s="364"/>
      <c r="M33" s="364"/>
      <c r="N33" s="364"/>
      <c r="O33" s="364"/>
      <c r="P33" s="364"/>
      <c r="Q33" s="364"/>
      <c r="R33" s="364"/>
      <c r="S33" s="364"/>
      <c r="T33" s="364"/>
      <c r="U33" s="364"/>
      <c r="V33" s="364"/>
      <c r="W33" s="366"/>
      <c r="Y33" s="353"/>
    </row>
    <row r="34" spans="2:25" x14ac:dyDescent="0.25">
      <c r="B34" s="465"/>
      <c r="C34" s="272"/>
      <c r="D34" s="272"/>
      <c r="E34" s="275" t="s">
        <v>37</v>
      </c>
      <c r="F34" s="273"/>
      <c r="G34" s="367">
        <f t="shared" ref="G34:W34" si="5">SUBTOTAL(9,G35:G37)</f>
        <v>0</v>
      </c>
      <c r="H34" s="368">
        <f t="shared" si="5"/>
        <v>0</v>
      </c>
      <c r="I34" s="369">
        <f t="shared" si="5"/>
        <v>0</v>
      </c>
      <c r="J34" s="369">
        <f t="shared" si="5"/>
        <v>0</v>
      </c>
      <c r="K34" s="370">
        <f t="shared" si="5"/>
        <v>0</v>
      </c>
      <c r="L34" s="364">
        <f t="shared" si="5"/>
        <v>0</v>
      </c>
      <c r="M34" s="364">
        <f t="shared" si="5"/>
        <v>0</v>
      </c>
      <c r="N34" s="364">
        <f t="shared" si="5"/>
        <v>0</v>
      </c>
      <c r="O34" s="364">
        <f t="shared" si="5"/>
        <v>0</v>
      </c>
      <c r="P34" s="364">
        <f t="shared" si="5"/>
        <v>0</v>
      </c>
      <c r="Q34" s="364">
        <f t="shared" si="5"/>
        <v>0</v>
      </c>
      <c r="R34" s="364">
        <f t="shared" si="5"/>
        <v>0</v>
      </c>
      <c r="S34" s="364">
        <f t="shared" si="5"/>
        <v>0</v>
      </c>
      <c r="T34" s="364">
        <f t="shared" si="5"/>
        <v>0</v>
      </c>
      <c r="U34" s="364">
        <f t="shared" si="5"/>
        <v>0</v>
      </c>
      <c r="V34" s="364">
        <f t="shared" si="5"/>
        <v>0</v>
      </c>
      <c r="W34" s="366">
        <f t="shared" si="5"/>
        <v>0</v>
      </c>
      <c r="Y34" s="354"/>
    </row>
    <row r="35" spans="2:25" outlineLevel="1" x14ac:dyDescent="0.25">
      <c r="B35" s="465"/>
      <c r="C35" s="272"/>
      <c r="D35" s="272"/>
      <c r="E35" s="275"/>
      <c r="F35" s="299" t="s">
        <v>38</v>
      </c>
      <c r="G35" s="218"/>
      <c r="H35" s="222"/>
      <c r="I35" s="223"/>
      <c r="J35" s="223"/>
      <c r="K35" s="224"/>
      <c r="L35" s="225"/>
      <c r="M35" s="223"/>
      <c r="N35" s="223"/>
      <c r="O35" s="223"/>
      <c r="P35" s="226"/>
      <c r="Q35" s="223"/>
      <c r="R35" s="223"/>
      <c r="S35" s="223"/>
      <c r="T35" s="223"/>
      <c r="U35" s="225"/>
      <c r="V35" s="226"/>
      <c r="W35" s="218"/>
      <c r="Y35" s="236"/>
    </row>
    <row r="36" spans="2:25" outlineLevel="1" x14ac:dyDescent="0.25">
      <c r="B36" s="465"/>
      <c r="C36" s="272"/>
      <c r="D36" s="272"/>
      <c r="E36" s="273"/>
      <c r="F36" s="299" t="s">
        <v>39</v>
      </c>
      <c r="G36" s="218"/>
      <c r="H36" s="222"/>
      <c r="I36" s="223"/>
      <c r="J36" s="223"/>
      <c r="K36" s="224"/>
      <c r="L36" s="225"/>
      <c r="M36" s="223"/>
      <c r="N36" s="223"/>
      <c r="O36" s="223"/>
      <c r="P36" s="226"/>
      <c r="Q36" s="223"/>
      <c r="R36" s="223"/>
      <c r="S36" s="223"/>
      <c r="T36" s="223"/>
      <c r="U36" s="225"/>
      <c r="V36" s="226"/>
      <c r="W36" s="218"/>
      <c r="Y36" s="236"/>
    </row>
    <row r="37" spans="2:25" outlineLevel="1" x14ac:dyDescent="0.25">
      <c r="B37" s="465"/>
      <c r="C37" s="272"/>
      <c r="D37" s="272"/>
      <c r="E37" s="273"/>
      <c r="F37" s="299" t="s">
        <v>40</v>
      </c>
      <c r="G37" s="218"/>
      <c r="H37" s="222"/>
      <c r="I37" s="223"/>
      <c r="J37" s="223"/>
      <c r="K37" s="224"/>
      <c r="L37" s="225"/>
      <c r="M37" s="223"/>
      <c r="N37" s="223"/>
      <c r="O37" s="223"/>
      <c r="P37" s="226"/>
      <c r="Q37" s="223"/>
      <c r="R37" s="223"/>
      <c r="S37" s="223"/>
      <c r="T37" s="223"/>
      <c r="U37" s="225"/>
      <c r="V37" s="226"/>
      <c r="W37" s="218"/>
      <c r="Y37" s="236"/>
    </row>
    <row r="38" spans="2:25" x14ac:dyDescent="0.25">
      <c r="B38" s="465"/>
      <c r="C38" s="272"/>
      <c r="D38" s="272"/>
      <c r="E38" s="273" t="s">
        <v>41</v>
      </c>
      <c r="F38" s="273"/>
      <c r="G38" s="367">
        <f t="shared" ref="G38:W38" si="6">SUBTOTAL(9,G39:G41)</f>
        <v>0</v>
      </c>
      <c r="H38" s="368">
        <f t="shared" si="6"/>
        <v>0</v>
      </c>
      <c r="I38" s="369">
        <f t="shared" si="6"/>
        <v>0</v>
      </c>
      <c r="J38" s="369">
        <f t="shared" si="6"/>
        <v>0</v>
      </c>
      <c r="K38" s="370">
        <f t="shared" si="6"/>
        <v>0</v>
      </c>
      <c r="L38" s="364">
        <f t="shared" si="6"/>
        <v>0</v>
      </c>
      <c r="M38" s="364">
        <f t="shared" si="6"/>
        <v>0</v>
      </c>
      <c r="N38" s="364">
        <f t="shared" si="6"/>
        <v>0</v>
      </c>
      <c r="O38" s="364">
        <f t="shared" si="6"/>
        <v>0</v>
      </c>
      <c r="P38" s="364">
        <f t="shared" si="6"/>
        <v>0</v>
      </c>
      <c r="Q38" s="364">
        <f t="shared" si="6"/>
        <v>0</v>
      </c>
      <c r="R38" s="364">
        <f t="shared" si="6"/>
        <v>0</v>
      </c>
      <c r="S38" s="364">
        <f t="shared" si="6"/>
        <v>0</v>
      </c>
      <c r="T38" s="364">
        <f t="shared" si="6"/>
        <v>0</v>
      </c>
      <c r="U38" s="364">
        <f t="shared" si="6"/>
        <v>0</v>
      </c>
      <c r="V38" s="364">
        <f t="shared" si="6"/>
        <v>0</v>
      </c>
      <c r="W38" s="366">
        <f t="shared" si="6"/>
        <v>0</v>
      </c>
      <c r="Y38" s="238"/>
    </row>
    <row r="39" spans="2:25" outlineLevel="1" x14ac:dyDescent="0.25">
      <c r="B39" s="465"/>
      <c r="C39" s="272"/>
      <c r="D39" s="272"/>
      <c r="E39" s="273"/>
      <c r="F39" s="299" t="s">
        <v>42</v>
      </c>
      <c r="G39" s="218"/>
      <c r="H39" s="222"/>
      <c r="I39" s="223"/>
      <c r="J39" s="223"/>
      <c r="K39" s="224"/>
      <c r="L39" s="225"/>
      <c r="M39" s="223"/>
      <c r="N39" s="223"/>
      <c r="O39" s="223"/>
      <c r="P39" s="226"/>
      <c r="Q39" s="223"/>
      <c r="R39" s="223"/>
      <c r="S39" s="223"/>
      <c r="T39" s="223"/>
      <c r="U39" s="225"/>
      <c r="V39" s="226"/>
      <c r="W39" s="218"/>
      <c r="Y39" s="236"/>
    </row>
    <row r="40" spans="2:25" outlineLevel="1" x14ac:dyDescent="0.25">
      <c r="B40" s="465"/>
      <c r="C40" s="272"/>
      <c r="D40" s="272"/>
      <c r="E40" s="273"/>
      <c r="F40" s="299" t="s">
        <v>43</v>
      </c>
      <c r="G40" s="218"/>
      <c r="H40" s="222"/>
      <c r="I40" s="223"/>
      <c r="J40" s="223"/>
      <c r="K40" s="224"/>
      <c r="L40" s="225"/>
      <c r="M40" s="223"/>
      <c r="N40" s="223"/>
      <c r="O40" s="223"/>
      <c r="P40" s="226"/>
      <c r="Q40" s="223"/>
      <c r="R40" s="223"/>
      <c r="S40" s="223"/>
      <c r="T40" s="223"/>
      <c r="U40" s="225"/>
      <c r="V40" s="226"/>
      <c r="W40" s="218"/>
      <c r="Y40" s="236"/>
    </row>
    <row r="41" spans="2:25" outlineLevel="1" x14ac:dyDescent="0.25">
      <c r="B41" s="465"/>
      <c r="C41" s="272"/>
      <c r="D41" s="272"/>
      <c r="E41" s="273"/>
      <c r="F41" s="299" t="s">
        <v>44</v>
      </c>
      <c r="G41" s="218"/>
      <c r="H41" s="222"/>
      <c r="I41" s="223"/>
      <c r="J41" s="223"/>
      <c r="K41" s="224"/>
      <c r="L41" s="225"/>
      <c r="M41" s="223"/>
      <c r="N41" s="223"/>
      <c r="O41" s="223"/>
      <c r="P41" s="226"/>
      <c r="Q41" s="223"/>
      <c r="R41" s="223"/>
      <c r="S41" s="223"/>
      <c r="T41" s="223"/>
      <c r="U41" s="225"/>
      <c r="V41" s="226"/>
      <c r="W41" s="218"/>
      <c r="Y41" s="236"/>
    </row>
    <row r="42" spans="2:25" x14ac:dyDescent="0.25">
      <c r="B42" s="465"/>
      <c r="C42" s="272"/>
      <c r="D42" s="272"/>
      <c r="E42" s="273" t="s">
        <v>45</v>
      </c>
      <c r="F42" s="273"/>
      <c r="G42" s="367">
        <f t="shared" ref="G42:W42" si="7">SUBTOTAL(9,G43:G45)</f>
        <v>0</v>
      </c>
      <c r="H42" s="368">
        <f t="shared" si="7"/>
        <v>0</v>
      </c>
      <c r="I42" s="369">
        <f t="shared" si="7"/>
        <v>0</v>
      </c>
      <c r="J42" s="369">
        <f t="shared" si="7"/>
        <v>0</v>
      </c>
      <c r="K42" s="370">
        <f t="shared" si="7"/>
        <v>0</v>
      </c>
      <c r="L42" s="364">
        <f t="shared" si="7"/>
        <v>0</v>
      </c>
      <c r="M42" s="364">
        <f t="shared" si="7"/>
        <v>0</v>
      </c>
      <c r="N42" s="364">
        <f t="shared" si="7"/>
        <v>0</v>
      </c>
      <c r="O42" s="364">
        <f t="shared" si="7"/>
        <v>0</v>
      </c>
      <c r="P42" s="364">
        <f t="shared" si="7"/>
        <v>0</v>
      </c>
      <c r="Q42" s="364">
        <f t="shared" si="7"/>
        <v>0</v>
      </c>
      <c r="R42" s="364">
        <f t="shared" si="7"/>
        <v>0</v>
      </c>
      <c r="S42" s="364">
        <f t="shared" si="7"/>
        <v>0</v>
      </c>
      <c r="T42" s="364">
        <f t="shared" si="7"/>
        <v>0</v>
      </c>
      <c r="U42" s="364">
        <f t="shared" si="7"/>
        <v>0</v>
      </c>
      <c r="V42" s="364">
        <f t="shared" si="7"/>
        <v>0</v>
      </c>
      <c r="W42" s="366">
        <f t="shared" si="7"/>
        <v>0</v>
      </c>
      <c r="Y42" s="238"/>
    </row>
    <row r="43" spans="2:25" outlineLevel="1" x14ac:dyDescent="0.25">
      <c r="B43" s="465"/>
      <c r="C43" s="272"/>
      <c r="D43" s="272"/>
      <c r="E43" s="273"/>
      <c r="F43" s="299" t="s">
        <v>46</v>
      </c>
      <c r="G43" s="218"/>
      <c r="H43" s="222"/>
      <c r="I43" s="223"/>
      <c r="J43" s="223"/>
      <c r="K43" s="224"/>
      <c r="L43" s="225"/>
      <c r="M43" s="223"/>
      <c r="N43" s="223"/>
      <c r="O43" s="223"/>
      <c r="P43" s="226"/>
      <c r="Q43" s="223"/>
      <c r="R43" s="223"/>
      <c r="S43" s="223"/>
      <c r="T43" s="223"/>
      <c r="U43" s="225"/>
      <c r="V43" s="226"/>
      <c r="W43" s="218"/>
      <c r="Y43" s="236"/>
    </row>
    <row r="44" spans="2:25" outlineLevel="1" x14ac:dyDescent="0.25">
      <c r="B44" s="465"/>
      <c r="C44" s="272"/>
      <c r="D44" s="272"/>
      <c r="E44" s="273"/>
      <c r="F44" s="299" t="s">
        <v>47</v>
      </c>
      <c r="G44" s="218"/>
      <c r="H44" s="222"/>
      <c r="I44" s="223"/>
      <c r="J44" s="223"/>
      <c r="K44" s="224"/>
      <c r="L44" s="225"/>
      <c r="M44" s="223"/>
      <c r="N44" s="223"/>
      <c r="O44" s="223"/>
      <c r="P44" s="226"/>
      <c r="Q44" s="223"/>
      <c r="R44" s="223"/>
      <c r="S44" s="223"/>
      <c r="T44" s="223"/>
      <c r="U44" s="225"/>
      <c r="V44" s="226"/>
      <c r="W44" s="218"/>
      <c r="Y44" s="236"/>
    </row>
    <row r="45" spans="2:25" outlineLevel="1" x14ac:dyDescent="0.25">
      <c r="B45" s="465"/>
      <c r="C45" s="272"/>
      <c r="D45" s="272"/>
      <c r="E45" s="273"/>
      <c r="F45" s="299" t="s">
        <v>48</v>
      </c>
      <c r="G45" s="218"/>
      <c r="H45" s="222"/>
      <c r="I45" s="223"/>
      <c r="J45" s="223"/>
      <c r="K45" s="224"/>
      <c r="L45" s="225"/>
      <c r="M45" s="223"/>
      <c r="N45" s="223"/>
      <c r="O45" s="223"/>
      <c r="P45" s="226"/>
      <c r="Q45" s="223"/>
      <c r="R45" s="223"/>
      <c r="S45" s="223"/>
      <c r="T45" s="223"/>
      <c r="U45" s="225"/>
      <c r="V45" s="226"/>
      <c r="W45" s="218"/>
      <c r="Y45" s="236"/>
    </row>
    <row r="46" spans="2:25" x14ac:dyDescent="0.25">
      <c r="B46" s="465"/>
      <c r="C46" s="272"/>
      <c r="D46" s="272" t="s">
        <v>49</v>
      </c>
      <c r="E46" s="273"/>
      <c r="F46" s="273"/>
      <c r="G46" s="367"/>
      <c r="H46" s="368"/>
      <c r="I46" s="369"/>
      <c r="J46" s="369"/>
      <c r="K46" s="370"/>
      <c r="L46" s="364"/>
      <c r="M46" s="364"/>
      <c r="N46" s="364"/>
      <c r="O46" s="364"/>
      <c r="P46" s="364"/>
      <c r="Q46" s="364"/>
      <c r="R46" s="364"/>
      <c r="S46" s="364"/>
      <c r="T46" s="364"/>
      <c r="U46" s="364"/>
      <c r="V46" s="364"/>
      <c r="W46" s="366"/>
      <c r="Y46" s="353"/>
    </row>
    <row r="47" spans="2:25" ht="12.75" customHeight="1" x14ac:dyDescent="0.25">
      <c r="B47" s="465"/>
      <c r="C47" s="272"/>
      <c r="D47" s="272"/>
      <c r="E47" s="273" t="s">
        <v>50</v>
      </c>
      <c r="F47" s="273"/>
      <c r="G47" s="367">
        <f t="shared" ref="G47:W47" si="8">SUBTOTAL(9,G48:G49)</f>
        <v>0</v>
      </c>
      <c r="H47" s="368">
        <f t="shared" si="8"/>
        <v>0</v>
      </c>
      <c r="I47" s="369">
        <f t="shared" si="8"/>
        <v>0</v>
      </c>
      <c r="J47" s="369">
        <f t="shared" si="8"/>
        <v>0</v>
      </c>
      <c r="K47" s="370">
        <f t="shared" si="8"/>
        <v>0</v>
      </c>
      <c r="L47" s="364">
        <f t="shared" si="8"/>
        <v>0</v>
      </c>
      <c r="M47" s="364">
        <f t="shared" si="8"/>
        <v>0</v>
      </c>
      <c r="N47" s="364">
        <f t="shared" si="8"/>
        <v>0</v>
      </c>
      <c r="O47" s="364">
        <f t="shared" si="8"/>
        <v>0</v>
      </c>
      <c r="P47" s="364">
        <f t="shared" si="8"/>
        <v>0</v>
      </c>
      <c r="Q47" s="364">
        <f t="shared" si="8"/>
        <v>0</v>
      </c>
      <c r="R47" s="364">
        <f t="shared" si="8"/>
        <v>0</v>
      </c>
      <c r="S47" s="364">
        <f t="shared" si="8"/>
        <v>0</v>
      </c>
      <c r="T47" s="364">
        <f t="shared" si="8"/>
        <v>0</v>
      </c>
      <c r="U47" s="364">
        <f t="shared" si="8"/>
        <v>0</v>
      </c>
      <c r="V47" s="364">
        <f t="shared" si="8"/>
        <v>0</v>
      </c>
      <c r="W47" s="366">
        <f t="shared" si="8"/>
        <v>0</v>
      </c>
      <c r="Y47" s="354"/>
    </row>
    <row r="48" spans="2:25" outlineLevel="1" x14ac:dyDescent="0.25">
      <c r="B48" s="465"/>
      <c r="C48" s="272"/>
      <c r="D48" s="272"/>
      <c r="E48" s="273"/>
      <c r="F48" s="299" t="s">
        <v>51</v>
      </c>
      <c r="G48" s="218"/>
      <c r="H48" s="222"/>
      <c r="I48" s="223"/>
      <c r="J48" s="223"/>
      <c r="K48" s="224"/>
      <c r="L48" s="225"/>
      <c r="M48" s="223"/>
      <c r="N48" s="223"/>
      <c r="O48" s="223"/>
      <c r="P48" s="226"/>
      <c r="Q48" s="223"/>
      <c r="R48" s="223"/>
      <c r="S48" s="223"/>
      <c r="T48" s="223"/>
      <c r="U48" s="225"/>
      <c r="V48" s="226"/>
      <c r="W48" s="218"/>
      <c r="Y48" s="236"/>
    </row>
    <row r="49" spans="2:25" outlineLevel="1" x14ac:dyDescent="0.25">
      <c r="B49" s="465"/>
      <c r="C49" s="272"/>
      <c r="D49" s="272"/>
      <c r="E49" s="273"/>
      <c r="F49" s="299" t="s">
        <v>52</v>
      </c>
      <c r="G49" s="218"/>
      <c r="H49" s="222"/>
      <c r="I49" s="223"/>
      <c r="J49" s="223"/>
      <c r="K49" s="224"/>
      <c r="L49" s="225"/>
      <c r="M49" s="223"/>
      <c r="N49" s="223"/>
      <c r="O49" s="223"/>
      <c r="P49" s="226"/>
      <c r="Q49" s="223"/>
      <c r="R49" s="223"/>
      <c r="S49" s="223"/>
      <c r="T49" s="223"/>
      <c r="U49" s="225"/>
      <c r="V49" s="226"/>
      <c r="W49" s="218"/>
      <c r="Y49" s="236"/>
    </row>
    <row r="50" spans="2:25" x14ac:dyDescent="0.25">
      <c r="B50" s="465"/>
      <c r="C50" s="272"/>
      <c r="D50" s="272"/>
      <c r="E50" s="273" t="s">
        <v>53</v>
      </c>
      <c r="F50" s="273"/>
      <c r="G50" s="367">
        <f t="shared" ref="G50:W50" si="9">SUBTOTAL(9,G51:G53)</f>
        <v>0</v>
      </c>
      <c r="H50" s="368">
        <f t="shared" si="9"/>
        <v>0</v>
      </c>
      <c r="I50" s="369">
        <f t="shared" si="9"/>
        <v>0</v>
      </c>
      <c r="J50" s="369">
        <f t="shared" si="9"/>
        <v>0</v>
      </c>
      <c r="K50" s="370">
        <f t="shared" si="9"/>
        <v>0</v>
      </c>
      <c r="L50" s="364">
        <f t="shared" si="9"/>
        <v>0</v>
      </c>
      <c r="M50" s="364">
        <f t="shared" si="9"/>
        <v>0</v>
      </c>
      <c r="N50" s="364">
        <f t="shared" si="9"/>
        <v>0</v>
      </c>
      <c r="O50" s="364">
        <f t="shared" si="9"/>
        <v>0</v>
      </c>
      <c r="P50" s="364">
        <f t="shared" si="9"/>
        <v>0</v>
      </c>
      <c r="Q50" s="364">
        <f t="shared" si="9"/>
        <v>0</v>
      </c>
      <c r="R50" s="364">
        <f t="shared" si="9"/>
        <v>0</v>
      </c>
      <c r="S50" s="364">
        <f t="shared" si="9"/>
        <v>0</v>
      </c>
      <c r="T50" s="364">
        <f t="shared" si="9"/>
        <v>0</v>
      </c>
      <c r="U50" s="364">
        <f t="shared" si="9"/>
        <v>0</v>
      </c>
      <c r="V50" s="364">
        <f t="shared" si="9"/>
        <v>0</v>
      </c>
      <c r="W50" s="366">
        <f t="shared" si="9"/>
        <v>0</v>
      </c>
      <c r="Y50" s="238"/>
    </row>
    <row r="51" spans="2:25" outlineLevel="1" x14ac:dyDescent="0.25">
      <c r="B51" s="465"/>
      <c r="C51" s="272"/>
      <c r="D51" s="272"/>
      <c r="E51" s="273"/>
      <c r="F51" s="299" t="s">
        <v>54</v>
      </c>
      <c r="G51" s="218"/>
      <c r="H51" s="222"/>
      <c r="I51" s="223"/>
      <c r="J51" s="223"/>
      <c r="K51" s="224"/>
      <c r="L51" s="225"/>
      <c r="M51" s="223"/>
      <c r="N51" s="223"/>
      <c r="O51" s="223"/>
      <c r="P51" s="226"/>
      <c r="Q51" s="223"/>
      <c r="R51" s="223"/>
      <c r="S51" s="223"/>
      <c r="T51" s="223"/>
      <c r="U51" s="225"/>
      <c r="V51" s="226"/>
      <c r="W51" s="218"/>
      <c r="Y51" s="236"/>
    </row>
    <row r="52" spans="2:25" outlineLevel="1" x14ac:dyDescent="0.25">
      <c r="B52" s="465"/>
      <c r="C52" s="272"/>
      <c r="D52" s="272"/>
      <c r="E52" s="273"/>
      <c r="F52" s="299" t="s">
        <v>55</v>
      </c>
      <c r="G52" s="218"/>
      <c r="H52" s="222"/>
      <c r="I52" s="223"/>
      <c r="J52" s="223"/>
      <c r="K52" s="224"/>
      <c r="L52" s="225"/>
      <c r="M52" s="223"/>
      <c r="N52" s="223"/>
      <c r="O52" s="223"/>
      <c r="P52" s="226"/>
      <c r="Q52" s="223"/>
      <c r="R52" s="223"/>
      <c r="S52" s="223"/>
      <c r="T52" s="223"/>
      <c r="U52" s="225"/>
      <c r="V52" s="226"/>
      <c r="W52" s="218"/>
      <c r="Y52" s="236"/>
    </row>
    <row r="53" spans="2:25" outlineLevel="1" x14ac:dyDescent="0.25">
      <c r="B53" s="465"/>
      <c r="C53" s="272"/>
      <c r="D53" s="272"/>
      <c r="E53" s="273"/>
      <c r="F53" s="299" t="s">
        <v>56</v>
      </c>
      <c r="G53" s="218"/>
      <c r="H53" s="222"/>
      <c r="I53" s="223"/>
      <c r="J53" s="223"/>
      <c r="K53" s="224"/>
      <c r="L53" s="225"/>
      <c r="M53" s="223"/>
      <c r="N53" s="223"/>
      <c r="O53" s="223"/>
      <c r="P53" s="226"/>
      <c r="Q53" s="223"/>
      <c r="R53" s="223"/>
      <c r="S53" s="223"/>
      <c r="T53" s="223"/>
      <c r="U53" s="225"/>
      <c r="V53" s="226"/>
      <c r="W53" s="218"/>
      <c r="Y53" s="236"/>
    </row>
    <row r="54" spans="2:25" x14ac:dyDescent="0.25">
      <c r="B54" s="465"/>
      <c r="C54" s="272"/>
      <c r="D54" s="272"/>
      <c r="E54" s="273" t="s">
        <v>57</v>
      </c>
      <c r="F54" s="273"/>
      <c r="G54" s="367">
        <f t="shared" ref="G54:W54" si="10">SUBTOTAL(9,G55:G56)</f>
        <v>0</v>
      </c>
      <c r="H54" s="368">
        <f t="shared" si="10"/>
        <v>0</v>
      </c>
      <c r="I54" s="369">
        <f t="shared" si="10"/>
        <v>0</v>
      </c>
      <c r="J54" s="369">
        <f t="shared" si="10"/>
        <v>0</v>
      </c>
      <c r="K54" s="370">
        <f t="shared" si="10"/>
        <v>0</v>
      </c>
      <c r="L54" s="364">
        <f t="shared" si="10"/>
        <v>0</v>
      </c>
      <c r="M54" s="364">
        <f t="shared" si="10"/>
        <v>0</v>
      </c>
      <c r="N54" s="364">
        <f t="shared" si="10"/>
        <v>0</v>
      </c>
      <c r="O54" s="364">
        <f t="shared" si="10"/>
        <v>0</v>
      </c>
      <c r="P54" s="364">
        <f t="shared" si="10"/>
        <v>0</v>
      </c>
      <c r="Q54" s="364">
        <f t="shared" si="10"/>
        <v>0</v>
      </c>
      <c r="R54" s="364">
        <f t="shared" si="10"/>
        <v>0</v>
      </c>
      <c r="S54" s="364">
        <f t="shared" si="10"/>
        <v>0</v>
      </c>
      <c r="T54" s="364">
        <f t="shared" si="10"/>
        <v>0</v>
      </c>
      <c r="U54" s="364">
        <f t="shared" si="10"/>
        <v>0</v>
      </c>
      <c r="V54" s="364">
        <f t="shared" si="10"/>
        <v>0</v>
      </c>
      <c r="W54" s="366">
        <f t="shared" si="10"/>
        <v>0</v>
      </c>
      <c r="Y54" s="238"/>
    </row>
    <row r="55" spans="2:25" outlineLevel="1" x14ac:dyDescent="0.25">
      <c r="B55" s="465"/>
      <c r="C55" s="272"/>
      <c r="D55" s="272"/>
      <c r="E55" s="273"/>
      <c r="F55" s="299" t="s">
        <v>58</v>
      </c>
      <c r="G55" s="218"/>
      <c r="H55" s="222"/>
      <c r="I55" s="223"/>
      <c r="J55" s="223"/>
      <c r="K55" s="224"/>
      <c r="L55" s="225"/>
      <c r="M55" s="223"/>
      <c r="N55" s="223"/>
      <c r="O55" s="223"/>
      <c r="P55" s="226"/>
      <c r="Q55" s="223"/>
      <c r="R55" s="223"/>
      <c r="S55" s="223"/>
      <c r="T55" s="223"/>
      <c r="U55" s="225"/>
      <c r="V55" s="226"/>
      <c r="W55" s="218"/>
      <c r="Y55" s="236"/>
    </row>
    <row r="56" spans="2:25" outlineLevel="1" x14ac:dyDescent="0.25">
      <c r="B56" s="465"/>
      <c r="C56" s="272"/>
      <c r="D56" s="272"/>
      <c r="E56" s="273"/>
      <c r="F56" s="299" t="s">
        <v>59</v>
      </c>
      <c r="G56" s="218"/>
      <c r="H56" s="222"/>
      <c r="I56" s="223"/>
      <c r="J56" s="223"/>
      <c r="K56" s="224"/>
      <c r="L56" s="225"/>
      <c r="M56" s="223"/>
      <c r="N56" s="223"/>
      <c r="O56" s="223"/>
      <c r="P56" s="226"/>
      <c r="Q56" s="223"/>
      <c r="R56" s="223"/>
      <c r="S56" s="223"/>
      <c r="T56" s="223"/>
      <c r="U56" s="225"/>
      <c r="V56" s="226"/>
      <c r="W56" s="218"/>
      <c r="Y56" s="236"/>
    </row>
    <row r="57" spans="2:25" x14ac:dyDescent="0.25">
      <c r="B57" s="465"/>
      <c r="C57" s="272"/>
      <c r="D57" s="272"/>
      <c r="E57" s="273" t="s">
        <v>60</v>
      </c>
      <c r="F57" s="273"/>
      <c r="G57" s="367">
        <f t="shared" ref="G57:W57" si="11">SUBTOTAL(9,G58:G60)</f>
        <v>0</v>
      </c>
      <c r="H57" s="368">
        <f t="shared" si="11"/>
        <v>0</v>
      </c>
      <c r="I57" s="369">
        <f t="shared" si="11"/>
        <v>0</v>
      </c>
      <c r="J57" s="369">
        <f t="shared" si="11"/>
        <v>0</v>
      </c>
      <c r="K57" s="370">
        <f t="shared" si="11"/>
        <v>0</v>
      </c>
      <c r="L57" s="364">
        <f t="shared" si="11"/>
        <v>0</v>
      </c>
      <c r="M57" s="364">
        <f t="shared" si="11"/>
        <v>0</v>
      </c>
      <c r="N57" s="364">
        <f t="shared" si="11"/>
        <v>0</v>
      </c>
      <c r="O57" s="364">
        <f t="shared" si="11"/>
        <v>0</v>
      </c>
      <c r="P57" s="364">
        <f t="shared" si="11"/>
        <v>0</v>
      </c>
      <c r="Q57" s="364">
        <f t="shared" si="11"/>
        <v>0</v>
      </c>
      <c r="R57" s="364">
        <f t="shared" si="11"/>
        <v>0</v>
      </c>
      <c r="S57" s="364">
        <f t="shared" si="11"/>
        <v>0</v>
      </c>
      <c r="T57" s="364">
        <f t="shared" si="11"/>
        <v>0</v>
      </c>
      <c r="U57" s="364">
        <f t="shared" si="11"/>
        <v>0</v>
      </c>
      <c r="V57" s="364">
        <f t="shared" si="11"/>
        <v>0</v>
      </c>
      <c r="W57" s="366">
        <f t="shared" si="11"/>
        <v>0</v>
      </c>
      <c r="Y57" s="238"/>
    </row>
    <row r="58" spans="2:25" outlineLevel="1" x14ac:dyDescent="0.25">
      <c r="B58" s="465"/>
      <c r="C58" s="272"/>
      <c r="D58" s="272"/>
      <c r="E58" s="273"/>
      <c r="F58" s="299" t="s">
        <v>61</v>
      </c>
      <c r="G58" s="218"/>
      <c r="H58" s="222"/>
      <c r="I58" s="223"/>
      <c r="J58" s="223"/>
      <c r="K58" s="224"/>
      <c r="L58" s="225"/>
      <c r="M58" s="223"/>
      <c r="N58" s="223"/>
      <c r="O58" s="223"/>
      <c r="P58" s="226"/>
      <c r="Q58" s="223"/>
      <c r="R58" s="223"/>
      <c r="S58" s="223"/>
      <c r="T58" s="223"/>
      <c r="U58" s="225"/>
      <c r="V58" s="226"/>
      <c r="W58" s="218"/>
      <c r="Y58" s="236"/>
    </row>
    <row r="59" spans="2:25" outlineLevel="1" x14ac:dyDescent="0.25">
      <c r="B59" s="465"/>
      <c r="C59" s="272"/>
      <c r="D59" s="272"/>
      <c r="E59" s="273"/>
      <c r="F59" s="299" t="s">
        <v>62</v>
      </c>
      <c r="G59" s="218"/>
      <c r="H59" s="222"/>
      <c r="I59" s="223"/>
      <c r="J59" s="223"/>
      <c r="K59" s="224"/>
      <c r="L59" s="225"/>
      <c r="M59" s="223"/>
      <c r="N59" s="223"/>
      <c r="O59" s="223"/>
      <c r="P59" s="226"/>
      <c r="Q59" s="223"/>
      <c r="R59" s="223"/>
      <c r="S59" s="223"/>
      <c r="T59" s="223"/>
      <c r="U59" s="225"/>
      <c r="V59" s="226"/>
      <c r="W59" s="218"/>
      <c r="Y59" s="236"/>
    </row>
    <row r="60" spans="2:25" outlineLevel="1" x14ac:dyDescent="0.25">
      <c r="B60" s="465"/>
      <c r="C60" s="272"/>
      <c r="D60" s="272"/>
      <c r="E60" s="273"/>
      <c r="F60" s="299" t="s">
        <v>63</v>
      </c>
      <c r="G60" s="218"/>
      <c r="H60" s="222"/>
      <c r="I60" s="223"/>
      <c r="J60" s="223"/>
      <c r="K60" s="224"/>
      <c r="L60" s="225"/>
      <c r="M60" s="223"/>
      <c r="N60" s="223"/>
      <c r="O60" s="223"/>
      <c r="P60" s="226"/>
      <c r="Q60" s="223"/>
      <c r="R60" s="223"/>
      <c r="S60" s="223"/>
      <c r="T60" s="223"/>
      <c r="U60" s="225"/>
      <c r="V60" s="226"/>
      <c r="W60" s="218"/>
      <c r="Y60" s="236"/>
    </row>
    <row r="61" spans="2:25" x14ac:dyDescent="0.25">
      <c r="B61" s="465"/>
      <c r="C61" s="272"/>
      <c r="D61" s="272"/>
      <c r="E61" s="273" t="s">
        <v>64</v>
      </c>
      <c r="F61" s="273"/>
      <c r="G61" s="367">
        <f t="shared" ref="G61:W61" si="12">SUBTOTAL(9,G62:G63)</f>
        <v>0</v>
      </c>
      <c r="H61" s="368">
        <f t="shared" si="12"/>
        <v>0</v>
      </c>
      <c r="I61" s="369">
        <f t="shared" si="12"/>
        <v>0</v>
      </c>
      <c r="J61" s="369">
        <f t="shared" si="12"/>
        <v>0</v>
      </c>
      <c r="K61" s="370">
        <f t="shared" si="12"/>
        <v>0</v>
      </c>
      <c r="L61" s="364">
        <f t="shared" si="12"/>
        <v>0</v>
      </c>
      <c r="M61" s="364">
        <f t="shared" si="12"/>
        <v>0</v>
      </c>
      <c r="N61" s="364">
        <f t="shared" si="12"/>
        <v>0</v>
      </c>
      <c r="O61" s="364">
        <f t="shared" si="12"/>
        <v>0</v>
      </c>
      <c r="P61" s="364">
        <f t="shared" si="12"/>
        <v>0</v>
      </c>
      <c r="Q61" s="364">
        <f t="shared" si="12"/>
        <v>0</v>
      </c>
      <c r="R61" s="364">
        <f t="shared" si="12"/>
        <v>0</v>
      </c>
      <c r="S61" s="364">
        <f t="shared" si="12"/>
        <v>0</v>
      </c>
      <c r="T61" s="364">
        <f t="shared" si="12"/>
        <v>0</v>
      </c>
      <c r="U61" s="364">
        <f t="shared" si="12"/>
        <v>0</v>
      </c>
      <c r="V61" s="364">
        <f t="shared" si="12"/>
        <v>0</v>
      </c>
      <c r="W61" s="366">
        <f t="shared" si="12"/>
        <v>0</v>
      </c>
      <c r="Y61" s="238"/>
    </row>
    <row r="62" spans="2:25" outlineLevel="1" x14ac:dyDescent="0.25">
      <c r="B62" s="465"/>
      <c r="C62" s="272"/>
      <c r="D62" s="272"/>
      <c r="E62" s="273"/>
      <c r="F62" s="299" t="s">
        <v>65</v>
      </c>
      <c r="G62" s="218"/>
      <c r="H62" s="222"/>
      <c r="I62" s="223"/>
      <c r="J62" s="223"/>
      <c r="K62" s="224"/>
      <c r="L62" s="225"/>
      <c r="M62" s="223"/>
      <c r="N62" s="223"/>
      <c r="O62" s="223"/>
      <c r="P62" s="223"/>
      <c r="Q62" s="223"/>
      <c r="R62" s="223"/>
      <c r="S62" s="223"/>
      <c r="T62" s="223"/>
      <c r="U62" s="225"/>
      <c r="V62" s="226"/>
      <c r="W62" s="218"/>
      <c r="Y62" s="236"/>
    </row>
    <row r="63" spans="2:25" outlineLevel="1" x14ac:dyDescent="0.25">
      <c r="B63" s="465"/>
      <c r="C63" s="272"/>
      <c r="D63" s="272"/>
      <c r="E63" s="273"/>
      <c r="F63" s="299" t="s">
        <v>66</v>
      </c>
      <c r="G63" s="218"/>
      <c r="H63" s="222"/>
      <c r="I63" s="223"/>
      <c r="J63" s="223"/>
      <c r="K63" s="224"/>
      <c r="L63" s="225"/>
      <c r="M63" s="223"/>
      <c r="N63" s="223"/>
      <c r="O63" s="223"/>
      <c r="P63" s="223"/>
      <c r="Q63" s="223"/>
      <c r="R63" s="223"/>
      <c r="S63" s="223"/>
      <c r="T63" s="223"/>
      <c r="U63" s="225"/>
      <c r="V63" s="226"/>
      <c r="W63" s="218"/>
      <c r="Y63" s="236"/>
    </row>
    <row r="64" spans="2:25" x14ac:dyDescent="0.25">
      <c r="B64" s="465"/>
      <c r="C64" s="272"/>
      <c r="D64" s="272"/>
      <c r="E64" s="273" t="s">
        <v>67</v>
      </c>
      <c r="F64" s="273"/>
      <c r="G64" s="367">
        <f t="shared" ref="G64:W64" si="13">SUBTOTAL(9,G65:G67)</f>
        <v>0</v>
      </c>
      <c r="H64" s="368">
        <f t="shared" si="13"/>
        <v>0</v>
      </c>
      <c r="I64" s="369">
        <f t="shared" si="13"/>
        <v>0</v>
      </c>
      <c r="J64" s="369">
        <f t="shared" si="13"/>
        <v>0</v>
      </c>
      <c r="K64" s="370">
        <f t="shared" si="13"/>
        <v>0</v>
      </c>
      <c r="L64" s="364">
        <f t="shared" si="13"/>
        <v>0</v>
      </c>
      <c r="M64" s="364">
        <f t="shared" si="13"/>
        <v>0</v>
      </c>
      <c r="N64" s="364">
        <f t="shared" si="13"/>
        <v>0</v>
      </c>
      <c r="O64" s="364">
        <f t="shared" si="13"/>
        <v>0</v>
      </c>
      <c r="P64" s="364">
        <f t="shared" si="13"/>
        <v>0</v>
      </c>
      <c r="Q64" s="364">
        <f t="shared" si="13"/>
        <v>0</v>
      </c>
      <c r="R64" s="364">
        <f t="shared" si="13"/>
        <v>0</v>
      </c>
      <c r="S64" s="364">
        <f t="shared" si="13"/>
        <v>0</v>
      </c>
      <c r="T64" s="364">
        <f t="shared" si="13"/>
        <v>0</v>
      </c>
      <c r="U64" s="364">
        <f t="shared" si="13"/>
        <v>0</v>
      </c>
      <c r="V64" s="364">
        <f t="shared" si="13"/>
        <v>0</v>
      </c>
      <c r="W64" s="366">
        <f t="shared" si="13"/>
        <v>0</v>
      </c>
      <c r="Y64" s="238"/>
    </row>
    <row r="65" spans="2:25" outlineLevel="1" x14ac:dyDescent="0.25">
      <c r="B65" s="465"/>
      <c r="C65" s="272"/>
      <c r="D65" s="272"/>
      <c r="E65" s="273"/>
      <c r="F65" s="299" t="s">
        <v>68</v>
      </c>
      <c r="G65" s="218"/>
      <c r="H65" s="222"/>
      <c r="I65" s="223"/>
      <c r="J65" s="223"/>
      <c r="K65" s="224"/>
      <c r="L65" s="225"/>
      <c r="M65" s="223"/>
      <c r="N65" s="223"/>
      <c r="O65" s="223"/>
      <c r="P65" s="226"/>
      <c r="Q65" s="223"/>
      <c r="R65" s="223"/>
      <c r="S65" s="223"/>
      <c r="T65" s="223"/>
      <c r="U65" s="225"/>
      <c r="V65" s="226"/>
      <c r="W65" s="218"/>
      <c r="Y65" s="236"/>
    </row>
    <row r="66" spans="2:25" outlineLevel="1" x14ac:dyDescent="0.25">
      <c r="B66" s="465"/>
      <c r="C66" s="272"/>
      <c r="D66" s="272"/>
      <c r="E66" s="273"/>
      <c r="F66" s="299" t="s">
        <v>69</v>
      </c>
      <c r="G66" s="218"/>
      <c r="H66" s="222"/>
      <c r="I66" s="223"/>
      <c r="J66" s="223"/>
      <c r="K66" s="224"/>
      <c r="L66" s="225"/>
      <c r="M66" s="223"/>
      <c r="N66" s="223"/>
      <c r="O66" s="223"/>
      <c r="P66" s="226"/>
      <c r="Q66" s="223"/>
      <c r="R66" s="223"/>
      <c r="S66" s="223"/>
      <c r="T66" s="223"/>
      <c r="U66" s="225"/>
      <c r="V66" s="226"/>
      <c r="W66" s="218"/>
      <c r="Y66" s="236"/>
    </row>
    <row r="67" spans="2:25" outlineLevel="1" x14ac:dyDescent="0.25">
      <c r="B67" s="465"/>
      <c r="C67" s="272"/>
      <c r="D67" s="272"/>
      <c r="E67" s="273"/>
      <c r="F67" s="299" t="s">
        <v>70</v>
      </c>
      <c r="G67" s="218"/>
      <c r="H67" s="222"/>
      <c r="I67" s="223"/>
      <c r="J67" s="223"/>
      <c r="K67" s="224"/>
      <c r="L67" s="225"/>
      <c r="M67" s="223"/>
      <c r="N67" s="223"/>
      <c r="O67" s="223"/>
      <c r="P67" s="226"/>
      <c r="Q67" s="223"/>
      <c r="R67" s="223"/>
      <c r="S67" s="223"/>
      <c r="T67" s="223"/>
      <c r="U67" s="225"/>
      <c r="V67" s="226"/>
      <c r="W67" s="218"/>
      <c r="Y67" s="236"/>
    </row>
    <row r="68" spans="2:25" x14ac:dyDescent="0.25">
      <c r="B68" s="465"/>
      <c r="C68" s="272"/>
      <c r="D68" s="272" t="s">
        <v>71</v>
      </c>
      <c r="E68" s="273"/>
      <c r="F68" s="273"/>
      <c r="G68" s="367"/>
      <c r="H68" s="368"/>
      <c r="I68" s="369"/>
      <c r="J68" s="369"/>
      <c r="K68" s="370"/>
      <c r="L68" s="364"/>
      <c r="M68" s="364"/>
      <c r="N68" s="364"/>
      <c r="O68" s="364"/>
      <c r="P68" s="364"/>
      <c r="Q68" s="364"/>
      <c r="R68" s="364"/>
      <c r="S68" s="364"/>
      <c r="T68" s="364"/>
      <c r="U68" s="364"/>
      <c r="V68" s="364"/>
      <c r="W68" s="366"/>
      <c r="Y68" s="353"/>
    </row>
    <row r="69" spans="2:25" x14ac:dyDescent="0.25">
      <c r="B69" s="465"/>
      <c r="C69" s="272"/>
      <c r="D69" s="272"/>
      <c r="E69" s="273" t="s">
        <v>72</v>
      </c>
      <c r="F69" s="273"/>
      <c r="G69" s="367">
        <f t="shared" ref="G69:W69" si="14">SUBTOTAL(9,G70:G71)</f>
        <v>0</v>
      </c>
      <c r="H69" s="368">
        <f t="shared" si="14"/>
        <v>0</v>
      </c>
      <c r="I69" s="369">
        <f t="shared" si="14"/>
        <v>0</v>
      </c>
      <c r="J69" s="369">
        <f t="shared" si="14"/>
        <v>0</v>
      </c>
      <c r="K69" s="370">
        <f t="shared" si="14"/>
        <v>0</v>
      </c>
      <c r="L69" s="364">
        <f t="shared" si="14"/>
        <v>0</v>
      </c>
      <c r="M69" s="364">
        <f t="shared" si="14"/>
        <v>0</v>
      </c>
      <c r="N69" s="364">
        <f t="shared" si="14"/>
        <v>0</v>
      </c>
      <c r="O69" s="364">
        <f t="shared" si="14"/>
        <v>0</v>
      </c>
      <c r="P69" s="364">
        <f t="shared" si="14"/>
        <v>0</v>
      </c>
      <c r="Q69" s="364">
        <f t="shared" si="14"/>
        <v>0</v>
      </c>
      <c r="R69" s="364">
        <f t="shared" si="14"/>
        <v>0</v>
      </c>
      <c r="S69" s="364">
        <f t="shared" si="14"/>
        <v>0</v>
      </c>
      <c r="T69" s="364">
        <f t="shared" si="14"/>
        <v>0</v>
      </c>
      <c r="U69" s="364">
        <f t="shared" si="14"/>
        <v>0</v>
      </c>
      <c r="V69" s="364">
        <f t="shared" si="14"/>
        <v>0</v>
      </c>
      <c r="W69" s="366">
        <f t="shared" si="14"/>
        <v>0</v>
      </c>
      <c r="Y69" s="354"/>
    </row>
    <row r="70" spans="2:25" outlineLevel="1" x14ac:dyDescent="0.25">
      <c r="B70" s="465"/>
      <c r="C70" s="272"/>
      <c r="D70" s="272"/>
      <c r="E70" s="273"/>
      <c r="F70" s="299" t="s">
        <v>73</v>
      </c>
      <c r="G70" s="218"/>
      <c r="H70" s="222"/>
      <c r="I70" s="223"/>
      <c r="J70" s="223"/>
      <c r="K70" s="224"/>
      <c r="L70" s="225"/>
      <c r="M70" s="223"/>
      <c r="N70" s="223"/>
      <c r="O70" s="223"/>
      <c r="P70" s="226"/>
      <c r="Q70" s="223"/>
      <c r="R70" s="223"/>
      <c r="S70" s="223"/>
      <c r="T70" s="223"/>
      <c r="U70" s="225"/>
      <c r="V70" s="226"/>
      <c r="W70" s="218"/>
      <c r="Y70" s="236"/>
    </row>
    <row r="71" spans="2:25" outlineLevel="1" x14ac:dyDescent="0.25">
      <c r="B71" s="465"/>
      <c r="C71" s="272"/>
      <c r="D71" s="272"/>
      <c r="E71" s="273"/>
      <c r="F71" s="299" t="s">
        <v>74</v>
      </c>
      <c r="G71" s="218"/>
      <c r="H71" s="222"/>
      <c r="I71" s="223"/>
      <c r="J71" s="223"/>
      <c r="K71" s="224"/>
      <c r="L71" s="225"/>
      <c r="M71" s="223"/>
      <c r="N71" s="223"/>
      <c r="O71" s="223"/>
      <c r="P71" s="226"/>
      <c r="Q71" s="223"/>
      <c r="R71" s="223"/>
      <c r="S71" s="223"/>
      <c r="T71" s="223"/>
      <c r="U71" s="225"/>
      <c r="V71" s="226"/>
      <c r="W71" s="218"/>
      <c r="Y71" s="236"/>
    </row>
    <row r="72" spans="2:25" x14ac:dyDescent="0.25">
      <c r="B72" s="465"/>
      <c r="C72" s="272"/>
      <c r="D72" s="272"/>
      <c r="E72" s="273" t="s">
        <v>75</v>
      </c>
      <c r="F72" s="273"/>
      <c r="G72" s="367">
        <f t="shared" ref="G72:W72" si="15">SUBTOTAL(9,G73:G74)</f>
        <v>0</v>
      </c>
      <c r="H72" s="368">
        <f t="shared" si="15"/>
        <v>0</v>
      </c>
      <c r="I72" s="369">
        <f t="shared" si="15"/>
        <v>0</v>
      </c>
      <c r="J72" s="369">
        <f t="shared" si="15"/>
        <v>0</v>
      </c>
      <c r="K72" s="370">
        <f t="shared" si="15"/>
        <v>0</v>
      </c>
      <c r="L72" s="364">
        <f t="shared" si="15"/>
        <v>0</v>
      </c>
      <c r="M72" s="364">
        <f t="shared" si="15"/>
        <v>0</v>
      </c>
      <c r="N72" s="364">
        <f t="shared" si="15"/>
        <v>0</v>
      </c>
      <c r="O72" s="364">
        <f t="shared" si="15"/>
        <v>0</v>
      </c>
      <c r="P72" s="364">
        <f t="shared" si="15"/>
        <v>0</v>
      </c>
      <c r="Q72" s="364">
        <f t="shared" si="15"/>
        <v>0</v>
      </c>
      <c r="R72" s="364">
        <f t="shared" si="15"/>
        <v>0</v>
      </c>
      <c r="S72" s="364">
        <f t="shared" si="15"/>
        <v>0</v>
      </c>
      <c r="T72" s="364">
        <f t="shared" si="15"/>
        <v>0</v>
      </c>
      <c r="U72" s="364">
        <f t="shared" si="15"/>
        <v>0</v>
      </c>
      <c r="V72" s="364">
        <f t="shared" si="15"/>
        <v>0</v>
      </c>
      <c r="W72" s="366">
        <f t="shared" si="15"/>
        <v>0</v>
      </c>
      <c r="Y72" s="238"/>
    </row>
    <row r="73" spans="2:25" outlineLevel="1" x14ac:dyDescent="0.25">
      <c r="B73" s="465"/>
      <c r="C73" s="272"/>
      <c r="D73" s="272"/>
      <c r="E73" s="273"/>
      <c r="F73" s="299" t="s">
        <v>76</v>
      </c>
      <c r="G73" s="218"/>
      <c r="H73" s="222"/>
      <c r="I73" s="223"/>
      <c r="J73" s="223"/>
      <c r="K73" s="224"/>
      <c r="L73" s="225"/>
      <c r="M73" s="223"/>
      <c r="N73" s="223"/>
      <c r="O73" s="223"/>
      <c r="P73" s="226"/>
      <c r="Q73" s="223"/>
      <c r="R73" s="223"/>
      <c r="S73" s="223"/>
      <c r="T73" s="223"/>
      <c r="U73" s="225"/>
      <c r="V73" s="226"/>
      <c r="W73" s="218"/>
      <c r="Y73" s="236"/>
    </row>
    <row r="74" spans="2:25" outlineLevel="1" x14ac:dyDescent="0.25">
      <c r="B74" s="465"/>
      <c r="C74" s="272"/>
      <c r="D74" s="272"/>
      <c r="E74" s="273"/>
      <c r="F74" s="299" t="s">
        <v>77</v>
      </c>
      <c r="G74" s="218"/>
      <c r="H74" s="222"/>
      <c r="I74" s="223"/>
      <c r="J74" s="223"/>
      <c r="K74" s="224"/>
      <c r="L74" s="225"/>
      <c r="M74" s="223"/>
      <c r="N74" s="223"/>
      <c r="O74" s="223"/>
      <c r="P74" s="226"/>
      <c r="Q74" s="223"/>
      <c r="R74" s="223"/>
      <c r="S74" s="223"/>
      <c r="T74" s="223"/>
      <c r="U74" s="225"/>
      <c r="V74" s="226"/>
      <c r="W74" s="218"/>
      <c r="Y74" s="236"/>
    </row>
    <row r="75" spans="2:25" x14ac:dyDescent="0.25">
      <c r="B75" s="465"/>
      <c r="C75" s="272"/>
      <c r="D75" s="272"/>
      <c r="E75" s="273" t="s">
        <v>78</v>
      </c>
      <c r="F75" s="273"/>
      <c r="G75" s="367">
        <f t="shared" ref="G75:W75" si="16">SUBTOTAL(9,G76:G77)</f>
        <v>0</v>
      </c>
      <c r="H75" s="368">
        <f t="shared" si="16"/>
        <v>0</v>
      </c>
      <c r="I75" s="369">
        <f t="shared" si="16"/>
        <v>0</v>
      </c>
      <c r="J75" s="369">
        <f t="shared" si="16"/>
        <v>0</v>
      </c>
      <c r="K75" s="370">
        <f t="shared" si="16"/>
        <v>0</v>
      </c>
      <c r="L75" s="364">
        <f t="shared" si="16"/>
        <v>0</v>
      </c>
      <c r="M75" s="364">
        <f t="shared" si="16"/>
        <v>0</v>
      </c>
      <c r="N75" s="364">
        <f t="shared" si="16"/>
        <v>0</v>
      </c>
      <c r="O75" s="364">
        <f t="shared" si="16"/>
        <v>0</v>
      </c>
      <c r="P75" s="364">
        <f t="shared" si="16"/>
        <v>0</v>
      </c>
      <c r="Q75" s="364">
        <f t="shared" si="16"/>
        <v>0</v>
      </c>
      <c r="R75" s="364">
        <f t="shared" si="16"/>
        <v>0</v>
      </c>
      <c r="S75" s="364">
        <f t="shared" si="16"/>
        <v>0</v>
      </c>
      <c r="T75" s="364">
        <f t="shared" si="16"/>
        <v>0</v>
      </c>
      <c r="U75" s="364">
        <f t="shared" si="16"/>
        <v>0</v>
      </c>
      <c r="V75" s="364">
        <f t="shared" si="16"/>
        <v>0</v>
      </c>
      <c r="W75" s="366">
        <f t="shared" si="16"/>
        <v>0</v>
      </c>
      <c r="Y75" s="238"/>
    </row>
    <row r="76" spans="2:25" outlineLevel="1" x14ac:dyDescent="0.25">
      <c r="B76" s="465"/>
      <c r="C76" s="272"/>
      <c r="D76" s="272"/>
      <c r="E76" s="273"/>
      <c r="F76" s="299" t="s">
        <v>79</v>
      </c>
      <c r="G76" s="218"/>
      <c r="H76" s="222"/>
      <c r="I76" s="223"/>
      <c r="J76" s="223"/>
      <c r="K76" s="224"/>
      <c r="L76" s="225"/>
      <c r="M76" s="223"/>
      <c r="N76" s="223"/>
      <c r="O76" s="223"/>
      <c r="P76" s="226"/>
      <c r="Q76" s="223"/>
      <c r="R76" s="223"/>
      <c r="S76" s="223"/>
      <c r="T76" s="223"/>
      <c r="U76" s="225"/>
      <c r="V76" s="226"/>
      <c r="W76" s="218"/>
      <c r="Y76" s="236"/>
    </row>
    <row r="77" spans="2:25" outlineLevel="1" x14ac:dyDescent="0.25">
      <c r="B77" s="465"/>
      <c r="C77" s="272"/>
      <c r="D77" s="272"/>
      <c r="E77" s="273"/>
      <c r="F77" s="299" t="s">
        <v>80</v>
      </c>
      <c r="G77" s="218"/>
      <c r="H77" s="222"/>
      <c r="I77" s="223"/>
      <c r="J77" s="223"/>
      <c r="K77" s="224"/>
      <c r="L77" s="225"/>
      <c r="M77" s="223"/>
      <c r="N77" s="223"/>
      <c r="O77" s="223"/>
      <c r="P77" s="226"/>
      <c r="Q77" s="223"/>
      <c r="R77" s="223"/>
      <c r="S77" s="223"/>
      <c r="T77" s="223"/>
      <c r="U77" s="225"/>
      <c r="V77" s="226"/>
      <c r="W77" s="218"/>
      <c r="Y77" s="236"/>
    </row>
    <row r="78" spans="2:25" x14ac:dyDescent="0.25">
      <c r="B78" s="465"/>
      <c r="C78" s="272"/>
      <c r="D78" s="272"/>
      <c r="E78" s="273" t="s">
        <v>81</v>
      </c>
      <c r="F78" s="273"/>
      <c r="G78" s="367">
        <f t="shared" ref="G78:W78" si="17">SUBTOTAL(9,G79:G80)</f>
        <v>0</v>
      </c>
      <c r="H78" s="368">
        <f t="shared" si="17"/>
        <v>0</v>
      </c>
      <c r="I78" s="369">
        <f t="shared" si="17"/>
        <v>0</v>
      </c>
      <c r="J78" s="369">
        <f t="shared" si="17"/>
        <v>0</v>
      </c>
      <c r="K78" s="370">
        <f t="shared" si="17"/>
        <v>0</v>
      </c>
      <c r="L78" s="364">
        <f t="shared" si="17"/>
        <v>0</v>
      </c>
      <c r="M78" s="364">
        <f t="shared" si="17"/>
        <v>0</v>
      </c>
      <c r="N78" s="364">
        <f t="shared" si="17"/>
        <v>0</v>
      </c>
      <c r="O78" s="364">
        <f t="shared" si="17"/>
        <v>0</v>
      </c>
      <c r="P78" s="364">
        <f t="shared" si="17"/>
        <v>0</v>
      </c>
      <c r="Q78" s="364">
        <f t="shared" si="17"/>
        <v>0</v>
      </c>
      <c r="R78" s="364">
        <f t="shared" si="17"/>
        <v>0</v>
      </c>
      <c r="S78" s="364">
        <f t="shared" si="17"/>
        <v>0</v>
      </c>
      <c r="T78" s="364">
        <f t="shared" si="17"/>
        <v>0</v>
      </c>
      <c r="U78" s="364">
        <f t="shared" si="17"/>
        <v>0</v>
      </c>
      <c r="V78" s="364">
        <f t="shared" si="17"/>
        <v>0</v>
      </c>
      <c r="W78" s="366">
        <f t="shared" si="17"/>
        <v>0</v>
      </c>
      <c r="Y78" s="238"/>
    </row>
    <row r="79" spans="2:25" outlineLevel="1" x14ac:dyDescent="0.25">
      <c r="B79" s="465"/>
      <c r="C79" s="272"/>
      <c r="D79" s="272"/>
      <c r="E79" s="273"/>
      <c r="F79" s="299" t="s">
        <v>82</v>
      </c>
      <c r="G79" s="218"/>
      <c r="H79" s="222"/>
      <c r="I79" s="223"/>
      <c r="J79" s="223"/>
      <c r="K79" s="224"/>
      <c r="L79" s="225"/>
      <c r="M79" s="223"/>
      <c r="N79" s="223"/>
      <c r="O79" s="223"/>
      <c r="P79" s="226"/>
      <c r="Q79" s="223"/>
      <c r="R79" s="223"/>
      <c r="S79" s="223"/>
      <c r="T79" s="223"/>
      <c r="U79" s="225"/>
      <c r="V79" s="226"/>
      <c r="W79" s="218"/>
      <c r="Y79" s="236"/>
    </row>
    <row r="80" spans="2:25" outlineLevel="1" x14ac:dyDescent="0.25">
      <c r="B80" s="465"/>
      <c r="C80" s="272"/>
      <c r="D80" s="272"/>
      <c r="E80" s="273"/>
      <c r="F80" s="299" t="s">
        <v>83</v>
      </c>
      <c r="G80" s="218"/>
      <c r="H80" s="222"/>
      <c r="I80" s="223"/>
      <c r="J80" s="223"/>
      <c r="K80" s="224"/>
      <c r="L80" s="225"/>
      <c r="M80" s="223"/>
      <c r="N80" s="223"/>
      <c r="O80" s="223"/>
      <c r="P80" s="226"/>
      <c r="Q80" s="223"/>
      <c r="R80" s="223"/>
      <c r="S80" s="223"/>
      <c r="T80" s="223"/>
      <c r="U80" s="225"/>
      <c r="V80" s="226"/>
      <c r="W80" s="218"/>
      <c r="Y80" s="236"/>
    </row>
    <row r="81" spans="2:25" x14ac:dyDescent="0.25">
      <c r="B81" s="465"/>
      <c r="C81" s="272"/>
      <c r="D81" s="272"/>
      <c r="E81" s="273" t="s">
        <v>84</v>
      </c>
      <c r="F81" s="273"/>
      <c r="G81" s="367">
        <f t="shared" ref="G81:W81" si="18">SUBTOTAL(9,G82:G83)</f>
        <v>0</v>
      </c>
      <c r="H81" s="368">
        <f t="shared" si="18"/>
        <v>0</v>
      </c>
      <c r="I81" s="369">
        <f t="shared" si="18"/>
        <v>0</v>
      </c>
      <c r="J81" s="369">
        <f t="shared" si="18"/>
        <v>0</v>
      </c>
      <c r="K81" s="370">
        <f t="shared" si="18"/>
        <v>0</v>
      </c>
      <c r="L81" s="364">
        <f t="shared" si="18"/>
        <v>0</v>
      </c>
      <c r="M81" s="364">
        <f t="shared" si="18"/>
        <v>0</v>
      </c>
      <c r="N81" s="364">
        <f t="shared" si="18"/>
        <v>0</v>
      </c>
      <c r="O81" s="364">
        <f t="shared" si="18"/>
        <v>0</v>
      </c>
      <c r="P81" s="364">
        <f t="shared" si="18"/>
        <v>0</v>
      </c>
      <c r="Q81" s="364">
        <f t="shared" si="18"/>
        <v>0</v>
      </c>
      <c r="R81" s="364">
        <f t="shared" si="18"/>
        <v>0</v>
      </c>
      <c r="S81" s="364">
        <f t="shared" si="18"/>
        <v>0</v>
      </c>
      <c r="T81" s="364">
        <f t="shared" si="18"/>
        <v>0</v>
      </c>
      <c r="U81" s="364">
        <f t="shared" si="18"/>
        <v>0</v>
      </c>
      <c r="V81" s="364">
        <f t="shared" si="18"/>
        <v>0</v>
      </c>
      <c r="W81" s="366">
        <f t="shared" si="18"/>
        <v>0</v>
      </c>
      <c r="Y81" s="238"/>
    </row>
    <row r="82" spans="2:25" outlineLevel="1" x14ac:dyDescent="0.25">
      <c r="B82" s="465"/>
      <c r="C82" s="272"/>
      <c r="D82" s="272"/>
      <c r="E82" s="273"/>
      <c r="F82" s="299" t="s">
        <v>85</v>
      </c>
      <c r="G82" s="218"/>
      <c r="H82" s="222"/>
      <c r="I82" s="223"/>
      <c r="J82" s="223"/>
      <c r="K82" s="224"/>
      <c r="L82" s="225"/>
      <c r="M82" s="223"/>
      <c r="N82" s="223"/>
      <c r="O82" s="223"/>
      <c r="P82" s="226"/>
      <c r="Q82" s="223"/>
      <c r="R82" s="223"/>
      <c r="S82" s="223"/>
      <c r="T82" s="223"/>
      <c r="U82" s="225"/>
      <c r="V82" s="226"/>
      <c r="W82" s="218"/>
      <c r="Y82" s="236"/>
    </row>
    <row r="83" spans="2:25" outlineLevel="1" x14ac:dyDescent="0.25">
      <c r="B83" s="465"/>
      <c r="C83" s="272"/>
      <c r="D83" s="272"/>
      <c r="E83" s="273"/>
      <c r="F83" s="299" t="s">
        <v>86</v>
      </c>
      <c r="G83" s="218"/>
      <c r="H83" s="222"/>
      <c r="I83" s="223"/>
      <c r="J83" s="223"/>
      <c r="K83" s="224"/>
      <c r="L83" s="225"/>
      <c r="M83" s="223"/>
      <c r="N83" s="223"/>
      <c r="O83" s="223"/>
      <c r="P83" s="226"/>
      <c r="Q83" s="223"/>
      <c r="R83" s="223"/>
      <c r="S83" s="223"/>
      <c r="T83" s="223"/>
      <c r="U83" s="225"/>
      <c r="V83" s="226"/>
      <c r="W83" s="218"/>
      <c r="Y83" s="236"/>
    </row>
    <row r="84" spans="2:25" x14ac:dyDescent="0.25">
      <c r="B84" s="465"/>
      <c r="C84" s="272"/>
      <c r="D84" s="272"/>
      <c r="E84" s="273" t="s">
        <v>87</v>
      </c>
      <c r="F84" s="273"/>
      <c r="G84" s="367">
        <f t="shared" ref="G84:W84" si="19">SUBTOTAL(9,G85:G86)</f>
        <v>0</v>
      </c>
      <c r="H84" s="368">
        <f t="shared" si="19"/>
        <v>0</v>
      </c>
      <c r="I84" s="369">
        <f t="shared" si="19"/>
        <v>0</v>
      </c>
      <c r="J84" s="369">
        <f t="shared" si="19"/>
        <v>0</v>
      </c>
      <c r="K84" s="370">
        <f t="shared" si="19"/>
        <v>0</v>
      </c>
      <c r="L84" s="364">
        <f t="shared" si="19"/>
        <v>0</v>
      </c>
      <c r="M84" s="364">
        <f t="shared" si="19"/>
        <v>0</v>
      </c>
      <c r="N84" s="364">
        <f t="shared" si="19"/>
        <v>0</v>
      </c>
      <c r="O84" s="364">
        <f t="shared" si="19"/>
        <v>0</v>
      </c>
      <c r="P84" s="364">
        <f t="shared" si="19"/>
        <v>0</v>
      </c>
      <c r="Q84" s="364">
        <f t="shared" si="19"/>
        <v>0</v>
      </c>
      <c r="R84" s="364">
        <f t="shared" si="19"/>
        <v>0</v>
      </c>
      <c r="S84" s="364">
        <f t="shared" si="19"/>
        <v>0</v>
      </c>
      <c r="T84" s="364">
        <f t="shared" si="19"/>
        <v>0</v>
      </c>
      <c r="U84" s="364">
        <f t="shared" si="19"/>
        <v>0</v>
      </c>
      <c r="V84" s="364">
        <f t="shared" si="19"/>
        <v>0</v>
      </c>
      <c r="W84" s="366">
        <f t="shared" si="19"/>
        <v>0</v>
      </c>
      <c r="Y84" s="238"/>
    </row>
    <row r="85" spans="2:25" outlineLevel="1" x14ac:dyDescent="0.25">
      <c r="B85" s="465"/>
      <c r="C85" s="272"/>
      <c r="D85" s="272"/>
      <c r="E85" s="273"/>
      <c r="F85" s="299" t="s">
        <v>88</v>
      </c>
      <c r="G85" s="218"/>
      <c r="H85" s="222"/>
      <c r="I85" s="223"/>
      <c r="J85" s="223"/>
      <c r="K85" s="224"/>
      <c r="L85" s="225"/>
      <c r="M85" s="223"/>
      <c r="N85" s="223"/>
      <c r="O85" s="223"/>
      <c r="P85" s="226"/>
      <c r="Q85" s="223"/>
      <c r="R85" s="223"/>
      <c r="S85" s="223"/>
      <c r="T85" s="223"/>
      <c r="U85" s="225"/>
      <c r="V85" s="226"/>
      <c r="W85" s="218"/>
      <c r="Y85" s="236"/>
    </row>
    <row r="86" spans="2:25" outlineLevel="1" x14ac:dyDescent="0.25">
      <c r="B86" s="465"/>
      <c r="C86" s="272"/>
      <c r="D86" s="272"/>
      <c r="E86" s="273"/>
      <c r="F86" s="299" t="s">
        <v>89</v>
      </c>
      <c r="G86" s="218"/>
      <c r="H86" s="222"/>
      <c r="I86" s="223"/>
      <c r="J86" s="223"/>
      <c r="K86" s="224"/>
      <c r="L86" s="225"/>
      <c r="M86" s="223"/>
      <c r="N86" s="223"/>
      <c r="O86" s="223"/>
      <c r="P86" s="226"/>
      <c r="Q86" s="223"/>
      <c r="R86" s="223"/>
      <c r="S86" s="223"/>
      <c r="T86" s="223"/>
      <c r="U86" s="225"/>
      <c r="V86" s="226"/>
      <c r="W86" s="218"/>
      <c r="Y86" s="236"/>
    </row>
    <row r="87" spans="2:25" x14ac:dyDescent="0.25">
      <c r="B87" s="465"/>
      <c r="C87" s="272"/>
      <c r="D87" s="272" t="s">
        <v>90</v>
      </c>
      <c r="E87" s="273"/>
      <c r="F87" s="273"/>
      <c r="G87" s="367">
        <f>SUBTOTAL(9,G88:G90)</f>
        <v>0</v>
      </c>
      <c r="H87" s="368"/>
      <c r="I87" s="369"/>
      <c r="J87" s="369"/>
      <c r="K87" s="370"/>
      <c r="L87" s="364"/>
      <c r="M87" s="364"/>
      <c r="N87" s="364"/>
      <c r="O87" s="364"/>
      <c r="P87" s="364"/>
      <c r="Q87" s="364"/>
      <c r="R87" s="364"/>
      <c r="S87" s="364"/>
      <c r="T87" s="364"/>
      <c r="U87" s="364"/>
      <c r="V87" s="364"/>
      <c r="W87" s="366"/>
      <c r="Y87" s="238"/>
    </row>
    <row r="88" spans="2:25" outlineLevel="1" x14ac:dyDescent="0.25">
      <c r="B88" s="465"/>
      <c r="C88" s="272"/>
      <c r="D88" s="272"/>
      <c r="E88" s="273"/>
      <c r="F88" s="299" t="s">
        <v>91</v>
      </c>
      <c r="G88" s="218"/>
      <c r="H88" s="368"/>
      <c r="I88" s="369"/>
      <c r="J88" s="369"/>
      <c r="K88" s="370"/>
      <c r="L88" s="364"/>
      <c r="M88" s="364"/>
      <c r="N88" s="364"/>
      <c r="O88" s="364"/>
      <c r="P88" s="364"/>
      <c r="Q88" s="364"/>
      <c r="R88" s="364"/>
      <c r="S88" s="364"/>
      <c r="T88" s="364"/>
      <c r="U88" s="364"/>
      <c r="V88" s="364"/>
      <c r="W88" s="366"/>
      <c r="Y88" s="236"/>
    </row>
    <row r="89" spans="2:25" outlineLevel="1" x14ac:dyDescent="0.25">
      <c r="B89" s="465"/>
      <c r="C89" s="272"/>
      <c r="D89" s="272"/>
      <c r="E89" s="273"/>
      <c r="F89" s="299" t="s">
        <v>92</v>
      </c>
      <c r="G89" s="218"/>
      <c r="H89" s="368"/>
      <c r="I89" s="369"/>
      <c r="J89" s="369"/>
      <c r="K89" s="370"/>
      <c r="L89" s="364"/>
      <c r="M89" s="364"/>
      <c r="N89" s="364"/>
      <c r="O89" s="364"/>
      <c r="P89" s="364"/>
      <c r="Q89" s="364"/>
      <c r="R89" s="364"/>
      <c r="S89" s="364"/>
      <c r="T89" s="364"/>
      <c r="U89" s="364"/>
      <c r="V89" s="364"/>
      <c r="W89" s="366"/>
      <c r="Y89" s="236"/>
    </row>
    <row r="90" spans="2:25" outlineLevel="1" x14ac:dyDescent="0.25">
      <c r="B90" s="465"/>
      <c r="C90" s="272"/>
      <c r="D90" s="272"/>
      <c r="E90" s="273"/>
      <c r="F90" s="299" t="s">
        <v>93</v>
      </c>
      <c r="G90" s="218"/>
      <c r="H90" s="368"/>
      <c r="I90" s="369"/>
      <c r="J90" s="369"/>
      <c r="K90" s="370"/>
      <c r="L90" s="364"/>
      <c r="M90" s="364"/>
      <c r="N90" s="364"/>
      <c r="O90" s="364"/>
      <c r="P90" s="364"/>
      <c r="Q90" s="364"/>
      <c r="R90" s="364"/>
      <c r="S90" s="364"/>
      <c r="T90" s="364"/>
      <c r="U90" s="364"/>
      <c r="V90" s="364"/>
      <c r="W90" s="366"/>
      <c r="Y90" s="236"/>
    </row>
    <row r="91" spans="2:25" x14ac:dyDescent="0.25">
      <c r="B91" s="465"/>
      <c r="C91" s="275"/>
      <c r="D91" s="272" t="s">
        <v>94</v>
      </c>
      <c r="E91" s="273"/>
      <c r="F91" s="273"/>
      <c r="G91" s="367">
        <f>SUBTOTAL(9,G92:G93)</f>
        <v>0</v>
      </c>
      <c r="H91" s="368">
        <f t="shared" ref="H91:W91" si="20">SUBTOTAL(9,H92:H93)</f>
        <v>0</v>
      </c>
      <c r="I91" s="369">
        <f t="shared" si="20"/>
        <v>0</v>
      </c>
      <c r="J91" s="369">
        <f t="shared" si="20"/>
        <v>0</v>
      </c>
      <c r="K91" s="370">
        <f t="shared" si="20"/>
        <v>0</v>
      </c>
      <c r="L91" s="364">
        <f t="shared" si="20"/>
        <v>0</v>
      </c>
      <c r="M91" s="364">
        <f t="shared" si="20"/>
        <v>0</v>
      </c>
      <c r="N91" s="364">
        <f t="shared" si="20"/>
        <v>0</v>
      </c>
      <c r="O91" s="364">
        <f t="shared" si="20"/>
        <v>0</v>
      </c>
      <c r="P91" s="364">
        <f t="shared" si="20"/>
        <v>0</v>
      </c>
      <c r="Q91" s="364">
        <f t="shared" si="20"/>
        <v>0</v>
      </c>
      <c r="R91" s="364">
        <f t="shared" si="20"/>
        <v>0</v>
      </c>
      <c r="S91" s="364">
        <f t="shared" si="20"/>
        <v>0</v>
      </c>
      <c r="T91" s="364">
        <f t="shared" si="20"/>
        <v>0</v>
      </c>
      <c r="U91" s="364">
        <f t="shared" si="20"/>
        <v>0</v>
      </c>
      <c r="V91" s="364">
        <f t="shared" si="20"/>
        <v>0</v>
      </c>
      <c r="W91" s="366">
        <f t="shared" si="20"/>
        <v>0</v>
      </c>
      <c r="Y91" s="238"/>
    </row>
    <row r="92" spans="2:25" outlineLevel="1" x14ac:dyDescent="0.25">
      <c r="B92" s="465"/>
      <c r="C92" s="272"/>
      <c r="D92" s="272"/>
      <c r="E92" s="273"/>
      <c r="F92" s="299" t="s">
        <v>95</v>
      </c>
      <c r="G92" s="218"/>
      <c r="H92" s="222"/>
      <c r="I92" s="223"/>
      <c r="J92" s="223"/>
      <c r="K92" s="224"/>
      <c r="L92" s="225"/>
      <c r="M92" s="223"/>
      <c r="N92" s="223"/>
      <c r="O92" s="223"/>
      <c r="P92" s="226"/>
      <c r="Q92" s="223"/>
      <c r="R92" s="223"/>
      <c r="S92" s="223"/>
      <c r="T92" s="223"/>
      <c r="U92" s="225"/>
      <c r="V92" s="226"/>
      <c r="W92" s="218"/>
      <c r="Y92" s="236"/>
    </row>
    <row r="93" spans="2:25" outlineLevel="1" x14ac:dyDescent="0.25">
      <c r="B93" s="465"/>
      <c r="C93" s="272"/>
      <c r="D93" s="272"/>
      <c r="E93" s="273"/>
      <c r="F93" s="299" t="s">
        <v>96</v>
      </c>
      <c r="G93" s="218"/>
      <c r="H93" s="222"/>
      <c r="I93" s="223"/>
      <c r="J93" s="223"/>
      <c r="K93" s="224"/>
      <c r="L93" s="225"/>
      <c r="M93" s="223"/>
      <c r="N93" s="223"/>
      <c r="O93" s="223"/>
      <c r="P93" s="226"/>
      <c r="Q93" s="223"/>
      <c r="R93" s="223"/>
      <c r="S93" s="223"/>
      <c r="T93" s="223"/>
      <c r="U93" s="225"/>
      <c r="V93" s="226"/>
      <c r="W93" s="218"/>
      <c r="Y93" s="236"/>
    </row>
    <row r="94" spans="2:25" x14ac:dyDescent="0.25">
      <c r="B94" s="465"/>
      <c r="C94" s="272" t="s">
        <v>97</v>
      </c>
      <c r="D94" s="272"/>
      <c r="E94" s="273"/>
      <c r="F94" s="273"/>
      <c r="G94" s="367"/>
      <c r="H94" s="368"/>
      <c r="I94" s="369"/>
      <c r="J94" s="369"/>
      <c r="K94" s="370"/>
      <c r="L94" s="364"/>
      <c r="M94" s="364"/>
      <c r="N94" s="364"/>
      <c r="O94" s="364"/>
      <c r="P94" s="364"/>
      <c r="Q94" s="364"/>
      <c r="R94" s="364"/>
      <c r="S94" s="364"/>
      <c r="T94" s="364"/>
      <c r="U94" s="364"/>
      <c r="V94" s="364"/>
      <c r="W94" s="366"/>
      <c r="Y94" s="353"/>
    </row>
    <row r="95" spans="2:25" x14ac:dyDescent="0.25">
      <c r="B95" s="465"/>
      <c r="C95" s="272"/>
      <c r="D95" s="272" t="s">
        <v>98</v>
      </c>
      <c r="E95" s="275"/>
      <c r="F95" s="273"/>
      <c r="G95" s="367"/>
      <c r="H95" s="368"/>
      <c r="I95" s="369"/>
      <c r="J95" s="369"/>
      <c r="K95" s="370"/>
      <c r="L95" s="364"/>
      <c r="M95" s="364"/>
      <c r="N95" s="364"/>
      <c r="O95" s="364"/>
      <c r="P95" s="364"/>
      <c r="Q95" s="364"/>
      <c r="R95" s="364"/>
      <c r="S95" s="364"/>
      <c r="T95" s="364"/>
      <c r="U95" s="364"/>
      <c r="V95" s="364"/>
      <c r="W95" s="366"/>
      <c r="Y95" s="237"/>
    </row>
    <row r="96" spans="2:25" x14ac:dyDescent="0.25">
      <c r="B96" s="465"/>
      <c r="C96" s="272"/>
      <c r="D96" s="272"/>
      <c r="E96" s="273" t="s">
        <v>99</v>
      </c>
      <c r="F96" s="273"/>
      <c r="G96" s="367">
        <f t="shared" ref="G96:W96" si="21">SUBTOTAL(9,G97:G100)</f>
        <v>0</v>
      </c>
      <c r="H96" s="368">
        <f t="shared" si="21"/>
        <v>0</v>
      </c>
      <c r="I96" s="369">
        <f t="shared" si="21"/>
        <v>0</v>
      </c>
      <c r="J96" s="369">
        <f t="shared" si="21"/>
        <v>0</v>
      </c>
      <c r="K96" s="370">
        <f t="shared" si="21"/>
        <v>0</v>
      </c>
      <c r="L96" s="364">
        <f t="shared" si="21"/>
        <v>0</v>
      </c>
      <c r="M96" s="364">
        <f t="shared" si="21"/>
        <v>0</v>
      </c>
      <c r="N96" s="364">
        <f t="shared" si="21"/>
        <v>0</v>
      </c>
      <c r="O96" s="364">
        <f t="shared" si="21"/>
        <v>0</v>
      </c>
      <c r="P96" s="364">
        <f t="shared" si="21"/>
        <v>0</v>
      </c>
      <c r="Q96" s="364">
        <f t="shared" si="21"/>
        <v>0</v>
      </c>
      <c r="R96" s="364">
        <f t="shared" si="21"/>
        <v>0</v>
      </c>
      <c r="S96" s="364">
        <f t="shared" si="21"/>
        <v>0</v>
      </c>
      <c r="T96" s="364">
        <f t="shared" si="21"/>
        <v>0</v>
      </c>
      <c r="U96" s="364">
        <f t="shared" si="21"/>
        <v>0</v>
      </c>
      <c r="V96" s="364">
        <f t="shared" si="21"/>
        <v>0</v>
      </c>
      <c r="W96" s="366">
        <f t="shared" si="21"/>
        <v>0</v>
      </c>
      <c r="Y96" s="354"/>
    </row>
    <row r="97" spans="2:25" outlineLevel="1" x14ac:dyDescent="0.25">
      <c r="B97" s="465"/>
      <c r="C97" s="273"/>
      <c r="D97" s="275"/>
      <c r="E97" s="275"/>
      <c r="F97" s="299" t="s">
        <v>100</v>
      </c>
      <c r="G97" s="540"/>
      <c r="H97" s="222"/>
      <c r="I97" s="223"/>
      <c r="J97" s="223"/>
      <c r="K97" s="224"/>
      <c r="L97" s="225"/>
      <c r="M97" s="223"/>
      <c r="N97" s="223"/>
      <c r="O97" s="223"/>
      <c r="P97" s="226"/>
      <c r="Q97" s="223"/>
      <c r="R97" s="223"/>
      <c r="S97" s="223"/>
      <c r="T97" s="223"/>
      <c r="U97" s="225"/>
      <c r="V97" s="226"/>
      <c r="W97" s="218"/>
      <c r="Y97" s="236"/>
    </row>
    <row r="98" spans="2:25" outlineLevel="1" x14ac:dyDescent="0.25">
      <c r="B98" s="465"/>
      <c r="C98" s="273"/>
      <c r="D98" s="275"/>
      <c r="E98" s="275"/>
      <c r="F98" s="299" t="s">
        <v>101</v>
      </c>
      <c r="G98" s="540"/>
      <c r="H98" s="222"/>
      <c r="I98" s="223"/>
      <c r="J98" s="223"/>
      <c r="K98" s="224"/>
      <c r="L98" s="225"/>
      <c r="M98" s="226"/>
      <c r="N98" s="223"/>
      <c r="O98" s="223"/>
      <c r="P98" s="223"/>
      <c r="Q98" s="223"/>
      <c r="R98" s="223"/>
      <c r="S98" s="223"/>
      <c r="T98" s="223"/>
      <c r="U98" s="223"/>
      <c r="V98" s="226"/>
      <c r="W98" s="218"/>
      <c r="Y98" s="236"/>
    </row>
    <row r="99" spans="2:25" outlineLevel="1" x14ac:dyDescent="0.25">
      <c r="B99" s="465"/>
      <c r="C99" s="273"/>
      <c r="D99" s="275"/>
      <c r="E99" s="275"/>
      <c r="F99" s="299" t="s">
        <v>102</v>
      </c>
      <c r="G99" s="540"/>
      <c r="H99" s="222"/>
      <c r="I99" s="223"/>
      <c r="J99" s="223"/>
      <c r="K99" s="224"/>
      <c r="L99" s="225"/>
      <c r="M99" s="226"/>
      <c r="N99" s="223"/>
      <c r="O99" s="223"/>
      <c r="P99" s="223"/>
      <c r="Q99" s="223"/>
      <c r="R99" s="223"/>
      <c r="S99" s="223"/>
      <c r="T99" s="223"/>
      <c r="U99" s="223"/>
      <c r="V99" s="226"/>
      <c r="W99" s="218"/>
      <c r="Y99" s="236"/>
    </row>
    <row r="100" spans="2:25" outlineLevel="1" x14ac:dyDescent="0.25">
      <c r="B100" s="465"/>
      <c r="C100" s="273"/>
      <c r="D100" s="275"/>
      <c r="E100" s="275"/>
      <c r="F100" s="299" t="s">
        <v>103</v>
      </c>
      <c r="G100" s="540"/>
      <c r="H100" s="222"/>
      <c r="I100" s="223"/>
      <c r="J100" s="223"/>
      <c r="K100" s="224"/>
      <c r="L100" s="225"/>
      <c r="M100" s="226"/>
      <c r="N100" s="223"/>
      <c r="O100" s="223"/>
      <c r="P100" s="223"/>
      <c r="Q100" s="223"/>
      <c r="R100" s="223"/>
      <c r="S100" s="223"/>
      <c r="T100" s="223"/>
      <c r="U100" s="223"/>
      <c r="V100" s="226"/>
      <c r="W100" s="218"/>
      <c r="Y100" s="236"/>
    </row>
    <row r="101" spans="2:25" x14ac:dyDescent="0.25">
      <c r="B101" s="465"/>
      <c r="C101" s="273"/>
      <c r="D101" s="275"/>
      <c r="E101" s="273" t="s">
        <v>104</v>
      </c>
      <c r="F101" s="273"/>
      <c r="G101" s="367">
        <f t="shared" ref="G101:W101" si="22">SUBTOTAL(9,G102:G103)</f>
        <v>0</v>
      </c>
      <c r="H101" s="368">
        <f t="shared" si="22"/>
        <v>0</v>
      </c>
      <c r="I101" s="369">
        <f t="shared" si="22"/>
        <v>0</v>
      </c>
      <c r="J101" s="369">
        <f t="shared" si="22"/>
        <v>0</v>
      </c>
      <c r="K101" s="370">
        <f t="shared" si="22"/>
        <v>0</v>
      </c>
      <c r="L101" s="364">
        <f t="shared" si="22"/>
        <v>0</v>
      </c>
      <c r="M101" s="364">
        <f t="shared" si="22"/>
        <v>0</v>
      </c>
      <c r="N101" s="364">
        <f t="shared" si="22"/>
        <v>0</v>
      </c>
      <c r="O101" s="364">
        <f t="shared" si="22"/>
        <v>0</v>
      </c>
      <c r="P101" s="364">
        <f t="shared" si="22"/>
        <v>0</v>
      </c>
      <c r="Q101" s="364">
        <f t="shared" si="22"/>
        <v>0</v>
      </c>
      <c r="R101" s="364">
        <f t="shared" si="22"/>
        <v>0</v>
      </c>
      <c r="S101" s="364">
        <f t="shared" si="22"/>
        <v>0</v>
      </c>
      <c r="T101" s="364">
        <f t="shared" si="22"/>
        <v>0</v>
      </c>
      <c r="U101" s="364">
        <f t="shared" si="22"/>
        <v>0</v>
      </c>
      <c r="V101" s="364">
        <f t="shared" si="22"/>
        <v>0</v>
      </c>
      <c r="W101" s="366">
        <f t="shared" si="22"/>
        <v>0</v>
      </c>
      <c r="Y101" s="238"/>
    </row>
    <row r="102" spans="2:25" outlineLevel="1" x14ac:dyDescent="0.25">
      <c r="B102" s="465"/>
      <c r="C102" s="273"/>
      <c r="D102" s="275"/>
      <c r="E102" s="275"/>
      <c r="F102" s="299" t="s">
        <v>105</v>
      </c>
      <c r="G102" s="540"/>
      <c r="H102" s="222"/>
      <c r="I102" s="223"/>
      <c r="J102" s="223"/>
      <c r="K102" s="224"/>
      <c r="L102" s="225"/>
      <c r="M102" s="226"/>
      <c r="N102" s="223"/>
      <c r="O102" s="223"/>
      <c r="P102" s="223"/>
      <c r="Q102" s="223"/>
      <c r="R102" s="223"/>
      <c r="S102" s="223"/>
      <c r="T102" s="223"/>
      <c r="U102" s="223"/>
      <c r="V102" s="226"/>
      <c r="W102" s="218"/>
      <c r="Y102" s="236"/>
    </row>
    <row r="103" spans="2:25" outlineLevel="1" x14ac:dyDescent="0.25">
      <c r="B103" s="465"/>
      <c r="C103" s="273"/>
      <c r="D103" s="275"/>
      <c r="E103" s="275"/>
      <c r="F103" s="299" t="s">
        <v>106</v>
      </c>
      <c r="G103" s="540"/>
      <c r="H103" s="222"/>
      <c r="I103" s="223"/>
      <c r="J103" s="223"/>
      <c r="K103" s="224"/>
      <c r="L103" s="225"/>
      <c r="M103" s="226"/>
      <c r="N103" s="223"/>
      <c r="O103" s="223"/>
      <c r="P103" s="223"/>
      <c r="Q103" s="223"/>
      <c r="R103" s="223"/>
      <c r="S103" s="223"/>
      <c r="T103" s="223"/>
      <c r="U103" s="223"/>
      <c r="V103" s="226"/>
      <c r="W103" s="218"/>
      <c r="Y103" s="236"/>
    </row>
    <row r="104" spans="2:25" x14ac:dyDescent="0.25">
      <c r="B104" s="465"/>
      <c r="C104" s="273"/>
      <c r="D104" s="275"/>
      <c r="E104" s="273" t="s">
        <v>107</v>
      </c>
      <c r="F104" s="273"/>
      <c r="G104" s="367">
        <f t="shared" ref="G104:W104" si="23">SUBTOTAL(9,G105:G106)</f>
        <v>0</v>
      </c>
      <c r="H104" s="368">
        <f t="shared" si="23"/>
        <v>0</v>
      </c>
      <c r="I104" s="369">
        <f t="shared" si="23"/>
        <v>0</v>
      </c>
      <c r="J104" s="369">
        <f t="shared" si="23"/>
        <v>0</v>
      </c>
      <c r="K104" s="370">
        <f t="shared" si="23"/>
        <v>0</v>
      </c>
      <c r="L104" s="364">
        <f t="shared" si="23"/>
        <v>0</v>
      </c>
      <c r="M104" s="364">
        <f t="shared" si="23"/>
        <v>0</v>
      </c>
      <c r="N104" s="364">
        <f t="shared" si="23"/>
        <v>0</v>
      </c>
      <c r="O104" s="364">
        <f t="shared" si="23"/>
        <v>0</v>
      </c>
      <c r="P104" s="364">
        <f t="shared" si="23"/>
        <v>0</v>
      </c>
      <c r="Q104" s="364">
        <f t="shared" si="23"/>
        <v>0</v>
      </c>
      <c r="R104" s="364">
        <f t="shared" si="23"/>
        <v>0</v>
      </c>
      <c r="S104" s="364">
        <f t="shared" si="23"/>
        <v>0</v>
      </c>
      <c r="T104" s="364">
        <f t="shared" si="23"/>
        <v>0</v>
      </c>
      <c r="U104" s="364">
        <f t="shared" si="23"/>
        <v>0</v>
      </c>
      <c r="V104" s="364">
        <f t="shared" si="23"/>
        <v>0</v>
      </c>
      <c r="W104" s="366">
        <f t="shared" si="23"/>
        <v>0</v>
      </c>
      <c r="Y104" s="238"/>
    </row>
    <row r="105" spans="2:25" outlineLevel="1" x14ac:dyDescent="0.25">
      <c r="B105" s="465"/>
      <c r="C105" s="273"/>
      <c r="D105" s="275"/>
      <c r="E105" s="275"/>
      <c r="F105" s="299" t="s">
        <v>108</v>
      </c>
      <c r="G105" s="540"/>
      <c r="H105" s="222"/>
      <c r="I105" s="223"/>
      <c r="J105" s="223"/>
      <c r="K105" s="224"/>
      <c r="L105" s="225"/>
      <c r="M105" s="226"/>
      <c r="N105" s="223"/>
      <c r="O105" s="223"/>
      <c r="P105" s="223"/>
      <c r="Q105" s="223"/>
      <c r="R105" s="223"/>
      <c r="S105" s="223"/>
      <c r="T105" s="223"/>
      <c r="U105" s="223"/>
      <c r="V105" s="226"/>
      <c r="W105" s="218"/>
      <c r="Y105" s="236"/>
    </row>
    <row r="106" spans="2:25" outlineLevel="1" x14ac:dyDescent="0.25">
      <c r="B106" s="465"/>
      <c r="C106" s="273"/>
      <c r="D106" s="275"/>
      <c r="E106" s="275"/>
      <c r="F106" s="299" t="s">
        <v>106</v>
      </c>
      <c r="G106" s="540"/>
      <c r="H106" s="222"/>
      <c r="I106" s="223"/>
      <c r="J106" s="223"/>
      <c r="K106" s="224"/>
      <c r="L106" s="225"/>
      <c r="M106" s="226"/>
      <c r="N106" s="223"/>
      <c r="O106" s="223"/>
      <c r="P106" s="223"/>
      <c r="Q106" s="223"/>
      <c r="R106" s="223"/>
      <c r="S106" s="223"/>
      <c r="T106" s="223"/>
      <c r="U106" s="223"/>
      <c r="V106" s="226"/>
      <c r="W106" s="218"/>
      <c r="Y106" s="236"/>
    </row>
    <row r="107" spans="2:25" x14ac:dyDescent="0.25">
      <c r="B107" s="465"/>
      <c r="C107" s="272"/>
      <c r="D107" s="272" t="s">
        <v>109</v>
      </c>
      <c r="E107" s="275"/>
      <c r="F107" s="273"/>
      <c r="G107" s="367"/>
      <c r="H107" s="368"/>
      <c r="I107" s="369"/>
      <c r="J107" s="369"/>
      <c r="K107" s="370"/>
      <c r="L107" s="364"/>
      <c r="M107" s="364"/>
      <c r="N107" s="364"/>
      <c r="O107" s="364"/>
      <c r="P107" s="364"/>
      <c r="Q107" s="364"/>
      <c r="R107" s="364"/>
      <c r="S107" s="364"/>
      <c r="T107" s="364"/>
      <c r="U107" s="364"/>
      <c r="V107" s="364"/>
      <c r="W107" s="366"/>
      <c r="Y107" s="353"/>
    </row>
    <row r="108" spans="2:25" x14ac:dyDescent="0.25">
      <c r="B108" s="465"/>
      <c r="C108" s="272"/>
      <c r="D108" s="272"/>
      <c r="E108" s="273" t="s">
        <v>110</v>
      </c>
      <c r="F108" s="273"/>
      <c r="G108" s="367">
        <f t="shared" ref="G108:W108" si="24">SUBTOTAL(9,G109:G112)</f>
        <v>0</v>
      </c>
      <c r="H108" s="368">
        <f t="shared" si="24"/>
        <v>0</v>
      </c>
      <c r="I108" s="369">
        <f t="shared" si="24"/>
        <v>0</v>
      </c>
      <c r="J108" s="369">
        <f t="shared" si="24"/>
        <v>0</v>
      </c>
      <c r="K108" s="370">
        <f t="shared" si="24"/>
        <v>0</v>
      </c>
      <c r="L108" s="364">
        <f t="shared" si="24"/>
        <v>0</v>
      </c>
      <c r="M108" s="364">
        <f t="shared" si="24"/>
        <v>0</v>
      </c>
      <c r="N108" s="364">
        <f t="shared" si="24"/>
        <v>0</v>
      </c>
      <c r="O108" s="364">
        <f t="shared" si="24"/>
        <v>0</v>
      </c>
      <c r="P108" s="364">
        <f t="shared" si="24"/>
        <v>0</v>
      </c>
      <c r="Q108" s="364">
        <f t="shared" si="24"/>
        <v>0</v>
      </c>
      <c r="R108" s="364">
        <f t="shared" si="24"/>
        <v>0</v>
      </c>
      <c r="S108" s="364">
        <f t="shared" si="24"/>
        <v>0</v>
      </c>
      <c r="T108" s="364">
        <f t="shared" si="24"/>
        <v>0</v>
      </c>
      <c r="U108" s="364">
        <f t="shared" si="24"/>
        <v>0</v>
      </c>
      <c r="V108" s="364">
        <f t="shared" si="24"/>
        <v>0</v>
      </c>
      <c r="W108" s="366">
        <f t="shared" si="24"/>
        <v>0</v>
      </c>
      <c r="Y108" s="354"/>
    </row>
    <row r="109" spans="2:25" outlineLevel="1" x14ac:dyDescent="0.25">
      <c r="B109" s="465"/>
      <c r="C109" s="273"/>
      <c r="D109" s="275"/>
      <c r="E109" s="275"/>
      <c r="F109" s="299" t="s">
        <v>111</v>
      </c>
      <c r="G109" s="540"/>
      <c r="H109" s="222"/>
      <c r="I109" s="223"/>
      <c r="J109" s="223"/>
      <c r="K109" s="224"/>
      <c r="L109" s="225"/>
      <c r="M109" s="226"/>
      <c r="N109" s="223"/>
      <c r="O109" s="223"/>
      <c r="P109" s="223"/>
      <c r="Q109" s="223"/>
      <c r="R109" s="223"/>
      <c r="S109" s="223"/>
      <c r="T109" s="223"/>
      <c r="U109" s="223"/>
      <c r="V109" s="226"/>
      <c r="W109" s="218"/>
      <c r="Y109" s="236"/>
    </row>
    <row r="110" spans="2:25" outlineLevel="1" x14ac:dyDescent="0.25">
      <c r="B110" s="465"/>
      <c r="C110" s="273"/>
      <c r="D110" s="275"/>
      <c r="E110" s="275"/>
      <c r="F110" s="299" t="s">
        <v>112</v>
      </c>
      <c r="G110" s="540"/>
      <c r="H110" s="222"/>
      <c r="I110" s="223"/>
      <c r="J110" s="223"/>
      <c r="K110" s="224"/>
      <c r="L110" s="225"/>
      <c r="M110" s="226"/>
      <c r="N110" s="223"/>
      <c r="O110" s="223"/>
      <c r="P110" s="223"/>
      <c r="Q110" s="223"/>
      <c r="R110" s="223"/>
      <c r="S110" s="223"/>
      <c r="T110" s="223"/>
      <c r="U110" s="223"/>
      <c r="V110" s="226"/>
      <c r="W110" s="218"/>
      <c r="Y110" s="236"/>
    </row>
    <row r="111" spans="2:25" outlineLevel="1" x14ac:dyDescent="0.25">
      <c r="B111" s="465"/>
      <c r="C111" s="273"/>
      <c r="D111" s="275"/>
      <c r="E111" s="275"/>
      <c r="F111" s="299" t="s">
        <v>113</v>
      </c>
      <c r="G111" s="540"/>
      <c r="H111" s="222"/>
      <c r="I111" s="223"/>
      <c r="J111" s="223"/>
      <c r="K111" s="224"/>
      <c r="L111" s="225"/>
      <c r="M111" s="226"/>
      <c r="N111" s="223"/>
      <c r="O111" s="223"/>
      <c r="P111" s="223"/>
      <c r="Q111" s="223"/>
      <c r="R111" s="223"/>
      <c r="S111" s="223"/>
      <c r="T111" s="223"/>
      <c r="U111" s="223"/>
      <c r="V111" s="226"/>
      <c r="W111" s="218"/>
      <c r="Y111" s="236"/>
    </row>
    <row r="112" spans="2:25" outlineLevel="1" x14ac:dyDescent="0.25">
      <c r="B112" s="465"/>
      <c r="C112" s="273"/>
      <c r="D112" s="275"/>
      <c r="E112" s="275"/>
      <c r="F112" s="299" t="s">
        <v>114</v>
      </c>
      <c r="G112" s="540"/>
      <c r="H112" s="222"/>
      <c r="I112" s="223"/>
      <c r="J112" s="223"/>
      <c r="K112" s="224"/>
      <c r="L112" s="225"/>
      <c r="M112" s="226"/>
      <c r="N112" s="223"/>
      <c r="O112" s="223"/>
      <c r="P112" s="223"/>
      <c r="Q112" s="223"/>
      <c r="R112" s="223"/>
      <c r="S112" s="223"/>
      <c r="T112" s="223"/>
      <c r="U112" s="223"/>
      <c r="V112" s="226"/>
      <c r="W112" s="218"/>
      <c r="Y112" s="236"/>
    </row>
    <row r="113" spans="2:25" x14ac:dyDescent="0.25">
      <c r="B113" s="465"/>
      <c r="C113" s="273"/>
      <c r="D113" s="275"/>
      <c r="E113" s="273" t="s">
        <v>115</v>
      </c>
      <c r="F113" s="273"/>
      <c r="G113" s="367">
        <f t="shared" ref="G113:W113" si="25">SUBTOTAL(9,G114:G115)</f>
        <v>0</v>
      </c>
      <c r="H113" s="368">
        <f t="shared" si="25"/>
        <v>0</v>
      </c>
      <c r="I113" s="369">
        <f t="shared" si="25"/>
        <v>0</v>
      </c>
      <c r="J113" s="369">
        <f t="shared" si="25"/>
        <v>0</v>
      </c>
      <c r="K113" s="370">
        <f t="shared" si="25"/>
        <v>0</v>
      </c>
      <c r="L113" s="364">
        <f t="shared" si="25"/>
        <v>0</v>
      </c>
      <c r="M113" s="364">
        <f t="shared" si="25"/>
        <v>0</v>
      </c>
      <c r="N113" s="364">
        <f t="shared" si="25"/>
        <v>0</v>
      </c>
      <c r="O113" s="364">
        <f t="shared" si="25"/>
        <v>0</v>
      </c>
      <c r="P113" s="364">
        <f t="shared" si="25"/>
        <v>0</v>
      </c>
      <c r="Q113" s="364">
        <f t="shared" si="25"/>
        <v>0</v>
      </c>
      <c r="R113" s="364">
        <f t="shared" si="25"/>
        <v>0</v>
      </c>
      <c r="S113" s="364">
        <f t="shared" si="25"/>
        <v>0</v>
      </c>
      <c r="T113" s="364">
        <f t="shared" si="25"/>
        <v>0</v>
      </c>
      <c r="U113" s="364">
        <f t="shared" si="25"/>
        <v>0</v>
      </c>
      <c r="V113" s="364">
        <f t="shared" si="25"/>
        <v>0</v>
      </c>
      <c r="W113" s="366">
        <f t="shared" si="25"/>
        <v>0</v>
      </c>
      <c r="Y113" s="238"/>
    </row>
    <row r="114" spans="2:25" outlineLevel="1" x14ac:dyDescent="0.25">
      <c r="B114" s="465"/>
      <c r="C114" s="273"/>
      <c r="D114" s="275"/>
      <c r="E114" s="275"/>
      <c r="F114" s="299" t="s">
        <v>116</v>
      </c>
      <c r="G114" s="540"/>
      <c r="H114" s="222"/>
      <c r="I114" s="223"/>
      <c r="J114" s="223"/>
      <c r="K114" s="224"/>
      <c r="L114" s="225"/>
      <c r="M114" s="226"/>
      <c r="N114" s="223"/>
      <c r="O114" s="223"/>
      <c r="P114" s="223"/>
      <c r="Q114" s="223"/>
      <c r="R114" s="223"/>
      <c r="S114" s="223"/>
      <c r="T114" s="223"/>
      <c r="U114" s="223"/>
      <c r="V114" s="227"/>
      <c r="W114" s="218"/>
      <c r="Y114" s="236"/>
    </row>
    <row r="115" spans="2:25" outlineLevel="1" x14ac:dyDescent="0.25">
      <c r="B115" s="465"/>
      <c r="C115" s="273"/>
      <c r="D115" s="275"/>
      <c r="E115" s="275"/>
      <c r="F115" s="299" t="s">
        <v>117</v>
      </c>
      <c r="G115" s="540"/>
      <c r="H115" s="222"/>
      <c r="I115" s="223"/>
      <c r="J115" s="223"/>
      <c r="K115" s="224"/>
      <c r="L115" s="225"/>
      <c r="M115" s="226"/>
      <c r="N115" s="223"/>
      <c r="O115" s="223"/>
      <c r="P115" s="223"/>
      <c r="Q115" s="223"/>
      <c r="R115" s="223"/>
      <c r="S115" s="223"/>
      <c r="T115" s="223"/>
      <c r="U115" s="223"/>
      <c r="V115" s="227"/>
      <c r="W115" s="218"/>
      <c r="Y115" s="236"/>
    </row>
    <row r="116" spans="2:25" x14ac:dyDescent="0.25">
      <c r="B116" s="465"/>
      <c r="C116" s="273"/>
      <c r="D116" s="275"/>
      <c r="E116" s="273" t="s">
        <v>118</v>
      </c>
      <c r="F116" s="273"/>
      <c r="G116" s="367">
        <f t="shared" ref="G116:W116" si="26">SUBTOTAL(9,G117:G118)</f>
        <v>0</v>
      </c>
      <c r="H116" s="368">
        <f t="shared" si="26"/>
        <v>0</v>
      </c>
      <c r="I116" s="369">
        <f t="shared" si="26"/>
        <v>0</v>
      </c>
      <c r="J116" s="369">
        <f t="shared" si="26"/>
        <v>0</v>
      </c>
      <c r="K116" s="370">
        <f t="shared" si="26"/>
        <v>0</v>
      </c>
      <c r="L116" s="364">
        <f t="shared" si="26"/>
        <v>0</v>
      </c>
      <c r="M116" s="364">
        <f t="shared" si="26"/>
        <v>0</v>
      </c>
      <c r="N116" s="364">
        <f t="shared" si="26"/>
        <v>0</v>
      </c>
      <c r="O116" s="364">
        <f t="shared" si="26"/>
        <v>0</v>
      </c>
      <c r="P116" s="364">
        <f t="shared" si="26"/>
        <v>0</v>
      </c>
      <c r="Q116" s="364">
        <f t="shared" si="26"/>
        <v>0</v>
      </c>
      <c r="R116" s="364">
        <f t="shared" si="26"/>
        <v>0</v>
      </c>
      <c r="S116" s="364">
        <f t="shared" si="26"/>
        <v>0</v>
      </c>
      <c r="T116" s="364">
        <f t="shared" si="26"/>
        <v>0</v>
      </c>
      <c r="U116" s="364">
        <f t="shared" si="26"/>
        <v>0</v>
      </c>
      <c r="V116" s="364">
        <f t="shared" si="26"/>
        <v>0</v>
      </c>
      <c r="W116" s="366">
        <f t="shared" si="26"/>
        <v>0</v>
      </c>
      <c r="Y116" s="238"/>
    </row>
    <row r="117" spans="2:25" outlineLevel="1" x14ac:dyDescent="0.25">
      <c r="B117" s="465"/>
      <c r="C117" s="273"/>
      <c r="D117" s="275"/>
      <c r="E117" s="275"/>
      <c r="F117" s="299" t="s">
        <v>119</v>
      </c>
      <c r="G117" s="540"/>
      <c r="H117" s="222"/>
      <c r="I117" s="223"/>
      <c r="J117" s="223"/>
      <c r="K117" s="224"/>
      <c r="L117" s="225"/>
      <c r="M117" s="226"/>
      <c r="N117" s="223"/>
      <c r="O117" s="223"/>
      <c r="P117" s="223"/>
      <c r="Q117" s="223"/>
      <c r="R117" s="223"/>
      <c r="S117" s="223"/>
      <c r="T117" s="223"/>
      <c r="U117" s="223"/>
      <c r="V117" s="227"/>
      <c r="W117" s="218"/>
      <c r="Y117" s="236"/>
    </row>
    <row r="118" spans="2:25" outlineLevel="1" x14ac:dyDescent="0.25">
      <c r="B118" s="465"/>
      <c r="C118" s="273"/>
      <c r="D118" s="275"/>
      <c r="E118" s="275"/>
      <c r="F118" s="299" t="s">
        <v>120</v>
      </c>
      <c r="G118" s="540"/>
      <c r="H118" s="222"/>
      <c r="I118" s="223"/>
      <c r="J118" s="223"/>
      <c r="K118" s="224"/>
      <c r="L118" s="225"/>
      <c r="M118" s="226"/>
      <c r="N118" s="223"/>
      <c r="O118" s="223"/>
      <c r="P118" s="223"/>
      <c r="Q118" s="223"/>
      <c r="R118" s="223"/>
      <c r="S118" s="223"/>
      <c r="T118" s="223"/>
      <c r="U118" s="223"/>
      <c r="V118" s="227"/>
      <c r="W118" s="218"/>
      <c r="Y118" s="236"/>
    </row>
    <row r="119" spans="2:25" x14ac:dyDescent="0.25">
      <c r="B119" s="465"/>
      <c r="C119" s="273"/>
      <c r="D119" s="276" t="s">
        <v>121</v>
      </c>
      <c r="E119" s="275"/>
      <c r="F119" s="273"/>
      <c r="G119" s="367">
        <f>SUBTOTAL(9,G120:G122)</f>
        <v>0</v>
      </c>
      <c r="H119" s="368">
        <f t="shared" ref="H119:W119" si="27">SUBTOTAL(9,H120:H121)</f>
        <v>0</v>
      </c>
      <c r="I119" s="369">
        <f t="shared" si="27"/>
        <v>0</v>
      </c>
      <c r="J119" s="369">
        <f t="shared" si="27"/>
        <v>0</v>
      </c>
      <c r="K119" s="370">
        <f t="shared" si="27"/>
        <v>0</v>
      </c>
      <c r="L119" s="364">
        <f t="shared" si="27"/>
        <v>0</v>
      </c>
      <c r="M119" s="364">
        <f t="shared" si="27"/>
        <v>0</v>
      </c>
      <c r="N119" s="364">
        <f t="shared" si="27"/>
        <v>0</v>
      </c>
      <c r="O119" s="364">
        <f t="shared" si="27"/>
        <v>0</v>
      </c>
      <c r="P119" s="364">
        <f t="shared" si="27"/>
        <v>0</v>
      </c>
      <c r="Q119" s="364">
        <f t="shared" si="27"/>
        <v>0</v>
      </c>
      <c r="R119" s="364">
        <f t="shared" si="27"/>
        <v>0</v>
      </c>
      <c r="S119" s="364">
        <f t="shared" si="27"/>
        <v>0</v>
      </c>
      <c r="T119" s="364">
        <f t="shared" si="27"/>
        <v>0</v>
      </c>
      <c r="U119" s="364">
        <f t="shared" si="27"/>
        <v>0</v>
      </c>
      <c r="V119" s="364">
        <f t="shared" si="27"/>
        <v>0</v>
      </c>
      <c r="W119" s="366">
        <f t="shared" si="27"/>
        <v>0</v>
      </c>
      <c r="Y119" s="238"/>
    </row>
    <row r="120" spans="2:25" outlineLevel="1" x14ac:dyDescent="0.25">
      <c r="B120" s="465"/>
      <c r="C120" s="273"/>
      <c r="D120" s="275"/>
      <c r="E120" s="275"/>
      <c r="F120" s="299" t="s">
        <v>122</v>
      </c>
      <c r="G120" s="540"/>
      <c r="H120" s="222"/>
      <c r="I120" s="223"/>
      <c r="J120" s="223"/>
      <c r="K120" s="224"/>
      <c r="L120" s="225"/>
      <c r="M120" s="226"/>
      <c r="N120" s="223"/>
      <c r="O120" s="223"/>
      <c r="P120" s="223"/>
      <c r="Q120" s="223"/>
      <c r="R120" s="223"/>
      <c r="S120" s="223"/>
      <c r="T120" s="223"/>
      <c r="U120" s="223"/>
      <c r="V120" s="227"/>
      <c r="W120" s="218"/>
      <c r="Y120" s="236"/>
    </row>
    <row r="121" spans="2:25" outlineLevel="1" x14ac:dyDescent="0.25">
      <c r="B121" s="465"/>
      <c r="C121" s="273"/>
      <c r="D121" s="275"/>
      <c r="E121" s="275"/>
      <c r="F121" s="299" t="s">
        <v>123</v>
      </c>
      <c r="G121" s="540"/>
      <c r="H121" s="222"/>
      <c r="I121" s="223"/>
      <c r="J121" s="223"/>
      <c r="K121" s="224"/>
      <c r="L121" s="225"/>
      <c r="M121" s="226"/>
      <c r="N121" s="223"/>
      <c r="O121" s="223"/>
      <c r="P121" s="223"/>
      <c r="Q121" s="223"/>
      <c r="R121" s="223"/>
      <c r="S121" s="223"/>
      <c r="T121" s="223"/>
      <c r="U121" s="223"/>
      <c r="V121" s="227"/>
      <c r="W121" s="218"/>
      <c r="Y121" s="236"/>
    </row>
    <row r="122" spans="2:25" outlineLevel="1" x14ac:dyDescent="0.25">
      <c r="B122" s="465"/>
      <c r="C122" s="273"/>
      <c r="D122" s="275"/>
      <c r="E122" s="275"/>
      <c r="F122" s="299" t="s">
        <v>124</v>
      </c>
      <c r="G122" s="540"/>
      <c r="H122" s="34"/>
      <c r="I122" s="33"/>
      <c r="J122" s="33"/>
      <c r="K122" s="35"/>
      <c r="L122" s="33"/>
      <c r="M122" s="33"/>
      <c r="N122" s="33"/>
      <c r="O122" s="33"/>
      <c r="P122" s="33"/>
      <c r="Q122" s="33"/>
      <c r="R122" s="33"/>
      <c r="S122" s="33"/>
      <c r="T122" s="33"/>
      <c r="U122" s="33"/>
      <c r="V122" s="33"/>
      <c r="W122" s="40"/>
      <c r="Y122" s="236"/>
    </row>
    <row r="123" spans="2:25" x14ac:dyDescent="0.25">
      <c r="B123" s="465"/>
      <c r="C123" s="273"/>
      <c r="D123" s="272" t="s">
        <v>125</v>
      </c>
      <c r="E123" s="275"/>
      <c r="F123" s="273"/>
      <c r="G123" s="367">
        <f>SUBTOTAL(9,G124:G126)</f>
        <v>0</v>
      </c>
      <c r="H123" s="368">
        <f t="shared" ref="H123:W123" si="28">SUBTOTAL(9,H124:H125)</f>
        <v>0</v>
      </c>
      <c r="I123" s="369">
        <f t="shared" si="28"/>
        <v>0</v>
      </c>
      <c r="J123" s="369">
        <f t="shared" si="28"/>
        <v>0</v>
      </c>
      <c r="K123" s="370">
        <f t="shared" si="28"/>
        <v>0</v>
      </c>
      <c r="L123" s="364">
        <f t="shared" si="28"/>
        <v>0</v>
      </c>
      <c r="M123" s="364">
        <f t="shared" si="28"/>
        <v>0</v>
      </c>
      <c r="N123" s="364">
        <f t="shared" si="28"/>
        <v>0</v>
      </c>
      <c r="O123" s="364">
        <f t="shared" si="28"/>
        <v>0</v>
      </c>
      <c r="P123" s="364">
        <f t="shared" si="28"/>
        <v>0</v>
      </c>
      <c r="Q123" s="364">
        <f t="shared" si="28"/>
        <v>0</v>
      </c>
      <c r="R123" s="364">
        <f t="shared" si="28"/>
        <v>0</v>
      </c>
      <c r="S123" s="364">
        <f t="shared" si="28"/>
        <v>0</v>
      </c>
      <c r="T123" s="364">
        <f t="shared" si="28"/>
        <v>0</v>
      </c>
      <c r="U123" s="364">
        <f t="shared" si="28"/>
        <v>0</v>
      </c>
      <c r="V123" s="364">
        <f t="shared" si="28"/>
        <v>0</v>
      </c>
      <c r="W123" s="366">
        <f t="shared" si="28"/>
        <v>0</v>
      </c>
      <c r="Y123" s="238"/>
    </row>
    <row r="124" spans="2:25" outlineLevel="1" x14ac:dyDescent="0.25">
      <c r="B124" s="465"/>
      <c r="C124" s="273"/>
      <c r="D124" s="273"/>
      <c r="E124" s="275"/>
      <c r="F124" s="299" t="s">
        <v>126</v>
      </c>
      <c r="G124" s="540"/>
      <c r="H124" s="222"/>
      <c r="I124" s="223"/>
      <c r="J124" s="223"/>
      <c r="K124" s="224"/>
      <c r="L124" s="225"/>
      <c r="M124" s="226"/>
      <c r="N124" s="223"/>
      <c r="O124" s="223"/>
      <c r="P124" s="223"/>
      <c r="Q124" s="223"/>
      <c r="R124" s="223"/>
      <c r="S124" s="223"/>
      <c r="T124" s="223"/>
      <c r="U124" s="223"/>
      <c r="V124" s="227"/>
      <c r="W124" s="218"/>
      <c r="Y124" s="236"/>
    </row>
    <row r="125" spans="2:25" outlineLevel="1" x14ac:dyDescent="0.25">
      <c r="B125" s="465"/>
      <c r="C125" s="273"/>
      <c r="D125" s="275"/>
      <c r="E125" s="275"/>
      <c r="F125" s="299" t="s">
        <v>127</v>
      </c>
      <c r="G125" s="540"/>
      <c r="H125" s="222"/>
      <c r="I125" s="223"/>
      <c r="J125" s="223"/>
      <c r="K125" s="224"/>
      <c r="L125" s="225"/>
      <c r="M125" s="226"/>
      <c r="N125" s="228"/>
      <c r="O125" s="228"/>
      <c r="P125" s="228"/>
      <c r="Q125" s="228"/>
      <c r="R125" s="228"/>
      <c r="S125" s="228"/>
      <c r="T125" s="228"/>
      <c r="U125" s="228"/>
      <c r="V125" s="227"/>
      <c r="W125" s="218"/>
      <c r="Y125" s="236"/>
    </row>
    <row r="126" spans="2:25" outlineLevel="1" x14ac:dyDescent="0.25">
      <c r="B126" s="465"/>
      <c r="C126" s="273"/>
      <c r="D126" s="272"/>
      <c r="E126" s="275"/>
      <c r="F126" s="299" t="s">
        <v>128</v>
      </c>
      <c r="G126" s="540"/>
      <c r="H126" s="81"/>
      <c r="I126" s="53"/>
      <c r="J126" s="53"/>
      <c r="K126" s="82"/>
      <c r="L126" s="33"/>
      <c r="M126" s="33"/>
      <c r="N126" s="83"/>
      <c r="O126" s="83"/>
      <c r="P126" s="83"/>
      <c r="Q126" s="83"/>
      <c r="R126" s="83"/>
      <c r="S126" s="83"/>
      <c r="T126" s="83"/>
      <c r="U126" s="83"/>
      <c r="V126" s="33"/>
      <c r="W126" s="40"/>
      <c r="Y126" s="236"/>
    </row>
    <row r="127" spans="2:25" x14ac:dyDescent="0.25">
      <c r="B127" s="465"/>
      <c r="C127" s="273"/>
      <c r="D127" s="272" t="s">
        <v>129</v>
      </c>
      <c r="E127" s="275"/>
      <c r="F127" s="275"/>
      <c r="G127" s="367">
        <f>SUBTOTAL(9,G128:G129)</f>
        <v>0</v>
      </c>
      <c r="H127" s="368">
        <f t="shared" ref="H127:W127" si="29">SUBTOTAL(9,H128)</f>
        <v>0</v>
      </c>
      <c r="I127" s="369">
        <f t="shared" si="29"/>
        <v>0</v>
      </c>
      <c r="J127" s="369">
        <f t="shared" si="29"/>
        <v>0</v>
      </c>
      <c r="K127" s="370">
        <f t="shared" si="29"/>
        <v>0</v>
      </c>
      <c r="L127" s="364">
        <f t="shared" si="29"/>
        <v>0</v>
      </c>
      <c r="M127" s="364">
        <f t="shared" si="29"/>
        <v>0</v>
      </c>
      <c r="N127" s="364">
        <f t="shared" si="29"/>
        <v>0</v>
      </c>
      <c r="O127" s="364">
        <f t="shared" si="29"/>
        <v>0</v>
      </c>
      <c r="P127" s="364">
        <f t="shared" si="29"/>
        <v>0</v>
      </c>
      <c r="Q127" s="364">
        <f t="shared" si="29"/>
        <v>0</v>
      </c>
      <c r="R127" s="364">
        <f t="shared" si="29"/>
        <v>0</v>
      </c>
      <c r="S127" s="364">
        <f t="shared" si="29"/>
        <v>0</v>
      </c>
      <c r="T127" s="364">
        <f t="shared" si="29"/>
        <v>0</v>
      </c>
      <c r="U127" s="364">
        <f t="shared" si="29"/>
        <v>0</v>
      </c>
      <c r="V127" s="364">
        <f t="shared" si="29"/>
        <v>0</v>
      </c>
      <c r="W127" s="366">
        <f t="shared" si="29"/>
        <v>0</v>
      </c>
      <c r="Y127" s="238"/>
    </row>
    <row r="128" spans="2:25" outlineLevel="1" x14ac:dyDescent="0.25">
      <c r="B128" s="465"/>
      <c r="C128" s="273"/>
      <c r="D128" s="273"/>
      <c r="E128" s="275"/>
      <c r="F128" s="299" t="s">
        <v>130</v>
      </c>
      <c r="G128" s="540"/>
      <c r="H128" s="225"/>
      <c r="I128" s="223"/>
      <c r="J128" s="223"/>
      <c r="K128" s="224"/>
      <c r="L128" s="225"/>
      <c r="M128" s="226"/>
      <c r="N128" s="223"/>
      <c r="O128" s="223"/>
      <c r="P128" s="223"/>
      <c r="Q128" s="223"/>
      <c r="R128" s="223"/>
      <c r="S128" s="223"/>
      <c r="T128" s="223"/>
      <c r="U128" s="223"/>
      <c r="V128" s="227"/>
      <c r="W128" s="218"/>
      <c r="Y128" s="236"/>
    </row>
    <row r="129" spans="2:25" outlineLevel="1" x14ac:dyDescent="0.25">
      <c r="B129" s="465"/>
      <c r="C129" s="273"/>
      <c r="D129" s="273"/>
      <c r="E129" s="275"/>
      <c r="F129" s="299" t="s">
        <v>131</v>
      </c>
      <c r="G129" s="540"/>
      <c r="H129" s="368"/>
      <c r="I129" s="369"/>
      <c r="J129" s="369"/>
      <c r="K129" s="370"/>
      <c r="L129" s="364"/>
      <c r="M129" s="364"/>
      <c r="N129" s="364"/>
      <c r="O129" s="364"/>
      <c r="P129" s="364"/>
      <c r="Q129" s="364"/>
      <c r="R129" s="364"/>
      <c r="S129" s="364"/>
      <c r="T129" s="364"/>
      <c r="U129" s="364"/>
      <c r="V129" s="364"/>
      <c r="W129" s="366"/>
      <c r="Y129" s="236"/>
    </row>
    <row r="130" spans="2:25" x14ac:dyDescent="0.25">
      <c r="B130" s="465"/>
      <c r="C130" s="273"/>
      <c r="D130" s="272" t="s">
        <v>132</v>
      </c>
      <c r="E130" s="275"/>
      <c r="F130" s="273"/>
      <c r="G130" s="367">
        <f t="shared" ref="G130:W130" si="30">SUBTOTAL(9,G131:G134)</f>
        <v>0</v>
      </c>
      <c r="H130" s="368">
        <f t="shared" si="30"/>
        <v>0</v>
      </c>
      <c r="I130" s="369">
        <f t="shared" si="30"/>
        <v>0</v>
      </c>
      <c r="J130" s="369">
        <f t="shared" si="30"/>
        <v>0</v>
      </c>
      <c r="K130" s="370">
        <f t="shared" si="30"/>
        <v>0</v>
      </c>
      <c r="L130" s="364">
        <f t="shared" si="30"/>
        <v>0</v>
      </c>
      <c r="M130" s="364">
        <f t="shared" si="30"/>
        <v>0</v>
      </c>
      <c r="N130" s="364">
        <f t="shared" si="30"/>
        <v>0</v>
      </c>
      <c r="O130" s="364">
        <f t="shared" si="30"/>
        <v>0</v>
      </c>
      <c r="P130" s="364">
        <f t="shared" si="30"/>
        <v>0</v>
      </c>
      <c r="Q130" s="364">
        <f t="shared" si="30"/>
        <v>0</v>
      </c>
      <c r="R130" s="364">
        <f t="shared" si="30"/>
        <v>0</v>
      </c>
      <c r="S130" s="364">
        <f t="shared" si="30"/>
        <v>0</v>
      </c>
      <c r="T130" s="364">
        <f t="shared" si="30"/>
        <v>0</v>
      </c>
      <c r="U130" s="364">
        <f t="shared" si="30"/>
        <v>0</v>
      </c>
      <c r="V130" s="364">
        <f t="shared" si="30"/>
        <v>0</v>
      </c>
      <c r="W130" s="366">
        <f t="shared" si="30"/>
        <v>0</v>
      </c>
      <c r="Y130" s="238"/>
    </row>
    <row r="131" spans="2:25" outlineLevel="1" x14ac:dyDescent="0.25">
      <c r="B131" s="465"/>
      <c r="C131" s="273"/>
      <c r="D131" s="273"/>
      <c r="E131" s="275"/>
      <c r="F131" s="299" t="s">
        <v>133</v>
      </c>
      <c r="G131" s="540"/>
      <c r="H131" s="222"/>
      <c r="I131" s="223"/>
      <c r="J131" s="223"/>
      <c r="K131" s="224"/>
      <c r="L131" s="225"/>
      <c r="M131" s="226"/>
      <c r="N131" s="223"/>
      <c r="O131" s="223"/>
      <c r="P131" s="223"/>
      <c r="Q131" s="223"/>
      <c r="R131" s="223"/>
      <c r="S131" s="223"/>
      <c r="T131" s="223"/>
      <c r="U131" s="223"/>
      <c r="V131" s="227"/>
      <c r="W131" s="218"/>
      <c r="Y131" s="236"/>
    </row>
    <row r="132" spans="2:25" outlineLevel="1" x14ac:dyDescent="0.25">
      <c r="B132" s="465"/>
      <c r="C132" s="275"/>
      <c r="D132" s="275"/>
      <c r="E132" s="275"/>
      <c r="F132" s="299" t="s">
        <v>134</v>
      </c>
      <c r="G132" s="540"/>
      <c r="H132" s="222"/>
      <c r="I132" s="223"/>
      <c r="J132" s="223"/>
      <c r="K132" s="224"/>
      <c r="L132" s="225"/>
      <c r="M132" s="226"/>
      <c r="N132" s="223"/>
      <c r="O132" s="223"/>
      <c r="P132" s="223"/>
      <c r="Q132" s="223"/>
      <c r="R132" s="223"/>
      <c r="S132" s="223"/>
      <c r="T132" s="223"/>
      <c r="U132" s="223"/>
      <c r="V132" s="227"/>
      <c r="W132" s="218"/>
      <c r="Y132" s="236"/>
    </row>
    <row r="133" spans="2:25" outlineLevel="1" x14ac:dyDescent="0.25">
      <c r="B133" s="465"/>
      <c r="C133" s="275"/>
      <c r="D133" s="275"/>
      <c r="E133" s="275"/>
      <c r="F133" s="299" t="s">
        <v>135</v>
      </c>
      <c r="G133" s="540"/>
      <c r="H133" s="222"/>
      <c r="I133" s="223"/>
      <c r="J133" s="223"/>
      <c r="K133" s="224"/>
      <c r="L133" s="225"/>
      <c r="M133" s="226"/>
      <c r="N133" s="223"/>
      <c r="O133" s="223"/>
      <c r="P133" s="223"/>
      <c r="Q133" s="223"/>
      <c r="R133" s="223"/>
      <c r="S133" s="223"/>
      <c r="T133" s="223"/>
      <c r="U133" s="223"/>
      <c r="V133" s="227"/>
      <c r="W133" s="218"/>
      <c r="Y133" s="236"/>
    </row>
    <row r="134" spans="2:25" outlineLevel="1" x14ac:dyDescent="0.25">
      <c r="B134" s="465"/>
      <c r="C134" s="275"/>
      <c r="D134" s="275"/>
      <c r="E134" s="275"/>
      <c r="F134" s="456" t="s">
        <v>136</v>
      </c>
      <c r="G134" s="540"/>
      <c r="H134" s="222"/>
      <c r="I134" s="223"/>
      <c r="J134" s="223"/>
      <c r="K134" s="224"/>
      <c r="L134" s="225"/>
      <c r="M134" s="226"/>
      <c r="N134" s="223"/>
      <c r="O134" s="223"/>
      <c r="P134" s="223"/>
      <c r="Q134" s="223"/>
      <c r="R134" s="223"/>
      <c r="S134" s="223"/>
      <c r="T134" s="223"/>
      <c r="U134" s="223"/>
      <c r="V134" s="227"/>
      <c r="W134" s="218"/>
      <c r="Y134" s="236"/>
    </row>
    <row r="135" spans="2:25" x14ac:dyDescent="0.25">
      <c r="B135" s="465"/>
      <c r="C135" s="272" t="s">
        <v>137</v>
      </c>
      <c r="D135" s="275"/>
      <c r="E135" s="275"/>
      <c r="F135" s="273"/>
      <c r="G135" s="367"/>
      <c r="H135" s="368"/>
      <c r="I135" s="369"/>
      <c r="J135" s="369"/>
      <c r="K135" s="370"/>
      <c r="L135" s="364"/>
      <c r="M135" s="364"/>
      <c r="N135" s="364"/>
      <c r="O135" s="364"/>
      <c r="P135" s="364"/>
      <c r="Q135" s="364"/>
      <c r="R135" s="364"/>
      <c r="S135" s="364"/>
      <c r="T135" s="364"/>
      <c r="U135" s="364"/>
      <c r="V135" s="364"/>
      <c r="W135" s="366"/>
      <c r="Y135" s="353"/>
    </row>
    <row r="136" spans="2:25" x14ac:dyDescent="0.25">
      <c r="B136" s="465"/>
      <c r="C136" s="272"/>
      <c r="D136" s="276" t="s">
        <v>20</v>
      </c>
      <c r="E136" s="273"/>
      <c r="F136" s="273"/>
      <c r="G136" s="367"/>
      <c r="H136" s="368"/>
      <c r="I136" s="369"/>
      <c r="J136" s="369"/>
      <c r="K136" s="370"/>
      <c r="L136" s="364"/>
      <c r="M136" s="364"/>
      <c r="N136" s="364"/>
      <c r="O136" s="364"/>
      <c r="P136" s="364"/>
      <c r="Q136" s="364"/>
      <c r="R136" s="364"/>
      <c r="S136" s="364"/>
      <c r="T136" s="364"/>
      <c r="U136" s="364"/>
      <c r="V136" s="364"/>
      <c r="W136" s="366"/>
      <c r="Y136" s="237"/>
    </row>
    <row r="137" spans="2:25" x14ac:dyDescent="0.25">
      <c r="B137" s="465"/>
      <c r="C137" s="272"/>
      <c r="D137" s="272"/>
      <c r="E137" s="273" t="s">
        <v>21</v>
      </c>
      <c r="F137" s="273"/>
      <c r="G137" s="367">
        <f t="shared" ref="G137:W137" si="31">SUBTOTAL(9,G138:G141)</f>
        <v>0</v>
      </c>
      <c r="H137" s="368">
        <f t="shared" si="31"/>
        <v>0</v>
      </c>
      <c r="I137" s="369">
        <f t="shared" si="31"/>
        <v>0</v>
      </c>
      <c r="J137" s="369">
        <f t="shared" si="31"/>
        <v>0</v>
      </c>
      <c r="K137" s="370">
        <f t="shared" si="31"/>
        <v>0</v>
      </c>
      <c r="L137" s="364">
        <f t="shared" si="31"/>
        <v>0</v>
      </c>
      <c r="M137" s="364">
        <f t="shared" si="31"/>
        <v>0</v>
      </c>
      <c r="N137" s="364">
        <f t="shared" si="31"/>
        <v>0</v>
      </c>
      <c r="O137" s="364">
        <f t="shared" si="31"/>
        <v>0</v>
      </c>
      <c r="P137" s="364">
        <f t="shared" si="31"/>
        <v>0</v>
      </c>
      <c r="Q137" s="364">
        <f t="shared" si="31"/>
        <v>0</v>
      </c>
      <c r="R137" s="364">
        <f t="shared" si="31"/>
        <v>0</v>
      </c>
      <c r="S137" s="364">
        <f t="shared" si="31"/>
        <v>0</v>
      </c>
      <c r="T137" s="364">
        <f t="shared" si="31"/>
        <v>0</v>
      </c>
      <c r="U137" s="364">
        <f t="shared" si="31"/>
        <v>0</v>
      </c>
      <c r="V137" s="364">
        <f t="shared" si="31"/>
        <v>0</v>
      </c>
      <c r="W137" s="366">
        <f t="shared" si="31"/>
        <v>0</v>
      </c>
      <c r="Y137" s="354"/>
    </row>
    <row r="138" spans="2:25" outlineLevel="1" x14ac:dyDescent="0.25">
      <c r="B138" s="465"/>
      <c r="C138" s="272"/>
      <c r="D138" s="272"/>
      <c r="E138" s="273"/>
      <c r="F138" s="299" t="s">
        <v>22</v>
      </c>
      <c r="G138" s="218"/>
      <c r="H138" s="222"/>
      <c r="I138" s="223"/>
      <c r="J138" s="223"/>
      <c r="K138" s="224"/>
      <c r="L138" s="225"/>
      <c r="M138" s="226"/>
      <c r="N138" s="223"/>
      <c r="O138" s="223"/>
      <c r="P138" s="223"/>
      <c r="Q138" s="223"/>
      <c r="R138" s="223"/>
      <c r="S138" s="223"/>
      <c r="T138" s="223"/>
      <c r="U138" s="223"/>
      <c r="V138" s="227"/>
      <c r="W138" s="218"/>
      <c r="Y138" s="236"/>
    </row>
    <row r="139" spans="2:25" outlineLevel="1" x14ac:dyDescent="0.25">
      <c r="B139" s="465"/>
      <c r="C139" s="272"/>
      <c r="D139" s="272"/>
      <c r="E139" s="273"/>
      <c r="F139" s="299" t="s">
        <v>23</v>
      </c>
      <c r="G139" s="218"/>
      <c r="H139" s="222"/>
      <c r="I139" s="223"/>
      <c r="J139" s="223"/>
      <c r="K139" s="224"/>
      <c r="L139" s="225"/>
      <c r="M139" s="226"/>
      <c r="N139" s="223"/>
      <c r="O139" s="223"/>
      <c r="P139" s="223"/>
      <c r="Q139" s="223"/>
      <c r="R139" s="223"/>
      <c r="S139" s="223"/>
      <c r="T139" s="223"/>
      <c r="U139" s="223"/>
      <c r="V139" s="227"/>
      <c r="W139" s="218"/>
      <c r="Y139" s="236"/>
    </row>
    <row r="140" spans="2:25" outlineLevel="1" x14ac:dyDescent="0.25">
      <c r="B140" s="465"/>
      <c r="C140" s="272"/>
      <c r="D140" s="272"/>
      <c r="E140" s="273"/>
      <c r="F140" s="299" t="s">
        <v>24</v>
      </c>
      <c r="G140" s="218"/>
      <c r="H140" s="222"/>
      <c r="I140" s="223"/>
      <c r="J140" s="223"/>
      <c r="K140" s="224"/>
      <c r="L140" s="225"/>
      <c r="M140" s="226"/>
      <c r="N140" s="223"/>
      <c r="O140" s="223"/>
      <c r="P140" s="223"/>
      <c r="Q140" s="223"/>
      <c r="R140" s="223"/>
      <c r="S140" s="223"/>
      <c r="T140" s="223"/>
      <c r="U140" s="223"/>
      <c r="V140" s="227"/>
      <c r="W140" s="218"/>
      <c r="Y140" s="236"/>
    </row>
    <row r="141" spans="2:25" outlineLevel="1" x14ac:dyDescent="0.25">
      <c r="B141" s="465"/>
      <c r="C141" s="272"/>
      <c r="D141" s="272"/>
      <c r="E141" s="273"/>
      <c r="F141" s="299" t="s">
        <v>25</v>
      </c>
      <c r="G141" s="218"/>
      <c r="H141" s="222"/>
      <c r="I141" s="223"/>
      <c r="J141" s="223"/>
      <c r="K141" s="224"/>
      <c r="L141" s="225"/>
      <c r="M141" s="226"/>
      <c r="N141" s="223"/>
      <c r="O141" s="223"/>
      <c r="P141" s="223"/>
      <c r="Q141" s="223"/>
      <c r="R141" s="223"/>
      <c r="S141" s="223"/>
      <c r="T141" s="223"/>
      <c r="U141" s="223"/>
      <c r="V141" s="227"/>
      <c r="W141" s="218"/>
      <c r="Y141" s="236"/>
    </row>
    <row r="142" spans="2:25" x14ac:dyDescent="0.25">
      <c r="B142" s="465"/>
      <c r="C142" s="272"/>
      <c r="D142" s="272"/>
      <c r="E142" s="273" t="s">
        <v>26</v>
      </c>
      <c r="F142" s="273"/>
      <c r="G142" s="367">
        <f t="shared" ref="G142:W142" si="32">SUBTOTAL(9,G143:G146)</f>
        <v>0</v>
      </c>
      <c r="H142" s="368">
        <f t="shared" si="32"/>
        <v>0</v>
      </c>
      <c r="I142" s="369">
        <f t="shared" si="32"/>
        <v>0</v>
      </c>
      <c r="J142" s="369">
        <f t="shared" si="32"/>
        <v>0</v>
      </c>
      <c r="K142" s="370">
        <f t="shared" si="32"/>
        <v>0</v>
      </c>
      <c r="L142" s="364">
        <f t="shared" si="32"/>
        <v>0</v>
      </c>
      <c r="M142" s="364">
        <f t="shared" si="32"/>
        <v>0</v>
      </c>
      <c r="N142" s="364">
        <f t="shared" si="32"/>
        <v>0</v>
      </c>
      <c r="O142" s="364">
        <f t="shared" si="32"/>
        <v>0</v>
      </c>
      <c r="P142" s="364">
        <f t="shared" si="32"/>
        <v>0</v>
      </c>
      <c r="Q142" s="364">
        <f t="shared" si="32"/>
        <v>0</v>
      </c>
      <c r="R142" s="364">
        <f t="shared" si="32"/>
        <v>0</v>
      </c>
      <c r="S142" s="364">
        <f t="shared" si="32"/>
        <v>0</v>
      </c>
      <c r="T142" s="364">
        <f t="shared" si="32"/>
        <v>0</v>
      </c>
      <c r="U142" s="364">
        <f t="shared" si="32"/>
        <v>0</v>
      </c>
      <c r="V142" s="364">
        <f t="shared" si="32"/>
        <v>0</v>
      </c>
      <c r="W142" s="366">
        <f t="shared" si="32"/>
        <v>0</v>
      </c>
      <c r="Y142" s="238"/>
    </row>
    <row r="143" spans="2:25" outlineLevel="1" x14ac:dyDescent="0.25">
      <c r="B143" s="465"/>
      <c r="C143" s="272"/>
      <c r="D143" s="272"/>
      <c r="E143" s="273"/>
      <c r="F143" s="299" t="s">
        <v>27</v>
      </c>
      <c r="G143" s="218"/>
      <c r="H143" s="222"/>
      <c r="I143" s="223"/>
      <c r="J143" s="223"/>
      <c r="K143" s="224"/>
      <c r="L143" s="225"/>
      <c r="M143" s="226"/>
      <c r="N143" s="223"/>
      <c r="O143" s="223"/>
      <c r="P143" s="223"/>
      <c r="Q143" s="223"/>
      <c r="R143" s="223"/>
      <c r="S143" s="223"/>
      <c r="T143" s="223"/>
      <c r="U143" s="223"/>
      <c r="V143" s="227"/>
      <c r="W143" s="218"/>
      <c r="Y143" s="236"/>
    </row>
    <row r="144" spans="2:25" outlineLevel="1" x14ac:dyDescent="0.25">
      <c r="B144" s="465"/>
      <c r="C144" s="272"/>
      <c r="D144" s="272"/>
      <c r="E144" s="273"/>
      <c r="F144" s="299" t="s">
        <v>28</v>
      </c>
      <c r="G144" s="218"/>
      <c r="H144" s="222"/>
      <c r="I144" s="223"/>
      <c r="J144" s="223"/>
      <c r="K144" s="224"/>
      <c r="L144" s="225"/>
      <c r="M144" s="226"/>
      <c r="N144" s="223"/>
      <c r="O144" s="223"/>
      <c r="P144" s="223"/>
      <c r="Q144" s="223"/>
      <c r="R144" s="223"/>
      <c r="S144" s="223"/>
      <c r="T144" s="223"/>
      <c r="U144" s="223"/>
      <c r="V144" s="227"/>
      <c r="W144" s="218"/>
      <c r="Y144" s="236"/>
    </row>
    <row r="145" spans="2:25" outlineLevel="1" x14ac:dyDescent="0.25">
      <c r="B145" s="465"/>
      <c r="C145" s="272"/>
      <c r="D145" s="272"/>
      <c r="E145" s="273"/>
      <c r="F145" s="299" t="s">
        <v>29</v>
      </c>
      <c r="G145" s="218"/>
      <c r="H145" s="222"/>
      <c r="I145" s="223"/>
      <c r="J145" s="223"/>
      <c r="K145" s="224"/>
      <c r="L145" s="225"/>
      <c r="M145" s="226"/>
      <c r="N145" s="223"/>
      <c r="O145" s="223"/>
      <c r="P145" s="223"/>
      <c r="Q145" s="223"/>
      <c r="R145" s="223"/>
      <c r="S145" s="223"/>
      <c r="T145" s="223"/>
      <c r="U145" s="223"/>
      <c r="V145" s="227"/>
      <c r="W145" s="218"/>
      <c r="Y145" s="236"/>
    </row>
    <row r="146" spans="2:25" outlineLevel="1" x14ac:dyDescent="0.25">
      <c r="B146" s="465"/>
      <c r="C146" s="272"/>
      <c r="D146" s="272"/>
      <c r="E146" s="273"/>
      <c r="F146" s="299" t="s">
        <v>30</v>
      </c>
      <c r="G146" s="218"/>
      <c r="H146" s="222"/>
      <c r="I146" s="223"/>
      <c r="J146" s="223"/>
      <c r="K146" s="224"/>
      <c r="L146" s="225"/>
      <c r="M146" s="226"/>
      <c r="N146" s="223"/>
      <c r="O146" s="223"/>
      <c r="P146" s="223"/>
      <c r="Q146" s="223"/>
      <c r="R146" s="223"/>
      <c r="S146" s="223"/>
      <c r="T146" s="223"/>
      <c r="U146" s="223"/>
      <c r="V146" s="227"/>
      <c r="W146" s="218"/>
      <c r="Y146" s="236"/>
    </row>
    <row r="147" spans="2:25" x14ac:dyDescent="0.25">
      <c r="B147" s="465"/>
      <c r="C147" s="272"/>
      <c r="D147" s="272"/>
      <c r="E147" s="273" t="s">
        <v>31</v>
      </c>
      <c r="F147" s="273"/>
      <c r="G147" s="367">
        <f t="shared" ref="G147:W147" si="33">SUBTOTAL(9,G148:G151)</f>
        <v>0</v>
      </c>
      <c r="H147" s="368">
        <f t="shared" si="33"/>
        <v>0</v>
      </c>
      <c r="I147" s="369">
        <f t="shared" si="33"/>
        <v>0</v>
      </c>
      <c r="J147" s="369">
        <f t="shared" si="33"/>
        <v>0</v>
      </c>
      <c r="K147" s="370">
        <f t="shared" si="33"/>
        <v>0</v>
      </c>
      <c r="L147" s="364">
        <f t="shared" si="33"/>
        <v>0</v>
      </c>
      <c r="M147" s="364">
        <f t="shared" si="33"/>
        <v>0</v>
      </c>
      <c r="N147" s="364">
        <f t="shared" si="33"/>
        <v>0</v>
      </c>
      <c r="O147" s="364">
        <f t="shared" si="33"/>
        <v>0</v>
      </c>
      <c r="P147" s="364">
        <f t="shared" si="33"/>
        <v>0</v>
      </c>
      <c r="Q147" s="364">
        <f t="shared" si="33"/>
        <v>0</v>
      </c>
      <c r="R147" s="364">
        <f t="shared" si="33"/>
        <v>0</v>
      </c>
      <c r="S147" s="364">
        <f t="shared" si="33"/>
        <v>0</v>
      </c>
      <c r="T147" s="364">
        <f t="shared" si="33"/>
        <v>0</v>
      </c>
      <c r="U147" s="364">
        <f t="shared" si="33"/>
        <v>0</v>
      </c>
      <c r="V147" s="364">
        <f t="shared" si="33"/>
        <v>0</v>
      </c>
      <c r="W147" s="366">
        <f t="shared" si="33"/>
        <v>0</v>
      </c>
      <c r="Y147" s="238"/>
    </row>
    <row r="148" spans="2:25" outlineLevel="1" x14ac:dyDescent="0.25">
      <c r="B148" s="465"/>
      <c r="C148" s="272"/>
      <c r="D148" s="272"/>
      <c r="E148" s="273"/>
      <c r="F148" s="299" t="s">
        <v>32</v>
      </c>
      <c r="G148" s="218"/>
      <c r="H148" s="222"/>
      <c r="I148" s="223"/>
      <c r="J148" s="223"/>
      <c r="K148" s="224"/>
      <c r="L148" s="225"/>
      <c r="M148" s="226"/>
      <c r="N148" s="223"/>
      <c r="O148" s="223"/>
      <c r="P148" s="223"/>
      <c r="Q148" s="223"/>
      <c r="R148" s="223"/>
      <c r="S148" s="223"/>
      <c r="T148" s="223"/>
      <c r="U148" s="223"/>
      <c r="V148" s="227"/>
      <c r="W148" s="218"/>
      <c r="Y148" s="236"/>
    </row>
    <row r="149" spans="2:25" outlineLevel="1" x14ac:dyDescent="0.25">
      <c r="B149" s="465"/>
      <c r="C149" s="272"/>
      <c r="D149" s="272"/>
      <c r="E149" s="273"/>
      <c r="F149" s="299" t="s">
        <v>33</v>
      </c>
      <c r="G149" s="218"/>
      <c r="H149" s="222"/>
      <c r="I149" s="223"/>
      <c r="J149" s="223"/>
      <c r="K149" s="224"/>
      <c r="L149" s="225"/>
      <c r="M149" s="226"/>
      <c r="N149" s="223"/>
      <c r="O149" s="223"/>
      <c r="P149" s="223"/>
      <c r="Q149" s="223"/>
      <c r="R149" s="223"/>
      <c r="S149" s="223"/>
      <c r="T149" s="223"/>
      <c r="U149" s="223"/>
      <c r="V149" s="227"/>
      <c r="W149" s="218"/>
      <c r="Y149" s="236"/>
    </row>
    <row r="150" spans="2:25" outlineLevel="1" x14ac:dyDescent="0.25">
      <c r="B150" s="465"/>
      <c r="C150" s="272"/>
      <c r="D150" s="272"/>
      <c r="E150" s="273"/>
      <c r="F150" s="299" t="s">
        <v>34</v>
      </c>
      <c r="G150" s="218"/>
      <c r="H150" s="222"/>
      <c r="I150" s="223"/>
      <c r="J150" s="223"/>
      <c r="K150" s="224"/>
      <c r="L150" s="225"/>
      <c r="M150" s="226"/>
      <c r="N150" s="223"/>
      <c r="O150" s="223"/>
      <c r="P150" s="223"/>
      <c r="Q150" s="223"/>
      <c r="R150" s="223"/>
      <c r="S150" s="223"/>
      <c r="T150" s="223"/>
      <c r="U150" s="223"/>
      <c r="V150" s="227"/>
      <c r="W150" s="218"/>
      <c r="Y150" s="236"/>
    </row>
    <row r="151" spans="2:25" outlineLevel="1" x14ac:dyDescent="0.25">
      <c r="B151" s="465"/>
      <c r="C151" s="272"/>
      <c r="D151" s="272"/>
      <c r="E151" s="273"/>
      <c r="F151" s="299" t="s">
        <v>35</v>
      </c>
      <c r="G151" s="218"/>
      <c r="H151" s="222"/>
      <c r="I151" s="223"/>
      <c r="J151" s="223"/>
      <c r="K151" s="224"/>
      <c r="L151" s="225"/>
      <c r="M151" s="226"/>
      <c r="N151" s="223"/>
      <c r="O151" s="223"/>
      <c r="P151" s="223"/>
      <c r="Q151" s="223"/>
      <c r="R151" s="223"/>
      <c r="S151" s="223"/>
      <c r="T151" s="223"/>
      <c r="U151" s="223"/>
      <c r="V151" s="227"/>
      <c r="W151" s="218"/>
      <c r="Y151" s="236"/>
    </row>
    <row r="152" spans="2:25" x14ac:dyDescent="0.25">
      <c r="B152" s="465"/>
      <c r="C152" s="272"/>
      <c r="D152" s="272" t="s">
        <v>36</v>
      </c>
      <c r="E152" s="273"/>
      <c r="F152" s="273"/>
      <c r="G152" s="367"/>
      <c r="H152" s="368"/>
      <c r="I152" s="369"/>
      <c r="J152" s="369"/>
      <c r="K152" s="370"/>
      <c r="L152" s="364"/>
      <c r="M152" s="364"/>
      <c r="N152" s="364"/>
      <c r="O152" s="364"/>
      <c r="P152" s="364"/>
      <c r="Q152" s="364"/>
      <c r="R152" s="364"/>
      <c r="S152" s="364"/>
      <c r="T152" s="364"/>
      <c r="U152" s="364"/>
      <c r="V152" s="364"/>
      <c r="W152" s="366"/>
      <c r="Y152" s="353"/>
    </row>
    <row r="153" spans="2:25" x14ac:dyDescent="0.25">
      <c r="B153" s="465"/>
      <c r="C153" s="272"/>
      <c r="D153" s="272"/>
      <c r="E153" s="275" t="s">
        <v>37</v>
      </c>
      <c r="F153" s="273"/>
      <c r="G153" s="367">
        <f t="shared" ref="G153:W153" si="34">SUBTOTAL(9,G154:G156)</f>
        <v>0</v>
      </c>
      <c r="H153" s="368">
        <f t="shared" si="34"/>
        <v>0</v>
      </c>
      <c r="I153" s="369">
        <f t="shared" si="34"/>
        <v>0</v>
      </c>
      <c r="J153" s="369">
        <f t="shared" si="34"/>
        <v>0</v>
      </c>
      <c r="K153" s="370">
        <f t="shared" si="34"/>
        <v>0</v>
      </c>
      <c r="L153" s="364">
        <f t="shared" si="34"/>
        <v>0</v>
      </c>
      <c r="M153" s="364">
        <f t="shared" si="34"/>
        <v>0</v>
      </c>
      <c r="N153" s="364">
        <f t="shared" si="34"/>
        <v>0</v>
      </c>
      <c r="O153" s="364">
        <f t="shared" si="34"/>
        <v>0</v>
      </c>
      <c r="P153" s="364">
        <f t="shared" si="34"/>
        <v>0</v>
      </c>
      <c r="Q153" s="364">
        <f t="shared" si="34"/>
        <v>0</v>
      </c>
      <c r="R153" s="364">
        <f t="shared" si="34"/>
        <v>0</v>
      </c>
      <c r="S153" s="364">
        <f t="shared" si="34"/>
        <v>0</v>
      </c>
      <c r="T153" s="364">
        <f t="shared" si="34"/>
        <v>0</v>
      </c>
      <c r="U153" s="364">
        <f t="shared" si="34"/>
        <v>0</v>
      </c>
      <c r="V153" s="364">
        <f t="shared" si="34"/>
        <v>0</v>
      </c>
      <c r="W153" s="366">
        <f t="shared" si="34"/>
        <v>0</v>
      </c>
      <c r="Y153" s="354"/>
    </row>
    <row r="154" spans="2:25" outlineLevel="1" x14ac:dyDescent="0.25">
      <c r="B154" s="465"/>
      <c r="C154" s="272"/>
      <c r="D154" s="272"/>
      <c r="E154" s="275"/>
      <c r="F154" s="299" t="s">
        <v>38</v>
      </c>
      <c r="G154" s="218"/>
      <c r="H154" s="222"/>
      <c r="I154" s="223"/>
      <c r="J154" s="223"/>
      <c r="K154" s="224"/>
      <c r="L154" s="225"/>
      <c r="M154" s="226"/>
      <c r="N154" s="223"/>
      <c r="O154" s="223"/>
      <c r="P154" s="223"/>
      <c r="Q154" s="223"/>
      <c r="R154" s="223"/>
      <c r="S154" s="223"/>
      <c r="T154" s="223"/>
      <c r="U154" s="223"/>
      <c r="V154" s="227"/>
      <c r="W154" s="218"/>
      <c r="Y154" s="236"/>
    </row>
    <row r="155" spans="2:25" outlineLevel="1" x14ac:dyDescent="0.25">
      <c r="B155" s="465"/>
      <c r="C155" s="272"/>
      <c r="D155" s="272"/>
      <c r="E155" s="273"/>
      <c r="F155" s="299" t="s">
        <v>39</v>
      </c>
      <c r="G155" s="218"/>
      <c r="H155" s="222"/>
      <c r="I155" s="223"/>
      <c r="J155" s="223"/>
      <c r="K155" s="224"/>
      <c r="L155" s="225"/>
      <c r="M155" s="226"/>
      <c r="N155" s="223"/>
      <c r="O155" s="223"/>
      <c r="P155" s="223"/>
      <c r="Q155" s="223"/>
      <c r="R155" s="223"/>
      <c r="S155" s="223"/>
      <c r="T155" s="223"/>
      <c r="U155" s="223"/>
      <c r="V155" s="227"/>
      <c r="W155" s="218"/>
      <c r="Y155" s="236"/>
    </row>
    <row r="156" spans="2:25" outlineLevel="1" x14ac:dyDescent="0.25">
      <c r="B156" s="465"/>
      <c r="C156" s="272"/>
      <c r="D156" s="272"/>
      <c r="E156" s="273"/>
      <c r="F156" s="299" t="s">
        <v>40</v>
      </c>
      <c r="G156" s="218"/>
      <c r="H156" s="222"/>
      <c r="I156" s="223"/>
      <c r="J156" s="223"/>
      <c r="K156" s="224"/>
      <c r="L156" s="225"/>
      <c r="M156" s="226"/>
      <c r="N156" s="223"/>
      <c r="O156" s="223"/>
      <c r="P156" s="223"/>
      <c r="Q156" s="223"/>
      <c r="R156" s="223"/>
      <c r="S156" s="223"/>
      <c r="T156" s="223"/>
      <c r="U156" s="223"/>
      <c r="V156" s="227"/>
      <c r="W156" s="218"/>
      <c r="Y156" s="236"/>
    </row>
    <row r="157" spans="2:25" x14ac:dyDescent="0.25">
      <c r="B157" s="465"/>
      <c r="C157" s="272"/>
      <c r="D157" s="272"/>
      <c r="E157" s="273" t="s">
        <v>41</v>
      </c>
      <c r="F157" s="273"/>
      <c r="G157" s="367">
        <f t="shared" ref="G157:W157" si="35">SUBTOTAL(9,G158:G160)</f>
        <v>0</v>
      </c>
      <c r="H157" s="368">
        <f t="shared" si="35"/>
        <v>0</v>
      </c>
      <c r="I157" s="369">
        <f t="shared" si="35"/>
        <v>0</v>
      </c>
      <c r="J157" s="369">
        <f t="shared" si="35"/>
        <v>0</v>
      </c>
      <c r="K157" s="370">
        <f t="shared" si="35"/>
        <v>0</v>
      </c>
      <c r="L157" s="364">
        <f t="shared" si="35"/>
        <v>0</v>
      </c>
      <c r="M157" s="364">
        <f t="shared" si="35"/>
        <v>0</v>
      </c>
      <c r="N157" s="364">
        <f t="shared" si="35"/>
        <v>0</v>
      </c>
      <c r="O157" s="364">
        <f t="shared" si="35"/>
        <v>0</v>
      </c>
      <c r="P157" s="364">
        <f t="shared" si="35"/>
        <v>0</v>
      </c>
      <c r="Q157" s="364">
        <f t="shared" si="35"/>
        <v>0</v>
      </c>
      <c r="R157" s="364">
        <f t="shared" si="35"/>
        <v>0</v>
      </c>
      <c r="S157" s="364">
        <f t="shared" si="35"/>
        <v>0</v>
      </c>
      <c r="T157" s="364">
        <f t="shared" si="35"/>
        <v>0</v>
      </c>
      <c r="U157" s="364">
        <f t="shared" si="35"/>
        <v>0</v>
      </c>
      <c r="V157" s="364">
        <f t="shared" si="35"/>
        <v>0</v>
      </c>
      <c r="W157" s="366">
        <f t="shared" si="35"/>
        <v>0</v>
      </c>
      <c r="Y157" s="238"/>
    </row>
    <row r="158" spans="2:25" outlineLevel="1" x14ac:dyDescent="0.25">
      <c r="B158" s="465"/>
      <c r="C158" s="272"/>
      <c r="D158" s="272"/>
      <c r="E158" s="273"/>
      <c r="F158" s="299" t="s">
        <v>42</v>
      </c>
      <c r="G158" s="218"/>
      <c r="H158" s="222"/>
      <c r="I158" s="223"/>
      <c r="J158" s="223"/>
      <c r="K158" s="224"/>
      <c r="L158" s="225"/>
      <c r="M158" s="226"/>
      <c r="N158" s="223"/>
      <c r="O158" s="223"/>
      <c r="P158" s="223"/>
      <c r="Q158" s="223"/>
      <c r="R158" s="223"/>
      <c r="S158" s="223"/>
      <c r="T158" s="223"/>
      <c r="U158" s="223"/>
      <c r="V158" s="227"/>
      <c r="W158" s="218"/>
      <c r="Y158" s="236"/>
    </row>
    <row r="159" spans="2:25" outlineLevel="1" x14ac:dyDescent="0.25">
      <c r="B159" s="465"/>
      <c r="C159" s="272"/>
      <c r="D159" s="272"/>
      <c r="E159" s="273"/>
      <c r="F159" s="299" t="s">
        <v>43</v>
      </c>
      <c r="G159" s="218"/>
      <c r="H159" s="222"/>
      <c r="I159" s="223"/>
      <c r="J159" s="223"/>
      <c r="K159" s="224"/>
      <c r="L159" s="225"/>
      <c r="M159" s="226"/>
      <c r="N159" s="223"/>
      <c r="O159" s="223"/>
      <c r="P159" s="223"/>
      <c r="Q159" s="223"/>
      <c r="R159" s="223"/>
      <c r="S159" s="223"/>
      <c r="T159" s="223"/>
      <c r="U159" s="223"/>
      <c r="V159" s="227"/>
      <c r="W159" s="218"/>
      <c r="Y159" s="236"/>
    </row>
    <row r="160" spans="2:25" outlineLevel="1" x14ac:dyDescent="0.25">
      <c r="B160" s="465"/>
      <c r="C160" s="272"/>
      <c r="D160" s="272"/>
      <c r="E160" s="273"/>
      <c r="F160" s="299" t="s">
        <v>44</v>
      </c>
      <c r="G160" s="218"/>
      <c r="H160" s="222"/>
      <c r="I160" s="223"/>
      <c r="J160" s="223"/>
      <c r="K160" s="224"/>
      <c r="L160" s="225"/>
      <c r="M160" s="226"/>
      <c r="N160" s="223"/>
      <c r="O160" s="223"/>
      <c r="P160" s="223"/>
      <c r="Q160" s="223"/>
      <c r="R160" s="223"/>
      <c r="S160" s="223"/>
      <c r="T160" s="223"/>
      <c r="U160" s="223"/>
      <c r="V160" s="227"/>
      <c r="W160" s="218"/>
      <c r="Y160" s="236"/>
    </row>
    <row r="161" spans="2:25" x14ac:dyDescent="0.25">
      <c r="B161" s="465"/>
      <c r="C161" s="272"/>
      <c r="D161" s="272"/>
      <c r="E161" s="273" t="s">
        <v>45</v>
      </c>
      <c r="F161" s="273"/>
      <c r="G161" s="367">
        <f t="shared" ref="G161:W161" si="36">SUBTOTAL(9,G162:G164)</f>
        <v>0</v>
      </c>
      <c r="H161" s="368">
        <f t="shared" si="36"/>
        <v>0</v>
      </c>
      <c r="I161" s="369">
        <f t="shared" si="36"/>
        <v>0</v>
      </c>
      <c r="J161" s="369">
        <f t="shared" si="36"/>
        <v>0</v>
      </c>
      <c r="K161" s="370">
        <f t="shared" si="36"/>
        <v>0</v>
      </c>
      <c r="L161" s="364">
        <f t="shared" si="36"/>
        <v>0</v>
      </c>
      <c r="M161" s="364">
        <f t="shared" si="36"/>
        <v>0</v>
      </c>
      <c r="N161" s="364">
        <f t="shared" si="36"/>
        <v>0</v>
      </c>
      <c r="O161" s="364">
        <f t="shared" si="36"/>
        <v>0</v>
      </c>
      <c r="P161" s="364">
        <f t="shared" si="36"/>
        <v>0</v>
      </c>
      <c r="Q161" s="364">
        <f t="shared" si="36"/>
        <v>0</v>
      </c>
      <c r="R161" s="364">
        <f t="shared" si="36"/>
        <v>0</v>
      </c>
      <c r="S161" s="364">
        <f t="shared" si="36"/>
        <v>0</v>
      </c>
      <c r="T161" s="364">
        <f t="shared" si="36"/>
        <v>0</v>
      </c>
      <c r="U161" s="364">
        <f t="shared" si="36"/>
        <v>0</v>
      </c>
      <c r="V161" s="364">
        <f t="shared" si="36"/>
        <v>0</v>
      </c>
      <c r="W161" s="366">
        <f t="shared" si="36"/>
        <v>0</v>
      </c>
      <c r="Y161" s="238"/>
    </row>
    <row r="162" spans="2:25" outlineLevel="1" x14ac:dyDescent="0.25">
      <c r="B162" s="465"/>
      <c r="C162" s="272"/>
      <c r="D162" s="272"/>
      <c r="E162" s="273"/>
      <c r="F162" s="299" t="s">
        <v>46</v>
      </c>
      <c r="G162" s="218"/>
      <c r="H162" s="222"/>
      <c r="I162" s="223"/>
      <c r="J162" s="223"/>
      <c r="K162" s="224"/>
      <c r="L162" s="225"/>
      <c r="M162" s="226"/>
      <c r="N162" s="223"/>
      <c r="O162" s="223"/>
      <c r="P162" s="223"/>
      <c r="Q162" s="223"/>
      <c r="R162" s="223"/>
      <c r="S162" s="223"/>
      <c r="T162" s="223"/>
      <c r="U162" s="223"/>
      <c r="V162" s="227"/>
      <c r="W162" s="218"/>
      <c r="Y162" s="236"/>
    </row>
    <row r="163" spans="2:25" outlineLevel="1" x14ac:dyDescent="0.25">
      <c r="B163" s="465"/>
      <c r="C163" s="272"/>
      <c r="D163" s="272"/>
      <c r="E163" s="273"/>
      <c r="F163" s="299" t="s">
        <v>47</v>
      </c>
      <c r="G163" s="218"/>
      <c r="H163" s="222"/>
      <c r="I163" s="223"/>
      <c r="J163" s="223"/>
      <c r="K163" s="224"/>
      <c r="L163" s="225"/>
      <c r="M163" s="226"/>
      <c r="N163" s="223"/>
      <c r="O163" s="223"/>
      <c r="P163" s="223"/>
      <c r="Q163" s="223"/>
      <c r="R163" s="223"/>
      <c r="S163" s="223"/>
      <c r="T163" s="223"/>
      <c r="U163" s="223"/>
      <c r="V163" s="227"/>
      <c r="W163" s="218"/>
      <c r="Y163" s="236"/>
    </row>
    <row r="164" spans="2:25" outlineLevel="1" x14ac:dyDescent="0.25">
      <c r="B164" s="465"/>
      <c r="C164" s="272"/>
      <c r="D164" s="272"/>
      <c r="E164" s="273"/>
      <c r="F164" s="299" t="s">
        <v>48</v>
      </c>
      <c r="G164" s="218"/>
      <c r="H164" s="222"/>
      <c r="I164" s="223"/>
      <c r="J164" s="223"/>
      <c r="K164" s="224"/>
      <c r="L164" s="225"/>
      <c r="M164" s="226"/>
      <c r="N164" s="223"/>
      <c r="O164" s="223"/>
      <c r="P164" s="223"/>
      <c r="Q164" s="223"/>
      <c r="R164" s="223"/>
      <c r="S164" s="223"/>
      <c r="T164" s="223"/>
      <c r="U164" s="223"/>
      <c r="V164" s="227"/>
      <c r="W164" s="218"/>
      <c r="Y164" s="236"/>
    </row>
    <row r="165" spans="2:25" x14ac:dyDescent="0.25">
      <c r="B165" s="465"/>
      <c r="C165" s="272"/>
      <c r="D165" s="272" t="s">
        <v>49</v>
      </c>
      <c r="E165" s="273"/>
      <c r="F165" s="273"/>
      <c r="G165" s="367"/>
      <c r="H165" s="368"/>
      <c r="I165" s="369"/>
      <c r="J165" s="369"/>
      <c r="K165" s="370"/>
      <c r="L165" s="364"/>
      <c r="M165" s="364"/>
      <c r="N165" s="364"/>
      <c r="O165" s="364"/>
      <c r="P165" s="364"/>
      <c r="Q165" s="364"/>
      <c r="R165" s="364"/>
      <c r="S165" s="364"/>
      <c r="T165" s="364"/>
      <c r="U165" s="364"/>
      <c r="V165" s="364"/>
      <c r="W165" s="366"/>
      <c r="Y165" s="353"/>
    </row>
    <row r="166" spans="2:25" x14ac:dyDescent="0.25">
      <c r="B166" s="465"/>
      <c r="C166" s="272"/>
      <c r="D166" s="272"/>
      <c r="E166" s="273" t="s">
        <v>50</v>
      </c>
      <c r="F166" s="273"/>
      <c r="G166" s="367">
        <f t="shared" ref="G166:W166" si="37">SUBTOTAL(9,G167:G168)</f>
        <v>0</v>
      </c>
      <c r="H166" s="368">
        <f t="shared" si="37"/>
        <v>0</v>
      </c>
      <c r="I166" s="369">
        <f t="shared" si="37"/>
        <v>0</v>
      </c>
      <c r="J166" s="369">
        <f t="shared" si="37"/>
        <v>0</v>
      </c>
      <c r="K166" s="370">
        <f t="shared" si="37"/>
        <v>0</v>
      </c>
      <c r="L166" s="364">
        <f t="shared" si="37"/>
        <v>0</v>
      </c>
      <c r="M166" s="364">
        <f t="shared" si="37"/>
        <v>0</v>
      </c>
      <c r="N166" s="364">
        <f t="shared" si="37"/>
        <v>0</v>
      </c>
      <c r="O166" s="364">
        <f t="shared" si="37"/>
        <v>0</v>
      </c>
      <c r="P166" s="364">
        <f t="shared" si="37"/>
        <v>0</v>
      </c>
      <c r="Q166" s="364">
        <f t="shared" si="37"/>
        <v>0</v>
      </c>
      <c r="R166" s="364">
        <f t="shared" si="37"/>
        <v>0</v>
      </c>
      <c r="S166" s="364">
        <f t="shared" si="37"/>
        <v>0</v>
      </c>
      <c r="T166" s="364">
        <f t="shared" si="37"/>
        <v>0</v>
      </c>
      <c r="U166" s="364">
        <f t="shared" si="37"/>
        <v>0</v>
      </c>
      <c r="V166" s="364">
        <f t="shared" si="37"/>
        <v>0</v>
      </c>
      <c r="W166" s="366">
        <f t="shared" si="37"/>
        <v>0</v>
      </c>
      <c r="Y166" s="354"/>
    </row>
    <row r="167" spans="2:25" outlineLevel="1" x14ac:dyDescent="0.25">
      <c r="B167" s="465"/>
      <c r="C167" s="272"/>
      <c r="D167" s="272"/>
      <c r="E167" s="273"/>
      <c r="F167" s="299" t="s">
        <v>51</v>
      </c>
      <c r="G167" s="218"/>
      <c r="H167" s="222"/>
      <c r="I167" s="223"/>
      <c r="J167" s="223"/>
      <c r="K167" s="224"/>
      <c r="L167" s="225"/>
      <c r="M167" s="226"/>
      <c r="N167" s="223"/>
      <c r="O167" s="223"/>
      <c r="P167" s="223"/>
      <c r="Q167" s="223"/>
      <c r="R167" s="223"/>
      <c r="S167" s="223"/>
      <c r="T167" s="223"/>
      <c r="U167" s="223"/>
      <c r="V167" s="227"/>
      <c r="W167" s="218"/>
      <c r="Y167" s="236"/>
    </row>
    <row r="168" spans="2:25" outlineLevel="1" x14ac:dyDescent="0.25">
      <c r="B168" s="465"/>
      <c r="C168" s="272"/>
      <c r="D168" s="272"/>
      <c r="E168" s="273"/>
      <c r="F168" s="299" t="s">
        <v>52</v>
      </c>
      <c r="G168" s="218"/>
      <c r="H168" s="222"/>
      <c r="I168" s="223"/>
      <c r="J168" s="223"/>
      <c r="K168" s="224"/>
      <c r="L168" s="225"/>
      <c r="M168" s="226"/>
      <c r="N168" s="223"/>
      <c r="O168" s="223"/>
      <c r="P168" s="223"/>
      <c r="Q168" s="223"/>
      <c r="R168" s="223"/>
      <c r="S168" s="223"/>
      <c r="T168" s="223"/>
      <c r="U168" s="223"/>
      <c r="V168" s="227"/>
      <c r="W168" s="218"/>
      <c r="Y168" s="236"/>
    </row>
    <row r="169" spans="2:25" x14ac:dyDescent="0.25">
      <c r="B169" s="465"/>
      <c r="C169" s="272"/>
      <c r="D169" s="272"/>
      <c r="E169" s="273" t="s">
        <v>53</v>
      </c>
      <c r="F169" s="273"/>
      <c r="G169" s="367">
        <f t="shared" ref="G169:W169" si="38">SUBTOTAL(9,G170:G172)</f>
        <v>0</v>
      </c>
      <c r="H169" s="368">
        <f t="shared" si="38"/>
        <v>0</v>
      </c>
      <c r="I169" s="369">
        <f t="shared" si="38"/>
        <v>0</v>
      </c>
      <c r="J169" s="369">
        <f t="shared" si="38"/>
        <v>0</v>
      </c>
      <c r="K169" s="370">
        <f t="shared" si="38"/>
        <v>0</v>
      </c>
      <c r="L169" s="364">
        <f t="shared" si="38"/>
        <v>0</v>
      </c>
      <c r="M169" s="364">
        <f t="shared" si="38"/>
        <v>0</v>
      </c>
      <c r="N169" s="364">
        <f t="shared" si="38"/>
        <v>0</v>
      </c>
      <c r="O169" s="364">
        <f t="shared" si="38"/>
        <v>0</v>
      </c>
      <c r="P169" s="364">
        <f t="shared" si="38"/>
        <v>0</v>
      </c>
      <c r="Q169" s="364">
        <f t="shared" si="38"/>
        <v>0</v>
      </c>
      <c r="R169" s="364">
        <f t="shared" si="38"/>
        <v>0</v>
      </c>
      <c r="S169" s="364">
        <f t="shared" si="38"/>
        <v>0</v>
      </c>
      <c r="T169" s="364">
        <f t="shared" si="38"/>
        <v>0</v>
      </c>
      <c r="U169" s="364">
        <f t="shared" si="38"/>
        <v>0</v>
      </c>
      <c r="V169" s="364">
        <f t="shared" si="38"/>
        <v>0</v>
      </c>
      <c r="W169" s="366">
        <f t="shared" si="38"/>
        <v>0</v>
      </c>
      <c r="Y169" s="238"/>
    </row>
    <row r="170" spans="2:25" outlineLevel="1" x14ac:dyDescent="0.25">
      <c r="B170" s="465"/>
      <c r="C170" s="272"/>
      <c r="D170" s="272"/>
      <c r="E170" s="273"/>
      <c r="F170" s="299" t="s">
        <v>54</v>
      </c>
      <c r="G170" s="218"/>
      <c r="H170" s="222"/>
      <c r="I170" s="223"/>
      <c r="J170" s="223"/>
      <c r="K170" s="224"/>
      <c r="L170" s="225"/>
      <c r="M170" s="226"/>
      <c r="N170" s="223"/>
      <c r="O170" s="223"/>
      <c r="P170" s="223"/>
      <c r="Q170" s="223"/>
      <c r="R170" s="223"/>
      <c r="S170" s="223"/>
      <c r="T170" s="223"/>
      <c r="U170" s="223"/>
      <c r="V170" s="227"/>
      <c r="W170" s="218"/>
      <c r="Y170" s="236"/>
    </row>
    <row r="171" spans="2:25" outlineLevel="1" x14ac:dyDescent="0.25">
      <c r="B171" s="465"/>
      <c r="C171" s="272"/>
      <c r="D171" s="272"/>
      <c r="E171" s="273"/>
      <c r="F171" s="299" t="s">
        <v>55</v>
      </c>
      <c r="G171" s="218"/>
      <c r="H171" s="222"/>
      <c r="I171" s="223"/>
      <c r="J171" s="223"/>
      <c r="K171" s="224"/>
      <c r="L171" s="225"/>
      <c r="M171" s="226"/>
      <c r="N171" s="223"/>
      <c r="O171" s="223"/>
      <c r="P171" s="223"/>
      <c r="Q171" s="223"/>
      <c r="R171" s="223"/>
      <c r="S171" s="223"/>
      <c r="T171" s="223"/>
      <c r="U171" s="223"/>
      <c r="V171" s="227"/>
      <c r="W171" s="218"/>
      <c r="Y171" s="236"/>
    </row>
    <row r="172" spans="2:25" outlineLevel="1" x14ac:dyDescent="0.25">
      <c r="B172" s="465"/>
      <c r="C172" s="272"/>
      <c r="D172" s="272"/>
      <c r="E172" s="273"/>
      <c r="F172" s="299" t="s">
        <v>56</v>
      </c>
      <c r="G172" s="218"/>
      <c r="H172" s="222"/>
      <c r="I172" s="223"/>
      <c r="J172" s="223"/>
      <c r="K172" s="224"/>
      <c r="L172" s="225"/>
      <c r="M172" s="226"/>
      <c r="N172" s="223"/>
      <c r="O172" s="223"/>
      <c r="P172" s="223"/>
      <c r="Q172" s="223"/>
      <c r="R172" s="223"/>
      <c r="S172" s="223"/>
      <c r="T172" s="223"/>
      <c r="U172" s="223"/>
      <c r="V172" s="227"/>
      <c r="W172" s="218"/>
      <c r="Y172" s="236"/>
    </row>
    <row r="173" spans="2:25" x14ac:dyDescent="0.25">
      <c r="B173" s="465"/>
      <c r="C173" s="272"/>
      <c r="D173" s="272"/>
      <c r="E173" s="273" t="s">
        <v>57</v>
      </c>
      <c r="F173" s="273"/>
      <c r="G173" s="367">
        <f t="shared" ref="G173:W173" si="39">SUBTOTAL(9,G174:G175)</f>
        <v>0</v>
      </c>
      <c r="H173" s="368">
        <f t="shared" si="39"/>
        <v>0</v>
      </c>
      <c r="I173" s="369">
        <f t="shared" si="39"/>
        <v>0</v>
      </c>
      <c r="J173" s="369">
        <f t="shared" si="39"/>
        <v>0</v>
      </c>
      <c r="K173" s="370">
        <f t="shared" si="39"/>
        <v>0</v>
      </c>
      <c r="L173" s="364">
        <f t="shared" si="39"/>
        <v>0</v>
      </c>
      <c r="M173" s="364">
        <f t="shared" si="39"/>
        <v>0</v>
      </c>
      <c r="N173" s="364">
        <f t="shared" si="39"/>
        <v>0</v>
      </c>
      <c r="O173" s="364">
        <f t="shared" si="39"/>
        <v>0</v>
      </c>
      <c r="P173" s="364">
        <f t="shared" si="39"/>
        <v>0</v>
      </c>
      <c r="Q173" s="364">
        <f t="shared" si="39"/>
        <v>0</v>
      </c>
      <c r="R173" s="364">
        <f t="shared" si="39"/>
        <v>0</v>
      </c>
      <c r="S173" s="364">
        <f t="shared" si="39"/>
        <v>0</v>
      </c>
      <c r="T173" s="364">
        <f t="shared" si="39"/>
        <v>0</v>
      </c>
      <c r="U173" s="364">
        <f t="shared" si="39"/>
        <v>0</v>
      </c>
      <c r="V173" s="364">
        <f t="shared" si="39"/>
        <v>0</v>
      </c>
      <c r="W173" s="366">
        <f t="shared" si="39"/>
        <v>0</v>
      </c>
      <c r="Y173" s="238"/>
    </row>
    <row r="174" spans="2:25" outlineLevel="1" x14ac:dyDescent="0.25">
      <c r="B174" s="465"/>
      <c r="C174" s="272"/>
      <c r="D174" s="272"/>
      <c r="E174" s="273"/>
      <c r="F174" s="299" t="s">
        <v>58</v>
      </c>
      <c r="G174" s="218"/>
      <c r="H174" s="222"/>
      <c r="I174" s="223"/>
      <c r="J174" s="223"/>
      <c r="K174" s="224"/>
      <c r="L174" s="225"/>
      <c r="M174" s="226"/>
      <c r="N174" s="223"/>
      <c r="O174" s="223"/>
      <c r="P174" s="223"/>
      <c r="Q174" s="223"/>
      <c r="R174" s="223"/>
      <c r="S174" s="223"/>
      <c r="T174" s="223"/>
      <c r="U174" s="223"/>
      <c r="V174" s="227"/>
      <c r="W174" s="218"/>
      <c r="Y174" s="236"/>
    </row>
    <row r="175" spans="2:25" outlineLevel="1" x14ac:dyDescent="0.25">
      <c r="B175" s="465"/>
      <c r="C175" s="272"/>
      <c r="D175" s="272"/>
      <c r="E175" s="273"/>
      <c r="F175" s="299" t="s">
        <v>59</v>
      </c>
      <c r="G175" s="218"/>
      <c r="H175" s="222"/>
      <c r="I175" s="223"/>
      <c r="J175" s="223"/>
      <c r="K175" s="224"/>
      <c r="L175" s="225"/>
      <c r="M175" s="226"/>
      <c r="N175" s="223"/>
      <c r="O175" s="223"/>
      <c r="P175" s="223"/>
      <c r="Q175" s="223"/>
      <c r="R175" s="223"/>
      <c r="S175" s="223"/>
      <c r="T175" s="223"/>
      <c r="U175" s="223"/>
      <c r="V175" s="227"/>
      <c r="W175" s="218"/>
      <c r="Y175" s="236"/>
    </row>
    <row r="176" spans="2:25" x14ac:dyDescent="0.25">
      <c r="B176" s="465"/>
      <c r="C176" s="272"/>
      <c r="D176" s="272"/>
      <c r="E176" s="273" t="s">
        <v>60</v>
      </c>
      <c r="F176" s="273"/>
      <c r="G176" s="367">
        <f t="shared" ref="G176:W176" si="40">SUBTOTAL(9,G177:G179)</f>
        <v>0</v>
      </c>
      <c r="H176" s="368">
        <f t="shared" si="40"/>
        <v>0</v>
      </c>
      <c r="I176" s="369">
        <f t="shared" si="40"/>
        <v>0</v>
      </c>
      <c r="J176" s="369">
        <f t="shared" si="40"/>
        <v>0</v>
      </c>
      <c r="K176" s="370">
        <f t="shared" si="40"/>
        <v>0</v>
      </c>
      <c r="L176" s="364">
        <f t="shared" si="40"/>
        <v>0</v>
      </c>
      <c r="M176" s="364">
        <f t="shared" si="40"/>
        <v>0</v>
      </c>
      <c r="N176" s="364">
        <f t="shared" si="40"/>
        <v>0</v>
      </c>
      <c r="O176" s="364">
        <f t="shared" si="40"/>
        <v>0</v>
      </c>
      <c r="P176" s="364">
        <f t="shared" si="40"/>
        <v>0</v>
      </c>
      <c r="Q176" s="364">
        <f t="shared" si="40"/>
        <v>0</v>
      </c>
      <c r="R176" s="364">
        <f t="shared" si="40"/>
        <v>0</v>
      </c>
      <c r="S176" s="364">
        <f t="shared" si="40"/>
        <v>0</v>
      </c>
      <c r="T176" s="364">
        <f t="shared" si="40"/>
        <v>0</v>
      </c>
      <c r="U176" s="364">
        <f t="shared" si="40"/>
        <v>0</v>
      </c>
      <c r="V176" s="364">
        <f t="shared" si="40"/>
        <v>0</v>
      </c>
      <c r="W176" s="366">
        <f t="shared" si="40"/>
        <v>0</v>
      </c>
      <c r="Y176" s="238"/>
    </row>
    <row r="177" spans="2:25" outlineLevel="1" x14ac:dyDescent="0.25">
      <c r="B177" s="465"/>
      <c r="C177" s="272"/>
      <c r="D177" s="272"/>
      <c r="E177" s="273"/>
      <c r="F177" s="299" t="s">
        <v>61</v>
      </c>
      <c r="G177" s="218"/>
      <c r="H177" s="222"/>
      <c r="I177" s="223"/>
      <c r="J177" s="223"/>
      <c r="K177" s="224"/>
      <c r="L177" s="225"/>
      <c r="M177" s="226"/>
      <c r="N177" s="223"/>
      <c r="O177" s="223"/>
      <c r="P177" s="223"/>
      <c r="Q177" s="223"/>
      <c r="R177" s="223"/>
      <c r="S177" s="223"/>
      <c r="T177" s="223"/>
      <c r="U177" s="223"/>
      <c r="V177" s="227"/>
      <c r="W177" s="218"/>
      <c r="Y177" s="236"/>
    </row>
    <row r="178" spans="2:25" outlineLevel="1" x14ac:dyDescent="0.25">
      <c r="B178" s="465"/>
      <c r="C178" s="272"/>
      <c r="D178" s="272"/>
      <c r="E178" s="273"/>
      <c r="F178" s="299" t="s">
        <v>62</v>
      </c>
      <c r="G178" s="218"/>
      <c r="H178" s="222"/>
      <c r="I178" s="223"/>
      <c r="J178" s="223"/>
      <c r="K178" s="224"/>
      <c r="L178" s="225"/>
      <c r="M178" s="226"/>
      <c r="N178" s="223"/>
      <c r="O178" s="223"/>
      <c r="P178" s="223"/>
      <c r="Q178" s="223"/>
      <c r="R178" s="223"/>
      <c r="S178" s="223"/>
      <c r="T178" s="223"/>
      <c r="U178" s="223"/>
      <c r="V178" s="227"/>
      <c r="W178" s="218"/>
      <c r="Y178" s="236"/>
    </row>
    <row r="179" spans="2:25" outlineLevel="1" x14ac:dyDescent="0.25">
      <c r="B179" s="465"/>
      <c r="C179" s="272"/>
      <c r="D179" s="272"/>
      <c r="E179" s="273"/>
      <c r="F179" s="299" t="s">
        <v>63</v>
      </c>
      <c r="G179" s="218"/>
      <c r="H179" s="222"/>
      <c r="I179" s="223"/>
      <c r="J179" s="223"/>
      <c r="K179" s="224"/>
      <c r="L179" s="225"/>
      <c r="M179" s="226"/>
      <c r="N179" s="223"/>
      <c r="O179" s="223"/>
      <c r="P179" s="223"/>
      <c r="Q179" s="223"/>
      <c r="R179" s="223"/>
      <c r="S179" s="223"/>
      <c r="T179" s="223"/>
      <c r="U179" s="223"/>
      <c r="V179" s="227"/>
      <c r="W179" s="218"/>
      <c r="Y179" s="236"/>
    </row>
    <row r="180" spans="2:25" x14ac:dyDescent="0.25">
      <c r="B180" s="465"/>
      <c r="C180" s="272"/>
      <c r="D180" s="272"/>
      <c r="E180" s="273" t="s">
        <v>64</v>
      </c>
      <c r="F180" s="273"/>
      <c r="G180" s="367">
        <f t="shared" ref="G180:W180" si="41">SUBTOTAL(9,G181:G182)</f>
        <v>0</v>
      </c>
      <c r="H180" s="368">
        <f t="shared" si="41"/>
        <v>0</v>
      </c>
      <c r="I180" s="369">
        <f t="shared" si="41"/>
        <v>0</v>
      </c>
      <c r="J180" s="369">
        <f t="shared" si="41"/>
        <v>0</v>
      </c>
      <c r="K180" s="370">
        <f t="shared" si="41"/>
        <v>0</v>
      </c>
      <c r="L180" s="364">
        <f t="shared" si="41"/>
        <v>0</v>
      </c>
      <c r="M180" s="364">
        <f t="shared" si="41"/>
        <v>0</v>
      </c>
      <c r="N180" s="364">
        <f t="shared" si="41"/>
        <v>0</v>
      </c>
      <c r="O180" s="364">
        <f t="shared" si="41"/>
        <v>0</v>
      </c>
      <c r="P180" s="364">
        <f t="shared" si="41"/>
        <v>0</v>
      </c>
      <c r="Q180" s="364">
        <f t="shared" si="41"/>
        <v>0</v>
      </c>
      <c r="R180" s="364">
        <f t="shared" si="41"/>
        <v>0</v>
      </c>
      <c r="S180" s="364">
        <f t="shared" si="41"/>
        <v>0</v>
      </c>
      <c r="T180" s="364">
        <f t="shared" si="41"/>
        <v>0</v>
      </c>
      <c r="U180" s="364">
        <f t="shared" si="41"/>
        <v>0</v>
      </c>
      <c r="V180" s="364">
        <f t="shared" si="41"/>
        <v>0</v>
      </c>
      <c r="W180" s="366">
        <f t="shared" si="41"/>
        <v>0</v>
      </c>
      <c r="Y180" s="238"/>
    </row>
    <row r="181" spans="2:25" outlineLevel="1" x14ac:dyDescent="0.25">
      <c r="B181" s="465"/>
      <c r="C181" s="272"/>
      <c r="D181" s="272"/>
      <c r="E181" s="273"/>
      <c r="F181" s="299" t="s">
        <v>65</v>
      </c>
      <c r="G181" s="218"/>
      <c r="H181" s="222"/>
      <c r="I181" s="223"/>
      <c r="J181" s="223"/>
      <c r="K181" s="224"/>
      <c r="L181" s="225"/>
      <c r="M181" s="226"/>
      <c r="N181" s="223"/>
      <c r="O181" s="223"/>
      <c r="P181" s="223"/>
      <c r="Q181" s="223"/>
      <c r="R181" s="223"/>
      <c r="S181" s="223"/>
      <c r="T181" s="223"/>
      <c r="U181" s="223"/>
      <c r="V181" s="227"/>
      <c r="W181" s="218"/>
      <c r="Y181" s="236"/>
    </row>
    <row r="182" spans="2:25" outlineLevel="1" x14ac:dyDescent="0.25">
      <c r="B182" s="465"/>
      <c r="C182" s="272"/>
      <c r="D182" s="272"/>
      <c r="E182" s="273"/>
      <c r="F182" s="299" t="s">
        <v>66</v>
      </c>
      <c r="G182" s="218"/>
      <c r="H182" s="222"/>
      <c r="I182" s="223"/>
      <c r="J182" s="223"/>
      <c r="K182" s="224"/>
      <c r="L182" s="225"/>
      <c r="M182" s="226"/>
      <c r="N182" s="223"/>
      <c r="O182" s="223"/>
      <c r="P182" s="223"/>
      <c r="Q182" s="223"/>
      <c r="R182" s="223"/>
      <c r="S182" s="223"/>
      <c r="T182" s="223"/>
      <c r="U182" s="223"/>
      <c r="V182" s="227"/>
      <c r="W182" s="218"/>
      <c r="Y182" s="236"/>
    </row>
    <row r="183" spans="2:25" x14ac:dyDescent="0.25">
      <c r="B183" s="465"/>
      <c r="C183" s="272"/>
      <c r="D183" s="272"/>
      <c r="E183" s="273" t="s">
        <v>67</v>
      </c>
      <c r="F183" s="273"/>
      <c r="G183" s="367">
        <f t="shared" ref="G183:W183" si="42">SUBTOTAL(9,G184:G186)</f>
        <v>0</v>
      </c>
      <c r="H183" s="368">
        <f t="shared" si="42"/>
        <v>0</v>
      </c>
      <c r="I183" s="369">
        <f t="shared" si="42"/>
        <v>0</v>
      </c>
      <c r="J183" s="369">
        <f t="shared" si="42"/>
        <v>0</v>
      </c>
      <c r="K183" s="370">
        <f t="shared" si="42"/>
        <v>0</v>
      </c>
      <c r="L183" s="364">
        <f t="shared" si="42"/>
        <v>0</v>
      </c>
      <c r="M183" s="364">
        <f t="shared" si="42"/>
        <v>0</v>
      </c>
      <c r="N183" s="364">
        <f t="shared" si="42"/>
        <v>0</v>
      </c>
      <c r="O183" s="364">
        <f t="shared" si="42"/>
        <v>0</v>
      </c>
      <c r="P183" s="364">
        <f t="shared" si="42"/>
        <v>0</v>
      </c>
      <c r="Q183" s="364">
        <f t="shared" si="42"/>
        <v>0</v>
      </c>
      <c r="R183" s="364">
        <f t="shared" si="42"/>
        <v>0</v>
      </c>
      <c r="S183" s="364">
        <f t="shared" si="42"/>
        <v>0</v>
      </c>
      <c r="T183" s="364">
        <f t="shared" si="42"/>
        <v>0</v>
      </c>
      <c r="U183" s="364">
        <f t="shared" si="42"/>
        <v>0</v>
      </c>
      <c r="V183" s="364">
        <f t="shared" si="42"/>
        <v>0</v>
      </c>
      <c r="W183" s="366">
        <f t="shared" si="42"/>
        <v>0</v>
      </c>
      <c r="Y183" s="238"/>
    </row>
    <row r="184" spans="2:25" outlineLevel="1" x14ac:dyDescent="0.25">
      <c r="B184" s="465"/>
      <c r="C184" s="272"/>
      <c r="D184" s="272"/>
      <c r="E184" s="273"/>
      <c r="F184" s="299" t="s">
        <v>68</v>
      </c>
      <c r="G184" s="218"/>
      <c r="H184" s="222"/>
      <c r="I184" s="223"/>
      <c r="J184" s="223"/>
      <c r="K184" s="224"/>
      <c r="L184" s="225"/>
      <c r="M184" s="226"/>
      <c r="N184" s="223"/>
      <c r="O184" s="223"/>
      <c r="P184" s="223"/>
      <c r="Q184" s="223"/>
      <c r="R184" s="223"/>
      <c r="S184" s="223"/>
      <c r="T184" s="223"/>
      <c r="U184" s="223"/>
      <c r="V184" s="227"/>
      <c r="W184" s="218"/>
      <c r="Y184" s="236"/>
    </row>
    <row r="185" spans="2:25" outlineLevel="1" x14ac:dyDescent="0.25">
      <c r="B185" s="465"/>
      <c r="C185" s="272"/>
      <c r="D185" s="272"/>
      <c r="E185" s="273"/>
      <c r="F185" s="299" t="s">
        <v>69</v>
      </c>
      <c r="G185" s="218"/>
      <c r="H185" s="222"/>
      <c r="I185" s="223"/>
      <c r="J185" s="223"/>
      <c r="K185" s="224"/>
      <c r="L185" s="225"/>
      <c r="M185" s="226"/>
      <c r="N185" s="223"/>
      <c r="O185" s="223"/>
      <c r="P185" s="223"/>
      <c r="Q185" s="223"/>
      <c r="R185" s="223"/>
      <c r="S185" s="223"/>
      <c r="T185" s="223"/>
      <c r="U185" s="223"/>
      <c r="V185" s="227"/>
      <c r="W185" s="218"/>
      <c r="Y185" s="236"/>
    </row>
    <row r="186" spans="2:25" outlineLevel="1" x14ac:dyDescent="0.25">
      <c r="B186" s="465"/>
      <c r="C186" s="272"/>
      <c r="D186" s="272"/>
      <c r="E186" s="273"/>
      <c r="F186" s="299" t="s">
        <v>70</v>
      </c>
      <c r="G186" s="218"/>
      <c r="H186" s="222"/>
      <c r="I186" s="223"/>
      <c r="J186" s="223"/>
      <c r="K186" s="224"/>
      <c r="L186" s="225"/>
      <c r="M186" s="226"/>
      <c r="N186" s="223"/>
      <c r="O186" s="223"/>
      <c r="P186" s="223"/>
      <c r="Q186" s="223"/>
      <c r="R186" s="223"/>
      <c r="S186" s="223"/>
      <c r="T186" s="223"/>
      <c r="U186" s="223"/>
      <c r="V186" s="227"/>
      <c r="W186" s="218"/>
      <c r="Y186" s="236"/>
    </row>
    <row r="187" spans="2:25" x14ac:dyDescent="0.25">
      <c r="B187" s="465"/>
      <c r="C187" s="272"/>
      <c r="D187" s="272" t="s">
        <v>71</v>
      </c>
      <c r="E187" s="273"/>
      <c r="F187" s="273"/>
      <c r="G187" s="367"/>
      <c r="H187" s="368"/>
      <c r="I187" s="369"/>
      <c r="J187" s="369"/>
      <c r="K187" s="370"/>
      <c r="L187" s="364"/>
      <c r="M187" s="364"/>
      <c r="N187" s="364"/>
      <c r="O187" s="364"/>
      <c r="P187" s="364"/>
      <c r="Q187" s="364"/>
      <c r="R187" s="364"/>
      <c r="S187" s="364"/>
      <c r="T187" s="364"/>
      <c r="U187" s="364"/>
      <c r="V187" s="364"/>
      <c r="W187" s="366"/>
      <c r="Y187" s="353"/>
    </row>
    <row r="188" spans="2:25" x14ac:dyDescent="0.25">
      <c r="B188" s="465"/>
      <c r="C188" s="272"/>
      <c r="D188" s="272"/>
      <c r="E188" s="273" t="s">
        <v>72</v>
      </c>
      <c r="F188" s="273"/>
      <c r="G188" s="367">
        <f t="shared" ref="G188:W188" si="43">SUBTOTAL(9,G189:G190)</f>
        <v>0</v>
      </c>
      <c r="H188" s="368">
        <f t="shared" si="43"/>
        <v>0</v>
      </c>
      <c r="I188" s="369">
        <f t="shared" si="43"/>
        <v>0</v>
      </c>
      <c r="J188" s="369">
        <f t="shared" si="43"/>
        <v>0</v>
      </c>
      <c r="K188" s="370">
        <f t="shared" si="43"/>
        <v>0</v>
      </c>
      <c r="L188" s="364">
        <f t="shared" si="43"/>
        <v>0</v>
      </c>
      <c r="M188" s="364">
        <f t="shared" si="43"/>
        <v>0</v>
      </c>
      <c r="N188" s="364">
        <f t="shared" si="43"/>
        <v>0</v>
      </c>
      <c r="O188" s="364">
        <f t="shared" si="43"/>
        <v>0</v>
      </c>
      <c r="P188" s="364">
        <f t="shared" si="43"/>
        <v>0</v>
      </c>
      <c r="Q188" s="364">
        <f t="shared" si="43"/>
        <v>0</v>
      </c>
      <c r="R188" s="364">
        <f t="shared" si="43"/>
        <v>0</v>
      </c>
      <c r="S188" s="364">
        <f t="shared" si="43"/>
        <v>0</v>
      </c>
      <c r="T188" s="364">
        <f t="shared" si="43"/>
        <v>0</v>
      </c>
      <c r="U188" s="364">
        <f t="shared" si="43"/>
        <v>0</v>
      </c>
      <c r="V188" s="364">
        <f t="shared" si="43"/>
        <v>0</v>
      </c>
      <c r="W188" s="366">
        <f t="shared" si="43"/>
        <v>0</v>
      </c>
      <c r="Y188" s="354"/>
    </row>
    <row r="189" spans="2:25" outlineLevel="1" x14ac:dyDescent="0.25">
      <c r="B189" s="465"/>
      <c r="C189" s="272"/>
      <c r="D189" s="272"/>
      <c r="E189" s="273"/>
      <c r="F189" s="299" t="s">
        <v>73</v>
      </c>
      <c r="G189" s="218"/>
      <c r="H189" s="222"/>
      <c r="I189" s="223"/>
      <c r="J189" s="223"/>
      <c r="K189" s="224"/>
      <c r="L189" s="225"/>
      <c r="M189" s="226"/>
      <c r="N189" s="223"/>
      <c r="O189" s="223"/>
      <c r="P189" s="223"/>
      <c r="Q189" s="223"/>
      <c r="R189" s="223"/>
      <c r="S189" s="223"/>
      <c r="T189" s="223"/>
      <c r="U189" s="223"/>
      <c r="V189" s="227"/>
      <c r="W189" s="218"/>
      <c r="Y189" s="236"/>
    </row>
    <row r="190" spans="2:25" outlineLevel="1" x14ac:dyDescent="0.25">
      <c r="B190" s="465"/>
      <c r="C190" s="272"/>
      <c r="D190" s="272"/>
      <c r="E190" s="273"/>
      <c r="F190" s="299" t="s">
        <v>74</v>
      </c>
      <c r="G190" s="218"/>
      <c r="H190" s="222"/>
      <c r="I190" s="223"/>
      <c r="J190" s="223"/>
      <c r="K190" s="224"/>
      <c r="L190" s="225"/>
      <c r="M190" s="226"/>
      <c r="N190" s="223"/>
      <c r="O190" s="223"/>
      <c r="P190" s="223"/>
      <c r="Q190" s="223"/>
      <c r="R190" s="223"/>
      <c r="S190" s="223"/>
      <c r="T190" s="223"/>
      <c r="U190" s="223"/>
      <c r="V190" s="227"/>
      <c r="W190" s="218"/>
      <c r="Y190" s="236"/>
    </row>
    <row r="191" spans="2:25" x14ac:dyDescent="0.25">
      <c r="B191" s="465"/>
      <c r="C191" s="272"/>
      <c r="D191" s="272"/>
      <c r="E191" s="273" t="s">
        <v>75</v>
      </c>
      <c r="F191" s="273"/>
      <c r="G191" s="367">
        <f t="shared" ref="G191:W191" si="44">SUBTOTAL(9,G192:G193)</f>
        <v>0</v>
      </c>
      <c r="H191" s="368">
        <f t="shared" si="44"/>
        <v>0</v>
      </c>
      <c r="I191" s="369">
        <f t="shared" si="44"/>
        <v>0</v>
      </c>
      <c r="J191" s="369">
        <f t="shared" si="44"/>
        <v>0</v>
      </c>
      <c r="K191" s="370">
        <f t="shared" si="44"/>
        <v>0</v>
      </c>
      <c r="L191" s="364">
        <f t="shared" si="44"/>
        <v>0</v>
      </c>
      <c r="M191" s="364">
        <f t="shared" si="44"/>
        <v>0</v>
      </c>
      <c r="N191" s="364">
        <f t="shared" si="44"/>
        <v>0</v>
      </c>
      <c r="O191" s="364">
        <f t="shared" si="44"/>
        <v>0</v>
      </c>
      <c r="P191" s="364">
        <f t="shared" si="44"/>
        <v>0</v>
      </c>
      <c r="Q191" s="364">
        <f t="shared" si="44"/>
        <v>0</v>
      </c>
      <c r="R191" s="364">
        <f t="shared" si="44"/>
        <v>0</v>
      </c>
      <c r="S191" s="364">
        <f t="shared" si="44"/>
        <v>0</v>
      </c>
      <c r="T191" s="364">
        <f t="shared" si="44"/>
        <v>0</v>
      </c>
      <c r="U191" s="364">
        <f t="shared" si="44"/>
        <v>0</v>
      </c>
      <c r="V191" s="364">
        <f t="shared" si="44"/>
        <v>0</v>
      </c>
      <c r="W191" s="366">
        <f t="shared" si="44"/>
        <v>0</v>
      </c>
      <c r="Y191" s="238"/>
    </row>
    <row r="192" spans="2:25" outlineLevel="1" x14ac:dyDescent="0.25">
      <c r="B192" s="465"/>
      <c r="C192" s="272"/>
      <c r="D192" s="272"/>
      <c r="E192" s="273"/>
      <c r="F192" s="299" t="s">
        <v>76</v>
      </c>
      <c r="G192" s="218"/>
      <c r="H192" s="222"/>
      <c r="I192" s="223"/>
      <c r="J192" s="223"/>
      <c r="K192" s="224"/>
      <c r="L192" s="225"/>
      <c r="M192" s="226"/>
      <c r="N192" s="223"/>
      <c r="O192" s="223"/>
      <c r="P192" s="223"/>
      <c r="Q192" s="223"/>
      <c r="R192" s="223"/>
      <c r="S192" s="223"/>
      <c r="T192" s="223"/>
      <c r="U192" s="223"/>
      <c r="V192" s="227"/>
      <c r="W192" s="218"/>
      <c r="Y192" s="236"/>
    </row>
    <row r="193" spans="2:25" outlineLevel="1" x14ac:dyDescent="0.25">
      <c r="B193" s="465"/>
      <c r="C193" s="272"/>
      <c r="D193" s="272"/>
      <c r="E193" s="273"/>
      <c r="F193" s="299" t="s">
        <v>77</v>
      </c>
      <c r="G193" s="218"/>
      <c r="H193" s="222"/>
      <c r="I193" s="223"/>
      <c r="J193" s="223"/>
      <c r="K193" s="224"/>
      <c r="L193" s="225"/>
      <c r="M193" s="226"/>
      <c r="N193" s="223"/>
      <c r="O193" s="223"/>
      <c r="P193" s="223"/>
      <c r="Q193" s="223"/>
      <c r="R193" s="223"/>
      <c r="S193" s="223"/>
      <c r="T193" s="223"/>
      <c r="U193" s="223"/>
      <c r="V193" s="227"/>
      <c r="W193" s="218"/>
      <c r="Y193" s="236"/>
    </row>
    <row r="194" spans="2:25" x14ac:dyDescent="0.25">
      <c r="B194" s="465"/>
      <c r="C194" s="272"/>
      <c r="D194" s="272"/>
      <c r="E194" s="273" t="s">
        <v>78</v>
      </c>
      <c r="F194" s="273"/>
      <c r="G194" s="367">
        <f t="shared" ref="G194:W194" si="45">SUBTOTAL(9,G195:G196)</f>
        <v>0</v>
      </c>
      <c r="H194" s="368">
        <f t="shared" si="45"/>
        <v>0</v>
      </c>
      <c r="I194" s="369">
        <f t="shared" si="45"/>
        <v>0</v>
      </c>
      <c r="J194" s="369">
        <f t="shared" si="45"/>
        <v>0</v>
      </c>
      <c r="K194" s="370">
        <f t="shared" si="45"/>
        <v>0</v>
      </c>
      <c r="L194" s="364">
        <f t="shared" si="45"/>
        <v>0</v>
      </c>
      <c r="M194" s="364">
        <f t="shared" si="45"/>
        <v>0</v>
      </c>
      <c r="N194" s="364">
        <f t="shared" si="45"/>
        <v>0</v>
      </c>
      <c r="O194" s="364">
        <f t="shared" si="45"/>
        <v>0</v>
      </c>
      <c r="P194" s="364">
        <f t="shared" si="45"/>
        <v>0</v>
      </c>
      <c r="Q194" s="364">
        <f t="shared" si="45"/>
        <v>0</v>
      </c>
      <c r="R194" s="364">
        <f t="shared" si="45"/>
        <v>0</v>
      </c>
      <c r="S194" s="364">
        <f t="shared" si="45"/>
        <v>0</v>
      </c>
      <c r="T194" s="364">
        <f t="shared" si="45"/>
        <v>0</v>
      </c>
      <c r="U194" s="364">
        <f t="shared" si="45"/>
        <v>0</v>
      </c>
      <c r="V194" s="364">
        <f t="shared" si="45"/>
        <v>0</v>
      </c>
      <c r="W194" s="366">
        <f t="shared" si="45"/>
        <v>0</v>
      </c>
      <c r="Y194" s="238"/>
    </row>
    <row r="195" spans="2:25" outlineLevel="1" x14ac:dyDescent="0.25">
      <c r="B195" s="465"/>
      <c r="C195" s="272"/>
      <c r="D195" s="272"/>
      <c r="E195" s="273"/>
      <c r="F195" s="299" t="s">
        <v>79</v>
      </c>
      <c r="G195" s="218"/>
      <c r="H195" s="222"/>
      <c r="I195" s="223"/>
      <c r="J195" s="223"/>
      <c r="K195" s="224"/>
      <c r="L195" s="225"/>
      <c r="M195" s="226"/>
      <c r="N195" s="223"/>
      <c r="O195" s="223"/>
      <c r="P195" s="223"/>
      <c r="Q195" s="223"/>
      <c r="R195" s="223"/>
      <c r="S195" s="223"/>
      <c r="T195" s="223"/>
      <c r="U195" s="223"/>
      <c r="V195" s="227"/>
      <c r="W195" s="218"/>
      <c r="Y195" s="236"/>
    </row>
    <row r="196" spans="2:25" outlineLevel="1" x14ac:dyDescent="0.25">
      <c r="B196" s="465"/>
      <c r="C196" s="272"/>
      <c r="D196" s="272"/>
      <c r="E196" s="273"/>
      <c r="F196" s="299" t="s">
        <v>80</v>
      </c>
      <c r="G196" s="218"/>
      <c r="H196" s="222"/>
      <c r="I196" s="223"/>
      <c r="J196" s="223"/>
      <c r="K196" s="224"/>
      <c r="L196" s="225"/>
      <c r="M196" s="226"/>
      <c r="N196" s="223"/>
      <c r="O196" s="223"/>
      <c r="P196" s="223"/>
      <c r="Q196" s="223"/>
      <c r="R196" s="223"/>
      <c r="S196" s="223"/>
      <c r="T196" s="223"/>
      <c r="U196" s="223"/>
      <c r="V196" s="227"/>
      <c r="W196" s="218"/>
      <c r="Y196" s="236"/>
    </row>
    <row r="197" spans="2:25" x14ac:dyDescent="0.25">
      <c r="B197" s="465"/>
      <c r="C197" s="272"/>
      <c r="D197" s="272"/>
      <c r="E197" s="273" t="s">
        <v>81</v>
      </c>
      <c r="F197" s="273"/>
      <c r="G197" s="367">
        <f t="shared" ref="G197:W197" si="46">SUBTOTAL(9,G198:G199)</f>
        <v>0</v>
      </c>
      <c r="H197" s="368">
        <f t="shared" si="46"/>
        <v>0</v>
      </c>
      <c r="I197" s="369">
        <f t="shared" si="46"/>
        <v>0</v>
      </c>
      <c r="J197" s="369">
        <f t="shared" si="46"/>
        <v>0</v>
      </c>
      <c r="K197" s="370">
        <f t="shared" si="46"/>
        <v>0</v>
      </c>
      <c r="L197" s="364">
        <f t="shared" si="46"/>
        <v>0</v>
      </c>
      <c r="M197" s="364">
        <f t="shared" si="46"/>
        <v>0</v>
      </c>
      <c r="N197" s="364">
        <f t="shared" si="46"/>
        <v>0</v>
      </c>
      <c r="O197" s="364">
        <f t="shared" si="46"/>
        <v>0</v>
      </c>
      <c r="P197" s="364">
        <f t="shared" si="46"/>
        <v>0</v>
      </c>
      <c r="Q197" s="364">
        <f t="shared" si="46"/>
        <v>0</v>
      </c>
      <c r="R197" s="364">
        <f t="shared" si="46"/>
        <v>0</v>
      </c>
      <c r="S197" s="364">
        <f t="shared" si="46"/>
        <v>0</v>
      </c>
      <c r="T197" s="364">
        <f t="shared" si="46"/>
        <v>0</v>
      </c>
      <c r="U197" s="364">
        <f t="shared" si="46"/>
        <v>0</v>
      </c>
      <c r="V197" s="364">
        <f t="shared" si="46"/>
        <v>0</v>
      </c>
      <c r="W197" s="366">
        <f t="shared" si="46"/>
        <v>0</v>
      </c>
      <c r="Y197" s="238"/>
    </row>
    <row r="198" spans="2:25" outlineLevel="1" x14ac:dyDescent="0.25">
      <c r="B198" s="465"/>
      <c r="C198" s="272"/>
      <c r="D198" s="272"/>
      <c r="E198" s="273"/>
      <c r="F198" s="299" t="s">
        <v>82</v>
      </c>
      <c r="G198" s="218"/>
      <c r="H198" s="222"/>
      <c r="I198" s="223"/>
      <c r="J198" s="223"/>
      <c r="K198" s="224"/>
      <c r="L198" s="225"/>
      <c r="M198" s="226"/>
      <c r="N198" s="223"/>
      <c r="O198" s="223"/>
      <c r="P198" s="223"/>
      <c r="Q198" s="223"/>
      <c r="R198" s="223"/>
      <c r="S198" s="223"/>
      <c r="T198" s="223"/>
      <c r="U198" s="223"/>
      <c r="V198" s="227"/>
      <c r="W198" s="218"/>
      <c r="Y198" s="236"/>
    </row>
    <row r="199" spans="2:25" outlineLevel="1" x14ac:dyDescent="0.25">
      <c r="B199" s="465"/>
      <c r="C199" s="272"/>
      <c r="D199" s="272"/>
      <c r="E199" s="273"/>
      <c r="F199" s="299" t="s">
        <v>83</v>
      </c>
      <c r="G199" s="218"/>
      <c r="H199" s="222"/>
      <c r="I199" s="223"/>
      <c r="J199" s="223"/>
      <c r="K199" s="224"/>
      <c r="L199" s="225"/>
      <c r="M199" s="226"/>
      <c r="N199" s="223"/>
      <c r="O199" s="223"/>
      <c r="P199" s="223"/>
      <c r="Q199" s="223"/>
      <c r="R199" s="223"/>
      <c r="S199" s="223"/>
      <c r="T199" s="223"/>
      <c r="U199" s="223"/>
      <c r="V199" s="227"/>
      <c r="W199" s="218"/>
      <c r="Y199" s="236"/>
    </row>
    <row r="200" spans="2:25" x14ac:dyDescent="0.25">
      <c r="B200" s="465"/>
      <c r="C200" s="272"/>
      <c r="D200" s="272"/>
      <c r="E200" s="273" t="s">
        <v>84</v>
      </c>
      <c r="F200" s="273"/>
      <c r="G200" s="367">
        <f t="shared" ref="G200:W200" si="47">SUBTOTAL(9,G201:G202)</f>
        <v>0</v>
      </c>
      <c r="H200" s="368">
        <f t="shared" si="47"/>
        <v>0</v>
      </c>
      <c r="I200" s="369">
        <f t="shared" si="47"/>
        <v>0</v>
      </c>
      <c r="J200" s="369">
        <f t="shared" si="47"/>
        <v>0</v>
      </c>
      <c r="K200" s="370">
        <f t="shared" si="47"/>
        <v>0</v>
      </c>
      <c r="L200" s="364">
        <f t="shared" si="47"/>
        <v>0</v>
      </c>
      <c r="M200" s="364">
        <f t="shared" si="47"/>
        <v>0</v>
      </c>
      <c r="N200" s="364">
        <f t="shared" si="47"/>
        <v>0</v>
      </c>
      <c r="O200" s="364">
        <f t="shared" si="47"/>
        <v>0</v>
      </c>
      <c r="P200" s="364">
        <f t="shared" si="47"/>
        <v>0</v>
      </c>
      <c r="Q200" s="364">
        <f t="shared" si="47"/>
        <v>0</v>
      </c>
      <c r="R200" s="364">
        <f t="shared" si="47"/>
        <v>0</v>
      </c>
      <c r="S200" s="364">
        <f t="shared" si="47"/>
        <v>0</v>
      </c>
      <c r="T200" s="364">
        <f t="shared" si="47"/>
        <v>0</v>
      </c>
      <c r="U200" s="364">
        <f t="shared" si="47"/>
        <v>0</v>
      </c>
      <c r="V200" s="364">
        <f t="shared" si="47"/>
        <v>0</v>
      </c>
      <c r="W200" s="366">
        <f t="shared" si="47"/>
        <v>0</v>
      </c>
      <c r="Y200" s="238"/>
    </row>
    <row r="201" spans="2:25" outlineLevel="1" x14ac:dyDescent="0.25">
      <c r="B201" s="465"/>
      <c r="C201" s="272"/>
      <c r="D201" s="272"/>
      <c r="E201" s="273"/>
      <c r="F201" s="299" t="s">
        <v>85</v>
      </c>
      <c r="G201" s="218"/>
      <c r="H201" s="222"/>
      <c r="I201" s="223"/>
      <c r="J201" s="223"/>
      <c r="K201" s="224"/>
      <c r="L201" s="225"/>
      <c r="M201" s="226"/>
      <c r="N201" s="223"/>
      <c r="O201" s="223"/>
      <c r="P201" s="223"/>
      <c r="Q201" s="223"/>
      <c r="R201" s="223"/>
      <c r="S201" s="223"/>
      <c r="T201" s="223"/>
      <c r="U201" s="223"/>
      <c r="V201" s="227"/>
      <c r="W201" s="218"/>
      <c r="Y201" s="236"/>
    </row>
    <row r="202" spans="2:25" outlineLevel="1" x14ac:dyDescent="0.25">
      <c r="B202" s="465"/>
      <c r="C202" s="272"/>
      <c r="D202" s="272"/>
      <c r="E202" s="273"/>
      <c r="F202" s="299" t="s">
        <v>86</v>
      </c>
      <c r="G202" s="218"/>
      <c r="H202" s="222"/>
      <c r="I202" s="223"/>
      <c r="J202" s="223"/>
      <c r="K202" s="224"/>
      <c r="L202" s="225"/>
      <c r="M202" s="226"/>
      <c r="N202" s="223"/>
      <c r="O202" s="223"/>
      <c r="P202" s="223"/>
      <c r="Q202" s="223"/>
      <c r="R202" s="223"/>
      <c r="S202" s="223"/>
      <c r="T202" s="223"/>
      <c r="U202" s="223"/>
      <c r="V202" s="227"/>
      <c r="W202" s="218"/>
      <c r="Y202" s="236"/>
    </row>
    <row r="203" spans="2:25" x14ac:dyDescent="0.25">
      <c r="B203" s="465"/>
      <c r="C203" s="272"/>
      <c r="D203" s="272"/>
      <c r="E203" s="273" t="s">
        <v>87</v>
      </c>
      <c r="F203" s="273"/>
      <c r="G203" s="367">
        <f t="shared" ref="G203:W203" si="48">SUBTOTAL(9,G204:G205)</f>
        <v>0</v>
      </c>
      <c r="H203" s="369">
        <f t="shared" si="48"/>
        <v>0</v>
      </c>
      <c r="I203" s="369">
        <f t="shared" si="48"/>
        <v>0</v>
      </c>
      <c r="J203" s="369">
        <f t="shared" si="48"/>
        <v>0</v>
      </c>
      <c r="K203" s="371">
        <f t="shared" si="48"/>
        <v>0</v>
      </c>
      <c r="L203" s="363">
        <f t="shared" si="48"/>
        <v>0</v>
      </c>
      <c r="M203" s="364">
        <f t="shared" si="48"/>
        <v>0</v>
      </c>
      <c r="N203" s="364">
        <f t="shared" si="48"/>
        <v>0</v>
      </c>
      <c r="O203" s="364">
        <f t="shared" si="48"/>
        <v>0</v>
      </c>
      <c r="P203" s="364">
        <f t="shared" si="48"/>
        <v>0</v>
      </c>
      <c r="Q203" s="364">
        <f t="shared" si="48"/>
        <v>0</v>
      </c>
      <c r="R203" s="364">
        <f t="shared" si="48"/>
        <v>0</v>
      </c>
      <c r="S203" s="364">
        <f t="shared" si="48"/>
        <v>0</v>
      </c>
      <c r="T203" s="364">
        <f t="shared" si="48"/>
        <v>0</v>
      </c>
      <c r="U203" s="364">
        <f t="shared" si="48"/>
        <v>0</v>
      </c>
      <c r="V203" s="365">
        <f t="shared" si="48"/>
        <v>0</v>
      </c>
      <c r="W203" s="365">
        <f t="shared" si="48"/>
        <v>0</v>
      </c>
      <c r="Y203" s="238"/>
    </row>
    <row r="204" spans="2:25" outlineLevel="1" x14ac:dyDescent="0.25">
      <c r="B204" s="465"/>
      <c r="C204" s="272"/>
      <c r="D204" s="272"/>
      <c r="E204" s="273"/>
      <c r="F204" s="299" t="s">
        <v>88</v>
      </c>
      <c r="G204" s="218"/>
      <c r="H204" s="222"/>
      <c r="I204" s="223"/>
      <c r="J204" s="223"/>
      <c r="K204" s="224"/>
      <c r="L204" s="225"/>
      <c r="M204" s="226"/>
      <c r="N204" s="223"/>
      <c r="O204" s="223"/>
      <c r="P204" s="223"/>
      <c r="Q204" s="223"/>
      <c r="R204" s="223"/>
      <c r="S204" s="223"/>
      <c r="T204" s="223"/>
      <c r="U204" s="223"/>
      <c r="V204" s="227"/>
      <c r="W204" s="218"/>
      <c r="Y204" s="236"/>
    </row>
    <row r="205" spans="2:25" outlineLevel="1" x14ac:dyDescent="0.25">
      <c r="B205" s="465"/>
      <c r="C205" s="272"/>
      <c r="D205" s="272"/>
      <c r="E205" s="273"/>
      <c r="F205" s="299" t="s">
        <v>89</v>
      </c>
      <c r="G205" s="218"/>
      <c r="H205" s="222"/>
      <c r="I205" s="223"/>
      <c r="J205" s="223"/>
      <c r="K205" s="224"/>
      <c r="L205" s="225"/>
      <c r="M205" s="226"/>
      <c r="N205" s="223"/>
      <c r="O205" s="223"/>
      <c r="P205" s="223"/>
      <c r="Q205" s="223"/>
      <c r="R205" s="223"/>
      <c r="S205" s="223"/>
      <c r="T205" s="223"/>
      <c r="U205" s="223"/>
      <c r="V205" s="227"/>
      <c r="W205" s="218"/>
      <c r="Y205" s="236"/>
    </row>
    <row r="206" spans="2:25" x14ac:dyDescent="0.25">
      <c r="B206" s="465"/>
      <c r="C206" s="272"/>
      <c r="D206" s="272" t="s">
        <v>90</v>
      </c>
      <c r="E206" s="273"/>
      <c r="F206" s="273"/>
      <c r="G206" s="367">
        <f>SUBTOTAL(9,G207:G209)</f>
        <v>0</v>
      </c>
      <c r="H206" s="368">
        <f t="shared" ref="H206:W206" si="49">SUBTOTAL(9,H207:H209)</f>
        <v>0</v>
      </c>
      <c r="I206" s="369">
        <f t="shared" si="49"/>
        <v>0</v>
      </c>
      <c r="J206" s="369">
        <f t="shared" si="49"/>
        <v>0</v>
      </c>
      <c r="K206" s="370">
        <f t="shared" si="49"/>
        <v>0</v>
      </c>
      <c r="L206" s="364">
        <f t="shared" si="49"/>
        <v>0</v>
      </c>
      <c r="M206" s="364">
        <f t="shared" si="49"/>
        <v>0</v>
      </c>
      <c r="N206" s="364">
        <f t="shared" si="49"/>
        <v>0</v>
      </c>
      <c r="O206" s="364">
        <f t="shared" si="49"/>
        <v>0</v>
      </c>
      <c r="P206" s="364">
        <f t="shared" si="49"/>
        <v>0</v>
      </c>
      <c r="Q206" s="364">
        <f t="shared" si="49"/>
        <v>0</v>
      </c>
      <c r="R206" s="364">
        <f t="shared" si="49"/>
        <v>0</v>
      </c>
      <c r="S206" s="364">
        <f t="shared" si="49"/>
        <v>0</v>
      </c>
      <c r="T206" s="364">
        <f t="shared" si="49"/>
        <v>0</v>
      </c>
      <c r="U206" s="364">
        <f t="shared" si="49"/>
        <v>0</v>
      </c>
      <c r="V206" s="364">
        <f t="shared" si="49"/>
        <v>0</v>
      </c>
      <c r="W206" s="366">
        <f t="shared" si="49"/>
        <v>0</v>
      </c>
      <c r="Y206" s="238"/>
    </row>
    <row r="207" spans="2:25" outlineLevel="1" x14ac:dyDescent="0.25">
      <c r="B207" s="465"/>
      <c r="C207" s="272"/>
      <c r="D207" s="272"/>
      <c r="E207" s="273"/>
      <c r="F207" s="299" t="s">
        <v>91</v>
      </c>
      <c r="G207" s="218"/>
      <c r="H207" s="222"/>
      <c r="I207" s="223"/>
      <c r="J207" s="223"/>
      <c r="K207" s="224"/>
      <c r="L207" s="225"/>
      <c r="M207" s="226"/>
      <c r="N207" s="223"/>
      <c r="O207" s="223"/>
      <c r="P207" s="223"/>
      <c r="Q207" s="223"/>
      <c r="R207" s="223"/>
      <c r="S207" s="223"/>
      <c r="T207" s="223"/>
      <c r="U207" s="223"/>
      <c r="V207" s="227"/>
      <c r="W207" s="218"/>
      <c r="Y207" s="236"/>
    </row>
    <row r="208" spans="2:25" outlineLevel="1" x14ac:dyDescent="0.25">
      <c r="B208" s="465"/>
      <c r="C208" s="272"/>
      <c r="D208" s="272"/>
      <c r="E208" s="273"/>
      <c r="F208" s="299" t="s">
        <v>92</v>
      </c>
      <c r="G208" s="218"/>
      <c r="H208" s="222"/>
      <c r="I208" s="223"/>
      <c r="J208" s="223"/>
      <c r="K208" s="224"/>
      <c r="L208" s="225"/>
      <c r="M208" s="226"/>
      <c r="N208" s="223"/>
      <c r="O208" s="223"/>
      <c r="P208" s="223"/>
      <c r="Q208" s="223"/>
      <c r="R208" s="223"/>
      <c r="S208" s="223"/>
      <c r="T208" s="223"/>
      <c r="U208" s="223"/>
      <c r="V208" s="227"/>
      <c r="W208" s="218"/>
      <c r="Y208" s="236"/>
    </row>
    <row r="209" spans="2:25" outlineLevel="1" x14ac:dyDescent="0.25">
      <c r="B209" s="465"/>
      <c r="C209" s="272"/>
      <c r="D209" s="272"/>
      <c r="E209" s="273"/>
      <c r="F209" s="299" t="s">
        <v>93</v>
      </c>
      <c r="G209" s="218"/>
      <c r="H209" s="222"/>
      <c r="I209" s="223"/>
      <c r="J209" s="223"/>
      <c r="K209" s="224"/>
      <c r="L209" s="225"/>
      <c r="M209" s="226"/>
      <c r="N209" s="223"/>
      <c r="O209" s="223"/>
      <c r="P209" s="223"/>
      <c r="Q209" s="223"/>
      <c r="R209" s="223"/>
      <c r="S209" s="223"/>
      <c r="T209" s="223"/>
      <c r="U209" s="223"/>
      <c r="V209" s="227"/>
      <c r="W209" s="218"/>
      <c r="Y209" s="236"/>
    </row>
    <row r="210" spans="2:25" x14ac:dyDescent="0.25">
      <c r="B210" s="465"/>
      <c r="C210" s="275"/>
      <c r="D210" s="272" t="s">
        <v>94</v>
      </c>
      <c r="E210" s="273"/>
      <c r="F210" s="273"/>
      <c r="G210" s="367">
        <f>SUBTOTAL(9,G211:G212)</f>
        <v>0</v>
      </c>
      <c r="H210" s="368">
        <f t="shared" ref="H210:W210" si="50">SUBTOTAL(9,H211:H212)</f>
        <v>0</v>
      </c>
      <c r="I210" s="369">
        <f t="shared" si="50"/>
        <v>0</v>
      </c>
      <c r="J210" s="369">
        <f t="shared" si="50"/>
        <v>0</v>
      </c>
      <c r="K210" s="370">
        <f t="shared" si="50"/>
        <v>0</v>
      </c>
      <c r="L210" s="364">
        <f t="shared" si="50"/>
        <v>0</v>
      </c>
      <c r="M210" s="364">
        <f t="shared" si="50"/>
        <v>0</v>
      </c>
      <c r="N210" s="364">
        <f t="shared" si="50"/>
        <v>0</v>
      </c>
      <c r="O210" s="364">
        <f t="shared" si="50"/>
        <v>0</v>
      </c>
      <c r="P210" s="364">
        <f t="shared" si="50"/>
        <v>0</v>
      </c>
      <c r="Q210" s="364">
        <f t="shared" si="50"/>
        <v>0</v>
      </c>
      <c r="R210" s="364">
        <f t="shared" si="50"/>
        <v>0</v>
      </c>
      <c r="S210" s="364">
        <f t="shared" si="50"/>
        <v>0</v>
      </c>
      <c r="T210" s="364">
        <f t="shared" si="50"/>
        <v>0</v>
      </c>
      <c r="U210" s="364">
        <f t="shared" si="50"/>
        <v>0</v>
      </c>
      <c r="V210" s="364">
        <f t="shared" si="50"/>
        <v>0</v>
      </c>
      <c r="W210" s="366">
        <f t="shared" si="50"/>
        <v>0</v>
      </c>
      <c r="Y210" s="238"/>
    </row>
    <row r="211" spans="2:25" outlineLevel="1" x14ac:dyDescent="0.25">
      <c r="B211" s="465"/>
      <c r="C211" s="272"/>
      <c r="D211" s="272"/>
      <c r="E211" s="273"/>
      <c r="F211" s="299" t="s">
        <v>95</v>
      </c>
      <c r="G211" s="218"/>
      <c r="H211" s="222"/>
      <c r="I211" s="223"/>
      <c r="J211" s="223"/>
      <c r="K211" s="224"/>
      <c r="L211" s="225"/>
      <c r="M211" s="226"/>
      <c r="N211" s="223"/>
      <c r="O211" s="223"/>
      <c r="P211" s="223"/>
      <c r="Q211" s="223"/>
      <c r="R211" s="223"/>
      <c r="S211" s="223"/>
      <c r="T211" s="223"/>
      <c r="U211" s="223"/>
      <c r="V211" s="227"/>
      <c r="W211" s="218"/>
      <c r="Y211" s="236"/>
    </row>
    <row r="212" spans="2:25" outlineLevel="1" x14ac:dyDescent="0.25">
      <c r="B212" s="465"/>
      <c r="C212" s="272"/>
      <c r="D212" s="272"/>
      <c r="E212" s="273"/>
      <c r="F212" s="299" t="s">
        <v>96</v>
      </c>
      <c r="G212" s="218"/>
      <c r="H212" s="222"/>
      <c r="I212" s="223"/>
      <c r="J212" s="223"/>
      <c r="K212" s="224"/>
      <c r="L212" s="225"/>
      <c r="M212" s="226"/>
      <c r="N212" s="223"/>
      <c r="O212" s="223"/>
      <c r="P212" s="223"/>
      <c r="Q212" s="223"/>
      <c r="R212" s="223"/>
      <c r="S212" s="223"/>
      <c r="T212" s="223"/>
      <c r="U212" s="223"/>
      <c r="V212" s="227"/>
      <c r="W212" s="218"/>
      <c r="Y212" s="236"/>
    </row>
    <row r="213" spans="2:25" x14ac:dyDescent="0.25">
      <c r="B213" s="465"/>
      <c r="C213" s="272" t="s">
        <v>138</v>
      </c>
      <c r="D213" s="272"/>
      <c r="E213" s="273"/>
      <c r="F213" s="275"/>
      <c r="G213" s="367"/>
      <c r="H213" s="368"/>
      <c r="I213" s="369"/>
      <c r="J213" s="369"/>
      <c r="K213" s="370"/>
      <c r="L213" s="364"/>
      <c r="M213" s="364"/>
      <c r="N213" s="364"/>
      <c r="O213" s="364"/>
      <c r="P213" s="364"/>
      <c r="Q213" s="364"/>
      <c r="R213" s="364"/>
      <c r="S213" s="364"/>
      <c r="T213" s="364"/>
      <c r="U213" s="364"/>
      <c r="V213" s="364"/>
      <c r="W213" s="366"/>
      <c r="Y213" s="353"/>
    </row>
    <row r="214" spans="2:25" x14ac:dyDescent="0.25">
      <c r="B214" s="465"/>
      <c r="C214" s="272"/>
      <c r="D214" s="272" t="s">
        <v>139</v>
      </c>
      <c r="E214" s="273"/>
      <c r="F214" s="275"/>
      <c r="G214" s="367">
        <f>SUBTOTAL(9,G215:G216)</f>
        <v>0</v>
      </c>
      <c r="H214" s="368">
        <f t="shared" ref="H214:W214" si="51">SUBTOTAL(9,H216)</f>
        <v>0</v>
      </c>
      <c r="I214" s="369">
        <f t="shared" si="51"/>
        <v>0</v>
      </c>
      <c r="J214" s="369">
        <f t="shared" si="51"/>
        <v>0</v>
      </c>
      <c r="K214" s="370">
        <f t="shared" si="51"/>
        <v>0</v>
      </c>
      <c r="L214" s="364">
        <f t="shared" si="51"/>
        <v>0</v>
      </c>
      <c r="M214" s="364">
        <f t="shared" si="51"/>
        <v>0</v>
      </c>
      <c r="N214" s="364">
        <f t="shared" si="51"/>
        <v>0</v>
      </c>
      <c r="O214" s="364">
        <f t="shared" si="51"/>
        <v>0</v>
      </c>
      <c r="P214" s="364">
        <f t="shared" si="51"/>
        <v>0</v>
      </c>
      <c r="Q214" s="364">
        <f t="shared" si="51"/>
        <v>0</v>
      </c>
      <c r="R214" s="364">
        <f t="shared" si="51"/>
        <v>0</v>
      </c>
      <c r="S214" s="364">
        <f t="shared" si="51"/>
        <v>0</v>
      </c>
      <c r="T214" s="364">
        <f t="shared" si="51"/>
        <v>0</v>
      </c>
      <c r="U214" s="364">
        <f t="shared" si="51"/>
        <v>0</v>
      </c>
      <c r="V214" s="364">
        <f t="shared" si="51"/>
        <v>0</v>
      </c>
      <c r="W214" s="366">
        <f t="shared" si="51"/>
        <v>0</v>
      </c>
      <c r="Y214" s="354"/>
    </row>
    <row r="215" spans="2:25" outlineLevel="1" x14ac:dyDescent="0.25">
      <c r="B215" s="465"/>
      <c r="C215" s="273"/>
      <c r="D215" s="273"/>
      <c r="E215" s="273"/>
      <c r="F215" s="458" t="s">
        <v>140</v>
      </c>
      <c r="G215" s="219"/>
      <c r="H215" s="368"/>
      <c r="I215" s="369"/>
      <c r="J215" s="369"/>
      <c r="K215" s="370"/>
      <c r="L215" s="364"/>
      <c r="M215" s="364"/>
      <c r="N215" s="364"/>
      <c r="O215" s="364"/>
      <c r="P215" s="364"/>
      <c r="Q215" s="364"/>
      <c r="R215" s="364"/>
      <c r="S215" s="364"/>
      <c r="T215" s="364"/>
      <c r="U215" s="364"/>
      <c r="V215" s="364"/>
      <c r="W215" s="366"/>
      <c r="Y215" s="236"/>
    </row>
    <row r="216" spans="2:25" outlineLevel="1" x14ac:dyDescent="0.25">
      <c r="B216" s="479"/>
      <c r="C216" s="273"/>
      <c r="D216" s="273"/>
      <c r="E216" s="273"/>
      <c r="F216" s="299" t="s">
        <v>141</v>
      </c>
      <c r="G216" s="218"/>
      <c r="H216" s="222"/>
      <c r="I216" s="223"/>
      <c r="J216" s="223"/>
      <c r="K216" s="224"/>
      <c r="L216" s="225"/>
      <c r="M216" s="226"/>
      <c r="N216" s="223"/>
      <c r="O216" s="223"/>
      <c r="P216" s="223"/>
      <c r="Q216" s="223"/>
      <c r="R216" s="223"/>
      <c r="S216" s="223"/>
      <c r="T216" s="223"/>
      <c r="U216" s="223"/>
      <c r="V216" s="227"/>
      <c r="W216" s="218"/>
      <c r="Y216" s="236"/>
    </row>
    <row r="217" spans="2:25" x14ac:dyDescent="0.25">
      <c r="B217" s="479"/>
      <c r="C217" s="273"/>
      <c r="D217" s="272" t="s">
        <v>142</v>
      </c>
      <c r="E217" s="273"/>
      <c r="F217" s="273"/>
      <c r="G217" s="367">
        <f>SUBTOTAL(9,G218:G220)</f>
        <v>0</v>
      </c>
      <c r="H217" s="368">
        <f t="shared" ref="H217:W217" si="52">SUBTOTAL(9,H218:H220)</f>
        <v>0</v>
      </c>
      <c r="I217" s="369">
        <f t="shared" si="52"/>
        <v>0</v>
      </c>
      <c r="J217" s="369">
        <f t="shared" si="52"/>
        <v>0</v>
      </c>
      <c r="K217" s="370">
        <f t="shared" si="52"/>
        <v>0</v>
      </c>
      <c r="L217" s="364">
        <f t="shared" si="52"/>
        <v>0</v>
      </c>
      <c r="M217" s="364">
        <f t="shared" si="52"/>
        <v>0</v>
      </c>
      <c r="N217" s="364">
        <f t="shared" si="52"/>
        <v>0</v>
      </c>
      <c r="O217" s="364">
        <f t="shared" si="52"/>
        <v>0</v>
      </c>
      <c r="P217" s="364">
        <f t="shared" si="52"/>
        <v>0</v>
      </c>
      <c r="Q217" s="364">
        <f t="shared" si="52"/>
        <v>0</v>
      </c>
      <c r="R217" s="364">
        <f t="shared" si="52"/>
        <v>0</v>
      </c>
      <c r="S217" s="364">
        <f t="shared" si="52"/>
        <v>0</v>
      </c>
      <c r="T217" s="364">
        <f t="shared" si="52"/>
        <v>0</v>
      </c>
      <c r="U217" s="364">
        <f t="shared" si="52"/>
        <v>0</v>
      </c>
      <c r="V217" s="364">
        <f t="shared" si="52"/>
        <v>0</v>
      </c>
      <c r="W217" s="366">
        <f t="shared" si="52"/>
        <v>0</v>
      </c>
      <c r="Y217" s="238"/>
    </row>
    <row r="218" spans="2:25" outlineLevel="1" x14ac:dyDescent="0.25">
      <c r="B218" s="465"/>
      <c r="C218" s="273"/>
      <c r="D218" s="273"/>
      <c r="E218" s="275"/>
      <c r="F218" s="299" t="s">
        <v>143</v>
      </c>
      <c r="G218" s="218"/>
      <c r="H218" s="222"/>
      <c r="I218" s="223"/>
      <c r="J218" s="223"/>
      <c r="K218" s="224"/>
      <c r="L218" s="225"/>
      <c r="M218" s="226"/>
      <c r="N218" s="223"/>
      <c r="O218" s="223"/>
      <c r="P218" s="223"/>
      <c r="Q218" s="223"/>
      <c r="R218" s="223"/>
      <c r="S218" s="223"/>
      <c r="T218" s="223"/>
      <c r="U218" s="223"/>
      <c r="V218" s="227"/>
      <c r="W218" s="218"/>
      <c r="Y218" s="236"/>
    </row>
    <row r="219" spans="2:25" outlineLevel="1" x14ac:dyDescent="0.25">
      <c r="B219" s="465"/>
      <c r="C219" s="273"/>
      <c r="D219" s="273"/>
      <c r="E219" s="275"/>
      <c r="F219" s="299" t="s">
        <v>144</v>
      </c>
      <c r="G219" s="218"/>
      <c r="H219" s="222"/>
      <c r="I219" s="223"/>
      <c r="J219" s="223"/>
      <c r="K219" s="224"/>
      <c r="L219" s="225"/>
      <c r="M219" s="226"/>
      <c r="N219" s="223"/>
      <c r="O219" s="223"/>
      <c r="P219" s="223"/>
      <c r="Q219" s="223"/>
      <c r="R219" s="223"/>
      <c r="S219" s="223"/>
      <c r="T219" s="223"/>
      <c r="U219" s="223"/>
      <c r="V219" s="227"/>
      <c r="W219" s="218"/>
      <c r="Y219" s="236"/>
    </row>
    <row r="220" spans="2:25" outlineLevel="1" x14ac:dyDescent="0.25">
      <c r="B220" s="465"/>
      <c r="C220" s="273"/>
      <c r="D220" s="273"/>
      <c r="E220" s="275"/>
      <c r="F220" s="299" t="s">
        <v>142</v>
      </c>
      <c r="G220" s="218"/>
      <c r="H220" s="368"/>
      <c r="I220" s="369"/>
      <c r="J220" s="369"/>
      <c r="K220" s="370"/>
      <c r="L220" s="364"/>
      <c r="M220" s="364"/>
      <c r="N220" s="364"/>
      <c r="O220" s="364"/>
      <c r="P220" s="364"/>
      <c r="Q220" s="364"/>
      <c r="R220" s="364"/>
      <c r="S220" s="364"/>
      <c r="T220" s="364"/>
      <c r="U220" s="364"/>
      <c r="V220" s="364"/>
      <c r="W220" s="366"/>
      <c r="Y220" s="236"/>
    </row>
    <row r="221" spans="2:25" x14ac:dyDescent="0.25">
      <c r="B221" s="465"/>
      <c r="C221" s="273"/>
      <c r="D221" s="272" t="s">
        <v>145</v>
      </c>
      <c r="E221" s="275"/>
      <c r="F221" s="273"/>
      <c r="G221" s="367">
        <f>SUBTOTAL(9,G222:G224)</f>
        <v>0</v>
      </c>
      <c r="H221" s="368"/>
      <c r="I221" s="369"/>
      <c r="J221" s="369"/>
      <c r="K221" s="370"/>
      <c r="L221" s="364"/>
      <c r="M221" s="364"/>
      <c r="N221" s="364"/>
      <c r="O221" s="364"/>
      <c r="P221" s="364"/>
      <c r="Q221" s="364"/>
      <c r="R221" s="364"/>
      <c r="S221" s="364"/>
      <c r="T221" s="364"/>
      <c r="U221" s="364"/>
      <c r="V221" s="364"/>
      <c r="W221" s="366"/>
      <c r="Y221" s="238"/>
    </row>
    <row r="222" spans="2:25" outlineLevel="1" x14ac:dyDescent="0.25">
      <c r="B222" s="465"/>
      <c r="C222" s="273"/>
      <c r="D222" s="273"/>
      <c r="E222" s="275"/>
      <c r="F222" s="299" t="s">
        <v>146</v>
      </c>
      <c r="G222" s="218"/>
      <c r="H222" s="368"/>
      <c r="I222" s="369"/>
      <c r="J222" s="369"/>
      <c r="K222" s="370"/>
      <c r="L222" s="364"/>
      <c r="M222" s="364"/>
      <c r="N222" s="364"/>
      <c r="O222" s="364"/>
      <c r="P222" s="364"/>
      <c r="Q222" s="364"/>
      <c r="R222" s="364"/>
      <c r="S222" s="364"/>
      <c r="T222" s="364"/>
      <c r="U222" s="364"/>
      <c r="V222" s="364"/>
      <c r="W222" s="366"/>
      <c r="Y222" s="236"/>
    </row>
    <row r="223" spans="2:25" outlineLevel="1" x14ac:dyDescent="0.25">
      <c r="B223" s="465"/>
      <c r="C223" s="273"/>
      <c r="D223" s="273"/>
      <c r="E223" s="275"/>
      <c r="F223" s="299" t="s">
        <v>147</v>
      </c>
      <c r="G223" s="218"/>
      <c r="H223" s="368"/>
      <c r="I223" s="369"/>
      <c r="J223" s="369"/>
      <c r="K223" s="370"/>
      <c r="L223" s="364"/>
      <c r="M223" s="364"/>
      <c r="N223" s="364"/>
      <c r="O223" s="364"/>
      <c r="P223" s="364"/>
      <c r="Q223" s="364"/>
      <c r="R223" s="364"/>
      <c r="S223" s="364"/>
      <c r="T223" s="364"/>
      <c r="U223" s="364"/>
      <c r="V223" s="364"/>
      <c r="W223" s="366"/>
      <c r="Y223" s="236"/>
    </row>
    <row r="224" spans="2:25" outlineLevel="1" x14ac:dyDescent="0.25">
      <c r="B224" s="465"/>
      <c r="C224" s="273"/>
      <c r="D224" s="273"/>
      <c r="E224" s="275"/>
      <c r="F224" s="299" t="s">
        <v>148</v>
      </c>
      <c r="G224" s="218"/>
      <c r="H224" s="368"/>
      <c r="I224" s="369"/>
      <c r="J224" s="369"/>
      <c r="K224" s="370"/>
      <c r="L224" s="364"/>
      <c r="M224" s="364"/>
      <c r="N224" s="364"/>
      <c r="O224" s="364"/>
      <c r="P224" s="364"/>
      <c r="Q224" s="364"/>
      <c r="R224" s="364"/>
      <c r="S224" s="364"/>
      <c r="T224" s="364"/>
      <c r="U224" s="364"/>
      <c r="V224" s="364"/>
      <c r="W224" s="366"/>
      <c r="Y224" s="236"/>
    </row>
    <row r="225" spans="1:25" x14ac:dyDescent="0.25">
      <c r="B225" s="465"/>
      <c r="C225" s="273"/>
      <c r="D225" s="272" t="s">
        <v>138</v>
      </c>
      <c r="E225" s="275"/>
      <c r="F225" s="273"/>
      <c r="G225" s="367">
        <f>SUBTOTAL(9,G226)</f>
        <v>0</v>
      </c>
      <c r="H225" s="368"/>
      <c r="I225" s="369"/>
      <c r="J225" s="369"/>
      <c r="K225" s="370"/>
      <c r="L225" s="364"/>
      <c r="M225" s="364"/>
      <c r="N225" s="364"/>
      <c r="O225" s="364"/>
      <c r="P225" s="364"/>
      <c r="Q225" s="364"/>
      <c r="R225" s="364"/>
      <c r="S225" s="364"/>
      <c r="T225" s="364"/>
      <c r="U225" s="364"/>
      <c r="V225" s="364"/>
      <c r="W225" s="366"/>
      <c r="Y225" s="238"/>
    </row>
    <row r="226" spans="1:25" outlineLevel="1" x14ac:dyDescent="0.25">
      <c r="B226" s="465"/>
      <c r="C226" s="273"/>
      <c r="D226" s="272"/>
      <c r="E226" s="275"/>
      <c r="F226" s="299" t="s">
        <v>138</v>
      </c>
      <c r="G226" s="218"/>
      <c r="H226" s="368"/>
      <c r="I226" s="369"/>
      <c r="J226" s="369"/>
      <c r="K226" s="370"/>
      <c r="L226" s="364"/>
      <c r="M226" s="364"/>
      <c r="N226" s="364"/>
      <c r="O226" s="364"/>
      <c r="P226" s="364"/>
      <c r="Q226" s="364"/>
      <c r="R226" s="364"/>
      <c r="S226" s="364"/>
      <c r="T226" s="364"/>
      <c r="U226" s="364"/>
      <c r="V226" s="364"/>
      <c r="W226" s="366"/>
      <c r="Y226" s="236"/>
    </row>
    <row r="227" spans="1:25" outlineLevel="1" x14ac:dyDescent="0.25">
      <c r="B227" s="465"/>
      <c r="C227" s="273"/>
      <c r="D227" s="272"/>
      <c r="E227" s="275"/>
      <c r="F227" s="273"/>
      <c r="G227" s="254"/>
      <c r="H227" s="368"/>
      <c r="I227" s="369"/>
      <c r="J227" s="369"/>
      <c r="K227" s="370"/>
      <c r="L227" s="364"/>
      <c r="M227" s="364"/>
      <c r="N227" s="364"/>
      <c r="O227" s="364"/>
      <c r="P227" s="364"/>
      <c r="Q227" s="364"/>
      <c r="R227" s="364"/>
      <c r="S227" s="364"/>
      <c r="T227" s="364"/>
      <c r="U227" s="364"/>
      <c r="V227" s="364"/>
      <c r="W227" s="366"/>
      <c r="Y227" s="353"/>
    </row>
    <row r="228" spans="1:25" outlineLevel="1" x14ac:dyDescent="0.25">
      <c r="B228" s="465"/>
      <c r="C228" s="272" t="s">
        <v>149</v>
      </c>
      <c r="D228" s="272"/>
      <c r="E228" s="275"/>
      <c r="F228" s="273"/>
      <c r="G228" s="41">
        <f>SUBTOTAL(9,G229:G231)</f>
        <v>0</v>
      </c>
      <c r="H228" s="368">
        <f>SUBTOTAL(9,H229:H231)</f>
        <v>0</v>
      </c>
      <c r="I228" s="369">
        <f>SUBTOTAL(9,I229:I231)</f>
        <v>0</v>
      </c>
      <c r="J228" s="369">
        <f>SUBTOTAL(9,J229:J231)</f>
        <v>0</v>
      </c>
      <c r="K228" s="370">
        <f t="shared" ref="K228:W228" si="53">SUBTOTAL(9,K229:K231)</f>
        <v>0</v>
      </c>
      <c r="L228" s="364">
        <f t="shared" si="53"/>
        <v>0</v>
      </c>
      <c r="M228" s="364">
        <f t="shared" si="53"/>
        <v>0</v>
      </c>
      <c r="N228" s="364">
        <f t="shared" si="53"/>
        <v>0</v>
      </c>
      <c r="O228" s="364">
        <f t="shared" si="53"/>
        <v>0</v>
      </c>
      <c r="P228" s="364">
        <f t="shared" si="53"/>
        <v>0</v>
      </c>
      <c r="Q228" s="364">
        <f t="shared" si="53"/>
        <v>0</v>
      </c>
      <c r="R228" s="364">
        <f t="shared" si="53"/>
        <v>0</v>
      </c>
      <c r="S228" s="364">
        <f t="shared" si="53"/>
        <v>0</v>
      </c>
      <c r="T228" s="364">
        <f t="shared" si="53"/>
        <v>0</v>
      </c>
      <c r="U228" s="364">
        <f t="shared" si="53"/>
        <v>0</v>
      </c>
      <c r="V228" s="364">
        <f t="shared" si="53"/>
        <v>0</v>
      </c>
      <c r="W228" s="366">
        <f t="shared" si="53"/>
        <v>0</v>
      </c>
      <c r="Y228" s="354"/>
    </row>
    <row r="229" spans="1:25" outlineLevel="1" x14ac:dyDescent="0.25">
      <c r="B229" s="465"/>
      <c r="C229" s="273"/>
      <c r="D229" s="272"/>
      <c r="E229" s="275"/>
      <c r="F229" s="459" t="s">
        <v>150</v>
      </c>
      <c r="G229" s="218"/>
      <c r="H229" s="222"/>
      <c r="I229" s="223"/>
      <c r="J229" s="223"/>
      <c r="K229" s="224"/>
      <c r="L229" s="225"/>
      <c r="M229" s="226"/>
      <c r="N229" s="223"/>
      <c r="O229" s="223"/>
      <c r="P229" s="223"/>
      <c r="Q229" s="223"/>
      <c r="R229" s="223"/>
      <c r="S229" s="223"/>
      <c r="T229" s="223"/>
      <c r="U229" s="223"/>
      <c r="V229" s="227"/>
      <c r="W229" s="218"/>
      <c r="Y229" s="236"/>
    </row>
    <row r="230" spans="1:25" outlineLevel="1" x14ac:dyDescent="0.25">
      <c r="B230" s="465"/>
      <c r="C230" s="273"/>
      <c r="D230" s="272"/>
      <c r="E230" s="275"/>
      <c r="F230" s="459" t="s">
        <v>151</v>
      </c>
      <c r="G230" s="218"/>
      <c r="H230" s="222"/>
      <c r="I230" s="223"/>
      <c r="J230" s="223"/>
      <c r="K230" s="224"/>
      <c r="L230" s="225"/>
      <c r="M230" s="226"/>
      <c r="N230" s="223"/>
      <c r="O230" s="223"/>
      <c r="P230" s="223"/>
      <c r="Q230" s="223"/>
      <c r="R230" s="223"/>
      <c r="S230" s="223"/>
      <c r="T230" s="223"/>
      <c r="U230" s="223"/>
      <c r="V230" s="227"/>
      <c r="W230" s="218"/>
      <c r="Y230" s="236"/>
    </row>
    <row r="231" spans="1:25" outlineLevel="1" x14ac:dyDescent="0.25">
      <c r="B231" s="465"/>
      <c r="C231" s="273"/>
      <c r="D231" s="272"/>
      <c r="E231" s="275"/>
      <c r="F231" s="459" t="s">
        <v>152</v>
      </c>
      <c r="G231" s="218"/>
      <c r="H231" s="222"/>
      <c r="I231" s="223"/>
      <c r="J231" s="223"/>
      <c r="K231" s="224"/>
      <c r="L231" s="225"/>
      <c r="M231" s="226"/>
      <c r="N231" s="223"/>
      <c r="O231" s="223"/>
      <c r="P231" s="223"/>
      <c r="Q231" s="223"/>
      <c r="R231" s="223"/>
      <c r="S231" s="223"/>
      <c r="T231" s="223"/>
      <c r="U231" s="223"/>
      <c r="V231" s="227"/>
      <c r="W231" s="218"/>
      <c r="Y231" s="236"/>
    </row>
    <row r="232" spans="1:25" x14ac:dyDescent="0.25">
      <c r="B232" s="465"/>
      <c r="C232" s="273"/>
      <c r="D232" s="272"/>
      <c r="E232" s="275"/>
      <c r="F232" s="273"/>
      <c r="G232" s="367"/>
      <c r="H232" s="368"/>
      <c r="I232" s="369"/>
      <c r="J232" s="369"/>
      <c r="K232" s="370"/>
      <c r="L232" s="364"/>
      <c r="M232" s="364"/>
      <c r="N232" s="364"/>
      <c r="O232" s="364"/>
      <c r="P232" s="364"/>
      <c r="Q232" s="364"/>
      <c r="R232" s="364"/>
      <c r="S232" s="364"/>
      <c r="T232" s="364"/>
      <c r="U232" s="364"/>
      <c r="V232" s="364"/>
      <c r="W232" s="366"/>
      <c r="Y232" s="353"/>
    </row>
    <row r="233" spans="1:25" s="79" customFormat="1" ht="16.2" thickBot="1" x14ac:dyDescent="0.3">
      <c r="A233" s="51"/>
      <c r="B233" s="279" t="s">
        <v>153</v>
      </c>
      <c r="C233" s="483"/>
      <c r="D233" s="483"/>
      <c r="E233" s="483"/>
      <c r="F233" s="483"/>
      <c r="G233" s="372">
        <f>SUBTOTAL(9,G8:G232)</f>
        <v>0</v>
      </c>
      <c r="H233" s="373">
        <f t="shared" ref="H233:W233" si="54">SUBTOTAL(9,H8:H232)</f>
        <v>0</v>
      </c>
      <c r="I233" s="374">
        <f t="shared" si="54"/>
        <v>0</v>
      </c>
      <c r="J233" s="374">
        <f t="shared" si="54"/>
        <v>0</v>
      </c>
      <c r="K233" s="375">
        <f t="shared" si="54"/>
        <v>0</v>
      </c>
      <c r="L233" s="374">
        <f t="shared" si="54"/>
        <v>0</v>
      </c>
      <c r="M233" s="60">
        <f t="shared" si="54"/>
        <v>0</v>
      </c>
      <c r="N233" s="374">
        <f t="shared" si="54"/>
        <v>0</v>
      </c>
      <c r="O233" s="374">
        <f t="shared" si="54"/>
        <v>0</v>
      </c>
      <c r="P233" s="374">
        <f t="shared" si="54"/>
        <v>0</v>
      </c>
      <c r="Q233" s="374">
        <f t="shared" si="54"/>
        <v>0</v>
      </c>
      <c r="R233" s="374">
        <f t="shared" si="54"/>
        <v>0</v>
      </c>
      <c r="S233" s="374">
        <f t="shared" si="54"/>
        <v>0</v>
      </c>
      <c r="T233" s="374">
        <f t="shared" si="54"/>
        <v>0</v>
      </c>
      <c r="U233" s="374">
        <f t="shared" si="54"/>
        <v>0</v>
      </c>
      <c r="V233" s="374">
        <f t="shared" si="54"/>
        <v>0</v>
      </c>
      <c r="W233" s="376">
        <f t="shared" si="54"/>
        <v>0</v>
      </c>
      <c r="X233" s="51"/>
      <c r="Y233" s="355"/>
    </row>
    <row r="234" spans="1:25" s="79" customFormat="1" ht="15.6" thickBot="1" x14ac:dyDescent="0.3">
      <c r="A234" s="51"/>
      <c r="B234"/>
      <c r="C234"/>
      <c r="D234"/>
      <c r="E234"/>
      <c r="F234"/>
      <c r="G234"/>
      <c r="H234"/>
      <c r="I234"/>
      <c r="J234"/>
      <c r="K234"/>
      <c r="L234"/>
      <c r="M234"/>
      <c r="N234"/>
      <c r="O234"/>
      <c r="P234"/>
      <c r="Q234"/>
      <c r="R234"/>
      <c r="S234"/>
      <c r="T234"/>
      <c r="U234"/>
      <c r="V234"/>
      <c r="W234"/>
      <c r="X234" s="51"/>
      <c r="Y234"/>
    </row>
    <row r="235" spans="1:25" s="79" customFormat="1" ht="16.2" thickBot="1" x14ac:dyDescent="0.3">
      <c r="A235" s="51"/>
      <c r="B235" s="433" t="s">
        <v>154</v>
      </c>
      <c r="C235" s="484"/>
      <c r="D235" s="484"/>
      <c r="E235" s="484"/>
      <c r="F235" s="484"/>
      <c r="G235" s="480"/>
      <c r="H235" s="480"/>
      <c r="I235" s="480"/>
      <c r="J235" s="480"/>
      <c r="K235" s="480"/>
      <c r="L235" s="480"/>
      <c r="M235" s="481"/>
      <c r="N235" s="480"/>
      <c r="O235" s="480"/>
      <c r="P235" s="480"/>
      <c r="Q235" s="480"/>
      <c r="R235" s="480"/>
      <c r="S235" s="480"/>
      <c r="T235" s="480"/>
      <c r="U235" s="480"/>
      <c r="V235" s="480"/>
      <c r="W235" s="482"/>
      <c r="X235" s="51"/>
      <c r="Y235" s="519"/>
    </row>
    <row r="236" spans="1:25" x14ac:dyDescent="0.25">
      <c r="B236" s="479"/>
      <c r="C236" s="272" t="s">
        <v>155</v>
      </c>
      <c r="D236" s="272"/>
      <c r="E236" s="275"/>
      <c r="F236" s="275"/>
      <c r="G236" s="366"/>
      <c r="H236" s="364"/>
      <c r="I236" s="364"/>
      <c r="J236" s="364"/>
      <c r="K236" s="365"/>
      <c r="L236" s="31"/>
      <c r="M236" s="31"/>
      <c r="N236" s="364"/>
      <c r="O236" s="364"/>
      <c r="P236" s="364"/>
      <c r="Q236" s="364"/>
      <c r="R236" s="364"/>
      <c r="S236" s="364"/>
      <c r="T236" s="364"/>
      <c r="U236" s="364"/>
      <c r="V236" s="365"/>
      <c r="W236" s="365"/>
      <c r="Y236" s="237"/>
    </row>
    <row r="237" spans="1:25" x14ac:dyDescent="0.25">
      <c r="B237" s="479"/>
      <c r="C237" s="275"/>
      <c r="D237" s="272" t="s">
        <v>156</v>
      </c>
      <c r="E237" s="275"/>
      <c r="F237" s="275"/>
      <c r="G237" s="367">
        <f>SUBTOTAL(9,G238:G244)</f>
        <v>0</v>
      </c>
      <c r="H237" s="364"/>
      <c r="I237" s="364"/>
      <c r="J237" s="364"/>
      <c r="K237" s="365"/>
      <c r="L237" s="31"/>
      <c r="M237" s="31"/>
      <c r="N237" s="364"/>
      <c r="O237" s="364"/>
      <c r="P237" s="364"/>
      <c r="Q237" s="364"/>
      <c r="R237" s="364"/>
      <c r="S237" s="364"/>
      <c r="T237" s="364"/>
      <c r="U237" s="364"/>
      <c r="V237" s="365"/>
      <c r="W237" s="365"/>
      <c r="Y237" s="354"/>
    </row>
    <row r="238" spans="1:25" s="85" customFormat="1" outlineLevel="1" x14ac:dyDescent="0.25">
      <c r="B238" s="489"/>
      <c r="C238" s="485"/>
      <c r="D238" s="485"/>
      <c r="E238" s="485"/>
      <c r="F238" s="460" t="s">
        <v>157</v>
      </c>
      <c r="G238" s="220"/>
      <c r="H238" s="33"/>
      <c r="I238" s="33"/>
      <c r="J238" s="33"/>
      <c r="K238" s="35"/>
      <c r="L238" s="33"/>
      <c r="M238" s="33"/>
      <c r="N238" s="33"/>
      <c r="O238" s="33"/>
      <c r="P238" s="33"/>
      <c r="Q238" s="33"/>
      <c r="R238" s="33"/>
      <c r="S238" s="33"/>
      <c r="T238" s="33"/>
      <c r="U238" s="33"/>
      <c r="V238" s="35"/>
      <c r="W238" s="35"/>
      <c r="X238" s="84"/>
      <c r="Y238" s="236"/>
    </row>
    <row r="239" spans="1:25" outlineLevel="1" x14ac:dyDescent="0.25">
      <c r="B239" s="465"/>
      <c r="C239" s="275"/>
      <c r="D239" s="275"/>
      <c r="E239" s="275"/>
      <c r="F239" s="460" t="s">
        <v>158</v>
      </c>
      <c r="G239" s="220"/>
      <c r="H239" s="33"/>
      <c r="I239" s="33"/>
      <c r="J239" s="33"/>
      <c r="K239" s="35"/>
      <c r="L239" s="33"/>
      <c r="M239" s="33"/>
      <c r="N239" s="33"/>
      <c r="O239" s="33"/>
      <c r="P239" s="33"/>
      <c r="Q239" s="33"/>
      <c r="R239" s="33"/>
      <c r="S239" s="33"/>
      <c r="T239" s="33"/>
      <c r="U239" s="33"/>
      <c r="V239" s="35"/>
      <c r="W239" s="35"/>
      <c r="Y239" s="236"/>
    </row>
    <row r="240" spans="1:25" outlineLevel="1" x14ac:dyDescent="0.25">
      <c r="B240" s="465"/>
      <c r="C240" s="275"/>
      <c r="D240" s="275"/>
      <c r="E240" s="275"/>
      <c r="F240" s="457" t="s">
        <v>159</v>
      </c>
      <c r="G240" s="220"/>
      <c r="H240" s="33"/>
      <c r="I240" s="33"/>
      <c r="J240" s="33"/>
      <c r="K240" s="35"/>
      <c r="L240" s="33"/>
      <c r="M240" s="33"/>
      <c r="N240" s="33"/>
      <c r="O240" s="33"/>
      <c r="P240" s="33"/>
      <c r="Q240" s="33"/>
      <c r="R240" s="33"/>
      <c r="S240" s="33"/>
      <c r="T240" s="33"/>
      <c r="U240" s="33"/>
      <c r="V240" s="35"/>
      <c r="W240" s="35"/>
      <c r="Y240" s="236"/>
    </row>
    <row r="241" spans="2:25" outlineLevel="1" x14ac:dyDescent="0.25">
      <c r="B241" s="465"/>
      <c r="C241" s="275"/>
      <c r="D241" s="275"/>
      <c r="E241" s="275"/>
      <c r="F241" s="457" t="s">
        <v>160</v>
      </c>
      <c r="G241" s="220"/>
      <c r="H241" s="33"/>
      <c r="I241" s="33"/>
      <c r="J241" s="33"/>
      <c r="K241" s="35"/>
      <c r="L241" s="33"/>
      <c r="M241" s="33"/>
      <c r="N241" s="33"/>
      <c r="O241" s="33"/>
      <c r="P241" s="33"/>
      <c r="Q241" s="33"/>
      <c r="R241" s="33"/>
      <c r="S241" s="33"/>
      <c r="T241" s="33"/>
      <c r="U241" s="33"/>
      <c r="V241" s="35"/>
      <c r="W241" s="35"/>
      <c r="Y241" s="236"/>
    </row>
    <row r="242" spans="2:25" outlineLevel="1" x14ac:dyDescent="0.25">
      <c r="B242" s="465"/>
      <c r="C242" s="275"/>
      <c r="D242" s="275"/>
      <c r="E242" s="275"/>
      <c r="F242" s="457" t="s">
        <v>161</v>
      </c>
      <c r="G242" s="220"/>
      <c r="H242" s="33"/>
      <c r="I242" s="33"/>
      <c r="J242" s="33"/>
      <c r="K242" s="35"/>
      <c r="L242" s="33"/>
      <c r="M242" s="33"/>
      <c r="N242" s="33"/>
      <c r="O242" s="33"/>
      <c r="P242" s="33"/>
      <c r="Q242" s="33"/>
      <c r="R242" s="33"/>
      <c r="S242" s="33"/>
      <c r="T242" s="33"/>
      <c r="U242" s="33"/>
      <c r="V242" s="35"/>
      <c r="W242" s="35"/>
      <c r="Y242" s="236"/>
    </row>
    <row r="243" spans="2:25" outlineLevel="1" x14ac:dyDescent="0.25">
      <c r="B243" s="465"/>
      <c r="C243" s="275"/>
      <c r="D243" s="275"/>
      <c r="E243" s="275"/>
      <c r="F243" s="299" t="s">
        <v>162</v>
      </c>
      <c r="G243" s="220"/>
      <c r="H243" s="33"/>
      <c r="I243" s="33"/>
      <c r="J243" s="33"/>
      <c r="K243" s="35"/>
      <c r="L243" s="33"/>
      <c r="M243" s="33"/>
      <c r="N243" s="33"/>
      <c r="O243" s="33"/>
      <c r="P243" s="33"/>
      <c r="Q243" s="33"/>
      <c r="R243" s="33"/>
      <c r="S243" s="33"/>
      <c r="T243" s="33"/>
      <c r="U243" s="33"/>
      <c r="V243" s="35"/>
      <c r="W243" s="35"/>
      <c r="Y243" s="236"/>
    </row>
    <row r="244" spans="2:25" outlineLevel="1" x14ac:dyDescent="0.25">
      <c r="B244" s="465"/>
      <c r="C244" s="275"/>
      <c r="D244" s="275"/>
      <c r="E244" s="275"/>
      <c r="F244" s="299" t="s">
        <v>163</v>
      </c>
      <c r="G244" s="220"/>
      <c r="H244" s="33"/>
      <c r="I244" s="33"/>
      <c r="J244" s="33"/>
      <c r="K244" s="35"/>
      <c r="L244" s="33"/>
      <c r="M244" s="33"/>
      <c r="N244" s="33"/>
      <c r="O244" s="33"/>
      <c r="P244" s="33"/>
      <c r="Q244" s="33"/>
      <c r="R244" s="33"/>
      <c r="S244" s="33"/>
      <c r="T244" s="33"/>
      <c r="U244" s="33"/>
      <c r="V244" s="35"/>
      <c r="W244" s="35"/>
      <c r="Y244" s="236"/>
    </row>
    <row r="245" spans="2:25" x14ac:dyDescent="0.25">
      <c r="B245" s="479"/>
      <c r="C245" s="275"/>
      <c r="D245" s="276" t="s">
        <v>164</v>
      </c>
      <c r="E245" s="275"/>
      <c r="F245" s="275"/>
      <c r="G245" s="52"/>
      <c r="H245" s="364"/>
      <c r="I245" s="364"/>
      <c r="J245" s="364"/>
      <c r="K245" s="365"/>
      <c r="L245" s="31"/>
      <c r="M245" s="31"/>
      <c r="N245" s="364"/>
      <c r="O245" s="364"/>
      <c r="P245" s="364"/>
      <c r="Q245" s="364"/>
      <c r="R245" s="364"/>
      <c r="S245" s="364"/>
      <c r="T245" s="364"/>
      <c r="U245" s="364"/>
      <c r="V245" s="365"/>
      <c r="W245" s="365"/>
      <c r="Y245" s="353"/>
    </row>
    <row r="246" spans="2:25" x14ac:dyDescent="0.25">
      <c r="B246" s="479"/>
      <c r="C246" s="275"/>
      <c r="D246" s="276"/>
      <c r="E246" s="275" t="s">
        <v>165</v>
      </c>
      <c r="F246" s="275"/>
      <c r="G246" s="367">
        <f t="shared" ref="G246:W246" si="55">SUBTOTAL(9,G247:G252)</f>
        <v>0</v>
      </c>
      <c r="H246" s="364">
        <f t="shared" si="55"/>
        <v>0</v>
      </c>
      <c r="I246" s="364">
        <f t="shared" si="55"/>
        <v>0</v>
      </c>
      <c r="J246" s="364">
        <f t="shared" si="55"/>
        <v>0</v>
      </c>
      <c r="K246" s="365">
        <f t="shared" si="55"/>
        <v>0</v>
      </c>
      <c r="L246" s="31">
        <f t="shared" si="55"/>
        <v>0</v>
      </c>
      <c r="M246" s="31">
        <f t="shared" si="55"/>
        <v>0</v>
      </c>
      <c r="N246" s="31">
        <f t="shared" si="55"/>
        <v>0</v>
      </c>
      <c r="O246" s="31">
        <f t="shared" si="55"/>
        <v>0</v>
      </c>
      <c r="P246" s="31">
        <f t="shared" si="55"/>
        <v>0</v>
      </c>
      <c r="Q246" s="31">
        <f t="shared" si="55"/>
        <v>0</v>
      </c>
      <c r="R246" s="31">
        <f t="shared" si="55"/>
        <v>0</v>
      </c>
      <c r="S246" s="31">
        <f t="shared" si="55"/>
        <v>0</v>
      </c>
      <c r="T246" s="31">
        <f t="shared" si="55"/>
        <v>0</v>
      </c>
      <c r="U246" s="31">
        <f t="shared" si="55"/>
        <v>0</v>
      </c>
      <c r="V246" s="365">
        <f t="shared" si="55"/>
        <v>0</v>
      </c>
      <c r="W246" s="365">
        <f t="shared" si="55"/>
        <v>0</v>
      </c>
      <c r="Y246" s="354"/>
    </row>
    <row r="247" spans="2:25" outlineLevel="1" x14ac:dyDescent="0.25">
      <c r="B247" s="465"/>
      <c r="C247" s="275"/>
      <c r="D247" s="275"/>
      <c r="E247" s="273"/>
      <c r="F247" s="457" t="s">
        <v>166</v>
      </c>
      <c r="G247" s="220"/>
      <c r="H247" s="229"/>
      <c r="I247" s="230"/>
      <c r="J247" s="230"/>
      <c r="K247" s="233"/>
      <c r="L247" s="229"/>
      <c r="M247" s="230"/>
      <c r="N247" s="230"/>
      <c r="O247" s="230"/>
      <c r="P247" s="230"/>
      <c r="Q247" s="230"/>
      <c r="R247" s="230"/>
      <c r="S247" s="230"/>
      <c r="T247" s="230"/>
      <c r="U247" s="230"/>
      <c r="V247" s="233"/>
      <c r="W247" s="234"/>
      <c r="Y247" s="236"/>
    </row>
    <row r="248" spans="2:25" outlineLevel="1" x14ac:dyDescent="0.25">
      <c r="B248" s="465"/>
      <c r="C248" s="275"/>
      <c r="D248" s="275"/>
      <c r="E248" s="273"/>
      <c r="F248" s="457" t="s">
        <v>167</v>
      </c>
      <c r="G248" s="220"/>
      <c r="H248" s="229"/>
      <c r="I248" s="230"/>
      <c r="J248" s="230"/>
      <c r="K248" s="233"/>
      <c r="L248" s="229"/>
      <c r="M248" s="230"/>
      <c r="N248" s="230"/>
      <c r="O248" s="230"/>
      <c r="P248" s="230"/>
      <c r="Q248" s="230"/>
      <c r="R248" s="230"/>
      <c r="S248" s="230"/>
      <c r="T248" s="230"/>
      <c r="U248" s="230"/>
      <c r="V248" s="233"/>
      <c r="W248" s="234"/>
      <c r="Y248" s="236"/>
    </row>
    <row r="249" spans="2:25" outlineLevel="1" x14ac:dyDescent="0.25">
      <c r="B249" s="465"/>
      <c r="C249" s="275"/>
      <c r="D249" s="275"/>
      <c r="E249" s="273"/>
      <c r="F249" s="457" t="s">
        <v>168</v>
      </c>
      <c r="G249" s="220"/>
      <c r="H249" s="229"/>
      <c r="I249" s="230"/>
      <c r="J249" s="230"/>
      <c r="K249" s="233"/>
      <c r="L249" s="229"/>
      <c r="M249" s="230"/>
      <c r="N249" s="230"/>
      <c r="O249" s="230"/>
      <c r="P249" s="230"/>
      <c r="Q249" s="230"/>
      <c r="R249" s="230"/>
      <c r="S249" s="230"/>
      <c r="T249" s="230"/>
      <c r="U249" s="230"/>
      <c r="V249" s="233"/>
      <c r="W249" s="234"/>
      <c r="Y249" s="236"/>
    </row>
    <row r="250" spans="2:25" outlineLevel="1" x14ac:dyDescent="0.25">
      <c r="B250" s="465"/>
      <c r="C250" s="273"/>
      <c r="D250" s="273"/>
      <c r="E250" s="273"/>
      <c r="F250" s="457" t="s">
        <v>169</v>
      </c>
      <c r="G250" s="220"/>
      <c r="H250" s="229"/>
      <c r="I250" s="230"/>
      <c r="J250" s="230"/>
      <c r="K250" s="233"/>
      <c r="L250" s="229"/>
      <c r="M250" s="230"/>
      <c r="N250" s="230"/>
      <c r="O250" s="230"/>
      <c r="P250" s="230"/>
      <c r="Q250" s="230"/>
      <c r="R250" s="230"/>
      <c r="S250" s="230"/>
      <c r="T250" s="230"/>
      <c r="U250" s="230"/>
      <c r="V250" s="233"/>
      <c r="W250" s="234"/>
      <c r="Y250" s="236"/>
    </row>
    <row r="251" spans="2:25" outlineLevel="1" x14ac:dyDescent="0.25">
      <c r="B251" s="465"/>
      <c r="C251" s="273"/>
      <c r="D251" s="273"/>
      <c r="E251" s="273"/>
      <c r="F251" s="299" t="s">
        <v>170</v>
      </c>
      <c r="G251" s="220"/>
      <c r="H251" s="229"/>
      <c r="I251" s="230"/>
      <c r="J251" s="230"/>
      <c r="K251" s="233"/>
      <c r="L251" s="229"/>
      <c r="M251" s="230"/>
      <c r="N251" s="230"/>
      <c r="O251" s="230"/>
      <c r="P251" s="230"/>
      <c r="Q251" s="230"/>
      <c r="R251" s="230"/>
      <c r="S251" s="230"/>
      <c r="T251" s="230"/>
      <c r="U251" s="230"/>
      <c r="V251" s="233"/>
      <c r="W251" s="234"/>
      <c r="Y251" s="236"/>
    </row>
    <row r="252" spans="2:25" outlineLevel="1" x14ac:dyDescent="0.25">
      <c r="B252" s="465"/>
      <c r="C252" s="273"/>
      <c r="D252" s="273"/>
      <c r="E252" s="273"/>
      <c r="F252" s="299" t="s">
        <v>171</v>
      </c>
      <c r="G252" s="220"/>
      <c r="H252" s="229"/>
      <c r="I252" s="230"/>
      <c r="J252" s="230"/>
      <c r="K252" s="233"/>
      <c r="L252" s="229"/>
      <c r="M252" s="230"/>
      <c r="N252" s="230"/>
      <c r="O252" s="230"/>
      <c r="P252" s="230"/>
      <c r="Q252" s="230"/>
      <c r="R252" s="230"/>
      <c r="S252" s="230"/>
      <c r="T252" s="230"/>
      <c r="U252" s="230"/>
      <c r="V252" s="233"/>
      <c r="W252" s="234"/>
      <c r="Y252" s="236"/>
    </row>
    <row r="253" spans="2:25" x14ac:dyDescent="0.25">
      <c r="B253" s="465"/>
      <c r="C253" s="273"/>
      <c r="D253" s="273"/>
      <c r="E253" s="273" t="s">
        <v>172</v>
      </c>
      <c r="F253" s="275"/>
      <c r="G253" s="367">
        <f>SUBTOTAL(9,G254:G259)</f>
        <v>0</v>
      </c>
      <c r="H253" s="364">
        <f>SUBTOTAL(9,H254:H259)</f>
        <v>0</v>
      </c>
      <c r="I253" s="364">
        <f>SUBTOTAL(9,I254:I259)</f>
        <v>0</v>
      </c>
      <c r="J253" s="364">
        <f>SUBTOTAL(9,J254:J259)</f>
        <v>0</v>
      </c>
      <c r="K253" s="365">
        <f>SUBTOTAL(9,K254:K259)</f>
        <v>0</v>
      </c>
      <c r="L253" s="31">
        <f t="shared" ref="L253:W253" si="56">SUBTOTAL(9,L254:L259)</f>
        <v>0</v>
      </c>
      <c r="M253" s="31">
        <f t="shared" si="56"/>
        <v>0</v>
      </c>
      <c r="N253" s="31">
        <f t="shared" si="56"/>
        <v>0</v>
      </c>
      <c r="O253" s="31">
        <f t="shared" si="56"/>
        <v>0</v>
      </c>
      <c r="P253" s="31">
        <f t="shared" si="56"/>
        <v>0</v>
      </c>
      <c r="Q253" s="31">
        <f t="shared" si="56"/>
        <v>0</v>
      </c>
      <c r="R253" s="31">
        <f t="shared" si="56"/>
        <v>0</v>
      </c>
      <c r="S253" s="31">
        <f t="shared" si="56"/>
        <v>0</v>
      </c>
      <c r="T253" s="31">
        <f t="shared" si="56"/>
        <v>0</v>
      </c>
      <c r="U253" s="31">
        <f t="shared" si="56"/>
        <v>0</v>
      </c>
      <c r="V253" s="365">
        <f t="shared" si="56"/>
        <v>0</v>
      </c>
      <c r="W253" s="365">
        <f t="shared" si="56"/>
        <v>0</v>
      </c>
      <c r="Y253" s="238"/>
    </row>
    <row r="254" spans="2:25" outlineLevel="1" x14ac:dyDescent="0.25">
      <c r="B254" s="465"/>
      <c r="C254" s="273"/>
      <c r="D254" s="273"/>
      <c r="E254" s="273"/>
      <c r="F254" s="299" t="s">
        <v>173</v>
      </c>
      <c r="G254" s="220"/>
      <c r="H254" s="229"/>
      <c r="I254" s="230"/>
      <c r="J254" s="230"/>
      <c r="K254" s="233"/>
      <c r="L254" s="229"/>
      <c r="M254" s="33"/>
      <c r="N254" s="33"/>
      <c r="O254" s="33"/>
      <c r="P254" s="33"/>
      <c r="Q254" s="33"/>
      <c r="R254" s="33"/>
      <c r="S254" s="33"/>
      <c r="T254" s="33"/>
      <c r="U254" s="33"/>
      <c r="V254" s="35"/>
      <c r="W254" s="35"/>
      <c r="Y254" s="236"/>
    </row>
    <row r="255" spans="2:25" outlineLevel="1" x14ac:dyDescent="0.25">
      <c r="B255" s="465"/>
      <c r="C255" s="273"/>
      <c r="D255" s="273"/>
      <c r="E255" s="273"/>
      <c r="F255" s="299" t="s">
        <v>174</v>
      </c>
      <c r="G255" s="220"/>
      <c r="H255" s="229"/>
      <c r="I255" s="230"/>
      <c r="J255" s="230"/>
      <c r="K255" s="233"/>
      <c r="L255" s="265"/>
      <c r="M255" s="230"/>
      <c r="N255" s="33"/>
      <c r="O255" s="33"/>
      <c r="P255" s="33"/>
      <c r="Q255" s="33"/>
      <c r="R255" s="33"/>
      <c r="S255" s="33"/>
      <c r="T255" s="33"/>
      <c r="U255" s="33"/>
      <c r="V255" s="35"/>
      <c r="W255" s="35"/>
      <c r="Y255" s="236"/>
    </row>
    <row r="256" spans="2:25" outlineLevel="1" x14ac:dyDescent="0.25">
      <c r="B256" s="465"/>
      <c r="C256" s="273"/>
      <c r="D256" s="273"/>
      <c r="E256" s="273"/>
      <c r="F256" s="299" t="s">
        <v>175</v>
      </c>
      <c r="G256" s="220"/>
      <c r="H256" s="229"/>
      <c r="I256" s="230"/>
      <c r="J256" s="230"/>
      <c r="K256" s="233"/>
      <c r="L256" s="229"/>
      <c r="M256" s="230"/>
      <c r="N256" s="230"/>
      <c r="O256" s="230"/>
      <c r="P256" s="33"/>
      <c r="Q256" s="33"/>
      <c r="R256" s="33"/>
      <c r="S256" s="33"/>
      <c r="T256" s="33"/>
      <c r="U256" s="33"/>
      <c r="V256" s="35"/>
      <c r="W256" s="35"/>
      <c r="Y256" s="236"/>
    </row>
    <row r="257" spans="2:25" outlineLevel="1" x14ac:dyDescent="0.25">
      <c r="B257" s="465"/>
      <c r="C257" s="273"/>
      <c r="D257" s="273"/>
      <c r="E257" s="273"/>
      <c r="F257" s="299" t="s">
        <v>176</v>
      </c>
      <c r="G257" s="220"/>
      <c r="H257" s="229"/>
      <c r="I257" s="230"/>
      <c r="J257" s="230"/>
      <c r="K257" s="233"/>
      <c r="L257" s="229"/>
      <c r="M257" s="230"/>
      <c r="N257" s="230"/>
      <c r="O257" s="230"/>
      <c r="P257" s="230"/>
      <c r="Q257" s="230"/>
      <c r="R257" s="230"/>
      <c r="S257" s="230"/>
      <c r="T257" s="33"/>
      <c r="U257" s="33"/>
      <c r="V257" s="35"/>
      <c r="W257" s="35"/>
      <c r="Y257" s="236"/>
    </row>
    <row r="258" spans="2:25" outlineLevel="1" x14ac:dyDescent="0.25">
      <c r="B258" s="465"/>
      <c r="C258" s="273"/>
      <c r="D258" s="273"/>
      <c r="E258" s="273"/>
      <c r="F258" s="299" t="s">
        <v>177</v>
      </c>
      <c r="G258" s="220"/>
      <c r="H258" s="229"/>
      <c r="I258" s="230"/>
      <c r="J258" s="230"/>
      <c r="K258" s="233"/>
      <c r="L258" s="229"/>
      <c r="M258" s="230"/>
      <c r="N258" s="230"/>
      <c r="O258" s="230"/>
      <c r="P258" s="230"/>
      <c r="Q258" s="230"/>
      <c r="R258" s="230"/>
      <c r="S258" s="230"/>
      <c r="T258" s="230"/>
      <c r="U258" s="230"/>
      <c r="V258" s="233"/>
      <c r="W258" s="234"/>
      <c r="Y258" s="236"/>
    </row>
    <row r="259" spans="2:25" outlineLevel="1" x14ac:dyDescent="0.25">
      <c r="B259" s="465"/>
      <c r="C259" s="273"/>
      <c r="D259" s="273"/>
      <c r="E259" s="273"/>
      <c r="F259" s="299" t="s">
        <v>178</v>
      </c>
      <c r="G259" s="220"/>
      <c r="H259" s="229"/>
      <c r="I259" s="230"/>
      <c r="J259" s="230"/>
      <c r="K259" s="233"/>
      <c r="L259" s="229"/>
      <c r="M259" s="230"/>
      <c r="N259" s="230"/>
      <c r="O259" s="230"/>
      <c r="P259" s="230"/>
      <c r="Q259" s="230"/>
      <c r="R259" s="230"/>
      <c r="S259" s="230"/>
      <c r="T259" s="230"/>
      <c r="U259" s="230"/>
      <c r="V259" s="233"/>
      <c r="W259" s="234"/>
      <c r="Y259" s="236"/>
    </row>
    <row r="260" spans="2:25" x14ac:dyDescent="0.25">
      <c r="B260" s="465"/>
      <c r="C260" s="273"/>
      <c r="D260" s="273"/>
      <c r="E260" s="273" t="s">
        <v>179</v>
      </c>
      <c r="F260" s="275"/>
      <c r="G260" s="367">
        <f>SUBTOTAL(9,G261:G266)</f>
        <v>0</v>
      </c>
      <c r="H260" s="364">
        <f>SUBTOTAL(9,H261:H266)</f>
        <v>0</v>
      </c>
      <c r="I260" s="364">
        <f>SUBTOTAL(9,I261:I266)</f>
        <v>0</v>
      </c>
      <c r="J260" s="364">
        <f>SUBTOTAL(9,J261:J266)</f>
        <v>0</v>
      </c>
      <c r="K260" s="365">
        <f>SUBTOTAL(9,K261:K266)</f>
        <v>0</v>
      </c>
      <c r="L260" s="31">
        <f t="shared" ref="L260:W260" si="57">SUBTOTAL(9,L261:L266)</f>
        <v>0</v>
      </c>
      <c r="M260" s="31">
        <f t="shared" si="57"/>
        <v>0</v>
      </c>
      <c r="N260" s="31">
        <f t="shared" si="57"/>
        <v>0</v>
      </c>
      <c r="O260" s="31">
        <f t="shared" si="57"/>
        <v>0</v>
      </c>
      <c r="P260" s="31">
        <f t="shared" si="57"/>
        <v>0</v>
      </c>
      <c r="Q260" s="31">
        <f t="shared" si="57"/>
        <v>0</v>
      </c>
      <c r="R260" s="31">
        <f t="shared" si="57"/>
        <v>0</v>
      </c>
      <c r="S260" s="31">
        <f t="shared" si="57"/>
        <v>0</v>
      </c>
      <c r="T260" s="31">
        <f t="shared" si="57"/>
        <v>0</v>
      </c>
      <c r="U260" s="31">
        <f t="shared" si="57"/>
        <v>0</v>
      </c>
      <c r="V260" s="365">
        <f t="shared" si="57"/>
        <v>0</v>
      </c>
      <c r="W260" s="365">
        <f t="shared" si="57"/>
        <v>0</v>
      </c>
      <c r="Y260" s="238"/>
    </row>
    <row r="261" spans="2:25" outlineLevel="1" x14ac:dyDescent="0.25">
      <c r="B261" s="465"/>
      <c r="C261" s="273"/>
      <c r="D261" s="273"/>
      <c r="E261" s="273"/>
      <c r="F261" s="299" t="s">
        <v>180</v>
      </c>
      <c r="G261" s="220"/>
      <c r="H261" s="229"/>
      <c r="I261" s="230"/>
      <c r="J261" s="230"/>
      <c r="K261" s="233"/>
      <c r="L261" s="229"/>
      <c r="M261" s="33"/>
      <c r="N261" s="33"/>
      <c r="O261" s="33"/>
      <c r="P261" s="33"/>
      <c r="Q261" s="33"/>
      <c r="R261" s="33"/>
      <c r="S261" s="33"/>
      <c r="T261" s="33"/>
      <c r="U261" s="33"/>
      <c r="V261" s="35"/>
      <c r="W261" s="35"/>
      <c r="Y261" s="236"/>
    </row>
    <row r="262" spans="2:25" outlineLevel="1" x14ac:dyDescent="0.25">
      <c r="B262" s="465"/>
      <c r="C262" s="273"/>
      <c r="D262" s="273"/>
      <c r="E262" s="273"/>
      <c r="F262" s="299" t="s">
        <v>181</v>
      </c>
      <c r="G262" s="220"/>
      <c r="H262" s="229"/>
      <c r="I262" s="230"/>
      <c r="J262" s="230"/>
      <c r="K262" s="233"/>
      <c r="L262" s="265"/>
      <c r="M262" s="230"/>
      <c r="N262" s="33"/>
      <c r="O262" s="33"/>
      <c r="P262" s="33"/>
      <c r="Q262" s="33"/>
      <c r="R262" s="33"/>
      <c r="S262" s="33"/>
      <c r="T262" s="33"/>
      <c r="U262" s="33"/>
      <c r="V262" s="35"/>
      <c r="W262" s="35"/>
      <c r="Y262" s="236"/>
    </row>
    <row r="263" spans="2:25" outlineLevel="1" x14ac:dyDescent="0.25">
      <c r="B263" s="465"/>
      <c r="C263" s="273"/>
      <c r="D263" s="273"/>
      <c r="E263" s="273"/>
      <c r="F263" s="299" t="s">
        <v>182</v>
      </c>
      <c r="G263" s="220"/>
      <c r="H263" s="229"/>
      <c r="I263" s="230"/>
      <c r="J263" s="230"/>
      <c r="K263" s="233"/>
      <c r="L263" s="229"/>
      <c r="M263" s="230"/>
      <c r="N263" s="230"/>
      <c r="O263" s="230"/>
      <c r="P263" s="33"/>
      <c r="Q263" s="33"/>
      <c r="R263" s="33"/>
      <c r="S263" s="33"/>
      <c r="T263" s="33"/>
      <c r="U263" s="33"/>
      <c r="V263" s="35"/>
      <c r="W263" s="35"/>
      <c r="Y263" s="236"/>
    </row>
    <row r="264" spans="2:25" outlineLevel="1" x14ac:dyDescent="0.25">
      <c r="B264" s="465"/>
      <c r="C264" s="273"/>
      <c r="D264" s="273"/>
      <c r="E264" s="273"/>
      <c r="F264" s="299" t="s">
        <v>183</v>
      </c>
      <c r="G264" s="220"/>
      <c r="H264" s="229"/>
      <c r="I264" s="230"/>
      <c r="J264" s="230"/>
      <c r="K264" s="233"/>
      <c r="L264" s="229"/>
      <c r="M264" s="230"/>
      <c r="N264" s="230"/>
      <c r="O264" s="230"/>
      <c r="P264" s="230"/>
      <c r="Q264" s="230"/>
      <c r="R264" s="230"/>
      <c r="S264" s="230"/>
      <c r="T264" s="33"/>
      <c r="U264" s="33"/>
      <c r="V264" s="35"/>
      <c r="W264" s="35"/>
      <c r="Y264" s="236"/>
    </row>
    <row r="265" spans="2:25" outlineLevel="1" x14ac:dyDescent="0.25">
      <c r="B265" s="465"/>
      <c r="C265" s="273"/>
      <c r="D265" s="273"/>
      <c r="E265" s="273"/>
      <c r="F265" s="299" t="s">
        <v>184</v>
      </c>
      <c r="G265" s="220"/>
      <c r="H265" s="229"/>
      <c r="I265" s="230"/>
      <c r="J265" s="230"/>
      <c r="K265" s="233"/>
      <c r="L265" s="229"/>
      <c r="M265" s="230"/>
      <c r="N265" s="230"/>
      <c r="O265" s="230"/>
      <c r="P265" s="230"/>
      <c r="Q265" s="230"/>
      <c r="R265" s="230"/>
      <c r="S265" s="230"/>
      <c r="T265" s="230"/>
      <c r="U265" s="230"/>
      <c r="V265" s="233"/>
      <c r="W265" s="234"/>
      <c r="Y265" s="236"/>
    </row>
    <row r="266" spans="2:25" outlineLevel="1" x14ac:dyDescent="0.25">
      <c r="B266" s="465"/>
      <c r="C266" s="273"/>
      <c r="D266" s="273"/>
      <c r="E266" s="273"/>
      <c r="F266" s="299" t="s">
        <v>185</v>
      </c>
      <c r="G266" s="220"/>
      <c r="H266" s="229"/>
      <c r="I266" s="230"/>
      <c r="J266" s="230"/>
      <c r="K266" s="233"/>
      <c r="L266" s="229"/>
      <c r="M266" s="230"/>
      <c r="N266" s="230"/>
      <c r="O266" s="230"/>
      <c r="P266" s="230"/>
      <c r="Q266" s="230"/>
      <c r="R266" s="230"/>
      <c r="S266" s="230"/>
      <c r="T266" s="230"/>
      <c r="U266" s="230"/>
      <c r="V266" s="233"/>
      <c r="W266" s="234"/>
      <c r="Y266" s="236"/>
    </row>
    <row r="267" spans="2:25" x14ac:dyDescent="0.25">
      <c r="B267" s="465"/>
      <c r="C267" s="273"/>
      <c r="D267" s="273"/>
      <c r="E267" s="273" t="s">
        <v>186</v>
      </c>
      <c r="F267" s="275"/>
      <c r="G267" s="367">
        <f>SUBTOTAL(9,G268:G273)</f>
        <v>0</v>
      </c>
      <c r="H267" s="364">
        <f>SUBTOTAL(9,H268:H273)</f>
        <v>0</v>
      </c>
      <c r="I267" s="364">
        <f>SUBTOTAL(9,I268:I273)</f>
        <v>0</v>
      </c>
      <c r="J267" s="364">
        <f>SUBTOTAL(9,J268:J273)</f>
        <v>0</v>
      </c>
      <c r="K267" s="365">
        <f>SUBTOTAL(9,K268:K273)</f>
        <v>0</v>
      </c>
      <c r="L267" s="31">
        <f t="shared" ref="L267:W267" si="58">SUBTOTAL(9,L268:L273)</f>
        <v>0</v>
      </c>
      <c r="M267" s="31">
        <f t="shared" si="58"/>
        <v>0</v>
      </c>
      <c r="N267" s="31">
        <f t="shared" si="58"/>
        <v>0</v>
      </c>
      <c r="O267" s="31">
        <f t="shared" si="58"/>
        <v>0</v>
      </c>
      <c r="P267" s="31">
        <f t="shared" si="58"/>
        <v>0</v>
      </c>
      <c r="Q267" s="31">
        <f t="shared" si="58"/>
        <v>0</v>
      </c>
      <c r="R267" s="31">
        <f t="shared" si="58"/>
        <v>0</v>
      </c>
      <c r="S267" s="31">
        <f t="shared" si="58"/>
        <v>0</v>
      </c>
      <c r="T267" s="31">
        <f t="shared" si="58"/>
        <v>0</v>
      </c>
      <c r="U267" s="31">
        <f t="shared" si="58"/>
        <v>0</v>
      </c>
      <c r="V267" s="365">
        <f t="shared" si="58"/>
        <v>0</v>
      </c>
      <c r="W267" s="365">
        <f t="shared" si="58"/>
        <v>0</v>
      </c>
      <c r="Y267" s="238"/>
    </row>
    <row r="268" spans="2:25" outlineLevel="1" x14ac:dyDescent="0.25">
      <c r="B268" s="465"/>
      <c r="C268" s="273"/>
      <c r="D268" s="273"/>
      <c r="E268" s="273"/>
      <c r="F268" s="299" t="s">
        <v>187</v>
      </c>
      <c r="G268" s="220"/>
      <c r="H268" s="229"/>
      <c r="I268" s="230"/>
      <c r="J268" s="230"/>
      <c r="K268" s="233"/>
      <c r="L268" s="229"/>
      <c r="M268" s="33"/>
      <c r="N268" s="33"/>
      <c r="O268" s="33"/>
      <c r="P268" s="33"/>
      <c r="Q268" s="33"/>
      <c r="R268" s="33"/>
      <c r="S268" s="33"/>
      <c r="T268" s="33"/>
      <c r="U268" s="33"/>
      <c r="V268" s="35"/>
      <c r="W268" s="35"/>
      <c r="Y268" s="236"/>
    </row>
    <row r="269" spans="2:25" outlineLevel="1" x14ac:dyDescent="0.25">
      <c r="B269" s="465"/>
      <c r="C269" s="273"/>
      <c r="D269" s="273"/>
      <c r="E269" s="273"/>
      <c r="F269" s="299" t="s">
        <v>188</v>
      </c>
      <c r="G269" s="220"/>
      <c r="H269" s="229"/>
      <c r="I269" s="230"/>
      <c r="J269" s="230"/>
      <c r="K269" s="233"/>
      <c r="L269" s="265"/>
      <c r="M269" s="230"/>
      <c r="N269" s="33"/>
      <c r="O269" s="33"/>
      <c r="P269" s="33"/>
      <c r="Q269" s="33"/>
      <c r="R269" s="33"/>
      <c r="S269" s="33"/>
      <c r="T269" s="33"/>
      <c r="U269" s="33"/>
      <c r="V269" s="35"/>
      <c r="W269" s="35"/>
      <c r="Y269" s="236"/>
    </row>
    <row r="270" spans="2:25" outlineLevel="1" x14ac:dyDescent="0.25">
      <c r="B270" s="465"/>
      <c r="C270" s="273"/>
      <c r="D270" s="273"/>
      <c r="E270" s="273"/>
      <c r="F270" s="299" t="s">
        <v>189</v>
      </c>
      <c r="G270" s="220"/>
      <c r="H270" s="229"/>
      <c r="I270" s="230"/>
      <c r="J270" s="230"/>
      <c r="K270" s="233"/>
      <c r="L270" s="229"/>
      <c r="M270" s="230"/>
      <c r="N270" s="230"/>
      <c r="O270" s="230"/>
      <c r="P270" s="33"/>
      <c r="Q270" s="33"/>
      <c r="R270" s="33"/>
      <c r="S270" s="33"/>
      <c r="T270" s="33"/>
      <c r="U270" s="33"/>
      <c r="V270" s="35"/>
      <c r="W270" s="35"/>
      <c r="Y270" s="236"/>
    </row>
    <row r="271" spans="2:25" outlineLevel="1" x14ac:dyDescent="0.25">
      <c r="B271" s="465"/>
      <c r="C271" s="273"/>
      <c r="D271" s="273"/>
      <c r="E271" s="273"/>
      <c r="F271" s="299" t="s">
        <v>190</v>
      </c>
      <c r="G271" s="220"/>
      <c r="H271" s="229"/>
      <c r="I271" s="230"/>
      <c r="J271" s="230"/>
      <c r="K271" s="233"/>
      <c r="L271" s="229"/>
      <c r="M271" s="230"/>
      <c r="N271" s="230"/>
      <c r="O271" s="230"/>
      <c r="P271" s="230"/>
      <c r="Q271" s="230"/>
      <c r="R271" s="230"/>
      <c r="S271" s="230"/>
      <c r="T271" s="33"/>
      <c r="U271" s="33"/>
      <c r="V271" s="35"/>
      <c r="W271" s="35"/>
      <c r="Y271" s="236"/>
    </row>
    <row r="272" spans="2:25" outlineLevel="1" x14ac:dyDescent="0.25">
      <c r="B272" s="465"/>
      <c r="C272" s="273"/>
      <c r="D272" s="273"/>
      <c r="E272" s="273"/>
      <c r="F272" s="299" t="s">
        <v>191</v>
      </c>
      <c r="G272" s="220"/>
      <c r="H272" s="229"/>
      <c r="I272" s="230"/>
      <c r="J272" s="230"/>
      <c r="K272" s="233"/>
      <c r="L272" s="229"/>
      <c r="M272" s="230"/>
      <c r="N272" s="230"/>
      <c r="O272" s="230"/>
      <c r="P272" s="230"/>
      <c r="Q272" s="230"/>
      <c r="R272" s="230"/>
      <c r="S272" s="230"/>
      <c r="T272" s="230"/>
      <c r="U272" s="230"/>
      <c r="V272" s="233"/>
      <c r="W272" s="234"/>
      <c r="Y272" s="236"/>
    </row>
    <row r="273" spans="2:25" outlineLevel="1" x14ac:dyDescent="0.25">
      <c r="B273" s="465"/>
      <c r="C273" s="273"/>
      <c r="D273" s="273"/>
      <c r="E273" s="273"/>
      <c r="F273" s="299" t="s">
        <v>178</v>
      </c>
      <c r="G273" s="220"/>
      <c r="H273" s="229"/>
      <c r="I273" s="230"/>
      <c r="J273" s="230"/>
      <c r="K273" s="233"/>
      <c r="L273" s="229"/>
      <c r="M273" s="230"/>
      <c r="N273" s="230"/>
      <c r="O273" s="230"/>
      <c r="P273" s="230"/>
      <c r="Q273" s="230"/>
      <c r="R273" s="230"/>
      <c r="S273" s="230"/>
      <c r="T273" s="230"/>
      <c r="U273" s="230"/>
      <c r="V273" s="233"/>
      <c r="W273" s="234"/>
      <c r="Y273" s="236"/>
    </row>
    <row r="274" spans="2:25" x14ac:dyDescent="0.25">
      <c r="B274" s="465"/>
      <c r="C274" s="273"/>
      <c r="D274" s="273"/>
      <c r="E274" s="273" t="s">
        <v>192</v>
      </c>
      <c r="F274" s="275"/>
      <c r="G274" s="367">
        <f>SUBTOTAL(9,G275:G280)</f>
        <v>0</v>
      </c>
      <c r="H274" s="364">
        <f>SUBTOTAL(9,H275:H280)</f>
        <v>0</v>
      </c>
      <c r="I274" s="364">
        <f>SUBTOTAL(9,I275:I280)</f>
        <v>0</v>
      </c>
      <c r="J274" s="364">
        <f>SUBTOTAL(9,J275:J280)</f>
        <v>0</v>
      </c>
      <c r="K274" s="365">
        <f>SUBTOTAL(9,K275:K280)</f>
        <v>0</v>
      </c>
      <c r="L274" s="31">
        <f t="shared" ref="L274:W274" si="59">SUBTOTAL(9,L275:L280)</f>
        <v>0</v>
      </c>
      <c r="M274" s="31">
        <f t="shared" si="59"/>
        <v>0</v>
      </c>
      <c r="N274" s="31">
        <f t="shared" si="59"/>
        <v>0</v>
      </c>
      <c r="O274" s="31">
        <f t="shared" si="59"/>
        <v>0</v>
      </c>
      <c r="P274" s="31">
        <f t="shared" si="59"/>
        <v>0</v>
      </c>
      <c r="Q274" s="31">
        <f t="shared" si="59"/>
        <v>0</v>
      </c>
      <c r="R274" s="31">
        <f t="shared" si="59"/>
        <v>0</v>
      </c>
      <c r="S274" s="31">
        <f t="shared" si="59"/>
        <v>0</v>
      </c>
      <c r="T274" s="31">
        <f t="shared" si="59"/>
        <v>0</v>
      </c>
      <c r="U274" s="31">
        <f t="shared" si="59"/>
        <v>0</v>
      </c>
      <c r="V274" s="365">
        <f t="shared" si="59"/>
        <v>0</v>
      </c>
      <c r="W274" s="365">
        <f t="shared" si="59"/>
        <v>0</v>
      </c>
      <c r="Y274" s="238"/>
    </row>
    <row r="275" spans="2:25" outlineLevel="1" x14ac:dyDescent="0.25">
      <c r="B275" s="465"/>
      <c r="C275" s="273"/>
      <c r="D275" s="273"/>
      <c r="E275" s="273"/>
      <c r="F275" s="299" t="s">
        <v>193</v>
      </c>
      <c r="G275" s="220"/>
      <c r="H275" s="229"/>
      <c r="I275" s="230"/>
      <c r="J275" s="230"/>
      <c r="K275" s="233"/>
      <c r="L275" s="229"/>
      <c r="M275" s="33"/>
      <c r="N275" s="33"/>
      <c r="O275" s="33"/>
      <c r="P275" s="33"/>
      <c r="Q275" s="33"/>
      <c r="R275" s="33"/>
      <c r="S275" s="33"/>
      <c r="T275" s="33"/>
      <c r="U275" s="33"/>
      <c r="V275" s="35"/>
      <c r="W275" s="35"/>
      <c r="Y275" s="236"/>
    </row>
    <row r="276" spans="2:25" outlineLevel="1" x14ac:dyDescent="0.25">
      <c r="B276" s="465"/>
      <c r="C276" s="273"/>
      <c r="D276" s="273"/>
      <c r="E276" s="273"/>
      <c r="F276" s="299" t="s">
        <v>194</v>
      </c>
      <c r="G276" s="220"/>
      <c r="H276" s="229"/>
      <c r="I276" s="230"/>
      <c r="J276" s="230"/>
      <c r="K276" s="233"/>
      <c r="L276" s="265"/>
      <c r="M276" s="230"/>
      <c r="N276" s="33"/>
      <c r="O276" s="33"/>
      <c r="P276" s="33"/>
      <c r="Q276" s="33"/>
      <c r="R276" s="33"/>
      <c r="S276" s="33"/>
      <c r="T276" s="33"/>
      <c r="U276" s="33"/>
      <c r="V276" s="35"/>
      <c r="W276" s="35"/>
      <c r="Y276" s="236"/>
    </row>
    <row r="277" spans="2:25" outlineLevel="1" x14ac:dyDescent="0.25">
      <c r="B277" s="465"/>
      <c r="C277" s="273"/>
      <c r="D277" s="273"/>
      <c r="E277" s="273"/>
      <c r="F277" s="299" t="s">
        <v>195</v>
      </c>
      <c r="G277" s="220"/>
      <c r="H277" s="229"/>
      <c r="I277" s="230"/>
      <c r="J277" s="230"/>
      <c r="K277" s="233"/>
      <c r="L277" s="229"/>
      <c r="M277" s="230"/>
      <c r="N277" s="230"/>
      <c r="O277" s="230"/>
      <c r="P277" s="33"/>
      <c r="Q277" s="33"/>
      <c r="R277" s="33"/>
      <c r="S277" s="33"/>
      <c r="T277" s="33"/>
      <c r="U277" s="33"/>
      <c r="V277" s="35"/>
      <c r="W277" s="35"/>
      <c r="Y277" s="236"/>
    </row>
    <row r="278" spans="2:25" outlineLevel="1" x14ac:dyDescent="0.25">
      <c r="B278" s="465"/>
      <c r="C278" s="273"/>
      <c r="D278" s="273"/>
      <c r="E278" s="273"/>
      <c r="F278" s="299" t="s">
        <v>196</v>
      </c>
      <c r="G278" s="220"/>
      <c r="H278" s="229"/>
      <c r="I278" s="230"/>
      <c r="J278" s="230"/>
      <c r="K278" s="233"/>
      <c r="L278" s="229"/>
      <c r="M278" s="230"/>
      <c r="N278" s="230"/>
      <c r="O278" s="230"/>
      <c r="P278" s="230"/>
      <c r="Q278" s="230"/>
      <c r="R278" s="230"/>
      <c r="S278" s="230"/>
      <c r="T278" s="33"/>
      <c r="U278" s="33"/>
      <c r="V278" s="35"/>
      <c r="W278" s="35"/>
      <c r="Y278" s="236"/>
    </row>
    <row r="279" spans="2:25" outlineLevel="1" x14ac:dyDescent="0.25">
      <c r="B279" s="465"/>
      <c r="C279" s="273"/>
      <c r="D279" s="273"/>
      <c r="E279" s="273"/>
      <c r="F279" s="299" t="s">
        <v>197</v>
      </c>
      <c r="G279" s="220"/>
      <c r="H279" s="229"/>
      <c r="I279" s="230"/>
      <c r="J279" s="230"/>
      <c r="K279" s="233"/>
      <c r="L279" s="229"/>
      <c r="M279" s="230"/>
      <c r="N279" s="230"/>
      <c r="O279" s="230"/>
      <c r="P279" s="230"/>
      <c r="Q279" s="230"/>
      <c r="R279" s="230"/>
      <c r="S279" s="230"/>
      <c r="T279" s="230"/>
      <c r="U279" s="230"/>
      <c r="V279" s="233"/>
      <c r="W279" s="234"/>
      <c r="Y279" s="236"/>
    </row>
    <row r="280" spans="2:25" outlineLevel="1" x14ac:dyDescent="0.25">
      <c r="B280" s="465"/>
      <c r="C280" s="273"/>
      <c r="D280" s="273"/>
      <c r="E280" s="273"/>
      <c r="F280" s="299" t="s">
        <v>198</v>
      </c>
      <c r="G280" s="220"/>
      <c r="H280" s="229"/>
      <c r="I280" s="230"/>
      <c r="J280" s="230"/>
      <c r="K280" s="233"/>
      <c r="L280" s="229"/>
      <c r="M280" s="230"/>
      <c r="N280" s="230"/>
      <c r="O280" s="230"/>
      <c r="P280" s="230"/>
      <c r="Q280" s="230"/>
      <c r="R280" s="230"/>
      <c r="S280" s="230"/>
      <c r="T280" s="230"/>
      <c r="U280" s="230"/>
      <c r="V280" s="233"/>
      <c r="W280" s="234"/>
      <c r="Y280" s="236"/>
    </row>
    <row r="281" spans="2:25" x14ac:dyDescent="0.25">
      <c r="B281" s="465"/>
      <c r="C281" s="273"/>
      <c r="D281" s="273"/>
      <c r="E281" s="273" t="s">
        <v>199</v>
      </c>
      <c r="F281" s="275"/>
      <c r="G281" s="367">
        <f>SUBTOTAL(9,G282:G287)</f>
        <v>0</v>
      </c>
      <c r="H281" s="364">
        <f>SUBTOTAL(9,H282:H287)</f>
        <v>0</v>
      </c>
      <c r="I281" s="364">
        <f>SUBTOTAL(9,I282:I287)</f>
        <v>0</v>
      </c>
      <c r="J281" s="364">
        <f>SUBTOTAL(9,J282:J287)</f>
        <v>0</v>
      </c>
      <c r="K281" s="365">
        <f>SUBTOTAL(9,K282:K287)</f>
        <v>0</v>
      </c>
      <c r="L281" s="31">
        <f t="shared" ref="L281:W281" si="60">SUBTOTAL(9,L282:L287)</f>
        <v>0</v>
      </c>
      <c r="M281" s="31">
        <f t="shared" si="60"/>
        <v>0</v>
      </c>
      <c r="N281" s="31">
        <f t="shared" si="60"/>
        <v>0</v>
      </c>
      <c r="O281" s="31">
        <f t="shared" si="60"/>
        <v>0</v>
      </c>
      <c r="P281" s="31">
        <f t="shared" si="60"/>
        <v>0</v>
      </c>
      <c r="Q281" s="31">
        <f t="shared" si="60"/>
        <v>0</v>
      </c>
      <c r="R281" s="31">
        <f t="shared" si="60"/>
        <v>0</v>
      </c>
      <c r="S281" s="31">
        <f t="shared" si="60"/>
        <v>0</v>
      </c>
      <c r="T281" s="31">
        <f t="shared" si="60"/>
        <v>0</v>
      </c>
      <c r="U281" s="31">
        <f t="shared" si="60"/>
        <v>0</v>
      </c>
      <c r="V281" s="365">
        <f t="shared" si="60"/>
        <v>0</v>
      </c>
      <c r="W281" s="365">
        <f t="shared" si="60"/>
        <v>0</v>
      </c>
      <c r="Y281" s="238"/>
    </row>
    <row r="282" spans="2:25" outlineLevel="1" x14ac:dyDescent="0.25">
      <c r="B282" s="465"/>
      <c r="C282" s="273"/>
      <c r="D282" s="273"/>
      <c r="E282" s="273"/>
      <c r="F282" s="299" t="s">
        <v>200</v>
      </c>
      <c r="G282" s="220"/>
      <c r="H282" s="229"/>
      <c r="I282" s="230"/>
      <c r="J282" s="230"/>
      <c r="K282" s="233"/>
      <c r="L282" s="229"/>
      <c r="M282" s="33"/>
      <c r="N282" s="33"/>
      <c r="O282" s="33"/>
      <c r="P282" s="33"/>
      <c r="Q282" s="33"/>
      <c r="R282" s="33"/>
      <c r="S282" s="33"/>
      <c r="T282" s="33"/>
      <c r="U282" s="33"/>
      <c r="V282" s="35"/>
      <c r="W282" s="35"/>
      <c r="Y282" s="236"/>
    </row>
    <row r="283" spans="2:25" outlineLevel="1" x14ac:dyDescent="0.25">
      <c r="B283" s="465"/>
      <c r="C283" s="273"/>
      <c r="D283" s="273"/>
      <c r="E283" s="273"/>
      <c r="F283" s="299" t="s">
        <v>201</v>
      </c>
      <c r="G283" s="220"/>
      <c r="H283" s="229"/>
      <c r="I283" s="230"/>
      <c r="J283" s="230"/>
      <c r="K283" s="233"/>
      <c r="L283" s="265"/>
      <c r="M283" s="230"/>
      <c r="N283" s="33"/>
      <c r="O283" s="33"/>
      <c r="P283" s="33"/>
      <c r="Q283" s="33"/>
      <c r="R283" s="33"/>
      <c r="S283" s="33"/>
      <c r="T283" s="33"/>
      <c r="U283" s="33"/>
      <c r="V283" s="35"/>
      <c r="W283" s="35"/>
      <c r="Y283" s="236"/>
    </row>
    <row r="284" spans="2:25" outlineLevel="1" x14ac:dyDescent="0.25">
      <c r="B284" s="465"/>
      <c r="C284" s="273"/>
      <c r="D284" s="273"/>
      <c r="E284" s="273"/>
      <c r="F284" s="299" t="s">
        <v>202</v>
      </c>
      <c r="G284" s="220"/>
      <c r="H284" s="229"/>
      <c r="I284" s="230"/>
      <c r="J284" s="230"/>
      <c r="K284" s="233"/>
      <c r="L284" s="229"/>
      <c r="M284" s="230"/>
      <c r="N284" s="230"/>
      <c r="O284" s="230"/>
      <c r="P284" s="33"/>
      <c r="Q284" s="33"/>
      <c r="R284" s="33"/>
      <c r="S284" s="33"/>
      <c r="T284" s="33"/>
      <c r="U284" s="33"/>
      <c r="V284" s="35"/>
      <c r="W284" s="35"/>
      <c r="Y284" s="236"/>
    </row>
    <row r="285" spans="2:25" outlineLevel="1" x14ac:dyDescent="0.25">
      <c r="B285" s="465"/>
      <c r="C285" s="273"/>
      <c r="D285" s="273"/>
      <c r="E285" s="273"/>
      <c r="F285" s="299" t="s">
        <v>203</v>
      </c>
      <c r="G285" s="220"/>
      <c r="H285" s="229"/>
      <c r="I285" s="230"/>
      <c r="J285" s="230"/>
      <c r="K285" s="233"/>
      <c r="L285" s="229"/>
      <c r="M285" s="230"/>
      <c r="N285" s="230"/>
      <c r="O285" s="230"/>
      <c r="P285" s="230"/>
      <c r="Q285" s="230"/>
      <c r="R285" s="230"/>
      <c r="S285" s="230"/>
      <c r="T285" s="33"/>
      <c r="U285" s="33"/>
      <c r="V285" s="35"/>
      <c r="W285" s="35"/>
      <c r="Y285" s="236"/>
    </row>
    <row r="286" spans="2:25" outlineLevel="1" x14ac:dyDescent="0.25">
      <c r="B286" s="465"/>
      <c r="C286" s="273"/>
      <c r="D286" s="273"/>
      <c r="E286" s="273"/>
      <c r="F286" s="299" t="s">
        <v>204</v>
      </c>
      <c r="G286" s="220"/>
      <c r="H286" s="229"/>
      <c r="I286" s="230"/>
      <c r="J286" s="230"/>
      <c r="K286" s="233"/>
      <c r="L286" s="229"/>
      <c r="M286" s="230"/>
      <c r="N286" s="230"/>
      <c r="O286" s="230"/>
      <c r="P286" s="230"/>
      <c r="Q286" s="230"/>
      <c r="R286" s="230"/>
      <c r="S286" s="230"/>
      <c r="T286" s="230"/>
      <c r="U286" s="230"/>
      <c r="V286" s="233"/>
      <c r="W286" s="234"/>
      <c r="Y286" s="236"/>
    </row>
    <row r="287" spans="2:25" outlineLevel="1" x14ac:dyDescent="0.25">
      <c r="B287" s="465"/>
      <c r="C287" s="273"/>
      <c r="D287" s="273"/>
      <c r="E287" s="273"/>
      <c r="F287" s="299" t="s">
        <v>205</v>
      </c>
      <c r="G287" s="220"/>
      <c r="H287" s="229"/>
      <c r="I287" s="230"/>
      <c r="J287" s="230"/>
      <c r="K287" s="233"/>
      <c r="L287" s="229"/>
      <c r="M287" s="230"/>
      <c r="N287" s="230"/>
      <c r="O287" s="230"/>
      <c r="P287" s="230"/>
      <c r="Q287" s="230"/>
      <c r="R287" s="230"/>
      <c r="S287" s="230"/>
      <c r="T287" s="230"/>
      <c r="U287" s="230"/>
      <c r="V287" s="233"/>
      <c r="W287" s="234"/>
      <c r="Y287" s="236"/>
    </row>
    <row r="288" spans="2:25" x14ac:dyDescent="0.25">
      <c r="B288" s="465"/>
      <c r="C288" s="273"/>
      <c r="D288" s="273"/>
      <c r="E288" s="273" t="s">
        <v>206</v>
      </c>
      <c r="F288" s="275"/>
      <c r="G288" s="367">
        <f>SUBTOTAL(9,G289:G294)</f>
        <v>0</v>
      </c>
      <c r="H288" s="364">
        <f>SUBTOTAL(9,H289:H294)</f>
        <v>0</v>
      </c>
      <c r="I288" s="364">
        <f>SUBTOTAL(9,I289:I294)</f>
        <v>0</v>
      </c>
      <c r="J288" s="364">
        <f>SUBTOTAL(9,J289:J294)</f>
        <v>0</v>
      </c>
      <c r="K288" s="365">
        <f>SUBTOTAL(9,K289:K294)</f>
        <v>0</v>
      </c>
      <c r="L288" s="31">
        <f t="shared" ref="L288:W288" si="61">SUBTOTAL(9,L289:L294)</f>
        <v>0</v>
      </c>
      <c r="M288" s="31">
        <f t="shared" si="61"/>
        <v>0</v>
      </c>
      <c r="N288" s="31">
        <f t="shared" si="61"/>
        <v>0</v>
      </c>
      <c r="O288" s="31">
        <f t="shared" si="61"/>
        <v>0</v>
      </c>
      <c r="P288" s="31">
        <f t="shared" si="61"/>
        <v>0</v>
      </c>
      <c r="Q288" s="31">
        <f t="shared" si="61"/>
        <v>0</v>
      </c>
      <c r="R288" s="31">
        <f t="shared" si="61"/>
        <v>0</v>
      </c>
      <c r="S288" s="31">
        <f t="shared" si="61"/>
        <v>0</v>
      </c>
      <c r="T288" s="31">
        <f t="shared" si="61"/>
        <v>0</v>
      </c>
      <c r="U288" s="31">
        <f t="shared" si="61"/>
        <v>0</v>
      </c>
      <c r="V288" s="365">
        <f t="shared" si="61"/>
        <v>0</v>
      </c>
      <c r="W288" s="365">
        <f t="shared" si="61"/>
        <v>0</v>
      </c>
      <c r="Y288" s="238"/>
    </row>
    <row r="289" spans="2:25" outlineLevel="1" x14ac:dyDescent="0.25">
      <c r="B289" s="465"/>
      <c r="C289" s="273"/>
      <c r="D289" s="273"/>
      <c r="E289" s="272"/>
      <c r="F289" s="456" t="s">
        <v>207</v>
      </c>
      <c r="G289" s="220"/>
      <c r="H289" s="229"/>
      <c r="I289" s="230"/>
      <c r="J289" s="230"/>
      <c r="K289" s="233"/>
      <c r="L289" s="229"/>
      <c r="M289" s="33"/>
      <c r="N289" s="33"/>
      <c r="O289" s="33"/>
      <c r="P289" s="33"/>
      <c r="Q289" s="33"/>
      <c r="R289" s="33"/>
      <c r="S289" s="33"/>
      <c r="T289" s="33"/>
      <c r="U289" s="33"/>
      <c r="V289" s="35"/>
      <c r="W289" s="35"/>
      <c r="Y289" s="236"/>
    </row>
    <row r="290" spans="2:25" outlineLevel="1" x14ac:dyDescent="0.25">
      <c r="B290" s="465"/>
      <c r="C290" s="273"/>
      <c r="D290" s="273"/>
      <c r="E290" s="272"/>
      <c r="F290" s="456" t="s">
        <v>208</v>
      </c>
      <c r="G290" s="220"/>
      <c r="H290" s="229"/>
      <c r="I290" s="230"/>
      <c r="J290" s="230"/>
      <c r="K290" s="233"/>
      <c r="L290" s="265"/>
      <c r="M290" s="230"/>
      <c r="N290" s="33"/>
      <c r="O290" s="33"/>
      <c r="P290" s="33"/>
      <c r="Q290" s="33"/>
      <c r="R290" s="33"/>
      <c r="S290" s="33"/>
      <c r="T290" s="33"/>
      <c r="U290" s="33"/>
      <c r="V290" s="35"/>
      <c r="W290" s="35"/>
      <c r="Y290" s="236"/>
    </row>
    <row r="291" spans="2:25" outlineLevel="1" x14ac:dyDescent="0.25">
      <c r="B291" s="465"/>
      <c r="C291" s="273"/>
      <c r="D291" s="273"/>
      <c r="E291" s="272"/>
      <c r="F291" s="456" t="s">
        <v>209</v>
      </c>
      <c r="G291" s="220"/>
      <c r="H291" s="229"/>
      <c r="I291" s="230"/>
      <c r="J291" s="230"/>
      <c r="K291" s="233"/>
      <c r="L291" s="229"/>
      <c r="M291" s="230"/>
      <c r="N291" s="230"/>
      <c r="O291" s="230"/>
      <c r="P291" s="33"/>
      <c r="Q291" s="33"/>
      <c r="R291" s="33"/>
      <c r="S291" s="33"/>
      <c r="T291" s="33"/>
      <c r="U291" s="33"/>
      <c r="V291" s="35"/>
      <c r="W291" s="35"/>
      <c r="Y291" s="236"/>
    </row>
    <row r="292" spans="2:25" outlineLevel="1" x14ac:dyDescent="0.25">
      <c r="B292" s="465"/>
      <c r="C292" s="273"/>
      <c r="D292" s="273"/>
      <c r="E292" s="272"/>
      <c r="F292" s="456" t="s">
        <v>210</v>
      </c>
      <c r="G292" s="220"/>
      <c r="H292" s="229"/>
      <c r="I292" s="230"/>
      <c r="J292" s="230"/>
      <c r="K292" s="233"/>
      <c r="L292" s="229"/>
      <c r="M292" s="230"/>
      <c r="N292" s="230"/>
      <c r="O292" s="230"/>
      <c r="P292" s="230"/>
      <c r="Q292" s="230"/>
      <c r="R292" s="230"/>
      <c r="S292" s="230"/>
      <c r="T292" s="33"/>
      <c r="U292" s="33"/>
      <c r="V292" s="35"/>
      <c r="W292" s="35"/>
      <c r="Y292" s="236"/>
    </row>
    <row r="293" spans="2:25" outlineLevel="1" x14ac:dyDescent="0.25">
      <c r="B293" s="465"/>
      <c r="C293" s="273"/>
      <c r="D293" s="273"/>
      <c r="E293" s="272"/>
      <c r="F293" s="456" t="s">
        <v>211</v>
      </c>
      <c r="G293" s="220"/>
      <c r="H293" s="229"/>
      <c r="I293" s="230"/>
      <c r="J293" s="230"/>
      <c r="K293" s="233"/>
      <c r="L293" s="229"/>
      <c r="M293" s="230"/>
      <c r="N293" s="230"/>
      <c r="O293" s="230"/>
      <c r="P293" s="230"/>
      <c r="Q293" s="230"/>
      <c r="R293" s="230"/>
      <c r="S293" s="230"/>
      <c r="T293" s="230"/>
      <c r="U293" s="230"/>
      <c r="V293" s="233"/>
      <c r="W293" s="234"/>
      <c r="Y293" s="236"/>
    </row>
    <row r="294" spans="2:25" outlineLevel="1" x14ac:dyDescent="0.25">
      <c r="B294" s="465"/>
      <c r="C294" s="273"/>
      <c r="D294" s="273"/>
      <c r="E294" s="272"/>
      <c r="F294" s="456" t="s">
        <v>212</v>
      </c>
      <c r="G294" s="220"/>
      <c r="H294" s="229"/>
      <c r="I294" s="230"/>
      <c r="J294" s="230"/>
      <c r="K294" s="233"/>
      <c r="L294" s="229"/>
      <c r="M294" s="230"/>
      <c r="N294" s="230"/>
      <c r="O294" s="230"/>
      <c r="P294" s="230"/>
      <c r="Q294" s="230"/>
      <c r="R294" s="230"/>
      <c r="S294" s="230"/>
      <c r="T294" s="230"/>
      <c r="U294" s="230"/>
      <c r="V294" s="233"/>
      <c r="W294" s="234"/>
      <c r="Y294" s="236"/>
    </row>
    <row r="295" spans="2:25" x14ac:dyDescent="0.25">
      <c r="B295" s="479"/>
      <c r="C295" s="275"/>
      <c r="D295" s="276" t="s">
        <v>213</v>
      </c>
      <c r="E295" s="273"/>
      <c r="F295" s="273"/>
      <c r="G295" s="367">
        <f t="shared" ref="G295:W295" si="62">SUBTOTAL(9,G296:G297)</f>
        <v>0</v>
      </c>
      <c r="H295" s="368">
        <f t="shared" si="62"/>
        <v>0</v>
      </c>
      <c r="I295" s="369">
        <f t="shared" si="62"/>
        <v>0</v>
      </c>
      <c r="J295" s="369">
        <f t="shared" si="62"/>
        <v>0</v>
      </c>
      <c r="K295" s="370">
        <f t="shared" si="62"/>
        <v>0</v>
      </c>
      <c r="L295" s="364">
        <f t="shared" si="62"/>
        <v>0</v>
      </c>
      <c r="M295" s="364">
        <f t="shared" si="62"/>
        <v>0</v>
      </c>
      <c r="N295" s="364">
        <f t="shared" si="62"/>
        <v>0</v>
      </c>
      <c r="O295" s="364">
        <f t="shared" si="62"/>
        <v>0</v>
      </c>
      <c r="P295" s="364">
        <f t="shared" si="62"/>
        <v>0</v>
      </c>
      <c r="Q295" s="364">
        <f t="shared" si="62"/>
        <v>0</v>
      </c>
      <c r="R295" s="364">
        <f t="shared" si="62"/>
        <v>0</v>
      </c>
      <c r="S295" s="364">
        <f t="shared" si="62"/>
        <v>0</v>
      </c>
      <c r="T295" s="364">
        <f t="shared" si="62"/>
        <v>0</v>
      </c>
      <c r="U295" s="364">
        <f t="shared" si="62"/>
        <v>0</v>
      </c>
      <c r="V295" s="364">
        <f t="shared" si="62"/>
        <v>0</v>
      </c>
      <c r="W295" s="366">
        <f t="shared" si="62"/>
        <v>0</v>
      </c>
      <c r="Y295" s="238"/>
    </row>
    <row r="296" spans="2:25" outlineLevel="1" x14ac:dyDescent="0.25">
      <c r="B296" s="479"/>
      <c r="C296" s="275"/>
      <c r="D296" s="276"/>
      <c r="E296" s="273"/>
      <c r="F296" s="299" t="s">
        <v>214</v>
      </c>
      <c r="G296" s="220"/>
      <c r="H296" s="229"/>
      <c r="I296" s="230"/>
      <c r="J296" s="230"/>
      <c r="K296" s="233"/>
      <c r="L296" s="229"/>
      <c r="M296" s="231"/>
      <c r="N296" s="230"/>
      <c r="O296" s="230"/>
      <c r="P296" s="230"/>
      <c r="Q296" s="230"/>
      <c r="R296" s="230"/>
      <c r="S296" s="230"/>
      <c r="T296" s="230"/>
      <c r="U296" s="229"/>
      <c r="V296" s="233"/>
      <c r="W296" s="234"/>
      <c r="Y296" s="236"/>
    </row>
    <row r="297" spans="2:25" outlineLevel="1" x14ac:dyDescent="0.25">
      <c r="B297" s="479"/>
      <c r="C297" s="275"/>
      <c r="D297" s="276"/>
      <c r="E297" s="273"/>
      <c r="F297" s="299" t="s">
        <v>215</v>
      </c>
      <c r="G297" s="220"/>
      <c r="H297" s="229"/>
      <c r="I297" s="230"/>
      <c r="J297" s="230"/>
      <c r="K297" s="233"/>
      <c r="L297" s="229"/>
      <c r="M297" s="231"/>
      <c r="N297" s="230"/>
      <c r="O297" s="230"/>
      <c r="P297" s="230"/>
      <c r="Q297" s="230"/>
      <c r="R297" s="230"/>
      <c r="S297" s="230"/>
      <c r="T297" s="230"/>
      <c r="U297" s="229"/>
      <c r="V297" s="233"/>
      <c r="W297" s="234"/>
      <c r="Y297" s="236"/>
    </row>
    <row r="298" spans="2:25" x14ac:dyDescent="0.25">
      <c r="B298" s="479"/>
      <c r="C298" s="275"/>
      <c r="D298" s="276" t="s">
        <v>216</v>
      </c>
      <c r="E298" s="275"/>
      <c r="F298" s="273"/>
      <c r="G298" s="52"/>
      <c r="H298" s="32"/>
      <c r="I298" s="486"/>
      <c r="J298" s="486"/>
      <c r="K298" s="488"/>
      <c r="L298" s="486"/>
      <c r="M298" s="32"/>
      <c r="N298" s="486"/>
      <c r="O298" s="486"/>
      <c r="P298" s="486"/>
      <c r="Q298" s="486"/>
      <c r="R298" s="486"/>
      <c r="S298" s="486"/>
      <c r="T298" s="486"/>
      <c r="U298" s="486"/>
      <c r="V298" s="488"/>
      <c r="W298" s="488"/>
      <c r="X298" s="86"/>
      <c r="Y298" s="353"/>
    </row>
    <row r="299" spans="2:25" x14ac:dyDescent="0.25">
      <c r="B299" s="479"/>
      <c r="C299" s="275"/>
      <c r="D299" s="276"/>
      <c r="E299" s="275" t="s">
        <v>217</v>
      </c>
      <c r="F299" s="273"/>
      <c r="G299" s="367">
        <f>SUBTOTAL(9,G300:G302)</f>
        <v>0</v>
      </c>
      <c r="H299" s="368"/>
      <c r="I299" s="369"/>
      <c r="J299" s="369"/>
      <c r="K299" s="370"/>
      <c r="L299" s="364"/>
      <c r="M299" s="364"/>
      <c r="N299" s="364"/>
      <c r="O299" s="364"/>
      <c r="P299" s="364"/>
      <c r="Q299" s="364"/>
      <c r="R299" s="364"/>
      <c r="S299" s="364"/>
      <c r="T299" s="364"/>
      <c r="U299" s="364"/>
      <c r="V299" s="364"/>
      <c r="W299" s="366"/>
      <c r="X299" s="86"/>
      <c r="Y299" s="354"/>
    </row>
    <row r="300" spans="2:25" outlineLevel="1" x14ac:dyDescent="0.25">
      <c r="B300" s="479"/>
      <c r="C300" s="275"/>
      <c r="D300" s="275"/>
      <c r="E300" s="275"/>
      <c r="F300" s="299" t="s">
        <v>218</v>
      </c>
      <c r="G300" s="220"/>
      <c r="H300" s="33"/>
      <c r="I300" s="33"/>
      <c r="J300" s="33"/>
      <c r="K300" s="35"/>
      <c r="L300" s="33"/>
      <c r="M300" s="33"/>
      <c r="N300" s="33"/>
      <c r="O300" s="33"/>
      <c r="P300" s="33"/>
      <c r="Q300" s="33"/>
      <c r="R300" s="33"/>
      <c r="S300" s="33"/>
      <c r="T300" s="33"/>
      <c r="U300" s="33"/>
      <c r="V300" s="35"/>
      <c r="W300" s="35"/>
      <c r="X300" s="87"/>
      <c r="Y300" s="236"/>
    </row>
    <row r="301" spans="2:25" outlineLevel="1" x14ac:dyDescent="0.25">
      <c r="B301" s="479"/>
      <c r="C301" s="275"/>
      <c r="D301" s="275"/>
      <c r="E301" s="275"/>
      <c r="F301" s="299" t="s">
        <v>219</v>
      </c>
      <c r="G301" s="220"/>
      <c r="H301" s="33"/>
      <c r="I301" s="33"/>
      <c r="J301" s="33"/>
      <c r="K301" s="35"/>
      <c r="L301" s="33"/>
      <c r="M301" s="33"/>
      <c r="N301" s="33"/>
      <c r="O301" s="33"/>
      <c r="P301" s="33"/>
      <c r="Q301" s="33"/>
      <c r="R301" s="33"/>
      <c r="S301" s="33"/>
      <c r="T301" s="33"/>
      <c r="U301" s="33"/>
      <c r="V301" s="35"/>
      <c r="W301" s="35"/>
      <c r="X301" s="87"/>
      <c r="Y301" s="236"/>
    </row>
    <row r="302" spans="2:25" outlineLevel="1" x14ac:dyDescent="0.25">
      <c r="B302" s="479"/>
      <c r="C302" s="275"/>
      <c r="D302" s="275"/>
      <c r="E302" s="275"/>
      <c r="F302" s="299" t="s">
        <v>220</v>
      </c>
      <c r="G302" s="220"/>
      <c r="H302" s="33"/>
      <c r="I302" s="33"/>
      <c r="J302" s="33"/>
      <c r="K302" s="35"/>
      <c r="L302" s="33"/>
      <c r="M302" s="33"/>
      <c r="N302" s="33"/>
      <c r="O302" s="33"/>
      <c r="P302" s="33"/>
      <c r="Q302" s="33"/>
      <c r="R302" s="33"/>
      <c r="S302" s="33"/>
      <c r="T302" s="33"/>
      <c r="U302" s="33"/>
      <c r="V302" s="35"/>
      <c r="W302" s="35"/>
      <c r="Y302" s="236"/>
    </row>
    <row r="303" spans="2:25" x14ac:dyDescent="0.25">
      <c r="B303" s="479"/>
      <c r="C303" s="275"/>
      <c r="D303" s="276"/>
      <c r="E303" s="275" t="s">
        <v>221</v>
      </c>
      <c r="F303" s="273"/>
      <c r="G303" s="367">
        <f>SUBTOTAL(9,G304:G307)</f>
        <v>0</v>
      </c>
      <c r="H303" s="368"/>
      <c r="I303" s="369"/>
      <c r="J303" s="369"/>
      <c r="K303" s="370"/>
      <c r="L303" s="364"/>
      <c r="M303" s="364"/>
      <c r="N303" s="364"/>
      <c r="O303" s="364"/>
      <c r="P303" s="364"/>
      <c r="Q303" s="364"/>
      <c r="R303" s="364"/>
      <c r="S303" s="364"/>
      <c r="T303" s="364"/>
      <c r="U303" s="364"/>
      <c r="V303" s="364"/>
      <c r="W303" s="366"/>
      <c r="Y303" s="238"/>
    </row>
    <row r="304" spans="2:25" outlineLevel="1" x14ac:dyDescent="0.25">
      <c r="B304" s="479"/>
      <c r="C304" s="275"/>
      <c r="D304" s="275"/>
      <c r="E304" s="275"/>
      <c r="F304" s="299" t="s">
        <v>222</v>
      </c>
      <c r="G304" s="220"/>
      <c r="H304" s="33"/>
      <c r="I304" s="33"/>
      <c r="J304" s="33"/>
      <c r="K304" s="35"/>
      <c r="L304" s="33"/>
      <c r="M304" s="33"/>
      <c r="N304" s="33"/>
      <c r="O304" s="33"/>
      <c r="P304" s="33"/>
      <c r="Q304" s="33"/>
      <c r="R304" s="33"/>
      <c r="S304" s="33"/>
      <c r="T304" s="33"/>
      <c r="U304" s="33"/>
      <c r="V304" s="35"/>
      <c r="W304" s="35"/>
      <c r="Y304" s="236"/>
    </row>
    <row r="305" spans="2:25" outlineLevel="1" x14ac:dyDescent="0.25">
      <c r="B305" s="465"/>
      <c r="C305" s="273"/>
      <c r="D305" s="273"/>
      <c r="E305" s="275"/>
      <c r="F305" s="299" t="s">
        <v>223</v>
      </c>
      <c r="G305" s="220"/>
      <c r="H305" s="33"/>
      <c r="I305" s="33"/>
      <c r="J305" s="33"/>
      <c r="K305" s="35"/>
      <c r="L305" s="33"/>
      <c r="M305" s="33"/>
      <c r="N305" s="33"/>
      <c r="O305" s="33"/>
      <c r="P305" s="33"/>
      <c r="Q305" s="33"/>
      <c r="R305" s="33"/>
      <c r="S305" s="33"/>
      <c r="T305" s="33"/>
      <c r="U305" s="33"/>
      <c r="V305" s="35"/>
      <c r="W305" s="35"/>
      <c r="Y305" s="236"/>
    </row>
    <row r="306" spans="2:25" outlineLevel="1" x14ac:dyDescent="0.25">
      <c r="B306" s="465"/>
      <c r="C306" s="273"/>
      <c r="D306" s="273"/>
      <c r="E306" s="275"/>
      <c r="F306" s="299" t="s">
        <v>224</v>
      </c>
      <c r="G306" s="220"/>
      <c r="H306" s="33"/>
      <c r="I306" s="33"/>
      <c r="J306" s="33"/>
      <c r="K306" s="35"/>
      <c r="L306" s="33"/>
      <c r="M306" s="33"/>
      <c r="N306" s="33"/>
      <c r="O306" s="33"/>
      <c r="P306" s="33"/>
      <c r="Q306" s="33"/>
      <c r="R306" s="33"/>
      <c r="S306" s="33"/>
      <c r="T306" s="33"/>
      <c r="U306" s="33"/>
      <c r="V306" s="35"/>
      <c r="W306" s="35"/>
      <c r="Y306" s="236"/>
    </row>
    <row r="307" spans="2:25" outlineLevel="1" x14ac:dyDescent="0.25">
      <c r="B307" s="465"/>
      <c r="C307" s="273"/>
      <c r="D307" s="273"/>
      <c r="E307" s="275"/>
      <c r="F307" s="299" t="s">
        <v>225</v>
      </c>
      <c r="G307" s="220"/>
      <c r="H307" s="33"/>
      <c r="I307" s="33"/>
      <c r="J307" s="33"/>
      <c r="K307" s="35"/>
      <c r="L307" s="33"/>
      <c r="M307" s="33"/>
      <c r="N307" s="33"/>
      <c r="O307" s="33"/>
      <c r="P307" s="33"/>
      <c r="Q307" s="33"/>
      <c r="R307" s="33"/>
      <c r="S307" s="33"/>
      <c r="T307" s="33"/>
      <c r="U307" s="33"/>
      <c r="V307" s="35"/>
      <c r="W307" s="35"/>
      <c r="Y307" s="236"/>
    </row>
    <row r="308" spans="2:25" outlineLevel="1" x14ac:dyDescent="0.25">
      <c r="B308" s="465"/>
      <c r="C308" s="273"/>
      <c r="D308" s="273"/>
      <c r="E308" s="434" t="s">
        <v>226</v>
      </c>
      <c r="F308" s="273"/>
      <c r="G308" s="367">
        <f>SUBTOTAL(9,G309)</f>
        <v>0</v>
      </c>
      <c r="H308" s="33">
        <f t="shared" ref="H308:W308" si="63">SUBTOTAL(9,H309)</f>
        <v>0</v>
      </c>
      <c r="I308" s="33">
        <f t="shared" si="63"/>
        <v>0</v>
      </c>
      <c r="J308" s="33">
        <f t="shared" si="63"/>
        <v>0</v>
      </c>
      <c r="K308" s="35">
        <f t="shared" si="63"/>
        <v>0</v>
      </c>
      <c r="L308" s="33">
        <f t="shared" si="63"/>
        <v>0</v>
      </c>
      <c r="M308" s="33">
        <f t="shared" si="63"/>
        <v>0</v>
      </c>
      <c r="N308" s="33">
        <f t="shared" si="63"/>
        <v>0</v>
      </c>
      <c r="O308" s="33">
        <f t="shared" si="63"/>
        <v>0</v>
      </c>
      <c r="P308" s="33">
        <f t="shared" si="63"/>
        <v>0</v>
      </c>
      <c r="Q308" s="33">
        <f t="shared" si="63"/>
        <v>0</v>
      </c>
      <c r="R308" s="33">
        <f t="shared" si="63"/>
        <v>0</v>
      </c>
      <c r="S308" s="33">
        <f t="shared" si="63"/>
        <v>0</v>
      </c>
      <c r="T308" s="33">
        <f t="shared" si="63"/>
        <v>0</v>
      </c>
      <c r="U308" s="33">
        <f t="shared" si="63"/>
        <v>0</v>
      </c>
      <c r="V308" s="35">
        <f t="shared" si="63"/>
        <v>0</v>
      </c>
      <c r="W308" s="35">
        <f t="shared" si="63"/>
        <v>0</v>
      </c>
      <c r="Y308" s="238"/>
    </row>
    <row r="309" spans="2:25" outlineLevel="1" x14ac:dyDescent="0.25">
      <c r="B309" s="465"/>
      <c r="C309" s="273"/>
      <c r="D309" s="273"/>
      <c r="E309" s="273"/>
      <c r="F309" s="299" t="s">
        <v>227</v>
      </c>
      <c r="G309" s="220"/>
      <c r="H309" s="259"/>
      <c r="I309" s="260"/>
      <c r="J309" s="260"/>
      <c r="K309" s="261"/>
      <c r="L309" s="266"/>
      <c r="M309" s="260"/>
      <c r="N309" s="260"/>
      <c r="O309" s="260"/>
      <c r="P309" s="260"/>
      <c r="Q309" s="260"/>
      <c r="R309" s="260"/>
      <c r="S309" s="260"/>
      <c r="T309" s="260"/>
      <c r="U309" s="260"/>
      <c r="V309" s="262"/>
      <c r="W309" s="263"/>
      <c r="Y309" s="236"/>
    </row>
    <row r="310" spans="2:25" outlineLevel="1" x14ac:dyDescent="0.25">
      <c r="B310" s="465"/>
      <c r="C310" s="273"/>
      <c r="D310" s="273"/>
      <c r="E310" s="275" t="s">
        <v>228</v>
      </c>
      <c r="F310" s="273"/>
      <c r="G310" s="367">
        <f>SUBTOTAL(9,G311:G313)</f>
        <v>0</v>
      </c>
      <c r="H310" s="33">
        <f t="shared" ref="H310:W310" si="64">SUBTOTAL(9,H311:H313)</f>
        <v>0</v>
      </c>
      <c r="I310" s="33">
        <f t="shared" si="64"/>
        <v>0</v>
      </c>
      <c r="J310" s="33">
        <f t="shared" si="64"/>
        <v>0</v>
      </c>
      <c r="K310" s="35">
        <f t="shared" si="64"/>
        <v>0</v>
      </c>
      <c r="L310" s="33">
        <f t="shared" si="64"/>
        <v>0</v>
      </c>
      <c r="M310" s="33">
        <f t="shared" si="64"/>
        <v>0</v>
      </c>
      <c r="N310" s="33">
        <f t="shared" si="64"/>
        <v>0</v>
      </c>
      <c r="O310" s="33">
        <f t="shared" si="64"/>
        <v>0</v>
      </c>
      <c r="P310" s="33">
        <f t="shared" si="64"/>
        <v>0</v>
      </c>
      <c r="Q310" s="33">
        <f t="shared" si="64"/>
        <v>0</v>
      </c>
      <c r="R310" s="33">
        <f t="shared" si="64"/>
        <v>0</v>
      </c>
      <c r="S310" s="33">
        <f t="shared" si="64"/>
        <v>0</v>
      </c>
      <c r="T310" s="33">
        <f t="shared" si="64"/>
        <v>0</v>
      </c>
      <c r="U310" s="33">
        <f t="shared" si="64"/>
        <v>0</v>
      </c>
      <c r="V310" s="35">
        <f t="shared" si="64"/>
        <v>0</v>
      </c>
      <c r="W310" s="35">
        <f t="shared" si="64"/>
        <v>0</v>
      </c>
      <c r="Y310" s="238"/>
    </row>
    <row r="311" spans="2:25" outlineLevel="1" x14ac:dyDescent="0.25">
      <c r="B311" s="465"/>
      <c r="C311" s="273"/>
      <c r="D311" s="273"/>
      <c r="E311" s="275"/>
      <c r="F311" s="299" t="s">
        <v>229</v>
      </c>
      <c r="G311" s="220"/>
      <c r="H311" s="259"/>
      <c r="I311" s="260"/>
      <c r="J311" s="260"/>
      <c r="K311" s="261"/>
      <c r="L311" s="266"/>
      <c r="M311" s="260"/>
      <c r="N311" s="260"/>
      <c r="O311" s="260"/>
      <c r="P311" s="260"/>
      <c r="Q311" s="260"/>
      <c r="R311" s="260"/>
      <c r="S311" s="260"/>
      <c r="T311" s="260"/>
      <c r="U311" s="260"/>
      <c r="V311" s="262"/>
      <c r="W311" s="263"/>
      <c r="Y311" s="236"/>
    </row>
    <row r="312" spans="2:25" outlineLevel="1" x14ac:dyDescent="0.25">
      <c r="B312" s="465"/>
      <c r="C312" s="273"/>
      <c r="D312" s="273"/>
      <c r="E312" s="275"/>
      <c r="F312" s="299" t="s">
        <v>230</v>
      </c>
      <c r="G312" s="220"/>
      <c r="H312" s="259"/>
      <c r="I312" s="260"/>
      <c r="J312" s="260"/>
      <c r="K312" s="261"/>
      <c r="L312" s="266"/>
      <c r="M312" s="260"/>
      <c r="N312" s="260"/>
      <c r="O312" s="260"/>
      <c r="P312" s="260"/>
      <c r="Q312" s="260"/>
      <c r="R312" s="260"/>
      <c r="S312" s="260"/>
      <c r="T312" s="260"/>
      <c r="U312" s="260"/>
      <c r="V312" s="262"/>
      <c r="W312" s="263"/>
      <c r="Y312" s="236"/>
    </row>
    <row r="313" spans="2:25" outlineLevel="1" x14ac:dyDescent="0.25">
      <c r="B313" s="465"/>
      <c r="C313" s="273"/>
      <c r="D313" s="273"/>
      <c r="E313" s="275"/>
      <c r="F313" s="299" t="s">
        <v>231</v>
      </c>
      <c r="G313" s="220"/>
      <c r="H313" s="259"/>
      <c r="I313" s="260"/>
      <c r="J313" s="260"/>
      <c r="K313" s="261"/>
      <c r="L313" s="266"/>
      <c r="M313" s="260"/>
      <c r="N313" s="260"/>
      <c r="O313" s="260"/>
      <c r="P313" s="260"/>
      <c r="Q313" s="260"/>
      <c r="R313" s="260"/>
      <c r="S313" s="260"/>
      <c r="T313" s="260"/>
      <c r="U313" s="260"/>
      <c r="V313" s="262"/>
      <c r="W313" s="263"/>
      <c r="Y313" s="236"/>
    </row>
    <row r="314" spans="2:25" x14ac:dyDescent="0.25">
      <c r="B314" s="465"/>
      <c r="C314" s="273"/>
      <c r="D314" s="273"/>
      <c r="E314" s="275" t="s">
        <v>232</v>
      </c>
      <c r="F314" s="273"/>
      <c r="G314" s="367">
        <f t="shared" ref="G314:W314" si="65">SUBTOTAL(9,G315:G317)</f>
        <v>0</v>
      </c>
      <c r="H314" s="377">
        <f t="shared" si="65"/>
        <v>0</v>
      </c>
      <c r="I314" s="378">
        <f t="shared" si="65"/>
        <v>0</v>
      </c>
      <c r="J314" s="378">
        <f t="shared" si="65"/>
        <v>0</v>
      </c>
      <c r="K314" s="379">
        <f t="shared" si="65"/>
        <v>0</v>
      </c>
      <c r="L314" s="380">
        <f t="shared" si="65"/>
        <v>0</v>
      </c>
      <c r="M314" s="380">
        <f t="shared" si="65"/>
        <v>0</v>
      </c>
      <c r="N314" s="380">
        <f t="shared" si="65"/>
        <v>0</v>
      </c>
      <c r="O314" s="380">
        <f t="shared" si="65"/>
        <v>0</v>
      </c>
      <c r="P314" s="380">
        <f t="shared" si="65"/>
        <v>0</v>
      </c>
      <c r="Q314" s="380">
        <f t="shared" si="65"/>
        <v>0</v>
      </c>
      <c r="R314" s="380">
        <f t="shared" si="65"/>
        <v>0</v>
      </c>
      <c r="S314" s="380">
        <f t="shared" si="65"/>
        <v>0</v>
      </c>
      <c r="T314" s="380">
        <f t="shared" si="65"/>
        <v>0</v>
      </c>
      <c r="U314" s="380">
        <f t="shared" si="65"/>
        <v>0</v>
      </c>
      <c r="V314" s="381">
        <f t="shared" si="65"/>
        <v>0</v>
      </c>
      <c r="W314" s="381">
        <f t="shared" si="65"/>
        <v>0</v>
      </c>
      <c r="Y314" s="238"/>
    </row>
    <row r="315" spans="2:25" outlineLevel="1" x14ac:dyDescent="0.25">
      <c r="B315" s="465"/>
      <c r="C315" s="273"/>
      <c r="D315" s="273"/>
      <c r="E315" s="275"/>
      <c r="F315" s="299" t="s">
        <v>233</v>
      </c>
      <c r="G315" s="220"/>
      <c r="H315" s="229"/>
      <c r="I315" s="230"/>
      <c r="J315" s="230"/>
      <c r="K315" s="233"/>
      <c r="L315" s="229"/>
      <c r="M315" s="231"/>
      <c r="N315" s="230"/>
      <c r="O315" s="230"/>
      <c r="P315" s="230"/>
      <c r="Q315" s="230"/>
      <c r="R315" s="230"/>
      <c r="S315" s="230"/>
      <c r="T315" s="230"/>
      <c r="U315" s="229"/>
      <c r="V315" s="233"/>
      <c r="W315" s="234"/>
      <c r="Y315" s="236"/>
    </row>
    <row r="316" spans="2:25" ht="12.75" customHeight="1" outlineLevel="1" x14ac:dyDescent="0.25">
      <c r="B316" s="295"/>
      <c r="C316" s="273"/>
      <c r="D316" s="273"/>
      <c r="E316" s="273"/>
      <c r="F316" s="299" t="s">
        <v>234</v>
      </c>
      <c r="G316" s="220"/>
      <c r="H316" s="229"/>
      <c r="I316" s="230"/>
      <c r="J316" s="230"/>
      <c r="K316" s="233"/>
      <c r="L316" s="229"/>
      <c r="M316" s="231"/>
      <c r="N316" s="230"/>
      <c r="O316" s="230"/>
      <c r="P316" s="230"/>
      <c r="Q316" s="230"/>
      <c r="R316" s="230"/>
      <c r="S316" s="230"/>
      <c r="T316" s="230"/>
      <c r="U316" s="229"/>
      <c r="V316" s="233"/>
      <c r="W316" s="234"/>
      <c r="Y316" s="236"/>
    </row>
    <row r="317" spans="2:25" ht="12.75" customHeight="1" outlineLevel="1" x14ac:dyDescent="0.25">
      <c r="B317" s="295"/>
      <c r="C317" s="273"/>
      <c r="D317" s="273"/>
      <c r="E317" s="273"/>
      <c r="F317" s="299" t="s">
        <v>235</v>
      </c>
      <c r="G317" s="220"/>
      <c r="H317" s="229"/>
      <c r="I317" s="230"/>
      <c r="J317" s="230"/>
      <c r="K317" s="233"/>
      <c r="L317" s="229"/>
      <c r="M317" s="231"/>
      <c r="N317" s="230"/>
      <c r="O317" s="230"/>
      <c r="P317" s="230"/>
      <c r="Q317" s="230"/>
      <c r="R317" s="230"/>
      <c r="S317" s="230"/>
      <c r="T317" s="230"/>
      <c r="U317" s="229"/>
      <c r="V317" s="233"/>
      <c r="W317" s="234"/>
      <c r="Y317" s="236"/>
    </row>
    <row r="318" spans="2:25" x14ac:dyDescent="0.25">
      <c r="B318" s="465"/>
      <c r="C318" s="273"/>
      <c r="D318" s="272" t="s">
        <v>236</v>
      </c>
      <c r="E318" s="275"/>
      <c r="F318" s="275"/>
      <c r="G318" s="367"/>
      <c r="H318" s="368"/>
      <c r="I318" s="369"/>
      <c r="J318" s="369"/>
      <c r="K318" s="370"/>
      <c r="L318" s="364"/>
      <c r="M318" s="364"/>
      <c r="N318" s="364"/>
      <c r="O318" s="364"/>
      <c r="P318" s="364"/>
      <c r="Q318" s="364"/>
      <c r="R318" s="364"/>
      <c r="S318" s="364"/>
      <c r="T318" s="364"/>
      <c r="U318" s="364"/>
      <c r="V318" s="365"/>
      <c r="W318" s="365"/>
      <c r="Y318" s="353"/>
    </row>
    <row r="319" spans="2:25" x14ac:dyDescent="0.25">
      <c r="B319" s="479"/>
      <c r="C319" s="272"/>
      <c r="D319" s="272"/>
      <c r="E319" s="273" t="s">
        <v>237</v>
      </c>
      <c r="F319" s="273"/>
      <c r="G319" s="367">
        <f t="shared" ref="G319:M319" si="66">SUBTOTAL(9,G320:G322)</f>
        <v>0</v>
      </c>
      <c r="H319" s="368">
        <f t="shared" si="66"/>
        <v>0</v>
      </c>
      <c r="I319" s="369">
        <f t="shared" si="66"/>
        <v>0</v>
      </c>
      <c r="J319" s="369">
        <f t="shared" si="66"/>
        <v>0</v>
      </c>
      <c r="K319" s="370">
        <f t="shared" si="66"/>
        <v>0</v>
      </c>
      <c r="L319" s="364">
        <f t="shared" si="66"/>
        <v>0</v>
      </c>
      <c r="M319" s="364">
        <f t="shared" si="66"/>
        <v>0</v>
      </c>
      <c r="N319" s="364"/>
      <c r="O319" s="364"/>
      <c r="P319" s="364"/>
      <c r="Q319" s="364"/>
      <c r="R319" s="364"/>
      <c r="S319" s="364"/>
      <c r="T319" s="364"/>
      <c r="U319" s="364"/>
      <c r="V319" s="364"/>
      <c r="W319" s="366"/>
      <c r="Y319" s="354"/>
    </row>
    <row r="320" spans="2:25" outlineLevel="1" x14ac:dyDescent="0.25">
      <c r="B320" s="479"/>
      <c r="C320" s="272"/>
      <c r="D320" s="272"/>
      <c r="E320" s="273"/>
      <c r="F320" s="299" t="s">
        <v>238</v>
      </c>
      <c r="G320" s="220"/>
      <c r="H320" s="229"/>
      <c r="I320" s="230"/>
      <c r="J320" s="230"/>
      <c r="K320" s="233"/>
      <c r="L320" s="33"/>
      <c r="M320" s="33"/>
      <c r="N320" s="33"/>
      <c r="O320" s="33"/>
      <c r="P320" s="33"/>
      <c r="Q320" s="33"/>
      <c r="R320" s="33"/>
      <c r="S320" s="33"/>
      <c r="T320" s="33"/>
      <c r="U320" s="33"/>
      <c r="V320" s="35"/>
      <c r="W320" s="35"/>
      <c r="Y320" s="236"/>
    </row>
    <row r="321" spans="2:25" outlineLevel="1" x14ac:dyDescent="0.25">
      <c r="B321" s="479"/>
      <c r="C321" s="272"/>
      <c r="D321" s="272"/>
      <c r="E321" s="273"/>
      <c r="F321" s="299" t="s">
        <v>239</v>
      </c>
      <c r="G321" s="220"/>
      <c r="H321" s="229"/>
      <c r="I321" s="230"/>
      <c r="J321" s="230"/>
      <c r="K321" s="233"/>
      <c r="L321" s="229"/>
      <c r="M321" s="33"/>
      <c r="N321" s="33"/>
      <c r="O321" s="33"/>
      <c r="P321" s="33"/>
      <c r="Q321" s="33"/>
      <c r="R321" s="33"/>
      <c r="S321" s="33"/>
      <c r="T321" s="33"/>
      <c r="U321" s="33"/>
      <c r="V321" s="35"/>
      <c r="W321" s="35"/>
      <c r="Y321" s="236"/>
    </row>
    <row r="322" spans="2:25" outlineLevel="1" x14ac:dyDescent="0.25">
      <c r="B322" s="479"/>
      <c r="C322" s="272"/>
      <c r="D322" s="272"/>
      <c r="E322" s="273"/>
      <c r="F322" s="299" t="s">
        <v>240</v>
      </c>
      <c r="G322" s="220"/>
      <c r="H322" s="229"/>
      <c r="I322" s="230"/>
      <c r="J322" s="230"/>
      <c r="K322" s="233"/>
      <c r="L322" s="265"/>
      <c r="M322" s="230"/>
      <c r="N322" s="33"/>
      <c r="O322" s="33"/>
      <c r="P322" s="33"/>
      <c r="Q322" s="33"/>
      <c r="R322" s="33"/>
      <c r="S322" s="33"/>
      <c r="T322" s="33"/>
      <c r="U322" s="33"/>
      <c r="V322" s="35"/>
      <c r="W322" s="35"/>
      <c r="Y322" s="236"/>
    </row>
    <row r="323" spans="2:25" x14ac:dyDescent="0.25">
      <c r="B323" s="479"/>
      <c r="C323" s="272"/>
      <c r="D323" s="272"/>
      <c r="E323" s="273" t="s">
        <v>241</v>
      </c>
      <c r="F323" s="273"/>
      <c r="G323" s="367">
        <f>SUBTOTAL(9,G324:G325)</f>
        <v>0</v>
      </c>
      <c r="H323" s="368">
        <f t="shared" ref="H323:W323" si="67">SUBTOTAL(9,H324:H325)</f>
        <v>0</v>
      </c>
      <c r="I323" s="369">
        <f t="shared" si="67"/>
        <v>0</v>
      </c>
      <c r="J323" s="369">
        <f t="shared" si="67"/>
        <v>0</v>
      </c>
      <c r="K323" s="370">
        <f t="shared" si="67"/>
        <v>0</v>
      </c>
      <c r="L323" s="364">
        <f t="shared" si="67"/>
        <v>0</v>
      </c>
      <c r="M323" s="364">
        <f t="shared" si="67"/>
        <v>0</v>
      </c>
      <c r="N323" s="364">
        <f t="shared" si="67"/>
        <v>0</v>
      </c>
      <c r="O323" s="364">
        <f t="shared" si="67"/>
        <v>0</v>
      </c>
      <c r="P323" s="364">
        <f t="shared" si="67"/>
        <v>0</v>
      </c>
      <c r="Q323" s="364">
        <f t="shared" si="67"/>
        <v>0</v>
      </c>
      <c r="R323" s="364">
        <f t="shared" si="67"/>
        <v>0</v>
      </c>
      <c r="S323" s="364">
        <f t="shared" si="67"/>
        <v>0</v>
      </c>
      <c r="T323" s="364">
        <f t="shared" si="67"/>
        <v>0</v>
      </c>
      <c r="U323" s="364">
        <f t="shared" si="67"/>
        <v>0</v>
      </c>
      <c r="V323" s="364">
        <f t="shared" si="67"/>
        <v>0</v>
      </c>
      <c r="W323" s="366">
        <f t="shared" si="67"/>
        <v>0</v>
      </c>
      <c r="Y323" s="238"/>
    </row>
    <row r="324" spans="2:25" outlineLevel="1" x14ac:dyDescent="0.25">
      <c r="B324" s="465"/>
      <c r="C324" s="273"/>
      <c r="D324" s="272"/>
      <c r="E324" s="275"/>
      <c r="F324" s="457" t="s">
        <v>242</v>
      </c>
      <c r="G324" s="220"/>
      <c r="H324" s="229"/>
      <c r="I324" s="230"/>
      <c r="J324" s="230"/>
      <c r="K324" s="233"/>
      <c r="L324" s="229"/>
      <c r="M324" s="231"/>
      <c r="N324" s="230"/>
      <c r="O324" s="230"/>
      <c r="P324" s="230"/>
      <c r="Q324" s="230"/>
      <c r="R324" s="230"/>
      <c r="S324" s="230"/>
      <c r="T324" s="230"/>
      <c r="U324" s="229"/>
      <c r="V324" s="233"/>
      <c r="W324" s="234"/>
      <c r="Y324" s="236"/>
    </row>
    <row r="325" spans="2:25" outlineLevel="1" x14ac:dyDescent="0.25">
      <c r="B325" s="465"/>
      <c r="C325" s="273"/>
      <c r="D325" s="272"/>
      <c r="E325" s="275"/>
      <c r="F325" s="457" t="s">
        <v>243</v>
      </c>
      <c r="G325" s="220"/>
      <c r="H325" s="229"/>
      <c r="I325" s="230"/>
      <c r="J325" s="230"/>
      <c r="K325" s="233"/>
      <c r="L325" s="229"/>
      <c r="M325" s="231"/>
      <c r="N325" s="230"/>
      <c r="O325" s="230"/>
      <c r="P325" s="230"/>
      <c r="Q325" s="230"/>
      <c r="R325" s="230"/>
      <c r="S325" s="230"/>
      <c r="T325" s="230"/>
      <c r="U325" s="229"/>
      <c r="V325" s="233"/>
      <c r="W325" s="234"/>
      <c r="Y325" s="236"/>
    </row>
    <row r="326" spans="2:25" x14ac:dyDescent="0.25">
      <c r="B326" s="479"/>
      <c r="C326" s="272" t="s">
        <v>244</v>
      </c>
      <c r="D326" s="275"/>
      <c r="E326" s="273"/>
      <c r="F326" s="273"/>
      <c r="G326" s="52"/>
      <c r="H326" s="33"/>
      <c r="I326" s="33"/>
      <c r="J326" s="33"/>
      <c r="K326" s="35"/>
      <c r="L326" s="33"/>
      <c r="M326" s="33"/>
      <c r="N326" s="33"/>
      <c r="O326" s="33"/>
      <c r="P326" s="33"/>
      <c r="Q326" s="33"/>
      <c r="R326" s="33"/>
      <c r="S326" s="33"/>
      <c r="T326" s="33"/>
      <c r="U326" s="33"/>
      <c r="V326" s="35"/>
      <c r="W326" s="35"/>
      <c r="Y326" s="353"/>
    </row>
    <row r="327" spans="2:25" x14ac:dyDescent="0.25">
      <c r="B327" s="479"/>
      <c r="C327" s="272"/>
      <c r="D327" s="272" t="s">
        <v>245</v>
      </c>
      <c r="E327" s="273"/>
      <c r="F327" s="273"/>
      <c r="G327" s="52">
        <f>SUBTOTAL(9,G328:G333)</f>
        <v>0</v>
      </c>
      <c r="H327" s="33">
        <f t="shared" ref="H327:W327" si="68">SUBTOTAL(9,H328:H333)</f>
        <v>0</v>
      </c>
      <c r="I327" s="33">
        <f t="shared" si="68"/>
        <v>0</v>
      </c>
      <c r="J327" s="33">
        <f t="shared" si="68"/>
        <v>0</v>
      </c>
      <c r="K327" s="35">
        <f t="shared" si="68"/>
        <v>0</v>
      </c>
      <c r="L327" s="33">
        <f t="shared" si="68"/>
        <v>0</v>
      </c>
      <c r="M327" s="33">
        <f t="shared" si="68"/>
        <v>0</v>
      </c>
      <c r="N327" s="33">
        <f t="shared" si="68"/>
        <v>0</v>
      </c>
      <c r="O327" s="33">
        <f t="shared" si="68"/>
        <v>0</v>
      </c>
      <c r="P327" s="33">
        <f t="shared" si="68"/>
        <v>0</v>
      </c>
      <c r="Q327" s="33">
        <f t="shared" si="68"/>
        <v>0</v>
      </c>
      <c r="R327" s="33">
        <f t="shared" si="68"/>
        <v>0</v>
      </c>
      <c r="S327" s="33">
        <f t="shared" si="68"/>
        <v>0</v>
      </c>
      <c r="T327" s="33">
        <f t="shared" si="68"/>
        <v>0</v>
      </c>
      <c r="U327" s="33">
        <f t="shared" si="68"/>
        <v>0</v>
      </c>
      <c r="V327" s="35">
        <f t="shared" si="68"/>
        <v>0</v>
      </c>
      <c r="W327" s="35">
        <f t="shared" si="68"/>
        <v>0</v>
      </c>
      <c r="Y327" s="354"/>
    </row>
    <row r="328" spans="2:25" outlineLevel="1" x14ac:dyDescent="0.25">
      <c r="B328" s="465"/>
      <c r="C328" s="273"/>
      <c r="D328" s="272"/>
      <c r="E328" s="275"/>
      <c r="F328" s="457" t="s">
        <v>246</v>
      </c>
      <c r="G328" s="220"/>
      <c r="H328" s="229"/>
      <c r="I328" s="230"/>
      <c r="J328" s="230"/>
      <c r="K328" s="233"/>
      <c r="L328" s="229"/>
      <c r="M328" s="231"/>
      <c r="N328" s="230"/>
      <c r="O328" s="230"/>
      <c r="P328" s="230"/>
      <c r="Q328" s="230"/>
      <c r="R328" s="230"/>
      <c r="S328" s="230"/>
      <c r="T328" s="230"/>
      <c r="U328" s="229"/>
      <c r="V328" s="233"/>
      <c r="W328" s="234"/>
      <c r="Y328" s="236"/>
    </row>
    <row r="329" spans="2:25" outlineLevel="1" x14ac:dyDescent="0.25">
      <c r="B329" s="479"/>
      <c r="C329" s="273"/>
      <c r="D329" s="273"/>
      <c r="E329" s="275"/>
      <c r="F329" s="299" t="s">
        <v>247</v>
      </c>
      <c r="G329" s="220"/>
      <c r="H329" s="229"/>
      <c r="I329" s="230"/>
      <c r="J329" s="230"/>
      <c r="K329" s="233"/>
      <c r="L329" s="229"/>
      <c r="M329" s="231"/>
      <c r="N329" s="230"/>
      <c r="O329" s="230"/>
      <c r="P329" s="230"/>
      <c r="Q329" s="230"/>
      <c r="R329" s="230"/>
      <c r="S329" s="230"/>
      <c r="T329" s="230"/>
      <c r="U329" s="229"/>
      <c r="V329" s="233"/>
      <c r="W329" s="234"/>
      <c r="Y329" s="236"/>
    </row>
    <row r="330" spans="2:25" outlineLevel="1" x14ac:dyDescent="0.25">
      <c r="B330" s="479"/>
      <c r="C330" s="273"/>
      <c r="D330" s="273"/>
      <c r="E330" s="275"/>
      <c r="F330" s="299" t="s">
        <v>248</v>
      </c>
      <c r="G330" s="220"/>
      <c r="H330" s="229"/>
      <c r="I330" s="230"/>
      <c r="J330" s="230"/>
      <c r="K330" s="233"/>
      <c r="L330" s="229"/>
      <c r="M330" s="231"/>
      <c r="N330" s="230"/>
      <c r="O330" s="230"/>
      <c r="P330" s="230"/>
      <c r="Q330" s="230"/>
      <c r="R330" s="230"/>
      <c r="S330" s="230"/>
      <c r="T330" s="230"/>
      <c r="U330" s="229"/>
      <c r="V330" s="233"/>
      <c r="W330" s="234"/>
      <c r="Y330" s="236"/>
    </row>
    <row r="331" spans="2:25" outlineLevel="1" x14ac:dyDescent="0.25">
      <c r="B331" s="479"/>
      <c r="C331" s="273"/>
      <c r="D331" s="273"/>
      <c r="E331" s="275"/>
      <c r="F331" s="299" t="s">
        <v>249</v>
      </c>
      <c r="G331" s="220"/>
      <c r="H331" s="229"/>
      <c r="I331" s="230"/>
      <c r="J331" s="230"/>
      <c r="K331" s="233"/>
      <c r="L331" s="229"/>
      <c r="M331" s="231"/>
      <c r="N331" s="230"/>
      <c r="O331" s="230"/>
      <c r="P331" s="230"/>
      <c r="Q331" s="230"/>
      <c r="R331" s="230"/>
      <c r="S331" s="230"/>
      <c r="T331" s="230"/>
      <c r="U331" s="229"/>
      <c r="V331" s="233"/>
      <c r="W331" s="234"/>
      <c r="Y331" s="236"/>
    </row>
    <row r="332" spans="2:25" outlineLevel="1" x14ac:dyDescent="0.25">
      <c r="B332" s="479"/>
      <c r="C332" s="273"/>
      <c r="D332" s="273"/>
      <c r="E332" s="275"/>
      <c r="F332" s="299" t="s">
        <v>250</v>
      </c>
      <c r="G332" s="220"/>
      <c r="H332" s="229"/>
      <c r="I332" s="230"/>
      <c r="J332" s="230"/>
      <c r="K332" s="233"/>
      <c r="L332" s="229"/>
      <c r="M332" s="231"/>
      <c r="N332" s="230"/>
      <c r="O332" s="230"/>
      <c r="P332" s="230"/>
      <c r="Q332" s="230"/>
      <c r="R332" s="230"/>
      <c r="S332" s="230"/>
      <c r="T332" s="230"/>
      <c r="U332" s="229"/>
      <c r="V332" s="233"/>
      <c r="W332" s="234"/>
      <c r="Y332" s="236"/>
    </row>
    <row r="333" spans="2:25" outlineLevel="1" x14ac:dyDescent="0.25">
      <c r="B333" s="479"/>
      <c r="C333" s="275"/>
      <c r="D333" s="275"/>
      <c r="E333" s="275"/>
      <c r="F333" s="299" t="s">
        <v>251</v>
      </c>
      <c r="G333" s="220"/>
      <c r="H333" s="229"/>
      <c r="I333" s="230"/>
      <c r="J333" s="230"/>
      <c r="K333" s="233"/>
      <c r="L333" s="229"/>
      <c r="M333" s="231"/>
      <c r="N333" s="230"/>
      <c r="O333" s="230"/>
      <c r="P333" s="230"/>
      <c r="Q333" s="230"/>
      <c r="R333" s="230"/>
      <c r="S333" s="230"/>
      <c r="T333" s="230"/>
      <c r="U333" s="229"/>
      <c r="V333" s="233"/>
      <c r="W333" s="234"/>
      <c r="Y333" s="236"/>
    </row>
    <row r="334" spans="2:25" x14ac:dyDescent="0.25">
      <c r="B334" s="479"/>
      <c r="C334" s="273"/>
      <c r="D334" s="272" t="s">
        <v>252</v>
      </c>
      <c r="E334" s="275"/>
      <c r="F334" s="273"/>
      <c r="G334" s="52">
        <f t="shared" ref="G334:W334" si="69">SUBTOTAL(9,G335:G339)</f>
        <v>0</v>
      </c>
      <c r="H334" s="33">
        <f t="shared" si="69"/>
        <v>0</v>
      </c>
      <c r="I334" s="33">
        <f t="shared" si="69"/>
        <v>0</v>
      </c>
      <c r="J334" s="33">
        <f t="shared" si="69"/>
        <v>0</v>
      </c>
      <c r="K334" s="35">
        <f t="shared" si="69"/>
        <v>0</v>
      </c>
      <c r="L334" s="33">
        <f t="shared" si="69"/>
        <v>0</v>
      </c>
      <c r="M334" s="33">
        <f t="shared" si="69"/>
        <v>0</v>
      </c>
      <c r="N334" s="33">
        <f t="shared" si="69"/>
        <v>0</v>
      </c>
      <c r="O334" s="33">
        <f t="shared" si="69"/>
        <v>0</v>
      </c>
      <c r="P334" s="33">
        <f t="shared" si="69"/>
        <v>0</v>
      </c>
      <c r="Q334" s="33">
        <f t="shared" si="69"/>
        <v>0</v>
      </c>
      <c r="R334" s="33">
        <f t="shared" si="69"/>
        <v>0</v>
      </c>
      <c r="S334" s="33">
        <f t="shared" si="69"/>
        <v>0</v>
      </c>
      <c r="T334" s="33">
        <f t="shared" si="69"/>
        <v>0</v>
      </c>
      <c r="U334" s="33">
        <f t="shared" si="69"/>
        <v>0</v>
      </c>
      <c r="V334" s="35">
        <f t="shared" si="69"/>
        <v>0</v>
      </c>
      <c r="W334" s="35">
        <f t="shared" si="69"/>
        <v>0</v>
      </c>
      <c r="Y334" s="238"/>
    </row>
    <row r="335" spans="2:25" outlineLevel="1" x14ac:dyDescent="0.25">
      <c r="B335" s="479"/>
      <c r="C335" s="273"/>
      <c r="D335" s="273"/>
      <c r="E335" s="272"/>
      <c r="F335" s="299" t="s">
        <v>253</v>
      </c>
      <c r="G335" s="220"/>
      <c r="H335" s="229"/>
      <c r="I335" s="230"/>
      <c r="J335" s="230"/>
      <c r="K335" s="233"/>
      <c r="L335" s="229"/>
      <c r="M335" s="231"/>
      <c r="N335" s="230"/>
      <c r="O335" s="230"/>
      <c r="P335" s="230"/>
      <c r="Q335" s="230"/>
      <c r="R335" s="230"/>
      <c r="S335" s="230"/>
      <c r="T335" s="230"/>
      <c r="U335" s="229"/>
      <c r="V335" s="233"/>
      <c r="W335" s="234"/>
      <c r="Y335" s="236"/>
    </row>
    <row r="336" spans="2:25" outlineLevel="1" x14ac:dyDescent="0.25">
      <c r="B336" s="479"/>
      <c r="C336" s="273"/>
      <c r="D336" s="273"/>
      <c r="E336" s="273"/>
      <c r="F336" s="299" t="s">
        <v>254</v>
      </c>
      <c r="G336" s="220"/>
      <c r="H336" s="229"/>
      <c r="I336" s="230"/>
      <c r="J336" s="230"/>
      <c r="K336" s="233"/>
      <c r="L336" s="229"/>
      <c r="M336" s="231"/>
      <c r="N336" s="230"/>
      <c r="O336" s="230"/>
      <c r="P336" s="230"/>
      <c r="Q336" s="230"/>
      <c r="R336" s="230"/>
      <c r="S336" s="230"/>
      <c r="T336" s="230"/>
      <c r="U336" s="229"/>
      <c r="V336" s="233"/>
      <c r="W336" s="234"/>
      <c r="Y336" s="236"/>
    </row>
    <row r="337" spans="2:25" outlineLevel="1" x14ac:dyDescent="0.25">
      <c r="B337" s="479"/>
      <c r="C337" s="273"/>
      <c r="D337" s="273"/>
      <c r="E337" s="273"/>
      <c r="F337" s="299" t="s">
        <v>255</v>
      </c>
      <c r="G337" s="220"/>
      <c r="H337" s="229"/>
      <c r="I337" s="230"/>
      <c r="J337" s="230"/>
      <c r="K337" s="233"/>
      <c r="L337" s="229"/>
      <c r="M337" s="231"/>
      <c r="N337" s="230"/>
      <c r="O337" s="230"/>
      <c r="P337" s="230"/>
      <c r="Q337" s="230"/>
      <c r="R337" s="230"/>
      <c r="S337" s="230"/>
      <c r="T337" s="230"/>
      <c r="U337" s="229"/>
      <c r="V337" s="233"/>
      <c r="W337" s="234"/>
      <c r="Y337" s="236"/>
    </row>
    <row r="338" spans="2:25" outlineLevel="1" x14ac:dyDescent="0.25">
      <c r="B338" s="479"/>
      <c r="C338" s="273"/>
      <c r="D338" s="273"/>
      <c r="E338" s="273"/>
      <c r="F338" s="299" t="s">
        <v>256</v>
      </c>
      <c r="G338" s="220"/>
      <c r="H338" s="229"/>
      <c r="I338" s="230"/>
      <c r="J338" s="230"/>
      <c r="K338" s="233"/>
      <c r="L338" s="229"/>
      <c r="M338" s="231"/>
      <c r="N338" s="230"/>
      <c r="O338" s="230"/>
      <c r="P338" s="230"/>
      <c r="Q338" s="230"/>
      <c r="R338" s="230"/>
      <c r="S338" s="230"/>
      <c r="T338" s="230"/>
      <c r="U338" s="229"/>
      <c r="V338" s="233"/>
      <c r="W338" s="234"/>
      <c r="Y338" s="236"/>
    </row>
    <row r="339" spans="2:25" outlineLevel="1" x14ac:dyDescent="0.25">
      <c r="B339" s="479"/>
      <c r="C339" s="273"/>
      <c r="D339" s="273"/>
      <c r="E339" s="273"/>
      <c r="F339" s="299" t="s">
        <v>257</v>
      </c>
      <c r="G339" s="220"/>
      <c r="H339" s="229"/>
      <c r="I339" s="230"/>
      <c r="J339" s="230"/>
      <c r="K339" s="233"/>
      <c r="L339" s="229"/>
      <c r="M339" s="231"/>
      <c r="N339" s="230"/>
      <c r="O339" s="230"/>
      <c r="P339" s="230"/>
      <c r="Q339" s="230"/>
      <c r="R339" s="230"/>
      <c r="S339" s="230"/>
      <c r="T339" s="230"/>
      <c r="U339" s="229"/>
      <c r="V339" s="233"/>
      <c r="W339" s="234"/>
      <c r="Y339" s="236"/>
    </row>
    <row r="340" spans="2:25" x14ac:dyDescent="0.25">
      <c r="B340" s="465"/>
      <c r="C340" s="272" t="s">
        <v>258</v>
      </c>
      <c r="D340" s="275"/>
      <c r="E340" s="275"/>
      <c r="F340" s="273"/>
      <c r="G340" s="52"/>
      <c r="H340" s="33"/>
      <c r="I340" s="33"/>
      <c r="J340" s="33"/>
      <c r="K340" s="35"/>
      <c r="L340" s="33"/>
      <c r="M340" s="33"/>
      <c r="N340" s="33"/>
      <c r="O340" s="33"/>
      <c r="P340" s="33"/>
      <c r="Q340" s="33"/>
      <c r="R340" s="33"/>
      <c r="S340" s="33"/>
      <c r="T340" s="33"/>
      <c r="U340" s="33"/>
      <c r="V340" s="35"/>
      <c r="W340" s="365"/>
      <c r="Y340" s="353"/>
    </row>
    <row r="341" spans="2:25" x14ac:dyDescent="0.25">
      <c r="B341" s="465"/>
      <c r="C341" s="272"/>
      <c r="D341" s="276" t="s">
        <v>20</v>
      </c>
      <c r="E341" s="273"/>
      <c r="F341" s="273"/>
      <c r="G341" s="367"/>
      <c r="H341" s="369"/>
      <c r="I341" s="369"/>
      <c r="J341" s="369"/>
      <c r="K341" s="370"/>
      <c r="L341" s="364"/>
      <c r="M341" s="364"/>
      <c r="N341" s="364"/>
      <c r="O341" s="364"/>
      <c r="P341" s="364"/>
      <c r="Q341" s="364"/>
      <c r="R341" s="364"/>
      <c r="S341" s="364"/>
      <c r="T341" s="364"/>
      <c r="U341" s="364"/>
      <c r="V341" s="365"/>
      <c r="W341" s="365"/>
      <c r="Y341" s="237"/>
    </row>
    <row r="342" spans="2:25" x14ac:dyDescent="0.25">
      <c r="B342" s="465"/>
      <c r="C342" s="272"/>
      <c r="D342" s="272"/>
      <c r="E342" s="273" t="s">
        <v>21</v>
      </c>
      <c r="F342" s="273"/>
      <c r="G342" s="367">
        <f t="shared" ref="G342:W342" si="70">SUBTOTAL(9,G343:G346)</f>
        <v>0</v>
      </c>
      <c r="H342" s="368">
        <f t="shared" si="70"/>
        <v>0</v>
      </c>
      <c r="I342" s="369">
        <f t="shared" si="70"/>
        <v>0</v>
      </c>
      <c r="J342" s="369">
        <f t="shared" si="70"/>
        <v>0</v>
      </c>
      <c r="K342" s="370">
        <f t="shared" si="70"/>
        <v>0</v>
      </c>
      <c r="L342" s="364">
        <f t="shared" si="70"/>
        <v>0</v>
      </c>
      <c r="M342" s="364">
        <f t="shared" si="70"/>
        <v>0</v>
      </c>
      <c r="N342" s="364">
        <f t="shared" si="70"/>
        <v>0</v>
      </c>
      <c r="O342" s="364">
        <f t="shared" si="70"/>
        <v>0</v>
      </c>
      <c r="P342" s="364">
        <f t="shared" si="70"/>
        <v>0</v>
      </c>
      <c r="Q342" s="364">
        <f t="shared" si="70"/>
        <v>0</v>
      </c>
      <c r="R342" s="364">
        <f t="shared" si="70"/>
        <v>0</v>
      </c>
      <c r="S342" s="364">
        <f t="shared" si="70"/>
        <v>0</v>
      </c>
      <c r="T342" s="364">
        <f t="shared" si="70"/>
        <v>0</v>
      </c>
      <c r="U342" s="364">
        <f t="shared" si="70"/>
        <v>0</v>
      </c>
      <c r="V342" s="364">
        <f t="shared" si="70"/>
        <v>0</v>
      </c>
      <c r="W342" s="366">
        <f t="shared" si="70"/>
        <v>0</v>
      </c>
      <c r="Y342" s="354"/>
    </row>
    <row r="343" spans="2:25" outlineLevel="1" x14ac:dyDescent="0.25">
      <c r="B343" s="465"/>
      <c r="C343" s="272"/>
      <c r="D343" s="272"/>
      <c r="E343" s="273"/>
      <c r="F343" s="299" t="s">
        <v>22</v>
      </c>
      <c r="G343" s="220"/>
      <c r="H343" s="229"/>
      <c r="I343" s="230"/>
      <c r="J343" s="230"/>
      <c r="K343" s="233"/>
      <c r="L343" s="229"/>
      <c r="M343" s="231"/>
      <c r="N343" s="230"/>
      <c r="O343" s="230"/>
      <c r="P343" s="230"/>
      <c r="Q343" s="230"/>
      <c r="R343" s="230"/>
      <c r="S343" s="230"/>
      <c r="T343" s="230"/>
      <c r="U343" s="229"/>
      <c r="V343" s="233"/>
      <c r="W343" s="234"/>
      <c r="Y343" s="236"/>
    </row>
    <row r="344" spans="2:25" outlineLevel="1" x14ac:dyDescent="0.25">
      <c r="B344" s="465"/>
      <c r="C344" s="272"/>
      <c r="D344" s="272"/>
      <c r="E344" s="273"/>
      <c r="F344" s="299" t="s">
        <v>23</v>
      </c>
      <c r="G344" s="220"/>
      <c r="H344" s="229"/>
      <c r="I344" s="230"/>
      <c r="J344" s="230"/>
      <c r="K344" s="233"/>
      <c r="L344" s="229"/>
      <c r="M344" s="231"/>
      <c r="N344" s="230"/>
      <c r="O344" s="230"/>
      <c r="P344" s="230"/>
      <c r="Q344" s="230"/>
      <c r="R344" s="230"/>
      <c r="S344" s="230"/>
      <c r="T344" s="230"/>
      <c r="U344" s="229"/>
      <c r="V344" s="233"/>
      <c r="W344" s="234"/>
      <c r="Y344" s="236"/>
    </row>
    <row r="345" spans="2:25" outlineLevel="1" x14ac:dyDescent="0.25">
      <c r="B345" s="465"/>
      <c r="C345" s="272"/>
      <c r="D345" s="272"/>
      <c r="E345" s="273"/>
      <c r="F345" s="299" t="s">
        <v>24</v>
      </c>
      <c r="G345" s="220"/>
      <c r="H345" s="229"/>
      <c r="I345" s="230"/>
      <c r="J345" s="230"/>
      <c r="K345" s="233"/>
      <c r="L345" s="229"/>
      <c r="M345" s="231"/>
      <c r="N345" s="230"/>
      <c r="O345" s="230"/>
      <c r="P345" s="230"/>
      <c r="Q345" s="230"/>
      <c r="R345" s="230"/>
      <c r="S345" s="230"/>
      <c r="T345" s="230"/>
      <c r="U345" s="229"/>
      <c r="V345" s="233"/>
      <c r="W345" s="234"/>
      <c r="Y345" s="236"/>
    </row>
    <row r="346" spans="2:25" outlineLevel="1" x14ac:dyDescent="0.25">
      <c r="B346" s="465"/>
      <c r="C346" s="272"/>
      <c r="D346" s="272"/>
      <c r="E346" s="273"/>
      <c r="F346" s="299" t="s">
        <v>25</v>
      </c>
      <c r="G346" s="220"/>
      <c r="H346" s="229"/>
      <c r="I346" s="230"/>
      <c r="J346" s="230"/>
      <c r="K346" s="233"/>
      <c r="L346" s="229"/>
      <c r="M346" s="231"/>
      <c r="N346" s="230"/>
      <c r="O346" s="230"/>
      <c r="P346" s="230"/>
      <c r="Q346" s="230"/>
      <c r="R346" s="230"/>
      <c r="S346" s="230"/>
      <c r="T346" s="230"/>
      <c r="U346" s="229"/>
      <c r="V346" s="233"/>
      <c r="W346" s="234"/>
      <c r="Y346" s="236"/>
    </row>
    <row r="347" spans="2:25" x14ac:dyDescent="0.25">
      <c r="B347" s="465"/>
      <c r="C347" s="272"/>
      <c r="D347" s="272"/>
      <c r="E347" s="273" t="s">
        <v>26</v>
      </c>
      <c r="F347" s="273"/>
      <c r="G347" s="367">
        <f t="shared" ref="G347:W347" si="71">SUBTOTAL(9,G348:G351)</f>
        <v>0</v>
      </c>
      <c r="H347" s="368">
        <f t="shared" si="71"/>
        <v>0</v>
      </c>
      <c r="I347" s="369">
        <f t="shared" si="71"/>
        <v>0</v>
      </c>
      <c r="J347" s="369">
        <f t="shared" si="71"/>
        <v>0</v>
      </c>
      <c r="K347" s="370">
        <f t="shared" si="71"/>
        <v>0</v>
      </c>
      <c r="L347" s="364">
        <f t="shared" si="71"/>
        <v>0</v>
      </c>
      <c r="M347" s="364">
        <f t="shared" si="71"/>
        <v>0</v>
      </c>
      <c r="N347" s="364">
        <f t="shared" si="71"/>
        <v>0</v>
      </c>
      <c r="O347" s="364">
        <f t="shared" si="71"/>
        <v>0</v>
      </c>
      <c r="P347" s="364">
        <f t="shared" si="71"/>
        <v>0</v>
      </c>
      <c r="Q347" s="364">
        <f t="shared" si="71"/>
        <v>0</v>
      </c>
      <c r="R347" s="364">
        <f t="shared" si="71"/>
        <v>0</v>
      </c>
      <c r="S347" s="364">
        <f t="shared" si="71"/>
        <v>0</v>
      </c>
      <c r="T347" s="364">
        <f t="shared" si="71"/>
        <v>0</v>
      </c>
      <c r="U347" s="364">
        <f t="shared" si="71"/>
        <v>0</v>
      </c>
      <c r="V347" s="364">
        <f t="shared" si="71"/>
        <v>0</v>
      </c>
      <c r="W347" s="366">
        <f t="shared" si="71"/>
        <v>0</v>
      </c>
      <c r="Y347" s="238"/>
    </row>
    <row r="348" spans="2:25" outlineLevel="1" x14ac:dyDescent="0.25">
      <c r="B348" s="465"/>
      <c r="C348" s="272"/>
      <c r="D348" s="272"/>
      <c r="E348" s="273"/>
      <c r="F348" s="299" t="s">
        <v>27</v>
      </c>
      <c r="G348" s="220"/>
      <c r="H348" s="229"/>
      <c r="I348" s="230"/>
      <c r="J348" s="230"/>
      <c r="K348" s="233"/>
      <c r="L348" s="229"/>
      <c r="M348" s="231"/>
      <c r="N348" s="230"/>
      <c r="O348" s="230"/>
      <c r="P348" s="230"/>
      <c r="Q348" s="230"/>
      <c r="R348" s="230"/>
      <c r="S348" s="230"/>
      <c r="T348" s="230"/>
      <c r="U348" s="229"/>
      <c r="V348" s="233"/>
      <c r="W348" s="234"/>
      <c r="Y348" s="236"/>
    </row>
    <row r="349" spans="2:25" outlineLevel="1" x14ac:dyDescent="0.25">
      <c r="B349" s="465"/>
      <c r="C349" s="272"/>
      <c r="D349" s="272"/>
      <c r="E349" s="273"/>
      <c r="F349" s="299" t="s">
        <v>28</v>
      </c>
      <c r="G349" s="220"/>
      <c r="H349" s="229"/>
      <c r="I349" s="230"/>
      <c r="J349" s="230"/>
      <c r="K349" s="233"/>
      <c r="L349" s="229"/>
      <c r="M349" s="231"/>
      <c r="N349" s="230"/>
      <c r="O349" s="230"/>
      <c r="P349" s="230"/>
      <c r="Q349" s="230"/>
      <c r="R349" s="230"/>
      <c r="S349" s="230"/>
      <c r="T349" s="230"/>
      <c r="U349" s="229"/>
      <c r="V349" s="233"/>
      <c r="W349" s="234"/>
      <c r="Y349" s="236"/>
    </row>
    <row r="350" spans="2:25" outlineLevel="1" x14ac:dyDescent="0.25">
      <c r="B350" s="465"/>
      <c r="C350" s="272"/>
      <c r="D350" s="272"/>
      <c r="E350" s="273"/>
      <c r="F350" s="299" t="s">
        <v>29</v>
      </c>
      <c r="G350" s="220"/>
      <c r="H350" s="229"/>
      <c r="I350" s="230"/>
      <c r="J350" s="230"/>
      <c r="K350" s="233"/>
      <c r="L350" s="229"/>
      <c r="M350" s="231"/>
      <c r="N350" s="230"/>
      <c r="O350" s="230"/>
      <c r="P350" s="230"/>
      <c r="Q350" s="230"/>
      <c r="R350" s="230"/>
      <c r="S350" s="230"/>
      <c r="T350" s="230"/>
      <c r="U350" s="229"/>
      <c r="V350" s="233"/>
      <c r="W350" s="234"/>
      <c r="Y350" s="236"/>
    </row>
    <row r="351" spans="2:25" outlineLevel="1" x14ac:dyDescent="0.25">
      <c r="B351" s="465"/>
      <c r="C351" s="272"/>
      <c r="D351" s="272"/>
      <c r="E351" s="273"/>
      <c r="F351" s="299" t="s">
        <v>30</v>
      </c>
      <c r="G351" s="220"/>
      <c r="H351" s="229"/>
      <c r="I351" s="230"/>
      <c r="J351" s="230"/>
      <c r="K351" s="233"/>
      <c r="L351" s="229"/>
      <c r="M351" s="231"/>
      <c r="N351" s="230"/>
      <c r="O351" s="230"/>
      <c r="P351" s="230"/>
      <c r="Q351" s="230"/>
      <c r="R351" s="230"/>
      <c r="S351" s="230"/>
      <c r="T351" s="230"/>
      <c r="U351" s="229"/>
      <c r="V351" s="233"/>
      <c r="W351" s="234"/>
      <c r="Y351" s="236"/>
    </row>
    <row r="352" spans="2:25" x14ac:dyDescent="0.25">
      <c r="B352" s="465"/>
      <c r="C352" s="272"/>
      <c r="D352" s="272"/>
      <c r="E352" s="273" t="s">
        <v>31</v>
      </c>
      <c r="F352" s="273"/>
      <c r="G352" s="367">
        <f t="shared" ref="G352:W352" si="72">SUBTOTAL(9,G353:G356)</f>
        <v>0</v>
      </c>
      <c r="H352" s="368">
        <f t="shared" si="72"/>
        <v>0</v>
      </c>
      <c r="I352" s="369">
        <f t="shared" si="72"/>
        <v>0</v>
      </c>
      <c r="J352" s="369">
        <f t="shared" si="72"/>
        <v>0</v>
      </c>
      <c r="K352" s="370">
        <f t="shared" si="72"/>
        <v>0</v>
      </c>
      <c r="L352" s="364">
        <f t="shared" si="72"/>
        <v>0</v>
      </c>
      <c r="M352" s="364">
        <f t="shared" si="72"/>
        <v>0</v>
      </c>
      <c r="N352" s="364">
        <f t="shared" si="72"/>
        <v>0</v>
      </c>
      <c r="O352" s="364">
        <f t="shared" si="72"/>
        <v>0</v>
      </c>
      <c r="P352" s="364">
        <f t="shared" si="72"/>
        <v>0</v>
      </c>
      <c r="Q352" s="364">
        <f t="shared" si="72"/>
        <v>0</v>
      </c>
      <c r="R352" s="364">
        <f t="shared" si="72"/>
        <v>0</v>
      </c>
      <c r="S352" s="364">
        <f t="shared" si="72"/>
        <v>0</v>
      </c>
      <c r="T352" s="364">
        <f t="shared" si="72"/>
        <v>0</v>
      </c>
      <c r="U352" s="364">
        <f t="shared" si="72"/>
        <v>0</v>
      </c>
      <c r="V352" s="364">
        <f t="shared" si="72"/>
        <v>0</v>
      </c>
      <c r="W352" s="366">
        <f t="shared" si="72"/>
        <v>0</v>
      </c>
      <c r="Y352" s="238"/>
    </row>
    <row r="353" spans="2:25" outlineLevel="1" x14ac:dyDescent="0.25">
      <c r="B353" s="465"/>
      <c r="C353" s="272"/>
      <c r="D353" s="272"/>
      <c r="E353" s="273"/>
      <c r="F353" s="299" t="s">
        <v>32</v>
      </c>
      <c r="G353" s="220"/>
      <c r="H353" s="229"/>
      <c r="I353" s="230"/>
      <c r="J353" s="230"/>
      <c r="K353" s="233"/>
      <c r="L353" s="229"/>
      <c r="M353" s="231"/>
      <c r="N353" s="230"/>
      <c r="O353" s="230"/>
      <c r="P353" s="230"/>
      <c r="Q353" s="230"/>
      <c r="R353" s="230"/>
      <c r="S353" s="230"/>
      <c r="T353" s="230"/>
      <c r="U353" s="229"/>
      <c r="V353" s="233"/>
      <c r="W353" s="234"/>
      <c r="Y353" s="236"/>
    </row>
    <row r="354" spans="2:25" outlineLevel="1" x14ac:dyDescent="0.25">
      <c r="B354" s="465"/>
      <c r="C354" s="272"/>
      <c r="D354" s="272"/>
      <c r="E354" s="273"/>
      <c r="F354" s="299" t="s">
        <v>33</v>
      </c>
      <c r="G354" s="220"/>
      <c r="H354" s="229"/>
      <c r="I354" s="230"/>
      <c r="J354" s="230"/>
      <c r="K354" s="233"/>
      <c r="L354" s="229"/>
      <c r="M354" s="231"/>
      <c r="N354" s="230"/>
      <c r="O354" s="230"/>
      <c r="P354" s="230"/>
      <c r="Q354" s="230"/>
      <c r="R354" s="230"/>
      <c r="S354" s="230"/>
      <c r="T354" s="230"/>
      <c r="U354" s="229"/>
      <c r="V354" s="233"/>
      <c r="W354" s="234"/>
      <c r="Y354" s="236"/>
    </row>
    <row r="355" spans="2:25" outlineLevel="1" x14ac:dyDescent="0.25">
      <c r="B355" s="465"/>
      <c r="C355" s="272"/>
      <c r="D355" s="272"/>
      <c r="E355" s="273"/>
      <c r="F355" s="299" t="s">
        <v>34</v>
      </c>
      <c r="G355" s="220"/>
      <c r="H355" s="229"/>
      <c r="I355" s="230"/>
      <c r="J355" s="230"/>
      <c r="K355" s="233"/>
      <c r="L355" s="229"/>
      <c r="M355" s="231"/>
      <c r="N355" s="230"/>
      <c r="O355" s="230"/>
      <c r="P355" s="230"/>
      <c r="Q355" s="230"/>
      <c r="R355" s="230"/>
      <c r="S355" s="230"/>
      <c r="T355" s="230"/>
      <c r="U355" s="229"/>
      <c r="V355" s="233"/>
      <c r="W355" s="234"/>
      <c r="Y355" s="236"/>
    </row>
    <row r="356" spans="2:25" outlineLevel="1" x14ac:dyDescent="0.25">
      <c r="B356" s="465"/>
      <c r="C356" s="272"/>
      <c r="D356" s="272"/>
      <c r="E356" s="273"/>
      <c r="F356" s="299" t="s">
        <v>35</v>
      </c>
      <c r="G356" s="220"/>
      <c r="H356" s="229"/>
      <c r="I356" s="230"/>
      <c r="J356" s="230"/>
      <c r="K356" s="233"/>
      <c r="L356" s="229"/>
      <c r="M356" s="231"/>
      <c r="N356" s="230"/>
      <c r="O356" s="230"/>
      <c r="P356" s="230"/>
      <c r="Q356" s="230"/>
      <c r="R356" s="230"/>
      <c r="S356" s="230"/>
      <c r="T356" s="230"/>
      <c r="U356" s="229"/>
      <c r="V356" s="233"/>
      <c r="W356" s="234"/>
      <c r="Y356" s="236"/>
    </row>
    <row r="357" spans="2:25" x14ac:dyDescent="0.25">
      <c r="B357" s="465"/>
      <c r="C357" s="272"/>
      <c r="D357" s="272" t="s">
        <v>36</v>
      </c>
      <c r="E357" s="273"/>
      <c r="F357" s="273"/>
      <c r="G357" s="367"/>
      <c r="H357" s="369"/>
      <c r="I357" s="369"/>
      <c r="J357" s="369"/>
      <c r="K357" s="370"/>
      <c r="L357" s="364"/>
      <c r="M357" s="364"/>
      <c r="N357" s="364"/>
      <c r="O357" s="364"/>
      <c r="P357" s="364"/>
      <c r="Q357" s="364"/>
      <c r="R357" s="364"/>
      <c r="S357" s="364"/>
      <c r="T357" s="364"/>
      <c r="U357" s="364"/>
      <c r="V357" s="365"/>
      <c r="W357" s="365"/>
      <c r="Y357" s="353"/>
    </row>
    <row r="358" spans="2:25" x14ac:dyDescent="0.25">
      <c r="B358" s="465"/>
      <c r="C358" s="272"/>
      <c r="D358" s="272"/>
      <c r="E358" s="275" t="s">
        <v>37</v>
      </c>
      <c r="F358" s="273"/>
      <c r="G358" s="367">
        <f t="shared" ref="G358:W358" si="73">SUBTOTAL(9,G359:G361)</f>
        <v>0</v>
      </c>
      <c r="H358" s="368">
        <f t="shared" si="73"/>
        <v>0</v>
      </c>
      <c r="I358" s="369">
        <f t="shared" si="73"/>
        <v>0</v>
      </c>
      <c r="J358" s="369">
        <f t="shared" si="73"/>
        <v>0</v>
      </c>
      <c r="K358" s="370">
        <f t="shared" si="73"/>
        <v>0</v>
      </c>
      <c r="L358" s="364">
        <f t="shared" si="73"/>
        <v>0</v>
      </c>
      <c r="M358" s="364">
        <f t="shared" si="73"/>
        <v>0</v>
      </c>
      <c r="N358" s="364">
        <f t="shared" si="73"/>
        <v>0</v>
      </c>
      <c r="O358" s="364">
        <f t="shared" si="73"/>
        <v>0</v>
      </c>
      <c r="P358" s="364">
        <f t="shared" si="73"/>
        <v>0</v>
      </c>
      <c r="Q358" s="364">
        <f t="shared" si="73"/>
        <v>0</v>
      </c>
      <c r="R358" s="364">
        <f t="shared" si="73"/>
        <v>0</v>
      </c>
      <c r="S358" s="364">
        <f t="shared" si="73"/>
        <v>0</v>
      </c>
      <c r="T358" s="364">
        <f t="shared" si="73"/>
        <v>0</v>
      </c>
      <c r="U358" s="364">
        <f t="shared" si="73"/>
        <v>0</v>
      </c>
      <c r="V358" s="364">
        <f t="shared" si="73"/>
        <v>0</v>
      </c>
      <c r="W358" s="366">
        <f t="shared" si="73"/>
        <v>0</v>
      </c>
      <c r="Y358" s="354"/>
    </row>
    <row r="359" spans="2:25" outlineLevel="1" x14ac:dyDescent="0.25">
      <c r="B359" s="465"/>
      <c r="C359" s="272"/>
      <c r="D359" s="272"/>
      <c r="E359" s="275"/>
      <c r="F359" s="299" t="s">
        <v>38</v>
      </c>
      <c r="G359" s="220"/>
      <c r="H359" s="229"/>
      <c r="I359" s="230"/>
      <c r="J359" s="230"/>
      <c r="K359" s="233"/>
      <c r="L359" s="229"/>
      <c r="M359" s="231"/>
      <c r="N359" s="230"/>
      <c r="O359" s="230"/>
      <c r="P359" s="230"/>
      <c r="Q359" s="230"/>
      <c r="R359" s="230"/>
      <c r="S359" s="230"/>
      <c r="T359" s="230"/>
      <c r="U359" s="229"/>
      <c r="V359" s="233"/>
      <c r="W359" s="234"/>
      <c r="Y359" s="236"/>
    </row>
    <row r="360" spans="2:25" outlineLevel="1" x14ac:dyDescent="0.25">
      <c r="B360" s="465"/>
      <c r="C360" s="272"/>
      <c r="D360" s="272"/>
      <c r="E360" s="273"/>
      <c r="F360" s="299" t="s">
        <v>39</v>
      </c>
      <c r="G360" s="220"/>
      <c r="H360" s="229"/>
      <c r="I360" s="230"/>
      <c r="J360" s="230"/>
      <c r="K360" s="233"/>
      <c r="L360" s="229"/>
      <c r="M360" s="231"/>
      <c r="N360" s="230"/>
      <c r="O360" s="230"/>
      <c r="P360" s="230"/>
      <c r="Q360" s="230"/>
      <c r="R360" s="230"/>
      <c r="S360" s="230"/>
      <c r="T360" s="230"/>
      <c r="U360" s="229"/>
      <c r="V360" s="233"/>
      <c r="W360" s="234"/>
      <c r="Y360" s="236"/>
    </row>
    <row r="361" spans="2:25" outlineLevel="1" x14ac:dyDescent="0.25">
      <c r="B361" s="465"/>
      <c r="C361" s="272"/>
      <c r="D361" s="272"/>
      <c r="E361" s="273"/>
      <c r="F361" s="299" t="s">
        <v>40</v>
      </c>
      <c r="G361" s="220"/>
      <c r="H361" s="229"/>
      <c r="I361" s="230"/>
      <c r="J361" s="230"/>
      <c r="K361" s="233"/>
      <c r="L361" s="229"/>
      <c r="M361" s="231"/>
      <c r="N361" s="230"/>
      <c r="O361" s="230"/>
      <c r="P361" s="230"/>
      <c r="Q361" s="230"/>
      <c r="R361" s="230"/>
      <c r="S361" s="230"/>
      <c r="T361" s="230"/>
      <c r="U361" s="229"/>
      <c r="V361" s="233"/>
      <c r="W361" s="234"/>
      <c r="Y361" s="236"/>
    </row>
    <row r="362" spans="2:25" x14ac:dyDescent="0.25">
      <c r="B362" s="465"/>
      <c r="C362" s="272"/>
      <c r="D362" s="272"/>
      <c r="E362" s="273" t="s">
        <v>41</v>
      </c>
      <c r="F362" s="273"/>
      <c r="G362" s="367">
        <f t="shared" ref="G362:W362" si="74">SUBTOTAL(9,G363:G365)</f>
        <v>0</v>
      </c>
      <c r="H362" s="368">
        <f t="shared" si="74"/>
        <v>0</v>
      </c>
      <c r="I362" s="369">
        <f t="shared" si="74"/>
        <v>0</v>
      </c>
      <c r="J362" s="369">
        <f t="shared" si="74"/>
        <v>0</v>
      </c>
      <c r="K362" s="370">
        <f t="shared" si="74"/>
        <v>0</v>
      </c>
      <c r="L362" s="364">
        <f t="shared" si="74"/>
        <v>0</v>
      </c>
      <c r="M362" s="364">
        <f t="shared" si="74"/>
        <v>0</v>
      </c>
      <c r="N362" s="364">
        <f t="shared" si="74"/>
        <v>0</v>
      </c>
      <c r="O362" s="364">
        <f t="shared" si="74"/>
        <v>0</v>
      </c>
      <c r="P362" s="364">
        <f t="shared" si="74"/>
        <v>0</v>
      </c>
      <c r="Q362" s="364">
        <f t="shared" si="74"/>
        <v>0</v>
      </c>
      <c r="R362" s="364">
        <f t="shared" si="74"/>
        <v>0</v>
      </c>
      <c r="S362" s="364">
        <f t="shared" si="74"/>
        <v>0</v>
      </c>
      <c r="T362" s="364">
        <f t="shared" si="74"/>
        <v>0</v>
      </c>
      <c r="U362" s="364">
        <f t="shared" si="74"/>
        <v>0</v>
      </c>
      <c r="V362" s="364">
        <f t="shared" si="74"/>
        <v>0</v>
      </c>
      <c r="W362" s="366">
        <f t="shared" si="74"/>
        <v>0</v>
      </c>
      <c r="Y362" s="238"/>
    </row>
    <row r="363" spans="2:25" outlineLevel="1" x14ac:dyDescent="0.25">
      <c r="B363" s="465"/>
      <c r="C363" s="272"/>
      <c r="D363" s="272"/>
      <c r="E363" s="273"/>
      <c r="F363" s="299" t="s">
        <v>42</v>
      </c>
      <c r="G363" s="220"/>
      <c r="H363" s="229"/>
      <c r="I363" s="230"/>
      <c r="J363" s="230"/>
      <c r="K363" s="233"/>
      <c r="L363" s="229"/>
      <c r="M363" s="230"/>
      <c r="N363" s="230"/>
      <c r="O363" s="230"/>
      <c r="P363" s="230"/>
      <c r="Q363" s="230"/>
      <c r="R363" s="230"/>
      <c r="S363" s="230"/>
      <c r="T363" s="230"/>
      <c r="U363" s="229"/>
      <c r="V363" s="233"/>
      <c r="W363" s="234"/>
      <c r="Y363" s="236"/>
    </row>
    <row r="364" spans="2:25" outlineLevel="1" x14ac:dyDescent="0.25">
      <c r="B364" s="465"/>
      <c r="C364" s="272"/>
      <c r="D364" s="272"/>
      <c r="E364" s="273"/>
      <c r="F364" s="299" t="s">
        <v>43</v>
      </c>
      <c r="G364" s="220"/>
      <c r="H364" s="229"/>
      <c r="I364" s="230"/>
      <c r="J364" s="230"/>
      <c r="K364" s="233"/>
      <c r="L364" s="229"/>
      <c r="M364" s="230"/>
      <c r="N364" s="230"/>
      <c r="O364" s="230"/>
      <c r="P364" s="230"/>
      <c r="Q364" s="230"/>
      <c r="R364" s="230"/>
      <c r="S364" s="230"/>
      <c r="T364" s="230"/>
      <c r="U364" s="229"/>
      <c r="V364" s="233"/>
      <c r="W364" s="234"/>
      <c r="Y364" s="236"/>
    </row>
    <row r="365" spans="2:25" outlineLevel="1" x14ac:dyDescent="0.25">
      <c r="B365" s="465"/>
      <c r="C365" s="272"/>
      <c r="D365" s="272"/>
      <c r="E365" s="273"/>
      <c r="F365" s="299" t="s">
        <v>44</v>
      </c>
      <c r="G365" s="220"/>
      <c r="H365" s="229"/>
      <c r="I365" s="230"/>
      <c r="J365" s="230"/>
      <c r="K365" s="233"/>
      <c r="L365" s="229"/>
      <c r="M365" s="231"/>
      <c r="N365" s="230"/>
      <c r="O365" s="230"/>
      <c r="P365" s="230"/>
      <c r="Q365" s="230"/>
      <c r="R365" s="230"/>
      <c r="S365" s="230"/>
      <c r="T365" s="230"/>
      <c r="U365" s="229"/>
      <c r="V365" s="233"/>
      <c r="W365" s="234"/>
      <c r="Y365" s="236"/>
    </row>
    <row r="366" spans="2:25" x14ac:dyDescent="0.25">
      <c r="B366" s="465"/>
      <c r="C366" s="272"/>
      <c r="D366" s="272"/>
      <c r="E366" s="273" t="s">
        <v>45</v>
      </c>
      <c r="F366" s="273"/>
      <c r="G366" s="367">
        <f t="shared" ref="G366:W366" si="75">SUBTOTAL(9,G367:G369)</f>
        <v>0</v>
      </c>
      <c r="H366" s="368">
        <f t="shared" si="75"/>
        <v>0</v>
      </c>
      <c r="I366" s="369">
        <f t="shared" si="75"/>
        <v>0</v>
      </c>
      <c r="J366" s="369">
        <f t="shared" si="75"/>
        <v>0</v>
      </c>
      <c r="K366" s="370">
        <f t="shared" si="75"/>
        <v>0</v>
      </c>
      <c r="L366" s="364">
        <f t="shared" si="75"/>
        <v>0</v>
      </c>
      <c r="M366" s="364">
        <f t="shared" si="75"/>
        <v>0</v>
      </c>
      <c r="N366" s="364">
        <f t="shared" si="75"/>
        <v>0</v>
      </c>
      <c r="O366" s="364">
        <f t="shared" si="75"/>
        <v>0</v>
      </c>
      <c r="P366" s="364">
        <f t="shared" si="75"/>
        <v>0</v>
      </c>
      <c r="Q366" s="364">
        <f t="shared" si="75"/>
        <v>0</v>
      </c>
      <c r="R366" s="364">
        <f t="shared" si="75"/>
        <v>0</v>
      </c>
      <c r="S366" s="364">
        <f t="shared" si="75"/>
        <v>0</v>
      </c>
      <c r="T366" s="364">
        <f t="shared" si="75"/>
        <v>0</v>
      </c>
      <c r="U366" s="364">
        <f t="shared" si="75"/>
        <v>0</v>
      </c>
      <c r="V366" s="364">
        <f t="shared" si="75"/>
        <v>0</v>
      </c>
      <c r="W366" s="366">
        <f t="shared" si="75"/>
        <v>0</v>
      </c>
      <c r="Y366" s="238"/>
    </row>
    <row r="367" spans="2:25" outlineLevel="1" x14ac:dyDescent="0.25">
      <c r="B367" s="465"/>
      <c r="C367" s="272"/>
      <c r="D367" s="272"/>
      <c r="E367" s="273"/>
      <c r="F367" s="299" t="s">
        <v>46</v>
      </c>
      <c r="G367" s="220"/>
      <c r="H367" s="229"/>
      <c r="I367" s="230"/>
      <c r="J367" s="230"/>
      <c r="K367" s="233"/>
      <c r="L367" s="229"/>
      <c r="M367" s="231"/>
      <c r="N367" s="230"/>
      <c r="O367" s="230"/>
      <c r="P367" s="230"/>
      <c r="Q367" s="230"/>
      <c r="R367" s="230"/>
      <c r="S367" s="230"/>
      <c r="T367" s="230"/>
      <c r="U367" s="229"/>
      <c r="V367" s="233"/>
      <c r="W367" s="234"/>
      <c r="Y367" s="236"/>
    </row>
    <row r="368" spans="2:25" outlineLevel="1" x14ac:dyDescent="0.25">
      <c r="B368" s="465"/>
      <c r="C368" s="272"/>
      <c r="D368" s="272"/>
      <c r="E368" s="273"/>
      <c r="F368" s="299" t="s">
        <v>47</v>
      </c>
      <c r="G368" s="220"/>
      <c r="H368" s="229"/>
      <c r="I368" s="230"/>
      <c r="J368" s="230"/>
      <c r="K368" s="233"/>
      <c r="L368" s="229"/>
      <c r="M368" s="231"/>
      <c r="N368" s="230"/>
      <c r="O368" s="230"/>
      <c r="P368" s="230"/>
      <c r="Q368" s="230"/>
      <c r="R368" s="230"/>
      <c r="S368" s="230"/>
      <c r="T368" s="230"/>
      <c r="U368" s="229"/>
      <c r="V368" s="233"/>
      <c r="W368" s="234"/>
      <c r="Y368" s="236"/>
    </row>
    <row r="369" spans="2:25" outlineLevel="1" x14ac:dyDescent="0.25">
      <c r="B369" s="465"/>
      <c r="C369" s="272"/>
      <c r="D369" s="272"/>
      <c r="E369" s="273"/>
      <c r="F369" s="299" t="s">
        <v>48</v>
      </c>
      <c r="G369" s="220"/>
      <c r="H369" s="229"/>
      <c r="I369" s="230"/>
      <c r="J369" s="230"/>
      <c r="K369" s="233"/>
      <c r="L369" s="229"/>
      <c r="M369" s="231"/>
      <c r="N369" s="230"/>
      <c r="O369" s="230"/>
      <c r="P369" s="230"/>
      <c r="Q369" s="230"/>
      <c r="R369" s="230"/>
      <c r="S369" s="230"/>
      <c r="T369" s="230"/>
      <c r="U369" s="229"/>
      <c r="V369" s="233"/>
      <c r="W369" s="234"/>
      <c r="Y369" s="236"/>
    </row>
    <row r="370" spans="2:25" x14ac:dyDescent="0.25">
      <c r="B370" s="465"/>
      <c r="C370" s="272"/>
      <c r="D370" s="272" t="s">
        <v>49</v>
      </c>
      <c r="E370" s="273"/>
      <c r="F370" s="273"/>
      <c r="G370" s="367"/>
      <c r="H370" s="369"/>
      <c r="I370" s="369"/>
      <c r="J370" s="369"/>
      <c r="K370" s="370"/>
      <c r="L370" s="364"/>
      <c r="M370" s="364"/>
      <c r="N370" s="364"/>
      <c r="O370" s="364"/>
      <c r="P370" s="364"/>
      <c r="Q370" s="364"/>
      <c r="R370" s="364"/>
      <c r="S370" s="364"/>
      <c r="T370" s="364"/>
      <c r="U370" s="364"/>
      <c r="V370" s="365"/>
      <c r="W370" s="365"/>
      <c r="Y370" s="353"/>
    </row>
    <row r="371" spans="2:25" x14ac:dyDescent="0.25">
      <c r="B371" s="465"/>
      <c r="C371" s="272"/>
      <c r="D371" s="272"/>
      <c r="E371" s="273" t="s">
        <v>50</v>
      </c>
      <c r="F371" s="273"/>
      <c r="G371" s="367">
        <f t="shared" ref="G371:W371" si="76">SUBTOTAL(9,G372:G373)</f>
        <v>0</v>
      </c>
      <c r="H371" s="368">
        <f t="shared" si="76"/>
        <v>0</v>
      </c>
      <c r="I371" s="369">
        <f t="shared" si="76"/>
        <v>0</v>
      </c>
      <c r="J371" s="369">
        <f t="shared" si="76"/>
        <v>0</v>
      </c>
      <c r="K371" s="370">
        <f t="shared" si="76"/>
        <v>0</v>
      </c>
      <c r="L371" s="364">
        <f t="shared" si="76"/>
        <v>0</v>
      </c>
      <c r="M371" s="364">
        <f t="shared" si="76"/>
        <v>0</v>
      </c>
      <c r="N371" s="364">
        <f t="shared" si="76"/>
        <v>0</v>
      </c>
      <c r="O371" s="364">
        <f t="shared" si="76"/>
        <v>0</v>
      </c>
      <c r="P371" s="364">
        <f t="shared" si="76"/>
        <v>0</v>
      </c>
      <c r="Q371" s="364">
        <f t="shared" si="76"/>
        <v>0</v>
      </c>
      <c r="R371" s="364">
        <f t="shared" si="76"/>
        <v>0</v>
      </c>
      <c r="S371" s="364">
        <f t="shared" si="76"/>
        <v>0</v>
      </c>
      <c r="T371" s="364">
        <f t="shared" si="76"/>
        <v>0</v>
      </c>
      <c r="U371" s="364">
        <f t="shared" si="76"/>
        <v>0</v>
      </c>
      <c r="V371" s="364">
        <f t="shared" si="76"/>
        <v>0</v>
      </c>
      <c r="W371" s="366">
        <f t="shared" si="76"/>
        <v>0</v>
      </c>
      <c r="Y371" s="354"/>
    </row>
    <row r="372" spans="2:25" outlineLevel="1" x14ac:dyDescent="0.25">
      <c r="B372" s="465"/>
      <c r="C372" s="272"/>
      <c r="D372" s="272"/>
      <c r="E372" s="273"/>
      <c r="F372" s="299" t="s">
        <v>51</v>
      </c>
      <c r="G372" s="220"/>
      <c r="H372" s="229"/>
      <c r="I372" s="230"/>
      <c r="J372" s="230"/>
      <c r="K372" s="233"/>
      <c r="L372" s="229"/>
      <c r="M372" s="231"/>
      <c r="N372" s="230"/>
      <c r="O372" s="230"/>
      <c r="P372" s="230"/>
      <c r="Q372" s="230"/>
      <c r="R372" s="230"/>
      <c r="S372" s="230"/>
      <c r="T372" s="230"/>
      <c r="U372" s="229"/>
      <c r="V372" s="233"/>
      <c r="W372" s="234"/>
      <c r="Y372" s="236"/>
    </row>
    <row r="373" spans="2:25" outlineLevel="1" x14ac:dyDescent="0.25">
      <c r="B373" s="465"/>
      <c r="C373" s="272"/>
      <c r="D373" s="272"/>
      <c r="E373" s="273"/>
      <c r="F373" s="299" t="s">
        <v>52</v>
      </c>
      <c r="G373" s="220"/>
      <c r="H373" s="229"/>
      <c r="I373" s="230"/>
      <c r="J373" s="230"/>
      <c r="K373" s="233"/>
      <c r="L373" s="229"/>
      <c r="M373" s="231"/>
      <c r="N373" s="230"/>
      <c r="O373" s="230"/>
      <c r="P373" s="230"/>
      <c r="Q373" s="230"/>
      <c r="R373" s="230"/>
      <c r="S373" s="230"/>
      <c r="T373" s="230"/>
      <c r="U373" s="229"/>
      <c r="V373" s="233"/>
      <c r="W373" s="234"/>
      <c r="Y373" s="236"/>
    </row>
    <row r="374" spans="2:25" x14ac:dyDescent="0.25">
      <c r="B374" s="465"/>
      <c r="C374" s="272"/>
      <c r="D374" s="272"/>
      <c r="E374" s="273" t="s">
        <v>53</v>
      </c>
      <c r="F374" s="273"/>
      <c r="G374" s="367">
        <f t="shared" ref="G374:W374" si="77">SUBTOTAL(9,G375:G377)</f>
        <v>0</v>
      </c>
      <c r="H374" s="368">
        <f t="shared" si="77"/>
        <v>0</v>
      </c>
      <c r="I374" s="369">
        <f t="shared" si="77"/>
        <v>0</v>
      </c>
      <c r="J374" s="369">
        <f t="shared" si="77"/>
        <v>0</v>
      </c>
      <c r="K374" s="370">
        <f t="shared" si="77"/>
        <v>0</v>
      </c>
      <c r="L374" s="364">
        <f t="shared" si="77"/>
        <v>0</v>
      </c>
      <c r="M374" s="364">
        <f t="shared" si="77"/>
        <v>0</v>
      </c>
      <c r="N374" s="364">
        <f t="shared" si="77"/>
        <v>0</v>
      </c>
      <c r="O374" s="364">
        <f t="shared" si="77"/>
        <v>0</v>
      </c>
      <c r="P374" s="364">
        <f t="shared" si="77"/>
        <v>0</v>
      </c>
      <c r="Q374" s="364">
        <f t="shared" si="77"/>
        <v>0</v>
      </c>
      <c r="R374" s="364">
        <f t="shared" si="77"/>
        <v>0</v>
      </c>
      <c r="S374" s="364">
        <f t="shared" si="77"/>
        <v>0</v>
      </c>
      <c r="T374" s="364">
        <f t="shared" si="77"/>
        <v>0</v>
      </c>
      <c r="U374" s="364">
        <f t="shared" si="77"/>
        <v>0</v>
      </c>
      <c r="V374" s="364">
        <f t="shared" si="77"/>
        <v>0</v>
      </c>
      <c r="W374" s="366">
        <f t="shared" si="77"/>
        <v>0</v>
      </c>
      <c r="Y374" s="238"/>
    </row>
    <row r="375" spans="2:25" outlineLevel="1" x14ac:dyDescent="0.25">
      <c r="B375" s="465"/>
      <c r="C375" s="272"/>
      <c r="D375" s="272"/>
      <c r="E375" s="273"/>
      <c r="F375" s="299" t="s">
        <v>54</v>
      </c>
      <c r="G375" s="220"/>
      <c r="H375" s="229"/>
      <c r="I375" s="230"/>
      <c r="J375" s="230"/>
      <c r="K375" s="233"/>
      <c r="L375" s="229"/>
      <c r="M375" s="231"/>
      <c r="N375" s="230"/>
      <c r="O375" s="230"/>
      <c r="P375" s="230"/>
      <c r="Q375" s="230"/>
      <c r="R375" s="230"/>
      <c r="S375" s="230"/>
      <c r="T375" s="230"/>
      <c r="U375" s="229"/>
      <c r="V375" s="233"/>
      <c r="W375" s="234"/>
      <c r="Y375" s="236"/>
    </row>
    <row r="376" spans="2:25" outlineLevel="1" x14ac:dyDescent="0.25">
      <c r="B376" s="465"/>
      <c r="C376" s="272"/>
      <c r="D376" s="272"/>
      <c r="E376" s="273"/>
      <c r="F376" s="299" t="s">
        <v>55</v>
      </c>
      <c r="G376" s="220"/>
      <c r="H376" s="229"/>
      <c r="I376" s="230"/>
      <c r="J376" s="230"/>
      <c r="K376" s="233"/>
      <c r="L376" s="229"/>
      <c r="M376" s="231"/>
      <c r="N376" s="230"/>
      <c r="O376" s="230"/>
      <c r="P376" s="230"/>
      <c r="Q376" s="230"/>
      <c r="R376" s="230"/>
      <c r="S376" s="230"/>
      <c r="T376" s="230"/>
      <c r="U376" s="229"/>
      <c r="V376" s="233"/>
      <c r="W376" s="234"/>
      <c r="Y376" s="236"/>
    </row>
    <row r="377" spans="2:25" outlineLevel="1" x14ac:dyDescent="0.25">
      <c r="B377" s="465"/>
      <c r="C377" s="272"/>
      <c r="D377" s="272"/>
      <c r="E377" s="273"/>
      <c r="F377" s="299" t="s">
        <v>56</v>
      </c>
      <c r="G377" s="220"/>
      <c r="H377" s="229"/>
      <c r="I377" s="230"/>
      <c r="J377" s="230"/>
      <c r="K377" s="233"/>
      <c r="L377" s="229"/>
      <c r="M377" s="231"/>
      <c r="N377" s="230"/>
      <c r="O377" s="230"/>
      <c r="P377" s="230"/>
      <c r="Q377" s="230"/>
      <c r="R377" s="230"/>
      <c r="S377" s="230"/>
      <c r="T377" s="230"/>
      <c r="U377" s="229"/>
      <c r="V377" s="233"/>
      <c r="W377" s="234"/>
      <c r="Y377" s="236"/>
    </row>
    <row r="378" spans="2:25" x14ac:dyDescent="0.25">
      <c r="B378" s="465"/>
      <c r="C378" s="272"/>
      <c r="D378" s="272"/>
      <c r="E378" s="273" t="s">
        <v>57</v>
      </c>
      <c r="F378" s="273"/>
      <c r="G378" s="367">
        <f t="shared" ref="G378:W378" si="78">SUBTOTAL(9,G379:G380)</f>
        <v>0</v>
      </c>
      <c r="H378" s="368">
        <f t="shared" si="78"/>
        <v>0</v>
      </c>
      <c r="I378" s="369">
        <f t="shared" si="78"/>
        <v>0</v>
      </c>
      <c r="J378" s="369">
        <f t="shared" si="78"/>
        <v>0</v>
      </c>
      <c r="K378" s="370">
        <f t="shared" si="78"/>
        <v>0</v>
      </c>
      <c r="L378" s="364">
        <f t="shared" si="78"/>
        <v>0</v>
      </c>
      <c r="M378" s="364">
        <f t="shared" si="78"/>
        <v>0</v>
      </c>
      <c r="N378" s="364">
        <f t="shared" si="78"/>
        <v>0</v>
      </c>
      <c r="O378" s="364">
        <f t="shared" si="78"/>
        <v>0</v>
      </c>
      <c r="P378" s="364">
        <f t="shared" si="78"/>
        <v>0</v>
      </c>
      <c r="Q378" s="364">
        <f t="shared" si="78"/>
        <v>0</v>
      </c>
      <c r="R378" s="364">
        <f t="shared" si="78"/>
        <v>0</v>
      </c>
      <c r="S378" s="364">
        <f t="shared" si="78"/>
        <v>0</v>
      </c>
      <c r="T378" s="364">
        <f t="shared" si="78"/>
        <v>0</v>
      </c>
      <c r="U378" s="364">
        <f t="shared" si="78"/>
        <v>0</v>
      </c>
      <c r="V378" s="364">
        <f t="shared" si="78"/>
        <v>0</v>
      </c>
      <c r="W378" s="366">
        <f t="shared" si="78"/>
        <v>0</v>
      </c>
      <c r="Y378" s="238"/>
    </row>
    <row r="379" spans="2:25" outlineLevel="1" x14ac:dyDescent="0.25">
      <c r="B379" s="465"/>
      <c r="C379" s="272"/>
      <c r="D379" s="272"/>
      <c r="E379" s="273"/>
      <c r="F379" s="299" t="s">
        <v>58</v>
      </c>
      <c r="G379" s="220"/>
      <c r="H379" s="229"/>
      <c r="I379" s="230"/>
      <c r="J379" s="230"/>
      <c r="K379" s="233"/>
      <c r="L379" s="229"/>
      <c r="M379" s="231"/>
      <c r="N379" s="230"/>
      <c r="O379" s="230"/>
      <c r="P379" s="230"/>
      <c r="Q379" s="230"/>
      <c r="R379" s="230"/>
      <c r="S379" s="230"/>
      <c r="T379" s="230"/>
      <c r="U379" s="229"/>
      <c r="V379" s="233"/>
      <c r="W379" s="234"/>
      <c r="Y379" s="236"/>
    </row>
    <row r="380" spans="2:25" outlineLevel="1" x14ac:dyDescent="0.25">
      <c r="B380" s="465"/>
      <c r="C380" s="272"/>
      <c r="D380" s="272"/>
      <c r="E380" s="273"/>
      <c r="F380" s="299" t="s">
        <v>59</v>
      </c>
      <c r="G380" s="220"/>
      <c r="H380" s="229"/>
      <c r="I380" s="230"/>
      <c r="J380" s="230"/>
      <c r="K380" s="233"/>
      <c r="L380" s="229"/>
      <c r="M380" s="231"/>
      <c r="N380" s="230"/>
      <c r="O380" s="230"/>
      <c r="P380" s="230"/>
      <c r="Q380" s="230"/>
      <c r="R380" s="230"/>
      <c r="S380" s="230"/>
      <c r="T380" s="230"/>
      <c r="U380" s="229"/>
      <c r="V380" s="233"/>
      <c r="W380" s="234"/>
      <c r="Y380" s="236"/>
    </row>
    <row r="381" spans="2:25" x14ac:dyDescent="0.25">
      <c r="B381" s="465"/>
      <c r="C381" s="272"/>
      <c r="D381" s="272"/>
      <c r="E381" s="273" t="s">
        <v>60</v>
      </c>
      <c r="F381" s="273"/>
      <c r="G381" s="367">
        <f t="shared" ref="G381:W381" si="79">SUBTOTAL(9,G382:G384)</f>
        <v>0</v>
      </c>
      <c r="H381" s="368">
        <f t="shared" si="79"/>
        <v>0</v>
      </c>
      <c r="I381" s="369">
        <f t="shared" si="79"/>
        <v>0</v>
      </c>
      <c r="J381" s="369">
        <f t="shared" si="79"/>
        <v>0</v>
      </c>
      <c r="K381" s="370">
        <f t="shared" si="79"/>
        <v>0</v>
      </c>
      <c r="L381" s="364">
        <f t="shared" si="79"/>
        <v>0</v>
      </c>
      <c r="M381" s="364">
        <f t="shared" si="79"/>
        <v>0</v>
      </c>
      <c r="N381" s="364">
        <f t="shared" si="79"/>
        <v>0</v>
      </c>
      <c r="O381" s="364">
        <f t="shared" si="79"/>
        <v>0</v>
      </c>
      <c r="P381" s="364">
        <f t="shared" si="79"/>
        <v>0</v>
      </c>
      <c r="Q381" s="364">
        <f t="shared" si="79"/>
        <v>0</v>
      </c>
      <c r="R381" s="364">
        <f t="shared" si="79"/>
        <v>0</v>
      </c>
      <c r="S381" s="364">
        <f t="shared" si="79"/>
        <v>0</v>
      </c>
      <c r="T381" s="364">
        <f t="shared" si="79"/>
        <v>0</v>
      </c>
      <c r="U381" s="364">
        <f t="shared" si="79"/>
        <v>0</v>
      </c>
      <c r="V381" s="364">
        <f t="shared" si="79"/>
        <v>0</v>
      </c>
      <c r="W381" s="366">
        <f t="shared" si="79"/>
        <v>0</v>
      </c>
      <c r="Y381" s="238"/>
    </row>
    <row r="382" spans="2:25" outlineLevel="1" x14ac:dyDescent="0.25">
      <c r="B382" s="465"/>
      <c r="C382" s="272"/>
      <c r="D382" s="272"/>
      <c r="E382" s="273"/>
      <c r="F382" s="299" t="s">
        <v>61</v>
      </c>
      <c r="G382" s="220"/>
      <c r="H382" s="229"/>
      <c r="I382" s="230"/>
      <c r="J382" s="230"/>
      <c r="K382" s="233"/>
      <c r="L382" s="229"/>
      <c r="M382" s="231"/>
      <c r="N382" s="230"/>
      <c r="O382" s="230"/>
      <c r="P382" s="230"/>
      <c r="Q382" s="230"/>
      <c r="R382" s="230"/>
      <c r="S382" s="230"/>
      <c r="T382" s="230"/>
      <c r="U382" s="229"/>
      <c r="V382" s="233"/>
      <c r="W382" s="234"/>
      <c r="Y382" s="236"/>
    </row>
    <row r="383" spans="2:25" outlineLevel="1" x14ac:dyDescent="0.25">
      <c r="B383" s="465"/>
      <c r="C383" s="272"/>
      <c r="D383" s="272"/>
      <c r="E383" s="273"/>
      <c r="F383" s="299" t="s">
        <v>62</v>
      </c>
      <c r="G383" s="220"/>
      <c r="H383" s="229"/>
      <c r="I383" s="230"/>
      <c r="J383" s="230"/>
      <c r="K383" s="233"/>
      <c r="L383" s="229"/>
      <c r="M383" s="231"/>
      <c r="N383" s="230"/>
      <c r="O383" s="230"/>
      <c r="P383" s="230"/>
      <c r="Q383" s="230"/>
      <c r="R383" s="230"/>
      <c r="S383" s="230"/>
      <c r="T383" s="230"/>
      <c r="U383" s="229"/>
      <c r="V383" s="233"/>
      <c r="W383" s="234"/>
      <c r="Y383" s="236"/>
    </row>
    <row r="384" spans="2:25" outlineLevel="1" x14ac:dyDescent="0.25">
      <c r="B384" s="465"/>
      <c r="C384" s="272"/>
      <c r="D384" s="272"/>
      <c r="E384" s="273"/>
      <c r="F384" s="299" t="s">
        <v>63</v>
      </c>
      <c r="G384" s="220"/>
      <c r="H384" s="229"/>
      <c r="I384" s="230"/>
      <c r="J384" s="230"/>
      <c r="K384" s="233"/>
      <c r="L384" s="229"/>
      <c r="M384" s="231"/>
      <c r="N384" s="230"/>
      <c r="O384" s="230"/>
      <c r="P384" s="230"/>
      <c r="Q384" s="230"/>
      <c r="R384" s="230"/>
      <c r="S384" s="230"/>
      <c r="T384" s="230"/>
      <c r="U384" s="229"/>
      <c r="V384" s="233"/>
      <c r="W384" s="234"/>
      <c r="Y384" s="236"/>
    </row>
    <row r="385" spans="2:25" x14ac:dyDescent="0.25">
      <c r="B385" s="465"/>
      <c r="C385" s="272"/>
      <c r="D385" s="272"/>
      <c r="E385" s="273" t="s">
        <v>64</v>
      </c>
      <c r="F385" s="273"/>
      <c r="G385" s="367">
        <f t="shared" ref="G385:W385" si="80">SUBTOTAL(9,G386:G387)</f>
        <v>0</v>
      </c>
      <c r="H385" s="368">
        <f t="shared" si="80"/>
        <v>0</v>
      </c>
      <c r="I385" s="369">
        <f t="shared" si="80"/>
        <v>0</v>
      </c>
      <c r="J385" s="369">
        <f t="shared" si="80"/>
        <v>0</v>
      </c>
      <c r="K385" s="370">
        <f t="shared" si="80"/>
        <v>0</v>
      </c>
      <c r="L385" s="364">
        <f t="shared" si="80"/>
        <v>0</v>
      </c>
      <c r="M385" s="364">
        <f t="shared" si="80"/>
        <v>0</v>
      </c>
      <c r="N385" s="364">
        <f t="shared" si="80"/>
        <v>0</v>
      </c>
      <c r="O385" s="364">
        <f t="shared" si="80"/>
        <v>0</v>
      </c>
      <c r="P385" s="364">
        <f t="shared" si="80"/>
        <v>0</v>
      </c>
      <c r="Q385" s="364">
        <f t="shared" si="80"/>
        <v>0</v>
      </c>
      <c r="R385" s="364">
        <f t="shared" si="80"/>
        <v>0</v>
      </c>
      <c r="S385" s="364">
        <f t="shared" si="80"/>
        <v>0</v>
      </c>
      <c r="T385" s="364">
        <f t="shared" si="80"/>
        <v>0</v>
      </c>
      <c r="U385" s="364">
        <f t="shared" si="80"/>
        <v>0</v>
      </c>
      <c r="V385" s="364">
        <f t="shared" si="80"/>
        <v>0</v>
      </c>
      <c r="W385" s="366">
        <f t="shared" si="80"/>
        <v>0</v>
      </c>
      <c r="Y385" s="238"/>
    </row>
    <row r="386" spans="2:25" outlineLevel="1" x14ac:dyDescent="0.25">
      <c r="B386" s="465"/>
      <c r="C386" s="272"/>
      <c r="D386" s="272"/>
      <c r="E386" s="273"/>
      <c r="F386" s="299" t="s">
        <v>65</v>
      </c>
      <c r="G386" s="220"/>
      <c r="H386" s="229"/>
      <c r="I386" s="230"/>
      <c r="J386" s="230"/>
      <c r="K386" s="233"/>
      <c r="L386" s="229"/>
      <c r="M386" s="231"/>
      <c r="N386" s="230"/>
      <c r="O386" s="230"/>
      <c r="P386" s="230"/>
      <c r="Q386" s="230"/>
      <c r="R386" s="230"/>
      <c r="S386" s="230"/>
      <c r="T386" s="230"/>
      <c r="U386" s="229"/>
      <c r="V386" s="233"/>
      <c r="W386" s="234"/>
      <c r="Y386" s="236"/>
    </row>
    <row r="387" spans="2:25" outlineLevel="1" x14ac:dyDescent="0.25">
      <c r="B387" s="465"/>
      <c r="C387" s="272"/>
      <c r="D387" s="272"/>
      <c r="E387" s="273"/>
      <c r="F387" s="299" t="s">
        <v>66</v>
      </c>
      <c r="G387" s="220"/>
      <c r="H387" s="229"/>
      <c r="I387" s="230"/>
      <c r="J387" s="230"/>
      <c r="K387" s="233"/>
      <c r="L387" s="229"/>
      <c r="M387" s="231"/>
      <c r="N387" s="230"/>
      <c r="O387" s="230"/>
      <c r="P387" s="230"/>
      <c r="Q387" s="230"/>
      <c r="R387" s="230"/>
      <c r="S387" s="230"/>
      <c r="T387" s="230"/>
      <c r="U387" s="229"/>
      <c r="V387" s="233"/>
      <c r="W387" s="234"/>
      <c r="Y387" s="236"/>
    </row>
    <row r="388" spans="2:25" x14ac:dyDescent="0.25">
      <c r="B388" s="465"/>
      <c r="C388" s="272"/>
      <c r="D388" s="272"/>
      <c r="E388" s="273" t="s">
        <v>67</v>
      </c>
      <c r="F388" s="273"/>
      <c r="G388" s="367">
        <f t="shared" ref="G388:W388" si="81">SUBTOTAL(9,G389:G391)</f>
        <v>0</v>
      </c>
      <c r="H388" s="368">
        <f t="shared" si="81"/>
        <v>0</v>
      </c>
      <c r="I388" s="369">
        <f t="shared" si="81"/>
        <v>0</v>
      </c>
      <c r="J388" s="369">
        <f t="shared" si="81"/>
        <v>0</v>
      </c>
      <c r="K388" s="370">
        <f t="shared" si="81"/>
        <v>0</v>
      </c>
      <c r="L388" s="364">
        <f t="shared" si="81"/>
        <v>0</v>
      </c>
      <c r="M388" s="364">
        <f t="shared" si="81"/>
        <v>0</v>
      </c>
      <c r="N388" s="364">
        <f t="shared" si="81"/>
        <v>0</v>
      </c>
      <c r="O388" s="364">
        <f t="shared" si="81"/>
        <v>0</v>
      </c>
      <c r="P388" s="364">
        <f t="shared" si="81"/>
        <v>0</v>
      </c>
      <c r="Q388" s="364">
        <f t="shared" si="81"/>
        <v>0</v>
      </c>
      <c r="R388" s="364">
        <f t="shared" si="81"/>
        <v>0</v>
      </c>
      <c r="S388" s="364">
        <f t="shared" si="81"/>
        <v>0</v>
      </c>
      <c r="T388" s="364">
        <f t="shared" si="81"/>
        <v>0</v>
      </c>
      <c r="U388" s="364">
        <f t="shared" si="81"/>
        <v>0</v>
      </c>
      <c r="V388" s="364">
        <f t="shared" si="81"/>
        <v>0</v>
      </c>
      <c r="W388" s="366">
        <f t="shared" si="81"/>
        <v>0</v>
      </c>
      <c r="Y388" s="238"/>
    </row>
    <row r="389" spans="2:25" outlineLevel="1" x14ac:dyDescent="0.25">
      <c r="B389" s="465"/>
      <c r="C389" s="272"/>
      <c r="D389" s="272"/>
      <c r="E389" s="273"/>
      <c r="F389" s="299" t="s">
        <v>68</v>
      </c>
      <c r="G389" s="220"/>
      <c r="H389" s="229"/>
      <c r="I389" s="230"/>
      <c r="J389" s="230"/>
      <c r="K389" s="233"/>
      <c r="L389" s="229"/>
      <c r="M389" s="231"/>
      <c r="N389" s="230"/>
      <c r="O389" s="230"/>
      <c r="P389" s="230"/>
      <c r="Q389" s="230"/>
      <c r="R389" s="230"/>
      <c r="S389" s="230"/>
      <c r="T389" s="230"/>
      <c r="U389" s="229"/>
      <c r="V389" s="233"/>
      <c r="W389" s="234"/>
      <c r="Y389" s="236"/>
    </row>
    <row r="390" spans="2:25" outlineLevel="1" x14ac:dyDescent="0.25">
      <c r="B390" s="465"/>
      <c r="C390" s="272"/>
      <c r="D390" s="272"/>
      <c r="E390" s="273"/>
      <c r="F390" s="299" t="s">
        <v>69</v>
      </c>
      <c r="G390" s="220"/>
      <c r="H390" s="229"/>
      <c r="I390" s="230"/>
      <c r="J390" s="230"/>
      <c r="K390" s="233"/>
      <c r="L390" s="229"/>
      <c r="M390" s="231"/>
      <c r="N390" s="230"/>
      <c r="O390" s="230"/>
      <c r="P390" s="230"/>
      <c r="Q390" s="230"/>
      <c r="R390" s="230"/>
      <c r="S390" s="230"/>
      <c r="T390" s="230"/>
      <c r="U390" s="229"/>
      <c r="V390" s="233"/>
      <c r="W390" s="234"/>
      <c r="Y390" s="236"/>
    </row>
    <row r="391" spans="2:25" outlineLevel="1" x14ac:dyDescent="0.25">
      <c r="B391" s="465"/>
      <c r="C391" s="272"/>
      <c r="D391" s="272"/>
      <c r="E391" s="273"/>
      <c r="F391" s="299" t="s">
        <v>70</v>
      </c>
      <c r="G391" s="220"/>
      <c r="H391" s="229"/>
      <c r="I391" s="230"/>
      <c r="J391" s="230"/>
      <c r="K391" s="233"/>
      <c r="L391" s="229"/>
      <c r="M391" s="230"/>
      <c r="N391" s="230"/>
      <c r="O391" s="230"/>
      <c r="P391" s="230"/>
      <c r="Q391" s="230"/>
      <c r="R391" s="230"/>
      <c r="S391" s="230"/>
      <c r="T391" s="230"/>
      <c r="U391" s="230"/>
      <c r="V391" s="233"/>
      <c r="W391" s="234"/>
      <c r="Y391" s="236"/>
    </row>
    <row r="392" spans="2:25" x14ac:dyDescent="0.25">
      <c r="B392" s="465"/>
      <c r="C392" s="272"/>
      <c r="D392" s="272" t="s">
        <v>71</v>
      </c>
      <c r="E392" s="273"/>
      <c r="F392" s="273"/>
      <c r="G392" s="367"/>
      <c r="H392" s="369"/>
      <c r="I392" s="369"/>
      <c r="J392" s="369"/>
      <c r="K392" s="370"/>
      <c r="L392" s="364"/>
      <c r="M392" s="364"/>
      <c r="N392" s="364"/>
      <c r="O392" s="364"/>
      <c r="P392" s="364"/>
      <c r="Q392" s="364"/>
      <c r="R392" s="364"/>
      <c r="S392" s="364"/>
      <c r="T392" s="364"/>
      <c r="U392" s="364"/>
      <c r="V392" s="365"/>
      <c r="W392" s="365"/>
      <c r="Y392" s="353"/>
    </row>
    <row r="393" spans="2:25" x14ac:dyDescent="0.25">
      <c r="B393" s="465"/>
      <c r="C393" s="272"/>
      <c r="D393" s="272"/>
      <c r="E393" s="273" t="s">
        <v>72</v>
      </c>
      <c r="F393" s="273"/>
      <c r="G393" s="367">
        <f t="shared" ref="G393:W393" si="82">SUBTOTAL(9,G394:G395)</f>
        <v>0</v>
      </c>
      <c r="H393" s="368">
        <f t="shared" si="82"/>
        <v>0</v>
      </c>
      <c r="I393" s="369">
        <f t="shared" si="82"/>
        <v>0</v>
      </c>
      <c r="J393" s="369">
        <f t="shared" si="82"/>
        <v>0</v>
      </c>
      <c r="K393" s="370">
        <f t="shared" si="82"/>
        <v>0</v>
      </c>
      <c r="L393" s="364">
        <f t="shared" si="82"/>
        <v>0</v>
      </c>
      <c r="M393" s="364">
        <f t="shared" si="82"/>
        <v>0</v>
      </c>
      <c r="N393" s="364">
        <f t="shared" si="82"/>
        <v>0</v>
      </c>
      <c r="O393" s="364">
        <f t="shared" si="82"/>
        <v>0</v>
      </c>
      <c r="P393" s="364">
        <f t="shared" si="82"/>
        <v>0</v>
      </c>
      <c r="Q393" s="364">
        <f t="shared" si="82"/>
        <v>0</v>
      </c>
      <c r="R393" s="364">
        <f t="shared" si="82"/>
        <v>0</v>
      </c>
      <c r="S393" s="364">
        <f t="shared" si="82"/>
        <v>0</v>
      </c>
      <c r="T393" s="364">
        <f t="shared" si="82"/>
        <v>0</v>
      </c>
      <c r="U393" s="364">
        <f t="shared" si="82"/>
        <v>0</v>
      </c>
      <c r="V393" s="364">
        <f t="shared" si="82"/>
        <v>0</v>
      </c>
      <c r="W393" s="366">
        <f t="shared" si="82"/>
        <v>0</v>
      </c>
      <c r="Y393" s="354"/>
    </row>
    <row r="394" spans="2:25" outlineLevel="1" x14ac:dyDescent="0.25">
      <c r="B394" s="465"/>
      <c r="C394" s="272"/>
      <c r="D394" s="272"/>
      <c r="E394" s="273"/>
      <c r="F394" s="299" t="s">
        <v>73</v>
      </c>
      <c r="G394" s="220"/>
      <c r="H394" s="229"/>
      <c r="I394" s="230"/>
      <c r="J394" s="230"/>
      <c r="K394" s="233"/>
      <c r="L394" s="229"/>
      <c r="M394" s="231"/>
      <c r="N394" s="230"/>
      <c r="O394" s="230"/>
      <c r="P394" s="230"/>
      <c r="Q394" s="230"/>
      <c r="R394" s="230"/>
      <c r="S394" s="230"/>
      <c r="T394" s="230"/>
      <c r="U394" s="229"/>
      <c r="V394" s="233"/>
      <c r="W394" s="234"/>
      <c r="Y394" s="236"/>
    </row>
    <row r="395" spans="2:25" outlineLevel="1" x14ac:dyDescent="0.25">
      <c r="B395" s="465"/>
      <c r="C395" s="272"/>
      <c r="D395" s="272"/>
      <c r="E395" s="273"/>
      <c r="F395" s="299" t="s">
        <v>74</v>
      </c>
      <c r="G395" s="220"/>
      <c r="H395" s="229"/>
      <c r="I395" s="230"/>
      <c r="J395" s="230"/>
      <c r="K395" s="233"/>
      <c r="L395" s="229"/>
      <c r="M395" s="231"/>
      <c r="N395" s="230"/>
      <c r="O395" s="230"/>
      <c r="P395" s="230"/>
      <c r="Q395" s="230"/>
      <c r="R395" s="230"/>
      <c r="S395" s="230"/>
      <c r="T395" s="230"/>
      <c r="U395" s="229"/>
      <c r="V395" s="233"/>
      <c r="W395" s="234"/>
      <c r="Y395" s="236"/>
    </row>
    <row r="396" spans="2:25" x14ac:dyDescent="0.25">
      <c r="B396" s="465"/>
      <c r="C396" s="272"/>
      <c r="D396" s="272"/>
      <c r="E396" s="273" t="s">
        <v>75</v>
      </c>
      <c r="F396" s="273"/>
      <c r="G396" s="367">
        <f t="shared" ref="G396:W396" si="83">SUBTOTAL(9,G397:G398)</f>
        <v>0</v>
      </c>
      <c r="H396" s="368">
        <f t="shared" si="83"/>
        <v>0</v>
      </c>
      <c r="I396" s="369">
        <f t="shared" si="83"/>
        <v>0</v>
      </c>
      <c r="J396" s="369">
        <f t="shared" si="83"/>
        <v>0</v>
      </c>
      <c r="K396" s="370">
        <f t="shared" si="83"/>
        <v>0</v>
      </c>
      <c r="L396" s="364">
        <f t="shared" si="83"/>
        <v>0</v>
      </c>
      <c r="M396" s="364">
        <f t="shared" si="83"/>
        <v>0</v>
      </c>
      <c r="N396" s="364">
        <f t="shared" si="83"/>
        <v>0</v>
      </c>
      <c r="O396" s="364">
        <f t="shared" si="83"/>
        <v>0</v>
      </c>
      <c r="P396" s="364">
        <f t="shared" si="83"/>
        <v>0</v>
      </c>
      <c r="Q396" s="364">
        <f t="shared" si="83"/>
        <v>0</v>
      </c>
      <c r="R396" s="364">
        <f t="shared" si="83"/>
        <v>0</v>
      </c>
      <c r="S396" s="364">
        <f t="shared" si="83"/>
        <v>0</v>
      </c>
      <c r="T396" s="364">
        <f t="shared" si="83"/>
        <v>0</v>
      </c>
      <c r="U396" s="364">
        <f t="shared" si="83"/>
        <v>0</v>
      </c>
      <c r="V396" s="364">
        <f t="shared" si="83"/>
        <v>0</v>
      </c>
      <c r="W396" s="366">
        <f t="shared" si="83"/>
        <v>0</v>
      </c>
      <c r="Y396" s="238"/>
    </row>
    <row r="397" spans="2:25" outlineLevel="1" x14ac:dyDescent="0.25">
      <c r="B397" s="465"/>
      <c r="C397" s="272"/>
      <c r="D397" s="272"/>
      <c r="E397" s="273"/>
      <c r="F397" s="299" t="s">
        <v>76</v>
      </c>
      <c r="G397" s="220"/>
      <c r="H397" s="229"/>
      <c r="I397" s="230"/>
      <c r="J397" s="230"/>
      <c r="K397" s="233"/>
      <c r="L397" s="229"/>
      <c r="M397" s="231"/>
      <c r="N397" s="230"/>
      <c r="O397" s="230"/>
      <c r="P397" s="230"/>
      <c r="Q397" s="230"/>
      <c r="R397" s="230"/>
      <c r="S397" s="230"/>
      <c r="T397" s="230"/>
      <c r="U397" s="229"/>
      <c r="V397" s="233"/>
      <c r="W397" s="234"/>
      <c r="Y397" s="236"/>
    </row>
    <row r="398" spans="2:25" outlineLevel="1" x14ac:dyDescent="0.25">
      <c r="B398" s="465"/>
      <c r="C398" s="272"/>
      <c r="D398" s="272"/>
      <c r="E398" s="273"/>
      <c r="F398" s="299" t="s">
        <v>77</v>
      </c>
      <c r="G398" s="220"/>
      <c r="H398" s="229"/>
      <c r="I398" s="230"/>
      <c r="J398" s="230"/>
      <c r="K398" s="233"/>
      <c r="L398" s="229"/>
      <c r="M398" s="231"/>
      <c r="N398" s="230"/>
      <c r="O398" s="230"/>
      <c r="P398" s="230"/>
      <c r="Q398" s="230"/>
      <c r="R398" s="230"/>
      <c r="S398" s="230"/>
      <c r="T398" s="230"/>
      <c r="U398" s="229"/>
      <c r="V398" s="233"/>
      <c r="W398" s="234"/>
      <c r="Y398" s="236"/>
    </row>
    <row r="399" spans="2:25" x14ac:dyDescent="0.25">
      <c r="B399" s="465"/>
      <c r="C399" s="272"/>
      <c r="D399" s="272"/>
      <c r="E399" s="273" t="s">
        <v>78</v>
      </c>
      <c r="F399" s="273"/>
      <c r="G399" s="367">
        <f t="shared" ref="G399:W399" si="84">SUBTOTAL(9,G400:G401)</f>
        <v>0</v>
      </c>
      <c r="H399" s="368">
        <f t="shared" si="84"/>
        <v>0</v>
      </c>
      <c r="I399" s="369">
        <f t="shared" si="84"/>
        <v>0</v>
      </c>
      <c r="J399" s="369">
        <f t="shared" si="84"/>
        <v>0</v>
      </c>
      <c r="K399" s="370">
        <f t="shared" si="84"/>
        <v>0</v>
      </c>
      <c r="L399" s="364">
        <f t="shared" si="84"/>
        <v>0</v>
      </c>
      <c r="M399" s="364">
        <f t="shared" si="84"/>
        <v>0</v>
      </c>
      <c r="N399" s="364">
        <f t="shared" si="84"/>
        <v>0</v>
      </c>
      <c r="O399" s="364">
        <f t="shared" si="84"/>
        <v>0</v>
      </c>
      <c r="P399" s="364">
        <f t="shared" si="84"/>
        <v>0</v>
      </c>
      <c r="Q399" s="364">
        <f t="shared" si="84"/>
        <v>0</v>
      </c>
      <c r="R399" s="364">
        <f t="shared" si="84"/>
        <v>0</v>
      </c>
      <c r="S399" s="364">
        <f t="shared" si="84"/>
        <v>0</v>
      </c>
      <c r="T399" s="364">
        <f t="shared" si="84"/>
        <v>0</v>
      </c>
      <c r="U399" s="364">
        <f t="shared" si="84"/>
        <v>0</v>
      </c>
      <c r="V399" s="364">
        <f t="shared" si="84"/>
        <v>0</v>
      </c>
      <c r="W399" s="366">
        <f t="shared" si="84"/>
        <v>0</v>
      </c>
      <c r="Y399" s="238"/>
    </row>
    <row r="400" spans="2:25" outlineLevel="1" x14ac:dyDescent="0.25">
      <c r="B400" s="465"/>
      <c r="C400" s="272"/>
      <c r="D400" s="272"/>
      <c r="E400" s="273"/>
      <c r="F400" s="299" t="s">
        <v>79</v>
      </c>
      <c r="G400" s="220"/>
      <c r="H400" s="229"/>
      <c r="I400" s="230"/>
      <c r="J400" s="230"/>
      <c r="K400" s="233"/>
      <c r="L400" s="229"/>
      <c r="M400" s="231"/>
      <c r="N400" s="230"/>
      <c r="O400" s="230"/>
      <c r="P400" s="230"/>
      <c r="Q400" s="230"/>
      <c r="R400" s="230"/>
      <c r="S400" s="230"/>
      <c r="T400" s="230"/>
      <c r="U400" s="229"/>
      <c r="V400" s="233"/>
      <c r="W400" s="234"/>
      <c r="Y400" s="236"/>
    </row>
    <row r="401" spans="2:25" outlineLevel="1" x14ac:dyDescent="0.25">
      <c r="B401" s="465"/>
      <c r="C401" s="272"/>
      <c r="D401" s="272"/>
      <c r="E401" s="273"/>
      <c r="F401" s="299" t="s">
        <v>80</v>
      </c>
      <c r="G401" s="220"/>
      <c r="H401" s="229"/>
      <c r="I401" s="230"/>
      <c r="J401" s="230"/>
      <c r="K401" s="233"/>
      <c r="L401" s="229"/>
      <c r="M401" s="231"/>
      <c r="N401" s="230"/>
      <c r="O401" s="230"/>
      <c r="P401" s="230"/>
      <c r="Q401" s="230"/>
      <c r="R401" s="230"/>
      <c r="S401" s="230"/>
      <c r="T401" s="230"/>
      <c r="U401" s="229"/>
      <c r="V401" s="233"/>
      <c r="W401" s="234"/>
      <c r="Y401" s="236"/>
    </row>
    <row r="402" spans="2:25" x14ac:dyDescent="0.25">
      <c r="B402" s="465"/>
      <c r="C402" s="272"/>
      <c r="D402" s="272"/>
      <c r="E402" s="273" t="s">
        <v>81</v>
      </c>
      <c r="F402" s="273"/>
      <c r="G402" s="367">
        <f t="shared" ref="G402:W402" si="85">SUBTOTAL(9,G403:G404)</f>
        <v>0</v>
      </c>
      <c r="H402" s="368">
        <f t="shared" si="85"/>
        <v>0</v>
      </c>
      <c r="I402" s="369">
        <f t="shared" si="85"/>
        <v>0</v>
      </c>
      <c r="J402" s="369">
        <f t="shared" si="85"/>
        <v>0</v>
      </c>
      <c r="K402" s="370">
        <f t="shared" si="85"/>
        <v>0</v>
      </c>
      <c r="L402" s="364">
        <f t="shared" si="85"/>
        <v>0</v>
      </c>
      <c r="M402" s="364">
        <f t="shared" si="85"/>
        <v>0</v>
      </c>
      <c r="N402" s="364">
        <f t="shared" si="85"/>
        <v>0</v>
      </c>
      <c r="O402" s="364">
        <f t="shared" si="85"/>
        <v>0</v>
      </c>
      <c r="P402" s="364">
        <f t="shared" si="85"/>
        <v>0</v>
      </c>
      <c r="Q402" s="364">
        <f t="shared" si="85"/>
        <v>0</v>
      </c>
      <c r="R402" s="364">
        <f t="shared" si="85"/>
        <v>0</v>
      </c>
      <c r="S402" s="364">
        <f t="shared" si="85"/>
        <v>0</v>
      </c>
      <c r="T402" s="364">
        <f t="shared" si="85"/>
        <v>0</v>
      </c>
      <c r="U402" s="364">
        <f t="shared" si="85"/>
        <v>0</v>
      </c>
      <c r="V402" s="364">
        <f t="shared" si="85"/>
        <v>0</v>
      </c>
      <c r="W402" s="366">
        <f t="shared" si="85"/>
        <v>0</v>
      </c>
      <c r="Y402" s="238"/>
    </row>
    <row r="403" spans="2:25" outlineLevel="1" x14ac:dyDescent="0.25">
      <c r="B403" s="465"/>
      <c r="C403" s="272"/>
      <c r="D403" s="272"/>
      <c r="E403" s="273"/>
      <c r="F403" s="299" t="s">
        <v>82</v>
      </c>
      <c r="G403" s="220"/>
      <c r="H403" s="229"/>
      <c r="I403" s="230"/>
      <c r="J403" s="230"/>
      <c r="K403" s="233"/>
      <c r="L403" s="229"/>
      <c r="M403" s="231"/>
      <c r="N403" s="230"/>
      <c r="O403" s="230"/>
      <c r="P403" s="230"/>
      <c r="Q403" s="230"/>
      <c r="R403" s="230"/>
      <c r="S403" s="230"/>
      <c r="T403" s="230"/>
      <c r="U403" s="229"/>
      <c r="V403" s="233"/>
      <c r="W403" s="234"/>
      <c r="Y403" s="236"/>
    </row>
    <row r="404" spans="2:25" outlineLevel="1" x14ac:dyDescent="0.25">
      <c r="B404" s="465"/>
      <c r="C404" s="272"/>
      <c r="D404" s="272"/>
      <c r="E404" s="273"/>
      <c r="F404" s="299" t="s">
        <v>83</v>
      </c>
      <c r="G404" s="220"/>
      <c r="H404" s="229"/>
      <c r="I404" s="230"/>
      <c r="J404" s="230"/>
      <c r="K404" s="233"/>
      <c r="L404" s="229"/>
      <c r="M404" s="231"/>
      <c r="N404" s="230"/>
      <c r="O404" s="230"/>
      <c r="P404" s="230"/>
      <c r="Q404" s="230"/>
      <c r="R404" s="230"/>
      <c r="S404" s="230"/>
      <c r="T404" s="230"/>
      <c r="U404" s="229"/>
      <c r="V404" s="233"/>
      <c r="W404" s="234"/>
      <c r="Y404" s="236"/>
    </row>
    <row r="405" spans="2:25" x14ac:dyDescent="0.25">
      <c r="B405" s="465"/>
      <c r="C405" s="272"/>
      <c r="D405" s="272"/>
      <c r="E405" s="273" t="s">
        <v>84</v>
      </c>
      <c r="F405" s="273"/>
      <c r="G405" s="367">
        <f t="shared" ref="G405:W405" si="86">SUBTOTAL(9,G406:G407)</f>
        <v>0</v>
      </c>
      <c r="H405" s="368">
        <f t="shared" si="86"/>
        <v>0</v>
      </c>
      <c r="I405" s="369">
        <f t="shared" si="86"/>
        <v>0</v>
      </c>
      <c r="J405" s="369">
        <f t="shared" si="86"/>
        <v>0</v>
      </c>
      <c r="K405" s="370">
        <f t="shared" si="86"/>
        <v>0</v>
      </c>
      <c r="L405" s="364">
        <f t="shared" si="86"/>
        <v>0</v>
      </c>
      <c r="M405" s="364">
        <f t="shared" si="86"/>
        <v>0</v>
      </c>
      <c r="N405" s="364">
        <f t="shared" si="86"/>
        <v>0</v>
      </c>
      <c r="O405" s="364">
        <f t="shared" si="86"/>
        <v>0</v>
      </c>
      <c r="P405" s="364">
        <f t="shared" si="86"/>
        <v>0</v>
      </c>
      <c r="Q405" s="364">
        <f t="shared" si="86"/>
        <v>0</v>
      </c>
      <c r="R405" s="364">
        <f t="shared" si="86"/>
        <v>0</v>
      </c>
      <c r="S405" s="364">
        <f t="shared" si="86"/>
        <v>0</v>
      </c>
      <c r="T405" s="364">
        <f t="shared" si="86"/>
        <v>0</v>
      </c>
      <c r="U405" s="364">
        <f t="shared" si="86"/>
        <v>0</v>
      </c>
      <c r="V405" s="364">
        <f t="shared" si="86"/>
        <v>0</v>
      </c>
      <c r="W405" s="366">
        <f t="shared" si="86"/>
        <v>0</v>
      </c>
      <c r="Y405" s="238"/>
    </row>
    <row r="406" spans="2:25" outlineLevel="1" x14ac:dyDescent="0.25">
      <c r="B406" s="465"/>
      <c r="C406" s="272"/>
      <c r="D406" s="272"/>
      <c r="E406" s="273"/>
      <c r="F406" s="299" t="s">
        <v>85</v>
      </c>
      <c r="G406" s="220"/>
      <c r="H406" s="229"/>
      <c r="I406" s="230"/>
      <c r="J406" s="230"/>
      <c r="K406" s="233"/>
      <c r="L406" s="229"/>
      <c r="M406" s="231"/>
      <c r="N406" s="230"/>
      <c r="O406" s="230"/>
      <c r="P406" s="230"/>
      <c r="Q406" s="230"/>
      <c r="R406" s="230"/>
      <c r="S406" s="230"/>
      <c r="T406" s="230"/>
      <c r="U406" s="229"/>
      <c r="V406" s="233"/>
      <c r="W406" s="234"/>
      <c r="Y406" s="236"/>
    </row>
    <row r="407" spans="2:25" outlineLevel="1" x14ac:dyDescent="0.25">
      <c r="B407" s="465"/>
      <c r="C407" s="272"/>
      <c r="D407" s="272"/>
      <c r="E407" s="273"/>
      <c r="F407" s="299" t="s">
        <v>86</v>
      </c>
      <c r="G407" s="220"/>
      <c r="H407" s="229"/>
      <c r="I407" s="230"/>
      <c r="J407" s="230"/>
      <c r="K407" s="233"/>
      <c r="L407" s="229"/>
      <c r="M407" s="231"/>
      <c r="N407" s="230"/>
      <c r="O407" s="230"/>
      <c r="P407" s="230"/>
      <c r="Q407" s="230"/>
      <c r="R407" s="230"/>
      <c r="S407" s="230"/>
      <c r="T407" s="230"/>
      <c r="U407" s="229"/>
      <c r="V407" s="233"/>
      <c r="W407" s="234"/>
      <c r="Y407" s="236"/>
    </row>
    <row r="408" spans="2:25" x14ac:dyDescent="0.25">
      <c r="B408" s="465"/>
      <c r="C408" s="272"/>
      <c r="D408" s="272"/>
      <c r="E408" s="273" t="s">
        <v>87</v>
      </c>
      <c r="F408" s="273"/>
      <c r="G408" s="367">
        <f t="shared" ref="G408:W408" si="87">SUBTOTAL(9,G409:G410)</f>
        <v>0</v>
      </c>
      <c r="H408" s="368">
        <f t="shared" si="87"/>
        <v>0</v>
      </c>
      <c r="I408" s="369">
        <f t="shared" si="87"/>
        <v>0</v>
      </c>
      <c r="J408" s="369">
        <f t="shared" si="87"/>
        <v>0</v>
      </c>
      <c r="K408" s="370">
        <f t="shared" si="87"/>
        <v>0</v>
      </c>
      <c r="L408" s="364">
        <f t="shared" si="87"/>
        <v>0</v>
      </c>
      <c r="M408" s="364">
        <f t="shared" si="87"/>
        <v>0</v>
      </c>
      <c r="N408" s="364">
        <f t="shared" si="87"/>
        <v>0</v>
      </c>
      <c r="O408" s="364">
        <f t="shared" si="87"/>
        <v>0</v>
      </c>
      <c r="P408" s="364">
        <f t="shared" si="87"/>
        <v>0</v>
      </c>
      <c r="Q408" s="364">
        <f t="shared" si="87"/>
        <v>0</v>
      </c>
      <c r="R408" s="364">
        <f t="shared" si="87"/>
        <v>0</v>
      </c>
      <c r="S408" s="364">
        <f t="shared" si="87"/>
        <v>0</v>
      </c>
      <c r="T408" s="364">
        <f t="shared" si="87"/>
        <v>0</v>
      </c>
      <c r="U408" s="364">
        <f t="shared" si="87"/>
        <v>0</v>
      </c>
      <c r="V408" s="364">
        <f t="shared" si="87"/>
        <v>0</v>
      </c>
      <c r="W408" s="366">
        <f t="shared" si="87"/>
        <v>0</v>
      </c>
      <c r="Y408" s="238"/>
    </row>
    <row r="409" spans="2:25" outlineLevel="1" x14ac:dyDescent="0.25">
      <c r="B409" s="465"/>
      <c r="C409" s="272"/>
      <c r="D409" s="272"/>
      <c r="E409" s="273"/>
      <c r="F409" s="299" t="s">
        <v>88</v>
      </c>
      <c r="G409" s="220"/>
      <c r="H409" s="229"/>
      <c r="I409" s="230"/>
      <c r="J409" s="230"/>
      <c r="K409" s="233"/>
      <c r="L409" s="229"/>
      <c r="M409" s="231"/>
      <c r="N409" s="230"/>
      <c r="O409" s="230"/>
      <c r="P409" s="230"/>
      <c r="Q409" s="230"/>
      <c r="R409" s="230"/>
      <c r="S409" s="230"/>
      <c r="T409" s="230"/>
      <c r="U409" s="229"/>
      <c r="V409" s="233"/>
      <c r="W409" s="234"/>
      <c r="Y409" s="236"/>
    </row>
    <row r="410" spans="2:25" outlineLevel="1" x14ac:dyDescent="0.25">
      <c r="B410" s="465"/>
      <c r="C410" s="272"/>
      <c r="D410" s="272"/>
      <c r="E410" s="273"/>
      <c r="F410" s="299" t="s">
        <v>89</v>
      </c>
      <c r="G410" s="220"/>
      <c r="H410" s="229"/>
      <c r="I410" s="230"/>
      <c r="J410" s="230"/>
      <c r="K410" s="233"/>
      <c r="L410" s="229"/>
      <c r="M410" s="231"/>
      <c r="N410" s="230"/>
      <c r="O410" s="230"/>
      <c r="P410" s="230"/>
      <c r="Q410" s="230"/>
      <c r="R410" s="230"/>
      <c r="S410" s="230"/>
      <c r="T410" s="230"/>
      <c r="U410" s="229"/>
      <c r="V410" s="233"/>
      <c r="W410" s="234"/>
      <c r="Y410" s="236"/>
    </row>
    <row r="411" spans="2:25" x14ac:dyDescent="0.25">
      <c r="B411" s="465"/>
      <c r="C411" s="272"/>
      <c r="D411" s="272" t="s">
        <v>90</v>
      </c>
      <c r="E411" s="273"/>
      <c r="F411" s="273"/>
      <c r="G411" s="367">
        <f>SUBTOTAL(9,G412:G414)</f>
        <v>0</v>
      </c>
      <c r="H411" s="369">
        <f t="shared" ref="H411:W411" si="88">SUBTOTAL(9,H412:H414)</f>
        <v>0</v>
      </c>
      <c r="I411" s="369">
        <f t="shared" si="88"/>
        <v>0</v>
      </c>
      <c r="J411" s="369">
        <f t="shared" si="88"/>
        <v>0</v>
      </c>
      <c r="K411" s="370">
        <f t="shared" si="88"/>
        <v>0</v>
      </c>
      <c r="L411" s="364">
        <f t="shared" si="88"/>
        <v>0</v>
      </c>
      <c r="M411" s="364">
        <f t="shared" si="88"/>
        <v>0</v>
      </c>
      <c r="N411" s="364">
        <f t="shared" si="88"/>
        <v>0</v>
      </c>
      <c r="O411" s="364">
        <f t="shared" si="88"/>
        <v>0</v>
      </c>
      <c r="P411" s="364">
        <f t="shared" si="88"/>
        <v>0</v>
      </c>
      <c r="Q411" s="364">
        <f t="shared" si="88"/>
        <v>0</v>
      </c>
      <c r="R411" s="364">
        <f t="shared" si="88"/>
        <v>0</v>
      </c>
      <c r="S411" s="364">
        <f t="shared" si="88"/>
        <v>0</v>
      </c>
      <c r="T411" s="364">
        <f t="shared" si="88"/>
        <v>0</v>
      </c>
      <c r="U411" s="364">
        <f t="shared" si="88"/>
        <v>0</v>
      </c>
      <c r="V411" s="365">
        <f t="shared" si="88"/>
        <v>0</v>
      </c>
      <c r="W411" s="365">
        <f t="shared" si="88"/>
        <v>0</v>
      </c>
      <c r="Y411" s="238"/>
    </row>
    <row r="412" spans="2:25" outlineLevel="1" x14ac:dyDescent="0.25">
      <c r="B412" s="465"/>
      <c r="C412" s="272"/>
      <c r="D412" s="272"/>
      <c r="E412" s="273"/>
      <c r="F412" s="299" t="s">
        <v>91</v>
      </c>
      <c r="G412" s="220"/>
      <c r="H412" s="229"/>
      <c r="I412" s="230"/>
      <c r="J412" s="230"/>
      <c r="K412" s="233"/>
      <c r="L412" s="229"/>
      <c r="M412" s="231"/>
      <c r="N412" s="230"/>
      <c r="O412" s="230"/>
      <c r="P412" s="230"/>
      <c r="Q412" s="230"/>
      <c r="R412" s="230"/>
      <c r="S412" s="230"/>
      <c r="T412" s="230"/>
      <c r="U412" s="229"/>
      <c r="V412" s="233"/>
      <c r="W412" s="234"/>
      <c r="Y412" s="236"/>
    </row>
    <row r="413" spans="2:25" outlineLevel="1" x14ac:dyDescent="0.25">
      <c r="B413" s="465"/>
      <c r="C413" s="272"/>
      <c r="D413" s="272"/>
      <c r="E413" s="273"/>
      <c r="F413" s="299" t="s">
        <v>92</v>
      </c>
      <c r="G413" s="220"/>
      <c r="H413" s="229"/>
      <c r="I413" s="230"/>
      <c r="J413" s="230"/>
      <c r="K413" s="233"/>
      <c r="L413" s="229"/>
      <c r="M413" s="231"/>
      <c r="N413" s="230"/>
      <c r="O413" s="230"/>
      <c r="P413" s="230"/>
      <c r="Q413" s="230"/>
      <c r="R413" s="230"/>
      <c r="S413" s="230"/>
      <c r="T413" s="230"/>
      <c r="U413" s="229"/>
      <c r="V413" s="233"/>
      <c r="W413" s="234"/>
      <c r="Y413" s="236"/>
    </row>
    <row r="414" spans="2:25" outlineLevel="1" x14ac:dyDescent="0.25">
      <c r="B414" s="465"/>
      <c r="C414" s="272"/>
      <c r="D414" s="272"/>
      <c r="E414" s="273"/>
      <c r="F414" s="299" t="s">
        <v>93</v>
      </c>
      <c r="G414" s="220"/>
      <c r="H414" s="229"/>
      <c r="I414" s="230"/>
      <c r="J414" s="230"/>
      <c r="K414" s="233"/>
      <c r="L414" s="229"/>
      <c r="M414" s="231"/>
      <c r="N414" s="230"/>
      <c r="O414" s="230"/>
      <c r="P414" s="230"/>
      <c r="Q414" s="230"/>
      <c r="R414" s="230"/>
      <c r="S414" s="230"/>
      <c r="T414" s="230"/>
      <c r="U414" s="229"/>
      <c r="V414" s="233"/>
      <c r="W414" s="234"/>
      <c r="Y414" s="236"/>
    </row>
    <row r="415" spans="2:25" x14ac:dyDescent="0.25">
      <c r="B415" s="465"/>
      <c r="C415" s="275"/>
      <c r="D415" s="272" t="s">
        <v>94</v>
      </c>
      <c r="E415" s="273"/>
      <c r="F415" s="273"/>
      <c r="G415" s="367">
        <f>SUBTOTAL(9,G416:G417)</f>
        <v>0</v>
      </c>
      <c r="H415" s="369">
        <f t="shared" ref="H415:W415" si="89">SUBTOTAL(9,H416:H417)</f>
        <v>0</v>
      </c>
      <c r="I415" s="369">
        <f t="shared" si="89"/>
        <v>0</v>
      </c>
      <c r="J415" s="369">
        <f t="shared" si="89"/>
        <v>0</v>
      </c>
      <c r="K415" s="370">
        <f t="shared" si="89"/>
        <v>0</v>
      </c>
      <c r="L415" s="364">
        <f t="shared" si="89"/>
        <v>0</v>
      </c>
      <c r="M415" s="364">
        <f t="shared" si="89"/>
        <v>0</v>
      </c>
      <c r="N415" s="364">
        <f t="shared" si="89"/>
        <v>0</v>
      </c>
      <c r="O415" s="364">
        <f t="shared" si="89"/>
        <v>0</v>
      </c>
      <c r="P415" s="364">
        <f t="shared" si="89"/>
        <v>0</v>
      </c>
      <c r="Q415" s="364">
        <f t="shared" si="89"/>
        <v>0</v>
      </c>
      <c r="R415" s="364">
        <f t="shared" si="89"/>
        <v>0</v>
      </c>
      <c r="S415" s="364">
        <f t="shared" si="89"/>
        <v>0</v>
      </c>
      <c r="T415" s="364">
        <f t="shared" si="89"/>
        <v>0</v>
      </c>
      <c r="U415" s="364">
        <f t="shared" si="89"/>
        <v>0</v>
      </c>
      <c r="V415" s="365">
        <f t="shared" si="89"/>
        <v>0</v>
      </c>
      <c r="W415" s="365">
        <f t="shared" si="89"/>
        <v>0</v>
      </c>
      <c r="Y415" s="238"/>
    </row>
    <row r="416" spans="2:25" outlineLevel="1" x14ac:dyDescent="0.25">
      <c r="B416" s="465"/>
      <c r="C416" s="272"/>
      <c r="D416" s="272"/>
      <c r="E416" s="273"/>
      <c r="F416" s="299" t="s">
        <v>95</v>
      </c>
      <c r="G416" s="220"/>
      <c r="H416" s="229"/>
      <c r="I416" s="230"/>
      <c r="J416" s="230"/>
      <c r="K416" s="233"/>
      <c r="L416" s="229"/>
      <c r="M416" s="231"/>
      <c r="N416" s="230"/>
      <c r="O416" s="230"/>
      <c r="P416" s="230"/>
      <c r="Q416" s="230"/>
      <c r="R416" s="230"/>
      <c r="S416" s="230"/>
      <c r="T416" s="230"/>
      <c r="U416" s="229"/>
      <c r="V416" s="233"/>
      <c r="W416" s="234"/>
      <c r="Y416" s="236"/>
    </row>
    <row r="417" spans="2:25" outlineLevel="1" x14ac:dyDescent="0.25">
      <c r="B417" s="465"/>
      <c r="C417" s="272"/>
      <c r="D417" s="272"/>
      <c r="E417" s="273"/>
      <c r="F417" s="299" t="s">
        <v>96</v>
      </c>
      <c r="G417" s="220"/>
      <c r="H417" s="229"/>
      <c r="I417" s="230"/>
      <c r="J417" s="230"/>
      <c r="K417" s="233"/>
      <c r="L417" s="229"/>
      <c r="M417" s="231"/>
      <c r="N417" s="230"/>
      <c r="O417" s="230"/>
      <c r="P417" s="230"/>
      <c r="Q417" s="230"/>
      <c r="R417" s="230"/>
      <c r="S417" s="230"/>
      <c r="T417" s="230"/>
      <c r="U417" s="229"/>
      <c r="V417" s="233"/>
      <c r="W417" s="234"/>
      <c r="Y417" s="236"/>
    </row>
    <row r="418" spans="2:25" x14ac:dyDescent="0.25">
      <c r="B418" s="465"/>
      <c r="C418" s="272" t="s">
        <v>259</v>
      </c>
      <c r="D418" s="275"/>
      <c r="E418" s="275"/>
      <c r="F418" s="273"/>
      <c r="G418" s="367"/>
      <c r="H418" s="369"/>
      <c r="I418" s="369"/>
      <c r="J418" s="369"/>
      <c r="K418" s="370"/>
      <c r="L418" s="364"/>
      <c r="M418" s="364"/>
      <c r="N418" s="364"/>
      <c r="O418" s="364"/>
      <c r="P418" s="364"/>
      <c r="Q418" s="364"/>
      <c r="R418" s="364"/>
      <c r="S418" s="364"/>
      <c r="T418" s="364"/>
      <c r="U418" s="364"/>
      <c r="V418" s="365"/>
      <c r="W418" s="365"/>
      <c r="Y418" s="353"/>
    </row>
    <row r="419" spans="2:25" x14ac:dyDescent="0.25">
      <c r="B419" s="465"/>
      <c r="C419" s="272"/>
      <c r="D419" s="276" t="s">
        <v>20</v>
      </c>
      <c r="E419" s="273"/>
      <c r="F419" s="273"/>
      <c r="G419" s="367"/>
      <c r="H419" s="369"/>
      <c r="I419" s="369"/>
      <c r="J419" s="369"/>
      <c r="K419" s="370"/>
      <c r="L419" s="364"/>
      <c r="M419" s="364"/>
      <c r="N419" s="364"/>
      <c r="O419" s="364"/>
      <c r="P419" s="364"/>
      <c r="Q419" s="364"/>
      <c r="R419" s="364"/>
      <c r="S419" s="364"/>
      <c r="T419" s="364"/>
      <c r="U419" s="364"/>
      <c r="V419" s="365"/>
      <c r="W419" s="365"/>
      <c r="Y419" s="237"/>
    </row>
    <row r="420" spans="2:25" x14ac:dyDescent="0.25">
      <c r="B420" s="465"/>
      <c r="C420" s="272"/>
      <c r="D420" s="272"/>
      <c r="E420" s="273" t="s">
        <v>21</v>
      </c>
      <c r="F420" s="273"/>
      <c r="G420" s="367">
        <f t="shared" ref="G420:W420" si="90">SUBTOTAL(9,G421:G424)</f>
        <v>0</v>
      </c>
      <c r="H420" s="368">
        <f t="shared" si="90"/>
        <v>0</v>
      </c>
      <c r="I420" s="369">
        <f t="shared" si="90"/>
        <v>0</v>
      </c>
      <c r="J420" s="369">
        <f t="shared" si="90"/>
        <v>0</v>
      </c>
      <c r="K420" s="370">
        <f t="shared" si="90"/>
        <v>0</v>
      </c>
      <c r="L420" s="364">
        <f t="shared" si="90"/>
        <v>0</v>
      </c>
      <c r="M420" s="364">
        <f t="shared" si="90"/>
        <v>0</v>
      </c>
      <c r="N420" s="364">
        <f t="shared" si="90"/>
        <v>0</v>
      </c>
      <c r="O420" s="364">
        <f t="shared" si="90"/>
        <v>0</v>
      </c>
      <c r="P420" s="364">
        <f t="shared" si="90"/>
        <v>0</v>
      </c>
      <c r="Q420" s="364">
        <f t="shared" si="90"/>
        <v>0</v>
      </c>
      <c r="R420" s="364">
        <f t="shared" si="90"/>
        <v>0</v>
      </c>
      <c r="S420" s="364">
        <f t="shared" si="90"/>
        <v>0</v>
      </c>
      <c r="T420" s="364">
        <f t="shared" si="90"/>
        <v>0</v>
      </c>
      <c r="U420" s="364">
        <f t="shared" si="90"/>
        <v>0</v>
      </c>
      <c r="V420" s="364">
        <f t="shared" si="90"/>
        <v>0</v>
      </c>
      <c r="W420" s="366">
        <f t="shared" si="90"/>
        <v>0</v>
      </c>
      <c r="Y420" s="354"/>
    </row>
    <row r="421" spans="2:25" outlineLevel="1" x14ac:dyDescent="0.25">
      <c r="B421" s="465"/>
      <c r="C421" s="272"/>
      <c r="D421" s="272"/>
      <c r="E421" s="273"/>
      <c r="F421" s="299" t="s">
        <v>22</v>
      </c>
      <c r="G421" s="220"/>
      <c r="H421" s="229"/>
      <c r="I421" s="230"/>
      <c r="J421" s="230"/>
      <c r="K421" s="233"/>
      <c r="L421" s="229"/>
      <c r="M421" s="231"/>
      <c r="N421" s="230"/>
      <c r="O421" s="230"/>
      <c r="P421" s="230"/>
      <c r="Q421" s="230"/>
      <c r="R421" s="230"/>
      <c r="S421" s="230"/>
      <c r="T421" s="230"/>
      <c r="U421" s="229"/>
      <c r="V421" s="233"/>
      <c r="W421" s="234"/>
      <c r="Y421" s="236"/>
    </row>
    <row r="422" spans="2:25" outlineLevel="1" x14ac:dyDescent="0.25">
      <c r="B422" s="465"/>
      <c r="C422" s="272"/>
      <c r="D422" s="272"/>
      <c r="E422" s="273"/>
      <c r="F422" s="299" t="s">
        <v>23</v>
      </c>
      <c r="G422" s="220"/>
      <c r="H422" s="229"/>
      <c r="I422" s="230"/>
      <c r="J422" s="230"/>
      <c r="K422" s="233"/>
      <c r="L422" s="229"/>
      <c r="M422" s="231"/>
      <c r="N422" s="230"/>
      <c r="O422" s="230"/>
      <c r="P422" s="230"/>
      <c r="Q422" s="230"/>
      <c r="R422" s="230"/>
      <c r="S422" s="230"/>
      <c r="T422" s="230"/>
      <c r="U422" s="229"/>
      <c r="V422" s="233"/>
      <c r="W422" s="234"/>
      <c r="Y422" s="236"/>
    </row>
    <row r="423" spans="2:25" outlineLevel="1" x14ac:dyDescent="0.25">
      <c r="B423" s="465"/>
      <c r="C423" s="272"/>
      <c r="D423" s="272"/>
      <c r="E423" s="273"/>
      <c r="F423" s="299" t="s">
        <v>24</v>
      </c>
      <c r="G423" s="220"/>
      <c r="H423" s="229"/>
      <c r="I423" s="230"/>
      <c r="J423" s="230"/>
      <c r="K423" s="233"/>
      <c r="L423" s="229"/>
      <c r="M423" s="231"/>
      <c r="N423" s="230"/>
      <c r="O423" s="230"/>
      <c r="P423" s="230"/>
      <c r="Q423" s="230"/>
      <c r="R423" s="230"/>
      <c r="S423" s="230"/>
      <c r="T423" s="230"/>
      <c r="U423" s="229"/>
      <c r="V423" s="233"/>
      <c r="W423" s="234"/>
      <c r="Y423" s="236"/>
    </row>
    <row r="424" spans="2:25" outlineLevel="1" x14ac:dyDescent="0.25">
      <c r="B424" s="465"/>
      <c r="C424" s="272"/>
      <c r="D424" s="272"/>
      <c r="E424" s="273"/>
      <c r="F424" s="299" t="s">
        <v>25</v>
      </c>
      <c r="G424" s="220"/>
      <c r="H424" s="229"/>
      <c r="I424" s="230"/>
      <c r="J424" s="230"/>
      <c r="K424" s="233"/>
      <c r="L424" s="229"/>
      <c r="M424" s="231"/>
      <c r="N424" s="230"/>
      <c r="O424" s="230"/>
      <c r="P424" s="230"/>
      <c r="Q424" s="230"/>
      <c r="R424" s="230"/>
      <c r="S424" s="230"/>
      <c r="T424" s="230"/>
      <c r="U424" s="229"/>
      <c r="V424" s="233"/>
      <c r="W424" s="234"/>
      <c r="Y424" s="236"/>
    </row>
    <row r="425" spans="2:25" x14ac:dyDescent="0.25">
      <c r="B425" s="465"/>
      <c r="C425" s="272"/>
      <c r="D425" s="272"/>
      <c r="E425" s="273" t="s">
        <v>26</v>
      </c>
      <c r="F425" s="273"/>
      <c r="G425" s="367">
        <f t="shared" ref="G425:W425" si="91">SUBTOTAL(9,G426:G429)</f>
        <v>0</v>
      </c>
      <c r="H425" s="368">
        <f t="shared" si="91"/>
        <v>0</v>
      </c>
      <c r="I425" s="369">
        <f t="shared" si="91"/>
        <v>0</v>
      </c>
      <c r="J425" s="369">
        <f t="shared" si="91"/>
        <v>0</v>
      </c>
      <c r="K425" s="370">
        <f t="shared" si="91"/>
        <v>0</v>
      </c>
      <c r="L425" s="364">
        <f t="shared" si="91"/>
        <v>0</v>
      </c>
      <c r="M425" s="364">
        <f t="shared" si="91"/>
        <v>0</v>
      </c>
      <c r="N425" s="364">
        <f t="shared" si="91"/>
        <v>0</v>
      </c>
      <c r="O425" s="364">
        <f t="shared" si="91"/>
        <v>0</v>
      </c>
      <c r="P425" s="364">
        <f t="shared" si="91"/>
        <v>0</v>
      </c>
      <c r="Q425" s="364">
        <f t="shared" si="91"/>
        <v>0</v>
      </c>
      <c r="R425" s="364">
        <f t="shared" si="91"/>
        <v>0</v>
      </c>
      <c r="S425" s="364">
        <f t="shared" si="91"/>
        <v>0</v>
      </c>
      <c r="T425" s="364">
        <f t="shared" si="91"/>
        <v>0</v>
      </c>
      <c r="U425" s="364">
        <f t="shared" si="91"/>
        <v>0</v>
      </c>
      <c r="V425" s="364">
        <f t="shared" si="91"/>
        <v>0</v>
      </c>
      <c r="W425" s="366">
        <f t="shared" si="91"/>
        <v>0</v>
      </c>
      <c r="Y425" s="238"/>
    </row>
    <row r="426" spans="2:25" outlineLevel="1" x14ac:dyDescent="0.25">
      <c r="B426" s="465"/>
      <c r="C426" s="272"/>
      <c r="D426" s="272"/>
      <c r="E426" s="273"/>
      <c r="F426" s="299" t="s">
        <v>27</v>
      </c>
      <c r="G426" s="220"/>
      <c r="H426" s="229"/>
      <c r="I426" s="230"/>
      <c r="J426" s="230"/>
      <c r="K426" s="233"/>
      <c r="L426" s="229"/>
      <c r="M426" s="231"/>
      <c r="N426" s="230"/>
      <c r="O426" s="230"/>
      <c r="P426" s="230"/>
      <c r="Q426" s="230"/>
      <c r="R426" s="230"/>
      <c r="S426" s="230"/>
      <c r="T426" s="230"/>
      <c r="U426" s="229"/>
      <c r="V426" s="233"/>
      <c r="W426" s="234"/>
      <c r="Y426" s="236"/>
    </row>
    <row r="427" spans="2:25" outlineLevel="1" x14ac:dyDescent="0.25">
      <c r="B427" s="465"/>
      <c r="C427" s="272"/>
      <c r="D427" s="272"/>
      <c r="E427" s="273"/>
      <c r="F427" s="299" t="s">
        <v>28</v>
      </c>
      <c r="G427" s="220"/>
      <c r="H427" s="229"/>
      <c r="I427" s="230"/>
      <c r="J427" s="230"/>
      <c r="K427" s="233"/>
      <c r="L427" s="229"/>
      <c r="M427" s="231"/>
      <c r="N427" s="230"/>
      <c r="O427" s="230"/>
      <c r="P427" s="230"/>
      <c r="Q427" s="230"/>
      <c r="R427" s="230"/>
      <c r="S427" s="230"/>
      <c r="T427" s="230"/>
      <c r="U427" s="229"/>
      <c r="V427" s="233"/>
      <c r="W427" s="234"/>
      <c r="Y427" s="236"/>
    </row>
    <row r="428" spans="2:25" outlineLevel="1" x14ac:dyDescent="0.25">
      <c r="B428" s="465"/>
      <c r="C428" s="272"/>
      <c r="D428" s="272"/>
      <c r="E428" s="273"/>
      <c r="F428" s="299" t="s">
        <v>29</v>
      </c>
      <c r="G428" s="220"/>
      <c r="H428" s="229"/>
      <c r="I428" s="230"/>
      <c r="J428" s="230"/>
      <c r="K428" s="233"/>
      <c r="L428" s="229"/>
      <c r="M428" s="231"/>
      <c r="N428" s="230"/>
      <c r="O428" s="230"/>
      <c r="P428" s="230"/>
      <c r="Q428" s="230"/>
      <c r="R428" s="230"/>
      <c r="S428" s="230"/>
      <c r="T428" s="230"/>
      <c r="U428" s="229"/>
      <c r="V428" s="233"/>
      <c r="W428" s="234"/>
      <c r="Y428" s="236"/>
    </row>
    <row r="429" spans="2:25" outlineLevel="1" x14ac:dyDescent="0.25">
      <c r="B429" s="465"/>
      <c r="C429" s="272"/>
      <c r="D429" s="272"/>
      <c r="E429" s="273"/>
      <c r="F429" s="299" t="s">
        <v>30</v>
      </c>
      <c r="G429" s="220"/>
      <c r="H429" s="229"/>
      <c r="I429" s="230"/>
      <c r="J429" s="230"/>
      <c r="K429" s="233"/>
      <c r="L429" s="229"/>
      <c r="M429" s="231"/>
      <c r="N429" s="230"/>
      <c r="O429" s="230"/>
      <c r="P429" s="230"/>
      <c r="Q429" s="230"/>
      <c r="R429" s="230"/>
      <c r="S429" s="230"/>
      <c r="T429" s="230"/>
      <c r="U429" s="229"/>
      <c r="V429" s="233"/>
      <c r="W429" s="234"/>
      <c r="Y429" s="236"/>
    </row>
    <row r="430" spans="2:25" x14ac:dyDescent="0.25">
      <c r="B430" s="465"/>
      <c r="C430" s="272"/>
      <c r="D430" s="272"/>
      <c r="E430" s="273" t="s">
        <v>31</v>
      </c>
      <c r="F430" s="273"/>
      <c r="G430" s="367">
        <f t="shared" ref="G430:W430" si="92">SUBTOTAL(9,G431:G434)</f>
        <v>0</v>
      </c>
      <c r="H430" s="368">
        <f t="shared" si="92"/>
        <v>0</v>
      </c>
      <c r="I430" s="369">
        <f t="shared" si="92"/>
        <v>0</v>
      </c>
      <c r="J430" s="369">
        <f t="shared" si="92"/>
        <v>0</v>
      </c>
      <c r="K430" s="370">
        <f t="shared" si="92"/>
        <v>0</v>
      </c>
      <c r="L430" s="364">
        <f t="shared" si="92"/>
        <v>0</v>
      </c>
      <c r="M430" s="364">
        <f t="shared" si="92"/>
        <v>0</v>
      </c>
      <c r="N430" s="364">
        <f t="shared" si="92"/>
        <v>0</v>
      </c>
      <c r="O430" s="364">
        <f t="shared" si="92"/>
        <v>0</v>
      </c>
      <c r="P430" s="364">
        <f t="shared" si="92"/>
        <v>0</v>
      </c>
      <c r="Q430" s="364">
        <f t="shared" si="92"/>
        <v>0</v>
      </c>
      <c r="R430" s="364">
        <f t="shared" si="92"/>
        <v>0</v>
      </c>
      <c r="S430" s="364">
        <f t="shared" si="92"/>
        <v>0</v>
      </c>
      <c r="T430" s="364">
        <f t="shared" si="92"/>
        <v>0</v>
      </c>
      <c r="U430" s="364">
        <f t="shared" si="92"/>
        <v>0</v>
      </c>
      <c r="V430" s="364">
        <f t="shared" si="92"/>
        <v>0</v>
      </c>
      <c r="W430" s="366">
        <f t="shared" si="92"/>
        <v>0</v>
      </c>
      <c r="Y430" s="238"/>
    </row>
    <row r="431" spans="2:25" outlineLevel="1" x14ac:dyDescent="0.25">
      <c r="B431" s="465"/>
      <c r="C431" s="272"/>
      <c r="D431" s="272"/>
      <c r="E431" s="273"/>
      <c r="F431" s="299" t="s">
        <v>32</v>
      </c>
      <c r="G431" s="220"/>
      <c r="H431" s="229"/>
      <c r="I431" s="230"/>
      <c r="J431" s="230"/>
      <c r="K431" s="233"/>
      <c r="L431" s="229"/>
      <c r="M431" s="231"/>
      <c r="N431" s="230"/>
      <c r="O431" s="230"/>
      <c r="P431" s="230"/>
      <c r="Q431" s="230"/>
      <c r="R431" s="230"/>
      <c r="S431" s="230"/>
      <c r="T431" s="230"/>
      <c r="U431" s="229"/>
      <c r="V431" s="233"/>
      <c r="W431" s="234"/>
      <c r="Y431" s="236"/>
    </row>
    <row r="432" spans="2:25" outlineLevel="1" x14ac:dyDescent="0.25">
      <c r="B432" s="465"/>
      <c r="C432" s="272"/>
      <c r="D432" s="272"/>
      <c r="E432" s="273"/>
      <c r="F432" s="299" t="s">
        <v>33</v>
      </c>
      <c r="G432" s="220"/>
      <c r="H432" s="229"/>
      <c r="I432" s="230"/>
      <c r="J432" s="230"/>
      <c r="K432" s="233"/>
      <c r="L432" s="229"/>
      <c r="M432" s="231"/>
      <c r="N432" s="230"/>
      <c r="O432" s="230"/>
      <c r="P432" s="230"/>
      <c r="Q432" s="230"/>
      <c r="R432" s="230"/>
      <c r="S432" s="230"/>
      <c r="T432" s="230"/>
      <c r="U432" s="229"/>
      <c r="V432" s="233"/>
      <c r="W432" s="234"/>
      <c r="Y432" s="236"/>
    </row>
    <row r="433" spans="2:25" outlineLevel="1" x14ac:dyDescent="0.25">
      <c r="B433" s="465"/>
      <c r="C433" s="272"/>
      <c r="D433" s="272"/>
      <c r="E433" s="273"/>
      <c r="F433" s="299" t="s">
        <v>34</v>
      </c>
      <c r="G433" s="220"/>
      <c r="H433" s="229"/>
      <c r="I433" s="230"/>
      <c r="J433" s="230"/>
      <c r="K433" s="233"/>
      <c r="L433" s="229"/>
      <c r="M433" s="231"/>
      <c r="N433" s="230"/>
      <c r="O433" s="230"/>
      <c r="P433" s="230"/>
      <c r="Q433" s="230"/>
      <c r="R433" s="230"/>
      <c r="S433" s="230"/>
      <c r="T433" s="230"/>
      <c r="U433" s="229"/>
      <c r="V433" s="233"/>
      <c r="W433" s="234"/>
      <c r="Y433" s="236"/>
    </row>
    <row r="434" spans="2:25" outlineLevel="1" x14ac:dyDescent="0.25">
      <c r="B434" s="465"/>
      <c r="C434" s="272"/>
      <c r="D434" s="272"/>
      <c r="E434" s="273"/>
      <c r="F434" s="299" t="s">
        <v>35</v>
      </c>
      <c r="G434" s="220"/>
      <c r="H434" s="229"/>
      <c r="I434" s="230"/>
      <c r="J434" s="230"/>
      <c r="K434" s="233"/>
      <c r="L434" s="229"/>
      <c r="M434" s="231"/>
      <c r="N434" s="230"/>
      <c r="O434" s="230"/>
      <c r="P434" s="230"/>
      <c r="Q434" s="230"/>
      <c r="R434" s="230"/>
      <c r="S434" s="230"/>
      <c r="T434" s="230"/>
      <c r="U434" s="229"/>
      <c r="V434" s="233"/>
      <c r="W434" s="234"/>
      <c r="Y434" s="236"/>
    </row>
    <row r="435" spans="2:25" x14ac:dyDescent="0.25">
      <c r="B435" s="465"/>
      <c r="C435" s="272"/>
      <c r="D435" s="272" t="s">
        <v>36</v>
      </c>
      <c r="E435" s="273"/>
      <c r="F435" s="273"/>
      <c r="G435" s="367"/>
      <c r="H435" s="369"/>
      <c r="I435" s="369"/>
      <c r="J435" s="369"/>
      <c r="K435" s="370"/>
      <c r="L435" s="364"/>
      <c r="M435" s="364"/>
      <c r="N435" s="364"/>
      <c r="O435" s="364"/>
      <c r="P435" s="364"/>
      <c r="Q435" s="364"/>
      <c r="R435" s="364"/>
      <c r="S435" s="364"/>
      <c r="T435" s="364"/>
      <c r="U435" s="364"/>
      <c r="V435" s="365"/>
      <c r="W435" s="365"/>
      <c r="Y435" s="353"/>
    </row>
    <row r="436" spans="2:25" x14ac:dyDescent="0.25">
      <c r="B436" s="465"/>
      <c r="C436" s="272"/>
      <c r="D436" s="272"/>
      <c r="E436" s="275" t="s">
        <v>37</v>
      </c>
      <c r="F436" s="273"/>
      <c r="G436" s="367">
        <f t="shared" ref="G436:W436" si="93">SUBTOTAL(9,G437:G439)</f>
        <v>0</v>
      </c>
      <c r="H436" s="368">
        <f t="shared" si="93"/>
        <v>0</v>
      </c>
      <c r="I436" s="369">
        <f t="shared" si="93"/>
        <v>0</v>
      </c>
      <c r="J436" s="369">
        <f t="shared" si="93"/>
        <v>0</v>
      </c>
      <c r="K436" s="370">
        <f t="shared" si="93"/>
        <v>0</v>
      </c>
      <c r="L436" s="364">
        <f t="shared" si="93"/>
        <v>0</v>
      </c>
      <c r="M436" s="364">
        <f t="shared" si="93"/>
        <v>0</v>
      </c>
      <c r="N436" s="364">
        <f t="shared" si="93"/>
        <v>0</v>
      </c>
      <c r="O436" s="364">
        <f t="shared" si="93"/>
        <v>0</v>
      </c>
      <c r="P436" s="364">
        <f t="shared" si="93"/>
        <v>0</v>
      </c>
      <c r="Q436" s="364">
        <f t="shared" si="93"/>
        <v>0</v>
      </c>
      <c r="R436" s="364">
        <f t="shared" si="93"/>
        <v>0</v>
      </c>
      <c r="S436" s="364">
        <f t="shared" si="93"/>
        <v>0</v>
      </c>
      <c r="T436" s="364">
        <f t="shared" si="93"/>
        <v>0</v>
      </c>
      <c r="U436" s="364">
        <f t="shared" si="93"/>
        <v>0</v>
      </c>
      <c r="V436" s="364">
        <f t="shared" si="93"/>
        <v>0</v>
      </c>
      <c r="W436" s="366">
        <f t="shared" si="93"/>
        <v>0</v>
      </c>
      <c r="Y436" s="354"/>
    </row>
    <row r="437" spans="2:25" outlineLevel="1" x14ac:dyDescent="0.25">
      <c r="B437" s="465"/>
      <c r="C437" s="272"/>
      <c r="D437" s="272"/>
      <c r="E437" s="275"/>
      <c r="F437" s="299" t="s">
        <v>38</v>
      </c>
      <c r="G437" s="220"/>
      <c r="H437" s="229"/>
      <c r="I437" s="230"/>
      <c r="J437" s="230"/>
      <c r="K437" s="233"/>
      <c r="L437" s="229"/>
      <c r="M437" s="231"/>
      <c r="N437" s="230"/>
      <c r="O437" s="230"/>
      <c r="P437" s="230"/>
      <c r="Q437" s="230"/>
      <c r="R437" s="230"/>
      <c r="S437" s="230"/>
      <c r="T437" s="230"/>
      <c r="U437" s="229"/>
      <c r="V437" s="233"/>
      <c r="W437" s="234"/>
      <c r="Y437" s="236"/>
    </row>
    <row r="438" spans="2:25" outlineLevel="1" x14ac:dyDescent="0.25">
      <c r="B438" s="465"/>
      <c r="C438" s="272"/>
      <c r="D438" s="272"/>
      <c r="E438" s="273"/>
      <c r="F438" s="299" t="s">
        <v>39</v>
      </c>
      <c r="G438" s="220"/>
      <c r="H438" s="229"/>
      <c r="I438" s="230"/>
      <c r="J438" s="230"/>
      <c r="K438" s="233"/>
      <c r="L438" s="229"/>
      <c r="M438" s="231"/>
      <c r="N438" s="230"/>
      <c r="O438" s="230"/>
      <c r="P438" s="230"/>
      <c r="Q438" s="230"/>
      <c r="R438" s="230"/>
      <c r="S438" s="230"/>
      <c r="T438" s="230"/>
      <c r="U438" s="229"/>
      <c r="V438" s="233"/>
      <c r="W438" s="234"/>
      <c r="Y438" s="236"/>
    </row>
    <row r="439" spans="2:25" outlineLevel="1" x14ac:dyDescent="0.25">
      <c r="B439" s="465"/>
      <c r="C439" s="272"/>
      <c r="D439" s="272"/>
      <c r="E439" s="273"/>
      <c r="F439" s="299" t="s">
        <v>40</v>
      </c>
      <c r="G439" s="220"/>
      <c r="H439" s="229"/>
      <c r="I439" s="230"/>
      <c r="J439" s="230"/>
      <c r="K439" s="233"/>
      <c r="L439" s="229"/>
      <c r="M439" s="231"/>
      <c r="N439" s="230"/>
      <c r="O439" s="230"/>
      <c r="P439" s="230"/>
      <c r="Q439" s="230"/>
      <c r="R439" s="230"/>
      <c r="S439" s="230"/>
      <c r="T439" s="230"/>
      <c r="U439" s="229"/>
      <c r="V439" s="233"/>
      <c r="W439" s="234"/>
      <c r="Y439" s="236"/>
    </row>
    <row r="440" spans="2:25" x14ac:dyDescent="0.25">
      <c r="B440" s="465"/>
      <c r="C440" s="272"/>
      <c r="D440" s="272"/>
      <c r="E440" s="273" t="s">
        <v>41</v>
      </c>
      <c r="F440" s="273"/>
      <c r="G440" s="367">
        <f t="shared" ref="G440:W440" si="94">SUBTOTAL(9,G441:G443)</f>
        <v>0</v>
      </c>
      <c r="H440" s="368">
        <f t="shared" si="94"/>
        <v>0</v>
      </c>
      <c r="I440" s="369">
        <f t="shared" si="94"/>
        <v>0</v>
      </c>
      <c r="J440" s="369">
        <f t="shared" si="94"/>
        <v>0</v>
      </c>
      <c r="K440" s="370">
        <f t="shared" si="94"/>
        <v>0</v>
      </c>
      <c r="L440" s="364">
        <f t="shared" si="94"/>
        <v>0</v>
      </c>
      <c r="M440" s="364">
        <f t="shared" si="94"/>
        <v>0</v>
      </c>
      <c r="N440" s="364">
        <f t="shared" si="94"/>
        <v>0</v>
      </c>
      <c r="O440" s="364">
        <f t="shared" si="94"/>
        <v>0</v>
      </c>
      <c r="P440" s="364">
        <f t="shared" si="94"/>
        <v>0</v>
      </c>
      <c r="Q440" s="364">
        <f t="shared" si="94"/>
        <v>0</v>
      </c>
      <c r="R440" s="364">
        <f t="shared" si="94"/>
        <v>0</v>
      </c>
      <c r="S440" s="364">
        <f t="shared" si="94"/>
        <v>0</v>
      </c>
      <c r="T440" s="364">
        <f t="shared" si="94"/>
        <v>0</v>
      </c>
      <c r="U440" s="364">
        <f t="shared" si="94"/>
        <v>0</v>
      </c>
      <c r="V440" s="364">
        <f t="shared" si="94"/>
        <v>0</v>
      </c>
      <c r="W440" s="366">
        <f t="shared" si="94"/>
        <v>0</v>
      </c>
      <c r="Y440" s="238"/>
    </row>
    <row r="441" spans="2:25" outlineLevel="1" x14ac:dyDescent="0.25">
      <c r="B441" s="465"/>
      <c r="C441" s="272"/>
      <c r="D441" s="272"/>
      <c r="E441" s="273"/>
      <c r="F441" s="299" t="s">
        <v>42</v>
      </c>
      <c r="G441" s="220"/>
      <c r="H441" s="229"/>
      <c r="I441" s="230"/>
      <c r="J441" s="230"/>
      <c r="K441" s="233"/>
      <c r="L441" s="229"/>
      <c r="M441" s="230"/>
      <c r="N441" s="230"/>
      <c r="O441" s="230"/>
      <c r="P441" s="230"/>
      <c r="Q441" s="230"/>
      <c r="R441" s="230"/>
      <c r="S441" s="230"/>
      <c r="T441" s="230"/>
      <c r="U441" s="229"/>
      <c r="V441" s="233"/>
      <c r="W441" s="234"/>
      <c r="Y441" s="236"/>
    </row>
    <row r="442" spans="2:25" outlineLevel="1" x14ac:dyDescent="0.25">
      <c r="B442" s="465"/>
      <c r="C442" s="272"/>
      <c r="D442" s="272"/>
      <c r="E442" s="273"/>
      <c r="F442" s="299" t="s">
        <v>43</v>
      </c>
      <c r="G442" s="220"/>
      <c r="H442" s="229"/>
      <c r="I442" s="230"/>
      <c r="J442" s="230"/>
      <c r="K442" s="233"/>
      <c r="L442" s="229"/>
      <c r="M442" s="230"/>
      <c r="N442" s="230"/>
      <c r="O442" s="230"/>
      <c r="P442" s="230"/>
      <c r="Q442" s="230"/>
      <c r="R442" s="230"/>
      <c r="S442" s="230"/>
      <c r="T442" s="230"/>
      <c r="U442" s="229"/>
      <c r="V442" s="233"/>
      <c r="W442" s="234"/>
      <c r="Y442" s="236"/>
    </row>
    <row r="443" spans="2:25" outlineLevel="1" x14ac:dyDescent="0.25">
      <c r="B443" s="465"/>
      <c r="C443" s="272"/>
      <c r="D443" s="272"/>
      <c r="E443" s="273"/>
      <c r="F443" s="299" t="s">
        <v>44</v>
      </c>
      <c r="G443" s="220"/>
      <c r="H443" s="229"/>
      <c r="I443" s="230"/>
      <c r="J443" s="230"/>
      <c r="K443" s="233"/>
      <c r="L443" s="229"/>
      <c r="M443" s="231"/>
      <c r="N443" s="230"/>
      <c r="O443" s="230"/>
      <c r="P443" s="230"/>
      <c r="Q443" s="230"/>
      <c r="R443" s="230"/>
      <c r="S443" s="230"/>
      <c r="T443" s="230"/>
      <c r="U443" s="229"/>
      <c r="V443" s="233"/>
      <c r="W443" s="234"/>
      <c r="Y443" s="236"/>
    </row>
    <row r="444" spans="2:25" x14ac:dyDescent="0.25">
      <c r="B444" s="465"/>
      <c r="C444" s="272"/>
      <c r="D444" s="272"/>
      <c r="E444" s="273" t="s">
        <v>45</v>
      </c>
      <c r="F444" s="273"/>
      <c r="G444" s="367">
        <f t="shared" ref="G444:W444" si="95">SUBTOTAL(9,G445:G447)</f>
        <v>0</v>
      </c>
      <c r="H444" s="368">
        <f t="shared" si="95"/>
        <v>0</v>
      </c>
      <c r="I444" s="369">
        <f t="shared" si="95"/>
        <v>0</v>
      </c>
      <c r="J444" s="369">
        <f t="shared" si="95"/>
        <v>0</v>
      </c>
      <c r="K444" s="370">
        <f t="shared" si="95"/>
        <v>0</v>
      </c>
      <c r="L444" s="364">
        <f t="shared" si="95"/>
        <v>0</v>
      </c>
      <c r="M444" s="364">
        <f t="shared" si="95"/>
        <v>0</v>
      </c>
      <c r="N444" s="364">
        <f t="shared" si="95"/>
        <v>0</v>
      </c>
      <c r="O444" s="364">
        <f t="shared" si="95"/>
        <v>0</v>
      </c>
      <c r="P444" s="364">
        <f t="shared" si="95"/>
        <v>0</v>
      </c>
      <c r="Q444" s="364">
        <f t="shared" si="95"/>
        <v>0</v>
      </c>
      <c r="R444" s="364">
        <f t="shared" si="95"/>
        <v>0</v>
      </c>
      <c r="S444" s="364">
        <f t="shared" si="95"/>
        <v>0</v>
      </c>
      <c r="T444" s="364">
        <f t="shared" si="95"/>
        <v>0</v>
      </c>
      <c r="U444" s="364">
        <f t="shared" si="95"/>
        <v>0</v>
      </c>
      <c r="V444" s="364">
        <f t="shared" si="95"/>
        <v>0</v>
      </c>
      <c r="W444" s="366">
        <f t="shared" si="95"/>
        <v>0</v>
      </c>
      <c r="Y444" s="238"/>
    </row>
    <row r="445" spans="2:25" outlineLevel="1" x14ac:dyDescent="0.25">
      <c r="B445" s="465"/>
      <c r="C445" s="272"/>
      <c r="D445" s="272"/>
      <c r="E445" s="273"/>
      <c r="F445" s="299" t="s">
        <v>46</v>
      </c>
      <c r="G445" s="220"/>
      <c r="H445" s="229"/>
      <c r="I445" s="230"/>
      <c r="J445" s="230"/>
      <c r="K445" s="233"/>
      <c r="L445" s="229"/>
      <c r="M445" s="231"/>
      <c r="N445" s="230"/>
      <c r="O445" s="230"/>
      <c r="P445" s="230"/>
      <c r="Q445" s="230"/>
      <c r="R445" s="230"/>
      <c r="S445" s="230"/>
      <c r="T445" s="230"/>
      <c r="U445" s="229"/>
      <c r="V445" s="233"/>
      <c r="W445" s="234"/>
      <c r="Y445" s="236"/>
    </row>
    <row r="446" spans="2:25" outlineLevel="1" x14ac:dyDescent="0.25">
      <c r="B446" s="465"/>
      <c r="C446" s="272"/>
      <c r="D446" s="272"/>
      <c r="E446" s="273"/>
      <c r="F446" s="299" t="s">
        <v>47</v>
      </c>
      <c r="G446" s="220"/>
      <c r="H446" s="229"/>
      <c r="I446" s="230"/>
      <c r="J446" s="230"/>
      <c r="K446" s="233"/>
      <c r="L446" s="229"/>
      <c r="M446" s="231"/>
      <c r="N446" s="230"/>
      <c r="O446" s="230"/>
      <c r="P446" s="230"/>
      <c r="Q446" s="230"/>
      <c r="R446" s="230"/>
      <c r="S446" s="230"/>
      <c r="T446" s="230"/>
      <c r="U446" s="229"/>
      <c r="V446" s="233"/>
      <c r="W446" s="234"/>
      <c r="Y446" s="236"/>
    </row>
    <row r="447" spans="2:25" outlineLevel="1" x14ac:dyDescent="0.25">
      <c r="B447" s="465"/>
      <c r="C447" s="272"/>
      <c r="D447" s="272"/>
      <c r="E447" s="273"/>
      <c r="F447" s="299" t="s">
        <v>48</v>
      </c>
      <c r="G447" s="220"/>
      <c r="H447" s="229"/>
      <c r="I447" s="230"/>
      <c r="J447" s="230"/>
      <c r="K447" s="233"/>
      <c r="L447" s="229"/>
      <c r="M447" s="231"/>
      <c r="N447" s="230"/>
      <c r="O447" s="230"/>
      <c r="P447" s="230"/>
      <c r="Q447" s="230"/>
      <c r="R447" s="230"/>
      <c r="S447" s="230"/>
      <c r="T447" s="230"/>
      <c r="U447" s="229"/>
      <c r="V447" s="233"/>
      <c r="W447" s="234"/>
      <c r="Y447" s="236"/>
    </row>
    <row r="448" spans="2:25" x14ac:dyDescent="0.25">
      <c r="B448" s="465"/>
      <c r="C448" s="272"/>
      <c r="D448" s="272" t="s">
        <v>49</v>
      </c>
      <c r="E448" s="273"/>
      <c r="F448" s="273"/>
      <c r="G448" s="367"/>
      <c r="H448" s="369"/>
      <c r="I448" s="369"/>
      <c r="J448" s="369"/>
      <c r="K448" s="370"/>
      <c r="L448" s="364"/>
      <c r="M448" s="364"/>
      <c r="N448" s="364"/>
      <c r="O448" s="364"/>
      <c r="P448" s="364"/>
      <c r="Q448" s="364"/>
      <c r="R448" s="364"/>
      <c r="S448" s="364"/>
      <c r="T448" s="364"/>
      <c r="U448" s="364"/>
      <c r="V448" s="365"/>
      <c r="W448" s="365"/>
      <c r="Y448" s="353"/>
    </row>
    <row r="449" spans="2:25" x14ac:dyDescent="0.25">
      <c r="B449" s="465"/>
      <c r="C449" s="272"/>
      <c r="D449" s="272"/>
      <c r="E449" s="273" t="s">
        <v>50</v>
      </c>
      <c r="F449" s="273"/>
      <c r="G449" s="367">
        <f t="shared" ref="G449:W449" si="96">SUBTOTAL(9,G450:G451)</f>
        <v>0</v>
      </c>
      <c r="H449" s="368">
        <f t="shared" si="96"/>
        <v>0</v>
      </c>
      <c r="I449" s="369">
        <f t="shared" si="96"/>
        <v>0</v>
      </c>
      <c r="J449" s="369">
        <f t="shared" si="96"/>
        <v>0</v>
      </c>
      <c r="K449" s="370">
        <f t="shared" si="96"/>
        <v>0</v>
      </c>
      <c r="L449" s="364">
        <f t="shared" si="96"/>
        <v>0</v>
      </c>
      <c r="M449" s="364">
        <f t="shared" si="96"/>
        <v>0</v>
      </c>
      <c r="N449" s="364">
        <f t="shared" si="96"/>
        <v>0</v>
      </c>
      <c r="O449" s="364">
        <f t="shared" si="96"/>
        <v>0</v>
      </c>
      <c r="P449" s="364">
        <f t="shared" si="96"/>
        <v>0</v>
      </c>
      <c r="Q449" s="364">
        <f t="shared" si="96"/>
        <v>0</v>
      </c>
      <c r="R449" s="364">
        <f t="shared" si="96"/>
        <v>0</v>
      </c>
      <c r="S449" s="364">
        <f t="shared" si="96"/>
        <v>0</v>
      </c>
      <c r="T449" s="364">
        <f t="shared" si="96"/>
        <v>0</v>
      </c>
      <c r="U449" s="364">
        <f t="shared" si="96"/>
        <v>0</v>
      </c>
      <c r="V449" s="364">
        <f t="shared" si="96"/>
        <v>0</v>
      </c>
      <c r="W449" s="366">
        <f t="shared" si="96"/>
        <v>0</v>
      </c>
      <c r="Y449" s="354"/>
    </row>
    <row r="450" spans="2:25" outlineLevel="1" x14ac:dyDescent="0.25">
      <c r="B450" s="465"/>
      <c r="C450" s="272"/>
      <c r="D450" s="272"/>
      <c r="E450" s="273"/>
      <c r="F450" s="299" t="s">
        <v>51</v>
      </c>
      <c r="G450" s="220"/>
      <c r="H450" s="229"/>
      <c r="I450" s="230"/>
      <c r="J450" s="230"/>
      <c r="K450" s="233"/>
      <c r="L450" s="229"/>
      <c r="M450" s="231"/>
      <c r="N450" s="230"/>
      <c r="O450" s="230"/>
      <c r="P450" s="230"/>
      <c r="Q450" s="230"/>
      <c r="R450" s="230"/>
      <c r="S450" s="230"/>
      <c r="T450" s="230"/>
      <c r="U450" s="229"/>
      <c r="V450" s="233"/>
      <c r="W450" s="234"/>
      <c r="Y450" s="236"/>
    </row>
    <row r="451" spans="2:25" outlineLevel="1" x14ac:dyDescent="0.25">
      <c r="B451" s="465"/>
      <c r="C451" s="272"/>
      <c r="D451" s="272"/>
      <c r="E451" s="273"/>
      <c r="F451" s="299" t="s">
        <v>52</v>
      </c>
      <c r="G451" s="220"/>
      <c r="H451" s="229"/>
      <c r="I451" s="230"/>
      <c r="J451" s="230"/>
      <c r="K451" s="233"/>
      <c r="L451" s="229"/>
      <c r="M451" s="231"/>
      <c r="N451" s="230"/>
      <c r="O451" s="230"/>
      <c r="P451" s="230"/>
      <c r="Q451" s="230"/>
      <c r="R451" s="230"/>
      <c r="S451" s="230"/>
      <c r="T451" s="230"/>
      <c r="U451" s="229"/>
      <c r="V451" s="233"/>
      <c r="W451" s="234"/>
      <c r="Y451" s="236"/>
    </row>
    <row r="452" spans="2:25" x14ac:dyDescent="0.25">
      <c r="B452" s="465"/>
      <c r="C452" s="272"/>
      <c r="D452" s="272"/>
      <c r="E452" s="273" t="s">
        <v>53</v>
      </c>
      <c r="F452" s="273"/>
      <c r="G452" s="367">
        <f t="shared" ref="G452:W452" si="97">SUBTOTAL(9,G453:G455)</f>
        <v>0</v>
      </c>
      <c r="H452" s="368">
        <f t="shared" si="97"/>
        <v>0</v>
      </c>
      <c r="I452" s="369">
        <f t="shared" si="97"/>
        <v>0</v>
      </c>
      <c r="J452" s="369">
        <f t="shared" si="97"/>
        <v>0</v>
      </c>
      <c r="K452" s="370">
        <f t="shared" si="97"/>
        <v>0</v>
      </c>
      <c r="L452" s="364">
        <f t="shared" si="97"/>
        <v>0</v>
      </c>
      <c r="M452" s="364">
        <f t="shared" si="97"/>
        <v>0</v>
      </c>
      <c r="N452" s="364">
        <f t="shared" si="97"/>
        <v>0</v>
      </c>
      <c r="O452" s="364">
        <f t="shared" si="97"/>
        <v>0</v>
      </c>
      <c r="P452" s="364">
        <f t="shared" si="97"/>
        <v>0</v>
      </c>
      <c r="Q452" s="364">
        <f t="shared" si="97"/>
        <v>0</v>
      </c>
      <c r="R452" s="364">
        <f t="shared" si="97"/>
        <v>0</v>
      </c>
      <c r="S452" s="364">
        <f t="shared" si="97"/>
        <v>0</v>
      </c>
      <c r="T452" s="364">
        <f t="shared" si="97"/>
        <v>0</v>
      </c>
      <c r="U452" s="364">
        <f t="shared" si="97"/>
        <v>0</v>
      </c>
      <c r="V452" s="364">
        <f t="shared" si="97"/>
        <v>0</v>
      </c>
      <c r="W452" s="366">
        <f t="shared" si="97"/>
        <v>0</v>
      </c>
      <c r="Y452" s="238"/>
    </row>
    <row r="453" spans="2:25" outlineLevel="1" x14ac:dyDescent="0.25">
      <c r="B453" s="465"/>
      <c r="C453" s="272"/>
      <c r="D453" s="272"/>
      <c r="E453" s="273"/>
      <c r="F453" s="299" t="s">
        <v>54</v>
      </c>
      <c r="G453" s="220"/>
      <c r="H453" s="229"/>
      <c r="I453" s="230"/>
      <c r="J453" s="230"/>
      <c r="K453" s="233"/>
      <c r="L453" s="229"/>
      <c r="M453" s="231"/>
      <c r="N453" s="230"/>
      <c r="O453" s="230"/>
      <c r="P453" s="230"/>
      <c r="Q453" s="230"/>
      <c r="R453" s="230"/>
      <c r="S453" s="230"/>
      <c r="T453" s="230"/>
      <c r="U453" s="229"/>
      <c r="V453" s="233"/>
      <c r="W453" s="234"/>
      <c r="Y453" s="236"/>
    </row>
    <row r="454" spans="2:25" outlineLevel="1" x14ac:dyDescent="0.25">
      <c r="B454" s="465"/>
      <c r="C454" s="272"/>
      <c r="D454" s="272"/>
      <c r="E454" s="273"/>
      <c r="F454" s="299" t="s">
        <v>55</v>
      </c>
      <c r="G454" s="220"/>
      <c r="H454" s="229"/>
      <c r="I454" s="230"/>
      <c r="J454" s="230"/>
      <c r="K454" s="233"/>
      <c r="L454" s="229"/>
      <c r="M454" s="231"/>
      <c r="N454" s="230"/>
      <c r="O454" s="230"/>
      <c r="P454" s="230"/>
      <c r="Q454" s="230"/>
      <c r="R454" s="230"/>
      <c r="S454" s="230"/>
      <c r="T454" s="230"/>
      <c r="U454" s="229"/>
      <c r="V454" s="233"/>
      <c r="W454" s="234"/>
      <c r="Y454" s="236"/>
    </row>
    <row r="455" spans="2:25" outlineLevel="1" x14ac:dyDescent="0.25">
      <c r="B455" s="465"/>
      <c r="C455" s="272"/>
      <c r="D455" s="272"/>
      <c r="E455" s="273"/>
      <c r="F455" s="299" t="s">
        <v>56</v>
      </c>
      <c r="G455" s="220"/>
      <c r="H455" s="229"/>
      <c r="I455" s="230"/>
      <c r="J455" s="230"/>
      <c r="K455" s="233"/>
      <c r="L455" s="229"/>
      <c r="M455" s="231"/>
      <c r="N455" s="230"/>
      <c r="O455" s="230"/>
      <c r="P455" s="230"/>
      <c r="Q455" s="230"/>
      <c r="R455" s="230"/>
      <c r="S455" s="230"/>
      <c r="T455" s="230"/>
      <c r="U455" s="229"/>
      <c r="V455" s="233"/>
      <c r="W455" s="234"/>
      <c r="Y455" s="236"/>
    </row>
    <row r="456" spans="2:25" x14ac:dyDescent="0.25">
      <c r="B456" s="465"/>
      <c r="C456" s="272"/>
      <c r="D456" s="272"/>
      <c r="E456" s="273" t="s">
        <v>57</v>
      </c>
      <c r="F456" s="273"/>
      <c r="G456" s="367">
        <f t="shared" ref="G456:W456" si="98">SUBTOTAL(9,G457:G458)</f>
        <v>0</v>
      </c>
      <c r="H456" s="368">
        <f t="shared" si="98"/>
        <v>0</v>
      </c>
      <c r="I456" s="369">
        <f t="shared" si="98"/>
        <v>0</v>
      </c>
      <c r="J456" s="369">
        <f t="shared" si="98"/>
        <v>0</v>
      </c>
      <c r="K456" s="370">
        <f t="shared" si="98"/>
        <v>0</v>
      </c>
      <c r="L456" s="364">
        <f t="shared" si="98"/>
        <v>0</v>
      </c>
      <c r="M456" s="364">
        <f t="shared" si="98"/>
        <v>0</v>
      </c>
      <c r="N456" s="364">
        <f t="shared" si="98"/>
        <v>0</v>
      </c>
      <c r="O456" s="364">
        <f t="shared" si="98"/>
        <v>0</v>
      </c>
      <c r="P456" s="364">
        <f t="shared" si="98"/>
        <v>0</v>
      </c>
      <c r="Q456" s="364">
        <f t="shared" si="98"/>
        <v>0</v>
      </c>
      <c r="R456" s="364">
        <f t="shared" si="98"/>
        <v>0</v>
      </c>
      <c r="S456" s="364">
        <f t="shared" si="98"/>
        <v>0</v>
      </c>
      <c r="T456" s="364">
        <f t="shared" si="98"/>
        <v>0</v>
      </c>
      <c r="U456" s="364">
        <f t="shared" si="98"/>
        <v>0</v>
      </c>
      <c r="V456" s="364">
        <f t="shared" si="98"/>
        <v>0</v>
      </c>
      <c r="W456" s="366">
        <f t="shared" si="98"/>
        <v>0</v>
      </c>
      <c r="Y456" s="238"/>
    </row>
    <row r="457" spans="2:25" outlineLevel="1" x14ac:dyDescent="0.25">
      <c r="B457" s="465"/>
      <c r="C457" s="272"/>
      <c r="D457" s="272"/>
      <c r="E457" s="273"/>
      <c r="F457" s="299" t="s">
        <v>58</v>
      </c>
      <c r="G457" s="220"/>
      <c r="H457" s="229"/>
      <c r="I457" s="230"/>
      <c r="J457" s="230"/>
      <c r="K457" s="233"/>
      <c r="L457" s="229"/>
      <c r="M457" s="231"/>
      <c r="N457" s="230"/>
      <c r="O457" s="230"/>
      <c r="P457" s="230"/>
      <c r="Q457" s="230"/>
      <c r="R457" s="230"/>
      <c r="S457" s="230"/>
      <c r="T457" s="230"/>
      <c r="U457" s="229"/>
      <c r="V457" s="233"/>
      <c r="W457" s="234"/>
      <c r="Y457" s="236"/>
    </row>
    <row r="458" spans="2:25" outlineLevel="1" x14ac:dyDescent="0.25">
      <c r="B458" s="465"/>
      <c r="C458" s="272"/>
      <c r="D458" s="272"/>
      <c r="E458" s="273"/>
      <c r="F458" s="299" t="s">
        <v>59</v>
      </c>
      <c r="G458" s="220"/>
      <c r="H458" s="229"/>
      <c r="I458" s="230"/>
      <c r="J458" s="230"/>
      <c r="K458" s="233"/>
      <c r="L458" s="229"/>
      <c r="M458" s="231"/>
      <c r="N458" s="230"/>
      <c r="O458" s="230"/>
      <c r="P458" s="230"/>
      <c r="Q458" s="230"/>
      <c r="R458" s="230"/>
      <c r="S458" s="230"/>
      <c r="T458" s="230"/>
      <c r="U458" s="229"/>
      <c r="V458" s="233"/>
      <c r="W458" s="234"/>
      <c r="Y458" s="236"/>
    </row>
    <row r="459" spans="2:25" x14ac:dyDescent="0.25">
      <c r="B459" s="465"/>
      <c r="C459" s="272"/>
      <c r="D459" s="272"/>
      <c r="E459" s="273" t="s">
        <v>60</v>
      </c>
      <c r="F459" s="273"/>
      <c r="G459" s="367">
        <f t="shared" ref="G459:W459" si="99">SUBTOTAL(9,G460:G462)</f>
        <v>0</v>
      </c>
      <c r="H459" s="368">
        <f t="shared" si="99"/>
        <v>0</v>
      </c>
      <c r="I459" s="369">
        <f t="shared" si="99"/>
        <v>0</v>
      </c>
      <c r="J459" s="369">
        <f t="shared" si="99"/>
        <v>0</v>
      </c>
      <c r="K459" s="370">
        <f t="shared" si="99"/>
        <v>0</v>
      </c>
      <c r="L459" s="364">
        <f t="shared" si="99"/>
        <v>0</v>
      </c>
      <c r="M459" s="364">
        <f t="shared" si="99"/>
        <v>0</v>
      </c>
      <c r="N459" s="364">
        <f t="shared" si="99"/>
        <v>0</v>
      </c>
      <c r="O459" s="364">
        <f t="shared" si="99"/>
        <v>0</v>
      </c>
      <c r="P459" s="364">
        <f t="shared" si="99"/>
        <v>0</v>
      </c>
      <c r="Q459" s="364">
        <f t="shared" si="99"/>
        <v>0</v>
      </c>
      <c r="R459" s="364">
        <f t="shared" si="99"/>
        <v>0</v>
      </c>
      <c r="S459" s="364">
        <f t="shared" si="99"/>
        <v>0</v>
      </c>
      <c r="T459" s="364">
        <f t="shared" si="99"/>
        <v>0</v>
      </c>
      <c r="U459" s="364">
        <f t="shared" si="99"/>
        <v>0</v>
      </c>
      <c r="V459" s="364">
        <f t="shared" si="99"/>
        <v>0</v>
      </c>
      <c r="W459" s="366">
        <f t="shared" si="99"/>
        <v>0</v>
      </c>
      <c r="Y459" s="238"/>
    </row>
    <row r="460" spans="2:25" outlineLevel="1" x14ac:dyDescent="0.25">
      <c r="B460" s="465"/>
      <c r="C460" s="272"/>
      <c r="D460" s="272"/>
      <c r="E460" s="273"/>
      <c r="F460" s="299" t="s">
        <v>61</v>
      </c>
      <c r="G460" s="220"/>
      <c r="H460" s="229"/>
      <c r="I460" s="230"/>
      <c r="J460" s="230"/>
      <c r="K460" s="233"/>
      <c r="L460" s="229"/>
      <c r="M460" s="231"/>
      <c r="N460" s="230"/>
      <c r="O460" s="230"/>
      <c r="P460" s="230"/>
      <c r="Q460" s="230"/>
      <c r="R460" s="230"/>
      <c r="S460" s="230"/>
      <c r="T460" s="230"/>
      <c r="U460" s="229"/>
      <c r="V460" s="233"/>
      <c r="W460" s="234"/>
      <c r="Y460" s="236"/>
    </row>
    <row r="461" spans="2:25" outlineLevel="1" x14ac:dyDescent="0.25">
      <c r="B461" s="465"/>
      <c r="C461" s="272"/>
      <c r="D461" s="272"/>
      <c r="E461" s="273"/>
      <c r="F461" s="299" t="s">
        <v>62</v>
      </c>
      <c r="G461" s="220"/>
      <c r="H461" s="229"/>
      <c r="I461" s="230"/>
      <c r="J461" s="230"/>
      <c r="K461" s="233"/>
      <c r="L461" s="229"/>
      <c r="M461" s="231"/>
      <c r="N461" s="230"/>
      <c r="O461" s="230"/>
      <c r="P461" s="230"/>
      <c r="Q461" s="230"/>
      <c r="R461" s="230"/>
      <c r="S461" s="230"/>
      <c r="T461" s="230"/>
      <c r="U461" s="229"/>
      <c r="V461" s="233"/>
      <c r="W461" s="234"/>
      <c r="Y461" s="236"/>
    </row>
    <row r="462" spans="2:25" outlineLevel="1" x14ac:dyDescent="0.25">
      <c r="B462" s="465"/>
      <c r="C462" s="272"/>
      <c r="D462" s="272"/>
      <c r="E462" s="273"/>
      <c r="F462" s="299" t="s">
        <v>63</v>
      </c>
      <c r="G462" s="220"/>
      <c r="H462" s="229"/>
      <c r="I462" s="230"/>
      <c r="J462" s="230"/>
      <c r="K462" s="233"/>
      <c r="L462" s="229"/>
      <c r="M462" s="231"/>
      <c r="N462" s="230"/>
      <c r="O462" s="230"/>
      <c r="P462" s="230"/>
      <c r="Q462" s="230"/>
      <c r="R462" s="230"/>
      <c r="S462" s="230"/>
      <c r="T462" s="230"/>
      <c r="U462" s="229"/>
      <c r="V462" s="233"/>
      <c r="W462" s="234"/>
      <c r="Y462" s="236"/>
    </row>
    <row r="463" spans="2:25" x14ac:dyDescent="0.25">
      <c r="B463" s="465"/>
      <c r="C463" s="272"/>
      <c r="D463" s="272"/>
      <c r="E463" s="273" t="s">
        <v>64</v>
      </c>
      <c r="F463" s="273"/>
      <c r="G463" s="367">
        <f t="shared" ref="G463:W463" si="100">SUBTOTAL(9,G464:G465)</f>
        <v>0</v>
      </c>
      <c r="H463" s="368">
        <f t="shared" si="100"/>
        <v>0</v>
      </c>
      <c r="I463" s="369">
        <f t="shared" si="100"/>
        <v>0</v>
      </c>
      <c r="J463" s="369">
        <f t="shared" si="100"/>
        <v>0</v>
      </c>
      <c r="K463" s="370">
        <f t="shared" si="100"/>
        <v>0</v>
      </c>
      <c r="L463" s="364">
        <f t="shared" si="100"/>
        <v>0</v>
      </c>
      <c r="M463" s="364">
        <f t="shared" si="100"/>
        <v>0</v>
      </c>
      <c r="N463" s="364">
        <f t="shared" si="100"/>
        <v>0</v>
      </c>
      <c r="O463" s="364">
        <f t="shared" si="100"/>
        <v>0</v>
      </c>
      <c r="P463" s="364">
        <f t="shared" si="100"/>
        <v>0</v>
      </c>
      <c r="Q463" s="364">
        <f t="shared" si="100"/>
        <v>0</v>
      </c>
      <c r="R463" s="364">
        <f t="shared" si="100"/>
        <v>0</v>
      </c>
      <c r="S463" s="364">
        <f t="shared" si="100"/>
        <v>0</v>
      </c>
      <c r="T463" s="364">
        <f t="shared" si="100"/>
        <v>0</v>
      </c>
      <c r="U463" s="364">
        <f t="shared" si="100"/>
        <v>0</v>
      </c>
      <c r="V463" s="364">
        <f t="shared" si="100"/>
        <v>0</v>
      </c>
      <c r="W463" s="366">
        <f t="shared" si="100"/>
        <v>0</v>
      </c>
      <c r="Y463" s="238"/>
    </row>
    <row r="464" spans="2:25" outlineLevel="1" x14ac:dyDescent="0.25">
      <c r="B464" s="465"/>
      <c r="C464" s="272"/>
      <c r="D464" s="272"/>
      <c r="E464" s="273"/>
      <c r="F464" s="299" t="s">
        <v>65</v>
      </c>
      <c r="G464" s="220"/>
      <c r="H464" s="229"/>
      <c r="I464" s="230"/>
      <c r="J464" s="230"/>
      <c r="K464" s="233"/>
      <c r="L464" s="229"/>
      <c r="M464" s="231"/>
      <c r="N464" s="230"/>
      <c r="O464" s="230"/>
      <c r="P464" s="230"/>
      <c r="Q464" s="230"/>
      <c r="R464" s="230"/>
      <c r="S464" s="230"/>
      <c r="T464" s="230"/>
      <c r="U464" s="229"/>
      <c r="V464" s="233"/>
      <c r="W464" s="234"/>
      <c r="Y464" s="236"/>
    </row>
    <row r="465" spans="2:25" outlineLevel="1" x14ac:dyDescent="0.25">
      <c r="B465" s="465"/>
      <c r="C465" s="272"/>
      <c r="D465" s="272"/>
      <c r="E465" s="273"/>
      <c r="F465" s="299" t="s">
        <v>66</v>
      </c>
      <c r="G465" s="220"/>
      <c r="H465" s="229"/>
      <c r="I465" s="230"/>
      <c r="J465" s="230"/>
      <c r="K465" s="233"/>
      <c r="L465" s="229"/>
      <c r="M465" s="231"/>
      <c r="N465" s="230"/>
      <c r="O465" s="230"/>
      <c r="P465" s="230"/>
      <c r="Q465" s="230"/>
      <c r="R465" s="230"/>
      <c r="S465" s="230"/>
      <c r="T465" s="230"/>
      <c r="U465" s="229"/>
      <c r="V465" s="233"/>
      <c r="W465" s="234"/>
      <c r="Y465" s="236"/>
    </row>
    <row r="466" spans="2:25" x14ac:dyDescent="0.25">
      <c r="B466" s="465"/>
      <c r="C466" s="272"/>
      <c r="D466" s="272"/>
      <c r="E466" s="273" t="s">
        <v>67</v>
      </c>
      <c r="F466" s="273"/>
      <c r="G466" s="367">
        <f t="shared" ref="G466:W466" si="101">SUBTOTAL(9,G467:G469)</f>
        <v>0</v>
      </c>
      <c r="H466" s="368">
        <f t="shared" si="101"/>
        <v>0</v>
      </c>
      <c r="I466" s="369">
        <f t="shared" si="101"/>
        <v>0</v>
      </c>
      <c r="J466" s="369">
        <f t="shared" si="101"/>
        <v>0</v>
      </c>
      <c r="K466" s="370">
        <f t="shared" si="101"/>
        <v>0</v>
      </c>
      <c r="L466" s="364">
        <f t="shared" si="101"/>
        <v>0</v>
      </c>
      <c r="M466" s="364">
        <f t="shared" si="101"/>
        <v>0</v>
      </c>
      <c r="N466" s="364">
        <f t="shared" si="101"/>
        <v>0</v>
      </c>
      <c r="O466" s="364">
        <f t="shared" si="101"/>
        <v>0</v>
      </c>
      <c r="P466" s="364">
        <f t="shared" si="101"/>
        <v>0</v>
      </c>
      <c r="Q466" s="364">
        <f t="shared" si="101"/>
        <v>0</v>
      </c>
      <c r="R466" s="364">
        <f t="shared" si="101"/>
        <v>0</v>
      </c>
      <c r="S466" s="364">
        <f t="shared" si="101"/>
        <v>0</v>
      </c>
      <c r="T466" s="364">
        <f t="shared" si="101"/>
        <v>0</v>
      </c>
      <c r="U466" s="364">
        <f t="shared" si="101"/>
        <v>0</v>
      </c>
      <c r="V466" s="364">
        <f t="shared" si="101"/>
        <v>0</v>
      </c>
      <c r="W466" s="366">
        <f t="shared" si="101"/>
        <v>0</v>
      </c>
      <c r="Y466" s="238"/>
    </row>
    <row r="467" spans="2:25" outlineLevel="1" x14ac:dyDescent="0.25">
      <c r="B467" s="465"/>
      <c r="C467" s="272"/>
      <c r="D467" s="272"/>
      <c r="E467" s="273"/>
      <c r="F467" s="299" t="s">
        <v>68</v>
      </c>
      <c r="G467" s="220"/>
      <c r="H467" s="229"/>
      <c r="I467" s="230"/>
      <c r="J467" s="230"/>
      <c r="K467" s="233"/>
      <c r="L467" s="229"/>
      <c r="M467" s="231"/>
      <c r="N467" s="230"/>
      <c r="O467" s="230"/>
      <c r="P467" s="230"/>
      <c r="Q467" s="230"/>
      <c r="R467" s="230"/>
      <c r="S467" s="230"/>
      <c r="T467" s="230"/>
      <c r="U467" s="229"/>
      <c r="V467" s="233"/>
      <c r="W467" s="234"/>
      <c r="Y467" s="236"/>
    </row>
    <row r="468" spans="2:25" outlineLevel="1" x14ac:dyDescent="0.25">
      <c r="B468" s="465"/>
      <c r="C468" s="272"/>
      <c r="D468" s="272"/>
      <c r="E468" s="273"/>
      <c r="F468" s="299" t="s">
        <v>69</v>
      </c>
      <c r="G468" s="220"/>
      <c r="H468" s="229"/>
      <c r="I468" s="230"/>
      <c r="J468" s="230"/>
      <c r="K468" s="233"/>
      <c r="L468" s="229"/>
      <c r="M468" s="231"/>
      <c r="N468" s="230"/>
      <c r="O468" s="230"/>
      <c r="P468" s="230"/>
      <c r="Q468" s="230"/>
      <c r="R468" s="230"/>
      <c r="S468" s="230"/>
      <c r="T468" s="230"/>
      <c r="U468" s="229"/>
      <c r="V468" s="233"/>
      <c r="W468" s="234"/>
      <c r="Y468" s="236"/>
    </row>
    <row r="469" spans="2:25" outlineLevel="1" x14ac:dyDescent="0.25">
      <c r="B469" s="465"/>
      <c r="C469" s="272"/>
      <c r="D469" s="272"/>
      <c r="E469" s="273"/>
      <c r="F469" s="299" t="s">
        <v>70</v>
      </c>
      <c r="G469" s="220"/>
      <c r="H469" s="229"/>
      <c r="I469" s="230"/>
      <c r="J469" s="230"/>
      <c r="K469" s="233"/>
      <c r="L469" s="229"/>
      <c r="M469" s="230"/>
      <c r="N469" s="230"/>
      <c r="O469" s="230"/>
      <c r="P469" s="230"/>
      <c r="Q469" s="230"/>
      <c r="R469" s="230"/>
      <c r="S469" s="230"/>
      <c r="T469" s="230"/>
      <c r="U469" s="230"/>
      <c r="V469" s="233"/>
      <c r="W469" s="234"/>
      <c r="Y469" s="236"/>
    </row>
    <row r="470" spans="2:25" x14ac:dyDescent="0.25">
      <c r="B470" s="465"/>
      <c r="C470" s="272"/>
      <c r="D470" s="272" t="s">
        <v>71</v>
      </c>
      <c r="E470" s="273"/>
      <c r="F470" s="273"/>
      <c r="G470" s="367"/>
      <c r="H470" s="369"/>
      <c r="I470" s="369"/>
      <c r="J470" s="369"/>
      <c r="K470" s="370"/>
      <c r="L470" s="364"/>
      <c r="M470" s="364"/>
      <c r="N470" s="364"/>
      <c r="O470" s="364"/>
      <c r="P470" s="364"/>
      <c r="Q470" s="364"/>
      <c r="R470" s="364"/>
      <c r="S470" s="364"/>
      <c r="T470" s="364"/>
      <c r="U470" s="364"/>
      <c r="V470" s="365"/>
      <c r="W470" s="365"/>
      <c r="Y470" s="353"/>
    </row>
    <row r="471" spans="2:25" x14ac:dyDescent="0.25">
      <c r="B471" s="465"/>
      <c r="C471" s="272"/>
      <c r="D471" s="272"/>
      <c r="E471" s="273" t="s">
        <v>72</v>
      </c>
      <c r="F471" s="273"/>
      <c r="G471" s="367">
        <f t="shared" ref="G471:W471" si="102">SUBTOTAL(9,G472:G473)</f>
        <v>0</v>
      </c>
      <c r="H471" s="368">
        <f t="shared" si="102"/>
        <v>0</v>
      </c>
      <c r="I471" s="369">
        <f t="shared" si="102"/>
        <v>0</v>
      </c>
      <c r="J471" s="369">
        <f t="shared" si="102"/>
        <v>0</v>
      </c>
      <c r="K471" s="370">
        <f t="shared" si="102"/>
        <v>0</v>
      </c>
      <c r="L471" s="364">
        <f t="shared" si="102"/>
        <v>0</v>
      </c>
      <c r="M471" s="364">
        <f t="shared" si="102"/>
        <v>0</v>
      </c>
      <c r="N471" s="364">
        <f t="shared" si="102"/>
        <v>0</v>
      </c>
      <c r="O471" s="364">
        <f t="shared" si="102"/>
        <v>0</v>
      </c>
      <c r="P471" s="364">
        <f t="shared" si="102"/>
        <v>0</v>
      </c>
      <c r="Q471" s="364">
        <f t="shared" si="102"/>
        <v>0</v>
      </c>
      <c r="R471" s="364">
        <f t="shared" si="102"/>
        <v>0</v>
      </c>
      <c r="S471" s="364">
        <f t="shared" si="102"/>
        <v>0</v>
      </c>
      <c r="T471" s="364">
        <f t="shared" si="102"/>
        <v>0</v>
      </c>
      <c r="U471" s="364">
        <f t="shared" si="102"/>
        <v>0</v>
      </c>
      <c r="V471" s="364">
        <f t="shared" si="102"/>
        <v>0</v>
      </c>
      <c r="W471" s="366">
        <f t="shared" si="102"/>
        <v>0</v>
      </c>
      <c r="Y471" s="354"/>
    </row>
    <row r="472" spans="2:25" outlineLevel="1" x14ac:dyDescent="0.25">
      <c r="B472" s="465"/>
      <c r="C472" s="272"/>
      <c r="D472" s="272"/>
      <c r="E472" s="273"/>
      <c r="F472" s="299" t="s">
        <v>73</v>
      </c>
      <c r="G472" s="220"/>
      <c r="H472" s="229"/>
      <c r="I472" s="230"/>
      <c r="J472" s="230"/>
      <c r="K472" s="233"/>
      <c r="L472" s="229"/>
      <c r="M472" s="231"/>
      <c r="N472" s="230"/>
      <c r="O472" s="230"/>
      <c r="P472" s="230"/>
      <c r="Q472" s="230"/>
      <c r="R472" s="230"/>
      <c r="S472" s="230"/>
      <c r="T472" s="230"/>
      <c r="U472" s="229"/>
      <c r="V472" s="233"/>
      <c r="W472" s="234"/>
      <c r="Y472" s="236"/>
    </row>
    <row r="473" spans="2:25" outlineLevel="1" x14ac:dyDescent="0.25">
      <c r="B473" s="465"/>
      <c r="C473" s="272"/>
      <c r="D473" s="272"/>
      <c r="E473" s="273"/>
      <c r="F473" s="299" t="s">
        <v>74</v>
      </c>
      <c r="G473" s="220"/>
      <c r="H473" s="229"/>
      <c r="I473" s="230"/>
      <c r="J473" s="230"/>
      <c r="K473" s="233"/>
      <c r="L473" s="229"/>
      <c r="M473" s="231"/>
      <c r="N473" s="230"/>
      <c r="O473" s="230"/>
      <c r="P473" s="230"/>
      <c r="Q473" s="230"/>
      <c r="R473" s="230"/>
      <c r="S473" s="230"/>
      <c r="T473" s="230"/>
      <c r="U473" s="229"/>
      <c r="V473" s="233"/>
      <c r="W473" s="234"/>
      <c r="Y473" s="236"/>
    </row>
    <row r="474" spans="2:25" x14ac:dyDescent="0.25">
      <c r="B474" s="465"/>
      <c r="C474" s="272"/>
      <c r="D474" s="272"/>
      <c r="E474" s="273" t="s">
        <v>75</v>
      </c>
      <c r="F474" s="273"/>
      <c r="G474" s="367">
        <f t="shared" ref="G474:W474" si="103">SUBTOTAL(9,G475:G476)</f>
        <v>0</v>
      </c>
      <c r="H474" s="368">
        <f t="shared" si="103"/>
        <v>0</v>
      </c>
      <c r="I474" s="369">
        <f t="shared" si="103"/>
        <v>0</v>
      </c>
      <c r="J474" s="369">
        <f t="shared" si="103"/>
        <v>0</v>
      </c>
      <c r="K474" s="370">
        <f t="shared" si="103"/>
        <v>0</v>
      </c>
      <c r="L474" s="364">
        <f t="shared" si="103"/>
        <v>0</v>
      </c>
      <c r="M474" s="364">
        <f t="shared" si="103"/>
        <v>0</v>
      </c>
      <c r="N474" s="364">
        <f t="shared" si="103"/>
        <v>0</v>
      </c>
      <c r="O474" s="364">
        <f t="shared" si="103"/>
        <v>0</v>
      </c>
      <c r="P474" s="364">
        <f t="shared" si="103"/>
        <v>0</v>
      </c>
      <c r="Q474" s="364">
        <f t="shared" si="103"/>
        <v>0</v>
      </c>
      <c r="R474" s="364">
        <f t="shared" si="103"/>
        <v>0</v>
      </c>
      <c r="S474" s="364">
        <f t="shared" si="103"/>
        <v>0</v>
      </c>
      <c r="T474" s="364">
        <f t="shared" si="103"/>
        <v>0</v>
      </c>
      <c r="U474" s="364">
        <f t="shared" si="103"/>
        <v>0</v>
      </c>
      <c r="V474" s="364">
        <f t="shared" si="103"/>
        <v>0</v>
      </c>
      <c r="W474" s="366">
        <f t="shared" si="103"/>
        <v>0</v>
      </c>
      <c r="Y474" s="238"/>
    </row>
    <row r="475" spans="2:25" outlineLevel="1" x14ac:dyDescent="0.25">
      <c r="B475" s="465"/>
      <c r="C475" s="272"/>
      <c r="D475" s="272"/>
      <c r="E475" s="273"/>
      <c r="F475" s="299" t="s">
        <v>76</v>
      </c>
      <c r="G475" s="220"/>
      <c r="H475" s="229"/>
      <c r="I475" s="230"/>
      <c r="J475" s="230"/>
      <c r="K475" s="233"/>
      <c r="L475" s="229"/>
      <c r="M475" s="231"/>
      <c r="N475" s="230"/>
      <c r="O475" s="230"/>
      <c r="P475" s="230"/>
      <c r="Q475" s="230"/>
      <c r="R475" s="230"/>
      <c r="S475" s="230"/>
      <c r="T475" s="230"/>
      <c r="U475" s="229"/>
      <c r="V475" s="233"/>
      <c r="W475" s="234"/>
      <c r="Y475" s="236"/>
    </row>
    <row r="476" spans="2:25" outlineLevel="1" x14ac:dyDescent="0.25">
      <c r="B476" s="465"/>
      <c r="C476" s="272"/>
      <c r="D476" s="272"/>
      <c r="E476" s="273"/>
      <c r="F476" s="299" t="s">
        <v>77</v>
      </c>
      <c r="G476" s="220"/>
      <c r="H476" s="229"/>
      <c r="I476" s="230"/>
      <c r="J476" s="230"/>
      <c r="K476" s="233"/>
      <c r="L476" s="229"/>
      <c r="M476" s="231"/>
      <c r="N476" s="230"/>
      <c r="O476" s="230"/>
      <c r="P476" s="230"/>
      <c r="Q476" s="230"/>
      <c r="R476" s="230"/>
      <c r="S476" s="230"/>
      <c r="T476" s="230"/>
      <c r="U476" s="229"/>
      <c r="V476" s="233"/>
      <c r="W476" s="234"/>
      <c r="Y476" s="236"/>
    </row>
    <row r="477" spans="2:25" x14ac:dyDescent="0.25">
      <c r="B477" s="465"/>
      <c r="C477" s="272"/>
      <c r="D477" s="272"/>
      <c r="E477" s="273" t="s">
        <v>78</v>
      </c>
      <c r="F477" s="273"/>
      <c r="G477" s="367">
        <f t="shared" ref="G477:W477" si="104">SUBTOTAL(9,G478:G479)</f>
        <v>0</v>
      </c>
      <c r="H477" s="368">
        <f t="shared" si="104"/>
        <v>0</v>
      </c>
      <c r="I477" s="369">
        <f t="shared" si="104"/>
        <v>0</v>
      </c>
      <c r="J477" s="369">
        <f t="shared" si="104"/>
        <v>0</v>
      </c>
      <c r="K477" s="370">
        <f t="shared" si="104"/>
        <v>0</v>
      </c>
      <c r="L477" s="364">
        <f t="shared" si="104"/>
        <v>0</v>
      </c>
      <c r="M477" s="364">
        <f t="shared" si="104"/>
        <v>0</v>
      </c>
      <c r="N477" s="364">
        <f t="shared" si="104"/>
        <v>0</v>
      </c>
      <c r="O477" s="364">
        <f t="shared" si="104"/>
        <v>0</v>
      </c>
      <c r="P477" s="364">
        <f t="shared" si="104"/>
        <v>0</v>
      </c>
      <c r="Q477" s="364">
        <f t="shared" si="104"/>
        <v>0</v>
      </c>
      <c r="R477" s="364">
        <f t="shared" si="104"/>
        <v>0</v>
      </c>
      <c r="S477" s="364">
        <f t="shared" si="104"/>
        <v>0</v>
      </c>
      <c r="T477" s="364">
        <f t="shared" si="104"/>
        <v>0</v>
      </c>
      <c r="U477" s="364">
        <f t="shared" si="104"/>
        <v>0</v>
      </c>
      <c r="V477" s="364">
        <f t="shared" si="104"/>
        <v>0</v>
      </c>
      <c r="W477" s="366">
        <f t="shared" si="104"/>
        <v>0</v>
      </c>
      <c r="Y477" s="238"/>
    </row>
    <row r="478" spans="2:25" outlineLevel="1" x14ac:dyDescent="0.25">
      <c r="B478" s="465"/>
      <c r="C478" s="272"/>
      <c r="D478" s="272"/>
      <c r="E478" s="273"/>
      <c r="F478" s="299" t="s">
        <v>79</v>
      </c>
      <c r="G478" s="220"/>
      <c r="H478" s="229"/>
      <c r="I478" s="230"/>
      <c r="J478" s="230"/>
      <c r="K478" s="233"/>
      <c r="L478" s="229"/>
      <c r="M478" s="231"/>
      <c r="N478" s="230"/>
      <c r="O478" s="230"/>
      <c r="P478" s="230"/>
      <c r="Q478" s="230"/>
      <c r="R478" s="230"/>
      <c r="S478" s="230"/>
      <c r="T478" s="230"/>
      <c r="U478" s="229"/>
      <c r="V478" s="233"/>
      <c r="W478" s="234"/>
      <c r="Y478" s="236"/>
    </row>
    <row r="479" spans="2:25" outlineLevel="1" x14ac:dyDescent="0.25">
      <c r="B479" s="465"/>
      <c r="C479" s="272"/>
      <c r="D479" s="272"/>
      <c r="E479" s="273"/>
      <c r="F479" s="299" t="s">
        <v>80</v>
      </c>
      <c r="G479" s="220"/>
      <c r="H479" s="229"/>
      <c r="I479" s="230"/>
      <c r="J479" s="230"/>
      <c r="K479" s="233"/>
      <c r="L479" s="229"/>
      <c r="M479" s="231"/>
      <c r="N479" s="230"/>
      <c r="O479" s="230"/>
      <c r="P479" s="230"/>
      <c r="Q479" s="230"/>
      <c r="R479" s="230"/>
      <c r="S479" s="230"/>
      <c r="T479" s="230"/>
      <c r="U479" s="229"/>
      <c r="V479" s="233"/>
      <c r="W479" s="234"/>
      <c r="Y479" s="236"/>
    </row>
    <row r="480" spans="2:25" x14ac:dyDescent="0.25">
      <c r="B480" s="465"/>
      <c r="C480" s="272"/>
      <c r="D480" s="272"/>
      <c r="E480" s="273" t="s">
        <v>81</v>
      </c>
      <c r="F480" s="273"/>
      <c r="G480" s="367">
        <f t="shared" ref="G480:W480" si="105">SUBTOTAL(9,G481:G482)</f>
        <v>0</v>
      </c>
      <c r="H480" s="368">
        <f t="shared" si="105"/>
        <v>0</v>
      </c>
      <c r="I480" s="369">
        <f t="shared" si="105"/>
        <v>0</v>
      </c>
      <c r="J480" s="369">
        <f t="shared" si="105"/>
        <v>0</v>
      </c>
      <c r="K480" s="370">
        <f t="shared" si="105"/>
        <v>0</v>
      </c>
      <c r="L480" s="364">
        <f t="shared" si="105"/>
        <v>0</v>
      </c>
      <c r="M480" s="364">
        <f t="shared" si="105"/>
        <v>0</v>
      </c>
      <c r="N480" s="364">
        <f t="shared" si="105"/>
        <v>0</v>
      </c>
      <c r="O480" s="364">
        <f t="shared" si="105"/>
        <v>0</v>
      </c>
      <c r="P480" s="364">
        <f t="shared" si="105"/>
        <v>0</v>
      </c>
      <c r="Q480" s="364">
        <f t="shared" si="105"/>
        <v>0</v>
      </c>
      <c r="R480" s="364">
        <f t="shared" si="105"/>
        <v>0</v>
      </c>
      <c r="S480" s="364">
        <f t="shared" si="105"/>
        <v>0</v>
      </c>
      <c r="T480" s="364">
        <f t="shared" si="105"/>
        <v>0</v>
      </c>
      <c r="U480" s="364">
        <f t="shared" si="105"/>
        <v>0</v>
      </c>
      <c r="V480" s="364">
        <f t="shared" si="105"/>
        <v>0</v>
      </c>
      <c r="W480" s="366">
        <f t="shared" si="105"/>
        <v>0</v>
      </c>
      <c r="Y480" s="238"/>
    </row>
    <row r="481" spans="2:25" outlineLevel="1" x14ac:dyDescent="0.25">
      <c r="B481" s="465"/>
      <c r="C481" s="272"/>
      <c r="D481" s="272"/>
      <c r="E481" s="273"/>
      <c r="F481" s="299" t="s">
        <v>82</v>
      </c>
      <c r="G481" s="220"/>
      <c r="H481" s="229"/>
      <c r="I481" s="230"/>
      <c r="J481" s="230"/>
      <c r="K481" s="233"/>
      <c r="L481" s="229"/>
      <c r="M481" s="231"/>
      <c r="N481" s="230"/>
      <c r="O481" s="230"/>
      <c r="P481" s="230"/>
      <c r="Q481" s="230"/>
      <c r="R481" s="230"/>
      <c r="S481" s="230"/>
      <c r="T481" s="230"/>
      <c r="U481" s="229"/>
      <c r="V481" s="233"/>
      <c r="W481" s="234"/>
      <c r="Y481" s="236"/>
    </row>
    <row r="482" spans="2:25" outlineLevel="1" x14ac:dyDescent="0.25">
      <c r="B482" s="465"/>
      <c r="C482" s="272"/>
      <c r="D482" s="272"/>
      <c r="E482" s="273"/>
      <c r="F482" s="299" t="s">
        <v>83</v>
      </c>
      <c r="G482" s="220"/>
      <c r="H482" s="229"/>
      <c r="I482" s="230"/>
      <c r="J482" s="230"/>
      <c r="K482" s="233"/>
      <c r="L482" s="229"/>
      <c r="M482" s="231"/>
      <c r="N482" s="230"/>
      <c r="O482" s="230"/>
      <c r="P482" s="230"/>
      <c r="Q482" s="230"/>
      <c r="R482" s="230"/>
      <c r="S482" s="230"/>
      <c r="T482" s="230"/>
      <c r="U482" s="229"/>
      <c r="V482" s="233"/>
      <c r="W482" s="234"/>
      <c r="Y482" s="236"/>
    </row>
    <row r="483" spans="2:25" x14ac:dyDescent="0.25">
      <c r="B483" s="465"/>
      <c r="C483" s="272"/>
      <c r="D483" s="272"/>
      <c r="E483" s="273" t="s">
        <v>84</v>
      </c>
      <c r="F483" s="273"/>
      <c r="G483" s="367">
        <f t="shared" ref="G483:W483" si="106">SUBTOTAL(9,G484:G485)</f>
        <v>0</v>
      </c>
      <c r="H483" s="368">
        <f t="shared" si="106"/>
        <v>0</v>
      </c>
      <c r="I483" s="369">
        <f t="shared" si="106"/>
        <v>0</v>
      </c>
      <c r="J483" s="369">
        <f t="shared" si="106"/>
        <v>0</v>
      </c>
      <c r="K483" s="370">
        <f t="shared" si="106"/>
        <v>0</v>
      </c>
      <c r="L483" s="364">
        <f t="shared" si="106"/>
        <v>0</v>
      </c>
      <c r="M483" s="364">
        <f t="shared" si="106"/>
        <v>0</v>
      </c>
      <c r="N483" s="364">
        <f t="shared" si="106"/>
        <v>0</v>
      </c>
      <c r="O483" s="364">
        <f t="shared" si="106"/>
        <v>0</v>
      </c>
      <c r="P483" s="364">
        <f t="shared" si="106"/>
        <v>0</v>
      </c>
      <c r="Q483" s="364">
        <f t="shared" si="106"/>
        <v>0</v>
      </c>
      <c r="R483" s="364">
        <f t="shared" si="106"/>
        <v>0</v>
      </c>
      <c r="S483" s="364">
        <f t="shared" si="106"/>
        <v>0</v>
      </c>
      <c r="T483" s="364">
        <f t="shared" si="106"/>
        <v>0</v>
      </c>
      <c r="U483" s="364">
        <f t="shared" si="106"/>
        <v>0</v>
      </c>
      <c r="V483" s="364">
        <f t="shared" si="106"/>
        <v>0</v>
      </c>
      <c r="W483" s="366">
        <f t="shared" si="106"/>
        <v>0</v>
      </c>
      <c r="Y483" s="238"/>
    </row>
    <row r="484" spans="2:25" outlineLevel="1" x14ac:dyDescent="0.25">
      <c r="B484" s="465"/>
      <c r="C484" s="272"/>
      <c r="D484" s="272"/>
      <c r="E484" s="273"/>
      <c r="F484" s="299" t="s">
        <v>85</v>
      </c>
      <c r="G484" s="220"/>
      <c r="H484" s="229"/>
      <c r="I484" s="230"/>
      <c r="J484" s="230"/>
      <c r="K484" s="233"/>
      <c r="L484" s="229"/>
      <c r="M484" s="231"/>
      <c r="N484" s="230"/>
      <c r="O484" s="230"/>
      <c r="P484" s="230"/>
      <c r="Q484" s="230"/>
      <c r="R484" s="230"/>
      <c r="S484" s="230"/>
      <c r="T484" s="230"/>
      <c r="U484" s="229"/>
      <c r="V484" s="233"/>
      <c r="W484" s="234"/>
      <c r="Y484" s="236"/>
    </row>
    <row r="485" spans="2:25" outlineLevel="1" x14ac:dyDescent="0.25">
      <c r="B485" s="465"/>
      <c r="C485" s="272"/>
      <c r="D485" s="272"/>
      <c r="E485" s="273"/>
      <c r="F485" s="299" t="s">
        <v>86</v>
      </c>
      <c r="G485" s="220"/>
      <c r="H485" s="229"/>
      <c r="I485" s="230"/>
      <c r="J485" s="230"/>
      <c r="K485" s="233"/>
      <c r="L485" s="229"/>
      <c r="M485" s="231"/>
      <c r="N485" s="230"/>
      <c r="O485" s="230"/>
      <c r="P485" s="230"/>
      <c r="Q485" s="230"/>
      <c r="R485" s="230"/>
      <c r="S485" s="230"/>
      <c r="T485" s="230"/>
      <c r="U485" s="229"/>
      <c r="V485" s="233"/>
      <c r="W485" s="234"/>
      <c r="Y485" s="236"/>
    </row>
    <row r="486" spans="2:25" x14ac:dyDescent="0.25">
      <c r="B486" s="465"/>
      <c r="C486" s="272"/>
      <c r="D486" s="272"/>
      <c r="E486" s="273" t="s">
        <v>87</v>
      </c>
      <c r="F486" s="273"/>
      <c r="G486" s="367">
        <f t="shared" ref="G486:W486" si="107">SUBTOTAL(9,G487:G488)</f>
        <v>0</v>
      </c>
      <c r="H486" s="368">
        <f t="shared" si="107"/>
        <v>0</v>
      </c>
      <c r="I486" s="369">
        <f t="shared" si="107"/>
        <v>0</v>
      </c>
      <c r="J486" s="369">
        <f t="shared" si="107"/>
        <v>0</v>
      </c>
      <c r="K486" s="370">
        <f t="shared" si="107"/>
        <v>0</v>
      </c>
      <c r="L486" s="364">
        <f t="shared" si="107"/>
        <v>0</v>
      </c>
      <c r="M486" s="364">
        <f t="shared" si="107"/>
        <v>0</v>
      </c>
      <c r="N486" s="364">
        <f t="shared" si="107"/>
        <v>0</v>
      </c>
      <c r="O486" s="364">
        <f t="shared" si="107"/>
        <v>0</v>
      </c>
      <c r="P486" s="364">
        <f t="shared" si="107"/>
        <v>0</v>
      </c>
      <c r="Q486" s="364">
        <f t="shared" si="107"/>
        <v>0</v>
      </c>
      <c r="R486" s="364">
        <f t="shared" si="107"/>
        <v>0</v>
      </c>
      <c r="S486" s="364">
        <f t="shared" si="107"/>
        <v>0</v>
      </c>
      <c r="T486" s="364">
        <f t="shared" si="107"/>
        <v>0</v>
      </c>
      <c r="U486" s="364">
        <f t="shared" si="107"/>
        <v>0</v>
      </c>
      <c r="V486" s="364">
        <f t="shared" si="107"/>
        <v>0</v>
      </c>
      <c r="W486" s="366">
        <f t="shared" si="107"/>
        <v>0</v>
      </c>
      <c r="Y486" s="238"/>
    </row>
    <row r="487" spans="2:25" outlineLevel="1" x14ac:dyDescent="0.25">
      <c r="B487" s="465"/>
      <c r="C487" s="272"/>
      <c r="D487" s="272"/>
      <c r="E487" s="273"/>
      <c r="F487" s="299" t="s">
        <v>88</v>
      </c>
      <c r="G487" s="220"/>
      <c r="H487" s="229"/>
      <c r="I487" s="230"/>
      <c r="J487" s="230"/>
      <c r="K487" s="233"/>
      <c r="L487" s="229"/>
      <c r="M487" s="231"/>
      <c r="N487" s="230"/>
      <c r="O487" s="230"/>
      <c r="P487" s="230"/>
      <c r="Q487" s="230"/>
      <c r="R487" s="230"/>
      <c r="S487" s="230"/>
      <c r="T487" s="230"/>
      <c r="U487" s="229"/>
      <c r="V487" s="233"/>
      <c r="W487" s="234"/>
      <c r="Y487" s="236"/>
    </row>
    <row r="488" spans="2:25" outlineLevel="1" x14ac:dyDescent="0.25">
      <c r="B488" s="465"/>
      <c r="C488" s="272"/>
      <c r="D488" s="272"/>
      <c r="E488" s="273"/>
      <c r="F488" s="299" t="s">
        <v>89</v>
      </c>
      <c r="G488" s="220"/>
      <c r="H488" s="229"/>
      <c r="I488" s="230"/>
      <c r="J488" s="230"/>
      <c r="K488" s="233"/>
      <c r="L488" s="229"/>
      <c r="M488" s="231"/>
      <c r="N488" s="230"/>
      <c r="O488" s="230"/>
      <c r="P488" s="230"/>
      <c r="Q488" s="230"/>
      <c r="R488" s="230"/>
      <c r="S488" s="230"/>
      <c r="T488" s="230"/>
      <c r="U488" s="229"/>
      <c r="V488" s="233"/>
      <c r="W488" s="234"/>
      <c r="Y488" s="236"/>
    </row>
    <row r="489" spans="2:25" x14ac:dyDescent="0.25">
      <c r="B489" s="465"/>
      <c r="C489" s="272"/>
      <c r="D489" s="272" t="s">
        <v>90</v>
      </c>
      <c r="E489" s="273"/>
      <c r="F489" s="273"/>
      <c r="G489" s="367">
        <f>SUBTOTAL(9,G490:G492)</f>
        <v>0</v>
      </c>
      <c r="H489" s="369">
        <f t="shared" ref="H489:W489" si="108">SUBTOTAL(9,H490:H492)</f>
        <v>0</v>
      </c>
      <c r="I489" s="369">
        <f t="shared" si="108"/>
        <v>0</v>
      </c>
      <c r="J489" s="369">
        <f t="shared" si="108"/>
        <v>0</v>
      </c>
      <c r="K489" s="370">
        <f t="shared" si="108"/>
        <v>0</v>
      </c>
      <c r="L489" s="364">
        <f t="shared" si="108"/>
        <v>0</v>
      </c>
      <c r="M489" s="364">
        <f t="shared" si="108"/>
        <v>0</v>
      </c>
      <c r="N489" s="364">
        <f t="shared" si="108"/>
        <v>0</v>
      </c>
      <c r="O489" s="364">
        <f t="shared" si="108"/>
        <v>0</v>
      </c>
      <c r="P489" s="364">
        <f t="shared" si="108"/>
        <v>0</v>
      </c>
      <c r="Q489" s="364">
        <f t="shared" si="108"/>
        <v>0</v>
      </c>
      <c r="R489" s="364">
        <f t="shared" si="108"/>
        <v>0</v>
      </c>
      <c r="S489" s="364">
        <f t="shared" si="108"/>
        <v>0</v>
      </c>
      <c r="T489" s="364">
        <f t="shared" si="108"/>
        <v>0</v>
      </c>
      <c r="U489" s="364">
        <f t="shared" si="108"/>
        <v>0</v>
      </c>
      <c r="V489" s="365">
        <f t="shared" si="108"/>
        <v>0</v>
      </c>
      <c r="W489" s="365">
        <f t="shared" si="108"/>
        <v>0</v>
      </c>
      <c r="Y489" s="238"/>
    </row>
    <row r="490" spans="2:25" outlineLevel="1" x14ac:dyDescent="0.25">
      <c r="B490" s="465"/>
      <c r="C490" s="272"/>
      <c r="D490" s="272"/>
      <c r="E490" s="273"/>
      <c r="F490" s="299" t="s">
        <v>91</v>
      </c>
      <c r="G490" s="220"/>
      <c r="H490" s="229"/>
      <c r="I490" s="230"/>
      <c r="J490" s="230"/>
      <c r="K490" s="233"/>
      <c r="L490" s="229"/>
      <c r="M490" s="231"/>
      <c r="N490" s="230"/>
      <c r="O490" s="230"/>
      <c r="P490" s="230"/>
      <c r="Q490" s="230"/>
      <c r="R490" s="230"/>
      <c r="S490" s="230"/>
      <c r="T490" s="230"/>
      <c r="U490" s="229"/>
      <c r="V490" s="233"/>
      <c r="W490" s="234"/>
      <c r="Y490" s="236"/>
    </row>
    <row r="491" spans="2:25" outlineLevel="1" x14ac:dyDescent="0.25">
      <c r="B491" s="465"/>
      <c r="C491" s="272"/>
      <c r="D491" s="272"/>
      <c r="E491" s="273"/>
      <c r="F491" s="299" t="s">
        <v>92</v>
      </c>
      <c r="G491" s="220"/>
      <c r="H491" s="229"/>
      <c r="I491" s="230"/>
      <c r="J491" s="230"/>
      <c r="K491" s="233"/>
      <c r="L491" s="229"/>
      <c r="M491" s="231"/>
      <c r="N491" s="230"/>
      <c r="O491" s="230"/>
      <c r="P491" s="230"/>
      <c r="Q491" s="230"/>
      <c r="R491" s="230"/>
      <c r="S491" s="230"/>
      <c r="T491" s="230"/>
      <c r="U491" s="229"/>
      <c r="V491" s="233"/>
      <c r="W491" s="234"/>
      <c r="Y491" s="236"/>
    </row>
    <row r="492" spans="2:25" outlineLevel="1" x14ac:dyDescent="0.25">
      <c r="B492" s="465"/>
      <c r="C492" s="272"/>
      <c r="D492" s="272"/>
      <c r="E492" s="273"/>
      <c r="F492" s="299" t="s">
        <v>93</v>
      </c>
      <c r="G492" s="220"/>
      <c r="H492" s="229"/>
      <c r="I492" s="230"/>
      <c r="J492" s="230"/>
      <c r="K492" s="233"/>
      <c r="L492" s="229"/>
      <c r="M492" s="231"/>
      <c r="N492" s="230"/>
      <c r="O492" s="230"/>
      <c r="P492" s="230"/>
      <c r="Q492" s="230"/>
      <c r="R492" s="230"/>
      <c r="S492" s="230"/>
      <c r="T492" s="230"/>
      <c r="U492" s="229"/>
      <c r="V492" s="233"/>
      <c r="W492" s="234"/>
      <c r="Y492" s="236"/>
    </row>
    <row r="493" spans="2:25" ht="13.5" customHeight="1" x14ac:dyDescent="0.25">
      <c r="B493" s="465"/>
      <c r="C493" s="275"/>
      <c r="D493" s="272" t="s">
        <v>94</v>
      </c>
      <c r="E493" s="273"/>
      <c r="F493" s="273"/>
      <c r="G493" s="367">
        <f>SUBTOTAL(9,G494:G495)</f>
        <v>0</v>
      </c>
      <c r="H493" s="369">
        <f t="shared" ref="H493:W493" si="109">SUBTOTAL(9,H494:H495)</f>
        <v>0</v>
      </c>
      <c r="I493" s="369">
        <f t="shared" si="109"/>
        <v>0</v>
      </c>
      <c r="J493" s="369">
        <f t="shared" si="109"/>
        <v>0</v>
      </c>
      <c r="K493" s="370">
        <f t="shared" si="109"/>
        <v>0</v>
      </c>
      <c r="L493" s="364">
        <f t="shared" si="109"/>
        <v>0</v>
      </c>
      <c r="M493" s="364">
        <f t="shared" si="109"/>
        <v>0</v>
      </c>
      <c r="N493" s="364">
        <f t="shared" si="109"/>
        <v>0</v>
      </c>
      <c r="O493" s="364">
        <f t="shared" si="109"/>
        <v>0</v>
      </c>
      <c r="P493" s="364">
        <f t="shared" si="109"/>
        <v>0</v>
      </c>
      <c r="Q493" s="364">
        <f t="shared" si="109"/>
        <v>0</v>
      </c>
      <c r="R493" s="364">
        <f t="shared" si="109"/>
        <v>0</v>
      </c>
      <c r="S493" s="364">
        <f t="shared" si="109"/>
        <v>0</v>
      </c>
      <c r="T493" s="364">
        <f t="shared" si="109"/>
        <v>0</v>
      </c>
      <c r="U493" s="364">
        <f t="shared" si="109"/>
        <v>0</v>
      </c>
      <c r="V493" s="365">
        <f t="shared" si="109"/>
        <v>0</v>
      </c>
      <c r="W493" s="365">
        <f t="shared" si="109"/>
        <v>0</v>
      </c>
      <c r="Y493" s="238"/>
    </row>
    <row r="494" spans="2:25" outlineLevel="1" x14ac:dyDescent="0.25">
      <c r="B494" s="465"/>
      <c r="C494" s="272"/>
      <c r="D494" s="272"/>
      <c r="E494" s="273"/>
      <c r="F494" s="299" t="s">
        <v>95</v>
      </c>
      <c r="G494" s="220"/>
      <c r="H494" s="229"/>
      <c r="I494" s="230"/>
      <c r="J494" s="230"/>
      <c r="K494" s="233"/>
      <c r="L494" s="229"/>
      <c r="M494" s="231"/>
      <c r="N494" s="230"/>
      <c r="O494" s="230"/>
      <c r="P494" s="230"/>
      <c r="Q494" s="230"/>
      <c r="R494" s="230"/>
      <c r="S494" s="230"/>
      <c r="T494" s="230"/>
      <c r="U494" s="229"/>
      <c r="V494" s="233"/>
      <c r="W494" s="234"/>
      <c r="Y494" s="236"/>
    </row>
    <row r="495" spans="2:25" outlineLevel="1" x14ac:dyDescent="0.25">
      <c r="B495" s="465"/>
      <c r="C495" s="272"/>
      <c r="D495" s="272"/>
      <c r="E495" s="273"/>
      <c r="F495" s="299" t="s">
        <v>96</v>
      </c>
      <c r="G495" s="220"/>
      <c r="H495" s="229"/>
      <c r="I495" s="230"/>
      <c r="J495" s="230"/>
      <c r="K495" s="233"/>
      <c r="L495" s="229"/>
      <c r="M495" s="231"/>
      <c r="N495" s="230"/>
      <c r="O495" s="230"/>
      <c r="P495" s="230"/>
      <c r="Q495" s="230"/>
      <c r="R495" s="230"/>
      <c r="S495" s="230"/>
      <c r="T495" s="230"/>
      <c r="U495" s="229"/>
      <c r="V495" s="233"/>
      <c r="W495" s="234"/>
      <c r="Y495" s="236"/>
    </row>
    <row r="496" spans="2:25" x14ac:dyDescent="0.25">
      <c r="B496" s="465"/>
      <c r="C496" s="272" t="s">
        <v>260</v>
      </c>
      <c r="D496" s="272"/>
      <c r="E496" s="273"/>
      <c r="F496" s="275"/>
      <c r="G496" s="367"/>
      <c r="H496" s="369"/>
      <c r="I496" s="369"/>
      <c r="J496" s="369"/>
      <c r="K496" s="370"/>
      <c r="L496" s="364"/>
      <c r="M496" s="364"/>
      <c r="N496" s="364"/>
      <c r="O496" s="364"/>
      <c r="P496" s="364"/>
      <c r="Q496" s="364"/>
      <c r="R496" s="364"/>
      <c r="S496" s="364"/>
      <c r="T496" s="364"/>
      <c r="U496" s="364"/>
      <c r="V496" s="365"/>
      <c r="W496" s="365"/>
      <c r="Y496" s="353"/>
    </row>
    <row r="497" spans="2:25" x14ac:dyDescent="0.25">
      <c r="B497" s="465"/>
      <c r="C497" s="272"/>
      <c r="D497" s="272" t="s">
        <v>261</v>
      </c>
      <c r="E497" s="273"/>
      <c r="F497" s="275"/>
      <c r="G497" s="367">
        <f>SUBTOTAL(9,G498:G499)</f>
        <v>0</v>
      </c>
      <c r="H497" s="368">
        <f t="shared" ref="H497:W497" si="110">SUBTOTAL(9,H499)</f>
        <v>0</v>
      </c>
      <c r="I497" s="369">
        <f t="shared" si="110"/>
        <v>0</v>
      </c>
      <c r="J497" s="369">
        <f t="shared" si="110"/>
        <v>0</v>
      </c>
      <c r="K497" s="370">
        <f t="shared" si="110"/>
        <v>0</v>
      </c>
      <c r="L497" s="364">
        <f t="shared" si="110"/>
        <v>0</v>
      </c>
      <c r="M497" s="364">
        <f t="shared" si="110"/>
        <v>0</v>
      </c>
      <c r="N497" s="364">
        <f t="shared" si="110"/>
        <v>0</v>
      </c>
      <c r="O497" s="364">
        <f t="shared" si="110"/>
        <v>0</v>
      </c>
      <c r="P497" s="364">
        <f t="shared" si="110"/>
        <v>0</v>
      </c>
      <c r="Q497" s="364">
        <f t="shared" si="110"/>
        <v>0</v>
      </c>
      <c r="R497" s="364">
        <f t="shared" si="110"/>
        <v>0</v>
      </c>
      <c r="S497" s="364">
        <f t="shared" si="110"/>
        <v>0</v>
      </c>
      <c r="T497" s="364">
        <f t="shared" si="110"/>
        <v>0</v>
      </c>
      <c r="U497" s="364">
        <f t="shared" si="110"/>
        <v>0</v>
      </c>
      <c r="V497" s="364">
        <f t="shared" si="110"/>
        <v>0</v>
      </c>
      <c r="W497" s="366">
        <f t="shared" si="110"/>
        <v>0</v>
      </c>
      <c r="Y497" s="354"/>
    </row>
    <row r="498" spans="2:25" outlineLevel="1" x14ac:dyDescent="0.25">
      <c r="B498" s="465"/>
      <c r="C498" s="273"/>
      <c r="D498" s="273"/>
      <c r="E498" s="273"/>
      <c r="F498" s="458" t="s">
        <v>262</v>
      </c>
      <c r="G498" s="221"/>
      <c r="H498" s="369"/>
      <c r="I498" s="369"/>
      <c r="J498" s="369"/>
      <c r="K498" s="370"/>
      <c r="L498" s="364"/>
      <c r="M498" s="364"/>
      <c r="N498" s="364"/>
      <c r="O498" s="364"/>
      <c r="P498" s="364"/>
      <c r="Q498" s="364"/>
      <c r="R498" s="364"/>
      <c r="S498" s="364"/>
      <c r="T498" s="364"/>
      <c r="U498" s="364"/>
      <c r="V498" s="365"/>
      <c r="W498" s="365"/>
      <c r="Y498" s="236"/>
    </row>
    <row r="499" spans="2:25" outlineLevel="1" x14ac:dyDescent="0.25">
      <c r="B499" s="465"/>
      <c r="C499" s="273"/>
      <c r="D499" s="273"/>
      <c r="E499" s="273"/>
      <c r="F499" s="299" t="s">
        <v>263</v>
      </c>
      <c r="G499" s="220"/>
      <c r="H499" s="229"/>
      <c r="I499" s="230"/>
      <c r="J499" s="230"/>
      <c r="K499" s="233"/>
      <c r="L499" s="229"/>
      <c r="M499" s="231"/>
      <c r="N499" s="230"/>
      <c r="O499" s="230"/>
      <c r="P499" s="230"/>
      <c r="Q499" s="230"/>
      <c r="R499" s="230"/>
      <c r="S499" s="230"/>
      <c r="T499" s="229"/>
      <c r="U499" s="230"/>
      <c r="V499" s="233"/>
      <c r="W499" s="234"/>
      <c r="Y499" s="236"/>
    </row>
    <row r="500" spans="2:25" x14ac:dyDescent="0.25">
      <c r="B500" s="465"/>
      <c r="C500" s="273"/>
      <c r="D500" s="272" t="s">
        <v>264</v>
      </c>
      <c r="E500" s="273"/>
      <c r="F500" s="273"/>
      <c r="G500" s="367">
        <f>SUBTOTAL(9,G501:G503)</f>
        <v>0</v>
      </c>
      <c r="H500" s="368">
        <f t="shared" ref="H500:W500" si="111">SUBTOTAL(9,H501:H503)</f>
        <v>0</v>
      </c>
      <c r="I500" s="369">
        <f t="shared" si="111"/>
        <v>0</v>
      </c>
      <c r="J500" s="369">
        <f t="shared" si="111"/>
        <v>0</v>
      </c>
      <c r="K500" s="370">
        <f t="shared" si="111"/>
        <v>0</v>
      </c>
      <c r="L500" s="364">
        <f t="shared" si="111"/>
        <v>0</v>
      </c>
      <c r="M500" s="364">
        <f t="shared" si="111"/>
        <v>0</v>
      </c>
      <c r="N500" s="364">
        <f t="shared" si="111"/>
        <v>0</v>
      </c>
      <c r="O500" s="364">
        <f t="shared" si="111"/>
        <v>0</v>
      </c>
      <c r="P500" s="364">
        <f t="shared" si="111"/>
        <v>0</v>
      </c>
      <c r="Q500" s="364">
        <f t="shared" si="111"/>
        <v>0</v>
      </c>
      <c r="R500" s="364">
        <f t="shared" si="111"/>
        <v>0</v>
      </c>
      <c r="S500" s="364">
        <f t="shared" si="111"/>
        <v>0</v>
      </c>
      <c r="T500" s="364">
        <f t="shared" si="111"/>
        <v>0</v>
      </c>
      <c r="U500" s="364">
        <f t="shared" si="111"/>
        <v>0</v>
      </c>
      <c r="V500" s="364">
        <f t="shared" si="111"/>
        <v>0</v>
      </c>
      <c r="W500" s="366">
        <f t="shared" si="111"/>
        <v>0</v>
      </c>
      <c r="Y500" s="238"/>
    </row>
    <row r="501" spans="2:25" outlineLevel="1" x14ac:dyDescent="0.25">
      <c r="B501" s="465"/>
      <c r="C501" s="273"/>
      <c r="D501" s="273"/>
      <c r="E501" s="275"/>
      <c r="F501" s="299" t="s">
        <v>265</v>
      </c>
      <c r="G501" s="220"/>
      <c r="H501" s="229"/>
      <c r="I501" s="230"/>
      <c r="J501" s="230"/>
      <c r="K501" s="233"/>
      <c r="L501" s="229"/>
      <c r="M501" s="231"/>
      <c r="N501" s="230"/>
      <c r="O501" s="230"/>
      <c r="P501" s="230"/>
      <c r="Q501" s="230"/>
      <c r="R501" s="230"/>
      <c r="S501" s="230"/>
      <c r="T501" s="229"/>
      <c r="U501" s="230"/>
      <c r="V501" s="233"/>
      <c r="W501" s="234"/>
      <c r="Y501" s="236"/>
    </row>
    <row r="502" spans="2:25" outlineLevel="1" x14ac:dyDescent="0.25">
      <c r="B502" s="465"/>
      <c r="C502" s="273"/>
      <c r="D502" s="273"/>
      <c r="E502" s="275"/>
      <c r="F502" s="299" t="s">
        <v>266</v>
      </c>
      <c r="G502" s="220"/>
      <c r="H502" s="229"/>
      <c r="I502" s="230"/>
      <c r="J502" s="230"/>
      <c r="K502" s="233"/>
      <c r="L502" s="229"/>
      <c r="M502" s="231"/>
      <c r="N502" s="230"/>
      <c r="O502" s="230"/>
      <c r="P502" s="230"/>
      <c r="Q502" s="230"/>
      <c r="R502" s="230"/>
      <c r="S502" s="230"/>
      <c r="T502" s="229"/>
      <c r="U502" s="230"/>
      <c r="V502" s="233"/>
      <c r="W502" s="234"/>
      <c r="Y502" s="236"/>
    </row>
    <row r="503" spans="2:25" outlineLevel="1" x14ac:dyDescent="0.25">
      <c r="B503" s="465"/>
      <c r="C503" s="273"/>
      <c r="D503" s="273"/>
      <c r="E503" s="275"/>
      <c r="F503" s="299" t="s">
        <v>264</v>
      </c>
      <c r="G503" s="220"/>
      <c r="H503" s="368"/>
      <c r="I503" s="369"/>
      <c r="J503" s="369"/>
      <c r="K503" s="370"/>
      <c r="L503" s="364"/>
      <c r="M503" s="364"/>
      <c r="N503" s="364"/>
      <c r="O503" s="364"/>
      <c r="P503" s="364"/>
      <c r="Q503" s="364"/>
      <c r="R503" s="364"/>
      <c r="S503" s="364"/>
      <c r="T503" s="364"/>
      <c r="U503" s="364"/>
      <c r="V503" s="364"/>
      <c r="W503" s="366"/>
      <c r="Y503" s="236"/>
    </row>
    <row r="504" spans="2:25" x14ac:dyDescent="0.25">
      <c r="B504" s="465"/>
      <c r="C504" s="273"/>
      <c r="D504" s="272" t="s">
        <v>267</v>
      </c>
      <c r="E504" s="275"/>
      <c r="F504" s="273"/>
      <c r="G504" s="367">
        <f>SUBTOTAL(9,G505:G507)</f>
        <v>0</v>
      </c>
      <c r="H504" s="369"/>
      <c r="I504" s="369"/>
      <c r="J504" s="369"/>
      <c r="K504" s="370"/>
      <c r="L504" s="364"/>
      <c r="M504" s="364"/>
      <c r="N504" s="364"/>
      <c r="O504" s="364"/>
      <c r="P504" s="364"/>
      <c r="Q504" s="364"/>
      <c r="R504" s="364"/>
      <c r="S504" s="364"/>
      <c r="T504" s="364"/>
      <c r="U504" s="364"/>
      <c r="V504" s="365"/>
      <c r="W504" s="365"/>
      <c r="Y504" s="238"/>
    </row>
    <row r="505" spans="2:25" outlineLevel="1" x14ac:dyDescent="0.25">
      <c r="B505" s="465"/>
      <c r="C505" s="273"/>
      <c r="D505" s="272"/>
      <c r="E505" s="275"/>
      <c r="F505" s="299" t="s">
        <v>268</v>
      </c>
      <c r="G505" s="220"/>
      <c r="H505" s="369"/>
      <c r="I505" s="369"/>
      <c r="J505" s="369"/>
      <c r="K505" s="370"/>
      <c r="L505" s="364"/>
      <c r="M505" s="364"/>
      <c r="N505" s="364"/>
      <c r="O505" s="364"/>
      <c r="P505" s="364"/>
      <c r="Q505" s="364"/>
      <c r="R505" s="364"/>
      <c r="S505" s="364"/>
      <c r="T505" s="364"/>
      <c r="U505" s="364"/>
      <c r="V505" s="365"/>
      <c r="W505" s="365"/>
      <c r="Y505" s="236"/>
    </row>
    <row r="506" spans="2:25" outlineLevel="1" x14ac:dyDescent="0.25">
      <c r="B506" s="465"/>
      <c r="C506" s="273"/>
      <c r="D506" s="273"/>
      <c r="E506" s="275"/>
      <c r="F506" s="299" t="s">
        <v>269</v>
      </c>
      <c r="G506" s="220"/>
      <c r="H506" s="369"/>
      <c r="I506" s="369"/>
      <c r="J506" s="369"/>
      <c r="K506" s="370"/>
      <c r="L506" s="364"/>
      <c r="M506" s="364"/>
      <c r="N506" s="364"/>
      <c r="O506" s="364"/>
      <c r="P506" s="364"/>
      <c r="Q506" s="364"/>
      <c r="R506" s="364"/>
      <c r="S506" s="364"/>
      <c r="T506" s="364"/>
      <c r="U506" s="364"/>
      <c r="V506" s="365"/>
      <c r="W506" s="365"/>
      <c r="Y506" s="236"/>
    </row>
    <row r="507" spans="2:25" outlineLevel="1" x14ac:dyDescent="0.25">
      <c r="B507" s="465"/>
      <c r="C507" s="273"/>
      <c r="D507" s="273"/>
      <c r="E507" s="275"/>
      <c r="F507" s="299" t="s">
        <v>270</v>
      </c>
      <c r="G507" s="220"/>
      <c r="H507" s="369"/>
      <c r="I507" s="369"/>
      <c r="J507" s="369"/>
      <c r="K507" s="370"/>
      <c r="L507" s="364"/>
      <c r="M507" s="364"/>
      <c r="N507" s="364"/>
      <c r="O507" s="364"/>
      <c r="P507" s="364"/>
      <c r="Q507" s="364"/>
      <c r="R507" s="364"/>
      <c r="S507" s="364"/>
      <c r="T507" s="364"/>
      <c r="U507" s="364"/>
      <c r="V507" s="365"/>
      <c r="W507" s="365"/>
      <c r="Y507" s="236"/>
    </row>
    <row r="508" spans="2:25" x14ac:dyDescent="0.25">
      <c r="B508" s="465"/>
      <c r="C508" s="273"/>
      <c r="D508" s="272" t="s">
        <v>260</v>
      </c>
      <c r="E508" s="275"/>
      <c r="F508" s="273"/>
      <c r="G508" s="367">
        <f>SUBTOTAL(9,G509)</f>
        <v>0</v>
      </c>
      <c r="H508" s="369"/>
      <c r="I508" s="369"/>
      <c r="J508" s="369"/>
      <c r="K508" s="370"/>
      <c r="L508" s="364"/>
      <c r="M508" s="364"/>
      <c r="N508" s="364"/>
      <c r="O508" s="364"/>
      <c r="P508" s="364"/>
      <c r="Q508" s="364"/>
      <c r="R508" s="364"/>
      <c r="S508" s="364"/>
      <c r="T508" s="364"/>
      <c r="U508" s="364"/>
      <c r="V508" s="365"/>
      <c r="W508" s="365"/>
      <c r="Y508" s="238"/>
    </row>
    <row r="509" spans="2:25" outlineLevel="1" x14ac:dyDescent="0.25">
      <c r="B509" s="465"/>
      <c r="C509" s="273"/>
      <c r="D509" s="272"/>
      <c r="E509" s="275"/>
      <c r="F509" s="299" t="s">
        <v>260</v>
      </c>
      <c r="G509" s="220"/>
      <c r="H509" s="369"/>
      <c r="I509" s="369"/>
      <c r="J509" s="369"/>
      <c r="K509" s="370"/>
      <c r="L509" s="364"/>
      <c r="M509" s="364"/>
      <c r="N509" s="364"/>
      <c r="O509" s="364"/>
      <c r="P509" s="364"/>
      <c r="Q509" s="364"/>
      <c r="R509" s="364"/>
      <c r="S509" s="364"/>
      <c r="T509" s="364"/>
      <c r="U509" s="364"/>
      <c r="V509" s="365"/>
      <c r="W509" s="365"/>
      <c r="Y509" s="236"/>
    </row>
    <row r="510" spans="2:25" outlineLevel="1" x14ac:dyDescent="0.25">
      <c r="B510" s="465"/>
      <c r="C510" s="273"/>
      <c r="D510" s="272"/>
      <c r="E510" s="275"/>
      <c r="F510" s="273"/>
      <c r="G510" s="254"/>
      <c r="H510" s="368"/>
      <c r="I510" s="369"/>
      <c r="J510" s="369"/>
      <c r="K510" s="370"/>
      <c r="L510" s="364"/>
      <c r="M510" s="364"/>
      <c r="N510" s="364"/>
      <c r="O510" s="364"/>
      <c r="P510" s="364"/>
      <c r="Q510" s="364"/>
      <c r="R510" s="364"/>
      <c r="S510" s="364"/>
      <c r="T510" s="364"/>
      <c r="U510" s="364"/>
      <c r="V510" s="364"/>
      <c r="W510" s="366"/>
      <c r="Y510" s="353"/>
    </row>
    <row r="511" spans="2:25" outlineLevel="1" x14ac:dyDescent="0.25">
      <c r="B511" s="465"/>
      <c r="C511" s="272" t="s">
        <v>271</v>
      </c>
      <c r="D511" s="272"/>
      <c r="E511" s="275"/>
      <c r="F511" s="273"/>
      <c r="G511" s="41">
        <f>SUBTOTAL(9,G512:G514)</f>
        <v>0</v>
      </c>
      <c r="H511" s="368">
        <f t="shared" ref="H511:W511" si="112">SUBTOTAL(9,H512:H514)</f>
        <v>0</v>
      </c>
      <c r="I511" s="369">
        <f t="shared" si="112"/>
        <v>0</v>
      </c>
      <c r="J511" s="369">
        <f t="shared" si="112"/>
        <v>0</v>
      </c>
      <c r="K511" s="370">
        <f t="shared" si="112"/>
        <v>0</v>
      </c>
      <c r="L511" s="364">
        <f t="shared" si="112"/>
        <v>0</v>
      </c>
      <c r="M511" s="364">
        <f t="shared" si="112"/>
        <v>0</v>
      </c>
      <c r="N511" s="364">
        <f t="shared" si="112"/>
        <v>0</v>
      </c>
      <c r="O511" s="364">
        <f t="shared" si="112"/>
        <v>0</v>
      </c>
      <c r="P511" s="364">
        <f t="shared" si="112"/>
        <v>0</v>
      </c>
      <c r="Q511" s="364">
        <f t="shared" si="112"/>
        <v>0</v>
      </c>
      <c r="R511" s="364">
        <f t="shared" si="112"/>
        <v>0</v>
      </c>
      <c r="S511" s="364">
        <f t="shared" si="112"/>
        <v>0</v>
      </c>
      <c r="T511" s="364">
        <f t="shared" si="112"/>
        <v>0</v>
      </c>
      <c r="U511" s="364">
        <f t="shared" si="112"/>
        <v>0</v>
      </c>
      <c r="V511" s="364">
        <f t="shared" si="112"/>
        <v>0</v>
      </c>
      <c r="W511" s="366">
        <f t="shared" si="112"/>
        <v>0</v>
      </c>
      <c r="Y511" s="354"/>
    </row>
    <row r="512" spans="2:25" outlineLevel="1" x14ac:dyDescent="0.25">
      <c r="B512" s="465"/>
      <c r="C512" s="273"/>
      <c r="D512" s="272"/>
      <c r="E512" s="275"/>
      <c r="F512" s="587" t="s">
        <v>591</v>
      </c>
      <c r="G512" s="218"/>
      <c r="H512" s="222"/>
      <c r="I512" s="223"/>
      <c r="J512" s="223"/>
      <c r="K512" s="224"/>
      <c r="L512" s="225"/>
      <c r="M512" s="226"/>
      <c r="N512" s="223"/>
      <c r="O512" s="223"/>
      <c r="P512" s="223"/>
      <c r="Q512" s="223"/>
      <c r="R512" s="223"/>
      <c r="S512" s="223"/>
      <c r="T512" s="223"/>
      <c r="U512" s="223"/>
      <c r="V512" s="227"/>
      <c r="W512" s="218"/>
      <c r="Y512" s="236"/>
    </row>
    <row r="513" spans="1:25" outlineLevel="1" x14ac:dyDescent="0.25">
      <c r="B513" s="465"/>
      <c r="C513" s="273"/>
      <c r="D513" s="272"/>
      <c r="E513" s="275"/>
      <c r="F513" s="587" t="s">
        <v>592</v>
      </c>
      <c r="G513" s="218"/>
      <c r="H513" s="222"/>
      <c r="I513" s="223"/>
      <c r="J513" s="223"/>
      <c r="K513" s="224"/>
      <c r="L513" s="225"/>
      <c r="M513" s="226"/>
      <c r="N513" s="223"/>
      <c r="O513" s="223"/>
      <c r="P513" s="223"/>
      <c r="Q513" s="223"/>
      <c r="R513" s="223"/>
      <c r="S513" s="223"/>
      <c r="T513" s="223"/>
      <c r="U513" s="223"/>
      <c r="V513" s="227"/>
      <c r="W513" s="218"/>
      <c r="Y513" s="236"/>
    </row>
    <row r="514" spans="1:25" outlineLevel="1" x14ac:dyDescent="0.25">
      <c r="B514" s="465"/>
      <c r="C514" s="273"/>
      <c r="D514" s="272"/>
      <c r="E514" s="275"/>
      <c r="F514" s="587" t="s">
        <v>593</v>
      </c>
      <c r="G514" s="218"/>
      <c r="H514" s="222"/>
      <c r="I514" s="223"/>
      <c r="J514" s="223"/>
      <c r="K514" s="224"/>
      <c r="L514" s="225"/>
      <c r="M514" s="226"/>
      <c r="N514" s="223"/>
      <c r="O514" s="223"/>
      <c r="P514" s="223"/>
      <c r="Q514" s="223"/>
      <c r="R514" s="223"/>
      <c r="S514" s="223"/>
      <c r="T514" s="223"/>
      <c r="U514" s="223"/>
      <c r="V514" s="227"/>
      <c r="W514" s="218"/>
      <c r="Y514" s="236"/>
    </row>
    <row r="515" spans="1:25" x14ac:dyDescent="0.25">
      <c r="B515" s="295"/>
      <c r="C515" s="273"/>
      <c r="D515" s="273"/>
      <c r="E515" s="273"/>
      <c r="F515" s="273"/>
      <c r="G515" s="52"/>
      <c r="H515" s="53"/>
      <c r="I515" s="53"/>
      <c r="J515" s="53"/>
      <c r="K515" s="82"/>
      <c r="L515" s="33"/>
      <c r="M515" s="33"/>
      <c r="N515" s="33"/>
      <c r="O515" s="33"/>
      <c r="P515" s="33"/>
      <c r="Q515" s="33"/>
      <c r="R515" s="33"/>
      <c r="S515" s="33"/>
      <c r="T515" s="33"/>
      <c r="U515" s="33"/>
      <c r="V515" s="35"/>
      <c r="W515" s="35"/>
      <c r="Y515" s="238"/>
    </row>
    <row r="516" spans="1:25" x14ac:dyDescent="0.25">
      <c r="B516" s="300" t="s">
        <v>272</v>
      </c>
      <c r="C516" s="491"/>
      <c r="D516" s="491"/>
      <c r="E516" s="491"/>
      <c r="F516" s="491"/>
      <c r="G516" s="37">
        <f t="shared" ref="G516:W516" si="113">SUBTOTAL(9,G236:G515)</f>
        <v>0</v>
      </c>
      <c r="H516" s="36">
        <f t="shared" si="113"/>
        <v>0</v>
      </c>
      <c r="I516" s="36">
        <f t="shared" si="113"/>
        <v>0</v>
      </c>
      <c r="J516" s="36">
        <f t="shared" si="113"/>
        <v>0</v>
      </c>
      <c r="K516" s="39">
        <f t="shared" si="113"/>
        <v>0</v>
      </c>
      <c r="L516" s="36">
        <f t="shared" si="113"/>
        <v>0</v>
      </c>
      <c r="M516" s="36">
        <f t="shared" si="113"/>
        <v>0</v>
      </c>
      <c r="N516" s="36">
        <f t="shared" si="113"/>
        <v>0</v>
      </c>
      <c r="O516" s="36">
        <f t="shared" si="113"/>
        <v>0</v>
      </c>
      <c r="P516" s="36">
        <f t="shared" si="113"/>
        <v>0</v>
      </c>
      <c r="Q516" s="36">
        <f t="shared" si="113"/>
        <v>0</v>
      </c>
      <c r="R516" s="36">
        <f t="shared" si="113"/>
        <v>0</v>
      </c>
      <c r="S516" s="36">
        <f t="shared" si="113"/>
        <v>0</v>
      </c>
      <c r="T516" s="36">
        <f t="shared" si="113"/>
        <v>0</v>
      </c>
      <c r="U516" s="36">
        <f t="shared" si="113"/>
        <v>0</v>
      </c>
      <c r="V516" s="39">
        <f t="shared" si="113"/>
        <v>0</v>
      </c>
      <c r="W516" s="39">
        <f t="shared" si="113"/>
        <v>0</v>
      </c>
      <c r="Y516" s="238"/>
    </row>
    <row r="517" spans="1:25" x14ac:dyDescent="0.25">
      <c r="B517" s="295"/>
      <c r="C517" s="273"/>
      <c r="D517" s="273"/>
      <c r="E517" s="273"/>
      <c r="F517" s="273"/>
      <c r="G517" s="367"/>
      <c r="H517" s="33"/>
      <c r="I517" s="33"/>
      <c r="J517" s="33"/>
      <c r="K517" s="35"/>
      <c r="L517" s="33"/>
      <c r="M517" s="33"/>
      <c r="N517" s="33"/>
      <c r="O517" s="33"/>
      <c r="P517" s="33"/>
      <c r="Q517" s="33"/>
      <c r="R517" s="33"/>
      <c r="S517" s="33"/>
      <c r="T517" s="33"/>
      <c r="U517" s="33"/>
      <c r="V517" s="35"/>
      <c r="W517" s="35"/>
      <c r="Y517" s="238"/>
    </row>
    <row r="518" spans="1:25" x14ac:dyDescent="0.25">
      <c r="B518" s="461" t="s">
        <v>273</v>
      </c>
      <c r="C518" s="541"/>
      <c r="D518" s="541"/>
      <c r="E518" s="541"/>
      <c r="F518" s="541"/>
      <c r="G518" s="220"/>
      <c r="H518" s="53"/>
      <c r="I518" s="53"/>
      <c r="J518" s="53"/>
      <c r="K518" s="82"/>
      <c r="L518" s="33"/>
      <c r="M518" s="33"/>
      <c r="N518" s="33"/>
      <c r="O518" s="33"/>
      <c r="P518" s="33"/>
      <c r="Q518" s="33"/>
      <c r="R518" s="33"/>
      <c r="S518" s="33"/>
      <c r="T518" s="33"/>
      <c r="U518" s="33"/>
      <c r="V518" s="35"/>
      <c r="W518" s="35"/>
      <c r="Y518" s="236"/>
    </row>
    <row r="519" spans="1:25" x14ac:dyDescent="0.25">
      <c r="B519" s="465"/>
      <c r="C519" s="273"/>
      <c r="D519" s="273"/>
      <c r="E519" s="273"/>
      <c r="F519" s="273"/>
      <c r="G519" s="52"/>
      <c r="H519" s="53"/>
      <c r="I519" s="53"/>
      <c r="J519" s="53"/>
      <c r="K519" s="82"/>
      <c r="L519" s="33"/>
      <c r="M519" s="33"/>
      <c r="N519" s="33"/>
      <c r="O519" s="33"/>
      <c r="P519" s="33"/>
      <c r="Q519" s="33"/>
      <c r="R519" s="33"/>
      <c r="S519" s="33"/>
      <c r="T519" s="33"/>
      <c r="U519" s="33"/>
      <c r="V519" s="35"/>
      <c r="W519" s="35"/>
      <c r="Y519" s="238"/>
    </row>
    <row r="520" spans="1:25" s="79" customFormat="1" ht="16.2" thickBot="1" x14ac:dyDescent="0.3">
      <c r="A520" s="51"/>
      <c r="B520" s="279" t="s">
        <v>274</v>
      </c>
      <c r="C520" s="483"/>
      <c r="D520" s="483"/>
      <c r="E520" s="483"/>
      <c r="F520" s="483"/>
      <c r="G520" s="54">
        <f>SUM(G516:G519)</f>
        <v>0</v>
      </c>
      <c r="H520" s="55">
        <f t="shared" ref="H520:W520" si="114">SUM(H516:H519)</f>
        <v>0</v>
      </c>
      <c r="I520" s="55">
        <f t="shared" si="114"/>
        <v>0</v>
      </c>
      <c r="J520" s="55">
        <f t="shared" si="114"/>
        <v>0</v>
      </c>
      <c r="K520" s="267">
        <f t="shared" si="114"/>
        <v>0</v>
      </c>
      <c r="L520" s="57">
        <f t="shared" si="114"/>
        <v>0</v>
      </c>
      <c r="M520" s="57">
        <f t="shared" si="114"/>
        <v>0</v>
      </c>
      <c r="N520" s="57">
        <f t="shared" si="114"/>
        <v>0</v>
      </c>
      <c r="O520" s="57">
        <f t="shared" si="114"/>
        <v>0</v>
      </c>
      <c r="P520" s="57">
        <f t="shared" si="114"/>
        <v>0</v>
      </c>
      <c r="Q520" s="57">
        <f t="shared" si="114"/>
        <v>0</v>
      </c>
      <c r="R520" s="57">
        <f t="shared" si="114"/>
        <v>0</v>
      </c>
      <c r="S520" s="57">
        <f t="shared" si="114"/>
        <v>0</v>
      </c>
      <c r="T520" s="57">
        <f t="shared" si="114"/>
        <v>0</v>
      </c>
      <c r="U520" s="57">
        <f t="shared" si="114"/>
        <v>0</v>
      </c>
      <c r="V520" s="58">
        <f t="shared" si="114"/>
        <v>0</v>
      </c>
      <c r="W520" s="58">
        <f t="shared" si="114"/>
        <v>0</v>
      </c>
      <c r="X520" s="51"/>
      <c r="Y520" s="357"/>
    </row>
    <row r="521" spans="1:25" ht="13.8" thickBot="1" x14ac:dyDescent="0.3">
      <c r="G521" s="78"/>
      <c r="H521" s="78"/>
      <c r="I521" s="78"/>
      <c r="J521" s="78"/>
      <c r="K521" s="268"/>
      <c r="L521" s="78"/>
      <c r="M521" s="78"/>
      <c r="N521" s="78"/>
      <c r="O521" s="78"/>
      <c r="P521" s="78"/>
      <c r="Q521" s="78"/>
      <c r="R521" s="78"/>
      <c r="S521" s="78"/>
      <c r="T521" s="78"/>
      <c r="U521" s="78"/>
      <c r="V521" s="78"/>
      <c r="W521" s="78"/>
      <c r="Y521"/>
    </row>
    <row r="522" spans="1:25" s="79" customFormat="1" ht="16.2" thickBot="1" x14ac:dyDescent="0.3">
      <c r="A522" s="51"/>
      <c r="B522" s="433" t="s">
        <v>275</v>
      </c>
      <c r="C522" s="475"/>
      <c r="D522" s="475"/>
      <c r="E522" s="475"/>
      <c r="F522" s="475"/>
      <c r="G522" s="490"/>
      <c r="H522" s="480"/>
      <c r="I522" s="480"/>
      <c r="J522" s="480"/>
      <c r="K522" s="480"/>
      <c r="L522" s="480"/>
      <c r="M522" s="481"/>
      <c r="N522" s="480"/>
      <c r="O522" s="480"/>
      <c r="P522" s="480"/>
      <c r="Q522" s="480"/>
      <c r="R522" s="480"/>
      <c r="S522" s="480"/>
      <c r="T522" s="480"/>
      <c r="U522" s="480"/>
      <c r="V522" s="480"/>
      <c r="W522" s="482"/>
      <c r="X522" s="51"/>
      <c r="Y522" s="507"/>
    </row>
    <row r="523" spans="1:25" s="79" customFormat="1" ht="12.75" customHeight="1" x14ac:dyDescent="0.25">
      <c r="A523" s="51"/>
      <c r="B523" s="361"/>
      <c r="C523" s="272" t="s">
        <v>276</v>
      </c>
      <c r="D523" s="272"/>
      <c r="E523" s="275"/>
      <c r="F523" s="492"/>
      <c r="G523" s="369"/>
      <c r="H523" s="363"/>
      <c r="I523" s="364"/>
      <c r="J523" s="364"/>
      <c r="K523" s="365"/>
      <c r="L523" s="364"/>
      <c r="M523" s="31"/>
      <c r="N523" s="364"/>
      <c r="O523" s="364"/>
      <c r="P523" s="364"/>
      <c r="Q523" s="364"/>
      <c r="R523" s="364"/>
      <c r="S523" s="364"/>
      <c r="T523" s="364"/>
      <c r="U523" s="364"/>
      <c r="V523" s="364"/>
      <c r="W523" s="366"/>
      <c r="X523" s="51"/>
      <c r="Y523" s="237"/>
    </row>
    <row r="524" spans="1:25" s="79" customFormat="1" ht="12.75" customHeight="1" x14ac:dyDescent="0.25">
      <c r="A524" s="51"/>
      <c r="B524" s="295"/>
      <c r="C524" s="273"/>
      <c r="D524" s="272" t="s">
        <v>277</v>
      </c>
      <c r="E524" s="272"/>
      <c r="F524" s="360"/>
      <c r="G524" s="369">
        <f t="shared" ref="G524:W524" si="115">SUBTOTAL(9,G525:G532)</f>
        <v>0</v>
      </c>
      <c r="H524" s="363">
        <f t="shared" si="115"/>
        <v>0</v>
      </c>
      <c r="I524" s="364">
        <f t="shared" si="115"/>
        <v>0</v>
      </c>
      <c r="J524" s="364">
        <f t="shared" si="115"/>
        <v>0</v>
      </c>
      <c r="K524" s="365">
        <f t="shared" si="115"/>
        <v>0</v>
      </c>
      <c r="L524" s="364">
        <f t="shared" si="115"/>
        <v>0</v>
      </c>
      <c r="M524" s="31">
        <f t="shared" si="115"/>
        <v>0</v>
      </c>
      <c r="N524" s="364">
        <f t="shared" si="115"/>
        <v>0</v>
      </c>
      <c r="O524" s="364">
        <f t="shared" si="115"/>
        <v>0</v>
      </c>
      <c r="P524" s="364">
        <f t="shared" si="115"/>
        <v>0</v>
      </c>
      <c r="Q524" s="364">
        <f t="shared" si="115"/>
        <v>0</v>
      </c>
      <c r="R524" s="364">
        <f t="shared" si="115"/>
        <v>0</v>
      </c>
      <c r="S524" s="364">
        <f t="shared" si="115"/>
        <v>0</v>
      </c>
      <c r="T524" s="364">
        <f t="shared" si="115"/>
        <v>0</v>
      </c>
      <c r="U524" s="364">
        <f t="shared" si="115"/>
        <v>0</v>
      </c>
      <c r="V524" s="364">
        <f t="shared" si="115"/>
        <v>0</v>
      </c>
      <c r="W524" s="366">
        <f t="shared" si="115"/>
        <v>0</v>
      </c>
      <c r="X524" s="51"/>
      <c r="Y524" s="354"/>
    </row>
    <row r="525" spans="1:25" s="79" customFormat="1" ht="12.75" customHeight="1" outlineLevel="1" x14ac:dyDescent="0.25">
      <c r="A525" s="51"/>
      <c r="B525" s="295"/>
      <c r="C525" s="273"/>
      <c r="D525" s="273"/>
      <c r="E525" s="273"/>
      <c r="F525" s="299" t="s">
        <v>278</v>
      </c>
      <c r="G525" s="542"/>
      <c r="H525" s="543"/>
      <c r="I525" s="544"/>
      <c r="J525" s="544"/>
      <c r="K525" s="545"/>
      <c r="L525" s="546"/>
      <c r="M525" s="547"/>
      <c r="N525" s="548"/>
      <c r="O525" s="548"/>
      <c r="P525" s="548"/>
      <c r="Q525" s="548"/>
      <c r="R525" s="548"/>
      <c r="S525" s="548"/>
      <c r="T525" s="548"/>
      <c r="U525" s="548"/>
      <c r="V525" s="549"/>
      <c r="W525" s="550"/>
      <c r="X525" s="51"/>
      <c r="Y525" s="236"/>
    </row>
    <row r="526" spans="1:25" s="79" customFormat="1" ht="12.75" customHeight="1" outlineLevel="1" x14ac:dyDescent="0.25">
      <c r="A526" s="51"/>
      <c r="B526" s="295"/>
      <c r="C526" s="273"/>
      <c r="D526" s="273"/>
      <c r="E526" s="273"/>
      <c r="F526" s="299" t="s">
        <v>279</v>
      </c>
      <c r="G526" s="542"/>
      <c r="H526" s="543"/>
      <c r="I526" s="544"/>
      <c r="J526" s="544"/>
      <c r="K526" s="545"/>
      <c r="L526" s="546"/>
      <c r="M526" s="547"/>
      <c r="N526" s="548"/>
      <c r="O526" s="548"/>
      <c r="P526" s="548"/>
      <c r="Q526" s="548"/>
      <c r="R526" s="548"/>
      <c r="S526" s="548"/>
      <c r="T526" s="548"/>
      <c r="U526" s="548"/>
      <c r="V526" s="549"/>
      <c r="W526" s="550"/>
      <c r="X526" s="51"/>
      <c r="Y526" s="236"/>
    </row>
    <row r="527" spans="1:25" s="79" customFormat="1" ht="12.75" customHeight="1" outlineLevel="1" x14ac:dyDescent="0.25">
      <c r="A527" s="51"/>
      <c r="B527" s="295"/>
      <c r="C527" s="273"/>
      <c r="D527" s="273"/>
      <c r="E527" s="273"/>
      <c r="F527" s="299" t="s">
        <v>280</v>
      </c>
      <c r="G527" s="542"/>
      <c r="H527" s="543"/>
      <c r="I527" s="544"/>
      <c r="J527" s="544"/>
      <c r="K527" s="545"/>
      <c r="L527" s="546"/>
      <c r="M527" s="547"/>
      <c r="N527" s="548"/>
      <c r="O527" s="548"/>
      <c r="P527" s="548"/>
      <c r="Q527" s="548"/>
      <c r="R527" s="548"/>
      <c r="S527" s="548"/>
      <c r="T527" s="548"/>
      <c r="U527" s="548"/>
      <c r="V527" s="549"/>
      <c r="W527" s="550"/>
      <c r="X527" s="51"/>
      <c r="Y527" s="236"/>
    </row>
    <row r="528" spans="1:25" s="79" customFormat="1" ht="12.75" customHeight="1" outlineLevel="1" x14ac:dyDescent="0.25">
      <c r="A528" s="51"/>
      <c r="B528" s="295"/>
      <c r="C528" s="273"/>
      <c r="D528" s="273"/>
      <c r="E528" s="273"/>
      <c r="F528" s="299" t="s">
        <v>281</v>
      </c>
      <c r="G528" s="542"/>
      <c r="H528" s="543"/>
      <c r="I528" s="544"/>
      <c r="J528" s="544"/>
      <c r="K528" s="545"/>
      <c r="L528" s="546"/>
      <c r="M528" s="547"/>
      <c r="N528" s="548"/>
      <c r="O528" s="548"/>
      <c r="P528" s="548"/>
      <c r="Q528" s="548"/>
      <c r="R528" s="548"/>
      <c r="S528" s="548"/>
      <c r="T528" s="548"/>
      <c r="U528" s="548"/>
      <c r="V528" s="549"/>
      <c r="W528" s="550"/>
      <c r="X528" s="51"/>
      <c r="Y528" s="236"/>
    </row>
    <row r="529" spans="1:25" s="79" customFormat="1" ht="12.75" customHeight="1" outlineLevel="1" x14ac:dyDescent="0.25">
      <c r="A529" s="51"/>
      <c r="B529" s="295"/>
      <c r="C529" s="273"/>
      <c r="D529" s="273"/>
      <c r="E529" s="273"/>
      <c r="F529" s="299" t="s">
        <v>282</v>
      </c>
      <c r="G529" s="542"/>
      <c r="H529" s="543"/>
      <c r="I529" s="544"/>
      <c r="J529" s="544"/>
      <c r="K529" s="545"/>
      <c r="L529" s="546"/>
      <c r="M529" s="547"/>
      <c r="N529" s="548"/>
      <c r="O529" s="548"/>
      <c r="P529" s="548"/>
      <c r="Q529" s="548"/>
      <c r="R529" s="548"/>
      <c r="S529" s="548"/>
      <c r="T529" s="548"/>
      <c r="U529" s="548"/>
      <c r="V529" s="549"/>
      <c r="W529" s="550"/>
      <c r="X529" s="51"/>
      <c r="Y529" s="236"/>
    </row>
    <row r="530" spans="1:25" s="79" customFormat="1" ht="12.75" customHeight="1" outlineLevel="1" x14ac:dyDescent="0.25">
      <c r="A530" s="51"/>
      <c r="B530" s="295"/>
      <c r="C530" s="273"/>
      <c r="D530" s="273"/>
      <c r="E530" s="273"/>
      <c r="F530" s="299" t="s">
        <v>283</v>
      </c>
      <c r="G530" s="542"/>
      <c r="H530" s="543"/>
      <c r="I530" s="544"/>
      <c r="J530" s="544"/>
      <c r="K530" s="545"/>
      <c r="L530" s="546"/>
      <c r="M530" s="547"/>
      <c r="N530" s="548"/>
      <c r="O530" s="548"/>
      <c r="P530" s="548"/>
      <c r="Q530" s="548"/>
      <c r="R530" s="548"/>
      <c r="S530" s="548"/>
      <c r="T530" s="548"/>
      <c r="U530" s="548"/>
      <c r="V530" s="549"/>
      <c r="W530" s="550"/>
      <c r="X530" s="51"/>
      <c r="Y530" s="236"/>
    </row>
    <row r="531" spans="1:25" s="79" customFormat="1" ht="12.75" customHeight="1" outlineLevel="1" x14ac:dyDescent="0.25">
      <c r="A531" s="51"/>
      <c r="B531" s="295"/>
      <c r="C531" s="273"/>
      <c r="D531" s="273"/>
      <c r="E531" s="273"/>
      <c r="F531" s="299" t="s">
        <v>284</v>
      </c>
      <c r="G531" s="551"/>
      <c r="H531" s="552"/>
      <c r="I531" s="544"/>
      <c r="J531" s="544"/>
      <c r="K531" s="545"/>
      <c r="L531" s="546"/>
      <c r="M531" s="547"/>
      <c r="N531" s="548"/>
      <c r="O531" s="548"/>
      <c r="P531" s="548"/>
      <c r="Q531" s="548"/>
      <c r="R531" s="548"/>
      <c r="S531" s="548"/>
      <c r="T531" s="548"/>
      <c r="U531" s="548"/>
      <c r="V531" s="549"/>
      <c r="W531" s="550"/>
      <c r="X531" s="51"/>
      <c r="Y531" s="236"/>
    </row>
    <row r="532" spans="1:25" s="79" customFormat="1" ht="12.75" customHeight="1" outlineLevel="1" x14ac:dyDescent="0.25">
      <c r="A532" s="51"/>
      <c r="B532" s="295"/>
      <c r="C532" s="273"/>
      <c r="D532" s="273"/>
      <c r="E532" s="273"/>
      <c r="F532" s="299" t="s">
        <v>285</v>
      </c>
      <c r="G532" s="553"/>
      <c r="H532" s="552"/>
      <c r="I532" s="544"/>
      <c r="J532" s="544"/>
      <c r="K532" s="545"/>
      <c r="L532" s="546"/>
      <c r="M532" s="547"/>
      <c r="N532" s="548"/>
      <c r="O532" s="548"/>
      <c r="P532" s="548"/>
      <c r="Q532" s="548"/>
      <c r="R532" s="548"/>
      <c r="S532" s="548"/>
      <c r="T532" s="548"/>
      <c r="U532" s="548"/>
      <c r="V532" s="549"/>
      <c r="W532" s="550"/>
      <c r="X532" s="51"/>
      <c r="Y532" s="236"/>
    </row>
    <row r="533" spans="1:25" s="79" customFormat="1" ht="12.75" customHeight="1" x14ac:dyDescent="0.25">
      <c r="A533" s="51"/>
      <c r="B533" s="295"/>
      <c r="C533" s="273"/>
      <c r="D533" s="272" t="s">
        <v>286</v>
      </c>
      <c r="E533" s="272"/>
      <c r="F533" s="272"/>
      <c r="G533" s="367">
        <f t="shared" ref="G533:W533" si="116">SUBTOTAL(9,G534:G539)</f>
        <v>0</v>
      </c>
      <c r="H533" s="364">
        <f t="shared" si="116"/>
        <v>0</v>
      </c>
      <c r="I533" s="364">
        <f t="shared" si="116"/>
        <v>0</v>
      </c>
      <c r="J533" s="364">
        <f t="shared" si="116"/>
        <v>0</v>
      </c>
      <c r="K533" s="365">
        <f t="shared" si="116"/>
        <v>0</v>
      </c>
      <c r="L533" s="364">
        <f t="shared" si="116"/>
        <v>0</v>
      </c>
      <c r="M533" s="31">
        <f t="shared" si="116"/>
        <v>0</v>
      </c>
      <c r="N533" s="364">
        <f t="shared" si="116"/>
        <v>0</v>
      </c>
      <c r="O533" s="364">
        <f t="shared" si="116"/>
        <v>0</v>
      </c>
      <c r="P533" s="364">
        <f t="shared" si="116"/>
        <v>0</v>
      </c>
      <c r="Q533" s="364">
        <f t="shared" si="116"/>
        <v>0</v>
      </c>
      <c r="R533" s="364">
        <f t="shared" si="116"/>
        <v>0</v>
      </c>
      <c r="S533" s="364">
        <f t="shared" si="116"/>
        <v>0</v>
      </c>
      <c r="T533" s="364">
        <f t="shared" si="116"/>
        <v>0</v>
      </c>
      <c r="U533" s="364">
        <f t="shared" si="116"/>
        <v>0</v>
      </c>
      <c r="V533" s="364">
        <f t="shared" si="116"/>
        <v>0</v>
      </c>
      <c r="W533" s="366">
        <f t="shared" si="116"/>
        <v>0</v>
      </c>
      <c r="X533" s="51"/>
      <c r="Y533" s="238"/>
    </row>
    <row r="534" spans="1:25" s="79" customFormat="1" ht="12.75" customHeight="1" outlineLevel="2" x14ac:dyDescent="0.25">
      <c r="A534" s="51"/>
      <c r="B534" s="438"/>
      <c r="C534" s="273"/>
      <c r="D534" s="273"/>
      <c r="E534" s="273"/>
      <c r="F534" s="299" t="s">
        <v>287</v>
      </c>
      <c r="G534" s="551"/>
      <c r="H534" s="552"/>
      <c r="I534" s="544"/>
      <c r="J534" s="544"/>
      <c r="K534" s="545"/>
      <c r="L534" s="546"/>
      <c r="M534" s="547"/>
      <c r="N534" s="548"/>
      <c r="O534" s="548"/>
      <c r="P534" s="548"/>
      <c r="Q534" s="548"/>
      <c r="R534" s="548"/>
      <c r="S534" s="548"/>
      <c r="T534" s="548"/>
      <c r="U534" s="548"/>
      <c r="V534" s="549"/>
      <c r="W534" s="550"/>
      <c r="X534" s="51"/>
      <c r="Y534" s="236"/>
    </row>
    <row r="535" spans="1:25" s="79" customFormat="1" ht="12.75" customHeight="1" outlineLevel="2" x14ac:dyDescent="0.25">
      <c r="A535" s="51"/>
      <c r="B535" s="438"/>
      <c r="C535" s="273"/>
      <c r="D535" s="273"/>
      <c r="E535" s="273"/>
      <c r="F535" s="299" t="s">
        <v>288</v>
      </c>
      <c r="G535" s="551"/>
      <c r="H535" s="552"/>
      <c r="I535" s="544"/>
      <c r="J535" s="544"/>
      <c r="K535" s="545"/>
      <c r="L535" s="546"/>
      <c r="M535" s="547"/>
      <c r="N535" s="548"/>
      <c r="O535" s="548"/>
      <c r="P535" s="548"/>
      <c r="Q535" s="548"/>
      <c r="R535" s="548"/>
      <c r="S535" s="548"/>
      <c r="T535" s="548"/>
      <c r="U535" s="548"/>
      <c r="V535" s="549"/>
      <c r="W535" s="550"/>
      <c r="X535" s="51"/>
      <c r="Y535" s="236"/>
    </row>
    <row r="536" spans="1:25" s="79" customFormat="1" ht="12.75" customHeight="1" outlineLevel="2" x14ac:dyDescent="0.25">
      <c r="A536" s="51"/>
      <c r="B536" s="438"/>
      <c r="C536" s="273"/>
      <c r="D536" s="273"/>
      <c r="E536" s="273"/>
      <c r="F536" s="299" t="s">
        <v>289</v>
      </c>
      <c r="G536" s="551"/>
      <c r="H536" s="552"/>
      <c r="I536" s="544"/>
      <c r="J536" s="544"/>
      <c r="K536" s="545"/>
      <c r="L536" s="546"/>
      <c r="M536" s="547"/>
      <c r="N536" s="548"/>
      <c r="O536" s="548"/>
      <c r="P536" s="548"/>
      <c r="Q536" s="548"/>
      <c r="R536" s="548"/>
      <c r="S536" s="548"/>
      <c r="T536" s="548"/>
      <c r="U536" s="548"/>
      <c r="V536" s="549"/>
      <c r="W536" s="550"/>
      <c r="X536" s="51"/>
      <c r="Y536" s="236"/>
    </row>
    <row r="537" spans="1:25" s="79" customFormat="1" ht="12.75" customHeight="1" outlineLevel="2" x14ac:dyDescent="0.25">
      <c r="A537" s="51"/>
      <c r="B537" s="438"/>
      <c r="C537" s="273"/>
      <c r="D537" s="273"/>
      <c r="E537" s="273"/>
      <c r="F537" s="299" t="s">
        <v>290</v>
      </c>
      <c r="G537" s="551"/>
      <c r="H537" s="552"/>
      <c r="I537" s="544"/>
      <c r="J537" s="544"/>
      <c r="K537" s="545"/>
      <c r="L537" s="546"/>
      <c r="M537" s="547"/>
      <c r="N537" s="548"/>
      <c r="O537" s="548"/>
      <c r="P537" s="548"/>
      <c r="Q537" s="548"/>
      <c r="R537" s="548"/>
      <c r="S537" s="548"/>
      <c r="T537" s="548"/>
      <c r="U537" s="548"/>
      <c r="V537" s="549"/>
      <c r="W537" s="550"/>
      <c r="X537" s="51"/>
      <c r="Y537" s="236"/>
    </row>
    <row r="538" spans="1:25" s="79" customFormat="1" ht="12.75" customHeight="1" outlineLevel="2" x14ac:dyDescent="0.25">
      <c r="A538" s="51"/>
      <c r="B538" s="438"/>
      <c r="C538" s="273"/>
      <c r="D538" s="273"/>
      <c r="E538" s="273"/>
      <c r="F538" s="299" t="s">
        <v>291</v>
      </c>
      <c r="G538" s="551"/>
      <c r="H538" s="552"/>
      <c r="I538" s="544"/>
      <c r="J538" s="544"/>
      <c r="K538" s="545"/>
      <c r="L538" s="546"/>
      <c r="M538" s="547"/>
      <c r="N538" s="548"/>
      <c r="O538" s="548"/>
      <c r="P538" s="548"/>
      <c r="Q538" s="548"/>
      <c r="R538" s="548"/>
      <c r="S538" s="548"/>
      <c r="T538" s="548"/>
      <c r="U538" s="548"/>
      <c r="V538" s="549"/>
      <c r="W538" s="550"/>
      <c r="X538" s="51"/>
      <c r="Y538" s="236"/>
    </row>
    <row r="539" spans="1:25" s="79" customFormat="1" ht="12.75" customHeight="1" outlineLevel="2" x14ac:dyDescent="0.25">
      <c r="A539" s="51"/>
      <c r="B539" s="438"/>
      <c r="C539" s="273"/>
      <c r="D539" s="273"/>
      <c r="E539" s="273"/>
      <c r="F539" s="299" t="s">
        <v>292</v>
      </c>
      <c r="G539" s="553"/>
      <c r="H539" s="552"/>
      <c r="I539" s="544"/>
      <c r="J539" s="544"/>
      <c r="K539" s="545"/>
      <c r="L539" s="546"/>
      <c r="M539" s="547"/>
      <c r="N539" s="548"/>
      <c r="O539" s="548"/>
      <c r="P539" s="548"/>
      <c r="Q539" s="548"/>
      <c r="R539" s="548"/>
      <c r="S539" s="548"/>
      <c r="T539" s="548"/>
      <c r="U539" s="548"/>
      <c r="V539" s="549"/>
      <c r="W539" s="550"/>
      <c r="X539" s="51"/>
      <c r="Y539" s="236"/>
    </row>
    <row r="540" spans="1:25" s="79" customFormat="1" ht="12.75" customHeight="1" outlineLevel="2" x14ac:dyDescent="0.25">
      <c r="A540" s="51"/>
      <c r="B540" s="295"/>
      <c r="C540" s="273"/>
      <c r="D540" s="272" t="s">
        <v>293</v>
      </c>
      <c r="E540" s="272"/>
      <c r="F540" s="360"/>
      <c r="G540" s="367">
        <f>SUBTOTAL(9,G541:G542)</f>
        <v>0</v>
      </c>
      <c r="H540" s="364">
        <f t="shared" ref="H540:W540" si="117">SUBTOTAL(9,H541:H542)</f>
        <v>0</v>
      </c>
      <c r="I540" s="364">
        <f t="shared" si="117"/>
        <v>0</v>
      </c>
      <c r="J540" s="364">
        <f t="shared" si="117"/>
        <v>0</v>
      </c>
      <c r="K540" s="365">
        <f t="shared" si="117"/>
        <v>0</v>
      </c>
      <c r="L540" s="364">
        <f t="shared" si="117"/>
        <v>0</v>
      </c>
      <c r="M540" s="31">
        <f t="shared" si="117"/>
        <v>0</v>
      </c>
      <c r="N540" s="364">
        <f t="shared" si="117"/>
        <v>0</v>
      </c>
      <c r="O540" s="364">
        <f t="shared" si="117"/>
        <v>0</v>
      </c>
      <c r="P540" s="364">
        <f t="shared" si="117"/>
        <v>0</v>
      </c>
      <c r="Q540" s="364">
        <f t="shared" si="117"/>
        <v>0</v>
      </c>
      <c r="R540" s="364">
        <f t="shared" si="117"/>
        <v>0</v>
      </c>
      <c r="S540" s="364">
        <f t="shared" si="117"/>
        <v>0</v>
      </c>
      <c r="T540" s="364">
        <f t="shared" si="117"/>
        <v>0</v>
      </c>
      <c r="U540" s="364">
        <f t="shared" si="117"/>
        <v>0</v>
      </c>
      <c r="V540" s="364">
        <f t="shared" si="117"/>
        <v>0</v>
      </c>
      <c r="W540" s="366">
        <f t="shared" si="117"/>
        <v>0</v>
      </c>
      <c r="X540" s="51"/>
      <c r="Y540" s="238"/>
    </row>
    <row r="541" spans="1:25" s="79" customFormat="1" ht="12.75" customHeight="1" outlineLevel="2" x14ac:dyDescent="0.25">
      <c r="A541" s="51"/>
      <c r="B541" s="438"/>
      <c r="C541" s="273"/>
      <c r="D541" s="273"/>
      <c r="E541" s="273"/>
      <c r="F541" s="299" t="s">
        <v>294</v>
      </c>
      <c r="G541" s="551"/>
      <c r="H541" s="552"/>
      <c r="I541" s="544"/>
      <c r="J541" s="544"/>
      <c r="K541" s="545"/>
      <c r="L541" s="546"/>
      <c r="M541" s="547"/>
      <c r="N541" s="548"/>
      <c r="O541" s="548"/>
      <c r="P541" s="548"/>
      <c r="Q541" s="548"/>
      <c r="R541" s="548"/>
      <c r="S541" s="548"/>
      <c r="T541" s="548"/>
      <c r="U541" s="548"/>
      <c r="V541" s="549"/>
      <c r="W541" s="550"/>
      <c r="X541" s="51"/>
      <c r="Y541" s="236"/>
    </row>
    <row r="542" spans="1:25" s="79" customFormat="1" ht="12.75" customHeight="1" outlineLevel="2" x14ac:dyDescent="0.25">
      <c r="A542" s="51"/>
      <c r="B542" s="438"/>
      <c r="C542" s="273"/>
      <c r="D542" s="273"/>
      <c r="E542" s="273"/>
      <c r="F542" s="299" t="s">
        <v>295</v>
      </c>
      <c r="G542" s="553"/>
      <c r="H542" s="552"/>
      <c r="I542" s="544"/>
      <c r="J542" s="544"/>
      <c r="K542" s="545"/>
      <c r="L542" s="546"/>
      <c r="M542" s="547"/>
      <c r="N542" s="548"/>
      <c r="O542" s="548"/>
      <c r="P542" s="548"/>
      <c r="Q542" s="548"/>
      <c r="R542" s="548"/>
      <c r="S542" s="548"/>
      <c r="T542" s="548"/>
      <c r="U542" s="548"/>
      <c r="V542" s="549"/>
      <c r="W542" s="550"/>
      <c r="X542" s="51"/>
      <c r="Y542" s="236"/>
    </row>
    <row r="543" spans="1:25" s="79" customFormat="1" ht="12.75" customHeight="1" x14ac:dyDescent="0.25">
      <c r="A543" s="51"/>
      <c r="B543" s="295"/>
      <c r="C543" s="273"/>
      <c r="D543" s="272" t="s">
        <v>296</v>
      </c>
      <c r="E543" s="272"/>
      <c r="F543" s="272"/>
      <c r="G543" s="367">
        <f t="shared" ref="G543:W543" si="118">SUBTOTAL(9,G544:G548)</f>
        <v>0</v>
      </c>
      <c r="H543" s="364">
        <f t="shared" si="118"/>
        <v>0</v>
      </c>
      <c r="I543" s="364">
        <f t="shared" si="118"/>
        <v>0</v>
      </c>
      <c r="J543" s="364">
        <f t="shared" si="118"/>
        <v>0</v>
      </c>
      <c r="K543" s="365">
        <f t="shared" si="118"/>
        <v>0</v>
      </c>
      <c r="L543" s="364">
        <f t="shared" si="118"/>
        <v>0</v>
      </c>
      <c r="M543" s="31">
        <f t="shared" si="118"/>
        <v>0</v>
      </c>
      <c r="N543" s="364">
        <f t="shared" si="118"/>
        <v>0</v>
      </c>
      <c r="O543" s="364">
        <f t="shared" si="118"/>
        <v>0</v>
      </c>
      <c r="P543" s="364">
        <f t="shared" si="118"/>
        <v>0</v>
      </c>
      <c r="Q543" s="364">
        <f t="shared" si="118"/>
        <v>0</v>
      </c>
      <c r="R543" s="364">
        <f t="shared" si="118"/>
        <v>0</v>
      </c>
      <c r="S543" s="364">
        <f t="shared" si="118"/>
        <v>0</v>
      </c>
      <c r="T543" s="364">
        <f t="shared" si="118"/>
        <v>0</v>
      </c>
      <c r="U543" s="364">
        <f t="shared" si="118"/>
        <v>0</v>
      </c>
      <c r="V543" s="364">
        <f t="shared" si="118"/>
        <v>0</v>
      </c>
      <c r="W543" s="366">
        <f t="shared" si="118"/>
        <v>0</v>
      </c>
      <c r="X543" s="51"/>
      <c r="Y543" s="238"/>
    </row>
    <row r="544" spans="1:25" s="79" customFormat="1" ht="12.75" customHeight="1" outlineLevel="1" x14ac:dyDescent="0.25">
      <c r="A544" s="51"/>
      <c r="B544" s="438"/>
      <c r="C544" s="273"/>
      <c r="D544" s="273"/>
      <c r="E544" s="273"/>
      <c r="F544" s="299" t="s">
        <v>297</v>
      </c>
      <c r="G544" s="551"/>
      <c r="H544" s="552"/>
      <c r="I544" s="544"/>
      <c r="J544" s="544"/>
      <c r="K544" s="545"/>
      <c r="L544" s="546"/>
      <c r="M544" s="547"/>
      <c r="N544" s="548"/>
      <c r="O544" s="548"/>
      <c r="P544" s="548"/>
      <c r="Q544" s="548"/>
      <c r="R544" s="548"/>
      <c r="S544" s="548"/>
      <c r="T544" s="548"/>
      <c r="U544" s="548"/>
      <c r="V544" s="549"/>
      <c r="W544" s="550"/>
      <c r="X544" s="51"/>
      <c r="Y544" s="236"/>
    </row>
    <row r="545" spans="1:25" s="79" customFormat="1" ht="12.75" customHeight="1" outlineLevel="1" x14ac:dyDescent="0.25">
      <c r="A545" s="51"/>
      <c r="B545" s="438"/>
      <c r="C545" s="273"/>
      <c r="D545" s="273"/>
      <c r="E545" s="273"/>
      <c r="F545" s="299" t="s">
        <v>298</v>
      </c>
      <c r="G545" s="551"/>
      <c r="H545" s="552"/>
      <c r="I545" s="544"/>
      <c r="J545" s="544"/>
      <c r="K545" s="545"/>
      <c r="L545" s="546"/>
      <c r="M545" s="547"/>
      <c r="N545" s="548"/>
      <c r="O545" s="548"/>
      <c r="P545" s="548"/>
      <c r="Q545" s="548"/>
      <c r="R545" s="548"/>
      <c r="S545" s="548"/>
      <c r="T545" s="548"/>
      <c r="U545" s="548"/>
      <c r="V545" s="549"/>
      <c r="W545" s="550"/>
      <c r="X545" s="51"/>
      <c r="Y545" s="236"/>
    </row>
    <row r="546" spans="1:25" s="79" customFormat="1" ht="12.75" customHeight="1" outlineLevel="1" x14ac:dyDescent="0.25">
      <c r="A546" s="51"/>
      <c r="B546" s="438"/>
      <c r="C546" s="273"/>
      <c r="D546" s="273"/>
      <c r="E546" s="273"/>
      <c r="F546" s="299" t="s">
        <v>299</v>
      </c>
      <c r="G546" s="551"/>
      <c r="H546" s="552"/>
      <c r="I546" s="544"/>
      <c r="J546" s="544"/>
      <c r="K546" s="545"/>
      <c r="L546" s="546"/>
      <c r="M546" s="547"/>
      <c r="N546" s="548"/>
      <c r="O546" s="548"/>
      <c r="P546" s="548"/>
      <c r="Q546" s="548"/>
      <c r="R546" s="548"/>
      <c r="S546" s="548"/>
      <c r="T546" s="548"/>
      <c r="U546" s="548"/>
      <c r="V546" s="549"/>
      <c r="W546" s="550"/>
      <c r="X546" s="51"/>
      <c r="Y546" s="236"/>
    </row>
    <row r="547" spans="1:25" s="79" customFormat="1" ht="12.75" customHeight="1" outlineLevel="1" x14ac:dyDescent="0.25">
      <c r="A547" s="51"/>
      <c r="B547" s="438"/>
      <c r="C547" s="273"/>
      <c r="D547" s="273"/>
      <c r="E547" s="273"/>
      <c r="F547" s="299" t="s">
        <v>300</v>
      </c>
      <c r="G547" s="551"/>
      <c r="H547" s="552"/>
      <c r="I547" s="544"/>
      <c r="J547" s="544"/>
      <c r="K547" s="545"/>
      <c r="L547" s="546"/>
      <c r="M547" s="547"/>
      <c r="N547" s="548"/>
      <c r="O547" s="548"/>
      <c r="P547" s="548"/>
      <c r="Q547" s="548"/>
      <c r="R547" s="548"/>
      <c r="S547" s="548"/>
      <c r="T547" s="548"/>
      <c r="U547" s="548"/>
      <c r="V547" s="549"/>
      <c r="W547" s="550"/>
      <c r="X547" s="51"/>
      <c r="Y547" s="236"/>
    </row>
    <row r="548" spans="1:25" s="79" customFormat="1" ht="12.75" customHeight="1" outlineLevel="1" x14ac:dyDescent="0.25">
      <c r="A548" s="51"/>
      <c r="B548" s="438"/>
      <c r="C548" s="273"/>
      <c r="D548" s="273"/>
      <c r="E548" s="273"/>
      <c r="F548" s="299" t="s">
        <v>301</v>
      </c>
      <c r="G548" s="553"/>
      <c r="H548" s="552"/>
      <c r="I548" s="544"/>
      <c r="J548" s="544"/>
      <c r="K548" s="545"/>
      <c r="L548" s="546"/>
      <c r="M548" s="547"/>
      <c r="N548" s="548"/>
      <c r="O548" s="548"/>
      <c r="P548" s="548"/>
      <c r="Q548" s="548"/>
      <c r="R548" s="548"/>
      <c r="S548" s="548"/>
      <c r="T548" s="548"/>
      <c r="U548" s="548"/>
      <c r="V548" s="549"/>
      <c r="W548" s="550"/>
      <c r="X548" s="51"/>
      <c r="Y548" s="236"/>
    </row>
    <row r="549" spans="1:25" s="79" customFormat="1" ht="12.75" customHeight="1" x14ac:dyDescent="0.25">
      <c r="A549" s="51"/>
      <c r="B549" s="295"/>
      <c r="C549" s="273"/>
      <c r="D549" s="272" t="s">
        <v>302</v>
      </c>
      <c r="E549" s="272"/>
      <c r="F549" s="272"/>
      <c r="G549" s="367">
        <f>SUBTOTAL(9,G550:G551)</f>
        <v>0</v>
      </c>
      <c r="H549" s="364">
        <f t="shared" ref="H549:W549" si="119">SUBTOTAL(9,H550:H551)</f>
        <v>0</v>
      </c>
      <c r="I549" s="364">
        <f t="shared" si="119"/>
        <v>0</v>
      </c>
      <c r="J549" s="364">
        <f t="shared" si="119"/>
        <v>0</v>
      </c>
      <c r="K549" s="365">
        <f t="shared" si="119"/>
        <v>0</v>
      </c>
      <c r="L549" s="364">
        <f t="shared" si="119"/>
        <v>0</v>
      </c>
      <c r="M549" s="31">
        <f t="shared" si="119"/>
        <v>0</v>
      </c>
      <c r="N549" s="364">
        <f t="shared" si="119"/>
        <v>0</v>
      </c>
      <c r="O549" s="364">
        <f t="shared" si="119"/>
        <v>0</v>
      </c>
      <c r="P549" s="364">
        <f t="shared" si="119"/>
        <v>0</v>
      </c>
      <c r="Q549" s="364">
        <f t="shared" si="119"/>
        <v>0</v>
      </c>
      <c r="R549" s="364">
        <f t="shared" si="119"/>
        <v>0</v>
      </c>
      <c r="S549" s="364">
        <f t="shared" si="119"/>
        <v>0</v>
      </c>
      <c r="T549" s="364">
        <f t="shared" si="119"/>
        <v>0</v>
      </c>
      <c r="U549" s="364">
        <f t="shared" si="119"/>
        <v>0</v>
      </c>
      <c r="V549" s="364">
        <f t="shared" si="119"/>
        <v>0</v>
      </c>
      <c r="W549" s="366">
        <f t="shared" si="119"/>
        <v>0</v>
      </c>
      <c r="X549" s="51"/>
      <c r="Y549" s="238"/>
    </row>
    <row r="550" spans="1:25" s="79" customFormat="1" ht="12.75" customHeight="1" outlineLevel="1" x14ac:dyDescent="0.25">
      <c r="A550" s="51"/>
      <c r="B550" s="295"/>
      <c r="C550" s="273"/>
      <c r="D550" s="273"/>
      <c r="E550" s="273"/>
      <c r="F550" s="299" t="s">
        <v>303</v>
      </c>
      <c r="G550" s="551"/>
      <c r="H550" s="552"/>
      <c r="I550" s="544"/>
      <c r="J550" s="544"/>
      <c r="K550" s="545"/>
      <c r="L550" s="546"/>
      <c r="M550" s="547"/>
      <c r="N550" s="548"/>
      <c r="O550" s="548"/>
      <c r="P550" s="548"/>
      <c r="Q550" s="548"/>
      <c r="R550" s="548"/>
      <c r="S550" s="548"/>
      <c r="T550" s="548"/>
      <c r="U550" s="548"/>
      <c r="V550" s="549"/>
      <c r="W550" s="550"/>
      <c r="X550" s="51"/>
      <c r="Y550" s="236"/>
    </row>
    <row r="551" spans="1:25" s="79" customFormat="1" ht="12.75" customHeight="1" outlineLevel="1" x14ac:dyDescent="0.25">
      <c r="A551" s="51"/>
      <c r="B551" s="295"/>
      <c r="C551" s="273"/>
      <c r="D551" s="273"/>
      <c r="E551" s="273"/>
      <c r="F551" s="299" t="s">
        <v>304</v>
      </c>
      <c r="G551" s="553"/>
      <c r="H551" s="552"/>
      <c r="I551" s="544"/>
      <c r="J551" s="544"/>
      <c r="K551" s="545"/>
      <c r="L551" s="546"/>
      <c r="M551" s="547"/>
      <c r="N551" s="548"/>
      <c r="O551" s="548"/>
      <c r="P551" s="548"/>
      <c r="Q551" s="548"/>
      <c r="R551" s="548"/>
      <c r="S551" s="548"/>
      <c r="T551" s="548"/>
      <c r="U551" s="548"/>
      <c r="V551" s="549"/>
      <c r="W551" s="550"/>
      <c r="X551" s="51"/>
      <c r="Y551" s="236"/>
    </row>
    <row r="552" spans="1:25" s="79" customFormat="1" ht="12.75" customHeight="1" x14ac:dyDescent="0.25">
      <c r="A552" s="51"/>
      <c r="B552" s="295"/>
      <c r="C552" s="273"/>
      <c r="D552" s="272" t="s">
        <v>305</v>
      </c>
      <c r="E552" s="272"/>
      <c r="F552" s="272"/>
      <c r="G552" s="367">
        <f>SUBTOTAL(9,G553:G559)</f>
        <v>0</v>
      </c>
      <c r="H552" s="364">
        <f t="shared" ref="H552:W552" si="120">SUBTOTAL(9,H553:H559)</f>
        <v>0</v>
      </c>
      <c r="I552" s="364">
        <f t="shared" si="120"/>
        <v>0</v>
      </c>
      <c r="J552" s="364">
        <f t="shared" si="120"/>
        <v>0</v>
      </c>
      <c r="K552" s="365">
        <f t="shared" si="120"/>
        <v>0</v>
      </c>
      <c r="L552" s="364">
        <f t="shared" si="120"/>
        <v>0</v>
      </c>
      <c r="M552" s="31">
        <f t="shared" si="120"/>
        <v>0</v>
      </c>
      <c r="N552" s="364">
        <f t="shared" si="120"/>
        <v>0</v>
      </c>
      <c r="O552" s="364">
        <f t="shared" si="120"/>
        <v>0</v>
      </c>
      <c r="P552" s="364">
        <f t="shared" si="120"/>
        <v>0</v>
      </c>
      <c r="Q552" s="364">
        <f t="shared" si="120"/>
        <v>0</v>
      </c>
      <c r="R552" s="364">
        <f t="shared" si="120"/>
        <v>0</v>
      </c>
      <c r="S552" s="364">
        <f t="shared" si="120"/>
        <v>0</v>
      </c>
      <c r="T552" s="364">
        <f t="shared" si="120"/>
        <v>0</v>
      </c>
      <c r="U552" s="364">
        <f t="shared" si="120"/>
        <v>0</v>
      </c>
      <c r="V552" s="364">
        <f t="shared" si="120"/>
        <v>0</v>
      </c>
      <c r="W552" s="366">
        <f t="shared" si="120"/>
        <v>0</v>
      </c>
      <c r="X552" s="51"/>
      <c r="Y552" s="238"/>
    </row>
    <row r="553" spans="1:25" s="79" customFormat="1" ht="12.75" customHeight="1" outlineLevel="1" x14ac:dyDescent="0.25">
      <c r="A553" s="51"/>
      <c r="B553" s="295"/>
      <c r="C553" s="273"/>
      <c r="D553" s="273"/>
      <c r="E553" s="273"/>
      <c r="F553" s="299" t="s">
        <v>306</v>
      </c>
      <c r="G553" s="551"/>
      <c r="H553" s="552"/>
      <c r="I553" s="544"/>
      <c r="J553" s="544"/>
      <c r="K553" s="545"/>
      <c r="L553" s="546"/>
      <c r="M553" s="547"/>
      <c r="N553" s="548"/>
      <c r="O553" s="548"/>
      <c r="P553" s="548"/>
      <c r="Q553" s="548"/>
      <c r="R553" s="548"/>
      <c r="S553" s="548"/>
      <c r="T553" s="548"/>
      <c r="U553" s="548"/>
      <c r="V553" s="549"/>
      <c r="W553" s="550"/>
      <c r="X553" s="51"/>
      <c r="Y553" s="236"/>
    </row>
    <row r="554" spans="1:25" s="79" customFormat="1" ht="12.75" customHeight="1" outlineLevel="1" x14ac:dyDescent="0.25">
      <c r="A554" s="51"/>
      <c r="B554" s="295"/>
      <c r="C554" s="273"/>
      <c r="D554" s="273"/>
      <c r="E554" s="273"/>
      <c r="F554" s="299" t="s">
        <v>307</v>
      </c>
      <c r="G554" s="551"/>
      <c r="H554" s="552"/>
      <c r="I554" s="544"/>
      <c r="J554" s="544"/>
      <c r="K554" s="545"/>
      <c r="L554" s="546"/>
      <c r="M554" s="547"/>
      <c r="N554" s="548"/>
      <c r="O554" s="548"/>
      <c r="P554" s="548"/>
      <c r="Q554" s="548"/>
      <c r="R554" s="548"/>
      <c r="S554" s="548"/>
      <c r="T554" s="548"/>
      <c r="U554" s="548"/>
      <c r="V554" s="549"/>
      <c r="W554" s="550"/>
      <c r="X554" s="51"/>
      <c r="Y554" s="236"/>
    </row>
    <row r="555" spans="1:25" s="79" customFormat="1" ht="12.75" customHeight="1" outlineLevel="1" x14ac:dyDescent="0.25">
      <c r="A555" s="51"/>
      <c r="B555" s="295"/>
      <c r="C555" s="273"/>
      <c r="D555" s="273"/>
      <c r="E555" s="273"/>
      <c r="F555" s="299" t="s">
        <v>308</v>
      </c>
      <c r="G555" s="551"/>
      <c r="H555" s="552"/>
      <c r="I555" s="544"/>
      <c r="J555" s="544"/>
      <c r="K555" s="545"/>
      <c r="L555" s="546"/>
      <c r="M555" s="547"/>
      <c r="N555" s="548"/>
      <c r="O555" s="548"/>
      <c r="P555" s="548"/>
      <c r="Q555" s="548"/>
      <c r="R555" s="548"/>
      <c r="S555" s="548"/>
      <c r="T555" s="548"/>
      <c r="U555" s="548"/>
      <c r="V555" s="549"/>
      <c r="W555" s="550"/>
      <c r="X555" s="51"/>
      <c r="Y555" s="236"/>
    </row>
    <row r="556" spans="1:25" s="79" customFormat="1" ht="12.75" customHeight="1" outlineLevel="1" x14ac:dyDescent="0.25">
      <c r="A556" s="51"/>
      <c r="B556" s="295"/>
      <c r="C556" s="273"/>
      <c r="D556" s="273"/>
      <c r="E556" s="273"/>
      <c r="F556" s="299" t="s">
        <v>309</v>
      </c>
      <c r="G556" s="551"/>
      <c r="H556" s="552"/>
      <c r="I556" s="544"/>
      <c r="J556" s="544"/>
      <c r="K556" s="545"/>
      <c r="L556" s="546"/>
      <c r="M556" s="547"/>
      <c r="N556" s="548"/>
      <c r="O556" s="548"/>
      <c r="P556" s="548"/>
      <c r="Q556" s="548"/>
      <c r="R556" s="548"/>
      <c r="S556" s="548"/>
      <c r="T556" s="548"/>
      <c r="U556" s="548"/>
      <c r="V556" s="549"/>
      <c r="W556" s="550"/>
      <c r="X556" s="51"/>
      <c r="Y556" s="236"/>
    </row>
    <row r="557" spans="1:25" s="79" customFormat="1" ht="12.75" customHeight="1" outlineLevel="1" x14ac:dyDescent="0.25">
      <c r="A557" s="51"/>
      <c r="B557" s="295"/>
      <c r="C557" s="273"/>
      <c r="D557" s="273"/>
      <c r="E557" s="273"/>
      <c r="F557" s="299" t="s">
        <v>310</v>
      </c>
      <c r="G557" s="551"/>
      <c r="H557" s="552"/>
      <c r="I557" s="544"/>
      <c r="J557" s="544"/>
      <c r="K557" s="545"/>
      <c r="L557" s="546"/>
      <c r="M557" s="547"/>
      <c r="N557" s="548"/>
      <c r="O557" s="548"/>
      <c r="P557" s="548"/>
      <c r="Q557" s="548"/>
      <c r="R557" s="548"/>
      <c r="S557" s="548"/>
      <c r="T557" s="548"/>
      <c r="U557" s="548"/>
      <c r="V557" s="549"/>
      <c r="W557" s="550"/>
      <c r="X557" s="51"/>
      <c r="Y557" s="236"/>
    </row>
    <row r="558" spans="1:25" s="79" customFormat="1" ht="12.75" customHeight="1" outlineLevel="1" x14ac:dyDescent="0.25">
      <c r="A558" s="51"/>
      <c r="B558" s="295"/>
      <c r="C558" s="273"/>
      <c r="D558" s="273"/>
      <c r="E558" s="273"/>
      <c r="F558" s="299" t="s">
        <v>311</v>
      </c>
      <c r="G558" s="551"/>
      <c r="H558" s="552"/>
      <c r="I558" s="544"/>
      <c r="J558" s="544"/>
      <c r="K558" s="545"/>
      <c r="L558" s="546"/>
      <c r="M558" s="547"/>
      <c r="N558" s="548"/>
      <c r="O558" s="548"/>
      <c r="P558" s="548"/>
      <c r="Q558" s="548"/>
      <c r="R558" s="548"/>
      <c r="S558" s="548"/>
      <c r="T558" s="548"/>
      <c r="U558" s="548"/>
      <c r="V558" s="549"/>
      <c r="W558" s="550"/>
      <c r="X558" s="51"/>
      <c r="Y558" s="236"/>
    </row>
    <row r="559" spans="1:25" s="79" customFormat="1" ht="12.75" customHeight="1" outlineLevel="1" x14ac:dyDescent="0.25">
      <c r="A559" s="51"/>
      <c r="B559" s="295"/>
      <c r="C559" s="273"/>
      <c r="D559" s="273"/>
      <c r="E559" s="273"/>
      <c r="F559" s="299" t="s">
        <v>312</v>
      </c>
      <c r="G559" s="553"/>
      <c r="H559" s="552"/>
      <c r="I559" s="544"/>
      <c r="J559" s="544"/>
      <c r="K559" s="545"/>
      <c r="L559" s="546"/>
      <c r="M559" s="547"/>
      <c r="N559" s="548"/>
      <c r="O559" s="548"/>
      <c r="P559" s="548"/>
      <c r="Q559" s="548"/>
      <c r="R559" s="548"/>
      <c r="S559" s="548"/>
      <c r="T559" s="548"/>
      <c r="U559" s="548"/>
      <c r="V559" s="549"/>
      <c r="W559" s="550"/>
      <c r="X559" s="51"/>
      <c r="Y559" s="236"/>
    </row>
    <row r="560" spans="1:25" s="79" customFormat="1" ht="12.75" customHeight="1" x14ac:dyDescent="0.25">
      <c r="A560" s="51"/>
      <c r="B560" s="295"/>
      <c r="C560" s="273"/>
      <c r="D560" s="272" t="s">
        <v>313</v>
      </c>
      <c r="E560" s="272"/>
      <c r="F560" s="272"/>
      <c r="G560" s="367">
        <f>SUBTOTAL(9,G561:G562)</f>
        <v>0</v>
      </c>
      <c r="H560" s="364">
        <f t="shared" ref="H560:W560" si="121">SUBTOTAL(9,H561:H562)</f>
        <v>0</v>
      </c>
      <c r="I560" s="364">
        <f t="shared" si="121"/>
        <v>0</v>
      </c>
      <c r="J560" s="364">
        <f t="shared" si="121"/>
        <v>0</v>
      </c>
      <c r="K560" s="365">
        <f t="shared" si="121"/>
        <v>0</v>
      </c>
      <c r="L560" s="364">
        <f t="shared" si="121"/>
        <v>0</v>
      </c>
      <c r="M560" s="31">
        <f t="shared" si="121"/>
        <v>0</v>
      </c>
      <c r="N560" s="364">
        <f t="shared" si="121"/>
        <v>0</v>
      </c>
      <c r="O560" s="364">
        <f t="shared" si="121"/>
        <v>0</v>
      </c>
      <c r="P560" s="364">
        <f t="shared" si="121"/>
        <v>0</v>
      </c>
      <c r="Q560" s="364">
        <f t="shared" si="121"/>
        <v>0</v>
      </c>
      <c r="R560" s="364">
        <f t="shared" si="121"/>
        <v>0</v>
      </c>
      <c r="S560" s="364">
        <f t="shared" si="121"/>
        <v>0</v>
      </c>
      <c r="T560" s="364">
        <f t="shared" si="121"/>
        <v>0</v>
      </c>
      <c r="U560" s="364">
        <f t="shared" si="121"/>
        <v>0</v>
      </c>
      <c r="V560" s="364">
        <f t="shared" si="121"/>
        <v>0</v>
      </c>
      <c r="W560" s="366">
        <f t="shared" si="121"/>
        <v>0</v>
      </c>
      <c r="X560" s="51"/>
      <c r="Y560" s="238"/>
    </row>
    <row r="561" spans="1:25" s="79" customFormat="1" ht="12.75" customHeight="1" outlineLevel="1" x14ac:dyDescent="0.25">
      <c r="A561" s="51"/>
      <c r="B561" s="295"/>
      <c r="C561" s="273"/>
      <c r="D561" s="273"/>
      <c r="E561" s="273"/>
      <c r="F561" s="299" t="s">
        <v>314</v>
      </c>
      <c r="G561" s="551"/>
      <c r="H561" s="552"/>
      <c r="I561" s="544"/>
      <c r="J561" s="544"/>
      <c r="K561" s="545"/>
      <c r="L561" s="546"/>
      <c r="M561" s="547"/>
      <c r="N561" s="548"/>
      <c r="O561" s="548"/>
      <c r="P561" s="548"/>
      <c r="Q561" s="548"/>
      <c r="R561" s="548"/>
      <c r="S561" s="548"/>
      <c r="T561" s="548"/>
      <c r="U561" s="548"/>
      <c r="V561" s="549"/>
      <c r="W561" s="550"/>
      <c r="X561" s="51"/>
      <c r="Y561" s="236"/>
    </row>
    <row r="562" spans="1:25" s="79" customFormat="1" ht="12.75" customHeight="1" outlineLevel="1" x14ac:dyDescent="0.25">
      <c r="A562" s="51"/>
      <c r="B562" s="295"/>
      <c r="C562" s="273"/>
      <c r="D562" s="273"/>
      <c r="E562" s="273"/>
      <c r="F562" s="299" t="s">
        <v>315</v>
      </c>
      <c r="G562" s="553"/>
      <c r="H562" s="552"/>
      <c r="I562" s="544"/>
      <c r="J562" s="544"/>
      <c r="K562" s="545"/>
      <c r="L562" s="546"/>
      <c r="M562" s="547"/>
      <c r="N562" s="548"/>
      <c r="O562" s="548"/>
      <c r="P562" s="548"/>
      <c r="Q562" s="548"/>
      <c r="R562" s="548"/>
      <c r="S562" s="548"/>
      <c r="T562" s="548"/>
      <c r="U562" s="548"/>
      <c r="V562" s="549"/>
      <c r="W562" s="550"/>
      <c r="X562" s="51"/>
      <c r="Y562" s="236"/>
    </row>
    <row r="563" spans="1:25" s="79" customFormat="1" ht="12.75" customHeight="1" x14ac:dyDescent="0.25">
      <c r="A563" s="51"/>
      <c r="B563" s="295"/>
      <c r="C563" s="273"/>
      <c r="D563" s="272" t="s">
        <v>316</v>
      </c>
      <c r="E563" s="273"/>
      <c r="F563" s="273"/>
      <c r="G563" s="367">
        <f>SUBTOTAL(9,G564)</f>
        <v>0</v>
      </c>
      <c r="H563" s="364">
        <f t="shared" ref="H563:W563" si="122">SUBTOTAL(9,H564)</f>
        <v>0</v>
      </c>
      <c r="I563" s="364">
        <f t="shared" si="122"/>
        <v>0</v>
      </c>
      <c r="J563" s="364">
        <f t="shared" si="122"/>
        <v>0</v>
      </c>
      <c r="K563" s="365">
        <f t="shared" si="122"/>
        <v>0</v>
      </c>
      <c r="L563" s="364">
        <f t="shared" si="122"/>
        <v>0</v>
      </c>
      <c r="M563" s="31">
        <f t="shared" si="122"/>
        <v>0</v>
      </c>
      <c r="N563" s="364">
        <f t="shared" si="122"/>
        <v>0</v>
      </c>
      <c r="O563" s="364">
        <f t="shared" si="122"/>
        <v>0</v>
      </c>
      <c r="P563" s="364">
        <f t="shared" si="122"/>
        <v>0</v>
      </c>
      <c r="Q563" s="364">
        <f t="shared" si="122"/>
        <v>0</v>
      </c>
      <c r="R563" s="364">
        <f t="shared" si="122"/>
        <v>0</v>
      </c>
      <c r="S563" s="364">
        <f t="shared" si="122"/>
        <v>0</v>
      </c>
      <c r="T563" s="364">
        <f t="shared" si="122"/>
        <v>0</v>
      </c>
      <c r="U563" s="364">
        <f t="shared" si="122"/>
        <v>0</v>
      </c>
      <c r="V563" s="364">
        <f t="shared" si="122"/>
        <v>0</v>
      </c>
      <c r="W563" s="366">
        <f t="shared" si="122"/>
        <v>0</v>
      </c>
      <c r="X563" s="51"/>
      <c r="Y563" s="238"/>
    </row>
    <row r="564" spans="1:25" s="79" customFormat="1" ht="12.75" customHeight="1" outlineLevel="1" x14ac:dyDescent="0.25">
      <c r="A564" s="51"/>
      <c r="B564" s="295"/>
      <c r="C564" s="273"/>
      <c r="D564" s="273"/>
      <c r="E564" s="273"/>
      <c r="F564" s="299" t="s">
        <v>317</v>
      </c>
      <c r="G564" s="553"/>
      <c r="H564" s="552"/>
      <c r="I564" s="544"/>
      <c r="J564" s="544"/>
      <c r="K564" s="545"/>
      <c r="L564" s="546"/>
      <c r="M564" s="547"/>
      <c r="N564" s="548"/>
      <c r="O564" s="548"/>
      <c r="P564" s="548"/>
      <c r="Q564" s="548"/>
      <c r="R564" s="548"/>
      <c r="S564" s="548"/>
      <c r="T564" s="548"/>
      <c r="U564" s="548"/>
      <c r="V564" s="549"/>
      <c r="W564" s="550"/>
      <c r="X564" s="51"/>
      <c r="Y564" s="236"/>
    </row>
    <row r="565" spans="1:25" outlineLevel="1" x14ac:dyDescent="0.25">
      <c r="B565" s="465"/>
      <c r="C565" s="273"/>
      <c r="D565" s="272"/>
      <c r="E565" s="275"/>
      <c r="F565" s="273"/>
      <c r="G565" s="254"/>
      <c r="H565" s="368"/>
      <c r="I565" s="369"/>
      <c r="J565" s="369"/>
      <c r="K565" s="370"/>
      <c r="L565" s="364"/>
      <c r="M565" s="364"/>
      <c r="N565" s="364"/>
      <c r="O565" s="364"/>
      <c r="P565" s="364"/>
      <c r="Q565" s="364"/>
      <c r="R565" s="364"/>
      <c r="S565" s="364"/>
      <c r="T565" s="364"/>
      <c r="U565" s="364"/>
      <c r="V565" s="364"/>
      <c r="W565" s="366"/>
      <c r="Y565" s="353"/>
    </row>
    <row r="566" spans="1:25" outlineLevel="1" x14ac:dyDescent="0.25">
      <c r="B566" s="465"/>
      <c r="C566" s="272" t="s">
        <v>318</v>
      </c>
      <c r="D566" s="272"/>
      <c r="E566" s="275"/>
      <c r="F566" s="273"/>
      <c r="G566" s="41">
        <f>SUBTOTAL(9,G567:G569)</f>
        <v>0</v>
      </c>
      <c r="H566" s="368">
        <f t="shared" ref="H566:W566" si="123">SUBTOTAL(9,H567:H569)</f>
        <v>0</v>
      </c>
      <c r="I566" s="369">
        <f t="shared" si="123"/>
        <v>0</v>
      </c>
      <c r="J566" s="369">
        <f t="shared" si="123"/>
        <v>0</v>
      </c>
      <c r="K566" s="370">
        <f t="shared" si="123"/>
        <v>0</v>
      </c>
      <c r="L566" s="364">
        <f t="shared" si="123"/>
        <v>0</v>
      </c>
      <c r="M566" s="364">
        <f t="shared" si="123"/>
        <v>0</v>
      </c>
      <c r="N566" s="364">
        <f t="shared" si="123"/>
        <v>0</v>
      </c>
      <c r="O566" s="364">
        <f t="shared" si="123"/>
        <v>0</v>
      </c>
      <c r="P566" s="364">
        <f t="shared" si="123"/>
        <v>0</v>
      </c>
      <c r="Q566" s="364">
        <f t="shared" si="123"/>
        <v>0</v>
      </c>
      <c r="R566" s="364">
        <f t="shared" si="123"/>
        <v>0</v>
      </c>
      <c r="S566" s="364">
        <f t="shared" si="123"/>
        <v>0</v>
      </c>
      <c r="T566" s="364">
        <f t="shared" si="123"/>
        <v>0</v>
      </c>
      <c r="U566" s="364">
        <f t="shared" si="123"/>
        <v>0</v>
      </c>
      <c r="V566" s="364">
        <f t="shared" si="123"/>
        <v>0</v>
      </c>
      <c r="W566" s="366">
        <f t="shared" si="123"/>
        <v>0</v>
      </c>
      <c r="Y566" s="354"/>
    </row>
    <row r="567" spans="1:25" outlineLevel="1" x14ac:dyDescent="0.25">
      <c r="B567" s="465"/>
      <c r="C567" s="273"/>
      <c r="D567" s="272"/>
      <c r="E567" s="275"/>
      <c r="F567" s="299" t="s">
        <v>150</v>
      </c>
      <c r="G567" s="218"/>
      <c r="H567" s="222"/>
      <c r="I567" s="223"/>
      <c r="J567" s="223"/>
      <c r="K567" s="224"/>
      <c r="L567" s="225"/>
      <c r="M567" s="226"/>
      <c r="N567" s="223"/>
      <c r="O567" s="223"/>
      <c r="P567" s="223"/>
      <c r="Q567" s="223"/>
      <c r="R567" s="223"/>
      <c r="S567" s="223"/>
      <c r="T567" s="223"/>
      <c r="U567" s="223"/>
      <c r="V567" s="227"/>
      <c r="W567" s="218"/>
      <c r="Y567" s="236"/>
    </row>
    <row r="568" spans="1:25" outlineLevel="1" x14ac:dyDescent="0.25">
      <c r="B568" s="465"/>
      <c r="C568" s="273"/>
      <c r="D568" s="272"/>
      <c r="E568" s="275"/>
      <c r="F568" s="299" t="s">
        <v>151</v>
      </c>
      <c r="G568" s="218"/>
      <c r="H568" s="222"/>
      <c r="I568" s="223"/>
      <c r="J568" s="223"/>
      <c r="K568" s="224"/>
      <c r="L568" s="225"/>
      <c r="M568" s="226"/>
      <c r="N568" s="223"/>
      <c r="O568" s="223"/>
      <c r="P568" s="223"/>
      <c r="Q568" s="223"/>
      <c r="R568" s="223"/>
      <c r="S568" s="223"/>
      <c r="T568" s="223"/>
      <c r="U568" s="223"/>
      <c r="V568" s="227"/>
      <c r="W568" s="218"/>
      <c r="Y568" s="236"/>
    </row>
    <row r="569" spans="1:25" outlineLevel="1" x14ac:dyDescent="0.25">
      <c r="B569" s="465"/>
      <c r="C569" s="273"/>
      <c r="D569" s="272"/>
      <c r="E569" s="275"/>
      <c r="F569" s="299" t="s">
        <v>152</v>
      </c>
      <c r="G569" s="218"/>
      <c r="H569" s="222"/>
      <c r="I569" s="223"/>
      <c r="J569" s="223"/>
      <c r="K569" s="224"/>
      <c r="L569" s="225"/>
      <c r="M569" s="226"/>
      <c r="N569" s="223"/>
      <c r="O569" s="223"/>
      <c r="P569" s="223"/>
      <c r="Q569" s="223"/>
      <c r="R569" s="223"/>
      <c r="S569" s="223"/>
      <c r="T569" s="223"/>
      <c r="U569" s="223"/>
      <c r="V569" s="227"/>
      <c r="W569" s="218"/>
      <c r="Y569" s="236"/>
    </row>
    <row r="570" spans="1:25" s="79" customFormat="1" ht="12.75" customHeight="1" x14ac:dyDescent="0.25">
      <c r="A570" s="51"/>
      <c r="B570" s="295"/>
      <c r="C570" s="273"/>
      <c r="D570" s="273"/>
      <c r="E570" s="273"/>
      <c r="F570" s="273"/>
      <c r="G570" s="367"/>
      <c r="H570" s="364"/>
      <c r="I570" s="364"/>
      <c r="J570" s="364"/>
      <c r="K570" s="365"/>
      <c r="L570" s="364"/>
      <c r="M570" s="31"/>
      <c r="N570" s="364"/>
      <c r="O570" s="364"/>
      <c r="P570" s="364"/>
      <c r="Q570" s="364"/>
      <c r="R570" s="364"/>
      <c r="S570" s="364"/>
      <c r="T570" s="364"/>
      <c r="U570" s="364"/>
      <c r="V570" s="364"/>
      <c r="W570" s="366"/>
      <c r="X570" s="51"/>
      <c r="Y570" s="353"/>
    </row>
    <row r="571" spans="1:25" s="79" customFormat="1" ht="16.2" thickBot="1" x14ac:dyDescent="0.3">
      <c r="A571" s="51"/>
      <c r="B571" s="279" t="s">
        <v>319</v>
      </c>
      <c r="C571" s="483"/>
      <c r="D571" s="483"/>
      <c r="E571" s="483"/>
      <c r="F571" s="483"/>
      <c r="G571" s="372">
        <f t="shared" ref="G571:W571" si="124">SUBTOTAL(9,G523:G570)</f>
        <v>0</v>
      </c>
      <c r="H571" s="382">
        <f t="shared" si="124"/>
        <v>0</v>
      </c>
      <c r="I571" s="383">
        <f t="shared" si="124"/>
        <v>0</v>
      </c>
      <c r="J571" s="383">
        <f t="shared" si="124"/>
        <v>0</v>
      </c>
      <c r="K571" s="384">
        <f t="shared" si="124"/>
        <v>0</v>
      </c>
      <c r="L571" s="385">
        <f t="shared" si="124"/>
        <v>0</v>
      </c>
      <c r="M571" s="386">
        <f t="shared" si="124"/>
        <v>0</v>
      </c>
      <c r="N571" s="387">
        <f t="shared" si="124"/>
        <v>0</v>
      </c>
      <c r="O571" s="387">
        <f t="shared" si="124"/>
        <v>0</v>
      </c>
      <c r="P571" s="387">
        <f t="shared" si="124"/>
        <v>0</v>
      </c>
      <c r="Q571" s="387">
        <f t="shared" si="124"/>
        <v>0</v>
      </c>
      <c r="R571" s="387">
        <f t="shared" si="124"/>
        <v>0</v>
      </c>
      <c r="S571" s="387">
        <f t="shared" si="124"/>
        <v>0</v>
      </c>
      <c r="T571" s="387">
        <f t="shared" si="124"/>
        <v>0</v>
      </c>
      <c r="U571" s="387">
        <f t="shared" si="124"/>
        <v>0</v>
      </c>
      <c r="V571" s="374">
        <f t="shared" si="124"/>
        <v>0</v>
      </c>
      <c r="W571" s="376">
        <f t="shared" si="124"/>
        <v>0</v>
      </c>
      <c r="X571" s="51"/>
      <c r="Y571" s="355"/>
    </row>
    <row r="572" spans="1:25" ht="13.8" thickBot="1" x14ac:dyDescent="0.3">
      <c r="B572" s="51"/>
      <c r="G572" s="493"/>
      <c r="H572" s="493"/>
      <c r="I572" s="493"/>
      <c r="J572" s="493"/>
      <c r="K572" s="493"/>
      <c r="L572" s="493"/>
      <c r="M572" s="42"/>
      <c r="N572" s="493"/>
      <c r="O572" s="493"/>
      <c r="P572" s="493"/>
      <c r="Q572" s="493"/>
      <c r="R572" s="493"/>
      <c r="S572" s="493"/>
      <c r="T572" s="493"/>
      <c r="U572" s="493"/>
      <c r="V572" s="493"/>
      <c r="W572" s="493"/>
      <c r="Y572"/>
    </row>
    <row r="573" spans="1:25" s="79" customFormat="1" ht="16.2" thickBot="1" x14ac:dyDescent="0.3">
      <c r="A573" s="51"/>
      <c r="B573" s="433" t="s">
        <v>320</v>
      </c>
      <c r="C573" s="475"/>
      <c r="D573" s="475"/>
      <c r="E573" s="475"/>
      <c r="F573" s="475"/>
      <c r="G573" s="494"/>
      <c r="H573" s="494"/>
      <c r="I573" s="494"/>
      <c r="J573" s="494"/>
      <c r="K573" s="494"/>
      <c r="L573" s="494"/>
      <c r="M573" s="494"/>
      <c r="N573" s="494"/>
      <c r="O573" s="494"/>
      <c r="P573" s="494"/>
      <c r="Q573" s="494"/>
      <c r="R573" s="494"/>
      <c r="S573" s="494"/>
      <c r="T573" s="494"/>
      <c r="U573" s="494"/>
      <c r="V573" s="494"/>
      <c r="W573" s="495"/>
      <c r="X573" s="51"/>
      <c r="Y573" s="520"/>
    </row>
    <row r="574" spans="1:25" x14ac:dyDescent="0.25">
      <c r="B574" s="295"/>
      <c r="C574" s="272" t="s">
        <v>321</v>
      </c>
      <c r="D574" s="273"/>
      <c r="E574" s="273"/>
      <c r="F574" s="273"/>
      <c r="G574" s="40"/>
      <c r="H574" s="33"/>
      <c r="I574" s="33"/>
      <c r="J574" s="33"/>
      <c r="K574" s="35"/>
      <c r="L574" s="34"/>
      <c r="M574" s="33"/>
      <c r="N574" s="33"/>
      <c r="O574" s="33"/>
      <c r="P574" s="33"/>
      <c r="Q574" s="33"/>
      <c r="R574" s="33"/>
      <c r="S574" s="33"/>
      <c r="T574" s="33"/>
      <c r="U574" s="33"/>
      <c r="V574" s="35"/>
      <c r="W574" s="35"/>
      <c r="Y574" s="237"/>
    </row>
    <row r="575" spans="1:25" x14ac:dyDescent="0.25">
      <c r="B575" s="465"/>
      <c r="C575" s="272"/>
      <c r="D575" s="276" t="s">
        <v>20</v>
      </c>
      <c r="E575" s="273"/>
      <c r="F575" s="273"/>
      <c r="G575" s="367"/>
      <c r="H575" s="368"/>
      <c r="I575" s="369"/>
      <c r="J575" s="369"/>
      <c r="K575" s="370"/>
      <c r="L575" s="363"/>
      <c r="M575" s="364"/>
      <c r="N575" s="364"/>
      <c r="O575" s="364"/>
      <c r="P575" s="364"/>
      <c r="Q575" s="364"/>
      <c r="R575" s="364"/>
      <c r="S575" s="364"/>
      <c r="T575" s="364"/>
      <c r="U575" s="364"/>
      <c r="V575" s="365"/>
      <c r="W575" s="365"/>
      <c r="Y575" s="237"/>
    </row>
    <row r="576" spans="1:25" x14ac:dyDescent="0.25">
      <c r="B576" s="465"/>
      <c r="C576" s="272"/>
      <c r="D576" s="272"/>
      <c r="E576" s="273" t="s">
        <v>21</v>
      </c>
      <c r="F576" s="273"/>
      <c r="G576" s="367">
        <f t="shared" ref="G576:W576" si="125">SUBTOTAL(9,G577:G580)</f>
        <v>0</v>
      </c>
      <c r="H576" s="368">
        <f t="shared" si="125"/>
        <v>0</v>
      </c>
      <c r="I576" s="369">
        <f t="shared" si="125"/>
        <v>0</v>
      </c>
      <c r="J576" s="369">
        <f t="shared" si="125"/>
        <v>0</v>
      </c>
      <c r="K576" s="370">
        <f t="shared" si="125"/>
        <v>0</v>
      </c>
      <c r="L576" s="364">
        <f t="shared" si="125"/>
        <v>0</v>
      </c>
      <c r="M576" s="364">
        <f t="shared" si="125"/>
        <v>0</v>
      </c>
      <c r="N576" s="364">
        <f t="shared" si="125"/>
        <v>0</v>
      </c>
      <c r="O576" s="364">
        <f t="shared" si="125"/>
        <v>0</v>
      </c>
      <c r="P576" s="364">
        <f t="shared" si="125"/>
        <v>0</v>
      </c>
      <c r="Q576" s="364">
        <f t="shared" si="125"/>
        <v>0</v>
      </c>
      <c r="R576" s="364">
        <f t="shared" si="125"/>
        <v>0</v>
      </c>
      <c r="S576" s="364">
        <f t="shared" si="125"/>
        <v>0</v>
      </c>
      <c r="T576" s="364">
        <f t="shared" si="125"/>
        <v>0</v>
      </c>
      <c r="U576" s="364">
        <f t="shared" si="125"/>
        <v>0</v>
      </c>
      <c r="V576" s="364">
        <f t="shared" si="125"/>
        <v>0</v>
      </c>
      <c r="W576" s="366">
        <f t="shared" si="125"/>
        <v>0</v>
      </c>
      <c r="Y576" s="354"/>
    </row>
    <row r="577" spans="2:25" outlineLevel="1" x14ac:dyDescent="0.25">
      <c r="B577" s="465"/>
      <c r="C577" s="272"/>
      <c r="D577" s="272"/>
      <c r="E577" s="273"/>
      <c r="F577" s="299" t="s">
        <v>22</v>
      </c>
      <c r="G577" s="540"/>
      <c r="H577" s="554"/>
      <c r="I577" s="555"/>
      <c r="J577" s="555"/>
      <c r="K577" s="556"/>
      <c r="L577" s="554"/>
      <c r="M577" s="555"/>
      <c r="N577" s="555"/>
      <c r="O577" s="555"/>
      <c r="P577" s="555"/>
      <c r="Q577" s="555"/>
      <c r="R577" s="555"/>
      <c r="S577" s="555"/>
      <c r="T577" s="555"/>
      <c r="U577" s="555"/>
      <c r="V577" s="556"/>
      <c r="W577" s="557"/>
      <c r="Y577" s="236"/>
    </row>
    <row r="578" spans="2:25" outlineLevel="1" x14ac:dyDescent="0.25">
      <c r="B578" s="465"/>
      <c r="C578" s="272"/>
      <c r="D578" s="272"/>
      <c r="E578" s="273"/>
      <c r="F578" s="299" t="s">
        <v>23</v>
      </c>
      <c r="G578" s="540"/>
      <c r="H578" s="554"/>
      <c r="I578" s="555"/>
      <c r="J578" s="555"/>
      <c r="K578" s="556"/>
      <c r="L578" s="554"/>
      <c r="M578" s="555"/>
      <c r="N578" s="555"/>
      <c r="O578" s="555"/>
      <c r="P578" s="555"/>
      <c r="Q578" s="555"/>
      <c r="R578" s="555"/>
      <c r="S578" s="555"/>
      <c r="T578" s="555"/>
      <c r="U578" s="555"/>
      <c r="V578" s="556"/>
      <c r="W578" s="557"/>
      <c r="Y578" s="236"/>
    </row>
    <row r="579" spans="2:25" outlineLevel="1" x14ac:dyDescent="0.25">
      <c r="B579" s="465"/>
      <c r="C579" s="272"/>
      <c r="D579" s="272"/>
      <c r="E579" s="273"/>
      <c r="F579" s="299" t="s">
        <v>24</v>
      </c>
      <c r="G579" s="540"/>
      <c r="H579" s="554"/>
      <c r="I579" s="555"/>
      <c r="J579" s="555"/>
      <c r="K579" s="556"/>
      <c r="L579" s="554"/>
      <c r="M579" s="555"/>
      <c r="N579" s="555"/>
      <c r="O579" s="555"/>
      <c r="P579" s="555"/>
      <c r="Q579" s="555"/>
      <c r="R579" s="555"/>
      <c r="S579" s="555"/>
      <c r="T579" s="555"/>
      <c r="U579" s="555"/>
      <c r="V579" s="556"/>
      <c r="W579" s="557"/>
      <c r="Y579" s="236"/>
    </row>
    <row r="580" spans="2:25" outlineLevel="1" x14ac:dyDescent="0.25">
      <c r="B580" s="465"/>
      <c r="C580" s="272"/>
      <c r="D580" s="272"/>
      <c r="E580" s="273"/>
      <c r="F580" s="299" t="s">
        <v>25</v>
      </c>
      <c r="G580" s="540"/>
      <c r="H580" s="554"/>
      <c r="I580" s="555"/>
      <c r="J580" s="555"/>
      <c r="K580" s="556"/>
      <c r="L580" s="554"/>
      <c r="M580" s="555"/>
      <c r="N580" s="555"/>
      <c r="O580" s="555"/>
      <c r="P580" s="555"/>
      <c r="Q580" s="555"/>
      <c r="R580" s="555"/>
      <c r="S580" s="555"/>
      <c r="T580" s="555"/>
      <c r="U580" s="555"/>
      <c r="V580" s="556"/>
      <c r="W580" s="557"/>
      <c r="Y580" s="236"/>
    </row>
    <row r="581" spans="2:25" x14ac:dyDescent="0.25">
      <c r="B581" s="465"/>
      <c r="C581" s="272"/>
      <c r="D581" s="272"/>
      <c r="E581" s="273" t="s">
        <v>26</v>
      </c>
      <c r="F581" s="273"/>
      <c r="G581" s="367">
        <f t="shared" ref="G581:W581" si="126">SUBTOTAL(9,G582:G585)</f>
        <v>0</v>
      </c>
      <c r="H581" s="368">
        <f t="shared" si="126"/>
        <v>0</v>
      </c>
      <c r="I581" s="369">
        <f t="shared" si="126"/>
        <v>0</v>
      </c>
      <c r="J581" s="369">
        <f t="shared" si="126"/>
        <v>0</v>
      </c>
      <c r="K581" s="370">
        <f t="shared" si="126"/>
        <v>0</v>
      </c>
      <c r="L581" s="364">
        <f t="shared" si="126"/>
        <v>0</v>
      </c>
      <c r="M581" s="364">
        <f t="shared" si="126"/>
        <v>0</v>
      </c>
      <c r="N581" s="364">
        <f t="shared" si="126"/>
        <v>0</v>
      </c>
      <c r="O581" s="364">
        <f t="shared" si="126"/>
        <v>0</v>
      </c>
      <c r="P581" s="364">
        <f t="shared" si="126"/>
        <v>0</v>
      </c>
      <c r="Q581" s="364">
        <f t="shared" si="126"/>
        <v>0</v>
      </c>
      <c r="R581" s="364">
        <f t="shared" si="126"/>
        <v>0</v>
      </c>
      <c r="S581" s="364">
        <f t="shared" si="126"/>
        <v>0</v>
      </c>
      <c r="T581" s="364">
        <f t="shared" si="126"/>
        <v>0</v>
      </c>
      <c r="U581" s="364">
        <f t="shared" si="126"/>
        <v>0</v>
      </c>
      <c r="V581" s="364">
        <f t="shared" si="126"/>
        <v>0</v>
      </c>
      <c r="W581" s="366">
        <f t="shared" si="126"/>
        <v>0</v>
      </c>
      <c r="Y581" s="238"/>
    </row>
    <row r="582" spans="2:25" outlineLevel="1" x14ac:dyDescent="0.25">
      <c r="B582" s="465"/>
      <c r="C582" s="272"/>
      <c r="D582" s="272"/>
      <c r="E582" s="273"/>
      <c r="F582" s="299" t="s">
        <v>27</v>
      </c>
      <c r="G582" s="540"/>
      <c r="H582" s="554"/>
      <c r="I582" s="555"/>
      <c r="J582" s="555"/>
      <c r="K582" s="556"/>
      <c r="L582" s="554"/>
      <c r="M582" s="555"/>
      <c r="N582" s="555"/>
      <c r="O582" s="555"/>
      <c r="P582" s="555"/>
      <c r="Q582" s="555"/>
      <c r="R582" s="555"/>
      <c r="S582" s="555"/>
      <c r="T582" s="555"/>
      <c r="U582" s="555"/>
      <c r="V582" s="556"/>
      <c r="W582" s="557"/>
      <c r="Y582" s="236"/>
    </row>
    <row r="583" spans="2:25" outlineLevel="1" x14ac:dyDescent="0.25">
      <c r="B583" s="465"/>
      <c r="C583" s="272"/>
      <c r="D583" s="272"/>
      <c r="E583" s="273"/>
      <c r="F583" s="299" t="s">
        <v>28</v>
      </c>
      <c r="G583" s="540"/>
      <c r="H583" s="554"/>
      <c r="I583" s="555"/>
      <c r="J583" s="555"/>
      <c r="K583" s="556"/>
      <c r="L583" s="554"/>
      <c r="M583" s="555"/>
      <c r="N583" s="555"/>
      <c r="O583" s="555"/>
      <c r="P583" s="555"/>
      <c r="Q583" s="555"/>
      <c r="R583" s="555"/>
      <c r="S583" s="555"/>
      <c r="T583" s="555"/>
      <c r="U583" s="555"/>
      <c r="V583" s="556"/>
      <c r="W583" s="557"/>
      <c r="Y583" s="236"/>
    </row>
    <row r="584" spans="2:25" outlineLevel="1" x14ac:dyDescent="0.25">
      <c r="B584" s="465"/>
      <c r="C584" s="272"/>
      <c r="D584" s="272"/>
      <c r="E584" s="273"/>
      <c r="F584" s="299" t="s">
        <v>29</v>
      </c>
      <c r="G584" s="540"/>
      <c r="H584" s="554"/>
      <c r="I584" s="555"/>
      <c r="J584" s="555"/>
      <c r="K584" s="556"/>
      <c r="L584" s="554"/>
      <c r="M584" s="558"/>
      <c r="N584" s="558"/>
      <c r="O584" s="558"/>
      <c r="P584" s="558"/>
      <c r="Q584" s="558"/>
      <c r="R584" s="558"/>
      <c r="S584" s="558"/>
      <c r="T584" s="558"/>
      <c r="U584" s="555"/>
      <c r="V584" s="556"/>
      <c r="W584" s="557"/>
      <c r="Y584" s="236"/>
    </row>
    <row r="585" spans="2:25" outlineLevel="1" x14ac:dyDescent="0.25">
      <c r="B585" s="465"/>
      <c r="C585" s="272"/>
      <c r="D585" s="272"/>
      <c r="E585" s="273"/>
      <c r="F585" s="299" t="s">
        <v>30</v>
      </c>
      <c r="G585" s="540"/>
      <c r="H585" s="554"/>
      <c r="I585" s="555"/>
      <c r="J585" s="555"/>
      <c r="K585" s="556"/>
      <c r="L585" s="559"/>
      <c r="M585" s="555"/>
      <c r="N585" s="555"/>
      <c r="O585" s="555"/>
      <c r="P585" s="555"/>
      <c r="Q585" s="555"/>
      <c r="R585" s="555"/>
      <c r="S585" s="555"/>
      <c r="T585" s="555"/>
      <c r="U585" s="560"/>
      <c r="V585" s="556"/>
      <c r="W585" s="557"/>
      <c r="Y585" s="236"/>
    </row>
    <row r="586" spans="2:25" x14ac:dyDescent="0.25">
      <c r="B586" s="465"/>
      <c r="C586" s="272"/>
      <c r="D586" s="272"/>
      <c r="E586" s="273" t="s">
        <v>31</v>
      </c>
      <c r="F586" s="273"/>
      <c r="G586" s="367">
        <f t="shared" ref="G586:W586" si="127">SUBTOTAL(9,G587:G590)</f>
        <v>0</v>
      </c>
      <c r="H586" s="368">
        <f t="shared" si="127"/>
        <v>0</v>
      </c>
      <c r="I586" s="369">
        <f t="shared" si="127"/>
        <v>0</v>
      </c>
      <c r="J586" s="369">
        <f t="shared" si="127"/>
        <v>0</v>
      </c>
      <c r="K586" s="370">
        <f t="shared" si="127"/>
        <v>0</v>
      </c>
      <c r="L586" s="364">
        <f t="shared" si="127"/>
        <v>0</v>
      </c>
      <c r="M586" s="364">
        <f t="shared" si="127"/>
        <v>0</v>
      </c>
      <c r="N586" s="364">
        <f t="shared" si="127"/>
        <v>0</v>
      </c>
      <c r="O586" s="364">
        <f t="shared" si="127"/>
        <v>0</v>
      </c>
      <c r="P586" s="364">
        <f t="shared" si="127"/>
        <v>0</v>
      </c>
      <c r="Q586" s="364">
        <f t="shared" si="127"/>
        <v>0</v>
      </c>
      <c r="R586" s="364">
        <f t="shared" si="127"/>
        <v>0</v>
      </c>
      <c r="S586" s="364">
        <f t="shared" si="127"/>
        <v>0</v>
      </c>
      <c r="T586" s="364">
        <f t="shared" si="127"/>
        <v>0</v>
      </c>
      <c r="U586" s="364">
        <f t="shared" si="127"/>
        <v>0</v>
      </c>
      <c r="V586" s="364">
        <f t="shared" si="127"/>
        <v>0</v>
      </c>
      <c r="W586" s="366">
        <f t="shared" si="127"/>
        <v>0</v>
      </c>
      <c r="Y586" s="238"/>
    </row>
    <row r="587" spans="2:25" outlineLevel="1" x14ac:dyDescent="0.25">
      <c r="B587" s="465"/>
      <c r="C587" s="272"/>
      <c r="D587" s="272"/>
      <c r="E587" s="273"/>
      <c r="F587" s="299" t="s">
        <v>32</v>
      </c>
      <c r="G587" s="540"/>
      <c r="H587" s="554"/>
      <c r="I587" s="555"/>
      <c r="J587" s="555"/>
      <c r="K587" s="556"/>
      <c r="L587" s="559"/>
      <c r="M587" s="555"/>
      <c r="N587" s="555"/>
      <c r="O587" s="555"/>
      <c r="P587" s="555"/>
      <c r="Q587" s="555"/>
      <c r="R587" s="555"/>
      <c r="S587" s="555"/>
      <c r="T587" s="555"/>
      <c r="U587" s="560"/>
      <c r="V587" s="556"/>
      <c r="W587" s="557"/>
      <c r="Y587" s="236"/>
    </row>
    <row r="588" spans="2:25" outlineLevel="1" x14ac:dyDescent="0.25">
      <c r="B588" s="465"/>
      <c r="C588" s="272"/>
      <c r="D588" s="272"/>
      <c r="E588" s="273"/>
      <c r="F588" s="299" t="s">
        <v>33</v>
      </c>
      <c r="G588" s="540"/>
      <c r="H588" s="554"/>
      <c r="I588" s="555"/>
      <c r="J588" s="555"/>
      <c r="K588" s="556"/>
      <c r="L588" s="559"/>
      <c r="M588" s="555"/>
      <c r="N588" s="555"/>
      <c r="O588" s="555"/>
      <c r="P588" s="555"/>
      <c r="Q588" s="555"/>
      <c r="R588" s="555"/>
      <c r="S588" s="555"/>
      <c r="T588" s="555"/>
      <c r="U588" s="560"/>
      <c r="V588" s="556"/>
      <c r="W588" s="557"/>
      <c r="Y588" s="236"/>
    </row>
    <row r="589" spans="2:25" outlineLevel="1" x14ac:dyDescent="0.25">
      <c r="B589" s="465"/>
      <c r="C589" s="272"/>
      <c r="D589" s="272"/>
      <c r="E589" s="273"/>
      <c r="F589" s="299" t="s">
        <v>34</v>
      </c>
      <c r="G589" s="540"/>
      <c r="H589" s="554"/>
      <c r="I589" s="555"/>
      <c r="J589" s="555"/>
      <c r="K589" s="556"/>
      <c r="L589" s="559"/>
      <c r="M589" s="555"/>
      <c r="N589" s="555"/>
      <c r="O589" s="555"/>
      <c r="P589" s="555"/>
      <c r="Q589" s="555"/>
      <c r="R589" s="555"/>
      <c r="S589" s="555"/>
      <c r="T589" s="555"/>
      <c r="U589" s="560"/>
      <c r="V589" s="556"/>
      <c r="W589" s="557"/>
      <c r="Y589" s="236"/>
    </row>
    <row r="590" spans="2:25" outlineLevel="1" x14ac:dyDescent="0.25">
      <c r="B590" s="465"/>
      <c r="C590" s="272"/>
      <c r="D590" s="272"/>
      <c r="E590" s="273"/>
      <c r="F590" s="299" t="s">
        <v>35</v>
      </c>
      <c r="G590" s="540"/>
      <c r="H590" s="554"/>
      <c r="I590" s="555"/>
      <c r="J590" s="555"/>
      <c r="K590" s="556"/>
      <c r="L590" s="559"/>
      <c r="M590" s="555"/>
      <c r="N590" s="555"/>
      <c r="O590" s="555"/>
      <c r="P590" s="555"/>
      <c r="Q590" s="555"/>
      <c r="R590" s="555"/>
      <c r="S590" s="555"/>
      <c r="T590" s="555"/>
      <c r="U590" s="560"/>
      <c r="V590" s="556"/>
      <c r="W590" s="557"/>
      <c r="Y590" s="236"/>
    </row>
    <row r="591" spans="2:25" x14ac:dyDescent="0.25">
      <c r="B591" s="465"/>
      <c r="C591" s="272"/>
      <c r="D591" s="272" t="s">
        <v>36</v>
      </c>
      <c r="E591" s="273"/>
      <c r="F591" s="273"/>
      <c r="G591" s="367"/>
      <c r="H591" s="368"/>
      <c r="I591" s="369"/>
      <c r="J591" s="369"/>
      <c r="K591" s="370"/>
      <c r="L591" s="363"/>
      <c r="M591" s="364"/>
      <c r="N591" s="364"/>
      <c r="O591" s="364"/>
      <c r="P591" s="364"/>
      <c r="Q591" s="364"/>
      <c r="R591" s="364"/>
      <c r="S591" s="364"/>
      <c r="T591" s="364"/>
      <c r="U591" s="364"/>
      <c r="V591" s="365"/>
      <c r="W591" s="365"/>
      <c r="Y591" s="353"/>
    </row>
    <row r="592" spans="2:25" x14ac:dyDescent="0.25">
      <c r="B592" s="465"/>
      <c r="C592" s="272"/>
      <c r="D592" s="272"/>
      <c r="E592" s="275" t="s">
        <v>37</v>
      </c>
      <c r="F592" s="273"/>
      <c r="G592" s="367">
        <f t="shared" ref="G592:W592" si="128">SUBTOTAL(9,G593:G595)</f>
        <v>0</v>
      </c>
      <c r="H592" s="368">
        <f t="shared" si="128"/>
        <v>0</v>
      </c>
      <c r="I592" s="369">
        <f t="shared" si="128"/>
        <v>0</v>
      </c>
      <c r="J592" s="369">
        <f t="shared" si="128"/>
        <v>0</v>
      </c>
      <c r="K592" s="370">
        <f t="shared" si="128"/>
        <v>0</v>
      </c>
      <c r="L592" s="364">
        <f t="shared" si="128"/>
        <v>0</v>
      </c>
      <c r="M592" s="364">
        <f t="shared" si="128"/>
        <v>0</v>
      </c>
      <c r="N592" s="364">
        <f t="shared" si="128"/>
        <v>0</v>
      </c>
      <c r="O592" s="364">
        <f t="shared" si="128"/>
        <v>0</v>
      </c>
      <c r="P592" s="364">
        <f t="shared" si="128"/>
        <v>0</v>
      </c>
      <c r="Q592" s="364">
        <f t="shared" si="128"/>
        <v>0</v>
      </c>
      <c r="R592" s="364">
        <f t="shared" si="128"/>
        <v>0</v>
      </c>
      <c r="S592" s="364">
        <f t="shared" si="128"/>
        <v>0</v>
      </c>
      <c r="T592" s="364">
        <f t="shared" si="128"/>
        <v>0</v>
      </c>
      <c r="U592" s="364">
        <f t="shared" si="128"/>
        <v>0</v>
      </c>
      <c r="V592" s="364">
        <f t="shared" si="128"/>
        <v>0</v>
      </c>
      <c r="W592" s="366">
        <f t="shared" si="128"/>
        <v>0</v>
      </c>
      <c r="Y592" s="354"/>
    </row>
    <row r="593" spans="2:25" outlineLevel="1" x14ac:dyDescent="0.25">
      <c r="B593" s="465"/>
      <c r="C593" s="272"/>
      <c r="D593" s="272"/>
      <c r="E593" s="275"/>
      <c r="F593" s="299" t="s">
        <v>38</v>
      </c>
      <c r="G593" s="540"/>
      <c r="H593" s="554"/>
      <c r="I593" s="555"/>
      <c r="J593" s="555"/>
      <c r="K593" s="556"/>
      <c r="L593" s="559"/>
      <c r="M593" s="555"/>
      <c r="N593" s="555"/>
      <c r="O593" s="555"/>
      <c r="P593" s="555"/>
      <c r="Q593" s="555"/>
      <c r="R593" s="555"/>
      <c r="S593" s="555"/>
      <c r="T593" s="555"/>
      <c r="U593" s="560"/>
      <c r="V593" s="556"/>
      <c r="W593" s="557"/>
      <c r="Y593" s="236"/>
    </row>
    <row r="594" spans="2:25" outlineLevel="1" x14ac:dyDescent="0.25">
      <c r="B594" s="465"/>
      <c r="C594" s="272"/>
      <c r="D594" s="272"/>
      <c r="E594" s="273"/>
      <c r="F594" s="299" t="s">
        <v>39</v>
      </c>
      <c r="G594" s="540"/>
      <c r="H594" s="554"/>
      <c r="I594" s="555"/>
      <c r="J594" s="555"/>
      <c r="K594" s="556"/>
      <c r="L594" s="559"/>
      <c r="M594" s="555"/>
      <c r="N594" s="555"/>
      <c r="O594" s="555"/>
      <c r="P594" s="555"/>
      <c r="Q594" s="555"/>
      <c r="R594" s="555"/>
      <c r="S594" s="555"/>
      <c r="T594" s="555"/>
      <c r="U594" s="560"/>
      <c r="V594" s="556"/>
      <c r="W594" s="557"/>
      <c r="Y594" s="236"/>
    </row>
    <row r="595" spans="2:25" outlineLevel="1" x14ac:dyDescent="0.25">
      <c r="B595" s="465"/>
      <c r="C595" s="272"/>
      <c r="D595" s="272"/>
      <c r="E595" s="273"/>
      <c r="F595" s="299" t="s">
        <v>40</v>
      </c>
      <c r="G595" s="540"/>
      <c r="H595" s="554"/>
      <c r="I595" s="555"/>
      <c r="J595" s="555"/>
      <c r="K595" s="556"/>
      <c r="L595" s="559"/>
      <c r="M595" s="555"/>
      <c r="N595" s="555"/>
      <c r="O595" s="555"/>
      <c r="P595" s="555"/>
      <c r="Q595" s="555"/>
      <c r="R595" s="555"/>
      <c r="S595" s="555"/>
      <c r="T595" s="555"/>
      <c r="U595" s="560"/>
      <c r="V595" s="556"/>
      <c r="W595" s="557"/>
      <c r="Y595" s="236"/>
    </row>
    <row r="596" spans="2:25" x14ac:dyDescent="0.25">
      <c r="B596" s="465"/>
      <c r="C596" s="272"/>
      <c r="D596" s="272"/>
      <c r="E596" s="273" t="s">
        <v>41</v>
      </c>
      <c r="F596" s="273"/>
      <c r="G596" s="367">
        <f>SUBTOTAL(9,G597:G599)</f>
        <v>0</v>
      </c>
      <c r="H596" s="368">
        <f>SUBTOTAL(9,H597:H599)</f>
        <v>0</v>
      </c>
      <c r="I596" s="369">
        <f>SUBTOTAL(9,I597:I599)</f>
        <v>0</v>
      </c>
      <c r="J596" s="369">
        <f t="shared" ref="J596:T596" si="129">SUBTOTAL(9,J597:J599)</f>
        <v>0</v>
      </c>
      <c r="K596" s="370">
        <f t="shared" si="129"/>
        <v>0</v>
      </c>
      <c r="L596" s="364">
        <f t="shared" si="129"/>
        <v>0</v>
      </c>
      <c r="M596" s="364">
        <f t="shared" si="129"/>
        <v>0</v>
      </c>
      <c r="N596" s="364">
        <f t="shared" si="129"/>
        <v>0</v>
      </c>
      <c r="O596" s="364">
        <f t="shared" si="129"/>
        <v>0</v>
      </c>
      <c r="P596" s="364">
        <f t="shared" si="129"/>
        <v>0</v>
      </c>
      <c r="Q596" s="364">
        <f t="shared" si="129"/>
        <v>0</v>
      </c>
      <c r="R596" s="364">
        <f t="shared" si="129"/>
        <v>0</v>
      </c>
      <c r="S596" s="364">
        <f t="shared" si="129"/>
        <v>0</v>
      </c>
      <c r="T596" s="364">
        <f t="shared" si="129"/>
        <v>0</v>
      </c>
      <c r="U596" s="364">
        <f>SUBTOTAL(9,U597:U599)</f>
        <v>0</v>
      </c>
      <c r="V596" s="364">
        <f>SUBTOTAL(9,V597:V599)</f>
        <v>0</v>
      </c>
      <c r="W596" s="366">
        <f>SUBTOTAL(9,W597:W599)</f>
        <v>0</v>
      </c>
      <c r="Y596" s="238"/>
    </row>
    <row r="597" spans="2:25" outlineLevel="1" x14ac:dyDescent="0.25">
      <c r="B597" s="465"/>
      <c r="C597" s="272"/>
      <c r="D597" s="272"/>
      <c r="E597" s="273"/>
      <c r="F597" s="299" t="s">
        <v>42</v>
      </c>
      <c r="G597" s="540"/>
      <c r="H597" s="554"/>
      <c r="I597" s="555"/>
      <c r="J597" s="555"/>
      <c r="K597" s="556"/>
      <c r="L597" s="559"/>
      <c r="M597" s="555"/>
      <c r="N597" s="555"/>
      <c r="O597" s="555"/>
      <c r="P597" s="555"/>
      <c r="Q597" s="555"/>
      <c r="R597" s="555"/>
      <c r="S597" s="555"/>
      <c r="T597" s="555"/>
      <c r="U597" s="560"/>
      <c r="V597" s="556"/>
      <c r="W597" s="557"/>
      <c r="Y597" s="236"/>
    </row>
    <row r="598" spans="2:25" outlineLevel="1" x14ac:dyDescent="0.25">
      <c r="B598" s="465"/>
      <c r="C598" s="272"/>
      <c r="D598" s="272"/>
      <c r="E598" s="273"/>
      <c r="F598" s="299" t="s">
        <v>43</v>
      </c>
      <c r="G598" s="540"/>
      <c r="H598" s="554"/>
      <c r="I598" s="555"/>
      <c r="J598" s="555"/>
      <c r="K598" s="556"/>
      <c r="L598" s="559"/>
      <c r="M598" s="555"/>
      <c r="N598" s="555"/>
      <c r="O598" s="555"/>
      <c r="P598" s="555"/>
      <c r="Q598" s="555"/>
      <c r="R598" s="555"/>
      <c r="S598" s="555"/>
      <c r="T598" s="555"/>
      <c r="U598" s="560"/>
      <c r="V598" s="556"/>
      <c r="W598" s="557"/>
      <c r="Y598" s="236"/>
    </row>
    <row r="599" spans="2:25" outlineLevel="1" x14ac:dyDescent="0.25">
      <c r="B599" s="465"/>
      <c r="C599" s="272"/>
      <c r="D599" s="272"/>
      <c r="E599" s="273"/>
      <c r="F599" s="299" t="s">
        <v>44</v>
      </c>
      <c r="G599" s="540"/>
      <c r="H599" s="554"/>
      <c r="I599" s="555"/>
      <c r="J599" s="555"/>
      <c r="K599" s="556"/>
      <c r="L599" s="559"/>
      <c r="M599" s="555"/>
      <c r="N599" s="555"/>
      <c r="O599" s="555"/>
      <c r="P599" s="555"/>
      <c r="Q599" s="555"/>
      <c r="R599" s="555"/>
      <c r="S599" s="555"/>
      <c r="T599" s="555"/>
      <c r="U599" s="560"/>
      <c r="V599" s="556"/>
      <c r="W599" s="557"/>
      <c r="Y599" s="236"/>
    </row>
    <row r="600" spans="2:25" x14ac:dyDescent="0.25">
      <c r="B600" s="465"/>
      <c r="C600" s="272"/>
      <c r="D600" s="272"/>
      <c r="E600" s="273" t="s">
        <v>45</v>
      </c>
      <c r="F600" s="273"/>
      <c r="G600" s="367">
        <f t="shared" ref="G600:W600" si="130">SUBTOTAL(9,G601:G603)</f>
        <v>0</v>
      </c>
      <c r="H600" s="368">
        <f t="shared" si="130"/>
        <v>0</v>
      </c>
      <c r="I600" s="369">
        <f t="shared" si="130"/>
        <v>0</v>
      </c>
      <c r="J600" s="369">
        <f t="shared" si="130"/>
        <v>0</v>
      </c>
      <c r="K600" s="370">
        <f t="shared" si="130"/>
        <v>0</v>
      </c>
      <c r="L600" s="364">
        <f t="shared" si="130"/>
        <v>0</v>
      </c>
      <c r="M600" s="364">
        <f t="shared" si="130"/>
        <v>0</v>
      </c>
      <c r="N600" s="364">
        <f t="shared" si="130"/>
        <v>0</v>
      </c>
      <c r="O600" s="364">
        <f t="shared" si="130"/>
        <v>0</v>
      </c>
      <c r="P600" s="364">
        <f t="shared" si="130"/>
        <v>0</v>
      </c>
      <c r="Q600" s="364">
        <f t="shared" si="130"/>
        <v>0</v>
      </c>
      <c r="R600" s="364">
        <f t="shared" si="130"/>
        <v>0</v>
      </c>
      <c r="S600" s="364">
        <f t="shared" si="130"/>
        <v>0</v>
      </c>
      <c r="T600" s="364">
        <f t="shared" si="130"/>
        <v>0</v>
      </c>
      <c r="U600" s="364">
        <f t="shared" si="130"/>
        <v>0</v>
      </c>
      <c r="V600" s="364">
        <f t="shared" si="130"/>
        <v>0</v>
      </c>
      <c r="W600" s="366">
        <f t="shared" si="130"/>
        <v>0</v>
      </c>
      <c r="Y600" s="238"/>
    </row>
    <row r="601" spans="2:25" outlineLevel="1" x14ac:dyDescent="0.25">
      <c r="B601" s="465"/>
      <c r="C601" s="272"/>
      <c r="D601" s="272"/>
      <c r="E601" s="273"/>
      <c r="F601" s="299" t="s">
        <v>46</v>
      </c>
      <c r="G601" s="540"/>
      <c r="H601" s="554"/>
      <c r="I601" s="555"/>
      <c r="J601" s="555"/>
      <c r="K601" s="556"/>
      <c r="L601" s="559"/>
      <c r="M601" s="555"/>
      <c r="N601" s="555"/>
      <c r="O601" s="555"/>
      <c r="P601" s="555"/>
      <c r="Q601" s="555"/>
      <c r="R601" s="555"/>
      <c r="S601" s="555"/>
      <c r="T601" s="555"/>
      <c r="U601" s="560"/>
      <c r="V601" s="556"/>
      <c r="W601" s="557"/>
      <c r="Y601" s="236"/>
    </row>
    <row r="602" spans="2:25" outlineLevel="1" x14ac:dyDescent="0.25">
      <c r="B602" s="465"/>
      <c r="C602" s="272"/>
      <c r="D602" s="272"/>
      <c r="E602" s="273"/>
      <c r="F602" s="299" t="s">
        <v>47</v>
      </c>
      <c r="G602" s="540"/>
      <c r="H602" s="554"/>
      <c r="I602" s="555"/>
      <c r="J602" s="555"/>
      <c r="K602" s="556"/>
      <c r="L602" s="559"/>
      <c r="M602" s="555"/>
      <c r="N602" s="555"/>
      <c r="O602" s="555"/>
      <c r="P602" s="555"/>
      <c r="Q602" s="555"/>
      <c r="R602" s="555"/>
      <c r="S602" s="555"/>
      <c r="T602" s="555"/>
      <c r="U602" s="560"/>
      <c r="V602" s="556"/>
      <c r="W602" s="557"/>
      <c r="Y602" s="236"/>
    </row>
    <row r="603" spans="2:25" outlineLevel="1" x14ac:dyDescent="0.25">
      <c r="B603" s="465"/>
      <c r="C603" s="272"/>
      <c r="D603" s="272"/>
      <c r="E603" s="273"/>
      <c r="F603" s="299" t="s">
        <v>48</v>
      </c>
      <c r="G603" s="540"/>
      <c r="H603" s="554"/>
      <c r="I603" s="555"/>
      <c r="J603" s="555"/>
      <c r="K603" s="556"/>
      <c r="L603" s="559"/>
      <c r="M603" s="555"/>
      <c r="N603" s="555"/>
      <c r="O603" s="555"/>
      <c r="P603" s="555"/>
      <c r="Q603" s="555"/>
      <c r="R603" s="555"/>
      <c r="S603" s="555"/>
      <c r="T603" s="555"/>
      <c r="U603" s="560"/>
      <c r="V603" s="556"/>
      <c r="W603" s="557"/>
      <c r="Y603" s="236"/>
    </row>
    <row r="604" spans="2:25" x14ac:dyDescent="0.25">
      <c r="B604" s="465"/>
      <c r="C604" s="272"/>
      <c r="D604" s="272" t="s">
        <v>49</v>
      </c>
      <c r="E604" s="273"/>
      <c r="F604" s="273"/>
      <c r="G604" s="367"/>
      <c r="H604" s="368"/>
      <c r="I604" s="369"/>
      <c r="J604" s="369"/>
      <c r="K604" s="370"/>
      <c r="L604" s="363"/>
      <c r="M604" s="364"/>
      <c r="N604" s="364"/>
      <c r="O604" s="364"/>
      <c r="P604" s="364"/>
      <c r="Q604" s="364"/>
      <c r="R604" s="364"/>
      <c r="S604" s="364"/>
      <c r="T604" s="364"/>
      <c r="U604" s="364"/>
      <c r="V604" s="365"/>
      <c r="W604" s="365"/>
      <c r="Y604" s="353"/>
    </row>
    <row r="605" spans="2:25" x14ac:dyDescent="0.25">
      <c r="B605" s="465"/>
      <c r="C605" s="272"/>
      <c r="D605" s="272"/>
      <c r="E605" s="273" t="s">
        <v>50</v>
      </c>
      <c r="F605" s="273"/>
      <c r="G605" s="367">
        <f t="shared" ref="G605:W605" si="131">SUBTOTAL(9,G606:G607)</f>
        <v>0</v>
      </c>
      <c r="H605" s="368">
        <f t="shared" si="131"/>
        <v>0</v>
      </c>
      <c r="I605" s="369">
        <f t="shared" si="131"/>
        <v>0</v>
      </c>
      <c r="J605" s="369">
        <f t="shared" si="131"/>
        <v>0</v>
      </c>
      <c r="K605" s="370">
        <f t="shared" si="131"/>
        <v>0</v>
      </c>
      <c r="L605" s="364">
        <f t="shared" si="131"/>
        <v>0</v>
      </c>
      <c r="M605" s="364">
        <f t="shared" si="131"/>
        <v>0</v>
      </c>
      <c r="N605" s="364">
        <f t="shared" si="131"/>
        <v>0</v>
      </c>
      <c r="O605" s="364">
        <f t="shared" si="131"/>
        <v>0</v>
      </c>
      <c r="P605" s="364">
        <f t="shared" si="131"/>
        <v>0</v>
      </c>
      <c r="Q605" s="364">
        <f t="shared" si="131"/>
        <v>0</v>
      </c>
      <c r="R605" s="364">
        <f t="shared" si="131"/>
        <v>0</v>
      </c>
      <c r="S605" s="364">
        <f t="shared" si="131"/>
        <v>0</v>
      </c>
      <c r="T605" s="364">
        <f t="shared" si="131"/>
        <v>0</v>
      </c>
      <c r="U605" s="364">
        <f t="shared" si="131"/>
        <v>0</v>
      </c>
      <c r="V605" s="364">
        <f t="shared" si="131"/>
        <v>0</v>
      </c>
      <c r="W605" s="366">
        <f t="shared" si="131"/>
        <v>0</v>
      </c>
      <c r="Y605" s="354"/>
    </row>
    <row r="606" spans="2:25" outlineLevel="1" x14ac:dyDescent="0.25">
      <c r="B606" s="465"/>
      <c r="C606" s="272"/>
      <c r="D606" s="272"/>
      <c r="E606" s="273"/>
      <c r="F606" s="299" t="s">
        <v>51</v>
      </c>
      <c r="G606" s="540"/>
      <c r="H606" s="554"/>
      <c r="I606" s="555"/>
      <c r="J606" s="555"/>
      <c r="K606" s="556"/>
      <c r="L606" s="559"/>
      <c r="M606" s="555"/>
      <c r="N606" s="555"/>
      <c r="O606" s="555"/>
      <c r="P606" s="555"/>
      <c r="Q606" s="555"/>
      <c r="R606" s="555"/>
      <c r="S606" s="555"/>
      <c r="T606" s="555"/>
      <c r="U606" s="560"/>
      <c r="V606" s="556"/>
      <c r="W606" s="557"/>
      <c r="Y606" s="236"/>
    </row>
    <row r="607" spans="2:25" outlineLevel="1" x14ac:dyDescent="0.25">
      <c r="B607" s="465"/>
      <c r="C607" s="272"/>
      <c r="D607" s="272"/>
      <c r="E607" s="273"/>
      <c r="F607" s="299" t="s">
        <v>52</v>
      </c>
      <c r="G607" s="540"/>
      <c r="H607" s="554"/>
      <c r="I607" s="555"/>
      <c r="J607" s="555"/>
      <c r="K607" s="556"/>
      <c r="L607" s="559"/>
      <c r="M607" s="555"/>
      <c r="N607" s="555"/>
      <c r="O607" s="555"/>
      <c r="P607" s="555"/>
      <c r="Q607" s="555"/>
      <c r="R607" s="555"/>
      <c r="S607" s="555"/>
      <c r="T607" s="555"/>
      <c r="U607" s="560"/>
      <c r="V607" s="556"/>
      <c r="W607" s="557"/>
      <c r="Y607" s="236"/>
    </row>
    <row r="608" spans="2:25" x14ac:dyDescent="0.25">
      <c r="B608" s="465"/>
      <c r="C608" s="272"/>
      <c r="D608" s="272"/>
      <c r="E608" s="273" t="s">
        <v>53</v>
      </c>
      <c r="F608" s="273"/>
      <c r="G608" s="367">
        <f t="shared" ref="G608:W608" si="132">SUBTOTAL(9,G609:G611)</f>
        <v>0</v>
      </c>
      <c r="H608" s="368">
        <f t="shared" si="132"/>
        <v>0</v>
      </c>
      <c r="I608" s="369">
        <f t="shared" si="132"/>
        <v>0</v>
      </c>
      <c r="J608" s="369">
        <f t="shared" si="132"/>
        <v>0</v>
      </c>
      <c r="K608" s="370">
        <f t="shared" si="132"/>
        <v>0</v>
      </c>
      <c r="L608" s="364">
        <f t="shared" si="132"/>
        <v>0</v>
      </c>
      <c r="M608" s="364">
        <f t="shared" si="132"/>
        <v>0</v>
      </c>
      <c r="N608" s="364">
        <f t="shared" si="132"/>
        <v>0</v>
      </c>
      <c r="O608" s="364">
        <f t="shared" si="132"/>
        <v>0</v>
      </c>
      <c r="P608" s="364">
        <f t="shared" si="132"/>
        <v>0</v>
      </c>
      <c r="Q608" s="364">
        <f t="shared" si="132"/>
        <v>0</v>
      </c>
      <c r="R608" s="364">
        <f t="shared" si="132"/>
        <v>0</v>
      </c>
      <c r="S608" s="364">
        <f t="shared" si="132"/>
        <v>0</v>
      </c>
      <c r="T608" s="364">
        <f t="shared" si="132"/>
        <v>0</v>
      </c>
      <c r="U608" s="364">
        <f t="shared" si="132"/>
        <v>0</v>
      </c>
      <c r="V608" s="364">
        <f t="shared" si="132"/>
        <v>0</v>
      </c>
      <c r="W608" s="366">
        <f t="shared" si="132"/>
        <v>0</v>
      </c>
      <c r="Y608" s="238"/>
    </row>
    <row r="609" spans="2:25" outlineLevel="1" x14ac:dyDescent="0.25">
      <c r="B609" s="465"/>
      <c r="C609" s="272"/>
      <c r="D609" s="272"/>
      <c r="E609" s="273"/>
      <c r="F609" s="299" t="s">
        <v>54</v>
      </c>
      <c r="G609" s="540"/>
      <c r="H609" s="554"/>
      <c r="I609" s="555"/>
      <c r="J609" s="555"/>
      <c r="K609" s="556"/>
      <c r="L609" s="559"/>
      <c r="M609" s="555"/>
      <c r="N609" s="555"/>
      <c r="O609" s="555"/>
      <c r="P609" s="555"/>
      <c r="Q609" s="555"/>
      <c r="R609" s="555"/>
      <c r="S609" s="555"/>
      <c r="T609" s="555"/>
      <c r="U609" s="560"/>
      <c r="V609" s="556"/>
      <c r="W609" s="557"/>
      <c r="Y609" s="236"/>
    </row>
    <row r="610" spans="2:25" outlineLevel="1" x14ac:dyDescent="0.25">
      <c r="B610" s="465"/>
      <c r="C610" s="272"/>
      <c r="D610" s="272"/>
      <c r="E610" s="273"/>
      <c r="F610" s="299" t="s">
        <v>55</v>
      </c>
      <c r="G610" s="540"/>
      <c r="H610" s="554"/>
      <c r="I610" s="555"/>
      <c r="J610" s="555"/>
      <c r="K610" s="556"/>
      <c r="L610" s="559"/>
      <c r="M610" s="555"/>
      <c r="N610" s="555"/>
      <c r="O610" s="555"/>
      <c r="P610" s="555"/>
      <c r="Q610" s="555"/>
      <c r="R610" s="555"/>
      <c r="S610" s="555"/>
      <c r="T610" s="555"/>
      <c r="U610" s="560"/>
      <c r="V610" s="556"/>
      <c r="W610" s="557"/>
      <c r="Y610" s="236"/>
    </row>
    <row r="611" spans="2:25" outlineLevel="1" x14ac:dyDescent="0.25">
      <c r="B611" s="465"/>
      <c r="C611" s="272"/>
      <c r="D611" s="272"/>
      <c r="E611" s="273"/>
      <c r="F611" s="299" t="s">
        <v>56</v>
      </c>
      <c r="G611" s="540"/>
      <c r="H611" s="554"/>
      <c r="I611" s="555"/>
      <c r="J611" s="555"/>
      <c r="K611" s="556"/>
      <c r="L611" s="559"/>
      <c r="M611" s="555"/>
      <c r="N611" s="555"/>
      <c r="O611" s="555"/>
      <c r="P611" s="555"/>
      <c r="Q611" s="555"/>
      <c r="R611" s="555"/>
      <c r="S611" s="555"/>
      <c r="T611" s="555"/>
      <c r="U611" s="560"/>
      <c r="V611" s="556"/>
      <c r="W611" s="557"/>
      <c r="Y611" s="236"/>
    </row>
    <row r="612" spans="2:25" x14ac:dyDescent="0.25">
      <c r="B612" s="465"/>
      <c r="C612" s="272"/>
      <c r="D612" s="272"/>
      <c r="E612" s="273" t="s">
        <v>57</v>
      </c>
      <c r="F612" s="273"/>
      <c r="G612" s="367">
        <f t="shared" ref="G612:W612" si="133">SUBTOTAL(9,G613:G614)</f>
        <v>0</v>
      </c>
      <c r="H612" s="368">
        <f t="shared" si="133"/>
        <v>0</v>
      </c>
      <c r="I612" s="369">
        <f t="shared" si="133"/>
        <v>0</v>
      </c>
      <c r="J612" s="369">
        <f t="shared" si="133"/>
        <v>0</v>
      </c>
      <c r="K612" s="370">
        <f t="shared" si="133"/>
        <v>0</v>
      </c>
      <c r="L612" s="364">
        <f t="shared" si="133"/>
        <v>0</v>
      </c>
      <c r="M612" s="364">
        <f t="shared" si="133"/>
        <v>0</v>
      </c>
      <c r="N612" s="364">
        <f t="shared" si="133"/>
        <v>0</v>
      </c>
      <c r="O612" s="364">
        <f t="shared" si="133"/>
        <v>0</v>
      </c>
      <c r="P612" s="364">
        <f t="shared" si="133"/>
        <v>0</v>
      </c>
      <c r="Q612" s="364">
        <f t="shared" si="133"/>
        <v>0</v>
      </c>
      <c r="R612" s="364">
        <f t="shared" si="133"/>
        <v>0</v>
      </c>
      <c r="S612" s="364">
        <f t="shared" si="133"/>
        <v>0</v>
      </c>
      <c r="T612" s="364">
        <f t="shared" si="133"/>
        <v>0</v>
      </c>
      <c r="U612" s="364">
        <f t="shared" si="133"/>
        <v>0</v>
      </c>
      <c r="V612" s="364">
        <f t="shared" si="133"/>
        <v>0</v>
      </c>
      <c r="W612" s="366">
        <f t="shared" si="133"/>
        <v>0</v>
      </c>
      <c r="Y612" s="238"/>
    </row>
    <row r="613" spans="2:25" outlineLevel="1" x14ac:dyDescent="0.25">
      <c r="B613" s="465"/>
      <c r="C613" s="272"/>
      <c r="D613" s="272"/>
      <c r="E613" s="273"/>
      <c r="F613" s="299" t="s">
        <v>58</v>
      </c>
      <c r="G613" s="540"/>
      <c r="H613" s="554"/>
      <c r="I613" s="555"/>
      <c r="J613" s="555"/>
      <c r="K613" s="556"/>
      <c r="L613" s="559"/>
      <c r="M613" s="555"/>
      <c r="N613" s="555"/>
      <c r="O613" s="555"/>
      <c r="P613" s="555"/>
      <c r="Q613" s="555"/>
      <c r="R613" s="555"/>
      <c r="S613" s="555"/>
      <c r="T613" s="555"/>
      <c r="U613" s="560"/>
      <c r="V613" s="556"/>
      <c r="W613" s="557"/>
      <c r="Y613" s="236"/>
    </row>
    <row r="614" spans="2:25" outlineLevel="1" x14ac:dyDescent="0.25">
      <c r="B614" s="465"/>
      <c r="C614" s="272"/>
      <c r="D614" s="272"/>
      <c r="E614" s="273"/>
      <c r="F614" s="299" t="s">
        <v>59</v>
      </c>
      <c r="G614" s="540"/>
      <c r="H614" s="554"/>
      <c r="I614" s="555"/>
      <c r="J614" s="555"/>
      <c r="K614" s="556"/>
      <c r="L614" s="559"/>
      <c r="M614" s="555"/>
      <c r="N614" s="555"/>
      <c r="O614" s="555"/>
      <c r="P614" s="555"/>
      <c r="Q614" s="555"/>
      <c r="R614" s="555"/>
      <c r="S614" s="555"/>
      <c r="T614" s="555"/>
      <c r="U614" s="560"/>
      <c r="V614" s="556"/>
      <c r="W614" s="557"/>
      <c r="Y614" s="236"/>
    </row>
    <row r="615" spans="2:25" x14ac:dyDescent="0.25">
      <c r="B615" s="465"/>
      <c r="C615" s="272"/>
      <c r="D615" s="272"/>
      <c r="E615" s="273" t="s">
        <v>60</v>
      </c>
      <c r="F615" s="273"/>
      <c r="G615" s="367">
        <f t="shared" ref="G615:W615" si="134">SUBTOTAL(9,G616:G618)</f>
        <v>0</v>
      </c>
      <c r="H615" s="368">
        <f t="shared" si="134"/>
        <v>0</v>
      </c>
      <c r="I615" s="369">
        <f t="shared" si="134"/>
        <v>0</v>
      </c>
      <c r="J615" s="369">
        <f t="shared" si="134"/>
        <v>0</v>
      </c>
      <c r="K615" s="370">
        <f t="shared" si="134"/>
        <v>0</v>
      </c>
      <c r="L615" s="364">
        <f t="shared" si="134"/>
        <v>0</v>
      </c>
      <c r="M615" s="364">
        <f t="shared" si="134"/>
        <v>0</v>
      </c>
      <c r="N615" s="364">
        <f t="shared" si="134"/>
        <v>0</v>
      </c>
      <c r="O615" s="364">
        <f t="shared" si="134"/>
        <v>0</v>
      </c>
      <c r="P615" s="364">
        <f t="shared" si="134"/>
        <v>0</v>
      </c>
      <c r="Q615" s="364">
        <f t="shared" si="134"/>
        <v>0</v>
      </c>
      <c r="R615" s="364">
        <f t="shared" si="134"/>
        <v>0</v>
      </c>
      <c r="S615" s="364">
        <f t="shared" si="134"/>
        <v>0</v>
      </c>
      <c r="T615" s="364">
        <f t="shared" si="134"/>
        <v>0</v>
      </c>
      <c r="U615" s="364">
        <f t="shared" si="134"/>
        <v>0</v>
      </c>
      <c r="V615" s="364">
        <f t="shared" si="134"/>
        <v>0</v>
      </c>
      <c r="W615" s="366">
        <f t="shared" si="134"/>
        <v>0</v>
      </c>
      <c r="Y615" s="238"/>
    </row>
    <row r="616" spans="2:25" outlineLevel="1" x14ac:dyDescent="0.25">
      <c r="B616" s="465"/>
      <c r="C616" s="272"/>
      <c r="D616" s="272"/>
      <c r="E616" s="273"/>
      <c r="F616" s="299" t="s">
        <v>61</v>
      </c>
      <c r="G616" s="540"/>
      <c r="H616" s="554"/>
      <c r="I616" s="555"/>
      <c r="J616" s="555"/>
      <c r="K616" s="556"/>
      <c r="L616" s="559"/>
      <c r="M616" s="555"/>
      <c r="N616" s="555"/>
      <c r="O616" s="555"/>
      <c r="P616" s="555"/>
      <c r="Q616" s="555"/>
      <c r="R616" s="555"/>
      <c r="S616" s="555"/>
      <c r="T616" s="555"/>
      <c r="U616" s="560"/>
      <c r="V616" s="556"/>
      <c r="W616" s="557"/>
      <c r="Y616" s="236"/>
    </row>
    <row r="617" spans="2:25" outlineLevel="1" x14ac:dyDescent="0.25">
      <c r="B617" s="465"/>
      <c r="C617" s="272"/>
      <c r="D617" s="272"/>
      <c r="E617" s="273"/>
      <c r="F617" s="299" t="s">
        <v>62</v>
      </c>
      <c r="G617" s="540"/>
      <c r="H617" s="554"/>
      <c r="I617" s="555"/>
      <c r="J617" s="555"/>
      <c r="K617" s="556"/>
      <c r="L617" s="559"/>
      <c r="M617" s="555"/>
      <c r="N617" s="555"/>
      <c r="O617" s="555"/>
      <c r="P617" s="555"/>
      <c r="Q617" s="555"/>
      <c r="R617" s="555"/>
      <c r="S617" s="555"/>
      <c r="T617" s="555"/>
      <c r="U617" s="560"/>
      <c r="V617" s="556"/>
      <c r="W617" s="557"/>
      <c r="Y617" s="236"/>
    </row>
    <row r="618" spans="2:25" outlineLevel="1" x14ac:dyDescent="0.25">
      <c r="B618" s="465"/>
      <c r="C618" s="272"/>
      <c r="D618" s="272"/>
      <c r="E618" s="273"/>
      <c r="F618" s="299" t="s">
        <v>63</v>
      </c>
      <c r="G618" s="540"/>
      <c r="H618" s="554"/>
      <c r="I618" s="555"/>
      <c r="J618" s="555"/>
      <c r="K618" s="556"/>
      <c r="L618" s="559"/>
      <c r="M618" s="555"/>
      <c r="N618" s="555"/>
      <c r="O618" s="555"/>
      <c r="P618" s="555"/>
      <c r="Q618" s="555"/>
      <c r="R618" s="555"/>
      <c r="S618" s="555"/>
      <c r="T618" s="555"/>
      <c r="U618" s="560"/>
      <c r="V618" s="556"/>
      <c r="W618" s="557"/>
      <c r="Y618" s="236"/>
    </row>
    <row r="619" spans="2:25" x14ac:dyDescent="0.25">
      <c r="B619" s="465"/>
      <c r="C619" s="272"/>
      <c r="D619" s="272"/>
      <c r="E619" s="273" t="s">
        <v>64</v>
      </c>
      <c r="F619" s="273"/>
      <c r="G619" s="367">
        <f t="shared" ref="G619:W619" si="135">SUBTOTAL(9,G620:G621)</f>
        <v>0</v>
      </c>
      <c r="H619" s="368">
        <f t="shared" si="135"/>
        <v>0</v>
      </c>
      <c r="I619" s="369">
        <f t="shared" si="135"/>
        <v>0</v>
      </c>
      <c r="J619" s="369">
        <f t="shared" si="135"/>
        <v>0</v>
      </c>
      <c r="K619" s="370">
        <f t="shared" si="135"/>
        <v>0</v>
      </c>
      <c r="L619" s="364">
        <f t="shared" si="135"/>
        <v>0</v>
      </c>
      <c r="M619" s="364">
        <f t="shared" si="135"/>
        <v>0</v>
      </c>
      <c r="N619" s="364">
        <f t="shared" si="135"/>
        <v>0</v>
      </c>
      <c r="O619" s="364">
        <f t="shared" si="135"/>
        <v>0</v>
      </c>
      <c r="P619" s="364">
        <f t="shared" si="135"/>
        <v>0</v>
      </c>
      <c r="Q619" s="364">
        <f t="shared" si="135"/>
        <v>0</v>
      </c>
      <c r="R619" s="364">
        <f t="shared" si="135"/>
        <v>0</v>
      </c>
      <c r="S619" s="364">
        <f t="shared" si="135"/>
        <v>0</v>
      </c>
      <c r="T619" s="364">
        <f t="shared" si="135"/>
        <v>0</v>
      </c>
      <c r="U619" s="364">
        <f t="shared" si="135"/>
        <v>0</v>
      </c>
      <c r="V619" s="364">
        <f t="shared" si="135"/>
        <v>0</v>
      </c>
      <c r="W619" s="366">
        <f t="shared" si="135"/>
        <v>0</v>
      </c>
      <c r="Y619" s="238"/>
    </row>
    <row r="620" spans="2:25" outlineLevel="1" x14ac:dyDescent="0.25">
      <c r="B620" s="465"/>
      <c r="C620" s="272"/>
      <c r="D620" s="272"/>
      <c r="E620" s="273"/>
      <c r="F620" s="299" t="s">
        <v>65</v>
      </c>
      <c r="G620" s="540"/>
      <c r="H620" s="554"/>
      <c r="I620" s="555"/>
      <c r="J620" s="555"/>
      <c r="K620" s="556"/>
      <c r="L620" s="559"/>
      <c r="M620" s="555"/>
      <c r="N620" s="555"/>
      <c r="O620" s="555"/>
      <c r="P620" s="555"/>
      <c r="Q620" s="555"/>
      <c r="R620" s="555"/>
      <c r="S620" s="555"/>
      <c r="T620" s="555"/>
      <c r="U620" s="560"/>
      <c r="V620" s="556"/>
      <c r="W620" s="557"/>
      <c r="Y620" s="236"/>
    </row>
    <row r="621" spans="2:25" outlineLevel="1" x14ac:dyDescent="0.25">
      <c r="B621" s="465"/>
      <c r="C621" s="272"/>
      <c r="D621" s="272"/>
      <c r="E621" s="273"/>
      <c r="F621" s="299" t="s">
        <v>66</v>
      </c>
      <c r="G621" s="540"/>
      <c r="H621" s="554"/>
      <c r="I621" s="555"/>
      <c r="J621" s="555"/>
      <c r="K621" s="556"/>
      <c r="L621" s="559"/>
      <c r="M621" s="555"/>
      <c r="N621" s="555"/>
      <c r="O621" s="555"/>
      <c r="P621" s="555"/>
      <c r="Q621" s="555"/>
      <c r="R621" s="555"/>
      <c r="S621" s="555"/>
      <c r="T621" s="555"/>
      <c r="U621" s="560"/>
      <c r="V621" s="556"/>
      <c r="W621" s="557"/>
      <c r="Y621" s="236"/>
    </row>
    <row r="622" spans="2:25" x14ac:dyDescent="0.25">
      <c r="B622" s="465"/>
      <c r="C622" s="272"/>
      <c r="D622" s="272"/>
      <c r="E622" s="273" t="s">
        <v>67</v>
      </c>
      <c r="F622" s="273"/>
      <c r="G622" s="367">
        <f t="shared" ref="G622:W622" si="136">SUBTOTAL(9,G623:G625)</f>
        <v>0</v>
      </c>
      <c r="H622" s="368">
        <f t="shared" si="136"/>
        <v>0</v>
      </c>
      <c r="I622" s="369">
        <f t="shared" si="136"/>
        <v>0</v>
      </c>
      <c r="J622" s="369">
        <f t="shared" si="136"/>
        <v>0</v>
      </c>
      <c r="K622" s="370">
        <f t="shared" si="136"/>
        <v>0</v>
      </c>
      <c r="L622" s="364">
        <f t="shared" si="136"/>
        <v>0</v>
      </c>
      <c r="M622" s="364">
        <f t="shared" si="136"/>
        <v>0</v>
      </c>
      <c r="N622" s="364">
        <f t="shared" si="136"/>
        <v>0</v>
      </c>
      <c r="O622" s="364">
        <f t="shared" si="136"/>
        <v>0</v>
      </c>
      <c r="P622" s="364">
        <f t="shared" si="136"/>
        <v>0</v>
      </c>
      <c r="Q622" s="364">
        <f t="shared" si="136"/>
        <v>0</v>
      </c>
      <c r="R622" s="364">
        <f t="shared" si="136"/>
        <v>0</v>
      </c>
      <c r="S622" s="364">
        <f t="shared" si="136"/>
        <v>0</v>
      </c>
      <c r="T622" s="364">
        <f t="shared" si="136"/>
        <v>0</v>
      </c>
      <c r="U622" s="364">
        <f t="shared" si="136"/>
        <v>0</v>
      </c>
      <c r="V622" s="364">
        <f t="shared" si="136"/>
        <v>0</v>
      </c>
      <c r="W622" s="366">
        <f t="shared" si="136"/>
        <v>0</v>
      </c>
      <c r="Y622" s="238"/>
    </row>
    <row r="623" spans="2:25" outlineLevel="1" x14ac:dyDescent="0.25">
      <c r="B623" s="465"/>
      <c r="C623" s="272"/>
      <c r="D623" s="272"/>
      <c r="E623" s="273"/>
      <c r="F623" s="299" t="s">
        <v>68</v>
      </c>
      <c r="G623" s="540"/>
      <c r="H623" s="554"/>
      <c r="I623" s="555"/>
      <c r="J623" s="555"/>
      <c r="K623" s="556"/>
      <c r="L623" s="559"/>
      <c r="M623" s="555"/>
      <c r="N623" s="555"/>
      <c r="O623" s="555"/>
      <c r="P623" s="555"/>
      <c r="Q623" s="555"/>
      <c r="R623" s="555"/>
      <c r="S623" s="555"/>
      <c r="T623" s="555"/>
      <c r="U623" s="560"/>
      <c r="V623" s="556"/>
      <c r="W623" s="557"/>
      <c r="Y623" s="236"/>
    </row>
    <row r="624" spans="2:25" outlineLevel="1" x14ac:dyDescent="0.25">
      <c r="B624" s="465"/>
      <c r="C624" s="272"/>
      <c r="D624" s="272"/>
      <c r="E624" s="273"/>
      <c r="F624" s="299" t="s">
        <v>69</v>
      </c>
      <c r="G624" s="540"/>
      <c r="H624" s="554"/>
      <c r="I624" s="555"/>
      <c r="J624" s="555"/>
      <c r="K624" s="556"/>
      <c r="L624" s="559"/>
      <c r="M624" s="555"/>
      <c r="N624" s="555"/>
      <c r="O624" s="555"/>
      <c r="P624" s="555"/>
      <c r="Q624" s="555"/>
      <c r="R624" s="555"/>
      <c r="S624" s="555"/>
      <c r="T624" s="555"/>
      <c r="U624" s="560"/>
      <c r="V624" s="556"/>
      <c r="W624" s="557"/>
      <c r="Y624" s="236"/>
    </row>
    <row r="625" spans="2:25" outlineLevel="1" x14ac:dyDescent="0.25">
      <c r="B625" s="465"/>
      <c r="C625" s="272"/>
      <c r="D625" s="272"/>
      <c r="E625" s="273"/>
      <c r="F625" s="299" t="s">
        <v>70</v>
      </c>
      <c r="G625" s="540"/>
      <c r="H625" s="554"/>
      <c r="I625" s="555"/>
      <c r="J625" s="555"/>
      <c r="K625" s="556"/>
      <c r="L625" s="559"/>
      <c r="M625" s="555"/>
      <c r="N625" s="555"/>
      <c r="O625" s="555"/>
      <c r="P625" s="555"/>
      <c r="Q625" s="555"/>
      <c r="R625" s="555"/>
      <c r="S625" s="555"/>
      <c r="T625" s="555"/>
      <c r="U625" s="560"/>
      <c r="V625" s="556"/>
      <c r="W625" s="557"/>
      <c r="Y625" s="236"/>
    </row>
    <row r="626" spans="2:25" x14ac:dyDescent="0.25">
      <c r="B626" s="465"/>
      <c r="C626" s="272"/>
      <c r="D626" s="272" t="s">
        <v>71</v>
      </c>
      <c r="E626" s="273"/>
      <c r="F626" s="273"/>
      <c r="G626" s="367"/>
      <c r="H626" s="368"/>
      <c r="I626" s="369"/>
      <c r="J626" s="369"/>
      <c r="K626" s="370"/>
      <c r="L626" s="363"/>
      <c r="M626" s="364"/>
      <c r="N626" s="364"/>
      <c r="O626" s="364"/>
      <c r="P626" s="364"/>
      <c r="Q626" s="364"/>
      <c r="R626" s="364"/>
      <c r="S626" s="364"/>
      <c r="T626" s="364"/>
      <c r="U626" s="364"/>
      <c r="V626" s="365"/>
      <c r="W626" s="365"/>
      <c r="Y626" s="353"/>
    </row>
    <row r="627" spans="2:25" x14ac:dyDescent="0.25">
      <c r="B627" s="465"/>
      <c r="C627" s="272"/>
      <c r="D627" s="272"/>
      <c r="E627" s="273" t="s">
        <v>72</v>
      </c>
      <c r="F627" s="273"/>
      <c r="G627" s="367">
        <f t="shared" ref="G627:W627" si="137">SUBTOTAL(9,G628:G629)</f>
        <v>0</v>
      </c>
      <c r="H627" s="368">
        <f t="shared" si="137"/>
        <v>0</v>
      </c>
      <c r="I627" s="369">
        <f t="shared" si="137"/>
        <v>0</v>
      </c>
      <c r="J627" s="369">
        <f t="shared" si="137"/>
        <v>0</v>
      </c>
      <c r="K627" s="370">
        <f t="shared" si="137"/>
        <v>0</v>
      </c>
      <c r="L627" s="364">
        <f t="shared" si="137"/>
        <v>0</v>
      </c>
      <c r="M627" s="364">
        <f t="shared" si="137"/>
        <v>0</v>
      </c>
      <c r="N627" s="364">
        <f t="shared" si="137"/>
        <v>0</v>
      </c>
      <c r="O627" s="364">
        <f t="shared" si="137"/>
        <v>0</v>
      </c>
      <c r="P627" s="364">
        <f t="shared" si="137"/>
        <v>0</v>
      </c>
      <c r="Q627" s="364">
        <f t="shared" si="137"/>
        <v>0</v>
      </c>
      <c r="R627" s="364">
        <f t="shared" si="137"/>
        <v>0</v>
      </c>
      <c r="S627" s="364">
        <f t="shared" si="137"/>
        <v>0</v>
      </c>
      <c r="T627" s="364">
        <f t="shared" si="137"/>
        <v>0</v>
      </c>
      <c r="U627" s="364">
        <f t="shared" si="137"/>
        <v>0</v>
      </c>
      <c r="V627" s="364">
        <f t="shared" si="137"/>
        <v>0</v>
      </c>
      <c r="W627" s="366">
        <f t="shared" si="137"/>
        <v>0</v>
      </c>
      <c r="Y627" s="354"/>
    </row>
    <row r="628" spans="2:25" outlineLevel="1" x14ac:dyDescent="0.25">
      <c r="B628" s="465"/>
      <c r="C628" s="272"/>
      <c r="D628" s="272"/>
      <c r="E628" s="273"/>
      <c r="F628" s="299" t="s">
        <v>73</v>
      </c>
      <c r="G628" s="540"/>
      <c r="H628" s="554"/>
      <c r="I628" s="555"/>
      <c r="J628" s="555"/>
      <c r="K628" s="556"/>
      <c r="L628" s="559"/>
      <c r="M628" s="555"/>
      <c r="N628" s="555"/>
      <c r="O628" s="555"/>
      <c r="P628" s="555"/>
      <c r="Q628" s="555"/>
      <c r="R628" s="555"/>
      <c r="S628" s="555"/>
      <c r="T628" s="555"/>
      <c r="U628" s="560"/>
      <c r="V628" s="556"/>
      <c r="W628" s="557"/>
      <c r="Y628" s="236"/>
    </row>
    <row r="629" spans="2:25" outlineLevel="1" x14ac:dyDescent="0.25">
      <c r="B629" s="465"/>
      <c r="C629" s="272"/>
      <c r="D629" s="272"/>
      <c r="E629" s="273"/>
      <c r="F629" s="299" t="s">
        <v>74</v>
      </c>
      <c r="G629" s="540"/>
      <c r="H629" s="554"/>
      <c r="I629" s="555"/>
      <c r="J629" s="555"/>
      <c r="K629" s="556"/>
      <c r="L629" s="559"/>
      <c r="M629" s="555"/>
      <c r="N629" s="555"/>
      <c r="O629" s="555"/>
      <c r="P629" s="555"/>
      <c r="Q629" s="555"/>
      <c r="R629" s="555"/>
      <c r="S629" s="555"/>
      <c r="T629" s="555"/>
      <c r="U629" s="560"/>
      <c r="V629" s="556"/>
      <c r="W629" s="557"/>
      <c r="Y629" s="236"/>
    </row>
    <row r="630" spans="2:25" x14ac:dyDescent="0.25">
      <c r="B630" s="465"/>
      <c r="C630" s="272"/>
      <c r="D630" s="272"/>
      <c r="E630" s="273" t="s">
        <v>75</v>
      </c>
      <c r="F630" s="273"/>
      <c r="G630" s="367">
        <f t="shared" ref="G630:W630" si="138">SUBTOTAL(9,G631:G632)</f>
        <v>0</v>
      </c>
      <c r="H630" s="368">
        <f t="shared" si="138"/>
        <v>0</v>
      </c>
      <c r="I630" s="369">
        <f t="shared" si="138"/>
        <v>0</v>
      </c>
      <c r="J630" s="369">
        <f t="shared" si="138"/>
        <v>0</v>
      </c>
      <c r="K630" s="370">
        <f t="shared" si="138"/>
        <v>0</v>
      </c>
      <c r="L630" s="364">
        <f t="shared" si="138"/>
        <v>0</v>
      </c>
      <c r="M630" s="364">
        <f t="shared" si="138"/>
        <v>0</v>
      </c>
      <c r="N630" s="364">
        <f t="shared" si="138"/>
        <v>0</v>
      </c>
      <c r="O630" s="364">
        <f t="shared" si="138"/>
        <v>0</v>
      </c>
      <c r="P630" s="364">
        <f t="shared" si="138"/>
        <v>0</v>
      </c>
      <c r="Q630" s="364">
        <f t="shared" si="138"/>
        <v>0</v>
      </c>
      <c r="R630" s="364">
        <f t="shared" si="138"/>
        <v>0</v>
      </c>
      <c r="S630" s="364">
        <f t="shared" si="138"/>
        <v>0</v>
      </c>
      <c r="T630" s="364">
        <f t="shared" si="138"/>
        <v>0</v>
      </c>
      <c r="U630" s="364">
        <f t="shared" si="138"/>
        <v>0</v>
      </c>
      <c r="V630" s="364">
        <f t="shared" si="138"/>
        <v>0</v>
      </c>
      <c r="W630" s="366">
        <f t="shared" si="138"/>
        <v>0</v>
      </c>
      <c r="Y630" s="238"/>
    </row>
    <row r="631" spans="2:25" outlineLevel="1" x14ac:dyDescent="0.25">
      <c r="B631" s="465"/>
      <c r="C631" s="272"/>
      <c r="D631" s="272"/>
      <c r="E631" s="273"/>
      <c r="F631" s="299" t="s">
        <v>76</v>
      </c>
      <c r="G631" s="540"/>
      <c r="H631" s="554"/>
      <c r="I631" s="555"/>
      <c r="J631" s="555"/>
      <c r="K631" s="556"/>
      <c r="L631" s="559"/>
      <c r="M631" s="558"/>
      <c r="N631" s="558"/>
      <c r="O631" s="558"/>
      <c r="P631" s="558"/>
      <c r="Q631" s="558"/>
      <c r="R631" s="558"/>
      <c r="S631" s="558"/>
      <c r="T631" s="558"/>
      <c r="U631" s="560"/>
      <c r="V631" s="556"/>
      <c r="W631" s="557"/>
      <c r="Y631" s="236"/>
    </row>
    <row r="632" spans="2:25" outlineLevel="1" x14ac:dyDescent="0.25">
      <c r="B632" s="465"/>
      <c r="C632" s="272"/>
      <c r="D632" s="272"/>
      <c r="E632" s="273"/>
      <c r="F632" s="299" t="s">
        <v>77</v>
      </c>
      <c r="G632" s="540"/>
      <c r="H632" s="554"/>
      <c r="I632" s="555"/>
      <c r="J632" s="555"/>
      <c r="K632" s="556"/>
      <c r="L632" s="559"/>
      <c r="M632" s="555"/>
      <c r="N632" s="555"/>
      <c r="O632" s="555"/>
      <c r="P632" s="555"/>
      <c r="Q632" s="555"/>
      <c r="R632" s="555"/>
      <c r="S632" s="555"/>
      <c r="T632" s="555"/>
      <c r="U632" s="560"/>
      <c r="V632" s="556"/>
      <c r="W632" s="557"/>
      <c r="Y632" s="236"/>
    </row>
    <row r="633" spans="2:25" x14ac:dyDescent="0.25">
      <c r="B633" s="465"/>
      <c r="C633" s="272"/>
      <c r="D633" s="272"/>
      <c r="E633" s="273" t="s">
        <v>78</v>
      </c>
      <c r="F633" s="273"/>
      <c r="G633" s="367">
        <f t="shared" ref="G633:W633" si="139">SUBTOTAL(9,G634:G635)</f>
        <v>0</v>
      </c>
      <c r="H633" s="368">
        <f t="shared" si="139"/>
        <v>0</v>
      </c>
      <c r="I633" s="369">
        <f t="shared" si="139"/>
        <v>0</v>
      </c>
      <c r="J633" s="369">
        <f t="shared" si="139"/>
        <v>0</v>
      </c>
      <c r="K633" s="370">
        <f t="shared" si="139"/>
        <v>0</v>
      </c>
      <c r="L633" s="364">
        <f t="shared" si="139"/>
        <v>0</v>
      </c>
      <c r="M633" s="364">
        <f t="shared" si="139"/>
        <v>0</v>
      </c>
      <c r="N633" s="364">
        <f t="shared" si="139"/>
        <v>0</v>
      </c>
      <c r="O633" s="364">
        <f t="shared" si="139"/>
        <v>0</v>
      </c>
      <c r="P633" s="364">
        <f t="shared" si="139"/>
        <v>0</v>
      </c>
      <c r="Q633" s="364">
        <f t="shared" si="139"/>
        <v>0</v>
      </c>
      <c r="R633" s="364">
        <f t="shared" si="139"/>
        <v>0</v>
      </c>
      <c r="S633" s="364">
        <f t="shared" si="139"/>
        <v>0</v>
      </c>
      <c r="T633" s="364">
        <f t="shared" si="139"/>
        <v>0</v>
      </c>
      <c r="U633" s="364">
        <f t="shared" si="139"/>
        <v>0</v>
      </c>
      <c r="V633" s="364">
        <f t="shared" si="139"/>
        <v>0</v>
      </c>
      <c r="W633" s="366">
        <f t="shared" si="139"/>
        <v>0</v>
      </c>
      <c r="Y633" s="238"/>
    </row>
    <row r="634" spans="2:25" outlineLevel="1" x14ac:dyDescent="0.25">
      <c r="B634" s="465"/>
      <c r="C634" s="272"/>
      <c r="D634" s="272"/>
      <c r="E634" s="273"/>
      <c r="F634" s="299" t="s">
        <v>79</v>
      </c>
      <c r="G634" s="540"/>
      <c r="H634" s="554"/>
      <c r="I634" s="555"/>
      <c r="J634" s="555"/>
      <c r="K634" s="556"/>
      <c r="L634" s="559"/>
      <c r="M634" s="555"/>
      <c r="N634" s="555"/>
      <c r="O634" s="555"/>
      <c r="P634" s="555"/>
      <c r="Q634" s="555"/>
      <c r="R634" s="555"/>
      <c r="S634" s="555"/>
      <c r="T634" s="555"/>
      <c r="U634" s="560"/>
      <c r="V634" s="556"/>
      <c r="W634" s="557"/>
      <c r="Y634" s="236"/>
    </row>
    <row r="635" spans="2:25" outlineLevel="1" x14ac:dyDescent="0.25">
      <c r="B635" s="465"/>
      <c r="C635" s="272"/>
      <c r="D635" s="272"/>
      <c r="E635" s="273"/>
      <c r="F635" s="299" t="s">
        <v>80</v>
      </c>
      <c r="G635" s="540"/>
      <c r="H635" s="554"/>
      <c r="I635" s="555"/>
      <c r="J635" s="555"/>
      <c r="K635" s="556"/>
      <c r="L635" s="559"/>
      <c r="M635" s="555"/>
      <c r="N635" s="555"/>
      <c r="O635" s="555"/>
      <c r="P635" s="555"/>
      <c r="Q635" s="555"/>
      <c r="R635" s="555"/>
      <c r="S635" s="555"/>
      <c r="T635" s="555"/>
      <c r="U635" s="560"/>
      <c r="V635" s="556"/>
      <c r="W635" s="557"/>
      <c r="Y635" s="236"/>
    </row>
    <row r="636" spans="2:25" x14ac:dyDescent="0.25">
      <c r="B636" s="465"/>
      <c r="C636" s="272"/>
      <c r="D636" s="272"/>
      <c r="E636" s="273" t="s">
        <v>81</v>
      </c>
      <c r="F636" s="273"/>
      <c r="G636" s="367">
        <f t="shared" ref="G636:W636" si="140">SUBTOTAL(9,G637:G638)</f>
        <v>0</v>
      </c>
      <c r="H636" s="368">
        <f t="shared" si="140"/>
        <v>0</v>
      </c>
      <c r="I636" s="369">
        <f t="shared" si="140"/>
        <v>0</v>
      </c>
      <c r="J636" s="369">
        <f t="shared" si="140"/>
        <v>0</v>
      </c>
      <c r="K636" s="370">
        <f t="shared" si="140"/>
        <v>0</v>
      </c>
      <c r="L636" s="364">
        <f t="shared" si="140"/>
        <v>0</v>
      </c>
      <c r="M636" s="364">
        <f t="shared" si="140"/>
        <v>0</v>
      </c>
      <c r="N636" s="364">
        <f t="shared" si="140"/>
        <v>0</v>
      </c>
      <c r="O636" s="364">
        <f t="shared" si="140"/>
        <v>0</v>
      </c>
      <c r="P636" s="364">
        <f t="shared" si="140"/>
        <v>0</v>
      </c>
      <c r="Q636" s="364">
        <f t="shared" si="140"/>
        <v>0</v>
      </c>
      <c r="R636" s="364">
        <f t="shared" si="140"/>
        <v>0</v>
      </c>
      <c r="S636" s="364">
        <f t="shared" si="140"/>
        <v>0</v>
      </c>
      <c r="T636" s="364">
        <f t="shared" si="140"/>
        <v>0</v>
      </c>
      <c r="U636" s="364">
        <f t="shared" si="140"/>
        <v>0</v>
      </c>
      <c r="V636" s="364">
        <f t="shared" si="140"/>
        <v>0</v>
      </c>
      <c r="W636" s="366">
        <f t="shared" si="140"/>
        <v>0</v>
      </c>
      <c r="Y636" s="238"/>
    </row>
    <row r="637" spans="2:25" outlineLevel="1" x14ac:dyDescent="0.25">
      <c r="B637" s="465"/>
      <c r="C637" s="272"/>
      <c r="D637" s="272"/>
      <c r="E637" s="273"/>
      <c r="F637" s="299" t="s">
        <v>82</v>
      </c>
      <c r="G637" s="540"/>
      <c r="H637" s="554"/>
      <c r="I637" s="555"/>
      <c r="J637" s="555"/>
      <c r="K637" s="556"/>
      <c r="L637" s="559"/>
      <c r="M637" s="555"/>
      <c r="N637" s="555"/>
      <c r="O637" s="555"/>
      <c r="P637" s="555"/>
      <c r="Q637" s="555"/>
      <c r="R637" s="555"/>
      <c r="S637" s="555"/>
      <c r="T637" s="555"/>
      <c r="U637" s="560"/>
      <c r="V637" s="556"/>
      <c r="W637" s="557"/>
      <c r="Y637" s="236"/>
    </row>
    <row r="638" spans="2:25" outlineLevel="1" x14ac:dyDescent="0.25">
      <c r="B638" s="465"/>
      <c r="C638" s="272"/>
      <c r="D638" s="272"/>
      <c r="E638" s="273"/>
      <c r="F638" s="299" t="s">
        <v>83</v>
      </c>
      <c r="G638" s="540"/>
      <c r="H638" s="554"/>
      <c r="I638" s="555"/>
      <c r="J638" s="555"/>
      <c r="K638" s="556"/>
      <c r="L638" s="559"/>
      <c r="M638" s="555"/>
      <c r="N638" s="555"/>
      <c r="O638" s="555"/>
      <c r="P638" s="555"/>
      <c r="Q638" s="555"/>
      <c r="R638" s="555"/>
      <c r="S638" s="555"/>
      <c r="T638" s="555"/>
      <c r="U638" s="560"/>
      <c r="V638" s="556"/>
      <c r="W638" s="557"/>
      <c r="Y638" s="236"/>
    </row>
    <row r="639" spans="2:25" x14ac:dyDescent="0.25">
      <c r="B639" s="465"/>
      <c r="C639" s="272"/>
      <c r="D639" s="272"/>
      <c r="E639" s="273" t="s">
        <v>84</v>
      </c>
      <c r="F639" s="273"/>
      <c r="G639" s="367">
        <f t="shared" ref="G639:W639" si="141">SUBTOTAL(9,G640:G641)</f>
        <v>0</v>
      </c>
      <c r="H639" s="368">
        <f t="shared" si="141"/>
        <v>0</v>
      </c>
      <c r="I639" s="369">
        <f t="shared" si="141"/>
        <v>0</v>
      </c>
      <c r="J639" s="369">
        <f t="shared" si="141"/>
        <v>0</v>
      </c>
      <c r="K639" s="370">
        <f t="shared" si="141"/>
        <v>0</v>
      </c>
      <c r="L639" s="364">
        <f t="shared" si="141"/>
        <v>0</v>
      </c>
      <c r="M639" s="364">
        <f t="shared" si="141"/>
        <v>0</v>
      </c>
      <c r="N639" s="364">
        <f t="shared" si="141"/>
        <v>0</v>
      </c>
      <c r="O639" s="364">
        <f t="shared" si="141"/>
        <v>0</v>
      </c>
      <c r="P639" s="364">
        <f t="shared" si="141"/>
        <v>0</v>
      </c>
      <c r="Q639" s="364">
        <f t="shared" si="141"/>
        <v>0</v>
      </c>
      <c r="R639" s="364">
        <f t="shared" si="141"/>
        <v>0</v>
      </c>
      <c r="S639" s="364">
        <f t="shared" si="141"/>
        <v>0</v>
      </c>
      <c r="T639" s="364">
        <f t="shared" si="141"/>
        <v>0</v>
      </c>
      <c r="U639" s="364">
        <f t="shared" si="141"/>
        <v>0</v>
      </c>
      <c r="V639" s="364">
        <f t="shared" si="141"/>
        <v>0</v>
      </c>
      <c r="W639" s="366">
        <f t="shared" si="141"/>
        <v>0</v>
      </c>
      <c r="Y639" s="238"/>
    </row>
    <row r="640" spans="2:25" outlineLevel="1" x14ac:dyDescent="0.25">
      <c r="B640" s="465"/>
      <c r="C640" s="272"/>
      <c r="D640" s="272"/>
      <c r="E640" s="273"/>
      <c r="F640" s="299" t="s">
        <v>85</v>
      </c>
      <c r="G640" s="540"/>
      <c r="H640" s="554"/>
      <c r="I640" s="555"/>
      <c r="J640" s="555"/>
      <c r="K640" s="556"/>
      <c r="L640" s="559"/>
      <c r="M640" s="555"/>
      <c r="N640" s="555"/>
      <c r="O640" s="555"/>
      <c r="P640" s="555"/>
      <c r="Q640" s="555"/>
      <c r="R640" s="555"/>
      <c r="S640" s="555"/>
      <c r="T640" s="555"/>
      <c r="U640" s="560"/>
      <c r="V640" s="556"/>
      <c r="W640" s="557"/>
      <c r="Y640" s="236"/>
    </row>
    <row r="641" spans="2:25" outlineLevel="1" x14ac:dyDescent="0.25">
      <c r="B641" s="465"/>
      <c r="C641" s="272"/>
      <c r="D641" s="272"/>
      <c r="E641" s="273"/>
      <c r="F641" s="299" t="s">
        <v>86</v>
      </c>
      <c r="G641" s="540"/>
      <c r="H641" s="554"/>
      <c r="I641" s="555"/>
      <c r="J641" s="555"/>
      <c r="K641" s="556"/>
      <c r="L641" s="559"/>
      <c r="M641" s="561"/>
      <c r="N641" s="561"/>
      <c r="O641" s="561"/>
      <c r="P641" s="561"/>
      <c r="Q641" s="561"/>
      <c r="R641" s="561"/>
      <c r="S641" s="561"/>
      <c r="T641" s="561"/>
      <c r="U641" s="560"/>
      <c r="V641" s="556"/>
      <c r="W641" s="557"/>
      <c r="Y641" s="236"/>
    </row>
    <row r="642" spans="2:25" x14ac:dyDescent="0.25">
      <c r="B642" s="465"/>
      <c r="C642" s="272"/>
      <c r="D642" s="272"/>
      <c r="E642" s="273" t="s">
        <v>87</v>
      </c>
      <c r="F642" s="273"/>
      <c r="G642" s="367">
        <f t="shared" ref="G642:W642" si="142">SUBTOTAL(9,G643:G644)</f>
        <v>0</v>
      </c>
      <c r="H642" s="368">
        <f t="shared" si="142"/>
        <v>0</v>
      </c>
      <c r="I642" s="369">
        <f t="shared" si="142"/>
        <v>0</v>
      </c>
      <c r="J642" s="369">
        <f t="shared" si="142"/>
        <v>0</v>
      </c>
      <c r="K642" s="370">
        <f t="shared" si="142"/>
        <v>0</v>
      </c>
      <c r="L642" s="364">
        <f t="shared" si="142"/>
        <v>0</v>
      </c>
      <c r="M642" s="364">
        <f t="shared" si="142"/>
        <v>0</v>
      </c>
      <c r="N642" s="364">
        <f t="shared" si="142"/>
        <v>0</v>
      </c>
      <c r="O642" s="364">
        <f t="shared" si="142"/>
        <v>0</v>
      </c>
      <c r="P642" s="364">
        <f t="shared" si="142"/>
        <v>0</v>
      </c>
      <c r="Q642" s="364">
        <f t="shared" si="142"/>
        <v>0</v>
      </c>
      <c r="R642" s="364">
        <f t="shared" si="142"/>
        <v>0</v>
      </c>
      <c r="S642" s="364">
        <f t="shared" si="142"/>
        <v>0</v>
      </c>
      <c r="T642" s="364">
        <f t="shared" si="142"/>
        <v>0</v>
      </c>
      <c r="U642" s="364">
        <f t="shared" si="142"/>
        <v>0</v>
      </c>
      <c r="V642" s="364">
        <f t="shared" si="142"/>
        <v>0</v>
      </c>
      <c r="W642" s="366">
        <f t="shared" si="142"/>
        <v>0</v>
      </c>
      <c r="Y642" s="238"/>
    </row>
    <row r="643" spans="2:25" outlineLevel="1" x14ac:dyDescent="0.25">
      <c r="B643" s="465"/>
      <c r="C643" s="272"/>
      <c r="D643" s="272"/>
      <c r="E643" s="273"/>
      <c r="F643" s="299" t="s">
        <v>88</v>
      </c>
      <c r="G643" s="540"/>
      <c r="H643" s="554"/>
      <c r="I643" s="555"/>
      <c r="J643" s="555"/>
      <c r="K643" s="556"/>
      <c r="L643" s="559"/>
      <c r="M643" s="555"/>
      <c r="N643" s="555"/>
      <c r="O643" s="555"/>
      <c r="P643" s="555"/>
      <c r="Q643" s="555"/>
      <c r="R643" s="555"/>
      <c r="S643" s="555"/>
      <c r="T643" s="555"/>
      <c r="U643" s="560"/>
      <c r="V643" s="556"/>
      <c r="W643" s="557"/>
      <c r="Y643" s="236"/>
    </row>
    <row r="644" spans="2:25" outlineLevel="1" x14ac:dyDescent="0.25">
      <c r="B644" s="465"/>
      <c r="C644" s="272"/>
      <c r="D644" s="272"/>
      <c r="E644" s="273"/>
      <c r="F644" s="299" t="s">
        <v>89</v>
      </c>
      <c r="G644" s="540"/>
      <c r="H644" s="554"/>
      <c r="I644" s="555"/>
      <c r="J644" s="555"/>
      <c r="K644" s="556"/>
      <c r="L644" s="559"/>
      <c r="M644" s="555"/>
      <c r="N644" s="555"/>
      <c r="O644" s="555"/>
      <c r="P644" s="555"/>
      <c r="Q644" s="555"/>
      <c r="R644" s="555"/>
      <c r="S644" s="555"/>
      <c r="T644" s="555"/>
      <c r="U644" s="560"/>
      <c r="V644" s="556"/>
      <c r="W644" s="557"/>
      <c r="Y644" s="236"/>
    </row>
    <row r="645" spans="2:25" x14ac:dyDescent="0.25">
      <c r="B645" s="465"/>
      <c r="C645" s="272"/>
      <c r="D645" s="272" t="s">
        <v>90</v>
      </c>
      <c r="E645" s="273"/>
      <c r="F645" s="273"/>
      <c r="G645" s="367">
        <f t="shared" ref="G645:W645" si="143">SUBTOTAL(9,G646:G648)</f>
        <v>0</v>
      </c>
      <c r="H645" s="368">
        <f t="shared" si="143"/>
        <v>0</v>
      </c>
      <c r="I645" s="369">
        <f t="shared" si="143"/>
        <v>0</v>
      </c>
      <c r="J645" s="369">
        <f t="shared" si="143"/>
        <v>0</v>
      </c>
      <c r="K645" s="370">
        <f t="shared" si="143"/>
        <v>0</v>
      </c>
      <c r="L645" s="364">
        <f t="shared" si="143"/>
        <v>0</v>
      </c>
      <c r="M645" s="364">
        <f t="shared" si="143"/>
        <v>0</v>
      </c>
      <c r="N645" s="364">
        <f t="shared" si="143"/>
        <v>0</v>
      </c>
      <c r="O645" s="364">
        <f t="shared" si="143"/>
        <v>0</v>
      </c>
      <c r="P645" s="364">
        <f t="shared" si="143"/>
        <v>0</v>
      </c>
      <c r="Q645" s="364">
        <f t="shared" si="143"/>
        <v>0</v>
      </c>
      <c r="R645" s="364">
        <f t="shared" si="143"/>
        <v>0</v>
      </c>
      <c r="S645" s="364">
        <f t="shared" si="143"/>
        <v>0</v>
      </c>
      <c r="T645" s="364">
        <f t="shared" si="143"/>
        <v>0</v>
      </c>
      <c r="U645" s="364">
        <f t="shared" si="143"/>
        <v>0</v>
      </c>
      <c r="V645" s="364">
        <f t="shared" si="143"/>
        <v>0</v>
      </c>
      <c r="W645" s="366">
        <f t="shared" si="143"/>
        <v>0</v>
      </c>
      <c r="Y645" s="238"/>
    </row>
    <row r="646" spans="2:25" outlineLevel="1" x14ac:dyDescent="0.25">
      <c r="B646" s="465"/>
      <c r="C646" s="272"/>
      <c r="D646" s="272"/>
      <c r="E646" s="273"/>
      <c r="F646" s="299" t="s">
        <v>91</v>
      </c>
      <c r="G646" s="540"/>
      <c r="H646" s="554"/>
      <c r="I646" s="555"/>
      <c r="J646" s="555"/>
      <c r="K646" s="556"/>
      <c r="L646" s="559"/>
      <c r="M646" s="555"/>
      <c r="N646" s="555"/>
      <c r="O646" s="555"/>
      <c r="P646" s="555"/>
      <c r="Q646" s="555"/>
      <c r="R646" s="555"/>
      <c r="S646" s="555"/>
      <c r="T646" s="555"/>
      <c r="U646" s="560"/>
      <c r="V646" s="556"/>
      <c r="W646" s="557"/>
      <c r="Y646" s="236"/>
    </row>
    <row r="647" spans="2:25" outlineLevel="1" x14ac:dyDescent="0.25">
      <c r="B647" s="465"/>
      <c r="C647" s="272"/>
      <c r="D647" s="272"/>
      <c r="E647" s="273"/>
      <c r="F647" s="299" t="s">
        <v>92</v>
      </c>
      <c r="G647" s="540"/>
      <c r="H647" s="554"/>
      <c r="I647" s="555"/>
      <c r="J647" s="555"/>
      <c r="K647" s="556"/>
      <c r="L647" s="559"/>
      <c r="M647" s="555"/>
      <c r="N647" s="555"/>
      <c r="O647" s="555"/>
      <c r="P647" s="555"/>
      <c r="Q647" s="555"/>
      <c r="R647" s="555"/>
      <c r="S647" s="555"/>
      <c r="T647" s="555"/>
      <c r="U647" s="560"/>
      <c r="V647" s="556"/>
      <c r="W647" s="557"/>
      <c r="Y647" s="236"/>
    </row>
    <row r="648" spans="2:25" outlineLevel="1" x14ac:dyDescent="0.25">
      <c r="B648" s="465"/>
      <c r="C648" s="272"/>
      <c r="D648" s="272"/>
      <c r="E648" s="273"/>
      <c r="F648" s="299" t="s">
        <v>93</v>
      </c>
      <c r="G648" s="540"/>
      <c r="H648" s="554"/>
      <c r="I648" s="555"/>
      <c r="J648" s="555"/>
      <c r="K648" s="556"/>
      <c r="L648" s="559"/>
      <c r="M648" s="555"/>
      <c r="N648" s="555"/>
      <c r="O648" s="555"/>
      <c r="P648" s="555"/>
      <c r="Q648" s="555"/>
      <c r="R648" s="555"/>
      <c r="S648" s="555"/>
      <c r="T648" s="555"/>
      <c r="U648" s="560"/>
      <c r="V648" s="556"/>
      <c r="W648" s="557"/>
      <c r="Y648" s="236"/>
    </row>
    <row r="649" spans="2:25" x14ac:dyDescent="0.25">
      <c r="B649" s="465"/>
      <c r="C649" s="275"/>
      <c r="D649" s="272" t="s">
        <v>94</v>
      </c>
      <c r="E649" s="273"/>
      <c r="F649" s="273"/>
      <c r="G649" s="367">
        <f>SUBTOTAL(9,G650:G651)</f>
        <v>0</v>
      </c>
      <c r="H649" s="368"/>
      <c r="I649" s="369"/>
      <c r="J649" s="369"/>
      <c r="K649" s="370"/>
      <c r="L649" s="363"/>
      <c r="M649" s="364"/>
      <c r="N649" s="364"/>
      <c r="O649" s="364"/>
      <c r="P649" s="364"/>
      <c r="Q649" s="364"/>
      <c r="R649" s="364"/>
      <c r="S649" s="364"/>
      <c r="T649" s="364"/>
      <c r="U649" s="364"/>
      <c r="V649" s="365"/>
      <c r="W649" s="365"/>
      <c r="Y649" s="238"/>
    </row>
    <row r="650" spans="2:25" outlineLevel="1" x14ac:dyDescent="0.25">
      <c r="B650" s="465"/>
      <c r="C650" s="272"/>
      <c r="D650" s="272"/>
      <c r="E650" s="273"/>
      <c r="F650" s="299" t="s">
        <v>95</v>
      </c>
      <c r="G650" s="540"/>
      <c r="H650" s="368"/>
      <c r="I650" s="369"/>
      <c r="J650" s="369"/>
      <c r="K650" s="370"/>
      <c r="L650" s="363"/>
      <c r="M650" s="364"/>
      <c r="N650" s="364"/>
      <c r="O650" s="364"/>
      <c r="P650" s="364"/>
      <c r="Q650" s="364"/>
      <c r="R650" s="364"/>
      <c r="S650" s="364"/>
      <c r="T650" s="364"/>
      <c r="U650" s="364"/>
      <c r="V650" s="365"/>
      <c r="W650" s="365"/>
      <c r="Y650" s="236"/>
    </row>
    <row r="651" spans="2:25" outlineLevel="1" x14ac:dyDescent="0.25">
      <c r="B651" s="465"/>
      <c r="C651" s="272"/>
      <c r="D651" s="272"/>
      <c r="E651" s="273"/>
      <c r="F651" s="299" t="s">
        <v>96</v>
      </c>
      <c r="G651" s="540"/>
      <c r="H651" s="368"/>
      <c r="I651" s="369"/>
      <c r="J651" s="369"/>
      <c r="K651" s="370"/>
      <c r="L651" s="363"/>
      <c r="M651" s="364"/>
      <c r="N651" s="364"/>
      <c r="O651" s="364"/>
      <c r="P651" s="364"/>
      <c r="Q651" s="364"/>
      <c r="R651" s="364"/>
      <c r="S651" s="364"/>
      <c r="T651" s="364"/>
      <c r="U651" s="364"/>
      <c r="V651" s="365"/>
      <c r="W651" s="365"/>
      <c r="Y651" s="236"/>
    </row>
    <row r="652" spans="2:25" x14ac:dyDescent="0.25">
      <c r="B652" s="295"/>
      <c r="C652" s="272" t="s">
        <v>322</v>
      </c>
      <c r="D652" s="273"/>
      <c r="E652" s="273"/>
      <c r="F652" s="273"/>
      <c r="G652" s="40"/>
      <c r="H652" s="33"/>
      <c r="I652" s="33"/>
      <c r="J652" s="33"/>
      <c r="K652" s="35"/>
      <c r="L652" s="34"/>
      <c r="M652" s="33"/>
      <c r="N652" s="33"/>
      <c r="O652" s="33"/>
      <c r="P652" s="33"/>
      <c r="Q652" s="33"/>
      <c r="R652" s="33"/>
      <c r="S652" s="33"/>
      <c r="T652" s="33"/>
      <c r="U652" s="33"/>
      <c r="V652" s="35"/>
      <c r="W652" s="35"/>
      <c r="Y652" s="353"/>
    </row>
    <row r="653" spans="2:25" x14ac:dyDescent="0.25">
      <c r="B653" s="465"/>
      <c r="C653" s="272"/>
      <c r="D653" s="276" t="s">
        <v>20</v>
      </c>
      <c r="E653" s="273"/>
      <c r="F653" s="273"/>
      <c r="G653" s="367"/>
      <c r="H653" s="368"/>
      <c r="I653" s="369"/>
      <c r="J653" s="369"/>
      <c r="K653" s="370"/>
      <c r="L653" s="363"/>
      <c r="M653" s="364"/>
      <c r="N653" s="364"/>
      <c r="O653" s="364"/>
      <c r="P653" s="364"/>
      <c r="Q653" s="364"/>
      <c r="R653" s="364"/>
      <c r="S653" s="364"/>
      <c r="T653" s="364"/>
      <c r="U653" s="364"/>
      <c r="V653" s="365"/>
      <c r="W653" s="365"/>
      <c r="Y653" s="237"/>
    </row>
    <row r="654" spans="2:25" x14ac:dyDescent="0.25">
      <c r="B654" s="465"/>
      <c r="C654" s="272"/>
      <c r="D654" s="272"/>
      <c r="E654" s="273" t="s">
        <v>21</v>
      </c>
      <c r="F654" s="273"/>
      <c r="G654" s="367">
        <f t="shared" ref="G654:W654" si="144">SUBTOTAL(9,G655:G658)</f>
        <v>0</v>
      </c>
      <c r="H654" s="368">
        <f t="shared" si="144"/>
        <v>0</v>
      </c>
      <c r="I654" s="369">
        <f t="shared" si="144"/>
        <v>0</v>
      </c>
      <c r="J654" s="369">
        <f t="shared" si="144"/>
        <v>0</v>
      </c>
      <c r="K654" s="370">
        <f t="shared" si="144"/>
        <v>0</v>
      </c>
      <c r="L654" s="364">
        <f t="shared" si="144"/>
        <v>0</v>
      </c>
      <c r="M654" s="364">
        <f t="shared" si="144"/>
        <v>0</v>
      </c>
      <c r="N654" s="364">
        <f t="shared" si="144"/>
        <v>0</v>
      </c>
      <c r="O654" s="364">
        <f t="shared" si="144"/>
        <v>0</v>
      </c>
      <c r="P654" s="364">
        <f t="shared" si="144"/>
        <v>0</v>
      </c>
      <c r="Q654" s="364">
        <f t="shared" si="144"/>
        <v>0</v>
      </c>
      <c r="R654" s="364">
        <f t="shared" si="144"/>
        <v>0</v>
      </c>
      <c r="S654" s="364">
        <f t="shared" si="144"/>
        <v>0</v>
      </c>
      <c r="T654" s="364">
        <f t="shared" si="144"/>
        <v>0</v>
      </c>
      <c r="U654" s="364">
        <f t="shared" si="144"/>
        <v>0</v>
      </c>
      <c r="V654" s="364">
        <f t="shared" si="144"/>
        <v>0</v>
      </c>
      <c r="W654" s="366">
        <f t="shared" si="144"/>
        <v>0</v>
      </c>
      <c r="Y654" s="354"/>
    </row>
    <row r="655" spans="2:25" outlineLevel="1" x14ac:dyDescent="0.25">
      <c r="B655" s="465"/>
      <c r="C655" s="272"/>
      <c r="D655" s="272"/>
      <c r="E655" s="273"/>
      <c r="F655" s="299" t="s">
        <v>22</v>
      </c>
      <c r="G655" s="218"/>
      <c r="H655" s="229"/>
      <c r="I655" s="230"/>
      <c r="J655" s="230"/>
      <c r="K655" s="233"/>
      <c r="L655" s="232"/>
      <c r="M655" s="231"/>
      <c r="N655" s="230"/>
      <c r="O655" s="230"/>
      <c r="P655" s="230"/>
      <c r="Q655" s="230"/>
      <c r="R655" s="230"/>
      <c r="S655" s="230"/>
      <c r="T655" s="230"/>
      <c r="U655" s="229"/>
      <c r="V655" s="233"/>
      <c r="W655" s="234"/>
      <c r="Y655" s="236"/>
    </row>
    <row r="656" spans="2:25" outlineLevel="1" x14ac:dyDescent="0.25">
      <c r="B656" s="465"/>
      <c r="C656" s="272"/>
      <c r="D656" s="272"/>
      <c r="E656" s="273"/>
      <c r="F656" s="299" t="s">
        <v>23</v>
      </c>
      <c r="G656" s="218"/>
      <c r="H656" s="229"/>
      <c r="I656" s="230"/>
      <c r="J656" s="230"/>
      <c r="K656" s="233"/>
      <c r="L656" s="232"/>
      <c r="M656" s="231"/>
      <c r="N656" s="230"/>
      <c r="O656" s="230"/>
      <c r="P656" s="230"/>
      <c r="Q656" s="230"/>
      <c r="R656" s="230"/>
      <c r="S656" s="230"/>
      <c r="T656" s="230"/>
      <c r="U656" s="229"/>
      <c r="V656" s="233"/>
      <c r="W656" s="234"/>
      <c r="Y656" s="236"/>
    </row>
    <row r="657" spans="2:25" outlineLevel="1" x14ac:dyDescent="0.25">
      <c r="B657" s="465"/>
      <c r="C657" s="272"/>
      <c r="D657" s="272"/>
      <c r="E657" s="273"/>
      <c r="F657" s="299" t="s">
        <v>24</v>
      </c>
      <c r="G657" s="218"/>
      <c r="H657" s="229"/>
      <c r="I657" s="230"/>
      <c r="J657" s="230"/>
      <c r="K657" s="233"/>
      <c r="L657" s="232"/>
      <c r="M657" s="231"/>
      <c r="N657" s="230"/>
      <c r="O657" s="230"/>
      <c r="P657" s="230"/>
      <c r="Q657" s="230"/>
      <c r="R657" s="230"/>
      <c r="S657" s="230"/>
      <c r="T657" s="230"/>
      <c r="U657" s="229"/>
      <c r="V657" s="233"/>
      <c r="W657" s="234"/>
      <c r="Y657" s="236"/>
    </row>
    <row r="658" spans="2:25" outlineLevel="1" x14ac:dyDescent="0.25">
      <c r="B658" s="465"/>
      <c r="C658" s="272"/>
      <c r="D658" s="272"/>
      <c r="E658" s="273"/>
      <c r="F658" s="299" t="s">
        <v>25</v>
      </c>
      <c r="G658" s="218"/>
      <c r="H658" s="229"/>
      <c r="I658" s="230"/>
      <c r="J658" s="230"/>
      <c r="K658" s="233"/>
      <c r="L658" s="232"/>
      <c r="M658" s="231"/>
      <c r="N658" s="230"/>
      <c r="O658" s="230"/>
      <c r="P658" s="230"/>
      <c r="Q658" s="230"/>
      <c r="R658" s="230"/>
      <c r="S658" s="230"/>
      <c r="T658" s="230"/>
      <c r="U658" s="229"/>
      <c r="V658" s="233"/>
      <c r="W658" s="234"/>
      <c r="Y658" s="236"/>
    </row>
    <row r="659" spans="2:25" x14ac:dyDescent="0.25">
      <c r="B659" s="465"/>
      <c r="C659" s="272"/>
      <c r="D659" s="272"/>
      <c r="E659" s="273" t="s">
        <v>26</v>
      </c>
      <c r="F659" s="273"/>
      <c r="G659" s="367">
        <f t="shared" ref="G659:W659" si="145">SUBTOTAL(9,G660:G663)</f>
        <v>0</v>
      </c>
      <c r="H659" s="368">
        <f t="shared" si="145"/>
        <v>0</v>
      </c>
      <c r="I659" s="369">
        <f t="shared" si="145"/>
        <v>0</v>
      </c>
      <c r="J659" s="369">
        <f t="shared" si="145"/>
        <v>0</v>
      </c>
      <c r="K659" s="370">
        <f t="shared" si="145"/>
        <v>0</v>
      </c>
      <c r="L659" s="364">
        <f t="shared" si="145"/>
        <v>0</v>
      </c>
      <c r="M659" s="364">
        <f t="shared" si="145"/>
        <v>0</v>
      </c>
      <c r="N659" s="364">
        <f t="shared" si="145"/>
        <v>0</v>
      </c>
      <c r="O659" s="364">
        <f t="shared" si="145"/>
        <v>0</v>
      </c>
      <c r="P659" s="364">
        <f t="shared" si="145"/>
        <v>0</v>
      </c>
      <c r="Q659" s="364">
        <f t="shared" si="145"/>
        <v>0</v>
      </c>
      <c r="R659" s="364">
        <f t="shared" si="145"/>
        <v>0</v>
      </c>
      <c r="S659" s="364">
        <f t="shared" si="145"/>
        <v>0</v>
      </c>
      <c r="T659" s="364">
        <f t="shared" si="145"/>
        <v>0</v>
      </c>
      <c r="U659" s="364">
        <f t="shared" si="145"/>
        <v>0</v>
      </c>
      <c r="V659" s="364">
        <f t="shared" si="145"/>
        <v>0</v>
      </c>
      <c r="W659" s="366">
        <f t="shared" si="145"/>
        <v>0</v>
      </c>
      <c r="Y659" s="238"/>
    </row>
    <row r="660" spans="2:25" outlineLevel="1" x14ac:dyDescent="0.25">
      <c r="B660" s="465"/>
      <c r="C660" s="272"/>
      <c r="D660" s="272"/>
      <c r="E660" s="273"/>
      <c r="F660" s="299" t="s">
        <v>27</v>
      </c>
      <c r="G660" s="218"/>
      <c r="H660" s="229"/>
      <c r="I660" s="230"/>
      <c r="J660" s="230"/>
      <c r="K660" s="233"/>
      <c r="L660" s="232"/>
      <c r="M660" s="231"/>
      <c r="N660" s="230"/>
      <c r="O660" s="230"/>
      <c r="P660" s="230"/>
      <c r="Q660" s="230"/>
      <c r="R660" s="230"/>
      <c r="S660" s="230"/>
      <c r="T660" s="230"/>
      <c r="U660" s="229"/>
      <c r="V660" s="233"/>
      <c r="W660" s="234"/>
      <c r="Y660" s="236"/>
    </row>
    <row r="661" spans="2:25" outlineLevel="1" x14ac:dyDescent="0.25">
      <c r="B661" s="465"/>
      <c r="C661" s="272"/>
      <c r="D661" s="272"/>
      <c r="E661" s="273"/>
      <c r="F661" s="299" t="s">
        <v>28</v>
      </c>
      <c r="G661" s="218"/>
      <c r="H661" s="229"/>
      <c r="I661" s="230"/>
      <c r="J661" s="230"/>
      <c r="K661" s="233"/>
      <c r="L661" s="232"/>
      <c r="M661" s="231"/>
      <c r="N661" s="230"/>
      <c r="O661" s="230"/>
      <c r="P661" s="230"/>
      <c r="Q661" s="230"/>
      <c r="R661" s="230"/>
      <c r="S661" s="230"/>
      <c r="T661" s="230"/>
      <c r="U661" s="229"/>
      <c r="V661" s="233"/>
      <c r="W661" s="234"/>
      <c r="Y661" s="236"/>
    </row>
    <row r="662" spans="2:25" outlineLevel="1" x14ac:dyDescent="0.25">
      <c r="B662" s="465"/>
      <c r="C662" s="272"/>
      <c r="D662" s="272"/>
      <c r="E662" s="273"/>
      <c r="F662" s="299" t="s">
        <v>29</v>
      </c>
      <c r="G662" s="218"/>
      <c r="H662" s="229"/>
      <c r="I662" s="230"/>
      <c r="J662" s="230"/>
      <c r="K662" s="233"/>
      <c r="L662" s="232"/>
      <c r="M662" s="231"/>
      <c r="N662" s="230"/>
      <c r="O662" s="230"/>
      <c r="P662" s="230"/>
      <c r="Q662" s="230"/>
      <c r="R662" s="230"/>
      <c r="S662" s="230"/>
      <c r="T662" s="230"/>
      <c r="U662" s="229"/>
      <c r="V662" s="233"/>
      <c r="W662" s="234"/>
      <c r="Y662" s="236"/>
    </row>
    <row r="663" spans="2:25" outlineLevel="1" x14ac:dyDescent="0.25">
      <c r="B663" s="465"/>
      <c r="C663" s="272"/>
      <c r="D663" s="272"/>
      <c r="E663" s="273"/>
      <c r="F663" s="299" t="s">
        <v>30</v>
      </c>
      <c r="G663" s="218"/>
      <c r="H663" s="229"/>
      <c r="I663" s="230"/>
      <c r="J663" s="230"/>
      <c r="K663" s="233"/>
      <c r="L663" s="232"/>
      <c r="M663" s="231"/>
      <c r="N663" s="230"/>
      <c r="O663" s="230"/>
      <c r="P663" s="230"/>
      <c r="Q663" s="230"/>
      <c r="R663" s="230"/>
      <c r="S663" s="230"/>
      <c r="T663" s="230"/>
      <c r="U663" s="229"/>
      <c r="V663" s="233"/>
      <c r="W663" s="234"/>
      <c r="Y663" s="236"/>
    </row>
    <row r="664" spans="2:25" x14ac:dyDescent="0.25">
      <c r="B664" s="465"/>
      <c r="C664" s="272"/>
      <c r="D664" s="272"/>
      <c r="E664" s="273" t="s">
        <v>31</v>
      </c>
      <c r="F664" s="273"/>
      <c r="G664" s="367">
        <f t="shared" ref="G664:W664" si="146">SUBTOTAL(9,G665:G668)</f>
        <v>0</v>
      </c>
      <c r="H664" s="368">
        <f t="shared" si="146"/>
        <v>0</v>
      </c>
      <c r="I664" s="369">
        <f t="shared" si="146"/>
        <v>0</v>
      </c>
      <c r="J664" s="369">
        <f t="shared" si="146"/>
        <v>0</v>
      </c>
      <c r="K664" s="370">
        <f t="shared" si="146"/>
        <v>0</v>
      </c>
      <c r="L664" s="364">
        <f t="shared" si="146"/>
        <v>0</v>
      </c>
      <c r="M664" s="364">
        <f t="shared" si="146"/>
        <v>0</v>
      </c>
      <c r="N664" s="364">
        <f t="shared" si="146"/>
        <v>0</v>
      </c>
      <c r="O664" s="364">
        <f t="shared" si="146"/>
        <v>0</v>
      </c>
      <c r="P664" s="364">
        <f t="shared" si="146"/>
        <v>0</v>
      </c>
      <c r="Q664" s="364">
        <f t="shared" si="146"/>
        <v>0</v>
      </c>
      <c r="R664" s="364">
        <f t="shared" si="146"/>
        <v>0</v>
      </c>
      <c r="S664" s="364">
        <f t="shared" si="146"/>
        <v>0</v>
      </c>
      <c r="T664" s="364">
        <f t="shared" si="146"/>
        <v>0</v>
      </c>
      <c r="U664" s="364">
        <f t="shared" si="146"/>
        <v>0</v>
      </c>
      <c r="V664" s="364">
        <f t="shared" si="146"/>
        <v>0</v>
      </c>
      <c r="W664" s="366">
        <f t="shared" si="146"/>
        <v>0</v>
      </c>
      <c r="Y664" s="238"/>
    </row>
    <row r="665" spans="2:25" outlineLevel="1" x14ac:dyDescent="0.25">
      <c r="B665" s="465"/>
      <c r="C665" s="272"/>
      <c r="D665" s="272"/>
      <c r="E665" s="273"/>
      <c r="F665" s="299" t="s">
        <v>32</v>
      </c>
      <c r="G665" s="218"/>
      <c r="H665" s="229"/>
      <c r="I665" s="230"/>
      <c r="J665" s="230"/>
      <c r="K665" s="233"/>
      <c r="L665" s="232"/>
      <c r="M665" s="231"/>
      <c r="N665" s="230"/>
      <c r="O665" s="230"/>
      <c r="P665" s="230"/>
      <c r="Q665" s="230"/>
      <c r="R665" s="230"/>
      <c r="S665" s="230"/>
      <c r="T665" s="230"/>
      <c r="U665" s="229"/>
      <c r="V665" s="233"/>
      <c r="W665" s="234"/>
      <c r="Y665" s="236"/>
    </row>
    <row r="666" spans="2:25" outlineLevel="1" x14ac:dyDescent="0.25">
      <c r="B666" s="465"/>
      <c r="C666" s="272"/>
      <c r="D666" s="272"/>
      <c r="E666" s="273"/>
      <c r="F666" s="299" t="s">
        <v>33</v>
      </c>
      <c r="G666" s="218"/>
      <c r="H666" s="229"/>
      <c r="I666" s="230"/>
      <c r="J666" s="230"/>
      <c r="K666" s="233"/>
      <c r="L666" s="232"/>
      <c r="M666" s="231"/>
      <c r="N666" s="230"/>
      <c r="O666" s="230"/>
      <c r="P666" s="230"/>
      <c r="Q666" s="230"/>
      <c r="R666" s="230"/>
      <c r="S666" s="230"/>
      <c r="T666" s="230"/>
      <c r="U666" s="229"/>
      <c r="V666" s="233"/>
      <c r="W666" s="234"/>
      <c r="Y666" s="236"/>
    </row>
    <row r="667" spans="2:25" outlineLevel="1" x14ac:dyDescent="0.25">
      <c r="B667" s="465"/>
      <c r="C667" s="272"/>
      <c r="D667" s="272"/>
      <c r="E667" s="273"/>
      <c r="F667" s="299" t="s">
        <v>34</v>
      </c>
      <c r="G667" s="218"/>
      <c r="H667" s="229"/>
      <c r="I667" s="230"/>
      <c r="J667" s="230"/>
      <c r="K667" s="233"/>
      <c r="L667" s="232"/>
      <c r="M667" s="231"/>
      <c r="N667" s="230"/>
      <c r="O667" s="230"/>
      <c r="P667" s="230"/>
      <c r="Q667" s="230"/>
      <c r="R667" s="230"/>
      <c r="S667" s="230"/>
      <c r="T667" s="230"/>
      <c r="U667" s="229"/>
      <c r="V667" s="233"/>
      <c r="W667" s="234"/>
      <c r="Y667" s="236"/>
    </row>
    <row r="668" spans="2:25" outlineLevel="1" x14ac:dyDescent="0.25">
      <c r="B668" s="465"/>
      <c r="C668" s="272"/>
      <c r="D668" s="272"/>
      <c r="E668" s="273"/>
      <c r="F668" s="299" t="s">
        <v>35</v>
      </c>
      <c r="G668" s="218"/>
      <c r="H668" s="229"/>
      <c r="I668" s="230"/>
      <c r="J668" s="230"/>
      <c r="K668" s="233"/>
      <c r="L668" s="232"/>
      <c r="M668" s="231"/>
      <c r="N668" s="230"/>
      <c r="O668" s="230"/>
      <c r="P668" s="230"/>
      <c r="Q668" s="230"/>
      <c r="R668" s="230"/>
      <c r="S668" s="230"/>
      <c r="T668" s="230"/>
      <c r="U668" s="229"/>
      <c r="V668" s="233"/>
      <c r="W668" s="234"/>
      <c r="Y668" s="236"/>
    </row>
    <row r="669" spans="2:25" x14ac:dyDescent="0.25">
      <c r="B669" s="465"/>
      <c r="C669" s="272"/>
      <c r="D669" s="272" t="s">
        <v>36</v>
      </c>
      <c r="E669" s="273"/>
      <c r="F669" s="273"/>
      <c r="G669" s="367"/>
      <c r="H669" s="369"/>
      <c r="I669" s="369"/>
      <c r="J669" s="369"/>
      <c r="K669" s="370"/>
      <c r="L669" s="363"/>
      <c r="M669" s="364"/>
      <c r="N669" s="364"/>
      <c r="O669" s="364"/>
      <c r="P669" s="364"/>
      <c r="Q669" s="364"/>
      <c r="R669" s="364"/>
      <c r="S669" s="364"/>
      <c r="T669" s="364"/>
      <c r="U669" s="364"/>
      <c r="V669" s="365"/>
      <c r="W669" s="365"/>
      <c r="Y669" s="353"/>
    </row>
    <row r="670" spans="2:25" x14ac:dyDescent="0.25">
      <c r="B670" s="465"/>
      <c r="C670" s="272"/>
      <c r="D670" s="272"/>
      <c r="E670" s="275" t="s">
        <v>37</v>
      </c>
      <c r="F670" s="273"/>
      <c r="G670" s="367">
        <f t="shared" ref="G670:W670" si="147">SUBTOTAL(9,G671:G673)</f>
        <v>0</v>
      </c>
      <c r="H670" s="368">
        <f t="shared" si="147"/>
        <v>0</v>
      </c>
      <c r="I670" s="369">
        <f t="shared" si="147"/>
        <v>0</v>
      </c>
      <c r="J670" s="369">
        <f t="shared" si="147"/>
        <v>0</v>
      </c>
      <c r="K670" s="370">
        <f t="shared" si="147"/>
        <v>0</v>
      </c>
      <c r="L670" s="364">
        <f t="shared" si="147"/>
        <v>0</v>
      </c>
      <c r="M670" s="364">
        <f t="shared" si="147"/>
        <v>0</v>
      </c>
      <c r="N670" s="364">
        <f t="shared" si="147"/>
        <v>0</v>
      </c>
      <c r="O670" s="364">
        <f t="shared" si="147"/>
        <v>0</v>
      </c>
      <c r="P670" s="364">
        <f t="shared" si="147"/>
        <v>0</v>
      </c>
      <c r="Q670" s="364">
        <f t="shared" si="147"/>
        <v>0</v>
      </c>
      <c r="R670" s="364">
        <f t="shared" si="147"/>
        <v>0</v>
      </c>
      <c r="S670" s="364">
        <f t="shared" si="147"/>
        <v>0</v>
      </c>
      <c r="T670" s="364">
        <f t="shared" si="147"/>
        <v>0</v>
      </c>
      <c r="U670" s="364">
        <f t="shared" si="147"/>
        <v>0</v>
      </c>
      <c r="V670" s="364">
        <f t="shared" si="147"/>
        <v>0</v>
      </c>
      <c r="W670" s="366">
        <f t="shared" si="147"/>
        <v>0</v>
      </c>
      <c r="Y670" s="354"/>
    </row>
    <row r="671" spans="2:25" outlineLevel="1" x14ac:dyDescent="0.25">
      <c r="B671" s="465"/>
      <c r="C671" s="272"/>
      <c r="D671" s="272"/>
      <c r="E671" s="275"/>
      <c r="F671" s="299" t="s">
        <v>38</v>
      </c>
      <c r="G671" s="218"/>
      <c r="H671" s="229"/>
      <c r="I671" s="230"/>
      <c r="J671" s="230"/>
      <c r="K671" s="233"/>
      <c r="L671" s="232"/>
      <c r="M671" s="231"/>
      <c r="N671" s="230"/>
      <c r="O671" s="230"/>
      <c r="P671" s="230"/>
      <c r="Q671" s="230"/>
      <c r="R671" s="230"/>
      <c r="S671" s="230"/>
      <c r="T671" s="230"/>
      <c r="U671" s="229"/>
      <c r="V671" s="233"/>
      <c r="W671" s="234"/>
      <c r="Y671" s="236"/>
    </row>
    <row r="672" spans="2:25" outlineLevel="1" x14ac:dyDescent="0.25">
      <c r="B672" s="465"/>
      <c r="C672" s="272"/>
      <c r="D672" s="272"/>
      <c r="E672" s="273"/>
      <c r="F672" s="299" t="s">
        <v>39</v>
      </c>
      <c r="G672" s="218"/>
      <c r="H672" s="229"/>
      <c r="I672" s="230"/>
      <c r="J672" s="230"/>
      <c r="K672" s="233"/>
      <c r="L672" s="232"/>
      <c r="M672" s="231"/>
      <c r="N672" s="230"/>
      <c r="O672" s="230"/>
      <c r="P672" s="230"/>
      <c r="Q672" s="230"/>
      <c r="R672" s="230"/>
      <c r="S672" s="230"/>
      <c r="T672" s="230"/>
      <c r="U672" s="229"/>
      <c r="V672" s="233"/>
      <c r="W672" s="234"/>
      <c r="Y672" s="236"/>
    </row>
    <row r="673" spans="2:25" outlineLevel="1" x14ac:dyDescent="0.25">
      <c r="B673" s="465"/>
      <c r="C673" s="272"/>
      <c r="D673" s="272"/>
      <c r="E673" s="273"/>
      <c r="F673" s="299" t="s">
        <v>40</v>
      </c>
      <c r="G673" s="218"/>
      <c r="H673" s="229"/>
      <c r="I673" s="230"/>
      <c r="J673" s="230"/>
      <c r="K673" s="233"/>
      <c r="L673" s="232"/>
      <c r="M673" s="231"/>
      <c r="N673" s="230"/>
      <c r="O673" s="230"/>
      <c r="P673" s="230"/>
      <c r="Q673" s="230"/>
      <c r="R673" s="230"/>
      <c r="S673" s="230"/>
      <c r="T673" s="230"/>
      <c r="U673" s="229"/>
      <c r="V673" s="233"/>
      <c r="W673" s="234"/>
      <c r="Y673" s="236"/>
    </row>
    <row r="674" spans="2:25" x14ac:dyDescent="0.25">
      <c r="B674" s="465"/>
      <c r="C674" s="272"/>
      <c r="D674" s="272"/>
      <c r="E674" s="273" t="s">
        <v>41</v>
      </c>
      <c r="F674" s="273"/>
      <c r="G674" s="367">
        <f t="shared" ref="G674:W674" si="148">SUBTOTAL(9,G675:G677)</f>
        <v>0</v>
      </c>
      <c r="H674" s="368">
        <f t="shared" si="148"/>
        <v>0</v>
      </c>
      <c r="I674" s="369">
        <f t="shared" si="148"/>
        <v>0</v>
      </c>
      <c r="J674" s="369">
        <f t="shared" si="148"/>
        <v>0</v>
      </c>
      <c r="K674" s="370">
        <f t="shared" si="148"/>
        <v>0</v>
      </c>
      <c r="L674" s="364">
        <f t="shared" si="148"/>
        <v>0</v>
      </c>
      <c r="M674" s="364">
        <f t="shared" si="148"/>
        <v>0</v>
      </c>
      <c r="N674" s="364">
        <f t="shared" si="148"/>
        <v>0</v>
      </c>
      <c r="O674" s="364">
        <f t="shared" si="148"/>
        <v>0</v>
      </c>
      <c r="P674" s="364">
        <f t="shared" si="148"/>
        <v>0</v>
      </c>
      <c r="Q674" s="364">
        <f t="shared" si="148"/>
        <v>0</v>
      </c>
      <c r="R674" s="364">
        <f t="shared" si="148"/>
        <v>0</v>
      </c>
      <c r="S674" s="364">
        <f t="shared" si="148"/>
        <v>0</v>
      </c>
      <c r="T674" s="364">
        <f t="shared" si="148"/>
        <v>0</v>
      </c>
      <c r="U674" s="364">
        <f t="shared" si="148"/>
        <v>0</v>
      </c>
      <c r="V674" s="364">
        <f t="shared" si="148"/>
        <v>0</v>
      </c>
      <c r="W674" s="366">
        <f t="shared" si="148"/>
        <v>0</v>
      </c>
      <c r="Y674" s="238"/>
    </row>
    <row r="675" spans="2:25" outlineLevel="1" x14ac:dyDescent="0.25">
      <c r="B675" s="465"/>
      <c r="C675" s="272"/>
      <c r="D675" s="272"/>
      <c r="E675" s="273"/>
      <c r="F675" s="299" t="s">
        <v>42</v>
      </c>
      <c r="G675" s="218"/>
      <c r="H675" s="229"/>
      <c r="I675" s="230"/>
      <c r="J675" s="230"/>
      <c r="K675" s="233"/>
      <c r="L675" s="232"/>
      <c r="M675" s="230"/>
      <c r="N675" s="230"/>
      <c r="O675" s="230"/>
      <c r="P675" s="230"/>
      <c r="Q675" s="230"/>
      <c r="R675" s="230"/>
      <c r="S675" s="230"/>
      <c r="T675" s="230"/>
      <c r="U675" s="229"/>
      <c r="V675" s="233"/>
      <c r="W675" s="234"/>
      <c r="Y675" s="236"/>
    </row>
    <row r="676" spans="2:25" outlineLevel="1" x14ac:dyDescent="0.25">
      <c r="B676" s="465"/>
      <c r="C676" s="272"/>
      <c r="D676" s="272"/>
      <c r="E676" s="273"/>
      <c r="F676" s="299" t="s">
        <v>43</v>
      </c>
      <c r="G676" s="218"/>
      <c r="H676" s="229"/>
      <c r="I676" s="230"/>
      <c r="J676" s="230"/>
      <c r="K676" s="233"/>
      <c r="L676" s="232"/>
      <c r="M676" s="230"/>
      <c r="N676" s="230"/>
      <c r="O676" s="230"/>
      <c r="P676" s="230"/>
      <c r="Q676" s="230"/>
      <c r="R676" s="230"/>
      <c r="S676" s="230"/>
      <c r="T676" s="230"/>
      <c r="U676" s="229"/>
      <c r="V676" s="233"/>
      <c r="W676" s="234"/>
      <c r="Y676" s="236"/>
    </row>
    <row r="677" spans="2:25" outlineLevel="1" x14ac:dyDescent="0.25">
      <c r="B677" s="465"/>
      <c r="C677" s="272"/>
      <c r="D677" s="272"/>
      <c r="E677" s="273"/>
      <c r="F677" s="299" t="s">
        <v>44</v>
      </c>
      <c r="G677" s="218"/>
      <c r="H677" s="229"/>
      <c r="I677" s="230"/>
      <c r="J677" s="230"/>
      <c r="K677" s="233"/>
      <c r="L677" s="232"/>
      <c r="M677" s="231"/>
      <c r="N677" s="230"/>
      <c r="O677" s="230"/>
      <c r="P677" s="230"/>
      <c r="Q677" s="230"/>
      <c r="R677" s="230"/>
      <c r="S677" s="230"/>
      <c r="T677" s="230"/>
      <c r="U677" s="229"/>
      <c r="V677" s="233"/>
      <c r="W677" s="234"/>
      <c r="Y677" s="236"/>
    </row>
    <row r="678" spans="2:25" x14ac:dyDescent="0.25">
      <c r="B678" s="465"/>
      <c r="C678" s="272"/>
      <c r="D678" s="272"/>
      <c r="E678" s="273" t="s">
        <v>45</v>
      </c>
      <c r="F678" s="273"/>
      <c r="G678" s="367">
        <f t="shared" ref="G678:W678" si="149">SUBTOTAL(9,G679:G681)</f>
        <v>0</v>
      </c>
      <c r="H678" s="368">
        <f t="shared" si="149"/>
        <v>0</v>
      </c>
      <c r="I678" s="369">
        <f t="shared" si="149"/>
        <v>0</v>
      </c>
      <c r="J678" s="369">
        <f t="shared" si="149"/>
        <v>0</v>
      </c>
      <c r="K678" s="370">
        <f t="shared" si="149"/>
        <v>0</v>
      </c>
      <c r="L678" s="364">
        <f t="shared" si="149"/>
        <v>0</v>
      </c>
      <c r="M678" s="364">
        <f t="shared" si="149"/>
        <v>0</v>
      </c>
      <c r="N678" s="364">
        <f t="shared" si="149"/>
        <v>0</v>
      </c>
      <c r="O678" s="364">
        <f t="shared" si="149"/>
        <v>0</v>
      </c>
      <c r="P678" s="364">
        <f t="shared" si="149"/>
        <v>0</v>
      </c>
      <c r="Q678" s="364">
        <f t="shared" si="149"/>
        <v>0</v>
      </c>
      <c r="R678" s="364">
        <f t="shared" si="149"/>
        <v>0</v>
      </c>
      <c r="S678" s="364">
        <f t="shared" si="149"/>
        <v>0</v>
      </c>
      <c r="T678" s="364">
        <f t="shared" si="149"/>
        <v>0</v>
      </c>
      <c r="U678" s="364">
        <f t="shared" si="149"/>
        <v>0</v>
      </c>
      <c r="V678" s="364">
        <f t="shared" si="149"/>
        <v>0</v>
      </c>
      <c r="W678" s="366">
        <f t="shared" si="149"/>
        <v>0</v>
      </c>
      <c r="Y678" s="238"/>
    </row>
    <row r="679" spans="2:25" outlineLevel="1" x14ac:dyDescent="0.25">
      <c r="B679" s="465"/>
      <c r="C679" s="272"/>
      <c r="D679" s="272"/>
      <c r="E679" s="273"/>
      <c r="F679" s="299" t="s">
        <v>46</v>
      </c>
      <c r="G679" s="218"/>
      <c r="H679" s="229"/>
      <c r="I679" s="230"/>
      <c r="J679" s="230"/>
      <c r="K679" s="233"/>
      <c r="L679" s="232"/>
      <c r="M679" s="231"/>
      <c r="N679" s="230"/>
      <c r="O679" s="230"/>
      <c r="P679" s="230"/>
      <c r="Q679" s="230"/>
      <c r="R679" s="230"/>
      <c r="S679" s="230"/>
      <c r="T679" s="230"/>
      <c r="U679" s="229"/>
      <c r="V679" s="233"/>
      <c r="W679" s="234"/>
      <c r="Y679" s="236"/>
    </row>
    <row r="680" spans="2:25" outlineLevel="1" x14ac:dyDescent="0.25">
      <c r="B680" s="465"/>
      <c r="C680" s="272"/>
      <c r="D680" s="272"/>
      <c r="E680" s="273"/>
      <c r="F680" s="299" t="s">
        <v>47</v>
      </c>
      <c r="G680" s="218"/>
      <c r="H680" s="229"/>
      <c r="I680" s="230"/>
      <c r="J680" s="230"/>
      <c r="K680" s="233"/>
      <c r="L680" s="232"/>
      <c r="M680" s="231"/>
      <c r="N680" s="230"/>
      <c r="O680" s="230"/>
      <c r="P680" s="230"/>
      <c r="Q680" s="230"/>
      <c r="R680" s="230"/>
      <c r="S680" s="230"/>
      <c r="T680" s="230"/>
      <c r="U680" s="229"/>
      <c r="V680" s="233"/>
      <c r="W680" s="234"/>
      <c r="Y680" s="236"/>
    </row>
    <row r="681" spans="2:25" outlineLevel="1" x14ac:dyDescent="0.25">
      <c r="B681" s="465"/>
      <c r="C681" s="272"/>
      <c r="D681" s="272"/>
      <c r="E681" s="273"/>
      <c r="F681" s="299" t="s">
        <v>48</v>
      </c>
      <c r="G681" s="218"/>
      <c r="H681" s="229"/>
      <c r="I681" s="230"/>
      <c r="J681" s="230"/>
      <c r="K681" s="233"/>
      <c r="L681" s="232"/>
      <c r="M681" s="231"/>
      <c r="N681" s="230"/>
      <c r="O681" s="230"/>
      <c r="P681" s="230"/>
      <c r="Q681" s="230"/>
      <c r="R681" s="230"/>
      <c r="S681" s="230"/>
      <c r="T681" s="230"/>
      <c r="U681" s="229"/>
      <c r="V681" s="233"/>
      <c r="W681" s="234"/>
      <c r="Y681" s="236"/>
    </row>
    <row r="682" spans="2:25" x14ac:dyDescent="0.25">
      <c r="B682" s="465"/>
      <c r="C682" s="272"/>
      <c r="D682" s="272" t="s">
        <v>49</v>
      </c>
      <c r="E682" s="273"/>
      <c r="F682" s="273"/>
      <c r="G682" s="367"/>
      <c r="H682" s="369"/>
      <c r="I682" s="369"/>
      <c r="J682" s="369"/>
      <c r="K682" s="370"/>
      <c r="L682" s="363"/>
      <c r="M682" s="364"/>
      <c r="N682" s="364"/>
      <c r="O682" s="364"/>
      <c r="P682" s="364"/>
      <c r="Q682" s="364"/>
      <c r="R682" s="364"/>
      <c r="S682" s="364"/>
      <c r="T682" s="364"/>
      <c r="U682" s="364"/>
      <c r="V682" s="365"/>
      <c r="W682" s="365"/>
      <c r="Y682" s="353"/>
    </row>
    <row r="683" spans="2:25" x14ac:dyDescent="0.25">
      <c r="B683" s="465"/>
      <c r="C683" s="272"/>
      <c r="D683" s="272"/>
      <c r="E683" s="273" t="s">
        <v>50</v>
      </c>
      <c r="F683" s="273"/>
      <c r="G683" s="367">
        <f t="shared" ref="G683:W683" si="150">SUBTOTAL(9,G684:G685)</f>
        <v>0</v>
      </c>
      <c r="H683" s="368">
        <f t="shared" si="150"/>
        <v>0</v>
      </c>
      <c r="I683" s="369">
        <f t="shared" si="150"/>
        <v>0</v>
      </c>
      <c r="J683" s="369">
        <f t="shared" si="150"/>
        <v>0</v>
      </c>
      <c r="K683" s="370">
        <f t="shared" si="150"/>
        <v>0</v>
      </c>
      <c r="L683" s="364">
        <f t="shared" si="150"/>
        <v>0</v>
      </c>
      <c r="M683" s="364">
        <f t="shared" si="150"/>
        <v>0</v>
      </c>
      <c r="N683" s="364">
        <f t="shared" si="150"/>
        <v>0</v>
      </c>
      <c r="O683" s="364">
        <f t="shared" si="150"/>
        <v>0</v>
      </c>
      <c r="P683" s="364">
        <f t="shared" si="150"/>
        <v>0</v>
      </c>
      <c r="Q683" s="364">
        <f t="shared" si="150"/>
        <v>0</v>
      </c>
      <c r="R683" s="364">
        <f t="shared" si="150"/>
        <v>0</v>
      </c>
      <c r="S683" s="364">
        <f t="shared" si="150"/>
        <v>0</v>
      </c>
      <c r="T683" s="364">
        <f t="shared" si="150"/>
        <v>0</v>
      </c>
      <c r="U683" s="364">
        <f t="shared" si="150"/>
        <v>0</v>
      </c>
      <c r="V683" s="364">
        <f t="shared" si="150"/>
        <v>0</v>
      </c>
      <c r="W683" s="366">
        <f t="shared" si="150"/>
        <v>0</v>
      </c>
      <c r="Y683" s="354"/>
    </row>
    <row r="684" spans="2:25" outlineLevel="1" x14ac:dyDescent="0.25">
      <c r="B684" s="465"/>
      <c r="C684" s="272"/>
      <c r="D684" s="272"/>
      <c r="E684" s="273"/>
      <c r="F684" s="299" t="s">
        <v>51</v>
      </c>
      <c r="G684" s="218"/>
      <c r="H684" s="229"/>
      <c r="I684" s="230"/>
      <c r="J684" s="230"/>
      <c r="K684" s="233"/>
      <c r="L684" s="232"/>
      <c r="M684" s="231"/>
      <c r="N684" s="230"/>
      <c r="O684" s="230"/>
      <c r="P684" s="230"/>
      <c r="Q684" s="230"/>
      <c r="R684" s="230"/>
      <c r="S684" s="230"/>
      <c r="T684" s="230"/>
      <c r="U684" s="229"/>
      <c r="V684" s="233"/>
      <c r="W684" s="234"/>
      <c r="Y684" s="236"/>
    </row>
    <row r="685" spans="2:25" outlineLevel="1" x14ac:dyDescent="0.25">
      <c r="B685" s="465"/>
      <c r="C685" s="272"/>
      <c r="D685" s="272"/>
      <c r="E685" s="273"/>
      <c r="F685" s="299" t="s">
        <v>52</v>
      </c>
      <c r="G685" s="218"/>
      <c r="H685" s="229"/>
      <c r="I685" s="230"/>
      <c r="J685" s="230"/>
      <c r="K685" s="233"/>
      <c r="L685" s="232"/>
      <c r="M685" s="231"/>
      <c r="N685" s="230"/>
      <c r="O685" s="230"/>
      <c r="P685" s="230"/>
      <c r="Q685" s="230"/>
      <c r="R685" s="230"/>
      <c r="S685" s="230"/>
      <c r="T685" s="230"/>
      <c r="U685" s="229"/>
      <c r="V685" s="233"/>
      <c r="W685" s="234"/>
      <c r="Y685" s="236"/>
    </row>
    <row r="686" spans="2:25" x14ac:dyDescent="0.25">
      <c r="B686" s="465"/>
      <c r="C686" s="272"/>
      <c r="D686" s="272"/>
      <c r="E686" s="273" t="s">
        <v>53</v>
      </c>
      <c r="F686" s="273"/>
      <c r="G686" s="367">
        <f t="shared" ref="G686:W686" si="151">SUBTOTAL(9,G687:G689)</f>
        <v>0</v>
      </c>
      <c r="H686" s="368">
        <f t="shared" si="151"/>
        <v>0</v>
      </c>
      <c r="I686" s="369">
        <f t="shared" si="151"/>
        <v>0</v>
      </c>
      <c r="J686" s="369">
        <f t="shared" si="151"/>
        <v>0</v>
      </c>
      <c r="K686" s="370">
        <f t="shared" si="151"/>
        <v>0</v>
      </c>
      <c r="L686" s="364">
        <f t="shared" si="151"/>
        <v>0</v>
      </c>
      <c r="M686" s="364">
        <f t="shared" si="151"/>
        <v>0</v>
      </c>
      <c r="N686" s="364">
        <f t="shared" si="151"/>
        <v>0</v>
      </c>
      <c r="O686" s="364">
        <f t="shared" si="151"/>
        <v>0</v>
      </c>
      <c r="P686" s="364">
        <f t="shared" si="151"/>
        <v>0</v>
      </c>
      <c r="Q686" s="364">
        <f t="shared" si="151"/>
        <v>0</v>
      </c>
      <c r="R686" s="364">
        <f t="shared" si="151"/>
        <v>0</v>
      </c>
      <c r="S686" s="364">
        <f t="shared" si="151"/>
        <v>0</v>
      </c>
      <c r="T686" s="364">
        <f t="shared" si="151"/>
        <v>0</v>
      </c>
      <c r="U686" s="364">
        <f t="shared" si="151"/>
        <v>0</v>
      </c>
      <c r="V686" s="364">
        <f t="shared" si="151"/>
        <v>0</v>
      </c>
      <c r="W686" s="366">
        <f t="shared" si="151"/>
        <v>0</v>
      </c>
      <c r="Y686" s="238"/>
    </row>
    <row r="687" spans="2:25" outlineLevel="1" x14ac:dyDescent="0.25">
      <c r="B687" s="465"/>
      <c r="C687" s="272"/>
      <c r="D687" s="272"/>
      <c r="E687" s="273"/>
      <c r="F687" s="299" t="s">
        <v>54</v>
      </c>
      <c r="G687" s="218"/>
      <c r="H687" s="229"/>
      <c r="I687" s="230"/>
      <c r="J687" s="230"/>
      <c r="K687" s="233"/>
      <c r="L687" s="232"/>
      <c r="M687" s="231"/>
      <c r="N687" s="230"/>
      <c r="O687" s="230"/>
      <c r="P687" s="230"/>
      <c r="Q687" s="230"/>
      <c r="R687" s="230"/>
      <c r="S687" s="230"/>
      <c r="T687" s="230"/>
      <c r="U687" s="229"/>
      <c r="V687" s="233"/>
      <c r="W687" s="234"/>
      <c r="Y687" s="236"/>
    </row>
    <row r="688" spans="2:25" outlineLevel="1" x14ac:dyDescent="0.25">
      <c r="B688" s="465"/>
      <c r="C688" s="272"/>
      <c r="D688" s="272"/>
      <c r="E688" s="273"/>
      <c r="F688" s="299" t="s">
        <v>55</v>
      </c>
      <c r="G688" s="218"/>
      <c r="H688" s="229"/>
      <c r="I688" s="230"/>
      <c r="J688" s="230"/>
      <c r="K688" s="233"/>
      <c r="L688" s="232"/>
      <c r="M688" s="231"/>
      <c r="N688" s="230"/>
      <c r="O688" s="230"/>
      <c r="P688" s="230"/>
      <c r="Q688" s="230"/>
      <c r="R688" s="230"/>
      <c r="S688" s="230"/>
      <c r="T688" s="230"/>
      <c r="U688" s="229"/>
      <c r="V688" s="233"/>
      <c r="W688" s="234"/>
      <c r="Y688" s="236"/>
    </row>
    <row r="689" spans="2:25" outlineLevel="1" x14ac:dyDescent="0.25">
      <c r="B689" s="465"/>
      <c r="C689" s="272"/>
      <c r="D689" s="272"/>
      <c r="E689" s="273"/>
      <c r="F689" s="299" t="s">
        <v>56</v>
      </c>
      <c r="G689" s="218"/>
      <c r="H689" s="229"/>
      <c r="I689" s="230"/>
      <c r="J689" s="230"/>
      <c r="K689" s="233"/>
      <c r="L689" s="232"/>
      <c r="M689" s="231"/>
      <c r="N689" s="230"/>
      <c r="O689" s="230"/>
      <c r="P689" s="230"/>
      <c r="Q689" s="230"/>
      <c r="R689" s="230"/>
      <c r="S689" s="230"/>
      <c r="T689" s="230"/>
      <c r="U689" s="229"/>
      <c r="V689" s="233"/>
      <c r="W689" s="234"/>
      <c r="Y689" s="236"/>
    </row>
    <row r="690" spans="2:25" x14ac:dyDescent="0.25">
      <c r="B690" s="465"/>
      <c r="C690" s="272"/>
      <c r="D690" s="272"/>
      <c r="E690" s="273" t="s">
        <v>57</v>
      </c>
      <c r="F690" s="273"/>
      <c r="G690" s="367">
        <f t="shared" ref="G690:W690" si="152">SUBTOTAL(9,G691:G692)</f>
        <v>0</v>
      </c>
      <c r="H690" s="368">
        <f t="shared" si="152"/>
        <v>0</v>
      </c>
      <c r="I690" s="369">
        <f t="shared" si="152"/>
        <v>0</v>
      </c>
      <c r="J690" s="369">
        <f t="shared" si="152"/>
        <v>0</v>
      </c>
      <c r="K690" s="370">
        <f t="shared" si="152"/>
        <v>0</v>
      </c>
      <c r="L690" s="364">
        <f t="shared" si="152"/>
        <v>0</v>
      </c>
      <c r="M690" s="364">
        <f t="shared" si="152"/>
        <v>0</v>
      </c>
      <c r="N690" s="364">
        <f t="shared" si="152"/>
        <v>0</v>
      </c>
      <c r="O690" s="364">
        <f t="shared" si="152"/>
        <v>0</v>
      </c>
      <c r="P690" s="364">
        <f t="shared" si="152"/>
        <v>0</v>
      </c>
      <c r="Q690" s="364">
        <f t="shared" si="152"/>
        <v>0</v>
      </c>
      <c r="R690" s="364">
        <f t="shared" si="152"/>
        <v>0</v>
      </c>
      <c r="S690" s="364">
        <f t="shared" si="152"/>
        <v>0</v>
      </c>
      <c r="T690" s="364">
        <f t="shared" si="152"/>
        <v>0</v>
      </c>
      <c r="U690" s="364">
        <f t="shared" si="152"/>
        <v>0</v>
      </c>
      <c r="V690" s="364">
        <f t="shared" si="152"/>
        <v>0</v>
      </c>
      <c r="W690" s="366">
        <f t="shared" si="152"/>
        <v>0</v>
      </c>
      <c r="Y690" s="238"/>
    </row>
    <row r="691" spans="2:25" outlineLevel="1" x14ac:dyDescent="0.25">
      <c r="B691" s="465"/>
      <c r="C691" s="272"/>
      <c r="D691" s="272"/>
      <c r="E691" s="273"/>
      <c r="F691" s="299" t="s">
        <v>58</v>
      </c>
      <c r="G691" s="218"/>
      <c r="H691" s="229"/>
      <c r="I691" s="230"/>
      <c r="J691" s="230"/>
      <c r="K691" s="233"/>
      <c r="L691" s="232"/>
      <c r="M691" s="231"/>
      <c r="N691" s="230"/>
      <c r="O691" s="230"/>
      <c r="P691" s="230"/>
      <c r="Q691" s="230"/>
      <c r="R691" s="230"/>
      <c r="S691" s="230"/>
      <c r="T691" s="230"/>
      <c r="U691" s="229"/>
      <c r="V691" s="233"/>
      <c r="W691" s="234"/>
      <c r="Y691" s="236"/>
    </row>
    <row r="692" spans="2:25" outlineLevel="1" x14ac:dyDescent="0.25">
      <c r="B692" s="465"/>
      <c r="C692" s="272"/>
      <c r="D692" s="272"/>
      <c r="E692" s="273"/>
      <c r="F692" s="299" t="s">
        <v>59</v>
      </c>
      <c r="G692" s="218"/>
      <c r="H692" s="229"/>
      <c r="I692" s="230"/>
      <c r="J692" s="230"/>
      <c r="K692" s="233"/>
      <c r="L692" s="232"/>
      <c r="M692" s="231"/>
      <c r="N692" s="230"/>
      <c r="O692" s="230"/>
      <c r="P692" s="230"/>
      <c r="Q692" s="230"/>
      <c r="R692" s="230"/>
      <c r="S692" s="230"/>
      <c r="T692" s="230"/>
      <c r="U692" s="229"/>
      <c r="V692" s="233"/>
      <c r="W692" s="234"/>
      <c r="Y692" s="236"/>
    </row>
    <row r="693" spans="2:25" x14ac:dyDescent="0.25">
      <c r="B693" s="465"/>
      <c r="C693" s="272"/>
      <c r="D693" s="272"/>
      <c r="E693" s="273" t="s">
        <v>60</v>
      </c>
      <c r="F693" s="273"/>
      <c r="G693" s="367">
        <f t="shared" ref="G693:W693" si="153">SUBTOTAL(9,G694:G696)</f>
        <v>0</v>
      </c>
      <c r="H693" s="368">
        <f t="shared" si="153"/>
        <v>0</v>
      </c>
      <c r="I693" s="369">
        <f t="shared" si="153"/>
        <v>0</v>
      </c>
      <c r="J693" s="369">
        <f t="shared" si="153"/>
        <v>0</v>
      </c>
      <c r="K693" s="370">
        <f t="shared" si="153"/>
        <v>0</v>
      </c>
      <c r="L693" s="364">
        <f t="shared" si="153"/>
        <v>0</v>
      </c>
      <c r="M693" s="364">
        <f t="shared" si="153"/>
        <v>0</v>
      </c>
      <c r="N693" s="364">
        <f t="shared" si="153"/>
        <v>0</v>
      </c>
      <c r="O693" s="364">
        <f t="shared" si="153"/>
        <v>0</v>
      </c>
      <c r="P693" s="364">
        <f t="shared" si="153"/>
        <v>0</v>
      </c>
      <c r="Q693" s="364">
        <f t="shared" si="153"/>
        <v>0</v>
      </c>
      <c r="R693" s="364">
        <f t="shared" si="153"/>
        <v>0</v>
      </c>
      <c r="S693" s="364">
        <f t="shared" si="153"/>
        <v>0</v>
      </c>
      <c r="T693" s="364">
        <f t="shared" si="153"/>
        <v>0</v>
      </c>
      <c r="U693" s="364">
        <f t="shared" si="153"/>
        <v>0</v>
      </c>
      <c r="V693" s="364">
        <f t="shared" si="153"/>
        <v>0</v>
      </c>
      <c r="W693" s="366">
        <f t="shared" si="153"/>
        <v>0</v>
      </c>
      <c r="Y693" s="238"/>
    </row>
    <row r="694" spans="2:25" outlineLevel="1" x14ac:dyDescent="0.25">
      <c r="B694" s="465"/>
      <c r="C694" s="272"/>
      <c r="D694" s="272"/>
      <c r="E694" s="273"/>
      <c r="F694" s="299" t="s">
        <v>61</v>
      </c>
      <c r="G694" s="218"/>
      <c r="H694" s="229"/>
      <c r="I694" s="230"/>
      <c r="J694" s="230"/>
      <c r="K694" s="233"/>
      <c r="L694" s="232"/>
      <c r="M694" s="231"/>
      <c r="N694" s="230"/>
      <c r="O694" s="230"/>
      <c r="P694" s="230"/>
      <c r="Q694" s="230"/>
      <c r="R694" s="230"/>
      <c r="S694" s="230"/>
      <c r="T694" s="230"/>
      <c r="U694" s="229"/>
      <c r="V694" s="233"/>
      <c r="W694" s="234"/>
      <c r="Y694" s="236"/>
    </row>
    <row r="695" spans="2:25" outlineLevel="1" x14ac:dyDescent="0.25">
      <c r="B695" s="465"/>
      <c r="C695" s="272"/>
      <c r="D695" s="272"/>
      <c r="E695" s="273"/>
      <c r="F695" s="299" t="s">
        <v>62</v>
      </c>
      <c r="G695" s="218"/>
      <c r="H695" s="229"/>
      <c r="I695" s="230"/>
      <c r="J695" s="230"/>
      <c r="K695" s="233"/>
      <c r="L695" s="232"/>
      <c r="M695" s="231"/>
      <c r="N695" s="230"/>
      <c r="O695" s="230"/>
      <c r="P695" s="230"/>
      <c r="Q695" s="230"/>
      <c r="R695" s="230"/>
      <c r="S695" s="230"/>
      <c r="T695" s="230"/>
      <c r="U695" s="229"/>
      <c r="V695" s="233"/>
      <c r="W695" s="234"/>
      <c r="Y695" s="236"/>
    </row>
    <row r="696" spans="2:25" outlineLevel="1" x14ac:dyDescent="0.25">
      <c r="B696" s="465"/>
      <c r="C696" s="272"/>
      <c r="D696" s="272"/>
      <c r="E696" s="273"/>
      <c r="F696" s="299" t="s">
        <v>63</v>
      </c>
      <c r="G696" s="218"/>
      <c r="H696" s="229"/>
      <c r="I696" s="230"/>
      <c r="J696" s="230"/>
      <c r="K696" s="233"/>
      <c r="L696" s="232"/>
      <c r="M696" s="231"/>
      <c r="N696" s="230"/>
      <c r="O696" s="230"/>
      <c r="P696" s="230"/>
      <c r="Q696" s="230"/>
      <c r="R696" s="230"/>
      <c r="S696" s="230"/>
      <c r="T696" s="230"/>
      <c r="U696" s="229"/>
      <c r="V696" s="233"/>
      <c r="W696" s="234"/>
      <c r="Y696" s="236"/>
    </row>
    <row r="697" spans="2:25" x14ac:dyDescent="0.25">
      <c r="B697" s="465"/>
      <c r="C697" s="272"/>
      <c r="D697" s="272"/>
      <c r="E697" s="273" t="s">
        <v>64</v>
      </c>
      <c r="F697" s="273"/>
      <c r="G697" s="367">
        <f t="shared" ref="G697:W697" si="154">SUBTOTAL(9,G698:G699)</f>
        <v>0</v>
      </c>
      <c r="H697" s="368">
        <f t="shared" si="154"/>
        <v>0</v>
      </c>
      <c r="I697" s="369">
        <f t="shared" si="154"/>
        <v>0</v>
      </c>
      <c r="J697" s="369">
        <f t="shared" si="154"/>
        <v>0</v>
      </c>
      <c r="K697" s="370">
        <f t="shared" si="154"/>
        <v>0</v>
      </c>
      <c r="L697" s="364">
        <f t="shared" si="154"/>
        <v>0</v>
      </c>
      <c r="M697" s="364">
        <f t="shared" si="154"/>
        <v>0</v>
      </c>
      <c r="N697" s="364">
        <f t="shared" si="154"/>
        <v>0</v>
      </c>
      <c r="O697" s="364">
        <f t="shared" si="154"/>
        <v>0</v>
      </c>
      <c r="P697" s="364">
        <f t="shared" si="154"/>
        <v>0</v>
      </c>
      <c r="Q697" s="364">
        <f t="shared" si="154"/>
        <v>0</v>
      </c>
      <c r="R697" s="364">
        <f t="shared" si="154"/>
        <v>0</v>
      </c>
      <c r="S697" s="364">
        <f t="shared" si="154"/>
        <v>0</v>
      </c>
      <c r="T697" s="364">
        <f t="shared" si="154"/>
        <v>0</v>
      </c>
      <c r="U697" s="364">
        <f t="shared" si="154"/>
        <v>0</v>
      </c>
      <c r="V697" s="364">
        <f t="shared" si="154"/>
        <v>0</v>
      </c>
      <c r="W697" s="366">
        <f t="shared" si="154"/>
        <v>0</v>
      </c>
      <c r="Y697" s="238"/>
    </row>
    <row r="698" spans="2:25" outlineLevel="1" x14ac:dyDescent="0.25">
      <c r="B698" s="465"/>
      <c r="C698" s="272"/>
      <c r="D698" s="272"/>
      <c r="E698" s="273"/>
      <c r="F698" s="299" t="s">
        <v>65</v>
      </c>
      <c r="G698" s="218"/>
      <c r="H698" s="229"/>
      <c r="I698" s="230"/>
      <c r="J698" s="230"/>
      <c r="K698" s="233"/>
      <c r="L698" s="232"/>
      <c r="M698" s="231"/>
      <c r="N698" s="230"/>
      <c r="O698" s="230"/>
      <c r="P698" s="230"/>
      <c r="Q698" s="230"/>
      <c r="R698" s="230"/>
      <c r="S698" s="230"/>
      <c r="T698" s="230"/>
      <c r="U698" s="229"/>
      <c r="V698" s="233"/>
      <c r="W698" s="234"/>
      <c r="Y698" s="236"/>
    </row>
    <row r="699" spans="2:25" outlineLevel="1" x14ac:dyDescent="0.25">
      <c r="B699" s="465"/>
      <c r="C699" s="272"/>
      <c r="D699" s="272"/>
      <c r="E699" s="273"/>
      <c r="F699" s="299" t="s">
        <v>66</v>
      </c>
      <c r="G699" s="218"/>
      <c r="H699" s="229"/>
      <c r="I699" s="230"/>
      <c r="J699" s="230"/>
      <c r="K699" s="233"/>
      <c r="L699" s="232"/>
      <c r="M699" s="231"/>
      <c r="N699" s="230"/>
      <c r="O699" s="230"/>
      <c r="P699" s="230"/>
      <c r="Q699" s="230"/>
      <c r="R699" s="230"/>
      <c r="S699" s="230"/>
      <c r="T699" s="230"/>
      <c r="U699" s="229"/>
      <c r="V699" s="233"/>
      <c r="W699" s="234"/>
      <c r="Y699" s="236"/>
    </row>
    <row r="700" spans="2:25" x14ac:dyDescent="0.25">
      <c r="B700" s="465"/>
      <c r="C700" s="272"/>
      <c r="D700" s="272"/>
      <c r="E700" s="273" t="s">
        <v>67</v>
      </c>
      <c r="F700" s="273"/>
      <c r="G700" s="367">
        <f t="shared" ref="G700:W700" si="155">SUBTOTAL(9,G701:G703)</f>
        <v>0</v>
      </c>
      <c r="H700" s="368">
        <f t="shared" si="155"/>
        <v>0</v>
      </c>
      <c r="I700" s="369">
        <f t="shared" si="155"/>
        <v>0</v>
      </c>
      <c r="J700" s="369">
        <f t="shared" si="155"/>
        <v>0</v>
      </c>
      <c r="K700" s="370">
        <f t="shared" si="155"/>
        <v>0</v>
      </c>
      <c r="L700" s="364">
        <f t="shared" si="155"/>
        <v>0</v>
      </c>
      <c r="M700" s="364">
        <f t="shared" si="155"/>
        <v>0</v>
      </c>
      <c r="N700" s="364">
        <f t="shared" si="155"/>
        <v>0</v>
      </c>
      <c r="O700" s="364">
        <f t="shared" si="155"/>
        <v>0</v>
      </c>
      <c r="P700" s="364">
        <f t="shared" si="155"/>
        <v>0</v>
      </c>
      <c r="Q700" s="364">
        <f t="shared" si="155"/>
        <v>0</v>
      </c>
      <c r="R700" s="364">
        <f t="shared" si="155"/>
        <v>0</v>
      </c>
      <c r="S700" s="364">
        <f t="shared" si="155"/>
        <v>0</v>
      </c>
      <c r="T700" s="364">
        <f t="shared" si="155"/>
        <v>0</v>
      </c>
      <c r="U700" s="364">
        <f t="shared" si="155"/>
        <v>0</v>
      </c>
      <c r="V700" s="364">
        <f t="shared" si="155"/>
        <v>0</v>
      </c>
      <c r="W700" s="366">
        <f t="shared" si="155"/>
        <v>0</v>
      </c>
      <c r="Y700" s="238"/>
    </row>
    <row r="701" spans="2:25" outlineLevel="1" x14ac:dyDescent="0.25">
      <c r="B701" s="465"/>
      <c r="C701" s="272"/>
      <c r="D701" s="272"/>
      <c r="E701" s="273"/>
      <c r="F701" s="299" t="s">
        <v>68</v>
      </c>
      <c r="G701" s="218"/>
      <c r="H701" s="229"/>
      <c r="I701" s="230"/>
      <c r="J701" s="230"/>
      <c r="K701" s="233"/>
      <c r="L701" s="232"/>
      <c r="M701" s="231"/>
      <c r="N701" s="230"/>
      <c r="O701" s="230"/>
      <c r="P701" s="230"/>
      <c r="Q701" s="230"/>
      <c r="R701" s="230"/>
      <c r="S701" s="230"/>
      <c r="T701" s="230"/>
      <c r="U701" s="229"/>
      <c r="V701" s="233"/>
      <c r="W701" s="234"/>
      <c r="Y701" s="236"/>
    </row>
    <row r="702" spans="2:25" outlineLevel="1" x14ac:dyDescent="0.25">
      <c r="B702" s="465"/>
      <c r="C702" s="272"/>
      <c r="D702" s="272"/>
      <c r="E702" s="273"/>
      <c r="F702" s="299" t="s">
        <v>69</v>
      </c>
      <c r="G702" s="218"/>
      <c r="H702" s="229"/>
      <c r="I702" s="230"/>
      <c r="J702" s="230"/>
      <c r="K702" s="233"/>
      <c r="L702" s="232"/>
      <c r="M702" s="231"/>
      <c r="N702" s="230"/>
      <c r="O702" s="230"/>
      <c r="P702" s="230"/>
      <c r="Q702" s="230"/>
      <c r="R702" s="230"/>
      <c r="S702" s="230"/>
      <c r="T702" s="230"/>
      <c r="U702" s="229"/>
      <c r="V702" s="233"/>
      <c r="W702" s="234"/>
      <c r="Y702" s="236"/>
    </row>
    <row r="703" spans="2:25" outlineLevel="1" x14ac:dyDescent="0.25">
      <c r="B703" s="465"/>
      <c r="C703" s="272"/>
      <c r="D703" s="272"/>
      <c r="E703" s="273"/>
      <c r="F703" s="299" t="s">
        <v>70</v>
      </c>
      <c r="G703" s="218"/>
      <c r="H703" s="229"/>
      <c r="I703" s="230"/>
      <c r="J703" s="230"/>
      <c r="K703" s="233"/>
      <c r="L703" s="232"/>
      <c r="M703" s="230"/>
      <c r="N703" s="230"/>
      <c r="O703" s="230"/>
      <c r="P703" s="230"/>
      <c r="Q703" s="230"/>
      <c r="R703" s="230"/>
      <c r="S703" s="230"/>
      <c r="T703" s="230"/>
      <c r="U703" s="230"/>
      <c r="V703" s="233"/>
      <c r="W703" s="234"/>
      <c r="Y703" s="236"/>
    </row>
    <row r="704" spans="2:25" x14ac:dyDescent="0.25">
      <c r="B704" s="465"/>
      <c r="C704" s="272"/>
      <c r="D704" s="272" t="s">
        <v>71</v>
      </c>
      <c r="E704" s="273"/>
      <c r="F704" s="273"/>
      <c r="G704" s="367"/>
      <c r="H704" s="369"/>
      <c r="I704" s="369"/>
      <c r="J704" s="369"/>
      <c r="K704" s="370"/>
      <c r="L704" s="363"/>
      <c r="M704" s="364"/>
      <c r="N704" s="364"/>
      <c r="O704" s="364"/>
      <c r="P704" s="364"/>
      <c r="Q704" s="364"/>
      <c r="R704" s="364"/>
      <c r="S704" s="364"/>
      <c r="T704" s="364"/>
      <c r="U704" s="364"/>
      <c r="V704" s="365"/>
      <c r="W704" s="365"/>
      <c r="Y704" s="353"/>
    </row>
    <row r="705" spans="2:25" x14ac:dyDescent="0.25">
      <c r="B705" s="465"/>
      <c r="C705" s="272"/>
      <c r="D705" s="272"/>
      <c r="E705" s="273" t="s">
        <v>72</v>
      </c>
      <c r="F705" s="273"/>
      <c r="G705" s="367">
        <f t="shared" ref="G705:W705" si="156">SUBTOTAL(9,G706:G707)</f>
        <v>0</v>
      </c>
      <c r="H705" s="368">
        <f t="shared" si="156"/>
        <v>0</v>
      </c>
      <c r="I705" s="369">
        <f t="shared" si="156"/>
        <v>0</v>
      </c>
      <c r="J705" s="369">
        <f t="shared" si="156"/>
        <v>0</v>
      </c>
      <c r="K705" s="370">
        <f t="shared" si="156"/>
        <v>0</v>
      </c>
      <c r="L705" s="364">
        <f t="shared" si="156"/>
        <v>0</v>
      </c>
      <c r="M705" s="364">
        <f t="shared" si="156"/>
        <v>0</v>
      </c>
      <c r="N705" s="364">
        <f t="shared" si="156"/>
        <v>0</v>
      </c>
      <c r="O705" s="364">
        <f t="shared" si="156"/>
        <v>0</v>
      </c>
      <c r="P705" s="364">
        <f t="shared" si="156"/>
        <v>0</v>
      </c>
      <c r="Q705" s="364">
        <f t="shared" si="156"/>
        <v>0</v>
      </c>
      <c r="R705" s="364">
        <f t="shared" si="156"/>
        <v>0</v>
      </c>
      <c r="S705" s="364">
        <f t="shared" si="156"/>
        <v>0</v>
      </c>
      <c r="T705" s="364">
        <f t="shared" si="156"/>
        <v>0</v>
      </c>
      <c r="U705" s="364">
        <f t="shared" si="156"/>
        <v>0</v>
      </c>
      <c r="V705" s="364">
        <f t="shared" si="156"/>
        <v>0</v>
      </c>
      <c r="W705" s="366">
        <f t="shared" si="156"/>
        <v>0</v>
      </c>
      <c r="Y705" s="354"/>
    </row>
    <row r="706" spans="2:25" outlineLevel="1" x14ac:dyDescent="0.25">
      <c r="B706" s="465"/>
      <c r="C706" s="272"/>
      <c r="D706" s="272"/>
      <c r="E706" s="273"/>
      <c r="F706" s="299" t="s">
        <v>73</v>
      </c>
      <c r="G706" s="218"/>
      <c r="H706" s="229"/>
      <c r="I706" s="230"/>
      <c r="J706" s="230"/>
      <c r="K706" s="233"/>
      <c r="L706" s="232"/>
      <c r="M706" s="231"/>
      <c r="N706" s="230"/>
      <c r="O706" s="230"/>
      <c r="P706" s="230"/>
      <c r="Q706" s="230"/>
      <c r="R706" s="230"/>
      <c r="S706" s="230"/>
      <c r="T706" s="230"/>
      <c r="U706" s="229"/>
      <c r="V706" s="233"/>
      <c r="W706" s="234"/>
      <c r="Y706" s="236"/>
    </row>
    <row r="707" spans="2:25" outlineLevel="1" x14ac:dyDescent="0.25">
      <c r="B707" s="465"/>
      <c r="C707" s="272"/>
      <c r="D707" s="272"/>
      <c r="E707" s="273"/>
      <c r="F707" s="299" t="s">
        <v>74</v>
      </c>
      <c r="G707" s="218"/>
      <c r="H707" s="229"/>
      <c r="I707" s="230"/>
      <c r="J707" s="230"/>
      <c r="K707" s="233"/>
      <c r="L707" s="232"/>
      <c r="M707" s="231"/>
      <c r="N707" s="230"/>
      <c r="O707" s="230"/>
      <c r="P707" s="230"/>
      <c r="Q707" s="230"/>
      <c r="R707" s="230"/>
      <c r="S707" s="230"/>
      <c r="T707" s="230"/>
      <c r="U707" s="229"/>
      <c r="V707" s="233"/>
      <c r="W707" s="234"/>
      <c r="Y707" s="236"/>
    </row>
    <row r="708" spans="2:25" x14ac:dyDescent="0.25">
      <c r="B708" s="465"/>
      <c r="C708" s="272"/>
      <c r="D708" s="272"/>
      <c r="E708" s="273" t="s">
        <v>75</v>
      </c>
      <c r="F708" s="273"/>
      <c r="G708" s="367">
        <f t="shared" ref="G708:W708" si="157">SUBTOTAL(9,G709:G710)</f>
        <v>0</v>
      </c>
      <c r="H708" s="368">
        <f t="shared" si="157"/>
        <v>0</v>
      </c>
      <c r="I708" s="369">
        <f t="shared" si="157"/>
        <v>0</v>
      </c>
      <c r="J708" s="369">
        <f t="shared" si="157"/>
        <v>0</v>
      </c>
      <c r="K708" s="370">
        <f t="shared" si="157"/>
        <v>0</v>
      </c>
      <c r="L708" s="364">
        <f t="shared" si="157"/>
        <v>0</v>
      </c>
      <c r="M708" s="364">
        <f t="shared" si="157"/>
        <v>0</v>
      </c>
      <c r="N708" s="364">
        <f t="shared" si="157"/>
        <v>0</v>
      </c>
      <c r="O708" s="364">
        <f t="shared" si="157"/>
        <v>0</v>
      </c>
      <c r="P708" s="364">
        <f t="shared" si="157"/>
        <v>0</v>
      </c>
      <c r="Q708" s="364">
        <f t="shared" si="157"/>
        <v>0</v>
      </c>
      <c r="R708" s="364">
        <f t="shared" si="157"/>
        <v>0</v>
      </c>
      <c r="S708" s="364">
        <f t="shared" si="157"/>
        <v>0</v>
      </c>
      <c r="T708" s="364">
        <f t="shared" si="157"/>
        <v>0</v>
      </c>
      <c r="U708" s="364">
        <f t="shared" si="157"/>
        <v>0</v>
      </c>
      <c r="V708" s="364">
        <f t="shared" si="157"/>
        <v>0</v>
      </c>
      <c r="W708" s="366">
        <f t="shared" si="157"/>
        <v>0</v>
      </c>
      <c r="Y708" s="238"/>
    </row>
    <row r="709" spans="2:25" outlineLevel="1" x14ac:dyDescent="0.25">
      <c r="B709" s="465"/>
      <c r="C709" s="272"/>
      <c r="D709" s="272"/>
      <c r="E709" s="273"/>
      <c r="F709" s="299" t="s">
        <v>76</v>
      </c>
      <c r="G709" s="218"/>
      <c r="H709" s="229"/>
      <c r="I709" s="230"/>
      <c r="J709" s="230"/>
      <c r="K709" s="233"/>
      <c r="L709" s="232"/>
      <c r="M709" s="231"/>
      <c r="N709" s="230"/>
      <c r="O709" s="230"/>
      <c r="P709" s="230"/>
      <c r="Q709" s="230"/>
      <c r="R709" s="230"/>
      <c r="S709" s="230"/>
      <c r="T709" s="230"/>
      <c r="U709" s="229"/>
      <c r="V709" s="233"/>
      <c r="W709" s="234"/>
      <c r="Y709" s="236"/>
    </row>
    <row r="710" spans="2:25" outlineLevel="1" x14ac:dyDescent="0.25">
      <c r="B710" s="465"/>
      <c r="C710" s="272"/>
      <c r="D710" s="272"/>
      <c r="E710" s="273"/>
      <c r="F710" s="299" t="s">
        <v>77</v>
      </c>
      <c r="G710" s="218"/>
      <c r="H710" s="229"/>
      <c r="I710" s="230"/>
      <c r="J710" s="230"/>
      <c r="K710" s="233"/>
      <c r="L710" s="232"/>
      <c r="M710" s="231"/>
      <c r="N710" s="230"/>
      <c r="O710" s="230"/>
      <c r="P710" s="230"/>
      <c r="Q710" s="230"/>
      <c r="R710" s="230"/>
      <c r="S710" s="230"/>
      <c r="T710" s="230"/>
      <c r="U710" s="229"/>
      <c r="V710" s="233"/>
      <c r="W710" s="234"/>
      <c r="Y710" s="236"/>
    </row>
    <row r="711" spans="2:25" x14ac:dyDescent="0.25">
      <c r="B711" s="465"/>
      <c r="C711" s="272"/>
      <c r="D711" s="272"/>
      <c r="E711" s="273" t="s">
        <v>78</v>
      </c>
      <c r="F711" s="273"/>
      <c r="G711" s="367">
        <f t="shared" ref="G711:W711" si="158">SUBTOTAL(9,G712:G713)</f>
        <v>0</v>
      </c>
      <c r="H711" s="368">
        <f t="shared" si="158"/>
        <v>0</v>
      </c>
      <c r="I711" s="369">
        <f t="shared" si="158"/>
        <v>0</v>
      </c>
      <c r="J711" s="369">
        <f t="shared" si="158"/>
        <v>0</v>
      </c>
      <c r="K711" s="370">
        <f t="shared" si="158"/>
        <v>0</v>
      </c>
      <c r="L711" s="364">
        <f t="shared" si="158"/>
        <v>0</v>
      </c>
      <c r="M711" s="364">
        <f t="shared" si="158"/>
        <v>0</v>
      </c>
      <c r="N711" s="364">
        <f t="shared" si="158"/>
        <v>0</v>
      </c>
      <c r="O711" s="364">
        <f t="shared" si="158"/>
        <v>0</v>
      </c>
      <c r="P711" s="364">
        <f t="shared" si="158"/>
        <v>0</v>
      </c>
      <c r="Q711" s="364">
        <f t="shared" si="158"/>
        <v>0</v>
      </c>
      <c r="R711" s="364">
        <f t="shared" si="158"/>
        <v>0</v>
      </c>
      <c r="S711" s="364">
        <f t="shared" si="158"/>
        <v>0</v>
      </c>
      <c r="T711" s="364">
        <f t="shared" si="158"/>
        <v>0</v>
      </c>
      <c r="U711" s="364">
        <f t="shared" si="158"/>
        <v>0</v>
      </c>
      <c r="V711" s="364">
        <f t="shared" si="158"/>
        <v>0</v>
      </c>
      <c r="W711" s="366">
        <f t="shared" si="158"/>
        <v>0</v>
      </c>
      <c r="Y711" s="238"/>
    </row>
    <row r="712" spans="2:25" outlineLevel="1" x14ac:dyDescent="0.25">
      <c r="B712" s="465"/>
      <c r="C712" s="272"/>
      <c r="D712" s="272"/>
      <c r="E712" s="273"/>
      <c r="F712" s="299" t="s">
        <v>79</v>
      </c>
      <c r="G712" s="218"/>
      <c r="H712" s="229"/>
      <c r="I712" s="230"/>
      <c r="J712" s="230"/>
      <c r="K712" s="233"/>
      <c r="L712" s="232"/>
      <c r="M712" s="231"/>
      <c r="N712" s="230"/>
      <c r="O712" s="230"/>
      <c r="P712" s="230"/>
      <c r="Q712" s="230"/>
      <c r="R712" s="230"/>
      <c r="S712" s="230"/>
      <c r="T712" s="230"/>
      <c r="U712" s="229"/>
      <c r="V712" s="233"/>
      <c r="W712" s="234"/>
      <c r="Y712" s="236"/>
    </row>
    <row r="713" spans="2:25" outlineLevel="1" x14ac:dyDescent="0.25">
      <c r="B713" s="465"/>
      <c r="C713" s="272"/>
      <c r="D713" s="272"/>
      <c r="E713" s="273"/>
      <c r="F713" s="299" t="s">
        <v>80</v>
      </c>
      <c r="G713" s="218"/>
      <c r="H713" s="229"/>
      <c r="I713" s="230"/>
      <c r="J713" s="230"/>
      <c r="K713" s="233"/>
      <c r="L713" s="232"/>
      <c r="M713" s="231"/>
      <c r="N713" s="230"/>
      <c r="O713" s="230"/>
      <c r="P713" s="230"/>
      <c r="Q713" s="230"/>
      <c r="R713" s="230"/>
      <c r="S713" s="230"/>
      <c r="T713" s="230"/>
      <c r="U713" s="229"/>
      <c r="V713" s="233"/>
      <c r="W713" s="234"/>
      <c r="Y713" s="236"/>
    </row>
    <row r="714" spans="2:25" x14ac:dyDescent="0.25">
      <c r="B714" s="465"/>
      <c r="C714" s="272"/>
      <c r="D714" s="272"/>
      <c r="E714" s="273" t="s">
        <v>81</v>
      </c>
      <c r="F714" s="273"/>
      <c r="G714" s="367">
        <f t="shared" ref="G714:W714" si="159">SUBTOTAL(9,G715:G716)</f>
        <v>0</v>
      </c>
      <c r="H714" s="368">
        <f t="shared" si="159"/>
        <v>0</v>
      </c>
      <c r="I714" s="369">
        <f t="shared" si="159"/>
        <v>0</v>
      </c>
      <c r="J714" s="369">
        <f t="shared" si="159"/>
        <v>0</v>
      </c>
      <c r="K714" s="370">
        <f t="shared" si="159"/>
        <v>0</v>
      </c>
      <c r="L714" s="364">
        <f t="shared" si="159"/>
        <v>0</v>
      </c>
      <c r="M714" s="364">
        <f t="shared" si="159"/>
        <v>0</v>
      </c>
      <c r="N714" s="364">
        <f t="shared" si="159"/>
        <v>0</v>
      </c>
      <c r="O714" s="364">
        <f t="shared" si="159"/>
        <v>0</v>
      </c>
      <c r="P714" s="364">
        <f t="shared" si="159"/>
        <v>0</v>
      </c>
      <c r="Q714" s="364">
        <f t="shared" si="159"/>
        <v>0</v>
      </c>
      <c r="R714" s="364">
        <f t="shared" si="159"/>
        <v>0</v>
      </c>
      <c r="S714" s="364">
        <f t="shared" si="159"/>
        <v>0</v>
      </c>
      <c r="T714" s="364">
        <f t="shared" si="159"/>
        <v>0</v>
      </c>
      <c r="U714" s="364">
        <f t="shared" si="159"/>
        <v>0</v>
      </c>
      <c r="V714" s="364">
        <f t="shared" si="159"/>
        <v>0</v>
      </c>
      <c r="W714" s="366">
        <f t="shared" si="159"/>
        <v>0</v>
      </c>
      <c r="Y714" s="238"/>
    </row>
    <row r="715" spans="2:25" outlineLevel="1" x14ac:dyDescent="0.25">
      <c r="B715" s="465"/>
      <c r="C715" s="272"/>
      <c r="D715" s="272"/>
      <c r="E715" s="273"/>
      <c r="F715" s="299" t="s">
        <v>82</v>
      </c>
      <c r="G715" s="218"/>
      <c r="H715" s="229"/>
      <c r="I715" s="230"/>
      <c r="J715" s="230"/>
      <c r="K715" s="233"/>
      <c r="L715" s="232"/>
      <c r="M715" s="231"/>
      <c r="N715" s="230"/>
      <c r="O715" s="230"/>
      <c r="P715" s="230"/>
      <c r="Q715" s="230"/>
      <c r="R715" s="230"/>
      <c r="S715" s="230"/>
      <c r="T715" s="230"/>
      <c r="U715" s="229"/>
      <c r="V715" s="233"/>
      <c r="W715" s="234"/>
      <c r="Y715" s="236"/>
    </row>
    <row r="716" spans="2:25" outlineLevel="1" x14ac:dyDescent="0.25">
      <c r="B716" s="465"/>
      <c r="C716" s="272"/>
      <c r="D716" s="272"/>
      <c r="E716" s="273"/>
      <c r="F716" s="299" t="s">
        <v>83</v>
      </c>
      <c r="G716" s="218"/>
      <c r="H716" s="229"/>
      <c r="I716" s="230"/>
      <c r="J716" s="230"/>
      <c r="K716" s="233"/>
      <c r="L716" s="232"/>
      <c r="M716" s="231"/>
      <c r="N716" s="230"/>
      <c r="O716" s="230"/>
      <c r="P716" s="230"/>
      <c r="Q716" s="230"/>
      <c r="R716" s="230"/>
      <c r="S716" s="230"/>
      <c r="T716" s="230"/>
      <c r="U716" s="229"/>
      <c r="V716" s="233"/>
      <c r="W716" s="234"/>
      <c r="Y716" s="236"/>
    </row>
    <row r="717" spans="2:25" x14ac:dyDescent="0.25">
      <c r="B717" s="465"/>
      <c r="C717" s="272"/>
      <c r="D717" s="272"/>
      <c r="E717" s="273" t="s">
        <v>84</v>
      </c>
      <c r="F717" s="273"/>
      <c r="G717" s="367">
        <f t="shared" ref="G717:W717" si="160">SUBTOTAL(9,G718:G719)</f>
        <v>0</v>
      </c>
      <c r="H717" s="368">
        <f t="shared" si="160"/>
        <v>0</v>
      </c>
      <c r="I717" s="369">
        <f t="shared" si="160"/>
        <v>0</v>
      </c>
      <c r="J717" s="369">
        <f t="shared" si="160"/>
        <v>0</v>
      </c>
      <c r="K717" s="370">
        <f t="shared" si="160"/>
        <v>0</v>
      </c>
      <c r="L717" s="364">
        <f t="shared" si="160"/>
        <v>0</v>
      </c>
      <c r="M717" s="364">
        <f t="shared" si="160"/>
        <v>0</v>
      </c>
      <c r="N717" s="364">
        <f t="shared" si="160"/>
        <v>0</v>
      </c>
      <c r="O717" s="364">
        <f t="shared" si="160"/>
        <v>0</v>
      </c>
      <c r="P717" s="364">
        <f t="shared" si="160"/>
        <v>0</v>
      </c>
      <c r="Q717" s="364">
        <f t="shared" si="160"/>
        <v>0</v>
      </c>
      <c r="R717" s="364">
        <f t="shared" si="160"/>
        <v>0</v>
      </c>
      <c r="S717" s="364">
        <f t="shared" si="160"/>
        <v>0</v>
      </c>
      <c r="T717" s="364">
        <f t="shared" si="160"/>
        <v>0</v>
      </c>
      <c r="U717" s="364">
        <f t="shared" si="160"/>
        <v>0</v>
      </c>
      <c r="V717" s="364">
        <f t="shared" si="160"/>
        <v>0</v>
      </c>
      <c r="W717" s="366">
        <f t="shared" si="160"/>
        <v>0</v>
      </c>
      <c r="Y717" s="238"/>
    </row>
    <row r="718" spans="2:25" outlineLevel="1" x14ac:dyDescent="0.25">
      <c r="B718" s="465"/>
      <c r="C718" s="272"/>
      <c r="D718" s="272"/>
      <c r="E718" s="273"/>
      <c r="F718" s="299" t="s">
        <v>85</v>
      </c>
      <c r="G718" s="218"/>
      <c r="H718" s="229"/>
      <c r="I718" s="230"/>
      <c r="J718" s="230"/>
      <c r="K718" s="233"/>
      <c r="L718" s="232"/>
      <c r="M718" s="231"/>
      <c r="N718" s="230"/>
      <c r="O718" s="230"/>
      <c r="P718" s="230"/>
      <c r="Q718" s="230"/>
      <c r="R718" s="230"/>
      <c r="S718" s="230"/>
      <c r="T718" s="230"/>
      <c r="U718" s="229"/>
      <c r="V718" s="233"/>
      <c r="W718" s="234"/>
      <c r="Y718" s="236"/>
    </row>
    <row r="719" spans="2:25" outlineLevel="1" x14ac:dyDescent="0.25">
      <c r="B719" s="465"/>
      <c r="C719" s="272"/>
      <c r="D719" s="272"/>
      <c r="E719" s="273"/>
      <c r="F719" s="299" t="s">
        <v>86</v>
      </c>
      <c r="G719" s="218"/>
      <c r="H719" s="229"/>
      <c r="I719" s="230"/>
      <c r="J719" s="230"/>
      <c r="K719" s="233"/>
      <c r="L719" s="232"/>
      <c r="M719" s="231"/>
      <c r="N719" s="230"/>
      <c r="O719" s="230"/>
      <c r="P719" s="230"/>
      <c r="Q719" s="230"/>
      <c r="R719" s="230"/>
      <c r="S719" s="230"/>
      <c r="T719" s="230"/>
      <c r="U719" s="229"/>
      <c r="V719" s="233"/>
      <c r="W719" s="234"/>
      <c r="Y719" s="236"/>
    </row>
    <row r="720" spans="2:25" x14ac:dyDescent="0.25">
      <c r="B720" s="465"/>
      <c r="C720" s="272"/>
      <c r="D720" s="272"/>
      <c r="E720" s="273" t="s">
        <v>87</v>
      </c>
      <c r="F720" s="273"/>
      <c r="G720" s="367">
        <f t="shared" ref="G720:W720" si="161">SUBTOTAL(9,G721:G722)</f>
        <v>0</v>
      </c>
      <c r="H720" s="368">
        <f t="shared" si="161"/>
        <v>0</v>
      </c>
      <c r="I720" s="369">
        <f t="shared" si="161"/>
        <v>0</v>
      </c>
      <c r="J720" s="369">
        <f t="shared" si="161"/>
        <v>0</v>
      </c>
      <c r="K720" s="370">
        <f t="shared" si="161"/>
        <v>0</v>
      </c>
      <c r="L720" s="364">
        <f t="shared" si="161"/>
        <v>0</v>
      </c>
      <c r="M720" s="364">
        <f t="shared" si="161"/>
        <v>0</v>
      </c>
      <c r="N720" s="364">
        <f t="shared" si="161"/>
        <v>0</v>
      </c>
      <c r="O720" s="364">
        <f t="shared" si="161"/>
        <v>0</v>
      </c>
      <c r="P720" s="364">
        <f t="shared" si="161"/>
        <v>0</v>
      </c>
      <c r="Q720" s="364">
        <f t="shared" si="161"/>
        <v>0</v>
      </c>
      <c r="R720" s="364">
        <f t="shared" si="161"/>
        <v>0</v>
      </c>
      <c r="S720" s="364">
        <f t="shared" si="161"/>
        <v>0</v>
      </c>
      <c r="T720" s="364">
        <f t="shared" si="161"/>
        <v>0</v>
      </c>
      <c r="U720" s="364">
        <f t="shared" si="161"/>
        <v>0</v>
      </c>
      <c r="V720" s="364">
        <f t="shared" si="161"/>
        <v>0</v>
      </c>
      <c r="W720" s="366">
        <f t="shared" si="161"/>
        <v>0</v>
      </c>
      <c r="Y720" s="238"/>
    </row>
    <row r="721" spans="2:25" outlineLevel="1" x14ac:dyDescent="0.25">
      <c r="B721" s="465"/>
      <c r="C721" s="272"/>
      <c r="D721" s="272"/>
      <c r="E721" s="273"/>
      <c r="F721" s="299" t="s">
        <v>88</v>
      </c>
      <c r="G721" s="218"/>
      <c r="H721" s="229"/>
      <c r="I721" s="230"/>
      <c r="J721" s="230"/>
      <c r="K721" s="233"/>
      <c r="L721" s="232"/>
      <c r="M721" s="231"/>
      <c r="N721" s="230"/>
      <c r="O721" s="230"/>
      <c r="P721" s="230"/>
      <c r="Q721" s="230"/>
      <c r="R721" s="230"/>
      <c r="S721" s="230"/>
      <c r="T721" s="230"/>
      <c r="U721" s="229"/>
      <c r="V721" s="233"/>
      <c r="W721" s="234"/>
      <c r="Y721" s="236"/>
    </row>
    <row r="722" spans="2:25" outlineLevel="1" x14ac:dyDescent="0.25">
      <c r="B722" s="465"/>
      <c r="C722" s="272"/>
      <c r="D722" s="272"/>
      <c r="E722" s="273"/>
      <c r="F722" s="299" t="s">
        <v>89</v>
      </c>
      <c r="G722" s="218"/>
      <c r="H722" s="229"/>
      <c r="I722" s="230"/>
      <c r="J722" s="230"/>
      <c r="K722" s="233"/>
      <c r="L722" s="232"/>
      <c r="M722" s="231"/>
      <c r="N722" s="230"/>
      <c r="O722" s="230"/>
      <c r="P722" s="230"/>
      <c r="Q722" s="230"/>
      <c r="R722" s="230"/>
      <c r="S722" s="230"/>
      <c r="T722" s="230"/>
      <c r="U722" s="229"/>
      <c r="V722" s="233"/>
      <c r="W722" s="234"/>
      <c r="Y722" s="236"/>
    </row>
    <row r="723" spans="2:25" x14ac:dyDescent="0.25">
      <c r="B723" s="465"/>
      <c r="C723" s="272"/>
      <c r="D723" s="272" t="s">
        <v>90</v>
      </c>
      <c r="E723" s="273"/>
      <c r="F723" s="273"/>
      <c r="G723" s="367">
        <f>SUBTOTAL(9,G724:G726)</f>
        <v>0</v>
      </c>
      <c r="H723" s="369">
        <f t="shared" ref="H723:W723" si="162">SUBTOTAL(9,H724:H726)</f>
        <v>0</v>
      </c>
      <c r="I723" s="369">
        <f t="shared" si="162"/>
        <v>0</v>
      </c>
      <c r="J723" s="369">
        <f t="shared" si="162"/>
        <v>0</v>
      </c>
      <c r="K723" s="370">
        <f t="shared" si="162"/>
        <v>0</v>
      </c>
      <c r="L723" s="363">
        <f t="shared" si="162"/>
        <v>0</v>
      </c>
      <c r="M723" s="364">
        <f t="shared" si="162"/>
        <v>0</v>
      </c>
      <c r="N723" s="364">
        <f t="shared" si="162"/>
        <v>0</v>
      </c>
      <c r="O723" s="364">
        <f t="shared" si="162"/>
        <v>0</v>
      </c>
      <c r="P723" s="364">
        <f t="shared" si="162"/>
        <v>0</v>
      </c>
      <c r="Q723" s="364">
        <f t="shared" si="162"/>
        <v>0</v>
      </c>
      <c r="R723" s="364">
        <f t="shared" si="162"/>
        <v>0</v>
      </c>
      <c r="S723" s="364">
        <f t="shared" si="162"/>
        <v>0</v>
      </c>
      <c r="T723" s="364">
        <f t="shared" si="162"/>
        <v>0</v>
      </c>
      <c r="U723" s="364">
        <f t="shared" si="162"/>
        <v>0</v>
      </c>
      <c r="V723" s="365">
        <f t="shared" si="162"/>
        <v>0</v>
      </c>
      <c r="W723" s="365">
        <f t="shared" si="162"/>
        <v>0</v>
      </c>
      <c r="Y723" s="238"/>
    </row>
    <row r="724" spans="2:25" outlineLevel="1" x14ac:dyDescent="0.25">
      <c r="B724" s="465"/>
      <c r="C724" s="272"/>
      <c r="D724" s="272"/>
      <c r="E724" s="273"/>
      <c r="F724" s="299" t="s">
        <v>91</v>
      </c>
      <c r="G724" s="218"/>
      <c r="H724" s="229"/>
      <c r="I724" s="230"/>
      <c r="J724" s="230"/>
      <c r="K724" s="233"/>
      <c r="L724" s="232"/>
      <c r="M724" s="231"/>
      <c r="N724" s="230"/>
      <c r="O724" s="230"/>
      <c r="P724" s="230"/>
      <c r="Q724" s="230"/>
      <c r="R724" s="230"/>
      <c r="S724" s="230"/>
      <c r="T724" s="230"/>
      <c r="U724" s="229"/>
      <c r="V724" s="233"/>
      <c r="W724" s="234"/>
      <c r="Y724" s="236"/>
    </row>
    <row r="725" spans="2:25" outlineLevel="1" x14ac:dyDescent="0.25">
      <c r="B725" s="465"/>
      <c r="C725" s="272"/>
      <c r="D725" s="272"/>
      <c r="E725" s="273"/>
      <c r="F725" s="299" t="s">
        <v>92</v>
      </c>
      <c r="G725" s="218"/>
      <c r="H725" s="229"/>
      <c r="I725" s="230"/>
      <c r="J725" s="230"/>
      <c r="K725" s="233"/>
      <c r="L725" s="232"/>
      <c r="M725" s="231"/>
      <c r="N725" s="230"/>
      <c r="O725" s="230"/>
      <c r="P725" s="230"/>
      <c r="Q725" s="230"/>
      <c r="R725" s="230"/>
      <c r="S725" s="230"/>
      <c r="T725" s="230"/>
      <c r="U725" s="229"/>
      <c r="V725" s="233"/>
      <c r="W725" s="234"/>
      <c r="Y725" s="236"/>
    </row>
    <row r="726" spans="2:25" outlineLevel="1" x14ac:dyDescent="0.25">
      <c r="B726" s="465"/>
      <c r="C726" s="272"/>
      <c r="D726" s="272"/>
      <c r="E726" s="273"/>
      <c r="F726" s="299" t="s">
        <v>93</v>
      </c>
      <c r="G726" s="218"/>
      <c r="H726" s="229"/>
      <c r="I726" s="230"/>
      <c r="J726" s="230"/>
      <c r="K726" s="233"/>
      <c r="L726" s="232"/>
      <c r="M726" s="231"/>
      <c r="N726" s="230"/>
      <c r="O726" s="230"/>
      <c r="P726" s="230"/>
      <c r="Q726" s="230"/>
      <c r="R726" s="230"/>
      <c r="S726" s="230"/>
      <c r="T726" s="230"/>
      <c r="U726" s="229"/>
      <c r="V726" s="233"/>
      <c r="W726" s="234"/>
      <c r="Y726" s="236"/>
    </row>
    <row r="727" spans="2:25" x14ac:dyDescent="0.25">
      <c r="B727" s="465"/>
      <c r="C727" s="275"/>
      <c r="D727" s="272" t="s">
        <v>94</v>
      </c>
      <c r="E727" s="273"/>
      <c r="F727" s="273"/>
      <c r="G727" s="367">
        <f>SUBTOTAL(9,G728:G729)</f>
        <v>0</v>
      </c>
      <c r="H727" s="368"/>
      <c r="I727" s="369"/>
      <c r="J727" s="369"/>
      <c r="K727" s="370"/>
      <c r="L727" s="363"/>
      <c r="M727" s="364"/>
      <c r="N727" s="364"/>
      <c r="O727" s="364"/>
      <c r="P727" s="364"/>
      <c r="Q727" s="364"/>
      <c r="R727" s="364"/>
      <c r="S727" s="364"/>
      <c r="T727" s="364"/>
      <c r="U727" s="364"/>
      <c r="V727" s="365"/>
      <c r="W727" s="365"/>
      <c r="Y727" s="238"/>
    </row>
    <row r="728" spans="2:25" outlineLevel="1" x14ac:dyDescent="0.25">
      <c r="B728" s="465"/>
      <c r="C728" s="272"/>
      <c r="D728" s="272"/>
      <c r="E728" s="273"/>
      <c r="F728" s="299" t="s">
        <v>95</v>
      </c>
      <c r="G728" s="218"/>
      <c r="H728" s="368"/>
      <c r="I728" s="369"/>
      <c r="J728" s="369"/>
      <c r="K728" s="370"/>
      <c r="L728" s="363"/>
      <c r="M728" s="364"/>
      <c r="N728" s="364"/>
      <c r="O728" s="364"/>
      <c r="P728" s="364"/>
      <c r="Q728" s="364"/>
      <c r="R728" s="364"/>
      <c r="S728" s="364"/>
      <c r="T728" s="364"/>
      <c r="U728" s="364"/>
      <c r="V728" s="365"/>
      <c r="W728" s="365"/>
      <c r="Y728" s="236"/>
    </row>
    <row r="729" spans="2:25" outlineLevel="1" x14ac:dyDescent="0.25">
      <c r="B729" s="465"/>
      <c r="C729" s="272"/>
      <c r="D729" s="272"/>
      <c r="E729" s="273"/>
      <c r="F729" s="299" t="s">
        <v>96</v>
      </c>
      <c r="G729" s="218"/>
      <c r="H729" s="368"/>
      <c r="I729" s="369"/>
      <c r="J729" s="369"/>
      <c r="K729" s="370"/>
      <c r="L729" s="363"/>
      <c r="M729" s="364"/>
      <c r="N729" s="364"/>
      <c r="O729" s="364"/>
      <c r="P729" s="364"/>
      <c r="Q729" s="364"/>
      <c r="R729" s="364"/>
      <c r="S729" s="364"/>
      <c r="T729" s="364"/>
      <c r="U729" s="364"/>
      <c r="V729" s="365"/>
      <c r="W729" s="365"/>
      <c r="Y729" s="236"/>
    </row>
    <row r="730" spans="2:25" x14ac:dyDescent="0.25">
      <c r="B730" s="295"/>
      <c r="C730" s="272" t="s">
        <v>323</v>
      </c>
      <c r="D730" s="273"/>
      <c r="E730" s="273"/>
      <c r="F730" s="273"/>
      <c r="G730" s="52"/>
      <c r="H730" s="34"/>
      <c r="I730" s="33"/>
      <c r="J730" s="33"/>
      <c r="K730" s="35"/>
      <c r="L730" s="34"/>
      <c r="M730" s="33"/>
      <c r="N730" s="33"/>
      <c r="O730" s="33"/>
      <c r="P730" s="33"/>
      <c r="Q730" s="33"/>
      <c r="R730" s="33"/>
      <c r="S730" s="33"/>
      <c r="T730" s="33"/>
      <c r="U730" s="33"/>
      <c r="V730" s="35"/>
      <c r="W730" s="35"/>
      <c r="Y730" s="353"/>
    </row>
    <row r="731" spans="2:25" x14ac:dyDescent="0.25">
      <c r="B731" s="465"/>
      <c r="C731" s="272"/>
      <c r="D731" s="276" t="s">
        <v>20</v>
      </c>
      <c r="E731" s="273"/>
      <c r="F731" s="273"/>
      <c r="G731" s="367"/>
      <c r="H731" s="368"/>
      <c r="I731" s="369"/>
      <c r="J731" s="369"/>
      <c r="K731" s="370"/>
      <c r="L731" s="363"/>
      <c r="M731" s="364"/>
      <c r="N731" s="364"/>
      <c r="O731" s="364"/>
      <c r="P731" s="364"/>
      <c r="Q731" s="364"/>
      <c r="R731" s="364"/>
      <c r="S731" s="364"/>
      <c r="T731" s="364"/>
      <c r="U731" s="364"/>
      <c r="V731" s="365"/>
      <c r="W731" s="365"/>
      <c r="Y731" s="237"/>
    </row>
    <row r="732" spans="2:25" x14ac:dyDescent="0.25">
      <c r="B732" s="465"/>
      <c r="C732" s="272"/>
      <c r="D732" s="272"/>
      <c r="E732" s="273" t="s">
        <v>21</v>
      </c>
      <c r="F732" s="273"/>
      <c r="G732" s="367">
        <f t="shared" ref="G732:W732" si="163">SUBTOTAL(9,G733:G736)</f>
        <v>0</v>
      </c>
      <c r="H732" s="368">
        <f t="shared" si="163"/>
        <v>0</v>
      </c>
      <c r="I732" s="369">
        <f t="shared" si="163"/>
        <v>0</v>
      </c>
      <c r="J732" s="369">
        <f t="shared" si="163"/>
        <v>0</v>
      </c>
      <c r="K732" s="370">
        <f t="shared" si="163"/>
        <v>0</v>
      </c>
      <c r="L732" s="364">
        <f t="shared" si="163"/>
        <v>0</v>
      </c>
      <c r="M732" s="364">
        <f t="shared" si="163"/>
        <v>0</v>
      </c>
      <c r="N732" s="364">
        <f t="shared" si="163"/>
        <v>0</v>
      </c>
      <c r="O732" s="364">
        <f t="shared" si="163"/>
        <v>0</v>
      </c>
      <c r="P732" s="364">
        <f t="shared" si="163"/>
        <v>0</v>
      </c>
      <c r="Q732" s="364">
        <f t="shared" si="163"/>
        <v>0</v>
      </c>
      <c r="R732" s="364">
        <f t="shared" si="163"/>
        <v>0</v>
      </c>
      <c r="S732" s="364">
        <f t="shared" si="163"/>
        <v>0</v>
      </c>
      <c r="T732" s="364">
        <f t="shared" si="163"/>
        <v>0</v>
      </c>
      <c r="U732" s="364">
        <f t="shared" si="163"/>
        <v>0</v>
      </c>
      <c r="V732" s="364">
        <f t="shared" si="163"/>
        <v>0</v>
      </c>
      <c r="W732" s="366">
        <f t="shared" si="163"/>
        <v>0</v>
      </c>
      <c r="Y732" s="354"/>
    </row>
    <row r="733" spans="2:25" outlineLevel="1" x14ac:dyDescent="0.25">
      <c r="B733" s="465"/>
      <c r="C733" s="272"/>
      <c r="D733" s="272"/>
      <c r="E733" s="273"/>
      <c r="F733" s="299" t="s">
        <v>22</v>
      </c>
      <c r="G733" s="220"/>
      <c r="H733" s="222"/>
      <c r="I733" s="223"/>
      <c r="J733" s="223"/>
      <c r="K733" s="224"/>
      <c r="L733" s="225"/>
      <c r="M733" s="226"/>
      <c r="N733" s="223"/>
      <c r="O733" s="223"/>
      <c r="P733" s="223"/>
      <c r="Q733" s="223"/>
      <c r="R733" s="223"/>
      <c r="S733" s="223"/>
      <c r="T733" s="223"/>
      <c r="U733" s="223"/>
      <c r="V733" s="227"/>
      <c r="W733" s="218"/>
      <c r="Y733" s="236"/>
    </row>
    <row r="734" spans="2:25" outlineLevel="1" x14ac:dyDescent="0.25">
      <c r="B734" s="465"/>
      <c r="C734" s="272"/>
      <c r="D734" s="272"/>
      <c r="E734" s="273"/>
      <c r="F734" s="299" t="s">
        <v>23</v>
      </c>
      <c r="G734" s="220"/>
      <c r="H734" s="222"/>
      <c r="I734" s="223"/>
      <c r="J734" s="223"/>
      <c r="K734" s="224"/>
      <c r="L734" s="225"/>
      <c r="M734" s="226"/>
      <c r="N734" s="223"/>
      <c r="O734" s="223"/>
      <c r="P734" s="223"/>
      <c r="Q734" s="223"/>
      <c r="R734" s="223"/>
      <c r="S734" s="223"/>
      <c r="T734" s="223"/>
      <c r="U734" s="223"/>
      <c r="V734" s="227"/>
      <c r="W734" s="218"/>
      <c r="Y734" s="236"/>
    </row>
    <row r="735" spans="2:25" outlineLevel="1" x14ac:dyDescent="0.25">
      <c r="B735" s="465"/>
      <c r="C735" s="272"/>
      <c r="D735" s="272"/>
      <c r="E735" s="273"/>
      <c r="F735" s="299" t="s">
        <v>24</v>
      </c>
      <c r="G735" s="220"/>
      <c r="H735" s="222"/>
      <c r="I735" s="223"/>
      <c r="J735" s="223"/>
      <c r="K735" s="224"/>
      <c r="L735" s="225"/>
      <c r="M735" s="226"/>
      <c r="N735" s="223"/>
      <c r="O735" s="223"/>
      <c r="P735" s="223"/>
      <c r="Q735" s="223"/>
      <c r="R735" s="223"/>
      <c r="S735" s="223"/>
      <c r="T735" s="223"/>
      <c r="U735" s="223"/>
      <c r="V735" s="227"/>
      <c r="W735" s="218"/>
      <c r="Y735" s="236"/>
    </row>
    <row r="736" spans="2:25" outlineLevel="1" x14ac:dyDescent="0.25">
      <c r="B736" s="465"/>
      <c r="C736" s="272"/>
      <c r="D736" s="272"/>
      <c r="E736" s="273"/>
      <c r="F736" s="299" t="s">
        <v>25</v>
      </c>
      <c r="G736" s="220"/>
      <c r="H736" s="222"/>
      <c r="I736" s="223"/>
      <c r="J736" s="223"/>
      <c r="K736" s="224"/>
      <c r="L736" s="225"/>
      <c r="M736" s="226"/>
      <c r="N736" s="223"/>
      <c r="O736" s="223"/>
      <c r="P736" s="223"/>
      <c r="Q736" s="223"/>
      <c r="R736" s="223"/>
      <c r="S736" s="223"/>
      <c r="T736" s="223"/>
      <c r="U736" s="223"/>
      <c r="V736" s="227"/>
      <c r="W736" s="218"/>
      <c r="Y736" s="236"/>
    </row>
    <row r="737" spans="2:25" x14ac:dyDescent="0.25">
      <c r="B737" s="465"/>
      <c r="C737" s="272"/>
      <c r="D737" s="272"/>
      <c r="E737" s="273" t="s">
        <v>26</v>
      </c>
      <c r="F737" s="273"/>
      <c r="G737" s="367">
        <f t="shared" ref="G737:W737" si="164">SUBTOTAL(9,G738:G741)</f>
        <v>0</v>
      </c>
      <c r="H737" s="368">
        <f t="shared" si="164"/>
        <v>0</v>
      </c>
      <c r="I737" s="369">
        <f t="shared" si="164"/>
        <v>0</v>
      </c>
      <c r="J737" s="369">
        <f t="shared" si="164"/>
        <v>0</v>
      </c>
      <c r="K737" s="370">
        <f t="shared" si="164"/>
        <v>0</v>
      </c>
      <c r="L737" s="364">
        <f t="shared" si="164"/>
        <v>0</v>
      </c>
      <c r="M737" s="364">
        <f t="shared" si="164"/>
        <v>0</v>
      </c>
      <c r="N737" s="364">
        <f t="shared" si="164"/>
        <v>0</v>
      </c>
      <c r="O737" s="364">
        <f t="shared" si="164"/>
        <v>0</v>
      </c>
      <c r="P737" s="364">
        <f t="shared" si="164"/>
        <v>0</v>
      </c>
      <c r="Q737" s="364">
        <f t="shared" si="164"/>
        <v>0</v>
      </c>
      <c r="R737" s="364">
        <f t="shared" si="164"/>
        <v>0</v>
      </c>
      <c r="S737" s="364">
        <f t="shared" si="164"/>
        <v>0</v>
      </c>
      <c r="T737" s="364">
        <f t="shared" si="164"/>
        <v>0</v>
      </c>
      <c r="U737" s="364">
        <f t="shared" si="164"/>
        <v>0</v>
      </c>
      <c r="V737" s="364">
        <f t="shared" si="164"/>
        <v>0</v>
      </c>
      <c r="W737" s="366">
        <f t="shared" si="164"/>
        <v>0</v>
      </c>
      <c r="Y737" s="238"/>
    </row>
    <row r="738" spans="2:25" outlineLevel="1" x14ac:dyDescent="0.25">
      <c r="B738" s="465"/>
      <c r="C738" s="272"/>
      <c r="D738" s="272"/>
      <c r="E738" s="273"/>
      <c r="F738" s="299" t="s">
        <v>27</v>
      </c>
      <c r="G738" s="220"/>
      <c r="H738" s="222"/>
      <c r="I738" s="223"/>
      <c r="J738" s="223"/>
      <c r="K738" s="224"/>
      <c r="L738" s="225"/>
      <c r="M738" s="226"/>
      <c r="N738" s="223"/>
      <c r="O738" s="223"/>
      <c r="P738" s="223"/>
      <c r="Q738" s="223"/>
      <c r="R738" s="223"/>
      <c r="S738" s="223"/>
      <c r="T738" s="223"/>
      <c r="U738" s="223"/>
      <c r="V738" s="227"/>
      <c r="W738" s="218"/>
      <c r="Y738" s="236"/>
    </row>
    <row r="739" spans="2:25" outlineLevel="1" x14ac:dyDescent="0.25">
      <c r="B739" s="465"/>
      <c r="C739" s="272"/>
      <c r="D739" s="272"/>
      <c r="E739" s="273"/>
      <c r="F739" s="299" t="s">
        <v>28</v>
      </c>
      <c r="G739" s="220"/>
      <c r="H739" s="222"/>
      <c r="I739" s="223"/>
      <c r="J739" s="223"/>
      <c r="K739" s="224"/>
      <c r="L739" s="225"/>
      <c r="M739" s="226"/>
      <c r="N739" s="223"/>
      <c r="O739" s="223"/>
      <c r="P739" s="223"/>
      <c r="Q739" s="223"/>
      <c r="R739" s="223"/>
      <c r="S739" s="223"/>
      <c r="T739" s="223"/>
      <c r="U739" s="223"/>
      <c r="V739" s="227"/>
      <c r="W739" s="218"/>
      <c r="Y739" s="236"/>
    </row>
    <row r="740" spans="2:25" outlineLevel="1" x14ac:dyDescent="0.25">
      <c r="B740" s="465"/>
      <c r="C740" s="272"/>
      <c r="D740" s="272"/>
      <c r="E740" s="273"/>
      <c r="F740" s="299" t="s">
        <v>29</v>
      </c>
      <c r="G740" s="220"/>
      <c r="H740" s="222"/>
      <c r="I740" s="223"/>
      <c r="J740" s="223"/>
      <c r="K740" s="224"/>
      <c r="L740" s="225"/>
      <c r="M740" s="226"/>
      <c r="N740" s="223"/>
      <c r="O740" s="223"/>
      <c r="P740" s="223"/>
      <c r="Q740" s="223"/>
      <c r="R740" s="223"/>
      <c r="S740" s="223"/>
      <c r="T740" s="223"/>
      <c r="U740" s="223"/>
      <c r="V740" s="227"/>
      <c r="W740" s="218"/>
      <c r="Y740" s="236"/>
    </row>
    <row r="741" spans="2:25" outlineLevel="1" x14ac:dyDescent="0.25">
      <c r="B741" s="465"/>
      <c r="C741" s="272"/>
      <c r="D741" s="272"/>
      <c r="E741" s="273"/>
      <c r="F741" s="299" t="s">
        <v>30</v>
      </c>
      <c r="G741" s="220"/>
      <c r="H741" s="222"/>
      <c r="I741" s="223"/>
      <c r="J741" s="223"/>
      <c r="K741" s="224"/>
      <c r="L741" s="225"/>
      <c r="M741" s="226"/>
      <c r="N741" s="223"/>
      <c r="O741" s="223"/>
      <c r="P741" s="223"/>
      <c r="Q741" s="223"/>
      <c r="R741" s="223"/>
      <c r="S741" s="223"/>
      <c r="T741" s="223"/>
      <c r="U741" s="223"/>
      <c r="V741" s="227"/>
      <c r="W741" s="218"/>
      <c r="Y741" s="236"/>
    </row>
    <row r="742" spans="2:25" x14ac:dyDescent="0.25">
      <c r="B742" s="465"/>
      <c r="C742" s="272"/>
      <c r="D742" s="272"/>
      <c r="E742" s="273" t="s">
        <v>31</v>
      </c>
      <c r="F742" s="273"/>
      <c r="G742" s="367">
        <f t="shared" ref="G742:W742" si="165">SUBTOTAL(9,G743:G746)</f>
        <v>0</v>
      </c>
      <c r="H742" s="368">
        <f t="shared" si="165"/>
        <v>0</v>
      </c>
      <c r="I742" s="369">
        <f t="shared" si="165"/>
        <v>0</v>
      </c>
      <c r="J742" s="369">
        <f t="shared" si="165"/>
        <v>0</v>
      </c>
      <c r="K742" s="370">
        <f t="shared" si="165"/>
        <v>0</v>
      </c>
      <c r="L742" s="364">
        <f t="shared" si="165"/>
        <v>0</v>
      </c>
      <c r="M742" s="364">
        <f t="shared" si="165"/>
        <v>0</v>
      </c>
      <c r="N742" s="364">
        <f t="shared" si="165"/>
        <v>0</v>
      </c>
      <c r="O742" s="364">
        <f t="shared" si="165"/>
        <v>0</v>
      </c>
      <c r="P742" s="364">
        <f t="shared" si="165"/>
        <v>0</v>
      </c>
      <c r="Q742" s="364">
        <f t="shared" si="165"/>
        <v>0</v>
      </c>
      <c r="R742" s="364">
        <f t="shared" si="165"/>
        <v>0</v>
      </c>
      <c r="S742" s="364">
        <f t="shared" si="165"/>
        <v>0</v>
      </c>
      <c r="T742" s="364">
        <f t="shared" si="165"/>
        <v>0</v>
      </c>
      <c r="U742" s="364">
        <f t="shared" si="165"/>
        <v>0</v>
      </c>
      <c r="V742" s="364">
        <f t="shared" si="165"/>
        <v>0</v>
      </c>
      <c r="W742" s="366">
        <f t="shared" si="165"/>
        <v>0</v>
      </c>
      <c r="Y742" s="238"/>
    </row>
    <row r="743" spans="2:25" outlineLevel="1" x14ac:dyDescent="0.25">
      <c r="B743" s="465"/>
      <c r="C743" s="272"/>
      <c r="D743" s="272"/>
      <c r="E743" s="273"/>
      <c r="F743" s="299" t="s">
        <v>32</v>
      </c>
      <c r="G743" s="220"/>
      <c r="H743" s="222"/>
      <c r="I743" s="223"/>
      <c r="J743" s="223"/>
      <c r="K743" s="224"/>
      <c r="L743" s="225"/>
      <c r="M743" s="226"/>
      <c r="N743" s="223"/>
      <c r="O743" s="223"/>
      <c r="P743" s="223"/>
      <c r="Q743" s="223"/>
      <c r="R743" s="223"/>
      <c r="S743" s="223"/>
      <c r="T743" s="223"/>
      <c r="U743" s="223"/>
      <c r="V743" s="227"/>
      <c r="W743" s="218"/>
      <c r="Y743" s="236"/>
    </row>
    <row r="744" spans="2:25" outlineLevel="1" x14ac:dyDescent="0.25">
      <c r="B744" s="465"/>
      <c r="C744" s="272"/>
      <c r="D744" s="272"/>
      <c r="E744" s="273"/>
      <c r="F744" s="299" t="s">
        <v>33</v>
      </c>
      <c r="G744" s="220"/>
      <c r="H744" s="222"/>
      <c r="I744" s="223"/>
      <c r="J744" s="223"/>
      <c r="K744" s="224"/>
      <c r="L744" s="225"/>
      <c r="M744" s="226"/>
      <c r="N744" s="223"/>
      <c r="O744" s="223"/>
      <c r="P744" s="223"/>
      <c r="Q744" s="223"/>
      <c r="R744" s="223"/>
      <c r="S744" s="223"/>
      <c r="T744" s="223"/>
      <c r="U744" s="223"/>
      <c r="V744" s="227"/>
      <c r="W744" s="218"/>
      <c r="Y744" s="236"/>
    </row>
    <row r="745" spans="2:25" outlineLevel="1" x14ac:dyDescent="0.25">
      <c r="B745" s="465"/>
      <c r="C745" s="272"/>
      <c r="D745" s="272"/>
      <c r="E745" s="273"/>
      <c r="F745" s="299" t="s">
        <v>34</v>
      </c>
      <c r="G745" s="220"/>
      <c r="H745" s="222"/>
      <c r="I745" s="223"/>
      <c r="J745" s="223"/>
      <c r="K745" s="224"/>
      <c r="L745" s="225"/>
      <c r="M745" s="226"/>
      <c r="N745" s="223"/>
      <c r="O745" s="223"/>
      <c r="P745" s="223"/>
      <c r="Q745" s="223"/>
      <c r="R745" s="223"/>
      <c r="S745" s="223"/>
      <c r="T745" s="223"/>
      <c r="U745" s="223"/>
      <c r="V745" s="227"/>
      <c r="W745" s="218"/>
      <c r="Y745" s="236"/>
    </row>
    <row r="746" spans="2:25" outlineLevel="1" x14ac:dyDescent="0.25">
      <c r="B746" s="465"/>
      <c r="C746" s="272"/>
      <c r="D746" s="272"/>
      <c r="E746" s="273"/>
      <c r="F746" s="299" t="s">
        <v>35</v>
      </c>
      <c r="G746" s="220"/>
      <c r="H746" s="222"/>
      <c r="I746" s="223"/>
      <c r="J746" s="223"/>
      <c r="K746" s="224"/>
      <c r="L746" s="225"/>
      <c r="M746" s="226"/>
      <c r="N746" s="223"/>
      <c r="O746" s="223"/>
      <c r="P746" s="223"/>
      <c r="Q746" s="223"/>
      <c r="R746" s="223"/>
      <c r="S746" s="223"/>
      <c r="T746" s="223"/>
      <c r="U746" s="223"/>
      <c r="V746" s="227"/>
      <c r="W746" s="218"/>
      <c r="Y746" s="236"/>
    </row>
    <row r="747" spans="2:25" x14ac:dyDescent="0.25">
      <c r="B747" s="465"/>
      <c r="C747" s="272"/>
      <c r="D747" s="272" t="s">
        <v>36</v>
      </c>
      <c r="E747" s="273"/>
      <c r="F747" s="273"/>
      <c r="G747" s="367"/>
      <c r="H747" s="368"/>
      <c r="I747" s="369"/>
      <c r="J747" s="369"/>
      <c r="K747" s="370"/>
      <c r="L747" s="364"/>
      <c r="M747" s="364"/>
      <c r="N747" s="364"/>
      <c r="O747" s="364"/>
      <c r="P747" s="364"/>
      <c r="Q747" s="364"/>
      <c r="R747" s="364"/>
      <c r="S747" s="364"/>
      <c r="T747" s="364"/>
      <c r="U747" s="364"/>
      <c r="V747" s="364"/>
      <c r="W747" s="366"/>
      <c r="Y747" s="353"/>
    </row>
    <row r="748" spans="2:25" x14ac:dyDescent="0.25">
      <c r="B748" s="465"/>
      <c r="C748" s="272"/>
      <c r="D748" s="272"/>
      <c r="E748" s="275" t="s">
        <v>37</v>
      </c>
      <c r="F748" s="273"/>
      <c r="G748" s="367">
        <f t="shared" ref="G748:W748" si="166">SUBTOTAL(9,G749:G751)</f>
        <v>0</v>
      </c>
      <c r="H748" s="368">
        <f t="shared" si="166"/>
        <v>0</v>
      </c>
      <c r="I748" s="369">
        <f t="shared" si="166"/>
        <v>0</v>
      </c>
      <c r="J748" s="369">
        <f t="shared" si="166"/>
        <v>0</v>
      </c>
      <c r="K748" s="370">
        <f t="shared" si="166"/>
        <v>0</v>
      </c>
      <c r="L748" s="364">
        <f t="shared" si="166"/>
        <v>0</v>
      </c>
      <c r="M748" s="364">
        <f t="shared" si="166"/>
        <v>0</v>
      </c>
      <c r="N748" s="364">
        <f t="shared" si="166"/>
        <v>0</v>
      </c>
      <c r="O748" s="364">
        <f t="shared" si="166"/>
        <v>0</v>
      </c>
      <c r="P748" s="364">
        <f t="shared" si="166"/>
        <v>0</v>
      </c>
      <c r="Q748" s="364">
        <f t="shared" si="166"/>
        <v>0</v>
      </c>
      <c r="R748" s="364">
        <f t="shared" si="166"/>
        <v>0</v>
      </c>
      <c r="S748" s="364">
        <f t="shared" si="166"/>
        <v>0</v>
      </c>
      <c r="T748" s="364">
        <f t="shared" si="166"/>
        <v>0</v>
      </c>
      <c r="U748" s="364">
        <f t="shared" si="166"/>
        <v>0</v>
      </c>
      <c r="V748" s="364">
        <f t="shared" si="166"/>
        <v>0</v>
      </c>
      <c r="W748" s="366">
        <f t="shared" si="166"/>
        <v>0</v>
      </c>
      <c r="Y748" s="354"/>
    </row>
    <row r="749" spans="2:25" outlineLevel="1" x14ac:dyDescent="0.25">
      <c r="B749" s="465"/>
      <c r="C749" s="272"/>
      <c r="D749" s="272"/>
      <c r="E749" s="275"/>
      <c r="F749" s="299" t="s">
        <v>38</v>
      </c>
      <c r="G749" s="220"/>
      <c r="H749" s="222"/>
      <c r="I749" s="223"/>
      <c r="J749" s="223"/>
      <c r="K749" s="224"/>
      <c r="L749" s="225"/>
      <c r="M749" s="226"/>
      <c r="N749" s="223"/>
      <c r="O749" s="223"/>
      <c r="P749" s="223"/>
      <c r="Q749" s="223"/>
      <c r="R749" s="223"/>
      <c r="S749" s="223"/>
      <c r="T749" s="223"/>
      <c r="U749" s="223"/>
      <c r="V749" s="227"/>
      <c r="W749" s="218"/>
      <c r="Y749" s="236"/>
    </row>
    <row r="750" spans="2:25" outlineLevel="1" x14ac:dyDescent="0.25">
      <c r="B750" s="465"/>
      <c r="C750" s="272"/>
      <c r="D750" s="272"/>
      <c r="E750" s="273"/>
      <c r="F750" s="299" t="s">
        <v>39</v>
      </c>
      <c r="G750" s="220"/>
      <c r="H750" s="222"/>
      <c r="I750" s="223"/>
      <c r="J750" s="223"/>
      <c r="K750" s="224"/>
      <c r="L750" s="225"/>
      <c r="M750" s="226"/>
      <c r="N750" s="223"/>
      <c r="O750" s="223"/>
      <c r="P750" s="223"/>
      <c r="Q750" s="223"/>
      <c r="R750" s="223"/>
      <c r="S750" s="223"/>
      <c r="T750" s="223"/>
      <c r="U750" s="223"/>
      <c r="V750" s="227"/>
      <c r="W750" s="218"/>
      <c r="Y750" s="236"/>
    </row>
    <row r="751" spans="2:25" outlineLevel="1" x14ac:dyDescent="0.25">
      <c r="B751" s="465"/>
      <c r="C751" s="272"/>
      <c r="D751" s="272"/>
      <c r="E751" s="273"/>
      <c r="F751" s="299" t="s">
        <v>40</v>
      </c>
      <c r="G751" s="220"/>
      <c r="H751" s="222"/>
      <c r="I751" s="223"/>
      <c r="J751" s="223"/>
      <c r="K751" s="224"/>
      <c r="L751" s="225"/>
      <c r="M751" s="226"/>
      <c r="N751" s="223"/>
      <c r="O751" s="223"/>
      <c r="P751" s="223"/>
      <c r="Q751" s="223"/>
      <c r="R751" s="223"/>
      <c r="S751" s="223"/>
      <c r="T751" s="223"/>
      <c r="U751" s="223"/>
      <c r="V751" s="227"/>
      <c r="W751" s="218"/>
      <c r="Y751" s="236"/>
    </row>
    <row r="752" spans="2:25" x14ac:dyDescent="0.25">
      <c r="B752" s="465"/>
      <c r="C752" s="272"/>
      <c r="D752" s="272"/>
      <c r="E752" s="273" t="s">
        <v>41</v>
      </c>
      <c r="F752" s="273"/>
      <c r="G752" s="367">
        <f t="shared" ref="G752:W752" si="167">SUBTOTAL(9,G753:G755)</f>
        <v>0</v>
      </c>
      <c r="H752" s="368">
        <f t="shared" si="167"/>
        <v>0</v>
      </c>
      <c r="I752" s="369">
        <f t="shared" si="167"/>
        <v>0</v>
      </c>
      <c r="J752" s="369">
        <f t="shared" si="167"/>
        <v>0</v>
      </c>
      <c r="K752" s="370">
        <f t="shared" si="167"/>
        <v>0</v>
      </c>
      <c r="L752" s="364">
        <f t="shared" si="167"/>
        <v>0</v>
      </c>
      <c r="M752" s="364">
        <f t="shared" si="167"/>
        <v>0</v>
      </c>
      <c r="N752" s="364">
        <f t="shared" si="167"/>
        <v>0</v>
      </c>
      <c r="O752" s="364">
        <f t="shared" si="167"/>
        <v>0</v>
      </c>
      <c r="P752" s="364">
        <f t="shared" si="167"/>
        <v>0</v>
      </c>
      <c r="Q752" s="364">
        <f t="shared" si="167"/>
        <v>0</v>
      </c>
      <c r="R752" s="364">
        <f t="shared" si="167"/>
        <v>0</v>
      </c>
      <c r="S752" s="364">
        <f t="shared" si="167"/>
        <v>0</v>
      </c>
      <c r="T752" s="364">
        <f t="shared" si="167"/>
        <v>0</v>
      </c>
      <c r="U752" s="364">
        <f t="shared" si="167"/>
        <v>0</v>
      </c>
      <c r="V752" s="364">
        <f t="shared" si="167"/>
        <v>0</v>
      </c>
      <c r="W752" s="366">
        <f t="shared" si="167"/>
        <v>0</v>
      </c>
      <c r="Y752" s="238"/>
    </row>
    <row r="753" spans="2:25" outlineLevel="1" x14ac:dyDescent="0.25">
      <c r="B753" s="465"/>
      <c r="C753" s="272"/>
      <c r="D753" s="272"/>
      <c r="E753" s="273"/>
      <c r="F753" s="299" t="s">
        <v>42</v>
      </c>
      <c r="G753" s="220"/>
      <c r="H753" s="222"/>
      <c r="I753" s="223"/>
      <c r="J753" s="223"/>
      <c r="K753" s="224"/>
      <c r="L753" s="225"/>
      <c r="M753" s="226"/>
      <c r="N753" s="223"/>
      <c r="O753" s="223"/>
      <c r="P753" s="223"/>
      <c r="Q753" s="223"/>
      <c r="R753" s="223"/>
      <c r="S753" s="223"/>
      <c r="T753" s="223"/>
      <c r="U753" s="223"/>
      <c r="V753" s="227"/>
      <c r="W753" s="218"/>
      <c r="Y753" s="236"/>
    </row>
    <row r="754" spans="2:25" outlineLevel="1" x14ac:dyDescent="0.25">
      <c r="B754" s="465"/>
      <c r="C754" s="272"/>
      <c r="D754" s="272"/>
      <c r="E754" s="273"/>
      <c r="F754" s="299" t="s">
        <v>43</v>
      </c>
      <c r="G754" s="220"/>
      <c r="H754" s="222"/>
      <c r="I754" s="223"/>
      <c r="J754" s="223"/>
      <c r="K754" s="224"/>
      <c r="L754" s="225"/>
      <c r="M754" s="226"/>
      <c r="N754" s="223"/>
      <c r="O754" s="223"/>
      <c r="P754" s="223"/>
      <c r="Q754" s="223"/>
      <c r="R754" s="223"/>
      <c r="S754" s="223"/>
      <c r="T754" s="223"/>
      <c r="U754" s="223"/>
      <c r="V754" s="227"/>
      <c r="W754" s="218"/>
      <c r="Y754" s="236"/>
    </row>
    <row r="755" spans="2:25" outlineLevel="1" x14ac:dyDescent="0.25">
      <c r="B755" s="465"/>
      <c r="C755" s="272"/>
      <c r="D755" s="272"/>
      <c r="E755" s="273"/>
      <c r="F755" s="299" t="s">
        <v>44</v>
      </c>
      <c r="G755" s="220"/>
      <c r="H755" s="222"/>
      <c r="I755" s="223"/>
      <c r="J755" s="223"/>
      <c r="K755" s="224"/>
      <c r="L755" s="225"/>
      <c r="M755" s="226"/>
      <c r="N755" s="223"/>
      <c r="O755" s="223"/>
      <c r="P755" s="223"/>
      <c r="Q755" s="223"/>
      <c r="R755" s="223"/>
      <c r="S755" s="223"/>
      <c r="T755" s="223"/>
      <c r="U755" s="223"/>
      <c r="V755" s="227"/>
      <c r="W755" s="218"/>
      <c r="Y755" s="236"/>
    </row>
    <row r="756" spans="2:25" x14ac:dyDescent="0.25">
      <c r="B756" s="465"/>
      <c r="C756" s="272"/>
      <c r="D756" s="272"/>
      <c r="E756" s="273" t="s">
        <v>45</v>
      </c>
      <c r="F756" s="273"/>
      <c r="G756" s="367">
        <f t="shared" ref="G756:W756" si="168">SUBTOTAL(9,G757:G759)</f>
        <v>0</v>
      </c>
      <c r="H756" s="368">
        <f t="shared" si="168"/>
        <v>0</v>
      </c>
      <c r="I756" s="369">
        <f t="shared" si="168"/>
        <v>0</v>
      </c>
      <c r="J756" s="369">
        <f t="shared" si="168"/>
        <v>0</v>
      </c>
      <c r="K756" s="370">
        <f t="shared" si="168"/>
        <v>0</v>
      </c>
      <c r="L756" s="364">
        <f t="shared" si="168"/>
        <v>0</v>
      </c>
      <c r="M756" s="364">
        <f t="shared" si="168"/>
        <v>0</v>
      </c>
      <c r="N756" s="364">
        <f t="shared" si="168"/>
        <v>0</v>
      </c>
      <c r="O756" s="364">
        <f t="shared" si="168"/>
        <v>0</v>
      </c>
      <c r="P756" s="364">
        <f t="shared" si="168"/>
        <v>0</v>
      </c>
      <c r="Q756" s="364">
        <f t="shared" si="168"/>
        <v>0</v>
      </c>
      <c r="R756" s="364">
        <f t="shared" si="168"/>
        <v>0</v>
      </c>
      <c r="S756" s="364">
        <f t="shared" si="168"/>
        <v>0</v>
      </c>
      <c r="T756" s="364">
        <f t="shared" si="168"/>
        <v>0</v>
      </c>
      <c r="U756" s="364">
        <f t="shared" si="168"/>
        <v>0</v>
      </c>
      <c r="V756" s="364">
        <f t="shared" si="168"/>
        <v>0</v>
      </c>
      <c r="W756" s="366">
        <f t="shared" si="168"/>
        <v>0</v>
      </c>
      <c r="Y756" s="238"/>
    </row>
    <row r="757" spans="2:25" outlineLevel="1" x14ac:dyDescent="0.25">
      <c r="B757" s="465"/>
      <c r="C757" s="272"/>
      <c r="D757" s="272"/>
      <c r="E757" s="273"/>
      <c r="F757" s="299" t="s">
        <v>46</v>
      </c>
      <c r="G757" s="220"/>
      <c r="H757" s="222"/>
      <c r="I757" s="223"/>
      <c r="J757" s="223"/>
      <c r="K757" s="224"/>
      <c r="L757" s="225"/>
      <c r="M757" s="226"/>
      <c r="N757" s="223"/>
      <c r="O757" s="223"/>
      <c r="P757" s="223"/>
      <c r="Q757" s="223"/>
      <c r="R757" s="223"/>
      <c r="S757" s="223"/>
      <c r="T757" s="223"/>
      <c r="U757" s="223"/>
      <c r="V757" s="227"/>
      <c r="W757" s="218"/>
      <c r="Y757" s="236"/>
    </row>
    <row r="758" spans="2:25" outlineLevel="1" x14ac:dyDescent="0.25">
      <c r="B758" s="465"/>
      <c r="C758" s="272"/>
      <c r="D758" s="272"/>
      <c r="E758" s="273"/>
      <c r="F758" s="299" t="s">
        <v>47</v>
      </c>
      <c r="G758" s="220"/>
      <c r="H758" s="222"/>
      <c r="I758" s="223"/>
      <c r="J758" s="223"/>
      <c r="K758" s="224"/>
      <c r="L758" s="225"/>
      <c r="M758" s="226"/>
      <c r="N758" s="223"/>
      <c r="O758" s="223"/>
      <c r="P758" s="223"/>
      <c r="Q758" s="223"/>
      <c r="R758" s="223"/>
      <c r="S758" s="223"/>
      <c r="T758" s="223"/>
      <c r="U758" s="223"/>
      <c r="V758" s="227"/>
      <c r="W758" s="218"/>
      <c r="Y758" s="236"/>
    </row>
    <row r="759" spans="2:25" outlineLevel="1" x14ac:dyDescent="0.25">
      <c r="B759" s="465"/>
      <c r="C759" s="272"/>
      <c r="D759" s="272"/>
      <c r="E759" s="273"/>
      <c r="F759" s="299" t="s">
        <v>48</v>
      </c>
      <c r="G759" s="220"/>
      <c r="H759" s="222"/>
      <c r="I759" s="223"/>
      <c r="J759" s="223"/>
      <c r="K759" s="224"/>
      <c r="L759" s="225"/>
      <c r="M759" s="226"/>
      <c r="N759" s="223"/>
      <c r="O759" s="223"/>
      <c r="P759" s="223"/>
      <c r="Q759" s="223"/>
      <c r="R759" s="223"/>
      <c r="S759" s="223"/>
      <c r="T759" s="223"/>
      <c r="U759" s="223"/>
      <c r="V759" s="227"/>
      <c r="W759" s="218"/>
      <c r="Y759" s="236"/>
    </row>
    <row r="760" spans="2:25" x14ac:dyDescent="0.25">
      <c r="B760" s="465"/>
      <c r="C760" s="272"/>
      <c r="D760" s="272" t="s">
        <v>49</v>
      </c>
      <c r="E760" s="273"/>
      <c r="F760" s="273"/>
      <c r="G760" s="367"/>
      <c r="H760" s="368"/>
      <c r="I760" s="369"/>
      <c r="J760" s="369"/>
      <c r="K760" s="370"/>
      <c r="L760" s="364"/>
      <c r="M760" s="364"/>
      <c r="N760" s="364"/>
      <c r="O760" s="364"/>
      <c r="P760" s="364"/>
      <c r="Q760" s="364"/>
      <c r="R760" s="364"/>
      <c r="S760" s="364"/>
      <c r="T760" s="364"/>
      <c r="U760" s="364"/>
      <c r="V760" s="364"/>
      <c r="W760" s="366"/>
      <c r="Y760" s="353"/>
    </row>
    <row r="761" spans="2:25" x14ac:dyDescent="0.25">
      <c r="B761" s="465"/>
      <c r="C761" s="272"/>
      <c r="D761" s="272"/>
      <c r="E761" s="273" t="s">
        <v>50</v>
      </c>
      <c r="F761" s="273"/>
      <c r="G761" s="367">
        <f t="shared" ref="G761:W761" si="169">SUBTOTAL(9,G762:G763)</f>
        <v>0</v>
      </c>
      <c r="H761" s="368">
        <f t="shared" si="169"/>
        <v>0</v>
      </c>
      <c r="I761" s="369">
        <f t="shared" si="169"/>
        <v>0</v>
      </c>
      <c r="J761" s="369">
        <f t="shared" si="169"/>
        <v>0</v>
      </c>
      <c r="K761" s="370">
        <f t="shared" si="169"/>
        <v>0</v>
      </c>
      <c r="L761" s="364">
        <f t="shared" si="169"/>
        <v>0</v>
      </c>
      <c r="M761" s="364">
        <f t="shared" si="169"/>
        <v>0</v>
      </c>
      <c r="N761" s="364">
        <f t="shared" si="169"/>
        <v>0</v>
      </c>
      <c r="O761" s="364">
        <f t="shared" si="169"/>
        <v>0</v>
      </c>
      <c r="P761" s="364">
        <f t="shared" si="169"/>
        <v>0</v>
      </c>
      <c r="Q761" s="364">
        <f t="shared" si="169"/>
        <v>0</v>
      </c>
      <c r="R761" s="364">
        <f t="shared" si="169"/>
        <v>0</v>
      </c>
      <c r="S761" s="364">
        <f t="shared" si="169"/>
        <v>0</v>
      </c>
      <c r="T761" s="364">
        <f t="shared" si="169"/>
        <v>0</v>
      </c>
      <c r="U761" s="364">
        <f t="shared" si="169"/>
        <v>0</v>
      </c>
      <c r="V761" s="364">
        <f t="shared" si="169"/>
        <v>0</v>
      </c>
      <c r="W761" s="366">
        <f t="shared" si="169"/>
        <v>0</v>
      </c>
      <c r="Y761" s="354"/>
    </row>
    <row r="762" spans="2:25" outlineLevel="1" x14ac:dyDescent="0.25">
      <c r="B762" s="465"/>
      <c r="C762" s="272"/>
      <c r="D762" s="272"/>
      <c r="E762" s="273"/>
      <c r="F762" s="299" t="s">
        <v>51</v>
      </c>
      <c r="G762" s="220"/>
      <c r="H762" s="222"/>
      <c r="I762" s="223"/>
      <c r="J762" s="223"/>
      <c r="K762" s="224"/>
      <c r="L762" s="225"/>
      <c r="M762" s="226"/>
      <c r="N762" s="223"/>
      <c r="O762" s="223"/>
      <c r="P762" s="223"/>
      <c r="Q762" s="223"/>
      <c r="R762" s="223"/>
      <c r="S762" s="223"/>
      <c r="T762" s="223"/>
      <c r="U762" s="223"/>
      <c r="V762" s="227"/>
      <c r="W762" s="218"/>
      <c r="Y762" s="236"/>
    </row>
    <row r="763" spans="2:25" outlineLevel="1" x14ac:dyDescent="0.25">
      <c r="B763" s="465"/>
      <c r="C763" s="272"/>
      <c r="D763" s="272"/>
      <c r="E763" s="273"/>
      <c r="F763" s="299" t="s">
        <v>52</v>
      </c>
      <c r="G763" s="220"/>
      <c r="H763" s="222"/>
      <c r="I763" s="223"/>
      <c r="J763" s="223"/>
      <c r="K763" s="224"/>
      <c r="L763" s="225"/>
      <c r="M763" s="226"/>
      <c r="N763" s="223"/>
      <c r="O763" s="223"/>
      <c r="P763" s="223"/>
      <c r="Q763" s="223"/>
      <c r="R763" s="223"/>
      <c r="S763" s="223"/>
      <c r="T763" s="223"/>
      <c r="U763" s="223"/>
      <c r="V763" s="227"/>
      <c r="W763" s="218"/>
      <c r="Y763" s="236"/>
    </row>
    <row r="764" spans="2:25" x14ac:dyDescent="0.25">
      <c r="B764" s="465"/>
      <c r="C764" s="272"/>
      <c r="D764" s="272"/>
      <c r="E764" s="273" t="s">
        <v>53</v>
      </c>
      <c r="F764" s="273"/>
      <c r="G764" s="367">
        <f t="shared" ref="G764:W764" si="170">SUBTOTAL(9,G765:G767)</f>
        <v>0</v>
      </c>
      <c r="H764" s="368">
        <f t="shared" si="170"/>
        <v>0</v>
      </c>
      <c r="I764" s="369">
        <f t="shared" si="170"/>
        <v>0</v>
      </c>
      <c r="J764" s="369">
        <f t="shared" si="170"/>
        <v>0</v>
      </c>
      <c r="K764" s="370">
        <f t="shared" si="170"/>
        <v>0</v>
      </c>
      <c r="L764" s="364">
        <f t="shared" si="170"/>
        <v>0</v>
      </c>
      <c r="M764" s="364">
        <f t="shared" si="170"/>
        <v>0</v>
      </c>
      <c r="N764" s="364">
        <f t="shared" si="170"/>
        <v>0</v>
      </c>
      <c r="O764" s="364">
        <f t="shared" si="170"/>
        <v>0</v>
      </c>
      <c r="P764" s="364">
        <f t="shared" si="170"/>
        <v>0</v>
      </c>
      <c r="Q764" s="364">
        <f t="shared" si="170"/>
        <v>0</v>
      </c>
      <c r="R764" s="364">
        <f t="shared" si="170"/>
        <v>0</v>
      </c>
      <c r="S764" s="364">
        <f t="shared" si="170"/>
        <v>0</v>
      </c>
      <c r="T764" s="364">
        <f t="shared" si="170"/>
        <v>0</v>
      </c>
      <c r="U764" s="364">
        <f t="shared" si="170"/>
        <v>0</v>
      </c>
      <c r="V764" s="364">
        <f t="shared" si="170"/>
        <v>0</v>
      </c>
      <c r="W764" s="366">
        <f t="shared" si="170"/>
        <v>0</v>
      </c>
      <c r="Y764" s="238"/>
    </row>
    <row r="765" spans="2:25" outlineLevel="1" x14ac:dyDescent="0.25">
      <c r="B765" s="465"/>
      <c r="C765" s="272"/>
      <c r="D765" s="272"/>
      <c r="E765" s="273"/>
      <c r="F765" s="299" t="s">
        <v>54</v>
      </c>
      <c r="G765" s="220"/>
      <c r="H765" s="222"/>
      <c r="I765" s="223"/>
      <c r="J765" s="223"/>
      <c r="K765" s="224"/>
      <c r="L765" s="225"/>
      <c r="M765" s="226"/>
      <c r="N765" s="223"/>
      <c r="O765" s="223"/>
      <c r="P765" s="223"/>
      <c r="Q765" s="223"/>
      <c r="R765" s="223"/>
      <c r="S765" s="223"/>
      <c r="T765" s="223"/>
      <c r="U765" s="223"/>
      <c r="V765" s="227"/>
      <c r="W765" s="218"/>
      <c r="Y765" s="236"/>
    </row>
    <row r="766" spans="2:25" outlineLevel="1" x14ac:dyDescent="0.25">
      <c r="B766" s="465"/>
      <c r="C766" s="272"/>
      <c r="D766" s="272"/>
      <c r="E766" s="273"/>
      <c r="F766" s="299" t="s">
        <v>55</v>
      </c>
      <c r="G766" s="220"/>
      <c r="H766" s="222"/>
      <c r="I766" s="223"/>
      <c r="J766" s="223"/>
      <c r="K766" s="224"/>
      <c r="L766" s="225"/>
      <c r="M766" s="226"/>
      <c r="N766" s="223"/>
      <c r="O766" s="223"/>
      <c r="P766" s="223"/>
      <c r="Q766" s="223"/>
      <c r="R766" s="223"/>
      <c r="S766" s="223"/>
      <c r="T766" s="223"/>
      <c r="U766" s="223"/>
      <c r="V766" s="227"/>
      <c r="W766" s="218"/>
      <c r="Y766" s="236"/>
    </row>
    <row r="767" spans="2:25" outlineLevel="1" x14ac:dyDescent="0.25">
      <c r="B767" s="465"/>
      <c r="C767" s="272"/>
      <c r="D767" s="272"/>
      <c r="E767" s="273"/>
      <c r="F767" s="299" t="s">
        <v>56</v>
      </c>
      <c r="G767" s="220"/>
      <c r="H767" s="222"/>
      <c r="I767" s="223"/>
      <c r="J767" s="223"/>
      <c r="K767" s="224"/>
      <c r="L767" s="225"/>
      <c r="M767" s="226"/>
      <c r="N767" s="223"/>
      <c r="O767" s="223"/>
      <c r="P767" s="223"/>
      <c r="Q767" s="223"/>
      <c r="R767" s="223"/>
      <c r="S767" s="223"/>
      <c r="T767" s="223"/>
      <c r="U767" s="223"/>
      <c r="V767" s="227"/>
      <c r="W767" s="218"/>
      <c r="Y767" s="236"/>
    </row>
    <row r="768" spans="2:25" x14ac:dyDescent="0.25">
      <c r="B768" s="465"/>
      <c r="C768" s="272"/>
      <c r="D768" s="272"/>
      <c r="E768" s="273" t="s">
        <v>57</v>
      </c>
      <c r="F768" s="273"/>
      <c r="G768" s="367">
        <f t="shared" ref="G768:W768" si="171">SUBTOTAL(9,G769:G770)</f>
        <v>0</v>
      </c>
      <c r="H768" s="368">
        <f t="shared" si="171"/>
        <v>0</v>
      </c>
      <c r="I768" s="369">
        <f t="shared" si="171"/>
        <v>0</v>
      </c>
      <c r="J768" s="369">
        <f t="shared" si="171"/>
        <v>0</v>
      </c>
      <c r="K768" s="370">
        <f t="shared" si="171"/>
        <v>0</v>
      </c>
      <c r="L768" s="364">
        <f t="shared" si="171"/>
        <v>0</v>
      </c>
      <c r="M768" s="364">
        <f t="shared" si="171"/>
        <v>0</v>
      </c>
      <c r="N768" s="364">
        <f t="shared" si="171"/>
        <v>0</v>
      </c>
      <c r="O768" s="364">
        <f t="shared" si="171"/>
        <v>0</v>
      </c>
      <c r="P768" s="364">
        <f t="shared" si="171"/>
        <v>0</v>
      </c>
      <c r="Q768" s="364">
        <f t="shared" si="171"/>
        <v>0</v>
      </c>
      <c r="R768" s="364">
        <f t="shared" si="171"/>
        <v>0</v>
      </c>
      <c r="S768" s="364">
        <f t="shared" si="171"/>
        <v>0</v>
      </c>
      <c r="T768" s="364">
        <f t="shared" si="171"/>
        <v>0</v>
      </c>
      <c r="U768" s="364">
        <f t="shared" si="171"/>
        <v>0</v>
      </c>
      <c r="V768" s="364">
        <f t="shared" si="171"/>
        <v>0</v>
      </c>
      <c r="W768" s="366">
        <f t="shared" si="171"/>
        <v>0</v>
      </c>
      <c r="Y768" s="238"/>
    </row>
    <row r="769" spans="2:25" outlineLevel="1" x14ac:dyDescent="0.25">
      <c r="B769" s="465"/>
      <c r="C769" s="272"/>
      <c r="D769" s="272"/>
      <c r="E769" s="273"/>
      <c r="F769" s="299" t="s">
        <v>58</v>
      </c>
      <c r="G769" s="220"/>
      <c r="H769" s="222"/>
      <c r="I769" s="223"/>
      <c r="J769" s="223"/>
      <c r="K769" s="224"/>
      <c r="L769" s="225"/>
      <c r="M769" s="226"/>
      <c r="N769" s="223"/>
      <c r="O769" s="223"/>
      <c r="P769" s="223"/>
      <c r="Q769" s="223"/>
      <c r="R769" s="223"/>
      <c r="S769" s="223"/>
      <c r="T769" s="223"/>
      <c r="U769" s="223"/>
      <c r="V769" s="227"/>
      <c r="W769" s="218"/>
      <c r="Y769" s="236"/>
    </row>
    <row r="770" spans="2:25" outlineLevel="1" x14ac:dyDescent="0.25">
      <c r="B770" s="465"/>
      <c r="C770" s="272"/>
      <c r="D770" s="272"/>
      <c r="E770" s="273"/>
      <c r="F770" s="299" t="s">
        <v>59</v>
      </c>
      <c r="G770" s="220"/>
      <c r="H770" s="222"/>
      <c r="I770" s="223"/>
      <c r="J770" s="223"/>
      <c r="K770" s="224"/>
      <c r="L770" s="225"/>
      <c r="M770" s="226"/>
      <c r="N770" s="223"/>
      <c r="O770" s="223"/>
      <c r="P770" s="223"/>
      <c r="Q770" s="223"/>
      <c r="R770" s="223"/>
      <c r="S770" s="223"/>
      <c r="T770" s="223"/>
      <c r="U770" s="223"/>
      <c r="V770" s="227"/>
      <c r="W770" s="218"/>
      <c r="Y770" s="236"/>
    </row>
    <row r="771" spans="2:25" x14ac:dyDescent="0.25">
      <c r="B771" s="465"/>
      <c r="C771" s="272"/>
      <c r="D771" s="272"/>
      <c r="E771" s="273" t="s">
        <v>60</v>
      </c>
      <c r="F771" s="273"/>
      <c r="G771" s="367">
        <f t="shared" ref="G771:W771" si="172">SUBTOTAL(9,G772:G774)</f>
        <v>0</v>
      </c>
      <c r="H771" s="368">
        <f t="shared" si="172"/>
        <v>0</v>
      </c>
      <c r="I771" s="369">
        <f t="shared" si="172"/>
        <v>0</v>
      </c>
      <c r="J771" s="369">
        <f t="shared" si="172"/>
        <v>0</v>
      </c>
      <c r="K771" s="370">
        <f t="shared" si="172"/>
        <v>0</v>
      </c>
      <c r="L771" s="364">
        <f t="shared" si="172"/>
        <v>0</v>
      </c>
      <c r="M771" s="364">
        <f t="shared" si="172"/>
        <v>0</v>
      </c>
      <c r="N771" s="364">
        <f t="shared" si="172"/>
        <v>0</v>
      </c>
      <c r="O771" s="364">
        <f t="shared" si="172"/>
        <v>0</v>
      </c>
      <c r="P771" s="364">
        <f t="shared" si="172"/>
        <v>0</v>
      </c>
      <c r="Q771" s="364">
        <f t="shared" si="172"/>
        <v>0</v>
      </c>
      <c r="R771" s="364">
        <f t="shared" si="172"/>
        <v>0</v>
      </c>
      <c r="S771" s="364">
        <f t="shared" si="172"/>
        <v>0</v>
      </c>
      <c r="T771" s="364">
        <f t="shared" si="172"/>
        <v>0</v>
      </c>
      <c r="U771" s="364">
        <f t="shared" si="172"/>
        <v>0</v>
      </c>
      <c r="V771" s="364">
        <f t="shared" si="172"/>
        <v>0</v>
      </c>
      <c r="W771" s="366">
        <f t="shared" si="172"/>
        <v>0</v>
      </c>
      <c r="Y771" s="238"/>
    </row>
    <row r="772" spans="2:25" outlineLevel="1" x14ac:dyDescent="0.25">
      <c r="B772" s="465"/>
      <c r="C772" s="272"/>
      <c r="D772" s="272"/>
      <c r="E772" s="273"/>
      <c r="F772" s="299" t="s">
        <v>61</v>
      </c>
      <c r="G772" s="220"/>
      <c r="H772" s="222"/>
      <c r="I772" s="223"/>
      <c r="J772" s="223"/>
      <c r="K772" s="224"/>
      <c r="L772" s="225"/>
      <c r="M772" s="226"/>
      <c r="N772" s="223"/>
      <c r="O772" s="223"/>
      <c r="P772" s="223"/>
      <c r="Q772" s="223"/>
      <c r="R772" s="223"/>
      <c r="S772" s="223"/>
      <c r="T772" s="223"/>
      <c r="U772" s="223"/>
      <c r="V772" s="227"/>
      <c r="W772" s="218"/>
      <c r="Y772" s="236"/>
    </row>
    <row r="773" spans="2:25" outlineLevel="1" x14ac:dyDescent="0.25">
      <c r="B773" s="465"/>
      <c r="C773" s="272"/>
      <c r="D773" s="272"/>
      <c r="E773" s="273"/>
      <c r="F773" s="299" t="s">
        <v>62</v>
      </c>
      <c r="G773" s="220"/>
      <c r="H773" s="222"/>
      <c r="I773" s="223"/>
      <c r="J773" s="223"/>
      <c r="K773" s="224"/>
      <c r="L773" s="225"/>
      <c r="M773" s="226"/>
      <c r="N773" s="223"/>
      <c r="O773" s="223"/>
      <c r="P773" s="223"/>
      <c r="Q773" s="223"/>
      <c r="R773" s="223"/>
      <c r="S773" s="223"/>
      <c r="T773" s="223"/>
      <c r="U773" s="223"/>
      <c r="V773" s="227"/>
      <c r="W773" s="218"/>
      <c r="Y773" s="236"/>
    </row>
    <row r="774" spans="2:25" outlineLevel="1" x14ac:dyDescent="0.25">
      <c r="B774" s="465"/>
      <c r="C774" s="272"/>
      <c r="D774" s="272"/>
      <c r="E774" s="273"/>
      <c r="F774" s="299" t="s">
        <v>63</v>
      </c>
      <c r="G774" s="220"/>
      <c r="H774" s="222"/>
      <c r="I774" s="223"/>
      <c r="J774" s="223"/>
      <c r="K774" s="224"/>
      <c r="L774" s="225"/>
      <c r="M774" s="226"/>
      <c r="N774" s="223"/>
      <c r="O774" s="223"/>
      <c r="P774" s="223"/>
      <c r="Q774" s="223"/>
      <c r="R774" s="223"/>
      <c r="S774" s="223"/>
      <c r="T774" s="223"/>
      <c r="U774" s="223"/>
      <c r="V774" s="227"/>
      <c r="W774" s="218"/>
      <c r="Y774" s="236"/>
    </row>
    <row r="775" spans="2:25" x14ac:dyDescent="0.25">
      <c r="B775" s="465"/>
      <c r="C775" s="272"/>
      <c r="D775" s="272"/>
      <c r="E775" s="273" t="s">
        <v>64</v>
      </c>
      <c r="F775" s="273"/>
      <c r="G775" s="367">
        <f t="shared" ref="G775:W775" si="173">SUBTOTAL(9,G776:G777)</f>
        <v>0</v>
      </c>
      <c r="H775" s="368">
        <f t="shared" si="173"/>
        <v>0</v>
      </c>
      <c r="I775" s="369">
        <f t="shared" si="173"/>
        <v>0</v>
      </c>
      <c r="J775" s="369">
        <f t="shared" si="173"/>
        <v>0</v>
      </c>
      <c r="K775" s="370">
        <f t="shared" si="173"/>
        <v>0</v>
      </c>
      <c r="L775" s="364">
        <f t="shared" si="173"/>
        <v>0</v>
      </c>
      <c r="M775" s="364">
        <f t="shared" si="173"/>
        <v>0</v>
      </c>
      <c r="N775" s="364">
        <f t="shared" si="173"/>
        <v>0</v>
      </c>
      <c r="O775" s="364">
        <f t="shared" si="173"/>
        <v>0</v>
      </c>
      <c r="P775" s="364">
        <f t="shared" si="173"/>
        <v>0</v>
      </c>
      <c r="Q775" s="364">
        <f t="shared" si="173"/>
        <v>0</v>
      </c>
      <c r="R775" s="364">
        <f t="shared" si="173"/>
        <v>0</v>
      </c>
      <c r="S775" s="364">
        <f t="shared" si="173"/>
        <v>0</v>
      </c>
      <c r="T775" s="364">
        <f t="shared" si="173"/>
        <v>0</v>
      </c>
      <c r="U775" s="364">
        <f t="shared" si="173"/>
        <v>0</v>
      </c>
      <c r="V775" s="364">
        <f t="shared" si="173"/>
        <v>0</v>
      </c>
      <c r="W775" s="366">
        <f t="shared" si="173"/>
        <v>0</v>
      </c>
      <c r="Y775" s="238"/>
    </row>
    <row r="776" spans="2:25" outlineLevel="1" x14ac:dyDescent="0.25">
      <c r="B776" s="465"/>
      <c r="C776" s="272"/>
      <c r="D776" s="272"/>
      <c r="E776" s="273"/>
      <c r="F776" s="299" t="s">
        <v>65</v>
      </c>
      <c r="G776" s="220"/>
      <c r="H776" s="222"/>
      <c r="I776" s="223"/>
      <c r="J776" s="223"/>
      <c r="K776" s="224"/>
      <c r="L776" s="225"/>
      <c r="M776" s="226"/>
      <c r="N776" s="223"/>
      <c r="O776" s="223"/>
      <c r="P776" s="223"/>
      <c r="Q776" s="223"/>
      <c r="R776" s="223"/>
      <c r="S776" s="223"/>
      <c r="T776" s="223"/>
      <c r="U776" s="223"/>
      <c r="V776" s="227"/>
      <c r="W776" s="218"/>
      <c r="Y776" s="236"/>
    </row>
    <row r="777" spans="2:25" outlineLevel="1" x14ac:dyDescent="0.25">
      <c r="B777" s="465"/>
      <c r="C777" s="272"/>
      <c r="D777" s="272"/>
      <c r="E777" s="273"/>
      <c r="F777" s="299" t="s">
        <v>66</v>
      </c>
      <c r="G777" s="220"/>
      <c r="H777" s="222"/>
      <c r="I777" s="223"/>
      <c r="J777" s="223"/>
      <c r="K777" s="224"/>
      <c r="L777" s="225"/>
      <c r="M777" s="226"/>
      <c r="N777" s="223"/>
      <c r="O777" s="223"/>
      <c r="P777" s="223"/>
      <c r="Q777" s="223"/>
      <c r="R777" s="223"/>
      <c r="S777" s="223"/>
      <c r="T777" s="223"/>
      <c r="U777" s="223"/>
      <c r="V777" s="227"/>
      <c r="W777" s="218"/>
      <c r="Y777" s="236"/>
    </row>
    <row r="778" spans="2:25" x14ac:dyDescent="0.25">
      <c r="B778" s="465"/>
      <c r="C778" s="272"/>
      <c r="D778" s="272"/>
      <c r="E778" s="273" t="s">
        <v>67</v>
      </c>
      <c r="F778" s="273"/>
      <c r="G778" s="367">
        <f t="shared" ref="G778:W778" si="174">SUBTOTAL(9,G779:G781)</f>
        <v>0</v>
      </c>
      <c r="H778" s="368">
        <f t="shared" si="174"/>
        <v>0</v>
      </c>
      <c r="I778" s="369">
        <f t="shared" si="174"/>
        <v>0</v>
      </c>
      <c r="J778" s="369">
        <f t="shared" si="174"/>
        <v>0</v>
      </c>
      <c r="K778" s="370">
        <f t="shared" si="174"/>
        <v>0</v>
      </c>
      <c r="L778" s="364">
        <f t="shared" si="174"/>
        <v>0</v>
      </c>
      <c r="M778" s="364">
        <f t="shared" si="174"/>
        <v>0</v>
      </c>
      <c r="N778" s="364">
        <f t="shared" si="174"/>
        <v>0</v>
      </c>
      <c r="O778" s="364">
        <f t="shared" si="174"/>
        <v>0</v>
      </c>
      <c r="P778" s="364">
        <f t="shared" si="174"/>
        <v>0</v>
      </c>
      <c r="Q778" s="364">
        <f t="shared" si="174"/>
        <v>0</v>
      </c>
      <c r="R778" s="364">
        <f t="shared" si="174"/>
        <v>0</v>
      </c>
      <c r="S778" s="364">
        <f t="shared" si="174"/>
        <v>0</v>
      </c>
      <c r="T778" s="364">
        <f t="shared" si="174"/>
        <v>0</v>
      </c>
      <c r="U778" s="364">
        <f t="shared" si="174"/>
        <v>0</v>
      </c>
      <c r="V778" s="364">
        <f t="shared" si="174"/>
        <v>0</v>
      </c>
      <c r="W778" s="366">
        <f t="shared" si="174"/>
        <v>0</v>
      </c>
      <c r="Y778" s="238"/>
    </row>
    <row r="779" spans="2:25" outlineLevel="1" x14ac:dyDescent="0.25">
      <c r="B779" s="465"/>
      <c r="C779" s="272"/>
      <c r="D779" s="272"/>
      <c r="E779" s="273"/>
      <c r="F779" s="299" t="s">
        <v>68</v>
      </c>
      <c r="G779" s="220"/>
      <c r="H779" s="222"/>
      <c r="I779" s="223"/>
      <c r="J779" s="223"/>
      <c r="K779" s="224"/>
      <c r="L779" s="225"/>
      <c r="M779" s="226"/>
      <c r="N779" s="223"/>
      <c r="O779" s="223"/>
      <c r="P779" s="223"/>
      <c r="Q779" s="223"/>
      <c r="R779" s="223"/>
      <c r="S779" s="223"/>
      <c r="T779" s="223"/>
      <c r="U779" s="223"/>
      <c r="V779" s="227"/>
      <c r="W779" s="218"/>
      <c r="Y779" s="236"/>
    </row>
    <row r="780" spans="2:25" outlineLevel="1" x14ac:dyDescent="0.25">
      <c r="B780" s="465"/>
      <c r="C780" s="272"/>
      <c r="D780" s="272"/>
      <c r="E780" s="273"/>
      <c r="F780" s="299" t="s">
        <v>69</v>
      </c>
      <c r="G780" s="220"/>
      <c r="H780" s="222"/>
      <c r="I780" s="223"/>
      <c r="J780" s="223"/>
      <c r="K780" s="224"/>
      <c r="L780" s="225"/>
      <c r="M780" s="226"/>
      <c r="N780" s="223"/>
      <c r="O780" s="223"/>
      <c r="P780" s="223"/>
      <c r="Q780" s="223"/>
      <c r="R780" s="223"/>
      <c r="S780" s="223"/>
      <c r="T780" s="223"/>
      <c r="U780" s="223"/>
      <c r="V780" s="227"/>
      <c r="W780" s="218"/>
      <c r="Y780" s="236"/>
    </row>
    <row r="781" spans="2:25" outlineLevel="1" x14ac:dyDescent="0.25">
      <c r="B781" s="465"/>
      <c r="C781" s="272"/>
      <c r="D781" s="272"/>
      <c r="E781" s="273"/>
      <c r="F781" s="299" t="s">
        <v>70</v>
      </c>
      <c r="G781" s="220"/>
      <c r="H781" s="222"/>
      <c r="I781" s="223"/>
      <c r="J781" s="223"/>
      <c r="K781" s="224"/>
      <c r="L781" s="225"/>
      <c r="M781" s="226"/>
      <c r="N781" s="223"/>
      <c r="O781" s="223"/>
      <c r="P781" s="223"/>
      <c r="Q781" s="223"/>
      <c r="R781" s="223"/>
      <c r="S781" s="223"/>
      <c r="T781" s="223"/>
      <c r="U781" s="223"/>
      <c r="V781" s="227"/>
      <c r="W781" s="218"/>
      <c r="Y781" s="236"/>
    </row>
    <row r="782" spans="2:25" x14ac:dyDescent="0.25">
      <c r="B782" s="465"/>
      <c r="C782" s="272"/>
      <c r="D782" s="272" t="s">
        <v>71</v>
      </c>
      <c r="E782" s="273"/>
      <c r="F782" s="273"/>
      <c r="G782" s="367"/>
      <c r="H782" s="368"/>
      <c r="I782" s="369"/>
      <c r="J782" s="369"/>
      <c r="K782" s="370"/>
      <c r="L782" s="364"/>
      <c r="M782" s="364"/>
      <c r="N782" s="364"/>
      <c r="O782" s="364"/>
      <c r="P782" s="364"/>
      <c r="Q782" s="364"/>
      <c r="R782" s="364"/>
      <c r="S782" s="364"/>
      <c r="T782" s="364"/>
      <c r="U782" s="364"/>
      <c r="V782" s="364"/>
      <c r="W782" s="366"/>
      <c r="Y782" s="353"/>
    </row>
    <row r="783" spans="2:25" x14ac:dyDescent="0.25">
      <c r="B783" s="465"/>
      <c r="C783" s="272"/>
      <c r="D783" s="272"/>
      <c r="E783" s="273" t="s">
        <v>72</v>
      </c>
      <c r="F783" s="273"/>
      <c r="G783" s="367">
        <f t="shared" ref="G783:W783" si="175">SUBTOTAL(9,G784:G785)</f>
        <v>0</v>
      </c>
      <c r="H783" s="368">
        <f t="shared" si="175"/>
        <v>0</v>
      </c>
      <c r="I783" s="369">
        <f t="shared" si="175"/>
        <v>0</v>
      </c>
      <c r="J783" s="369">
        <f t="shared" si="175"/>
        <v>0</v>
      </c>
      <c r="K783" s="370">
        <f t="shared" si="175"/>
        <v>0</v>
      </c>
      <c r="L783" s="364">
        <f t="shared" si="175"/>
        <v>0</v>
      </c>
      <c r="M783" s="364">
        <f t="shared" si="175"/>
        <v>0</v>
      </c>
      <c r="N783" s="364">
        <f t="shared" si="175"/>
        <v>0</v>
      </c>
      <c r="O783" s="364">
        <f t="shared" si="175"/>
        <v>0</v>
      </c>
      <c r="P783" s="364">
        <f t="shared" si="175"/>
        <v>0</v>
      </c>
      <c r="Q783" s="364">
        <f t="shared" si="175"/>
        <v>0</v>
      </c>
      <c r="R783" s="364">
        <f t="shared" si="175"/>
        <v>0</v>
      </c>
      <c r="S783" s="364">
        <f t="shared" si="175"/>
        <v>0</v>
      </c>
      <c r="T783" s="364">
        <f t="shared" si="175"/>
        <v>0</v>
      </c>
      <c r="U783" s="364">
        <f t="shared" si="175"/>
        <v>0</v>
      </c>
      <c r="V783" s="364">
        <f t="shared" si="175"/>
        <v>0</v>
      </c>
      <c r="W783" s="366">
        <f t="shared" si="175"/>
        <v>0</v>
      </c>
      <c r="Y783" s="354"/>
    </row>
    <row r="784" spans="2:25" outlineLevel="1" x14ac:dyDescent="0.25">
      <c r="B784" s="465"/>
      <c r="C784" s="272"/>
      <c r="D784" s="272"/>
      <c r="E784" s="273"/>
      <c r="F784" s="299" t="s">
        <v>73</v>
      </c>
      <c r="G784" s="220"/>
      <c r="H784" s="222"/>
      <c r="I784" s="223"/>
      <c r="J784" s="223"/>
      <c r="K784" s="224"/>
      <c r="L784" s="225"/>
      <c r="M784" s="226"/>
      <c r="N784" s="223"/>
      <c r="O784" s="223"/>
      <c r="P784" s="223"/>
      <c r="Q784" s="223"/>
      <c r="R784" s="223"/>
      <c r="S784" s="223"/>
      <c r="T784" s="223"/>
      <c r="U784" s="223"/>
      <c r="V784" s="227"/>
      <c r="W784" s="218"/>
      <c r="Y784" s="236"/>
    </row>
    <row r="785" spans="2:25" outlineLevel="1" x14ac:dyDescent="0.25">
      <c r="B785" s="465"/>
      <c r="C785" s="272"/>
      <c r="D785" s="272"/>
      <c r="E785" s="273"/>
      <c r="F785" s="299" t="s">
        <v>74</v>
      </c>
      <c r="G785" s="220"/>
      <c r="H785" s="222"/>
      <c r="I785" s="223"/>
      <c r="J785" s="223"/>
      <c r="K785" s="224"/>
      <c r="L785" s="225"/>
      <c r="M785" s="226"/>
      <c r="N785" s="223"/>
      <c r="O785" s="223"/>
      <c r="P785" s="223"/>
      <c r="Q785" s="223"/>
      <c r="R785" s="223"/>
      <c r="S785" s="223"/>
      <c r="T785" s="223"/>
      <c r="U785" s="223"/>
      <c r="V785" s="227"/>
      <c r="W785" s="218"/>
      <c r="Y785" s="236"/>
    </row>
    <row r="786" spans="2:25" x14ac:dyDescent="0.25">
      <c r="B786" s="465"/>
      <c r="C786" s="272"/>
      <c r="D786" s="272"/>
      <c r="E786" s="273" t="s">
        <v>75</v>
      </c>
      <c r="F786" s="273"/>
      <c r="G786" s="367">
        <f t="shared" ref="G786:W786" si="176">SUBTOTAL(9,G787:G788)</f>
        <v>0</v>
      </c>
      <c r="H786" s="368">
        <f t="shared" si="176"/>
        <v>0</v>
      </c>
      <c r="I786" s="369">
        <f t="shared" si="176"/>
        <v>0</v>
      </c>
      <c r="J786" s="369">
        <f t="shared" si="176"/>
        <v>0</v>
      </c>
      <c r="K786" s="370">
        <f t="shared" si="176"/>
        <v>0</v>
      </c>
      <c r="L786" s="364">
        <f t="shared" si="176"/>
        <v>0</v>
      </c>
      <c r="M786" s="364">
        <f t="shared" si="176"/>
        <v>0</v>
      </c>
      <c r="N786" s="364">
        <f t="shared" si="176"/>
        <v>0</v>
      </c>
      <c r="O786" s="364">
        <f t="shared" si="176"/>
        <v>0</v>
      </c>
      <c r="P786" s="364">
        <f t="shared" si="176"/>
        <v>0</v>
      </c>
      <c r="Q786" s="364">
        <f t="shared" si="176"/>
        <v>0</v>
      </c>
      <c r="R786" s="364">
        <f t="shared" si="176"/>
        <v>0</v>
      </c>
      <c r="S786" s="364">
        <f t="shared" si="176"/>
        <v>0</v>
      </c>
      <c r="T786" s="364">
        <f t="shared" si="176"/>
        <v>0</v>
      </c>
      <c r="U786" s="364">
        <f t="shared" si="176"/>
        <v>0</v>
      </c>
      <c r="V786" s="364">
        <f t="shared" si="176"/>
        <v>0</v>
      </c>
      <c r="W786" s="366">
        <f t="shared" si="176"/>
        <v>0</v>
      </c>
      <c r="Y786" s="238"/>
    </row>
    <row r="787" spans="2:25" outlineLevel="1" x14ac:dyDescent="0.25">
      <c r="B787" s="465"/>
      <c r="C787" s="272"/>
      <c r="D787" s="272"/>
      <c r="E787" s="273"/>
      <c r="F787" s="299" t="s">
        <v>76</v>
      </c>
      <c r="G787" s="220"/>
      <c r="H787" s="222"/>
      <c r="I787" s="223"/>
      <c r="J787" s="223"/>
      <c r="K787" s="224"/>
      <c r="L787" s="225"/>
      <c r="M787" s="226"/>
      <c r="N787" s="223"/>
      <c r="O787" s="223"/>
      <c r="P787" s="223"/>
      <c r="Q787" s="223"/>
      <c r="R787" s="223"/>
      <c r="S787" s="223"/>
      <c r="T787" s="223"/>
      <c r="U787" s="223"/>
      <c r="V787" s="227"/>
      <c r="W787" s="218"/>
      <c r="Y787" s="236"/>
    </row>
    <row r="788" spans="2:25" outlineLevel="1" x14ac:dyDescent="0.25">
      <c r="B788" s="465"/>
      <c r="C788" s="272"/>
      <c r="D788" s="272"/>
      <c r="E788" s="273"/>
      <c r="F788" s="299" t="s">
        <v>77</v>
      </c>
      <c r="G788" s="220"/>
      <c r="H788" s="222"/>
      <c r="I788" s="223"/>
      <c r="J788" s="223"/>
      <c r="K788" s="224"/>
      <c r="L788" s="225"/>
      <c r="M788" s="226"/>
      <c r="N788" s="223"/>
      <c r="O788" s="223"/>
      <c r="P788" s="223"/>
      <c r="Q788" s="223"/>
      <c r="R788" s="223"/>
      <c r="S788" s="223"/>
      <c r="T788" s="223"/>
      <c r="U788" s="223"/>
      <c r="V788" s="227"/>
      <c r="W788" s="218"/>
      <c r="Y788" s="236"/>
    </row>
    <row r="789" spans="2:25" x14ac:dyDescent="0.25">
      <c r="B789" s="465"/>
      <c r="C789" s="272"/>
      <c r="D789" s="272"/>
      <c r="E789" s="273" t="s">
        <v>78</v>
      </c>
      <c r="F789" s="273"/>
      <c r="G789" s="367">
        <f t="shared" ref="G789:W789" si="177">SUBTOTAL(9,G790:G791)</f>
        <v>0</v>
      </c>
      <c r="H789" s="368">
        <f t="shared" si="177"/>
        <v>0</v>
      </c>
      <c r="I789" s="369">
        <f t="shared" si="177"/>
        <v>0</v>
      </c>
      <c r="J789" s="369">
        <f t="shared" si="177"/>
        <v>0</v>
      </c>
      <c r="K789" s="370">
        <f t="shared" si="177"/>
        <v>0</v>
      </c>
      <c r="L789" s="364">
        <f t="shared" si="177"/>
        <v>0</v>
      </c>
      <c r="M789" s="364">
        <f t="shared" si="177"/>
        <v>0</v>
      </c>
      <c r="N789" s="364">
        <f t="shared" si="177"/>
        <v>0</v>
      </c>
      <c r="O789" s="364">
        <f t="shared" si="177"/>
        <v>0</v>
      </c>
      <c r="P789" s="364">
        <f t="shared" si="177"/>
        <v>0</v>
      </c>
      <c r="Q789" s="364">
        <f t="shared" si="177"/>
        <v>0</v>
      </c>
      <c r="R789" s="364">
        <f t="shared" si="177"/>
        <v>0</v>
      </c>
      <c r="S789" s="364">
        <f t="shared" si="177"/>
        <v>0</v>
      </c>
      <c r="T789" s="364">
        <f t="shared" si="177"/>
        <v>0</v>
      </c>
      <c r="U789" s="364">
        <f t="shared" si="177"/>
        <v>0</v>
      </c>
      <c r="V789" s="364">
        <f t="shared" si="177"/>
        <v>0</v>
      </c>
      <c r="W789" s="366">
        <f t="shared" si="177"/>
        <v>0</v>
      </c>
      <c r="Y789" s="238"/>
    </row>
    <row r="790" spans="2:25" outlineLevel="1" x14ac:dyDescent="0.25">
      <c r="B790" s="465"/>
      <c r="C790" s="272"/>
      <c r="D790" s="272"/>
      <c r="E790" s="273"/>
      <c r="F790" s="299" t="s">
        <v>79</v>
      </c>
      <c r="G790" s="220"/>
      <c r="H790" s="222"/>
      <c r="I790" s="223"/>
      <c r="J790" s="223"/>
      <c r="K790" s="224"/>
      <c r="L790" s="225"/>
      <c r="M790" s="226"/>
      <c r="N790" s="223"/>
      <c r="O790" s="223"/>
      <c r="P790" s="223"/>
      <c r="Q790" s="223"/>
      <c r="R790" s="223"/>
      <c r="S790" s="223"/>
      <c r="T790" s="223"/>
      <c r="U790" s="223"/>
      <c r="V790" s="227"/>
      <c r="W790" s="218"/>
      <c r="Y790" s="236"/>
    </row>
    <row r="791" spans="2:25" outlineLevel="1" x14ac:dyDescent="0.25">
      <c r="B791" s="465"/>
      <c r="C791" s="272"/>
      <c r="D791" s="272"/>
      <c r="E791" s="273"/>
      <c r="F791" s="299" t="s">
        <v>80</v>
      </c>
      <c r="G791" s="220"/>
      <c r="H791" s="222"/>
      <c r="I791" s="223"/>
      <c r="J791" s="223"/>
      <c r="K791" s="224"/>
      <c r="L791" s="225"/>
      <c r="M791" s="226"/>
      <c r="N791" s="223"/>
      <c r="O791" s="223"/>
      <c r="P791" s="223"/>
      <c r="Q791" s="223"/>
      <c r="R791" s="223"/>
      <c r="S791" s="223"/>
      <c r="T791" s="223"/>
      <c r="U791" s="223"/>
      <c r="V791" s="227"/>
      <c r="W791" s="218"/>
      <c r="Y791" s="236"/>
    </row>
    <row r="792" spans="2:25" x14ac:dyDescent="0.25">
      <c r="B792" s="465"/>
      <c r="C792" s="272"/>
      <c r="D792" s="272"/>
      <c r="E792" s="273" t="s">
        <v>81</v>
      </c>
      <c r="F792" s="273"/>
      <c r="G792" s="367">
        <f t="shared" ref="G792:W792" si="178">SUBTOTAL(9,G793:G794)</f>
        <v>0</v>
      </c>
      <c r="H792" s="368">
        <f t="shared" si="178"/>
        <v>0</v>
      </c>
      <c r="I792" s="369">
        <f t="shared" si="178"/>
        <v>0</v>
      </c>
      <c r="J792" s="369">
        <f t="shared" si="178"/>
        <v>0</v>
      </c>
      <c r="K792" s="370">
        <f t="shared" si="178"/>
        <v>0</v>
      </c>
      <c r="L792" s="364">
        <f t="shared" si="178"/>
        <v>0</v>
      </c>
      <c r="M792" s="364">
        <f t="shared" si="178"/>
        <v>0</v>
      </c>
      <c r="N792" s="364">
        <f t="shared" si="178"/>
        <v>0</v>
      </c>
      <c r="O792" s="364">
        <f t="shared" si="178"/>
        <v>0</v>
      </c>
      <c r="P792" s="364">
        <f t="shared" si="178"/>
        <v>0</v>
      </c>
      <c r="Q792" s="364">
        <f t="shared" si="178"/>
        <v>0</v>
      </c>
      <c r="R792" s="364">
        <f t="shared" si="178"/>
        <v>0</v>
      </c>
      <c r="S792" s="364">
        <f t="shared" si="178"/>
        <v>0</v>
      </c>
      <c r="T792" s="364">
        <f t="shared" si="178"/>
        <v>0</v>
      </c>
      <c r="U792" s="364">
        <f t="shared" si="178"/>
        <v>0</v>
      </c>
      <c r="V792" s="364">
        <f t="shared" si="178"/>
        <v>0</v>
      </c>
      <c r="W792" s="366">
        <f t="shared" si="178"/>
        <v>0</v>
      </c>
      <c r="Y792" s="238"/>
    </row>
    <row r="793" spans="2:25" outlineLevel="1" x14ac:dyDescent="0.25">
      <c r="B793" s="465"/>
      <c r="C793" s="272"/>
      <c r="D793" s="272"/>
      <c r="E793" s="273"/>
      <c r="F793" s="299" t="s">
        <v>82</v>
      </c>
      <c r="G793" s="220"/>
      <c r="H793" s="222"/>
      <c r="I793" s="223"/>
      <c r="J793" s="223"/>
      <c r="K793" s="224"/>
      <c r="L793" s="225"/>
      <c r="M793" s="226"/>
      <c r="N793" s="223"/>
      <c r="O793" s="223"/>
      <c r="P793" s="223"/>
      <c r="Q793" s="223"/>
      <c r="R793" s="223"/>
      <c r="S793" s="223"/>
      <c r="T793" s="223"/>
      <c r="U793" s="223"/>
      <c r="V793" s="227"/>
      <c r="W793" s="218"/>
      <c r="Y793" s="236"/>
    </row>
    <row r="794" spans="2:25" outlineLevel="1" x14ac:dyDescent="0.25">
      <c r="B794" s="465"/>
      <c r="C794" s="272"/>
      <c r="D794" s="272"/>
      <c r="E794" s="273"/>
      <c r="F794" s="299" t="s">
        <v>83</v>
      </c>
      <c r="G794" s="220"/>
      <c r="H794" s="222"/>
      <c r="I794" s="223"/>
      <c r="J794" s="223"/>
      <c r="K794" s="224"/>
      <c r="L794" s="225"/>
      <c r="M794" s="226"/>
      <c r="N794" s="223"/>
      <c r="O794" s="223"/>
      <c r="P794" s="223"/>
      <c r="Q794" s="223"/>
      <c r="R794" s="223"/>
      <c r="S794" s="223"/>
      <c r="T794" s="223"/>
      <c r="U794" s="223"/>
      <c r="V794" s="227"/>
      <c r="W794" s="218"/>
      <c r="Y794" s="236"/>
    </row>
    <row r="795" spans="2:25" x14ac:dyDescent="0.25">
      <c r="B795" s="465"/>
      <c r="C795" s="272"/>
      <c r="D795" s="272"/>
      <c r="E795" s="273" t="s">
        <v>84</v>
      </c>
      <c r="F795" s="273"/>
      <c r="G795" s="367">
        <f t="shared" ref="G795:W795" si="179">SUBTOTAL(9,G796:G797)</f>
        <v>0</v>
      </c>
      <c r="H795" s="368">
        <f t="shared" si="179"/>
        <v>0</v>
      </c>
      <c r="I795" s="369">
        <f t="shared" si="179"/>
        <v>0</v>
      </c>
      <c r="J795" s="369">
        <f t="shared" si="179"/>
        <v>0</v>
      </c>
      <c r="K795" s="370">
        <f t="shared" si="179"/>
        <v>0</v>
      </c>
      <c r="L795" s="364">
        <f t="shared" si="179"/>
        <v>0</v>
      </c>
      <c r="M795" s="364">
        <f t="shared" si="179"/>
        <v>0</v>
      </c>
      <c r="N795" s="364">
        <f t="shared" si="179"/>
        <v>0</v>
      </c>
      <c r="O795" s="364">
        <f t="shared" si="179"/>
        <v>0</v>
      </c>
      <c r="P795" s="364">
        <f t="shared" si="179"/>
        <v>0</v>
      </c>
      <c r="Q795" s="364">
        <f t="shared" si="179"/>
        <v>0</v>
      </c>
      <c r="R795" s="364">
        <f t="shared" si="179"/>
        <v>0</v>
      </c>
      <c r="S795" s="364">
        <f t="shared" si="179"/>
        <v>0</v>
      </c>
      <c r="T795" s="364">
        <f t="shared" si="179"/>
        <v>0</v>
      </c>
      <c r="U795" s="364">
        <f t="shared" si="179"/>
        <v>0</v>
      </c>
      <c r="V795" s="364">
        <f t="shared" si="179"/>
        <v>0</v>
      </c>
      <c r="W795" s="366">
        <f t="shared" si="179"/>
        <v>0</v>
      </c>
      <c r="Y795" s="238"/>
    </row>
    <row r="796" spans="2:25" outlineLevel="1" x14ac:dyDescent="0.25">
      <c r="B796" s="465"/>
      <c r="C796" s="272"/>
      <c r="D796" s="272"/>
      <c r="E796" s="273"/>
      <c r="F796" s="299" t="s">
        <v>85</v>
      </c>
      <c r="G796" s="220"/>
      <c r="H796" s="222"/>
      <c r="I796" s="223"/>
      <c r="J796" s="223"/>
      <c r="K796" s="224"/>
      <c r="L796" s="225"/>
      <c r="M796" s="226"/>
      <c r="N796" s="223"/>
      <c r="O796" s="223"/>
      <c r="P796" s="223"/>
      <c r="Q796" s="223"/>
      <c r="R796" s="223"/>
      <c r="S796" s="223"/>
      <c r="T796" s="223"/>
      <c r="U796" s="223"/>
      <c r="V796" s="227"/>
      <c r="W796" s="218"/>
      <c r="Y796" s="236"/>
    </row>
    <row r="797" spans="2:25" outlineLevel="1" x14ac:dyDescent="0.25">
      <c r="B797" s="465"/>
      <c r="C797" s="272"/>
      <c r="D797" s="272"/>
      <c r="E797" s="273"/>
      <c r="F797" s="299" t="s">
        <v>86</v>
      </c>
      <c r="G797" s="220"/>
      <c r="H797" s="222"/>
      <c r="I797" s="223"/>
      <c r="J797" s="223"/>
      <c r="K797" s="224"/>
      <c r="L797" s="225"/>
      <c r="M797" s="226"/>
      <c r="N797" s="223"/>
      <c r="O797" s="223"/>
      <c r="P797" s="223"/>
      <c r="Q797" s="223"/>
      <c r="R797" s="223"/>
      <c r="S797" s="223"/>
      <c r="T797" s="223"/>
      <c r="U797" s="223"/>
      <c r="V797" s="227"/>
      <c r="W797" s="218"/>
      <c r="Y797" s="236"/>
    </row>
    <row r="798" spans="2:25" x14ac:dyDescent="0.25">
      <c r="B798" s="465"/>
      <c r="C798" s="272"/>
      <c r="D798" s="272"/>
      <c r="E798" s="273" t="s">
        <v>87</v>
      </c>
      <c r="F798" s="273"/>
      <c r="G798" s="367">
        <f t="shared" ref="G798:W798" si="180">SUBTOTAL(9,G799:G800)</f>
        <v>0</v>
      </c>
      <c r="H798" s="369">
        <f t="shared" si="180"/>
        <v>0</v>
      </c>
      <c r="I798" s="369">
        <f t="shared" si="180"/>
        <v>0</v>
      </c>
      <c r="J798" s="369">
        <f t="shared" si="180"/>
        <v>0</v>
      </c>
      <c r="K798" s="370">
        <f t="shared" si="180"/>
        <v>0</v>
      </c>
      <c r="L798" s="363">
        <f t="shared" si="180"/>
        <v>0</v>
      </c>
      <c r="M798" s="364">
        <f t="shared" si="180"/>
        <v>0</v>
      </c>
      <c r="N798" s="364">
        <f t="shared" si="180"/>
        <v>0</v>
      </c>
      <c r="O798" s="364">
        <f t="shared" si="180"/>
        <v>0</v>
      </c>
      <c r="P798" s="364">
        <f t="shared" si="180"/>
        <v>0</v>
      </c>
      <c r="Q798" s="364">
        <f t="shared" si="180"/>
        <v>0</v>
      </c>
      <c r="R798" s="364">
        <f t="shared" si="180"/>
        <v>0</v>
      </c>
      <c r="S798" s="364">
        <f t="shared" si="180"/>
        <v>0</v>
      </c>
      <c r="T798" s="364">
        <f t="shared" si="180"/>
        <v>0</v>
      </c>
      <c r="U798" s="364">
        <f t="shared" si="180"/>
        <v>0</v>
      </c>
      <c r="V798" s="365">
        <f t="shared" si="180"/>
        <v>0</v>
      </c>
      <c r="W798" s="365">
        <f t="shared" si="180"/>
        <v>0</v>
      </c>
      <c r="Y798" s="238"/>
    </row>
    <row r="799" spans="2:25" outlineLevel="1" x14ac:dyDescent="0.25">
      <c r="B799" s="465"/>
      <c r="C799" s="272"/>
      <c r="D799" s="272"/>
      <c r="E799" s="273"/>
      <c r="F799" s="299" t="s">
        <v>88</v>
      </c>
      <c r="G799" s="220"/>
      <c r="H799" s="222"/>
      <c r="I799" s="223"/>
      <c r="J799" s="223"/>
      <c r="K799" s="224"/>
      <c r="L799" s="225"/>
      <c r="M799" s="226"/>
      <c r="N799" s="223"/>
      <c r="O799" s="223"/>
      <c r="P799" s="223"/>
      <c r="Q799" s="223"/>
      <c r="R799" s="223"/>
      <c r="S799" s="223"/>
      <c r="T799" s="223"/>
      <c r="U799" s="223"/>
      <c r="V799" s="227"/>
      <c r="W799" s="218"/>
      <c r="Y799" s="236"/>
    </row>
    <row r="800" spans="2:25" outlineLevel="1" x14ac:dyDescent="0.25">
      <c r="B800" s="465"/>
      <c r="C800" s="272"/>
      <c r="D800" s="272"/>
      <c r="E800" s="273"/>
      <c r="F800" s="299" t="s">
        <v>89</v>
      </c>
      <c r="G800" s="220"/>
      <c r="H800" s="222"/>
      <c r="I800" s="223"/>
      <c r="J800" s="223"/>
      <c r="K800" s="224"/>
      <c r="L800" s="225"/>
      <c r="M800" s="226"/>
      <c r="N800" s="223"/>
      <c r="O800" s="223"/>
      <c r="P800" s="223"/>
      <c r="Q800" s="223"/>
      <c r="R800" s="223"/>
      <c r="S800" s="223"/>
      <c r="T800" s="223"/>
      <c r="U800" s="223"/>
      <c r="V800" s="227"/>
      <c r="W800" s="218"/>
      <c r="Y800" s="236"/>
    </row>
    <row r="801" spans="1:25" x14ac:dyDescent="0.25">
      <c r="B801" s="465"/>
      <c r="C801" s="272"/>
      <c r="D801" s="272" t="s">
        <v>90</v>
      </c>
      <c r="E801" s="273"/>
      <c r="F801" s="273"/>
      <c r="G801" s="367">
        <f>SUBTOTAL(9,G802:G804)</f>
        <v>0</v>
      </c>
      <c r="H801" s="368">
        <f t="shared" ref="H801:W801" si="181">SUBTOTAL(9,H802:H804)</f>
        <v>0</v>
      </c>
      <c r="I801" s="369">
        <f t="shared" si="181"/>
        <v>0</v>
      </c>
      <c r="J801" s="369">
        <f t="shared" si="181"/>
        <v>0</v>
      </c>
      <c r="K801" s="370">
        <f t="shared" si="181"/>
        <v>0</v>
      </c>
      <c r="L801" s="364">
        <f t="shared" si="181"/>
        <v>0</v>
      </c>
      <c r="M801" s="364">
        <f t="shared" si="181"/>
        <v>0</v>
      </c>
      <c r="N801" s="364">
        <f t="shared" si="181"/>
        <v>0</v>
      </c>
      <c r="O801" s="364">
        <f t="shared" si="181"/>
        <v>0</v>
      </c>
      <c r="P801" s="364">
        <f t="shared" si="181"/>
        <v>0</v>
      </c>
      <c r="Q801" s="364">
        <f t="shared" si="181"/>
        <v>0</v>
      </c>
      <c r="R801" s="364">
        <f t="shared" si="181"/>
        <v>0</v>
      </c>
      <c r="S801" s="364">
        <f t="shared" si="181"/>
        <v>0</v>
      </c>
      <c r="T801" s="364">
        <f t="shared" si="181"/>
        <v>0</v>
      </c>
      <c r="U801" s="364">
        <f t="shared" si="181"/>
        <v>0</v>
      </c>
      <c r="V801" s="364">
        <f t="shared" si="181"/>
        <v>0</v>
      </c>
      <c r="W801" s="366">
        <f t="shared" si="181"/>
        <v>0</v>
      </c>
      <c r="Y801" s="238"/>
    </row>
    <row r="802" spans="1:25" outlineLevel="1" x14ac:dyDescent="0.25">
      <c r="B802" s="465"/>
      <c r="C802" s="272"/>
      <c r="D802" s="272"/>
      <c r="E802" s="273"/>
      <c r="F802" s="299" t="s">
        <v>91</v>
      </c>
      <c r="G802" s="220"/>
      <c r="H802" s="222"/>
      <c r="I802" s="223"/>
      <c r="J802" s="223"/>
      <c r="K802" s="224"/>
      <c r="L802" s="225"/>
      <c r="M802" s="226"/>
      <c r="N802" s="223"/>
      <c r="O802" s="223"/>
      <c r="P802" s="223"/>
      <c r="Q802" s="223"/>
      <c r="R802" s="223"/>
      <c r="S802" s="223"/>
      <c r="T802" s="223"/>
      <c r="U802" s="223"/>
      <c r="V802" s="227"/>
      <c r="W802" s="218"/>
      <c r="Y802" s="236"/>
    </row>
    <row r="803" spans="1:25" outlineLevel="1" x14ac:dyDescent="0.25">
      <c r="B803" s="465"/>
      <c r="C803" s="272"/>
      <c r="D803" s="272"/>
      <c r="E803" s="273"/>
      <c r="F803" s="299" t="s">
        <v>92</v>
      </c>
      <c r="G803" s="220"/>
      <c r="H803" s="222"/>
      <c r="I803" s="223"/>
      <c r="J803" s="223"/>
      <c r="K803" s="224"/>
      <c r="L803" s="225"/>
      <c r="M803" s="226"/>
      <c r="N803" s="223"/>
      <c r="O803" s="223"/>
      <c r="P803" s="223"/>
      <c r="Q803" s="223"/>
      <c r="R803" s="223"/>
      <c r="S803" s="223"/>
      <c r="T803" s="223"/>
      <c r="U803" s="223"/>
      <c r="V803" s="227"/>
      <c r="W803" s="218"/>
      <c r="Y803" s="236"/>
    </row>
    <row r="804" spans="1:25" outlineLevel="1" x14ac:dyDescent="0.25">
      <c r="B804" s="465"/>
      <c r="C804" s="272"/>
      <c r="D804" s="272"/>
      <c r="E804" s="273"/>
      <c r="F804" s="299" t="s">
        <v>93</v>
      </c>
      <c r="G804" s="220"/>
      <c r="H804" s="222"/>
      <c r="I804" s="223"/>
      <c r="J804" s="223"/>
      <c r="K804" s="224"/>
      <c r="L804" s="225"/>
      <c r="M804" s="226"/>
      <c r="N804" s="223"/>
      <c r="O804" s="223"/>
      <c r="P804" s="223"/>
      <c r="Q804" s="223"/>
      <c r="R804" s="223"/>
      <c r="S804" s="223"/>
      <c r="T804" s="223"/>
      <c r="U804" s="223"/>
      <c r="V804" s="227"/>
      <c r="W804" s="218"/>
      <c r="Y804" s="236"/>
    </row>
    <row r="805" spans="1:25" x14ac:dyDescent="0.25">
      <c r="B805" s="465"/>
      <c r="C805" s="275"/>
      <c r="D805" s="272" t="s">
        <v>94</v>
      </c>
      <c r="E805" s="273"/>
      <c r="F805" s="273"/>
      <c r="G805" s="367">
        <f>SUBTOTAL(9,G806:G807)</f>
        <v>0</v>
      </c>
      <c r="H805" s="368"/>
      <c r="I805" s="369"/>
      <c r="J805" s="369"/>
      <c r="K805" s="370"/>
      <c r="L805" s="363"/>
      <c r="M805" s="364"/>
      <c r="N805" s="364"/>
      <c r="O805" s="364"/>
      <c r="P805" s="364"/>
      <c r="Q805" s="364"/>
      <c r="R805" s="364"/>
      <c r="S805" s="364"/>
      <c r="T805" s="364"/>
      <c r="U805" s="364"/>
      <c r="V805" s="365"/>
      <c r="W805" s="365"/>
      <c r="Y805" s="238"/>
    </row>
    <row r="806" spans="1:25" outlineLevel="1" x14ac:dyDescent="0.25">
      <c r="B806" s="465"/>
      <c r="C806" s="272"/>
      <c r="D806" s="272"/>
      <c r="E806" s="273"/>
      <c r="F806" s="299" t="s">
        <v>95</v>
      </c>
      <c r="G806" s="220"/>
      <c r="H806" s="368"/>
      <c r="I806" s="369"/>
      <c r="J806" s="369"/>
      <c r="K806" s="370"/>
      <c r="L806" s="363"/>
      <c r="M806" s="364"/>
      <c r="N806" s="364"/>
      <c r="O806" s="364"/>
      <c r="P806" s="364"/>
      <c r="Q806" s="364"/>
      <c r="R806" s="364"/>
      <c r="S806" s="364"/>
      <c r="T806" s="364"/>
      <c r="U806" s="364"/>
      <c r="V806" s="365"/>
      <c r="W806" s="365"/>
      <c r="Y806" s="236"/>
    </row>
    <row r="807" spans="1:25" outlineLevel="1" x14ac:dyDescent="0.25">
      <c r="B807" s="465"/>
      <c r="C807" s="272"/>
      <c r="D807" s="272"/>
      <c r="E807" s="273"/>
      <c r="F807" s="299" t="s">
        <v>96</v>
      </c>
      <c r="G807" s="220"/>
      <c r="H807" s="368"/>
      <c r="I807" s="369"/>
      <c r="J807" s="369"/>
      <c r="K807" s="370"/>
      <c r="L807" s="363"/>
      <c r="M807" s="364"/>
      <c r="N807" s="364"/>
      <c r="O807" s="364"/>
      <c r="P807" s="364"/>
      <c r="Q807" s="364"/>
      <c r="R807" s="364"/>
      <c r="S807" s="364"/>
      <c r="T807" s="364"/>
      <c r="U807" s="364"/>
      <c r="V807" s="365"/>
      <c r="W807" s="365"/>
      <c r="Y807" s="236"/>
    </row>
    <row r="808" spans="1:25" outlineLevel="1" x14ac:dyDescent="0.25">
      <c r="B808" s="465"/>
      <c r="C808" s="273"/>
      <c r="D808" s="272"/>
      <c r="E808" s="275"/>
      <c r="F808" s="273"/>
      <c r="G808" s="254"/>
      <c r="H808" s="368"/>
      <c r="I808" s="369"/>
      <c r="J808" s="369"/>
      <c r="K808" s="370"/>
      <c r="L808" s="364"/>
      <c r="M808" s="364"/>
      <c r="N808" s="364"/>
      <c r="O808" s="364"/>
      <c r="P808" s="364"/>
      <c r="Q808" s="364"/>
      <c r="R808" s="364"/>
      <c r="S808" s="364"/>
      <c r="T808" s="364"/>
      <c r="U808" s="364"/>
      <c r="V808" s="364"/>
      <c r="W808" s="366"/>
      <c r="Y808" s="353"/>
    </row>
    <row r="809" spans="1:25" outlineLevel="1" x14ac:dyDescent="0.25">
      <c r="B809" s="465"/>
      <c r="C809" s="272" t="s">
        <v>324</v>
      </c>
      <c r="D809" s="272"/>
      <c r="E809" s="275"/>
      <c r="F809" s="273"/>
      <c r="G809" s="41">
        <f>SUBTOTAL(9,G810:G812)</f>
        <v>0</v>
      </c>
      <c r="H809" s="368">
        <f t="shared" ref="H809:W809" si="182">SUBTOTAL(9,H810:H812)</f>
        <v>0</v>
      </c>
      <c r="I809" s="369">
        <f t="shared" si="182"/>
        <v>0</v>
      </c>
      <c r="J809" s="369">
        <f t="shared" si="182"/>
        <v>0</v>
      </c>
      <c r="K809" s="370">
        <f t="shared" si="182"/>
        <v>0</v>
      </c>
      <c r="L809" s="364">
        <f t="shared" si="182"/>
        <v>0</v>
      </c>
      <c r="M809" s="364">
        <f t="shared" si="182"/>
        <v>0</v>
      </c>
      <c r="N809" s="364">
        <f t="shared" si="182"/>
        <v>0</v>
      </c>
      <c r="O809" s="364">
        <f t="shared" si="182"/>
        <v>0</v>
      </c>
      <c r="P809" s="364">
        <f t="shared" si="182"/>
        <v>0</v>
      </c>
      <c r="Q809" s="364">
        <f t="shared" si="182"/>
        <v>0</v>
      </c>
      <c r="R809" s="364">
        <f t="shared" si="182"/>
        <v>0</v>
      </c>
      <c r="S809" s="364">
        <f t="shared" si="182"/>
        <v>0</v>
      </c>
      <c r="T809" s="364">
        <f t="shared" si="182"/>
        <v>0</v>
      </c>
      <c r="U809" s="364">
        <f t="shared" si="182"/>
        <v>0</v>
      </c>
      <c r="V809" s="364">
        <f t="shared" si="182"/>
        <v>0</v>
      </c>
      <c r="W809" s="366">
        <f t="shared" si="182"/>
        <v>0</v>
      </c>
      <c r="Y809" s="354"/>
    </row>
    <row r="810" spans="1:25" outlineLevel="1" x14ac:dyDescent="0.25">
      <c r="B810" s="465"/>
      <c r="C810" s="273"/>
      <c r="D810" s="272"/>
      <c r="E810" s="275"/>
      <c r="F810" s="459" t="s">
        <v>150</v>
      </c>
      <c r="G810" s="218"/>
      <c r="H810" s="222"/>
      <c r="I810" s="223"/>
      <c r="J810" s="223"/>
      <c r="K810" s="224"/>
      <c r="L810" s="225"/>
      <c r="M810" s="226"/>
      <c r="N810" s="223"/>
      <c r="O810" s="223"/>
      <c r="P810" s="223"/>
      <c r="Q810" s="223"/>
      <c r="R810" s="223"/>
      <c r="S810" s="223"/>
      <c r="T810" s="223"/>
      <c r="U810" s="223"/>
      <c r="V810" s="227"/>
      <c r="W810" s="218"/>
      <c r="Y810" s="236"/>
    </row>
    <row r="811" spans="1:25" outlineLevel="1" x14ac:dyDescent="0.25">
      <c r="B811" s="465"/>
      <c r="C811" s="273"/>
      <c r="D811" s="272"/>
      <c r="E811" s="275"/>
      <c r="F811" s="459" t="s">
        <v>151</v>
      </c>
      <c r="G811" s="218"/>
      <c r="H811" s="222"/>
      <c r="I811" s="223"/>
      <c r="J811" s="223"/>
      <c r="K811" s="224"/>
      <c r="L811" s="225"/>
      <c r="M811" s="226"/>
      <c r="N811" s="223"/>
      <c r="O811" s="223"/>
      <c r="P811" s="223"/>
      <c r="Q811" s="223"/>
      <c r="R811" s="223"/>
      <c r="S811" s="223"/>
      <c r="T811" s="223"/>
      <c r="U811" s="223"/>
      <c r="V811" s="227"/>
      <c r="W811" s="218"/>
      <c r="Y811" s="236"/>
    </row>
    <row r="812" spans="1:25" outlineLevel="1" x14ac:dyDescent="0.25">
      <c r="B812" s="465"/>
      <c r="C812" s="273"/>
      <c r="D812" s="272"/>
      <c r="E812" s="275"/>
      <c r="F812" s="459" t="s">
        <v>152</v>
      </c>
      <c r="G812" s="218"/>
      <c r="H812" s="222"/>
      <c r="I812" s="223"/>
      <c r="J812" s="223"/>
      <c r="K812" s="224"/>
      <c r="L812" s="225"/>
      <c r="M812" s="226"/>
      <c r="N812" s="223"/>
      <c r="O812" s="223"/>
      <c r="P812" s="223"/>
      <c r="Q812" s="223"/>
      <c r="R812" s="223"/>
      <c r="S812" s="223"/>
      <c r="T812" s="223"/>
      <c r="U812" s="223"/>
      <c r="V812" s="227"/>
      <c r="W812" s="218"/>
      <c r="Y812" s="236"/>
    </row>
    <row r="813" spans="1:25" x14ac:dyDescent="0.25">
      <c r="B813" s="465"/>
      <c r="C813" s="272"/>
      <c r="D813" s="272"/>
      <c r="E813" s="273"/>
      <c r="F813" s="273"/>
      <c r="G813" s="367"/>
      <c r="H813" s="369"/>
      <c r="I813" s="369"/>
      <c r="J813" s="369"/>
      <c r="K813" s="370"/>
      <c r="L813" s="363"/>
      <c r="M813" s="364"/>
      <c r="N813" s="364"/>
      <c r="O813" s="364"/>
      <c r="P813" s="364"/>
      <c r="Q813" s="364"/>
      <c r="R813" s="364"/>
      <c r="S813" s="364"/>
      <c r="T813" s="364"/>
      <c r="U813" s="364"/>
      <c r="V813" s="365"/>
      <c r="W813" s="365"/>
      <c r="Y813" s="235"/>
    </row>
    <row r="814" spans="1:25" s="79" customFormat="1" ht="16.2" thickBot="1" x14ac:dyDescent="0.3">
      <c r="A814" s="51"/>
      <c r="B814" s="279" t="s">
        <v>325</v>
      </c>
      <c r="C814" s="483"/>
      <c r="D814" s="483"/>
      <c r="E814" s="483"/>
      <c r="F814" s="483"/>
      <c r="G814" s="54">
        <f>SUBTOTAL(9,G574:G813)</f>
        <v>0</v>
      </c>
      <c r="H814" s="55">
        <f t="shared" ref="H814:W814" si="183">SUBTOTAL(9,H574:H813)</f>
        <v>0</v>
      </c>
      <c r="I814" s="55">
        <f t="shared" si="183"/>
        <v>0</v>
      </c>
      <c r="J814" s="55">
        <f t="shared" si="183"/>
        <v>0</v>
      </c>
      <c r="K814" s="267">
        <f t="shared" si="183"/>
        <v>0</v>
      </c>
      <c r="L814" s="56">
        <f t="shared" si="183"/>
        <v>0</v>
      </c>
      <c r="M814" s="57">
        <f t="shared" si="183"/>
        <v>0</v>
      </c>
      <c r="N814" s="57">
        <f t="shared" si="183"/>
        <v>0</v>
      </c>
      <c r="O814" s="57">
        <f t="shared" si="183"/>
        <v>0</v>
      </c>
      <c r="P814" s="57">
        <f t="shared" si="183"/>
        <v>0</v>
      </c>
      <c r="Q814" s="57">
        <f t="shared" si="183"/>
        <v>0</v>
      </c>
      <c r="R814" s="57">
        <f t="shared" si="183"/>
        <v>0</v>
      </c>
      <c r="S814" s="57">
        <f t="shared" si="183"/>
        <v>0</v>
      </c>
      <c r="T814" s="57">
        <f t="shared" si="183"/>
        <v>0</v>
      </c>
      <c r="U814" s="57">
        <f t="shared" si="183"/>
        <v>0</v>
      </c>
      <c r="V814" s="58">
        <f t="shared" si="183"/>
        <v>0</v>
      </c>
      <c r="W814" s="58">
        <f t="shared" si="183"/>
        <v>0</v>
      </c>
      <c r="X814" s="51"/>
      <c r="Y814" s="357"/>
    </row>
    <row r="815" spans="1:25" ht="13.8" thickBot="1" x14ac:dyDescent="0.3">
      <c r="G815" s="89"/>
      <c r="H815" s="89"/>
      <c r="I815" s="89"/>
      <c r="J815" s="89"/>
      <c r="K815" s="89"/>
      <c r="L815" s="89"/>
      <c r="M815" s="89"/>
      <c r="N815" s="89"/>
      <c r="O815" s="89"/>
      <c r="P815" s="89"/>
      <c r="Q815" s="89"/>
      <c r="R815" s="89"/>
      <c r="S815" s="89"/>
      <c r="T815" s="89"/>
      <c r="U815" s="89"/>
      <c r="V815" s="89"/>
      <c r="W815" s="89"/>
      <c r="Y815" s="240"/>
    </row>
    <row r="816" spans="1:25" s="79" customFormat="1" ht="16.2" thickBot="1" x14ac:dyDescent="0.3">
      <c r="A816" s="51"/>
      <c r="B816" s="433" t="s">
        <v>326</v>
      </c>
      <c r="C816" s="475"/>
      <c r="D816" s="475"/>
      <c r="E816" s="475"/>
      <c r="F816" s="475"/>
      <c r="G816" s="490"/>
      <c r="H816" s="480"/>
      <c r="I816" s="480"/>
      <c r="J816" s="480"/>
      <c r="K816" s="480"/>
      <c r="L816" s="480"/>
      <c r="M816" s="481"/>
      <c r="N816" s="480"/>
      <c r="O816" s="480"/>
      <c r="P816" s="480"/>
      <c r="Q816" s="480"/>
      <c r="R816" s="480"/>
      <c r="S816" s="480"/>
      <c r="T816" s="480"/>
      <c r="U816" s="480"/>
      <c r="V816" s="480"/>
      <c r="W816" s="482"/>
      <c r="X816" s="51"/>
      <c r="Y816" s="519"/>
    </row>
    <row r="817" spans="1:25" s="79" customFormat="1" ht="12.75" customHeight="1" x14ac:dyDescent="0.25">
      <c r="A817" s="51"/>
      <c r="B817" s="295"/>
      <c r="C817" s="439" t="s">
        <v>327</v>
      </c>
      <c r="D817" s="273"/>
      <c r="E817" s="273"/>
      <c r="F817" s="273"/>
      <c r="G817" s="586"/>
      <c r="H817" s="364">
        <f t="shared" ref="H817:V817" si="184">SUBTOTAL(9,H818:H819)</f>
        <v>0</v>
      </c>
      <c r="I817" s="364">
        <f t="shared" si="184"/>
        <v>0</v>
      </c>
      <c r="J817" s="364">
        <f t="shared" si="184"/>
        <v>0</v>
      </c>
      <c r="K817" s="365">
        <f t="shared" si="184"/>
        <v>0</v>
      </c>
      <c r="L817" s="363">
        <f t="shared" si="184"/>
        <v>0</v>
      </c>
      <c r="M817" s="31">
        <f t="shared" si="184"/>
        <v>0</v>
      </c>
      <c r="N817" s="364">
        <f t="shared" si="184"/>
        <v>0</v>
      </c>
      <c r="O817" s="364">
        <f t="shared" si="184"/>
        <v>0</v>
      </c>
      <c r="P817" s="364">
        <f t="shared" si="184"/>
        <v>0</v>
      </c>
      <c r="Q817" s="364">
        <f t="shared" si="184"/>
        <v>0</v>
      </c>
      <c r="R817" s="364">
        <f t="shared" si="184"/>
        <v>0</v>
      </c>
      <c r="S817" s="364">
        <f t="shared" si="184"/>
        <v>0</v>
      </c>
      <c r="T817" s="364">
        <f t="shared" si="184"/>
        <v>0</v>
      </c>
      <c r="U817" s="364">
        <f t="shared" si="184"/>
        <v>0</v>
      </c>
      <c r="V817" s="364">
        <f t="shared" si="184"/>
        <v>0</v>
      </c>
      <c r="W817" s="586"/>
      <c r="X817" s="51"/>
      <c r="Y817" s="235"/>
    </row>
    <row r="818" spans="1:25" s="79" customFormat="1" ht="12.75" customHeight="1" x14ac:dyDescent="0.25">
      <c r="A818" s="51"/>
      <c r="B818" s="295"/>
      <c r="C818" s="273"/>
      <c r="D818" s="273"/>
      <c r="E818" s="273"/>
      <c r="F818" s="299" t="s">
        <v>328</v>
      </c>
      <c r="G818" s="254"/>
      <c r="H818" s="552"/>
      <c r="I818" s="544"/>
      <c r="J818" s="544"/>
      <c r="K818" s="545"/>
      <c r="L818" s="546"/>
      <c r="M818" s="547"/>
      <c r="N818" s="548"/>
      <c r="O818" s="548"/>
      <c r="P818" s="548"/>
      <c r="Q818" s="548"/>
      <c r="R818" s="548"/>
      <c r="S818" s="548"/>
      <c r="T818" s="548"/>
      <c r="U818" s="548"/>
      <c r="V818" s="549"/>
      <c r="W818" s="254"/>
      <c r="X818" s="51"/>
      <c r="Y818" s="236"/>
    </row>
    <row r="819" spans="1:25" s="79" customFormat="1" ht="12.75" customHeight="1" x14ac:dyDescent="0.25">
      <c r="A819" s="51"/>
      <c r="B819" s="295"/>
      <c r="C819" s="273"/>
      <c r="D819" s="273"/>
      <c r="E819" s="273"/>
      <c r="F819" s="299" t="s">
        <v>329</v>
      </c>
      <c r="G819" s="254"/>
      <c r="H819" s="552"/>
      <c r="I819" s="544"/>
      <c r="J819" s="544"/>
      <c r="K819" s="545"/>
      <c r="L819" s="546"/>
      <c r="M819" s="547"/>
      <c r="N819" s="548"/>
      <c r="O819" s="548"/>
      <c r="P819" s="548"/>
      <c r="Q819" s="548"/>
      <c r="R819" s="548"/>
      <c r="S819" s="548"/>
      <c r="T819" s="548"/>
      <c r="U819" s="548"/>
      <c r="V819" s="549"/>
      <c r="W819" s="254"/>
      <c r="X819" s="51"/>
      <c r="Y819" s="236"/>
    </row>
    <row r="820" spans="1:25" s="79" customFormat="1" ht="12.75" customHeight="1" x14ac:dyDescent="0.25">
      <c r="A820" s="51"/>
      <c r="B820" s="295"/>
      <c r="C820" s="273"/>
      <c r="D820" s="273"/>
      <c r="E820" s="273"/>
      <c r="F820" s="273"/>
      <c r="G820" s="254"/>
      <c r="H820" s="369"/>
      <c r="I820" s="369"/>
      <c r="J820" s="369"/>
      <c r="K820" s="370"/>
      <c r="L820" s="364"/>
      <c r="M820" s="364"/>
      <c r="N820" s="364"/>
      <c r="O820" s="364"/>
      <c r="P820" s="364"/>
      <c r="Q820" s="364"/>
      <c r="R820" s="364"/>
      <c r="S820" s="364"/>
      <c r="T820" s="364"/>
      <c r="U820" s="364"/>
      <c r="V820" s="364"/>
      <c r="W820" s="254"/>
      <c r="X820" s="51"/>
      <c r="Y820" s="237"/>
    </row>
    <row r="821" spans="1:25" s="79" customFormat="1" ht="15" x14ac:dyDescent="0.25">
      <c r="A821" s="51"/>
      <c r="B821" s="295"/>
      <c r="C821" s="439" t="s">
        <v>330</v>
      </c>
      <c r="D821" s="272"/>
      <c r="E821" s="275"/>
      <c r="F821" s="273"/>
      <c r="G821" s="254"/>
      <c r="H821" s="364"/>
      <c r="I821" s="364"/>
      <c r="J821" s="364"/>
      <c r="K821" s="365"/>
      <c r="L821" s="363"/>
      <c r="M821" s="31"/>
      <c r="N821" s="364"/>
      <c r="O821" s="364"/>
      <c r="P821" s="364"/>
      <c r="Q821" s="364"/>
      <c r="R821" s="364"/>
      <c r="S821" s="364"/>
      <c r="T821" s="364"/>
      <c r="U821" s="364"/>
      <c r="V821" s="364"/>
      <c r="W821" s="254"/>
      <c r="X821" s="51"/>
      <c r="Y821" s="235"/>
    </row>
    <row r="822" spans="1:25" s="79" customFormat="1" ht="12.75" customHeight="1" x14ac:dyDescent="0.25">
      <c r="A822" s="51"/>
      <c r="B822" s="295"/>
      <c r="C822" s="273"/>
      <c r="D822" s="272" t="s">
        <v>98</v>
      </c>
      <c r="E822" s="275"/>
      <c r="F822" s="273"/>
      <c r="G822" s="254"/>
      <c r="H822" s="364">
        <f t="shared" ref="H822:V822" si="185">SUBTOTAL(9,H823:H826)</f>
        <v>0</v>
      </c>
      <c r="I822" s="364">
        <f t="shared" si="185"/>
        <v>0</v>
      </c>
      <c r="J822" s="364">
        <f t="shared" si="185"/>
        <v>0</v>
      </c>
      <c r="K822" s="365">
        <f t="shared" si="185"/>
        <v>0</v>
      </c>
      <c r="L822" s="363">
        <f t="shared" si="185"/>
        <v>0</v>
      </c>
      <c r="M822" s="31">
        <f t="shared" si="185"/>
        <v>0</v>
      </c>
      <c r="N822" s="364">
        <f t="shared" si="185"/>
        <v>0</v>
      </c>
      <c r="O822" s="364">
        <f t="shared" si="185"/>
        <v>0</v>
      </c>
      <c r="P822" s="364">
        <f t="shared" si="185"/>
        <v>0</v>
      </c>
      <c r="Q822" s="364">
        <f t="shared" si="185"/>
        <v>0</v>
      </c>
      <c r="R822" s="364">
        <f t="shared" si="185"/>
        <v>0</v>
      </c>
      <c r="S822" s="364">
        <f t="shared" si="185"/>
        <v>0</v>
      </c>
      <c r="T822" s="364">
        <f t="shared" si="185"/>
        <v>0</v>
      </c>
      <c r="U822" s="364">
        <f t="shared" si="185"/>
        <v>0</v>
      </c>
      <c r="V822" s="364">
        <f t="shared" si="185"/>
        <v>0</v>
      </c>
      <c r="W822" s="254"/>
      <c r="X822" s="51"/>
      <c r="Y822" s="235"/>
    </row>
    <row r="823" spans="1:25" s="79" customFormat="1" ht="12.75" customHeight="1" outlineLevel="1" x14ac:dyDescent="0.25">
      <c r="A823" s="51"/>
      <c r="B823" s="295"/>
      <c r="C823" s="273"/>
      <c r="D823" s="272"/>
      <c r="E823" s="273"/>
      <c r="F823" s="299" t="s">
        <v>331</v>
      </c>
      <c r="G823" s="254"/>
      <c r="H823" s="552"/>
      <c r="I823" s="544"/>
      <c r="J823" s="544"/>
      <c r="K823" s="545"/>
      <c r="L823" s="562"/>
      <c r="M823" s="547"/>
      <c r="N823" s="548"/>
      <c r="O823" s="548"/>
      <c r="P823" s="548"/>
      <c r="Q823" s="548"/>
      <c r="R823" s="548"/>
      <c r="S823" s="548"/>
      <c r="T823" s="548"/>
      <c r="U823" s="548"/>
      <c r="V823" s="549"/>
      <c r="W823" s="254"/>
      <c r="X823" s="51"/>
      <c r="Y823" s="236"/>
    </row>
    <row r="824" spans="1:25" s="79" customFormat="1" ht="12.75" customHeight="1" outlineLevel="1" x14ac:dyDescent="0.25">
      <c r="A824" s="51"/>
      <c r="B824" s="295"/>
      <c r="C824" s="273"/>
      <c r="D824" s="272"/>
      <c r="E824" s="273"/>
      <c r="F824" s="299" t="s">
        <v>332</v>
      </c>
      <c r="G824" s="254"/>
      <c r="H824" s="552"/>
      <c r="I824" s="544"/>
      <c r="J824" s="544"/>
      <c r="K824" s="545"/>
      <c r="L824" s="562"/>
      <c r="M824" s="547"/>
      <c r="N824" s="548"/>
      <c r="O824" s="548"/>
      <c r="P824" s="548"/>
      <c r="Q824" s="548"/>
      <c r="R824" s="548"/>
      <c r="S824" s="548"/>
      <c r="T824" s="548"/>
      <c r="U824" s="548"/>
      <c r="V824" s="549"/>
      <c r="W824" s="254"/>
      <c r="X824" s="51"/>
      <c r="Y824" s="236"/>
    </row>
    <row r="825" spans="1:25" s="79" customFormat="1" ht="12.75" customHeight="1" outlineLevel="1" x14ac:dyDescent="0.25">
      <c r="A825" s="51"/>
      <c r="B825" s="295"/>
      <c r="C825" s="273"/>
      <c r="D825" s="272"/>
      <c r="E825" s="273"/>
      <c r="F825" s="299" t="s">
        <v>333</v>
      </c>
      <c r="G825" s="254"/>
      <c r="H825" s="552"/>
      <c r="I825" s="544"/>
      <c r="J825" s="544"/>
      <c r="K825" s="545"/>
      <c r="L825" s="562"/>
      <c r="M825" s="547"/>
      <c r="N825" s="548"/>
      <c r="O825" s="548"/>
      <c r="P825" s="548"/>
      <c r="Q825" s="548"/>
      <c r="R825" s="548"/>
      <c r="S825" s="548"/>
      <c r="T825" s="548"/>
      <c r="U825" s="548"/>
      <c r="V825" s="549"/>
      <c r="W825" s="254"/>
      <c r="X825" s="51"/>
      <c r="Y825" s="236"/>
    </row>
    <row r="826" spans="1:25" s="79" customFormat="1" ht="12.75" customHeight="1" outlineLevel="1" x14ac:dyDescent="0.25">
      <c r="A826" s="51"/>
      <c r="B826" s="295"/>
      <c r="C826" s="273"/>
      <c r="D826" s="272"/>
      <c r="E826" s="273"/>
      <c r="F826" s="299" t="s">
        <v>334</v>
      </c>
      <c r="G826" s="254"/>
      <c r="H826" s="552"/>
      <c r="I826" s="544"/>
      <c r="J826" s="544"/>
      <c r="K826" s="545"/>
      <c r="L826" s="562"/>
      <c r="M826" s="547"/>
      <c r="N826" s="548"/>
      <c r="O826" s="548"/>
      <c r="P826" s="548"/>
      <c r="Q826" s="548"/>
      <c r="R826" s="548"/>
      <c r="S826" s="548"/>
      <c r="T826" s="548"/>
      <c r="U826" s="548"/>
      <c r="V826" s="549"/>
      <c r="W826" s="254"/>
      <c r="X826" s="51"/>
      <c r="Y826" s="236"/>
    </row>
    <row r="827" spans="1:25" s="79" customFormat="1" ht="12.75" customHeight="1" x14ac:dyDescent="0.25">
      <c r="A827" s="51"/>
      <c r="B827" s="295"/>
      <c r="C827" s="273"/>
      <c r="D827" s="272" t="s">
        <v>109</v>
      </c>
      <c r="E827" s="275"/>
      <c r="F827" s="273"/>
      <c r="G827" s="254"/>
      <c r="H827" s="364">
        <f t="shared" ref="H827:V827" si="186">SUBTOTAL(9,H828:H831)</f>
        <v>0</v>
      </c>
      <c r="I827" s="364">
        <f t="shared" si="186"/>
        <v>0</v>
      </c>
      <c r="J827" s="364">
        <f t="shared" si="186"/>
        <v>0</v>
      </c>
      <c r="K827" s="365">
        <f t="shared" si="186"/>
        <v>0</v>
      </c>
      <c r="L827" s="363">
        <f t="shared" si="186"/>
        <v>0</v>
      </c>
      <c r="M827" s="31">
        <f t="shared" si="186"/>
        <v>0</v>
      </c>
      <c r="N827" s="364">
        <f t="shared" si="186"/>
        <v>0</v>
      </c>
      <c r="O827" s="364">
        <f t="shared" si="186"/>
        <v>0</v>
      </c>
      <c r="P827" s="364">
        <f t="shared" si="186"/>
        <v>0</v>
      </c>
      <c r="Q827" s="364">
        <f t="shared" si="186"/>
        <v>0</v>
      </c>
      <c r="R827" s="364">
        <f t="shared" si="186"/>
        <v>0</v>
      </c>
      <c r="S827" s="364">
        <f t="shared" si="186"/>
        <v>0</v>
      </c>
      <c r="T827" s="364">
        <f t="shared" si="186"/>
        <v>0</v>
      </c>
      <c r="U827" s="364">
        <f t="shared" si="186"/>
        <v>0</v>
      </c>
      <c r="V827" s="364">
        <f t="shared" si="186"/>
        <v>0</v>
      </c>
      <c r="W827" s="254"/>
      <c r="X827" s="51"/>
      <c r="Y827" s="235"/>
    </row>
    <row r="828" spans="1:25" s="79" customFormat="1" ht="12.75" customHeight="1" outlineLevel="1" x14ac:dyDescent="0.25">
      <c r="A828" s="51"/>
      <c r="B828" s="295"/>
      <c r="C828" s="273"/>
      <c r="D828" s="272"/>
      <c r="E828" s="275"/>
      <c r="F828" s="299" t="s">
        <v>331</v>
      </c>
      <c r="G828" s="254"/>
      <c r="H828" s="552"/>
      <c r="I828" s="544"/>
      <c r="J828" s="544"/>
      <c r="K828" s="545"/>
      <c r="L828" s="562"/>
      <c r="M828" s="547"/>
      <c r="N828" s="548"/>
      <c r="O828" s="548"/>
      <c r="P828" s="548"/>
      <c r="Q828" s="548"/>
      <c r="R828" s="548"/>
      <c r="S828" s="548"/>
      <c r="T828" s="548"/>
      <c r="U828" s="548"/>
      <c r="V828" s="549"/>
      <c r="W828" s="254"/>
      <c r="X828" s="51"/>
      <c r="Y828" s="236"/>
    </row>
    <row r="829" spans="1:25" s="79" customFormat="1" ht="12.75" customHeight="1" outlineLevel="1" x14ac:dyDescent="0.25">
      <c r="A829" s="51"/>
      <c r="B829" s="295"/>
      <c r="C829" s="273"/>
      <c r="D829" s="272"/>
      <c r="E829" s="275"/>
      <c r="F829" s="299" t="s">
        <v>332</v>
      </c>
      <c r="G829" s="254"/>
      <c r="H829" s="552"/>
      <c r="I829" s="544"/>
      <c r="J829" s="544"/>
      <c r="K829" s="545"/>
      <c r="L829" s="562"/>
      <c r="M829" s="547"/>
      <c r="N829" s="548"/>
      <c r="O829" s="548"/>
      <c r="P829" s="548"/>
      <c r="Q829" s="548"/>
      <c r="R829" s="548"/>
      <c r="S829" s="548"/>
      <c r="T829" s="548"/>
      <c r="U829" s="548"/>
      <c r="V829" s="549"/>
      <c r="W829" s="254"/>
      <c r="X829" s="51"/>
      <c r="Y829" s="236"/>
    </row>
    <row r="830" spans="1:25" s="79" customFormat="1" ht="12.75" customHeight="1" outlineLevel="1" x14ac:dyDescent="0.25">
      <c r="A830" s="51"/>
      <c r="B830" s="295"/>
      <c r="C830" s="273"/>
      <c r="D830" s="272"/>
      <c r="E830" s="275"/>
      <c r="F830" s="299" t="s">
        <v>333</v>
      </c>
      <c r="G830" s="254"/>
      <c r="H830" s="552"/>
      <c r="I830" s="544"/>
      <c r="J830" s="544"/>
      <c r="K830" s="545"/>
      <c r="L830" s="562"/>
      <c r="M830" s="547"/>
      <c r="N830" s="548"/>
      <c r="O830" s="548"/>
      <c r="P830" s="548"/>
      <c r="Q830" s="548"/>
      <c r="R830" s="548"/>
      <c r="S830" s="548"/>
      <c r="T830" s="548"/>
      <c r="U830" s="548"/>
      <c r="V830" s="549"/>
      <c r="W830" s="254"/>
      <c r="X830" s="51"/>
      <c r="Y830" s="236"/>
    </row>
    <row r="831" spans="1:25" s="79" customFormat="1" ht="12.75" customHeight="1" outlineLevel="1" x14ac:dyDescent="0.25">
      <c r="A831" s="51"/>
      <c r="B831" s="295"/>
      <c r="C831" s="273"/>
      <c r="D831" s="272"/>
      <c r="E831" s="275"/>
      <c r="F831" s="299" t="s">
        <v>335</v>
      </c>
      <c r="G831" s="254"/>
      <c r="H831" s="552"/>
      <c r="I831" s="544"/>
      <c r="J831" s="544"/>
      <c r="K831" s="545"/>
      <c r="L831" s="562"/>
      <c r="M831" s="547"/>
      <c r="N831" s="548"/>
      <c r="O831" s="548"/>
      <c r="P831" s="548"/>
      <c r="Q831" s="548"/>
      <c r="R831" s="548"/>
      <c r="S831" s="548"/>
      <c r="T831" s="548"/>
      <c r="U831" s="548"/>
      <c r="V831" s="549"/>
      <c r="W831" s="254"/>
      <c r="X831" s="51"/>
      <c r="Y831" s="236"/>
    </row>
    <row r="832" spans="1:25" s="79" customFormat="1" ht="12.75" customHeight="1" x14ac:dyDescent="0.25">
      <c r="A832" s="51"/>
      <c r="B832" s="295"/>
      <c r="C832" s="273"/>
      <c r="D832" s="272" t="s">
        <v>336</v>
      </c>
      <c r="E832" s="275"/>
      <c r="F832" s="273"/>
      <c r="G832" s="254"/>
      <c r="H832" s="364">
        <f t="shared" ref="H832:V832" si="187">SUBTOTAL(9,H833:H834)</f>
        <v>0</v>
      </c>
      <c r="I832" s="364">
        <f t="shared" si="187"/>
        <v>0</v>
      </c>
      <c r="J832" s="364">
        <f t="shared" si="187"/>
        <v>0</v>
      </c>
      <c r="K832" s="365">
        <f t="shared" si="187"/>
        <v>0</v>
      </c>
      <c r="L832" s="363">
        <f t="shared" si="187"/>
        <v>0</v>
      </c>
      <c r="M832" s="31">
        <f t="shared" si="187"/>
        <v>0</v>
      </c>
      <c r="N832" s="364">
        <f t="shared" si="187"/>
        <v>0</v>
      </c>
      <c r="O832" s="364">
        <f t="shared" si="187"/>
        <v>0</v>
      </c>
      <c r="P832" s="364">
        <f t="shared" si="187"/>
        <v>0</v>
      </c>
      <c r="Q832" s="364">
        <f t="shared" si="187"/>
        <v>0</v>
      </c>
      <c r="R832" s="364">
        <f t="shared" si="187"/>
        <v>0</v>
      </c>
      <c r="S832" s="364">
        <f t="shared" si="187"/>
        <v>0</v>
      </c>
      <c r="T832" s="364">
        <f t="shared" si="187"/>
        <v>0</v>
      </c>
      <c r="U832" s="364">
        <f t="shared" si="187"/>
        <v>0</v>
      </c>
      <c r="V832" s="364">
        <f t="shared" si="187"/>
        <v>0</v>
      </c>
      <c r="W832" s="254"/>
      <c r="X832" s="51"/>
      <c r="Y832" s="235"/>
    </row>
    <row r="833" spans="1:25" s="79" customFormat="1" ht="12.75" customHeight="1" outlineLevel="1" x14ac:dyDescent="0.25">
      <c r="A833" s="51"/>
      <c r="B833" s="295"/>
      <c r="C833" s="273"/>
      <c r="D833" s="272"/>
      <c r="E833" s="275"/>
      <c r="F833" s="299" t="s">
        <v>337</v>
      </c>
      <c r="G833" s="254"/>
      <c r="H833" s="552"/>
      <c r="I833" s="544"/>
      <c r="J833" s="544"/>
      <c r="K833" s="545"/>
      <c r="L833" s="562"/>
      <c r="M833" s="547"/>
      <c r="N833" s="548"/>
      <c r="O833" s="548"/>
      <c r="P833" s="548"/>
      <c r="Q833" s="548"/>
      <c r="R833" s="548"/>
      <c r="S833" s="548"/>
      <c r="T833" s="548"/>
      <c r="U833" s="548"/>
      <c r="V833" s="549"/>
      <c r="W833" s="254"/>
      <c r="X833" s="51"/>
      <c r="Y833" s="236"/>
    </row>
    <row r="834" spans="1:25" s="79" customFormat="1" ht="12.75" customHeight="1" outlineLevel="1" x14ac:dyDescent="0.25">
      <c r="A834" s="51"/>
      <c r="B834" s="295"/>
      <c r="C834" s="273"/>
      <c r="D834" s="272"/>
      <c r="E834" s="275"/>
      <c r="F834" s="299" t="s">
        <v>338</v>
      </c>
      <c r="G834" s="254"/>
      <c r="H834" s="552"/>
      <c r="I834" s="544"/>
      <c r="J834" s="544"/>
      <c r="K834" s="545"/>
      <c r="L834" s="562"/>
      <c r="M834" s="547"/>
      <c r="N834" s="548"/>
      <c r="O834" s="548"/>
      <c r="P834" s="548"/>
      <c r="Q834" s="548"/>
      <c r="R834" s="548"/>
      <c r="S834" s="548"/>
      <c r="T834" s="548"/>
      <c r="U834" s="548"/>
      <c r="V834" s="549"/>
      <c r="W834" s="254"/>
      <c r="X834" s="51"/>
      <c r="Y834" s="236"/>
    </row>
    <row r="835" spans="1:25" s="79" customFormat="1" ht="12.75" customHeight="1" x14ac:dyDescent="0.25">
      <c r="A835" s="51"/>
      <c r="B835" s="295"/>
      <c r="C835" s="273"/>
      <c r="D835" s="272" t="s">
        <v>339</v>
      </c>
      <c r="E835" s="273"/>
      <c r="F835" s="275"/>
      <c r="G835" s="254"/>
      <c r="H835" s="364">
        <f t="shared" ref="H835:V835" si="188">SUBTOTAL(9,H836:H840)</f>
        <v>0</v>
      </c>
      <c r="I835" s="364">
        <f t="shared" si="188"/>
        <v>0</v>
      </c>
      <c r="J835" s="364">
        <f t="shared" si="188"/>
        <v>0</v>
      </c>
      <c r="K835" s="365">
        <f t="shared" si="188"/>
        <v>0</v>
      </c>
      <c r="L835" s="363">
        <f t="shared" si="188"/>
        <v>0</v>
      </c>
      <c r="M835" s="31">
        <f t="shared" si="188"/>
        <v>0</v>
      </c>
      <c r="N835" s="364">
        <f t="shared" si="188"/>
        <v>0</v>
      </c>
      <c r="O835" s="364">
        <f t="shared" si="188"/>
        <v>0</v>
      </c>
      <c r="P835" s="364">
        <f t="shared" si="188"/>
        <v>0</v>
      </c>
      <c r="Q835" s="364">
        <f t="shared" si="188"/>
        <v>0</v>
      </c>
      <c r="R835" s="364">
        <f t="shared" si="188"/>
        <v>0</v>
      </c>
      <c r="S835" s="364">
        <f t="shared" si="188"/>
        <v>0</v>
      </c>
      <c r="T835" s="364">
        <f t="shared" si="188"/>
        <v>0</v>
      </c>
      <c r="U835" s="364">
        <f t="shared" si="188"/>
        <v>0</v>
      </c>
      <c r="V835" s="364">
        <f t="shared" si="188"/>
        <v>0</v>
      </c>
      <c r="W835" s="254"/>
      <c r="X835" s="51"/>
      <c r="Y835" s="235"/>
    </row>
    <row r="836" spans="1:25" s="79" customFormat="1" ht="12.75" customHeight="1" outlineLevel="1" x14ac:dyDescent="0.25">
      <c r="A836" s="51"/>
      <c r="B836" s="295"/>
      <c r="C836" s="273"/>
      <c r="D836" s="272"/>
      <c r="E836" s="275"/>
      <c r="F836" s="299" t="s">
        <v>340</v>
      </c>
      <c r="G836" s="254"/>
      <c r="H836" s="552"/>
      <c r="I836" s="544"/>
      <c r="J836" s="544"/>
      <c r="K836" s="545"/>
      <c r="L836" s="562"/>
      <c r="M836" s="547"/>
      <c r="N836" s="548"/>
      <c r="O836" s="548"/>
      <c r="P836" s="548"/>
      <c r="Q836" s="548"/>
      <c r="R836" s="548"/>
      <c r="S836" s="548"/>
      <c r="T836" s="548"/>
      <c r="U836" s="548"/>
      <c r="V836" s="549"/>
      <c r="W836" s="254"/>
      <c r="X836" s="51"/>
      <c r="Y836" s="236"/>
    </row>
    <row r="837" spans="1:25" s="79" customFormat="1" ht="12.75" customHeight="1" outlineLevel="1" x14ac:dyDescent="0.25">
      <c r="A837" s="51"/>
      <c r="B837" s="295"/>
      <c r="C837" s="273"/>
      <c r="D837" s="272"/>
      <c r="E837" s="275"/>
      <c r="F837" s="299" t="s">
        <v>341</v>
      </c>
      <c r="G837" s="254"/>
      <c r="H837" s="552"/>
      <c r="I837" s="544"/>
      <c r="J837" s="544"/>
      <c r="K837" s="545"/>
      <c r="L837" s="562"/>
      <c r="M837" s="547"/>
      <c r="N837" s="548"/>
      <c r="O837" s="548"/>
      <c r="P837" s="548"/>
      <c r="Q837" s="548"/>
      <c r="R837" s="548"/>
      <c r="S837" s="548"/>
      <c r="T837" s="548"/>
      <c r="U837" s="548"/>
      <c r="V837" s="549"/>
      <c r="W837" s="254"/>
      <c r="X837" s="51"/>
      <c r="Y837" s="236"/>
    </row>
    <row r="838" spans="1:25" s="79" customFormat="1" ht="12.75" customHeight="1" outlineLevel="1" x14ac:dyDescent="0.25">
      <c r="A838" s="51"/>
      <c r="B838" s="295"/>
      <c r="C838" s="273"/>
      <c r="D838" s="272"/>
      <c r="E838" s="275"/>
      <c r="F838" s="299" t="s">
        <v>342</v>
      </c>
      <c r="G838" s="254"/>
      <c r="H838" s="552"/>
      <c r="I838" s="544"/>
      <c r="J838" s="544"/>
      <c r="K838" s="545"/>
      <c r="L838" s="562"/>
      <c r="M838" s="547"/>
      <c r="N838" s="548"/>
      <c r="O838" s="548"/>
      <c r="P838" s="548"/>
      <c r="Q838" s="548"/>
      <c r="R838" s="548"/>
      <c r="S838" s="548"/>
      <c r="T838" s="548"/>
      <c r="U838" s="548"/>
      <c r="V838" s="549"/>
      <c r="W838" s="254"/>
      <c r="X838" s="51"/>
      <c r="Y838" s="236"/>
    </row>
    <row r="839" spans="1:25" s="79" customFormat="1" ht="12.75" customHeight="1" outlineLevel="1" x14ac:dyDescent="0.25">
      <c r="A839" s="51"/>
      <c r="B839" s="295"/>
      <c r="C839" s="273"/>
      <c r="D839" s="272"/>
      <c r="E839" s="275"/>
      <c r="F839" s="299" t="s">
        <v>343</v>
      </c>
      <c r="G839" s="254"/>
      <c r="H839" s="552"/>
      <c r="I839" s="544"/>
      <c r="J839" s="544"/>
      <c r="K839" s="545"/>
      <c r="L839" s="562"/>
      <c r="M839" s="547"/>
      <c r="N839" s="548"/>
      <c r="O839" s="548"/>
      <c r="P839" s="548"/>
      <c r="Q839" s="548"/>
      <c r="R839" s="548"/>
      <c r="S839" s="548"/>
      <c r="T839" s="548"/>
      <c r="U839" s="548"/>
      <c r="V839" s="549"/>
      <c r="W839" s="254"/>
      <c r="X839" s="51"/>
      <c r="Y839" s="236"/>
    </row>
    <row r="840" spans="1:25" s="79" customFormat="1" ht="12.75" customHeight="1" outlineLevel="1" x14ac:dyDescent="0.25">
      <c r="A840" s="51"/>
      <c r="B840" s="295"/>
      <c r="C840" s="273"/>
      <c r="D840" s="272"/>
      <c r="E840" s="275"/>
      <c r="F840" s="299" t="s">
        <v>344</v>
      </c>
      <c r="G840" s="254"/>
      <c r="H840" s="552"/>
      <c r="I840" s="544"/>
      <c r="J840" s="544"/>
      <c r="K840" s="545"/>
      <c r="L840" s="562"/>
      <c r="M840" s="547"/>
      <c r="N840" s="548"/>
      <c r="O840" s="548"/>
      <c r="P840" s="548"/>
      <c r="Q840" s="548"/>
      <c r="R840" s="548"/>
      <c r="S840" s="548"/>
      <c r="T840" s="548"/>
      <c r="U840" s="548"/>
      <c r="V840" s="549"/>
      <c r="W840" s="254"/>
      <c r="X840" s="51"/>
      <c r="Y840" s="236"/>
    </row>
    <row r="841" spans="1:25" s="79" customFormat="1" ht="12.75" customHeight="1" x14ac:dyDescent="0.25">
      <c r="A841" s="51"/>
      <c r="B841" s="295"/>
      <c r="C841" s="273"/>
      <c r="D841" s="272" t="s">
        <v>345</v>
      </c>
      <c r="E841" s="272"/>
      <c r="F841" s="272"/>
      <c r="G841" s="254"/>
      <c r="H841" s="364">
        <f t="shared" ref="H841:V841" si="189">SUBTOTAL(9,H842:H846)</f>
        <v>0</v>
      </c>
      <c r="I841" s="364">
        <f t="shared" si="189"/>
        <v>0</v>
      </c>
      <c r="J841" s="364">
        <f t="shared" si="189"/>
        <v>0</v>
      </c>
      <c r="K841" s="365">
        <f t="shared" si="189"/>
        <v>0</v>
      </c>
      <c r="L841" s="363">
        <f t="shared" si="189"/>
        <v>0</v>
      </c>
      <c r="M841" s="31">
        <f t="shared" si="189"/>
        <v>0</v>
      </c>
      <c r="N841" s="364">
        <f t="shared" si="189"/>
        <v>0</v>
      </c>
      <c r="O841" s="364">
        <f t="shared" si="189"/>
        <v>0</v>
      </c>
      <c r="P841" s="364">
        <f t="shared" si="189"/>
        <v>0</v>
      </c>
      <c r="Q841" s="364">
        <f t="shared" si="189"/>
        <v>0</v>
      </c>
      <c r="R841" s="364">
        <f t="shared" si="189"/>
        <v>0</v>
      </c>
      <c r="S841" s="364">
        <f t="shared" si="189"/>
        <v>0</v>
      </c>
      <c r="T841" s="364">
        <f t="shared" si="189"/>
        <v>0</v>
      </c>
      <c r="U841" s="364">
        <f t="shared" si="189"/>
        <v>0</v>
      </c>
      <c r="V841" s="364">
        <f t="shared" si="189"/>
        <v>0</v>
      </c>
      <c r="W841" s="254"/>
      <c r="X841" s="51"/>
      <c r="Y841" s="235"/>
    </row>
    <row r="842" spans="1:25" s="79" customFormat="1" ht="12.75" customHeight="1" outlineLevel="1" x14ac:dyDescent="0.25">
      <c r="A842" s="51"/>
      <c r="B842" s="295"/>
      <c r="C842" s="273"/>
      <c r="D842" s="272"/>
      <c r="E842" s="275"/>
      <c r="F842" s="299" t="s">
        <v>346</v>
      </c>
      <c r="G842" s="254"/>
      <c r="H842" s="552"/>
      <c r="I842" s="544"/>
      <c r="J842" s="544"/>
      <c r="K842" s="545"/>
      <c r="L842" s="562"/>
      <c r="M842" s="547"/>
      <c r="N842" s="548"/>
      <c r="O842" s="548"/>
      <c r="P842" s="548"/>
      <c r="Q842" s="548"/>
      <c r="R842" s="548"/>
      <c r="S842" s="548"/>
      <c r="T842" s="548"/>
      <c r="U842" s="548"/>
      <c r="V842" s="549"/>
      <c r="W842" s="254"/>
      <c r="X842" s="51"/>
      <c r="Y842" s="236"/>
    </row>
    <row r="843" spans="1:25" s="79" customFormat="1" ht="12.75" customHeight="1" outlineLevel="1" x14ac:dyDescent="0.25">
      <c r="A843" s="51"/>
      <c r="B843" s="438"/>
      <c r="C843" s="273"/>
      <c r="D843" s="272"/>
      <c r="E843" s="275"/>
      <c r="F843" s="299" t="s">
        <v>347</v>
      </c>
      <c r="G843" s="254"/>
      <c r="H843" s="552"/>
      <c r="I843" s="544"/>
      <c r="J843" s="544"/>
      <c r="K843" s="545"/>
      <c r="L843" s="562"/>
      <c r="M843" s="547"/>
      <c r="N843" s="548"/>
      <c r="O843" s="548"/>
      <c r="P843" s="548"/>
      <c r="Q843" s="548"/>
      <c r="R843" s="548"/>
      <c r="S843" s="548"/>
      <c r="T843" s="548"/>
      <c r="U843" s="548"/>
      <c r="V843" s="549"/>
      <c r="W843" s="254"/>
      <c r="X843" s="51"/>
      <c r="Y843" s="236"/>
    </row>
    <row r="844" spans="1:25" s="79" customFormat="1" ht="12.75" customHeight="1" outlineLevel="1" x14ac:dyDescent="0.25">
      <c r="A844" s="51"/>
      <c r="B844" s="438"/>
      <c r="C844" s="273"/>
      <c r="D844" s="272"/>
      <c r="E844" s="275"/>
      <c r="F844" s="299" t="s">
        <v>348</v>
      </c>
      <c r="G844" s="254"/>
      <c r="H844" s="369">
        <f t="shared" ref="H844:V845" si="190">SUBTOTAL(9,H845:H846)</f>
        <v>0</v>
      </c>
      <c r="I844" s="369">
        <f t="shared" si="190"/>
        <v>0</v>
      </c>
      <c r="J844" s="369">
        <f t="shared" si="190"/>
        <v>0</v>
      </c>
      <c r="K844" s="370">
        <f t="shared" si="190"/>
        <v>0</v>
      </c>
      <c r="L844" s="364">
        <f t="shared" si="190"/>
        <v>0</v>
      </c>
      <c r="M844" s="364">
        <f t="shared" si="190"/>
        <v>0</v>
      </c>
      <c r="N844" s="364">
        <f t="shared" si="190"/>
        <v>0</v>
      </c>
      <c r="O844" s="364">
        <f t="shared" si="190"/>
        <v>0</v>
      </c>
      <c r="P844" s="364">
        <f t="shared" si="190"/>
        <v>0</v>
      </c>
      <c r="Q844" s="364">
        <f t="shared" si="190"/>
        <v>0</v>
      </c>
      <c r="R844" s="364">
        <f t="shared" si="190"/>
        <v>0</v>
      </c>
      <c r="S844" s="364">
        <f t="shared" si="190"/>
        <v>0</v>
      </c>
      <c r="T844" s="364">
        <f t="shared" si="190"/>
        <v>0</v>
      </c>
      <c r="U844" s="364">
        <f t="shared" si="190"/>
        <v>0</v>
      </c>
      <c r="V844" s="440">
        <f t="shared" si="190"/>
        <v>0</v>
      </c>
      <c r="W844" s="254"/>
      <c r="X844" s="51"/>
      <c r="Y844" s="236"/>
    </row>
    <row r="845" spans="1:25" s="79" customFormat="1" ht="12.75" customHeight="1" outlineLevel="1" x14ac:dyDescent="0.25">
      <c r="A845" s="51"/>
      <c r="B845" s="438"/>
      <c r="C845" s="273"/>
      <c r="D845" s="272"/>
      <c r="E845" s="275"/>
      <c r="F845" s="299" t="s">
        <v>349</v>
      </c>
      <c r="G845" s="254"/>
      <c r="H845" s="442">
        <f t="shared" si="190"/>
        <v>0</v>
      </c>
      <c r="I845" s="442">
        <f t="shared" si="190"/>
        <v>0</v>
      </c>
      <c r="J845" s="442">
        <f t="shared" si="190"/>
        <v>0</v>
      </c>
      <c r="K845" s="442">
        <f t="shared" si="190"/>
        <v>0</v>
      </c>
      <c r="L845" s="443">
        <f t="shared" si="190"/>
        <v>0</v>
      </c>
      <c r="M845" s="442">
        <f t="shared" si="190"/>
        <v>0</v>
      </c>
      <c r="N845" s="442">
        <f t="shared" si="190"/>
        <v>0</v>
      </c>
      <c r="O845" s="442">
        <f t="shared" si="190"/>
        <v>0</v>
      </c>
      <c r="P845" s="442">
        <f t="shared" si="190"/>
        <v>0</v>
      </c>
      <c r="Q845" s="442">
        <f t="shared" si="190"/>
        <v>0</v>
      </c>
      <c r="R845" s="442">
        <f t="shared" si="190"/>
        <v>0</v>
      </c>
      <c r="S845" s="442">
        <f t="shared" si="190"/>
        <v>0</v>
      </c>
      <c r="T845" s="442">
        <f t="shared" si="190"/>
        <v>0</v>
      </c>
      <c r="U845" s="442">
        <f t="shared" si="190"/>
        <v>0</v>
      </c>
      <c r="V845" s="442">
        <f t="shared" si="190"/>
        <v>0</v>
      </c>
      <c r="W845" s="254"/>
      <c r="X845" s="51"/>
      <c r="Y845" s="236"/>
    </row>
    <row r="846" spans="1:25" s="79" customFormat="1" ht="12.75" customHeight="1" outlineLevel="1" x14ac:dyDescent="0.25">
      <c r="A846" s="51"/>
      <c r="B846" s="438"/>
      <c r="C846" s="273"/>
      <c r="D846" s="272"/>
      <c r="E846" s="275"/>
      <c r="F846" s="299" t="s">
        <v>350</v>
      </c>
      <c r="G846" s="254"/>
      <c r="H846" s="552"/>
      <c r="I846" s="544"/>
      <c r="J846" s="544"/>
      <c r="K846" s="545"/>
      <c r="L846" s="562"/>
      <c r="M846" s="547"/>
      <c r="N846" s="548"/>
      <c r="O846" s="548"/>
      <c r="P846" s="548"/>
      <c r="Q846" s="548"/>
      <c r="R846" s="548"/>
      <c r="S846" s="548"/>
      <c r="T846" s="548"/>
      <c r="U846" s="548"/>
      <c r="V846" s="549"/>
      <c r="W846" s="254"/>
      <c r="X846" s="51"/>
      <c r="Y846" s="236"/>
    </row>
    <row r="847" spans="1:25" ht="12.75" customHeight="1" outlineLevel="1" x14ac:dyDescent="0.25">
      <c r="B847" s="465"/>
      <c r="C847" s="273"/>
      <c r="D847" s="272"/>
      <c r="E847" s="275"/>
      <c r="F847" s="273"/>
      <c r="G847" s="254"/>
      <c r="H847" s="369"/>
      <c r="I847" s="369"/>
      <c r="J847" s="369"/>
      <c r="K847" s="370"/>
      <c r="L847" s="364"/>
      <c r="M847" s="364"/>
      <c r="N847" s="364"/>
      <c r="O847" s="364"/>
      <c r="P847" s="364"/>
      <c r="Q847" s="364"/>
      <c r="R847" s="364"/>
      <c r="S847" s="364"/>
      <c r="T847" s="364"/>
      <c r="U847" s="364"/>
      <c r="V847" s="364"/>
      <c r="W847" s="254"/>
      <c r="Y847" s="235"/>
    </row>
    <row r="848" spans="1:25" outlineLevel="1" x14ac:dyDescent="0.25">
      <c r="B848" s="465"/>
      <c r="C848" s="272" t="s">
        <v>351</v>
      </c>
      <c r="D848" s="272"/>
      <c r="E848" s="275"/>
      <c r="F848" s="273"/>
      <c r="G848" s="367">
        <f>SUBTOTAL(9,G849:G851)</f>
        <v>0</v>
      </c>
      <c r="H848" s="369">
        <f>SUBTOTAL(9,H849:H851)</f>
        <v>0</v>
      </c>
      <c r="I848" s="369">
        <f t="shared" ref="I848:V848" si="191">SUBTOTAL(9,I849:I851)</f>
        <v>0</v>
      </c>
      <c r="J848" s="369">
        <f t="shared" si="191"/>
        <v>0</v>
      </c>
      <c r="K848" s="370">
        <f t="shared" si="191"/>
        <v>0</v>
      </c>
      <c r="L848" s="364">
        <f t="shared" si="191"/>
        <v>0</v>
      </c>
      <c r="M848" s="364">
        <f t="shared" si="191"/>
        <v>0</v>
      </c>
      <c r="N848" s="364">
        <f t="shared" si="191"/>
        <v>0</v>
      </c>
      <c r="O848" s="364">
        <f t="shared" si="191"/>
        <v>0</v>
      </c>
      <c r="P848" s="364">
        <f t="shared" si="191"/>
        <v>0</v>
      </c>
      <c r="Q848" s="364">
        <f t="shared" si="191"/>
        <v>0</v>
      </c>
      <c r="R848" s="364">
        <f t="shared" si="191"/>
        <v>0</v>
      </c>
      <c r="S848" s="364">
        <f t="shared" si="191"/>
        <v>0</v>
      </c>
      <c r="T848" s="364">
        <f t="shared" si="191"/>
        <v>0</v>
      </c>
      <c r="U848" s="364">
        <f t="shared" si="191"/>
        <v>0</v>
      </c>
      <c r="V848" s="364">
        <f t="shared" si="191"/>
        <v>0</v>
      </c>
      <c r="W848" s="367">
        <f>SUBTOTAL(9,W849:W851)</f>
        <v>0</v>
      </c>
      <c r="Y848" s="235"/>
    </row>
    <row r="849" spans="1:25" outlineLevel="1" x14ac:dyDescent="0.25">
      <c r="B849" s="465"/>
      <c r="C849" s="273"/>
      <c r="D849" s="272"/>
      <c r="E849" s="275"/>
      <c r="F849" s="299" t="s">
        <v>150</v>
      </c>
      <c r="G849" s="218"/>
      <c r="H849" s="225"/>
      <c r="I849" s="223"/>
      <c r="J849" s="223"/>
      <c r="K849" s="224"/>
      <c r="L849" s="225"/>
      <c r="M849" s="226"/>
      <c r="N849" s="223"/>
      <c r="O849" s="223"/>
      <c r="P849" s="223"/>
      <c r="Q849" s="223"/>
      <c r="R849" s="223"/>
      <c r="S849" s="223"/>
      <c r="T849" s="223"/>
      <c r="U849" s="223"/>
      <c r="V849" s="227"/>
      <c r="W849" s="218"/>
      <c r="Y849" s="236"/>
    </row>
    <row r="850" spans="1:25" outlineLevel="1" x14ac:dyDescent="0.25">
      <c r="B850" s="465"/>
      <c r="C850" s="273"/>
      <c r="D850" s="272"/>
      <c r="E850" s="275"/>
      <c r="F850" s="299" t="s">
        <v>151</v>
      </c>
      <c r="G850" s="218"/>
      <c r="H850" s="225"/>
      <c r="I850" s="223"/>
      <c r="J850" s="223"/>
      <c r="K850" s="224"/>
      <c r="L850" s="225"/>
      <c r="M850" s="226"/>
      <c r="N850" s="223"/>
      <c r="O850" s="223"/>
      <c r="P850" s="223"/>
      <c r="Q850" s="223"/>
      <c r="R850" s="223"/>
      <c r="S850" s="223"/>
      <c r="T850" s="223"/>
      <c r="U850" s="223"/>
      <c r="V850" s="227"/>
      <c r="W850" s="218"/>
      <c r="Y850" s="236"/>
    </row>
    <row r="851" spans="1:25" outlineLevel="1" x14ac:dyDescent="0.25">
      <c r="B851" s="465"/>
      <c r="C851" s="273"/>
      <c r="D851" s="272"/>
      <c r="E851" s="275"/>
      <c r="F851" s="299" t="s">
        <v>152</v>
      </c>
      <c r="G851" s="218"/>
      <c r="H851" s="225"/>
      <c r="I851" s="223"/>
      <c r="J851" s="223"/>
      <c r="K851" s="224"/>
      <c r="L851" s="225"/>
      <c r="M851" s="226"/>
      <c r="N851" s="223"/>
      <c r="O851" s="223"/>
      <c r="P851" s="223"/>
      <c r="Q851" s="223"/>
      <c r="R851" s="223"/>
      <c r="S851" s="223"/>
      <c r="T851" s="223"/>
      <c r="U851" s="223"/>
      <c r="V851" s="227"/>
      <c r="W851" s="218"/>
      <c r="Y851" s="236"/>
    </row>
    <row r="852" spans="1:25" outlineLevel="1" x14ac:dyDescent="0.25">
      <c r="B852" s="465"/>
      <c r="C852" s="273"/>
      <c r="D852" s="272"/>
      <c r="E852" s="275"/>
      <c r="F852" s="273"/>
      <c r="G852" s="254"/>
      <c r="H852" s="369"/>
      <c r="I852" s="369"/>
      <c r="J852" s="369"/>
      <c r="K852" s="370"/>
      <c r="L852" s="364"/>
      <c r="M852" s="364"/>
      <c r="N852" s="364"/>
      <c r="O852" s="364"/>
      <c r="P852" s="364"/>
      <c r="Q852" s="364"/>
      <c r="R852" s="364"/>
      <c r="S852" s="364"/>
      <c r="T852" s="364"/>
      <c r="U852" s="364"/>
      <c r="V852" s="364"/>
      <c r="W852" s="254"/>
      <c r="Y852" s="362"/>
    </row>
    <row r="853" spans="1:25" ht="13.8" outlineLevel="1" x14ac:dyDescent="0.25">
      <c r="B853" s="438"/>
      <c r="C853" s="439" t="s">
        <v>352</v>
      </c>
      <c r="D853" s="272"/>
      <c r="E853" s="275"/>
      <c r="F853" s="273"/>
      <c r="G853" s="366">
        <f>SUBTOTAL(9,G854:G855)</f>
        <v>0</v>
      </c>
      <c r="H853" s="364">
        <f>SUBTOTAL(9,H854:H855)</f>
        <v>0</v>
      </c>
      <c r="I853" s="364">
        <f t="shared" ref="I853:V853" si="192">SUBTOTAL(9,I854:I855)</f>
        <v>0</v>
      </c>
      <c r="J853" s="364">
        <f t="shared" si="192"/>
        <v>0</v>
      </c>
      <c r="K853" s="365">
        <f t="shared" si="192"/>
        <v>0</v>
      </c>
      <c r="L853" s="363">
        <f t="shared" si="192"/>
        <v>0</v>
      </c>
      <c r="M853" s="31">
        <f t="shared" si="192"/>
        <v>0</v>
      </c>
      <c r="N853" s="364">
        <f t="shared" si="192"/>
        <v>0</v>
      </c>
      <c r="O853" s="364">
        <f t="shared" si="192"/>
        <v>0</v>
      </c>
      <c r="P853" s="364">
        <f t="shared" si="192"/>
        <v>0</v>
      </c>
      <c r="Q853" s="364">
        <f t="shared" si="192"/>
        <v>0</v>
      </c>
      <c r="R853" s="364">
        <f t="shared" si="192"/>
        <v>0</v>
      </c>
      <c r="S853" s="364">
        <f t="shared" si="192"/>
        <v>0</v>
      </c>
      <c r="T853" s="364">
        <f t="shared" si="192"/>
        <v>0</v>
      </c>
      <c r="U853" s="364">
        <f t="shared" si="192"/>
        <v>0</v>
      </c>
      <c r="V853" s="364">
        <f t="shared" si="192"/>
        <v>0</v>
      </c>
      <c r="W853" s="366">
        <f t="shared" ref="W853" si="193">SUBTOTAL(9,W854:W855)</f>
        <v>0</v>
      </c>
      <c r="Y853" s="362"/>
    </row>
    <row r="854" spans="1:25" outlineLevel="1" x14ac:dyDescent="0.25">
      <c r="B854" s="438"/>
      <c r="C854" s="444"/>
      <c r="D854" s="272"/>
      <c r="E854" s="273"/>
      <c r="F854" s="299" t="s">
        <v>353</v>
      </c>
      <c r="G854" s="553"/>
      <c r="H854" s="552"/>
      <c r="I854" s="544"/>
      <c r="J854" s="544"/>
      <c r="K854" s="545"/>
      <c r="L854" s="562"/>
      <c r="M854" s="547"/>
      <c r="N854" s="548"/>
      <c r="O854" s="548"/>
      <c r="P854" s="548"/>
      <c r="Q854" s="548"/>
      <c r="R854" s="548"/>
      <c r="S854" s="548"/>
      <c r="T854" s="548"/>
      <c r="U854" s="548"/>
      <c r="V854" s="549"/>
      <c r="W854" s="550"/>
      <c r="Y854" s="236"/>
    </row>
    <row r="855" spans="1:25" outlineLevel="1" x14ac:dyDescent="0.25">
      <c r="B855" s="438"/>
      <c r="C855" s="444"/>
      <c r="D855" s="272"/>
      <c r="E855" s="273"/>
      <c r="F855" s="299" t="s">
        <v>354</v>
      </c>
      <c r="G855" s="553"/>
      <c r="H855" s="552"/>
      <c r="I855" s="544"/>
      <c r="J855" s="544"/>
      <c r="K855" s="545"/>
      <c r="L855" s="562"/>
      <c r="M855" s="547"/>
      <c r="N855" s="548"/>
      <c r="O855" s="548"/>
      <c r="P855" s="548"/>
      <c r="Q855" s="548"/>
      <c r="R855" s="548"/>
      <c r="S855" s="548"/>
      <c r="T855" s="548"/>
      <c r="U855" s="548"/>
      <c r="V855" s="549"/>
      <c r="W855" s="550"/>
      <c r="Y855" s="236"/>
    </row>
    <row r="856" spans="1:25" s="79" customFormat="1" ht="12.75" customHeight="1" thickBot="1" x14ac:dyDescent="0.3">
      <c r="A856" s="51"/>
      <c r="B856" s="502"/>
      <c r="C856" s="503"/>
      <c r="D856" s="445"/>
      <c r="E856" s="505"/>
      <c r="F856" s="503"/>
      <c r="G856" s="462"/>
      <c r="H856" s="498"/>
      <c r="I856" s="498"/>
      <c r="J856" s="498"/>
      <c r="K856" s="499"/>
      <c r="L856" s="500"/>
      <c r="M856" s="253"/>
      <c r="N856" s="498"/>
      <c r="O856" s="498"/>
      <c r="P856" s="498"/>
      <c r="Q856" s="498"/>
      <c r="R856" s="498"/>
      <c r="S856" s="498"/>
      <c r="T856" s="498"/>
      <c r="U856" s="498"/>
      <c r="V856" s="498"/>
      <c r="W856" s="462"/>
      <c r="X856" s="51"/>
      <c r="Y856" s="521"/>
    </row>
    <row r="857" spans="1:25" x14ac:dyDescent="0.25">
      <c r="B857" s="51"/>
      <c r="C857" s="51"/>
      <c r="D857" s="51"/>
      <c r="E857" s="51"/>
      <c r="F857" s="51"/>
      <c r="G857" s="51"/>
      <c r="J857" s="51"/>
      <c r="M857" s="51"/>
    </row>
    <row r="858" spans="1:25" ht="13.8" thickBot="1" x14ac:dyDescent="0.3">
      <c r="B858" s="51"/>
      <c r="C858" s="51"/>
      <c r="D858" s="51"/>
      <c r="E858" s="51"/>
      <c r="F858" s="51"/>
      <c r="G858" s="51"/>
      <c r="J858" s="51"/>
      <c r="M858" s="51"/>
    </row>
    <row r="859" spans="1:25" s="141" customFormat="1" ht="51" thickBot="1" x14ac:dyDescent="0.9">
      <c r="A859" s="211"/>
      <c r="B859" s="293" t="s">
        <v>355</v>
      </c>
      <c r="C859" s="294"/>
      <c r="D859" s="294"/>
      <c r="E859" s="294"/>
      <c r="F859" s="294"/>
      <c r="G859" s="294"/>
      <c r="H859" s="294"/>
      <c r="I859" s="294"/>
      <c r="J859" s="294"/>
      <c r="K859" s="294"/>
      <c r="L859" s="294"/>
      <c r="M859" s="294"/>
      <c r="N859" s="294"/>
      <c r="O859" s="294"/>
      <c r="P859" s="294"/>
      <c r="Q859" s="294"/>
      <c r="R859" s="294"/>
      <c r="S859" s="294"/>
      <c r="T859" s="294"/>
      <c r="U859" s="294"/>
      <c r="V859" s="294"/>
      <c r="W859" s="446"/>
    </row>
    <row r="860" spans="1:25" x14ac:dyDescent="0.25">
      <c r="A860" s="212"/>
      <c r="B860" s="51"/>
      <c r="C860" s="51"/>
      <c r="D860" s="51"/>
      <c r="E860" s="51"/>
      <c r="F860" s="51"/>
      <c r="G860" s="51"/>
      <c r="J860" s="51"/>
      <c r="M860" s="51"/>
    </row>
    <row r="861" spans="1:25" ht="16.2" thickBot="1" x14ac:dyDescent="0.3">
      <c r="A861" s="212"/>
      <c r="B861" s="61" t="s">
        <v>356</v>
      </c>
      <c r="F861" s="61" t="str">
        <f>F3</f>
        <v>Autres devises admissibles</v>
      </c>
      <c r="H861" s="17"/>
      <c r="I861" s="17"/>
      <c r="K861" s="17"/>
      <c r="L861" s="17"/>
      <c r="M861" s="94"/>
      <c r="N861" s="17"/>
      <c r="O861" s="17"/>
      <c r="P861" s="17"/>
      <c r="Q861" s="17"/>
      <c r="R861" s="17"/>
      <c r="S861" s="17"/>
      <c r="T861" s="17"/>
      <c r="U861" s="17"/>
      <c r="V861" s="17"/>
      <c r="W861" s="17"/>
      <c r="Y861" s="17"/>
    </row>
    <row r="862" spans="1:25" s="79" customFormat="1" ht="15.6" x14ac:dyDescent="0.3">
      <c r="A862" s="212"/>
      <c r="B862" s="61" t="s">
        <v>357</v>
      </c>
      <c r="C862" s="2"/>
      <c r="D862" s="2"/>
      <c r="E862" s="2"/>
      <c r="F862" s="61" t="str">
        <f>F4</f>
        <v>Nom de la banque</v>
      </c>
      <c r="G862" s="468"/>
      <c r="H862" s="447" t="s">
        <v>4</v>
      </c>
      <c r="I862" s="466"/>
      <c r="J862" s="466"/>
      <c r="K862" s="467"/>
      <c r="L862" s="501"/>
      <c r="M862" s="466"/>
      <c r="N862" s="466"/>
      <c r="O862" s="466"/>
      <c r="P862" s="466"/>
      <c r="Q862" s="466"/>
      <c r="R862" s="466"/>
      <c r="S862" s="466"/>
      <c r="T862" s="466"/>
      <c r="U862" s="466"/>
      <c r="V862" s="467"/>
      <c r="W862" s="470"/>
      <c r="X862" s="51"/>
      <c r="Y862"/>
    </row>
    <row r="863" spans="1:25" s="79" customFormat="1" ht="16.2" thickBot="1" x14ac:dyDescent="0.3">
      <c r="A863" s="212"/>
      <c r="B863" s="61" t="s">
        <v>358</v>
      </c>
      <c r="C863" s="2"/>
      <c r="D863" s="2"/>
      <c r="E863" s="2"/>
      <c r="F863" s="448">
        <f>F5</f>
        <v>45046</v>
      </c>
      <c r="G863" s="469"/>
      <c r="H863" s="449">
        <f>$F863+7</f>
        <v>45053</v>
      </c>
      <c r="I863" s="450">
        <f>$F863+14</f>
        <v>45060</v>
      </c>
      <c r="J863" s="450">
        <f>$F863+21</f>
        <v>45067</v>
      </c>
      <c r="K863" s="451">
        <f>IF(EOMONTH($F863,0)=$F863,EOMONTH(F863,1),DATE(YEAR(F863),MONTH(F863)+1,DAY($F863)))</f>
        <v>45077</v>
      </c>
      <c r="L863" s="450">
        <f>IF(EOMONTH($F863,0)=$F863,EOMONTH(K863,1),DATE(YEAR(F863),MONTH(F863)+2,DAY($F863)))</f>
        <v>45107</v>
      </c>
      <c r="M863" s="450">
        <f t="shared" ref="M863:V863" si="194">IF(EOMONTH($F863,0)=$F863,EOMONTH(L863,1),DATE(YEAR(L863),MONTH(L863)+1,DAY($F863)))</f>
        <v>45138</v>
      </c>
      <c r="N863" s="450">
        <f t="shared" si="194"/>
        <v>45169</v>
      </c>
      <c r="O863" s="450">
        <f t="shared" si="194"/>
        <v>45199</v>
      </c>
      <c r="P863" s="450">
        <f t="shared" si="194"/>
        <v>45230</v>
      </c>
      <c r="Q863" s="450">
        <f t="shared" si="194"/>
        <v>45260</v>
      </c>
      <c r="R863" s="450">
        <f t="shared" si="194"/>
        <v>45291</v>
      </c>
      <c r="S863" s="450">
        <f t="shared" si="194"/>
        <v>45322</v>
      </c>
      <c r="T863" s="450">
        <f t="shared" si="194"/>
        <v>45351</v>
      </c>
      <c r="U863" s="450">
        <f t="shared" si="194"/>
        <v>45382</v>
      </c>
      <c r="V863" s="450">
        <f t="shared" si="194"/>
        <v>45412</v>
      </c>
      <c r="W863" s="471"/>
      <c r="X863" s="51"/>
      <c r="Y863"/>
    </row>
    <row r="864" spans="1:25" s="80" customFormat="1" ht="16.2" thickBot="1" x14ac:dyDescent="0.3">
      <c r="A864" s="517"/>
      <c r="B864" s="270" t="s">
        <v>6</v>
      </c>
      <c r="C864" s="474"/>
      <c r="D864" s="474"/>
      <c r="E864" s="474"/>
      <c r="F864" s="474"/>
      <c r="G864" s="96" t="s">
        <v>7</v>
      </c>
      <c r="H864" s="72" t="str">
        <f>(H863-$F$5)&amp;" (Semaine 1)"</f>
        <v>7 (Semaine 1)</v>
      </c>
      <c r="I864" s="72" t="str">
        <f>I863-$F$5&amp;" (Semaine 2)"</f>
        <v>14 (Semaine 2)</v>
      </c>
      <c r="J864" s="72" t="str">
        <f>J863-$F$5&amp;" (Semaine 3)"</f>
        <v>21 (Semaine 3)</v>
      </c>
      <c r="K864" s="73" t="str">
        <f>K863-$F$5&amp;" (Semaine 4)"</f>
        <v>31 (Semaine 4)</v>
      </c>
      <c r="L864" s="71" t="str">
        <f>L863-$F$5&amp;" (Mois 2)"</f>
        <v>61 (Mois 2)</v>
      </c>
      <c r="M864" s="72" t="str">
        <f>M863-$F$5&amp;" (Mois 3)"</f>
        <v>92 (Mois 3)</v>
      </c>
      <c r="N864" s="72" t="str">
        <f>N863-$F$5&amp;" (Mois 4)"</f>
        <v>123 (Mois 4)</v>
      </c>
      <c r="O864" s="72" t="str">
        <f>O863-$F$5&amp;" (Mois 5)"</f>
        <v>153 (Mois 5)</v>
      </c>
      <c r="P864" s="72" t="str">
        <f>P863-$F$5&amp;" (Mois 6)"</f>
        <v>184 (Mois 6)</v>
      </c>
      <c r="Q864" s="72" t="str">
        <f>Q863-$F$5&amp;" (Mois 7)"</f>
        <v>214 (Mois 7)</v>
      </c>
      <c r="R864" s="72" t="str">
        <f>R863-$F$5&amp;" (Mois 8)"</f>
        <v>245 (Mois 8)</v>
      </c>
      <c r="S864" s="72" t="str">
        <f>S863-$F$5&amp;" (Mois 9)"</f>
        <v>276 (Mois 9)</v>
      </c>
      <c r="T864" s="72" t="str">
        <f>T863-$F$5&amp;" (Mois 10)"</f>
        <v>305 (Mois 10)</v>
      </c>
      <c r="U864" s="72" t="str">
        <f>U863-$F$5&amp;" (Mois 11)"</f>
        <v>336 (Mois 11)</v>
      </c>
      <c r="V864" s="73" t="str">
        <f>V863-$F$5&amp;" (Mois 12)"</f>
        <v>366 (Mois 12)</v>
      </c>
      <c r="W864" s="74" t="s">
        <v>8</v>
      </c>
      <c r="X864" s="87"/>
      <c r="Y864"/>
    </row>
    <row r="865" spans="1:25" s="79" customFormat="1" ht="16.2" thickBot="1" x14ac:dyDescent="0.3">
      <c r="A865" s="212"/>
      <c r="B865" s="433" t="s">
        <v>10</v>
      </c>
      <c r="C865" s="475"/>
      <c r="D865" s="475"/>
      <c r="E865" s="475"/>
      <c r="F865" s="475"/>
      <c r="G865" s="476"/>
      <c r="H865" s="476"/>
      <c r="I865" s="476"/>
      <c r="J865" s="476"/>
      <c r="K865" s="476"/>
      <c r="L865" s="476"/>
      <c r="M865" s="477"/>
      <c r="N865" s="476"/>
      <c r="O865" s="476"/>
      <c r="P865" s="476"/>
      <c r="Q865" s="476"/>
      <c r="R865" s="476"/>
      <c r="S865" s="476"/>
      <c r="T865" s="476"/>
      <c r="U865" s="476"/>
      <c r="V865" s="476"/>
      <c r="W865" s="478"/>
      <c r="X865" s="51"/>
      <c r="Y865"/>
    </row>
    <row r="866" spans="1:25" x14ac:dyDescent="0.25">
      <c r="A866" s="212"/>
      <c r="B866" s="465"/>
      <c r="C866" s="272" t="s">
        <v>11</v>
      </c>
      <c r="D866" s="272"/>
      <c r="E866" s="273"/>
      <c r="F866" s="273"/>
      <c r="G866" s="41"/>
      <c r="H866" s="364"/>
      <c r="I866" s="364"/>
      <c r="J866" s="364"/>
      <c r="K866" s="365"/>
      <c r="L866" s="363"/>
      <c r="M866" s="31"/>
      <c r="N866" s="364"/>
      <c r="O866" s="364"/>
      <c r="P866" s="364"/>
      <c r="Q866" s="364"/>
      <c r="R866" s="364"/>
      <c r="S866" s="364"/>
      <c r="T866" s="364"/>
      <c r="U866" s="364"/>
      <c r="V866" s="365"/>
      <c r="W866" s="366"/>
      <c r="Y866"/>
    </row>
    <row r="867" spans="1:25" x14ac:dyDescent="0.25">
      <c r="A867" s="212"/>
      <c r="B867" s="465"/>
      <c r="C867" s="272"/>
      <c r="D867" s="272"/>
      <c r="E867" s="273"/>
      <c r="F867" s="277" t="s">
        <v>12</v>
      </c>
      <c r="G867" s="101">
        <f>G9</f>
        <v>0</v>
      </c>
      <c r="H867" s="102">
        <f>G867</f>
        <v>0</v>
      </c>
      <c r="I867" s="364"/>
      <c r="J867" s="364"/>
      <c r="K867" s="365"/>
      <c r="L867" s="364"/>
      <c r="M867" s="31"/>
      <c r="N867" s="364"/>
      <c r="O867" s="364"/>
      <c r="P867" s="364"/>
      <c r="Q867" s="364"/>
      <c r="R867" s="364"/>
      <c r="S867" s="364"/>
      <c r="T867" s="364"/>
      <c r="U867" s="364"/>
      <c r="V867" s="364"/>
      <c r="W867" s="366"/>
      <c r="Y867"/>
    </row>
    <row r="868" spans="1:25" x14ac:dyDescent="0.25">
      <c r="A868" s="212"/>
      <c r="B868" s="465"/>
      <c r="C868" s="272"/>
      <c r="D868" s="272" t="s">
        <v>13</v>
      </c>
      <c r="E868" s="273"/>
      <c r="F868" s="273"/>
      <c r="G868" s="41">
        <f>SUBTOTAL(9,G869:G870)</f>
        <v>0</v>
      </c>
      <c r="H868" s="363">
        <f t="shared" ref="H868:W868" si="195">SUBTOTAL(9,H869:H870)</f>
        <v>0</v>
      </c>
      <c r="I868" s="364">
        <f t="shared" si="195"/>
        <v>0</v>
      </c>
      <c r="J868" s="364">
        <f t="shared" si="195"/>
        <v>0</v>
      </c>
      <c r="K868" s="365">
        <f t="shared" si="195"/>
        <v>0</v>
      </c>
      <c r="L868" s="364">
        <f t="shared" si="195"/>
        <v>0</v>
      </c>
      <c r="M868" s="31">
        <f t="shared" si="195"/>
        <v>0</v>
      </c>
      <c r="N868" s="31">
        <f t="shared" si="195"/>
        <v>0</v>
      </c>
      <c r="O868" s="31">
        <f t="shared" si="195"/>
        <v>0</v>
      </c>
      <c r="P868" s="31">
        <f t="shared" si="195"/>
        <v>0</v>
      </c>
      <c r="Q868" s="31">
        <f t="shared" si="195"/>
        <v>0</v>
      </c>
      <c r="R868" s="31">
        <f t="shared" si="195"/>
        <v>0</v>
      </c>
      <c r="S868" s="31">
        <f t="shared" si="195"/>
        <v>0</v>
      </c>
      <c r="T868" s="31">
        <f t="shared" si="195"/>
        <v>0</v>
      </c>
      <c r="U868" s="31">
        <f t="shared" si="195"/>
        <v>0</v>
      </c>
      <c r="V868" s="364">
        <f t="shared" si="195"/>
        <v>0</v>
      </c>
      <c r="W868" s="366">
        <f t="shared" si="195"/>
        <v>0</v>
      </c>
      <c r="Y868"/>
    </row>
    <row r="869" spans="1:25" outlineLevel="1" x14ac:dyDescent="0.25">
      <c r="A869" s="212"/>
      <c r="B869" s="465"/>
      <c r="C869" s="273"/>
      <c r="D869" s="275"/>
      <c r="E869" s="276"/>
      <c r="F869" s="274" t="s">
        <v>14</v>
      </c>
      <c r="G869" s="97">
        <f t="shared" ref="G869:V869" si="196">G11</f>
        <v>0</v>
      </c>
      <c r="H869" s="388">
        <f t="shared" si="196"/>
        <v>0</v>
      </c>
      <c r="I869" s="389">
        <f t="shared" si="196"/>
        <v>0</v>
      </c>
      <c r="J869" s="389">
        <f t="shared" si="196"/>
        <v>0</v>
      </c>
      <c r="K869" s="390">
        <f t="shared" si="196"/>
        <v>0</v>
      </c>
      <c r="L869" s="391">
        <f t="shared" si="196"/>
        <v>0</v>
      </c>
      <c r="M869" s="392">
        <f t="shared" si="196"/>
        <v>0</v>
      </c>
      <c r="N869" s="392">
        <f t="shared" si="196"/>
        <v>0</v>
      </c>
      <c r="O869" s="392">
        <f t="shared" si="196"/>
        <v>0</v>
      </c>
      <c r="P869" s="392">
        <f t="shared" si="196"/>
        <v>0</v>
      </c>
      <c r="Q869" s="392">
        <f t="shared" si="196"/>
        <v>0</v>
      </c>
      <c r="R869" s="392">
        <f t="shared" si="196"/>
        <v>0</v>
      </c>
      <c r="S869" s="392">
        <f t="shared" si="196"/>
        <v>0</v>
      </c>
      <c r="T869" s="392">
        <f t="shared" si="196"/>
        <v>0</v>
      </c>
      <c r="U869" s="392">
        <f t="shared" si="196"/>
        <v>0</v>
      </c>
      <c r="V869" s="393">
        <f t="shared" si="196"/>
        <v>0</v>
      </c>
      <c r="W869" s="37">
        <f>G869-SUM(H869:V869)</f>
        <v>0</v>
      </c>
      <c r="Y869"/>
    </row>
    <row r="870" spans="1:25" outlineLevel="1" x14ac:dyDescent="0.25">
      <c r="A870" s="212"/>
      <c r="B870" s="465"/>
      <c r="C870" s="275"/>
      <c r="D870" s="275"/>
      <c r="E870" s="275"/>
      <c r="F870" s="274" t="s">
        <v>15</v>
      </c>
      <c r="G870" s="101">
        <f>G12</f>
        <v>0</v>
      </c>
      <c r="H870" s="102">
        <f>G870</f>
        <v>0</v>
      </c>
      <c r="I870" s="33"/>
      <c r="J870" s="33"/>
      <c r="K870" s="99"/>
      <c r="L870" s="33"/>
      <c r="M870" s="33"/>
      <c r="N870" s="33"/>
      <c r="O870" s="33"/>
      <c r="P870" s="33"/>
      <c r="Q870" s="33"/>
      <c r="R870" s="33"/>
      <c r="S870" s="33"/>
      <c r="T870" s="33"/>
      <c r="U870" s="33"/>
      <c r="V870" s="99"/>
      <c r="W870" s="100"/>
      <c r="Y870"/>
    </row>
    <row r="871" spans="1:25" x14ac:dyDescent="0.25">
      <c r="A871" s="212"/>
      <c r="B871" s="465"/>
      <c r="C871" s="275"/>
      <c r="D871" s="276" t="s">
        <v>16</v>
      </c>
      <c r="E871" s="275"/>
      <c r="F871" s="273"/>
      <c r="G871" s="41">
        <f>SUBTOTAL(9,G872:G873)</f>
        <v>0</v>
      </c>
      <c r="H871" s="76">
        <f>SUBTOTAL(9,H872:H873)</f>
        <v>0</v>
      </c>
      <c r="I871" s="33">
        <f t="shared" ref="I871:W871" si="197">SUBTOTAL(9,I872:I873)</f>
        <v>0</v>
      </c>
      <c r="J871" s="33">
        <f t="shared" si="197"/>
        <v>0</v>
      </c>
      <c r="K871" s="35">
        <f t="shared" si="197"/>
        <v>0</v>
      </c>
      <c r="L871" s="34">
        <f t="shared" si="197"/>
        <v>0</v>
      </c>
      <c r="M871" s="33">
        <f t="shared" si="197"/>
        <v>0</v>
      </c>
      <c r="N871" s="33">
        <f t="shared" si="197"/>
        <v>0</v>
      </c>
      <c r="O871" s="33">
        <f t="shared" si="197"/>
        <v>0</v>
      </c>
      <c r="P871" s="33">
        <f t="shared" si="197"/>
        <v>0</v>
      </c>
      <c r="Q871" s="33">
        <f t="shared" si="197"/>
        <v>0</v>
      </c>
      <c r="R871" s="33">
        <f t="shared" si="197"/>
        <v>0</v>
      </c>
      <c r="S871" s="33">
        <f t="shared" si="197"/>
        <v>0</v>
      </c>
      <c r="T871" s="33">
        <f t="shared" si="197"/>
        <v>0</v>
      </c>
      <c r="U871" s="33">
        <f t="shared" si="197"/>
        <v>0</v>
      </c>
      <c r="V871" s="35">
        <f t="shared" si="197"/>
        <v>0</v>
      </c>
      <c r="W871" s="40">
        <f t="shared" si="197"/>
        <v>0</v>
      </c>
      <c r="Y871"/>
    </row>
    <row r="872" spans="1:25" outlineLevel="1" x14ac:dyDescent="0.25">
      <c r="A872" s="212"/>
      <c r="B872" s="465"/>
      <c r="C872" s="275"/>
      <c r="D872" s="275"/>
      <c r="E872" s="275"/>
      <c r="F872" s="274" t="s">
        <v>17</v>
      </c>
      <c r="G872" s="101">
        <f>G14</f>
        <v>0</v>
      </c>
      <c r="H872" s="102">
        <f>G872</f>
        <v>0</v>
      </c>
      <c r="I872" s="33"/>
      <c r="J872" s="33"/>
      <c r="K872" s="35"/>
      <c r="L872" s="34"/>
      <c r="M872" s="33"/>
      <c r="N872" s="33"/>
      <c r="O872" s="33"/>
      <c r="P872" s="33"/>
      <c r="Q872" s="33"/>
      <c r="R872" s="33"/>
      <c r="S872" s="33"/>
      <c r="T872" s="33"/>
      <c r="U872" s="33"/>
      <c r="V872" s="35"/>
      <c r="W872" s="37">
        <f>G872-SUM(H872:V872)</f>
        <v>0</v>
      </c>
      <c r="Y872"/>
    </row>
    <row r="873" spans="1:25" outlineLevel="1" x14ac:dyDescent="0.25">
      <c r="A873" s="212"/>
      <c r="B873" s="465"/>
      <c r="C873" s="275"/>
      <c r="D873" s="275"/>
      <c r="E873" s="275"/>
      <c r="F873" s="277" t="s">
        <v>18</v>
      </c>
      <c r="G873" s="101">
        <f>G15</f>
        <v>0</v>
      </c>
      <c r="H873" s="388">
        <f t="shared" ref="H873:V873" si="198">H15</f>
        <v>0</v>
      </c>
      <c r="I873" s="389">
        <f t="shared" si="198"/>
        <v>0</v>
      </c>
      <c r="J873" s="389">
        <f t="shared" si="198"/>
        <v>0</v>
      </c>
      <c r="K873" s="390">
        <f t="shared" si="198"/>
        <v>0</v>
      </c>
      <c r="L873" s="391">
        <f t="shared" si="198"/>
        <v>0</v>
      </c>
      <c r="M873" s="392">
        <f t="shared" si="198"/>
        <v>0</v>
      </c>
      <c r="N873" s="392">
        <f t="shared" si="198"/>
        <v>0</v>
      </c>
      <c r="O873" s="392">
        <f t="shared" si="198"/>
        <v>0</v>
      </c>
      <c r="P873" s="392">
        <f t="shared" si="198"/>
        <v>0</v>
      </c>
      <c r="Q873" s="392">
        <f t="shared" si="198"/>
        <v>0</v>
      </c>
      <c r="R873" s="392">
        <f t="shared" si="198"/>
        <v>0</v>
      </c>
      <c r="S873" s="392">
        <f t="shared" si="198"/>
        <v>0</v>
      </c>
      <c r="T873" s="392">
        <f t="shared" si="198"/>
        <v>0</v>
      </c>
      <c r="U873" s="392">
        <f t="shared" si="198"/>
        <v>0</v>
      </c>
      <c r="V873" s="393">
        <f t="shared" si="198"/>
        <v>0</v>
      </c>
      <c r="W873" s="37">
        <f>G873-SUM(H873:V873)</f>
        <v>0</v>
      </c>
      <c r="Y873"/>
    </row>
    <row r="874" spans="1:25" x14ac:dyDescent="0.25">
      <c r="A874" s="212"/>
      <c r="B874" s="465"/>
      <c r="C874" s="272" t="s">
        <v>19</v>
      </c>
      <c r="D874" s="272"/>
      <c r="E874" s="273"/>
      <c r="F874" s="273"/>
      <c r="G874" s="367"/>
      <c r="H874" s="369"/>
      <c r="I874" s="369"/>
      <c r="J874" s="369"/>
      <c r="K874" s="370"/>
      <c r="L874" s="363"/>
      <c r="M874" s="364"/>
      <c r="N874" s="364"/>
      <c r="O874" s="364"/>
      <c r="P874" s="364"/>
      <c r="Q874" s="364"/>
      <c r="R874" s="364"/>
      <c r="S874" s="364"/>
      <c r="T874" s="364"/>
      <c r="U874" s="364"/>
      <c r="V874" s="365"/>
      <c r="W874" s="366"/>
      <c r="Y874"/>
    </row>
    <row r="875" spans="1:25" x14ac:dyDescent="0.25">
      <c r="A875" s="212"/>
      <c r="B875" s="465"/>
      <c r="C875" s="272"/>
      <c r="D875" s="276" t="s">
        <v>20</v>
      </c>
      <c r="E875" s="273"/>
      <c r="F875" s="273"/>
      <c r="G875" s="367"/>
      <c r="H875" s="369"/>
      <c r="I875" s="369"/>
      <c r="J875" s="369"/>
      <c r="K875" s="370"/>
      <c r="L875" s="363"/>
      <c r="M875" s="364"/>
      <c r="N875" s="364"/>
      <c r="O875" s="364"/>
      <c r="P875" s="364"/>
      <c r="Q875" s="364"/>
      <c r="R875" s="364"/>
      <c r="S875" s="364"/>
      <c r="T875" s="364"/>
      <c r="U875" s="364"/>
      <c r="V875" s="365"/>
      <c r="W875" s="366"/>
      <c r="Y875"/>
    </row>
    <row r="876" spans="1:25" x14ac:dyDescent="0.25">
      <c r="A876" s="212"/>
      <c r="B876" s="465"/>
      <c r="C876" s="272"/>
      <c r="D876" s="272"/>
      <c r="E876" s="273" t="s">
        <v>21</v>
      </c>
      <c r="F876" s="273"/>
      <c r="G876" s="367">
        <f t="shared" ref="G876:W876" si="199">SUBTOTAL(9,G877:G880)</f>
        <v>0</v>
      </c>
      <c r="H876" s="368">
        <f t="shared" si="199"/>
        <v>0</v>
      </c>
      <c r="I876" s="369">
        <f t="shared" si="199"/>
        <v>0</v>
      </c>
      <c r="J876" s="369">
        <f t="shared" si="199"/>
        <v>0</v>
      </c>
      <c r="K876" s="370">
        <f t="shared" si="199"/>
        <v>0</v>
      </c>
      <c r="L876" s="364">
        <f t="shared" si="199"/>
        <v>0</v>
      </c>
      <c r="M876" s="364">
        <f t="shared" si="199"/>
        <v>0</v>
      </c>
      <c r="N876" s="364">
        <f t="shared" si="199"/>
        <v>0</v>
      </c>
      <c r="O876" s="364">
        <f t="shared" si="199"/>
        <v>0</v>
      </c>
      <c r="P876" s="364">
        <f t="shared" si="199"/>
        <v>0</v>
      </c>
      <c r="Q876" s="364">
        <f t="shared" si="199"/>
        <v>0</v>
      </c>
      <c r="R876" s="364">
        <f t="shared" si="199"/>
        <v>0</v>
      </c>
      <c r="S876" s="364">
        <f t="shared" si="199"/>
        <v>0</v>
      </c>
      <c r="T876" s="364">
        <f t="shared" si="199"/>
        <v>0</v>
      </c>
      <c r="U876" s="364">
        <f t="shared" si="199"/>
        <v>0</v>
      </c>
      <c r="V876" s="364">
        <f t="shared" si="199"/>
        <v>0</v>
      </c>
      <c r="W876" s="366">
        <f t="shared" si="199"/>
        <v>0</v>
      </c>
      <c r="Y876"/>
    </row>
    <row r="877" spans="1:25" outlineLevel="1" x14ac:dyDescent="0.25">
      <c r="A877" s="212"/>
      <c r="B877" s="465"/>
      <c r="C877" s="272"/>
      <c r="D877" s="272"/>
      <c r="E877" s="273"/>
      <c r="F877" s="274" t="s">
        <v>22</v>
      </c>
      <c r="G877" s="394">
        <f>G19</f>
        <v>0</v>
      </c>
      <c r="H877" s="395">
        <f>G877*(1-VLOOKUP($F877,SHT,2,FALSE))+$H19*VLOOKUP($F877,SHT,2,FALSE)</f>
        <v>0</v>
      </c>
      <c r="I877" s="389">
        <f t="shared" ref="I877:V877" si="200">I19*VLOOKUP($F877,SHT,2,FALSE)</f>
        <v>0</v>
      </c>
      <c r="J877" s="389">
        <f t="shared" si="200"/>
        <v>0</v>
      </c>
      <c r="K877" s="390">
        <f t="shared" si="200"/>
        <v>0</v>
      </c>
      <c r="L877" s="391">
        <f t="shared" si="200"/>
        <v>0</v>
      </c>
      <c r="M877" s="396">
        <f t="shared" si="200"/>
        <v>0</v>
      </c>
      <c r="N877" s="392">
        <f t="shared" si="200"/>
        <v>0</v>
      </c>
      <c r="O877" s="392">
        <f t="shared" si="200"/>
        <v>0</v>
      </c>
      <c r="P877" s="392">
        <f t="shared" si="200"/>
        <v>0</v>
      </c>
      <c r="Q877" s="392">
        <f t="shared" si="200"/>
        <v>0</v>
      </c>
      <c r="R877" s="392">
        <f t="shared" si="200"/>
        <v>0</v>
      </c>
      <c r="S877" s="392">
        <f t="shared" si="200"/>
        <v>0</v>
      </c>
      <c r="T877" s="388">
        <f t="shared" si="200"/>
        <v>0</v>
      </c>
      <c r="U877" s="392">
        <f t="shared" si="200"/>
        <v>0</v>
      </c>
      <c r="V877" s="393">
        <f t="shared" si="200"/>
        <v>0</v>
      </c>
      <c r="W877" s="37">
        <f>G877-SUM(H877:V877)</f>
        <v>0</v>
      </c>
      <c r="Y877"/>
    </row>
    <row r="878" spans="1:25" outlineLevel="1" x14ac:dyDescent="0.25">
      <c r="A878" s="212"/>
      <c r="B878" s="465"/>
      <c r="C878" s="272"/>
      <c r="D878" s="272"/>
      <c r="E878" s="273"/>
      <c r="F878" s="274" t="s">
        <v>23</v>
      </c>
      <c r="G878" s="394">
        <f>G20</f>
        <v>0</v>
      </c>
      <c r="H878" s="395">
        <f>G878*(1-VLOOKUP($F878,SHT,2,FALSE))+$H20*VLOOKUP($F878,SHT,2,FALSE)</f>
        <v>0</v>
      </c>
      <c r="I878" s="389">
        <f t="shared" ref="I878:V878" si="201">I20*VLOOKUP($F878,SHT,2,FALSE)</f>
        <v>0</v>
      </c>
      <c r="J878" s="389">
        <f t="shared" si="201"/>
        <v>0</v>
      </c>
      <c r="K878" s="390">
        <f t="shared" si="201"/>
        <v>0</v>
      </c>
      <c r="L878" s="391">
        <f t="shared" si="201"/>
        <v>0</v>
      </c>
      <c r="M878" s="396">
        <f t="shared" si="201"/>
        <v>0</v>
      </c>
      <c r="N878" s="392">
        <f t="shared" si="201"/>
        <v>0</v>
      </c>
      <c r="O878" s="392">
        <f t="shared" si="201"/>
        <v>0</v>
      </c>
      <c r="P878" s="392">
        <f t="shared" si="201"/>
        <v>0</v>
      </c>
      <c r="Q878" s="392">
        <f t="shared" si="201"/>
        <v>0</v>
      </c>
      <c r="R878" s="392">
        <f t="shared" si="201"/>
        <v>0</v>
      </c>
      <c r="S878" s="392">
        <f t="shared" si="201"/>
        <v>0</v>
      </c>
      <c r="T878" s="388">
        <f t="shared" si="201"/>
        <v>0</v>
      </c>
      <c r="U878" s="392">
        <f t="shared" si="201"/>
        <v>0</v>
      </c>
      <c r="V878" s="393">
        <f t="shared" si="201"/>
        <v>0</v>
      </c>
      <c r="W878" s="37">
        <f>G878-SUM(H878:V878)</f>
        <v>0</v>
      </c>
      <c r="Y878"/>
    </row>
    <row r="879" spans="1:25" outlineLevel="1" x14ac:dyDescent="0.25">
      <c r="A879" s="212"/>
      <c r="B879" s="465"/>
      <c r="C879" s="272"/>
      <c r="D879" s="272"/>
      <c r="E879" s="273"/>
      <c r="F879" s="274" t="s">
        <v>24</v>
      </c>
      <c r="G879" s="394">
        <f>G21</f>
        <v>0</v>
      </c>
      <c r="H879" s="395">
        <f>G879*(1-VLOOKUP($F879,SHT,2,FALSE))+$H21*VLOOKUP($F879,SHT,2,FALSE)</f>
        <v>0</v>
      </c>
      <c r="I879" s="389">
        <f t="shared" ref="I879:V879" si="202">I21*VLOOKUP($F879,SHT,2,FALSE)</f>
        <v>0</v>
      </c>
      <c r="J879" s="389">
        <f t="shared" si="202"/>
        <v>0</v>
      </c>
      <c r="K879" s="390">
        <f t="shared" si="202"/>
        <v>0</v>
      </c>
      <c r="L879" s="391">
        <f t="shared" si="202"/>
        <v>0</v>
      </c>
      <c r="M879" s="396">
        <f t="shared" si="202"/>
        <v>0</v>
      </c>
      <c r="N879" s="392">
        <f t="shared" si="202"/>
        <v>0</v>
      </c>
      <c r="O879" s="392">
        <f t="shared" si="202"/>
        <v>0</v>
      </c>
      <c r="P879" s="392">
        <f t="shared" si="202"/>
        <v>0</v>
      </c>
      <c r="Q879" s="392">
        <f t="shared" si="202"/>
        <v>0</v>
      </c>
      <c r="R879" s="392">
        <f t="shared" si="202"/>
        <v>0</v>
      </c>
      <c r="S879" s="392">
        <f t="shared" si="202"/>
        <v>0</v>
      </c>
      <c r="T879" s="388">
        <f t="shared" si="202"/>
        <v>0</v>
      </c>
      <c r="U879" s="392">
        <f t="shared" si="202"/>
        <v>0</v>
      </c>
      <c r="V879" s="393">
        <f t="shared" si="202"/>
        <v>0</v>
      </c>
      <c r="W879" s="37">
        <f>G879-SUM(H879:V879)</f>
        <v>0</v>
      </c>
      <c r="Y879"/>
    </row>
    <row r="880" spans="1:25" outlineLevel="1" x14ac:dyDescent="0.25">
      <c r="A880" s="212"/>
      <c r="B880" s="465"/>
      <c r="C880" s="272"/>
      <c r="D880" s="272"/>
      <c r="E880" s="273"/>
      <c r="F880" s="274" t="s">
        <v>25</v>
      </c>
      <c r="G880" s="394">
        <f>G22</f>
        <v>0</v>
      </c>
      <c r="H880" s="395">
        <f>G880*(1-VLOOKUP($F880,SHT,2,FALSE))+$H22*VLOOKUP($F880,SHT,2,FALSE)</f>
        <v>0</v>
      </c>
      <c r="I880" s="389">
        <f t="shared" ref="I880:V880" si="203">I22*VLOOKUP($F880,SHT,2,FALSE)</f>
        <v>0</v>
      </c>
      <c r="J880" s="389">
        <f t="shared" si="203"/>
        <v>0</v>
      </c>
      <c r="K880" s="390">
        <f t="shared" si="203"/>
        <v>0</v>
      </c>
      <c r="L880" s="391">
        <f t="shared" si="203"/>
        <v>0</v>
      </c>
      <c r="M880" s="396">
        <f t="shared" si="203"/>
        <v>0</v>
      </c>
      <c r="N880" s="392">
        <f t="shared" si="203"/>
        <v>0</v>
      </c>
      <c r="O880" s="392">
        <f t="shared" si="203"/>
        <v>0</v>
      </c>
      <c r="P880" s="392">
        <f t="shared" si="203"/>
        <v>0</v>
      </c>
      <c r="Q880" s="392">
        <f t="shared" si="203"/>
        <v>0</v>
      </c>
      <c r="R880" s="392">
        <f t="shared" si="203"/>
        <v>0</v>
      </c>
      <c r="S880" s="392">
        <f t="shared" si="203"/>
        <v>0</v>
      </c>
      <c r="T880" s="388">
        <f t="shared" si="203"/>
        <v>0</v>
      </c>
      <c r="U880" s="392">
        <f t="shared" si="203"/>
        <v>0</v>
      </c>
      <c r="V880" s="393">
        <f t="shared" si="203"/>
        <v>0</v>
      </c>
      <c r="W880" s="37">
        <f>G880-SUM(H880:V880)</f>
        <v>0</v>
      </c>
      <c r="Y880"/>
    </row>
    <row r="881" spans="1:25" x14ac:dyDescent="0.25">
      <c r="A881" s="212"/>
      <c r="B881" s="465"/>
      <c r="C881" s="272"/>
      <c r="D881" s="272"/>
      <c r="E881" s="273" t="s">
        <v>26</v>
      </c>
      <c r="F881" s="273"/>
      <c r="G881" s="367">
        <f t="shared" ref="G881:W881" si="204">SUBTOTAL(9,G882:G885)</f>
        <v>0</v>
      </c>
      <c r="H881" s="368">
        <f t="shared" si="204"/>
        <v>0</v>
      </c>
      <c r="I881" s="369">
        <f t="shared" si="204"/>
        <v>0</v>
      </c>
      <c r="J881" s="369">
        <f t="shared" si="204"/>
        <v>0</v>
      </c>
      <c r="K881" s="370">
        <f t="shared" si="204"/>
        <v>0</v>
      </c>
      <c r="L881" s="364">
        <f t="shared" si="204"/>
        <v>0</v>
      </c>
      <c r="M881" s="364">
        <f t="shared" si="204"/>
        <v>0</v>
      </c>
      <c r="N881" s="364">
        <f t="shared" si="204"/>
        <v>0</v>
      </c>
      <c r="O881" s="364">
        <f t="shared" si="204"/>
        <v>0</v>
      </c>
      <c r="P881" s="364">
        <f t="shared" si="204"/>
        <v>0</v>
      </c>
      <c r="Q881" s="364">
        <f t="shared" si="204"/>
        <v>0</v>
      </c>
      <c r="R881" s="364">
        <f t="shared" si="204"/>
        <v>0</v>
      </c>
      <c r="S881" s="364">
        <f t="shared" si="204"/>
        <v>0</v>
      </c>
      <c r="T881" s="364">
        <f t="shared" si="204"/>
        <v>0</v>
      </c>
      <c r="U881" s="364">
        <f t="shared" si="204"/>
        <v>0</v>
      </c>
      <c r="V881" s="364">
        <f t="shared" si="204"/>
        <v>0</v>
      </c>
      <c r="W881" s="366">
        <f t="shared" si="204"/>
        <v>0</v>
      </c>
      <c r="Y881"/>
    </row>
    <row r="882" spans="1:25" outlineLevel="1" x14ac:dyDescent="0.25">
      <c r="A882" s="212"/>
      <c r="B882" s="465"/>
      <c r="C882" s="272"/>
      <c r="D882" s="272"/>
      <c r="E882" s="273"/>
      <c r="F882" s="274" t="s">
        <v>27</v>
      </c>
      <c r="G882" s="394">
        <f>G24</f>
        <v>0</v>
      </c>
      <c r="H882" s="395">
        <f>G882*(1-VLOOKUP($F882,SHT,2,FALSE))+$H24*VLOOKUP($F882,SHT,2,FALSE)</f>
        <v>0</v>
      </c>
      <c r="I882" s="389">
        <f t="shared" ref="I882:V882" si="205">I24*VLOOKUP($F882,SHT,2,FALSE)</f>
        <v>0</v>
      </c>
      <c r="J882" s="389">
        <f t="shared" si="205"/>
        <v>0</v>
      </c>
      <c r="K882" s="390">
        <f t="shared" si="205"/>
        <v>0</v>
      </c>
      <c r="L882" s="391">
        <f t="shared" si="205"/>
        <v>0</v>
      </c>
      <c r="M882" s="396">
        <f t="shared" si="205"/>
        <v>0</v>
      </c>
      <c r="N882" s="392">
        <f t="shared" si="205"/>
        <v>0</v>
      </c>
      <c r="O882" s="392">
        <f t="shared" si="205"/>
        <v>0</v>
      </c>
      <c r="P882" s="392">
        <f t="shared" si="205"/>
        <v>0</v>
      </c>
      <c r="Q882" s="392">
        <f t="shared" si="205"/>
        <v>0</v>
      </c>
      <c r="R882" s="392">
        <f t="shared" si="205"/>
        <v>0</v>
      </c>
      <c r="S882" s="392">
        <f t="shared" si="205"/>
        <v>0</v>
      </c>
      <c r="T882" s="388">
        <f t="shared" si="205"/>
        <v>0</v>
      </c>
      <c r="U882" s="392">
        <f t="shared" si="205"/>
        <v>0</v>
      </c>
      <c r="V882" s="393">
        <f t="shared" si="205"/>
        <v>0</v>
      </c>
      <c r="W882" s="37">
        <f>G882-SUM(H882:V882)</f>
        <v>0</v>
      </c>
      <c r="Y882"/>
    </row>
    <row r="883" spans="1:25" outlineLevel="1" x14ac:dyDescent="0.25">
      <c r="A883" s="212"/>
      <c r="B883" s="465"/>
      <c r="C883" s="272"/>
      <c r="D883" s="272"/>
      <c r="E883" s="273"/>
      <c r="F883" s="274" t="s">
        <v>28</v>
      </c>
      <c r="G883" s="394">
        <f>G25</f>
        <v>0</v>
      </c>
      <c r="H883" s="395">
        <f>G883*(1-VLOOKUP($F883,SHT,2,FALSE))+$H25*VLOOKUP($F883,SHT,2,FALSE)</f>
        <v>0</v>
      </c>
      <c r="I883" s="389">
        <f t="shared" ref="I883:V883" si="206">I25*VLOOKUP($F883,SHT,2,FALSE)</f>
        <v>0</v>
      </c>
      <c r="J883" s="389">
        <f t="shared" si="206"/>
        <v>0</v>
      </c>
      <c r="K883" s="390">
        <f t="shared" si="206"/>
        <v>0</v>
      </c>
      <c r="L883" s="391">
        <f t="shared" si="206"/>
        <v>0</v>
      </c>
      <c r="M883" s="396">
        <f t="shared" si="206"/>
        <v>0</v>
      </c>
      <c r="N883" s="392">
        <f t="shared" si="206"/>
        <v>0</v>
      </c>
      <c r="O883" s="392">
        <f t="shared" si="206"/>
        <v>0</v>
      </c>
      <c r="P883" s="392">
        <f t="shared" si="206"/>
        <v>0</v>
      </c>
      <c r="Q883" s="392">
        <f t="shared" si="206"/>
        <v>0</v>
      </c>
      <c r="R883" s="392">
        <f t="shared" si="206"/>
        <v>0</v>
      </c>
      <c r="S883" s="392">
        <f t="shared" si="206"/>
        <v>0</v>
      </c>
      <c r="T883" s="388">
        <f t="shared" si="206"/>
        <v>0</v>
      </c>
      <c r="U883" s="392">
        <f t="shared" si="206"/>
        <v>0</v>
      </c>
      <c r="V883" s="393">
        <f t="shared" si="206"/>
        <v>0</v>
      </c>
      <c r="W883" s="37">
        <f>G883-SUM(H883:V883)</f>
        <v>0</v>
      </c>
      <c r="Y883"/>
    </row>
    <row r="884" spans="1:25" outlineLevel="1" x14ac:dyDescent="0.25">
      <c r="A884" s="212"/>
      <c r="B884" s="465"/>
      <c r="C884" s="272"/>
      <c r="D884" s="272"/>
      <c r="E884" s="273"/>
      <c r="F884" s="274" t="s">
        <v>29</v>
      </c>
      <c r="G884" s="394">
        <f>G26</f>
        <v>0</v>
      </c>
      <c r="H884" s="395">
        <f>G884*(1-VLOOKUP($F884,SHT,2,FALSE))+$H26*VLOOKUP($F884,SHT,2,FALSE)</f>
        <v>0</v>
      </c>
      <c r="I884" s="389">
        <f t="shared" ref="I884:V884" si="207">I26*VLOOKUP($F884,SHT,2,FALSE)</f>
        <v>0</v>
      </c>
      <c r="J884" s="389">
        <f t="shared" si="207"/>
        <v>0</v>
      </c>
      <c r="K884" s="390">
        <f t="shared" si="207"/>
        <v>0</v>
      </c>
      <c r="L884" s="391">
        <f t="shared" si="207"/>
        <v>0</v>
      </c>
      <c r="M884" s="396">
        <f t="shared" si="207"/>
        <v>0</v>
      </c>
      <c r="N884" s="392">
        <f t="shared" si="207"/>
        <v>0</v>
      </c>
      <c r="O884" s="392">
        <f t="shared" si="207"/>
        <v>0</v>
      </c>
      <c r="P884" s="392">
        <f t="shared" si="207"/>
        <v>0</v>
      </c>
      <c r="Q884" s="392">
        <f t="shared" si="207"/>
        <v>0</v>
      </c>
      <c r="R884" s="392">
        <f t="shared" si="207"/>
        <v>0</v>
      </c>
      <c r="S884" s="392">
        <f t="shared" si="207"/>
        <v>0</v>
      </c>
      <c r="T884" s="388">
        <f t="shared" si="207"/>
        <v>0</v>
      </c>
      <c r="U884" s="392">
        <f t="shared" si="207"/>
        <v>0</v>
      </c>
      <c r="V884" s="393">
        <f t="shared" si="207"/>
        <v>0</v>
      </c>
      <c r="W884" s="37">
        <f>G884-SUM(H884:V884)</f>
        <v>0</v>
      </c>
      <c r="Y884"/>
    </row>
    <row r="885" spans="1:25" outlineLevel="1" x14ac:dyDescent="0.25">
      <c r="A885" s="212"/>
      <c r="B885" s="465"/>
      <c r="C885" s="272"/>
      <c r="D885" s="272"/>
      <c r="E885" s="273"/>
      <c r="F885" s="274" t="s">
        <v>30</v>
      </c>
      <c r="G885" s="394">
        <f>G27</f>
        <v>0</v>
      </c>
      <c r="H885" s="397">
        <f>G885*(1-VLOOKUP($F885,SHT,2,FALSE))+$H27*VLOOKUP($F885,SHT,2,FALSE)</f>
        <v>0</v>
      </c>
      <c r="I885" s="395">
        <f t="shared" ref="I885:V885" si="208">I27*VLOOKUP($F885,SHT,2,FALSE)</f>
        <v>0</v>
      </c>
      <c r="J885" s="389">
        <f t="shared" si="208"/>
        <v>0</v>
      </c>
      <c r="K885" s="390">
        <f t="shared" si="208"/>
        <v>0</v>
      </c>
      <c r="L885" s="391">
        <f t="shared" si="208"/>
        <v>0</v>
      </c>
      <c r="M885" s="396">
        <f t="shared" si="208"/>
        <v>0</v>
      </c>
      <c r="N885" s="392">
        <f t="shared" si="208"/>
        <v>0</v>
      </c>
      <c r="O885" s="392">
        <f t="shared" si="208"/>
        <v>0</v>
      </c>
      <c r="P885" s="392">
        <f t="shared" si="208"/>
        <v>0</v>
      </c>
      <c r="Q885" s="392">
        <f t="shared" si="208"/>
        <v>0</v>
      </c>
      <c r="R885" s="392">
        <f t="shared" si="208"/>
        <v>0</v>
      </c>
      <c r="S885" s="392">
        <f t="shared" si="208"/>
        <v>0</v>
      </c>
      <c r="T885" s="388">
        <f t="shared" si="208"/>
        <v>0</v>
      </c>
      <c r="U885" s="392">
        <f t="shared" si="208"/>
        <v>0</v>
      </c>
      <c r="V885" s="393">
        <f t="shared" si="208"/>
        <v>0</v>
      </c>
      <c r="W885" s="37">
        <f>G885-SUM(H885:V885)</f>
        <v>0</v>
      </c>
      <c r="Y885"/>
    </row>
    <row r="886" spans="1:25" x14ac:dyDescent="0.25">
      <c r="A886" s="212"/>
      <c r="B886" s="465"/>
      <c r="C886" s="272"/>
      <c r="D886" s="272"/>
      <c r="E886" s="273" t="s">
        <v>31</v>
      </c>
      <c r="F886" s="273"/>
      <c r="G886" s="367">
        <f t="shared" ref="G886:W886" si="209">SUBTOTAL(9,G887:G890)</f>
        <v>0</v>
      </c>
      <c r="H886" s="368">
        <f t="shared" si="209"/>
        <v>0</v>
      </c>
      <c r="I886" s="369">
        <f t="shared" si="209"/>
        <v>0</v>
      </c>
      <c r="J886" s="369">
        <f t="shared" si="209"/>
        <v>0</v>
      </c>
      <c r="K886" s="370">
        <f t="shared" si="209"/>
        <v>0</v>
      </c>
      <c r="L886" s="364">
        <f t="shared" si="209"/>
        <v>0</v>
      </c>
      <c r="M886" s="364">
        <f t="shared" si="209"/>
        <v>0</v>
      </c>
      <c r="N886" s="364">
        <f t="shared" si="209"/>
        <v>0</v>
      </c>
      <c r="O886" s="364">
        <f t="shared" si="209"/>
        <v>0</v>
      </c>
      <c r="P886" s="364">
        <f t="shared" si="209"/>
        <v>0</v>
      </c>
      <c r="Q886" s="364">
        <f t="shared" si="209"/>
        <v>0</v>
      </c>
      <c r="R886" s="364">
        <f t="shared" si="209"/>
        <v>0</v>
      </c>
      <c r="S886" s="364">
        <f t="shared" si="209"/>
        <v>0</v>
      </c>
      <c r="T886" s="364">
        <f t="shared" si="209"/>
        <v>0</v>
      </c>
      <c r="U886" s="364">
        <f t="shared" si="209"/>
        <v>0</v>
      </c>
      <c r="V886" s="364">
        <f t="shared" si="209"/>
        <v>0</v>
      </c>
      <c r="W886" s="366">
        <f t="shared" si="209"/>
        <v>0</v>
      </c>
      <c r="Y886"/>
    </row>
    <row r="887" spans="1:25" outlineLevel="1" x14ac:dyDescent="0.25">
      <c r="A887" s="212"/>
      <c r="B887" s="465"/>
      <c r="C887" s="272"/>
      <c r="D887" s="272"/>
      <c r="E887" s="273"/>
      <c r="F887" s="274" t="s">
        <v>32</v>
      </c>
      <c r="G887" s="394">
        <f>G29</f>
        <v>0</v>
      </c>
      <c r="H887" s="395">
        <f>G887*(1-VLOOKUP($F887,SHT,2,FALSE))+$H29*VLOOKUP($F887,SHT,2,FALSE)</f>
        <v>0</v>
      </c>
      <c r="I887" s="389">
        <f t="shared" ref="I887:V887" si="210">I29*VLOOKUP($F887,SHT,2,FALSE)</f>
        <v>0</v>
      </c>
      <c r="J887" s="389">
        <f t="shared" si="210"/>
        <v>0</v>
      </c>
      <c r="K887" s="390">
        <f t="shared" si="210"/>
        <v>0</v>
      </c>
      <c r="L887" s="391">
        <f t="shared" si="210"/>
        <v>0</v>
      </c>
      <c r="M887" s="396">
        <f t="shared" si="210"/>
        <v>0</v>
      </c>
      <c r="N887" s="392">
        <f t="shared" si="210"/>
        <v>0</v>
      </c>
      <c r="O887" s="392">
        <f t="shared" si="210"/>
        <v>0</v>
      </c>
      <c r="P887" s="392">
        <f t="shared" si="210"/>
        <v>0</v>
      </c>
      <c r="Q887" s="392">
        <f t="shared" si="210"/>
        <v>0</v>
      </c>
      <c r="R887" s="392">
        <f t="shared" si="210"/>
        <v>0</v>
      </c>
      <c r="S887" s="392">
        <f t="shared" si="210"/>
        <v>0</v>
      </c>
      <c r="T887" s="388">
        <f t="shared" si="210"/>
        <v>0</v>
      </c>
      <c r="U887" s="392">
        <f t="shared" si="210"/>
        <v>0</v>
      </c>
      <c r="V887" s="393">
        <f t="shared" si="210"/>
        <v>0</v>
      </c>
      <c r="W887" s="37">
        <f>G887-SUM(H887:V887)</f>
        <v>0</v>
      </c>
      <c r="Y887"/>
    </row>
    <row r="888" spans="1:25" outlineLevel="1" x14ac:dyDescent="0.25">
      <c r="A888" s="212"/>
      <c r="B888" s="465"/>
      <c r="C888" s="272"/>
      <c r="D888" s="272"/>
      <c r="E888" s="273"/>
      <c r="F888" s="274" t="s">
        <v>33</v>
      </c>
      <c r="G888" s="394">
        <f>G30</f>
        <v>0</v>
      </c>
      <c r="H888" s="395">
        <f>G888*(1-VLOOKUP($F888,SHT,2,FALSE))+$H30*VLOOKUP($F888,SHT,2,FALSE)</f>
        <v>0</v>
      </c>
      <c r="I888" s="389">
        <f t="shared" ref="I888:V888" si="211">I30*VLOOKUP($F888,SHT,2,FALSE)</f>
        <v>0</v>
      </c>
      <c r="J888" s="389">
        <f t="shared" si="211"/>
        <v>0</v>
      </c>
      <c r="K888" s="390">
        <f t="shared" si="211"/>
        <v>0</v>
      </c>
      <c r="L888" s="391">
        <f t="shared" si="211"/>
        <v>0</v>
      </c>
      <c r="M888" s="396">
        <f t="shared" si="211"/>
        <v>0</v>
      </c>
      <c r="N888" s="392">
        <f t="shared" si="211"/>
        <v>0</v>
      </c>
      <c r="O888" s="392">
        <f t="shared" si="211"/>
        <v>0</v>
      </c>
      <c r="P888" s="392">
        <f t="shared" si="211"/>
        <v>0</v>
      </c>
      <c r="Q888" s="392">
        <f t="shared" si="211"/>
        <v>0</v>
      </c>
      <c r="R888" s="392">
        <f t="shared" si="211"/>
        <v>0</v>
      </c>
      <c r="S888" s="392">
        <f t="shared" si="211"/>
        <v>0</v>
      </c>
      <c r="T888" s="388">
        <f t="shared" si="211"/>
        <v>0</v>
      </c>
      <c r="U888" s="392">
        <f t="shared" si="211"/>
        <v>0</v>
      </c>
      <c r="V888" s="393">
        <f t="shared" si="211"/>
        <v>0</v>
      </c>
      <c r="W888" s="37">
        <f>G888-SUM(H888:V888)</f>
        <v>0</v>
      </c>
      <c r="Y888"/>
    </row>
    <row r="889" spans="1:25" outlineLevel="1" x14ac:dyDescent="0.25">
      <c r="A889" s="212"/>
      <c r="B889" s="465"/>
      <c r="C889" s="272"/>
      <c r="D889" s="272"/>
      <c r="E889" s="273"/>
      <c r="F889" s="274" t="s">
        <v>34</v>
      </c>
      <c r="G889" s="394">
        <f>G31</f>
        <v>0</v>
      </c>
      <c r="H889" s="395">
        <f>G889*(1-VLOOKUP($F889,SHT,2,FALSE))+$H31*VLOOKUP($F889,SHT,2,FALSE)</f>
        <v>0</v>
      </c>
      <c r="I889" s="389">
        <f t="shared" ref="I889:V889" si="212">I31*VLOOKUP($F889,SHT,2,FALSE)</f>
        <v>0</v>
      </c>
      <c r="J889" s="389">
        <f t="shared" si="212"/>
        <v>0</v>
      </c>
      <c r="K889" s="390">
        <f t="shared" si="212"/>
        <v>0</v>
      </c>
      <c r="L889" s="391">
        <f t="shared" si="212"/>
        <v>0</v>
      </c>
      <c r="M889" s="396">
        <f t="shared" si="212"/>
        <v>0</v>
      </c>
      <c r="N889" s="392">
        <f t="shared" si="212"/>
        <v>0</v>
      </c>
      <c r="O889" s="392">
        <f t="shared" si="212"/>
        <v>0</v>
      </c>
      <c r="P889" s="392">
        <f t="shared" si="212"/>
        <v>0</v>
      </c>
      <c r="Q889" s="392">
        <f t="shared" si="212"/>
        <v>0</v>
      </c>
      <c r="R889" s="392">
        <f t="shared" si="212"/>
        <v>0</v>
      </c>
      <c r="S889" s="392">
        <f t="shared" si="212"/>
        <v>0</v>
      </c>
      <c r="T889" s="388">
        <f t="shared" si="212"/>
        <v>0</v>
      </c>
      <c r="U889" s="392">
        <f t="shared" si="212"/>
        <v>0</v>
      </c>
      <c r="V889" s="393">
        <f t="shared" si="212"/>
        <v>0</v>
      </c>
      <c r="W889" s="37">
        <f>G889-SUM(H889:V889)</f>
        <v>0</v>
      </c>
      <c r="Y889"/>
    </row>
    <row r="890" spans="1:25" outlineLevel="1" x14ac:dyDescent="0.25">
      <c r="A890" s="212"/>
      <c r="B890" s="465"/>
      <c r="C890" s="272"/>
      <c r="D890" s="272"/>
      <c r="E890" s="273"/>
      <c r="F890" s="274" t="s">
        <v>35</v>
      </c>
      <c r="G890" s="394">
        <f>G32</f>
        <v>0</v>
      </c>
      <c r="H890" s="395">
        <f>G890*(1-VLOOKUP($F890,SHT,2,FALSE))+$H32*VLOOKUP($F890,SHT,2,FALSE)</f>
        <v>0</v>
      </c>
      <c r="I890" s="389">
        <f t="shared" ref="I890:V890" si="213">I32*VLOOKUP($F890,SHT,2,FALSE)</f>
        <v>0</v>
      </c>
      <c r="J890" s="389">
        <f t="shared" si="213"/>
        <v>0</v>
      </c>
      <c r="K890" s="390">
        <f t="shared" si="213"/>
        <v>0</v>
      </c>
      <c r="L890" s="391">
        <f t="shared" si="213"/>
        <v>0</v>
      </c>
      <c r="M890" s="396">
        <f t="shared" si="213"/>
        <v>0</v>
      </c>
      <c r="N890" s="392">
        <f t="shared" si="213"/>
        <v>0</v>
      </c>
      <c r="O890" s="392">
        <f t="shared" si="213"/>
        <v>0</v>
      </c>
      <c r="P890" s="392">
        <f t="shared" si="213"/>
        <v>0</v>
      </c>
      <c r="Q890" s="392">
        <f t="shared" si="213"/>
        <v>0</v>
      </c>
      <c r="R890" s="392">
        <f t="shared" si="213"/>
        <v>0</v>
      </c>
      <c r="S890" s="392">
        <f t="shared" si="213"/>
        <v>0</v>
      </c>
      <c r="T890" s="388">
        <f t="shared" si="213"/>
        <v>0</v>
      </c>
      <c r="U890" s="392">
        <f t="shared" si="213"/>
        <v>0</v>
      </c>
      <c r="V890" s="393">
        <f t="shared" si="213"/>
        <v>0</v>
      </c>
      <c r="W890" s="37">
        <f>G890-SUM(H890:V890)</f>
        <v>0</v>
      </c>
      <c r="Y890"/>
    </row>
    <row r="891" spans="1:25" x14ac:dyDescent="0.25">
      <c r="A891" s="212"/>
      <c r="B891" s="465"/>
      <c r="C891" s="272"/>
      <c r="D891" s="272" t="s">
        <v>36</v>
      </c>
      <c r="E891" s="273"/>
      <c r="F891" s="273"/>
      <c r="G891" s="367"/>
      <c r="H891" s="369"/>
      <c r="I891" s="369"/>
      <c r="J891" s="369"/>
      <c r="K891" s="370"/>
      <c r="L891" s="363"/>
      <c r="M891" s="364"/>
      <c r="N891" s="364"/>
      <c r="O891" s="364"/>
      <c r="P891" s="364"/>
      <c r="Q891" s="364"/>
      <c r="R891" s="364"/>
      <c r="S891" s="364"/>
      <c r="T891" s="364"/>
      <c r="U891" s="364"/>
      <c r="V891" s="365"/>
      <c r="W891" s="366"/>
      <c r="Y891"/>
    </row>
    <row r="892" spans="1:25" x14ac:dyDescent="0.25">
      <c r="A892" s="212"/>
      <c r="B892" s="465"/>
      <c r="C892" s="272"/>
      <c r="D892" s="272"/>
      <c r="E892" s="275" t="s">
        <v>37</v>
      </c>
      <c r="F892" s="273"/>
      <c r="G892" s="367">
        <f t="shared" ref="G892:W892" si="214">SUBTOTAL(9,G893:G895)</f>
        <v>0</v>
      </c>
      <c r="H892" s="368">
        <f t="shared" si="214"/>
        <v>0</v>
      </c>
      <c r="I892" s="369">
        <f t="shared" si="214"/>
        <v>0</v>
      </c>
      <c r="J892" s="369">
        <f t="shared" si="214"/>
        <v>0</v>
      </c>
      <c r="K892" s="370">
        <f t="shared" si="214"/>
        <v>0</v>
      </c>
      <c r="L892" s="364">
        <f t="shared" si="214"/>
        <v>0</v>
      </c>
      <c r="M892" s="364">
        <f t="shared" si="214"/>
        <v>0</v>
      </c>
      <c r="N892" s="364">
        <f t="shared" si="214"/>
        <v>0</v>
      </c>
      <c r="O892" s="364">
        <f t="shared" si="214"/>
        <v>0</v>
      </c>
      <c r="P892" s="364">
        <f t="shared" si="214"/>
        <v>0</v>
      </c>
      <c r="Q892" s="364">
        <f t="shared" si="214"/>
        <v>0</v>
      </c>
      <c r="R892" s="364">
        <f t="shared" si="214"/>
        <v>0</v>
      </c>
      <c r="S892" s="364">
        <f t="shared" si="214"/>
        <v>0</v>
      </c>
      <c r="T892" s="364">
        <f t="shared" si="214"/>
        <v>0</v>
      </c>
      <c r="U892" s="364">
        <f t="shared" si="214"/>
        <v>0</v>
      </c>
      <c r="V892" s="364">
        <f t="shared" si="214"/>
        <v>0</v>
      </c>
      <c r="W892" s="366">
        <f t="shared" si="214"/>
        <v>0</v>
      </c>
      <c r="Y892"/>
    </row>
    <row r="893" spans="1:25" outlineLevel="1" x14ac:dyDescent="0.25">
      <c r="A893" s="212"/>
      <c r="B893" s="465"/>
      <c r="C893" s="272"/>
      <c r="D893" s="272"/>
      <c r="E893" s="275"/>
      <c r="F893" s="274" t="s">
        <v>38</v>
      </c>
      <c r="G893" s="394">
        <f>G35</f>
        <v>0</v>
      </c>
      <c r="H893" s="395">
        <f>G893*(1-VLOOKUP($F893,SHT,2,FALSE))+$H35*VLOOKUP($F893,SHT,2,FALSE)</f>
        <v>0</v>
      </c>
      <c r="I893" s="389">
        <f t="shared" ref="I893:V893" si="215">I35*VLOOKUP($F893,SHT,2,FALSE)</f>
        <v>0</v>
      </c>
      <c r="J893" s="389">
        <f t="shared" si="215"/>
        <v>0</v>
      </c>
      <c r="K893" s="390">
        <f t="shared" si="215"/>
        <v>0</v>
      </c>
      <c r="L893" s="391">
        <f t="shared" si="215"/>
        <v>0</v>
      </c>
      <c r="M893" s="396">
        <f t="shared" si="215"/>
        <v>0</v>
      </c>
      <c r="N893" s="392">
        <f t="shared" si="215"/>
        <v>0</v>
      </c>
      <c r="O893" s="392">
        <f t="shared" si="215"/>
        <v>0</v>
      </c>
      <c r="P893" s="392">
        <f t="shared" si="215"/>
        <v>0</v>
      </c>
      <c r="Q893" s="392">
        <f t="shared" si="215"/>
        <v>0</v>
      </c>
      <c r="R893" s="392">
        <f t="shared" si="215"/>
        <v>0</v>
      </c>
      <c r="S893" s="392">
        <f t="shared" si="215"/>
        <v>0</v>
      </c>
      <c r="T893" s="388">
        <f t="shared" si="215"/>
        <v>0</v>
      </c>
      <c r="U893" s="392">
        <f t="shared" si="215"/>
        <v>0</v>
      </c>
      <c r="V893" s="393">
        <f t="shared" si="215"/>
        <v>0</v>
      </c>
      <c r="W893" s="37">
        <f>G893-SUM(H893:V893)</f>
        <v>0</v>
      </c>
      <c r="Y893"/>
    </row>
    <row r="894" spans="1:25" outlineLevel="1" x14ac:dyDescent="0.25">
      <c r="A894" s="212"/>
      <c r="B894" s="465"/>
      <c r="C894" s="272"/>
      <c r="D894" s="272"/>
      <c r="E894" s="273"/>
      <c r="F894" s="274" t="s">
        <v>39</v>
      </c>
      <c r="G894" s="394">
        <f>G36</f>
        <v>0</v>
      </c>
      <c r="H894" s="395">
        <f>G894*(1-VLOOKUP($F894,SHT,2,FALSE))+$H36*VLOOKUP($F894,SHT,2,FALSE)</f>
        <v>0</v>
      </c>
      <c r="I894" s="389">
        <f t="shared" ref="I894:V894" si="216">I36*VLOOKUP($F894,SHT,2,FALSE)</f>
        <v>0</v>
      </c>
      <c r="J894" s="389">
        <f t="shared" si="216"/>
        <v>0</v>
      </c>
      <c r="K894" s="390">
        <f t="shared" si="216"/>
        <v>0</v>
      </c>
      <c r="L894" s="391">
        <f t="shared" si="216"/>
        <v>0</v>
      </c>
      <c r="M894" s="396">
        <f t="shared" si="216"/>
        <v>0</v>
      </c>
      <c r="N894" s="392">
        <f t="shared" si="216"/>
        <v>0</v>
      </c>
      <c r="O894" s="392">
        <f t="shared" si="216"/>
        <v>0</v>
      </c>
      <c r="P894" s="392">
        <f t="shared" si="216"/>
        <v>0</v>
      </c>
      <c r="Q894" s="392">
        <f t="shared" si="216"/>
        <v>0</v>
      </c>
      <c r="R894" s="392">
        <f t="shared" si="216"/>
        <v>0</v>
      </c>
      <c r="S894" s="392">
        <f t="shared" si="216"/>
        <v>0</v>
      </c>
      <c r="T894" s="388">
        <f t="shared" si="216"/>
        <v>0</v>
      </c>
      <c r="U894" s="392">
        <f t="shared" si="216"/>
        <v>0</v>
      </c>
      <c r="V894" s="393">
        <f t="shared" si="216"/>
        <v>0</v>
      </c>
      <c r="W894" s="37">
        <f>G894-SUM(H894:V894)</f>
        <v>0</v>
      </c>
      <c r="Y894"/>
    </row>
    <row r="895" spans="1:25" outlineLevel="1" x14ac:dyDescent="0.25">
      <c r="A895" s="212"/>
      <c r="B895" s="465"/>
      <c r="C895" s="272"/>
      <c r="D895" s="272"/>
      <c r="E895" s="273"/>
      <c r="F895" s="274" t="s">
        <v>40</v>
      </c>
      <c r="G895" s="394">
        <f>G37</f>
        <v>0</v>
      </c>
      <c r="H895" s="395">
        <f>G895*(1-VLOOKUP($F895,SHT,2,FALSE))+$H37*VLOOKUP($F895,SHT,2,FALSE)</f>
        <v>0</v>
      </c>
      <c r="I895" s="389">
        <f t="shared" ref="I895:V895" si="217">I37*VLOOKUP($F895,SHT,2,FALSE)</f>
        <v>0</v>
      </c>
      <c r="J895" s="389">
        <f t="shared" si="217"/>
        <v>0</v>
      </c>
      <c r="K895" s="390">
        <f t="shared" si="217"/>
        <v>0</v>
      </c>
      <c r="L895" s="391">
        <f t="shared" si="217"/>
        <v>0</v>
      </c>
      <c r="M895" s="396">
        <f t="shared" si="217"/>
        <v>0</v>
      </c>
      <c r="N895" s="392">
        <f t="shared" si="217"/>
        <v>0</v>
      </c>
      <c r="O895" s="392">
        <f t="shared" si="217"/>
        <v>0</v>
      </c>
      <c r="P895" s="392">
        <f t="shared" si="217"/>
        <v>0</v>
      </c>
      <c r="Q895" s="392">
        <f t="shared" si="217"/>
        <v>0</v>
      </c>
      <c r="R895" s="392">
        <f t="shared" si="217"/>
        <v>0</v>
      </c>
      <c r="S895" s="392">
        <f t="shared" si="217"/>
        <v>0</v>
      </c>
      <c r="T895" s="388">
        <f t="shared" si="217"/>
        <v>0</v>
      </c>
      <c r="U895" s="392">
        <f t="shared" si="217"/>
        <v>0</v>
      </c>
      <c r="V895" s="393">
        <f t="shared" si="217"/>
        <v>0</v>
      </c>
      <c r="W895" s="37">
        <f>G895-SUM(H895:V895)</f>
        <v>0</v>
      </c>
      <c r="Y895"/>
    </row>
    <row r="896" spans="1:25" x14ac:dyDescent="0.25">
      <c r="A896" s="212"/>
      <c r="B896" s="465"/>
      <c r="C896" s="272"/>
      <c r="D896" s="272"/>
      <c r="E896" s="273" t="s">
        <v>41</v>
      </c>
      <c r="F896" s="273"/>
      <c r="G896" s="367">
        <f t="shared" ref="G896:W896" si="218">SUBTOTAL(9,G897:G899)</f>
        <v>0</v>
      </c>
      <c r="H896" s="368">
        <f t="shared" si="218"/>
        <v>0</v>
      </c>
      <c r="I896" s="369">
        <f t="shared" si="218"/>
        <v>0</v>
      </c>
      <c r="J896" s="369">
        <f t="shared" si="218"/>
        <v>0</v>
      </c>
      <c r="K896" s="370">
        <f t="shared" si="218"/>
        <v>0</v>
      </c>
      <c r="L896" s="364">
        <f t="shared" si="218"/>
        <v>0</v>
      </c>
      <c r="M896" s="364">
        <f t="shared" si="218"/>
        <v>0</v>
      </c>
      <c r="N896" s="364">
        <f t="shared" si="218"/>
        <v>0</v>
      </c>
      <c r="O896" s="364">
        <f t="shared" si="218"/>
        <v>0</v>
      </c>
      <c r="P896" s="364">
        <f t="shared" si="218"/>
        <v>0</v>
      </c>
      <c r="Q896" s="364">
        <f t="shared" si="218"/>
        <v>0</v>
      </c>
      <c r="R896" s="364">
        <f t="shared" si="218"/>
        <v>0</v>
      </c>
      <c r="S896" s="364">
        <f t="shared" si="218"/>
        <v>0</v>
      </c>
      <c r="T896" s="364">
        <f t="shared" si="218"/>
        <v>0</v>
      </c>
      <c r="U896" s="364">
        <f t="shared" si="218"/>
        <v>0</v>
      </c>
      <c r="V896" s="364">
        <f t="shared" si="218"/>
        <v>0</v>
      </c>
      <c r="W896" s="366">
        <f t="shared" si="218"/>
        <v>0</v>
      </c>
      <c r="Y896"/>
    </row>
    <row r="897" spans="1:25" outlineLevel="1" x14ac:dyDescent="0.25">
      <c r="A897" s="212"/>
      <c r="B897" s="465"/>
      <c r="C897" s="272"/>
      <c r="D897" s="272"/>
      <c r="E897" s="273"/>
      <c r="F897" s="274" t="s">
        <v>42</v>
      </c>
      <c r="G897" s="394">
        <f>G39</f>
        <v>0</v>
      </c>
      <c r="H897" s="395">
        <f>G897*(1-VLOOKUP($F897,SHT,2,FALSE))+$H39*VLOOKUP($F897,SHT,2,FALSE)</f>
        <v>0</v>
      </c>
      <c r="I897" s="389">
        <f t="shared" ref="I897:V897" si="219">I39*VLOOKUP($F897,SHT,2,FALSE)</f>
        <v>0</v>
      </c>
      <c r="J897" s="389">
        <f t="shared" si="219"/>
        <v>0</v>
      </c>
      <c r="K897" s="390">
        <f t="shared" si="219"/>
        <v>0</v>
      </c>
      <c r="L897" s="391">
        <f t="shared" si="219"/>
        <v>0</v>
      </c>
      <c r="M897" s="396">
        <f t="shared" si="219"/>
        <v>0</v>
      </c>
      <c r="N897" s="392">
        <f t="shared" si="219"/>
        <v>0</v>
      </c>
      <c r="O897" s="392">
        <f t="shared" si="219"/>
        <v>0</v>
      </c>
      <c r="P897" s="392">
        <f t="shared" si="219"/>
        <v>0</v>
      </c>
      <c r="Q897" s="392">
        <f t="shared" si="219"/>
        <v>0</v>
      </c>
      <c r="R897" s="392">
        <f t="shared" si="219"/>
        <v>0</v>
      </c>
      <c r="S897" s="392">
        <f t="shared" si="219"/>
        <v>0</v>
      </c>
      <c r="T897" s="388">
        <f t="shared" si="219"/>
        <v>0</v>
      </c>
      <c r="U897" s="392">
        <f t="shared" si="219"/>
        <v>0</v>
      </c>
      <c r="V897" s="393">
        <f t="shared" si="219"/>
        <v>0</v>
      </c>
      <c r="W897" s="37">
        <f>G897-SUM(H897:V897)</f>
        <v>0</v>
      </c>
      <c r="Y897"/>
    </row>
    <row r="898" spans="1:25" outlineLevel="1" x14ac:dyDescent="0.25">
      <c r="A898" s="212"/>
      <c r="B898" s="465"/>
      <c r="C898" s="272"/>
      <c r="D898" s="272"/>
      <c r="E898" s="273"/>
      <c r="F898" s="274" t="s">
        <v>43</v>
      </c>
      <c r="G898" s="394">
        <f>G40</f>
        <v>0</v>
      </c>
      <c r="H898" s="395">
        <f>G898*(1-VLOOKUP($F898,SHT,2,FALSE))+$H40*VLOOKUP($F898,SHT,2,FALSE)</f>
        <v>0</v>
      </c>
      <c r="I898" s="389">
        <f t="shared" ref="I898:V898" si="220">I40*VLOOKUP($F898,SHT,2,FALSE)</f>
        <v>0</v>
      </c>
      <c r="J898" s="389">
        <f t="shared" si="220"/>
        <v>0</v>
      </c>
      <c r="K898" s="390">
        <f t="shared" si="220"/>
        <v>0</v>
      </c>
      <c r="L898" s="391">
        <f t="shared" si="220"/>
        <v>0</v>
      </c>
      <c r="M898" s="396">
        <f t="shared" si="220"/>
        <v>0</v>
      </c>
      <c r="N898" s="392">
        <f t="shared" si="220"/>
        <v>0</v>
      </c>
      <c r="O898" s="392">
        <f t="shared" si="220"/>
        <v>0</v>
      </c>
      <c r="P898" s="392">
        <f t="shared" si="220"/>
        <v>0</v>
      </c>
      <c r="Q898" s="392">
        <f t="shared" si="220"/>
        <v>0</v>
      </c>
      <c r="R898" s="392">
        <f t="shared" si="220"/>
        <v>0</v>
      </c>
      <c r="S898" s="392">
        <f t="shared" si="220"/>
        <v>0</v>
      </c>
      <c r="T898" s="388">
        <f t="shared" si="220"/>
        <v>0</v>
      </c>
      <c r="U898" s="392">
        <f t="shared" si="220"/>
        <v>0</v>
      </c>
      <c r="V898" s="393">
        <f t="shared" si="220"/>
        <v>0</v>
      </c>
      <c r="W898" s="37">
        <f>G898-SUM(H898:V898)</f>
        <v>0</v>
      </c>
      <c r="Y898"/>
    </row>
    <row r="899" spans="1:25" outlineLevel="1" x14ac:dyDescent="0.25">
      <c r="A899" s="212"/>
      <c r="B899" s="465"/>
      <c r="C899" s="272"/>
      <c r="D899" s="272"/>
      <c r="E899" s="273"/>
      <c r="F899" s="274" t="s">
        <v>44</v>
      </c>
      <c r="G899" s="394">
        <f>G41</f>
        <v>0</v>
      </c>
      <c r="H899" s="395">
        <f>G899*(1-VLOOKUP($F899,SHT,2,FALSE))+$H41*VLOOKUP($F899,SHT,2,FALSE)</f>
        <v>0</v>
      </c>
      <c r="I899" s="389">
        <f t="shared" ref="I899:V899" si="221">I41*VLOOKUP($F899,SHT,2,FALSE)</f>
        <v>0</v>
      </c>
      <c r="J899" s="389">
        <f t="shared" si="221"/>
        <v>0</v>
      </c>
      <c r="K899" s="390">
        <f t="shared" si="221"/>
        <v>0</v>
      </c>
      <c r="L899" s="391">
        <f t="shared" si="221"/>
        <v>0</v>
      </c>
      <c r="M899" s="396">
        <f t="shared" si="221"/>
        <v>0</v>
      </c>
      <c r="N899" s="392">
        <f t="shared" si="221"/>
        <v>0</v>
      </c>
      <c r="O899" s="392">
        <f t="shared" si="221"/>
        <v>0</v>
      </c>
      <c r="P899" s="392">
        <f t="shared" si="221"/>
        <v>0</v>
      </c>
      <c r="Q899" s="392">
        <f t="shared" si="221"/>
        <v>0</v>
      </c>
      <c r="R899" s="392">
        <f t="shared" si="221"/>
        <v>0</v>
      </c>
      <c r="S899" s="392">
        <f t="shared" si="221"/>
        <v>0</v>
      </c>
      <c r="T899" s="388">
        <f t="shared" si="221"/>
        <v>0</v>
      </c>
      <c r="U899" s="392">
        <f t="shared" si="221"/>
        <v>0</v>
      </c>
      <c r="V899" s="393">
        <f t="shared" si="221"/>
        <v>0</v>
      </c>
      <c r="W899" s="37">
        <f>G899-SUM(H899:V899)</f>
        <v>0</v>
      </c>
      <c r="Y899"/>
    </row>
    <row r="900" spans="1:25" x14ac:dyDescent="0.25">
      <c r="A900" s="212"/>
      <c r="B900" s="465"/>
      <c r="C900" s="272"/>
      <c r="D900" s="272"/>
      <c r="E900" s="273" t="s">
        <v>45</v>
      </c>
      <c r="F900" s="273"/>
      <c r="G900" s="367">
        <f t="shared" ref="G900:W900" si="222">SUBTOTAL(9,G901:G903)</f>
        <v>0</v>
      </c>
      <c r="H900" s="368">
        <f t="shared" si="222"/>
        <v>0</v>
      </c>
      <c r="I900" s="369">
        <f t="shared" si="222"/>
        <v>0</v>
      </c>
      <c r="J900" s="369">
        <f t="shared" si="222"/>
        <v>0</v>
      </c>
      <c r="K900" s="370">
        <f t="shared" si="222"/>
        <v>0</v>
      </c>
      <c r="L900" s="364">
        <f t="shared" si="222"/>
        <v>0</v>
      </c>
      <c r="M900" s="364">
        <f t="shared" si="222"/>
        <v>0</v>
      </c>
      <c r="N900" s="364">
        <f t="shared" si="222"/>
        <v>0</v>
      </c>
      <c r="O900" s="364">
        <f t="shared" si="222"/>
        <v>0</v>
      </c>
      <c r="P900" s="364">
        <f t="shared" si="222"/>
        <v>0</v>
      </c>
      <c r="Q900" s="364">
        <f t="shared" si="222"/>
        <v>0</v>
      </c>
      <c r="R900" s="364">
        <f t="shared" si="222"/>
        <v>0</v>
      </c>
      <c r="S900" s="364">
        <f t="shared" si="222"/>
        <v>0</v>
      </c>
      <c r="T900" s="364">
        <f t="shared" si="222"/>
        <v>0</v>
      </c>
      <c r="U900" s="364">
        <f t="shared" si="222"/>
        <v>0</v>
      </c>
      <c r="V900" s="364">
        <f t="shared" si="222"/>
        <v>0</v>
      </c>
      <c r="W900" s="366">
        <f t="shared" si="222"/>
        <v>0</v>
      </c>
      <c r="Y900"/>
    </row>
    <row r="901" spans="1:25" outlineLevel="1" x14ac:dyDescent="0.25">
      <c r="A901" s="212"/>
      <c r="B901" s="465"/>
      <c r="C901" s="272"/>
      <c r="D901" s="272"/>
      <c r="E901" s="273"/>
      <c r="F901" s="274" t="s">
        <v>46</v>
      </c>
      <c r="G901" s="394">
        <f>G43</f>
        <v>0</v>
      </c>
      <c r="H901" s="395">
        <f>G901*(1-VLOOKUP($F901,SHT,2,FALSE))+$H43*VLOOKUP($F901,SHT,2,FALSE)</f>
        <v>0</v>
      </c>
      <c r="I901" s="389">
        <f t="shared" ref="I901:V901" si="223">I43*VLOOKUP($F901,SHT,2,FALSE)</f>
        <v>0</v>
      </c>
      <c r="J901" s="389">
        <f t="shared" si="223"/>
        <v>0</v>
      </c>
      <c r="K901" s="390">
        <f t="shared" si="223"/>
        <v>0</v>
      </c>
      <c r="L901" s="391">
        <f t="shared" si="223"/>
        <v>0</v>
      </c>
      <c r="M901" s="396">
        <f t="shared" si="223"/>
        <v>0</v>
      </c>
      <c r="N901" s="392">
        <f t="shared" si="223"/>
        <v>0</v>
      </c>
      <c r="O901" s="392">
        <f t="shared" si="223"/>
        <v>0</v>
      </c>
      <c r="P901" s="392">
        <f t="shared" si="223"/>
        <v>0</v>
      </c>
      <c r="Q901" s="392">
        <f t="shared" si="223"/>
        <v>0</v>
      </c>
      <c r="R901" s="392">
        <f t="shared" si="223"/>
        <v>0</v>
      </c>
      <c r="S901" s="392">
        <f t="shared" si="223"/>
        <v>0</v>
      </c>
      <c r="T901" s="388">
        <f t="shared" si="223"/>
        <v>0</v>
      </c>
      <c r="U901" s="392">
        <f t="shared" si="223"/>
        <v>0</v>
      </c>
      <c r="V901" s="393">
        <f t="shared" si="223"/>
        <v>0</v>
      </c>
      <c r="W901" s="37">
        <f>G901-SUM(H901:V901)</f>
        <v>0</v>
      </c>
      <c r="Y901"/>
    </row>
    <row r="902" spans="1:25" outlineLevel="1" x14ac:dyDescent="0.25">
      <c r="A902" s="212"/>
      <c r="B902" s="465"/>
      <c r="C902" s="272"/>
      <c r="D902" s="272"/>
      <c r="E902" s="273"/>
      <c r="F902" s="274" t="s">
        <v>47</v>
      </c>
      <c r="G902" s="394">
        <f>G44</f>
        <v>0</v>
      </c>
      <c r="H902" s="395">
        <f>G902*(1-VLOOKUP($F902,SHT,2,FALSE))+$H44*VLOOKUP($F902,SHT,2,FALSE)</f>
        <v>0</v>
      </c>
      <c r="I902" s="389">
        <f t="shared" ref="I902:V902" si="224">I44*VLOOKUP($F902,SHT,2,FALSE)</f>
        <v>0</v>
      </c>
      <c r="J902" s="389">
        <f t="shared" si="224"/>
        <v>0</v>
      </c>
      <c r="K902" s="390">
        <f t="shared" si="224"/>
        <v>0</v>
      </c>
      <c r="L902" s="391">
        <f t="shared" si="224"/>
        <v>0</v>
      </c>
      <c r="M902" s="396">
        <f t="shared" si="224"/>
        <v>0</v>
      </c>
      <c r="N902" s="392">
        <f t="shared" si="224"/>
        <v>0</v>
      </c>
      <c r="O902" s="392">
        <f t="shared" si="224"/>
        <v>0</v>
      </c>
      <c r="P902" s="392">
        <f t="shared" si="224"/>
        <v>0</v>
      </c>
      <c r="Q902" s="392">
        <f t="shared" si="224"/>
        <v>0</v>
      </c>
      <c r="R902" s="392">
        <f t="shared" si="224"/>
        <v>0</v>
      </c>
      <c r="S902" s="392">
        <f t="shared" si="224"/>
        <v>0</v>
      </c>
      <c r="T902" s="388">
        <f t="shared" si="224"/>
        <v>0</v>
      </c>
      <c r="U902" s="392">
        <f t="shared" si="224"/>
        <v>0</v>
      </c>
      <c r="V902" s="393">
        <f t="shared" si="224"/>
        <v>0</v>
      </c>
      <c r="W902" s="37">
        <f>G902-SUM(H902:V902)</f>
        <v>0</v>
      </c>
      <c r="Y902"/>
    </row>
    <row r="903" spans="1:25" outlineLevel="1" x14ac:dyDescent="0.25">
      <c r="A903" s="212"/>
      <c r="B903" s="465"/>
      <c r="C903" s="272"/>
      <c r="D903" s="272"/>
      <c r="E903" s="273"/>
      <c r="F903" s="274" t="s">
        <v>48</v>
      </c>
      <c r="G903" s="394">
        <f>G45</f>
        <v>0</v>
      </c>
      <c r="H903" s="395">
        <f>G903*(1-VLOOKUP($F903,SHT,2,FALSE))+$H45*VLOOKUP($F903,SHT,2,FALSE)</f>
        <v>0</v>
      </c>
      <c r="I903" s="389">
        <f t="shared" ref="I903:V903" si="225">I45*VLOOKUP($F903,SHT,2,FALSE)</f>
        <v>0</v>
      </c>
      <c r="J903" s="389">
        <f t="shared" si="225"/>
        <v>0</v>
      </c>
      <c r="K903" s="390">
        <f t="shared" si="225"/>
        <v>0</v>
      </c>
      <c r="L903" s="391">
        <f t="shared" si="225"/>
        <v>0</v>
      </c>
      <c r="M903" s="396">
        <f t="shared" si="225"/>
        <v>0</v>
      </c>
      <c r="N903" s="392">
        <f t="shared" si="225"/>
        <v>0</v>
      </c>
      <c r="O903" s="392">
        <f t="shared" si="225"/>
        <v>0</v>
      </c>
      <c r="P903" s="392">
        <f t="shared" si="225"/>
        <v>0</v>
      </c>
      <c r="Q903" s="392">
        <f t="shared" si="225"/>
        <v>0</v>
      </c>
      <c r="R903" s="392">
        <f t="shared" si="225"/>
        <v>0</v>
      </c>
      <c r="S903" s="392">
        <f t="shared" si="225"/>
        <v>0</v>
      </c>
      <c r="T903" s="388">
        <f t="shared" si="225"/>
        <v>0</v>
      </c>
      <c r="U903" s="392">
        <f t="shared" si="225"/>
        <v>0</v>
      </c>
      <c r="V903" s="393">
        <f t="shared" si="225"/>
        <v>0</v>
      </c>
      <c r="W903" s="37">
        <f>G903-SUM(H903:V903)</f>
        <v>0</v>
      </c>
      <c r="Y903"/>
    </row>
    <row r="904" spans="1:25" x14ac:dyDescent="0.25">
      <c r="A904" s="212"/>
      <c r="B904" s="465"/>
      <c r="C904" s="272"/>
      <c r="D904" s="272" t="s">
        <v>49</v>
      </c>
      <c r="E904" s="273"/>
      <c r="F904" s="273"/>
      <c r="G904" s="367"/>
      <c r="H904" s="369"/>
      <c r="I904" s="369"/>
      <c r="J904" s="369"/>
      <c r="K904" s="370"/>
      <c r="L904" s="363"/>
      <c r="M904" s="364"/>
      <c r="N904" s="364"/>
      <c r="O904" s="364"/>
      <c r="P904" s="364"/>
      <c r="Q904" s="364"/>
      <c r="R904" s="364"/>
      <c r="S904" s="364"/>
      <c r="T904" s="364"/>
      <c r="U904" s="364"/>
      <c r="V904" s="365"/>
      <c r="W904" s="366"/>
      <c r="Y904"/>
    </row>
    <row r="905" spans="1:25" x14ac:dyDescent="0.25">
      <c r="A905" s="212"/>
      <c r="B905" s="465"/>
      <c r="C905" s="272"/>
      <c r="D905" s="272"/>
      <c r="E905" s="273" t="s">
        <v>50</v>
      </c>
      <c r="F905" s="273"/>
      <c r="G905" s="367">
        <f t="shared" ref="G905:W905" si="226">SUBTOTAL(9,G906:G907)</f>
        <v>0</v>
      </c>
      <c r="H905" s="368">
        <f t="shared" si="226"/>
        <v>0</v>
      </c>
      <c r="I905" s="369">
        <f t="shared" si="226"/>
        <v>0</v>
      </c>
      <c r="J905" s="369">
        <f t="shared" si="226"/>
        <v>0</v>
      </c>
      <c r="K905" s="370">
        <f t="shared" si="226"/>
        <v>0</v>
      </c>
      <c r="L905" s="364">
        <f t="shared" si="226"/>
        <v>0</v>
      </c>
      <c r="M905" s="364">
        <f t="shared" si="226"/>
        <v>0</v>
      </c>
      <c r="N905" s="364">
        <f t="shared" si="226"/>
        <v>0</v>
      </c>
      <c r="O905" s="364">
        <f t="shared" si="226"/>
        <v>0</v>
      </c>
      <c r="P905" s="364">
        <f t="shared" si="226"/>
        <v>0</v>
      </c>
      <c r="Q905" s="364">
        <f t="shared" si="226"/>
        <v>0</v>
      </c>
      <c r="R905" s="364">
        <f t="shared" si="226"/>
        <v>0</v>
      </c>
      <c r="S905" s="364">
        <f t="shared" si="226"/>
        <v>0</v>
      </c>
      <c r="T905" s="364">
        <f t="shared" si="226"/>
        <v>0</v>
      </c>
      <c r="U905" s="364">
        <f t="shared" si="226"/>
        <v>0</v>
      </c>
      <c r="V905" s="364">
        <f t="shared" si="226"/>
        <v>0</v>
      </c>
      <c r="W905" s="366">
        <f t="shared" si="226"/>
        <v>0</v>
      </c>
      <c r="Y905"/>
    </row>
    <row r="906" spans="1:25" outlineLevel="1" x14ac:dyDescent="0.25">
      <c r="A906" s="212"/>
      <c r="B906" s="465"/>
      <c r="C906" s="272"/>
      <c r="D906" s="272"/>
      <c r="E906" s="273"/>
      <c r="F906" s="274" t="s">
        <v>51</v>
      </c>
      <c r="G906" s="394">
        <f>G48</f>
        <v>0</v>
      </c>
      <c r="H906" s="395">
        <f>G906*(1-VLOOKUP($F906,SHT,2,FALSE))+$H48*VLOOKUP($F906,SHT,2,FALSE)</f>
        <v>0</v>
      </c>
      <c r="I906" s="389">
        <f t="shared" ref="I906:V906" si="227">I48*VLOOKUP($F906,SHT,2,FALSE)</f>
        <v>0</v>
      </c>
      <c r="J906" s="389">
        <f t="shared" si="227"/>
        <v>0</v>
      </c>
      <c r="K906" s="390">
        <f t="shared" si="227"/>
        <v>0</v>
      </c>
      <c r="L906" s="391">
        <f t="shared" si="227"/>
        <v>0</v>
      </c>
      <c r="M906" s="396">
        <f t="shared" si="227"/>
        <v>0</v>
      </c>
      <c r="N906" s="392">
        <f t="shared" si="227"/>
        <v>0</v>
      </c>
      <c r="O906" s="392">
        <f t="shared" si="227"/>
        <v>0</v>
      </c>
      <c r="P906" s="392">
        <f t="shared" si="227"/>
        <v>0</v>
      </c>
      <c r="Q906" s="392">
        <f t="shared" si="227"/>
        <v>0</v>
      </c>
      <c r="R906" s="392">
        <f t="shared" si="227"/>
        <v>0</v>
      </c>
      <c r="S906" s="392">
        <f t="shared" si="227"/>
        <v>0</v>
      </c>
      <c r="T906" s="388">
        <f t="shared" si="227"/>
        <v>0</v>
      </c>
      <c r="U906" s="392">
        <f t="shared" si="227"/>
        <v>0</v>
      </c>
      <c r="V906" s="393">
        <f t="shared" si="227"/>
        <v>0</v>
      </c>
      <c r="W906" s="37">
        <f>G906-SUM(H906:V906)</f>
        <v>0</v>
      </c>
      <c r="Y906"/>
    </row>
    <row r="907" spans="1:25" outlineLevel="1" x14ac:dyDescent="0.25">
      <c r="A907" s="212"/>
      <c r="B907" s="465"/>
      <c r="C907" s="272"/>
      <c r="D907" s="272"/>
      <c r="E907" s="273"/>
      <c r="F907" s="274" t="s">
        <v>52</v>
      </c>
      <c r="G907" s="394">
        <f>G49</f>
        <v>0</v>
      </c>
      <c r="H907" s="395">
        <f>G907*(1-VLOOKUP($F907,SHT,2,FALSE))+$H49*VLOOKUP($F907,SHT,2,FALSE)</f>
        <v>0</v>
      </c>
      <c r="I907" s="389">
        <f t="shared" ref="I907:V907" si="228">I49*VLOOKUP($F907,SHT,2,FALSE)</f>
        <v>0</v>
      </c>
      <c r="J907" s="389">
        <f t="shared" si="228"/>
        <v>0</v>
      </c>
      <c r="K907" s="390">
        <f t="shared" si="228"/>
        <v>0</v>
      </c>
      <c r="L907" s="391">
        <f t="shared" si="228"/>
        <v>0</v>
      </c>
      <c r="M907" s="396">
        <f t="shared" si="228"/>
        <v>0</v>
      </c>
      <c r="N907" s="392">
        <f t="shared" si="228"/>
        <v>0</v>
      </c>
      <c r="O907" s="392">
        <f t="shared" si="228"/>
        <v>0</v>
      </c>
      <c r="P907" s="392">
        <f t="shared" si="228"/>
        <v>0</v>
      </c>
      <c r="Q907" s="392">
        <f t="shared" si="228"/>
        <v>0</v>
      </c>
      <c r="R907" s="392">
        <f t="shared" si="228"/>
        <v>0</v>
      </c>
      <c r="S907" s="392">
        <f t="shared" si="228"/>
        <v>0</v>
      </c>
      <c r="T907" s="388">
        <f t="shared" si="228"/>
        <v>0</v>
      </c>
      <c r="U907" s="392">
        <f t="shared" si="228"/>
        <v>0</v>
      </c>
      <c r="V907" s="393">
        <f t="shared" si="228"/>
        <v>0</v>
      </c>
      <c r="W907" s="37">
        <f>G907-SUM(H907:V907)</f>
        <v>0</v>
      </c>
      <c r="Y907"/>
    </row>
    <row r="908" spans="1:25" x14ac:dyDescent="0.25">
      <c r="A908" s="212"/>
      <c r="B908" s="465"/>
      <c r="C908" s="272"/>
      <c r="D908" s="272"/>
      <c r="E908" s="273" t="s">
        <v>53</v>
      </c>
      <c r="F908" s="273"/>
      <c r="G908" s="367">
        <f t="shared" ref="G908:W908" si="229">SUBTOTAL(9,G909:G911)</f>
        <v>0</v>
      </c>
      <c r="H908" s="368">
        <f t="shared" si="229"/>
        <v>0</v>
      </c>
      <c r="I908" s="369">
        <f t="shared" si="229"/>
        <v>0</v>
      </c>
      <c r="J908" s="369">
        <f t="shared" si="229"/>
        <v>0</v>
      </c>
      <c r="K908" s="370">
        <f t="shared" si="229"/>
        <v>0</v>
      </c>
      <c r="L908" s="364">
        <f t="shared" si="229"/>
        <v>0</v>
      </c>
      <c r="M908" s="364">
        <f t="shared" si="229"/>
        <v>0</v>
      </c>
      <c r="N908" s="364">
        <f t="shared" si="229"/>
        <v>0</v>
      </c>
      <c r="O908" s="364">
        <f t="shared" si="229"/>
        <v>0</v>
      </c>
      <c r="P908" s="364">
        <f t="shared" si="229"/>
        <v>0</v>
      </c>
      <c r="Q908" s="364">
        <f t="shared" si="229"/>
        <v>0</v>
      </c>
      <c r="R908" s="364">
        <f t="shared" si="229"/>
        <v>0</v>
      </c>
      <c r="S908" s="364">
        <f t="shared" si="229"/>
        <v>0</v>
      </c>
      <c r="T908" s="364">
        <f t="shared" si="229"/>
        <v>0</v>
      </c>
      <c r="U908" s="364">
        <f t="shared" si="229"/>
        <v>0</v>
      </c>
      <c r="V908" s="364">
        <f t="shared" si="229"/>
        <v>0</v>
      </c>
      <c r="W908" s="366">
        <f t="shared" si="229"/>
        <v>0</v>
      </c>
      <c r="Y908"/>
    </row>
    <row r="909" spans="1:25" outlineLevel="1" x14ac:dyDescent="0.25">
      <c r="A909" s="212"/>
      <c r="B909" s="465"/>
      <c r="C909" s="272"/>
      <c r="D909" s="272"/>
      <c r="E909" s="273"/>
      <c r="F909" s="274" t="s">
        <v>54</v>
      </c>
      <c r="G909" s="394">
        <f>G51</f>
        <v>0</v>
      </c>
      <c r="H909" s="395">
        <f>G909*(1-VLOOKUP($F909,SHT,2,FALSE))+$H51*VLOOKUP($F909,SHT,2,FALSE)</f>
        <v>0</v>
      </c>
      <c r="I909" s="389">
        <f t="shared" ref="I909:V909" si="230">I51*VLOOKUP($F909,SHT,2,FALSE)</f>
        <v>0</v>
      </c>
      <c r="J909" s="389">
        <f t="shared" si="230"/>
        <v>0</v>
      </c>
      <c r="K909" s="390">
        <f t="shared" si="230"/>
        <v>0</v>
      </c>
      <c r="L909" s="398">
        <f t="shared" si="230"/>
        <v>0</v>
      </c>
      <c r="M909" s="396">
        <f t="shared" si="230"/>
        <v>0</v>
      </c>
      <c r="N909" s="392">
        <f t="shared" si="230"/>
        <v>0</v>
      </c>
      <c r="O909" s="392">
        <f t="shared" si="230"/>
        <v>0</v>
      </c>
      <c r="P909" s="392">
        <f t="shared" si="230"/>
        <v>0</v>
      </c>
      <c r="Q909" s="392">
        <f t="shared" si="230"/>
        <v>0</v>
      </c>
      <c r="R909" s="392">
        <f t="shared" si="230"/>
        <v>0</v>
      </c>
      <c r="S909" s="392">
        <f t="shared" si="230"/>
        <v>0</v>
      </c>
      <c r="T909" s="388">
        <f t="shared" si="230"/>
        <v>0</v>
      </c>
      <c r="U909" s="392">
        <f t="shared" si="230"/>
        <v>0</v>
      </c>
      <c r="V909" s="393">
        <f t="shared" si="230"/>
        <v>0</v>
      </c>
      <c r="W909" s="37">
        <f>G909-SUM(H909:V909)</f>
        <v>0</v>
      </c>
      <c r="Y909"/>
    </row>
    <row r="910" spans="1:25" outlineLevel="1" x14ac:dyDescent="0.25">
      <c r="A910" s="212"/>
      <c r="B910" s="465"/>
      <c r="C910" s="272"/>
      <c r="D910" s="272"/>
      <c r="E910" s="273"/>
      <c r="F910" s="274" t="s">
        <v>55</v>
      </c>
      <c r="G910" s="394">
        <f>G52</f>
        <v>0</v>
      </c>
      <c r="H910" s="395">
        <f>G910*(1-VLOOKUP($F910,SHT,2,FALSE))+$H52*VLOOKUP($F910,SHT,2,FALSE)</f>
        <v>0</v>
      </c>
      <c r="I910" s="389">
        <f t="shared" ref="I910:V910" si="231">I52*VLOOKUP($F910,SHT,2,FALSE)</f>
        <v>0</v>
      </c>
      <c r="J910" s="389">
        <f t="shared" si="231"/>
        <v>0</v>
      </c>
      <c r="K910" s="390">
        <f t="shared" si="231"/>
        <v>0</v>
      </c>
      <c r="L910" s="391">
        <f t="shared" si="231"/>
        <v>0</v>
      </c>
      <c r="M910" s="399">
        <f t="shared" si="231"/>
        <v>0</v>
      </c>
      <c r="N910" s="392">
        <f t="shared" si="231"/>
        <v>0</v>
      </c>
      <c r="O910" s="392">
        <f t="shared" si="231"/>
        <v>0</v>
      </c>
      <c r="P910" s="392">
        <f t="shared" si="231"/>
        <v>0</v>
      </c>
      <c r="Q910" s="392">
        <f t="shared" si="231"/>
        <v>0</v>
      </c>
      <c r="R910" s="392">
        <f t="shared" si="231"/>
        <v>0</v>
      </c>
      <c r="S910" s="392">
        <f t="shared" si="231"/>
        <v>0</v>
      </c>
      <c r="T910" s="388">
        <f t="shared" si="231"/>
        <v>0</v>
      </c>
      <c r="U910" s="392">
        <f t="shared" si="231"/>
        <v>0</v>
      </c>
      <c r="V910" s="393">
        <f t="shared" si="231"/>
        <v>0</v>
      </c>
      <c r="W910" s="37">
        <f>G910-SUM(H910:V910)</f>
        <v>0</v>
      </c>
      <c r="Y910"/>
    </row>
    <row r="911" spans="1:25" outlineLevel="1" x14ac:dyDescent="0.25">
      <c r="A911" s="212"/>
      <c r="B911" s="465"/>
      <c r="C911" s="272"/>
      <c r="D911" s="272"/>
      <c r="E911" s="273"/>
      <c r="F911" s="274" t="s">
        <v>56</v>
      </c>
      <c r="G911" s="394">
        <f>G53</f>
        <v>0</v>
      </c>
      <c r="H911" s="395">
        <f>G911*(1-VLOOKUP($F911,SHT,2,FALSE))+$H53*VLOOKUP($F911,SHT,2,FALSE)</f>
        <v>0</v>
      </c>
      <c r="I911" s="389">
        <f t="shared" ref="I911:V911" si="232">I53*VLOOKUP($F911,SHT,2,FALSE)</f>
        <v>0</v>
      </c>
      <c r="J911" s="389">
        <f t="shared" si="232"/>
        <v>0</v>
      </c>
      <c r="K911" s="390">
        <f t="shared" si="232"/>
        <v>0</v>
      </c>
      <c r="L911" s="400">
        <f t="shared" si="232"/>
        <v>0</v>
      </c>
      <c r="M911" s="388">
        <f t="shared" si="232"/>
        <v>0</v>
      </c>
      <c r="N911" s="392">
        <f t="shared" si="232"/>
        <v>0</v>
      </c>
      <c r="O911" s="392">
        <f t="shared" si="232"/>
        <v>0</v>
      </c>
      <c r="P911" s="392">
        <f t="shared" si="232"/>
        <v>0</v>
      </c>
      <c r="Q911" s="392">
        <f t="shared" si="232"/>
        <v>0</v>
      </c>
      <c r="R911" s="392">
        <f t="shared" si="232"/>
        <v>0</v>
      </c>
      <c r="S911" s="392">
        <f t="shared" si="232"/>
        <v>0</v>
      </c>
      <c r="T911" s="392">
        <f t="shared" si="232"/>
        <v>0</v>
      </c>
      <c r="U911" s="392">
        <f t="shared" si="232"/>
        <v>0</v>
      </c>
      <c r="V911" s="393">
        <f t="shared" si="232"/>
        <v>0</v>
      </c>
      <c r="W911" s="37">
        <f>G911-SUM(H911:V911)</f>
        <v>0</v>
      </c>
      <c r="Y911"/>
    </row>
    <row r="912" spans="1:25" x14ac:dyDescent="0.25">
      <c r="A912" s="212"/>
      <c r="B912" s="465"/>
      <c r="C912" s="272"/>
      <c r="D912" s="272"/>
      <c r="E912" s="273" t="s">
        <v>57</v>
      </c>
      <c r="F912" s="273"/>
      <c r="G912" s="367">
        <f t="shared" ref="G912:W912" si="233">SUBTOTAL(9,G913:G914)</f>
        <v>0</v>
      </c>
      <c r="H912" s="368">
        <f t="shared" si="233"/>
        <v>0</v>
      </c>
      <c r="I912" s="369">
        <f t="shared" si="233"/>
        <v>0</v>
      </c>
      <c r="J912" s="369">
        <f t="shared" si="233"/>
        <v>0</v>
      </c>
      <c r="K912" s="370">
        <f t="shared" si="233"/>
        <v>0</v>
      </c>
      <c r="L912" s="364">
        <f t="shared" si="233"/>
        <v>0</v>
      </c>
      <c r="M912" s="364">
        <f t="shared" si="233"/>
        <v>0</v>
      </c>
      <c r="N912" s="364">
        <f t="shared" si="233"/>
        <v>0</v>
      </c>
      <c r="O912" s="364">
        <f t="shared" si="233"/>
        <v>0</v>
      </c>
      <c r="P912" s="364">
        <f t="shared" si="233"/>
        <v>0</v>
      </c>
      <c r="Q912" s="364">
        <f t="shared" si="233"/>
        <v>0</v>
      </c>
      <c r="R912" s="364">
        <f t="shared" si="233"/>
        <v>0</v>
      </c>
      <c r="S912" s="364">
        <f t="shared" si="233"/>
        <v>0</v>
      </c>
      <c r="T912" s="364">
        <f t="shared" si="233"/>
        <v>0</v>
      </c>
      <c r="U912" s="364">
        <f t="shared" si="233"/>
        <v>0</v>
      </c>
      <c r="V912" s="364">
        <f t="shared" si="233"/>
        <v>0</v>
      </c>
      <c r="W912" s="366">
        <f t="shared" si="233"/>
        <v>0</v>
      </c>
      <c r="Y912"/>
    </row>
    <row r="913" spans="1:25" outlineLevel="1" x14ac:dyDescent="0.25">
      <c r="A913" s="212"/>
      <c r="B913" s="465"/>
      <c r="C913" s="272"/>
      <c r="D913" s="272"/>
      <c r="E913" s="273"/>
      <c r="F913" s="274" t="s">
        <v>58</v>
      </c>
      <c r="G913" s="394">
        <f>G55</f>
        <v>0</v>
      </c>
      <c r="H913" s="395">
        <f>G913*(1-VLOOKUP($F913,SHT,2,FALSE))+$H55*VLOOKUP($F913,SHT,2,FALSE)</f>
        <v>0</v>
      </c>
      <c r="I913" s="389">
        <f t="shared" ref="I913:V913" si="234">I55*VLOOKUP($F913,SHT,2,FALSE)</f>
        <v>0</v>
      </c>
      <c r="J913" s="389">
        <f t="shared" si="234"/>
        <v>0</v>
      </c>
      <c r="K913" s="390">
        <f t="shared" si="234"/>
        <v>0</v>
      </c>
      <c r="L913" s="391">
        <f t="shared" si="234"/>
        <v>0</v>
      </c>
      <c r="M913" s="388">
        <f t="shared" si="234"/>
        <v>0</v>
      </c>
      <c r="N913" s="392">
        <f t="shared" si="234"/>
        <v>0</v>
      </c>
      <c r="O913" s="392">
        <f t="shared" si="234"/>
        <v>0</v>
      </c>
      <c r="P913" s="392">
        <f t="shared" si="234"/>
        <v>0</v>
      </c>
      <c r="Q913" s="392">
        <f t="shared" si="234"/>
        <v>0</v>
      </c>
      <c r="R913" s="392">
        <f t="shared" si="234"/>
        <v>0</v>
      </c>
      <c r="S913" s="392">
        <f t="shared" si="234"/>
        <v>0</v>
      </c>
      <c r="T913" s="392">
        <f t="shared" si="234"/>
        <v>0</v>
      </c>
      <c r="U913" s="388">
        <f t="shared" si="234"/>
        <v>0</v>
      </c>
      <c r="V913" s="393">
        <f t="shared" si="234"/>
        <v>0</v>
      </c>
      <c r="W913" s="37">
        <f>G913-SUM(H913:V913)</f>
        <v>0</v>
      </c>
      <c r="Y913"/>
    </row>
    <row r="914" spans="1:25" outlineLevel="1" x14ac:dyDescent="0.25">
      <c r="A914" s="212"/>
      <c r="B914" s="465"/>
      <c r="C914" s="272"/>
      <c r="D914" s="272"/>
      <c r="E914" s="273"/>
      <c r="F914" s="274" t="s">
        <v>59</v>
      </c>
      <c r="G914" s="394">
        <f>G56</f>
        <v>0</v>
      </c>
      <c r="H914" s="395">
        <f>G914*(1-VLOOKUP($F914,SHT,2,FALSE))+$H56*VLOOKUP($F914,SHT,2,FALSE)</f>
        <v>0</v>
      </c>
      <c r="I914" s="389">
        <f t="shared" ref="I914:V914" si="235">I56*VLOOKUP($F914,SHT,2,FALSE)</f>
        <v>0</v>
      </c>
      <c r="J914" s="389">
        <f t="shared" si="235"/>
        <v>0</v>
      </c>
      <c r="K914" s="390">
        <f t="shared" si="235"/>
        <v>0</v>
      </c>
      <c r="L914" s="391">
        <f t="shared" si="235"/>
        <v>0</v>
      </c>
      <c r="M914" s="388">
        <f t="shared" si="235"/>
        <v>0</v>
      </c>
      <c r="N914" s="392">
        <f t="shared" si="235"/>
        <v>0</v>
      </c>
      <c r="O914" s="392">
        <f t="shared" si="235"/>
        <v>0</v>
      </c>
      <c r="P914" s="392">
        <f t="shared" si="235"/>
        <v>0</v>
      </c>
      <c r="Q914" s="392">
        <f t="shared" si="235"/>
        <v>0</v>
      </c>
      <c r="R914" s="392">
        <f t="shared" si="235"/>
        <v>0</v>
      </c>
      <c r="S914" s="392">
        <f t="shared" si="235"/>
        <v>0</v>
      </c>
      <c r="T914" s="392">
        <f t="shared" si="235"/>
        <v>0</v>
      </c>
      <c r="U914" s="392">
        <f t="shared" si="235"/>
        <v>0</v>
      </c>
      <c r="V914" s="396">
        <f t="shared" si="235"/>
        <v>0</v>
      </c>
      <c r="W914" s="37">
        <f>G914-SUM(H914:V914)</f>
        <v>0</v>
      </c>
      <c r="Y914"/>
    </row>
    <row r="915" spans="1:25" x14ac:dyDescent="0.25">
      <c r="A915" s="212"/>
      <c r="B915" s="465"/>
      <c r="C915" s="272"/>
      <c r="D915" s="272"/>
      <c r="E915" s="273" t="s">
        <v>60</v>
      </c>
      <c r="F915" s="273"/>
      <c r="G915" s="367">
        <f t="shared" ref="G915:W915" si="236">SUBTOTAL(9,G916:G918)</f>
        <v>0</v>
      </c>
      <c r="H915" s="369">
        <f t="shared" si="236"/>
        <v>0</v>
      </c>
      <c r="I915" s="369">
        <f t="shared" si="236"/>
        <v>0</v>
      </c>
      <c r="J915" s="369">
        <f t="shared" si="236"/>
        <v>0</v>
      </c>
      <c r="K915" s="370">
        <f t="shared" si="236"/>
        <v>0</v>
      </c>
      <c r="L915" s="364">
        <f t="shared" si="236"/>
        <v>0</v>
      </c>
      <c r="M915" s="364">
        <f t="shared" si="236"/>
        <v>0</v>
      </c>
      <c r="N915" s="364">
        <f t="shared" si="236"/>
        <v>0</v>
      </c>
      <c r="O915" s="364">
        <f t="shared" si="236"/>
        <v>0</v>
      </c>
      <c r="P915" s="364">
        <f t="shared" si="236"/>
        <v>0</v>
      </c>
      <c r="Q915" s="364">
        <f t="shared" si="236"/>
        <v>0</v>
      </c>
      <c r="R915" s="364">
        <f t="shared" si="236"/>
        <v>0</v>
      </c>
      <c r="S915" s="364">
        <f t="shared" si="236"/>
        <v>0</v>
      </c>
      <c r="T915" s="364">
        <f t="shared" si="236"/>
        <v>0</v>
      </c>
      <c r="U915" s="364">
        <f t="shared" si="236"/>
        <v>0</v>
      </c>
      <c r="V915" s="364">
        <f t="shared" si="236"/>
        <v>0</v>
      </c>
      <c r="W915" s="366">
        <f t="shared" si="236"/>
        <v>0</v>
      </c>
      <c r="Y915"/>
    </row>
    <row r="916" spans="1:25" outlineLevel="1" x14ac:dyDescent="0.25">
      <c r="A916" s="212"/>
      <c r="B916" s="465"/>
      <c r="C916" s="272"/>
      <c r="D916" s="272"/>
      <c r="E916" s="273"/>
      <c r="F916" s="274" t="s">
        <v>61</v>
      </c>
      <c r="G916" s="394">
        <f>G58</f>
        <v>0</v>
      </c>
      <c r="H916" s="395">
        <f>G916*(1-VLOOKUP($F916,SHT,2,FALSE))+$H58*VLOOKUP($F916,SHT,2,FALSE)</f>
        <v>0</v>
      </c>
      <c r="I916" s="389">
        <f t="shared" ref="I916:V916" si="237">I58*VLOOKUP($F916,SHT,2,FALSE)</f>
        <v>0</v>
      </c>
      <c r="J916" s="389">
        <f t="shared" si="237"/>
        <v>0</v>
      </c>
      <c r="K916" s="390">
        <f t="shared" si="237"/>
        <v>0</v>
      </c>
      <c r="L916" s="388">
        <f t="shared" si="237"/>
        <v>0</v>
      </c>
      <c r="M916" s="392">
        <f t="shared" si="237"/>
        <v>0</v>
      </c>
      <c r="N916" s="392">
        <f t="shared" si="237"/>
        <v>0</v>
      </c>
      <c r="O916" s="392">
        <f t="shared" si="237"/>
        <v>0</v>
      </c>
      <c r="P916" s="392">
        <f t="shared" si="237"/>
        <v>0</v>
      </c>
      <c r="Q916" s="392">
        <f t="shared" si="237"/>
        <v>0</v>
      </c>
      <c r="R916" s="392">
        <f t="shared" si="237"/>
        <v>0</v>
      </c>
      <c r="S916" s="392">
        <f t="shared" si="237"/>
        <v>0</v>
      </c>
      <c r="T916" s="392">
        <f t="shared" si="237"/>
        <v>0</v>
      </c>
      <c r="U916" s="392">
        <f t="shared" si="237"/>
        <v>0</v>
      </c>
      <c r="V916" s="396">
        <f t="shared" si="237"/>
        <v>0</v>
      </c>
      <c r="W916" s="37">
        <f>G916-SUM(H916:V916)</f>
        <v>0</v>
      </c>
      <c r="Y916"/>
    </row>
    <row r="917" spans="1:25" outlineLevel="1" x14ac:dyDescent="0.25">
      <c r="A917" s="212"/>
      <c r="B917" s="465"/>
      <c r="C917" s="272"/>
      <c r="D917" s="272"/>
      <c r="E917" s="273"/>
      <c r="F917" s="274" t="s">
        <v>62</v>
      </c>
      <c r="G917" s="394">
        <f>G59</f>
        <v>0</v>
      </c>
      <c r="H917" s="395">
        <f>G917*(1-VLOOKUP($F917,SHT,2,FALSE))+$H59*VLOOKUP($F917,SHT,2,FALSE)</f>
        <v>0</v>
      </c>
      <c r="I917" s="389">
        <f t="shared" ref="I917:V917" si="238">I59*VLOOKUP($F917,SHT,2,FALSE)</f>
        <v>0</v>
      </c>
      <c r="J917" s="389">
        <f t="shared" si="238"/>
        <v>0</v>
      </c>
      <c r="K917" s="390">
        <f t="shared" si="238"/>
        <v>0</v>
      </c>
      <c r="L917" s="388">
        <f t="shared" si="238"/>
        <v>0</v>
      </c>
      <c r="M917" s="392">
        <f t="shared" si="238"/>
        <v>0</v>
      </c>
      <c r="N917" s="392">
        <f t="shared" si="238"/>
        <v>0</v>
      </c>
      <c r="O917" s="392">
        <f t="shared" si="238"/>
        <v>0</v>
      </c>
      <c r="P917" s="392">
        <f t="shared" si="238"/>
        <v>0</v>
      </c>
      <c r="Q917" s="392">
        <f t="shared" si="238"/>
        <v>0</v>
      </c>
      <c r="R917" s="392">
        <f t="shared" si="238"/>
        <v>0</v>
      </c>
      <c r="S917" s="392">
        <f t="shared" si="238"/>
        <v>0</v>
      </c>
      <c r="T917" s="392">
        <f t="shared" si="238"/>
        <v>0</v>
      </c>
      <c r="U917" s="388">
        <f t="shared" si="238"/>
        <v>0</v>
      </c>
      <c r="V917" s="393">
        <f t="shared" si="238"/>
        <v>0</v>
      </c>
      <c r="W917" s="37">
        <f>G917-SUM(H917:V917)</f>
        <v>0</v>
      </c>
      <c r="Y917"/>
    </row>
    <row r="918" spans="1:25" outlineLevel="1" x14ac:dyDescent="0.25">
      <c r="A918" s="212"/>
      <c r="B918" s="465"/>
      <c r="C918" s="272"/>
      <c r="D918" s="272"/>
      <c r="E918" s="273"/>
      <c r="F918" s="274" t="s">
        <v>63</v>
      </c>
      <c r="G918" s="394">
        <f>G60</f>
        <v>0</v>
      </c>
      <c r="H918" s="395">
        <f>G918*(1-VLOOKUP($F918,SHT,2,FALSE))+$H60*VLOOKUP($F918,SHT,2,FALSE)</f>
        <v>0</v>
      </c>
      <c r="I918" s="389">
        <f t="shared" ref="I918:V918" si="239">I60*VLOOKUP($F918,SHT,2,FALSE)</f>
        <v>0</v>
      </c>
      <c r="J918" s="389">
        <f t="shared" si="239"/>
        <v>0</v>
      </c>
      <c r="K918" s="390">
        <f t="shared" si="239"/>
        <v>0</v>
      </c>
      <c r="L918" s="388">
        <f t="shared" si="239"/>
        <v>0</v>
      </c>
      <c r="M918" s="392">
        <f t="shared" si="239"/>
        <v>0</v>
      </c>
      <c r="N918" s="392">
        <f t="shared" si="239"/>
        <v>0</v>
      </c>
      <c r="O918" s="392">
        <f t="shared" si="239"/>
        <v>0</v>
      </c>
      <c r="P918" s="392">
        <f t="shared" si="239"/>
        <v>0</v>
      </c>
      <c r="Q918" s="392">
        <f t="shared" si="239"/>
        <v>0</v>
      </c>
      <c r="R918" s="392">
        <f t="shared" si="239"/>
        <v>0</v>
      </c>
      <c r="S918" s="392">
        <f t="shared" si="239"/>
        <v>0</v>
      </c>
      <c r="T918" s="392">
        <f t="shared" si="239"/>
        <v>0</v>
      </c>
      <c r="U918" s="388">
        <f t="shared" si="239"/>
        <v>0</v>
      </c>
      <c r="V918" s="393">
        <f t="shared" si="239"/>
        <v>0</v>
      </c>
      <c r="W918" s="37">
        <f>G918-SUM(H918:V918)</f>
        <v>0</v>
      </c>
      <c r="Y918"/>
    </row>
    <row r="919" spans="1:25" x14ac:dyDescent="0.25">
      <c r="A919" s="212"/>
      <c r="B919" s="465"/>
      <c r="C919" s="272"/>
      <c r="D919" s="272"/>
      <c r="E919" s="273" t="s">
        <v>64</v>
      </c>
      <c r="F919" s="273"/>
      <c r="G919" s="367">
        <f t="shared" ref="G919:W919" si="240">SUBTOTAL(9,G920:G921)</f>
        <v>0</v>
      </c>
      <c r="H919" s="368">
        <f t="shared" si="240"/>
        <v>0</v>
      </c>
      <c r="I919" s="369">
        <f t="shared" si="240"/>
        <v>0</v>
      </c>
      <c r="J919" s="369">
        <f t="shared" si="240"/>
        <v>0</v>
      </c>
      <c r="K919" s="370">
        <f t="shared" si="240"/>
        <v>0</v>
      </c>
      <c r="L919" s="364">
        <f t="shared" si="240"/>
        <v>0</v>
      </c>
      <c r="M919" s="364">
        <f t="shared" si="240"/>
        <v>0</v>
      </c>
      <c r="N919" s="364">
        <f t="shared" si="240"/>
        <v>0</v>
      </c>
      <c r="O919" s="364">
        <f t="shared" si="240"/>
        <v>0</v>
      </c>
      <c r="P919" s="364">
        <f t="shared" si="240"/>
        <v>0</v>
      </c>
      <c r="Q919" s="364">
        <f t="shared" si="240"/>
        <v>0</v>
      </c>
      <c r="R919" s="364">
        <f t="shared" si="240"/>
        <v>0</v>
      </c>
      <c r="S919" s="364">
        <f t="shared" si="240"/>
        <v>0</v>
      </c>
      <c r="T919" s="364">
        <f t="shared" si="240"/>
        <v>0</v>
      </c>
      <c r="U919" s="364">
        <f t="shared" si="240"/>
        <v>0</v>
      </c>
      <c r="V919" s="364">
        <f t="shared" si="240"/>
        <v>0</v>
      </c>
      <c r="W919" s="366">
        <f t="shared" si="240"/>
        <v>0</v>
      </c>
      <c r="Y919"/>
    </row>
    <row r="920" spans="1:25" outlineLevel="1" x14ac:dyDescent="0.25">
      <c r="A920" s="212"/>
      <c r="B920" s="465"/>
      <c r="C920" s="272"/>
      <c r="D920" s="272"/>
      <c r="E920" s="273"/>
      <c r="F920" s="274" t="s">
        <v>65</v>
      </c>
      <c r="G920" s="394">
        <f>G62</f>
        <v>0</v>
      </c>
      <c r="H920" s="395">
        <f>G920*(1-VLOOKUP($F920,SHT,2,FALSE))+$H62*VLOOKUP($F920,SHT,2,FALSE)</f>
        <v>0</v>
      </c>
      <c r="I920" s="389">
        <f t="shared" ref="I920:V920" si="241">I62*VLOOKUP($F920,SHT,2,FALSE)</f>
        <v>0</v>
      </c>
      <c r="J920" s="389">
        <f t="shared" si="241"/>
        <v>0</v>
      </c>
      <c r="K920" s="390">
        <f t="shared" si="241"/>
        <v>0</v>
      </c>
      <c r="L920" s="399">
        <f t="shared" si="241"/>
        <v>0</v>
      </c>
      <c r="M920" s="392">
        <f t="shared" si="241"/>
        <v>0</v>
      </c>
      <c r="N920" s="392">
        <f t="shared" si="241"/>
        <v>0</v>
      </c>
      <c r="O920" s="392">
        <f t="shared" si="241"/>
        <v>0</v>
      </c>
      <c r="P920" s="392">
        <f t="shared" si="241"/>
        <v>0</v>
      </c>
      <c r="Q920" s="392">
        <f t="shared" si="241"/>
        <v>0</v>
      </c>
      <c r="R920" s="392">
        <f t="shared" si="241"/>
        <v>0</v>
      </c>
      <c r="S920" s="392">
        <f t="shared" si="241"/>
        <v>0</v>
      </c>
      <c r="T920" s="392">
        <f t="shared" si="241"/>
        <v>0</v>
      </c>
      <c r="U920" s="388">
        <f t="shared" si="241"/>
        <v>0</v>
      </c>
      <c r="V920" s="393">
        <f t="shared" si="241"/>
        <v>0</v>
      </c>
      <c r="W920" s="37">
        <f>G920-SUM(H920:V920)</f>
        <v>0</v>
      </c>
      <c r="Y920"/>
    </row>
    <row r="921" spans="1:25" outlineLevel="1" x14ac:dyDescent="0.25">
      <c r="A921" s="212"/>
      <c r="B921" s="465"/>
      <c r="C921" s="272"/>
      <c r="D921" s="272"/>
      <c r="E921" s="273"/>
      <c r="F921" s="274" t="s">
        <v>66</v>
      </c>
      <c r="G921" s="394">
        <f>G63</f>
        <v>0</v>
      </c>
      <c r="H921" s="395">
        <f>G921*(1-VLOOKUP($F921,SHT,2,FALSE))+$H63*VLOOKUP($F921,SHT,2,FALSE)</f>
        <v>0</v>
      </c>
      <c r="I921" s="389">
        <f t="shared" ref="I921:V921" si="242">I63*VLOOKUP($F921,SHT,2,FALSE)</f>
        <v>0</v>
      </c>
      <c r="J921" s="389">
        <f t="shared" si="242"/>
        <v>0</v>
      </c>
      <c r="K921" s="390">
        <f t="shared" si="242"/>
        <v>0</v>
      </c>
      <c r="L921" s="399">
        <f t="shared" si="242"/>
        <v>0</v>
      </c>
      <c r="M921" s="392">
        <f t="shared" si="242"/>
        <v>0</v>
      </c>
      <c r="N921" s="392">
        <f t="shared" si="242"/>
        <v>0</v>
      </c>
      <c r="O921" s="392">
        <f t="shared" si="242"/>
        <v>0</v>
      </c>
      <c r="P921" s="392">
        <f t="shared" si="242"/>
        <v>0</v>
      </c>
      <c r="Q921" s="392">
        <f t="shared" si="242"/>
        <v>0</v>
      </c>
      <c r="R921" s="392">
        <f t="shared" si="242"/>
        <v>0</v>
      </c>
      <c r="S921" s="392">
        <f t="shared" si="242"/>
        <v>0</v>
      </c>
      <c r="T921" s="392">
        <f t="shared" si="242"/>
        <v>0</v>
      </c>
      <c r="U921" s="388">
        <f t="shared" si="242"/>
        <v>0</v>
      </c>
      <c r="V921" s="393">
        <f t="shared" si="242"/>
        <v>0</v>
      </c>
      <c r="W921" s="37">
        <f>G921-SUM(H921:V921)</f>
        <v>0</v>
      </c>
      <c r="Y921"/>
    </row>
    <row r="922" spans="1:25" x14ac:dyDescent="0.25">
      <c r="A922" s="212"/>
      <c r="B922" s="465"/>
      <c r="C922" s="272"/>
      <c r="D922" s="272"/>
      <c r="E922" s="273" t="s">
        <v>67</v>
      </c>
      <c r="F922" s="273"/>
      <c r="G922" s="367">
        <f t="shared" ref="G922:W922" si="243">SUBTOTAL(9,G923:G925)</f>
        <v>0</v>
      </c>
      <c r="H922" s="368">
        <f t="shared" si="243"/>
        <v>0</v>
      </c>
      <c r="I922" s="369">
        <f t="shared" si="243"/>
        <v>0</v>
      </c>
      <c r="J922" s="369">
        <f t="shared" si="243"/>
        <v>0</v>
      </c>
      <c r="K922" s="370">
        <f t="shared" si="243"/>
        <v>0</v>
      </c>
      <c r="L922" s="364">
        <f t="shared" si="243"/>
        <v>0</v>
      </c>
      <c r="M922" s="364">
        <f t="shared" si="243"/>
        <v>0</v>
      </c>
      <c r="N922" s="364">
        <f t="shared" si="243"/>
        <v>0</v>
      </c>
      <c r="O922" s="364">
        <f t="shared" si="243"/>
        <v>0</v>
      </c>
      <c r="P922" s="364">
        <f t="shared" si="243"/>
        <v>0</v>
      </c>
      <c r="Q922" s="364">
        <f t="shared" si="243"/>
        <v>0</v>
      </c>
      <c r="R922" s="364">
        <f t="shared" si="243"/>
        <v>0</v>
      </c>
      <c r="S922" s="364">
        <f t="shared" si="243"/>
        <v>0</v>
      </c>
      <c r="T922" s="364">
        <f t="shared" si="243"/>
        <v>0</v>
      </c>
      <c r="U922" s="364">
        <f t="shared" si="243"/>
        <v>0</v>
      </c>
      <c r="V922" s="364">
        <f t="shared" si="243"/>
        <v>0</v>
      </c>
      <c r="W922" s="366">
        <f t="shared" si="243"/>
        <v>0</v>
      </c>
      <c r="Y922"/>
    </row>
    <row r="923" spans="1:25" outlineLevel="1" x14ac:dyDescent="0.25">
      <c r="A923" s="212"/>
      <c r="B923" s="465"/>
      <c r="C923" s="272"/>
      <c r="D923" s="272"/>
      <c r="E923" s="273"/>
      <c r="F923" s="274" t="s">
        <v>68</v>
      </c>
      <c r="G923" s="394">
        <f>G65</f>
        <v>0</v>
      </c>
      <c r="H923" s="395">
        <f>G923*(1-VLOOKUP($F923,SHT,2,FALSE))+$H65*VLOOKUP($F923,SHT,2,FALSE)</f>
        <v>0</v>
      </c>
      <c r="I923" s="389">
        <f t="shared" ref="I923:V923" si="244">I65*VLOOKUP($F923,SHT,2,FALSE)</f>
        <v>0</v>
      </c>
      <c r="J923" s="389">
        <f t="shared" si="244"/>
        <v>0</v>
      </c>
      <c r="K923" s="390">
        <f t="shared" si="244"/>
        <v>0</v>
      </c>
      <c r="L923" s="400">
        <f t="shared" si="244"/>
        <v>0</v>
      </c>
      <c r="M923" s="392">
        <f t="shared" si="244"/>
        <v>0</v>
      </c>
      <c r="N923" s="392">
        <f t="shared" si="244"/>
        <v>0</v>
      </c>
      <c r="O923" s="392">
        <f t="shared" si="244"/>
        <v>0</v>
      </c>
      <c r="P923" s="392">
        <f t="shared" si="244"/>
        <v>0</v>
      </c>
      <c r="Q923" s="392">
        <f t="shared" si="244"/>
        <v>0</v>
      </c>
      <c r="R923" s="392">
        <f t="shared" si="244"/>
        <v>0</v>
      </c>
      <c r="S923" s="392">
        <f t="shared" si="244"/>
        <v>0</v>
      </c>
      <c r="T923" s="392">
        <f t="shared" si="244"/>
        <v>0</v>
      </c>
      <c r="U923" s="388">
        <f t="shared" si="244"/>
        <v>0</v>
      </c>
      <c r="V923" s="393">
        <f t="shared" si="244"/>
        <v>0</v>
      </c>
      <c r="W923" s="37">
        <f>G923-SUM(H923:V923)</f>
        <v>0</v>
      </c>
      <c r="Y923"/>
    </row>
    <row r="924" spans="1:25" outlineLevel="1" x14ac:dyDescent="0.25">
      <c r="A924" s="212"/>
      <c r="B924" s="465"/>
      <c r="C924" s="272"/>
      <c r="D924" s="272"/>
      <c r="E924" s="273"/>
      <c r="F924" s="274" t="s">
        <v>69</v>
      </c>
      <c r="G924" s="394">
        <f>G66</f>
        <v>0</v>
      </c>
      <c r="H924" s="395">
        <f>G924*(1-VLOOKUP($F924,SHT,2,FALSE))+$H66*VLOOKUP($F924,SHT,2,FALSE)</f>
        <v>0</v>
      </c>
      <c r="I924" s="389">
        <f t="shared" ref="I924:V924" si="245">I66*VLOOKUP($F924,SHT,2,FALSE)</f>
        <v>0</v>
      </c>
      <c r="J924" s="389">
        <f t="shared" si="245"/>
        <v>0</v>
      </c>
      <c r="K924" s="390">
        <f t="shared" si="245"/>
        <v>0</v>
      </c>
      <c r="L924" s="400">
        <f t="shared" si="245"/>
        <v>0</v>
      </c>
      <c r="M924" s="392">
        <f t="shared" si="245"/>
        <v>0</v>
      </c>
      <c r="N924" s="392">
        <f t="shared" si="245"/>
        <v>0</v>
      </c>
      <c r="O924" s="392">
        <f t="shared" si="245"/>
        <v>0</v>
      </c>
      <c r="P924" s="392">
        <f t="shared" si="245"/>
        <v>0</v>
      </c>
      <c r="Q924" s="392">
        <f t="shared" si="245"/>
        <v>0</v>
      </c>
      <c r="R924" s="392">
        <f t="shared" si="245"/>
        <v>0</v>
      </c>
      <c r="S924" s="392">
        <f t="shared" si="245"/>
        <v>0</v>
      </c>
      <c r="T924" s="392">
        <f t="shared" si="245"/>
        <v>0</v>
      </c>
      <c r="U924" s="388">
        <f t="shared" si="245"/>
        <v>0</v>
      </c>
      <c r="V924" s="393">
        <f t="shared" si="245"/>
        <v>0</v>
      </c>
      <c r="W924" s="37">
        <f>G924-SUM(H924:V924)</f>
        <v>0</v>
      </c>
      <c r="Y924"/>
    </row>
    <row r="925" spans="1:25" outlineLevel="1" x14ac:dyDescent="0.25">
      <c r="A925" s="212"/>
      <c r="B925" s="465"/>
      <c r="C925" s="272"/>
      <c r="D925" s="272"/>
      <c r="E925" s="273"/>
      <c r="F925" s="274" t="s">
        <v>70</v>
      </c>
      <c r="G925" s="394">
        <f>G67</f>
        <v>0</v>
      </c>
      <c r="H925" s="395">
        <f>G925*(1-VLOOKUP($F925,SHT,2,FALSE))+$H67*VLOOKUP($F925,SHT,2,FALSE)</f>
        <v>0</v>
      </c>
      <c r="I925" s="389">
        <f t="shared" ref="I925:V925" si="246">I67*VLOOKUP($F925,SHT,2,FALSE)</f>
        <v>0</v>
      </c>
      <c r="J925" s="389">
        <f t="shared" si="246"/>
        <v>0</v>
      </c>
      <c r="K925" s="390">
        <f t="shared" si="246"/>
        <v>0</v>
      </c>
      <c r="L925" s="400">
        <f t="shared" si="246"/>
        <v>0</v>
      </c>
      <c r="M925" s="392">
        <f t="shared" si="246"/>
        <v>0</v>
      </c>
      <c r="N925" s="392">
        <f t="shared" si="246"/>
        <v>0</v>
      </c>
      <c r="O925" s="392">
        <f t="shared" si="246"/>
        <v>0</v>
      </c>
      <c r="P925" s="392">
        <f t="shared" si="246"/>
        <v>0</v>
      </c>
      <c r="Q925" s="392">
        <f t="shared" si="246"/>
        <v>0</v>
      </c>
      <c r="R925" s="392">
        <f t="shared" si="246"/>
        <v>0</v>
      </c>
      <c r="S925" s="392">
        <f t="shared" si="246"/>
        <v>0</v>
      </c>
      <c r="T925" s="392">
        <f t="shared" si="246"/>
        <v>0</v>
      </c>
      <c r="U925" s="388">
        <f t="shared" si="246"/>
        <v>0</v>
      </c>
      <c r="V925" s="393">
        <f t="shared" si="246"/>
        <v>0</v>
      </c>
      <c r="W925" s="37">
        <f>G925-SUM(H925:V925)</f>
        <v>0</v>
      </c>
      <c r="Y925"/>
    </row>
    <row r="926" spans="1:25" x14ac:dyDescent="0.25">
      <c r="A926" s="212"/>
      <c r="B926" s="465"/>
      <c r="C926" s="272"/>
      <c r="D926" s="272" t="s">
        <v>71</v>
      </c>
      <c r="E926" s="273"/>
      <c r="F926" s="273"/>
      <c r="G926" s="367"/>
      <c r="H926" s="369"/>
      <c r="I926" s="369"/>
      <c r="J926" s="369"/>
      <c r="K926" s="370"/>
      <c r="L926" s="363"/>
      <c r="M926" s="364"/>
      <c r="N926" s="364"/>
      <c r="O926" s="364"/>
      <c r="P926" s="364"/>
      <c r="Q926" s="364"/>
      <c r="R926" s="364"/>
      <c r="S926" s="364"/>
      <c r="T926" s="364"/>
      <c r="U926" s="364"/>
      <c r="V926" s="365"/>
      <c r="W926" s="366"/>
      <c r="Y926"/>
    </row>
    <row r="927" spans="1:25" x14ac:dyDescent="0.25">
      <c r="A927" s="212"/>
      <c r="B927" s="465"/>
      <c r="C927" s="272"/>
      <c r="D927" s="272"/>
      <c r="E927" s="273" t="s">
        <v>72</v>
      </c>
      <c r="F927" s="273"/>
      <c r="G927" s="367">
        <f t="shared" ref="G927:W927" si="247">SUBTOTAL(9,G928:G929)</f>
        <v>0</v>
      </c>
      <c r="H927" s="368">
        <f t="shared" si="247"/>
        <v>0</v>
      </c>
      <c r="I927" s="369">
        <f t="shared" si="247"/>
        <v>0</v>
      </c>
      <c r="J927" s="369">
        <f t="shared" si="247"/>
        <v>0</v>
      </c>
      <c r="K927" s="370">
        <f t="shared" si="247"/>
        <v>0</v>
      </c>
      <c r="L927" s="364">
        <f t="shared" si="247"/>
        <v>0</v>
      </c>
      <c r="M927" s="364">
        <f t="shared" si="247"/>
        <v>0</v>
      </c>
      <c r="N927" s="364">
        <f t="shared" si="247"/>
        <v>0</v>
      </c>
      <c r="O927" s="364">
        <f t="shared" si="247"/>
        <v>0</v>
      </c>
      <c r="P927" s="364">
        <f t="shared" si="247"/>
        <v>0</v>
      </c>
      <c r="Q927" s="364">
        <f t="shared" si="247"/>
        <v>0</v>
      </c>
      <c r="R927" s="364">
        <f t="shared" si="247"/>
        <v>0</v>
      </c>
      <c r="S927" s="364">
        <f t="shared" si="247"/>
        <v>0</v>
      </c>
      <c r="T927" s="364">
        <f t="shared" si="247"/>
        <v>0</v>
      </c>
      <c r="U927" s="364">
        <f t="shared" si="247"/>
        <v>0</v>
      </c>
      <c r="V927" s="364">
        <f t="shared" si="247"/>
        <v>0</v>
      </c>
      <c r="W927" s="366">
        <f t="shared" si="247"/>
        <v>0</v>
      </c>
      <c r="Y927"/>
    </row>
    <row r="928" spans="1:25" outlineLevel="1" x14ac:dyDescent="0.25">
      <c r="A928" s="212"/>
      <c r="B928" s="465"/>
      <c r="C928" s="272"/>
      <c r="D928" s="272"/>
      <c r="E928" s="273"/>
      <c r="F928" s="274" t="s">
        <v>73</v>
      </c>
      <c r="G928" s="394">
        <f>G70</f>
        <v>0</v>
      </c>
      <c r="H928" s="395">
        <f>G928*(1-VLOOKUP($F928,SHT,2,FALSE))+$H70*VLOOKUP($F928,SHT,2,FALSE)</f>
        <v>0</v>
      </c>
      <c r="I928" s="389">
        <f t="shared" ref="I928:V928" si="248">I70*VLOOKUP($F928,SHT,2,FALSE)</f>
        <v>0</v>
      </c>
      <c r="J928" s="389">
        <f t="shared" si="248"/>
        <v>0</v>
      </c>
      <c r="K928" s="390">
        <f t="shared" si="248"/>
        <v>0</v>
      </c>
      <c r="L928" s="400">
        <f t="shared" si="248"/>
        <v>0</v>
      </c>
      <c r="M928" s="392">
        <f t="shared" si="248"/>
        <v>0</v>
      </c>
      <c r="N928" s="392">
        <f t="shared" si="248"/>
        <v>0</v>
      </c>
      <c r="O928" s="392">
        <f t="shared" si="248"/>
        <v>0</v>
      </c>
      <c r="P928" s="392">
        <f t="shared" si="248"/>
        <v>0</v>
      </c>
      <c r="Q928" s="392">
        <f t="shared" si="248"/>
        <v>0</v>
      </c>
      <c r="R928" s="392">
        <f t="shared" si="248"/>
        <v>0</v>
      </c>
      <c r="S928" s="392">
        <f t="shared" si="248"/>
        <v>0</v>
      </c>
      <c r="T928" s="388">
        <f t="shared" si="248"/>
        <v>0</v>
      </c>
      <c r="U928" s="392">
        <f t="shared" si="248"/>
        <v>0</v>
      </c>
      <c r="V928" s="393">
        <f t="shared" si="248"/>
        <v>0</v>
      </c>
      <c r="W928" s="37">
        <f>G928-SUM(H928:V928)</f>
        <v>0</v>
      </c>
      <c r="Y928"/>
    </row>
    <row r="929" spans="1:25" outlineLevel="1" x14ac:dyDescent="0.25">
      <c r="A929" s="212"/>
      <c r="B929" s="465"/>
      <c r="C929" s="272"/>
      <c r="D929" s="272"/>
      <c r="E929" s="273"/>
      <c r="F929" s="274" t="s">
        <v>74</v>
      </c>
      <c r="G929" s="394">
        <f>G71</f>
        <v>0</v>
      </c>
      <c r="H929" s="395">
        <f>G929*(1-VLOOKUP($F929,SHT,2,FALSE))+$H71*VLOOKUP($F929,SHT,2,FALSE)</f>
        <v>0</v>
      </c>
      <c r="I929" s="389">
        <f t="shared" ref="I929:V929" si="249">I71*VLOOKUP($F929,SHT,2,FALSE)</f>
        <v>0</v>
      </c>
      <c r="J929" s="389">
        <f t="shared" si="249"/>
        <v>0</v>
      </c>
      <c r="K929" s="390">
        <f t="shared" si="249"/>
        <v>0</v>
      </c>
      <c r="L929" s="400">
        <f t="shared" si="249"/>
        <v>0</v>
      </c>
      <c r="M929" s="392">
        <f t="shared" si="249"/>
        <v>0</v>
      </c>
      <c r="N929" s="392">
        <f t="shared" si="249"/>
        <v>0</v>
      </c>
      <c r="O929" s="392">
        <f t="shared" si="249"/>
        <v>0</v>
      </c>
      <c r="P929" s="392">
        <f t="shared" si="249"/>
        <v>0</v>
      </c>
      <c r="Q929" s="392">
        <f t="shared" si="249"/>
        <v>0</v>
      </c>
      <c r="R929" s="392">
        <f t="shared" si="249"/>
        <v>0</v>
      </c>
      <c r="S929" s="392">
        <f t="shared" si="249"/>
        <v>0</v>
      </c>
      <c r="T929" s="388">
        <f t="shared" si="249"/>
        <v>0</v>
      </c>
      <c r="U929" s="392">
        <f t="shared" si="249"/>
        <v>0</v>
      </c>
      <c r="V929" s="393">
        <f t="shared" si="249"/>
        <v>0</v>
      </c>
      <c r="W929" s="37">
        <f>G929-SUM(H929:V929)</f>
        <v>0</v>
      </c>
      <c r="Y929"/>
    </row>
    <row r="930" spans="1:25" x14ac:dyDescent="0.25">
      <c r="A930" s="212"/>
      <c r="B930" s="465"/>
      <c r="C930" s="272"/>
      <c r="D930" s="272"/>
      <c r="E930" s="273" t="s">
        <v>75</v>
      </c>
      <c r="F930" s="273"/>
      <c r="G930" s="367">
        <f t="shared" ref="G930:W930" si="250">SUBTOTAL(9,G931:G932)</f>
        <v>0</v>
      </c>
      <c r="H930" s="368">
        <f t="shared" si="250"/>
        <v>0</v>
      </c>
      <c r="I930" s="369">
        <f t="shared" si="250"/>
        <v>0</v>
      </c>
      <c r="J930" s="369">
        <f t="shared" si="250"/>
        <v>0</v>
      </c>
      <c r="K930" s="370">
        <f t="shared" si="250"/>
        <v>0</v>
      </c>
      <c r="L930" s="364">
        <f t="shared" si="250"/>
        <v>0</v>
      </c>
      <c r="M930" s="364">
        <f t="shared" si="250"/>
        <v>0</v>
      </c>
      <c r="N930" s="364">
        <f t="shared" si="250"/>
        <v>0</v>
      </c>
      <c r="O930" s="364">
        <f t="shared" si="250"/>
        <v>0</v>
      </c>
      <c r="P930" s="364">
        <f t="shared" si="250"/>
        <v>0</v>
      </c>
      <c r="Q930" s="364">
        <f t="shared" si="250"/>
        <v>0</v>
      </c>
      <c r="R930" s="364">
        <f t="shared" si="250"/>
        <v>0</v>
      </c>
      <c r="S930" s="364">
        <f t="shared" si="250"/>
        <v>0</v>
      </c>
      <c r="T930" s="364">
        <f t="shared" si="250"/>
        <v>0</v>
      </c>
      <c r="U930" s="364">
        <f t="shared" si="250"/>
        <v>0</v>
      </c>
      <c r="V930" s="364">
        <f t="shared" si="250"/>
        <v>0</v>
      </c>
      <c r="W930" s="366">
        <f t="shared" si="250"/>
        <v>0</v>
      </c>
      <c r="Y930"/>
    </row>
    <row r="931" spans="1:25" outlineLevel="1" x14ac:dyDescent="0.25">
      <c r="A931" s="212"/>
      <c r="B931" s="465"/>
      <c r="C931" s="272"/>
      <c r="D931" s="272"/>
      <c r="E931" s="273"/>
      <c r="F931" s="274" t="s">
        <v>76</v>
      </c>
      <c r="G931" s="394">
        <f>G73</f>
        <v>0</v>
      </c>
      <c r="H931" s="395">
        <f>G931*(1-VLOOKUP($F931,SHT,2,FALSE))+$H73*VLOOKUP($F931,SHT,2,FALSE)</f>
        <v>0</v>
      </c>
      <c r="I931" s="389">
        <f t="shared" ref="I931:V931" si="251">I73*VLOOKUP($F931,SHT,2,FALSE)</f>
        <v>0</v>
      </c>
      <c r="J931" s="389">
        <f t="shared" si="251"/>
        <v>0</v>
      </c>
      <c r="K931" s="390">
        <f t="shared" si="251"/>
        <v>0</v>
      </c>
      <c r="L931" s="400">
        <f t="shared" si="251"/>
        <v>0</v>
      </c>
      <c r="M931" s="392">
        <f t="shared" si="251"/>
        <v>0</v>
      </c>
      <c r="N931" s="392">
        <f t="shared" si="251"/>
        <v>0</v>
      </c>
      <c r="O931" s="392">
        <f t="shared" si="251"/>
        <v>0</v>
      </c>
      <c r="P931" s="392">
        <f t="shared" si="251"/>
        <v>0</v>
      </c>
      <c r="Q931" s="392">
        <f t="shared" si="251"/>
        <v>0</v>
      </c>
      <c r="R931" s="392">
        <f t="shared" si="251"/>
        <v>0</v>
      </c>
      <c r="S931" s="392">
        <f t="shared" si="251"/>
        <v>0</v>
      </c>
      <c r="T931" s="392">
        <f t="shared" si="251"/>
        <v>0</v>
      </c>
      <c r="U931" s="388">
        <f t="shared" si="251"/>
        <v>0</v>
      </c>
      <c r="V931" s="393">
        <f t="shared" si="251"/>
        <v>0</v>
      </c>
      <c r="W931" s="37">
        <f>G931-SUM(H931:V931)</f>
        <v>0</v>
      </c>
      <c r="Y931"/>
    </row>
    <row r="932" spans="1:25" outlineLevel="1" x14ac:dyDescent="0.25">
      <c r="A932" s="212"/>
      <c r="B932" s="465"/>
      <c r="C932" s="272"/>
      <c r="D932" s="272"/>
      <c r="E932" s="273"/>
      <c r="F932" s="274" t="s">
        <v>77</v>
      </c>
      <c r="G932" s="394">
        <f>G74</f>
        <v>0</v>
      </c>
      <c r="H932" s="395">
        <f>G932*(1-VLOOKUP($F932,SHT,2,FALSE))+$H74*VLOOKUP($F932,SHT,2,FALSE)</f>
        <v>0</v>
      </c>
      <c r="I932" s="389">
        <f t="shared" ref="I932:V932" si="252">I74*VLOOKUP($F932,SHT,2,FALSE)</f>
        <v>0</v>
      </c>
      <c r="J932" s="389">
        <f t="shared" si="252"/>
        <v>0</v>
      </c>
      <c r="K932" s="390">
        <f t="shared" si="252"/>
        <v>0</v>
      </c>
      <c r="L932" s="400">
        <f t="shared" si="252"/>
        <v>0</v>
      </c>
      <c r="M932" s="392">
        <f t="shared" si="252"/>
        <v>0</v>
      </c>
      <c r="N932" s="392">
        <f t="shared" si="252"/>
        <v>0</v>
      </c>
      <c r="O932" s="392">
        <f t="shared" si="252"/>
        <v>0</v>
      </c>
      <c r="P932" s="392">
        <f t="shared" si="252"/>
        <v>0</v>
      </c>
      <c r="Q932" s="392">
        <f t="shared" si="252"/>
        <v>0</v>
      </c>
      <c r="R932" s="392">
        <f t="shared" si="252"/>
        <v>0</v>
      </c>
      <c r="S932" s="392">
        <f t="shared" si="252"/>
        <v>0</v>
      </c>
      <c r="T932" s="392">
        <f t="shared" si="252"/>
        <v>0</v>
      </c>
      <c r="U932" s="388">
        <f t="shared" si="252"/>
        <v>0</v>
      </c>
      <c r="V932" s="393">
        <f t="shared" si="252"/>
        <v>0</v>
      </c>
      <c r="W932" s="37">
        <f>G932-SUM(H932:V932)</f>
        <v>0</v>
      </c>
      <c r="Y932"/>
    </row>
    <row r="933" spans="1:25" x14ac:dyDescent="0.25">
      <c r="A933" s="212"/>
      <c r="B933" s="465"/>
      <c r="C933" s="272"/>
      <c r="D933" s="272"/>
      <c r="E933" s="273" t="s">
        <v>78</v>
      </c>
      <c r="F933" s="273"/>
      <c r="G933" s="367">
        <f t="shared" ref="G933:W933" si="253">SUBTOTAL(9,G934:G935)</f>
        <v>0</v>
      </c>
      <c r="H933" s="368">
        <f t="shared" si="253"/>
        <v>0</v>
      </c>
      <c r="I933" s="369">
        <f t="shared" si="253"/>
        <v>0</v>
      </c>
      <c r="J933" s="369">
        <f t="shared" si="253"/>
        <v>0</v>
      </c>
      <c r="K933" s="370">
        <f t="shared" si="253"/>
        <v>0</v>
      </c>
      <c r="L933" s="364">
        <f t="shared" si="253"/>
        <v>0</v>
      </c>
      <c r="M933" s="364">
        <f t="shared" si="253"/>
        <v>0</v>
      </c>
      <c r="N933" s="364">
        <f t="shared" si="253"/>
        <v>0</v>
      </c>
      <c r="O933" s="364">
        <f t="shared" si="253"/>
        <v>0</v>
      </c>
      <c r="P933" s="364">
        <f t="shared" si="253"/>
        <v>0</v>
      </c>
      <c r="Q933" s="364">
        <f t="shared" si="253"/>
        <v>0</v>
      </c>
      <c r="R933" s="364">
        <f t="shared" si="253"/>
        <v>0</v>
      </c>
      <c r="S933" s="364">
        <f t="shared" si="253"/>
        <v>0</v>
      </c>
      <c r="T933" s="364">
        <f t="shared" si="253"/>
        <v>0</v>
      </c>
      <c r="U933" s="364">
        <f t="shared" si="253"/>
        <v>0</v>
      </c>
      <c r="V933" s="364">
        <f t="shared" si="253"/>
        <v>0</v>
      </c>
      <c r="W933" s="366">
        <f t="shared" si="253"/>
        <v>0</v>
      </c>
      <c r="Y933"/>
    </row>
    <row r="934" spans="1:25" outlineLevel="1" x14ac:dyDescent="0.25">
      <c r="A934" s="212"/>
      <c r="B934" s="465"/>
      <c r="C934" s="272"/>
      <c r="D934" s="272"/>
      <c r="E934" s="273"/>
      <c r="F934" s="274" t="s">
        <v>79</v>
      </c>
      <c r="G934" s="394">
        <f>G76</f>
        <v>0</v>
      </c>
      <c r="H934" s="395">
        <f>G934*(1-VLOOKUP($F934,SHT,2,FALSE))+$H76*VLOOKUP($F934,SHT,2,FALSE)</f>
        <v>0</v>
      </c>
      <c r="I934" s="389">
        <f t="shared" ref="I934:V934" si="254">I76*VLOOKUP($F934,SHT,2,FALSE)</f>
        <v>0</v>
      </c>
      <c r="J934" s="389">
        <f t="shared" si="254"/>
        <v>0</v>
      </c>
      <c r="K934" s="390">
        <f t="shared" si="254"/>
        <v>0</v>
      </c>
      <c r="L934" s="400">
        <f t="shared" si="254"/>
        <v>0</v>
      </c>
      <c r="M934" s="392">
        <f t="shared" si="254"/>
        <v>0</v>
      </c>
      <c r="N934" s="392">
        <f t="shared" si="254"/>
        <v>0</v>
      </c>
      <c r="O934" s="392">
        <f t="shared" si="254"/>
        <v>0</v>
      </c>
      <c r="P934" s="392">
        <f t="shared" si="254"/>
        <v>0</v>
      </c>
      <c r="Q934" s="392">
        <f t="shared" si="254"/>
        <v>0</v>
      </c>
      <c r="R934" s="392">
        <f t="shared" si="254"/>
        <v>0</v>
      </c>
      <c r="S934" s="392">
        <f t="shared" si="254"/>
        <v>0</v>
      </c>
      <c r="T934" s="388">
        <f t="shared" si="254"/>
        <v>0</v>
      </c>
      <c r="U934" s="392">
        <f t="shared" si="254"/>
        <v>0</v>
      </c>
      <c r="V934" s="393">
        <f t="shared" si="254"/>
        <v>0</v>
      </c>
      <c r="W934" s="37">
        <f>G934-SUM(H934:V934)</f>
        <v>0</v>
      </c>
      <c r="Y934"/>
    </row>
    <row r="935" spans="1:25" outlineLevel="1" x14ac:dyDescent="0.25">
      <c r="A935" s="212"/>
      <c r="B935" s="465"/>
      <c r="C935" s="272"/>
      <c r="D935" s="272"/>
      <c r="E935" s="273"/>
      <c r="F935" s="274" t="s">
        <v>80</v>
      </c>
      <c r="G935" s="394">
        <f>G77</f>
        <v>0</v>
      </c>
      <c r="H935" s="395">
        <f>G935*(1-VLOOKUP($F935,SHT,2,FALSE))+$H77*VLOOKUP($F935,SHT,2,FALSE)</f>
        <v>0</v>
      </c>
      <c r="I935" s="389">
        <f t="shared" ref="I935:V935" si="255">I77*VLOOKUP($F935,SHT,2,FALSE)</f>
        <v>0</v>
      </c>
      <c r="J935" s="389">
        <f t="shared" si="255"/>
        <v>0</v>
      </c>
      <c r="K935" s="390">
        <f t="shared" si="255"/>
        <v>0</v>
      </c>
      <c r="L935" s="400">
        <f t="shared" si="255"/>
        <v>0</v>
      </c>
      <c r="M935" s="392">
        <f t="shared" si="255"/>
        <v>0</v>
      </c>
      <c r="N935" s="392">
        <f t="shared" si="255"/>
        <v>0</v>
      </c>
      <c r="O935" s="392">
        <f t="shared" si="255"/>
        <v>0</v>
      </c>
      <c r="P935" s="392">
        <f t="shared" si="255"/>
        <v>0</v>
      </c>
      <c r="Q935" s="392">
        <f t="shared" si="255"/>
        <v>0</v>
      </c>
      <c r="R935" s="392">
        <f t="shared" si="255"/>
        <v>0</v>
      </c>
      <c r="S935" s="392">
        <f t="shared" si="255"/>
        <v>0</v>
      </c>
      <c r="T935" s="388">
        <f t="shared" si="255"/>
        <v>0</v>
      </c>
      <c r="U935" s="392">
        <f t="shared" si="255"/>
        <v>0</v>
      </c>
      <c r="V935" s="393">
        <f t="shared" si="255"/>
        <v>0</v>
      </c>
      <c r="W935" s="37">
        <f>G935-SUM(H935:V935)</f>
        <v>0</v>
      </c>
      <c r="Y935"/>
    </row>
    <row r="936" spans="1:25" x14ac:dyDescent="0.25">
      <c r="A936" s="212"/>
      <c r="B936" s="465"/>
      <c r="C936" s="272"/>
      <c r="D936" s="272"/>
      <c r="E936" s="273" t="s">
        <v>81</v>
      </c>
      <c r="F936" s="273"/>
      <c r="G936" s="367">
        <f t="shared" ref="G936:W936" si="256">SUBTOTAL(9,G937:G938)</f>
        <v>0</v>
      </c>
      <c r="H936" s="368">
        <f t="shared" si="256"/>
        <v>0</v>
      </c>
      <c r="I936" s="369">
        <f t="shared" si="256"/>
        <v>0</v>
      </c>
      <c r="J936" s="369">
        <f t="shared" si="256"/>
        <v>0</v>
      </c>
      <c r="K936" s="370">
        <f t="shared" si="256"/>
        <v>0</v>
      </c>
      <c r="L936" s="364">
        <f t="shared" si="256"/>
        <v>0</v>
      </c>
      <c r="M936" s="364">
        <f t="shared" si="256"/>
        <v>0</v>
      </c>
      <c r="N936" s="364">
        <f t="shared" si="256"/>
        <v>0</v>
      </c>
      <c r="O936" s="364">
        <f t="shared" si="256"/>
        <v>0</v>
      </c>
      <c r="P936" s="364">
        <f t="shared" si="256"/>
        <v>0</v>
      </c>
      <c r="Q936" s="364">
        <f t="shared" si="256"/>
        <v>0</v>
      </c>
      <c r="R936" s="364">
        <f t="shared" si="256"/>
        <v>0</v>
      </c>
      <c r="S936" s="364">
        <f t="shared" si="256"/>
        <v>0</v>
      </c>
      <c r="T936" s="364">
        <f t="shared" si="256"/>
        <v>0</v>
      </c>
      <c r="U936" s="364">
        <f t="shared" si="256"/>
        <v>0</v>
      </c>
      <c r="V936" s="364">
        <f t="shared" si="256"/>
        <v>0</v>
      </c>
      <c r="W936" s="366">
        <f t="shared" si="256"/>
        <v>0</v>
      </c>
      <c r="Y936"/>
    </row>
    <row r="937" spans="1:25" outlineLevel="1" x14ac:dyDescent="0.25">
      <c r="A937" s="212"/>
      <c r="B937" s="465"/>
      <c r="C937" s="272"/>
      <c r="D937" s="272"/>
      <c r="E937" s="273"/>
      <c r="F937" s="274" t="s">
        <v>82</v>
      </c>
      <c r="G937" s="394">
        <f>G79</f>
        <v>0</v>
      </c>
      <c r="H937" s="395">
        <f>G937*(1-VLOOKUP($F937,SHT,2,FALSE))+$H79*VLOOKUP($F937,SHT,2,FALSE)</f>
        <v>0</v>
      </c>
      <c r="I937" s="389">
        <f t="shared" ref="I937:V937" si="257">I79*VLOOKUP($F937,SHT,2,FALSE)</f>
        <v>0</v>
      </c>
      <c r="J937" s="389">
        <f t="shared" si="257"/>
        <v>0</v>
      </c>
      <c r="K937" s="390">
        <f t="shared" si="257"/>
        <v>0</v>
      </c>
      <c r="L937" s="400">
        <f t="shared" si="257"/>
        <v>0</v>
      </c>
      <c r="M937" s="392">
        <f t="shared" si="257"/>
        <v>0</v>
      </c>
      <c r="N937" s="392">
        <f t="shared" si="257"/>
        <v>0</v>
      </c>
      <c r="O937" s="392">
        <f t="shared" si="257"/>
        <v>0</v>
      </c>
      <c r="P937" s="392">
        <f t="shared" si="257"/>
        <v>0</v>
      </c>
      <c r="Q937" s="392">
        <f t="shared" si="257"/>
        <v>0</v>
      </c>
      <c r="R937" s="392">
        <f t="shared" si="257"/>
        <v>0</v>
      </c>
      <c r="S937" s="392">
        <f t="shared" si="257"/>
        <v>0</v>
      </c>
      <c r="T937" s="388">
        <f t="shared" si="257"/>
        <v>0</v>
      </c>
      <c r="U937" s="392">
        <f t="shared" si="257"/>
        <v>0</v>
      </c>
      <c r="V937" s="393">
        <f t="shared" si="257"/>
        <v>0</v>
      </c>
      <c r="W937" s="37">
        <f>G937-SUM(H937:V937)</f>
        <v>0</v>
      </c>
      <c r="Y937"/>
    </row>
    <row r="938" spans="1:25" outlineLevel="1" x14ac:dyDescent="0.25">
      <c r="A938" s="212"/>
      <c r="B938" s="465"/>
      <c r="C938" s="272"/>
      <c r="D938" s="272"/>
      <c r="E938" s="273"/>
      <c r="F938" s="274" t="s">
        <v>83</v>
      </c>
      <c r="G938" s="394">
        <f>G80</f>
        <v>0</v>
      </c>
      <c r="H938" s="395">
        <f>G938*(1-VLOOKUP($F938,SHT,2,FALSE))+$H80*VLOOKUP($F938,SHT,2,FALSE)</f>
        <v>0</v>
      </c>
      <c r="I938" s="389">
        <f t="shared" ref="I938:V938" si="258">I80*VLOOKUP($F938,SHT,2,FALSE)</f>
        <v>0</v>
      </c>
      <c r="J938" s="389">
        <f t="shared" si="258"/>
        <v>0</v>
      </c>
      <c r="K938" s="390">
        <f t="shared" si="258"/>
        <v>0</v>
      </c>
      <c r="L938" s="400">
        <f t="shared" si="258"/>
        <v>0</v>
      </c>
      <c r="M938" s="392">
        <f t="shared" si="258"/>
        <v>0</v>
      </c>
      <c r="N938" s="392">
        <f t="shared" si="258"/>
        <v>0</v>
      </c>
      <c r="O938" s="392">
        <f t="shared" si="258"/>
        <v>0</v>
      </c>
      <c r="P938" s="392">
        <f t="shared" si="258"/>
        <v>0</v>
      </c>
      <c r="Q938" s="392">
        <f t="shared" si="258"/>
        <v>0</v>
      </c>
      <c r="R938" s="392">
        <f t="shared" si="258"/>
        <v>0</v>
      </c>
      <c r="S938" s="392">
        <f t="shared" si="258"/>
        <v>0</v>
      </c>
      <c r="T938" s="388">
        <f t="shared" si="258"/>
        <v>0</v>
      </c>
      <c r="U938" s="392">
        <f t="shared" si="258"/>
        <v>0</v>
      </c>
      <c r="V938" s="393">
        <f t="shared" si="258"/>
        <v>0</v>
      </c>
      <c r="W938" s="37">
        <f>G938-SUM(H938:V938)</f>
        <v>0</v>
      </c>
      <c r="Y938"/>
    </row>
    <row r="939" spans="1:25" x14ac:dyDescent="0.25">
      <c r="A939" s="212"/>
      <c r="B939" s="465"/>
      <c r="C939" s="272"/>
      <c r="D939" s="272"/>
      <c r="E939" s="273" t="s">
        <v>84</v>
      </c>
      <c r="F939" s="273"/>
      <c r="G939" s="367">
        <f t="shared" ref="G939:W939" si="259">SUBTOTAL(9,G940:G941)</f>
        <v>0</v>
      </c>
      <c r="H939" s="368">
        <f t="shared" si="259"/>
        <v>0</v>
      </c>
      <c r="I939" s="369">
        <f t="shared" si="259"/>
        <v>0</v>
      </c>
      <c r="J939" s="369">
        <f t="shared" si="259"/>
        <v>0</v>
      </c>
      <c r="K939" s="370">
        <f t="shared" si="259"/>
        <v>0</v>
      </c>
      <c r="L939" s="364">
        <f t="shared" si="259"/>
        <v>0</v>
      </c>
      <c r="M939" s="364">
        <f t="shared" si="259"/>
        <v>0</v>
      </c>
      <c r="N939" s="364">
        <f t="shared" si="259"/>
        <v>0</v>
      </c>
      <c r="O939" s="364">
        <f t="shared" si="259"/>
        <v>0</v>
      </c>
      <c r="P939" s="364">
        <f t="shared" si="259"/>
        <v>0</v>
      </c>
      <c r="Q939" s="364">
        <f t="shared" si="259"/>
        <v>0</v>
      </c>
      <c r="R939" s="364">
        <f t="shared" si="259"/>
        <v>0</v>
      </c>
      <c r="S939" s="364">
        <f t="shared" si="259"/>
        <v>0</v>
      </c>
      <c r="T939" s="364">
        <f t="shared" si="259"/>
        <v>0</v>
      </c>
      <c r="U939" s="364">
        <f t="shared" si="259"/>
        <v>0</v>
      </c>
      <c r="V939" s="364">
        <f t="shared" si="259"/>
        <v>0</v>
      </c>
      <c r="W939" s="366">
        <f t="shared" si="259"/>
        <v>0</v>
      </c>
      <c r="Y939"/>
    </row>
    <row r="940" spans="1:25" outlineLevel="1" x14ac:dyDescent="0.25">
      <c r="A940" s="212"/>
      <c r="B940" s="465"/>
      <c r="C940" s="272"/>
      <c r="D940" s="272"/>
      <c r="E940" s="273"/>
      <c r="F940" s="274" t="s">
        <v>85</v>
      </c>
      <c r="G940" s="394">
        <f>G82</f>
        <v>0</v>
      </c>
      <c r="H940" s="395">
        <f>G940*(1-VLOOKUP($F940,SHT,2,FALSE))+$H82*VLOOKUP($F940,SHT,2,FALSE)</f>
        <v>0</v>
      </c>
      <c r="I940" s="389">
        <f t="shared" ref="I940:V940" si="260">I82*VLOOKUP($F940,SHT,2,FALSE)</f>
        <v>0</v>
      </c>
      <c r="J940" s="389">
        <f t="shared" si="260"/>
        <v>0</v>
      </c>
      <c r="K940" s="390">
        <f t="shared" si="260"/>
        <v>0</v>
      </c>
      <c r="L940" s="400">
        <f t="shared" si="260"/>
        <v>0</v>
      </c>
      <c r="M940" s="392">
        <f t="shared" si="260"/>
        <v>0</v>
      </c>
      <c r="N940" s="392">
        <f t="shared" si="260"/>
        <v>0</v>
      </c>
      <c r="O940" s="392">
        <f t="shared" si="260"/>
        <v>0</v>
      </c>
      <c r="P940" s="392">
        <f t="shared" si="260"/>
        <v>0</v>
      </c>
      <c r="Q940" s="392">
        <f t="shared" si="260"/>
        <v>0</v>
      </c>
      <c r="R940" s="392">
        <f t="shared" si="260"/>
        <v>0</v>
      </c>
      <c r="S940" s="392">
        <f t="shared" si="260"/>
        <v>0</v>
      </c>
      <c r="T940" s="388">
        <f t="shared" si="260"/>
        <v>0</v>
      </c>
      <c r="U940" s="392">
        <f t="shared" si="260"/>
        <v>0</v>
      </c>
      <c r="V940" s="393">
        <f t="shared" si="260"/>
        <v>0</v>
      </c>
      <c r="W940" s="37">
        <f>G940-SUM(H940:V940)</f>
        <v>0</v>
      </c>
      <c r="Y940"/>
    </row>
    <row r="941" spans="1:25" outlineLevel="1" x14ac:dyDescent="0.25">
      <c r="A941" s="212"/>
      <c r="B941" s="465"/>
      <c r="C941" s="272"/>
      <c r="D941" s="272"/>
      <c r="E941" s="273"/>
      <c r="F941" s="274" t="s">
        <v>86</v>
      </c>
      <c r="G941" s="394">
        <f>G83</f>
        <v>0</v>
      </c>
      <c r="H941" s="395">
        <f>G941*(1-VLOOKUP($F941,SHT,2,FALSE))+$H83*VLOOKUP($F941,SHT,2,FALSE)</f>
        <v>0</v>
      </c>
      <c r="I941" s="389">
        <f t="shared" ref="I941:V941" si="261">I83*VLOOKUP($F941,SHT,2,FALSE)</f>
        <v>0</v>
      </c>
      <c r="J941" s="389">
        <f t="shared" si="261"/>
        <v>0</v>
      </c>
      <c r="K941" s="390">
        <f t="shared" si="261"/>
        <v>0</v>
      </c>
      <c r="L941" s="400">
        <f t="shared" si="261"/>
        <v>0</v>
      </c>
      <c r="M941" s="392">
        <f t="shared" si="261"/>
        <v>0</v>
      </c>
      <c r="N941" s="392">
        <f t="shared" si="261"/>
        <v>0</v>
      </c>
      <c r="O941" s="392">
        <f t="shared" si="261"/>
        <v>0</v>
      </c>
      <c r="P941" s="392">
        <f t="shared" si="261"/>
        <v>0</v>
      </c>
      <c r="Q941" s="392">
        <f t="shared" si="261"/>
        <v>0</v>
      </c>
      <c r="R941" s="392">
        <f t="shared" si="261"/>
        <v>0</v>
      </c>
      <c r="S941" s="392">
        <f t="shared" si="261"/>
        <v>0</v>
      </c>
      <c r="T941" s="388">
        <f t="shared" si="261"/>
        <v>0</v>
      </c>
      <c r="U941" s="392">
        <f t="shared" si="261"/>
        <v>0</v>
      </c>
      <c r="V941" s="393">
        <f t="shared" si="261"/>
        <v>0</v>
      </c>
      <c r="W941" s="37">
        <f>G941-SUM(H941:V941)</f>
        <v>0</v>
      </c>
      <c r="Y941"/>
    </row>
    <row r="942" spans="1:25" x14ac:dyDescent="0.25">
      <c r="A942" s="212"/>
      <c r="B942" s="465"/>
      <c r="C942" s="272"/>
      <c r="D942" s="272"/>
      <c r="E942" s="273" t="s">
        <v>87</v>
      </c>
      <c r="F942" s="273"/>
      <c r="G942" s="367">
        <f t="shared" ref="G942:W942" si="262">SUBTOTAL(9,G943:G944)</f>
        <v>0</v>
      </c>
      <c r="H942" s="368">
        <f t="shared" si="262"/>
        <v>0</v>
      </c>
      <c r="I942" s="369">
        <f t="shared" si="262"/>
        <v>0</v>
      </c>
      <c r="J942" s="369">
        <f t="shared" si="262"/>
        <v>0</v>
      </c>
      <c r="K942" s="370">
        <f t="shared" si="262"/>
        <v>0</v>
      </c>
      <c r="L942" s="364">
        <f t="shared" si="262"/>
        <v>0</v>
      </c>
      <c r="M942" s="364">
        <f t="shared" si="262"/>
        <v>0</v>
      </c>
      <c r="N942" s="364">
        <f t="shared" si="262"/>
        <v>0</v>
      </c>
      <c r="O942" s="364">
        <f t="shared" si="262"/>
        <v>0</v>
      </c>
      <c r="P942" s="364">
        <f t="shared" si="262"/>
        <v>0</v>
      </c>
      <c r="Q942" s="364">
        <f t="shared" si="262"/>
        <v>0</v>
      </c>
      <c r="R942" s="364">
        <f t="shared" si="262"/>
        <v>0</v>
      </c>
      <c r="S942" s="364">
        <f t="shared" si="262"/>
        <v>0</v>
      </c>
      <c r="T942" s="364">
        <f t="shared" si="262"/>
        <v>0</v>
      </c>
      <c r="U942" s="364">
        <f t="shared" si="262"/>
        <v>0</v>
      </c>
      <c r="V942" s="364">
        <f t="shared" si="262"/>
        <v>0</v>
      </c>
      <c r="W942" s="366">
        <f t="shared" si="262"/>
        <v>0</v>
      </c>
      <c r="Y942"/>
    </row>
    <row r="943" spans="1:25" outlineLevel="1" x14ac:dyDescent="0.25">
      <c r="A943" s="212"/>
      <c r="B943" s="465"/>
      <c r="C943" s="272"/>
      <c r="D943" s="272"/>
      <c r="E943" s="273"/>
      <c r="F943" s="274" t="s">
        <v>88</v>
      </c>
      <c r="G943" s="394">
        <f>G85</f>
        <v>0</v>
      </c>
      <c r="H943" s="395">
        <f>G943*(1-VLOOKUP($F943,SHT,2,FALSE))+$H85*VLOOKUP($F943,SHT,2,FALSE)</f>
        <v>0</v>
      </c>
      <c r="I943" s="389">
        <f t="shared" ref="I943:V943" si="263">I85*VLOOKUP($F943,SHT,2,FALSE)</f>
        <v>0</v>
      </c>
      <c r="J943" s="389">
        <f t="shared" si="263"/>
        <v>0</v>
      </c>
      <c r="K943" s="390">
        <f t="shared" si="263"/>
        <v>0</v>
      </c>
      <c r="L943" s="400">
        <f t="shared" si="263"/>
        <v>0</v>
      </c>
      <c r="M943" s="392">
        <f t="shared" si="263"/>
        <v>0</v>
      </c>
      <c r="N943" s="392">
        <f t="shared" si="263"/>
        <v>0</v>
      </c>
      <c r="O943" s="392">
        <f t="shared" si="263"/>
        <v>0</v>
      </c>
      <c r="P943" s="392">
        <f t="shared" si="263"/>
        <v>0</v>
      </c>
      <c r="Q943" s="392">
        <f t="shared" si="263"/>
        <v>0</v>
      </c>
      <c r="R943" s="392">
        <f t="shared" si="263"/>
        <v>0</v>
      </c>
      <c r="S943" s="392">
        <f t="shared" si="263"/>
        <v>0</v>
      </c>
      <c r="T943" s="388">
        <f t="shared" si="263"/>
        <v>0</v>
      </c>
      <c r="U943" s="392">
        <f t="shared" si="263"/>
        <v>0</v>
      </c>
      <c r="V943" s="393">
        <f t="shared" si="263"/>
        <v>0</v>
      </c>
      <c r="W943" s="37">
        <f>G943-SUM(H943:V943)</f>
        <v>0</v>
      </c>
      <c r="Y943"/>
    </row>
    <row r="944" spans="1:25" outlineLevel="1" x14ac:dyDescent="0.25">
      <c r="A944" s="212"/>
      <c r="B944" s="465"/>
      <c r="C944" s="272"/>
      <c r="D944" s="272"/>
      <c r="E944" s="273"/>
      <c r="F944" s="274" t="s">
        <v>89</v>
      </c>
      <c r="G944" s="394">
        <f>G86</f>
        <v>0</v>
      </c>
      <c r="H944" s="395">
        <f>G944*(1-VLOOKUP($F944,SHT,2,FALSE))+$H86*VLOOKUP($F944,SHT,2,FALSE)</f>
        <v>0</v>
      </c>
      <c r="I944" s="389">
        <f t="shared" ref="I944:V944" si="264">I86*VLOOKUP($F944,SHT,2,FALSE)</f>
        <v>0</v>
      </c>
      <c r="J944" s="389">
        <f t="shared" si="264"/>
        <v>0</v>
      </c>
      <c r="K944" s="390">
        <f t="shared" si="264"/>
        <v>0</v>
      </c>
      <c r="L944" s="400">
        <f t="shared" si="264"/>
        <v>0</v>
      </c>
      <c r="M944" s="392">
        <f t="shared" si="264"/>
        <v>0</v>
      </c>
      <c r="N944" s="392">
        <f t="shared" si="264"/>
        <v>0</v>
      </c>
      <c r="O944" s="392">
        <f t="shared" si="264"/>
        <v>0</v>
      </c>
      <c r="P944" s="392">
        <f t="shared" si="264"/>
        <v>0</v>
      </c>
      <c r="Q944" s="392">
        <f t="shared" si="264"/>
        <v>0</v>
      </c>
      <c r="R944" s="392">
        <f t="shared" si="264"/>
        <v>0</v>
      </c>
      <c r="S944" s="392">
        <f t="shared" si="264"/>
        <v>0</v>
      </c>
      <c r="T944" s="388">
        <f t="shared" si="264"/>
        <v>0</v>
      </c>
      <c r="U944" s="392">
        <f t="shared" si="264"/>
        <v>0</v>
      </c>
      <c r="V944" s="393">
        <f t="shared" si="264"/>
        <v>0</v>
      </c>
      <c r="W944" s="37">
        <f>G944-SUM(H944:V944)</f>
        <v>0</v>
      </c>
      <c r="Y944"/>
    </row>
    <row r="945" spans="1:25" x14ac:dyDescent="0.25">
      <c r="A945" s="212"/>
      <c r="B945" s="465"/>
      <c r="C945" s="272"/>
      <c r="D945" s="272" t="s">
        <v>90</v>
      </c>
      <c r="E945" s="273"/>
      <c r="F945" s="273"/>
      <c r="G945" s="367">
        <f>SUBTOTAL(9,G946:G948)</f>
        <v>0</v>
      </c>
      <c r="H945" s="369"/>
      <c r="I945" s="369"/>
      <c r="J945" s="369"/>
      <c r="K945" s="370">
        <f>SUBTOTAL(9,K946:K948)</f>
        <v>0</v>
      </c>
      <c r="L945" s="363">
        <f>SUBTOTAL(9,L946:L948)</f>
        <v>0</v>
      </c>
      <c r="M945" s="364">
        <f>SUBTOTAL(9,M946:M948)</f>
        <v>0</v>
      </c>
      <c r="N945" s="364">
        <f>SUBTOTAL(9,N946:N948)</f>
        <v>0</v>
      </c>
      <c r="O945" s="364"/>
      <c r="P945" s="364"/>
      <c r="Q945" s="364"/>
      <c r="R945" s="364"/>
      <c r="S945" s="364"/>
      <c r="T945" s="364"/>
      <c r="U945" s="364"/>
      <c r="V945" s="365"/>
      <c r="W945" s="366">
        <f>SUBTOTAL(9,W946:W948)</f>
        <v>0</v>
      </c>
      <c r="Y945"/>
    </row>
    <row r="946" spans="1:25" outlineLevel="1" x14ac:dyDescent="0.25">
      <c r="A946" s="212"/>
      <c r="B946" s="465"/>
      <c r="C946" s="272"/>
      <c r="D946" s="272"/>
      <c r="E946" s="273"/>
      <c r="F946" s="274" t="s">
        <v>91</v>
      </c>
      <c r="G946" s="394">
        <f>G88</f>
        <v>0</v>
      </c>
      <c r="H946" s="369"/>
      <c r="I946" s="369"/>
      <c r="J946" s="369"/>
      <c r="K946" s="390">
        <f>G946*(VLOOKUP($F946,EIT,2,FALSE))</f>
        <v>0</v>
      </c>
      <c r="L946" s="363"/>
      <c r="M946" s="364"/>
      <c r="N946" s="364"/>
      <c r="O946" s="364"/>
      <c r="P946" s="364"/>
      <c r="Q946" s="364"/>
      <c r="R946" s="364"/>
      <c r="S946" s="364"/>
      <c r="T946" s="364"/>
      <c r="U946" s="364"/>
      <c r="V946" s="365"/>
      <c r="W946" s="37">
        <f>G946-SUM(H946:V946)</f>
        <v>0</v>
      </c>
      <c r="Y946"/>
    </row>
    <row r="947" spans="1:25" outlineLevel="1" x14ac:dyDescent="0.25">
      <c r="A947" s="212"/>
      <c r="B947" s="465"/>
      <c r="C947" s="272"/>
      <c r="D947" s="272"/>
      <c r="E947" s="273"/>
      <c r="F947" s="274" t="s">
        <v>92</v>
      </c>
      <c r="G947" s="394">
        <f>G89</f>
        <v>0</v>
      </c>
      <c r="H947" s="369"/>
      <c r="I947" s="369"/>
      <c r="J947" s="369"/>
      <c r="K947" s="370"/>
      <c r="L947" s="391">
        <f>G947*VLOOKUP($F947,EIT,3,FALSE)</f>
        <v>0</v>
      </c>
      <c r="M947" s="392">
        <f>G947*VLOOKUP($F947,EIT, 4,FALSE)</f>
        <v>0</v>
      </c>
      <c r="N947" s="392">
        <f>G947*VLOOKUP($F947,EIT, 5,FALSE)</f>
        <v>0</v>
      </c>
      <c r="O947" s="364"/>
      <c r="P947" s="364"/>
      <c r="Q947" s="364"/>
      <c r="R947" s="364"/>
      <c r="S947" s="364"/>
      <c r="T947" s="364"/>
      <c r="U947" s="364"/>
      <c r="V947" s="365"/>
      <c r="W947" s="37">
        <f>G947-SUM(H947:V947)</f>
        <v>0</v>
      </c>
      <c r="Y947"/>
    </row>
    <row r="948" spans="1:25" outlineLevel="1" x14ac:dyDescent="0.25">
      <c r="A948" s="212"/>
      <c r="B948" s="465"/>
      <c r="C948" s="272"/>
      <c r="D948" s="272"/>
      <c r="E948" s="273"/>
      <c r="F948" s="274" t="s">
        <v>93</v>
      </c>
      <c r="G948" s="394">
        <f>G90</f>
        <v>0</v>
      </c>
      <c r="H948" s="369"/>
      <c r="I948" s="369"/>
      <c r="J948" s="369"/>
      <c r="K948" s="370"/>
      <c r="L948" s="363"/>
      <c r="M948" s="364"/>
      <c r="N948" s="364"/>
      <c r="O948" s="364"/>
      <c r="P948" s="364"/>
      <c r="Q948" s="364"/>
      <c r="R948" s="364"/>
      <c r="S948" s="364"/>
      <c r="T948" s="364"/>
      <c r="U948" s="364"/>
      <c r="V948" s="365"/>
      <c r="W948" s="37">
        <f>G948-SUM(H948:V948)</f>
        <v>0</v>
      </c>
      <c r="Y948"/>
    </row>
    <row r="949" spans="1:25" x14ac:dyDescent="0.25">
      <c r="A949" s="212"/>
      <c r="B949" s="465"/>
      <c r="C949" s="275"/>
      <c r="D949" s="272" t="s">
        <v>94</v>
      </c>
      <c r="E949" s="273"/>
      <c r="F949" s="273"/>
      <c r="G949" s="367">
        <f>SUBTOTAL(9,G950:G951)</f>
        <v>0</v>
      </c>
      <c r="H949" s="368">
        <f t="shared" ref="H949:W949" si="265">SUBTOTAL(9,H950:H951)</f>
        <v>0</v>
      </c>
      <c r="I949" s="369">
        <f t="shared" si="265"/>
        <v>0</v>
      </c>
      <c r="J949" s="369">
        <f t="shared" si="265"/>
        <v>0</v>
      </c>
      <c r="K949" s="370">
        <f t="shared" si="265"/>
        <v>0</v>
      </c>
      <c r="L949" s="364">
        <f t="shared" si="265"/>
        <v>0</v>
      </c>
      <c r="M949" s="364">
        <f t="shared" si="265"/>
        <v>0</v>
      </c>
      <c r="N949" s="364">
        <f t="shared" si="265"/>
        <v>0</v>
      </c>
      <c r="O949" s="364">
        <f t="shared" si="265"/>
        <v>0</v>
      </c>
      <c r="P949" s="364">
        <f t="shared" si="265"/>
        <v>0</v>
      </c>
      <c r="Q949" s="364">
        <f t="shared" si="265"/>
        <v>0</v>
      </c>
      <c r="R949" s="364">
        <f t="shared" si="265"/>
        <v>0</v>
      </c>
      <c r="S949" s="364">
        <f t="shared" si="265"/>
        <v>0</v>
      </c>
      <c r="T949" s="364">
        <f t="shared" si="265"/>
        <v>0</v>
      </c>
      <c r="U949" s="364">
        <f t="shared" si="265"/>
        <v>0</v>
      </c>
      <c r="V949" s="364">
        <f t="shared" si="265"/>
        <v>0</v>
      </c>
      <c r="W949" s="366">
        <f t="shared" si="265"/>
        <v>0</v>
      </c>
      <c r="Y949"/>
    </row>
    <row r="950" spans="1:25" outlineLevel="1" x14ac:dyDescent="0.25">
      <c r="A950" s="212"/>
      <c r="B950" s="465"/>
      <c r="C950" s="272"/>
      <c r="D950" s="272"/>
      <c r="E950" s="273"/>
      <c r="F950" s="274" t="s">
        <v>95</v>
      </c>
      <c r="G950" s="394">
        <f t="shared" ref="G950:V950" si="266">G92</f>
        <v>0</v>
      </c>
      <c r="H950" s="395">
        <f t="shared" si="266"/>
        <v>0</v>
      </c>
      <c r="I950" s="389">
        <f t="shared" si="266"/>
        <v>0</v>
      </c>
      <c r="J950" s="389">
        <f t="shared" si="266"/>
        <v>0</v>
      </c>
      <c r="K950" s="390">
        <f t="shared" si="266"/>
        <v>0</v>
      </c>
      <c r="L950" s="391">
        <f t="shared" si="266"/>
        <v>0</v>
      </c>
      <c r="M950" s="396">
        <f t="shared" si="266"/>
        <v>0</v>
      </c>
      <c r="N950" s="392">
        <f t="shared" si="266"/>
        <v>0</v>
      </c>
      <c r="O950" s="392">
        <f t="shared" si="266"/>
        <v>0</v>
      </c>
      <c r="P950" s="392">
        <f t="shared" si="266"/>
        <v>0</v>
      </c>
      <c r="Q950" s="392">
        <f t="shared" si="266"/>
        <v>0</v>
      </c>
      <c r="R950" s="392">
        <f t="shared" si="266"/>
        <v>0</v>
      </c>
      <c r="S950" s="392">
        <f t="shared" si="266"/>
        <v>0</v>
      </c>
      <c r="T950" s="388">
        <f t="shared" si="266"/>
        <v>0</v>
      </c>
      <c r="U950" s="392">
        <f t="shared" si="266"/>
        <v>0</v>
      </c>
      <c r="V950" s="393">
        <f t="shared" si="266"/>
        <v>0</v>
      </c>
      <c r="W950" s="37">
        <f>G950-SUM(H950:V950)</f>
        <v>0</v>
      </c>
      <c r="Y950"/>
    </row>
    <row r="951" spans="1:25" outlineLevel="1" x14ac:dyDescent="0.25">
      <c r="A951" s="212"/>
      <c r="B951" s="465"/>
      <c r="C951" s="272"/>
      <c r="D951" s="272"/>
      <c r="E951" s="273"/>
      <c r="F951" s="274" t="s">
        <v>96</v>
      </c>
      <c r="G951" s="394">
        <f t="shared" ref="G951:V951" si="267">G93</f>
        <v>0</v>
      </c>
      <c r="H951" s="395">
        <f t="shared" si="267"/>
        <v>0</v>
      </c>
      <c r="I951" s="389">
        <f t="shared" si="267"/>
        <v>0</v>
      </c>
      <c r="J951" s="389">
        <f t="shared" si="267"/>
        <v>0</v>
      </c>
      <c r="K951" s="390">
        <f t="shared" si="267"/>
        <v>0</v>
      </c>
      <c r="L951" s="391">
        <f t="shared" si="267"/>
        <v>0</v>
      </c>
      <c r="M951" s="396">
        <f t="shared" si="267"/>
        <v>0</v>
      </c>
      <c r="N951" s="392">
        <f t="shared" si="267"/>
        <v>0</v>
      </c>
      <c r="O951" s="392">
        <f t="shared" si="267"/>
        <v>0</v>
      </c>
      <c r="P951" s="392">
        <f t="shared" si="267"/>
        <v>0</v>
      </c>
      <c r="Q951" s="392">
        <f t="shared" si="267"/>
        <v>0</v>
      </c>
      <c r="R951" s="392">
        <f t="shared" si="267"/>
        <v>0</v>
      </c>
      <c r="S951" s="392">
        <f t="shared" si="267"/>
        <v>0</v>
      </c>
      <c r="T951" s="388">
        <f t="shared" si="267"/>
        <v>0</v>
      </c>
      <c r="U951" s="392">
        <f t="shared" si="267"/>
        <v>0</v>
      </c>
      <c r="V951" s="393">
        <f t="shared" si="267"/>
        <v>0</v>
      </c>
      <c r="W951" s="37">
        <f>G951-SUM(H951:V951)</f>
        <v>0</v>
      </c>
      <c r="Y951"/>
    </row>
    <row r="952" spans="1:25" x14ac:dyDescent="0.25">
      <c r="A952" s="212"/>
      <c r="B952" s="465"/>
      <c r="C952" s="272" t="s">
        <v>97</v>
      </c>
      <c r="D952" s="272"/>
      <c r="E952" s="273"/>
      <c r="F952" s="273"/>
      <c r="G952" s="367"/>
      <c r="H952" s="369"/>
      <c r="I952" s="369"/>
      <c r="J952" s="369"/>
      <c r="K952" s="370"/>
      <c r="L952" s="363"/>
      <c r="M952" s="364"/>
      <c r="N952" s="364"/>
      <c r="O952" s="364"/>
      <c r="P952" s="364"/>
      <c r="Q952" s="364"/>
      <c r="R952" s="364"/>
      <c r="S952" s="364"/>
      <c r="T952" s="364"/>
      <c r="U952" s="364"/>
      <c r="V952" s="365"/>
      <c r="W952" s="366"/>
      <c r="Y952"/>
    </row>
    <row r="953" spans="1:25" x14ac:dyDescent="0.25">
      <c r="A953" s="212"/>
      <c r="B953" s="465"/>
      <c r="C953" s="272"/>
      <c r="D953" s="272" t="s">
        <v>98</v>
      </c>
      <c r="E953" s="275"/>
      <c r="F953" s="273"/>
      <c r="G953" s="367"/>
      <c r="H953" s="369"/>
      <c r="I953" s="369"/>
      <c r="J953" s="369"/>
      <c r="K953" s="370"/>
      <c r="L953" s="363"/>
      <c r="M953" s="364"/>
      <c r="N953" s="364"/>
      <c r="O953" s="364"/>
      <c r="P953" s="364"/>
      <c r="Q953" s="364"/>
      <c r="R953" s="364"/>
      <c r="S953" s="364"/>
      <c r="T953" s="364"/>
      <c r="U953" s="364"/>
      <c r="V953" s="365"/>
      <c r="W953" s="366"/>
      <c r="Y953"/>
    </row>
    <row r="954" spans="1:25" x14ac:dyDescent="0.25">
      <c r="A954" s="212"/>
      <c r="B954" s="465"/>
      <c r="C954" s="272"/>
      <c r="D954" s="272"/>
      <c r="E954" s="273" t="s">
        <v>99</v>
      </c>
      <c r="F954" s="273"/>
      <c r="G954" s="367">
        <f>SUBTOTAL(9,G955:G958)</f>
        <v>0</v>
      </c>
      <c r="H954" s="368">
        <f>SUBTOTAL(9,H955:H958)</f>
        <v>0</v>
      </c>
      <c r="I954" s="369">
        <f t="shared" ref="I954:V954" si="268">SUBTOTAL(9,I955:I958)</f>
        <v>0</v>
      </c>
      <c r="J954" s="369">
        <f t="shared" si="268"/>
        <v>0</v>
      </c>
      <c r="K954" s="370">
        <f t="shared" si="268"/>
        <v>0</v>
      </c>
      <c r="L954" s="364">
        <f t="shared" si="268"/>
        <v>0</v>
      </c>
      <c r="M954" s="364">
        <f t="shared" si="268"/>
        <v>0</v>
      </c>
      <c r="N954" s="364">
        <f t="shared" si="268"/>
        <v>0</v>
      </c>
      <c r="O954" s="364">
        <f t="shared" si="268"/>
        <v>0</v>
      </c>
      <c r="P954" s="364">
        <f t="shared" si="268"/>
        <v>0</v>
      </c>
      <c r="Q954" s="364">
        <f t="shared" si="268"/>
        <v>0</v>
      </c>
      <c r="R954" s="364">
        <f t="shared" si="268"/>
        <v>0</v>
      </c>
      <c r="S954" s="364">
        <f t="shared" si="268"/>
        <v>0</v>
      </c>
      <c r="T954" s="364">
        <f t="shared" si="268"/>
        <v>0</v>
      </c>
      <c r="U954" s="364">
        <f t="shared" si="268"/>
        <v>0</v>
      </c>
      <c r="V954" s="364">
        <f t="shared" si="268"/>
        <v>0</v>
      </c>
      <c r="W954" s="366">
        <f>SUBTOTAL(9,W955:W958)</f>
        <v>0</v>
      </c>
      <c r="Y954"/>
    </row>
    <row r="955" spans="1:25" outlineLevel="1" x14ac:dyDescent="0.25">
      <c r="A955" s="212"/>
      <c r="B955" s="465"/>
      <c r="C955" s="273"/>
      <c r="D955" s="275"/>
      <c r="E955" s="275"/>
      <c r="F955" s="274" t="s">
        <v>100</v>
      </c>
      <c r="G955" s="394">
        <f>G97</f>
        <v>0</v>
      </c>
      <c r="H955" s="395">
        <f>G955*(1-VLOOKUP($F955,SHT,2,FALSE))</f>
        <v>0</v>
      </c>
      <c r="I955" s="33"/>
      <c r="J955" s="33"/>
      <c r="K955" s="35"/>
      <c r="L955" s="34"/>
      <c r="M955" s="33"/>
      <c r="N955" s="33"/>
      <c r="O955" s="33"/>
      <c r="P955" s="33"/>
      <c r="Q955" s="33"/>
      <c r="R955" s="33"/>
      <c r="S955" s="33"/>
      <c r="T955" s="33"/>
      <c r="U955" s="33"/>
      <c r="V955" s="35"/>
      <c r="W955" s="37">
        <f>G955-SUM(H955:V955)</f>
        <v>0</v>
      </c>
      <c r="Y955"/>
    </row>
    <row r="956" spans="1:25" outlineLevel="1" x14ac:dyDescent="0.25">
      <c r="A956" s="212"/>
      <c r="B956" s="465"/>
      <c r="C956" s="273"/>
      <c r="D956" s="275"/>
      <c r="E956" s="275"/>
      <c r="F956" s="274" t="s">
        <v>101</v>
      </c>
      <c r="G956" s="394">
        <f>G98</f>
        <v>0</v>
      </c>
      <c r="H956" s="395">
        <f>G956*(1-VLOOKUP($F956,SHT,2,FALSE))</f>
        <v>0</v>
      </c>
      <c r="I956" s="33"/>
      <c r="J956" s="33"/>
      <c r="K956" s="35"/>
      <c r="L956" s="34"/>
      <c r="M956" s="33"/>
      <c r="N956" s="33"/>
      <c r="O956" s="33"/>
      <c r="P956" s="33"/>
      <c r="Q956" s="33"/>
      <c r="R956" s="33"/>
      <c r="S956" s="33"/>
      <c r="T956" s="33"/>
      <c r="U956" s="33"/>
      <c r="V956" s="35"/>
      <c r="W956" s="37">
        <f>G956-SUM(H956:V956)</f>
        <v>0</v>
      </c>
      <c r="Y956"/>
    </row>
    <row r="957" spans="1:25" outlineLevel="1" x14ac:dyDescent="0.25">
      <c r="A957" s="212"/>
      <c r="B957" s="465"/>
      <c r="C957" s="273"/>
      <c r="D957" s="275"/>
      <c r="E957" s="275"/>
      <c r="F957" s="274" t="s">
        <v>102</v>
      </c>
      <c r="G957" s="394">
        <f>G99</f>
        <v>0</v>
      </c>
      <c r="H957" s="395">
        <f t="shared" ref="H957:V957" si="269">H99</f>
        <v>0</v>
      </c>
      <c r="I957" s="389">
        <f t="shared" si="269"/>
        <v>0</v>
      </c>
      <c r="J957" s="389">
        <f t="shared" si="269"/>
        <v>0</v>
      </c>
      <c r="K957" s="390">
        <f t="shared" si="269"/>
        <v>0</v>
      </c>
      <c r="L957" s="391">
        <f t="shared" si="269"/>
        <v>0</v>
      </c>
      <c r="M957" s="396">
        <f t="shared" si="269"/>
        <v>0</v>
      </c>
      <c r="N957" s="392">
        <f t="shared" si="269"/>
        <v>0</v>
      </c>
      <c r="O957" s="392">
        <f t="shared" si="269"/>
        <v>0</v>
      </c>
      <c r="P957" s="392">
        <f t="shared" si="269"/>
        <v>0</v>
      </c>
      <c r="Q957" s="392">
        <f t="shared" si="269"/>
        <v>0</v>
      </c>
      <c r="R957" s="392">
        <f t="shared" si="269"/>
        <v>0</v>
      </c>
      <c r="S957" s="392">
        <f t="shared" si="269"/>
        <v>0</v>
      </c>
      <c r="T957" s="388">
        <f t="shared" si="269"/>
        <v>0</v>
      </c>
      <c r="U957" s="392">
        <f t="shared" si="269"/>
        <v>0</v>
      </c>
      <c r="V957" s="393">
        <f t="shared" si="269"/>
        <v>0</v>
      </c>
      <c r="W957" s="37">
        <f>G957-SUM(H957:V957)</f>
        <v>0</v>
      </c>
      <c r="Y957"/>
    </row>
    <row r="958" spans="1:25" outlineLevel="1" x14ac:dyDescent="0.25">
      <c r="A958" s="212"/>
      <c r="B958" s="465"/>
      <c r="C958" s="273"/>
      <c r="D958" s="275"/>
      <c r="E958" s="275"/>
      <c r="F958" s="274" t="s">
        <v>103</v>
      </c>
      <c r="G958" s="394">
        <f>G100</f>
        <v>0</v>
      </c>
      <c r="H958" s="395">
        <f t="shared" ref="H958:V958" si="270">H100</f>
        <v>0</v>
      </c>
      <c r="I958" s="389">
        <f t="shared" si="270"/>
        <v>0</v>
      </c>
      <c r="J958" s="389">
        <f t="shared" si="270"/>
        <v>0</v>
      </c>
      <c r="K958" s="390">
        <f t="shared" si="270"/>
        <v>0</v>
      </c>
      <c r="L958" s="391">
        <f t="shared" si="270"/>
        <v>0</v>
      </c>
      <c r="M958" s="396">
        <f t="shared" si="270"/>
        <v>0</v>
      </c>
      <c r="N958" s="392">
        <f t="shared" si="270"/>
        <v>0</v>
      </c>
      <c r="O958" s="392">
        <f t="shared" si="270"/>
        <v>0</v>
      </c>
      <c r="P958" s="392">
        <f t="shared" si="270"/>
        <v>0</v>
      </c>
      <c r="Q958" s="392">
        <f t="shared" si="270"/>
        <v>0</v>
      </c>
      <c r="R958" s="392">
        <f t="shared" si="270"/>
        <v>0</v>
      </c>
      <c r="S958" s="392">
        <f t="shared" si="270"/>
        <v>0</v>
      </c>
      <c r="T958" s="388">
        <f t="shared" si="270"/>
        <v>0</v>
      </c>
      <c r="U958" s="392">
        <f t="shared" si="270"/>
        <v>0</v>
      </c>
      <c r="V958" s="393">
        <f t="shared" si="270"/>
        <v>0</v>
      </c>
      <c r="W958" s="37">
        <f>G958-SUM(H958:V958)</f>
        <v>0</v>
      </c>
      <c r="Y958"/>
    </row>
    <row r="959" spans="1:25" x14ac:dyDescent="0.25">
      <c r="A959" s="212"/>
      <c r="B959" s="465"/>
      <c r="C959" s="273"/>
      <c r="D959" s="275"/>
      <c r="E959" s="273" t="s">
        <v>104</v>
      </c>
      <c r="F959" s="273"/>
      <c r="G959" s="367">
        <f t="shared" ref="G959:W959" si="271">SUBTOTAL(9,G960:G961)</f>
        <v>0</v>
      </c>
      <c r="H959" s="368">
        <f t="shared" si="271"/>
        <v>0</v>
      </c>
      <c r="I959" s="369">
        <f t="shared" si="271"/>
        <v>0</v>
      </c>
      <c r="J959" s="369">
        <f t="shared" si="271"/>
        <v>0</v>
      </c>
      <c r="K959" s="370">
        <f t="shared" si="271"/>
        <v>0</v>
      </c>
      <c r="L959" s="364">
        <f t="shared" si="271"/>
        <v>0</v>
      </c>
      <c r="M959" s="364">
        <f t="shared" si="271"/>
        <v>0</v>
      </c>
      <c r="N959" s="364">
        <f t="shared" si="271"/>
        <v>0</v>
      </c>
      <c r="O959" s="364">
        <f t="shared" si="271"/>
        <v>0</v>
      </c>
      <c r="P959" s="364">
        <f t="shared" si="271"/>
        <v>0</v>
      </c>
      <c r="Q959" s="364">
        <f t="shared" si="271"/>
        <v>0</v>
      </c>
      <c r="R959" s="364">
        <f t="shared" si="271"/>
        <v>0</v>
      </c>
      <c r="S959" s="364">
        <f t="shared" si="271"/>
        <v>0</v>
      </c>
      <c r="T959" s="364">
        <f t="shared" si="271"/>
        <v>0</v>
      </c>
      <c r="U959" s="364">
        <f t="shared" si="271"/>
        <v>0</v>
      </c>
      <c r="V959" s="364">
        <f t="shared" si="271"/>
        <v>0</v>
      </c>
      <c r="W959" s="366">
        <f t="shared" si="271"/>
        <v>0</v>
      </c>
      <c r="Y959"/>
    </row>
    <row r="960" spans="1:25" outlineLevel="1" x14ac:dyDescent="0.25">
      <c r="A960" s="212"/>
      <c r="B960" s="465"/>
      <c r="C960" s="273"/>
      <c r="D960" s="275"/>
      <c r="E960" s="275"/>
      <c r="F960" s="274" t="s">
        <v>105</v>
      </c>
      <c r="G960" s="394">
        <f>G102</f>
        <v>0</v>
      </c>
      <c r="H960" s="369"/>
      <c r="I960" s="369"/>
      <c r="J960" s="369"/>
      <c r="K960" s="379"/>
      <c r="L960" s="364"/>
      <c r="M960" s="364"/>
      <c r="N960" s="364"/>
      <c r="O960" s="364"/>
      <c r="P960" s="364"/>
      <c r="Q960" s="364"/>
      <c r="R960" s="364"/>
      <c r="S960" s="364"/>
      <c r="T960" s="364"/>
      <c r="U960" s="364"/>
      <c r="V960" s="364"/>
      <c r="W960" s="37">
        <f>G960-SUM(H960:V960)</f>
        <v>0</v>
      </c>
      <c r="Y960"/>
    </row>
    <row r="961" spans="1:25" outlineLevel="1" x14ac:dyDescent="0.25">
      <c r="A961" s="212"/>
      <c r="B961" s="465"/>
      <c r="C961" s="273"/>
      <c r="D961" s="275"/>
      <c r="E961" s="275"/>
      <c r="F961" s="274" t="s">
        <v>106</v>
      </c>
      <c r="G961" s="394">
        <f>G103</f>
        <v>0</v>
      </c>
      <c r="H961" s="395">
        <f>H103</f>
        <v>0</v>
      </c>
      <c r="I961" s="389">
        <f>I103</f>
        <v>0</v>
      </c>
      <c r="J961" s="389">
        <f>J103</f>
        <v>0</v>
      </c>
      <c r="K961" s="390">
        <f>K103</f>
        <v>0</v>
      </c>
      <c r="L961" s="391">
        <f t="shared" ref="L961:V961" si="272">IF($Y103="CONTRACTUAL",L103,SUM($H961:$K961))</f>
        <v>0</v>
      </c>
      <c r="M961" s="396">
        <f t="shared" si="272"/>
        <v>0</v>
      </c>
      <c r="N961" s="392">
        <f t="shared" si="272"/>
        <v>0</v>
      </c>
      <c r="O961" s="392">
        <f t="shared" si="272"/>
        <v>0</v>
      </c>
      <c r="P961" s="392">
        <f t="shared" si="272"/>
        <v>0</v>
      </c>
      <c r="Q961" s="392">
        <f t="shared" si="272"/>
        <v>0</v>
      </c>
      <c r="R961" s="392">
        <f t="shared" si="272"/>
        <v>0</v>
      </c>
      <c r="S961" s="392">
        <f t="shared" si="272"/>
        <v>0</v>
      </c>
      <c r="T961" s="388">
        <f t="shared" si="272"/>
        <v>0</v>
      </c>
      <c r="U961" s="392">
        <f t="shared" si="272"/>
        <v>0</v>
      </c>
      <c r="V961" s="393">
        <f t="shared" si="272"/>
        <v>0</v>
      </c>
      <c r="W961" s="37">
        <f>G961-SUM(H961:V961)</f>
        <v>0</v>
      </c>
      <c r="Y961"/>
    </row>
    <row r="962" spans="1:25" x14ac:dyDescent="0.25">
      <c r="A962" s="212"/>
      <c r="B962" s="465"/>
      <c r="C962" s="273"/>
      <c r="D962" s="275"/>
      <c r="E962" s="273" t="s">
        <v>107</v>
      </c>
      <c r="F962" s="273"/>
      <c r="G962" s="367">
        <f>SUBTOTAL(9,G963:G964)</f>
        <v>0</v>
      </c>
      <c r="H962" s="368">
        <f t="shared" ref="H962:W962" si="273">SUBTOTAL(9,H963:H964)</f>
        <v>0</v>
      </c>
      <c r="I962" s="369">
        <f t="shared" si="273"/>
        <v>0</v>
      </c>
      <c r="J962" s="369">
        <f t="shared" si="273"/>
        <v>0</v>
      </c>
      <c r="K962" s="370">
        <f t="shared" si="273"/>
        <v>0</v>
      </c>
      <c r="L962" s="364">
        <f t="shared" si="273"/>
        <v>0</v>
      </c>
      <c r="M962" s="364">
        <f t="shared" si="273"/>
        <v>0</v>
      </c>
      <c r="N962" s="364">
        <f t="shared" si="273"/>
        <v>0</v>
      </c>
      <c r="O962" s="364">
        <f t="shared" si="273"/>
        <v>0</v>
      </c>
      <c r="P962" s="364">
        <f t="shared" si="273"/>
        <v>0</v>
      </c>
      <c r="Q962" s="364">
        <f t="shared" si="273"/>
        <v>0</v>
      </c>
      <c r="R962" s="364">
        <f t="shared" si="273"/>
        <v>0</v>
      </c>
      <c r="S962" s="364">
        <f t="shared" si="273"/>
        <v>0</v>
      </c>
      <c r="T962" s="364">
        <f t="shared" si="273"/>
        <v>0</v>
      </c>
      <c r="U962" s="364">
        <f t="shared" si="273"/>
        <v>0</v>
      </c>
      <c r="V962" s="364">
        <f t="shared" si="273"/>
        <v>0</v>
      </c>
      <c r="W962" s="366">
        <f t="shared" si="273"/>
        <v>0</v>
      </c>
      <c r="Y962"/>
    </row>
    <row r="963" spans="1:25" outlineLevel="1" x14ac:dyDescent="0.25">
      <c r="A963" s="212"/>
      <c r="B963" s="465"/>
      <c r="C963" s="273"/>
      <c r="D963" s="275"/>
      <c r="E963" s="275"/>
      <c r="F963" s="274" t="s">
        <v>108</v>
      </c>
      <c r="G963" s="394">
        <f>G105</f>
        <v>0</v>
      </c>
      <c r="H963" s="369"/>
      <c r="I963" s="369"/>
      <c r="J963" s="369"/>
      <c r="K963" s="379"/>
      <c r="L963" s="364"/>
      <c r="M963" s="364"/>
      <c r="N963" s="364"/>
      <c r="O963" s="364"/>
      <c r="P963" s="364"/>
      <c r="Q963" s="364"/>
      <c r="R963" s="364"/>
      <c r="S963" s="364"/>
      <c r="T963" s="364"/>
      <c r="U963" s="364"/>
      <c r="V963" s="364"/>
      <c r="W963" s="37">
        <f>G963-SUM(H963:V963)</f>
        <v>0</v>
      </c>
      <c r="Y963"/>
    </row>
    <row r="964" spans="1:25" outlineLevel="1" x14ac:dyDescent="0.25">
      <c r="A964" s="212"/>
      <c r="B964" s="465"/>
      <c r="C964" s="273"/>
      <c r="D964" s="275"/>
      <c r="E964" s="275"/>
      <c r="F964" s="274" t="s">
        <v>106</v>
      </c>
      <c r="G964" s="394">
        <f>G106</f>
        <v>0</v>
      </c>
      <c r="H964" s="395">
        <f>H106</f>
        <v>0</v>
      </c>
      <c r="I964" s="389">
        <f>I106</f>
        <v>0</v>
      </c>
      <c r="J964" s="389">
        <f>J106</f>
        <v>0</v>
      </c>
      <c r="K964" s="390">
        <f>K106</f>
        <v>0</v>
      </c>
      <c r="L964" s="400">
        <f t="shared" ref="L964:V964" si="274">IF($Y106="CONTRACTUAL",L106,SUM($H964:$K964))</f>
        <v>0</v>
      </c>
      <c r="M964" s="392">
        <f t="shared" si="274"/>
        <v>0</v>
      </c>
      <c r="N964" s="392">
        <f t="shared" si="274"/>
        <v>0</v>
      </c>
      <c r="O964" s="392">
        <f t="shared" si="274"/>
        <v>0</v>
      </c>
      <c r="P964" s="392">
        <f t="shared" si="274"/>
        <v>0</v>
      </c>
      <c r="Q964" s="392">
        <f t="shared" si="274"/>
        <v>0</v>
      </c>
      <c r="R964" s="392">
        <f t="shared" si="274"/>
        <v>0</v>
      </c>
      <c r="S964" s="392">
        <f t="shared" si="274"/>
        <v>0</v>
      </c>
      <c r="T964" s="388">
        <f t="shared" si="274"/>
        <v>0</v>
      </c>
      <c r="U964" s="392">
        <f t="shared" si="274"/>
        <v>0</v>
      </c>
      <c r="V964" s="393">
        <f t="shared" si="274"/>
        <v>0</v>
      </c>
      <c r="W964" s="37">
        <f>G964-SUM(H964:V964)</f>
        <v>0</v>
      </c>
      <c r="Y964"/>
    </row>
    <row r="965" spans="1:25" x14ac:dyDescent="0.25">
      <c r="A965" s="212"/>
      <c r="B965" s="465"/>
      <c r="C965" s="272"/>
      <c r="D965" s="272" t="s">
        <v>109</v>
      </c>
      <c r="E965" s="275"/>
      <c r="F965" s="273"/>
      <c r="G965" s="367"/>
      <c r="H965" s="369"/>
      <c r="I965" s="369"/>
      <c r="J965" s="369"/>
      <c r="K965" s="370"/>
      <c r="L965" s="363"/>
      <c r="M965" s="364"/>
      <c r="N965" s="364"/>
      <c r="O965" s="364"/>
      <c r="P965" s="364"/>
      <c r="Q965" s="364"/>
      <c r="R965" s="364"/>
      <c r="S965" s="364"/>
      <c r="T965" s="364"/>
      <c r="U965" s="364"/>
      <c r="V965" s="365"/>
      <c r="W965" s="366"/>
      <c r="Y965"/>
    </row>
    <row r="966" spans="1:25" x14ac:dyDescent="0.25">
      <c r="A966" s="212"/>
      <c r="B966" s="465"/>
      <c r="C966" s="272"/>
      <c r="D966" s="272"/>
      <c r="E966" s="273" t="s">
        <v>110</v>
      </c>
      <c r="F966" s="273"/>
      <c r="G966" s="367">
        <f>SUBTOTAL(9,G967:G970)</f>
        <v>0</v>
      </c>
      <c r="H966" s="368">
        <f t="shared" ref="H966:W966" si="275">SUBTOTAL(9,H967:H970)</f>
        <v>0</v>
      </c>
      <c r="I966" s="369">
        <f t="shared" si="275"/>
        <v>0</v>
      </c>
      <c r="J966" s="369">
        <f t="shared" si="275"/>
        <v>0</v>
      </c>
      <c r="K966" s="370">
        <f t="shared" si="275"/>
        <v>0</v>
      </c>
      <c r="L966" s="364">
        <f t="shared" si="275"/>
        <v>0</v>
      </c>
      <c r="M966" s="364">
        <f t="shared" si="275"/>
        <v>0</v>
      </c>
      <c r="N966" s="364">
        <f t="shared" si="275"/>
        <v>0</v>
      </c>
      <c r="O966" s="364">
        <f t="shared" si="275"/>
        <v>0</v>
      </c>
      <c r="P966" s="364">
        <f t="shared" si="275"/>
        <v>0</v>
      </c>
      <c r="Q966" s="364">
        <f t="shared" si="275"/>
        <v>0</v>
      </c>
      <c r="R966" s="364">
        <f t="shared" si="275"/>
        <v>0</v>
      </c>
      <c r="S966" s="364">
        <f t="shared" si="275"/>
        <v>0</v>
      </c>
      <c r="T966" s="364">
        <f t="shared" si="275"/>
        <v>0</v>
      </c>
      <c r="U966" s="364">
        <f t="shared" si="275"/>
        <v>0</v>
      </c>
      <c r="V966" s="364">
        <f t="shared" si="275"/>
        <v>0</v>
      </c>
      <c r="W966" s="366">
        <f t="shared" si="275"/>
        <v>0</v>
      </c>
      <c r="Y966"/>
    </row>
    <row r="967" spans="1:25" outlineLevel="1" x14ac:dyDescent="0.25">
      <c r="A967" s="212"/>
      <c r="B967" s="465"/>
      <c r="C967" s="273"/>
      <c r="D967" s="275"/>
      <c r="E967" s="275"/>
      <c r="F967" s="274" t="s">
        <v>111</v>
      </c>
      <c r="G967" s="394">
        <f>G109</f>
        <v>0</v>
      </c>
      <c r="H967" s="395">
        <f>G967*VLOOKUP($F967,SHT,2,FALSE)</f>
        <v>0</v>
      </c>
      <c r="I967" s="33"/>
      <c r="J967" s="33"/>
      <c r="K967" s="35"/>
      <c r="L967" s="34"/>
      <c r="M967" s="33"/>
      <c r="N967" s="33"/>
      <c r="O967" s="33"/>
      <c r="P967" s="33"/>
      <c r="Q967" s="33"/>
      <c r="R967" s="33"/>
      <c r="S967" s="33"/>
      <c r="T967" s="33"/>
      <c r="U967" s="33"/>
      <c r="V967" s="35"/>
      <c r="W967" s="37">
        <f>G967-SUM(H967:V967)</f>
        <v>0</v>
      </c>
      <c r="Y967"/>
    </row>
    <row r="968" spans="1:25" outlineLevel="1" x14ac:dyDescent="0.25">
      <c r="A968" s="212"/>
      <c r="B968" s="465"/>
      <c r="C968" s="273"/>
      <c r="D968" s="275"/>
      <c r="E968" s="275"/>
      <c r="F968" s="274" t="s">
        <v>112</v>
      </c>
      <c r="G968" s="394">
        <f>G110</f>
        <v>0</v>
      </c>
      <c r="H968" s="395">
        <f>G968*VLOOKUP($F968,SHT,2,FALSE)</f>
        <v>0</v>
      </c>
      <c r="I968" s="33"/>
      <c r="J968" s="33"/>
      <c r="K968" s="35"/>
      <c r="L968" s="34"/>
      <c r="M968" s="33"/>
      <c r="N968" s="33"/>
      <c r="O968" s="33"/>
      <c r="P968" s="33"/>
      <c r="Q968" s="33"/>
      <c r="R968" s="33"/>
      <c r="S968" s="33"/>
      <c r="T968" s="33"/>
      <c r="U968" s="33"/>
      <c r="V968" s="35"/>
      <c r="W968" s="37">
        <f>G968-SUM(H968:V968)</f>
        <v>0</v>
      </c>
      <c r="Y968"/>
    </row>
    <row r="969" spans="1:25" outlineLevel="1" x14ac:dyDescent="0.25">
      <c r="A969" s="212"/>
      <c r="B969" s="465"/>
      <c r="C969" s="273"/>
      <c r="D969" s="275"/>
      <c r="E969" s="275"/>
      <c r="F969" s="274" t="s">
        <v>113</v>
      </c>
      <c r="G969" s="394">
        <f>G111</f>
        <v>0</v>
      </c>
      <c r="H969" s="395">
        <f t="shared" ref="H969:V969" si="276">H111</f>
        <v>0</v>
      </c>
      <c r="I969" s="389">
        <f t="shared" si="276"/>
        <v>0</v>
      </c>
      <c r="J969" s="389">
        <f t="shared" si="276"/>
        <v>0</v>
      </c>
      <c r="K969" s="390">
        <f t="shared" si="276"/>
        <v>0</v>
      </c>
      <c r="L969" s="391">
        <f t="shared" si="276"/>
        <v>0</v>
      </c>
      <c r="M969" s="396">
        <f t="shared" si="276"/>
        <v>0</v>
      </c>
      <c r="N969" s="392">
        <f t="shared" si="276"/>
        <v>0</v>
      </c>
      <c r="O969" s="392">
        <f t="shared" si="276"/>
        <v>0</v>
      </c>
      <c r="P969" s="392">
        <f t="shared" si="276"/>
        <v>0</v>
      </c>
      <c r="Q969" s="392">
        <f t="shared" si="276"/>
        <v>0</v>
      </c>
      <c r="R969" s="392">
        <f t="shared" si="276"/>
        <v>0</v>
      </c>
      <c r="S969" s="392">
        <f t="shared" si="276"/>
        <v>0</v>
      </c>
      <c r="T969" s="388">
        <f t="shared" si="276"/>
        <v>0</v>
      </c>
      <c r="U969" s="392">
        <f t="shared" si="276"/>
        <v>0</v>
      </c>
      <c r="V969" s="393">
        <f t="shared" si="276"/>
        <v>0</v>
      </c>
      <c r="W969" s="37">
        <f>G969-SUM(H969:V969)</f>
        <v>0</v>
      </c>
      <c r="Y969"/>
    </row>
    <row r="970" spans="1:25" outlineLevel="1" x14ac:dyDescent="0.25">
      <c r="A970" s="212"/>
      <c r="B970" s="465"/>
      <c r="C970" s="273"/>
      <c r="D970" s="275"/>
      <c r="E970" s="275"/>
      <c r="F970" s="274" t="s">
        <v>114</v>
      </c>
      <c r="G970" s="394">
        <f>G112</f>
        <v>0</v>
      </c>
      <c r="H970" s="395">
        <f t="shared" ref="H970:V970" si="277">H112</f>
        <v>0</v>
      </c>
      <c r="I970" s="389">
        <f t="shared" si="277"/>
        <v>0</v>
      </c>
      <c r="J970" s="389">
        <f t="shared" si="277"/>
        <v>0</v>
      </c>
      <c r="K970" s="390">
        <f t="shared" si="277"/>
        <v>0</v>
      </c>
      <c r="L970" s="391">
        <f t="shared" si="277"/>
        <v>0</v>
      </c>
      <c r="M970" s="396">
        <f t="shared" si="277"/>
        <v>0</v>
      </c>
      <c r="N970" s="392">
        <f t="shared" si="277"/>
        <v>0</v>
      </c>
      <c r="O970" s="392">
        <f t="shared" si="277"/>
        <v>0</v>
      </c>
      <c r="P970" s="392">
        <f t="shared" si="277"/>
        <v>0</v>
      </c>
      <c r="Q970" s="392">
        <f t="shared" si="277"/>
        <v>0</v>
      </c>
      <c r="R970" s="392">
        <f t="shared" si="277"/>
        <v>0</v>
      </c>
      <c r="S970" s="392">
        <f t="shared" si="277"/>
        <v>0</v>
      </c>
      <c r="T970" s="388">
        <f t="shared" si="277"/>
        <v>0</v>
      </c>
      <c r="U970" s="392">
        <f t="shared" si="277"/>
        <v>0</v>
      </c>
      <c r="V970" s="393">
        <f t="shared" si="277"/>
        <v>0</v>
      </c>
      <c r="W970" s="37">
        <f>G970-SUM(H970:V970)</f>
        <v>0</v>
      </c>
      <c r="Y970"/>
    </row>
    <row r="971" spans="1:25" x14ac:dyDescent="0.25">
      <c r="A971" s="212"/>
      <c r="B971" s="465"/>
      <c r="C971" s="273"/>
      <c r="D971" s="275"/>
      <c r="E971" s="273" t="s">
        <v>115</v>
      </c>
      <c r="F971" s="273"/>
      <c r="G971" s="367">
        <f t="shared" ref="G971:W971" si="278">SUBTOTAL(9,G972:G973)</f>
        <v>0</v>
      </c>
      <c r="H971" s="368">
        <f t="shared" si="278"/>
        <v>0</v>
      </c>
      <c r="I971" s="369">
        <f t="shared" si="278"/>
        <v>0</v>
      </c>
      <c r="J971" s="369">
        <f t="shared" si="278"/>
        <v>0</v>
      </c>
      <c r="K971" s="370">
        <f t="shared" si="278"/>
        <v>0</v>
      </c>
      <c r="L971" s="364">
        <f t="shared" si="278"/>
        <v>0</v>
      </c>
      <c r="M971" s="364">
        <f t="shared" si="278"/>
        <v>0</v>
      </c>
      <c r="N971" s="364">
        <f t="shared" si="278"/>
        <v>0</v>
      </c>
      <c r="O971" s="364">
        <f t="shared" si="278"/>
        <v>0</v>
      </c>
      <c r="P971" s="364">
        <f t="shared" si="278"/>
        <v>0</v>
      </c>
      <c r="Q971" s="364">
        <f t="shared" si="278"/>
        <v>0</v>
      </c>
      <c r="R971" s="364">
        <f t="shared" si="278"/>
        <v>0</v>
      </c>
      <c r="S971" s="364">
        <f t="shared" si="278"/>
        <v>0</v>
      </c>
      <c r="T971" s="364">
        <f t="shared" si="278"/>
        <v>0</v>
      </c>
      <c r="U971" s="364">
        <f t="shared" si="278"/>
        <v>0</v>
      </c>
      <c r="V971" s="364">
        <f t="shared" si="278"/>
        <v>0</v>
      </c>
      <c r="W971" s="366">
        <f t="shared" si="278"/>
        <v>0</v>
      </c>
      <c r="Y971"/>
    </row>
    <row r="972" spans="1:25" outlineLevel="1" x14ac:dyDescent="0.25">
      <c r="A972" s="212"/>
      <c r="B972" s="465"/>
      <c r="C972" s="273"/>
      <c r="D972" s="275"/>
      <c r="E972" s="275"/>
      <c r="F972" s="274" t="s">
        <v>116</v>
      </c>
      <c r="G972" s="394">
        <f>G114</f>
        <v>0</v>
      </c>
      <c r="H972" s="369"/>
      <c r="I972" s="369"/>
      <c r="J972" s="369"/>
      <c r="K972" s="379"/>
      <c r="L972" s="364"/>
      <c r="M972" s="364"/>
      <c r="N972" s="364"/>
      <c r="O972" s="364"/>
      <c r="P972" s="364"/>
      <c r="Q972" s="364"/>
      <c r="R972" s="364"/>
      <c r="S972" s="364"/>
      <c r="T972" s="364"/>
      <c r="U972" s="364"/>
      <c r="V972" s="364"/>
      <c r="W972" s="37">
        <f>G972-SUM(H972:V972)</f>
        <v>0</v>
      </c>
      <c r="Y972"/>
    </row>
    <row r="973" spans="1:25" outlineLevel="1" x14ac:dyDescent="0.25">
      <c r="A973" s="212"/>
      <c r="B973" s="465"/>
      <c r="C973" s="273"/>
      <c r="D973" s="275"/>
      <c r="E973" s="275"/>
      <c r="F973" s="274" t="s">
        <v>117</v>
      </c>
      <c r="G973" s="394">
        <f>G115</f>
        <v>0</v>
      </c>
      <c r="H973" s="395">
        <f>H115</f>
        <v>0</v>
      </c>
      <c r="I973" s="389">
        <f>I115</f>
        <v>0</v>
      </c>
      <c r="J973" s="389">
        <f>J115</f>
        <v>0</v>
      </c>
      <c r="K973" s="390">
        <f>K115</f>
        <v>0</v>
      </c>
      <c r="L973" s="391">
        <f t="shared" ref="L973:V973" si="279">IF($Y115="CONTRACTUAL",L115,SUM($H973:$K973))</f>
        <v>0</v>
      </c>
      <c r="M973" s="396">
        <f t="shared" si="279"/>
        <v>0</v>
      </c>
      <c r="N973" s="392">
        <f t="shared" si="279"/>
        <v>0</v>
      </c>
      <c r="O973" s="392">
        <f t="shared" si="279"/>
        <v>0</v>
      </c>
      <c r="P973" s="392">
        <f t="shared" si="279"/>
        <v>0</v>
      </c>
      <c r="Q973" s="392">
        <f t="shared" si="279"/>
        <v>0</v>
      </c>
      <c r="R973" s="392">
        <f t="shared" si="279"/>
        <v>0</v>
      </c>
      <c r="S973" s="392">
        <f t="shared" si="279"/>
        <v>0</v>
      </c>
      <c r="T973" s="388">
        <f t="shared" si="279"/>
        <v>0</v>
      </c>
      <c r="U973" s="392">
        <f t="shared" si="279"/>
        <v>0</v>
      </c>
      <c r="V973" s="393">
        <f t="shared" si="279"/>
        <v>0</v>
      </c>
      <c r="W973" s="37">
        <f>G973-SUM(H973:V973)</f>
        <v>0</v>
      </c>
      <c r="Y973"/>
    </row>
    <row r="974" spans="1:25" x14ac:dyDescent="0.25">
      <c r="A974" s="212"/>
      <c r="B974" s="465"/>
      <c r="C974" s="273"/>
      <c r="D974" s="275"/>
      <c r="E974" s="273" t="s">
        <v>118</v>
      </c>
      <c r="F974" s="273"/>
      <c r="G974" s="367">
        <f t="shared" ref="G974:W974" si="280">SUBTOTAL(9,G975:G976)</f>
        <v>0</v>
      </c>
      <c r="H974" s="368">
        <f t="shared" si="280"/>
        <v>0</v>
      </c>
      <c r="I974" s="369">
        <f t="shared" si="280"/>
        <v>0</v>
      </c>
      <c r="J974" s="369">
        <f t="shared" si="280"/>
        <v>0</v>
      </c>
      <c r="K974" s="370">
        <f t="shared" si="280"/>
        <v>0</v>
      </c>
      <c r="L974" s="364">
        <f t="shared" si="280"/>
        <v>0</v>
      </c>
      <c r="M974" s="364">
        <f t="shared" si="280"/>
        <v>0</v>
      </c>
      <c r="N974" s="364">
        <f t="shared" si="280"/>
        <v>0</v>
      </c>
      <c r="O974" s="364">
        <f t="shared" si="280"/>
        <v>0</v>
      </c>
      <c r="P974" s="364">
        <f t="shared" si="280"/>
        <v>0</v>
      </c>
      <c r="Q974" s="364">
        <f t="shared" si="280"/>
        <v>0</v>
      </c>
      <c r="R974" s="364">
        <f t="shared" si="280"/>
        <v>0</v>
      </c>
      <c r="S974" s="364">
        <f t="shared" si="280"/>
        <v>0</v>
      </c>
      <c r="T974" s="364">
        <f t="shared" si="280"/>
        <v>0</v>
      </c>
      <c r="U974" s="364">
        <f t="shared" si="280"/>
        <v>0</v>
      </c>
      <c r="V974" s="364">
        <f t="shared" si="280"/>
        <v>0</v>
      </c>
      <c r="W974" s="366">
        <f t="shared" si="280"/>
        <v>0</v>
      </c>
      <c r="Y974"/>
    </row>
    <row r="975" spans="1:25" outlineLevel="1" x14ac:dyDescent="0.25">
      <c r="A975" s="212"/>
      <c r="B975" s="465"/>
      <c r="C975" s="273"/>
      <c r="D975" s="275"/>
      <c r="E975" s="275"/>
      <c r="F975" s="274" t="s">
        <v>119</v>
      </c>
      <c r="G975" s="394">
        <f>G117</f>
        <v>0</v>
      </c>
      <c r="H975" s="369"/>
      <c r="I975" s="369"/>
      <c r="J975" s="369"/>
      <c r="K975" s="379"/>
      <c r="L975" s="364"/>
      <c r="M975" s="364"/>
      <c r="N975" s="364"/>
      <c r="O975" s="364"/>
      <c r="P975" s="364"/>
      <c r="Q975" s="364"/>
      <c r="R975" s="364"/>
      <c r="S975" s="364"/>
      <c r="T975" s="364"/>
      <c r="U975" s="364"/>
      <c r="V975" s="364"/>
      <c r="W975" s="37">
        <f>G975-SUM(H975:V975)</f>
        <v>0</v>
      </c>
      <c r="Y975"/>
    </row>
    <row r="976" spans="1:25" outlineLevel="1" x14ac:dyDescent="0.25">
      <c r="A976" s="212"/>
      <c r="B976" s="465"/>
      <c r="C976" s="273"/>
      <c r="D976" s="275"/>
      <c r="E976" s="275"/>
      <c r="F976" s="274" t="s">
        <v>120</v>
      </c>
      <c r="G976" s="394">
        <f>G118</f>
        <v>0</v>
      </c>
      <c r="H976" s="395">
        <f>H118</f>
        <v>0</v>
      </c>
      <c r="I976" s="389">
        <f>I118</f>
        <v>0</v>
      </c>
      <c r="J976" s="389">
        <f>J118</f>
        <v>0</v>
      </c>
      <c r="K976" s="390">
        <f>K118</f>
        <v>0</v>
      </c>
      <c r="L976" s="391">
        <f t="shared" ref="L976:V976" si="281">IF($Y118="CONTRACTUAL",L118,SUM($H976:$K976))</f>
        <v>0</v>
      </c>
      <c r="M976" s="396">
        <f t="shared" si="281"/>
        <v>0</v>
      </c>
      <c r="N976" s="392">
        <f t="shared" si="281"/>
        <v>0</v>
      </c>
      <c r="O976" s="392">
        <f t="shared" si="281"/>
        <v>0</v>
      </c>
      <c r="P976" s="392">
        <f t="shared" si="281"/>
        <v>0</v>
      </c>
      <c r="Q976" s="392">
        <f t="shared" si="281"/>
        <v>0</v>
      </c>
      <c r="R976" s="392">
        <f t="shared" si="281"/>
        <v>0</v>
      </c>
      <c r="S976" s="392">
        <f t="shared" si="281"/>
        <v>0</v>
      </c>
      <c r="T976" s="388">
        <f t="shared" si="281"/>
        <v>0</v>
      </c>
      <c r="U976" s="392">
        <f t="shared" si="281"/>
        <v>0</v>
      </c>
      <c r="V976" s="393">
        <f t="shared" si="281"/>
        <v>0</v>
      </c>
      <c r="W976" s="37">
        <f>G976-SUM(H976:V976)</f>
        <v>0</v>
      </c>
      <c r="Y976"/>
    </row>
    <row r="977" spans="1:25" x14ac:dyDescent="0.25">
      <c r="A977" s="212"/>
      <c r="B977" s="465"/>
      <c r="C977" s="273"/>
      <c r="D977" s="276" t="s">
        <v>121</v>
      </c>
      <c r="E977" s="275"/>
      <c r="F977" s="273"/>
      <c r="G977" s="367">
        <f t="shared" ref="G977:W977" si="282">SUBTOTAL(9,G978:G980)</f>
        <v>0</v>
      </c>
      <c r="H977" s="368">
        <f t="shared" si="282"/>
        <v>0</v>
      </c>
      <c r="I977" s="369">
        <f t="shared" si="282"/>
        <v>0</v>
      </c>
      <c r="J977" s="369">
        <f t="shared" si="282"/>
        <v>0</v>
      </c>
      <c r="K977" s="370">
        <f t="shared" si="282"/>
        <v>0</v>
      </c>
      <c r="L977" s="364">
        <f t="shared" si="282"/>
        <v>0</v>
      </c>
      <c r="M977" s="364">
        <f t="shared" si="282"/>
        <v>0</v>
      </c>
      <c r="N977" s="364">
        <f t="shared" si="282"/>
        <v>0</v>
      </c>
      <c r="O977" s="364">
        <f t="shared" si="282"/>
        <v>0</v>
      </c>
      <c r="P977" s="364">
        <f t="shared" si="282"/>
        <v>0</v>
      </c>
      <c r="Q977" s="364">
        <f t="shared" si="282"/>
        <v>0</v>
      </c>
      <c r="R977" s="364">
        <f t="shared" si="282"/>
        <v>0</v>
      </c>
      <c r="S977" s="364">
        <f t="shared" si="282"/>
        <v>0</v>
      </c>
      <c r="T977" s="364">
        <f t="shared" si="282"/>
        <v>0</v>
      </c>
      <c r="U977" s="364">
        <f t="shared" si="282"/>
        <v>0</v>
      </c>
      <c r="V977" s="364">
        <f t="shared" si="282"/>
        <v>0</v>
      </c>
      <c r="W977" s="366">
        <f t="shared" si="282"/>
        <v>0</v>
      </c>
      <c r="Y977"/>
    </row>
    <row r="978" spans="1:25" outlineLevel="1" x14ac:dyDescent="0.25">
      <c r="A978" s="212"/>
      <c r="B978" s="465"/>
      <c r="C978" s="273"/>
      <c r="D978" s="275"/>
      <c r="E978" s="275"/>
      <c r="F978" s="274" t="s">
        <v>122</v>
      </c>
      <c r="G978" s="394">
        <f t="shared" ref="G978:V978" si="283">G120</f>
        <v>0</v>
      </c>
      <c r="H978" s="395">
        <f t="shared" si="283"/>
        <v>0</v>
      </c>
      <c r="I978" s="389">
        <f t="shared" si="283"/>
        <v>0</v>
      </c>
      <c r="J978" s="389">
        <f t="shared" si="283"/>
        <v>0</v>
      </c>
      <c r="K978" s="390">
        <f t="shared" si="283"/>
        <v>0</v>
      </c>
      <c r="L978" s="391">
        <f t="shared" si="283"/>
        <v>0</v>
      </c>
      <c r="M978" s="396">
        <f t="shared" si="283"/>
        <v>0</v>
      </c>
      <c r="N978" s="392">
        <f t="shared" si="283"/>
        <v>0</v>
      </c>
      <c r="O978" s="392">
        <f t="shared" si="283"/>
        <v>0</v>
      </c>
      <c r="P978" s="392">
        <f t="shared" si="283"/>
        <v>0</v>
      </c>
      <c r="Q978" s="392">
        <f t="shared" si="283"/>
        <v>0</v>
      </c>
      <c r="R978" s="392">
        <f t="shared" si="283"/>
        <v>0</v>
      </c>
      <c r="S978" s="392">
        <f t="shared" si="283"/>
        <v>0</v>
      </c>
      <c r="T978" s="388">
        <f t="shared" si="283"/>
        <v>0</v>
      </c>
      <c r="U978" s="392">
        <f t="shared" si="283"/>
        <v>0</v>
      </c>
      <c r="V978" s="393">
        <f t="shared" si="283"/>
        <v>0</v>
      </c>
      <c r="W978" s="37">
        <f>G978-SUM(H978:V978)</f>
        <v>0</v>
      </c>
      <c r="Y978"/>
    </row>
    <row r="979" spans="1:25" outlineLevel="1" x14ac:dyDescent="0.25">
      <c r="A979" s="212"/>
      <c r="B979" s="465"/>
      <c r="C979" s="273"/>
      <c r="D979" s="275"/>
      <c r="E979" s="275"/>
      <c r="F979" s="274" t="s">
        <v>123</v>
      </c>
      <c r="G979" s="394">
        <f t="shared" ref="G979:V979" si="284">G121</f>
        <v>0</v>
      </c>
      <c r="H979" s="395">
        <f t="shared" si="284"/>
        <v>0</v>
      </c>
      <c r="I979" s="389">
        <f t="shared" si="284"/>
        <v>0</v>
      </c>
      <c r="J979" s="389">
        <f t="shared" si="284"/>
        <v>0</v>
      </c>
      <c r="K979" s="390">
        <f t="shared" si="284"/>
        <v>0</v>
      </c>
      <c r="L979" s="391">
        <f t="shared" si="284"/>
        <v>0</v>
      </c>
      <c r="M979" s="396">
        <f t="shared" si="284"/>
        <v>0</v>
      </c>
      <c r="N979" s="392">
        <f t="shared" si="284"/>
        <v>0</v>
      </c>
      <c r="O979" s="392">
        <f t="shared" si="284"/>
        <v>0</v>
      </c>
      <c r="P979" s="392">
        <f t="shared" si="284"/>
        <v>0</v>
      </c>
      <c r="Q979" s="392">
        <f t="shared" si="284"/>
        <v>0</v>
      </c>
      <c r="R979" s="392">
        <f t="shared" si="284"/>
        <v>0</v>
      </c>
      <c r="S979" s="392">
        <f t="shared" si="284"/>
        <v>0</v>
      </c>
      <c r="T979" s="388">
        <f t="shared" si="284"/>
        <v>0</v>
      </c>
      <c r="U979" s="392">
        <f t="shared" si="284"/>
        <v>0</v>
      </c>
      <c r="V979" s="393">
        <f t="shared" si="284"/>
        <v>0</v>
      </c>
      <c r="W979" s="37">
        <f>G979-SUM(H979:V979)</f>
        <v>0</v>
      </c>
      <c r="Y979"/>
    </row>
    <row r="980" spans="1:25" outlineLevel="1" x14ac:dyDescent="0.25">
      <c r="A980" s="212"/>
      <c r="B980" s="465"/>
      <c r="C980" s="273"/>
      <c r="D980" s="275"/>
      <c r="E980" s="275"/>
      <c r="F980" s="274" t="s">
        <v>124</v>
      </c>
      <c r="G980" s="394">
        <f>G122</f>
        <v>0</v>
      </c>
      <c r="H980" s="33"/>
      <c r="I980" s="33"/>
      <c r="J980" s="33"/>
      <c r="K980" s="35"/>
      <c r="L980" s="34"/>
      <c r="M980" s="33"/>
      <c r="N980" s="33"/>
      <c r="O980" s="33"/>
      <c r="P980" s="33"/>
      <c r="Q980" s="33"/>
      <c r="R980" s="33"/>
      <c r="S980" s="33"/>
      <c r="T980" s="33"/>
      <c r="U980" s="33"/>
      <c r="V980" s="35"/>
      <c r="W980" s="37">
        <f>G980-SUM(H980:V980)</f>
        <v>0</v>
      </c>
      <c r="Y980"/>
    </row>
    <row r="981" spans="1:25" x14ac:dyDescent="0.25">
      <c r="A981" s="212"/>
      <c r="B981" s="465"/>
      <c r="C981" s="273"/>
      <c r="D981" s="272" t="s">
        <v>125</v>
      </c>
      <c r="E981" s="275"/>
      <c r="F981" s="273"/>
      <c r="G981" s="367">
        <f t="shared" ref="G981:W981" si="285">SUBTOTAL(9,G982:G984)</f>
        <v>0</v>
      </c>
      <c r="H981" s="368">
        <f t="shared" si="285"/>
        <v>0</v>
      </c>
      <c r="I981" s="369">
        <f t="shared" si="285"/>
        <v>0</v>
      </c>
      <c r="J981" s="369">
        <f t="shared" si="285"/>
        <v>0</v>
      </c>
      <c r="K981" s="370">
        <f t="shared" si="285"/>
        <v>0</v>
      </c>
      <c r="L981" s="364">
        <f t="shared" si="285"/>
        <v>0</v>
      </c>
      <c r="M981" s="364">
        <f t="shared" si="285"/>
        <v>0</v>
      </c>
      <c r="N981" s="364">
        <f t="shared" si="285"/>
        <v>0</v>
      </c>
      <c r="O981" s="364">
        <f t="shared" si="285"/>
        <v>0</v>
      </c>
      <c r="P981" s="364">
        <f t="shared" si="285"/>
        <v>0</v>
      </c>
      <c r="Q981" s="364">
        <f t="shared" si="285"/>
        <v>0</v>
      </c>
      <c r="R981" s="364">
        <f t="shared" si="285"/>
        <v>0</v>
      </c>
      <c r="S981" s="364">
        <f t="shared" si="285"/>
        <v>0</v>
      </c>
      <c r="T981" s="364">
        <f t="shared" si="285"/>
        <v>0</v>
      </c>
      <c r="U981" s="364">
        <f t="shared" si="285"/>
        <v>0</v>
      </c>
      <c r="V981" s="364">
        <f t="shared" si="285"/>
        <v>0</v>
      </c>
      <c r="W981" s="366">
        <f t="shared" si="285"/>
        <v>0</v>
      </c>
      <c r="Y981"/>
    </row>
    <row r="982" spans="1:25" outlineLevel="1" x14ac:dyDescent="0.25">
      <c r="A982" s="212"/>
      <c r="B982" s="465"/>
      <c r="C982" s="273"/>
      <c r="D982" s="273"/>
      <c r="E982" s="275"/>
      <c r="F982" s="274" t="s">
        <v>126</v>
      </c>
      <c r="G982" s="394">
        <f>G124</f>
        <v>0</v>
      </c>
      <c r="H982" s="395">
        <f t="shared" ref="H982:V982" si="286">H124*0.5</f>
        <v>0</v>
      </c>
      <c r="I982" s="389">
        <f t="shared" si="286"/>
        <v>0</v>
      </c>
      <c r="J982" s="389">
        <f t="shared" si="286"/>
        <v>0</v>
      </c>
      <c r="K982" s="390">
        <f t="shared" si="286"/>
        <v>0</v>
      </c>
      <c r="L982" s="391">
        <f t="shared" si="286"/>
        <v>0</v>
      </c>
      <c r="M982" s="396">
        <f t="shared" si="286"/>
        <v>0</v>
      </c>
      <c r="N982" s="392">
        <f t="shared" si="286"/>
        <v>0</v>
      </c>
      <c r="O982" s="392">
        <f t="shared" si="286"/>
        <v>0</v>
      </c>
      <c r="P982" s="392">
        <f t="shared" si="286"/>
        <v>0</v>
      </c>
      <c r="Q982" s="392">
        <f t="shared" si="286"/>
        <v>0</v>
      </c>
      <c r="R982" s="392">
        <f t="shared" si="286"/>
        <v>0</v>
      </c>
      <c r="S982" s="392">
        <f t="shared" si="286"/>
        <v>0</v>
      </c>
      <c r="T982" s="388">
        <f t="shared" si="286"/>
        <v>0</v>
      </c>
      <c r="U982" s="392">
        <f t="shared" si="286"/>
        <v>0</v>
      </c>
      <c r="V982" s="393">
        <f t="shared" si="286"/>
        <v>0</v>
      </c>
      <c r="W982" s="37">
        <f>G982-SUM(H982:V982)</f>
        <v>0</v>
      </c>
      <c r="Y982"/>
    </row>
    <row r="983" spans="1:25" outlineLevel="1" x14ac:dyDescent="0.25">
      <c r="A983" s="212"/>
      <c r="B983" s="465"/>
      <c r="C983" s="273"/>
      <c r="D983" s="275"/>
      <c r="E983" s="275"/>
      <c r="F983" s="274" t="s">
        <v>127</v>
      </c>
      <c r="G983" s="394">
        <f>G125</f>
        <v>0</v>
      </c>
      <c r="H983" s="395">
        <f t="shared" ref="H983:V983" si="287">H125*0.5</f>
        <v>0</v>
      </c>
      <c r="I983" s="389">
        <f t="shared" si="287"/>
        <v>0</v>
      </c>
      <c r="J983" s="389">
        <f t="shared" si="287"/>
        <v>0</v>
      </c>
      <c r="K983" s="390">
        <f t="shared" si="287"/>
        <v>0</v>
      </c>
      <c r="L983" s="391">
        <f t="shared" si="287"/>
        <v>0</v>
      </c>
      <c r="M983" s="396">
        <f t="shared" si="287"/>
        <v>0</v>
      </c>
      <c r="N983" s="392">
        <f t="shared" si="287"/>
        <v>0</v>
      </c>
      <c r="O983" s="392">
        <f t="shared" si="287"/>
        <v>0</v>
      </c>
      <c r="P983" s="392">
        <f t="shared" si="287"/>
        <v>0</v>
      </c>
      <c r="Q983" s="392">
        <f t="shared" si="287"/>
        <v>0</v>
      </c>
      <c r="R983" s="392">
        <f t="shared" si="287"/>
        <v>0</v>
      </c>
      <c r="S983" s="392">
        <f t="shared" si="287"/>
        <v>0</v>
      </c>
      <c r="T983" s="388">
        <f t="shared" si="287"/>
        <v>0</v>
      </c>
      <c r="U983" s="392">
        <f t="shared" si="287"/>
        <v>0</v>
      </c>
      <c r="V983" s="393">
        <f t="shared" si="287"/>
        <v>0</v>
      </c>
      <c r="W983" s="37">
        <f>G983-SUM(H983:V983)</f>
        <v>0</v>
      </c>
      <c r="Y983"/>
    </row>
    <row r="984" spans="1:25" outlineLevel="1" x14ac:dyDescent="0.25">
      <c r="A984" s="212"/>
      <c r="B984" s="465"/>
      <c r="C984" s="273"/>
      <c r="D984" s="272"/>
      <c r="E984" s="275"/>
      <c r="F984" s="274" t="s">
        <v>128</v>
      </c>
      <c r="G984" s="394">
        <f>G126</f>
        <v>0</v>
      </c>
      <c r="H984" s="53"/>
      <c r="I984" s="53"/>
      <c r="J984" s="53"/>
      <c r="K984" s="82"/>
      <c r="L984" s="34"/>
      <c r="M984" s="33"/>
      <c r="N984" s="33"/>
      <c r="O984" s="33"/>
      <c r="P984" s="33"/>
      <c r="Q984" s="33"/>
      <c r="R984" s="33"/>
      <c r="S984" s="33"/>
      <c r="T984" s="33"/>
      <c r="U984" s="33"/>
      <c r="V984" s="35"/>
      <c r="W984" s="37">
        <f>G984-SUM(H984:V984)</f>
        <v>0</v>
      </c>
      <c r="Y984"/>
    </row>
    <row r="985" spans="1:25" x14ac:dyDescent="0.25">
      <c r="A985" s="212"/>
      <c r="B985" s="465"/>
      <c r="C985" s="273"/>
      <c r="D985" s="272" t="s">
        <v>129</v>
      </c>
      <c r="E985" s="275"/>
      <c r="F985" s="275"/>
      <c r="G985" s="367">
        <f t="shared" ref="G985:W985" si="288">SUBTOTAL(9,G986:G987)</f>
        <v>0</v>
      </c>
      <c r="H985" s="368">
        <f t="shared" si="288"/>
        <v>0</v>
      </c>
      <c r="I985" s="369">
        <f t="shared" si="288"/>
        <v>0</v>
      </c>
      <c r="J985" s="369">
        <f t="shared" si="288"/>
        <v>0</v>
      </c>
      <c r="K985" s="370">
        <f t="shared" si="288"/>
        <v>0</v>
      </c>
      <c r="L985" s="364">
        <f t="shared" si="288"/>
        <v>0</v>
      </c>
      <c r="M985" s="364">
        <f t="shared" si="288"/>
        <v>0</v>
      </c>
      <c r="N985" s="364">
        <f t="shared" si="288"/>
        <v>0</v>
      </c>
      <c r="O985" s="364">
        <f t="shared" si="288"/>
        <v>0</v>
      </c>
      <c r="P985" s="364">
        <f t="shared" si="288"/>
        <v>0</v>
      </c>
      <c r="Q985" s="364">
        <f t="shared" si="288"/>
        <v>0</v>
      </c>
      <c r="R985" s="364">
        <f t="shared" si="288"/>
        <v>0</v>
      </c>
      <c r="S985" s="364">
        <f t="shared" si="288"/>
        <v>0</v>
      </c>
      <c r="T985" s="364">
        <f t="shared" si="288"/>
        <v>0</v>
      </c>
      <c r="U985" s="364">
        <f t="shared" si="288"/>
        <v>0</v>
      </c>
      <c r="V985" s="364">
        <f t="shared" si="288"/>
        <v>0</v>
      </c>
      <c r="W985" s="366">
        <f t="shared" si="288"/>
        <v>0</v>
      </c>
      <c r="Y985"/>
    </row>
    <row r="986" spans="1:25" outlineLevel="1" x14ac:dyDescent="0.25">
      <c r="A986" s="212"/>
      <c r="B986" s="465"/>
      <c r="C986" s="273"/>
      <c r="D986" s="273"/>
      <c r="E986" s="275"/>
      <c r="F986" s="274" t="s">
        <v>130</v>
      </c>
      <c r="G986" s="394">
        <f t="shared" ref="G986:V986" si="289">G128</f>
        <v>0</v>
      </c>
      <c r="H986" s="395">
        <f t="shared" si="289"/>
        <v>0</v>
      </c>
      <c r="I986" s="389">
        <f t="shared" si="289"/>
        <v>0</v>
      </c>
      <c r="J986" s="389">
        <f t="shared" si="289"/>
        <v>0</v>
      </c>
      <c r="K986" s="390">
        <f t="shared" si="289"/>
        <v>0</v>
      </c>
      <c r="L986" s="391">
        <f t="shared" si="289"/>
        <v>0</v>
      </c>
      <c r="M986" s="396">
        <f t="shared" si="289"/>
        <v>0</v>
      </c>
      <c r="N986" s="392">
        <f t="shared" si="289"/>
        <v>0</v>
      </c>
      <c r="O986" s="392">
        <f t="shared" si="289"/>
        <v>0</v>
      </c>
      <c r="P986" s="392">
        <f t="shared" si="289"/>
        <v>0</v>
      </c>
      <c r="Q986" s="392">
        <f t="shared" si="289"/>
        <v>0</v>
      </c>
      <c r="R986" s="392">
        <f t="shared" si="289"/>
        <v>0</v>
      </c>
      <c r="S986" s="392">
        <f t="shared" si="289"/>
        <v>0</v>
      </c>
      <c r="T986" s="388">
        <f t="shared" si="289"/>
        <v>0</v>
      </c>
      <c r="U986" s="392">
        <f t="shared" si="289"/>
        <v>0</v>
      </c>
      <c r="V986" s="393">
        <f t="shared" si="289"/>
        <v>0</v>
      </c>
      <c r="W986" s="37">
        <f>G986-SUM(H986:V986)</f>
        <v>0</v>
      </c>
      <c r="Y986"/>
    </row>
    <row r="987" spans="1:25" outlineLevel="1" x14ac:dyDescent="0.25">
      <c r="A987" s="212"/>
      <c r="B987" s="465"/>
      <c r="C987" s="273"/>
      <c r="D987" s="273"/>
      <c r="E987" s="275"/>
      <c r="F987" s="274" t="s">
        <v>131</v>
      </c>
      <c r="G987" s="394">
        <f>G129</f>
        <v>0</v>
      </c>
      <c r="H987" s="369"/>
      <c r="I987" s="369"/>
      <c r="J987" s="369"/>
      <c r="K987" s="370"/>
      <c r="L987" s="363"/>
      <c r="M987" s="364"/>
      <c r="N987" s="364"/>
      <c r="O987" s="364"/>
      <c r="P987" s="364"/>
      <c r="Q987" s="364"/>
      <c r="R987" s="364"/>
      <c r="S987" s="364"/>
      <c r="T987" s="364"/>
      <c r="U987" s="364"/>
      <c r="V987" s="365"/>
      <c r="W987" s="37">
        <f>G987-SUM(H987:V987)</f>
        <v>0</v>
      </c>
      <c r="Y987"/>
    </row>
    <row r="988" spans="1:25" x14ac:dyDescent="0.25">
      <c r="A988" s="212"/>
      <c r="B988" s="465"/>
      <c r="C988" s="273"/>
      <c r="D988" s="272" t="s">
        <v>132</v>
      </c>
      <c r="E988" s="275"/>
      <c r="F988" s="273"/>
      <c r="G988" s="367">
        <f t="shared" ref="G988:W988" si="290">SUBTOTAL(9,G989:G992)</f>
        <v>0</v>
      </c>
      <c r="H988" s="368">
        <f t="shared" si="290"/>
        <v>0</v>
      </c>
      <c r="I988" s="369">
        <f t="shared" si="290"/>
        <v>0</v>
      </c>
      <c r="J988" s="369">
        <f t="shared" si="290"/>
        <v>0</v>
      </c>
      <c r="K988" s="370">
        <f t="shared" si="290"/>
        <v>0</v>
      </c>
      <c r="L988" s="364">
        <f t="shared" si="290"/>
        <v>0</v>
      </c>
      <c r="M988" s="364">
        <f t="shared" si="290"/>
        <v>0</v>
      </c>
      <c r="N988" s="364">
        <f t="shared" si="290"/>
        <v>0</v>
      </c>
      <c r="O988" s="364">
        <f t="shared" si="290"/>
        <v>0</v>
      </c>
      <c r="P988" s="364">
        <f t="shared" si="290"/>
        <v>0</v>
      </c>
      <c r="Q988" s="364">
        <f t="shared" si="290"/>
        <v>0</v>
      </c>
      <c r="R988" s="364">
        <f t="shared" si="290"/>
        <v>0</v>
      </c>
      <c r="S988" s="364">
        <f t="shared" si="290"/>
        <v>0</v>
      </c>
      <c r="T988" s="364">
        <f t="shared" si="290"/>
        <v>0</v>
      </c>
      <c r="U988" s="364">
        <f t="shared" si="290"/>
        <v>0</v>
      </c>
      <c r="V988" s="364">
        <f t="shared" si="290"/>
        <v>0</v>
      </c>
      <c r="W988" s="366">
        <f t="shared" si="290"/>
        <v>0</v>
      </c>
      <c r="Y988"/>
    </row>
    <row r="989" spans="1:25" outlineLevel="1" x14ac:dyDescent="0.25">
      <c r="A989" s="212"/>
      <c r="B989" s="465"/>
      <c r="C989" s="273"/>
      <c r="D989" s="273"/>
      <c r="E989" s="275"/>
      <c r="F989" s="274" t="s">
        <v>133</v>
      </c>
      <c r="G989" s="394">
        <f t="shared" ref="G989:V989" si="291">G131</f>
        <v>0</v>
      </c>
      <c r="H989" s="395">
        <f t="shared" si="291"/>
        <v>0</v>
      </c>
      <c r="I989" s="389">
        <f t="shared" si="291"/>
        <v>0</v>
      </c>
      <c r="J989" s="389">
        <f t="shared" si="291"/>
        <v>0</v>
      </c>
      <c r="K989" s="390">
        <f t="shared" si="291"/>
        <v>0</v>
      </c>
      <c r="L989" s="391">
        <f t="shared" si="291"/>
        <v>0</v>
      </c>
      <c r="M989" s="396">
        <f t="shared" si="291"/>
        <v>0</v>
      </c>
      <c r="N989" s="392">
        <f t="shared" si="291"/>
        <v>0</v>
      </c>
      <c r="O989" s="392">
        <f t="shared" si="291"/>
        <v>0</v>
      </c>
      <c r="P989" s="392">
        <f t="shared" si="291"/>
        <v>0</v>
      </c>
      <c r="Q989" s="392">
        <f t="shared" si="291"/>
        <v>0</v>
      </c>
      <c r="R989" s="392">
        <f t="shared" si="291"/>
        <v>0</v>
      </c>
      <c r="S989" s="392">
        <f t="shared" si="291"/>
        <v>0</v>
      </c>
      <c r="T989" s="388">
        <f t="shared" si="291"/>
        <v>0</v>
      </c>
      <c r="U989" s="392">
        <f t="shared" si="291"/>
        <v>0</v>
      </c>
      <c r="V989" s="393">
        <f t="shared" si="291"/>
        <v>0</v>
      </c>
      <c r="W989" s="37">
        <f>G989-SUM(H989:V989)</f>
        <v>0</v>
      </c>
      <c r="Y989"/>
    </row>
    <row r="990" spans="1:25" outlineLevel="1" x14ac:dyDescent="0.25">
      <c r="A990" s="212"/>
      <c r="B990" s="465"/>
      <c r="C990" s="275"/>
      <c r="D990" s="275"/>
      <c r="E990" s="275"/>
      <c r="F990" s="274" t="s">
        <v>134</v>
      </c>
      <c r="G990" s="394">
        <f t="shared" ref="G990:V990" si="292">G132</f>
        <v>0</v>
      </c>
      <c r="H990" s="395">
        <f t="shared" si="292"/>
        <v>0</v>
      </c>
      <c r="I990" s="389">
        <f t="shared" si="292"/>
        <v>0</v>
      </c>
      <c r="J990" s="389">
        <f t="shared" si="292"/>
        <v>0</v>
      </c>
      <c r="K990" s="390">
        <f t="shared" si="292"/>
        <v>0</v>
      </c>
      <c r="L990" s="391">
        <f t="shared" si="292"/>
        <v>0</v>
      </c>
      <c r="M990" s="396">
        <f t="shared" si="292"/>
        <v>0</v>
      </c>
      <c r="N990" s="392">
        <f t="shared" si="292"/>
        <v>0</v>
      </c>
      <c r="O990" s="392">
        <f t="shared" si="292"/>
        <v>0</v>
      </c>
      <c r="P990" s="392">
        <f t="shared" si="292"/>
        <v>0</v>
      </c>
      <c r="Q990" s="392">
        <f t="shared" si="292"/>
        <v>0</v>
      </c>
      <c r="R990" s="392">
        <f t="shared" si="292"/>
        <v>0</v>
      </c>
      <c r="S990" s="392">
        <f t="shared" si="292"/>
        <v>0</v>
      </c>
      <c r="T990" s="388">
        <f t="shared" si="292"/>
        <v>0</v>
      </c>
      <c r="U990" s="392">
        <f t="shared" si="292"/>
        <v>0</v>
      </c>
      <c r="V990" s="393">
        <f t="shared" si="292"/>
        <v>0</v>
      </c>
      <c r="W990" s="37">
        <f>G990-SUM(H990:V990)</f>
        <v>0</v>
      </c>
      <c r="Y990"/>
    </row>
    <row r="991" spans="1:25" outlineLevel="1" x14ac:dyDescent="0.25">
      <c r="A991" s="212"/>
      <c r="B991" s="465"/>
      <c r="C991" s="275"/>
      <c r="D991" s="275"/>
      <c r="E991" s="275"/>
      <c r="F991" s="274" t="s">
        <v>135</v>
      </c>
      <c r="G991" s="394">
        <f t="shared" ref="G991:V991" si="293">G133</f>
        <v>0</v>
      </c>
      <c r="H991" s="395">
        <f t="shared" si="293"/>
        <v>0</v>
      </c>
      <c r="I991" s="389">
        <f t="shared" si="293"/>
        <v>0</v>
      </c>
      <c r="J991" s="389">
        <f t="shared" si="293"/>
        <v>0</v>
      </c>
      <c r="K991" s="390">
        <f t="shared" si="293"/>
        <v>0</v>
      </c>
      <c r="L991" s="391">
        <f t="shared" si="293"/>
        <v>0</v>
      </c>
      <c r="M991" s="396">
        <f t="shared" si="293"/>
        <v>0</v>
      </c>
      <c r="N991" s="392">
        <f t="shared" si="293"/>
        <v>0</v>
      </c>
      <c r="O991" s="392">
        <f t="shared" si="293"/>
        <v>0</v>
      </c>
      <c r="P991" s="392">
        <f t="shared" si="293"/>
        <v>0</v>
      </c>
      <c r="Q991" s="392">
        <f t="shared" si="293"/>
        <v>0</v>
      </c>
      <c r="R991" s="392">
        <f t="shared" si="293"/>
        <v>0</v>
      </c>
      <c r="S991" s="392">
        <f t="shared" si="293"/>
        <v>0</v>
      </c>
      <c r="T991" s="388">
        <f t="shared" si="293"/>
        <v>0</v>
      </c>
      <c r="U991" s="392">
        <f t="shared" si="293"/>
        <v>0</v>
      </c>
      <c r="V991" s="393">
        <f t="shared" si="293"/>
        <v>0</v>
      </c>
      <c r="W991" s="37">
        <f>G991-SUM(H991:V991)</f>
        <v>0</v>
      </c>
      <c r="Y991"/>
    </row>
    <row r="992" spans="1:25" outlineLevel="1" x14ac:dyDescent="0.25">
      <c r="A992" s="212"/>
      <c r="B992" s="465"/>
      <c r="C992" s="275"/>
      <c r="D992" s="275"/>
      <c r="E992" s="275"/>
      <c r="F992" s="274" t="s">
        <v>136</v>
      </c>
      <c r="G992" s="394">
        <f t="shared" ref="G992:V992" si="294">G134</f>
        <v>0</v>
      </c>
      <c r="H992" s="395">
        <f t="shared" si="294"/>
        <v>0</v>
      </c>
      <c r="I992" s="389">
        <f t="shared" si="294"/>
        <v>0</v>
      </c>
      <c r="J992" s="389">
        <f t="shared" si="294"/>
        <v>0</v>
      </c>
      <c r="K992" s="390">
        <f t="shared" si="294"/>
        <v>0</v>
      </c>
      <c r="L992" s="391">
        <f t="shared" si="294"/>
        <v>0</v>
      </c>
      <c r="M992" s="396">
        <f t="shared" si="294"/>
        <v>0</v>
      </c>
      <c r="N992" s="392">
        <f t="shared" si="294"/>
        <v>0</v>
      </c>
      <c r="O992" s="392">
        <f t="shared" si="294"/>
        <v>0</v>
      </c>
      <c r="P992" s="392">
        <f t="shared" si="294"/>
        <v>0</v>
      </c>
      <c r="Q992" s="392">
        <f t="shared" si="294"/>
        <v>0</v>
      </c>
      <c r="R992" s="392">
        <f t="shared" si="294"/>
        <v>0</v>
      </c>
      <c r="S992" s="392">
        <f t="shared" si="294"/>
        <v>0</v>
      </c>
      <c r="T992" s="388">
        <f t="shared" si="294"/>
        <v>0</v>
      </c>
      <c r="U992" s="392">
        <f t="shared" si="294"/>
        <v>0</v>
      </c>
      <c r="V992" s="393">
        <f t="shared" si="294"/>
        <v>0</v>
      </c>
      <c r="W992" s="37">
        <f>G992-SUM(H992:V992)</f>
        <v>0</v>
      </c>
      <c r="Y992"/>
    </row>
    <row r="993" spans="1:25" x14ac:dyDescent="0.25">
      <c r="A993" s="212"/>
      <c r="B993" s="465"/>
      <c r="C993" s="272" t="s">
        <v>137</v>
      </c>
      <c r="D993" s="275"/>
      <c r="E993" s="275"/>
      <c r="F993" s="273"/>
      <c r="G993" s="367"/>
      <c r="H993" s="369"/>
      <c r="I993" s="369"/>
      <c r="J993" s="369"/>
      <c r="K993" s="370"/>
      <c r="L993" s="363"/>
      <c r="M993" s="364"/>
      <c r="N993" s="364"/>
      <c r="O993" s="364"/>
      <c r="P993" s="364"/>
      <c r="Q993" s="364"/>
      <c r="R993" s="364"/>
      <c r="S993" s="364"/>
      <c r="T993" s="364"/>
      <c r="U993" s="364"/>
      <c r="V993" s="365"/>
      <c r="W993" s="366"/>
      <c r="Y993"/>
    </row>
    <row r="994" spans="1:25" x14ac:dyDescent="0.25">
      <c r="A994" s="212"/>
      <c r="B994" s="465"/>
      <c r="C994" s="272"/>
      <c r="D994" s="276" t="s">
        <v>20</v>
      </c>
      <c r="E994" s="273"/>
      <c r="F994" s="273"/>
      <c r="G994" s="367"/>
      <c r="H994" s="369"/>
      <c r="I994" s="369"/>
      <c r="J994" s="369"/>
      <c r="K994" s="370"/>
      <c r="L994" s="363"/>
      <c r="M994" s="364"/>
      <c r="N994" s="364"/>
      <c r="O994" s="364"/>
      <c r="P994" s="364"/>
      <c r="Q994" s="364"/>
      <c r="R994" s="364"/>
      <c r="S994" s="364"/>
      <c r="T994" s="364"/>
      <c r="U994" s="364"/>
      <c r="V994" s="365"/>
      <c r="W994" s="366"/>
      <c r="Y994"/>
    </row>
    <row r="995" spans="1:25" x14ac:dyDescent="0.25">
      <c r="A995" s="212"/>
      <c r="B995" s="465"/>
      <c r="C995" s="272"/>
      <c r="D995" s="272"/>
      <c r="E995" s="273" t="s">
        <v>21</v>
      </c>
      <c r="F995" s="273"/>
      <c r="G995" s="367">
        <f t="shared" ref="G995:W995" si="295">SUBTOTAL(9,G996:G999)</f>
        <v>0</v>
      </c>
      <c r="H995" s="369">
        <f t="shared" si="295"/>
        <v>0</v>
      </c>
      <c r="I995" s="369">
        <f t="shared" si="295"/>
        <v>0</v>
      </c>
      <c r="J995" s="369">
        <f t="shared" si="295"/>
        <v>0</v>
      </c>
      <c r="K995" s="370">
        <f t="shared" si="295"/>
        <v>0</v>
      </c>
      <c r="L995" s="363">
        <f t="shared" si="295"/>
        <v>0</v>
      </c>
      <c r="M995" s="364">
        <f t="shared" si="295"/>
        <v>0</v>
      </c>
      <c r="N995" s="364">
        <f t="shared" si="295"/>
        <v>0</v>
      </c>
      <c r="O995" s="364">
        <f t="shared" si="295"/>
        <v>0</v>
      </c>
      <c r="P995" s="364">
        <f t="shared" si="295"/>
        <v>0</v>
      </c>
      <c r="Q995" s="364">
        <f t="shared" si="295"/>
        <v>0</v>
      </c>
      <c r="R995" s="364">
        <f t="shared" si="295"/>
        <v>0</v>
      </c>
      <c r="S995" s="364">
        <f t="shared" si="295"/>
        <v>0</v>
      </c>
      <c r="T995" s="364">
        <f t="shared" si="295"/>
        <v>0</v>
      </c>
      <c r="U995" s="364">
        <f t="shared" si="295"/>
        <v>0</v>
      </c>
      <c r="V995" s="365">
        <f t="shared" si="295"/>
        <v>0</v>
      </c>
      <c r="W995" s="366">
        <f t="shared" si="295"/>
        <v>0</v>
      </c>
      <c r="Y995"/>
    </row>
    <row r="996" spans="1:25" outlineLevel="1" x14ac:dyDescent="0.25">
      <c r="A996" s="212"/>
      <c r="B996" s="465"/>
      <c r="C996" s="272"/>
      <c r="D996" s="272"/>
      <c r="E996" s="273"/>
      <c r="F996" s="274" t="s">
        <v>22</v>
      </c>
      <c r="G996" s="394">
        <f t="shared" ref="G996:V996" si="296">G138</f>
        <v>0</v>
      </c>
      <c r="H996" s="395">
        <f t="shared" si="296"/>
        <v>0</v>
      </c>
      <c r="I996" s="389">
        <f t="shared" si="296"/>
        <v>0</v>
      </c>
      <c r="J996" s="389">
        <f t="shared" si="296"/>
        <v>0</v>
      </c>
      <c r="K996" s="390">
        <f t="shared" si="296"/>
        <v>0</v>
      </c>
      <c r="L996" s="391">
        <f t="shared" si="296"/>
        <v>0</v>
      </c>
      <c r="M996" s="396">
        <f t="shared" si="296"/>
        <v>0</v>
      </c>
      <c r="N996" s="392">
        <f t="shared" si="296"/>
        <v>0</v>
      </c>
      <c r="O996" s="392">
        <f t="shared" si="296"/>
        <v>0</v>
      </c>
      <c r="P996" s="392">
        <f t="shared" si="296"/>
        <v>0</v>
      </c>
      <c r="Q996" s="392">
        <f t="shared" si="296"/>
        <v>0</v>
      </c>
      <c r="R996" s="392">
        <f t="shared" si="296"/>
        <v>0</v>
      </c>
      <c r="S996" s="392">
        <f t="shared" si="296"/>
        <v>0</v>
      </c>
      <c r="T996" s="388">
        <f t="shared" si="296"/>
        <v>0</v>
      </c>
      <c r="U996" s="392">
        <f t="shared" si="296"/>
        <v>0</v>
      </c>
      <c r="V996" s="393">
        <f t="shared" si="296"/>
        <v>0</v>
      </c>
      <c r="W996" s="37">
        <f>G996-SUM(H996:V996)</f>
        <v>0</v>
      </c>
      <c r="Y996"/>
    </row>
    <row r="997" spans="1:25" outlineLevel="1" x14ac:dyDescent="0.25">
      <c r="A997" s="212"/>
      <c r="B997" s="465"/>
      <c r="C997" s="272"/>
      <c r="D997" s="272"/>
      <c r="E997" s="273"/>
      <c r="F997" s="274" t="s">
        <v>23</v>
      </c>
      <c r="G997" s="394">
        <f t="shared" ref="G997:V997" si="297">G139</f>
        <v>0</v>
      </c>
      <c r="H997" s="395">
        <f t="shared" si="297"/>
        <v>0</v>
      </c>
      <c r="I997" s="389">
        <f t="shared" si="297"/>
        <v>0</v>
      </c>
      <c r="J997" s="389">
        <f t="shared" si="297"/>
        <v>0</v>
      </c>
      <c r="K997" s="390">
        <f t="shared" si="297"/>
        <v>0</v>
      </c>
      <c r="L997" s="391">
        <f t="shared" si="297"/>
        <v>0</v>
      </c>
      <c r="M997" s="396">
        <f t="shared" si="297"/>
        <v>0</v>
      </c>
      <c r="N997" s="392">
        <f t="shared" si="297"/>
        <v>0</v>
      </c>
      <c r="O997" s="392">
        <f t="shared" si="297"/>
        <v>0</v>
      </c>
      <c r="P997" s="392">
        <f t="shared" si="297"/>
        <v>0</v>
      </c>
      <c r="Q997" s="392">
        <f t="shared" si="297"/>
        <v>0</v>
      </c>
      <c r="R997" s="392">
        <f t="shared" si="297"/>
        <v>0</v>
      </c>
      <c r="S997" s="392">
        <f t="shared" si="297"/>
        <v>0</v>
      </c>
      <c r="T997" s="388">
        <f t="shared" si="297"/>
        <v>0</v>
      </c>
      <c r="U997" s="392">
        <f t="shared" si="297"/>
        <v>0</v>
      </c>
      <c r="V997" s="393">
        <f t="shared" si="297"/>
        <v>0</v>
      </c>
      <c r="W997" s="37">
        <f>G997-SUM(H997:V997)</f>
        <v>0</v>
      </c>
      <c r="Y997"/>
    </row>
    <row r="998" spans="1:25" outlineLevel="1" x14ac:dyDescent="0.25">
      <c r="A998" s="212"/>
      <c r="B998" s="465"/>
      <c r="C998" s="272"/>
      <c r="D998" s="272"/>
      <c r="E998" s="273"/>
      <c r="F998" s="274" t="s">
        <v>24</v>
      </c>
      <c r="G998" s="394">
        <f t="shared" ref="G998:V998" si="298">G140</f>
        <v>0</v>
      </c>
      <c r="H998" s="395">
        <f t="shared" si="298"/>
        <v>0</v>
      </c>
      <c r="I998" s="389">
        <f t="shared" si="298"/>
        <v>0</v>
      </c>
      <c r="J998" s="389">
        <f t="shared" si="298"/>
        <v>0</v>
      </c>
      <c r="K998" s="390">
        <f t="shared" si="298"/>
        <v>0</v>
      </c>
      <c r="L998" s="391">
        <f t="shared" si="298"/>
        <v>0</v>
      </c>
      <c r="M998" s="396">
        <f t="shared" si="298"/>
        <v>0</v>
      </c>
      <c r="N998" s="392">
        <f t="shared" si="298"/>
        <v>0</v>
      </c>
      <c r="O998" s="392">
        <f t="shared" si="298"/>
        <v>0</v>
      </c>
      <c r="P998" s="392">
        <f t="shared" si="298"/>
        <v>0</v>
      </c>
      <c r="Q998" s="392">
        <f t="shared" si="298"/>
        <v>0</v>
      </c>
      <c r="R998" s="392">
        <f t="shared" si="298"/>
        <v>0</v>
      </c>
      <c r="S998" s="392">
        <f t="shared" si="298"/>
        <v>0</v>
      </c>
      <c r="T998" s="388">
        <f t="shared" si="298"/>
        <v>0</v>
      </c>
      <c r="U998" s="392">
        <f t="shared" si="298"/>
        <v>0</v>
      </c>
      <c r="V998" s="393">
        <f t="shared" si="298"/>
        <v>0</v>
      </c>
      <c r="W998" s="37">
        <f>G998-SUM(H998:V998)</f>
        <v>0</v>
      </c>
      <c r="Y998"/>
    </row>
    <row r="999" spans="1:25" outlineLevel="1" x14ac:dyDescent="0.25">
      <c r="A999" s="212"/>
      <c r="B999" s="465"/>
      <c r="C999" s="272"/>
      <c r="D999" s="272"/>
      <c r="E999" s="273"/>
      <c r="F999" s="274" t="s">
        <v>25</v>
      </c>
      <c r="G999" s="394">
        <f t="shared" ref="G999:V999" si="299">G141</f>
        <v>0</v>
      </c>
      <c r="H999" s="395">
        <f t="shared" si="299"/>
        <v>0</v>
      </c>
      <c r="I999" s="389">
        <f t="shared" si="299"/>
        <v>0</v>
      </c>
      <c r="J999" s="389">
        <f t="shared" si="299"/>
        <v>0</v>
      </c>
      <c r="K999" s="390">
        <f t="shared" si="299"/>
        <v>0</v>
      </c>
      <c r="L999" s="391">
        <f t="shared" si="299"/>
        <v>0</v>
      </c>
      <c r="M999" s="396">
        <f t="shared" si="299"/>
        <v>0</v>
      </c>
      <c r="N999" s="392">
        <f t="shared" si="299"/>
        <v>0</v>
      </c>
      <c r="O999" s="392">
        <f t="shared" si="299"/>
        <v>0</v>
      </c>
      <c r="P999" s="392">
        <f t="shared" si="299"/>
        <v>0</v>
      </c>
      <c r="Q999" s="392">
        <f t="shared" si="299"/>
        <v>0</v>
      </c>
      <c r="R999" s="392">
        <f t="shared" si="299"/>
        <v>0</v>
      </c>
      <c r="S999" s="392">
        <f t="shared" si="299"/>
        <v>0</v>
      </c>
      <c r="T999" s="388">
        <f t="shared" si="299"/>
        <v>0</v>
      </c>
      <c r="U999" s="392">
        <f t="shared" si="299"/>
        <v>0</v>
      </c>
      <c r="V999" s="393">
        <f t="shared" si="299"/>
        <v>0</v>
      </c>
      <c r="W999" s="37">
        <f>G999-SUM(H999:V999)</f>
        <v>0</v>
      </c>
      <c r="Y999"/>
    </row>
    <row r="1000" spans="1:25" x14ac:dyDescent="0.25">
      <c r="A1000" s="212"/>
      <c r="B1000" s="465"/>
      <c r="C1000" s="272"/>
      <c r="D1000" s="272"/>
      <c r="E1000" s="273" t="s">
        <v>26</v>
      </c>
      <c r="F1000" s="273"/>
      <c r="G1000" s="367">
        <f t="shared" ref="G1000:W1000" si="300">SUBTOTAL(9,G1001:G1004)</f>
        <v>0</v>
      </c>
      <c r="H1000" s="368">
        <f t="shared" si="300"/>
        <v>0</v>
      </c>
      <c r="I1000" s="369">
        <f t="shared" si="300"/>
        <v>0</v>
      </c>
      <c r="J1000" s="369">
        <f t="shared" si="300"/>
        <v>0</v>
      </c>
      <c r="K1000" s="370">
        <f t="shared" si="300"/>
        <v>0</v>
      </c>
      <c r="L1000" s="364">
        <f t="shared" si="300"/>
        <v>0</v>
      </c>
      <c r="M1000" s="364">
        <f t="shared" si="300"/>
        <v>0</v>
      </c>
      <c r="N1000" s="364">
        <f t="shared" si="300"/>
        <v>0</v>
      </c>
      <c r="O1000" s="364">
        <f t="shared" si="300"/>
        <v>0</v>
      </c>
      <c r="P1000" s="364">
        <f t="shared" si="300"/>
        <v>0</v>
      </c>
      <c r="Q1000" s="364">
        <f t="shared" si="300"/>
        <v>0</v>
      </c>
      <c r="R1000" s="364">
        <f t="shared" si="300"/>
        <v>0</v>
      </c>
      <c r="S1000" s="364">
        <f t="shared" si="300"/>
        <v>0</v>
      </c>
      <c r="T1000" s="364">
        <f t="shared" si="300"/>
        <v>0</v>
      </c>
      <c r="U1000" s="364">
        <f t="shared" si="300"/>
        <v>0</v>
      </c>
      <c r="V1000" s="364">
        <f t="shared" si="300"/>
        <v>0</v>
      </c>
      <c r="W1000" s="366">
        <f t="shared" si="300"/>
        <v>0</v>
      </c>
      <c r="Y1000"/>
    </row>
    <row r="1001" spans="1:25" ht="12" customHeight="1" outlineLevel="1" x14ac:dyDescent="0.25">
      <c r="A1001" s="212"/>
      <c r="B1001" s="465"/>
      <c r="C1001" s="272"/>
      <c r="D1001" s="272"/>
      <c r="E1001" s="273"/>
      <c r="F1001" s="274" t="s">
        <v>27</v>
      </c>
      <c r="G1001" s="394">
        <f t="shared" ref="G1001:V1001" si="301">G143</f>
        <v>0</v>
      </c>
      <c r="H1001" s="395">
        <f t="shared" si="301"/>
        <v>0</v>
      </c>
      <c r="I1001" s="389">
        <f t="shared" si="301"/>
        <v>0</v>
      </c>
      <c r="J1001" s="389">
        <f t="shared" si="301"/>
        <v>0</v>
      </c>
      <c r="K1001" s="390">
        <f t="shared" si="301"/>
        <v>0</v>
      </c>
      <c r="L1001" s="391">
        <f t="shared" si="301"/>
        <v>0</v>
      </c>
      <c r="M1001" s="396">
        <f t="shared" si="301"/>
        <v>0</v>
      </c>
      <c r="N1001" s="392">
        <f t="shared" si="301"/>
        <v>0</v>
      </c>
      <c r="O1001" s="392">
        <f t="shared" si="301"/>
        <v>0</v>
      </c>
      <c r="P1001" s="392">
        <f t="shared" si="301"/>
        <v>0</v>
      </c>
      <c r="Q1001" s="392">
        <f t="shared" si="301"/>
        <v>0</v>
      </c>
      <c r="R1001" s="392">
        <f t="shared" si="301"/>
        <v>0</v>
      </c>
      <c r="S1001" s="392">
        <f t="shared" si="301"/>
        <v>0</v>
      </c>
      <c r="T1001" s="388">
        <f t="shared" si="301"/>
        <v>0</v>
      </c>
      <c r="U1001" s="392">
        <f t="shared" si="301"/>
        <v>0</v>
      </c>
      <c r="V1001" s="393">
        <f t="shared" si="301"/>
        <v>0</v>
      </c>
      <c r="W1001" s="37">
        <f t="shared" ref="W1001:W1009" si="302">G1001-SUM(H1001:V1001)</f>
        <v>0</v>
      </c>
      <c r="Y1001"/>
    </row>
    <row r="1002" spans="1:25" outlineLevel="1" x14ac:dyDescent="0.25">
      <c r="A1002" s="212"/>
      <c r="B1002" s="465"/>
      <c r="C1002" s="272"/>
      <c r="D1002" s="272"/>
      <c r="E1002" s="273"/>
      <c r="F1002" s="274" t="s">
        <v>28</v>
      </c>
      <c r="G1002" s="394">
        <f t="shared" ref="G1002:V1002" si="303">G144</f>
        <v>0</v>
      </c>
      <c r="H1002" s="395">
        <f t="shared" si="303"/>
        <v>0</v>
      </c>
      <c r="I1002" s="389">
        <f t="shared" si="303"/>
        <v>0</v>
      </c>
      <c r="J1002" s="389">
        <f t="shared" si="303"/>
        <v>0</v>
      </c>
      <c r="K1002" s="390">
        <f t="shared" si="303"/>
        <v>0</v>
      </c>
      <c r="L1002" s="391">
        <f t="shared" si="303"/>
        <v>0</v>
      </c>
      <c r="M1002" s="396">
        <f t="shared" si="303"/>
        <v>0</v>
      </c>
      <c r="N1002" s="392">
        <f t="shared" si="303"/>
        <v>0</v>
      </c>
      <c r="O1002" s="392">
        <f t="shared" si="303"/>
        <v>0</v>
      </c>
      <c r="P1002" s="392">
        <f t="shared" si="303"/>
        <v>0</v>
      </c>
      <c r="Q1002" s="392">
        <f t="shared" si="303"/>
        <v>0</v>
      </c>
      <c r="R1002" s="392">
        <f t="shared" si="303"/>
        <v>0</v>
      </c>
      <c r="S1002" s="392">
        <f t="shared" si="303"/>
        <v>0</v>
      </c>
      <c r="T1002" s="388">
        <f t="shared" si="303"/>
        <v>0</v>
      </c>
      <c r="U1002" s="392">
        <f t="shared" si="303"/>
        <v>0</v>
      </c>
      <c r="V1002" s="393">
        <f t="shared" si="303"/>
        <v>0</v>
      </c>
      <c r="W1002" s="37">
        <f t="shared" si="302"/>
        <v>0</v>
      </c>
      <c r="Y1002"/>
    </row>
    <row r="1003" spans="1:25" outlineLevel="1" x14ac:dyDescent="0.25">
      <c r="A1003" s="212"/>
      <c r="B1003" s="465"/>
      <c r="C1003" s="272"/>
      <c r="D1003" s="272"/>
      <c r="E1003" s="273"/>
      <c r="F1003" s="274" t="s">
        <v>29</v>
      </c>
      <c r="G1003" s="394">
        <f t="shared" ref="G1003:V1003" si="304">G145</f>
        <v>0</v>
      </c>
      <c r="H1003" s="395">
        <f t="shared" si="304"/>
        <v>0</v>
      </c>
      <c r="I1003" s="389">
        <f t="shared" si="304"/>
        <v>0</v>
      </c>
      <c r="J1003" s="389">
        <f t="shared" si="304"/>
        <v>0</v>
      </c>
      <c r="K1003" s="390">
        <f t="shared" si="304"/>
        <v>0</v>
      </c>
      <c r="L1003" s="391">
        <f t="shared" si="304"/>
        <v>0</v>
      </c>
      <c r="M1003" s="396">
        <f t="shared" si="304"/>
        <v>0</v>
      </c>
      <c r="N1003" s="392">
        <f t="shared" si="304"/>
        <v>0</v>
      </c>
      <c r="O1003" s="392">
        <f t="shared" si="304"/>
        <v>0</v>
      </c>
      <c r="P1003" s="392">
        <f t="shared" si="304"/>
        <v>0</v>
      </c>
      <c r="Q1003" s="392">
        <f t="shared" si="304"/>
        <v>0</v>
      </c>
      <c r="R1003" s="392">
        <f t="shared" si="304"/>
        <v>0</v>
      </c>
      <c r="S1003" s="392">
        <f t="shared" si="304"/>
        <v>0</v>
      </c>
      <c r="T1003" s="388">
        <f t="shared" si="304"/>
        <v>0</v>
      </c>
      <c r="U1003" s="392">
        <f t="shared" si="304"/>
        <v>0</v>
      </c>
      <c r="V1003" s="393">
        <f t="shared" si="304"/>
        <v>0</v>
      </c>
      <c r="W1003" s="37">
        <f t="shared" si="302"/>
        <v>0</v>
      </c>
      <c r="Y1003"/>
    </row>
    <row r="1004" spans="1:25" outlineLevel="1" x14ac:dyDescent="0.25">
      <c r="A1004" s="212"/>
      <c r="B1004" s="465"/>
      <c r="C1004" s="272"/>
      <c r="D1004" s="272"/>
      <c r="E1004" s="273"/>
      <c r="F1004" s="274" t="s">
        <v>30</v>
      </c>
      <c r="G1004" s="394">
        <f t="shared" ref="G1004:V1004" si="305">G146</f>
        <v>0</v>
      </c>
      <c r="H1004" s="395">
        <f t="shared" si="305"/>
        <v>0</v>
      </c>
      <c r="I1004" s="389">
        <f t="shared" si="305"/>
        <v>0</v>
      </c>
      <c r="J1004" s="389">
        <f t="shared" si="305"/>
        <v>0</v>
      </c>
      <c r="K1004" s="390">
        <f t="shared" si="305"/>
        <v>0</v>
      </c>
      <c r="L1004" s="391">
        <f t="shared" si="305"/>
        <v>0</v>
      </c>
      <c r="M1004" s="396">
        <f t="shared" si="305"/>
        <v>0</v>
      </c>
      <c r="N1004" s="392">
        <f t="shared" si="305"/>
        <v>0</v>
      </c>
      <c r="O1004" s="392">
        <f t="shared" si="305"/>
        <v>0</v>
      </c>
      <c r="P1004" s="392">
        <f t="shared" si="305"/>
        <v>0</v>
      </c>
      <c r="Q1004" s="392">
        <f t="shared" si="305"/>
        <v>0</v>
      </c>
      <c r="R1004" s="392">
        <f t="shared" si="305"/>
        <v>0</v>
      </c>
      <c r="S1004" s="392">
        <f t="shared" si="305"/>
        <v>0</v>
      </c>
      <c r="T1004" s="388">
        <f t="shared" si="305"/>
        <v>0</v>
      </c>
      <c r="U1004" s="392">
        <f t="shared" si="305"/>
        <v>0</v>
      </c>
      <c r="V1004" s="393">
        <f t="shared" si="305"/>
        <v>0</v>
      </c>
      <c r="W1004" s="37">
        <f t="shared" si="302"/>
        <v>0</v>
      </c>
      <c r="Y1004"/>
    </row>
    <row r="1005" spans="1:25" x14ac:dyDescent="0.25">
      <c r="A1005" s="212"/>
      <c r="B1005" s="465"/>
      <c r="C1005" s="272"/>
      <c r="D1005" s="272"/>
      <c r="E1005" s="273" t="s">
        <v>31</v>
      </c>
      <c r="F1005" s="273"/>
      <c r="G1005" s="367">
        <f t="shared" ref="G1005:W1005" si="306">SUBTOTAL(9,G1006:G1009)</f>
        <v>0</v>
      </c>
      <c r="H1005" s="368">
        <f t="shared" si="306"/>
        <v>0</v>
      </c>
      <c r="I1005" s="369">
        <f t="shared" si="306"/>
        <v>0</v>
      </c>
      <c r="J1005" s="369">
        <f t="shared" si="306"/>
        <v>0</v>
      </c>
      <c r="K1005" s="370">
        <f t="shared" si="306"/>
        <v>0</v>
      </c>
      <c r="L1005" s="364">
        <f t="shared" si="306"/>
        <v>0</v>
      </c>
      <c r="M1005" s="364">
        <f t="shared" si="306"/>
        <v>0</v>
      </c>
      <c r="N1005" s="364">
        <f t="shared" si="306"/>
        <v>0</v>
      </c>
      <c r="O1005" s="364">
        <f t="shared" si="306"/>
        <v>0</v>
      </c>
      <c r="P1005" s="364">
        <f t="shared" si="306"/>
        <v>0</v>
      </c>
      <c r="Q1005" s="364">
        <f t="shared" si="306"/>
        <v>0</v>
      </c>
      <c r="R1005" s="364">
        <f t="shared" si="306"/>
        <v>0</v>
      </c>
      <c r="S1005" s="364">
        <f t="shared" si="306"/>
        <v>0</v>
      </c>
      <c r="T1005" s="364">
        <f t="shared" si="306"/>
        <v>0</v>
      </c>
      <c r="U1005" s="364">
        <f t="shared" si="306"/>
        <v>0</v>
      </c>
      <c r="V1005" s="364">
        <f t="shared" si="306"/>
        <v>0</v>
      </c>
      <c r="W1005" s="366">
        <f t="shared" si="306"/>
        <v>0</v>
      </c>
      <c r="Y1005"/>
    </row>
    <row r="1006" spans="1:25" outlineLevel="1" x14ac:dyDescent="0.25">
      <c r="A1006" s="212"/>
      <c r="B1006" s="465"/>
      <c r="C1006" s="272"/>
      <c r="D1006" s="272"/>
      <c r="E1006" s="273"/>
      <c r="F1006" s="274" t="s">
        <v>32</v>
      </c>
      <c r="G1006" s="394">
        <f t="shared" ref="G1006:V1006" si="307">G148</f>
        <v>0</v>
      </c>
      <c r="H1006" s="395">
        <f t="shared" si="307"/>
        <v>0</v>
      </c>
      <c r="I1006" s="389">
        <f t="shared" si="307"/>
        <v>0</v>
      </c>
      <c r="J1006" s="389">
        <f t="shared" si="307"/>
        <v>0</v>
      </c>
      <c r="K1006" s="390">
        <f t="shared" si="307"/>
        <v>0</v>
      </c>
      <c r="L1006" s="391">
        <f t="shared" si="307"/>
        <v>0</v>
      </c>
      <c r="M1006" s="396">
        <f t="shared" si="307"/>
        <v>0</v>
      </c>
      <c r="N1006" s="392">
        <f t="shared" si="307"/>
        <v>0</v>
      </c>
      <c r="O1006" s="392">
        <f t="shared" si="307"/>
        <v>0</v>
      </c>
      <c r="P1006" s="392">
        <f t="shared" si="307"/>
        <v>0</v>
      </c>
      <c r="Q1006" s="392">
        <f t="shared" si="307"/>
        <v>0</v>
      </c>
      <c r="R1006" s="392">
        <f t="shared" si="307"/>
        <v>0</v>
      </c>
      <c r="S1006" s="392">
        <f t="shared" si="307"/>
        <v>0</v>
      </c>
      <c r="T1006" s="388">
        <f t="shared" si="307"/>
        <v>0</v>
      </c>
      <c r="U1006" s="392">
        <f t="shared" si="307"/>
        <v>0</v>
      </c>
      <c r="V1006" s="393">
        <f t="shared" si="307"/>
        <v>0</v>
      </c>
      <c r="W1006" s="37">
        <f t="shared" si="302"/>
        <v>0</v>
      </c>
      <c r="Y1006"/>
    </row>
    <row r="1007" spans="1:25" outlineLevel="1" x14ac:dyDescent="0.25">
      <c r="A1007" s="212"/>
      <c r="B1007" s="465"/>
      <c r="C1007" s="272"/>
      <c r="D1007" s="272"/>
      <c r="E1007" s="273"/>
      <c r="F1007" s="274" t="s">
        <v>33</v>
      </c>
      <c r="G1007" s="394">
        <f t="shared" ref="G1007:V1007" si="308">G149</f>
        <v>0</v>
      </c>
      <c r="H1007" s="395">
        <f t="shared" si="308"/>
        <v>0</v>
      </c>
      <c r="I1007" s="389">
        <f t="shared" si="308"/>
        <v>0</v>
      </c>
      <c r="J1007" s="389">
        <f t="shared" si="308"/>
        <v>0</v>
      </c>
      <c r="K1007" s="390">
        <f t="shared" si="308"/>
        <v>0</v>
      </c>
      <c r="L1007" s="391">
        <f t="shared" si="308"/>
        <v>0</v>
      </c>
      <c r="M1007" s="396">
        <f t="shared" si="308"/>
        <v>0</v>
      </c>
      <c r="N1007" s="392">
        <f t="shared" si="308"/>
        <v>0</v>
      </c>
      <c r="O1007" s="392">
        <f t="shared" si="308"/>
        <v>0</v>
      </c>
      <c r="P1007" s="392">
        <f t="shared" si="308"/>
        <v>0</v>
      </c>
      <c r="Q1007" s="392">
        <f t="shared" si="308"/>
        <v>0</v>
      </c>
      <c r="R1007" s="392">
        <f t="shared" si="308"/>
        <v>0</v>
      </c>
      <c r="S1007" s="392">
        <f t="shared" si="308"/>
        <v>0</v>
      </c>
      <c r="T1007" s="388">
        <f t="shared" si="308"/>
        <v>0</v>
      </c>
      <c r="U1007" s="392">
        <f t="shared" si="308"/>
        <v>0</v>
      </c>
      <c r="V1007" s="393">
        <f t="shared" si="308"/>
        <v>0</v>
      </c>
      <c r="W1007" s="37">
        <f t="shared" si="302"/>
        <v>0</v>
      </c>
      <c r="Y1007"/>
    </row>
    <row r="1008" spans="1:25" outlineLevel="1" x14ac:dyDescent="0.25">
      <c r="A1008" s="212"/>
      <c r="B1008" s="465"/>
      <c r="C1008" s="272"/>
      <c r="D1008" s="272"/>
      <c r="E1008" s="273"/>
      <c r="F1008" s="274" t="s">
        <v>34</v>
      </c>
      <c r="G1008" s="394">
        <f t="shared" ref="G1008:V1008" si="309">G150</f>
        <v>0</v>
      </c>
      <c r="H1008" s="395">
        <f t="shared" si="309"/>
        <v>0</v>
      </c>
      <c r="I1008" s="389">
        <f t="shared" si="309"/>
        <v>0</v>
      </c>
      <c r="J1008" s="389">
        <f t="shared" si="309"/>
        <v>0</v>
      </c>
      <c r="K1008" s="390">
        <f t="shared" si="309"/>
        <v>0</v>
      </c>
      <c r="L1008" s="391">
        <f t="shared" si="309"/>
        <v>0</v>
      </c>
      <c r="M1008" s="396">
        <f t="shared" si="309"/>
        <v>0</v>
      </c>
      <c r="N1008" s="392">
        <f t="shared" si="309"/>
        <v>0</v>
      </c>
      <c r="O1008" s="392">
        <f t="shared" si="309"/>
        <v>0</v>
      </c>
      <c r="P1008" s="392">
        <f t="shared" si="309"/>
        <v>0</v>
      </c>
      <c r="Q1008" s="392">
        <f t="shared" si="309"/>
        <v>0</v>
      </c>
      <c r="R1008" s="392">
        <f t="shared" si="309"/>
        <v>0</v>
      </c>
      <c r="S1008" s="392">
        <f t="shared" si="309"/>
        <v>0</v>
      </c>
      <c r="T1008" s="388">
        <f t="shared" si="309"/>
        <v>0</v>
      </c>
      <c r="U1008" s="392">
        <f t="shared" si="309"/>
        <v>0</v>
      </c>
      <c r="V1008" s="393">
        <f t="shared" si="309"/>
        <v>0</v>
      </c>
      <c r="W1008" s="37">
        <f t="shared" si="302"/>
        <v>0</v>
      </c>
      <c r="Y1008"/>
    </row>
    <row r="1009" spans="1:25" outlineLevel="1" x14ac:dyDescent="0.25">
      <c r="A1009" s="212"/>
      <c r="B1009" s="465"/>
      <c r="C1009" s="272"/>
      <c r="D1009" s="272"/>
      <c r="E1009" s="273"/>
      <c r="F1009" s="274" t="s">
        <v>35</v>
      </c>
      <c r="G1009" s="394">
        <f t="shared" ref="G1009:V1009" si="310">G151</f>
        <v>0</v>
      </c>
      <c r="H1009" s="395">
        <f t="shared" si="310"/>
        <v>0</v>
      </c>
      <c r="I1009" s="389">
        <f t="shared" si="310"/>
        <v>0</v>
      </c>
      <c r="J1009" s="389">
        <f t="shared" si="310"/>
        <v>0</v>
      </c>
      <c r="K1009" s="390">
        <f t="shared" si="310"/>
        <v>0</v>
      </c>
      <c r="L1009" s="391">
        <f t="shared" si="310"/>
        <v>0</v>
      </c>
      <c r="M1009" s="396">
        <f t="shared" si="310"/>
        <v>0</v>
      </c>
      <c r="N1009" s="392">
        <f t="shared" si="310"/>
        <v>0</v>
      </c>
      <c r="O1009" s="392">
        <f t="shared" si="310"/>
        <v>0</v>
      </c>
      <c r="P1009" s="392">
        <f t="shared" si="310"/>
        <v>0</v>
      </c>
      <c r="Q1009" s="392">
        <f t="shared" si="310"/>
        <v>0</v>
      </c>
      <c r="R1009" s="392">
        <f t="shared" si="310"/>
        <v>0</v>
      </c>
      <c r="S1009" s="392">
        <f t="shared" si="310"/>
        <v>0</v>
      </c>
      <c r="T1009" s="388">
        <f t="shared" si="310"/>
        <v>0</v>
      </c>
      <c r="U1009" s="392">
        <f t="shared" si="310"/>
        <v>0</v>
      </c>
      <c r="V1009" s="393">
        <f t="shared" si="310"/>
        <v>0</v>
      </c>
      <c r="W1009" s="37">
        <f t="shared" si="302"/>
        <v>0</v>
      </c>
      <c r="Y1009"/>
    </row>
    <row r="1010" spans="1:25" x14ac:dyDescent="0.25">
      <c r="A1010" s="212"/>
      <c r="B1010" s="465"/>
      <c r="C1010" s="272"/>
      <c r="D1010" s="272" t="s">
        <v>36</v>
      </c>
      <c r="E1010" s="273"/>
      <c r="F1010" s="273"/>
      <c r="G1010" s="367"/>
      <c r="H1010" s="369"/>
      <c r="I1010" s="369"/>
      <c r="J1010" s="369"/>
      <c r="K1010" s="370"/>
      <c r="L1010" s="363"/>
      <c r="M1010" s="364"/>
      <c r="N1010" s="364"/>
      <c r="O1010" s="364"/>
      <c r="P1010" s="364"/>
      <c r="Q1010" s="364"/>
      <c r="R1010" s="364"/>
      <c r="S1010" s="364"/>
      <c r="T1010" s="364"/>
      <c r="U1010" s="364"/>
      <c r="V1010" s="365"/>
      <c r="W1010" s="366"/>
      <c r="Y1010"/>
    </row>
    <row r="1011" spans="1:25" x14ac:dyDescent="0.25">
      <c r="A1011" s="212"/>
      <c r="B1011" s="465"/>
      <c r="C1011" s="272"/>
      <c r="D1011" s="272"/>
      <c r="E1011" s="275" t="s">
        <v>37</v>
      </c>
      <c r="F1011" s="273"/>
      <c r="G1011" s="367">
        <f t="shared" ref="G1011:W1011" si="311">SUBTOTAL(9,G1012:G1014)</f>
        <v>0</v>
      </c>
      <c r="H1011" s="368">
        <f t="shared" si="311"/>
        <v>0</v>
      </c>
      <c r="I1011" s="369">
        <f t="shared" si="311"/>
        <v>0</v>
      </c>
      <c r="J1011" s="369">
        <f t="shared" si="311"/>
        <v>0</v>
      </c>
      <c r="K1011" s="370">
        <f t="shared" si="311"/>
        <v>0</v>
      </c>
      <c r="L1011" s="364">
        <f t="shared" si="311"/>
        <v>0</v>
      </c>
      <c r="M1011" s="364">
        <f t="shared" si="311"/>
        <v>0</v>
      </c>
      <c r="N1011" s="364">
        <f t="shared" si="311"/>
        <v>0</v>
      </c>
      <c r="O1011" s="364">
        <f t="shared" si="311"/>
        <v>0</v>
      </c>
      <c r="P1011" s="364">
        <f t="shared" si="311"/>
        <v>0</v>
      </c>
      <c r="Q1011" s="364">
        <f t="shared" si="311"/>
        <v>0</v>
      </c>
      <c r="R1011" s="364">
        <f t="shared" si="311"/>
        <v>0</v>
      </c>
      <c r="S1011" s="364">
        <f t="shared" si="311"/>
        <v>0</v>
      </c>
      <c r="T1011" s="364">
        <f t="shared" si="311"/>
        <v>0</v>
      </c>
      <c r="U1011" s="364">
        <f t="shared" si="311"/>
        <v>0</v>
      </c>
      <c r="V1011" s="364">
        <f t="shared" si="311"/>
        <v>0</v>
      </c>
      <c r="W1011" s="366">
        <f t="shared" si="311"/>
        <v>0</v>
      </c>
      <c r="Y1011"/>
    </row>
    <row r="1012" spans="1:25" outlineLevel="1" x14ac:dyDescent="0.25">
      <c r="A1012" s="212"/>
      <c r="B1012" s="465"/>
      <c r="C1012" s="272"/>
      <c r="D1012" s="272"/>
      <c r="E1012" s="275"/>
      <c r="F1012" s="274" t="s">
        <v>38</v>
      </c>
      <c r="G1012" s="394">
        <f t="shared" ref="G1012:V1012" si="312">G154</f>
        <v>0</v>
      </c>
      <c r="H1012" s="395">
        <f t="shared" si="312"/>
        <v>0</v>
      </c>
      <c r="I1012" s="389">
        <f t="shared" si="312"/>
        <v>0</v>
      </c>
      <c r="J1012" s="389">
        <f t="shared" si="312"/>
        <v>0</v>
      </c>
      <c r="K1012" s="390">
        <f t="shared" si="312"/>
        <v>0</v>
      </c>
      <c r="L1012" s="391">
        <f t="shared" si="312"/>
        <v>0</v>
      </c>
      <c r="M1012" s="396">
        <f t="shared" si="312"/>
        <v>0</v>
      </c>
      <c r="N1012" s="392">
        <f t="shared" si="312"/>
        <v>0</v>
      </c>
      <c r="O1012" s="392">
        <f t="shared" si="312"/>
        <v>0</v>
      </c>
      <c r="P1012" s="392">
        <f t="shared" si="312"/>
        <v>0</v>
      </c>
      <c r="Q1012" s="392">
        <f t="shared" si="312"/>
        <v>0</v>
      </c>
      <c r="R1012" s="392">
        <f t="shared" si="312"/>
        <v>0</v>
      </c>
      <c r="S1012" s="392">
        <f t="shared" si="312"/>
        <v>0</v>
      </c>
      <c r="T1012" s="388">
        <f t="shared" si="312"/>
        <v>0</v>
      </c>
      <c r="U1012" s="392">
        <f t="shared" si="312"/>
        <v>0</v>
      </c>
      <c r="V1012" s="393">
        <f t="shared" si="312"/>
        <v>0</v>
      </c>
      <c r="W1012" s="37">
        <f>G1012-SUM(H1012:V1012)</f>
        <v>0</v>
      </c>
      <c r="Y1012"/>
    </row>
    <row r="1013" spans="1:25" outlineLevel="1" x14ac:dyDescent="0.25">
      <c r="A1013" s="212"/>
      <c r="B1013" s="465"/>
      <c r="C1013" s="272"/>
      <c r="D1013" s="272"/>
      <c r="E1013" s="273"/>
      <c r="F1013" s="274" t="s">
        <v>39</v>
      </c>
      <c r="G1013" s="394">
        <f t="shared" ref="G1013:V1013" si="313">G155</f>
        <v>0</v>
      </c>
      <c r="H1013" s="395">
        <f t="shared" si="313"/>
        <v>0</v>
      </c>
      <c r="I1013" s="389">
        <f t="shared" si="313"/>
        <v>0</v>
      </c>
      <c r="J1013" s="389">
        <f t="shared" si="313"/>
        <v>0</v>
      </c>
      <c r="K1013" s="390">
        <f t="shared" si="313"/>
        <v>0</v>
      </c>
      <c r="L1013" s="391">
        <f t="shared" si="313"/>
        <v>0</v>
      </c>
      <c r="M1013" s="396">
        <f t="shared" si="313"/>
        <v>0</v>
      </c>
      <c r="N1013" s="392">
        <f t="shared" si="313"/>
        <v>0</v>
      </c>
      <c r="O1013" s="392">
        <f t="shared" si="313"/>
        <v>0</v>
      </c>
      <c r="P1013" s="392">
        <f t="shared" si="313"/>
        <v>0</v>
      </c>
      <c r="Q1013" s="392">
        <f t="shared" si="313"/>
        <v>0</v>
      </c>
      <c r="R1013" s="392">
        <f t="shared" si="313"/>
        <v>0</v>
      </c>
      <c r="S1013" s="392">
        <f t="shared" si="313"/>
        <v>0</v>
      </c>
      <c r="T1013" s="388">
        <f t="shared" si="313"/>
        <v>0</v>
      </c>
      <c r="U1013" s="392">
        <f t="shared" si="313"/>
        <v>0</v>
      </c>
      <c r="V1013" s="393">
        <f t="shared" si="313"/>
        <v>0</v>
      </c>
      <c r="W1013" s="37">
        <f>G1013-SUM(H1013:V1013)</f>
        <v>0</v>
      </c>
      <c r="Y1013"/>
    </row>
    <row r="1014" spans="1:25" outlineLevel="1" x14ac:dyDescent="0.25">
      <c r="A1014" s="212"/>
      <c r="B1014" s="465"/>
      <c r="C1014" s="272"/>
      <c r="D1014" s="272"/>
      <c r="E1014" s="273"/>
      <c r="F1014" s="274" t="s">
        <v>40</v>
      </c>
      <c r="G1014" s="394">
        <f t="shared" ref="G1014:V1014" si="314">G156</f>
        <v>0</v>
      </c>
      <c r="H1014" s="395">
        <f t="shared" si="314"/>
        <v>0</v>
      </c>
      <c r="I1014" s="389">
        <f t="shared" si="314"/>
        <v>0</v>
      </c>
      <c r="J1014" s="389">
        <f t="shared" si="314"/>
        <v>0</v>
      </c>
      <c r="K1014" s="390">
        <f t="shared" si="314"/>
        <v>0</v>
      </c>
      <c r="L1014" s="391">
        <f t="shared" si="314"/>
        <v>0</v>
      </c>
      <c r="M1014" s="396">
        <f t="shared" si="314"/>
        <v>0</v>
      </c>
      <c r="N1014" s="392">
        <f t="shared" si="314"/>
        <v>0</v>
      </c>
      <c r="O1014" s="392">
        <f t="shared" si="314"/>
        <v>0</v>
      </c>
      <c r="P1014" s="392">
        <f t="shared" si="314"/>
        <v>0</v>
      </c>
      <c r="Q1014" s="392">
        <f t="shared" si="314"/>
        <v>0</v>
      </c>
      <c r="R1014" s="392">
        <f t="shared" si="314"/>
        <v>0</v>
      </c>
      <c r="S1014" s="392">
        <f t="shared" si="314"/>
        <v>0</v>
      </c>
      <c r="T1014" s="392">
        <f t="shared" si="314"/>
        <v>0</v>
      </c>
      <c r="U1014" s="392">
        <f t="shared" si="314"/>
        <v>0</v>
      </c>
      <c r="V1014" s="393">
        <f t="shared" si="314"/>
        <v>0</v>
      </c>
      <c r="W1014" s="37">
        <f>G1014-SUM(H1014:V1014)</f>
        <v>0</v>
      </c>
      <c r="Y1014"/>
    </row>
    <row r="1015" spans="1:25" x14ac:dyDescent="0.25">
      <c r="A1015" s="212"/>
      <c r="B1015" s="465"/>
      <c r="C1015" s="272"/>
      <c r="D1015" s="272"/>
      <c r="E1015" s="273" t="s">
        <v>41</v>
      </c>
      <c r="F1015" s="273"/>
      <c r="G1015" s="367">
        <f t="shared" ref="G1015:W1015" si="315">SUBTOTAL(9,G1016:G1018)</f>
        <v>0</v>
      </c>
      <c r="H1015" s="368">
        <f t="shared" si="315"/>
        <v>0</v>
      </c>
      <c r="I1015" s="369">
        <f t="shared" si="315"/>
        <v>0</v>
      </c>
      <c r="J1015" s="369">
        <f t="shared" si="315"/>
        <v>0</v>
      </c>
      <c r="K1015" s="370">
        <f t="shared" si="315"/>
        <v>0</v>
      </c>
      <c r="L1015" s="364">
        <f t="shared" si="315"/>
        <v>0</v>
      </c>
      <c r="M1015" s="364">
        <f t="shared" si="315"/>
        <v>0</v>
      </c>
      <c r="N1015" s="364">
        <f t="shared" si="315"/>
        <v>0</v>
      </c>
      <c r="O1015" s="364">
        <f t="shared" si="315"/>
        <v>0</v>
      </c>
      <c r="P1015" s="364">
        <f t="shared" si="315"/>
        <v>0</v>
      </c>
      <c r="Q1015" s="364">
        <f t="shared" si="315"/>
        <v>0</v>
      </c>
      <c r="R1015" s="364">
        <f t="shared" si="315"/>
        <v>0</v>
      </c>
      <c r="S1015" s="364">
        <f t="shared" si="315"/>
        <v>0</v>
      </c>
      <c r="T1015" s="364">
        <f t="shared" si="315"/>
        <v>0</v>
      </c>
      <c r="U1015" s="364">
        <f t="shared" si="315"/>
        <v>0</v>
      </c>
      <c r="V1015" s="364">
        <f t="shared" si="315"/>
        <v>0</v>
      </c>
      <c r="W1015" s="366">
        <f t="shared" si="315"/>
        <v>0</v>
      </c>
      <c r="Y1015"/>
    </row>
    <row r="1016" spans="1:25" outlineLevel="1" x14ac:dyDescent="0.25">
      <c r="A1016" s="212"/>
      <c r="B1016" s="465"/>
      <c r="C1016" s="272"/>
      <c r="D1016" s="272"/>
      <c r="E1016" s="273"/>
      <c r="F1016" s="274" t="s">
        <v>42</v>
      </c>
      <c r="G1016" s="394">
        <f t="shared" ref="G1016:V1016" si="316">G158</f>
        <v>0</v>
      </c>
      <c r="H1016" s="395">
        <f t="shared" si="316"/>
        <v>0</v>
      </c>
      <c r="I1016" s="389">
        <f t="shared" si="316"/>
        <v>0</v>
      </c>
      <c r="J1016" s="389">
        <f t="shared" si="316"/>
        <v>0</v>
      </c>
      <c r="K1016" s="390">
        <f t="shared" si="316"/>
        <v>0</v>
      </c>
      <c r="L1016" s="391">
        <f t="shared" si="316"/>
        <v>0</v>
      </c>
      <c r="M1016" s="396">
        <f t="shared" si="316"/>
        <v>0</v>
      </c>
      <c r="N1016" s="392">
        <f t="shared" si="316"/>
        <v>0</v>
      </c>
      <c r="O1016" s="392">
        <f t="shared" si="316"/>
        <v>0</v>
      </c>
      <c r="P1016" s="392">
        <f t="shared" si="316"/>
        <v>0</v>
      </c>
      <c r="Q1016" s="392">
        <f t="shared" si="316"/>
        <v>0</v>
      </c>
      <c r="R1016" s="392">
        <f t="shared" si="316"/>
        <v>0</v>
      </c>
      <c r="S1016" s="392">
        <f t="shared" si="316"/>
        <v>0</v>
      </c>
      <c r="T1016" s="388">
        <f t="shared" si="316"/>
        <v>0</v>
      </c>
      <c r="U1016" s="392">
        <f t="shared" si="316"/>
        <v>0</v>
      </c>
      <c r="V1016" s="393">
        <f t="shared" si="316"/>
        <v>0</v>
      </c>
      <c r="W1016" s="37">
        <f>G1016-SUM(H1016:V1016)</f>
        <v>0</v>
      </c>
      <c r="Y1016"/>
    </row>
    <row r="1017" spans="1:25" outlineLevel="1" x14ac:dyDescent="0.25">
      <c r="A1017" s="212"/>
      <c r="B1017" s="465"/>
      <c r="C1017" s="272"/>
      <c r="D1017" s="272"/>
      <c r="E1017" s="273"/>
      <c r="F1017" s="274" t="s">
        <v>43</v>
      </c>
      <c r="G1017" s="394">
        <f t="shared" ref="G1017:V1017" si="317">G159</f>
        <v>0</v>
      </c>
      <c r="H1017" s="395">
        <f t="shared" si="317"/>
        <v>0</v>
      </c>
      <c r="I1017" s="389">
        <f t="shared" si="317"/>
        <v>0</v>
      </c>
      <c r="J1017" s="389">
        <f t="shared" si="317"/>
        <v>0</v>
      </c>
      <c r="K1017" s="390">
        <f t="shared" si="317"/>
        <v>0</v>
      </c>
      <c r="L1017" s="391">
        <f t="shared" si="317"/>
        <v>0</v>
      </c>
      <c r="M1017" s="396">
        <f t="shared" si="317"/>
        <v>0</v>
      </c>
      <c r="N1017" s="392">
        <f t="shared" si="317"/>
        <v>0</v>
      </c>
      <c r="O1017" s="392">
        <f t="shared" si="317"/>
        <v>0</v>
      </c>
      <c r="P1017" s="392">
        <f t="shared" si="317"/>
        <v>0</v>
      </c>
      <c r="Q1017" s="392">
        <f t="shared" si="317"/>
        <v>0</v>
      </c>
      <c r="R1017" s="392">
        <f t="shared" si="317"/>
        <v>0</v>
      </c>
      <c r="S1017" s="392">
        <f t="shared" si="317"/>
        <v>0</v>
      </c>
      <c r="T1017" s="388">
        <f t="shared" si="317"/>
        <v>0</v>
      </c>
      <c r="U1017" s="392">
        <f t="shared" si="317"/>
        <v>0</v>
      </c>
      <c r="V1017" s="393">
        <f t="shared" si="317"/>
        <v>0</v>
      </c>
      <c r="W1017" s="37">
        <f>G1017-SUM(H1017:V1017)</f>
        <v>0</v>
      </c>
      <c r="Y1017"/>
    </row>
    <row r="1018" spans="1:25" outlineLevel="1" x14ac:dyDescent="0.25">
      <c r="A1018" s="212"/>
      <c r="B1018" s="465"/>
      <c r="C1018" s="272"/>
      <c r="D1018" s="272"/>
      <c r="E1018" s="273"/>
      <c r="F1018" s="274" t="s">
        <v>44</v>
      </c>
      <c r="G1018" s="394">
        <f t="shared" ref="G1018:V1018" si="318">G160</f>
        <v>0</v>
      </c>
      <c r="H1018" s="395">
        <f t="shared" si="318"/>
        <v>0</v>
      </c>
      <c r="I1018" s="389">
        <f t="shared" si="318"/>
        <v>0</v>
      </c>
      <c r="J1018" s="389">
        <f t="shared" si="318"/>
        <v>0</v>
      </c>
      <c r="K1018" s="390">
        <f t="shared" si="318"/>
        <v>0</v>
      </c>
      <c r="L1018" s="391">
        <f t="shared" si="318"/>
        <v>0</v>
      </c>
      <c r="M1018" s="396">
        <f t="shared" si="318"/>
        <v>0</v>
      </c>
      <c r="N1018" s="392">
        <f t="shared" si="318"/>
        <v>0</v>
      </c>
      <c r="O1018" s="392">
        <f t="shared" si="318"/>
        <v>0</v>
      </c>
      <c r="P1018" s="392">
        <f t="shared" si="318"/>
        <v>0</v>
      </c>
      <c r="Q1018" s="392">
        <f t="shared" si="318"/>
        <v>0</v>
      </c>
      <c r="R1018" s="392">
        <f t="shared" si="318"/>
        <v>0</v>
      </c>
      <c r="S1018" s="392">
        <f t="shared" si="318"/>
        <v>0</v>
      </c>
      <c r="T1018" s="388">
        <f t="shared" si="318"/>
        <v>0</v>
      </c>
      <c r="U1018" s="392">
        <f t="shared" si="318"/>
        <v>0</v>
      </c>
      <c r="V1018" s="393">
        <f t="shared" si="318"/>
        <v>0</v>
      </c>
      <c r="W1018" s="37">
        <f>G1018-SUM(H1018:V1018)</f>
        <v>0</v>
      </c>
      <c r="Y1018"/>
    </row>
    <row r="1019" spans="1:25" x14ac:dyDescent="0.25">
      <c r="A1019" s="212"/>
      <c r="B1019" s="465"/>
      <c r="C1019" s="272"/>
      <c r="D1019" s="272"/>
      <c r="E1019" s="273" t="s">
        <v>45</v>
      </c>
      <c r="F1019" s="273"/>
      <c r="G1019" s="367">
        <f t="shared" ref="G1019:W1019" si="319">SUBTOTAL(9,G1020:G1022)</f>
        <v>0</v>
      </c>
      <c r="H1019" s="368">
        <f t="shared" si="319"/>
        <v>0</v>
      </c>
      <c r="I1019" s="369">
        <f t="shared" si="319"/>
        <v>0</v>
      </c>
      <c r="J1019" s="369">
        <f t="shared" si="319"/>
        <v>0</v>
      </c>
      <c r="K1019" s="370">
        <f t="shared" si="319"/>
        <v>0</v>
      </c>
      <c r="L1019" s="364">
        <f t="shared" si="319"/>
        <v>0</v>
      </c>
      <c r="M1019" s="364">
        <f t="shared" si="319"/>
        <v>0</v>
      </c>
      <c r="N1019" s="364">
        <f t="shared" si="319"/>
        <v>0</v>
      </c>
      <c r="O1019" s="364">
        <f t="shared" si="319"/>
        <v>0</v>
      </c>
      <c r="P1019" s="364">
        <f t="shared" si="319"/>
        <v>0</v>
      </c>
      <c r="Q1019" s="364">
        <f t="shared" si="319"/>
        <v>0</v>
      </c>
      <c r="R1019" s="364">
        <f t="shared" si="319"/>
        <v>0</v>
      </c>
      <c r="S1019" s="364">
        <f t="shared" si="319"/>
        <v>0</v>
      </c>
      <c r="T1019" s="364">
        <f t="shared" si="319"/>
        <v>0</v>
      </c>
      <c r="U1019" s="364">
        <f t="shared" si="319"/>
        <v>0</v>
      </c>
      <c r="V1019" s="364">
        <f t="shared" si="319"/>
        <v>0</v>
      </c>
      <c r="W1019" s="366">
        <f t="shared" si="319"/>
        <v>0</v>
      </c>
      <c r="Y1019"/>
    </row>
    <row r="1020" spans="1:25" outlineLevel="1" x14ac:dyDescent="0.25">
      <c r="A1020" s="212"/>
      <c r="B1020" s="465"/>
      <c r="C1020" s="272"/>
      <c r="D1020" s="272"/>
      <c r="E1020" s="273"/>
      <c r="F1020" s="274" t="s">
        <v>46</v>
      </c>
      <c r="G1020" s="394">
        <f t="shared" ref="G1020:V1020" si="320">G162</f>
        <v>0</v>
      </c>
      <c r="H1020" s="395">
        <f t="shared" si="320"/>
        <v>0</v>
      </c>
      <c r="I1020" s="389">
        <f t="shared" si="320"/>
        <v>0</v>
      </c>
      <c r="J1020" s="389">
        <f t="shared" si="320"/>
        <v>0</v>
      </c>
      <c r="K1020" s="390">
        <f t="shared" si="320"/>
        <v>0</v>
      </c>
      <c r="L1020" s="391">
        <f t="shared" si="320"/>
        <v>0</v>
      </c>
      <c r="M1020" s="396">
        <f t="shared" si="320"/>
        <v>0</v>
      </c>
      <c r="N1020" s="392">
        <f t="shared" si="320"/>
        <v>0</v>
      </c>
      <c r="O1020" s="392">
        <f t="shared" si="320"/>
        <v>0</v>
      </c>
      <c r="P1020" s="392">
        <f t="shared" si="320"/>
        <v>0</v>
      </c>
      <c r="Q1020" s="392">
        <f t="shared" si="320"/>
        <v>0</v>
      </c>
      <c r="R1020" s="392">
        <f t="shared" si="320"/>
        <v>0</v>
      </c>
      <c r="S1020" s="392">
        <f t="shared" si="320"/>
        <v>0</v>
      </c>
      <c r="T1020" s="388">
        <f t="shared" si="320"/>
        <v>0</v>
      </c>
      <c r="U1020" s="392">
        <f t="shared" si="320"/>
        <v>0</v>
      </c>
      <c r="V1020" s="393">
        <f t="shared" si="320"/>
        <v>0</v>
      </c>
      <c r="W1020" s="37">
        <f>G1020-SUM(H1020:V1020)</f>
        <v>0</v>
      </c>
      <c r="Y1020"/>
    </row>
    <row r="1021" spans="1:25" outlineLevel="1" x14ac:dyDescent="0.25">
      <c r="A1021" s="212"/>
      <c r="B1021" s="465"/>
      <c r="C1021" s="272"/>
      <c r="D1021" s="272"/>
      <c r="E1021" s="273"/>
      <c r="F1021" s="274" t="s">
        <v>47</v>
      </c>
      <c r="G1021" s="394">
        <f t="shared" ref="G1021:V1021" si="321">G163</f>
        <v>0</v>
      </c>
      <c r="H1021" s="395">
        <f t="shared" si="321"/>
        <v>0</v>
      </c>
      <c r="I1021" s="389">
        <f t="shared" si="321"/>
        <v>0</v>
      </c>
      <c r="J1021" s="389">
        <f t="shared" si="321"/>
        <v>0</v>
      </c>
      <c r="K1021" s="390">
        <f t="shared" si="321"/>
        <v>0</v>
      </c>
      <c r="L1021" s="391">
        <f t="shared" si="321"/>
        <v>0</v>
      </c>
      <c r="M1021" s="396">
        <f t="shared" si="321"/>
        <v>0</v>
      </c>
      <c r="N1021" s="392">
        <f t="shared" si="321"/>
        <v>0</v>
      </c>
      <c r="O1021" s="392">
        <f t="shared" si="321"/>
        <v>0</v>
      </c>
      <c r="P1021" s="392">
        <f t="shared" si="321"/>
        <v>0</v>
      </c>
      <c r="Q1021" s="392">
        <f t="shared" si="321"/>
        <v>0</v>
      </c>
      <c r="R1021" s="392">
        <f t="shared" si="321"/>
        <v>0</v>
      </c>
      <c r="S1021" s="392">
        <f t="shared" si="321"/>
        <v>0</v>
      </c>
      <c r="T1021" s="388">
        <f t="shared" si="321"/>
        <v>0</v>
      </c>
      <c r="U1021" s="392">
        <f t="shared" si="321"/>
        <v>0</v>
      </c>
      <c r="V1021" s="393">
        <f t="shared" si="321"/>
        <v>0</v>
      </c>
      <c r="W1021" s="37">
        <f>G1021-SUM(H1021:V1021)</f>
        <v>0</v>
      </c>
      <c r="Y1021"/>
    </row>
    <row r="1022" spans="1:25" outlineLevel="1" x14ac:dyDescent="0.25">
      <c r="A1022" s="212"/>
      <c r="B1022" s="465"/>
      <c r="C1022" s="272"/>
      <c r="D1022" s="272"/>
      <c r="E1022" s="273"/>
      <c r="F1022" s="274" t="s">
        <v>48</v>
      </c>
      <c r="G1022" s="394">
        <f t="shared" ref="G1022:V1022" si="322">G164</f>
        <v>0</v>
      </c>
      <c r="H1022" s="395">
        <f t="shared" si="322"/>
        <v>0</v>
      </c>
      <c r="I1022" s="389">
        <f t="shared" si="322"/>
        <v>0</v>
      </c>
      <c r="J1022" s="389">
        <f t="shared" si="322"/>
        <v>0</v>
      </c>
      <c r="K1022" s="390">
        <f t="shared" si="322"/>
        <v>0</v>
      </c>
      <c r="L1022" s="391">
        <f t="shared" si="322"/>
        <v>0</v>
      </c>
      <c r="M1022" s="396">
        <f t="shared" si="322"/>
        <v>0</v>
      </c>
      <c r="N1022" s="392">
        <f t="shared" si="322"/>
        <v>0</v>
      </c>
      <c r="O1022" s="392">
        <f t="shared" si="322"/>
        <v>0</v>
      </c>
      <c r="P1022" s="392">
        <f t="shared" si="322"/>
        <v>0</v>
      </c>
      <c r="Q1022" s="392">
        <f t="shared" si="322"/>
        <v>0</v>
      </c>
      <c r="R1022" s="392">
        <f t="shared" si="322"/>
        <v>0</v>
      </c>
      <c r="S1022" s="392">
        <f t="shared" si="322"/>
        <v>0</v>
      </c>
      <c r="T1022" s="388">
        <f t="shared" si="322"/>
        <v>0</v>
      </c>
      <c r="U1022" s="392">
        <f t="shared" si="322"/>
        <v>0</v>
      </c>
      <c r="V1022" s="393">
        <f t="shared" si="322"/>
        <v>0</v>
      </c>
      <c r="W1022" s="37">
        <f>G1022-SUM(H1022:V1022)</f>
        <v>0</v>
      </c>
      <c r="Y1022"/>
    </row>
    <row r="1023" spans="1:25" x14ac:dyDescent="0.25">
      <c r="A1023" s="212"/>
      <c r="B1023" s="465"/>
      <c r="C1023" s="272"/>
      <c r="D1023" s="272" t="s">
        <v>49</v>
      </c>
      <c r="E1023" s="273"/>
      <c r="F1023" s="273"/>
      <c r="G1023" s="367"/>
      <c r="H1023" s="369"/>
      <c r="I1023" s="369"/>
      <c r="J1023" s="369"/>
      <c r="K1023" s="370"/>
      <c r="L1023" s="363"/>
      <c r="M1023" s="364"/>
      <c r="N1023" s="364"/>
      <c r="O1023" s="364"/>
      <c r="P1023" s="364"/>
      <c r="Q1023" s="364"/>
      <c r="R1023" s="364"/>
      <c r="S1023" s="364"/>
      <c r="T1023" s="364"/>
      <c r="U1023" s="364"/>
      <c r="V1023" s="365"/>
      <c r="W1023" s="366"/>
      <c r="Y1023"/>
    </row>
    <row r="1024" spans="1:25" x14ac:dyDescent="0.25">
      <c r="A1024" s="212"/>
      <c r="B1024" s="465"/>
      <c r="C1024" s="272"/>
      <c r="D1024" s="272"/>
      <c r="E1024" s="273" t="s">
        <v>50</v>
      </c>
      <c r="F1024" s="273"/>
      <c r="G1024" s="367">
        <f t="shared" ref="G1024:W1024" si="323">SUBTOTAL(9,G1025:G1026)</f>
        <v>0</v>
      </c>
      <c r="H1024" s="368">
        <f t="shared" si="323"/>
        <v>0</v>
      </c>
      <c r="I1024" s="369">
        <f t="shared" si="323"/>
        <v>0</v>
      </c>
      <c r="J1024" s="369">
        <f t="shared" si="323"/>
        <v>0</v>
      </c>
      <c r="K1024" s="370">
        <f t="shared" si="323"/>
        <v>0</v>
      </c>
      <c r="L1024" s="364">
        <f t="shared" si="323"/>
        <v>0</v>
      </c>
      <c r="M1024" s="364">
        <f t="shared" si="323"/>
        <v>0</v>
      </c>
      <c r="N1024" s="364">
        <f t="shared" si="323"/>
        <v>0</v>
      </c>
      <c r="O1024" s="364">
        <f t="shared" si="323"/>
        <v>0</v>
      </c>
      <c r="P1024" s="364">
        <f t="shared" si="323"/>
        <v>0</v>
      </c>
      <c r="Q1024" s="364">
        <f t="shared" si="323"/>
        <v>0</v>
      </c>
      <c r="R1024" s="364">
        <f t="shared" si="323"/>
        <v>0</v>
      </c>
      <c r="S1024" s="364">
        <f t="shared" si="323"/>
        <v>0</v>
      </c>
      <c r="T1024" s="364">
        <f t="shared" si="323"/>
        <v>0</v>
      </c>
      <c r="U1024" s="364">
        <f t="shared" si="323"/>
        <v>0</v>
      </c>
      <c r="V1024" s="364">
        <f t="shared" si="323"/>
        <v>0</v>
      </c>
      <c r="W1024" s="366">
        <f t="shared" si="323"/>
        <v>0</v>
      </c>
      <c r="Y1024"/>
    </row>
    <row r="1025" spans="1:25" outlineLevel="1" x14ac:dyDescent="0.25">
      <c r="A1025" s="212"/>
      <c r="B1025" s="465"/>
      <c r="C1025" s="272"/>
      <c r="D1025" s="272"/>
      <c r="E1025" s="273"/>
      <c r="F1025" s="274" t="s">
        <v>51</v>
      </c>
      <c r="G1025" s="394">
        <f t="shared" ref="G1025:V1025" si="324">G167</f>
        <v>0</v>
      </c>
      <c r="H1025" s="395">
        <f t="shared" si="324"/>
        <v>0</v>
      </c>
      <c r="I1025" s="389">
        <f t="shared" si="324"/>
        <v>0</v>
      </c>
      <c r="J1025" s="389">
        <f t="shared" si="324"/>
        <v>0</v>
      </c>
      <c r="K1025" s="390">
        <f t="shared" si="324"/>
        <v>0</v>
      </c>
      <c r="L1025" s="391">
        <f t="shared" si="324"/>
        <v>0</v>
      </c>
      <c r="M1025" s="396">
        <f t="shared" si="324"/>
        <v>0</v>
      </c>
      <c r="N1025" s="392">
        <f t="shared" si="324"/>
        <v>0</v>
      </c>
      <c r="O1025" s="392">
        <f t="shared" si="324"/>
        <v>0</v>
      </c>
      <c r="P1025" s="392">
        <f t="shared" si="324"/>
        <v>0</v>
      </c>
      <c r="Q1025" s="392">
        <f t="shared" si="324"/>
        <v>0</v>
      </c>
      <c r="R1025" s="392">
        <f t="shared" si="324"/>
        <v>0</v>
      </c>
      <c r="S1025" s="392">
        <f t="shared" si="324"/>
        <v>0</v>
      </c>
      <c r="T1025" s="388">
        <f t="shared" si="324"/>
        <v>0</v>
      </c>
      <c r="U1025" s="392">
        <f t="shared" si="324"/>
        <v>0</v>
      </c>
      <c r="V1025" s="393">
        <f t="shared" si="324"/>
        <v>0</v>
      </c>
      <c r="W1025" s="37">
        <f>G1025-SUM(H1025:V1025)</f>
        <v>0</v>
      </c>
      <c r="Y1025"/>
    </row>
    <row r="1026" spans="1:25" outlineLevel="1" x14ac:dyDescent="0.25">
      <c r="A1026" s="212"/>
      <c r="B1026" s="465"/>
      <c r="C1026" s="272"/>
      <c r="D1026" s="272"/>
      <c r="E1026" s="273"/>
      <c r="F1026" s="274" t="s">
        <v>52</v>
      </c>
      <c r="G1026" s="394">
        <f t="shared" ref="G1026:V1026" si="325">G168</f>
        <v>0</v>
      </c>
      <c r="H1026" s="395">
        <f t="shared" si="325"/>
        <v>0</v>
      </c>
      <c r="I1026" s="389">
        <f t="shared" si="325"/>
        <v>0</v>
      </c>
      <c r="J1026" s="389">
        <f t="shared" si="325"/>
        <v>0</v>
      </c>
      <c r="K1026" s="390">
        <f t="shared" si="325"/>
        <v>0</v>
      </c>
      <c r="L1026" s="391">
        <f t="shared" si="325"/>
        <v>0</v>
      </c>
      <c r="M1026" s="396">
        <f t="shared" si="325"/>
        <v>0</v>
      </c>
      <c r="N1026" s="392">
        <f t="shared" si="325"/>
        <v>0</v>
      </c>
      <c r="O1026" s="392">
        <f t="shared" si="325"/>
        <v>0</v>
      </c>
      <c r="P1026" s="392">
        <f t="shared" si="325"/>
        <v>0</v>
      </c>
      <c r="Q1026" s="392">
        <f t="shared" si="325"/>
        <v>0</v>
      </c>
      <c r="R1026" s="392">
        <f t="shared" si="325"/>
        <v>0</v>
      </c>
      <c r="S1026" s="392">
        <f t="shared" si="325"/>
        <v>0</v>
      </c>
      <c r="T1026" s="388">
        <f t="shared" si="325"/>
        <v>0</v>
      </c>
      <c r="U1026" s="392">
        <f t="shared" si="325"/>
        <v>0</v>
      </c>
      <c r="V1026" s="393">
        <f t="shared" si="325"/>
        <v>0</v>
      </c>
      <c r="W1026" s="37">
        <f>G1026-SUM(H1026:V1026)</f>
        <v>0</v>
      </c>
      <c r="Y1026"/>
    </row>
    <row r="1027" spans="1:25" x14ac:dyDescent="0.25">
      <c r="A1027" s="212"/>
      <c r="B1027" s="465"/>
      <c r="C1027" s="272"/>
      <c r="D1027" s="272"/>
      <c r="E1027" s="273" t="s">
        <v>53</v>
      </c>
      <c r="F1027" s="273"/>
      <c r="G1027" s="367">
        <f t="shared" ref="G1027:W1027" si="326">SUBTOTAL(9,G1028:G1030)</f>
        <v>0</v>
      </c>
      <c r="H1027" s="368">
        <f t="shared" si="326"/>
        <v>0</v>
      </c>
      <c r="I1027" s="369">
        <f t="shared" si="326"/>
        <v>0</v>
      </c>
      <c r="J1027" s="369">
        <f t="shared" si="326"/>
        <v>0</v>
      </c>
      <c r="K1027" s="370">
        <f t="shared" si="326"/>
        <v>0</v>
      </c>
      <c r="L1027" s="364">
        <f t="shared" si="326"/>
        <v>0</v>
      </c>
      <c r="M1027" s="364">
        <f t="shared" si="326"/>
        <v>0</v>
      </c>
      <c r="N1027" s="364">
        <f t="shared" si="326"/>
        <v>0</v>
      </c>
      <c r="O1027" s="364">
        <f t="shared" si="326"/>
        <v>0</v>
      </c>
      <c r="P1027" s="364">
        <f t="shared" si="326"/>
        <v>0</v>
      </c>
      <c r="Q1027" s="364">
        <f t="shared" si="326"/>
        <v>0</v>
      </c>
      <c r="R1027" s="364">
        <f t="shared" si="326"/>
        <v>0</v>
      </c>
      <c r="S1027" s="364">
        <f t="shared" si="326"/>
        <v>0</v>
      </c>
      <c r="T1027" s="364">
        <f t="shared" si="326"/>
        <v>0</v>
      </c>
      <c r="U1027" s="364">
        <f t="shared" si="326"/>
        <v>0</v>
      </c>
      <c r="V1027" s="364">
        <f t="shared" si="326"/>
        <v>0</v>
      </c>
      <c r="W1027" s="366">
        <f t="shared" si="326"/>
        <v>0</v>
      </c>
      <c r="Y1027"/>
    </row>
    <row r="1028" spans="1:25" outlineLevel="1" x14ac:dyDescent="0.25">
      <c r="A1028" s="212"/>
      <c r="B1028" s="465"/>
      <c r="C1028" s="272"/>
      <c r="D1028" s="272"/>
      <c r="E1028" s="273"/>
      <c r="F1028" s="274" t="s">
        <v>54</v>
      </c>
      <c r="G1028" s="394">
        <f t="shared" ref="G1028:V1028" si="327">G170</f>
        <v>0</v>
      </c>
      <c r="H1028" s="395">
        <f t="shared" si="327"/>
        <v>0</v>
      </c>
      <c r="I1028" s="389">
        <f t="shared" si="327"/>
        <v>0</v>
      </c>
      <c r="J1028" s="389">
        <f t="shared" si="327"/>
        <v>0</v>
      </c>
      <c r="K1028" s="390">
        <f t="shared" si="327"/>
        <v>0</v>
      </c>
      <c r="L1028" s="391">
        <f t="shared" si="327"/>
        <v>0</v>
      </c>
      <c r="M1028" s="396">
        <f t="shared" si="327"/>
        <v>0</v>
      </c>
      <c r="N1028" s="392">
        <f t="shared" si="327"/>
        <v>0</v>
      </c>
      <c r="O1028" s="392">
        <f t="shared" si="327"/>
        <v>0</v>
      </c>
      <c r="P1028" s="392">
        <f t="shared" si="327"/>
        <v>0</v>
      </c>
      <c r="Q1028" s="392">
        <f t="shared" si="327"/>
        <v>0</v>
      </c>
      <c r="R1028" s="392">
        <f t="shared" si="327"/>
        <v>0</v>
      </c>
      <c r="S1028" s="392">
        <f t="shared" si="327"/>
        <v>0</v>
      </c>
      <c r="T1028" s="388">
        <f t="shared" si="327"/>
        <v>0</v>
      </c>
      <c r="U1028" s="392">
        <f t="shared" si="327"/>
        <v>0</v>
      </c>
      <c r="V1028" s="393">
        <f t="shared" si="327"/>
        <v>0</v>
      </c>
      <c r="W1028" s="37">
        <f>G1028-SUM(H1028:V1028)</f>
        <v>0</v>
      </c>
      <c r="Y1028"/>
    </row>
    <row r="1029" spans="1:25" outlineLevel="1" x14ac:dyDescent="0.25">
      <c r="A1029" s="212"/>
      <c r="B1029" s="465"/>
      <c r="C1029" s="272"/>
      <c r="D1029" s="272"/>
      <c r="E1029" s="273"/>
      <c r="F1029" s="274" t="s">
        <v>55</v>
      </c>
      <c r="G1029" s="394">
        <f t="shared" ref="G1029:V1029" si="328">G171</f>
        <v>0</v>
      </c>
      <c r="H1029" s="395">
        <f t="shared" si="328"/>
        <v>0</v>
      </c>
      <c r="I1029" s="389">
        <f t="shared" si="328"/>
        <v>0</v>
      </c>
      <c r="J1029" s="389">
        <f t="shared" si="328"/>
        <v>0</v>
      </c>
      <c r="K1029" s="390">
        <f t="shared" si="328"/>
        <v>0</v>
      </c>
      <c r="L1029" s="391">
        <f t="shared" si="328"/>
        <v>0</v>
      </c>
      <c r="M1029" s="396">
        <f t="shared" si="328"/>
        <v>0</v>
      </c>
      <c r="N1029" s="392">
        <f t="shared" si="328"/>
        <v>0</v>
      </c>
      <c r="O1029" s="392">
        <f t="shared" si="328"/>
        <v>0</v>
      </c>
      <c r="P1029" s="392">
        <f t="shared" si="328"/>
        <v>0</v>
      </c>
      <c r="Q1029" s="392">
        <f t="shared" si="328"/>
        <v>0</v>
      </c>
      <c r="R1029" s="392">
        <f t="shared" si="328"/>
        <v>0</v>
      </c>
      <c r="S1029" s="392">
        <f t="shared" si="328"/>
        <v>0</v>
      </c>
      <c r="T1029" s="388">
        <f t="shared" si="328"/>
        <v>0</v>
      </c>
      <c r="U1029" s="392">
        <f t="shared" si="328"/>
        <v>0</v>
      </c>
      <c r="V1029" s="393">
        <f t="shared" si="328"/>
        <v>0</v>
      </c>
      <c r="W1029" s="37">
        <f>G1029-SUM(H1029:V1029)</f>
        <v>0</v>
      </c>
      <c r="Y1029"/>
    </row>
    <row r="1030" spans="1:25" outlineLevel="1" x14ac:dyDescent="0.25">
      <c r="A1030" s="212"/>
      <c r="B1030" s="465"/>
      <c r="C1030" s="272"/>
      <c r="D1030" s="272"/>
      <c r="E1030" s="273"/>
      <c r="F1030" s="274" t="s">
        <v>56</v>
      </c>
      <c r="G1030" s="394">
        <f t="shared" ref="G1030:V1030" si="329">G172</f>
        <v>0</v>
      </c>
      <c r="H1030" s="395">
        <f t="shared" si="329"/>
        <v>0</v>
      </c>
      <c r="I1030" s="389">
        <f t="shared" si="329"/>
        <v>0</v>
      </c>
      <c r="J1030" s="389">
        <f t="shared" si="329"/>
        <v>0</v>
      </c>
      <c r="K1030" s="390">
        <f t="shared" si="329"/>
        <v>0</v>
      </c>
      <c r="L1030" s="391">
        <f t="shared" si="329"/>
        <v>0</v>
      </c>
      <c r="M1030" s="396">
        <f t="shared" si="329"/>
        <v>0</v>
      </c>
      <c r="N1030" s="392">
        <f t="shared" si="329"/>
        <v>0</v>
      </c>
      <c r="O1030" s="392">
        <f t="shared" si="329"/>
        <v>0</v>
      </c>
      <c r="P1030" s="392">
        <f t="shared" si="329"/>
        <v>0</v>
      </c>
      <c r="Q1030" s="392">
        <f t="shared" si="329"/>
        <v>0</v>
      </c>
      <c r="R1030" s="392">
        <f t="shared" si="329"/>
        <v>0</v>
      </c>
      <c r="S1030" s="392">
        <f t="shared" si="329"/>
        <v>0</v>
      </c>
      <c r="T1030" s="388">
        <f t="shared" si="329"/>
        <v>0</v>
      </c>
      <c r="U1030" s="392">
        <f t="shared" si="329"/>
        <v>0</v>
      </c>
      <c r="V1030" s="393">
        <f t="shared" si="329"/>
        <v>0</v>
      </c>
      <c r="W1030" s="37">
        <f>G1030-SUM(H1030:V1030)</f>
        <v>0</v>
      </c>
      <c r="Y1030"/>
    </row>
    <row r="1031" spans="1:25" x14ac:dyDescent="0.25">
      <c r="A1031" s="212"/>
      <c r="B1031" s="465"/>
      <c r="C1031" s="272"/>
      <c r="D1031" s="272"/>
      <c r="E1031" s="273" t="s">
        <v>57</v>
      </c>
      <c r="F1031" s="273"/>
      <c r="G1031" s="367">
        <f t="shared" ref="G1031:W1031" si="330">SUBTOTAL(9,G1032:G1033)</f>
        <v>0</v>
      </c>
      <c r="H1031" s="368">
        <f t="shared" si="330"/>
        <v>0</v>
      </c>
      <c r="I1031" s="369">
        <f t="shared" si="330"/>
        <v>0</v>
      </c>
      <c r="J1031" s="369">
        <f t="shared" si="330"/>
        <v>0</v>
      </c>
      <c r="K1031" s="370">
        <f t="shared" si="330"/>
        <v>0</v>
      </c>
      <c r="L1031" s="364">
        <f t="shared" si="330"/>
        <v>0</v>
      </c>
      <c r="M1031" s="364">
        <f t="shared" si="330"/>
        <v>0</v>
      </c>
      <c r="N1031" s="364">
        <f t="shared" si="330"/>
        <v>0</v>
      </c>
      <c r="O1031" s="364">
        <f t="shared" si="330"/>
        <v>0</v>
      </c>
      <c r="P1031" s="364">
        <f t="shared" si="330"/>
        <v>0</v>
      </c>
      <c r="Q1031" s="364">
        <f t="shared" si="330"/>
        <v>0</v>
      </c>
      <c r="R1031" s="364">
        <f t="shared" si="330"/>
        <v>0</v>
      </c>
      <c r="S1031" s="364">
        <f t="shared" si="330"/>
        <v>0</v>
      </c>
      <c r="T1031" s="364">
        <f t="shared" si="330"/>
        <v>0</v>
      </c>
      <c r="U1031" s="364">
        <f t="shared" si="330"/>
        <v>0</v>
      </c>
      <c r="V1031" s="364">
        <f t="shared" si="330"/>
        <v>0</v>
      </c>
      <c r="W1031" s="366">
        <f t="shared" si="330"/>
        <v>0</v>
      </c>
      <c r="Y1031"/>
    </row>
    <row r="1032" spans="1:25" outlineLevel="1" x14ac:dyDescent="0.25">
      <c r="A1032" s="212"/>
      <c r="B1032" s="465"/>
      <c r="C1032" s="272"/>
      <c r="D1032" s="272"/>
      <c r="E1032" s="273"/>
      <c r="F1032" s="274" t="s">
        <v>58</v>
      </c>
      <c r="G1032" s="394">
        <f t="shared" ref="G1032:V1032" si="331">G174</f>
        <v>0</v>
      </c>
      <c r="H1032" s="395">
        <f t="shared" si="331"/>
        <v>0</v>
      </c>
      <c r="I1032" s="389">
        <f t="shared" si="331"/>
        <v>0</v>
      </c>
      <c r="J1032" s="389">
        <f t="shared" si="331"/>
        <v>0</v>
      </c>
      <c r="K1032" s="390">
        <f t="shared" si="331"/>
        <v>0</v>
      </c>
      <c r="L1032" s="391">
        <f t="shared" si="331"/>
        <v>0</v>
      </c>
      <c r="M1032" s="396">
        <f t="shared" si="331"/>
        <v>0</v>
      </c>
      <c r="N1032" s="392">
        <f t="shared" si="331"/>
        <v>0</v>
      </c>
      <c r="O1032" s="392">
        <f t="shared" si="331"/>
        <v>0</v>
      </c>
      <c r="P1032" s="392">
        <f t="shared" si="331"/>
        <v>0</v>
      </c>
      <c r="Q1032" s="392">
        <f t="shared" si="331"/>
        <v>0</v>
      </c>
      <c r="R1032" s="392">
        <f t="shared" si="331"/>
        <v>0</v>
      </c>
      <c r="S1032" s="392">
        <f t="shared" si="331"/>
        <v>0</v>
      </c>
      <c r="T1032" s="392">
        <f t="shared" si="331"/>
        <v>0</v>
      </c>
      <c r="U1032" s="388">
        <f t="shared" si="331"/>
        <v>0</v>
      </c>
      <c r="V1032" s="393">
        <f t="shared" si="331"/>
        <v>0</v>
      </c>
      <c r="W1032" s="37">
        <f>G1032-SUM(H1032:V1032)</f>
        <v>0</v>
      </c>
      <c r="Y1032"/>
    </row>
    <row r="1033" spans="1:25" outlineLevel="1" x14ac:dyDescent="0.25">
      <c r="A1033" s="212"/>
      <c r="B1033" s="465"/>
      <c r="C1033" s="272"/>
      <c r="D1033" s="272"/>
      <c r="E1033" s="273"/>
      <c r="F1033" s="274" t="s">
        <v>59</v>
      </c>
      <c r="G1033" s="394">
        <f t="shared" ref="G1033:V1033" si="332">G175</f>
        <v>0</v>
      </c>
      <c r="H1033" s="395">
        <f t="shared" si="332"/>
        <v>0</v>
      </c>
      <c r="I1033" s="389">
        <f t="shared" si="332"/>
        <v>0</v>
      </c>
      <c r="J1033" s="389">
        <f t="shared" si="332"/>
        <v>0</v>
      </c>
      <c r="K1033" s="390">
        <f t="shared" si="332"/>
        <v>0</v>
      </c>
      <c r="L1033" s="391">
        <f t="shared" si="332"/>
        <v>0</v>
      </c>
      <c r="M1033" s="396">
        <f t="shared" si="332"/>
        <v>0</v>
      </c>
      <c r="N1033" s="392">
        <f t="shared" si="332"/>
        <v>0</v>
      </c>
      <c r="O1033" s="392">
        <f t="shared" si="332"/>
        <v>0</v>
      </c>
      <c r="P1033" s="392">
        <f t="shared" si="332"/>
        <v>0</v>
      </c>
      <c r="Q1033" s="392">
        <f t="shared" si="332"/>
        <v>0</v>
      </c>
      <c r="R1033" s="392">
        <f t="shared" si="332"/>
        <v>0</v>
      </c>
      <c r="S1033" s="392">
        <f t="shared" si="332"/>
        <v>0</v>
      </c>
      <c r="T1033" s="392">
        <f t="shared" si="332"/>
        <v>0</v>
      </c>
      <c r="U1033" s="388">
        <f t="shared" si="332"/>
        <v>0</v>
      </c>
      <c r="V1033" s="393">
        <f t="shared" si="332"/>
        <v>0</v>
      </c>
      <c r="W1033" s="37">
        <f>G1033-SUM(H1033:V1033)</f>
        <v>0</v>
      </c>
      <c r="Y1033"/>
    </row>
    <row r="1034" spans="1:25" x14ac:dyDescent="0.25">
      <c r="A1034" s="212"/>
      <c r="B1034" s="465"/>
      <c r="C1034" s="272"/>
      <c r="D1034" s="272"/>
      <c r="E1034" s="273" t="s">
        <v>60</v>
      </c>
      <c r="F1034" s="273"/>
      <c r="G1034" s="367">
        <f t="shared" ref="G1034:W1034" si="333">SUBTOTAL(9,G1035:G1037)</f>
        <v>0</v>
      </c>
      <c r="H1034" s="368">
        <f t="shared" si="333"/>
        <v>0</v>
      </c>
      <c r="I1034" s="369">
        <f t="shared" si="333"/>
        <v>0</v>
      </c>
      <c r="J1034" s="369">
        <f t="shared" si="333"/>
        <v>0</v>
      </c>
      <c r="K1034" s="370">
        <f t="shared" si="333"/>
        <v>0</v>
      </c>
      <c r="L1034" s="364">
        <f t="shared" si="333"/>
        <v>0</v>
      </c>
      <c r="M1034" s="364">
        <f t="shared" si="333"/>
        <v>0</v>
      </c>
      <c r="N1034" s="364">
        <f t="shared" si="333"/>
        <v>0</v>
      </c>
      <c r="O1034" s="364">
        <f t="shared" si="333"/>
        <v>0</v>
      </c>
      <c r="P1034" s="364">
        <f t="shared" si="333"/>
        <v>0</v>
      </c>
      <c r="Q1034" s="364">
        <f t="shared" si="333"/>
        <v>0</v>
      </c>
      <c r="R1034" s="364">
        <f t="shared" si="333"/>
        <v>0</v>
      </c>
      <c r="S1034" s="364">
        <f t="shared" si="333"/>
        <v>0</v>
      </c>
      <c r="T1034" s="364">
        <f t="shared" si="333"/>
        <v>0</v>
      </c>
      <c r="U1034" s="364">
        <f t="shared" si="333"/>
        <v>0</v>
      </c>
      <c r="V1034" s="364">
        <f t="shared" si="333"/>
        <v>0</v>
      </c>
      <c r="W1034" s="366">
        <f t="shared" si="333"/>
        <v>0</v>
      </c>
      <c r="Y1034"/>
    </row>
    <row r="1035" spans="1:25" outlineLevel="1" x14ac:dyDescent="0.25">
      <c r="A1035" s="212"/>
      <c r="B1035" s="465"/>
      <c r="C1035" s="272"/>
      <c r="D1035" s="272"/>
      <c r="E1035" s="273"/>
      <c r="F1035" s="274" t="s">
        <v>61</v>
      </c>
      <c r="G1035" s="394">
        <f t="shared" ref="G1035:V1035" si="334">G177</f>
        <v>0</v>
      </c>
      <c r="H1035" s="395">
        <f t="shared" si="334"/>
        <v>0</v>
      </c>
      <c r="I1035" s="389">
        <f t="shared" si="334"/>
        <v>0</v>
      </c>
      <c r="J1035" s="389">
        <f t="shared" si="334"/>
        <v>0</v>
      </c>
      <c r="K1035" s="390">
        <f t="shared" si="334"/>
        <v>0</v>
      </c>
      <c r="L1035" s="391">
        <f t="shared" si="334"/>
        <v>0</v>
      </c>
      <c r="M1035" s="396">
        <f t="shared" si="334"/>
        <v>0</v>
      </c>
      <c r="N1035" s="392">
        <f t="shared" si="334"/>
        <v>0</v>
      </c>
      <c r="O1035" s="392">
        <f t="shared" si="334"/>
        <v>0</v>
      </c>
      <c r="P1035" s="392">
        <f t="shared" si="334"/>
        <v>0</v>
      </c>
      <c r="Q1035" s="392">
        <f t="shared" si="334"/>
        <v>0</v>
      </c>
      <c r="R1035" s="392">
        <f t="shared" si="334"/>
        <v>0</v>
      </c>
      <c r="S1035" s="392">
        <f t="shared" si="334"/>
        <v>0</v>
      </c>
      <c r="T1035" s="388">
        <f t="shared" si="334"/>
        <v>0</v>
      </c>
      <c r="U1035" s="392">
        <f t="shared" si="334"/>
        <v>0</v>
      </c>
      <c r="V1035" s="393">
        <f t="shared" si="334"/>
        <v>0</v>
      </c>
      <c r="W1035" s="37">
        <f>G1035-SUM(H1035:V1035)</f>
        <v>0</v>
      </c>
      <c r="Y1035"/>
    </row>
    <row r="1036" spans="1:25" outlineLevel="1" x14ac:dyDescent="0.25">
      <c r="A1036" s="212"/>
      <c r="B1036" s="465"/>
      <c r="C1036" s="272"/>
      <c r="D1036" s="272"/>
      <c r="E1036" s="273"/>
      <c r="F1036" s="274" t="s">
        <v>62</v>
      </c>
      <c r="G1036" s="394">
        <f t="shared" ref="G1036:V1036" si="335">G178</f>
        <v>0</v>
      </c>
      <c r="H1036" s="395">
        <f t="shared" si="335"/>
        <v>0</v>
      </c>
      <c r="I1036" s="389">
        <f t="shared" si="335"/>
        <v>0</v>
      </c>
      <c r="J1036" s="389">
        <f t="shared" si="335"/>
        <v>0</v>
      </c>
      <c r="K1036" s="390">
        <f t="shared" si="335"/>
        <v>0</v>
      </c>
      <c r="L1036" s="391">
        <f t="shared" si="335"/>
        <v>0</v>
      </c>
      <c r="M1036" s="396">
        <f t="shared" si="335"/>
        <v>0</v>
      </c>
      <c r="N1036" s="392">
        <f t="shared" si="335"/>
        <v>0</v>
      </c>
      <c r="O1036" s="392">
        <f t="shared" si="335"/>
        <v>0</v>
      </c>
      <c r="P1036" s="392">
        <f t="shared" si="335"/>
        <v>0</v>
      </c>
      <c r="Q1036" s="392">
        <f t="shared" si="335"/>
        <v>0</v>
      </c>
      <c r="R1036" s="392">
        <f t="shared" si="335"/>
        <v>0</v>
      </c>
      <c r="S1036" s="392">
        <f t="shared" si="335"/>
        <v>0</v>
      </c>
      <c r="T1036" s="388">
        <f t="shared" si="335"/>
        <v>0</v>
      </c>
      <c r="U1036" s="392">
        <f t="shared" si="335"/>
        <v>0</v>
      </c>
      <c r="V1036" s="393">
        <f t="shared" si="335"/>
        <v>0</v>
      </c>
      <c r="W1036" s="37">
        <f>G1036-SUM(H1036:V1036)</f>
        <v>0</v>
      </c>
      <c r="Y1036"/>
    </row>
    <row r="1037" spans="1:25" outlineLevel="1" x14ac:dyDescent="0.25">
      <c r="A1037" s="212"/>
      <c r="B1037" s="465"/>
      <c r="C1037" s="272"/>
      <c r="D1037" s="272"/>
      <c r="E1037" s="273"/>
      <c r="F1037" s="274" t="s">
        <v>63</v>
      </c>
      <c r="G1037" s="394">
        <f t="shared" ref="G1037:V1037" si="336">G179</f>
        <v>0</v>
      </c>
      <c r="H1037" s="395">
        <f t="shared" si="336"/>
        <v>0</v>
      </c>
      <c r="I1037" s="389">
        <f t="shared" si="336"/>
        <v>0</v>
      </c>
      <c r="J1037" s="389">
        <f t="shared" si="336"/>
        <v>0</v>
      </c>
      <c r="K1037" s="390">
        <f t="shared" si="336"/>
        <v>0</v>
      </c>
      <c r="L1037" s="391">
        <f t="shared" si="336"/>
        <v>0</v>
      </c>
      <c r="M1037" s="396">
        <f t="shared" si="336"/>
        <v>0</v>
      </c>
      <c r="N1037" s="392">
        <f t="shared" si="336"/>
        <v>0</v>
      </c>
      <c r="O1037" s="392">
        <f t="shared" si="336"/>
        <v>0</v>
      </c>
      <c r="P1037" s="392">
        <f t="shared" si="336"/>
        <v>0</v>
      </c>
      <c r="Q1037" s="392">
        <f t="shared" si="336"/>
        <v>0</v>
      </c>
      <c r="R1037" s="392">
        <f t="shared" si="336"/>
        <v>0</v>
      </c>
      <c r="S1037" s="392">
        <f t="shared" si="336"/>
        <v>0</v>
      </c>
      <c r="T1037" s="388">
        <f t="shared" si="336"/>
        <v>0</v>
      </c>
      <c r="U1037" s="392">
        <f t="shared" si="336"/>
        <v>0</v>
      </c>
      <c r="V1037" s="393">
        <f t="shared" si="336"/>
        <v>0</v>
      </c>
      <c r="W1037" s="37">
        <f>G1037-SUM(H1037:V1037)</f>
        <v>0</v>
      </c>
      <c r="Y1037"/>
    </row>
    <row r="1038" spans="1:25" x14ac:dyDescent="0.25">
      <c r="A1038" s="212"/>
      <c r="B1038" s="465"/>
      <c r="C1038" s="272"/>
      <c r="D1038" s="272"/>
      <c r="E1038" s="273" t="s">
        <v>64</v>
      </c>
      <c r="F1038" s="273"/>
      <c r="G1038" s="367">
        <f t="shared" ref="G1038:W1038" si="337">SUBTOTAL(9,G1039:G1040)</f>
        <v>0</v>
      </c>
      <c r="H1038" s="368">
        <f t="shared" si="337"/>
        <v>0</v>
      </c>
      <c r="I1038" s="369">
        <f t="shared" si="337"/>
        <v>0</v>
      </c>
      <c r="J1038" s="369">
        <f t="shared" si="337"/>
        <v>0</v>
      </c>
      <c r="K1038" s="370">
        <f t="shared" si="337"/>
        <v>0</v>
      </c>
      <c r="L1038" s="364">
        <f t="shared" si="337"/>
        <v>0</v>
      </c>
      <c r="M1038" s="364">
        <f t="shared" si="337"/>
        <v>0</v>
      </c>
      <c r="N1038" s="364">
        <f t="shared" si="337"/>
        <v>0</v>
      </c>
      <c r="O1038" s="364">
        <f t="shared" si="337"/>
        <v>0</v>
      </c>
      <c r="P1038" s="364">
        <f t="shared" si="337"/>
        <v>0</v>
      </c>
      <c r="Q1038" s="364">
        <f t="shared" si="337"/>
        <v>0</v>
      </c>
      <c r="R1038" s="364">
        <f t="shared" si="337"/>
        <v>0</v>
      </c>
      <c r="S1038" s="364">
        <f t="shared" si="337"/>
        <v>0</v>
      </c>
      <c r="T1038" s="364">
        <f t="shared" si="337"/>
        <v>0</v>
      </c>
      <c r="U1038" s="364">
        <f t="shared" si="337"/>
        <v>0</v>
      </c>
      <c r="V1038" s="364">
        <f t="shared" si="337"/>
        <v>0</v>
      </c>
      <c r="W1038" s="366">
        <f t="shared" si="337"/>
        <v>0</v>
      </c>
      <c r="Y1038"/>
    </row>
    <row r="1039" spans="1:25" outlineLevel="1" x14ac:dyDescent="0.25">
      <c r="A1039" s="212"/>
      <c r="B1039" s="465"/>
      <c r="C1039" s="272"/>
      <c r="D1039" s="272"/>
      <c r="E1039" s="273"/>
      <c r="F1039" s="274" t="s">
        <v>65</v>
      </c>
      <c r="G1039" s="394">
        <f t="shared" ref="G1039:V1039" si="338">G181</f>
        <v>0</v>
      </c>
      <c r="H1039" s="395">
        <f t="shared" si="338"/>
        <v>0</v>
      </c>
      <c r="I1039" s="389">
        <f t="shared" si="338"/>
        <v>0</v>
      </c>
      <c r="J1039" s="389">
        <f t="shared" si="338"/>
        <v>0</v>
      </c>
      <c r="K1039" s="390">
        <f t="shared" si="338"/>
        <v>0</v>
      </c>
      <c r="L1039" s="391">
        <f t="shared" si="338"/>
        <v>0</v>
      </c>
      <c r="M1039" s="396">
        <f t="shared" si="338"/>
        <v>0</v>
      </c>
      <c r="N1039" s="392">
        <f t="shared" si="338"/>
        <v>0</v>
      </c>
      <c r="O1039" s="392">
        <f t="shared" si="338"/>
        <v>0</v>
      </c>
      <c r="P1039" s="392">
        <f t="shared" si="338"/>
        <v>0</v>
      </c>
      <c r="Q1039" s="392">
        <f t="shared" si="338"/>
        <v>0</v>
      </c>
      <c r="R1039" s="392">
        <f t="shared" si="338"/>
        <v>0</v>
      </c>
      <c r="S1039" s="392">
        <f t="shared" si="338"/>
        <v>0</v>
      </c>
      <c r="T1039" s="388">
        <f t="shared" si="338"/>
        <v>0</v>
      </c>
      <c r="U1039" s="392">
        <f t="shared" si="338"/>
        <v>0</v>
      </c>
      <c r="V1039" s="393">
        <f t="shared" si="338"/>
        <v>0</v>
      </c>
      <c r="W1039" s="37">
        <f>G1039-SUM(H1039:V1039)</f>
        <v>0</v>
      </c>
      <c r="Y1039"/>
    </row>
    <row r="1040" spans="1:25" outlineLevel="1" x14ac:dyDescent="0.25">
      <c r="A1040" s="212"/>
      <c r="B1040" s="465"/>
      <c r="C1040" s="272"/>
      <c r="D1040" s="272"/>
      <c r="E1040" s="273"/>
      <c r="F1040" s="274" t="s">
        <v>66</v>
      </c>
      <c r="G1040" s="394">
        <f t="shared" ref="G1040:V1040" si="339">G182</f>
        <v>0</v>
      </c>
      <c r="H1040" s="395">
        <f t="shared" si="339"/>
        <v>0</v>
      </c>
      <c r="I1040" s="389">
        <f t="shared" si="339"/>
        <v>0</v>
      </c>
      <c r="J1040" s="389">
        <f t="shared" si="339"/>
        <v>0</v>
      </c>
      <c r="K1040" s="390">
        <f t="shared" si="339"/>
        <v>0</v>
      </c>
      <c r="L1040" s="391">
        <f t="shared" si="339"/>
        <v>0</v>
      </c>
      <c r="M1040" s="396">
        <f t="shared" si="339"/>
        <v>0</v>
      </c>
      <c r="N1040" s="392">
        <f t="shared" si="339"/>
        <v>0</v>
      </c>
      <c r="O1040" s="392">
        <f t="shared" si="339"/>
        <v>0</v>
      </c>
      <c r="P1040" s="392">
        <f t="shared" si="339"/>
        <v>0</v>
      </c>
      <c r="Q1040" s="392">
        <f t="shared" si="339"/>
        <v>0</v>
      </c>
      <c r="R1040" s="392">
        <f t="shared" si="339"/>
        <v>0</v>
      </c>
      <c r="S1040" s="392">
        <f t="shared" si="339"/>
        <v>0</v>
      </c>
      <c r="T1040" s="388">
        <f t="shared" si="339"/>
        <v>0</v>
      </c>
      <c r="U1040" s="392">
        <f t="shared" si="339"/>
        <v>0</v>
      </c>
      <c r="V1040" s="393">
        <f t="shared" si="339"/>
        <v>0</v>
      </c>
      <c r="W1040" s="37">
        <f>G1040-SUM(H1040:V1040)</f>
        <v>0</v>
      </c>
      <c r="Y1040"/>
    </row>
    <row r="1041" spans="1:25" x14ac:dyDescent="0.25">
      <c r="A1041" s="212"/>
      <c r="B1041" s="465"/>
      <c r="C1041" s="272"/>
      <c r="D1041" s="272"/>
      <c r="E1041" s="273" t="s">
        <v>67</v>
      </c>
      <c r="F1041" s="273"/>
      <c r="G1041" s="367">
        <f t="shared" ref="G1041:W1041" si="340">SUBTOTAL(9,G1042:G1044)</f>
        <v>0</v>
      </c>
      <c r="H1041" s="368">
        <f t="shared" si="340"/>
        <v>0</v>
      </c>
      <c r="I1041" s="369">
        <f t="shared" si="340"/>
        <v>0</v>
      </c>
      <c r="J1041" s="369">
        <f t="shared" si="340"/>
        <v>0</v>
      </c>
      <c r="K1041" s="370">
        <f t="shared" si="340"/>
        <v>0</v>
      </c>
      <c r="L1041" s="364">
        <f t="shared" si="340"/>
        <v>0</v>
      </c>
      <c r="M1041" s="364">
        <f t="shared" si="340"/>
        <v>0</v>
      </c>
      <c r="N1041" s="364">
        <f t="shared" si="340"/>
        <v>0</v>
      </c>
      <c r="O1041" s="364">
        <f t="shared" si="340"/>
        <v>0</v>
      </c>
      <c r="P1041" s="364">
        <f t="shared" si="340"/>
        <v>0</v>
      </c>
      <c r="Q1041" s="364">
        <f t="shared" si="340"/>
        <v>0</v>
      </c>
      <c r="R1041" s="364">
        <f t="shared" si="340"/>
        <v>0</v>
      </c>
      <c r="S1041" s="364">
        <f t="shared" si="340"/>
        <v>0</v>
      </c>
      <c r="T1041" s="364">
        <f t="shared" si="340"/>
        <v>0</v>
      </c>
      <c r="U1041" s="364">
        <f t="shared" si="340"/>
        <v>0</v>
      </c>
      <c r="V1041" s="364">
        <f t="shared" si="340"/>
        <v>0</v>
      </c>
      <c r="W1041" s="366">
        <f t="shared" si="340"/>
        <v>0</v>
      </c>
      <c r="Y1041"/>
    </row>
    <row r="1042" spans="1:25" outlineLevel="1" x14ac:dyDescent="0.25">
      <c r="A1042" s="212"/>
      <c r="B1042" s="465"/>
      <c r="C1042" s="272"/>
      <c r="D1042" s="272"/>
      <c r="E1042" s="273"/>
      <c r="F1042" s="274" t="s">
        <v>68</v>
      </c>
      <c r="G1042" s="394">
        <f t="shared" ref="G1042:V1042" si="341">G184</f>
        <v>0</v>
      </c>
      <c r="H1042" s="395">
        <f t="shared" si="341"/>
        <v>0</v>
      </c>
      <c r="I1042" s="389">
        <f t="shared" si="341"/>
        <v>0</v>
      </c>
      <c r="J1042" s="389">
        <f t="shared" si="341"/>
        <v>0</v>
      </c>
      <c r="K1042" s="390">
        <f t="shared" si="341"/>
        <v>0</v>
      </c>
      <c r="L1042" s="391">
        <f t="shared" si="341"/>
        <v>0</v>
      </c>
      <c r="M1042" s="396">
        <f t="shared" si="341"/>
        <v>0</v>
      </c>
      <c r="N1042" s="392">
        <f t="shared" si="341"/>
        <v>0</v>
      </c>
      <c r="O1042" s="392">
        <f t="shared" si="341"/>
        <v>0</v>
      </c>
      <c r="P1042" s="392">
        <f t="shared" si="341"/>
        <v>0</v>
      </c>
      <c r="Q1042" s="392">
        <f t="shared" si="341"/>
        <v>0</v>
      </c>
      <c r="R1042" s="392">
        <f t="shared" si="341"/>
        <v>0</v>
      </c>
      <c r="S1042" s="392">
        <f t="shared" si="341"/>
        <v>0</v>
      </c>
      <c r="T1042" s="388">
        <f t="shared" si="341"/>
        <v>0</v>
      </c>
      <c r="U1042" s="392">
        <f t="shared" si="341"/>
        <v>0</v>
      </c>
      <c r="V1042" s="393">
        <f t="shared" si="341"/>
        <v>0</v>
      </c>
      <c r="W1042" s="37">
        <f>G1042-SUM(H1042:V1042)</f>
        <v>0</v>
      </c>
      <c r="Y1042"/>
    </row>
    <row r="1043" spans="1:25" outlineLevel="1" x14ac:dyDescent="0.25">
      <c r="A1043" s="212"/>
      <c r="B1043" s="465"/>
      <c r="C1043" s="272"/>
      <c r="D1043" s="272"/>
      <c r="E1043" s="273"/>
      <c r="F1043" s="274" t="s">
        <v>69</v>
      </c>
      <c r="G1043" s="394">
        <f t="shared" ref="G1043:V1043" si="342">G185</f>
        <v>0</v>
      </c>
      <c r="H1043" s="395">
        <f t="shared" si="342"/>
        <v>0</v>
      </c>
      <c r="I1043" s="389">
        <f t="shared" si="342"/>
        <v>0</v>
      </c>
      <c r="J1043" s="389">
        <f t="shared" si="342"/>
        <v>0</v>
      </c>
      <c r="K1043" s="390">
        <f t="shared" si="342"/>
        <v>0</v>
      </c>
      <c r="L1043" s="391">
        <f t="shared" si="342"/>
        <v>0</v>
      </c>
      <c r="M1043" s="396">
        <f t="shared" si="342"/>
        <v>0</v>
      </c>
      <c r="N1043" s="392">
        <f t="shared" si="342"/>
        <v>0</v>
      </c>
      <c r="O1043" s="392">
        <f t="shared" si="342"/>
        <v>0</v>
      </c>
      <c r="P1043" s="392">
        <f t="shared" si="342"/>
        <v>0</v>
      </c>
      <c r="Q1043" s="392">
        <f t="shared" si="342"/>
        <v>0</v>
      </c>
      <c r="R1043" s="392">
        <f t="shared" si="342"/>
        <v>0</v>
      </c>
      <c r="S1043" s="392">
        <f t="shared" si="342"/>
        <v>0</v>
      </c>
      <c r="T1043" s="388">
        <f t="shared" si="342"/>
        <v>0</v>
      </c>
      <c r="U1043" s="392">
        <f t="shared" si="342"/>
        <v>0</v>
      </c>
      <c r="V1043" s="393">
        <f t="shared" si="342"/>
        <v>0</v>
      </c>
      <c r="W1043" s="37">
        <f>G1043-SUM(H1043:V1043)</f>
        <v>0</v>
      </c>
      <c r="Y1043"/>
    </row>
    <row r="1044" spans="1:25" outlineLevel="1" x14ac:dyDescent="0.25">
      <c r="A1044" s="212"/>
      <c r="B1044" s="465"/>
      <c r="C1044" s="272"/>
      <c r="D1044" s="272"/>
      <c r="E1044" s="273"/>
      <c r="F1044" s="274" t="s">
        <v>70</v>
      </c>
      <c r="G1044" s="394">
        <f t="shared" ref="G1044:V1044" si="343">G186</f>
        <v>0</v>
      </c>
      <c r="H1044" s="395">
        <f t="shared" si="343"/>
        <v>0</v>
      </c>
      <c r="I1044" s="389">
        <f t="shared" si="343"/>
        <v>0</v>
      </c>
      <c r="J1044" s="389">
        <f t="shared" si="343"/>
        <v>0</v>
      </c>
      <c r="K1044" s="390">
        <f t="shared" si="343"/>
        <v>0</v>
      </c>
      <c r="L1044" s="391">
        <f t="shared" si="343"/>
        <v>0</v>
      </c>
      <c r="M1044" s="396">
        <f t="shared" si="343"/>
        <v>0</v>
      </c>
      <c r="N1044" s="392">
        <f t="shared" si="343"/>
        <v>0</v>
      </c>
      <c r="O1044" s="392">
        <f t="shared" si="343"/>
        <v>0</v>
      </c>
      <c r="P1044" s="392">
        <f t="shared" si="343"/>
        <v>0</v>
      </c>
      <c r="Q1044" s="392">
        <f t="shared" si="343"/>
        <v>0</v>
      </c>
      <c r="R1044" s="392">
        <f t="shared" si="343"/>
        <v>0</v>
      </c>
      <c r="S1044" s="392">
        <f t="shared" si="343"/>
        <v>0</v>
      </c>
      <c r="T1044" s="388">
        <f t="shared" si="343"/>
        <v>0</v>
      </c>
      <c r="U1044" s="392">
        <f t="shared" si="343"/>
        <v>0</v>
      </c>
      <c r="V1044" s="393">
        <f t="shared" si="343"/>
        <v>0</v>
      </c>
      <c r="W1044" s="37">
        <f>G1044-SUM(H1044:V1044)</f>
        <v>0</v>
      </c>
      <c r="Y1044"/>
    </row>
    <row r="1045" spans="1:25" x14ac:dyDescent="0.25">
      <c r="A1045" s="212"/>
      <c r="B1045" s="465"/>
      <c r="C1045" s="272"/>
      <c r="D1045" s="272" t="s">
        <v>71</v>
      </c>
      <c r="E1045" s="273"/>
      <c r="F1045" s="273"/>
      <c r="G1045" s="367"/>
      <c r="H1045" s="369"/>
      <c r="I1045" s="369"/>
      <c r="J1045" s="369"/>
      <c r="K1045" s="370"/>
      <c r="L1045" s="363"/>
      <c r="M1045" s="364"/>
      <c r="N1045" s="364"/>
      <c r="O1045" s="364"/>
      <c r="P1045" s="364"/>
      <c r="Q1045" s="364"/>
      <c r="R1045" s="364"/>
      <c r="S1045" s="364"/>
      <c r="T1045" s="364"/>
      <c r="U1045" s="364"/>
      <c r="V1045" s="365"/>
      <c r="W1045" s="366"/>
      <c r="Y1045"/>
    </row>
    <row r="1046" spans="1:25" x14ac:dyDescent="0.25">
      <c r="A1046" s="212"/>
      <c r="B1046" s="465"/>
      <c r="C1046" s="272"/>
      <c r="D1046" s="272"/>
      <c r="E1046" s="273" t="s">
        <v>72</v>
      </c>
      <c r="F1046" s="273"/>
      <c r="G1046" s="367">
        <f t="shared" ref="G1046:W1046" si="344">SUBTOTAL(9,G1047:G1048)</f>
        <v>0</v>
      </c>
      <c r="H1046" s="368">
        <f t="shared" si="344"/>
        <v>0</v>
      </c>
      <c r="I1046" s="369">
        <f t="shared" si="344"/>
        <v>0</v>
      </c>
      <c r="J1046" s="369">
        <f t="shared" si="344"/>
        <v>0</v>
      </c>
      <c r="K1046" s="370">
        <f t="shared" si="344"/>
        <v>0</v>
      </c>
      <c r="L1046" s="364">
        <f t="shared" si="344"/>
        <v>0</v>
      </c>
      <c r="M1046" s="364">
        <f t="shared" si="344"/>
        <v>0</v>
      </c>
      <c r="N1046" s="364">
        <f t="shared" si="344"/>
        <v>0</v>
      </c>
      <c r="O1046" s="364">
        <f t="shared" si="344"/>
        <v>0</v>
      </c>
      <c r="P1046" s="364">
        <f t="shared" si="344"/>
        <v>0</v>
      </c>
      <c r="Q1046" s="364">
        <f t="shared" si="344"/>
        <v>0</v>
      </c>
      <c r="R1046" s="364">
        <f t="shared" si="344"/>
        <v>0</v>
      </c>
      <c r="S1046" s="364">
        <f t="shared" si="344"/>
        <v>0</v>
      </c>
      <c r="T1046" s="364">
        <f t="shared" si="344"/>
        <v>0</v>
      </c>
      <c r="U1046" s="364">
        <f t="shared" si="344"/>
        <v>0</v>
      </c>
      <c r="V1046" s="364">
        <f t="shared" si="344"/>
        <v>0</v>
      </c>
      <c r="W1046" s="366">
        <f t="shared" si="344"/>
        <v>0</v>
      </c>
      <c r="Y1046"/>
    </row>
    <row r="1047" spans="1:25" outlineLevel="1" x14ac:dyDescent="0.25">
      <c r="A1047" s="212"/>
      <c r="B1047" s="465"/>
      <c r="C1047" s="272"/>
      <c r="D1047" s="272"/>
      <c r="E1047" s="273"/>
      <c r="F1047" s="274" t="s">
        <v>73</v>
      </c>
      <c r="G1047" s="394">
        <f t="shared" ref="G1047:V1047" si="345">G189</f>
        <v>0</v>
      </c>
      <c r="H1047" s="395">
        <f t="shared" si="345"/>
        <v>0</v>
      </c>
      <c r="I1047" s="389">
        <f t="shared" si="345"/>
        <v>0</v>
      </c>
      <c r="J1047" s="389">
        <f t="shared" si="345"/>
        <v>0</v>
      </c>
      <c r="K1047" s="390">
        <f t="shared" si="345"/>
        <v>0</v>
      </c>
      <c r="L1047" s="391">
        <f t="shared" si="345"/>
        <v>0</v>
      </c>
      <c r="M1047" s="396">
        <f t="shared" si="345"/>
        <v>0</v>
      </c>
      <c r="N1047" s="392">
        <f t="shared" si="345"/>
        <v>0</v>
      </c>
      <c r="O1047" s="392">
        <f t="shared" si="345"/>
        <v>0</v>
      </c>
      <c r="P1047" s="392">
        <f t="shared" si="345"/>
        <v>0</v>
      </c>
      <c r="Q1047" s="392">
        <f t="shared" si="345"/>
        <v>0</v>
      </c>
      <c r="R1047" s="392">
        <f t="shared" si="345"/>
        <v>0</v>
      </c>
      <c r="S1047" s="392">
        <f t="shared" si="345"/>
        <v>0</v>
      </c>
      <c r="T1047" s="388">
        <f t="shared" si="345"/>
        <v>0</v>
      </c>
      <c r="U1047" s="392">
        <f t="shared" si="345"/>
        <v>0</v>
      </c>
      <c r="V1047" s="393">
        <f t="shared" si="345"/>
        <v>0</v>
      </c>
      <c r="W1047" s="37">
        <f>G1047-SUM(H1047:V1047)</f>
        <v>0</v>
      </c>
      <c r="Y1047"/>
    </row>
    <row r="1048" spans="1:25" outlineLevel="1" x14ac:dyDescent="0.25">
      <c r="A1048" s="212"/>
      <c r="B1048" s="465"/>
      <c r="C1048" s="272"/>
      <c r="D1048" s="272"/>
      <c r="E1048" s="273"/>
      <c r="F1048" s="274" t="s">
        <v>74</v>
      </c>
      <c r="G1048" s="394">
        <f t="shared" ref="G1048:V1048" si="346">G190</f>
        <v>0</v>
      </c>
      <c r="H1048" s="395">
        <f t="shared" si="346"/>
        <v>0</v>
      </c>
      <c r="I1048" s="389">
        <f t="shared" si="346"/>
        <v>0</v>
      </c>
      <c r="J1048" s="389">
        <f t="shared" si="346"/>
        <v>0</v>
      </c>
      <c r="K1048" s="390">
        <f t="shared" si="346"/>
        <v>0</v>
      </c>
      <c r="L1048" s="391">
        <f t="shared" si="346"/>
        <v>0</v>
      </c>
      <c r="M1048" s="396">
        <f t="shared" si="346"/>
        <v>0</v>
      </c>
      <c r="N1048" s="392">
        <f t="shared" si="346"/>
        <v>0</v>
      </c>
      <c r="O1048" s="392">
        <f t="shared" si="346"/>
        <v>0</v>
      </c>
      <c r="P1048" s="392">
        <f t="shared" si="346"/>
        <v>0</v>
      </c>
      <c r="Q1048" s="392">
        <f t="shared" si="346"/>
        <v>0</v>
      </c>
      <c r="R1048" s="392">
        <f t="shared" si="346"/>
        <v>0</v>
      </c>
      <c r="S1048" s="392">
        <f t="shared" si="346"/>
        <v>0</v>
      </c>
      <c r="T1048" s="388">
        <f t="shared" si="346"/>
        <v>0</v>
      </c>
      <c r="U1048" s="392">
        <f t="shared" si="346"/>
        <v>0</v>
      </c>
      <c r="V1048" s="393">
        <f t="shared" si="346"/>
        <v>0</v>
      </c>
      <c r="W1048" s="37">
        <f>G1048-SUM(H1048:V1048)</f>
        <v>0</v>
      </c>
      <c r="Y1048"/>
    </row>
    <row r="1049" spans="1:25" x14ac:dyDescent="0.25">
      <c r="A1049" s="212"/>
      <c r="B1049" s="465"/>
      <c r="C1049" s="272"/>
      <c r="D1049" s="272"/>
      <c r="E1049" s="273" t="s">
        <v>75</v>
      </c>
      <c r="F1049" s="273"/>
      <c r="G1049" s="367">
        <f t="shared" ref="G1049:W1049" si="347">SUBTOTAL(9,G1050:G1051)</f>
        <v>0</v>
      </c>
      <c r="H1049" s="368">
        <f t="shared" si="347"/>
        <v>0</v>
      </c>
      <c r="I1049" s="369">
        <f t="shared" si="347"/>
        <v>0</v>
      </c>
      <c r="J1049" s="369">
        <f t="shared" si="347"/>
        <v>0</v>
      </c>
      <c r="K1049" s="370">
        <f t="shared" si="347"/>
        <v>0</v>
      </c>
      <c r="L1049" s="364">
        <f t="shared" si="347"/>
        <v>0</v>
      </c>
      <c r="M1049" s="364">
        <f t="shared" si="347"/>
        <v>0</v>
      </c>
      <c r="N1049" s="364">
        <f t="shared" si="347"/>
        <v>0</v>
      </c>
      <c r="O1049" s="364">
        <f t="shared" si="347"/>
        <v>0</v>
      </c>
      <c r="P1049" s="364">
        <f t="shared" si="347"/>
        <v>0</v>
      </c>
      <c r="Q1049" s="364">
        <f t="shared" si="347"/>
        <v>0</v>
      </c>
      <c r="R1049" s="364">
        <f t="shared" si="347"/>
        <v>0</v>
      </c>
      <c r="S1049" s="364">
        <f t="shared" si="347"/>
        <v>0</v>
      </c>
      <c r="T1049" s="364">
        <f t="shared" si="347"/>
        <v>0</v>
      </c>
      <c r="U1049" s="364">
        <f t="shared" si="347"/>
        <v>0</v>
      </c>
      <c r="V1049" s="364">
        <f t="shared" si="347"/>
        <v>0</v>
      </c>
      <c r="W1049" s="366">
        <f t="shared" si="347"/>
        <v>0</v>
      </c>
      <c r="Y1049"/>
    </row>
    <row r="1050" spans="1:25" outlineLevel="1" x14ac:dyDescent="0.25">
      <c r="A1050" s="212"/>
      <c r="B1050" s="465"/>
      <c r="C1050" s="272"/>
      <c r="D1050" s="272"/>
      <c r="E1050" s="273"/>
      <c r="F1050" s="274" t="s">
        <v>76</v>
      </c>
      <c r="G1050" s="394">
        <f t="shared" ref="G1050:V1050" si="348">G192</f>
        <v>0</v>
      </c>
      <c r="H1050" s="395">
        <f t="shared" si="348"/>
        <v>0</v>
      </c>
      <c r="I1050" s="389">
        <f t="shared" si="348"/>
        <v>0</v>
      </c>
      <c r="J1050" s="389">
        <f t="shared" si="348"/>
        <v>0</v>
      </c>
      <c r="K1050" s="390">
        <f t="shared" si="348"/>
        <v>0</v>
      </c>
      <c r="L1050" s="391">
        <f t="shared" si="348"/>
        <v>0</v>
      </c>
      <c r="M1050" s="396">
        <f t="shared" si="348"/>
        <v>0</v>
      </c>
      <c r="N1050" s="392">
        <f t="shared" si="348"/>
        <v>0</v>
      </c>
      <c r="O1050" s="392">
        <f t="shared" si="348"/>
        <v>0</v>
      </c>
      <c r="P1050" s="392">
        <f t="shared" si="348"/>
        <v>0</v>
      </c>
      <c r="Q1050" s="392">
        <f t="shared" si="348"/>
        <v>0</v>
      </c>
      <c r="R1050" s="392">
        <f t="shared" si="348"/>
        <v>0</v>
      </c>
      <c r="S1050" s="392">
        <f t="shared" si="348"/>
        <v>0</v>
      </c>
      <c r="T1050" s="388">
        <f t="shared" si="348"/>
        <v>0</v>
      </c>
      <c r="U1050" s="392">
        <f t="shared" si="348"/>
        <v>0</v>
      </c>
      <c r="V1050" s="393">
        <f t="shared" si="348"/>
        <v>0</v>
      </c>
      <c r="W1050" s="37">
        <f>G1050-SUM(H1050:V1050)</f>
        <v>0</v>
      </c>
      <c r="Y1050"/>
    </row>
    <row r="1051" spans="1:25" outlineLevel="1" x14ac:dyDescent="0.25">
      <c r="A1051" s="212"/>
      <c r="B1051" s="465"/>
      <c r="C1051" s="272"/>
      <c r="D1051" s="272"/>
      <c r="E1051" s="273"/>
      <c r="F1051" s="274" t="s">
        <v>77</v>
      </c>
      <c r="G1051" s="394">
        <f t="shared" ref="G1051:V1051" si="349">G193</f>
        <v>0</v>
      </c>
      <c r="H1051" s="395">
        <f t="shared" si="349"/>
        <v>0</v>
      </c>
      <c r="I1051" s="389">
        <f t="shared" si="349"/>
        <v>0</v>
      </c>
      <c r="J1051" s="389">
        <f t="shared" si="349"/>
        <v>0</v>
      </c>
      <c r="K1051" s="390">
        <f t="shared" si="349"/>
        <v>0</v>
      </c>
      <c r="L1051" s="391">
        <f t="shared" si="349"/>
        <v>0</v>
      </c>
      <c r="M1051" s="396">
        <f t="shared" si="349"/>
        <v>0</v>
      </c>
      <c r="N1051" s="392">
        <f t="shared" si="349"/>
        <v>0</v>
      </c>
      <c r="O1051" s="392">
        <f t="shared" si="349"/>
        <v>0</v>
      </c>
      <c r="P1051" s="392">
        <f t="shared" si="349"/>
        <v>0</v>
      </c>
      <c r="Q1051" s="392">
        <f t="shared" si="349"/>
        <v>0</v>
      </c>
      <c r="R1051" s="392">
        <f t="shared" si="349"/>
        <v>0</v>
      </c>
      <c r="S1051" s="392">
        <f t="shared" si="349"/>
        <v>0</v>
      </c>
      <c r="T1051" s="388">
        <f t="shared" si="349"/>
        <v>0</v>
      </c>
      <c r="U1051" s="392">
        <f t="shared" si="349"/>
        <v>0</v>
      </c>
      <c r="V1051" s="393">
        <f t="shared" si="349"/>
        <v>0</v>
      </c>
      <c r="W1051" s="37">
        <f>G1051-SUM(H1051:V1051)</f>
        <v>0</v>
      </c>
      <c r="Y1051"/>
    </row>
    <row r="1052" spans="1:25" x14ac:dyDescent="0.25">
      <c r="A1052" s="212"/>
      <c r="B1052" s="465"/>
      <c r="C1052" s="272"/>
      <c r="D1052" s="272"/>
      <c r="E1052" s="273" t="s">
        <v>78</v>
      </c>
      <c r="F1052" s="273"/>
      <c r="G1052" s="367">
        <f t="shared" ref="G1052:W1052" si="350">SUBTOTAL(9,G1053:G1054)</f>
        <v>0</v>
      </c>
      <c r="H1052" s="368">
        <f t="shared" si="350"/>
        <v>0</v>
      </c>
      <c r="I1052" s="369">
        <f t="shared" si="350"/>
        <v>0</v>
      </c>
      <c r="J1052" s="369">
        <f t="shared" si="350"/>
        <v>0</v>
      </c>
      <c r="K1052" s="370">
        <f t="shared" si="350"/>
        <v>0</v>
      </c>
      <c r="L1052" s="364">
        <f t="shared" si="350"/>
        <v>0</v>
      </c>
      <c r="M1052" s="364">
        <f t="shared" si="350"/>
        <v>0</v>
      </c>
      <c r="N1052" s="364">
        <f t="shared" si="350"/>
        <v>0</v>
      </c>
      <c r="O1052" s="364">
        <f t="shared" si="350"/>
        <v>0</v>
      </c>
      <c r="P1052" s="364">
        <f t="shared" si="350"/>
        <v>0</v>
      </c>
      <c r="Q1052" s="364">
        <f t="shared" si="350"/>
        <v>0</v>
      </c>
      <c r="R1052" s="364">
        <f t="shared" si="350"/>
        <v>0</v>
      </c>
      <c r="S1052" s="364">
        <f t="shared" si="350"/>
        <v>0</v>
      </c>
      <c r="T1052" s="364">
        <f t="shared" si="350"/>
        <v>0</v>
      </c>
      <c r="U1052" s="364">
        <f t="shared" si="350"/>
        <v>0</v>
      </c>
      <c r="V1052" s="364">
        <f t="shared" si="350"/>
        <v>0</v>
      </c>
      <c r="W1052" s="366">
        <f t="shared" si="350"/>
        <v>0</v>
      </c>
      <c r="Y1052"/>
    </row>
    <row r="1053" spans="1:25" outlineLevel="1" x14ac:dyDescent="0.25">
      <c r="A1053" s="212"/>
      <c r="B1053" s="465"/>
      <c r="C1053" s="272"/>
      <c r="D1053" s="272"/>
      <c r="E1053" s="273"/>
      <c r="F1053" s="274" t="s">
        <v>79</v>
      </c>
      <c r="G1053" s="394">
        <f t="shared" ref="G1053:V1053" si="351">G195</f>
        <v>0</v>
      </c>
      <c r="H1053" s="395">
        <f t="shared" si="351"/>
        <v>0</v>
      </c>
      <c r="I1053" s="389">
        <f t="shared" si="351"/>
        <v>0</v>
      </c>
      <c r="J1053" s="389">
        <f t="shared" si="351"/>
        <v>0</v>
      </c>
      <c r="K1053" s="390">
        <f t="shared" si="351"/>
        <v>0</v>
      </c>
      <c r="L1053" s="391">
        <f t="shared" si="351"/>
        <v>0</v>
      </c>
      <c r="M1053" s="396">
        <f t="shared" si="351"/>
        <v>0</v>
      </c>
      <c r="N1053" s="392">
        <f t="shared" si="351"/>
        <v>0</v>
      </c>
      <c r="O1053" s="392">
        <f t="shared" si="351"/>
        <v>0</v>
      </c>
      <c r="P1053" s="392">
        <f t="shared" si="351"/>
        <v>0</v>
      </c>
      <c r="Q1053" s="392">
        <f t="shared" si="351"/>
        <v>0</v>
      </c>
      <c r="R1053" s="392">
        <f t="shared" si="351"/>
        <v>0</v>
      </c>
      <c r="S1053" s="392">
        <f t="shared" si="351"/>
        <v>0</v>
      </c>
      <c r="T1053" s="388">
        <f t="shared" si="351"/>
        <v>0</v>
      </c>
      <c r="U1053" s="392">
        <f t="shared" si="351"/>
        <v>0</v>
      </c>
      <c r="V1053" s="393">
        <f t="shared" si="351"/>
        <v>0</v>
      </c>
      <c r="W1053" s="37">
        <f>G1053-SUM(H1053:V1053)</f>
        <v>0</v>
      </c>
      <c r="Y1053"/>
    </row>
    <row r="1054" spans="1:25" outlineLevel="1" x14ac:dyDescent="0.25">
      <c r="A1054" s="212"/>
      <c r="B1054" s="465"/>
      <c r="C1054" s="272"/>
      <c r="D1054" s="272"/>
      <c r="E1054" s="273"/>
      <c r="F1054" s="274" t="s">
        <v>80</v>
      </c>
      <c r="G1054" s="394">
        <f t="shared" ref="G1054:V1054" si="352">G196</f>
        <v>0</v>
      </c>
      <c r="H1054" s="395">
        <f t="shared" si="352"/>
        <v>0</v>
      </c>
      <c r="I1054" s="389">
        <f t="shared" si="352"/>
        <v>0</v>
      </c>
      <c r="J1054" s="389">
        <f t="shared" si="352"/>
        <v>0</v>
      </c>
      <c r="K1054" s="390">
        <f t="shared" si="352"/>
        <v>0</v>
      </c>
      <c r="L1054" s="391">
        <f t="shared" si="352"/>
        <v>0</v>
      </c>
      <c r="M1054" s="396">
        <f t="shared" si="352"/>
        <v>0</v>
      </c>
      <c r="N1054" s="392">
        <f t="shared" si="352"/>
        <v>0</v>
      </c>
      <c r="O1054" s="392">
        <f t="shared" si="352"/>
        <v>0</v>
      </c>
      <c r="P1054" s="392">
        <f t="shared" si="352"/>
        <v>0</v>
      </c>
      <c r="Q1054" s="392">
        <f t="shared" si="352"/>
        <v>0</v>
      </c>
      <c r="R1054" s="392">
        <f t="shared" si="352"/>
        <v>0</v>
      </c>
      <c r="S1054" s="392">
        <f t="shared" si="352"/>
        <v>0</v>
      </c>
      <c r="T1054" s="388">
        <f t="shared" si="352"/>
        <v>0</v>
      </c>
      <c r="U1054" s="392">
        <f t="shared" si="352"/>
        <v>0</v>
      </c>
      <c r="V1054" s="393">
        <f t="shared" si="352"/>
        <v>0</v>
      </c>
      <c r="W1054" s="37">
        <f>G1054-SUM(H1054:V1054)</f>
        <v>0</v>
      </c>
      <c r="Y1054"/>
    </row>
    <row r="1055" spans="1:25" x14ac:dyDescent="0.25">
      <c r="A1055" s="212"/>
      <c r="B1055" s="465"/>
      <c r="C1055" s="272"/>
      <c r="D1055" s="272"/>
      <c r="E1055" s="273" t="s">
        <v>81</v>
      </c>
      <c r="F1055" s="273"/>
      <c r="G1055" s="367">
        <f t="shared" ref="G1055:W1055" si="353">SUBTOTAL(9,G1056:G1057)</f>
        <v>0</v>
      </c>
      <c r="H1055" s="368">
        <f t="shared" si="353"/>
        <v>0</v>
      </c>
      <c r="I1055" s="369">
        <f t="shared" si="353"/>
        <v>0</v>
      </c>
      <c r="J1055" s="369">
        <f t="shared" si="353"/>
        <v>0</v>
      </c>
      <c r="K1055" s="370">
        <f t="shared" si="353"/>
        <v>0</v>
      </c>
      <c r="L1055" s="364">
        <f t="shared" si="353"/>
        <v>0</v>
      </c>
      <c r="M1055" s="364">
        <f t="shared" si="353"/>
        <v>0</v>
      </c>
      <c r="N1055" s="364">
        <f t="shared" si="353"/>
        <v>0</v>
      </c>
      <c r="O1055" s="364">
        <f t="shared" si="353"/>
        <v>0</v>
      </c>
      <c r="P1055" s="364">
        <f t="shared" si="353"/>
        <v>0</v>
      </c>
      <c r="Q1055" s="364">
        <f t="shared" si="353"/>
        <v>0</v>
      </c>
      <c r="R1055" s="364">
        <f t="shared" si="353"/>
        <v>0</v>
      </c>
      <c r="S1055" s="364">
        <f t="shared" si="353"/>
        <v>0</v>
      </c>
      <c r="T1055" s="364">
        <f t="shared" si="353"/>
        <v>0</v>
      </c>
      <c r="U1055" s="364">
        <f t="shared" si="353"/>
        <v>0</v>
      </c>
      <c r="V1055" s="364">
        <f t="shared" si="353"/>
        <v>0</v>
      </c>
      <c r="W1055" s="366">
        <f t="shared" si="353"/>
        <v>0</v>
      </c>
      <c r="Y1055"/>
    </row>
    <row r="1056" spans="1:25" outlineLevel="1" x14ac:dyDescent="0.25">
      <c r="A1056" s="212"/>
      <c r="B1056" s="465"/>
      <c r="C1056" s="272"/>
      <c r="D1056" s="272"/>
      <c r="E1056" s="273"/>
      <c r="F1056" s="274" t="s">
        <v>82</v>
      </c>
      <c r="G1056" s="394">
        <f t="shared" ref="G1056:V1056" si="354">G198</f>
        <v>0</v>
      </c>
      <c r="H1056" s="395">
        <f t="shared" si="354"/>
        <v>0</v>
      </c>
      <c r="I1056" s="389">
        <f t="shared" si="354"/>
        <v>0</v>
      </c>
      <c r="J1056" s="389">
        <f t="shared" si="354"/>
        <v>0</v>
      </c>
      <c r="K1056" s="390">
        <f t="shared" si="354"/>
        <v>0</v>
      </c>
      <c r="L1056" s="391">
        <f t="shared" si="354"/>
        <v>0</v>
      </c>
      <c r="M1056" s="396">
        <f t="shared" si="354"/>
        <v>0</v>
      </c>
      <c r="N1056" s="392">
        <f t="shared" si="354"/>
        <v>0</v>
      </c>
      <c r="O1056" s="392">
        <f t="shared" si="354"/>
        <v>0</v>
      </c>
      <c r="P1056" s="392">
        <f t="shared" si="354"/>
        <v>0</v>
      </c>
      <c r="Q1056" s="392">
        <f t="shared" si="354"/>
        <v>0</v>
      </c>
      <c r="R1056" s="392">
        <f t="shared" si="354"/>
        <v>0</v>
      </c>
      <c r="S1056" s="392">
        <f t="shared" si="354"/>
        <v>0</v>
      </c>
      <c r="T1056" s="388">
        <f t="shared" si="354"/>
        <v>0</v>
      </c>
      <c r="U1056" s="392">
        <f t="shared" si="354"/>
        <v>0</v>
      </c>
      <c r="V1056" s="393">
        <f t="shared" si="354"/>
        <v>0</v>
      </c>
      <c r="W1056" s="37">
        <f>G1056-SUM(H1056:V1056)</f>
        <v>0</v>
      </c>
      <c r="Y1056"/>
    </row>
    <row r="1057" spans="1:25" outlineLevel="1" x14ac:dyDescent="0.25">
      <c r="A1057" s="212"/>
      <c r="B1057" s="465"/>
      <c r="C1057" s="272"/>
      <c r="D1057" s="272"/>
      <c r="E1057" s="273"/>
      <c r="F1057" s="274" t="s">
        <v>83</v>
      </c>
      <c r="G1057" s="394">
        <f t="shared" ref="G1057:V1057" si="355">G199</f>
        <v>0</v>
      </c>
      <c r="H1057" s="395">
        <f t="shared" si="355"/>
        <v>0</v>
      </c>
      <c r="I1057" s="389">
        <f t="shared" si="355"/>
        <v>0</v>
      </c>
      <c r="J1057" s="389">
        <f t="shared" si="355"/>
        <v>0</v>
      </c>
      <c r="K1057" s="390">
        <f t="shared" si="355"/>
        <v>0</v>
      </c>
      <c r="L1057" s="391">
        <f t="shared" si="355"/>
        <v>0</v>
      </c>
      <c r="M1057" s="396">
        <f t="shared" si="355"/>
        <v>0</v>
      </c>
      <c r="N1057" s="392">
        <f t="shared" si="355"/>
        <v>0</v>
      </c>
      <c r="O1057" s="392">
        <f t="shared" si="355"/>
        <v>0</v>
      </c>
      <c r="P1057" s="392">
        <f t="shared" si="355"/>
        <v>0</v>
      </c>
      <c r="Q1057" s="392">
        <f t="shared" si="355"/>
        <v>0</v>
      </c>
      <c r="R1057" s="392">
        <f t="shared" si="355"/>
        <v>0</v>
      </c>
      <c r="S1057" s="392">
        <f t="shared" si="355"/>
        <v>0</v>
      </c>
      <c r="T1057" s="388">
        <f t="shared" si="355"/>
        <v>0</v>
      </c>
      <c r="U1057" s="392">
        <f t="shared" si="355"/>
        <v>0</v>
      </c>
      <c r="V1057" s="393">
        <f t="shared" si="355"/>
        <v>0</v>
      </c>
      <c r="W1057" s="37">
        <f>G1057-SUM(H1057:V1057)</f>
        <v>0</v>
      </c>
      <c r="Y1057"/>
    </row>
    <row r="1058" spans="1:25" x14ac:dyDescent="0.25">
      <c r="A1058" s="212"/>
      <c r="B1058" s="465"/>
      <c r="C1058" s="272"/>
      <c r="D1058" s="272"/>
      <c r="E1058" s="273" t="s">
        <v>84</v>
      </c>
      <c r="F1058" s="273"/>
      <c r="G1058" s="367">
        <f t="shared" ref="G1058:W1058" si="356">SUBTOTAL(9,G1059:G1060)</f>
        <v>0</v>
      </c>
      <c r="H1058" s="368">
        <f t="shared" si="356"/>
        <v>0</v>
      </c>
      <c r="I1058" s="369">
        <f t="shared" si="356"/>
        <v>0</v>
      </c>
      <c r="J1058" s="369">
        <f t="shared" si="356"/>
        <v>0</v>
      </c>
      <c r="K1058" s="370">
        <f t="shared" si="356"/>
        <v>0</v>
      </c>
      <c r="L1058" s="364">
        <f t="shared" si="356"/>
        <v>0</v>
      </c>
      <c r="M1058" s="364">
        <f t="shared" si="356"/>
        <v>0</v>
      </c>
      <c r="N1058" s="364">
        <f t="shared" si="356"/>
        <v>0</v>
      </c>
      <c r="O1058" s="364">
        <f t="shared" si="356"/>
        <v>0</v>
      </c>
      <c r="P1058" s="364">
        <f t="shared" si="356"/>
        <v>0</v>
      </c>
      <c r="Q1058" s="364">
        <f t="shared" si="356"/>
        <v>0</v>
      </c>
      <c r="R1058" s="364">
        <f t="shared" si="356"/>
        <v>0</v>
      </c>
      <c r="S1058" s="364">
        <f t="shared" si="356"/>
        <v>0</v>
      </c>
      <c r="T1058" s="364">
        <f t="shared" si="356"/>
        <v>0</v>
      </c>
      <c r="U1058" s="364">
        <f t="shared" si="356"/>
        <v>0</v>
      </c>
      <c r="V1058" s="364">
        <f t="shared" si="356"/>
        <v>0</v>
      </c>
      <c r="W1058" s="366">
        <f t="shared" si="356"/>
        <v>0</v>
      </c>
      <c r="Y1058"/>
    </row>
    <row r="1059" spans="1:25" outlineLevel="1" x14ac:dyDescent="0.25">
      <c r="A1059" s="212"/>
      <c r="B1059" s="465"/>
      <c r="C1059" s="272"/>
      <c r="D1059" s="272"/>
      <c r="E1059" s="273"/>
      <c r="F1059" s="274" t="s">
        <v>85</v>
      </c>
      <c r="G1059" s="394">
        <f t="shared" ref="G1059:V1059" si="357">G201</f>
        <v>0</v>
      </c>
      <c r="H1059" s="395">
        <f t="shared" si="357"/>
        <v>0</v>
      </c>
      <c r="I1059" s="389">
        <f t="shared" si="357"/>
        <v>0</v>
      </c>
      <c r="J1059" s="389">
        <f t="shared" si="357"/>
        <v>0</v>
      </c>
      <c r="K1059" s="390">
        <f t="shared" si="357"/>
        <v>0</v>
      </c>
      <c r="L1059" s="391">
        <f t="shared" si="357"/>
        <v>0</v>
      </c>
      <c r="M1059" s="396">
        <f t="shared" si="357"/>
        <v>0</v>
      </c>
      <c r="N1059" s="392">
        <f t="shared" si="357"/>
        <v>0</v>
      </c>
      <c r="O1059" s="392">
        <f t="shared" si="357"/>
        <v>0</v>
      </c>
      <c r="P1059" s="392">
        <f t="shared" si="357"/>
        <v>0</v>
      </c>
      <c r="Q1059" s="392">
        <f t="shared" si="357"/>
        <v>0</v>
      </c>
      <c r="R1059" s="392">
        <f t="shared" si="357"/>
        <v>0</v>
      </c>
      <c r="S1059" s="392">
        <f t="shared" si="357"/>
        <v>0</v>
      </c>
      <c r="T1059" s="388">
        <f t="shared" si="357"/>
        <v>0</v>
      </c>
      <c r="U1059" s="392">
        <f t="shared" si="357"/>
        <v>0</v>
      </c>
      <c r="V1059" s="393">
        <f t="shared" si="357"/>
        <v>0</v>
      </c>
      <c r="W1059" s="37">
        <f>G1059-SUM(H1059:V1059)</f>
        <v>0</v>
      </c>
      <c r="Y1059"/>
    </row>
    <row r="1060" spans="1:25" outlineLevel="1" x14ac:dyDescent="0.25">
      <c r="A1060" s="212"/>
      <c r="B1060" s="465"/>
      <c r="C1060" s="272"/>
      <c r="D1060" s="272"/>
      <c r="E1060" s="273"/>
      <c r="F1060" s="274" t="s">
        <v>86</v>
      </c>
      <c r="G1060" s="394">
        <f t="shared" ref="G1060:V1060" si="358">G202</f>
        <v>0</v>
      </c>
      <c r="H1060" s="395">
        <f t="shared" si="358"/>
        <v>0</v>
      </c>
      <c r="I1060" s="389">
        <f t="shared" si="358"/>
        <v>0</v>
      </c>
      <c r="J1060" s="389">
        <f t="shared" si="358"/>
        <v>0</v>
      </c>
      <c r="K1060" s="390">
        <f t="shared" si="358"/>
        <v>0</v>
      </c>
      <c r="L1060" s="391">
        <f t="shared" si="358"/>
        <v>0</v>
      </c>
      <c r="M1060" s="396">
        <f t="shared" si="358"/>
        <v>0</v>
      </c>
      <c r="N1060" s="392">
        <f t="shared" si="358"/>
        <v>0</v>
      </c>
      <c r="O1060" s="392">
        <f t="shared" si="358"/>
        <v>0</v>
      </c>
      <c r="P1060" s="392">
        <f t="shared" si="358"/>
        <v>0</v>
      </c>
      <c r="Q1060" s="392">
        <f t="shared" si="358"/>
        <v>0</v>
      </c>
      <c r="R1060" s="392">
        <f t="shared" si="358"/>
        <v>0</v>
      </c>
      <c r="S1060" s="392">
        <f t="shared" si="358"/>
        <v>0</v>
      </c>
      <c r="T1060" s="388">
        <f t="shared" si="358"/>
        <v>0</v>
      </c>
      <c r="U1060" s="392">
        <f t="shared" si="358"/>
        <v>0</v>
      </c>
      <c r="V1060" s="393">
        <f t="shared" si="358"/>
        <v>0</v>
      </c>
      <c r="W1060" s="37">
        <f>G1060-SUM(H1060:V1060)</f>
        <v>0</v>
      </c>
      <c r="Y1060"/>
    </row>
    <row r="1061" spans="1:25" x14ac:dyDescent="0.25">
      <c r="A1061" s="212"/>
      <c r="B1061" s="465"/>
      <c r="C1061" s="272"/>
      <c r="D1061" s="272"/>
      <c r="E1061" s="273" t="s">
        <v>87</v>
      </c>
      <c r="F1061" s="273"/>
      <c r="G1061" s="367">
        <f t="shared" ref="G1061:W1061" si="359">SUBTOTAL(9,G1062:G1063)</f>
        <v>0</v>
      </c>
      <c r="H1061" s="368">
        <f t="shared" si="359"/>
        <v>0</v>
      </c>
      <c r="I1061" s="369">
        <f t="shared" si="359"/>
        <v>0</v>
      </c>
      <c r="J1061" s="369">
        <f t="shared" si="359"/>
        <v>0</v>
      </c>
      <c r="K1061" s="370">
        <f t="shared" si="359"/>
        <v>0</v>
      </c>
      <c r="L1061" s="364">
        <f t="shared" si="359"/>
        <v>0</v>
      </c>
      <c r="M1061" s="364">
        <f t="shared" si="359"/>
        <v>0</v>
      </c>
      <c r="N1061" s="364">
        <f t="shared" si="359"/>
        <v>0</v>
      </c>
      <c r="O1061" s="364">
        <f t="shared" si="359"/>
        <v>0</v>
      </c>
      <c r="P1061" s="364">
        <f t="shared" si="359"/>
        <v>0</v>
      </c>
      <c r="Q1061" s="364">
        <f t="shared" si="359"/>
        <v>0</v>
      </c>
      <c r="R1061" s="364">
        <f t="shared" si="359"/>
        <v>0</v>
      </c>
      <c r="S1061" s="364">
        <f t="shared" si="359"/>
        <v>0</v>
      </c>
      <c r="T1061" s="364">
        <f t="shared" si="359"/>
        <v>0</v>
      </c>
      <c r="U1061" s="364">
        <f t="shared" si="359"/>
        <v>0</v>
      </c>
      <c r="V1061" s="364">
        <f t="shared" si="359"/>
        <v>0</v>
      </c>
      <c r="W1061" s="366">
        <f t="shared" si="359"/>
        <v>0</v>
      </c>
      <c r="Y1061"/>
    </row>
    <row r="1062" spans="1:25" outlineLevel="1" x14ac:dyDescent="0.25">
      <c r="A1062" s="212"/>
      <c r="B1062" s="465"/>
      <c r="C1062" s="272"/>
      <c r="D1062" s="272"/>
      <c r="E1062" s="273"/>
      <c r="F1062" s="274" t="s">
        <v>88</v>
      </c>
      <c r="G1062" s="394">
        <f t="shared" ref="G1062:V1062" si="360">G204</f>
        <v>0</v>
      </c>
      <c r="H1062" s="395">
        <f t="shared" si="360"/>
        <v>0</v>
      </c>
      <c r="I1062" s="389">
        <f t="shared" si="360"/>
        <v>0</v>
      </c>
      <c r="J1062" s="389">
        <f t="shared" si="360"/>
        <v>0</v>
      </c>
      <c r="K1062" s="390">
        <f t="shared" si="360"/>
        <v>0</v>
      </c>
      <c r="L1062" s="391">
        <f t="shared" si="360"/>
        <v>0</v>
      </c>
      <c r="M1062" s="396">
        <f t="shared" si="360"/>
        <v>0</v>
      </c>
      <c r="N1062" s="392">
        <f t="shared" si="360"/>
        <v>0</v>
      </c>
      <c r="O1062" s="392">
        <f t="shared" si="360"/>
        <v>0</v>
      </c>
      <c r="P1062" s="392">
        <f t="shared" si="360"/>
        <v>0</v>
      </c>
      <c r="Q1062" s="392">
        <f t="shared" si="360"/>
        <v>0</v>
      </c>
      <c r="R1062" s="392">
        <f t="shared" si="360"/>
        <v>0</v>
      </c>
      <c r="S1062" s="392">
        <f t="shared" si="360"/>
        <v>0</v>
      </c>
      <c r="T1062" s="388">
        <f t="shared" si="360"/>
        <v>0</v>
      </c>
      <c r="U1062" s="392">
        <f t="shared" si="360"/>
        <v>0</v>
      </c>
      <c r="V1062" s="393">
        <f t="shared" si="360"/>
        <v>0</v>
      </c>
      <c r="W1062" s="37">
        <f t="shared" ref="W1062:W1070" si="361">G1062-SUM(H1062:V1062)</f>
        <v>0</v>
      </c>
      <c r="Y1062"/>
    </row>
    <row r="1063" spans="1:25" outlineLevel="1" x14ac:dyDescent="0.25">
      <c r="A1063" s="212"/>
      <c r="B1063" s="465"/>
      <c r="C1063" s="272"/>
      <c r="D1063" s="272"/>
      <c r="E1063" s="273"/>
      <c r="F1063" s="274" t="s">
        <v>89</v>
      </c>
      <c r="G1063" s="394">
        <f t="shared" ref="G1063:V1063" si="362">G205</f>
        <v>0</v>
      </c>
      <c r="H1063" s="395">
        <f t="shared" si="362"/>
        <v>0</v>
      </c>
      <c r="I1063" s="389">
        <f t="shared" si="362"/>
        <v>0</v>
      </c>
      <c r="J1063" s="389">
        <f t="shared" si="362"/>
        <v>0</v>
      </c>
      <c r="K1063" s="390">
        <f t="shared" si="362"/>
        <v>0</v>
      </c>
      <c r="L1063" s="391">
        <f t="shared" si="362"/>
        <v>0</v>
      </c>
      <c r="M1063" s="396">
        <f t="shared" si="362"/>
        <v>0</v>
      </c>
      <c r="N1063" s="392">
        <f t="shared" si="362"/>
        <v>0</v>
      </c>
      <c r="O1063" s="392">
        <f t="shared" si="362"/>
        <v>0</v>
      </c>
      <c r="P1063" s="392">
        <f t="shared" si="362"/>
        <v>0</v>
      </c>
      <c r="Q1063" s="392">
        <f t="shared" si="362"/>
        <v>0</v>
      </c>
      <c r="R1063" s="392">
        <f t="shared" si="362"/>
        <v>0</v>
      </c>
      <c r="S1063" s="392">
        <f t="shared" si="362"/>
        <v>0</v>
      </c>
      <c r="T1063" s="388">
        <f t="shared" si="362"/>
        <v>0</v>
      </c>
      <c r="U1063" s="392">
        <f t="shared" si="362"/>
        <v>0</v>
      </c>
      <c r="V1063" s="393">
        <f t="shared" si="362"/>
        <v>0</v>
      </c>
      <c r="W1063" s="37">
        <f t="shared" si="361"/>
        <v>0</v>
      </c>
      <c r="Y1063"/>
    </row>
    <row r="1064" spans="1:25" x14ac:dyDescent="0.25">
      <c r="A1064" s="212"/>
      <c r="B1064" s="465"/>
      <c r="C1064" s="272"/>
      <c r="D1064" s="272" t="s">
        <v>90</v>
      </c>
      <c r="E1064" s="273"/>
      <c r="F1064" s="273"/>
      <c r="G1064" s="367">
        <f t="shared" ref="G1064:W1064" si="363">SUBTOTAL(9,G1065:G1067)</f>
        <v>0</v>
      </c>
      <c r="H1064" s="368">
        <f t="shared" si="363"/>
        <v>0</v>
      </c>
      <c r="I1064" s="369">
        <f t="shared" si="363"/>
        <v>0</v>
      </c>
      <c r="J1064" s="369">
        <f t="shared" si="363"/>
        <v>0</v>
      </c>
      <c r="K1064" s="370">
        <f t="shared" si="363"/>
        <v>0</v>
      </c>
      <c r="L1064" s="364">
        <f t="shared" si="363"/>
        <v>0</v>
      </c>
      <c r="M1064" s="364">
        <f t="shared" si="363"/>
        <v>0</v>
      </c>
      <c r="N1064" s="364">
        <f t="shared" si="363"/>
        <v>0</v>
      </c>
      <c r="O1064" s="364">
        <f t="shared" si="363"/>
        <v>0</v>
      </c>
      <c r="P1064" s="364">
        <f t="shared" si="363"/>
        <v>0</v>
      </c>
      <c r="Q1064" s="364">
        <f t="shared" si="363"/>
        <v>0</v>
      </c>
      <c r="R1064" s="364">
        <f t="shared" si="363"/>
        <v>0</v>
      </c>
      <c r="S1064" s="364">
        <f t="shared" si="363"/>
        <v>0</v>
      </c>
      <c r="T1064" s="364">
        <f t="shared" si="363"/>
        <v>0</v>
      </c>
      <c r="U1064" s="364">
        <f t="shared" si="363"/>
        <v>0</v>
      </c>
      <c r="V1064" s="364">
        <f t="shared" si="363"/>
        <v>0</v>
      </c>
      <c r="W1064" s="366">
        <f t="shared" si="363"/>
        <v>0</v>
      </c>
      <c r="Y1064"/>
    </row>
    <row r="1065" spans="1:25" outlineLevel="1" x14ac:dyDescent="0.25">
      <c r="A1065" s="212"/>
      <c r="B1065" s="465"/>
      <c r="C1065" s="272"/>
      <c r="D1065" s="272"/>
      <c r="E1065" s="273"/>
      <c r="F1065" s="274" t="s">
        <v>91</v>
      </c>
      <c r="G1065" s="394">
        <f t="shared" ref="G1065:V1065" si="364">G207</f>
        <v>0</v>
      </c>
      <c r="H1065" s="395">
        <f t="shared" si="364"/>
        <v>0</v>
      </c>
      <c r="I1065" s="389">
        <f t="shared" si="364"/>
        <v>0</v>
      </c>
      <c r="J1065" s="389">
        <f t="shared" si="364"/>
        <v>0</v>
      </c>
      <c r="K1065" s="390">
        <f t="shared" si="364"/>
        <v>0</v>
      </c>
      <c r="L1065" s="388">
        <f t="shared" si="364"/>
        <v>0</v>
      </c>
      <c r="M1065" s="396">
        <f t="shared" si="364"/>
        <v>0</v>
      </c>
      <c r="N1065" s="392">
        <f t="shared" si="364"/>
        <v>0</v>
      </c>
      <c r="O1065" s="392">
        <f t="shared" si="364"/>
        <v>0</v>
      </c>
      <c r="P1065" s="392">
        <f t="shared" si="364"/>
        <v>0</v>
      </c>
      <c r="Q1065" s="392">
        <f t="shared" si="364"/>
        <v>0</v>
      </c>
      <c r="R1065" s="392">
        <f t="shared" si="364"/>
        <v>0</v>
      </c>
      <c r="S1065" s="392">
        <f t="shared" si="364"/>
        <v>0</v>
      </c>
      <c r="T1065" s="388">
        <f t="shared" si="364"/>
        <v>0</v>
      </c>
      <c r="U1065" s="392">
        <f t="shared" si="364"/>
        <v>0</v>
      </c>
      <c r="V1065" s="393">
        <f t="shared" si="364"/>
        <v>0</v>
      </c>
      <c r="W1065" s="37">
        <f t="shared" si="361"/>
        <v>0</v>
      </c>
      <c r="Y1065"/>
    </row>
    <row r="1066" spans="1:25" outlineLevel="1" x14ac:dyDescent="0.25">
      <c r="A1066" s="212"/>
      <c r="B1066" s="465"/>
      <c r="C1066" s="272"/>
      <c r="D1066" s="272"/>
      <c r="E1066" s="273"/>
      <c r="F1066" s="274" t="s">
        <v>92</v>
      </c>
      <c r="G1066" s="394">
        <f t="shared" ref="G1066:V1066" si="365">G208</f>
        <v>0</v>
      </c>
      <c r="H1066" s="395">
        <f t="shared" si="365"/>
        <v>0</v>
      </c>
      <c r="I1066" s="389">
        <f t="shared" si="365"/>
        <v>0</v>
      </c>
      <c r="J1066" s="389">
        <f t="shared" si="365"/>
        <v>0</v>
      </c>
      <c r="K1066" s="390">
        <f t="shared" si="365"/>
        <v>0</v>
      </c>
      <c r="L1066" s="388">
        <f t="shared" si="365"/>
        <v>0</v>
      </c>
      <c r="M1066" s="396">
        <f t="shared" si="365"/>
        <v>0</v>
      </c>
      <c r="N1066" s="392">
        <f t="shared" si="365"/>
        <v>0</v>
      </c>
      <c r="O1066" s="392">
        <f t="shared" si="365"/>
        <v>0</v>
      </c>
      <c r="P1066" s="392">
        <f t="shared" si="365"/>
        <v>0</v>
      </c>
      <c r="Q1066" s="392">
        <f t="shared" si="365"/>
        <v>0</v>
      </c>
      <c r="R1066" s="392">
        <f t="shared" si="365"/>
        <v>0</v>
      </c>
      <c r="S1066" s="392">
        <f t="shared" si="365"/>
        <v>0</v>
      </c>
      <c r="T1066" s="401">
        <f t="shared" si="365"/>
        <v>0</v>
      </c>
      <c r="U1066" s="392">
        <f t="shared" si="365"/>
        <v>0</v>
      </c>
      <c r="V1066" s="393">
        <f t="shared" si="365"/>
        <v>0</v>
      </c>
      <c r="W1066" s="37">
        <f t="shared" si="361"/>
        <v>0</v>
      </c>
      <c r="Y1066"/>
    </row>
    <row r="1067" spans="1:25" outlineLevel="1" x14ac:dyDescent="0.25">
      <c r="A1067" s="212"/>
      <c r="B1067" s="465"/>
      <c r="C1067" s="272"/>
      <c r="D1067" s="272"/>
      <c r="E1067" s="273"/>
      <c r="F1067" s="274" t="s">
        <v>93</v>
      </c>
      <c r="G1067" s="394">
        <f t="shared" ref="G1067:V1067" si="366">G209</f>
        <v>0</v>
      </c>
      <c r="H1067" s="395">
        <f t="shared" si="366"/>
        <v>0</v>
      </c>
      <c r="I1067" s="389">
        <f t="shared" si="366"/>
        <v>0</v>
      </c>
      <c r="J1067" s="389">
        <f t="shared" si="366"/>
        <v>0</v>
      </c>
      <c r="K1067" s="390">
        <f t="shared" si="366"/>
        <v>0</v>
      </c>
      <c r="L1067" s="388">
        <f t="shared" si="366"/>
        <v>0</v>
      </c>
      <c r="M1067" s="396">
        <f t="shared" si="366"/>
        <v>0</v>
      </c>
      <c r="N1067" s="392">
        <f t="shared" si="366"/>
        <v>0</v>
      </c>
      <c r="O1067" s="392">
        <f t="shared" si="366"/>
        <v>0</v>
      </c>
      <c r="P1067" s="392">
        <f t="shared" si="366"/>
        <v>0</v>
      </c>
      <c r="Q1067" s="392">
        <f t="shared" si="366"/>
        <v>0</v>
      </c>
      <c r="R1067" s="392">
        <f t="shared" si="366"/>
        <v>0</v>
      </c>
      <c r="S1067" s="392">
        <f t="shared" si="366"/>
        <v>0</v>
      </c>
      <c r="T1067" s="392">
        <f t="shared" si="366"/>
        <v>0</v>
      </c>
      <c r="U1067" s="388">
        <f t="shared" si="366"/>
        <v>0</v>
      </c>
      <c r="V1067" s="393">
        <f t="shared" si="366"/>
        <v>0</v>
      </c>
      <c r="W1067" s="37">
        <f t="shared" si="361"/>
        <v>0</v>
      </c>
      <c r="Y1067"/>
    </row>
    <row r="1068" spans="1:25" x14ac:dyDescent="0.25">
      <c r="A1068" s="212"/>
      <c r="B1068" s="465"/>
      <c r="C1068" s="275"/>
      <c r="D1068" s="272" t="s">
        <v>94</v>
      </c>
      <c r="E1068" s="273"/>
      <c r="F1068" s="273"/>
      <c r="G1068" s="367">
        <f t="shared" ref="G1068:W1068" si="367">SUBTOTAL(9,G1069:G1070)</f>
        <v>0</v>
      </c>
      <c r="H1068" s="368">
        <f t="shared" si="367"/>
        <v>0</v>
      </c>
      <c r="I1068" s="369">
        <f t="shared" si="367"/>
        <v>0</v>
      </c>
      <c r="J1068" s="369">
        <f t="shared" si="367"/>
        <v>0</v>
      </c>
      <c r="K1068" s="370">
        <f t="shared" si="367"/>
        <v>0</v>
      </c>
      <c r="L1068" s="364">
        <f t="shared" si="367"/>
        <v>0</v>
      </c>
      <c r="M1068" s="364">
        <f t="shared" si="367"/>
        <v>0</v>
      </c>
      <c r="N1068" s="364">
        <f t="shared" si="367"/>
        <v>0</v>
      </c>
      <c r="O1068" s="364">
        <f t="shared" si="367"/>
        <v>0</v>
      </c>
      <c r="P1068" s="364">
        <f t="shared" si="367"/>
        <v>0</v>
      </c>
      <c r="Q1068" s="364">
        <f t="shared" si="367"/>
        <v>0</v>
      </c>
      <c r="R1068" s="364">
        <f t="shared" si="367"/>
        <v>0</v>
      </c>
      <c r="S1068" s="364">
        <f t="shared" si="367"/>
        <v>0</v>
      </c>
      <c r="T1068" s="364">
        <f t="shared" si="367"/>
        <v>0</v>
      </c>
      <c r="U1068" s="364">
        <f t="shared" si="367"/>
        <v>0</v>
      </c>
      <c r="V1068" s="364">
        <f t="shared" si="367"/>
        <v>0</v>
      </c>
      <c r="W1068" s="366">
        <f t="shared" si="367"/>
        <v>0</v>
      </c>
      <c r="Y1068"/>
    </row>
    <row r="1069" spans="1:25" outlineLevel="1" x14ac:dyDescent="0.25">
      <c r="A1069" s="212"/>
      <c r="B1069" s="465"/>
      <c r="C1069" s="272"/>
      <c r="D1069" s="272"/>
      <c r="E1069" s="273"/>
      <c r="F1069" s="274" t="s">
        <v>95</v>
      </c>
      <c r="G1069" s="394">
        <f t="shared" ref="G1069:V1069" si="368">G211</f>
        <v>0</v>
      </c>
      <c r="H1069" s="395">
        <f t="shared" si="368"/>
        <v>0</v>
      </c>
      <c r="I1069" s="389">
        <f t="shared" si="368"/>
        <v>0</v>
      </c>
      <c r="J1069" s="389">
        <f t="shared" si="368"/>
        <v>0</v>
      </c>
      <c r="K1069" s="390">
        <f t="shared" si="368"/>
        <v>0</v>
      </c>
      <c r="L1069" s="388">
        <f t="shared" si="368"/>
        <v>0</v>
      </c>
      <c r="M1069" s="396">
        <f t="shared" si="368"/>
        <v>0</v>
      </c>
      <c r="N1069" s="392">
        <f t="shared" si="368"/>
        <v>0</v>
      </c>
      <c r="O1069" s="392">
        <f t="shared" si="368"/>
        <v>0</v>
      </c>
      <c r="P1069" s="392">
        <f t="shared" si="368"/>
        <v>0</v>
      </c>
      <c r="Q1069" s="392">
        <f t="shared" si="368"/>
        <v>0</v>
      </c>
      <c r="R1069" s="392">
        <f t="shared" si="368"/>
        <v>0</v>
      </c>
      <c r="S1069" s="392">
        <f t="shared" si="368"/>
        <v>0</v>
      </c>
      <c r="T1069" s="392">
        <f t="shared" si="368"/>
        <v>0</v>
      </c>
      <c r="U1069" s="388">
        <f t="shared" si="368"/>
        <v>0</v>
      </c>
      <c r="V1069" s="393">
        <f t="shared" si="368"/>
        <v>0</v>
      </c>
      <c r="W1069" s="37">
        <f t="shared" si="361"/>
        <v>0</v>
      </c>
      <c r="Y1069"/>
    </row>
    <row r="1070" spans="1:25" outlineLevel="1" x14ac:dyDescent="0.25">
      <c r="A1070" s="212"/>
      <c r="B1070" s="465"/>
      <c r="C1070" s="272"/>
      <c r="D1070" s="272"/>
      <c r="E1070" s="273"/>
      <c r="F1070" s="274" t="s">
        <v>96</v>
      </c>
      <c r="G1070" s="394">
        <f t="shared" ref="G1070:V1070" si="369">G212</f>
        <v>0</v>
      </c>
      <c r="H1070" s="395">
        <f t="shared" si="369"/>
        <v>0</v>
      </c>
      <c r="I1070" s="389">
        <f t="shared" si="369"/>
        <v>0</v>
      </c>
      <c r="J1070" s="389">
        <f t="shared" si="369"/>
        <v>0</v>
      </c>
      <c r="K1070" s="390">
        <f t="shared" si="369"/>
        <v>0</v>
      </c>
      <c r="L1070" s="388">
        <f t="shared" si="369"/>
        <v>0</v>
      </c>
      <c r="M1070" s="396">
        <f t="shared" si="369"/>
        <v>0</v>
      </c>
      <c r="N1070" s="392">
        <f t="shared" si="369"/>
        <v>0</v>
      </c>
      <c r="O1070" s="392">
        <f t="shared" si="369"/>
        <v>0</v>
      </c>
      <c r="P1070" s="392">
        <f t="shared" si="369"/>
        <v>0</v>
      </c>
      <c r="Q1070" s="392">
        <f t="shared" si="369"/>
        <v>0</v>
      </c>
      <c r="R1070" s="392">
        <f t="shared" si="369"/>
        <v>0</v>
      </c>
      <c r="S1070" s="392">
        <f t="shared" si="369"/>
        <v>0</v>
      </c>
      <c r="T1070" s="392">
        <f t="shared" si="369"/>
        <v>0</v>
      </c>
      <c r="U1070" s="388">
        <f t="shared" si="369"/>
        <v>0</v>
      </c>
      <c r="V1070" s="393">
        <f t="shared" si="369"/>
        <v>0</v>
      </c>
      <c r="W1070" s="37">
        <f t="shared" si="361"/>
        <v>0</v>
      </c>
      <c r="Y1070"/>
    </row>
    <row r="1071" spans="1:25" x14ac:dyDescent="0.25">
      <c r="A1071" s="212"/>
      <c r="B1071" s="465"/>
      <c r="C1071" s="272" t="s">
        <v>138</v>
      </c>
      <c r="D1071" s="272"/>
      <c r="E1071" s="273"/>
      <c r="F1071" s="275"/>
      <c r="G1071" s="367"/>
      <c r="H1071" s="369"/>
      <c r="I1071" s="369"/>
      <c r="J1071" s="369"/>
      <c r="K1071" s="370"/>
      <c r="L1071" s="364"/>
      <c r="M1071" s="364"/>
      <c r="N1071" s="364"/>
      <c r="O1071" s="364"/>
      <c r="P1071" s="364"/>
      <c r="Q1071" s="364"/>
      <c r="R1071" s="364"/>
      <c r="S1071" s="364"/>
      <c r="T1071" s="364"/>
      <c r="U1071" s="364"/>
      <c r="V1071" s="365"/>
      <c r="W1071" s="366"/>
      <c r="Y1071"/>
    </row>
    <row r="1072" spans="1:25" x14ac:dyDescent="0.25">
      <c r="A1072" s="212"/>
      <c r="B1072" s="465"/>
      <c r="C1072" s="272"/>
      <c r="D1072" s="272" t="s">
        <v>139</v>
      </c>
      <c r="E1072" s="273"/>
      <c r="F1072" s="275"/>
      <c r="G1072" s="367">
        <f t="shared" ref="G1072:W1072" si="370">SUBTOTAL(9,G1073:G1074)</f>
        <v>0</v>
      </c>
      <c r="H1072" s="368">
        <f t="shared" si="370"/>
        <v>0</v>
      </c>
      <c r="I1072" s="369">
        <f t="shared" si="370"/>
        <v>0</v>
      </c>
      <c r="J1072" s="369">
        <f t="shared" si="370"/>
        <v>0</v>
      </c>
      <c r="K1072" s="370">
        <f t="shared" si="370"/>
        <v>0</v>
      </c>
      <c r="L1072" s="364">
        <f t="shared" si="370"/>
        <v>0</v>
      </c>
      <c r="M1072" s="364">
        <f t="shared" si="370"/>
        <v>0</v>
      </c>
      <c r="N1072" s="364">
        <f t="shared" si="370"/>
        <v>0</v>
      </c>
      <c r="O1072" s="364">
        <f t="shared" si="370"/>
        <v>0</v>
      </c>
      <c r="P1072" s="364">
        <f t="shared" si="370"/>
        <v>0</v>
      </c>
      <c r="Q1072" s="364">
        <f t="shared" si="370"/>
        <v>0</v>
      </c>
      <c r="R1072" s="364">
        <f t="shared" si="370"/>
        <v>0</v>
      </c>
      <c r="S1072" s="364">
        <f t="shared" si="370"/>
        <v>0</v>
      </c>
      <c r="T1072" s="364">
        <f t="shared" si="370"/>
        <v>0</v>
      </c>
      <c r="U1072" s="364">
        <f t="shared" si="370"/>
        <v>0</v>
      </c>
      <c r="V1072" s="364">
        <f t="shared" si="370"/>
        <v>0</v>
      </c>
      <c r="W1072" s="366">
        <f t="shared" si="370"/>
        <v>0</v>
      </c>
      <c r="Y1072"/>
    </row>
    <row r="1073" spans="1:25" outlineLevel="1" x14ac:dyDescent="0.25">
      <c r="A1073" s="212"/>
      <c r="B1073" s="465"/>
      <c r="C1073" s="273"/>
      <c r="D1073" s="273"/>
      <c r="E1073" s="273"/>
      <c r="F1073" s="278" t="s">
        <v>140</v>
      </c>
      <c r="G1073" s="402">
        <f>G215</f>
        <v>0</v>
      </c>
      <c r="H1073" s="369"/>
      <c r="I1073" s="369"/>
      <c r="J1073" s="369"/>
      <c r="K1073" s="370"/>
      <c r="L1073" s="363"/>
      <c r="M1073" s="364"/>
      <c r="N1073" s="364"/>
      <c r="O1073" s="364"/>
      <c r="P1073" s="364"/>
      <c r="Q1073" s="364"/>
      <c r="R1073" s="364"/>
      <c r="S1073" s="364"/>
      <c r="T1073" s="364"/>
      <c r="U1073" s="364"/>
      <c r="V1073" s="365"/>
      <c r="W1073" s="37">
        <f>G1073-SUM(H1073:V1073)</f>
        <v>0</v>
      </c>
      <c r="Y1073"/>
    </row>
    <row r="1074" spans="1:25" outlineLevel="1" x14ac:dyDescent="0.25">
      <c r="A1074" s="212"/>
      <c r="B1074" s="479"/>
      <c r="C1074" s="273"/>
      <c r="D1074" s="273"/>
      <c r="E1074" s="273"/>
      <c r="F1074" s="274" t="s">
        <v>141</v>
      </c>
      <c r="G1074" s="394">
        <f>G216</f>
        <v>0</v>
      </c>
      <c r="H1074" s="395">
        <f t="shared" ref="H1074:V1074" si="371">H216</f>
        <v>0</v>
      </c>
      <c r="I1074" s="389">
        <f t="shared" si="371"/>
        <v>0</v>
      </c>
      <c r="J1074" s="389">
        <f t="shared" si="371"/>
        <v>0</v>
      </c>
      <c r="K1074" s="390">
        <f t="shared" si="371"/>
        <v>0</v>
      </c>
      <c r="L1074" s="391">
        <f t="shared" si="371"/>
        <v>0</v>
      </c>
      <c r="M1074" s="396">
        <f t="shared" si="371"/>
        <v>0</v>
      </c>
      <c r="N1074" s="392">
        <f t="shared" si="371"/>
        <v>0</v>
      </c>
      <c r="O1074" s="392">
        <f t="shared" si="371"/>
        <v>0</v>
      </c>
      <c r="P1074" s="392">
        <f t="shared" si="371"/>
        <v>0</v>
      </c>
      <c r="Q1074" s="392">
        <f t="shared" si="371"/>
        <v>0</v>
      </c>
      <c r="R1074" s="392">
        <f t="shared" si="371"/>
        <v>0</v>
      </c>
      <c r="S1074" s="392">
        <f t="shared" si="371"/>
        <v>0</v>
      </c>
      <c r="T1074" s="392">
        <f t="shared" si="371"/>
        <v>0</v>
      </c>
      <c r="U1074" s="388">
        <f t="shared" si="371"/>
        <v>0</v>
      </c>
      <c r="V1074" s="393">
        <f t="shared" si="371"/>
        <v>0</v>
      </c>
      <c r="W1074" s="37">
        <f>G1074-SUM(H1074:V1074)</f>
        <v>0</v>
      </c>
      <c r="Y1074"/>
    </row>
    <row r="1075" spans="1:25" x14ac:dyDescent="0.25">
      <c r="A1075" s="212"/>
      <c r="B1075" s="479"/>
      <c r="C1075" s="273"/>
      <c r="D1075" s="272" t="s">
        <v>142</v>
      </c>
      <c r="E1075" s="273"/>
      <c r="F1075" s="273"/>
      <c r="G1075" s="367">
        <f>SUBTOTAL(9,G1076:G1078)</f>
        <v>0</v>
      </c>
      <c r="H1075" s="368">
        <f t="shared" ref="H1075:W1075" si="372">SUBTOTAL(9,H1076:H1078)</f>
        <v>0</v>
      </c>
      <c r="I1075" s="369">
        <f t="shared" si="372"/>
        <v>0</v>
      </c>
      <c r="J1075" s="369">
        <f t="shared" si="372"/>
        <v>0</v>
      </c>
      <c r="K1075" s="370">
        <f t="shared" si="372"/>
        <v>0</v>
      </c>
      <c r="L1075" s="364">
        <f t="shared" si="372"/>
        <v>0</v>
      </c>
      <c r="M1075" s="364">
        <f t="shared" si="372"/>
        <v>0</v>
      </c>
      <c r="N1075" s="364">
        <f t="shared" si="372"/>
        <v>0</v>
      </c>
      <c r="O1075" s="364">
        <f t="shared" si="372"/>
        <v>0</v>
      </c>
      <c r="P1075" s="364">
        <f t="shared" si="372"/>
        <v>0</v>
      </c>
      <c r="Q1075" s="364">
        <f t="shared" si="372"/>
        <v>0</v>
      </c>
      <c r="R1075" s="364">
        <f t="shared" si="372"/>
        <v>0</v>
      </c>
      <c r="S1075" s="364">
        <f t="shared" si="372"/>
        <v>0</v>
      </c>
      <c r="T1075" s="364">
        <f t="shared" si="372"/>
        <v>0</v>
      </c>
      <c r="U1075" s="364">
        <f t="shared" si="372"/>
        <v>0</v>
      </c>
      <c r="V1075" s="364">
        <f t="shared" si="372"/>
        <v>0</v>
      </c>
      <c r="W1075" s="366">
        <f t="shared" si="372"/>
        <v>0</v>
      </c>
      <c r="Y1075"/>
    </row>
    <row r="1076" spans="1:25" outlineLevel="1" x14ac:dyDescent="0.25">
      <c r="A1076" s="212"/>
      <c r="B1076" s="465"/>
      <c r="C1076" s="273"/>
      <c r="D1076" s="273"/>
      <c r="E1076" s="275"/>
      <c r="F1076" s="274" t="s">
        <v>143</v>
      </c>
      <c r="G1076" s="394">
        <f t="shared" ref="G1076:V1076" si="373">G218</f>
        <v>0</v>
      </c>
      <c r="H1076" s="395">
        <f t="shared" si="373"/>
        <v>0</v>
      </c>
      <c r="I1076" s="389">
        <f t="shared" si="373"/>
        <v>0</v>
      </c>
      <c r="J1076" s="389">
        <f t="shared" si="373"/>
        <v>0</v>
      </c>
      <c r="K1076" s="390">
        <f t="shared" si="373"/>
        <v>0</v>
      </c>
      <c r="L1076" s="391">
        <f t="shared" si="373"/>
        <v>0</v>
      </c>
      <c r="M1076" s="396">
        <f t="shared" si="373"/>
        <v>0</v>
      </c>
      <c r="N1076" s="392">
        <f t="shared" si="373"/>
        <v>0</v>
      </c>
      <c r="O1076" s="392">
        <f t="shared" si="373"/>
        <v>0</v>
      </c>
      <c r="P1076" s="392">
        <f t="shared" si="373"/>
        <v>0</v>
      </c>
      <c r="Q1076" s="392">
        <f t="shared" si="373"/>
        <v>0</v>
      </c>
      <c r="R1076" s="392">
        <f t="shared" si="373"/>
        <v>0</v>
      </c>
      <c r="S1076" s="392">
        <f t="shared" si="373"/>
        <v>0</v>
      </c>
      <c r="T1076" s="388">
        <f t="shared" si="373"/>
        <v>0</v>
      </c>
      <c r="U1076" s="392">
        <f t="shared" si="373"/>
        <v>0</v>
      </c>
      <c r="V1076" s="393">
        <f t="shared" si="373"/>
        <v>0</v>
      </c>
      <c r="W1076" s="37">
        <f>G1076-SUM(H1076:V1076)</f>
        <v>0</v>
      </c>
      <c r="Y1076"/>
    </row>
    <row r="1077" spans="1:25" outlineLevel="1" x14ac:dyDescent="0.25">
      <c r="A1077" s="212"/>
      <c r="B1077" s="465"/>
      <c r="C1077" s="273"/>
      <c r="D1077" s="273"/>
      <c r="E1077" s="275"/>
      <c r="F1077" s="274" t="s">
        <v>144</v>
      </c>
      <c r="G1077" s="394">
        <f t="shared" ref="G1077:V1077" si="374">G219</f>
        <v>0</v>
      </c>
      <c r="H1077" s="395">
        <f t="shared" si="374"/>
        <v>0</v>
      </c>
      <c r="I1077" s="389">
        <f t="shared" si="374"/>
        <v>0</v>
      </c>
      <c r="J1077" s="389">
        <f t="shared" si="374"/>
        <v>0</v>
      </c>
      <c r="K1077" s="390">
        <f t="shared" si="374"/>
        <v>0</v>
      </c>
      <c r="L1077" s="391">
        <f t="shared" si="374"/>
        <v>0</v>
      </c>
      <c r="M1077" s="396">
        <f t="shared" si="374"/>
        <v>0</v>
      </c>
      <c r="N1077" s="392">
        <f t="shared" si="374"/>
        <v>0</v>
      </c>
      <c r="O1077" s="392">
        <f t="shared" si="374"/>
        <v>0</v>
      </c>
      <c r="P1077" s="392">
        <f t="shared" si="374"/>
        <v>0</v>
      </c>
      <c r="Q1077" s="392">
        <f t="shared" si="374"/>
        <v>0</v>
      </c>
      <c r="R1077" s="392">
        <f t="shared" si="374"/>
        <v>0</v>
      </c>
      <c r="S1077" s="392">
        <f t="shared" si="374"/>
        <v>0</v>
      </c>
      <c r="T1077" s="388">
        <f t="shared" si="374"/>
        <v>0</v>
      </c>
      <c r="U1077" s="392">
        <f t="shared" si="374"/>
        <v>0</v>
      </c>
      <c r="V1077" s="393">
        <f t="shared" si="374"/>
        <v>0</v>
      </c>
      <c r="W1077" s="37">
        <f>G1077-SUM(H1077:V1077)</f>
        <v>0</v>
      </c>
      <c r="Y1077"/>
    </row>
    <row r="1078" spans="1:25" outlineLevel="1" x14ac:dyDescent="0.25">
      <c r="A1078" s="212"/>
      <c r="B1078" s="465"/>
      <c r="C1078" s="273"/>
      <c r="D1078" s="273"/>
      <c r="E1078" s="275"/>
      <c r="F1078" s="274" t="s">
        <v>142</v>
      </c>
      <c r="G1078" s="394">
        <f>G220</f>
        <v>0</v>
      </c>
      <c r="H1078" s="369"/>
      <c r="I1078" s="369"/>
      <c r="J1078" s="369"/>
      <c r="K1078" s="370"/>
      <c r="L1078" s="363"/>
      <c r="M1078" s="364"/>
      <c r="N1078" s="364"/>
      <c r="O1078" s="364"/>
      <c r="P1078" s="364"/>
      <c r="Q1078" s="364"/>
      <c r="R1078" s="364"/>
      <c r="S1078" s="364"/>
      <c r="T1078" s="364"/>
      <c r="U1078" s="364"/>
      <c r="V1078" s="365"/>
      <c r="W1078" s="40"/>
      <c r="Y1078"/>
    </row>
    <row r="1079" spans="1:25" x14ac:dyDescent="0.25">
      <c r="A1079" s="212"/>
      <c r="B1079" s="465"/>
      <c r="C1079" s="273"/>
      <c r="D1079" s="272" t="s">
        <v>145</v>
      </c>
      <c r="E1079" s="275"/>
      <c r="F1079" s="273"/>
      <c r="G1079" s="367">
        <f>SUBTOTAL(9,G1080:G1082)</f>
        <v>0</v>
      </c>
      <c r="H1079" s="369"/>
      <c r="I1079" s="369"/>
      <c r="J1079" s="369"/>
      <c r="K1079" s="370"/>
      <c r="L1079" s="363"/>
      <c r="M1079" s="364"/>
      <c r="N1079" s="364"/>
      <c r="O1079" s="364"/>
      <c r="P1079" s="364"/>
      <c r="Q1079" s="364"/>
      <c r="R1079" s="364"/>
      <c r="S1079" s="364"/>
      <c r="T1079" s="364"/>
      <c r="U1079" s="364"/>
      <c r="V1079" s="365"/>
      <c r="W1079" s="366">
        <f>SUBTOTAL(9,W1080:W1082)</f>
        <v>0</v>
      </c>
      <c r="Y1079"/>
    </row>
    <row r="1080" spans="1:25" outlineLevel="1" x14ac:dyDescent="0.25">
      <c r="A1080" s="212"/>
      <c r="B1080" s="465"/>
      <c r="C1080" s="273"/>
      <c r="D1080" s="273"/>
      <c r="E1080" s="275"/>
      <c r="F1080" s="274" t="s">
        <v>146</v>
      </c>
      <c r="G1080" s="394">
        <f>G222</f>
        <v>0</v>
      </c>
      <c r="H1080" s="369"/>
      <c r="I1080" s="369"/>
      <c r="J1080" s="369"/>
      <c r="K1080" s="370"/>
      <c r="L1080" s="363"/>
      <c r="M1080" s="364"/>
      <c r="N1080" s="364"/>
      <c r="O1080" s="364"/>
      <c r="P1080" s="364"/>
      <c r="Q1080" s="364"/>
      <c r="R1080" s="364"/>
      <c r="S1080" s="364"/>
      <c r="T1080" s="364"/>
      <c r="U1080" s="364"/>
      <c r="V1080" s="365"/>
      <c r="W1080" s="37">
        <f>G1080-SUM(H1080:V1080)</f>
        <v>0</v>
      </c>
      <c r="Y1080"/>
    </row>
    <row r="1081" spans="1:25" outlineLevel="1" x14ac:dyDescent="0.25">
      <c r="A1081" s="212"/>
      <c r="B1081" s="465"/>
      <c r="C1081" s="273"/>
      <c r="D1081" s="273"/>
      <c r="E1081" s="275"/>
      <c r="F1081" s="274" t="s">
        <v>147</v>
      </c>
      <c r="G1081" s="394">
        <f>G223</f>
        <v>0</v>
      </c>
      <c r="H1081" s="369"/>
      <c r="I1081" s="369"/>
      <c r="J1081" s="369"/>
      <c r="K1081" s="370"/>
      <c r="L1081" s="363"/>
      <c r="M1081" s="364"/>
      <c r="N1081" s="364"/>
      <c r="O1081" s="364"/>
      <c r="P1081" s="364"/>
      <c r="Q1081" s="364"/>
      <c r="R1081" s="364"/>
      <c r="S1081" s="364"/>
      <c r="T1081" s="364"/>
      <c r="U1081" s="364"/>
      <c r="V1081" s="365"/>
      <c r="W1081" s="37">
        <f>G1081-SUM(H1081:V1081)</f>
        <v>0</v>
      </c>
      <c r="Y1081"/>
    </row>
    <row r="1082" spans="1:25" outlineLevel="1" x14ac:dyDescent="0.25">
      <c r="A1082" s="212"/>
      <c r="B1082" s="465"/>
      <c r="C1082" s="273"/>
      <c r="D1082" s="273"/>
      <c r="E1082" s="275"/>
      <c r="F1082" s="274" t="s">
        <v>148</v>
      </c>
      <c r="G1082" s="394">
        <f>G224</f>
        <v>0</v>
      </c>
      <c r="H1082" s="369"/>
      <c r="I1082" s="369"/>
      <c r="J1082" s="369"/>
      <c r="K1082" s="370"/>
      <c r="L1082" s="363"/>
      <c r="M1082" s="364"/>
      <c r="N1082" s="364"/>
      <c r="O1082" s="364"/>
      <c r="P1082" s="364"/>
      <c r="Q1082" s="364"/>
      <c r="R1082" s="364"/>
      <c r="S1082" s="364"/>
      <c r="T1082" s="364"/>
      <c r="U1082" s="364"/>
      <c r="V1082" s="365"/>
      <c r="W1082" s="37">
        <f>G1082-SUM(H1082:V1082)</f>
        <v>0</v>
      </c>
      <c r="Y1082"/>
    </row>
    <row r="1083" spans="1:25" x14ac:dyDescent="0.25">
      <c r="A1083" s="212"/>
      <c r="B1083" s="465"/>
      <c r="C1083" s="273"/>
      <c r="D1083" s="272" t="s">
        <v>138</v>
      </c>
      <c r="E1083" s="275"/>
      <c r="F1083" s="273"/>
      <c r="G1083" s="367">
        <f>SUBTOTAL(9,G1084)</f>
        <v>0</v>
      </c>
      <c r="H1083" s="369"/>
      <c r="I1083" s="369"/>
      <c r="J1083" s="369"/>
      <c r="K1083" s="370"/>
      <c r="L1083" s="363"/>
      <c r="M1083" s="364"/>
      <c r="N1083" s="364"/>
      <c r="O1083" s="364"/>
      <c r="P1083" s="364"/>
      <c r="Q1083" s="364"/>
      <c r="R1083" s="364"/>
      <c r="S1083" s="364"/>
      <c r="T1083" s="364"/>
      <c r="U1083" s="364"/>
      <c r="V1083" s="365"/>
      <c r="W1083" s="366">
        <f>SUBTOTAL(9,W1084)</f>
        <v>0</v>
      </c>
      <c r="Y1083"/>
    </row>
    <row r="1084" spans="1:25" outlineLevel="1" x14ac:dyDescent="0.25">
      <c r="A1084" s="212"/>
      <c r="B1084" s="465"/>
      <c r="C1084" s="273"/>
      <c r="D1084" s="272"/>
      <c r="E1084" s="275"/>
      <c r="F1084" s="274" t="s">
        <v>138</v>
      </c>
      <c r="G1084" s="394">
        <f>G226</f>
        <v>0</v>
      </c>
      <c r="H1084" s="369"/>
      <c r="I1084" s="369"/>
      <c r="J1084" s="369"/>
      <c r="K1084" s="370"/>
      <c r="L1084" s="363"/>
      <c r="M1084" s="364"/>
      <c r="N1084" s="364"/>
      <c r="O1084" s="364"/>
      <c r="P1084" s="364"/>
      <c r="Q1084" s="364"/>
      <c r="R1084" s="364"/>
      <c r="S1084" s="364"/>
      <c r="T1084" s="364"/>
      <c r="U1084" s="364"/>
      <c r="V1084" s="365"/>
      <c r="W1084" s="37">
        <f>G1084-SUM(H1084:V1084)</f>
        <v>0</v>
      </c>
      <c r="Y1084"/>
    </row>
    <row r="1085" spans="1:25" outlineLevel="1" x14ac:dyDescent="0.25">
      <c r="A1085" s="212"/>
      <c r="B1085" s="465"/>
      <c r="C1085" s="273"/>
      <c r="D1085" s="272"/>
      <c r="E1085" s="275"/>
      <c r="F1085" s="273"/>
      <c r="G1085" s="41"/>
      <c r="H1085" s="368"/>
      <c r="I1085" s="369"/>
      <c r="J1085" s="369"/>
      <c r="K1085" s="370"/>
      <c r="L1085" s="364"/>
      <c r="M1085" s="364"/>
      <c r="N1085" s="364"/>
      <c r="O1085" s="364"/>
      <c r="P1085" s="364"/>
      <c r="Q1085" s="364"/>
      <c r="R1085" s="364"/>
      <c r="S1085" s="364"/>
      <c r="T1085" s="364"/>
      <c r="U1085" s="364"/>
      <c r="V1085" s="364"/>
      <c r="W1085" s="366"/>
      <c r="Y1085"/>
    </row>
    <row r="1086" spans="1:25" outlineLevel="1" x14ac:dyDescent="0.25">
      <c r="A1086" s="212"/>
      <c r="B1086" s="465"/>
      <c r="C1086" s="272" t="s">
        <v>149</v>
      </c>
      <c r="D1086" s="272"/>
      <c r="E1086" s="275"/>
      <c r="F1086" s="273"/>
      <c r="G1086" s="41">
        <f>SUBTOTAL(9,G1087:G1089)</f>
        <v>0</v>
      </c>
      <c r="H1086" s="368">
        <f t="shared" ref="H1086:W1086" si="375">SUBTOTAL(9,H1087:H1089)</f>
        <v>0</v>
      </c>
      <c r="I1086" s="369">
        <f t="shared" si="375"/>
        <v>0</v>
      </c>
      <c r="J1086" s="369">
        <f t="shared" si="375"/>
        <v>0</v>
      </c>
      <c r="K1086" s="370">
        <f t="shared" si="375"/>
        <v>0</v>
      </c>
      <c r="L1086" s="364">
        <f t="shared" si="375"/>
        <v>0</v>
      </c>
      <c r="M1086" s="364">
        <f t="shared" si="375"/>
        <v>0</v>
      </c>
      <c r="N1086" s="364">
        <f t="shared" si="375"/>
        <v>0</v>
      </c>
      <c r="O1086" s="364">
        <f t="shared" si="375"/>
        <v>0</v>
      </c>
      <c r="P1086" s="364">
        <f t="shared" si="375"/>
        <v>0</v>
      </c>
      <c r="Q1086" s="364">
        <f t="shared" si="375"/>
        <v>0</v>
      </c>
      <c r="R1086" s="364">
        <f t="shared" si="375"/>
        <v>0</v>
      </c>
      <c r="S1086" s="364">
        <f t="shared" si="375"/>
        <v>0</v>
      </c>
      <c r="T1086" s="364">
        <f t="shared" si="375"/>
        <v>0</v>
      </c>
      <c r="U1086" s="364">
        <f t="shared" si="375"/>
        <v>0</v>
      </c>
      <c r="V1086" s="364">
        <f t="shared" si="375"/>
        <v>0</v>
      </c>
      <c r="W1086" s="366">
        <f t="shared" si="375"/>
        <v>0</v>
      </c>
      <c r="Y1086"/>
    </row>
    <row r="1087" spans="1:25" outlineLevel="1" x14ac:dyDescent="0.25">
      <c r="A1087" s="212"/>
      <c r="B1087" s="465"/>
      <c r="C1087" s="273"/>
      <c r="D1087" s="272"/>
      <c r="E1087" s="275"/>
      <c r="F1087" s="359" t="s">
        <v>150</v>
      </c>
      <c r="G1087" s="426">
        <f>G229</f>
        <v>0</v>
      </c>
      <c r="H1087" s="427">
        <f>G1087*(1-VLOOKUP($F1087,SHT,2,FALSE))+$H229*VLOOKUP($F1087,SHT,2,FALSE)</f>
        <v>0</v>
      </c>
      <c r="I1087" s="428">
        <f t="shared" ref="I1087:V1087" si="376">I229*VLOOKUP($F1087,SHT,2,FALSE)</f>
        <v>0</v>
      </c>
      <c r="J1087" s="428">
        <f t="shared" si="376"/>
        <v>0</v>
      </c>
      <c r="K1087" s="429">
        <f t="shared" si="376"/>
        <v>0</v>
      </c>
      <c r="L1087" s="430">
        <f t="shared" si="376"/>
        <v>0</v>
      </c>
      <c r="M1087" s="431">
        <f t="shared" si="376"/>
        <v>0</v>
      </c>
      <c r="N1087" s="428">
        <f t="shared" si="376"/>
        <v>0</v>
      </c>
      <c r="O1087" s="428">
        <f t="shared" si="376"/>
        <v>0</v>
      </c>
      <c r="P1087" s="428">
        <f t="shared" si="376"/>
        <v>0</v>
      </c>
      <c r="Q1087" s="428">
        <f t="shared" si="376"/>
        <v>0</v>
      </c>
      <c r="R1087" s="428">
        <f t="shared" si="376"/>
        <v>0</v>
      </c>
      <c r="S1087" s="428">
        <f t="shared" si="376"/>
        <v>0</v>
      </c>
      <c r="T1087" s="428">
        <f t="shared" si="376"/>
        <v>0</v>
      </c>
      <c r="U1087" s="428">
        <f t="shared" si="376"/>
        <v>0</v>
      </c>
      <c r="V1087" s="432">
        <f t="shared" si="376"/>
        <v>0</v>
      </c>
      <c r="W1087" s="426">
        <f t="shared" ref="W1087:W1089" si="377">G1087-SUM(H1087:V1087)</f>
        <v>0</v>
      </c>
      <c r="Y1087"/>
    </row>
    <row r="1088" spans="1:25" outlineLevel="1" x14ac:dyDescent="0.25">
      <c r="A1088" s="212"/>
      <c r="B1088" s="465"/>
      <c r="C1088" s="273"/>
      <c r="D1088" s="272"/>
      <c r="E1088" s="275"/>
      <c r="F1088" s="359" t="s">
        <v>151</v>
      </c>
      <c r="G1088" s="426">
        <f>G230</f>
        <v>0</v>
      </c>
      <c r="H1088" s="427">
        <f>G1088*(1-VLOOKUP($F1088,SHT,2,FALSE))+$H230*VLOOKUP($F1088,SHT,2,FALSE)</f>
        <v>0</v>
      </c>
      <c r="I1088" s="428">
        <f t="shared" ref="I1088:V1088" si="378">I230*VLOOKUP($F1088,SHT,2,FALSE)</f>
        <v>0</v>
      </c>
      <c r="J1088" s="428">
        <f t="shared" si="378"/>
        <v>0</v>
      </c>
      <c r="K1088" s="429">
        <f t="shared" si="378"/>
        <v>0</v>
      </c>
      <c r="L1088" s="430">
        <f t="shared" si="378"/>
        <v>0</v>
      </c>
      <c r="M1088" s="431">
        <f t="shared" si="378"/>
        <v>0</v>
      </c>
      <c r="N1088" s="428">
        <f t="shared" si="378"/>
        <v>0</v>
      </c>
      <c r="O1088" s="428">
        <f t="shared" si="378"/>
        <v>0</v>
      </c>
      <c r="P1088" s="428">
        <f t="shared" si="378"/>
        <v>0</v>
      </c>
      <c r="Q1088" s="428">
        <f t="shared" si="378"/>
        <v>0</v>
      </c>
      <c r="R1088" s="428">
        <f t="shared" si="378"/>
        <v>0</v>
      </c>
      <c r="S1088" s="428">
        <f t="shared" si="378"/>
        <v>0</v>
      </c>
      <c r="T1088" s="428">
        <f t="shared" si="378"/>
        <v>0</v>
      </c>
      <c r="U1088" s="428">
        <f t="shared" si="378"/>
        <v>0</v>
      </c>
      <c r="V1088" s="432">
        <f t="shared" si="378"/>
        <v>0</v>
      </c>
      <c r="W1088" s="426">
        <f t="shared" si="377"/>
        <v>0</v>
      </c>
      <c r="Y1088"/>
    </row>
    <row r="1089" spans="1:25" outlineLevel="1" x14ac:dyDescent="0.25">
      <c r="A1089" s="212"/>
      <c r="B1089" s="465"/>
      <c r="C1089" s="273"/>
      <c r="D1089" s="272"/>
      <c r="E1089" s="275"/>
      <c r="F1089" s="359" t="s">
        <v>152</v>
      </c>
      <c r="G1089" s="426">
        <f>G231</f>
        <v>0</v>
      </c>
      <c r="H1089" s="427">
        <f>G1089*(1-VLOOKUP($F1089,SHT,2,FALSE))+$H231*VLOOKUP($F1089,SHT,2,FALSE)</f>
        <v>0</v>
      </c>
      <c r="I1089" s="428">
        <f t="shared" ref="I1089:V1089" si="379">I231*VLOOKUP($F1089,SHT,2,FALSE)</f>
        <v>0</v>
      </c>
      <c r="J1089" s="428">
        <f t="shared" si="379"/>
        <v>0</v>
      </c>
      <c r="K1089" s="429">
        <f t="shared" si="379"/>
        <v>0</v>
      </c>
      <c r="L1089" s="430">
        <f t="shared" si="379"/>
        <v>0</v>
      </c>
      <c r="M1089" s="431">
        <f t="shared" si="379"/>
        <v>0</v>
      </c>
      <c r="N1089" s="428">
        <f t="shared" si="379"/>
        <v>0</v>
      </c>
      <c r="O1089" s="428">
        <f t="shared" si="379"/>
        <v>0</v>
      </c>
      <c r="P1089" s="428">
        <f t="shared" si="379"/>
        <v>0</v>
      </c>
      <c r="Q1089" s="428">
        <f t="shared" si="379"/>
        <v>0</v>
      </c>
      <c r="R1089" s="428">
        <f t="shared" si="379"/>
        <v>0</v>
      </c>
      <c r="S1089" s="428">
        <f t="shared" si="379"/>
        <v>0</v>
      </c>
      <c r="T1089" s="428">
        <f t="shared" si="379"/>
        <v>0</v>
      </c>
      <c r="U1089" s="428">
        <f t="shared" si="379"/>
        <v>0</v>
      </c>
      <c r="V1089" s="432">
        <f t="shared" si="379"/>
        <v>0</v>
      </c>
      <c r="W1089" s="426">
        <f t="shared" si="377"/>
        <v>0</v>
      </c>
      <c r="Y1089"/>
    </row>
    <row r="1090" spans="1:25" x14ac:dyDescent="0.25">
      <c r="A1090" s="212"/>
      <c r="B1090" s="465"/>
      <c r="C1090" s="273"/>
      <c r="D1090" s="272"/>
      <c r="E1090" s="275"/>
      <c r="F1090" s="273"/>
      <c r="G1090" s="367"/>
      <c r="H1090" s="369"/>
      <c r="I1090" s="369"/>
      <c r="J1090" s="369"/>
      <c r="K1090" s="370"/>
      <c r="L1090" s="363"/>
      <c r="M1090" s="364"/>
      <c r="N1090" s="364"/>
      <c r="O1090" s="364"/>
      <c r="P1090" s="364"/>
      <c r="Q1090" s="364"/>
      <c r="R1090" s="364"/>
      <c r="S1090" s="364"/>
      <c r="T1090" s="364"/>
      <c r="U1090" s="364"/>
      <c r="V1090" s="365"/>
      <c r="W1090" s="366"/>
      <c r="Y1090"/>
    </row>
    <row r="1091" spans="1:25" s="79" customFormat="1" ht="16.2" thickBot="1" x14ac:dyDescent="0.3">
      <c r="A1091" s="212"/>
      <c r="B1091" s="279" t="s">
        <v>153</v>
      </c>
      <c r="C1091" s="506"/>
      <c r="D1091" s="506"/>
      <c r="E1091" s="506"/>
      <c r="F1091" s="506"/>
      <c r="G1091" s="103">
        <f>SUBTOTAL(9,G866:G1090)</f>
        <v>0</v>
      </c>
      <c r="H1091" s="403">
        <f t="shared" ref="H1091:W1091" si="380">SUBTOTAL(9,H866:H1090)</f>
        <v>0</v>
      </c>
      <c r="I1091" s="404">
        <f t="shared" si="380"/>
        <v>0</v>
      </c>
      <c r="J1091" s="404">
        <f t="shared" si="380"/>
        <v>0</v>
      </c>
      <c r="K1091" s="405">
        <f t="shared" si="380"/>
        <v>0</v>
      </c>
      <c r="L1091" s="406">
        <f t="shared" si="380"/>
        <v>0</v>
      </c>
      <c r="M1091" s="407">
        <f t="shared" si="380"/>
        <v>0</v>
      </c>
      <c r="N1091" s="407">
        <f t="shared" si="380"/>
        <v>0</v>
      </c>
      <c r="O1091" s="407">
        <f t="shared" si="380"/>
        <v>0</v>
      </c>
      <c r="P1091" s="407">
        <f t="shared" si="380"/>
        <v>0</v>
      </c>
      <c r="Q1091" s="407">
        <f t="shared" si="380"/>
        <v>0</v>
      </c>
      <c r="R1091" s="407">
        <f t="shared" si="380"/>
        <v>0</v>
      </c>
      <c r="S1091" s="407">
        <f t="shared" si="380"/>
        <v>0</v>
      </c>
      <c r="T1091" s="407">
        <f t="shared" si="380"/>
        <v>0</v>
      </c>
      <c r="U1091" s="407">
        <f t="shared" si="380"/>
        <v>0</v>
      </c>
      <c r="V1091" s="408">
        <f t="shared" si="380"/>
        <v>0</v>
      </c>
      <c r="W1091" s="103">
        <f t="shared" si="380"/>
        <v>0</v>
      </c>
      <c r="X1091" s="51"/>
      <c r="Y1091"/>
    </row>
    <row r="1092" spans="1:25" ht="13.8" thickBot="1" x14ac:dyDescent="0.3">
      <c r="A1092" s="212"/>
      <c r="B1092" s="51"/>
      <c r="G1092" s="493"/>
      <c r="H1092" s="493"/>
      <c r="I1092" s="493"/>
      <c r="J1092" s="493"/>
      <c r="K1092" s="493"/>
      <c r="L1092" s="493"/>
      <c r="M1092" s="42"/>
      <c r="N1092" s="493"/>
      <c r="O1092" s="493"/>
      <c r="P1092" s="493"/>
      <c r="Q1092" s="493"/>
      <c r="R1092" s="493"/>
      <c r="S1092" s="493"/>
      <c r="T1092" s="493"/>
      <c r="U1092" s="493"/>
      <c r="V1092" s="493"/>
      <c r="W1092" s="493"/>
      <c r="Y1092"/>
    </row>
    <row r="1093" spans="1:25" s="79" customFormat="1" ht="16.2" thickBot="1" x14ac:dyDescent="0.3">
      <c r="A1093" s="212"/>
      <c r="B1093" s="433" t="s">
        <v>154</v>
      </c>
      <c r="C1093" s="484"/>
      <c r="D1093" s="484"/>
      <c r="E1093" s="484"/>
      <c r="F1093" s="484"/>
      <c r="G1093" s="480"/>
      <c r="H1093" s="480"/>
      <c r="I1093" s="480"/>
      <c r="J1093" s="480"/>
      <c r="K1093" s="480"/>
      <c r="L1093" s="480"/>
      <c r="M1093" s="481"/>
      <c r="N1093" s="480"/>
      <c r="O1093" s="480"/>
      <c r="P1093" s="480"/>
      <c r="Q1093" s="480"/>
      <c r="R1093" s="480"/>
      <c r="S1093" s="480"/>
      <c r="T1093" s="480"/>
      <c r="U1093" s="480"/>
      <c r="V1093" s="480"/>
      <c r="W1093" s="482"/>
      <c r="X1093" s="51"/>
      <c r="Y1093"/>
    </row>
    <row r="1094" spans="1:25" x14ac:dyDescent="0.25">
      <c r="A1094" s="212"/>
      <c r="B1094" s="479"/>
      <c r="C1094" s="272" t="s">
        <v>155</v>
      </c>
      <c r="D1094" s="272"/>
      <c r="E1094" s="275"/>
      <c r="F1094" s="275"/>
      <c r="G1094" s="366"/>
      <c r="H1094" s="364"/>
      <c r="I1094" s="364"/>
      <c r="J1094" s="364"/>
      <c r="K1094" s="365"/>
      <c r="L1094" s="30"/>
      <c r="M1094" s="31"/>
      <c r="N1094" s="364"/>
      <c r="O1094" s="364"/>
      <c r="P1094" s="364"/>
      <c r="Q1094" s="364"/>
      <c r="R1094" s="364"/>
      <c r="S1094" s="364"/>
      <c r="T1094" s="364"/>
      <c r="U1094" s="364"/>
      <c r="V1094" s="365"/>
      <c r="W1094" s="366"/>
      <c r="Y1094"/>
    </row>
    <row r="1095" spans="1:25" x14ac:dyDescent="0.25">
      <c r="A1095" s="212"/>
      <c r="B1095" s="479"/>
      <c r="C1095" s="275"/>
      <c r="D1095" s="272" t="s">
        <v>156</v>
      </c>
      <c r="E1095" s="275"/>
      <c r="F1095" s="275"/>
      <c r="G1095" s="367">
        <f>SUBTOTAL(9,G1096:G1102)</f>
        <v>0</v>
      </c>
      <c r="H1095" s="364">
        <f t="shared" ref="H1095:W1095" si="381">SUBTOTAL(9,H1096:H1102)</f>
        <v>0</v>
      </c>
      <c r="I1095" s="364">
        <f t="shared" si="381"/>
        <v>0</v>
      </c>
      <c r="J1095" s="364">
        <f t="shared" si="381"/>
        <v>0</v>
      </c>
      <c r="K1095" s="365">
        <f t="shared" si="381"/>
        <v>0</v>
      </c>
      <c r="L1095" s="30">
        <f t="shared" si="381"/>
        <v>0</v>
      </c>
      <c r="M1095" s="31">
        <f t="shared" si="381"/>
        <v>0</v>
      </c>
      <c r="N1095" s="31">
        <f t="shared" si="381"/>
        <v>0</v>
      </c>
      <c r="O1095" s="31">
        <f t="shared" si="381"/>
        <v>0</v>
      </c>
      <c r="P1095" s="31">
        <f t="shared" si="381"/>
        <v>0</v>
      </c>
      <c r="Q1095" s="31">
        <f t="shared" si="381"/>
        <v>0</v>
      </c>
      <c r="R1095" s="31">
        <f t="shared" si="381"/>
        <v>0</v>
      </c>
      <c r="S1095" s="31">
        <f t="shared" si="381"/>
        <v>0</v>
      </c>
      <c r="T1095" s="31">
        <f t="shared" si="381"/>
        <v>0</v>
      </c>
      <c r="U1095" s="31">
        <f t="shared" si="381"/>
        <v>0</v>
      </c>
      <c r="V1095" s="365">
        <f t="shared" si="381"/>
        <v>0</v>
      </c>
      <c r="W1095" s="365">
        <f t="shared" si="381"/>
        <v>0</v>
      </c>
      <c r="Y1095"/>
    </row>
    <row r="1096" spans="1:25" outlineLevel="1" x14ac:dyDescent="0.25">
      <c r="A1096" s="212"/>
      <c r="B1096" s="489"/>
      <c r="C1096" s="485"/>
      <c r="D1096" s="485"/>
      <c r="E1096" s="485"/>
      <c r="F1096" s="301" t="s">
        <v>157</v>
      </c>
      <c r="G1096" s="101">
        <f t="shared" ref="G1096:G1102" si="382">G238</f>
        <v>0</v>
      </c>
      <c r="H1096" s="102">
        <f t="shared" ref="H1096:H1102" si="383">G1096*VLOOKUP($F1096,DRT,2,FALSE)</f>
        <v>0</v>
      </c>
      <c r="I1096" s="98">
        <f>($G$1096-SUM($H$1096:H1096))*VLOOKUP($F1096,DRT,2,FALSE)</f>
        <v>0</v>
      </c>
      <c r="J1096" s="98">
        <f>($G$1096-SUM($H$1096:I1096))*VLOOKUP($F1096,DRT,2,FALSE)</f>
        <v>0</v>
      </c>
      <c r="K1096" s="106">
        <f>($G$1096-SUM($H$1096:J1096))*VLOOKUP($F1096,DRT,2,FALSE)</f>
        <v>0</v>
      </c>
      <c r="L1096" s="105">
        <f>($G1096-SUM($H1096:K1096))*VLOOKUP($F1096,DRT,4,FALSE)</f>
        <v>0</v>
      </c>
      <c r="M1096" s="98">
        <f>($G1096-SUM($H1096:L1096))*VLOOKUP($F1096,DRT,4,FALSE)</f>
        <v>0</v>
      </c>
      <c r="N1096" s="98">
        <f>($G1096-SUM($H1096:M1096))*VLOOKUP($F1096,DRT,4,FALSE)</f>
        <v>0</v>
      </c>
      <c r="O1096" s="98">
        <f>($G1096-SUM($H1096:N1096))*VLOOKUP($F1096,DRT,4,FALSE)</f>
        <v>0</v>
      </c>
      <c r="P1096" s="98">
        <f>($G1096-SUM($H1096:O1096))*VLOOKUP($F1096,DRT,4,FALSE)</f>
        <v>0</v>
      </c>
      <c r="Q1096" s="98">
        <f>($G1096-SUM($H1096:P1096))*VLOOKUP($F1096,DRT,4,FALSE)</f>
        <v>0</v>
      </c>
      <c r="R1096" s="98">
        <f>($G1096-SUM($H1096:Q1096))*VLOOKUP($F1096,DRT,4,FALSE)</f>
        <v>0</v>
      </c>
      <c r="S1096" s="98">
        <f>($G1096-SUM($H1096:R1096))*VLOOKUP($F1096,DRT,4,FALSE)</f>
        <v>0</v>
      </c>
      <c r="T1096" s="98">
        <f>($G1096-SUM($H1096:S1096))*VLOOKUP($F1096,DRT,4,FALSE)</f>
        <v>0</v>
      </c>
      <c r="U1096" s="98">
        <f>($G1096-SUM($H1096:T1096))*VLOOKUP($F1096,DRT,4,FALSE)</f>
        <v>0</v>
      </c>
      <c r="V1096" s="106">
        <f>($G1096-SUM($H1096:U1096))*VLOOKUP($F1096,DRT,4,FALSE)</f>
        <v>0</v>
      </c>
      <c r="W1096" s="37">
        <f t="shared" ref="W1096:W1102" si="384">G1096-SUM(H1096:V1096)</f>
        <v>0</v>
      </c>
      <c r="Y1096"/>
    </row>
    <row r="1097" spans="1:25" outlineLevel="1" x14ac:dyDescent="0.25">
      <c r="A1097" s="212"/>
      <c r="B1097" s="465"/>
      <c r="C1097" s="275"/>
      <c r="D1097" s="275"/>
      <c r="E1097" s="275"/>
      <c r="F1097" s="301" t="s">
        <v>158</v>
      </c>
      <c r="G1097" s="101">
        <f t="shared" si="382"/>
        <v>0</v>
      </c>
      <c r="H1097" s="102">
        <f t="shared" si="383"/>
        <v>0</v>
      </c>
      <c r="I1097" s="98">
        <f>($G$1097-SUM($H$1097:H1097))*VLOOKUP($F1097,DRT,2,FALSE)</f>
        <v>0</v>
      </c>
      <c r="J1097" s="98">
        <f>($G$1097-SUM($H$1097:I1097))*VLOOKUP($F1097,DRT,2,FALSE)</f>
        <v>0</v>
      </c>
      <c r="K1097" s="106">
        <f>($G$1097-SUM($H$1097:J1097))*VLOOKUP($F1097,DRT,2,FALSE)</f>
        <v>0</v>
      </c>
      <c r="L1097" s="105">
        <f>($G1097-SUM($H1097:K1097))*VLOOKUP($F1097,DRT,4,FALSE)</f>
        <v>0</v>
      </c>
      <c r="M1097" s="98">
        <f>($G1097-SUM($H1097:L1097))*VLOOKUP($F1097,DRT,4,FALSE)</f>
        <v>0</v>
      </c>
      <c r="N1097" s="98">
        <f>($G1097-SUM($H1097:M1097))*VLOOKUP($F1097,DRT,4,FALSE)</f>
        <v>0</v>
      </c>
      <c r="O1097" s="98">
        <f>($G1097-SUM($H1097:N1097))*VLOOKUP($F1097,DRT,4,FALSE)</f>
        <v>0</v>
      </c>
      <c r="P1097" s="98">
        <f>($G1097-SUM($H1097:O1097))*VLOOKUP($F1097,DRT,4,FALSE)</f>
        <v>0</v>
      </c>
      <c r="Q1097" s="98">
        <f>($G1097-SUM($H1097:P1097))*VLOOKUP($F1097,DRT,4,FALSE)</f>
        <v>0</v>
      </c>
      <c r="R1097" s="98">
        <f>($G1097-SUM($H1097:Q1097))*VLOOKUP($F1097,DRT,4,FALSE)</f>
        <v>0</v>
      </c>
      <c r="S1097" s="98">
        <f>($G1097-SUM($H1097:R1097))*VLOOKUP($F1097,DRT,4,FALSE)</f>
        <v>0</v>
      </c>
      <c r="T1097" s="98">
        <f>($G1097-SUM($H1097:S1097))*VLOOKUP($F1097,DRT,4,FALSE)</f>
        <v>0</v>
      </c>
      <c r="U1097" s="98">
        <f>($G1097-SUM($H1097:T1097))*VLOOKUP($F1097,DRT,4,FALSE)</f>
        <v>0</v>
      </c>
      <c r="V1097" s="106">
        <f>($G1097-SUM($H1097:U1097))*VLOOKUP($F1097,DRT,4,FALSE)</f>
        <v>0</v>
      </c>
      <c r="W1097" s="37">
        <f t="shared" si="384"/>
        <v>0</v>
      </c>
      <c r="Y1097"/>
    </row>
    <row r="1098" spans="1:25" outlineLevel="1" x14ac:dyDescent="0.25">
      <c r="A1098" s="212"/>
      <c r="B1098" s="465"/>
      <c r="C1098" s="275"/>
      <c r="D1098" s="275"/>
      <c r="E1098" s="275"/>
      <c r="F1098" s="277" t="s">
        <v>159</v>
      </c>
      <c r="G1098" s="101">
        <f t="shared" si="382"/>
        <v>0</v>
      </c>
      <c r="H1098" s="102">
        <f t="shared" si="383"/>
        <v>0</v>
      </c>
      <c r="I1098" s="98">
        <f>($G$1098-SUM($H$1098:H1098))*VLOOKUP($F1098,DRT,2,FALSE)</f>
        <v>0</v>
      </c>
      <c r="J1098" s="98">
        <f>($G$1098-SUM($H$1098:I1098))*VLOOKUP($F1098,DRT,2,FALSE)</f>
        <v>0</v>
      </c>
      <c r="K1098" s="106">
        <f>($G$1098-SUM($H$1098:J1098))*VLOOKUP($F1098,DRT,2,FALSE)</f>
        <v>0</v>
      </c>
      <c r="L1098" s="105">
        <f>($G1098-SUM($H1098:K1098))*VLOOKUP($F1098,DRT,4,FALSE)</f>
        <v>0</v>
      </c>
      <c r="M1098" s="98">
        <f>($G1098-SUM($H1098:L1098))*VLOOKUP($F1098,DRT,4,FALSE)</f>
        <v>0</v>
      </c>
      <c r="N1098" s="98">
        <f>($G1098-SUM($H1098:M1098))*VLOOKUP($F1098,DRT,4,FALSE)</f>
        <v>0</v>
      </c>
      <c r="O1098" s="98">
        <f>($G1098-SUM($H1098:N1098))*VLOOKUP($F1098,DRT,4,FALSE)</f>
        <v>0</v>
      </c>
      <c r="P1098" s="98">
        <f>($G1098-SUM($H1098:O1098))*VLOOKUP($F1098,DRT,4,FALSE)</f>
        <v>0</v>
      </c>
      <c r="Q1098" s="98">
        <f>($G1098-SUM($H1098:P1098))*VLOOKUP($F1098,DRT,4,FALSE)</f>
        <v>0</v>
      </c>
      <c r="R1098" s="98">
        <f>($G1098-SUM($H1098:Q1098))*VLOOKUP($F1098,DRT,4,FALSE)</f>
        <v>0</v>
      </c>
      <c r="S1098" s="98">
        <f>($G1098-SUM($H1098:R1098))*VLOOKUP($F1098,DRT,4,FALSE)</f>
        <v>0</v>
      </c>
      <c r="T1098" s="98">
        <f>($G1098-SUM($H1098:S1098))*VLOOKUP($F1098,DRT,4,FALSE)</f>
        <v>0</v>
      </c>
      <c r="U1098" s="98">
        <f>($G1098-SUM($H1098:T1098))*VLOOKUP($F1098,DRT,4,FALSE)</f>
        <v>0</v>
      </c>
      <c r="V1098" s="106">
        <f>($G1098-SUM($H1098:U1098))*VLOOKUP($F1098,DRT,4,FALSE)</f>
        <v>0</v>
      </c>
      <c r="W1098" s="37">
        <f t="shared" si="384"/>
        <v>0</v>
      </c>
      <c r="Y1098"/>
    </row>
    <row r="1099" spans="1:25" outlineLevel="1" x14ac:dyDescent="0.25">
      <c r="A1099" s="212"/>
      <c r="B1099" s="465"/>
      <c r="C1099" s="275"/>
      <c r="D1099" s="275"/>
      <c r="E1099" s="275"/>
      <c r="F1099" s="277" t="s">
        <v>359</v>
      </c>
      <c r="G1099" s="101">
        <f t="shared" si="382"/>
        <v>0</v>
      </c>
      <c r="H1099" s="102">
        <f t="shared" si="383"/>
        <v>0</v>
      </c>
      <c r="I1099" s="98">
        <f>($G$1099-SUM($H$1099:H1099))*VLOOKUP($F1099,DRT,2,FALSE)</f>
        <v>0</v>
      </c>
      <c r="J1099" s="98">
        <f>($G$1099-SUM($H$1099:I1099))*VLOOKUP($F1099,DRT,2,FALSE)</f>
        <v>0</v>
      </c>
      <c r="K1099" s="106">
        <f>($G$1099-SUM($H$1099:J1099))*VLOOKUP($F1099,DRT,2,FALSE)</f>
        <v>0</v>
      </c>
      <c r="L1099" s="105">
        <f>($G1099-SUM($H1099:K1099))*VLOOKUP($F1099,DRT,4,FALSE)</f>
        <v>0</v>
      </c>
      <c r="M1099" s="98">
        <f>($G1099-SUM($H1099:L1099))*VLOOKUP($F1099,DRT,4,FALSE)</f>
        <v>0</v>
      </c>
      <c r="N1099" s="98">
        <f>($G1099-SUM($H1099:M1099))*VLOOKUP($F1099,DRT,4,FALSE)</f>
        <v>0</v>
      </c>
      <c r="O1099" s="98">
        <f>($G1099-SUM($H1099:N1099))*VLOOKUP($F1099,DRT,4,FALSE)</f>
        <v>0</v>
      </c>
      <c r="P1099" s="98">
        <f>($G1099-SUM($H1099:O1099))*VLOOKUP($F1099,DRT,4,FALSE)</f>
        <v>0</v>
      </c>
      <c r="Q1099" s="98">
        <f>($G1099-SUM($H1099:P1099))*VLOOKUP($F1099,DRT,4,FALSE)</f>
        <v>0</v>
      </c>
      <c r="R1099" s="98">
        <f>($G1099-SUM($H1099:Q1099))*VLOOKUP($F1099,DRT,4,FALSE)</f>
        <v>0</v>
      </c>
      <c r="S1099" s="98">
        <f>($G1099-SUM($H1099:R1099))*VLOOKUP($F1099,DRT,4,FALSE)</f>
        <v>0</v>
      </c>
      <c r="T1099" s="98">
        <f>($G1099-SUM($H1099:S1099))*VLOOKUP($F1099,DRT,4,FALSE)</f>
        <v>0</v>
      </c>
      <c r="U1099" s="98">
        <f>($G1099-SUM($H1099:T1099))*VLOOKUP($F1099,DRT,4,FALSE)</f>
        <v>0</v>
      </c>
      <c r="V1099" s="106">
        <f>($G1099-SUM($H1099:U1099))*VLOOKUP($F1099,DRT,4,FALSE)</f>
        <v>0</v>
      </c>
      <c r="W1099" s="37">
        <f t="shared" si="384"/>
        <v>0</v>
      </c>
      <c r="Y1099"/>
    </row>
    <row r="1100" spans="1:25" outlineLevel="1" x14ac:dyDescent="0.25">
      <c r="A1100" s="212"/>
      <c r="B1100" s="465"/>
      <c r="C1100" s="275"/>
      <c r="D1100" s="275"/>
      <c r="E1100" s="275"/>
      <c r="F1100" s="277" t="s">
        <v>161</v>
      </c>
      <c r="G1100" s="101">
        <f t="shared" si="382"/>
        <v>0</v>
      </c>
      <c r="H1100" s="102">
        <f t="shared" si="383"/>
        <v>0</v>
      </c>
      <c r="I1100" s="98">
        <f>($G$1100-SUM($H$1100:H1100))*VLOOKUP($F1100,DRT,2,FALSE)</f>
        <v>0</v>
      </c>
      <c r="J1100" s="98">
        <f>($G$1100-SUM($H$1100:I1100))*VLOOKUP($F1100,DRT,2,FALSE)</f>
        <v>0</v>
      </c>
      <c r="K1100" s="106">
        <f>($G$1100-SUM($H$1100:J1100))*VLOOKUP($F1100,DRT,2,FALSE)</f>
        <v>0</v>
      </c>
      <c r="L1100" s="105">
        <f>($G1100-SUM($H1100:K1100))*VLOOKUP($F1100,DRT,4,FALSE)</f>
        <v>0</v>
      </c>
      <c r="M1100" s="98">
        <f>($G1100-SUM($H1100:L1100))*VLOOKUP($F1100,DRT,4,FALSE)</f>
        <v>0</v>
      </c>
      <c r="N1100" s="98">
        <f>($G1100-SUM($H1100:M1100))*VLOOKUP($F1100,DRT,4,FALSE)</f>
        <v>0</v>
      </c>
      <c r="O1100" s="98">
        <f>($G1100-SUM($H1100:N1100))*VLOOKUP($F1100,DRT,4,FALSE)</f>
        <v>0</v>
      </c>
      <c r="P1100" s="98">
        <f>($G1100-SUM($H1100:O1100))*VLOOKUP($F1100,DRT,4,FALSE)</f>
        <v>0</v>
      </c>
      <c r="Q1100" s="98">
        <f>($G1100-SUM($H1100:P1100))*VLOOKUP($F1100,DRT,4,FALSE)</f>
        <v>0</v>
      </c>
      <c r="R1100" s="98">
        <f>($G1100-SUM($H1100:Q1100))*VLOOKUP($F1100,DRT,4,FALSE)</f>
        <v>0</v>
      </c>
      <c r="S1100" s="98">
        <f>($G1100-SUM($H1100:R1100))*VLOOKUP($F1100,DRT,4,FALSE)</f>
        <v>0</v>
      </c>
      <c r="T1100" s="98">
        <f>($G1100-SUM($H1100:S1100))*VLOOKUP($F1100,DRT,4,FALSE)</f>
        <v>0</v>
      </c>
      <c r="U1100" s="98">
        <f>($G1100-SUM($H1100:T1100))*VLOOKUP($F1100,DRT,4,FALSE)</f>
        <v>0</v>
      </c>
      <c r="V1100" s="106">
        <f>($G1100-SUM($H1100:U1100))*VLOOKUP($F1100,DRT,4,FALSE)</f>
        <v>0</v>
      </c>
      <c r="W1100" s="37">
        <f t="shared" si="384"/>
        <v>0</v>
      </c>
      <c r="Y1100"/>
    </row>
    <row r="1101" spans="1:25" outlineLevel="1" x14ac:dyDescent="0.25">
      <c r="A1101" s="212"/>
      <c r="B1101" s="465"/>
      <c r="C1101" s="275"/>
      <c r="D1101" s="275"/>
      <c r="E1101" s="275"/>
      <c r="F1101" s="274" t="s">
        <v>360</v>
      </c>
      <c r="G1101" s="101">
        <f t="shared" si="382"/>
        <v>0</v>
      </c>
      <c r="H1101" s="102">
        <f t="shared" si="383"/>
        <v>0</v>
      </c>
      <c r="I1101" s="98">
        <f>($G1101-SUM($H1101:H1101))*VLOOKUP($F1101,DRT,2,FALSE)</f>
        <v>0</v>
      </c>
      <c r="J1101" s="98">
        <f>($G1101-SUM($H1101:I1101))*VLOOKUP($F1101,DRT,2,FALSE)</f>
        <v>0</v>
      </c>
      <c r="K1101" s="106">
        <f>($G1101-SUM($H1101:J1101))*VLOOKUP($F1101,DRT,2,FALSE)</f>
        <v>0</v>
      </c>
      <c r="L1101" s="105">
        <f>($G1101-SUM($H1101:K1101))*VLOOKUP($F1101,DRT,4,FALSE)</f>
        <v>0</v>
      </c>
      <c r="M1101" s="98">
        <f>($G1101-SUM($H1101:L1101))*VLOOKUP($F1101,DRT,4,FALSE)</f>
        <v>0</v>
      </c>
      <c r="N1101" s="98">
        <f>($G1101-SUM($H1101:M1101))*VLOOKUP($F1101,DRT,4,FALSE)</f>
        <v>0</v>
      </c>
      <c r="O1101" s="98">
        <f>($G1101-SUM($H1101:N1101))*VLOOKUP($F1101,DRT,4,FALSE)</f>
        <v>0</v>
      </c>
      <c r="P1101" s="98">
        <f>($G1101-SUM($H1101:O1101))*VLOOKUP($F1101,DRT,4,FALSE)</f>
        <v>0</v>
      </c>
      <c r="Q1101" s="98">
        <f>($G1101-SUM($H1101:P1101))*VLOOKUP($F1101,DRT,4,FALSE)</f>
        <v>0</v>
      </c>
      <c r="R1101" s="98">
        <f>($G1101-SUM($H1101:Q1101))*VLOOKUP($F1101,DRT,4,FALSE)</f>
        <v>0</v>
      </c>
      <c r="S1101" s="98">
        <f>($G1101-SUM($H1101:R1101))*VLOOKUP($F1101,DRT,4,FALSE)</f>
        <v>0</v>
      </c>
      <c r="T1101" s="98">
        <f>($G1101-SUM($H1101:S1101))*VLOOKUP($F1101,DRT,4,FALSE)</f>
        <v>0</v>
      </c>
      <c r="U1101" s="98">
        <f>($G1101-SUM($H1101:T1101))*VLOOKUP($F1101,DRT,4,FALSE)</f>
        <v>0</v>
      </c>
      <c r="V1101" s="98">
        <f>($G1101-SUM($H1101:U1101))*VLOOKUP($F1101,DRT,4,FALSE)</f>
        <v>0</v>
      </c>
      <c r="W1101" s="37">
        <f t="shared" si="384"/>
        <v>0</v>
      </c>
      <c r="Y1101"/>
    </row>
    <row r="1102" spans="1:25" outlineLevel="1" x14ac:dyDescent="0.25">
      <c r="A1102" s="212"/>
      <c r="B1102" s="465"/>
      <c r="C1102" s="275"/>
      <c r="D1102" s="275"/>
      <c r="E1102" s="275"/>
      <c r="F1102" s="274" t="s">
        <v>361</v>
      </c>
      <c r="G1102" s="101">
        <f t="shared" si="382"/>
        <v>0</v>
      </c>
      <c r="H1102" s="102">
        <f t="shared" si="383"/>
        <v>0</v>
      </c>
      <c r="I1102" s="98">
        <f>($G1102-SUM($H1102:H1102))*VLOOKUP($F1102,DRT,2,FALSE)</f>
        <v>0</v>
      </c>
      <c r="J1102" s="98">
        <f>($G1102-SUM($H1102:I1102))*VLOOKUP($F1102,DRT,2,FALSE)</f>
        <v>0</v>
      </c>
      <c r="K1102" s="106">
        <f>($G1102-SUM($H1102:J1102))*VLOOKUP($F1102,DRT,2,FALSE)</f>
        <v>0</v>
      </c>
      <c r="L1102" s="105">
        <f>($G1102-SUM($H1102:K1102))*VLOOKUP($F1102,DRT,4,FALSE)</f>
        <v>0</v>
      </c>
      <c r="M1102" s="98">
        <f>($G1102-SUM($H1102:L1102))*VLOOKUP($F1102,DRT,4,FALSE)</f>
        <v>0</v>
      </c>
      <c r="N1102" s="98">
        <f>($G1102-SUM($H1102:M1102))*VLOOKUP($F1102,DRT,4,FALSE)</f>
        <v>0</v>
      </c>
      <c r="O1102" s="98">
        <f>($G1102-SUM($H1102:N1102))*VLOOKUP($F1102,DRT,4,FALSE)</f>
        <v>0</v>
      </c>
      <c r="P1102" s="98">
        <f>($G1102-SUM($H1102:O1102))*VLOOKUP($F1102,DRT,4,FALSE)</f>
        <v>0</v>
      </c>
      <c r="Q1102" s="98">
        <f>($G1102-SUM($H1102:P1102))*VLOOKUP($F1102,DRT,4,FALSE)</f>
        <v>0</v>
      </c>
      <c r="R1102" s="98">
        <f>($G1102-SUM($H1102:Q1102))*VLOOKUP($F1102,DRT,4,FALSE)</f>
        <v>0</v>
      </c>
      <c r="S1102" s="98">
        <f>($G1102-SUM($H1102:R1102))*VLOOKUP($F1102,DRT,4,FALSE)</f>
        <v>0</v>
      </c>
      <c r="T1102" s="98">
        <f>($G1102-SUM($H1102:S1102))*VLOOKUP($F1102,DRT,4,FALSE)</f>
        <v>0</v>
      </c>
      <c r="U1102" s="98">
        <f>($G1102-SUM($H1102:T1102))*VLOOKUP($F1102,DRT,4,FALSE)</f>
        <v>0</v>
      </c>
      <c r="V1102" s="98">
        <f>($G1102-SUM($H1102:U1102))*VLOOKUP($F1102,DRT,4,FALSE)</f>
        <v>0</v>
      </c>
      <c r="W1102" s="37">
        <f t="shared" si="384"/>
        <v>0</v>
      </c>
      <c r="Y1102"/>
    </row>
    <row r="1103" spans="1:25" x14ac:dyDescent="0.25">
      <c r="A1103" s="212"/>
      <c r="B1103" s="479"/>
      <c r="C1103" s="275"/>
      <c r="D1103" s="276" t="s">
        <v>164</v>
      </c>
      <c r="E1103" s="275"/>
      <c r="F1103" s="275"/>
      <c r="G1103" s="52"/>
      <c r="H1103" s="364"/>
      <c r="I1103" s="364"/>
      <c r="J1103" s="364"/>
      <c r="K1103" s="365"/>
      <c r="L1103" s="30"/>
      <c r="M1103" s="31"/>
      <c r="N1103" s="364"/>
      <c r="O1103" s="364"/>
      <c r="P1103" s="364"/>
      <c r="Q1103" s="364"/>
      <c r="R1103" s="364"/>
      <c r="S1103" s="364"/>
      <c r="T1103" s="364"/>
      <c r="U1103" s="364"/>
      <c r="V1103" s="365"/>
      <c r="W1103" s="366"/>
      <c r="Y1103"/>
    </row>
    <row r="1104" spans="1:25" x14ac:dyDescent="0.25">
      <c r="A1104" s="212"/>
      <c r="B1104" s="479"/>
      <c r="C1104" s="275"/>
      <c r="D1104" s="276"/>
      <c r="E1104" s="275" t="s">
        <v>165</v>
      </c>
      <c r="F1104" s="275"/>
      <c r="G1104" s="367">
        <f t="shared" ref="G1104:W1104" si="385">SUBTOTAL(9,G1105:G1110)</f>
        <v>0</v>
      </c>
      <c r="H1104" s="364">
        <f t="shared" si="385"/>
        <v>0</v>
      </c>
      <c r="I1104" s="364">
        <f t="shared" si="385"/>
        <v>0</v>
      </c>
      <c r="J1104" s="364">
        <f t="shared" si="385"/>
        <v>0</v>
      </c>
      <c r="K1104" s="365">
        <f t="shared" si="385"/>
        <v>0</v>
      </c>
      <c r="L1104" s="30">
        <f t="shared" si="385"/>
        <v>0</v>
      </c>
      <c r="M1104" s="31">
        <f t="shared" si="385"/>
        <v>0</v>
      </c>
      <c r="N1104" s="31">
        <f t="shared" si="385"/>
        <v>0</v>
      </c>
      <c r="O1104" s="31">
        <f t="shared" si="385"/>
        <v>0</v>
      </c>
      <c r="P1104" s="31">
        <f t="shared" si="385"/>
        <v>0</v>
      </c>
      <c r="Q1104" s="31">
        <f t="shared" si="385"/>
        <v>0</v>
      </c>
      <c r="R1104" s="31">
        <f t="shared" si="385"/>
        <v>0</v>
      </c>
      <c r="S1104" s="31">
        <f t="shared" si="385"/>
        <v>0</v>
      </c>
      <c r="T1104" s="31">
        <f t="shared" si="385"/>
        <v>0</v>
      </c>
      <c r="U1104" s="31">
        <f t="shared" si="385"/>
        <v>0</v>
      </c>
      <c r="V1104" s="365">
        <f t="shared" si="385"/>
        <v>0</v>
      </c>
      <c r="W1104" s="365">
        <f t="shared" si="385"/>
        <v>0</v>
      </c>
      <c r="Y1104"/>
    </row>
    <row r="1105" spans="1:25" outlineLevel="1" x14ac:dyDescent="0.25">
      <c r="A1105" s="212"/>
      <c r="B1105" s="465"/>
      <c r="C1105" s="275"/>
      <c r="D1105" s="275"/>
      <c r="E1105" s="273"/>
      <c r="F1105" s="277" t="s">
        <v>166</v>
      </c>
      <c r="G1105" s="101">
        <f t="shared" ref="G1105:G1110" si="386">G247</f>
        <v>0</v>
      </c>
      <c r="H1105" s="388">
        <f>IF(SUM($H247:H247)="","",SUM($H247:H247)*VLOOKUP($F1105,DRT,2,FALSE))</f>
        <v>0</v>
      </c>
      <c r="I1105" s="392">
        <f>IF(SUM($H247:I247)="","",(SUM($H247:I247)-SUM($H1105:H1105))*VLOOKUP($F1105,DRT,2,FALSE))</f>
        <v>0</v>
      </c>
      <c r="J1105" s="392">
        <f>IF(SUM($H247:J247)="","",(SUM($H247:J247)-SUM($H1105:I1105))*VLOOKUP($F1105,DRT,2,FALSE))</f>
        <v>0</v>
      </c>
      <c r="K1105" s="393">
        <f>IF(SUM($H247:K247)="","",(SUM($H247:K247)-SUM($H1105:J1105))*VLOOKUP($F1105,DRT,2,FALSE))</f>
        <v>0</v>
      </c>
      <c r="L1105" s="107">
        <f>IF(SUM($H247:L247)="","",(SUM($H247:L247)-SUM($H1105:K1105))*VLOOKUP($F1105,DRT,4,FALSE))</f>
        <v>0</v>
      </c>
      <c r="M1105" s="108">
        <f>IF(SUM($H247:M247)="","",(SUM($H247:M247)-SUM($H1105:L1105))*VLOOKUP($F1105,DRT,4,FALSE))</f>
        <v>0</v>
      </c>
      <c r="N1105" s="392">
        <f>IF(SUM($H247:N247)="","",(SUM($H247:N247)-SUM($H1105:M1105))*VLOOKUP($F1105,DRT,4,FALSE))</f>
        <v>0</v>
      </c>
      <c r="O1105" s="392">
        <f>IF(SUM($H247:O247)="","",(SUM($H247:O247)-SUM($H1105:N1105))*VLOOKUP($F1105,DRT,4,FALSE))</f>
        <v>0</v>
      </c>
      <c r="P1105" s="392">
        <f>IF(SUM($H247:P247)="","",(SUM($H247:P247)-SUM($H1105:O1105))*VLOOKUP($F1105,DRT,4,FALSE))</f>
        <v>0</v>
      </c>
      <c r="Q1105" s="392">
        <f>IF(SUM($H247:Q247)="","",(SUM($H247:Q247)-SUM($H1105:P1105))*VLOOKUP($F1105,DRT,4,FALSE))</f>
        <v>0</v>
      </c>
      <c r="R1105" s="392">
        <f>IF(SUM($H247:R247)="","",(SUM($H247:R247)-SUM($H1105:Q1105))*VLOOKUP($F1105,DRT,4,FALSE))</f>
        <v>0</v>
      </c>
      <c r="S1105" s="392">
        <f>IF(SUM($H247:S247)="","",(SUM($H247:S247)-SUM($H1105:R1105))*VLOOKUP($F1105,DRT,4,FALSE))</f>
        <v>0</v>
      </c>
      <c r="T1105" s="392">
        <f>IF(SUM($H247:T247)="","",(SUM($H247:T247)-SUM($H1105:S1105))*VLOOKUP($F1105,DRT,4,FALSE))</f>
        <v>0</v>
      </c>
      <c r="U1105" s="392">
        <f>IF(SUM($H247:U247)="","",(SUM($H247:U247)-SUM($H1105:T1105))*VLOOKUP($F1105,DRT,4,FALSE))</f>
        <v>0</v>
      </c>
      <c r="V1105" s="393">
        <f>IF(SUM($H247:V247)="","",(SUM($H247:V247)-SUM($H1105:U1105))*VLOOKUP($F1105,DRT,4,FALSE))</f>
        <v>0</v>
      </c>
      <c r="W1105" s="409">
        <f>G1105-SUM(H1105:V1105)</f>
        <v>0</v>
      </c>
      <c r="Y1105"/>
    </row>
    <row r="1106" spans="1:25" outlineLevel="1" x14ac:dyDescent="0.25">
      <c r="A1106" s="212"/>
      <c r="B1106" s="465"/>
      <c r="C1106" s="275"/>
      <c r="D1106" s="275"/>
      <c r="E1106" s="273"/>
      <c r="F1106" s="277" t="s">
        <v>167</v>
      </c>
      <c r="G1106" s="101">
        <f t="shared" si="386"/>
        <v>0</v>
      </c>
      <c r="H1106" s="388">
        <f>IF(SUM($H248:H248)="","",SUM($H248:H248)*VLOOKUP($F1106,DRT,2,FALSE))</f>
        <v>0</v>
      </c>
      <c r="I1106" s="392">
        <f>IF(SUM($H248:I248)="","",(SUM($H248:I248)-SUM($H1106:H1106))*VLOOKUP($F1106,DRT,2,FALSE))</f>
        <v>0</v>
      </c>
      <c r="J1106" s="392">
        <f>IF(SUM($H248:J248)="","",(SUM($H248:J248)-SUM($H1106:I1106))*VLOOKUP($F1106,DRT,2,FALSE))</f>
        <v>0</v>
      </c>
      <c r="K1106" s="393">
        <f>IF(SUM($H248:K248)="","",(SUM($H248:K248)-SUM($H1106:J1106))*VLOOKUP($F1106,DRT,2,FALSE))</f>
        <v>0</v>
      </c>
      <c r="L1106" s="107">
        <f>IF(SUM($H248:L248)="","",(SUM($H248:L248)-SUM($H1106:K1106))*VLOOKUP($F1106,DRT,4,FALSE))</f>
        <v>0</v>
      </c>
      <c r="M1106" s="108">
        <f>IF(SUM($H248:M248)="","",(SUM($H248:M248)-SUM($H1106:L1106))*VLOOKUP($F1106,DRT,4,FALSE))</f>
        <v>0</v>
      </c>
      <c r="N1106" s="392">
        <f>IF(SUM($H248:N248)="","",(SUM($H248:N248)-SUM($H1106:M1106))*VLOOKUP($F1106,DRT,4,FALSE))</f>
        <v>0</v>
      </c>
      <c r="O1106" s="392">
        <f>IF(SUM($H248:O248)="","",(SUM($H248:O248)-SUM($H1106:N1106))*VLOOKUP($F1106,DRT,4,FALSE))</f>
        <v>0</v>
      </c>
      <c r="P1106" s="392">
        <f>IF(SUM($H248:P248)="","",(SUM($H248:P248)-SUM($H1106:O1106))*VLOOKUP($F1106,DRT,4,FALSE))</f>
        <v>0</v>
      </c>
      <c r="Q1106" s="392">
        <f>IF(SUM($H248:Q248)="","",(SUM($H248:Q248)-SUM($H1106:P1106))*VLOOKUP($F1106,DRT,4,FALSE))</f>
        <v>0</v>
      </c>
      <c r="R1106" s="392">
        <f>IF(SUM($H248:R248)="","",(SUM($H248:R248)-SUM($H1106:Q1106))*VLOOKUP($F1106,DRT,4,FALSE))</f>
        <v>0</v>
      </c>
      <c r="S1106" s="392">
        <f>IF(SUM($H248:S248)="","",(SUM($H248:S248)-SUM($H1106:R1106))*VLOOKUP($F1106,DRT,4,FALSE))</f>
        <v>0</v>
      </c>
      <c r="T1106" s="392">
        <f>IF(SUM($H248:T248)="","",(SUM($H248:T248)-SUM($H1106:S1106))*VLOOKUP($F1106,DRT,4,FALSE))</f>
        <v>0</v>
      </c>
      <c r="U1106" s="392">
        <f>IF(SUM($H248:U248)="","",(SUM($H248:U248)-SUM($H1106:T1106))*VLOOKUP($F1106,DRT,4,FALSE))</f>
        <v>0</v>
      </c>
      <c r="V1106" s="393">
        <f>IF(SUM($H248:V248)="","",(SUM($H248:V248)-SUM($H1106:U1106))*VLOOKUP($F1106,DRT,4,FALSE))</f>
        <v>0</v>
      </c>
      <c r="W1106" s="409">
        <f t="shared" ref="W1106:W1117" si="387">G1106-SUM(H1106:V1106)</f>
        <v>0</v>
      </c>
      <c r="Y1106"/>
    </row>
    <row r="1107" spans="1:25" outlineLevel="1" x14ac:dyDescent="0.25">
      <c r="A1107" s="212"/>
      <c r="B1107" s="465"/>
      <c r="C1107" s="275"/>
      <c r="D1107" s="275"/>
      <c r="E1107" s="273"/>
      <c r="F1107" s="277" t="s">
        <v>168</v>
      </c>
      <c r="G1107" s="101">
        <f t="shared" si="386"/>
        <v>0</v>
      </c>
      <c r="H1107" s="388">
        <f>IF(SUM($H249:H249)="","",SUM($H249:H249)*VLOOKUP($F1107,DRT,2,FALSE))</f>
        <v>0</v>
      </c>
      <c r="I1107" s="392">
        <f>IF(SUM($H249:I249)="","",(SUM($H249:I249)-SUM($H1107:H1107))*VLOOKUP($F1107,DRT,2,FALSE))</f>
        <v>0</v>
      </c>
      <c r="J1107" s="392">
        <f>IF(SUM($H249:J249)="","",(SUM($H249:J249)-SUM($H1107:I1107))*VLOOKUP($F1107,DRT,2,FALSE))</f>
        <v>0</v>
      </c>
      <c r="K1107" s="393">
        <f>IF(SUM($H249:K249)="","",(SUM($H249:K249)-SUM($H1107:J1107))*VLOOKUP($F1107,DRT,2,FALSE))</f>
        <v>0</v>
      </c>
      <c r="L1107" s="107">
        <f>IF(SUM($H249:L249)="","",(SUM($H249:L249)-SUM($H1107:K1107))*VLOOKUP($F1107,DRT,4,FALSE))</f>
        <v>0</v>
      </c>
      <c r="M1107" s="108">
        <f>IF(SUM($H249:M249)="","",(SUM($H249:M249)-SUM($H1107:L1107))*VLOOKUP($F1107,DRT,4,FALSE))</f>
        <v>0</v>
      </c>
      <c r="N1107" s="392">
        <f>IF(SUM($H249:N249)="","",(SUM($H249:N249)-SUM($H1107:M1107))*VLOOKUP($F1107,DRT,4,FALSE))</f>
        <v>0</v>
      </c>
      <c r="O1107" s="392">
        <f>IF(SUM($H249:O249)="","",(SUM($H249:O249)-SUM($H1107:N1107))*VLOOKUP($F1107,DRT,4,FALSE))</f>
        <v>0</v>
      </c>
      <c r="P1107" s="392">
        <f>IF(SUM($H249:P249)="","",(SUM($H249:P249)-SUM($H1107:O1107))*VLOOKUP($F1107,DRT,4,FALSE))</f>
        <v>0</v>
      </c>
      <c r="Q1107" s="392">
        <f>IF(SUM($H249:Q249)="","",(SUM($H249:Q249)-SUM($H1107:P1107))*VLOOKUP($F1107,DRT,4,FALSE))</f>
        <v>0</v>
      </c>
      <c r="R1107" s="392">
        <f>IF(SUM($H249:R249)="","",(SUM($H249:R249)-SUM($H1107:Q1107))*VLOOKUP($F1107,DRT,4,FALSE))</f>
        <v>0</v>
      </c>
      <c r="S1107" s="392">
        <f>IF(SUM($H249:S249)="","",(SUM($H249:S249)-SUM($H1107:R1107))*VLOOKUP($F1107,DRT,4,FALSE))</f>
        <v>0</v>
      </c>
      <c r="T1107" s="392">
        <f>IF(SUM($H249:T249)="","",(SUM($H249:T249)-SUM($H1107:S1107))*VLOOKUP($F1107,DRT,4,FALSE))</f>
        <v>0</v>
      </c>
      <c r="U1107" s="392">
        <f>IF(SUM($H249:U249)="","",(SUM($H249:U249)-SUM($H1107:T1107))*VLOOKUP($F1107,DRT,4,FALSE))</f>
        <v>0</v>
      </c>
      <c r="V1107" s="393">
        <f>IF(SUM($H249:V249)="","",(SUM($H249:V249)-SUM($H1107:U1107))*VLOOKUP($F1107,DRT,4,FALSE))</f>
        <v>0</v>
      </c>
      <c r="W1107" s="409">
        <f t="shared" si="387"/>
        <v>0</v>
      </c>
      <c r="Y1107"/>
    </row>
    <row r="1108" spans="1:25" outlineLevel="1" x14ac:dyDescent="0.25">
      <c r="A1108" s="212"/>
      <c r="B1108" s="465"/>
      <c r="C1108" s="273"/>
      <c r="D1108" s="273"/>
      <c r="E1108" s="273"/>
      <c r="F1108" s="277" t="s">
        <v>169</v>
      </c>
      <c r="G1108" s="101">
        <f t="shared" si="386"/>
        <v>0</v>
      </c>
      <c r="H1108" s="388">
        <f>IF(SUM($H250:H250)="","",SUM($H250:H250)*VLOOKUP($F1108,DRT,2,FALSE))</f>
        <v>0</v>
      </c>
      <c r="I1108" s="392">
        <f>IF(SUM($H250:I250)="","",(SUM($H250:I250)-SUM($H1108:H1108))*VLOOKUP($F1108,DRT,2,FALSE))</f>
        <v>0</v>
      </c>
      <c r="J1108" s="392">
        <f>IF(SUM($H250:J250)="","",(SUM($H250:J250)-SUM($H1108:I1108))*VLOOKUP($F1108,DRT,2,FALSE))</f>
        <v>0</v>
      </c>
      <c r="K1108" s="393">
        <f>IF(SUM($H250:K250)="","",(SUM($H250:K250)-SUM($H1108:J1108))*VLOOKUP($F1108,DRT,2,FALSE))</f>
        <v>0</v>
      </c>
      <c r="L1108" s="107">
        <f>IF(SUM($H250:L250)="","",(SUM($H250:L250)-SUM($H1108:K1108))*VLOOKUP($F1108,DRT,4,FALSE))</f>
        <v>0</v>
      </c>
      <c r="M1108" s="108">
        <f>IF(SUM($H250:M250)="","",(SUM($H250:M250)-SUM($H1108:L1108))*VLOOKUP($F1108,DRT,4,FALSE))</f>
        <v>0</v>
      </c>
      <c r="N1108" s="392">
        <f>IF(SUM($H250:N250)="","",(SUM($H250:N250)-SUM($H1108:M1108))*VLOOKUP($F1108,DRT,4,FALSE))</f>
        <v>0</v>
      </c>
      <c r="O1108" s="392">
        <f>IF(SUM($H250:O250)="","",(SUM($H250:O250)-SUM($H1108:N1108))*VLOOKUP($F1108,DRT,4,FALSE))</f>
        <v>0</v>
      </c>
      <c r="P1108" s="392">
        <f>IF(SUM($H250:P250)="","",(SUM($H250:P250)-SUM($H1108:O1108))*VLOOKUP($F1108,DRT,4,FALSE))</f>
        <v>0</v>
      </c>
      <c r="Q1108" s="392">
        <f>IF(SUM($H250:Q250)="","",(SUM($H250:Q250)-SUM($H1108:P1108))*VLOOKUP($F1108,DRT,4,FALSE))</f>
        <v>0</v>
      </c>
      <c r="R1108" s="392">
        <f>IF(SUM($H250:R250)="","",(SUM($H250:R250)-SUM($H1108:Q1108))*VLOOKUP($F1108,DRT,4,FALSE))</f>
        <v>0</v>
      </c>
      <c r="S1108" s="392">
        <f>IF(SUM($H250:S250)="","",(SUM($H250:S250)-SUM($H1108:R1108))*VLOOKUP($F1108,DRT,4,FALSE))</f>
        <v>0</v>
      </c>
      <c r="T1108" s="392">
        <f>IF(SUM($H250:T250)="","",(SUM($H250:T250)-SUM($H1108:S1108))*VLOOKUP($F1108,DRT,4,FALSE))</f>
        <v>0</v>
      </c>
      <c r="U1108" s="392">
        <f>IF(SUM($H250:U250)="","",(SUM($H250:U250)-SUM($H1108:T1108))*VLOOKUP($F1108,DRT,4,FALSE))</f>
        <v>0</v>
      </c>
      <c r="V1108" s="393">
        <f>IF(SUM($H250:V250)="","",(SUM($H250:V250)-SUM($H1108:U1108))*VLOOKUP($F1108,DRT,4,FALSE))</f>
        <v>0</v>
      </c>
      <c r="W1108" s="409">
        <f t="shared" si="387"/>
        <v>0</v>
      </c>
      <c r="Y1108"/>
    </row>
    <row r="1109" spans="1:25" outlineLevel="1" x14ac:dyDescent="0.25">
      <c r="A1109" s="212"/>
      <c r="B1109" s="465"/>
      <c r="C1109" s="273"/>
      <c r="D1109" s="273"/>
      <c r="E1109" s="273"/>
      <c r="F1109" s="274" t="s">
        <v>170</v>
      </c>
      <c r="G1109" s="101">
        <f t="shared" si="386"/>
        <v>0</v>
      </c>
      <c r="H1109" s="388">
        <f>IF(SUM($H251:H251)="","",SUM($H251:H251)*VLOOKUP($F1109,DRT,2,FALSE))</f>
        <v>0</v>
      </c>
      <c r="I1109" s="392">
        <f>IF(SUM($H251:I251)="","",(SUM($H251:I251)-SUM($H1109:H1109))*VLOOKUP($F1109,DRT,2,FALSE))</f>
        <v>0</v>
      </c>
      <c r="J1109" s="392">
        <f>IF(SUM($H251:J251)="","",(SUM($H251:J251)-SUM($H1109:I1109))*VLOOKUP($F1109,DRT,2,FALSE))</f>
        <v>0</v>
      </c>
      <c r="K1109" s="393">
        <f>IF(SUM($H251:K251)="","",(SUM($H251:K251)-SUM($H1109:J1109))*VLOOKUP($F1109,DRT,2,FALSE))</f>
        <v>0</v>
      </c>
      <c r="L1109" s="107">
        <f>IF(SUM($H251:L251)="","",(SUM($H251:L251)-SUM($H1109:K1109))*VLOOKUP($F1109,DRT,4,FALSE))</f>
        <v>0</v>
      </c>
      <c r="M1109" s="108">
        <f>IF(SUM($H251:M251)="","",(SUM($H251:M251)-SUM($H1109:L1109))*VLOOKUP($F1109,DRT,4,FALSE))</f>
        <v>0</v>
      </c>
      <c r="N1109" s="392">
        <f>IF(SUM($H251:N251)="","",(SUM($H251:N251)-SUM($H1109:M1109))*VLOOKUP($F1109,DRT,4,FALSE))</f>
        <v>0</v>
      </c>
      <c r="O1109" s="392">
        <f>IF(SUM($H251:O251)="","",(SUM($H251:O251)-SUM($H1109:N1109))*VLOOKUP($F1109,DRT,4,FALSE))</f>
        <v>0</v>
      </c>
      <c r="P1109" s="392">
        <f>IF(SUM($H251:P251)="","",(SUM($H251:P251)-SUM($H1109:O1109))*VLOOKUP($F1109,DRT,4,FALSE))</f>
        <v>0</v>
      </c>
      <c r="Q1109" s="392">
        <f>IF(SUM($H251:Q251)="","",(SUM($H251:Q251)-SUM($H1109:P1109))*VLOOKUP($F1109,DRT,4,FALSE))</f>
        <v>0</v>
      </c>
      <c r="R1109" s="392">
        <f>IF(SUM($H251:R251)="","",(SUM($H251:R251)-SUM($H1109:Q1109))*VLOOKUP($F1109,DRT,4,FALSE))</f>
        <v>0</v>
      </c>
      <c r="S1109" s="392">
        <f>IF(SUM($H251:S251)="","",(SUM($H251:S251)-SUM($H1109:R1109))*VLOOKUP($F1109,DRT,4,FALSE))</f>
        <v>0</v>
      </c>
      <c r="T1109" s="392">
        <f>IF(SUM($H251:T251)="","",(SUM($H251:T251)-SUM($H1109:S1109))*VLOOKUP($F1109,DRT,4,FALSE))</f>
        <v>0</v>
      </c>
      <c r="U1109" s="392">
        <f>IF(SUM($H251:U251)="","",(SUM($H251:U251)-SUM($H1109:T1109))*VLOOKUP($F1109,DRT,4,FALSE))</f>
        <v>0</v>
      </c>
      <c r="V1109" s="393">
        <f>IF(SUM($H251:V251)="","",(SUM($H251:V251)-SUM($H1109:U1109))*VLOOKUP($F1109,DRT,4,FALSE))</f>
        <v>0</v>
      </c>
      <c r="W1109" s="409">
        <f t="shared" si="387"/>
        <v>0</v>
      </c>
      <c r="Y1109"/>
    </row>
    <row r="1110" spans="1:25" outlineLevel="1" x14ac:dyDescent="0.25">
      <c r="A1110" s="212"/>
      <c r="B1110" s="465"/>
      <c r="C1110" s="273"/>
      <c r="D1110" s="273"/>
      <c r="E1110" s="273"/>
      <c r="F1110" s="274" t="s">
        <v>171</v>
      </c>
      <c r="G1110" s="101">
        <f t="shared" si="386"/>
        <v>0</v>
      </c>
      <c r="H1110" s="388">
        <f>IF(SUM($H252:H252)="","",SUM($H252:H252)*VLOOKUP($F1110,DRT,2,FALSE))</f>
        <v>0</v>
      </c>
      <c r="I1110" s="392">
        <f>IF(SUM($H252:I252)="","",(SUM($H252:I252)-SUM($H1110:H1110))*VLOOKUP($F1110,DRT,2,FALSE))</f>
        <v>0</v>
      </c>
      <c r="J1110" s="392">
        <f>IF(SUM($H252:J252)="","",(SUM($H252:J252)-SUM($H1110:I1110))*VLOOKUP($F1110,DRT,2,FALSE))</f>
        <v>0</v>
      </c>
      <c r="K1110" s="393">
        <f>IF(SUM($H252:K252)="","",(SUM($H252:K252)-SUM($H1110:J1110))*VLOOKUP($F1110,DRT,2,FALSE))</f>
        <v>0</v>
      </c>
      <c r="L1110" s="107">
        <f>IF(SUM($H252:L252)="","",(SUM($H252:L252)-SUM($H1110:K1110))*VLOOKUP($F1110,DRT,4,FALSE))</f>
        <v>0</v>
      </c>
      <c r="M1110" s="108">
        <f>IF(SUM($H252:M252)="","",(SUM($H252:M252)-SUM($H1110:L1110))*VLOOKUP($F1110,DRT,4,FALSE))</f>
        <v>0</v>
      </c>
      <c r="N1110" s="392">
        <f>IF(SUM($H252:N252)="","",(SUM($H252:N252)-SUM($H1110:M1110))*VLOOKUP($F1110,DRT,4,FALSE))</f>
        <v>0</v>
      </c>
      <c r="O1110" s="392">
        <f>IF(SUM($H252:O252)="","",(SUM($H252:O252)-SUM($H1110:N1110))*VLOOKUP($F1110,DRT,4,FALSE))</f>
        <v>0</v>
      </c>
      <c r="P1110" s="392">
        <f>IF(SUM($H252:P252)="","",(SUM($H252:P252)-SUM($H1110:O1110))*VLOOKUP($F1110,DRT,4,FALSE))</f>
        <v>0</v>
      </c>
      <c r="Q1110" s="392">
        <f>IF(SUM($H252:Q252)="","",(SUM($H252:Q252)-SUM($H1110:P1110))*VLOOKUP($F1110,DRT,4,FALSE))</f>
        <v>0</v>
      </c>
      <c r="R1110" s="392">
        <f>IF(SUM($H252:R252)="","",(SUM($H252:R252)-SUM($H1110:Q1110))*VLOOKUP($F1110,DRT,4,FALSE))</f>
        <v>0</v>
      </c>
      <c r="S1110" s="392">
        <f>IF(SUM($H252:S252)="","",(SUM($H252:S252)-SUM($H1110:R1110))*VLOOKUP($F1110,DRT,4,FALSE))</f>
        <v>0</v>
      </c>
      <c r="T1110" s="392">
        <f>IF(SUM($H252:T252)="","",(SUM($H252:T252)-SUM($H1110:S1110))*VLOOKUP($F1110,DRT,4,FALSE))</f>
        <v>0</v>
      </c>
      <c r="U1110" s="392">
        <f>IF(SUM($H252:U252)="","",(SUM($H252:U252)-SUM($H1110:T1110))*VLOOKUP($F1110,DRT,4,FALSE))</f>
        <v>0</v>
      </c>
      <c r="V1110" s="393">
        <f>IF(SUM($H252:V252)="","",(SUM($H252:V252)-SUM($H1110:U1110))*VLOOKUP($F1110,DRT,4,FALSE))</f>
        <v>0</v>
      </c>
      <c r="W1110" s="409">
        <f t="shared" si="387"/>
        <v>0</v>
      </c>
      <c r="Y1110"/>
    </row>
    <row r="1111" spans="1:25" x14ac:dyDescent="0.25">
      <c r="A1111" s="212"/>
      <c r="B1111" s="465"/>
      <c r="C1111" s="273"/>
      <c r="D1111" s="273"/>
      <c r="E1111" s="273" t="s">
        <v>172</v>
      </c>
      <c r="F1111" s="275"/>
      <c r="G1111" s="367">
        <f t="shared" ref="G1111:W1111" si="388">SUBTOTAL(9,G1112:G1117)</f>
        <v>0</v>
      </c>
      <c r="H1111" s="364">
        <f t="shared" si="388"/>
        <v>0</v>
      </c>
      <c r="I1111" s="364">
        <f t="shared" si="388"/>
        <v>0</v>
      </c>
      <c r="J1111" s="364">
        <f t="shared" si="388"/>
        <v>0</v>
      </c>
      <c r="K1111" s="365">
        <f t="shared" si="388"/>
        <v>0</v>
      </c>
      <c r="L1111" s="30">
        <f t="shared" si="388"/>
        <v>0</v>
      </c>
      <c r="M1111" s="31">
        <f t="shared" si="388"/>
        <v>0</v>
      </c>
      <c r="N1111" s="31">
        <f t="shared" si="388"/>
        <v>0</v>
      </c>
      <c r="O1111" s="31">
        <f t="shared" si="388"/>
        <v>0</v>
      </c>
      <c r="P1111" s="31">
        <f t="shared" si="388"/>
        <v>0</v>
      </c>
      <c r="Q1111" s="31">
        <f t="shared" si="388"/>
        <v>0</v>
      </c>
      <c r="R1111" s="31">
        <f t="shared" si="388"/>
        <v>0</v>
      </c>
      <c r="S1111" s="31">
        <f t="shared" si="388"/>
        <v>0</v>
      </c>
      <c r="T1111" s="31">
        <f t="shared" si="388"/>
        <v>0</v>
      </c>
      <c r="U1111" s="31">
        <f t="shared" si="388"/>
        <v>0</v>
      </c>
      <c r="V1111" s="365">
        <f t="shared" si="388"/>
        <v>0</v>
      </c>
      <c r="W1111" s="365">
        <f t="shared" si="388"/>
        <v>0</v>
      </c>
      <c r="Y1111"/>
    </row>
    <row r="1112" spans="1:25" outlineLevel="1" x14ac:dyDescent="0.25">
      <c r="A1112" s="212"/>
      <c r="B1112" s="465"/>
      <c r="C1112" s="273"/>
      <c r="D1112" s="273"/>
      <c r="E1112" s="273"/>
      <c r="F1112" s="274" t="s">
        <v>173</v>
      </c>
      <c r="G1112" s="101">
        <f t="shared" ref="G1112:G1117" si="389">G254</f>
        <v>0</v>
      </c>
      <c r="H1112" s="388">
        <f t="shared" ref="H1112:K1117" si="390">IF(H254="",0,H254*VLOOKUP($F1112,DRT,3,FALSE))</f>
        <v>0</v>
      </c>
      <c r="I1112" s="392">
        <f t="shared" si="390"/>
        <v>0</v>
      </c>
      <c r="J1112" s="392">
        <f t="shared" si="390"/>
        <v>0</v>
      </c>
      <c r="K1112" s="393">
        <f t="shared" si="390"/>
        <v>0</v>
      </c>
      <c r="L1112" s="105">
        <f>(SUM($H254:$L254)-SUM($H1112:K1112))*VLOOKUP($F1112,DRT,4,FALSE)</f>
        <v>0</v>
      </c>
      <c r="M1112" s="98">
        <f>(SUM($H254:$L254)-SUM($H1112:L1112))*VLOOKUP($F1112,DRT,4,FALSE)</f>
        <v>0</v>
      </c>
      <c r="N1112" s="98">
        <f>(SUM($H254:$L254)-SUM($H1112:M1112))*VLOOKUP($F1112,DRT,4,FALSE)</f>
        <v>0</v>
      </c>
      <c r="O1112" s="98">
        <f>(SUM($H254:$L254)-SUM($H1112:N1112))*VLOOKUP($F1112,DRT,4,FALSE)</f>
        <v>0</v>
      </c>
      <c r="P1112" s="98">
        <f>(SUM($H254:$L254)-SUM($H1112:O1112))*VLOOKUP($F1112,DRT,4,FALSE)</f>
        <v>0</v>
      </c>
      <c r="Q1112" s="98">
        <f>(SUM($H254:$L254)-SUM($H1112:P1112))*VLOOKUP($F1112,DRT,4,FALSE)</f>
        <v>0</v>
      </c>
      <c r="R1112" s="98">
        <f>(SUM($H254:$L254)-SUM($H1112:Q1112))*VLOOKUP($F1112,DRT,4,FALSE)</f>
        <v>0</v>
      </c>
      <c r="S1112" s="98">
        <f>(SUM($H254:$L254)-SUM($H1112:R1112))*VLOOKUP($F1112,DRT,4,FALSE)</f>
        <v>0</v>
      </c>
      <c r="T1112" s="98">
        <f>(SUM($H254:$L254)-SUM($H1112:S1112))*VLOOKUP($F1112,DRT,4,FALSE)</f>
        <v>0</v>
      </c>
      <c r="U1112" s="98">
        <f>(SUM($H254:$L254)-SUM($H1112:T1112))*VLOOKUP($F1112,DRT,4,FALSE)</f>
        <v>0</v>
      </c>
      <c r="V1112" s="106">
        <f>(SUM($H254:$L254)-SUM($H1112:U1112))*VLOOKUP($F1112,DRT,4,FALSE)</f>
        <v>0</v>
      </c>
      <c r="W1112" s="37">
        <f t="shared" si="387"/>
        <v>0</v>
      </c>
      <c r="Y1112"/>
    </row>
    <row r="1113" spans="1:25" outlineLevel="1" x14ac:dyDescent="0.25">
      <c r="A1113" s="212"/>
      <c r="B1113" s="465"/>
      <c r="C1113" s="273"/>
      <c r="D1113" s="273"/>
      <c r="E1113" s="273"/>
      <c r="F1113" s="274" t="s">
        <v>174</v>
      </c>
      <c r="G1113" s="101">
        <f t="shared" si="389"/>
        <v>0</v>
      </c>
      <c r="H1113" s="388">
        <f t="shared" si="390"/>
        <v>0</v>
      </c>
      <c r="I1113" s="392">
        <f t="shared" si="390"/>
        <v>0</v>
      </c>
      <c r="J1113" s="392">
        <f t="shared" si="390"/>
        <v>0</v>
      </c>
      <c r="K1113" s="393">
        <f t="shared" si="390"/>
        <v>0</v>
      </c>
      <c r="L1113" s="391">
        <f>IF(L255="",0,L255*VLOOKUP($F1113,DRT,4,FALSE))</f>
        <v>0</v>
      </c>
      <c r="M1113" s="98">
        <f>(SUM($H255:$K255,M255)-SUM($H1113:$K1113))*VLOOKUP($F1113,DRT,4,FALSE)</f>
        <v>0</v>
      </c>
      <c r="N1113" s="98">
        <f>($L255-$L1113)*VLOOKUP($F1113,DRT,4,FALSE)</f>
        <v>0</v>
      </c>
      <c r="O1113" s="98">
        <f>(SUM($H255:$K255,M255)-SUM($H1113:$K1113)-$M1113)*VLOOKUP($F1113,DRT,4,FALSE)</f>
        <v>0</v>
      </c>
      <c r="P1113" s="98">
        <f>($L255-$L1113-$N1113)*VLOOKUP($F1113,DRT,4,FALSE)</f>
        <v>0</v>
      </c>
      <c r="Q1113" s="98">
        <f>(SUM($H255:$K255,M255)-SUM($H1113:$K1113)-$M1113-$O1113)*VLOOKUP($F1113,DRT,4,FALSE)</f>
        <v>0</v>
      </c>
      <c r="R1113" s="98">
        <f>($L255-$L1113-$N1113-$P1113)*VLOOKUP($F1113,DRT,4,FALSE)</f>
        <v>0</v>
      </c>
      <c r="S1113" s="98">
        <f>(SUM($H255:$K255,M255)-SUM($H1113:$K1113)-$M1113-$O1113-$Q1113)*VLOOKUP($F1113,DRT,4,FALSE)</f>
        <v>0</v>
      </c>
      <c r="T1113" s="98">
        <f>($L255-$L1113-$N1113-$P1113-$R1113)*VLOOKUP($F1113,DRT,4,FALSE)</f>
        <v>0</v>
      </c>
      <c r="U1113" s="98">
        <f>(SUM($H255:$K255,M255)-SUM($H1113:$K1113)-$M1113-$O1113-$Q1113-$S1113)*VLOOKUP($F1113,DRT,4,FALSE)</f>
        <v>0</v>
      </c>
      <c r="V1113" s="106">
        <f>($L255-$L1113-$N1113-$P1113-$R1113-$T1113)*VLOOKUP($F1113,DRT,4,FALSE)</f>
        <v>0</v>
      </c>
      <c r="W1113" s="37">
        <f t="shared" si="387"/>
        <v>0</v>
      </c>
      <c r="Y1113"/>
    </row>
    <row r="1114" spans="1:25" outlineLevel="1" x14ac:dyDescent="0.25">
      <c r="A1114" s="212"/>
      <c r="B1114" s="465"/>
      <c r="C1114" s="273"/>
      <c r="D1114" s="273"/>
      <c r="E1114" s="273"/>
      <c r="F1114" s="274" t="s">
        <v>175</v>
      </c>
      <c r="G1114" s="101">
        <f t="shared" si="389"/>
        <v>0</v>
      </c>
      <c r="H1114" s="388">
        <f t="shared" si="390"/>
        <v>0</v>
      </c>
      <c r="I1114" s="392">
        <f t="shared" si="390"/>
        <v>0</v>
      </c>
      <c r="J1114" s="392">
        <f t="shared" si="390"/>
        <v>0</v>
      </c>
      <c r="K1114" s="393">
        <f t="shared" si="390"/>
        <v>0</v>
      </c>
      <c r="L1114" s="391">
        <f>IF(L256="",0,L256*VLOOKUP($F1114,DRT,4,FALSE))</f>
        <v>0</v>
      </c>
      <c r="M1114" s="98">
        <f>IF(M256="",0,M256*VLOOKUP($F1114,DRT,4,FALSE))</f>
        <v>0</v>
      </c>
      <c r="N1114" s="98">
        <f>(SUM($H256:$K256,N256)-SUM($H1114:$K1114))*VLOOKUP($F1114,DRT,4,FALSE)</f>
        <v>0</v>
      </c>
      <c r="O1114" s="98">
        <f>($L256+$O256-$L1114)*VLOOKUP($F1114,DRT,4,FALSE)</f>
        <v>0</v>
      </c>
      <c r="P1114" s="98">
        <f>($M256-$M1114)*VLOOKUP($F1114,DRT,4,FALSE)</f>
        <v>0</v>
      </c>
      <c r="Q1114" s="98">
        <f>(SUM($H256:$K256,N256)-SUM($H1114:$K1114)-N1114)*VLOOKUP($F1114,DRT,4,FALSE)</f>
        <v>0</v>
      </c>
      <c r="R1114" s="98">
        <f>($L256+$O256-$L1114-$O1114)*VLOOKUP($F1114,DRT,4,FALSE)</f>
        <v>0</v>
      </c>
      <c r="S1114" s="98">
        <f>($M256-$M1114-$P1114)*VLOOKUP($F1114,DRT,4,FALSE)</f>
        <v>0</v>
      </c>
      <c r="T1114" s="98">
        <f>(SUM($H256:$K256,N256)-SUM($H1114:$K1114)-$N1114-$Q1114)*VLOOKUP($F1114,DRT,4,FALSE)</f>
        <v>0</v>
      </c>
      <c r="U1114" s="98">
        <f>($L256+O256-$L1114-$O1114-$R1114)*VLOOKUP($F1114,DRT,4,FALSE)</f>
        <v>0</v>
      </c>
      <c r="V1114" s="106">
        <f>($M256-$M1114-$P1114-$S1114)*VLOOKUP($F1114,DRT,4,FALSE)</f>
        <v>0</v>
      </c>
      <c r="W1114" s="37">
        <f t="shared" si="387"/>
        <v>0</v>
      </c>
      <c r="Y1114"/>
    </row>
    <row r="1115" spans="1:25" outlineLevel="1" x14ac:dyDescent="0.25">
      <c r="A1115" s="212"/>
      <c r="B1115" s="465"/>
      <c r="C1115" s="273"/>
      <c r="D1115" s="273"/>
      <c r="E1115" s="273"/>
      <c r="F1115" s="274" t="s">
        <v>176</v>
      </c>
      <c r="G1115" s="101">
        <f t="shared" si="389"/>
        <v>0</v>
      </c>
      <c r="H1115" s="388">
        <f t="shared" si="390"/>
        <v>0</v>
      </c>
      <c r="I1115" s="392">
        <f t="shared" si="390"/>
        <v>0</v>
      </c>
      <c r="J1115" s="392">
        <f t="shared" si="390"/>
        <v>0</v>
      </c>
      <c r="K1115" s="393">
        <f t="shared" si="390"/>
        <v>0</v>
      </c>
      <c r="L1115" s="391">
        <f>IF(L257="",0,L257*VLOOKUP($F1115,DRT,4,FALSE))</f>
        <v>0</v>
      </c>
      <c r="M1115" s="98">
        <f>IF(M257="",0,M257*VLOOKUP($F1115,DRT,4,FALSE))</f>
        <v>0</v>
      </c>
      <c r="N1115" s="98">
        <f t="shared" ref="N1115:P1117" si="391">IF(N257="",0,N257*VLOOKUP($F1115,DRT,4,FALSE))</f>
        <v>0</v>
      </c>
      <c r="O1115" s="98">
        <f t="shared" si="391"/>
        <v>0</v>
      </c>
      <c r="P1115" s="98">
        <f t="shared" si="391"/>
        <v>0</v>
      </c>
      <c r="Q1115" s="98">
        <f>(SUM($H257:$K257,Q257)-SUM($H1115:$K1115))*VLOOKUP($F1115,DRT,4,FALSE)</f>
        <v>0</v>
      </c>
      <c r="R1115" s="98">
        <f>($L257+R257-$L1115)*VLOOKUP($F1115,DRT,4,FALSE)</f>
        <v>0</v>
      </c>
      <c r="S1115" s="98">
        <f>($M257+S257-$M1115)*VLOOKUP($F1115,DRT,4,FALSE)</f>
        <v>0</v>
      </c>
      <c r="T1115" s="98">
        <f>($N257-$N1115)*VLOOKUP($F1115,DRT,4,FALSE)</f>
        <v>0</v>
      </c>
      <c r="U1115" s="98">
        <f>($O257-$O1115)*VLOOKUP($F1115,DRT,4,FALSE)</f>
        <v>0</v>
      </c>
      <c r="V1115" s="106">
        <f>($P257-$P1115)*VLOOKUP($F1115,DRT,4,FALSE)</f>
        <v>0</v>
      </c>
      <c r="W1115" s="37">
        <f t="shared" si="387"/>
        <v>0</v>
      </c>
      <c r="Y1115"/>
    </row>
    <row r="1116" spans="1:25" outlineLevel="1" x14ac:dyDescent="0.25">
      <c r="A1116" s="212"/>
      <c r="B1116" s="465"/>
      <c r="C1116" s="273"/>
      <c r="D1116" s="273"/>
      <c r="E1116" s="273"/>
      <c r="F1116" s="274" t="s">
        <v>177</v>
      </c>
      <c r="G1116" s="101">
        <f t="shared" si="389"/>
        <v>0</v>
      </c>
      <c r="H1116" s="388">
        <f t="shared" si="390"/>
        <v>0</v>
      </c>
      <c r="I1116" s="392">
        <f t="shared" si="390"/>
        <v>0</v>
      </c>
      <c r="J1116" s="392">
        <f t="shared" si="390"/>
        <v>0</v>
      </c>
      <c r="K1116" s="393">
        <f t="shared" si="390"/>
        <v>0</v>
      </c>
      <c r="L1116" s="391">
        <f>IF(L258="",0,L258*VLOOKUP($F1116,DRT,4,FALSE))</f>
        <v>0</v>
      </c>
      <c r="M1116" s="98">
        <f>IF(M258="",0,M258*VLOOKUP($F1116,DRT,4,FALSE))</f>
        <v>0</v>
      </c>
      <c r="N1116" s="98">
        <f t="shared" si="391"/>
        <v>0</v>
      </c>
      <c r="O1116" s="98">
        <f t="shared" si="391"/>
        <v>0</v>
      </c>
      <c r="P1116" s="98">
        <f t="shared" si="391"/>
        <v>0</v>
      </c>
      <c r="Q1116" s="98">
        <f t="shared" ref="Q1116:V1117" si="392">IF(Q258="",0,Q258*VLOOKUP($F1116,DRT,4,FALSE))</f>
        <v>0</v>
      </c>
      <c r="R1116" s="98">
        <f t="shared" si="392"/>
        <v>0</v>
      </c>
      <c r="S1116" s="98">
        <f t="shared" si="392"/>
        <v>0</v>
      </c>
      <c r="T1116" s="98">
        <f t="shared" si="392"/>
        <v>0</v>
      </c>
      <c r="U1116" s="98">
        <f t="shared" si="392"/>
        <v>0</v>
      </c>
      <c r="V1116" s="106">
        <f t="shared" si="392"/>
        <v>0</v>
      </c>
      <c r="W1116" s="37">
        <f t="shared" si="387"/>
        <v>0</v>
      </c>
      <c r="Y1116"/>
    </row>
    <row r="1117" spans="1:25" outlineLevel="1" x14ac:dyDescent="0.25">
      <c r="A1117" s="212"/>
      <c r="B1117" s="465"/>
      <c r="C1117" s="273"/>
      <c r="D1117" s="273"/>
      <c r="E1117" s="273"/>
      <c r="F1117" s="274" t="s">
        <v>178</v>
      </c>
      <c r="G1117" s="101">
        <f t="shared" si="389"/>
        <v>0</v>
      </c>
      <c r="H1117" s="388">
        <f t="shared" si="390"/>
        <v>0</v>
      </c>
      <c r="I1117" s="392">
        <f t="shared" si="390"/>
        <v>0</v>
      </c>
      <c r="J1117" s="392">
        <f t="shared" si="390"/>
        <v>0</v>
      </c>
      <c r="K1117" s="393">
        <f t="shared" si="390"/>
        <v>0</v>
      </c>
      <c r="L1117" s="105">
        <f>IF(L259="",0,L259*VLOOKUP($F1117,DRT,4,FALSE))</f>
        <v>0</v>
      </c>
      <c r="M1117" s="392">
        <f>IF(M259="",0,M259*VLOOKUP($F1117,DRT,4,FALSE))</f>
        <v>0</v>
      </c>
      <c r="N1117" s="98">
        <f t="shared" si="391"/>
        <v>0</v>
      </c>
      <c r="O1117" s="98">
        <f t="shared" si="391"/>
        <v>0</v>
      </c>
      <c r="P1117" s="98">
        <f t="shared" si="391"/>
        <v>0</v>
      </c>
      <c r="Q1117" s="98">
        <f t="shared" si="392"/>
        <v>0</v>
      </c>
      <c r="R1117" s="98">
        <f t="shared" si="392"/>
        <v>0</v>
      </c>
      <c r="S1117" s="98">
        <f t="shared" si="392"/>
        <v>0</v>
      </c>
      <c r="T1117" s="98">
        <f t="shared" si="392"/>
        <v>0</v>
      </c>
      <c r="U1117" s="98">
        <f t="shared" si="392"/>
        <v>0</v>
      </c>
      <c r="V1117" s="106">
        <f t="shared" si="392"/>
        <v>0</v>
      </c>
      <c r="W1117" s="37">
        <f t="shared" si="387"/>
        <v>0</v>
      </c>
      <c r="Y1117"/>
    </row>
    <row r="1118" spans="1:25" x14ac:dyDescent="0.25">
      <c r="A1118" s="212"/>
      <c r="B1118" s="465"/>
      <c r="C1118" s="273"/>
      <c r="D1118" s="273"/>
      <c r="E1118" s="273" t="s">
        <v>179</v>
      </c>
      <c r="F1118" s="275"/>
      <c r="G1118" s="367">
        <f t="shared" ref="G1118:W1118" si="393">SUBTOTAL(9,G1119:G1124)</f>
        <v>0</v>
      </c>
      <c r="H1118" s="364">
        <f t="shared" si="393"/>
        <v>0</v>
      </c>
      <c r="I1118" s="364">
        <f t="shared" si="393"/>
        <v>0</v>
      </c>
      <c r="J1118" s="364">
        <f t="shared" si="393"/>
        <v>0</v>
      </c>
      <c r="K1118" s="365">
        <f t="shared" si="393"/>
        <v>0</v>
      </c>
      <c r="L1118" s="30">
        <f t="shared" si="393"/>
        <v>0</v>
      </c>
      <c r="M1118" s="31">
        <f t="shared" si="393"/>
        <v>0</v>
      </c>
      <c r="N1118" s="31">
        <f t="shared" si="393"/>
        <v>0</v>
      </c>
      <c r="O1118" s="31">
        <f t="shared" si="393"/>
        <v>0</v>
      </c>
      <c r="P1118" s="31">
        <f t="shared" si="393"/>
        <v>0</v>
      </c>
      <c r="Q1118" s="31">
        <f t="shared" si="393"/>
        <v>0</v>
      </c>
      <c r="R1118" s="31">
        <f t="shared" si="393"/>
        <v>0</v>
      </c>
      <c r="S1118" s="31">
        <f t="shared" si="393"/>
        <v>0</v>
      </c>
      <c r="T1118" s="31">
        <f t="shared" si="393"/>
        <v>0</v>
      </c>
      <c r="U1118" s="31">
        <f t="shared" si="393"/>
        <v>0</v>
      </c>
      <c r="V1118" s="365">
        <f t="shared" si="393"/>
        <v>0</v>
      </c>
      <c r="W1118" s="365">
        <f t="shared" si="393"/>
        <v>0</v>
      </c>
      <c r="Y1118"/>
    </row>
    <row r="1119" spans="1:25" outlineLevel="1" x14ac:dyDescent="0.25">
      <c r="A1119" s="212"/>
      <c r="B1119" s="465"/>
      <c r="C1119" s="273"/>
      <c r="D1119" s="273"/>
      <c r="E1119" s="273"/>
      <c r="F1119" s="274" t="s">
        <v>180</v>
      </c>
      <c r="G1119" s="101">
        <f t="shared" ref="G1119:G1124" si="394">G261</f>
        <v>0</v>
      </c>
      <c r="H1119" s="388">
        <f t="shared" ref="H1119:K1124" si="395">IF(H261="",0,H261*VLOOKUP($F1119,DRT,3,FALSE))</f>
        <v>0</v>
      </c>
      <c r="I1119" s="392">
        <f t="shared" si="395"/>
        <v>0</v>
      </c>
      <c r="J1119" s="392">
        <f t="shared" si="395"/>
        <v>0</v>
      </c>
      <c r="K1119" s="393">
        <f t="shared" si="395"/>
        <v>0</v>
      </c>
      <c r="L1119" s="105">
        <f>(SUM($H261:$L261)-SUM($H1119:K1119))*VLOOKUP($F1119,DRT,4,FALSE)</f>
        <v>0</v>
      </c>
      <c r="M1119" s="98">
        <f>(SUM($H261:$L261)-SUM($H1119:L1119))*VLOOKUP($F1119,DRT,4,FALSE)</f>
        <v>0</v>
      </c>
      <c r="N1119" s="98">
        <f>(SUM($H261:$L261)-SUM($H1119:M1119))*VLOOKUP($F1119,DRT,4,FALSE)</f>
        <v>0</v>
      </c>
      <c r="O1119" s="98">
        <f>(SUM($H261:$L261)-SUM($H1119:N1119))*VLOOKUP($F1119,DRT,4,FALSE)</f>
        <v>0</v>
      </c>
      <c r="P1119" s="98">
        <f>(SUM($H261:$L261)-SUM($H1119:O1119))*VLOOKUP($F1119,DRT,4,FALSE)</f>
        <v>0</v>
      </c>
      <c r="Q1119" s="98">
        <f>(SUM($H261:$L261)-SUM($H1119:P1119))*VLOOKUP($F1119,DRT,4,FALSE)</f>
        <v>0</v>
      </c>
      <c r="R1119" s="98">
        <f>(SUM($H261:$L261)-SUM($H1119:Q1119))*VLOOKUP($F1119,DRT,4,FALSE)</f>
        <v>0</v>
      </c>
      <c r="S1119" s="98">
        <f>(SUM($H261:$L261)-SUM($H1119:R1119))*VLOOKUP($F1119,DRT,4,FALSE)</f>
        <v>0</v>
      </c>
      <c r="T1119" s="98">
        <f>(SUM($H261:$L261)-SUM($H1119:S1119))*VLOOKUP($F1119,DRT,4,FALSE)</f>
        <v>0</v>
      </c>
      <c r="U1119" s="98">
        <f>(SUM($H261:$L261)-SUM($H1119:T1119))*VLOOKUP($F1119,DRT,4,FALSE)</f>
        <v>0</v>
      </c>
      <c r="V1119" s="106">
        <f>(SUM($H261:$L261)-SUM($H1119:U1119))*VLOOKUP($F1119,DRT,4,FALSE)</f>
        <v>0</v>
      </c>
      <c r="W1119" s="37">
        <f t="shared" ref="W1119:W1124" si="396">G1119-SUM(H1119:V1119)</f>
        <v>0</v>
      </c>
      <c r="Y1119"/>
    </row>
    <row r="1120" spans="1:25" outlineLevel="1" x14ac:dyDescent="0.25">
      <c r="A1120" s="212"/>
      <c r="B1120" s="465"/>
      <c r="C1120" s="273"/>
      <c r="D1120" s="273"/>
      <c r="E1120" s="273"/>
      <c r="F1120" s="274" t="s">
        <v>181</v>
      </c>
      <c r="G1120" s="101">
        <f t="shared" si="394"/>
        <v>0</v>
      </c>
      <c r="H1120" s="388">
        <f t="shared" si="395"/>
        <v>0</v>
      </c>
      <c r="I1120" s="392">
        <f t="shared" si="395"/>
        <v>0</v>
      </c>
      <c r="J1120" s="392">
        <f t="shared" si="395"/>
        <v>0</v>
      </c>
      <c r="K1120" s="393">
        <f t="shared" si="395"/>
        <v>0</v>
      </c>
      <c r="L1120" s="391">
        <f>IF(L262="",0,L262*VLOOKUP($F1120,DRT,4,FALSE))</f>
        <v>0</v>
      </c>
      <c r="M1120" s="98">
        <f>(SUM($H262:$K262,M262)-SUM($H1120:$K1120))*VLOOKUP($F1120,DRT,4,FALSE)</f>
        <v>0</v>
      </c>
      <c r="N1120" s="98">
        <f>($L262-$L1120)*VLOOKUP($F1120,DRT,4,FALSE)</f>
        <v>0</v>
      </c>
      <c r="O1120" s="98">
        <f>(SUM($H262:$K262,M262)-SUM($H1120:$K1120)-$M1120)*VLOOKUP($F1120,DRT,4,FALSE)</f>
        <v>0</v>
      </c>
      <c r="P1120" s="98">
        <f>($L262-$L1120-$N1120)*VLOOKUP($F1120,DRT,4,FALSE)</f>
        <v>0</v>
      </c>
      <c r="Q1120" s="98">
        <f>(SUM($H262:$K262,M262)-SUM($H1120:$K1120)-$M1120-$O1120)*VLOOKUP($F1120,DRT,4,FALSE)</f>
        <v>0</v>
      </c>
      <c r="R1120" s="98">
        <f>($L262-$L1120-$N1120-$P1120)*VLOOKUP($F1120,DRT,4,FALSE)</f>
        <v>0</v>
      </c>
      <c r="S1120" s="98">
        <f>(SUM($H262:$K262,M262)-SUM($H1120:$K1120)-$M1120-$O1120-$Q1120)*VLOOKUP($F1120,DRT,4,FALSE)</f>
        <v>0</v>
      </c>
      <c r="T1120" s="98">
        <f>($L262-$L1120-$N1120-$P1120-$R1120)*VLOOKUP($F1120,DRT,4,FALSE)</f>
        <v>0</v>
      </c>
      <c r="U1120" s="98">
        <f>(SUM($H262:$K262,M262)-SUM($H1120:$K1120)-$M1120-$O1120-$Q1120-$S1120)*VLOOKUP($F1120,DRT,4,FALSE)</f>
        <v>0</v>
      </c>
      <c r="V1120" s="106">
        <f>($L262-$L1120-$N1120-$P1120-$R1120-$T1120)*VLOOKUP($F1120,DRT,4,FALSE)</f>
        <v>0</v>
      </c>
      <c r="W1120" s="37">
        <f t="shared" si="396"/>
        <v>0</v>
      </c>
      <c r="Y1120"/>
    </row>
    <row r="1121" spans="1:25" outlineLevel="1" x14ac:dyDescent="0.25">
      <c r="A1121" s="212"/>
      <c r="B1121" s="465"/>
      <c r="C1121" s="273"/>
      <c r="D1121" s="273"/>
      <c r="E1121" s="273"/>
      <c r="F1121" s="274" t="s">
        <v>182</v>
      </c>
      <c r="G1121" s="101">
        <f t="shared" si="394"/>
        <v>0</v>
      </c>
      <c r="H1121" s="388">
        <f t="shared" si="395"/>
        <v>0</v>
      </c>
      <c r="I1121" s="392">
        <f t="shared" si="395"/>
        <v>0</v>
      </c>
      <c r="J1121" s="392">
        <f t="shared" si="395"/>
        <v>0</v>
      </c>
      <c r="K1121" s="393">
        <f t="shared" si="395"/>
        <v>0</v>
      </c>
      <c r="L1121" s="391">
        <f>IF(L263="",0,L263*VLOOKUP($F1121,DRT,4,FALSE))</f>
        <v>0</v>
      </c>
      <c r="M1121" s="98">
        <f>IF(M263="",0,M263*VLOOKUP($F1121,DRT,4,FALSE))</f>
        <v>0</v>
      </c>
      <c r="N1121" s="98">
        <f>(SUM($H263:$K263,N263)-SUM($H1121:$K1121))*VLOOKUP($F1121,DRT,4,FALSE)</f>
        <v>0</v>
      </c>
      <c r="O1121" s="98">
        <f>($L263+$O263-$L1121)*VLOOKUP($F1121,DRT,4,FALSE)</f>
        <v>0</v>
      </c>
      <c r="P1121" s="98">
        <f>($M263-$M1121)*VLOOKUP($F1121,DRT,4,FALSE)</f>
        <v>0</v>
      </c>
      <c r="Q1121" s="98">
        <f>(SUM($H263:$K263,N263)-SUM($H1121:$K1121)-N1121)*VLOOKUP($F1121,DRT,4,FALSE)</f>
        <v>0</v>
      </c>
      <c r="R1121" s="98">
        <f>($L263+$O263-$L1121-$O1121)*VLOOKUP($F1121,DRT,4,FALSE)</f>
        <v>0</v>
      </c>
      <c r="S1121" s="98">
        <f>($M263-$M1121-$P1121)*VLOOKUP($F1121,DRT,4,FALSE)</f>
        <v>0</v>
      </c>
      <c r="T1121" s="98">
        <f>(SUM($H263:$K263,N263)-SUM($H1121:$K1121)-$N1121-$Q1121)*VLOOKUP($F1121,DRT,4,FALSE)</f>
        <v>0</v>
      </c>
      <c r="U1121" s="98">
        <f>($L263+O263-$L1121-$O1121-$R1121)*VLOOKUP($F1121,DRT,4,FALSE)</f>
        <v>0</v>
      </c>
      <c r="V1121" s="106">
        <f>($M263-$M1121-$P1121-$S1121)*VLOOKUP($F1121,DRT,4,FALSE)</f>
        <v>0</v>
      </c>
      <c r="W1121" s="37">
        <f t="shared" si="396"/>
        <v>0</v>
      </c>
      <c r="Y1121"/>
    </row>
    <row r="1122" spans="1:25" outlineLevel="1" x14ac:dyDescent="0.25">
      <c r="A1122" s="212"/>
      <c r="B1122" s="465"/>
      <c r="C1122" s="273"/>
      <c r="D1122" s="273"/>
      <c r="E1122" s="273"/>
      <c r="F1122" s="274" t="s">
        <v>183</v>
      </c>
      <c r="G1122" s="101">
        <f t="shared" si="394"/>
        <v>0</v>
      </c>
      <c r="H1122" s="388">
        <f t="shared" si="395"/>
        <v>0</v>
      </c>
      <c r="I1122" s="392">
        <f t="shared" si="395"/>
        <v>0</v>
      </c>
      <c r="J1122" s="392">
        <f t="shared" si="395"/>
        <v>0</v>
      </c>
      <c r="K1122" s="393">
        <f t="shared" si="395"/>
        <v>0</v>
      </c>
      <c r="L1122" s="391">
        <f>IF(L264="",0,L264*VLOOKUP($F1122,DRT,4,FALSE))</f>
        <v>0</v>
      </c>
      <c r="M1122" s="98">
        <f>IF(M264="",0,M264*VLOOKUP($F1122,DRT,4,FALSE))</f>
        <v>0</v>
      </c>
      <c r="N1122" s="98">
        <f t="shared" ref="N1122:P1124" si="397">IF(N264="",0,N264*VLOOKUP($F1122,DRT,4,FALSE))</f>
        <v>0</v>
      </c>
      <c r="O1122" s="98">
        <f t="shared" si="397"/>
        <v>0</v>
      </c>
      <c r="P1122" s="98">
        <f t="shared" si="397"/>
        <v>0</v>
      </c>
      <c r="Q1122" s="98">
        <f>(SUM($H264:$K264,Q264)-SUM($H1122:$K1122))*VLOOKUP($F1122,DRT,4,FALSE)</f>
        <v>0</v>
      </c>
      <c r="R1122" s="98">
        <f>($L264+R264-$L1122)*VLOOKUP($F1122,DRT,4,FALSE)</f>
        <v>0</v>
      </c>
      <c r="S1122" s="98">
        <f>($M264+S264-$M1122)*VLOOKUP($F1122,DRT,4,FALSE)</f>
        <v>0</v>
      </c>
      <c r="T1122" s="98">
        <f>($N264-$N1122)*VLOOKUP($F1122,DRT,4,FALSE)</f>
        <v>0</v>
      </c>
      <c r="U1122" s="98">
        <f>($O264-$O1122)*VLOOKUP($F1122,DRT,4,FALSE)</f>
        <v>0</v>
      </c>
      <c r="V1122" s="106">
        <f>($P264-$P1122)*VLOOKUP($F1122,DRT,4,FALSE)</f>
        <v>0</v>
      </c>
      <c r="W1122" s="37">
        <f t="shared" si="396"/>
        <v>0</v>
      </c>
      <c r="Y1122"/>
    </row>
    <row r="1123" spans="1:25" outlineLevel="1" x14ac:dyDescent="0.25">
      <c r="A1123" s="212"/>
      <c r="B1123" s="465"/>
      <c r="C1123" s="273"/>
      <c r="D1123" s="273"/>
      <c r="E1123" s="273"/>
      <c r="F1123" s="274" t="s">
        <v>184</v>
      </c>
      <c r="G1123" s="101">
        <f t="shared" si="394"/>
        <v>0</v>
      </c>
      <c r="H1123" s="388">
        <f t="shared" si="395"/>
        <v>0</v>
      </c>
      <c r="I1123" s="392">
        <f t="shared" si="395"/>
        <v>0</v>
      </c>
      <c r="J1123" s="392">
        <f t="shared" si="395"/>
        <v>0</v>
      </c>
      <c r="K1123" s="393">
        <f t="shared" si="395"/>
        <v>0</v>
      </c>
      <c r="L1123" s="391">
        <f>IF(L265="",0,L265*VLOOKUP($F1123,DRT,4,FALSE))</f>
        <v>0</v>
      </c>
      <c r="M1123" s="98">
        <f>IF(M265="",0,M265*VLOOKUP($F1123,DRT,4,FALSE))</f>
        <v>0</v>
      </c>
      <c r="N1123" s="98">
        <f t="shared" si="397"/>
        <v>0</v>
      </c>
      <c r="O1123" s="98">
        <f t="shared" si="397"/>
        <v>0</v>
      </c>
      <c r="P1123" s="98">
        <f t="shared" si="397"/>
        <v>0</v>
      </c>
      <c r="Q1123" s="98">
        <f t="shared" ref="Q1123:V1124" si="398">IF(Q265="",0,Q265*VLOOKUP($F1123,DRT,4,FALSE))</f>
        <v>0</v>
      </c>
      <c r="R1123" s="98">
        <f t="shared" si="398"/>
        <v>0</v>
      </c>
      <c r="S1123" s="98">
        <f t="shared" si="398"/>
        <v>0</v>
      </c>
      <c r="T1123" s="98">
        <f t="shared" si="398"/>
        <v>0</v>
      </c>
      <c r="U1123" s="98">
        <f t="shared" si="398"/>
        <v>0</v>
      </c>
      <c r="V1123" s="106">
        <f t="shared" si="398"/>
        <v>0</v>
      </c>
      <c r="W1123" s="37">
        <f t="shared" si="396"/>
        <v>0</v>
      </c>
      <c r="Y1123"/>
    </row>
    <row r="1124" spans="1:25" outlineLevel="1" x14ac:dyDescent="0.25">
      <c r="A1124" s="212"/>
      <c r="B1124" s="465"/>
      <c r="C1124" s="273"/>
      <c r="D1124" s="273"/>
      <c r="E1124" s="273"/>
      <c r="F1124" s="274" t="s">
        <v>185</v>
      </c>
      <c r="G1124" s="101">
        <f t="shared" si="394"/>
        <v>0</v>
      </c>
      <c r="H1124" s="388">
        <f t="shared" si="395"/>
        <v>0</v>
      </c>
      <c r="I1124" s="392">
        <f t="shared" si="395"/>
        <v>0</v>
      </c>
      <c r="J1124" s="392">
        <f t="shared" si="395"/>
        <v>0</v>
      </c>
      <c r="K1124" s="393">
        <f t="shared" si="395"/>
        <v>0</v>
      </c>
      <c r="L1124" s="105">
        <f>IF(L266="",0,L266*VLOOKUP($F1124,DRT,4,FALSE))</f>
        <v>0</v>
      </c>
      <c r="M1124" s="392">
        <f>IF(M266="",0,M266*VLOOKUP($F1124,DRT,4,FALSE))</f>
        <v>0</v>
      </c>
      <c r="N1124" s="98">
        <f t="shared" si="397"/>
        <v>0</v>
      </c>
      <c r="O1124" s="98">
        <f t="shared" si="397"/>
        <v>0</v>
      </c>
      <c r="P1124" s="98">
        <f t="shared" si="397"/>
        <v>0</v>
      </c>
      <c r="Q1124" s="98">
        <f t="shared" si="398"/>
        <v>0</v>
      </c>
      <c r="R1124" s="98">
        <f t="shared" si="398"/>
        <v>0</v>
      </c>
      <c r="S1124" s="98">
        <f t="shared" si="398"/>
        <v>0</v>
      </c>
      <c r="T1124" s="98">
        <f t="shared" si="398"/>
        <v>0</v>
      </c>
      <c r="U1124" s="98">
        <f t="shared" si="398"/>
        <v>0</v>
      </c>
      <c r="V1124" s="106">
        <f t="shared" si="398"/>
        <v>0</v>
      </c>
      <c r="W1124" s="37">
        <f t="shared" si="396"/>
        <v>0</v>
      </c>
      <c r="Y1124"/>
    </row>
    <row r="1125" spans="1:25" x14ac:dyDescent="0.25">
      <c r="A1125" s="212"/>
      <c r="B1125" s="465"/>
      <c r="C1125" s="273"/>
      <c r="D1125" s="273"/>
      <c r="E1125" s="273" t="s">
        <v>186</v>
      </c>
      <c r="F1125" s="275"/>
      <c r="G1125" s="367">
        <f t="shared" ref="G1125:W1125" si="399">SUBTOTAL(9,G1126:G1131)</f>
        <v>0</v>
      </c>
      <c r="H1125" s="364">
        <f t="shared" si="399"/>
        <v>0</v>
      </c>
      <c r="I1125" s="364">
        <f t="shared" si="399"/>
        <v>0</v>
      </c>
      <c r="J1125" s="364">
        <f t="shared" si="399"/>
        <v>0</v>
      </c>
      <c r="K1125" s="365">
        <f t="shared" si="399"/>
        <v>0</v>
      </c>
      <c r="L1125" s="30">
        <f t="shared" si="399"/>
        <v>0</v>
      </c>
      <c r="M1125" s="31">
        <f t="shared" si="399"/>
        <v>0</v>
      </c>
      <c r="N1125" s="31">
        <f t="shared" si="399"/>
        <v>0</v>
      </c>
      <c r="O1125" s="31">
        <f t="shared" si="399"/>
        <v>0</v>
      </c>
      <c r="P1125" s="31">
        <f t="shared" si="399"/>
        <v>0</v>
      </c>
      <c r="Q1125" s="31">
        <f t="shared" si="399"/>
        <v>0</v>
      </c>
      <c r="R1125" s="31">
        <f t="shared" si="399"/>
        <v>0</v>
      </c>
      <c r="S1125" s="31">
        <f t="shared" si="399"/>
        <v>0</v>
      </c>
      <c r="T1125" s="31">
        <f t="shared" si="399"/>
        <v>0</v>
      </c>
      <c r="U1125" s="31">
        <f t="shared" si="399"/>
        <v>0</v>
      </c>
      <c r="V1125" s="365">
        <f t="shared" si="399"/>
        <v>0</v>
      </c>
      <c r="W1125" s="365">
        <f t="shared" si="399"/>
        <v>0</v>
      </c>
      <c r="Y1125"/>
    </row>
    <row r="1126" spans="1:25" outlineLevel="1" x14ac:dyDescent="0.25">
      <c r="A1126" s="212"/>
      <c r="B1126" s="465"/>
      <c r="C1126" s="273"/>
      <c r="D1126" s="273"/>
      <c r="E1126" s="273"/>
      <c r="F1126" s="274" t="s">
        <v>187</v>
      </c>
      <c r="G1126" s="101">
        <f t="shared" ref="G1126:G1131" si="400">G268</f>
        <v>0</v>
      </c>
      <c r="H1126" s="388">
        <f t="shared" ref="H1126:K1131" si="401">IF(H268="",0,H268*VLOOKUP($F1126,DRT,3,FALSE))</f>
        <v>0</v>
      </c>
      <c r="I1126" s="392">
        <f t="shared" si="401"/>
        <v>0</v>
      </c>
      <c r="J1126" s="392">
        <f t="shared" si="401"/>
        <v>0</v>
      </c>
      <c r="K1126" s="393">
        <f t="shared" si="401"/>
        <v>0</v>
      </c>
      <c r="L1126" s="105">
        <f>(SUM($H268:$L268)-SUM($H1126:K1126))*VLOOKUP($F1126,DRT,4,FALSE)</f>
        <v>0</v>
      </c>
      <c r="M1126" s="98">
        <f>(SUM($H268:$L268)-SUM($H1126:L1126))*VLOOKUP($F1126,DRT,4,FALSE)</f>
        <v>0</v>
      </c>
      <c r="N1126" s="98">
        <f>(SUM($H268:$L268)-SUM($H1126:M1126))*VLOOKUP($F1126,DRT,4,FALSE)</f>
        <v>0</v>
      </c>
      <c r="O1126" s="98">
        <f>(SUM($H268:$L268)-SUM($H1126:N1126))*VLOOKUP($F1126,DRT,4,FALSE)</f>
        <v>0</v>
      </c>
      <c r="P1126" s="98">
        <f>(SUM($H268:$L268)-SUM($H1126:O1126))*VLOOKUP($F1126,DRT,4,FALSE)</f>
        <v>0</v>
      </c>
      <c r="Q1126" s="98">
        <f>(SUM($H268:$L268)-SUM($H1126:P1126))*VLOOKUP($F1126,DRT,4,FALSE)</f>
        <v>0</v>
      </c>
      <c r="R1126" s="98">
        <f>(SUM($H268:$L268)-SUM($H1126:Q1126))*VLOOKUP($F1126,DRT,4,FALSE)</f>
        <v>0</v>
      </c>
      <c r="S1126" s="98">
        <f>(SUM($H268:$L268)-SUM($H1126:R1126))*VLOOKUP($F1126,DRT,4,FALSE)</f>
        <v>0</v>
      </c>
      <c r="T1126" s="98">
        <f>(SUM($H268:$L268)-SUM($H1126:S1126))*VLOOKUP($F1126,DRT,4,FALSE)</f>
        <v>0</v>
      </c>
      <c r="U1126" s="98">
        <f>(SUM($H268:$L268)-SUM($H1126:T1126))*VLOOKUP($F1126,DRT,4,FALSE)</f>
        <v>0</v>
      </c>
      <c r="V1126" s="106">
        <f>(SUM($H268:$L268)-SUM($H1126:U1126))*VLOOKUP($F1126,DRT,4,FALSE)</f>
        <v>0</v>
      </c>
      <c r="W1126" s="37">
        <f t="shared" ref="W1126:W1131" si="402">G1126-SUM(H1126:V1126)</f>
        <v>0</v>
      </c>
      <c r="Y1126"/>
    </row>
    <row r="1127" spans="1:25" outlineLevel="1" x14ac:dyDescent="0.25">
      <c r="A1127" s="212"/>
      <c r="B1127" s="465"/>
      <c r="C1127" s="273"/>
      <c r="D1127" s="273"/>
      <c r="E1127" s="273"/>
      <c r="F1127" s="274" t="s">
        <v>188</v>
      </c>
      <c r="G1127" s="101">
        <f t="shared" si="400"/>
        <v>0</v>
      </c>
      <c r="H1127" s="388">
        <f t="shared" si="401"/>
        <v>0</v>
      </c>
      <c r="I1127" s="392">
        <f t="shared" si="401"/>
        <v>0</v>
      </c>
      <c r="J1127" s="392">
        <f t="shared" si="401"/>
        <v>0</v>
      </c>
      <c r="K1127" s="393">
        <f t="shared" si="401"/>
        <v>0</v>
      </c>
      <c r="L1127" s="391">
        <f>IF(L269="",0,L269*VLOOKUP($F1127,DRT,4,FALSE))</f>
        <v>0</v>
      </c>
      <c r="M1127" s="98">
        <f>(SUM($H269:$K269,M269)-SUM($H1127:$K1127))*VLOOKUP($F1127,DRT,4,FALSE)</f>
        <v>0</v>
      </c>
      <c r="N1127" s="98">
        <f>($L269-$L1127)*VLOOKUP($F1127,DRT,4,FALSE)</f>
        <v>0</v>
      </c>
      <c r="O1127" s="98">
        <f>(SUM($H269:$K269,M269)-SUM($H1127:$K1127)-$M1127)*VLOOKUP($F1127,DRT,4,FALSE)</f>
        <v>0</v>
      </c>
      <c r="P1127" s="98">
        <f>($L269-$L1127-$N1127)*VLOOKUP($F1127,DRT,4,FALSE)</f>
        <v>0</v>
      </c>
      <c r="Q1127" s="98">
        <f>(SUM($H269:$K269,M269)-SUM($H1127:$K1127)-$M1127-$O1127)*VLOOKUP($F1127,DRT,4,FALSE)</f>
        <v>0</v>
      </c>
      <c r="R1127" s="98">
        <f>($L269-$L1127-$N1127-$P1127)*VLOOKUP($F1127,DRT,4,FALSE)</f>
        <v>0</v>
      </c>
      <c r="S1127" s="98">
        <f>(SUM($H269:$K269,M269)-SUM($H1127:$K1127)-$M1127-$O1127-$Q1127)*VLOOKUP($F1127,DRT,4,FALSE)</f>
        <v>0</v>
      </c>
      <c r="T1127" s="98">
        <f>($L269-$L1127-$N1127-$P1127-$R1127)*VLOOKUP($F1127,DRT,4,FALSE)</f>
        <v>0</v>
      </c>
      <c r="U1127" s="98">
        <f>(SUM($H269:$K269,M269)-SUM($H1127:$K1127)-$M1127-$O1127-$Q1127-$S1127)*VLOOKUP($F1127,DRT,4,FALSE)</f>
        <v>0</v>
      </c>
      <c r="V1127" s="106">
        <f>($L269-$L1127-$N1127-$P1127-$R1127-$T1127)*VLOOKUP($F1127,DRT,4,FALSE)</f>
        <v>0</v>
      </c>
      <c r="W1127" s="37">
        <f t="shared" si="402"/>
        <v>0</v>
      </c>
      <c r="Y1127"/>
    </row>
    <row r="1128" spans="1:25" outlineLevel="1" x14ac:dyDescent="0.25">
      <c r="A1128" s="212"/>
      <c r="B1128" s="465"/>
      <c r="C1128" s="273"/>
      <c r="D1128" s="273"/>
      <c r="E1128" s="273"/>
      <c r="F1128" s="274" t="s">
        <v>189</v>
      </c>
      <c r="G1128" s="101">
        <f t="shared" si="400"/>
        <v>0</v>
      </c>
      <c r="H1128" s="388">
        <f t="shared" si="401"/>
        <v>0</v>
      </c>
      <c r="I1128" s="392">
        <f t="shared" si="401"/>
        <v>0</v>
      </c>
      <c r="J1128" s="392">
        <f t="shared" si="401"/>
        <v>0</v>
      </c>
      <c r="K1128" s="393">
        <f t="shared" si="401"/>
        <v>0</v>
      </c>
      <c r="L1128" s="391">
        <f>IF(L270="",0,L270*VLOOKUP($F1128,DRT,4,FALSE))</f>
        <v>0</v>
      </c>
      <c r="M1128" s="98">
        <f>IF(M270="",0,M270*VLOOKUP($F1128,DRT,4,FALSE))</f>
        <v>0</v>
      </c>
      <c r="N1128" s="98">
        <f>(SUM($H270:$K270,N270)-SUM($H1128:$K1128))*VLOOKUP($F1128,DRT,4,FALSE)</f>
        <v>0</v>
      </c>
      <c r="O1128" s="98">
        <f>($L270+$O270-$L1128)*VLOOKUP($F1128,DRT,4,FALSE)</f>
        <v>0</v>
      </c>
      <c r="P1128" s="98">
        <f>($M270-$M1128)*VLOOKUP($F1128,DRT,4,FALSE)</f>
        <v>0</v>
      </c>
      <c r="Q1128" s="98">
        <f>(SUM($H270:$K270,N270)-SUM($H1128:$K1128)-N1128)*VLOOKUP($F1128,DRT,4,FALSE)</f>
        <v>0</v>
      </c>
      <c r="R1128" s="98">
        <f>($L270+$O270-$L1128-$O1128)*VLOOKUP($F1128,DRT,4,FALSE)</f>
        <v>0</v>
      </c>
      <c r="S1128" s="98">
        <f>($M270-$M1128-$P1128)*VLOOKUP($F1128,DRT,4,FALSE)</f>
        <v>0</v>
      </c>
      <c r="T1128" s="98">
        <f>(SUM($H270:$K270,N270)-SUM($H1128:$K1128)-$N1128-$Q1128)*VLOOKUP($F1128,DRT,4,FALSE)</f>
        <v>0</v>
      </c>
      <c r="U1128" s="98">
        <f>($L270+O270-$L1128-$O1128-$R1128)*VLOOKUP($F1128,DRT,4,FALSE)</f>
        <v>0</v>
      </c>
      <c r="V1128" s="106">
        <f>($M270-$M1128-$P1128-$S1128)*VLOOKUP($F1128,DRT,4,FALSE)</f>
        <v>0</v>
      </c>
      <c r="W1128" s="37">
        <f t="shared" si="402"/>
        <v>0</v>
      </c>
      <c r="Y1128"/>
    </row>
    <row r="1129" spans="1:25" outlineLevel="1" x14ac:dyDescent="0.25">
      <c r="A1129" s="212"/>
      <c r="B1129" s="465"/>
      <c r="C1129" s="273"/>
      <c r="D1129" s="273"/>
      <c r="E1129" s="273"/>
      <c r="F1129" s="274" t="s">
        <v>190</v>
      </c>
      <c r="G1129" s="101">
        <f t="shared" si="400"/>
        <v>0</v>
      </c>
      <c r="H1129" s="388">
        <f t="shared" si="401"/>
        <v>0</v>
      </c>
      <c r="I1129" s="392">
        <f t="shared" si="401"/>
        <v>0</v>
      </c>
      <c r="J1129" s="392">
        <f t="shared" si="401"/>
        <v>0</v>
      </c>
      <c r="K1129" s="393">
        <f t="shared" si="401"/>
        <v>0</v>
      </c>
      <c r="L1129" s="391">
        <f>IF(L271="",0,L271*VLOOKUP($F1129,DRT,4,FALSE))</f>
        <v>0</v>
      </c>
      <c r="M1129" s="98">
        <f>IF(M271="",0,M271*VLOOKUP($F1129,DRT,4,FALSE))</f>
        <v>0</v>
      </c>
      <c r="N1129" s="98">
        <f t="shared" ref="N1129:P1131" si="403">IF(N271="",0,N271*VLOOKUP($F1129,DRT,4,FALSE))</f>
        <v>0</v>
      </c>
      <c r="O1129" s="98">
        <f t="shared" si="403"/>
        <v>0</v>
      </c>
      <c r="P1129" s="98">
        <f t="shared" si="403"/>
        <v>0</v>
      </c>
      <c r="Q1129" s="98">
        <f>(SUM($H271:$K271,Q271)-SUM($H1129:$K1129))*VLOOKUP($F1129,DRT,4,FALSE)</f>
        <v>0</v>
      </c>
      <c r="R1129" s="98">
        <f>($L271+R271-$L1129)*VLOOKUP($F1129,DRT,4,FALSE)</f>
        <v>0</v>
      </c>
      <c r="S1129" s="98">
        <f>($M271+S271-$M1129)*VLOOKUP($F1129,DRT,4,FALSE)</f>
        <v>0</v>
      </c>
      <c r="T1129" s="98">
        <f>($N271-$N1129)*VLOOKUP($F1129,DRT,4,FALSE)</f>
        <v>0</v>
      </c>
      <c r="U1129" s="98">
        <f>($O271-$O1129)*VLOOKUP($F1129,DRT,4,FALSE)</f>
        <v>0</v>
      </c>
      <c r="V1129" s="106">
        <f>($P271-$P1129)*VLOOKUP($F1129,DRT,4,FALSE)</f>
        <v>0</v>
      </c>
      <c r="W1129" s="37">
        <f t="shared" si="402"/>
        <v>0</v>
      </c>
      <c r="Y1129"/>
    </row>
    <row r="1130" spans="1:25" outlineLevel="1" x14ac:dyDescent="0.25">
      <c r="A1130" s="212"/>
      <c r="B1130" s="465"/>
      <c r="C1130" s="273"/>
      <c r="D1130" s="273"/>
      <c r="E1130" s="273"/>
      <c r="F1130" s="274" t="s">
        <v>191</v>
      </c>
      <c r="G1130" s="101">
        <f t="shared" si="400"/>
        <v>0</v>
      </c>
      <c r="H1130" s="388">
        <f t="shared" si="401"/>
        <v>0</v>
      </c>
      <c r="I1130" s="392">
        <f t="shared" si="401"/>
        <v>0</v>
      </c>
      <c r="J1130" s="392">
        <f t="shared" si="401"/>
        <v>0</v>
      </c>
      <c r="K1130" s="393">
        <f t="shared" si="401"/>
        <v>0</v>
      </c>
      <c r="L1130" s="391">
        <f>IF(L272="",0,L272*VLOOKUP($F1130,DRT,4,FALSE))</f>
        <v>0</v>
      </c>
      <c r="M1130" s="98">
        <f>IF(M272="",0,M272*VLOOKUP($F1130,DRT,4,FALSE))</f>
        <v>0</v>
      </c>
      <c r="N1130" s="98">
        <f t="shared" si="403"/>
        <v>0</v>
      </c>
      <c r="O1130" s="98">
        <f t="shared" si="403"/>
        <v>0</v>
      </c>
      <c r="P1130" s="98">
        <f t="shared" si="403"/>
        <v>0</v>
      </c>
      <c r="Q1130" s="98">
        <f t="shared" ref="Q1130:V1131" si="404">IF(Q272="",0,Q272*VLOOKUP($F1130,DRT,4,FALSE))</f>
        <v>0</v>
      </c>
      <c r="R1130" s="98">
        <f t="shared" si="404"/>
        <v>0</v>
      </c>
      <c r="S1130" s="98">
        <f t="shared" si="404"/>
        <v>0</v>
      </c>
      <c r="T1130" s="98">
        <f t="shared" si="404"/>
        <v>0</v>
      </c>
      <c r="U1130" s="98">
        <f t="shared" si="404"/>
        <v>0</v>
      </c>
      <c r="V1130" s="106">
        <f t="shared" si="404"/>
        <v>0</v>
      </c>
      <c r="W1130" s="37">
        <f t="shared" si="402"/>
        <v>0</v>
      </c>
      <c r="Y1130"/>
    </row>
    <row r="1131" spans="1:25" outlineLevel="1" x14ac:dyDescent="0.25">
      <c r="A1131" s="212"/>
      <c r="B1131" s="465"/>
      <c r="C1131" s="273"/>
      <c r="D1131" s="273"/>
      <c r="E1131" s="273"/>
      <c r="F1131" s="274" t="s">
        <v>178</v>
      </c>
      <c r="G1131" s="101">
        <f t="shared" si="400"/>
        <v>0</v>
      </c>
      <c r="H1131" s="388">
        <f t="shared" si="401"/>
        <v>0</v>
      </c>
      <c r="I1131" s="392">
        <f t="shared" si="401"/>
        <v>0</v>
      </c>
      <c r="J1131" s="392">
        <f t="shared" si="401"/>
        <v>0</v>
      </c>
      <c r="K1131" s="393">
        <f t="shared" si="401"/>
        <v>0</v>
      </c>
      <c r="L1131" s="105">
        <f>IF(L273="",0,L273*VLOOKUP($F1131,DRT,4,FALSE))</f>
        <v>0</v>
      </c>
      <c r="M1131" s="392">
        <f>IF(M273="",0,M273*VLOOKUP($F1131,DRT,4,FALSE))</f>
        <v>0</v>
      </c>
      <c r="N1131" s="98">
        <f t="shared" si="403"/>
        <v>0</v>
      </c>
      <c r="O1131" s="98">
        <f t="shared" si="403"/>
        <v>0</v>
      </c>
      <c r="P1131" s="98">
        <f t="shared" si="403"/>
        <v>0</v>
      </c>
      <c r="Q1131" s="98">
        <f t="shared" si="404"/>
        <v>0</v>
      </c>
      <c r="R1131" s="98">
        <f t="shared" si="404"/>
        <v>0</v>
      </c>
      <c r="S1131" s="98">
        <f t="shared" si="404"/>
        <v>0</v>
      </c>
      <c r="T1131" s="98">
        <f t="shared" si="404"/>
        <v>0</v>
      </c>
      <c r="U1131" s="98">
        <f t="shared" si="404"/>
        <v>0</v>
      </c>
      <c r="V1131" s="106">
        <f t="shared" si="404"/>
        <v>0</v>
      </c>
      <c r="W1131" s="37">
        <f t="shared" si="402"/>
        <v>0</v>
      </c>
      <c r="Y1131"/>
    </row>
    <row r="1132" spans="1:25" x14ac:dyDescent="0.25">
      <c r="A1132" s="212"/>
      <c r="B1132" s="465"/>
      <c r="C1132" s="273"/>
      <c r="D1132" s="273"/>
      <c r="E1132" s="273" t="s">
        <v>192</v>
      </c>
      <c r="F1132" s="275"/>
      <c r="G1132" s="367">
        <f t="shared" ref="G1132:W1132" si="405">SUBTOTAL(9,G1133:G1138)</f>
        <v>0</v>
      </c>
      <c r="H1132" s="364">
        <f t="shared" si="405"/>
        <v>0</v>
      </c>
      <c r="I1132" s="364">
        <f t="shared" si="405"/>
        <v>0</v>
      </c>
      <c r="J1132" s="364">
        <f t="shared" si="405"/>
        <v>0</v>
      </c>
      <c r="K1132" s="365">
        <f t="shared" si="405"/>
        <v>0</v>
      </c>
      <c r="L1132" s="30">
        <f t="shared" si="405"/>
        <v>0</v>
      </c>
      <c r="M1132" s="31">
        <f t="shared" si="405"/>
        <v>0</v>
      </c>
      <c r="N1132" s="31">
        <f t="shared" si="405"/>
        <v>0</v>
      </c>
      <c r="O1132" s="31">
        <f t="shared" si="405"/>
        <v>0</v>
      </c>
      <c r="P1132" s="31">
        <f t="shared" si="405"/>
        <v>0</v>
      </c>
      <c r="Q1132" s="31">
        <f t="shared" si="405"/>
        <v>0</v>
      </c>
      <c r="R1132" s="31">
        <f t="shared" si="405"/>
        <v>0</v>
      </c>
      <c r="S1132" s="31">
        <f t="shared" si="405"/>
        <v>0</v>
      </c>
      <c r="T1132" s="31">
        <f t="shared" si="405"/>
        <v>0</v>
      </c>
      <c r="U1132" s="31">
        <f t="shared" si="405"/>
        <v>0</v>
      </c>
      <c r="V1132" s="365">
        <f t="shared" si="405"/>
        <v>0</v>
      </c>
      <c r="W1132" s="365">
        <f t="shared" si="405"/>
        <v>0</v>
      </c>
      <c r="Y1132"/>
    </row>
    <row r="1133" spans="1:25" outlineLevel="1" x14ac:dyDescent="0.25">
      <c r="A1133" s="212"/>
      <c r="B1133" s="465"/>
      <c r="C1133" s="273"/>
      <c r="D1133" s="273"/>
      <c r="E1133" s="273"/>
      <c r="F1133" s="274" t="s">
        <v>193</v>
      </c>
      <c r="G1133" s="101">
        <f t="shared" ref="G1133:G1138" si="406">G275</f>
        <v>0</v>
      </c>
      <c r="H1133" s="388">
        <f t="shared" ref="H1133:K1138" si="407">IF(H275="",0,H275*VLOOKUP($F1133,DRT,3,FALSE))</f>
        <v>0</v>
      </c>
      <c r="I1133" s="392">
        <f t="shared" si="407"/>
        <v>0</v>
      </c>
      <c r="J1133" s="392">
        <f t="shared" si="407"/>
        <v>0</v>
      </c>
      <c r="K1133" s="393">
        <f t="shared" si="407"/>
        <v>0</v>
      </c>
      <c r="L1133" s="105">
        <f>(SUM($H275:$L275)-SUM($H1133:K1133))*VLOOKUP($F1133,DRT,4,FALSE)</f>
        <v>0</v>
      </c>
      <c r="M1133" s="98">
        <f>(SUM($H275:$L275)-SUM($H1133:L1133))*VLOOKUP($F1133,DRT,4,FALSE)</f>
        <v>0</v>
      </c>
      <c r="N1133" s="98">
        <f>(SUM($H275:$L275)-SUM($H1133:M1133))*VLOOKUP($F1133,DRT,4,FALSE)</f>
        <v>0</v>
      </c>
      <c r="O1133" s="98">
        <f>(SUM($H275:$L275)-SUM($H1133:N1133))*VLOOKUP($F1133,DRT,4,FALSE)</f>
        <v>0</v>
      </c>
      <c r="P1133" s="98">
        <f>(SUM($H275:$L275)-SUM($H1133:O1133))*VLOOKUP($F1133,DRT,4,FALSE)</f>
        <v>0</v>
      </c>
      <c r="Q1133" s="98">
        <f>(SUM($H275:$L275)-SUM($H1133:P1133))*VLOOKUP($F1133,DRT,4,FALSE)</f>
        <v>0</v>
      </c>
      <c r="R1133" s="98">
        <f>(SUM($H275:$L275)-SUM($H1133:Q1133))*VLOOKUP($F1133,DRT,4,FALSE)</f>
        <v>0</v>
      </c>
      <c r="S1133" s="98">
        <f>(SUM($H275:$L275)-SUM($H1133:R1133))*VLOOKUP($F1133,DRT,4,FALSE)</f>
        <v>0</v>
      </c>
      <c r="T1133" s="98">
        <f>(SUM($H275:$L275)-SUM($H1133:S1133))*VLOOKUP($F1133,DRT,4,FALSE)</f>
        <v>0</v>
      </c>
      <c r="U1133" s="98">
        <f>(SUM($H275:$L275)-SUM($H1133:T1133))*VLOOKUP($F1133,DRT,4,FALSE)</f>
        <v>0</v>
      </c>
      <c r="V1133" s="106">
        <f>(SUM($H275:$L275)-SUM($H1133:U1133))*VLOOKUP($F1133,DRT,4,FALSE)</f>
        <v>0</v>
      </c>
      <c r="W1133" s="37">
        <f t="shared" ref="W1133:W1138" si="408">G1133-SUM(H1133:V1133)</f>
        <v>0</v>
      </c>
      <c r="Y1133"/>
    </row>
    <row r="1134" spans="1:25" outlineLevel="1" x14ac:dyDescent="0.25">
      <c r="A1134" s="212"/>
      <c r="B1134" s="465"/>
      <c r="C1134" s="273"/>
      <c r="D1134" s="273"/>
      <c r="E1134" s="273"/>
      <c r="F1134" s="274" t="s">
        <v>194</v>
      </c>
      <c r="G1134" s="101">
        <f t="shared" si="406"/>
        <v>0</v>
      </c>
      <c r="H1134" s="388">
        <f t="shared" si="407"/>
        <v>0</v>
      </c>
      <c r="I1134" s="392">
        <f t="shared" si="407"/>
        <v>0</v>
      </c>
      <c r="J1134" s="392">
        <f t="shared" si="407"/>
        <v>0</v>
      </c>
      <c r="K1134" s="393">
        <f t="shared" si="407"/>
        <v>0</v>
      </c>
      <c r="L1134" s="391">
        <f>IF(L276="",0,L276*VLOOKUP($F1134,DRT,4,FALSE))</f>
        <v>0</v>
      </c>
      <c r="M1134" s="98">
        <f>(SUM($H276:$K276,M276)-SUM($H1134:$K1134))*VLOOKUP($F1134,DRT,4,FALSE)</f>
        <v>0</v>
      </c>
      <c r="N1134" s="98">
        <f>($L276-$L1134)*VLOOKUP($F1134,DRT,4,FALSE)</f>
        <v>0</v>
      </c>
      <c r="O1134" s="98">
        <f>(SUM($H276:$K276,M276)-SUM($H1134:$K1134)-$M1134)*VLOOKUP($F1134,DRT,4,FALSE)</f>
        <v>0</v>
      </c>
      <c r="P1134" s="98">
        <f>($L276-$L1134-$N1134)*VLOOKUP($F1134,DRT,4,FALSE)</f>
        <v>0</v>
      </c>
      <c r="Q1134" s="98">
        <f>(SUM($H276:$K276,M276)-SUM($H1134:$K1134)-$M1134-$O1134)*VLOOKUP($F1134,DRT,4,FALSE)</f>
        <v>0</v>
      </c>
      <c r="R1134" s="98">
        <f>($L276-$L1134-$N1134-$P1134)*VLOOKUP($F1134,DRT,4,FALSE)</f>
        <v>0</v>
      </c>
      <c r="S1134" s="98">
        <f>(SUM($H276:$K276,M276)-SUM($H1134:$K1134)-$M1134-$O1134-$Q1134)*VLOOKUP($F1134,DRT,4,FALSE)</f>
        <v>0</v>
      </c>
      <c r="T1134" s="98">
        <f>($L276-$L1134-$N1134-$P1134-$R1134)*VLOOKUP($F1134,DRT,4,FALSE)</f>
        <v>0</v>
      </c>
      <c r="U1134" s="98">
        <f>(SUM($H276:$K276,M276)-SUM($H1134:$K1134)-$M1134-$O1134-$Q1134-$S1134)*VLOOKUP($F1134,DRT,4,FALSE)</f>
        <v>0</v>
      </c>
      <c r="V1134" s="106">
        <f>($L276-$L1134-$N1134-$P1134-$R1134-$T1134)*VLOOKUP($F1134,DRT,4,FALSE)</f>
        <v>0</v>
      </c>
      <c r="W1134" s="37">
        <f t="shared" si="408"/>
        <v>0</v>
      </c>
      <c r="Y1134"/>
    </row>
    <row r="1135" spans="1:25" outlineLevel="1" x14ac:dyDescent="0.25">
      <c r="A1135" s="212"/>
      <c r="B1135" s="465"/>
      <c r="C1135" s="273"/>
      <c r="D1135" s="273"/>
      <c r="E1135" s="273"/>
      <c r="F1135" s="274" t="s">
        <v>195</v>
      </c>
      <c r="G1135" s="101">
        <f t="shared" si="406"/>
        <v>0</v>
      </c>
      <c r="H1135" s="388">
        <f t="shared" si="407"/>
        <v>0</v>
      </c>
      <c r="I1135" s="392">
        <f t="shared" si="407"/>
        <v>0</v>
      </c>
      <c r="J1135" s="392">
        <f t="shared" si="407"/>
        <v>0</v>
      </c>
      <c r="K1135" s="393">
        <f t="shared" si="407"/>
        <v>0</v>
      </c>
      <c r="L1135" s="391">
        <f>IF(L277="",0,L277*VLOOKUP($F1135,DRT,4,FALSE))</f>
        <v>0</v>
      </c>
      <c r="M1135" s="98">
        <f>IF(M277="",0,M277*VLOOKUP($F1135,DRT,4,FALSE))</f>
        <v>0</v>
      </c>
      <c r="N1135" s="98">
        <f>(SUM($H277:$K277,N277)-SUM($H1135:$K1135))*VLOOKUP($F1135,DRT,4,FALSE)</f>
        <v>0</v>
      </c>
      <c r="O1135" s="98">
        <f>($L277+$O277-$L1135)*VLOOKUP($F1135,DRT,4,FALSE)</f>
        <v>0</v>
      </c>
      <c r="P1135" s="98">
        <f>($M277-$M1135)*VLOOKUP($F1135,DRT,4,FALSE)</f>
        <v>0</v>
      </c>
      <c r="Q1135" s="98">
        <f>(SUM($H277:$K277,N277)-SUM($H1135:$K1135)-N1135)*VLOOKUP($F1135,DRT,4,FALSE)</f>
        <v>0</v>
      </c>
      <c r="R1135" s="98">
        <f>($L277+$O277-$L1135-$O1135)*VLOOKUP($F1135,DRT,4,FALSE)</f>
        <v>0</v>
      </c>
      <c r="S1135" s="98">
        <f>($M277-$M1135-$P1135)*VLOOKUP($F1135,DRT,4,FALSE)</f>
        <v>0</v>
      </c>
      <c r="T1135" s="98">
        <f>(SUM($H277:$K277,N277)-SUM($H1135:$K1135)-$N1135-$Q1135)*VLOOKUP($F1135,DRT,4,FALSE)</f>
        <v>0</v>
      </c>
      <c r="U1135" s="98">
        <f>($L277+O277-$L1135-$O1135-$R1135)*VLOOKUP($F1135,DRT,4,FALSE)</f>
        <v>0</v>
      </c>
      <c r="V1135" s="106">
        <f>($M277-$M1135-$P1135-$S1135)*VLOOKUP($F1135,DRT,4,FALSE)</f>
        <v>0</v>
      </c>
      <c r="W1135" s="37">
        <f t="shared" si="408"/>
        <v>0</v>
      </c>
      <c r="Y1135"/>
    </row>
    <row r="1136" spans="1:25" outlineLevel="1" x14ac:dyDescent="0.25">
      <c r="A1136" s="212"/>
      <c r="B1136" s="465"/>
      <c r="C1136" s="273"/>
      <c r="D1136" s="273"/>
      <c r="E1136" s="273"/>
      <c r="F1136" s="274" t="s">
        <v>196</v>
      </c>
      <c r="G1136" s="101">
        <f t="shared" si="406"/>
        <v>0</v>
      </c>
      <c r="H1136" s="388">
        <f t="shared" si="407"/>
        <v>0</v>
      </c>
      <c r="I1136" s="392">
        <f t="shared" si="407"/>
        <v>0</v>
      </c>
      <c r="J1136" s="392">
        <f t="shared" si="407"/>
        <v>0</v>
      </c>
      <c r="K1136" s="393">
        <f t="shared" si="407"/>
        <v>0</v>
      </c>
      <c r="L1136" s="391">
        <f>IF(L278="",0,L278*VLOOKUP($F1136,DRT,4,FALSE))</f>
        <v>0</v>
      </c>
      <c r="M1136" s="98">
        <f>IF(M278="",0,M278*VLOOKUP($F1136,DRT,4,FALSE))</f>
        <v>0</v>
      </c>
      <c r="N1136" s="98">
        <f t="shared" ref="N1136:P1138" si="409">IF(N278="",0,N278*VLOOKUP($F1136,DRT,4,FALSE))</f>
        <v>0</v>
      </c>
      <c r="O1136" s="98">
        <f t="shared" si="409"/>
        <v>0</v>
      </c>
      <c r="P1136" s="98">
        <f t="shared" si="409"/>
        <v>0</v>
      </c>
      <c r="Q1136" s="98">
        <f>(SUM($H278:$K278,Q278)-SUM($H1136:$K1136))*VLOOKUP($F1136,DRT,4,FALSE)</f>
        <v>0</v>
      </c>
      <c r="R1136" s="98">
        <f>($L278+R278-$L1136)*VLOOKUP($F1136,DRT,4,FALSE)</f>
        <v>0</v>
      </c>
      <c r="S1136" s="98">
        <f>($M278+S278-$M1136)*VLOOKUP($F1136,DRT,4,FALSE)</f>
        <v>0</v>
      </c>
      <c r="T1136" s="98">
        <f>($N278-$N1136)*VLOOKUP($F1136,DRT,4,FALSE)</f>
        <v>0</v>
      </c>
      <c r="U1136" s="98">
        <f>($O278-$O1136)*VLOOKUP($F1136,DRT,4,FALSE)</f>
        <v>0</v>
      </c>
      <c r="V1136" s="106">
        <f>($P278-$P1136)*VLOOKUP($F1136,DRT,4,FALSE)</f>
        <v>0</v>
      </c>
      <c r="W1136" s="37">
        <f t="shared" si="408"/>
        <v>0</v>
      </c>
      <c r="Y1136"/>
    </row>
    <row r="1137" spans="1:25" outlineLevel="1" x14ac:dyDescent="0.25">
      <c r="A1137" s="212"/>
      <c r="B1137" s="465"/>
      <c r="C1137" s="273"/>
      <c r="D1137" s="273"/>
      <c r="E1137" s="273"/>
      <c r="F1137" s="274" t="s">
        <v>197</v>
      </c>
      <c r="G1137" s="101">
        <f t="shared" si="406"/>
        <v>0</v>
      </c>
      <c r="H1137" s="388">
        <f t="shared" si="407"/>
        <v>0</v>
      </c>
      <c r="I1137" s="392">
        <f t="shared" si="407"/>
        <v>0</v>
      </c>
      <c r="J1137" s="392">
        <f t="shared" si="407"/>
        <v>0</v>
      </c>
      <c r="K1137" s="393">
        <f t="shared" si="407"/>
        <v>0</v>
      </c>
      <c r="L1137" s="391">
        <f>IF(L279="",0,L279*VLOOKUP($F1137,DRT,4,FALSE))</f>
        <v>0</v>
      </c>
      <c r="M1137" s="98">
        <f>IF(M279="",0,M279*VLOOKUP($F1137,DRT,4,FALSE))</f>
        <v>0</v>
      </c>
      <c r="N1137" s="98">
        <f t="shared" si="409"/>
        <v>0</v>
      </c>
      <c r="O1137" s="98">
        <f t="shared" si="409"/>
        <v>0</v>
      </c>
      <c r="P1137" s="98">
        <f t="shared" si="409"/>
        <v>0</v>
      </c>
      <c r="Q1137" s="98">
        <f t="shared" ref="Q1137:V1138" si="410">IF(Q279="",0,Q279*VLOOKUP($F1137,DRT,4,FALSE))</f>
        <v>0</v>
      </c>
      <c r="R1137" s="98">
        <f t="shared" si="410"/>
        <v>0</v>
      </c>
      <c r="S1137" s="98">
        <f t="shared" si="410"/>
        <v>0</v>
      </c>
      <c r="T1137" s="98">
        <f t="shared" si="410"/>
        <v>0</v>
      </c>
      <c r="U1137" s="98">
        <f t="shared" si="410"/>
        <v>0</v>
      </c>
      <c r="V1137" s="106">
        <f t="shared" si="410"/>
        <v>0</v>
      </c>
      <c r="W1137" s="37">
        <f t="shared" si="408"/>
        <v>0</v>
      </c>
      <c r="Y1137"/>
    </row>
    <row r="1138" spans="1:25" outlineLevel="1" x14ac:dyDescent="0.25">
      <c r="A1138" s="212"/>
      <c r="B1138" s="465"/>
      <c r="C1138" s="273"/>
      <c r="D1138" s="273"/>
      <c r="E1138" s="273"/>
      <c r="F1138" s="274" t="s">
        <v>198</v>
      </c>
      <c r="G1138" s="101">
        <f t="shared" si="406"/>
        <v>0</v>
      </c>
      <c r="H1138" s="388">
        <f t="shared" si="407"/>
        <v>0</v>
      </c>
      <c r="I1138" s="392">
        <f t="shared" si="407"/>
        <v>0</v>
      </c>
      <c r="J1138" s="392">
        <f t="shared" si="407"/>
        <v>0</v>
      </c>
      <c r="K1138" s="393">
        <f t="shared" si="407"/>
        <v>0</v>
      </c>
      <c r="L1138" s="105">
        <f>IF(L280="",0,L280*VLOOKUP($F1138,DRT,4,FALSE))</f>
        <v>0</v>
      </c>
      <c r="M1138" s="392">
        <f>IF(M280="",0,M280*VLOOKUP($F1138,DRT,4,FALSE))</f>
        <v>0</v>
      </c>
      <c r="N1138" s="98">
        <f t="shared" si="409"/>
        <v>0</v>
      </c>
      <c r="O1138" s="98">
        <f t="shared" si="409"/>
        <v>0</v>
      </c>
      <c r="P1138" s="98">
        <f t="shared" si="409"/>
        <v>0</v>
      </c>
      <c r="Q1138" s="98">
        <f t="shared" si="410"/>
        <v>0</v>
      </c>
      <c r="R1138" s="98">
        <f t="shared" si="410"/>
        <v>0</v>
      </c>
      <c r="S1138" s="98">
        <f t="shared" si="410"/>
        <v>0</v>
      </c>
      <c r="T1138" s="98">
        <f t="shared" si="410"/>
        <v>0</v>
      </c>
      <c r="U1138" s="98">
        <f t="shared" si="410"/>
        <v>0</v>
      </c>
      <c r="V1138" s="106">
        <f t="shared" si="410"/>
        <v>0</v>
      </c>
      <c r="W1138" s="37">
        <f t="shared" si="408"/>
        <v>0</v>
      </c>
      <c r="Y1138"/>
    </row>
    <row r="1139" spans="1:25" x14ac:dyDescent="0.25">
      <c r="A1139" s="212"/>
      <c r="B1139" s="465"/>
      <c r="C1139" s="273"/>
      <c r="D1139" s="273"/>
      <c r="E1139" s="273" t="s">
        <v>199</v>
      </c>
      <c r="F1139" s="275"/>
      <c r="G1139" s="367">
        <f t="shared" ref="G1139:W1139" si="411">SUBTOTAL(9,G1140:G1145)</f>
        <v>0</v>
      </c>
      <c r="H1139" s="364">
        <f t="shared" si="411"/>
        <v>0</v>
      </c>
      <c r="I1139" s="364">
        <f t="shared" si="411"/>
        <v>0</v>
      </c>
      <c r="J1139" s="364">
        <f t="shared" si="411"/>
        <v>0</v>
      </c>
      <c r="K1139" s="365">
        <f t="shared" si="411"/>
        <v>0</v>
      </c>
      <c r="L1139" s="30">
        <f t="shared" si="411"/>
        <v>0</v>
      </c>
      <c r="M1139" s="31">
        <f t="shared" si="411"/>
        <v>0</v>
      </c>
      <c r="N1139" s="31">
        <f t="shared" si="411"/>
        <v>0</v>
      </c>
      <c r="O1139" s="31">
        <f t="shared" si="411"/>
        <v>0</v>
      </c>
      <c r="P1139" s="31">
        <f t="shared" si="411"/>
        <v>0</v>
      </c>
      <c r="Q1139" s="31">
        <f t="shared" si="411"/>
        <v>0</v>
      </c>
      <c r="R1139" s="31">
        <f t="shared" si="411"/>
        <v>0</v>
      </c>
      <c r="S1139" s="31">
        <f t="shared" si="411"/>
        <v>0</v>
      </c>
      <c r="T1139" s="31">
        <f t="shared" si="411"/>
        <v>0</v>
      </c>
      <c r="U1139" s="31">
        <f t="shared" si="411"/>
        <v>0</v>
      </c>
      <c r="V1139" s="365">
        <f t="shared" si="411"/>
        <v>0</v>
      </c>
      <c r="W1139" s="365">
        <f t="shared" si="411"/>
        <v>0</v>
      </c>
      <c r="Y1139"/>
    </row>
    <row r="1140" spans="1:25" outlineLevel="1" x14ac:dyDescent="0.25">
      <c r="A1140" s="212"/>
      <c r="B1140" s="465"/>
      <c r="C1140" s="273"/>
      <c r="D1140" s="273"/>
      <c r="E1140" s="273"/>
      <c r="F1140" s="274" t="s">
        <v>200</v>
      </c>
      <c r="G1140" s="101">
        <f t="shared" ref="G1140:G1145" si="412">G282</f>
        <v>0</v>
      </c>
      <c r="H1140" s="388">
        <f t="shared" ref="H1140:K1145" si="413">IF(H282="",0,H282*VLOOKUP($F1140,DRT,3,FALSE))</f>
        <v>0</v>
      </c>
      <c r="I1140" s="392">
        <f t="shared" si="413"/>
        <v>0</v>
      </c>
      <c r="J1140" s="392">
        <f t="shared" si="413"/>
        <v>0</v>
      </c>
      <c r="K1140" s="393">
        <f t="shared" si="413"/>
        <v>0</v>
      </c>
      <c r="L1140" s="105">
        <f>(SUM($H282:$L282)-SUM($H1140:K1140))*VLOOKUP($F1140,DRT,4,FALSE)</f>
        <v>0</v>
      </c>
      <c r="M1140" s="98">
        <f>(SUM($H282:$L282)-SUM($H1140:L1140))*VLOOKUP($F1140,DRT,4,FALSE)</f>
        <v>0</v>
      </c>
      <c r="N1140" s="98">
        <f>(SUM($H282:$L282)-SUM($H1140:M1140))*VLOOKUP($F1140,DRT,4,FALSE)</f>
        <v>0</v>
      </c>
      <c r="O1140" s="98">
        <f>(SUM($H282:$L282)-SUM($H1140:N1140))*VLOOKUP($F1140,DRT,4,FALSE)</f>
        <v>0</v>
      </c>
      <c r="P1140" s="98">
        <f>(SUM($H282:$L282)-SUM($H1140:O1140))*VLOOKUP($F1140,DRT,4,FALSE)</f>
        <v>0</v>
      </c>
      <c r="Q1140" s="98">
        <f>(SUM($H282:$L282)-SUM($H1140:P1140))*VLOOKUP($F1140,DRT,4,FALSE)</f>
        <v>0</v>
      </c>
      <c r="R1140" s="98">
        <f>(SUM($H282:$L282)-SUM($H1140:Q1140))*VLOOKUP($F1140,DRT,4,FALSE)</f>
        <v>0</v>
      </c>
      <c r="S1140" s="98">
        <f>(SUM($H282:$L282)-SUM($H1140:R1140))*VLOOKUP($F1140,DRT,4,FALSE)</f>
        <v>0</v>
      </c>
      <c r="T1140" s="98">
        <f>(SUM($H282:$L282)-SUM($H1140:S1140))*VLOOKUP($F1140,DRT,4,FALSE)</f>
        <v>0</v>
      </c>
      <c r="U1140" s="98">
        <f>(SUM($H282:$L282)-SUM($H1140:T1140))*VLOOKUP($F1140,DRT,4,FALSE)</f>
        <v>0</v>
      </c>
      <c r="V1140" s="106">
        <f>(SUM($H282:$L282)-SUM($H1140:U1140))*VLOOKUP($F1140,DRT,4,FALSE)</f>
        <v>0</v>
      </c>
      <c r="W1140" s="37">
        <f t="shared" ref="W1140:W1145" si="414">G1140-SUM(H1140:V1140)</f>
        <v>0</v>
      </c>
      <c r="Y1140"/>
    </row>
    <row r="1141" spans="1:25" outlineLevel="1" x14ac:dyDescent="0.25">
      <c r="A1141" s="212"/>
      <c r="B1141" s="465"/>
      <c r="C1141" s="273"/>
      <c r="D1141" s="273"/>
      <c r="E1141" s="273"/>
      <c r="F1141" s="274" t="s">
        <v>201</v>
      </c>
      <c r="G1141" s="101">
        <f t="shared" si="412"/>
        <v>0</v>
      </c>
      <c r="H1141" s="388">
        <f t="shared" si="413"/>
        <v>0</v>
      </c>
      <c r="I1141" s="392">
        <f t="shared" si="413"/>
        <v>0</v>
      </c>
      <c r="J1141" s="392">
        <f t="shared" si="413"/>
        <v>0</v>
      </c>
      <c r="K1141" s="393">
        <f t="shared" si="413"/>
        <v>0</v>
      </c>
      <c r="L1141" s="391">
        <f>IF(L283="",0,L283*VLOOKUP($F1141,DRT,4,FALSE))</f>
        <v>0</v>
      </c>
      <c r="M1141" s="98">
        <f>(SUM($H283:$K283,M283)-SUM($H1141:$K1141))*VLOOKUP($F1141,DRT,4,FALSE)</f>
        <v>0</v>
      </c>
      <c r="N1141" s="98">
        <f>($L283-$L1141)*VLOOKUP($F1141,DRT,4,FALSE)</f>
        <v>0</v>
      </c>
      <c r="O1141" s="98">
        <f>(SUM($H283:$K283,M283)-SUM($H1141:$K1141)-$M1141)*VLOOKUP($F1141,DRT,4,FALSE)</f>
        <v>0</v>
      </c>
      <c r="P1141" s="98">
        <f>($L283-$L1141-$N1141)*VLOOKUP($F1141,DRT,4,FALSE)</f>
        <v>0</v>
      </c>
      <c r="Q1141" s="98">
        <f>(SUM($H283:$K283,M283)-SUM($H1141:$K1141)-$M1141-$O1141)*VLOOKUP($F1141,DRT,4,FALSE)</f>
        <v>0</v>
      </c>
      <c r="R1141" s="98">
        <f>($L283-$L1141-$N1141-$P1141)*VLOOKUP($F1141,DRT,4,FALSE)</f>
        <v>0</v>
      </c>
      <c r="S1141" s="98">
        <f>(SUM($H283:$K283,M283)-SUM($H1141:$K1141)-$M1141-$O1141-$Q1141)*VLOOKUP($F1141,DRT,4,FALSE)</f>
        <v>0</v>
      </c>
      <c r="T1141" s="98">
        <f>($L283-$L1141-$N1141-$P1141-$R1141)*VLOOKUP($F1141,DRT,4,FALSE)</f>
        <v>0</v>
      </c>
      <c r="U1141" s="98">
        <f>(SUM($H283:$K283,M283)-SUM($H1141:$K1141)-$M1141-$O1141-$Q1141-$S1141)*VLOOKUP($F1141,DRT,4,FALSE)</f>
        <v>0</v>
      </c>
      <c r="V1141" s="106">
        <f>($L283-$L1141-$N1141-$P1141-$R1141-$T1141)*VLOOKUP($F1141,DRT,4,FALSE)</f>
        <v>0</v>
      </c>
      <c r="W1141" s="37">
        <f t="shared" si="414"/>
        <v>0</v>
      </c>
      <c r="Y1141"/>
    </row>
    <row r="1142" spans="1:25" outlineLevel="1" x14ac:dyDescent="0.25">
      <c r="A1142" s="212"/>
      <c r="B1142" s="465"/>
      <c r="C1142" s="273"/>
      <c r="D1142" s="273"/>
      <c r="E1142" s="273"/>
      <c r="F1142" s="274" t="s">
        <v>202</v>
      </c>
      <c r="G1142" s="101">
        <f t="shared" si="412"/>
        <v>0</v>
      </c>
      <c r="H1142" s="388">
        <f t="shared" si="413"/>
        <v>0</v>
      </c>
      <c r="I1142" s="392">
        <f t="shared" si="413"/>
        <v>0</v>
      </c>
      <c r="J1142" s="392">
        <f t="shared" si="413"/>
        <v>0</v>
      </c>
      <c r="K1142" s="393">
        <f t="shared" si="413"/>
        <v>0</v>
      </c>
      <c r="L1142" s="391">
        <f>IF(L284="",0,L284*VLOOKUP($F1142,DRT,4,FALSE))</f>
        <v>0</v>
      </c>
      <c r="M1142" s="98">
        <f>IF(M284="",0,M284*VLOOKUP($F1142,DRT,4,FALSE))</f>
        <v>0</v>
      </c>
      <c r="N1142" s="98">
        <f>(SUM($H284:$K284,N284)-SUM($H1142:$K1142))*VLOOKUP($F1142,DRT,4,FALSE)</f>
        <v>0</v>
      </c>
      <c r="O1142" s="98">
        <f>($L284+$O284-$L1142)*VLOOKUP($F1142,DRT,4,FALSE)</f>
        <v>0</v>
      </c>
      <c r="P1142" s="98">
        <f>($M284-$M1142)*VLOOKUP($F1142,DRT,4,FALSE)</f>
        <v>0</v>
      </c>
      <c r="Q1142" s="98">
        <f>(SUM($H284:$K284,N284)-SUM($H1142:$K1142)-N1142)*VLOOKUP($F1142,DRT,4,FALSE)</f>
        <v>0</v>
      </c>
      <c r="R1142" s="98">
        <f>($L284+$O284-$L1142-$O1142)*VLOOKUP($F1142,DRT,4,FALSE)</f>
        <v>0</v>
      </c>
      <c r="S1142" s="98">
        <f>($M284-$M1142-$P1142)*VLOOKUP($F1142,DRT,4,FALSE)</f>
        <v>0</v>
      </c>
      <c r="T1142" s="98">
        <f>(SUM($H284:$K284,N284)-SUM($H1142:$K1142)-$N1142-$Q1142)*VLOOKUP($F1142,DRT,4,FALSE)</f>
        <v>0</v>
      </c>
      <c r="U1142" s="98">
        <f>($L284+O284-$L1142-$O1142-$R1142)*VLOOKUP($F1142,DRT,4,FALSE)</f>
        <v>0</v>
      </c>
      <c r="V1142" s="106">
        <f>($M284-$M1142-$P1142-$S1142)*VLOOKUP($F1142,DRT,4,FALSE)</f>
        <v>0</v>
      </c>
      <c r="W1142" s="37">
        <f t="shared" si="414"/>
        <v>0</v>
      </c>
      <c r="Y1142"/>
    </row>
    <row r="1143" spans="1:25" outlineLevel="1" x14ac:dyDescent="0.25">
      <c r="A1143" s="212"/>
      <c r="B1143" s="465"/>
      <c r="C1143" s="273"/>
      <c r="D1143" s="273"/>
      <c r="E1143" s="273"/>
      <c r="F1143" s="274" t="s">
        <v>203</v>
      </c>
      <c r="G1143" s="101">
        <f t="shared" si="412"/>
        <v>0</v>
      </c>
      <c r="H1143" s="388">
        <f t="shared" si="413"/>
        <v>0</v>
      </c>
      <c r="I1143" s="392">
        <f t="shared" si="413"/>
        <v>0</v>
      </c>
      <c r="J1143" s="392">
        <f t="shared" si="413"/>
        <v>0</v>
      </c>
      <c r="K1143" s="393">
        <f t="shared" si="413"/>
        <v>0</v>
      </c>
      <c r="L1143" s="391">
        <f>IF(L285="",0,L285*VLOOKUP($F1143,DRT,4,FALSE))</f>
        <v>0</v>
      </c>
      <c r="M1143" s="98">
        <f>IF(M285="",0,M285*VLOOKUP($F1143,DRT,4,FALSE))</f>
        <v>0</v>
      </c>
      <c r="N1143" s="98">
        <f t="shared" ref="N1143:P1145" si="415">IF(N285="",0,N285*VLOOKUP($F1143,DRT,4,FALSE))</f>
        <v>0</v>
      </c>
      <c r="O1143" s="98">
        <f t="shared" si="415"/>
        <v>0</v>
      </c>
      <c r="P1143" s="98">
        <f t="shared" si="415"/>
        <v>0</v>
      </c>
      <c r="Q1143" s="98">
        <f>(SUM($H285:$K285,Q285)-SUM($H1143:$K1143))*VLOOKUP($F1143,DRT,4,FALSE)</f>
        <v>0</v>
      </c>
      <c r="R1143" s="98">
        <f>($L285+R285-$L1143)*VLOOKUP($F1143,DRT,4,FALSE)</f>
        <v>0</v>
      </c>
      <c r="S1143" s="98">
        <f>($M285+S285-$M1143)*VLOOKUP($F1143,DRT,4,FALSE)</f>
        <v>0</v>
      </c>
      <c r="T1143" s="98">
        <f>($N285-$N1143)*VLOOKUP($F1143,DRT,4,FALSE)</f>
        <v>0</v>
      </c>
      <c r="U1143" s="98">
        <f>($O285-$O1143)*VLOOKUP($F1143,DRT,4,FALSE)</f>
        <v>0</v>
      </c>
      <c r="V1143" s="106">
        <f>($P285-$P1143)*VLOOKUP($F1143,DRT,4,FALSE)</f>
        <v>0</v>
      </c>
      <c r="W1143" s="37">
        <f t="shared" si="414"/>
        <v>0</v>
      </c>
      <c r="Y1143"/>
    </row>
    <row r="1144" spans="1:25" outlineLevel="1" x14ac:dyDescent="0.25">
      <c r="A1144" s="212"/>
      <c r="B1144" s="465"/>
      <c r="C1144" s="273"/>
      <c r="D1144" s="273"/>
      <c r="E1144" s="273"/>
      <c r="F1144" s="274" t="s">
        <v>204</v>
      </c>
      <c r="G1144" s="101">
        <f t="shared" si="412"/>
        <v>0</v>
      </c>
      <c r="H1144" s="388">
        <f t="shared" si="413"/>
        <v>0</v>
      </c>
      <c r="I1144" s="392">
        <f t="shared" si="413"/>
        <v>0</v>
      </c>
      <c r="J1144" s="392">
        <f t="shared" si="413"/>
        <v>0</v>
      </c>
      <c r="K1144" s="393">
        <f t="shared" si="413"/>
        <v>0</v>
      </c>
      <c r="L1144" s="391">
        <f>IF(L286="",0,L286*VLOOKUP($F1144,DRT,4,FALSE))</f>
        <v>0</v>
      </c>
      <c r="M1144" s="98">
        <f>IF(M286="",0,M286*VLOOKUP($F1144,DRT,4,FALSE))</f>
        <v>0</v>
      </c>
      <c r="N1144" s="98">
        <f t="shared" si="415"/>
        <v>0</v>
      </c>
      <c r="O1144" s="98">
        <f t="shared" si="415"/>
        <v>0</v>
      </c>
      <c r="P1144" s="98">
        <f t="shared" si="415"/>
        <v>0</v>
      </c>
      <c r="Q1144" s="98">
        <f t="shared" ref="Q1144:V1145" si="416">IF(Q286="",0,Q286*VLOOKUP($F1144,DRT,4,FALSE))</f>
        <v>0</v>
      </c>
      <c r="R1144" s="98">
        <f t="shared" si="416"/>
        <v>0</v>
      </c>
      <c r="S1144" s="98">
        <f t="shared" si="416"/>
        <v>0</v>
      </c>
      <c r="T1144" s="98">
        <f t="shared" si="416"/>
        <v>0</v>
      </c>
      <c r="U1144" s="98">
        <f t="shared" si="416"/>
        <v>0</v>
      </c>
      <c r="V1144" s="106">
        <f t="shared" si="416"/>
        <v>0</v>
      </c>
      <c r="W1144" s="37">
        <f t="shared" si="414"/>
        <v>0</v>
      </c>
      <c r="Y1144"/>
    </row>
    <row r="1145" spans="1:25" outlineLevel="1" x14ac:dyDescent="0.25">
      <c r="A1145" s="212"/>
      <c r="B1145" s="465"/>
      <c r="C1145" s="273"/>
      <c r="D1145" s="273"/>
      <c r="E1145" s="273"/>
      <c r="F1145" s="274" t="s">
        <v>205</v>
      </c>
      <c r="G1145" s="101">
        <f t="shared" si="412"/>
        <v>0</v>
      </c>
      <c r="H1145" s="388">
        <f t="shared" si="413"/>
        <v>0</v>
      </c>
      <c r="I1145" s="392">
        <f t="shared" si="413"/>
        <v>0</v>
      </c>
      <c r="J1145" s="392">
        <f t="shared" si="413"/>
        <v>0</v>
      </c>
      <c r="K1145" s="393">
        <f t="shared" si="413"/>
        <v>0</v>
      </c>
      <c r="L1145" s="105">
        <f>IF(L287="",0,L287*VLOOKUP($F1145,DRT,4,FALSE))</f>
        <v>0</v>
      </c>
      <c r="M1145" s="392">
        <f>IF(M287="",0,M287*VLOOKUP($F1145,DRT,4,FALSE))</f>
        <v>0</v>
      </c>
      <c r="N1145" s="98">
        <f t="shared" si="415"/>
        <v>0</v>
      </c>
      <c r="O1145" s="98">
        <f t="shared" si="415"/>
        <v>0</v>
      </c>
      <c r="P1145" s="98">
        <f t="shared" si="415"/>
        <v>0</v>
      </c>
      <c r="Q1145" s="98">
        <f t="shared" si="416"/>
        <v>0</v>
      </c>
      <c r="R1145" s="98">
        <f t="shared" si="416"/>
        <v>0</v>
      </c>
      <c r="S1145" s="98">
        <f t="shared" si="416"/>
        <v>0</v>
      </c>
      <c r="T1145" s="98">
        <f t="shared" si="416"/>
        <v>0</v>
      </c>
      <c r="U1145" s="98">
        <f t="shared" si="416"/>
        <v>0</v>
      </c>
      <c r="V1145" s="106">
        <f t="shared" si="416"/>
        <v>0</v>
      </c>
      <c r="W1145" s="37">
        <f t="shared" si="414"/>
        <v>0</v>
      </c>
      <c r="Y1145"/>
    </row>
    <row r="1146" spans="1:25" x14ac:dyDescent="0.25">
      <c r="A1146" s="212"/>
      <c r="B1146" s="465"/>
      <c r="C1146" s="273"/>
      <c r="D1146" s="273"/>
      <c r="E1146" s="273" t="s">
        <v>206</v>
      </c>
      <c r="F1146" s="275"/>
      <c r="G1146" s="367">
        <f t="shared" ref="G1146:W1146" si="417">SUBTOTAL(9,G1147:G1152)</f>
        <v>0</v>
      </c>
      <c r="H1146" s="364">
        <f t="shared" si="417"/>
        <v>0</v>
      </c>
      <c r="I1146" s="364">
        <f t="shared" si="417"/>
        <v>0</v>
      </c>
      <c r="J1146" s="364">
        <f t="shared" si="417"/>
        <v>0</v>
      </c>
      <c r="K1146" s="365">
        <f t="shared" si="417"/>
        <v>0</v>
      </c>
      <c r="L1146" s="30">
        <f t="shared" si="417"/>
        <v>0</v>
      </c>
      <c r="M1146" s="31">
        <f t="shared" si="417"/>
        <v>0</v>
      </c>
      <c r="N1146" s="31">
        <f t="shared" si="417"/>
        <v>0</v>
      </c>
      <c r="O1146" s="31">
        <f t="shared" si="417"/>
        <v>0</v>
      </c>
      <c r="P1146" s="31">
        <f t="shared" si="417"/>
        <v>0</v>
      </c>
      <c r="Q1146" s="31">
        <f t="shared" si="417"/>
        <v>0</v>
      </c>
      <c r="R1146" s="31">
        <f t="shared" si="417"/>
        <v>0</v>
      </c>
      <c r="S1146" s="31">
        <f t="shared" si="417"/>
        <v>0</v>
      </c>
      <c r="T1146" s="31">
        <f t="shared" si="417"/>
        <v>0</v>
      </c>
      <c r="U1146" s="31">
        <f t="shared" si="417"/>
        <v>0</v>
      </c>
      <c r="V1146" s="365">
        <f t="shared" si="417"/>
        <v>0</v>
      </c>
      <c r="W1146" s="365">
        <f t="shared" si="417"/>
        <v>0</v>
      </c>
      <c r="Y1146"/>
    </row>
    <row r="1147" spans="1:25" outlineLevel="1" x14ac:dyDescent="0.25">
      <c r="A1147" s="212"/>
      <c r="B1147" s="465"/>
      <c r="C1147" s="273"/>
      <c r="D1147" s="273"/>
      <c r="E1147" s="272"/>
      <c r="F1147" s="274" t="s">
        <v>207</v>
      </c>
      <c r="G1147" s="101">
        <f t="shared" ref="G1147:G1152" si="418">G289</f>
        <v>0</v>
      </c>
      <c r="H1147" s="388">
        <f t="shared" ref="H1147:K1152" si="419">IF(H289="",0,H289*VLOOKUP($F1147,DRT,3,FALSE))</f>
        <v>0</v>
      </c>
      <c r="I1147" s="392">
        <f t="shared" si="419"/>
        <v>0</v>
      </c>
      <c r="J1147" s="392">
        <f t="shared" si="419"/>
        <v>0</v>
      </c>
      <c r="K1147" s="393">
        <f t="shared" si="419"/>
        <v>0</v>
      </c>
      <c r="L1147" s="105">
        <f>(SUM($H289:$L289)-SUM($H1147:K1147))*VLOOKUP($F1147,DRT,4,FALSE)</f>
        <v>0</v>
      </c>
      <c r="M1147" s="98">
        <f>(SUM($H289:$L289)-SUM($H1147:L1147))*VLOOKUP($F1147,DRT,4,FALSE)</f>
        <v>0</v>
      </c>
      <c r="N1147" s="98">
        <f>(SUM($H289:$L289)-SUM($H1147:M1147))*VLOOKUP($F1147,DRT,4,FALSE)</f>
        <v>0</v>
      </c>
      <c r="O1147" s="98">
        <f>(SUM($H289:$L289)-SUM($H1147:N1147))*VLOOKUP($F1147,DRT,4,FALSE)</f>
        <v>0</v>
      </c>
      <c r="P1147" s="98">
        <f>(SUM($H289:$L289)-SUM($H1147:O1147))*VLOOKUP($F1147,DRT,4,FALSE)</f>
        <v>0</v>
      </c>
      <c r="Q1147" s="98">
        <f>(SUM($H289:$L289)-SUM($H1147:P1147))*VLOOKUP($F1147,DRT,4,FALSE)</f>
        <v>0</v>
      </c>
      <c r="R1147" s="98">
        <f>(SUM($H289:$L289)-SUM($H1147:Q1147))*VLOOKUP($F1147,DRT,4,FALSE)</f>
        <v>0</v>
      </c>
      <c r="S1147" s="98">
        <f>(SUM($H289:$L289)-SUM($H1147:R1147))*VLOOKUP($F1147,DRT,4,FALSE)</f>
        <v>0</v>
      </c>
      <c r="T1147" s="98">
        <f>(SUM($H289:$L289)-SUM($H1147:S1147))*VLOOKUP($F1147,DRT,4,FALSE)</f>
        <v>0</v>
      </c>
      <c r="U1147" s="98">
        <f>(SUM($H289:$L289)-SUM($H1147:T1147))*VLOOKUP($F1147,DRT,4,FALSE)</f>
        <v>0</v>
      </c>
      <c r="V1147" s="106">
        <f>(SUM($H289:$L289)-SUM($H1147:U1147))*VLOOKUP($F1147,DRT,4,FALSE)</f>
        <v>0</v>
      </c>
      <c r="W1147" s="37">
        <f t="shared" ref="W1147:W1152" si="420">G1147-SUM(H1147:V1147)</f>
        <v>0</v>
      </c>
      <c r="Y1147"/>
    </row>
    <row r="1148" spans="1:25" outlineLevel="1" x14ac:dyDescent="0.25">
      <c r="A1148" s="212"/>
      <c r="B1148" s="465"/>
      <c r="C1148" s="273"/>
      <c r="D1148" s="273"/>
      <c r="E1148" s="272"/>
      <c r="F1148" s="274" t="s">
        <v>208</v>
      </c>
      <c r="G1148" s="101">
        <f t="shared" si="418"/>
        <v>0</v>
      </c>
      <c r="H1148" s="388">
        <f t="shared" si="419"/>
        <v>0</v>
      </c>
      <c r="I1148" s="392">
        <f t="shared" si="419"/>
        <v>0</v>
      </c>
      <c r="J1148" s="392">
        <f t="shared" si="419"/>
        <v>0</v>
      </c>
      <c r="K1148" s="393">
        <f t="shared" si="419"/>
        <v>0</v>
      </c>
      <c r="L1148" s="391">
        <f>IF(L290="",0,L290*VLOOKUP($F1148,DRT,4,FALSE))</f>
        <v>0</v>
      </c>
      <c r="M1148" s="98">
        <f>(SUM($H290:$K290,M290)-SUM($H1148:$K1148))*VLOOKUP($F1148,DRT,4,FALSE)</f>
        <v>0</v>
      </c>
      <c r="N1148" s="98">
        <f>($L290-$L1148)*VLOOKUP($F1148,DRT,4,FALSE)</f>
        <v>0</v>
      </c>
      <c r="O1148" s="98">
        <f>(SUM($H290:$K290,M290)-SUM($H1148:$K1148)-$M1148)*VLOOKUP($F1148,DRT,4,FALSE)</f>
        <v>0</v>
      </c>
      <c r="P1148" s="98">
        <f>($L290-$L1148-$N1148)*VLOOKUP($F1148,DRT,4,FALSE)</f>
        <v>0</v>
      </c>
      <c r="Q1148" s="98">
        <f>(SUM($H290:$K290,M290)-SUM($H1148:$K1148)-$M1148-$O1148)*VLOOKUP($F1148,DRT,4,FALSE)</f>
        <v>0</v>
      </c>
      <c r="R1148" s="98">
        <f>($L290-$L1148-$N1148-$P1148)*VLOOKUP($F1148,DRT,4,FALSE)</f>
        <v>0</v>
      </c>
      <c r="S1148" s="98">
        <f>(SUM($H290:$K290,M290)-SUM($H1148:$K1148)-$M1148-$O1148-$Q1148)*VLOOKUP($F1148,DRT,4,FALSE)</f>
        <v>0</v>
      </c>
      <c r="T1148" s="98">
        <f>($L290-$L1148-$N1148-$P1148-$R1148)*VLOOKUP($F1148,DRT,4,FALSE)</f>
        <v>0</v>
      </c>
      <c r="U1148" s="98">
        <f>(SUM($H290:$K290,M290)-SUM($H1148:$K1148)-$M1148-$O1148-$Q1148-$S1148)*VLOOKUP($F1148,DRT,4,FALSE)</f>
        <v>0</v>
      </c>
      <c r="V1148" s="106">
        <f>($L290-$L1148-$N1148-$P1148-$R1148-$T1148)*VLOOKUP($F1148,DRT,4,FALSE)</f>
        <v>0</v>
      </c>
      <c r="W1148" s="37">
        <f t="shared" si="420"/>
        <v>0</v>
      </c>
      <c r="Y1148"/>
    </row>
    <row r="1149" spans="1:25" outlineLevel="1" x14ac:dyDescent="0.25">
      <c r="A1149" s="212"/>
      <c r="B1149" s="465"/>
      <c r="C1149" s="273"/>
      <c r="D1149" s="273"/>
      <c r="E1149" s="272"/>
      <c r="F1149" s="274" t="s">
        <v>209</v>
      </c>
      <c r="G1149" s="101">
        <f t="shared" si="418"/>
        <v>0</v>
      </c>
      <c r="H1149" s="388">
        <f t="shared" si="419"/>
        <v>0</v>
      </c>
      <c r="I1149" s="392">
        <f t="shared" si="419"/>
        <v>0</v>
      </c>
      <c r="J1149" s="392">
        <f t="shared" si="419"/>
        <v>0</v>
      </c>
      <c r="K1149" s="393">
        <f t="shared" si="419"/>
        <v>0</v>
      </c>
      <c r="L1149" s="391">
        <f>IF(L291="",0,L291*VLOOKUP($F1149,DRT,4,FALSE))</f>
        <v>0</v>
      </c>
      <c r="M1149" s="98">
        <f>IF(M291="",0,M291*VLOOKUP($F1149,DRT,4,FALSE))</f>
        <v>0</v>
      </c>
      <c r="N1149" s="98">
        <f>(SUM($H291:$K291,N291)-SUM($H1149:$K1149))*VLOOKUP($F1149,DRT,4,FALSE)</f>
        <v>0</v>
      </c>
      <c r="O1149" s="98">
        <f>($L291+$O291-$L1149)*VLOOKUP($F1149,DRT,4,FALSE)</f>
        <v>0</v>
      </c>
      <c r="P1149" s="98">
        <f>($M291-$M1149)*VLOOKUP($F1149,DRT,4,FALSE)</f>
        <v>0</v>
      </c>
      <c r="Q1149" s="98">
        <f>(SUM($H291:$K291,N291)-SUM($H1149:$K1149)-N1149)*VLOOKUP($F1149,DRT,4,FALSE)</f>
        <v>0</v>
      </c>
      <c r="R1149" s="98">
        <f>($L291+$O291-$L1149-$O1149)*VLOOKUP($F1149,DRT,4,FALSE)</f>
        <v>0</v>
      </c>
      <c r="S1149" s="98">
        <f>($M291-$M1149-$P1149)*VLOOKUP($F1149,DRT,4,FALSE)</f>
        <v>0</v>
      </c>
      <c r="T1149" s="98">
        <f>(SUM($H291:$K291,N291)-SUM($H1149:$K1149)-$N1149-$Q1149)*VLOOKUP($F1149,DRT,4,FALSE)</f>
        <v>0</v>
      </c>
      <c r="U1149" s="98">
        <f>($L291+O291-$L1149-$O1149-$R1149)*VLOOKUP($F1149,DRT,4,FALSE)</f>
        <v>0</v>
      </c>
      <c r="V1149" s="106">
        <f>($M291-$M1149-$P1149-$S1149)*VLOOKUP($F1149,DRT,4,FALSE)</f>
        <v>0</v>
      </c>
      <c r="W1149" s="37">
        <f t="shared" si="420"/>
        <v>0</v>
      </c>
      <c r="Y1149"/>
    </row>
    <row r="1150" spans="1:25" outlineLevel="1" x14ac:dyDescent="0.25">
      <c r="A1150" s="212"/>
      <c r="B1150" s="465"/>
      <c r="C1150" s="273"/>
      <c r="D1150" s="273"/>
      <c r="E1150" s="272"/>
      <c r="F1150" s="274" t="s">
        <v>210</v>
      </c>
      <c r="G1150" s="101">
        <f t="shared" si="418"/>
        <v>0</v>
      </c>
      <c r="H1150" s="388">
        <f t="shared" si="419"/>
        <v>0</v>
      </c>
      <c r="I1150" s="392">
        <f t="shared" si="419"/>
        <v>0</v>
      </c>
      <c r="J1150" s="392">
        <f t="shared" si="419"/>
        <v>0</v>
      </c>
      <c r="K1150" s="393">
        <f t="shared" si="419"/>
        <v>0</v>
      </c>
      <c r="L1150" s="391">
        <f>IF(L292="",0,L292*VLOOKUP($F1150,DRT,4,FALSE))</f>
        <v>0</v>
      </c>
      <c r="M1150" s="98">
        <f>IF(M292="",0,M292*VLOOKUP($F1150,DRT,4,FALSE))</f>
        <v>0</v>
      </c>
      <c r="N1150" s="98">
        <f t="shared" ref="N1150:P1152" si="421">IF(N292="",0,N292*VLOOKUP($F1150,DRT,4,FALSE))</f>
        <v>0</v>
      </c>
      <c r="O1150" s="98">
        <f t="shared" si="421"/>
        <v>0</v>
      </c>
      <c r="P1150" s="98">
        <f t="shared" si="421"/>
        <v>0</v>
      </c>
      <c r="Q1150" s="98">
        <f>(SUM($H292:$K292,Q292)-SUM($H1150:$K1150))*VLOOKUP($F1150,DRT,4,FALSE)</f>
        <v>0</v>
      </c>
      <c r="R1150" s="98">
        <f>($L292+R292-$L1150)*VLOOKUP($F1150,DRT,4,FALSE)</f>
        <v>0</v>
      </c>
      <c r="S1150" s="98">
        <f>($M292+S292-$M1150)*VLOOKUP($F1150,DRT,4,FALSE)</f>
        <v>0</v>
      </c>
      <c r="T1150" s="98">
        <f>($N292-$N1150)*VLOOKUP($F1150,DRT,4,FALSE)</f>
        <v>0</v>
      </c>
      <c r="U1150" s="98">
        <f>($O292-$O1150)*VLOOKUP($F1150,DRT,4,FALSE)</f>
        <v>0</v>
      </c>
      <c r="V1150" s="106">
        <f>($P292-$P1150)*VLOOKUP($F1150,DRT,4,FALSE)</f>
        <v>0</v>
      </c>
      <c r="W1150" s="37">
        <f t="shared" si="420"/>
        <v>0</v>
      </c>
      <c r="Y1150"/>
    </row>
    <row r="1151" spans="1:25" outlineLevel="1" x14ac:dyDescent="0.25">
      <c r="A1151" s="212"/>
      <c r="B1151" s="465"/>
      <c r="C1151" s="273"/>
      <c r="D1151" s="273"/>
      <c r="E1151" s="272"/>
      <c r="F1151" s="274" t="s">
        <v>211</v>
      </c>
      <c r="G1151" s="101">
        <f t="shared" si="418"/>
        <v>0</v>
      </c>
      <c r="H1151" s="388">
        <f t="shared" si="419"/>
        <v>0</v>
      </c>
      <c r="I1151" s="392">
        <f t="shared" si="419"/>
        <v>0</v>
      </c>
      <c r="J1151" s="392">
        <f t="shared" si="419"/>
        <v>0</v>
      </c>
      <c r="K1151" s="393">
        <f t="shared" si="419"/>
        <v>0</v>
      </c>
      <c r="L1151" s="391">
        <f>IF(L293="",0,L293*VLOOKUP($F1151,DRT,4,FALSE))</f>
        <v>0</v>
      </c>
      <c r="M1151" s="98">
        <f>IF(M293="",0,M293*VLOOKUP($F1151,DRT,4,FALSE))</f>
        <v>0</v>
      </c>
      <c r="N1151" s="98">
        <f t="shared" si="421"/>
        <v>0</v>
      </c>
      <c r="O1151" s="98">
        <f t="shared" si="421"/>
        <v>0</v>
      </c>
      <c r="P1151" s="98">
        <f t="shared" si="421"/>
        <v>0</v>
      </c>
      <c r="Q1151" s="98">
        <f t="shared" ref="Q1151:V1152" si="422">IF(Q293="",0,Q293*VLOOKUP($F1151,DRT,4,FALSE))</f>
        <v>0</v>
      </c>
      <c r="R1151" s="98">
        <f t="shared" si="422"/>
        <v>0</v>
      </c>
      <c r="S1151" s="98">
        <f t="shared" si="422"/>
        <v>0</v>
      </c>
      <c r="T1151" s="98">
        <f t="shared" si="422"/>
        <v>0</v>
      </c>
      <c r="U1151" s="98">
        <f t="shared" si="422"/>
        <v>0</v>
      </c>
      <c r="V1151" s="106">
        <f t="shared" si="422"/>
        <v>0</v>
      </c>
      <c r="W1151" s="100">
        <f t="shared" si="420"/>
        <v>0</v>
      </c>
      <c r="Y1151"/>
    </row>
    <row r="1152" spans="1:25" outlineLevel="1" x14ac:dyDescent="0.25">
      <c r="A1152" s="212"/>
      <c r="B1152" s="465"/>
      <c r="C1152" s="273"/>
      <c r="D1152" s="273"/>
      <c r="E1152" s="272"/>
      <c r="F1152" s="274" t="s">
        <v>212</v>
      </c>
      <c r="G1152" s="101">
        <f t="shared" si="418"/>
        <v>0</v>
      </c>
      <c r="H1152" s="388">
        <f t="shared" si="419"/>
        <v>0</v>
      </c>
      <c r="I1152" s="392">
        <f t="shared" si="419"/>
        <v>0</v>
      </c>
      <c r="J1152" s="392">
        <f t="shared" si="419"/>
        <v>0</v>
      </c>
      <c r="K1152" s="393">
        <f t="shared" si="419"/>
        <v>0</v>
      </c>
      <c r="L1152" s="105">
        <f>IF(L294="",0,L294*VLOOKUP($F1152,DRT,4,FALSE))</f>
        <v>0</v>
      </c>
      <c r="M1152" s="392">
        <f>IF(M294="",0,M294*VLOOKUP($F1152,DRT,4,FALSE))</f>
        <v>0</v>
      </c>
      <c r="N1152" s="98">
        <f t="shared" si="421"/>
        <v>0</v>
      </c>
      <c r="O1152" s="98">
        <f t="shared" si="421"/>
        <v>0</v>
      </c>
      <c r="P1152" s="98">
        <f t="shared" si="421"/>
        <v>0</v>
      </c>
      <c r="Q1152" s="98">
        <f t="shared" si="422"/>
        <v>0</v>
      </c>
      <c r="R1152" s="98">
        <f t="shared" si="422"/>
        <v>0</v>
      </c>
      <c r="S1152" s="98">
        <f t="shared" si="422"/>
        <v>0</v>
      </c>
      <c r="T1152" s="98">
        <f t="shared" si="422"/>
        <v>0</v>
      </c>
      <c r="U1152" s="98">
        <f t="shared" si="422"/>
        <v>0</v>
      </c>
      <c r="V1152" s="106">
        <f t="shared" si="422"/>
        <v>0</v>
      </c>
      <c r="W1152" s="37">
        <f t="shared" si="420"/>
        <v>0</v>
      </c>
      <c r="Y1152"/>
    </row>
    <row r="1153" spans="1:25" x14ac:dyDescent="0.25">
      <c r="A1153" s="212"/>
      <c r="B1153" s="479"/>
      <c r="C1153" s="275"/>
      <c r="D1153" s="276" t="s">
        <v>213</v>
      </c>
      <c r="E1153" s="273"/>
      <c r="F1153" s="273"/>
      <c r="G1153" s="367">
        <f t="shared" ref="G1153:W1153" si="423">SUBTOTAL(9,G1154:G1155)</f>
        <v>0</v>
      </c>
      <c r="H1153" s="368">
        <f t="shared" si="423"/>
        <v>0</v>
      </c>
      <c r="I1153" s="369">
        <f t="shared" si="423"/>
        <v>0</v>
      </c>
      <c r="J1153" s="369">
        <f t="shared" si="423"/>
        <v>0</v>
      </c>
      <c r="K1153" s="370">
        <f t="shared" si="423"/>
        <v>0</v>
      </c>
      <c r="L1153" s="364">
        <f t="shared" si="423"/>
        <v>0</v>
      </c>
      <c r="M1153" s="364">
        <f t="shared" si="423"/>
        <v>0</v>
      </c>
      <c r="N1153" s="364">
        <f t="shared" si="423"/>
        <v>0</v>
      </c>
      <c r="O1153" s="364">
        <f t="shared" si="423"/>
        <v>0</v>
      </c>
      <c r="P1153" s="364">
        <f t="shared" si="423"/>
        <v>0</v>
      </c>
      <c r="Q1153" s="364">
        <f t="shared" si="423"/>
        <v>0</v>
      </c>
      <c r="R1153" s="364">
        <f t="shared" si="423"/>
        <v>0</v>
      </c>
      <c r="S1153" s="364">
        <f t="shared" si="423"/>
        <v>0</v>
      </c>
      <c r="T1153" s="364">
        <f t="shared" si="423"/>
        <v>0</v>
      </c>
      <c r="U1153" s="364">
        <f t="shared" si="423"/>
        <v>0</v>
      </c>
      <c r="V1153" s="364">
        <f t="shared" si="423"/>
        <v>0</v>
      </c>
      <c r="W1153" s="40">
        <f t="shared" si="423"/>
        <v>0</v>
      </c>
      <c r="Y1153"/>
    </row>
    <row r="1154" spans="1:25" outlineLevel="1" x14ac:dyDescent="0.25">
      <c r="A1154" s="212"/>
      <c r="B1154" s="479"/>
      <c r="C1154" s="275"/>
      <c r="D1154" s="276"/>
      <c r="E1154" s="273"/>
      <c r="F1154" s="274" t="s">
        <v>214</v>
      </c>
      <c r="G1154" s="101">
        <f t="shared" ref="G1154:V1154" si="424">G296</f>
        <v>0</v>
      </c>
      <c r="H1154" s="388">
        <f t="shared" si="424"/>
        <v>0</v>
      </c>
      <c r="I1154" s="392">
        <f t="shared" si="424"/>
        <v>0</v>
      </c>
      <c r="J1154" s="392">
        <f t="shared" si="424"/>
        <v>0</v>
      </c>
      <c r="K1154" s="393">
        <f t="shared" si="424"/>
        <v>0</v>
      </c>
      <c r="L1154" s="102">
        <f t="shared" si="424"/>
        <v>0</v>
      </c>
      <c r="M1154" s="104">
        <f t="shared" si="424"/>
        <v>0</v>
      </c>
      <c r="N1154" s="98">
        <f t="shared" si="424"/>
        <v>0</v>
      </c>
      <c r="O1154" s="98">
        <f t="shared" si="424"/>
        <v>0</v>
      </c>
      <c r="P1154" s="98">
        <f t="shared" si="424"/>
        <v>0</v>
      </c>
      <c r="Q1154" s="98">
        <f t="shared" si="424"/>
        <v>0</v>
      </c>
      <c r="R1154" s="98">
        <f t="shared" si="424"/>
        <v>0</v>
      </c>
      <c r="S1154" s="98">
        <f t="shared" si="424"/>
        <v>0</v>
      </c>
      <c r="T1154" s="98">
        <f t="shared" si="424"/>
        <v>0</v>
      </c>
      <c r="U1154" s="98">
        <f t="shared" si="424"/>
        <v>0</v>
      </c>
      <c r="V1154" s="104">
        <f t="shared" si="424"/>
        <v>0</v>
      </c>
      <c r="W1154" s="37">
        <f>G1154-SUM(H1154:V1154)</f>
        <v>0</v>
      </c>
      <c r="Y1154"/>
    </row>
    <row r="1155" spans="1:25" outlineLevel="1" x14ac:dyDescent="0.25">
      <c r="A1155" s="212"/>
      <c r="B1155" s="479"/>
      <c r="C1155" s="275"/>
      <c r="D1155" s="276"/>
      <c r="E1155" s="273"/>
      <c r="F1155" s="274" t="s">
        <v>215</v>
      </c>
      <c r="G1155" s="101">
        <f t="shared" ref="G1155:V1155" si="425">G297</f>
        <v>0</v>
      </c>
      <c r="H1155" s="109">
        <f t="shared" si="425"/>
        <v>0</v>
      </c>
      <c r="I1155" s="110">
        <f t="shared" si="425"/>
        <v>0</v>
      </c>
      <c r="J1155" s="110">
        <f t="shared" si="425"/>
        <v>0</v>
      </c>
      <c r="K1155" s="111">
        <f t="shared" si="425"/>
        <v>0</v>
      </c>
      <c r="L1155" s="102">
        <f t="shared" si="425"/>
        <v>0</v>
      </c>
      <c r="M1155" s="104">
        <f t="shared" si="425"/>
        <v>0</v>
      </c>
      <c r="N1155" s="98">
        <f t="shared" si="425"/>
        <v>0</v>
      </c>
      <c r="O1155" s="98">
        <f t="shared" si="425"/>
        <v>0</v>
      </c>
      <c r="P1155" s="98">
        <f t="shared" si="425"/>
        <v>0</v>
      </c>
      <c r="Q1155" s="98">
        <f t="shared" si="425"/>
        <v>0</v>
      </c>
      <c r="R1155" s="98">
        <f t="shared" si="425"/>
        <v>0</v>
      </c>
      <c r="S1155" s="98">
        <f t="shared" si="425"/>
        <v>0</v>
      </c>
      <c r="T1155" s="98">
        <f t="shared" si="425"/>
        <v>0</v>
      </c>
      <c r="U1155" s="98">
        <f t="shared" si="425"/>
        <v>0</v>
      </c>
      <c r="V1155" s="104">
        <f t="shared" si="425"/>
        <v>0</v>
      </c>
      <c r="W1155" s="112">
        <f>G1155-SUM(H1155:V1155)</f>
        <v>0</v>
      </c>
      <c r="Y1155"/>
    </row>
    <row r="1156" spans="1:25" x14ac:dyDescent="0.25">
      <c r="A1156" s="212"/>
      <c r="B1156" s="479"/>
      <c r="C1156" s="275"/>
      <c r="D1156" s="276" t="s">
        <v>216</v>
      </c>
      <c r="E1156" s="275"/>
      <c r="F1156" s="273"/>
      <c r="G1156" s="52"/>
      <c r="H1156" s="32"/>
      <c r="I1156" s="486"/>
      <c r="J1156" s="486"/>
      <c r="K1156" s="488"/>
      <c r="L1156" s="486"/>
      <c r="M1156" s="32"/>
      <c r="N1156" s="486"/>
      <c r="O1156" s="486"/>
      <c r="P1156" s="486"/>
      <c r="Q1156" s="486"/>
      <c r="R1156" s="486"/>
      <c r="S1156" s="486"/>
      <c r="T1156" s="486"/>
      <c r="U1156" s="486"/>
      <c r="V1156" s="486"/>
      <c r="W1156" s="40"/>
      <c r="Y1156"/>
    </row>
    <row r="1157" spans="1:25" x14ac:dyDescent="0.25">
      <c r="A1157" s="212"/>
      <c r="B1157" s="479"/>
      <c r="C1157" s="275"/>
      <c r="D1157" s="276"/>
      <c r="E1157" s="275" t="s">
        <v>217</v>
      </c>
      <c r="F1157" s="273"/>
      <c r="G1157" s="367">
        <f t="shared" ref="G1157:W1157" si="426">SUBTOTAL(9,G1158:G1160)</f>
        <v>0</v>
      </c>
      <c r="H1157" s="368">
        <f t="shared" si="426"/>
        <v>0</v>
      </c>
      <c r="I1157" s="369">
        <f t="shared" si="426"/>
        <v>0</v>
      </c>
      <c r="J1157" s="369">
        <f t="shared" si="426"/>
        <v>0</v>
      </c>
      <c r="K1157" s="370">
        <f t="shared" si="426"/>
        <v>0</v>
      </c>
      <c r="L1157" s="364">
        <f t="shared" si="426"/>
        <v>0</v>
      </c>
      <c r="M1157" s="364">
        <f t="shared" si="426"/>
        <v>0</v>
      </c>
      <c r="N1157" s="364">
        <f t="shared" si="426"/>
        <v>0</v>
      </c>
      <c r="O1157" s="364">
        <f t="shared" si="426"/>
        <v>0</v>
      </c>
      <c r="P1157" s="364">
        <f t="shared" si="426"/>
        <v>0</v>
      </c>
      <c r="Q1157" s="364">
        <f t="shared" si="426"/>
        <v>0</v>
      </c>
      <c r="R1157" s="364">
        <f t="shared" si="426"/>
        <v>0</v>
      </c>
      <c r="S1157" s="364">
        <f t="shared" si="426"/>
        <v>0</v>
      </c>
      <c r="T1157" s="364">
        <f t="shared" si="426"/>
        <v>0</v>
      </c>
      <c r="U1157" s="364">
        <f t="shared" si="426"/>
        <v>0</v>
      </c>
      <c r="V1157" s="364">
        <f t="shared" si="426"/>
        <v>0</v>
      </c>
      <c r="W1157" s="40">
        <f t="shared" si="426"/>
        <v>0</v>
      </c>
      <c r="Y1157"/>
    </row>
    <row r="1158" spans="1:25" outlineLevel="1" x14ac:dyDescent="0.25">
      <c r="A1158" s="212"/>
      <c r="B1158" s="479"/>
      <c r="C1158" s="275"/>
      <c r="D1158" s="275"/>
      <c r="E1158" s="275"/>
      <c r="F1158" s="274" t="s">
        <v>218</v>
      </c>
      <c r="G1158" s="101">
        <f>G300</f>
        <v>0</v>
      </c>
      <c r="H1158" s="102">
        <f>G1158*VLOOKUP($F1158,DRT,2,FALSE)</f>
        <v>0</v>
      </c>
      <c r="I1158" s="98">
        <f>($G1158-SUM($H1158:H1158))*VLOOKUP($F1158,DRT,2,FALSE)</f>
        <v>0</v>
      </c>
      <c r="J1158" s="104">
        <f>($G1158-SUM($H1158:I1158))*VLOOKUP($F1158,DRT,2,FALSE)</f>
        <v>0</v>
      </c>
      <c r="K1158" s="106">
        <f>($G1158-SUM($H1158:J1158))*VLOOKUP($F1158,DRT,2,FALSE)</f>
        <v>0</v>
      </c>
      <c r="L1158" s="105">
        <f>($G1158-SUM($H1158:K1158))*VLOOKUP($F1158,DRT,4,FALSE)</f>
        <v>0</v>
      </c>
      <c r="M1158" s="98">
        <f>($G1158-SUM($H1158:L1158))*VLOOKUP($F1158,DRT,4,FALSE)</f>
        <v>0</v>
      </c>
      <c r="N1158" s="98">
        <f>($G1158-SUM($H1158:M1158))*VLOOKUP($F1158,DRT,4,FALSE)</f>
        <v>0</v>
      </c>
      <c r="O1158" s="98">
        <f>($G1158-SUM($H1158:N1158))*VLOOKUP($F1158,DRT,4,FALSE)</f>
        <v>0</v>
      </c>
      <c r="P1158" s="98">
        <f>($G1158-SUM($H1158:O1158))*VLOOKUP($F1158,DRT,4,FALSE)</f>
        <v>0</v>
      </c>
      <c r="Q1158" s="98">
        <f>($G1158-SUM($H1158:P1158))*VLOOKUP($F1158,DRT,4,FALSE)</f>
        <v>0</v>
      </c>
      <c r="R1158" s="98">
        <f>($G1158-SUM($H1158:Q1158))*VLOOKUP($F1158,DRT,4,FALSE)</f>
        <v>0</v>
      </c>
      <c r="S1158" s="98">
        <f>($G1158-SUM($H1158:R1158))*VLOOKUP($F1158,DRT,4,FALSE)</f>
        <v>0</v>
      </c>
      <c r="T1158" s="98">
        <f>($G1158-SUM($H1158:S1158))*VLOOKUP($F1158,DRT,4,FALSE)</f>
        <v>0</v>
      </c>
      <c r="U1158" s="98">
        <f>($G1158-SUM($H1158:T1158))*VLOOKUP($F1158,DRT,4,FALSE)</f>
        <v>0</v>
      </c>
      <c r="V1158" s="104">
        <f>($G1158-SUM($H1158:U1158))*VLOOKUP($F1158,DRT,4,FALSE)</f>
        <v>0</v>
      </c>
      <c r="W1158" s="37">
        <f>G1158-SUM(H1158:V1158)</f>
        <v>0</v>
      </c>
      <c r="Y1158"/>
    </row>
    <row r="1159" spans="1:25" outlineLevel="1" x14ac:dyDescent="0.25">
      <c r="A1159" s="212"/>
      <c r="B1159" s="479"/>
      <c r="C1159" s="275"/>
      <c r="D1159" s="275"/>
      <c r="E1159" s="275"/>
      <c r="F1159" s="274" t="s">
        <v>219</v>
      </c>
      <c r="G1159" s="101">
        <f>G301</f>
        <v>0</v>
      </c>
      <c r="H1159" s="102">
        <f>G1159*VLOOKUP($F1159,DRT,2,FALSE)</f>
        <v>0</v>
      </c>
      <c r="I1159" s="98">
        <f>($G1159-SUM($H1159:H1159))*VLOOKUP($F1159,DRT,2,FALSE)</f>
        <v>0</v>
      </c>
      <c r="J1159" s="104">
        <f>($G1159-SUM($H1159:I1159))*VLOOKUP($F1159,DRT,2,FALSE)</f>
        <v>0</v>
      </c>
      <c r="K1159" s="106">
        <f>($G1159-SUM($H1159:J1159))*VLOOKUP($F1159,DRT,2,FALSE)</f>
        <v>0</v>
      </c>
      <c r="L1159" s="105">
        <f>($G1159-SUM($H1159:K1159))*VLOOKUP($F1159,DRT,4,FALSE)</f>
        <v>0</v>
      </c>
      <c r="M1159" s="98">
        <f>($G1159-SUM($H1159:L1159))*VLOOKUP($F1159,DRT,4,FALSE)</f>
        <v>0</v>
      </c>
      <c r="N1159" s="98">
        <f>($G1159-SUM($H1159:M1159))*VLOOKUP($F1159,DRT,4,FALSE)</f>
        <v>0</v>
      </c>
      <c r="O1159" s="98">
        <f>($G1159-SUM($H1159:N1159))*VLOOKUP($F1159,DRT,4,FALSE)</f>
        <v>0</v>
      </c>
      <c r="P1159" s="98">
        <f>($G1159-SUM($H1159:O1159))*VLOOKUP($F1159,DRT,4,FALSE)</f>
        <v>0</v>
      </c>
      <c r="Q1159" s="98">
        <f>($G1159-SUM($H1159:P1159))*VLOOKUP($F1159,DRT,4,FALSE)</f>
        <v>0</v>
      </c>
      <c r="R1159" s="98">
        <f>($G1159-SUM($H1159:Q1159))*VLOOKUP($F1159,DRT,4,FALSE)</f>
        <v>0</v>
      </c>
      <c r="S1159" s="98">
        <f>($G1159-SUM($H1159:R1159))*VLOOKUP($F1159,DRT,4,FALSE)</f>
        <v>0</v>
      </c>
      <c r="T1159" s="98">
        <f>($G1159-SUM($H1159:S1159))*VLOOKUP($F1159,DRT,4,FALSE)</f>
        <v>0</v>
      </c>
      <c r="U1159" s="98">
        <f>($G1159-SUM($H1159:T1159))*VLOOKUP($F1159,DRT,4,FALSE)</f>
        <v>0</v>
      </c>
      <c r="V1159" s="104">
        <f>($G1159-SUM($H1159:U1159))*VLOOKUP($F1159,DRT,4,FALSE)</f>
        <v>0</v>
      </c>
      <c r="W1159" s="37">
        <f t="shared" ref="W1159:W1160" si="427">G1159-SUM(H1159:V1159)</f>
        <v>0</v>
      </c>
      <c r="Y1159"/>
    </row>
    <row r="1160" spans="1:25" outlineLevel="1" x14ac:dyDescent="0.25">
      <c r="A1160" s="212"/>
      <c r="B1160" s="479"/>
      <c r="C1160" s="275"/>
      <c r="D1160" s="275"/>
      <c r="E1160" s="275"/>
      <c r="F1160" s="274" t="s">
        <v>220</v>
      </c>
      <c r="G1160" s="101">
        <f>G302</f>
        <v>0</v>
      </c>
      <c r="H1160" s="102">
        <f>G1160*VLOOKUP($F1160,DRT,2,FALSE)</f>
        <v>0</v>
      </c>
      <c r="I1160" s="98">
        <f>($G1160-SUM($H1160:H1160))*VLOOKUP($F1160,DRT,2,FALSE)</f>
        <v>0</v>
      </c>
      <c r="J1160" s="104">
        <f>($G1160-SUM($H1160:I1160))*VLOOKUP($F1160,DRT,2,FALSE)</f>
        <v>0</v>
      </c>
      <c r="K1160" s="106">
        <f>($G1160-SUM($H1160:J1160))*VLOOKUP($F1160,DRT,2,FALSE)</f>
        <v>0</v>
      </c>
      <c r="L1160" s="105">
        <f>($G1160-SUM($H1160:K1160))*VLOOKUP($F1160,DRT,4,FALSE)</f>
        <v>0</v>
      </c>
      <c r="M1160" s="98">
        <f>($G1160-SUM($H1160:L1160))*VLOOKUP($F1160,DRT,4,FALSE)</f>
        <v>0</v>
      </c>
      <c r="N1160" s="98">
        <f>($G1160-SUM($H1160:M1160))*VLOOKUP($F1160,DRT,4,FALSE)</f>
        <v>0</v>
      </c>
      <c r="O1160" s="98">
        <f>($G1160-SUM($H1160:N1160))*VLOOKUP($F1160,DRT,4,FALSE)</f>
        <v>0</v>
      </c>
      <c r="P1160" s="98">
        <f>($G1160-SUM($H1160:O1160))*VLOOKUP($F1160,DRT,4,FALSE)</f>
        <v>0</v>
      </c>
      <c r="Q1160" s="98">
        <f>($G1160-SUM($H1160:P1160))*VLOOKUP($F1160,DRT,4,FALSE)</f>
        <v>0</v>
      </c>
      <c r="R1160" s="98">
        <f>($G1160-SUM($H1160:Q1160))*VLOOKUP($F1160,DRT,4,FALSE)</f>
        <v>0</v>
      </c>
      <c r="S1160" s="98">
        <f>($G1160-SUM($H1160:R1160))*VLOOKUP($F1160,DRT,4,FALSE)</f>
        <v>0</v>
      </c>
      <c r="T1160" s="98">
        <f>($G1160-SUM($H1160:S1160))*VLOOKUP($F1160,DRT,4,FALSE)</f>
        <v>0</v>
      </c>
      <c r="U1160" s="98">
        <f>($G1160-SUM($H1160:T1160))*VLOOKUP($F1160,DRT,4,FALSE)</f>
        <v>0</v>
      </c>
      <c r="V1160" s="104">
        <f>($G1160-SUM($H1160:U1160))*VLOOKUP($F1160,DRT,4,FALSE)</f>
        <v>0</v>
      </c>
      <c r="W1160" s="37">
        <f t="shared" si="427"/>
        <v>0</v>
      </c>
      <c r="Y1160"/>
    </row>
    <row r="1161" spans="1:25" x14ac:dyDescent="0.25">
      <c r="A1161" s="212"/>
      <c r="B1161" s="479"/>
      <c r="C1161" s="275"/>
      <c r="D1161" s="276"/>
      <c r="E1161" s="275" t="s">
        <v>221</v>
      </c>
      <c r="F1161" s="273"/>
      <c r="G1161" s="367">
        <f t="shared" ref="G1161:W1161" si="428">SUBTOTAL(9,G1162:G1165)</f>
        <v>0</v>
      </c>
      <c r="H1161" s="368">
        <f t="shared" si="428"/>
        <v>0</v>
      </c>
      <c r="I1161" s="369">
        <f t="shared" si="428"/>
        <v>0</v>
      </c>
      <c r="J1161" s="369">
        <f t="shared" si="428"/>
        <v>0</v>
      </c>
      <c r="K1161" s="370">
        <f t="shared" si="428"/>
        <v>0</v>
      </c>
      <c r="L1161" s="364">
        <f t="shared" si="428"/>
        <v>0</v>
      </c>
      <c r="M1161" s="364">
        <f t="shared" si="428"/>
        <v>0</v>
      </c>
      <c r="N1161" s="364">
        <f t="shared" si="428"/>
        <v>0</v>
      </c>
      <c r="O1161" s="364">
        <f t="shared" si="428"/>
        <v>0</v>
      </c>
      <c r="P1161" s="364">
        <f t="shared" si="428"/>
        <v>0</v>
      </c>
      <c r="Q1161" s="364">
        <f t="shared" si="428"/>
        <v>0</v>
      </c>
      <c r="R1161" s="364">
        <f t="shared" si="428"/>
        <v>0</v>
      </c>
      <c r="S1161" s="364">
        <f t="shared" si="428"/>
        <v>0</v>
      </c>
      <c r="T1161" s="364">
        <f t="shared" si="428"/>
        <v>0</v>
      </c>
      <c r="U1161" s="364">
        <f t="shared" si="428"/>
        <v>0</v>
      </c>
      <c r="V1161" s="364">
        <f t="shared" si="428"/>
        <v>0</v>
      </c>
      <c r="W1161" s="40">
        <f t="shared" si="428"/>
        <v>0</v>
      </c>
      <c r="Y1161"/>
    </row>
    <row r="1162" spans="1:25" outlineLevel="1" x14ac:dyDescent="0.25">
      <c r="A1162" s="212"/>
      <c r="B1162" s="479"/>
      <c r="C1162" s="275"/>
      <c r="D1162" s="275"/>
      <c r="E1162" s="275"/>
      <c r="F1162" s="274" t="s">
        <v>222</v>
      </c>
      <c r="G1162" s="101">
        <f>G304</f>
        <v>0</v>
      </c>
      <c r="H1162" s="102">
        <f t="shared" ref="H1162:K1165" si="429">$G1162*VLOOKUP($F1162,DRT,2,FALSE)</f>
        <v>0</v>
      </c>
      <c r="I1162" s="98">
        <f t="shared" si="429"/>
        <v>0</v>
      </c>
      <c r="J1162" s="104">
        <f t="shared" si="429"/>
        <v>0</v>
      </c>
      <c r="K1162" s="106">
        <f t="shared" si="429"/>
        <v>0</v>
      </c>
      <c r="L1162" s="33"/>
      <c r="M1162" s="33"/>
      <c r="N1162" s="33"/>
      <c r="O1162" s="33"/>
      <c r="P1162" s="33"/>
      <c r="Q1162" s="33"/>
      <c r="R1162" s="33"/>
      <c r="S1162" s="33"/>
      <c r="T1162" s="33"/>
      <c r="U1162" s="33"/>
      <c r="V1162" s="33"/>
      <c r="W1162" s="37">
        <f>G1162-SUM(H1162:V1162)</f>
        <v>0</v>
      </c>
      <c r="Y1162"/>
    </row>
    <row r="1163" spans="1:25" outlineLevel="1" x14ac:dyDescent="0.25">
      <c r="A1163" s="212"/>
      <c r="B1163" s="465"/>
      <c r="C1163" s="273"/>
      <c r="D1163" s="273"/>
      <c r="E1163" s="275"/>
      <c r="F1163" s="274" t="s">
        <v>223</v>
      </c>
      <c r="G1163" s="101">
        <f>G305</f>
        <v>0</v>
      </c>
      <c r="H1163" s="102">
        <f t="shared" si="429"/>
        <v>0</v>
      </c>
      <c r="I1163" s="98">
        <f t="shared" si="429"/>
        <v>0</v>
      </c>
      <c r="J1163" s="98">
        <f t="shared" si="429"/>
        <v>0</v>
      </c>
      <c r="K1163" s="113">
        <f t="shared" si="429"/>
        <v>0</v>
      </c>
      <c r="L1163" s="33"/>
      <c r="M1163" s="33"/>
      <c r="N1163" s="33"/>
      <c r="O1163" s="33"/>
      <c r="P1163" s="33"/>
      <c r="Q1163" s="33"/>
      <c r="R1163" s="33"/>
      <c r="S1163" s="33"/>
      <c r="T1163" s="33"/>
      <c r="U1163" s="33"/>
      <c r="V1163" s="33"/>
      <c r="W1163" s="112">
        <f>G1163-SUM(H1163:V1163)</f>
        <v>0</v>
      </c>
      <c r="Y1163"/>
    </row>
    <row r="1164" spans="1:25" outlineLevel="1" x14ac:dyDescent="0.25">
      <c r="A1164" s="212"/>
      <c r="B1164" s="465"/>
      <c r="C1164" s="273"/>
      <c r="D1164" s="273"/>
      <c r="E1164" s="275"/>
      <c r="F1164" s="274" t="s">
        <v>224</v>
      </c>
      <c r="G1164" s="101">
        <f>G306</f>
        <v>0</v>
      </c>
      <c r="H1164" s="102">
        <f t="shared" si="429"/>
        <v>0</v>
      </c>
      <c r="I1164" s="98">
        <f>($G1164-SUM($H1164:H1164))*VLOOKUP($F1164,DRT,2,FALSE)</f>
        <v>0</v>
      </c>
      <c r="J1164" s="98">
        <f>($G1164-SUM($H1164:I1164))*VLOOKUP($F1164,DRT,2,FALSE)</f>
        <v>0</v>
      </c>
      <c r="K1164" s="106">
        <f>($G1164-SUM($H1164:J1164))*VLOOKUP($F1164,DRT,2,FALSE)</f>
        <v>0</v>
      </c>
      <c r="L1164" s="102">
        <f>($G1164-SUM($H1164:K1164))*VLOOKUP($F1164,DRT,4,FALSE)</f>
        <v>0</v>
      </c>
      <c r="M1164" s="98">
        <f>($G1164-SUM($H1164:L1164))*VLOOKUP($F1164,DRT,4,FALSE)</f>
        <v>0</v>
      </c>
      <c r="N1164" s="98">
        <f>($G1164-SUM($H1164:M1164))*VLOOKUP($F1164,DRT,4,FALSE)</f>
        <v>0</v>
      </c>
      <c r="O1164" s="98">
        <f>($G1164-SUM($H1164:N1164))*VLOOKUP($F1164,DRT,4,FALSE)</f>
        <v>0</v>
      </c>
      <c r="P1164" s="98">
        <f>($G1164-SUM($H1164:O1164))*VLOOKUP($F1164,DRT,4,FALSE)</f>
        <v>0</v>
      </c>
      <c r="Q1164" s="98">
        <f>($G1164-SUM($H1164:P1164))*VLOOKUP($F1164,DRT,4,FALSE)</f>
        <v>0</v>
      </c>
      <c r="R1164" s="98">
        <f>($G1164-SUM($H1164:Q1164))*VLOOKUP($F1164,DRT,4,FALSE)</f>
        <v>0</v>
      </c>
      <c r="S1164" s="98">
        <f>($G1164-SUM($H1164:R1164))*VLOOKUP($F1164,DRT,4,FALSE)</f>
        <v>0</v>
      </c>
      <c r="T1164" s="98">
        <f>($G1164-SUM($H1164:S1164))*VLOOKUP($F1164,DRT,4,FALSE)</f>
        <v>0</v>
      </c>
      <c r="U1164" s="98">
        <f>($G1164-SUM($H1164:T1164))*VLOOKUP($F1164,DRT,4,FALSE)</f>
        <v>0</v>
      </c>
      <c r="V1164" s="104">
        <f>($G1164-SUM($H1164:U1164))*VLOOKUP($F1164,DRT,4,FALSE)</f>
        <v>0</v>
      </c>
      <c r="W1164" s="100">
        <f>G1164-SUM(H1164:V1164)</f>
        <v>0</v>
      </c>
      <c r="Y1164"/>
    </row>
    <row r="1165" spans="1:25" outlineLevel="1" x14ac:dyDescent="0.25">
      <c r="A1165" s="212"/>
      <c r="B1165" s="465"/>
      <c r="C1165" s="273"/>
      <c r="D1165" s="273"/>
      <c r="E1165" s="275"/>
      <c r="F1165" s="274" t="s">
        <v>225</v>
      </c>
      <c r="G1165" s="101">
        <f>G307</f>
        <v>0</v>
      </c>
      <c r="H1165" s="102">
        <f t="shared" si="429"/>
        <v>0</v>
      </c>
      <c r="I1165" s="98">
        <f>($G1165-SUM($H1165:H1165))*VLOOKUP($F1165,DRT,2,FALSE)</f>
        <v>0</v>
      </c>
      <c r="J1165" s="98">
        <f>($G1165-SUM($H1165:I1165))*VLOOKUP($F1165,DRT,2,FALSE)</f>
        <v>0</v>
      </c>
      <c r="K1165" s="106">
        <f>($G1165-SUM($H1165:J1165))*VLOOKUP($F1165,DRT,2,FALSE)</f>
        <v>0</v>
      </c>
      <c r="L1165" s="102">
        <f>($G1165-SUM($H1165:K1165))*VLOOKUP($F1165,DRT,4,FALSE)</f>
        <v>0</v>
      </c>
      <c r="M1165" s="98">
        <f>($G1165-SUM($H1165:L1165))*VLOOKUP($F1165,DRT,4,FALSE)</f>
        <v>0</v>
      </c>
      <c r="N1165" s="98">
        <f>($G1165-SUM($H1165:M1165))*VLOOKUP($F1165,DRT,4,FALSE)</f>
        <v>0</v>
      </c>
      <c r="O1165" s="98">
        <f>($G1165-SUM($H1165:N1165))*VLOOKUP($F1165,DRT,4,FALSE)</f>
        <v>0</v>
      </c>
      <c r="P1165" s="98">
        <f>($G1165-SUM($H1165:O1165))*VLOOKUP($F1165,DRT,4,FALSE)</f>
        <v>0</v>
      </c>
      <c r="Q1165" s="98">
        <f>($G1165-SUM($H1165:P1165))*VLOOKUP($F1165,DRT,4,FALSE)</f>
        <v>0</v>
      </c>
      <c r="R1165" s="98">
        <f>($G1165-SUM($H1165:Q1165))*VLOOKUP($F1165,DRT,4,FALSE)</f>
        <v>0</v>
      </c>
      <c r="S1165" s="98">
        <f>($G1165-SUM($H1165:R1165))*VLOOKUP($F1165,DRT,4,FALSE)</f>
        <v>0</v>
      </c>
      <c r="T1165" s="98">
        <f>($G1165-SUM($H1165:S1165))*VLOOKUP($F1165,DRT,4,FALSE)</f>
        <v>0</v>
      </c>
      <c r="U1165" s="98">
        <f>($G1165-SUM($H1165:T1165))*VLOOKUP($F1165,DRT,4,FALSE)</f>
        <v>0</v>
      </c>
      <c r="V1165" s="104">
        <f>($G1165-SUM($H1165:U1165))*VLOOKUP($F1165,DRT,4,FALSE)</f>
        <v>0</v>
      </c>
      <c r="W1165" s="100">
        <f t="shared" ref="W1165" si="430">G1165-SUM(H1165:V1165)</f>
        <v>0</v>
      </c>
      <c r="Y1165"/>
    </row>
    <row r="1166" spans="1:25" x14ac:dyDescent="0.25">
      <c r="A1166" s="212"/>
      <c r="B1166" s="465"/>
      <c r="C1166" s="273"/>
      <c r="D1166" s="273"/>
      <c r="E1166" s="275" t="s">
        <v>226</v>
      </c>
      <c r="F1166" s="273"/>
      <c r="G1166" s="367">
        <f>SUBTOTAL(9,G1167)</f>
        <v>0</v>
      </c>
      <c r="H1166" s="369">
        <f t="shared" ref="H1166:W1166" si="431">SUBTOTAL(9,H1167)</f>
        <v>0</v>
      </c>
      <c r="I1166" s="369">
        <f t="shared" si="431"/>
        <v>0</v>
      </c>
      <c r="J1166" s="369">
        <f t="shared" si="431"/>
        <v>0</v>
      </c>
      <c r="K1166" s="370">
        <f t="shared" si="431"/>
        <v>0</v>
      </c>
      <c r="L1166" s="364">
        <f t="shared" si="431"/>
        <v>0</v>
      </c>
      <c r="M1166" s="364">
        <f t="shared" si="431"/>
        <v>0</v>
      </c>
      <c r="N1166" s="364">
        <f t="shared" si="431"/>
        <v>0</v>
      </c>
      <c r="O1166" s="364">
        <f t="shared" si="431"/>
        <v>0</v>
      </c>
      <c r="P1166" s="364">
        <f t="shared" si="431"/>
        <v>0</v>
      </c>
      <c r="Q1166" s="364">
        <f t="shared" si="431"/>
        <v>0</v>
      </c>
      <c r="R1166" s="364">
        <f t="shared" si="431"/>
        <v>0</v>
      </c>
      <c r="S1166" s="364">
        <f t="shared" si="431"/>
        <v>0</v>
      </c>
      <c r="T1166" s="364">
        <f t="shared" si="431"/>
        <v>0</v>
      </c>
      <c r="U1166" s="364">
        <f t="shared" si="431"/>
        <v>0</v>
      </c>
      <c r="V1166" s="364">
        <f t="shared" si="431"/>
        <v>0</v>
      </c>
      <c r="W1166" s="40">
        <f t="shared" si="431"/>
        <v>0</v>
      </c>
      <c r="Y1166"/>
    </row>
    <row r="1167" spans="1:25" ht="12.75" customHeight="1" outlineLevel="1" x14ac:dyDescent="0.25">
      <c r="A1167" s="212"/>
      <c r="B1167" s="295"/>
      <c r="C1167" s="273"/>
      <c r="D1167" s="273"/>
      <c r="E1167" s="273"/>
      <c r="F1167" s="274" t="s">
        <v>227</v>
      </c>
      <c r="G1167" s="101">
        <f t="shared" ref="G1167:V1167" si="432">G309</f>
        <v>0</v>
      </c>
      <c r="H1167" s="105">
        <f t="shared" si="432"/>
        <v>0</v>
      </c>
      <c r="I1167" s="98">
        <f t="shared" si="432"/>
        <v>0</v>
      </c>
      <c r="J1167" s="98">
        <f t="shared" si="432"/>
        <v>0</v>
      </c>
      <c r="K1167" s="106">
        <f t="shared" si="432"/>
        <v>0</v>
      </c>
      <c r="L1167" s="105">
        <f t="shared" si="432"/>
        <v>0</v>
      </c>
      <c r="M1167" s="98">
        <f t="shared" si="432"/>
        <v>0</v>
      </c>
      <c r="N1167" s="98">
        <f t="shared" si="432"/>
        <v>0</v>
      </c>
      <c r="O1167" s="98">
        <f t="shared" si="432"/>
        <v>0</v>
      </c>
      <c r="P1167" s="98">
        <f t="shared" si="432"/>
        <v>0</v>
      </c>
      <c r="Q1167" s="98">
        <f t="shared" si="432"/>
        <v>0</v>
      </c>
      <c r="R1167" s="98">
        <f t="shared" si="432"/>
        <v>0</v>
      </c>
      <c r="S1167" s="98">
        <f t="shared" si="432"/>
        <v>0</v>
      </c>
      <c r="T1167" s="98">
        <f t="shared" si="432"/>
        <v>0</v>
      </c>
      <c r="U1167" s="98">
        <f t="shared" si="432"/>
        <v>0</v>
      </c>
      <c r="V1167" s="106">
        <f t="shared" si="432"/>
        <v>0</v>
      </c>
      <c r="W1167" s="37">
        <f t="shared" ref="W1167" si="433">G1167-SUM(H1167:V1167)</f>
        <v>0</v>
      </c>
      <c r="Y1167"/>
    </row>
    <row r="1168" spans="1:25" outlineLevel="1" x14ac:dyDescent="0.25">
      <c r="A1168" s="212"/>
      <c r="B1168" s="465"/>
      <c r="C1168" s="273"/>
      <c r="D1168" s="273"/>
      <c r="E1168" s="275" t="s">
        <v>228</v>
      </c>
      <c r="F1168" s="273"/>
      <c r="G1168" s="52">
        <f t="shared" ref="G1168:W1168" si="434">SUBTOTAL(9,G1169:G1171)</f>
        <v>0</v>
      </c>
      <c r="H1168" s="33">
        <f t="shared" si="434"/>
        <v>0</v>
      </c>
      <c r="I1168" s="33">
        <f t="shared" si="434"/>
        <v>0</v>
      </c>
      <c r="J1168" s="33">
        <f t="shared" si="434"/>
        <v>0</v>
      </c>
      <c r="K1168" s="35">
        <f t="shared" si="434"/>
        <v>0</v>
      </c>
      <c r="L1168" s="33">
        <f t="shared" si="434"/>
        <v>0</v>
      </c>
      <c r="M1168" s="33">
        <f t="shared" si="434"/>
        <v>0</v>
      </c>
      <c r="N1168" s="33">
        <f t="shared" si="434"/>
        <v>0</v>
      </c>
      <c r="O1168" s="33">
        <f t="shared" si="434"/>
        <v>0</v>
      </c>
      <c r="P1168" s="33">
        <f t="shared" si="434"/>
        <v>0</v>
      </c>
      <c r="Q1168" s="33">
        <f t="shared" si="434"/>
        <v>0</v>
      </c>
      <c r="R1168" s="33">
        <f t="shared" si="434"/>
        <v>0</v>
      </c>
      <c r="S1168" s="33">
        <f t="shared" si="434"/>
        <v>0</v>
      </c>
      <c r="T1168" s="33">
        <f t="shared" si="434"/>
        <v>0</v>
      </c>
      <c r="U1168" s="33">
        <f t="shared" si="434"/>
        <v>0</v>
      </c>
      <c r="V1168" s="33">
        <f t="shared" si="434"/>
        <v>0</v>
      </c>
      <c r="W1168" s="40">
        <f t="shared" si="434"/>
        <v>0</v>
      </c>
      <c r="Y1168"/>
    </row>
    <row r="1169" spans="1:25" outlineLevel="1" x14ac:dyDescent="0.25">
      <c r="A1169" s="212"/>
      <c r="B1169" s="465"/>
      <c r="C1169" s="273"/>
      <c r="D1169" s="273"/>
      <c r="E1169" s="275"/>
      <c r="F1169" s="359" t="s">
        <v>229</v>
      </c>
      <c r="G1169" s="101">
        <f>G311</f>
        <v>0</v>
      </c>
      <c r="H1169" s="102">
        <f t="shared" ref="H1169:K1170" si="435">IF(H311="",0,H311*VLOOKUP($F1169,DRT,3,FALSE))</f>
        <v>0</v>
      </c>
      <c r="I1169" s="98">
        <f t="shared" si="435"/>
        <v>0</v>
      </c>
      <c r="J1169" s="98">
        <f t="shared" si="435"/>
        <v>0</v>
      </c>
      <c r="K1169" s="106">
        <f t="shared" si="435"/>
        <v>0</v>
      </c>
      <c r="L1169" s="102">
        <f>(SUM($H311:L311)-SUM($H1169:K1169))*VLOOKUP($F1169,DRT,4,FALSE)</f>
        <v>0</v>
      </c>
      <c r="M1169" s="98">
        <f>(SUM($H311:M311)-SUM($H1169:L1169))*VLOOKUP($F1169,DRT,4,FALSE)</f>
        <v>0</v>
      </c>
      <c r="N1169" s="98">
        <f>(SUM($H311:N311)-SUM($H1169:M1169))*VLOOKUP($F1169,DRT,4,FALSE)</f>
        <v>0</v>
      </c>
      <c r="O1169" s="98">
        <f>(SUM($H311:O311)-SUM($H1169:N1169))*VLOOKUP($F1169,DRT,4,FALSE)</f>
        <v>0</v>
      </c>
      <c r="P1169" s="98">
        <f>(SUM($H311:P311)-SUM($H1169:O1169))*VLOOKUP($F1169,DRT,4,FALSE)</f>
        <v>0</v>
      </c>
      <c r="Q1169" s="98">
        <f>(SUM($H311:Q311)-SUM($H1169:P1169))*VLOOKUP($F1169,DRT,4,FALSE)</f>
        <v>0</v>
      </c>
      <c r="R1169" s="98">
        <f>(SUM($H311:R311)-SUM($H1169:Q1169))*VLOOKUP($F1169,DRT,4,FALSE)</f>
        <v>0</v>
      </c>
      <c r="S1169" s="98">
        <f>(SUM($H311:S311)-SUM($H1169:R1169))*VLOOKUP($F1169,DRT,4,FALSE)</f>
        <v>0</v>
      </c>
      <c r="T1169" s="98">
        <f>(SUM($H311:T311)-SUM($H1169:S1169))*VLOOKUP($F1169,DRT,4,FALSE)</f>
        <v>0</v>
      </c>
      <c r="U1169" s="98">
        <f>(SUM($H311:U311)-SUM($H1169:T1169))*VLOOKUP($F1169,DRT,4,FALSE)</f>
        <v>0</v>
      </c>
      <c r="V1169" s="104">
        <f>(SUM($H311:V311)-SUM($H1169:U1169))*VLOOKUP($F1169,DRT,4,FALSE)</f>
        <v>0</v>
      </c>
      <c r="W1169" s="37">
        <f t="shared" ref="W1169:W1171" si="436">G1169-SUM(H1169:V1169)</f>
        <v>0</v>
      </c>
      <c r="Y1169"/>
    </row>
    <row r="1170" spans="1:25" outlineLevel="1" x14ac:dyDescent="0.25">
      <c r="A1170" s="212"/>
      <c r="B1170" s="465"/>
      <c r="C1170" s="273"/>
      <c r="D1170" s="273"/>
      <c r="E1170" s="275"/>
      <c r="F1170" s="359" t="s">
        <v>230</v>
      </c>
      <c r="G1170" s="101">
        <f>G312</f>
        <v>0</v>
      </c>
      <c r="H1170" s="102">
        <f t="shared" si="435"/>
        <v>0</v>
      </c>
      <c r="I1170" s="98">
        <f t="shared" si="435"/>
        <v>0</v>
      </c>
      <c r="J1170" s="98">
        <f t="shared" si="435"/>
        <v>0</v>
      </c>
      <c r="K1170" s="106">
        <f t="shared" si="435"/>
        <v>0</v>
      </c>
      <c r="L1170" s="102">
        <f>(SUM($H312:L312)-SUM($H1170:K1170))*VLOOKUP($F1170,DRT,4,FALSE)</f>
        <v>0</v>
      </c>
      <c r="M1170" s="98">
        <f>(SUM($H312:M312)-SUM($H1170:L1170))*VLOOKUP($F1170,DRT,4,FALSE)</f>
        <v>0</v>
      </c>
      <c r="N1170" s="98">
        <f>(SUM($H312:N312)-SUM($H1170:M1170))*VLOOKUP($F1170,DRT,4,FALSE)</f>
        <v>0</v>
      </c>
      <c r="O1170" s="98">
        <f>(SUM($H312:O312)-SUM($H1170:N1170))*VLOOKUP($F1170,DRT,4,FALSE)</f>
        <v>0</v>
      </c>
      <c r="P1170" s="98">
        <f>(SUM($H312:P312)-SUM($H1170:O1170))*VLOOKUP($F1170,DRT,4,FALSE)</f>
        <v>0</v>
      </c>
      <c r="Q1170" s="98">
        <f>(SUM($H312:Q312)-SUM($H1170:P1170))*VLOOKUP($F1170,DRT,4,FALSE)</f>
        <v>0</v>
      </c>
      <c r="R1170" s="98">
        <f>(SUM($H312:R312)-SUM($H1170:Q1170))*VLOOKUP($F1170,DRT,4,FALSE)</f>
        <v>0</v>
      </c>
      <c r="S1170" s="98">
        <f>(SUM($H312:S312)-SUM($H1170:R1170))*VLOOKUP($F1170,DRT,4,FALSE)</f>
        <v>0</v>
      </c>
      <c r="T1170" s="98">
        <f>(SUM($H312:T312)-SUM($H1170:S1170))*VLOOKUP($F1170,DRT,4,FALSE)</f>
        <v>0</v>
      </c>
      <c r="U1170" s="98">
        <f>(SUM($H312:U312)-SUM($H1170:T1170))*VLOOKUP($F1170,DRT,4,FALSE)</f>
        <v>0</v>
      </c>
      <c r="V1170" s="104">
        <f>(SUM($H312:V312)-SUM($H1170:U1170))*VLOOKUP($F1170,DRT,4,FALSE)</f>
        <v>0</v>
      </c>
      <c r="W1170" s="37">
        <f t="shared" si="436"/>
        <v>0</v>
      </c>
      <c r="Y1170"/>
    </row>
    <row r="1171" spans="1:25" outlineLevel="1" x14ac:dyDescent="0.25">
      <c r="A1171" s="212"/>
      <c r="B1171" s="465"/>
      <c r="C1171" s="273"/>
      <c r="D1171" s="273"/>
      <c r="E1171" s="275"/>
      <c r="F1171" s="359" t="s">
        <v>231</v>
      </c>
      <c r="G1171" s="101">
        <f>G313</f>
        <v>0</v>
      </c>
      <c r="H1171" s="388">
        <f t="shared" ref="H1171:V1171" si="437">H313</f>
        <v>0</v>
      </c>
      <c r="I1171" s="392">
        <f t="shared" si="437"/>
        <v>0</v>
      </c>
      <c r="J1171" s="392">
        <f t="shared" si="437"/>
        <v>0</v>
      </c>
      <c r="K1171" s="393">
        <f t="shared" si="437"/>
        <v>0</v>
      </c>
      <c r="L1171" s="102">
        <f t="shared" si="437"/>
        <v>0</v>
      </c>
      <c r="M1171" s="104">
        <f t="shared" si="437"/>
        <v>0</v>
      </c>
      <c r="N1171" s="98">
        <f t="shared" si="437"/>
        <v>0</v>
      </c>
      <c r="O1171" s="98">
        <f t="shared" si="437"/>
        <v>0</v>
      </c>
      <c r="P1171" s="98">
        <f t="shared" si="437"/>
        <v>0</v>
      </c>
      <c r="Q1171" s="98">
        <f t="shared" si="437"/>
        <v>0</v>
      </c>
      <c r="R1171" s="98">
        <f t="shared" si="437"/>
        <v>0</v>
      </c>
      <c r="S1171" s="98">
        <f t="shared" si="437"/>
        <v>0</v>
      </c>
      <c r="T1171" s="98">
        <f t="shared" si="437"/>
        <v>0</v>
      </c>
      <c r="U1171" s="98">
        <f t="shared" si="437"/>
        <v>0</v>
      </c>
      <c r="V1171" s="104">
        <f t="shared" si="437"/>
        <v>0</v>
      </c>
      <c r="W1171" s="37">
        <f t="shared" si="436"/>
        <v>0</v>
      </c>
      <c r="Y1171"/>
    </row>
    <row r="1172" spans="1:25" x14ac:dyDescent="0.25">
      <c r="A1172" s="212"/>
      <c r="B1172" s="465"/>
      <c r="C1172" s="273"/>
      <c r="D1172" s="273"/>
      <c r="E1172" s="275" t="s">
        <v>232</v>
      </c>
      <c r="F1172" s="273"/>
      <c r="G1172" s="367">
        <f t="shared" ref="G1172:W1172" si="438">SUBTOTAL(9,G1173:G1175)</f>
        <v>0</v>
      </c>
      <c r="H1172" s="369">
        <f t="shared" si="438"/>
        <v>0</v>
      </c>
      <c r="I1172" s="369">
        <f t="shared" si="438"/>
        <v>0</v>
      </c>
      <c r="J1172" s="369">
        <f t="shared" si="438"/>
        <v>0</v>
      </c>
      <c r="K1172" s="370">
        <f t="shared" si="438"/>
        <v>0</v>
      </c>
      <c r="L1172" s="364">
        <f t="shared" si="438"/>
        <v>0</v>
      </c>
      <c r="M1172" s="364">
        <f t="shared" si="438"/>
        <v>0</v>
      </c>
      <c r="N1172" s="364">
        <f t="shared" si="438"/>
        <v>0</v>
      </c>
      <c r="O1172" s="364">
        <f t="shared" si="438"/>
        <v>0</v>
      </c>
      <c r="P1172" s="364">
        <f t="shared" si="438"/>
        <v>0</v>
      </c>
      <c r="Q1172" s="364">
        <f t="shared" si="438"/>
        <v>0</v>
      </c>
      <c r="R1172" s="364">
        <f t="shared" si="438"/>
        <v>0</v>
      </c>
      <c r="S1172" s="364">
        <f t="shared" si="438"/>
        <v>0</v>
      </c>
      <c r="T1172" s="364">
        <f t="shared" si="438"/>
        <v>0</v>
      </c>
      <c r="U1172" s="364">
        <f t="shared" si="438"/>
        <v>0</v>
      </c>
      <c r="V1172" s="364">
        <f t="shared" si="438"/>
        <v>0</v>
      </c>
      <c r="W1172" s="40">
        <f t="shared" si="438"/>
        <v>0</v>
      </c>
      <c r="Y1172"/>
    </row>
    <row r="1173" spans="1:25" outlineLevel="1" x14ac:dyDescent="0.25">
      <c r="A1173" s="212"/>
      <c r="B1173" s="465"/>
      <c r="C1173" s="273"/>
      <c r="D1173" s="273"/>
      <c r="E1173" s="275"/>
      <c r="F1173" s="277" t="s">
        <v>233</v>
      </c>
      <c r="G1173" s="101">
        <f>G315</f>
        <v>0</v>
      </c>
      <c r="H1173" s="102">
        <f t="shared" ref="H1173:K1174" si="439">IF(H315="",0,H315*VLOOKUP($F1173,DRT,3,FALSE))</f>
        <v>0</v>
      </c>
      <c r="I1173" s="98">
        <f t="shared" si="439"/>
        <v>0</v>
      </c>
      <c r="J1173" s="98">
        <f t="shared" si="439"/>
        <v>0</v>
      </c>
      <c r="K1173" s="106">
        <f t="shared" si="439"/>
        <v>0</v>
      </c>
      <c r="L1173" s="102">
        <f>(SUM($H315:L315)-SUM($H1173:K1173))*VLOOKUP($F1173,DRT,4,FALSE)</f>
        <v>0</v>
      </c>
      <c r="M1173" s="98">
        <f>(SUM($H315:M315)-SUM($H1173:L1173))*VLOOKUP($F1173,DRT,4,FALSE)</f>
        <v>0</v>
      </c>
      <c r="N1173" s="98">
        <f>(SUM($H315:N315)-SUM($H1173:M1173))*VLOOKUP($F1173,DRT,4,FALSE)</f>
        <v>0</v>
      </c>
      <c r="O1173" s="98">
        <f>(SUM($H315:O315)-SUM($H1173:N1173))*VLOOKUP($F1173,DRT,4,FALSE)</f>
        <v>0</v>
      </c>
      <c r="P1173" s="98">
        <f>(SUM($H315:P315)-SUM($H1173:O1173))*VLOOKUP($F1173,DRT,4,FALSE)</f>
        <v>0</v>
      </c>
      <c r="Q1173" s="98">
        <f>(SUM($H315:Q315)-SUM($H1173:P1173))*VLOOKUP($F1173,DRT,4,FALSE)</f>
        <v>0</v>
      </c>
      <c r="R1173" s="98">
        <f>(SUM($H315:R315)-SUM($H1173:Q1173))*VLOOKUP($F1173,DRT,4,FALSE)</f>
        <v>0</v>
      </c>
      <c r="S1173" s="98">
        <f>(SUM($H315:S315)-SUM($H1173:R1173))*VLOOKUP($F1173,DRT,4,FALSE)</f>
        <v>0</v>
      </c>
      <c r="T1173" s="98">
        <f>(SUM($H315:T315)-SUM($H1173:S1173))*VLOOKUP($F1173,DRT,4,FALSE)</f>
        <v>0</v>
      </c>
      <c r="U1173" s="98">
        <f>(SUM($H315:U315)-SUM($H1173:T1173))*VLOOKUP($F1173,DRT,4,FALSE)</f>
        <v>0</v>
      </c>
      <c r="V1173" s="104">
        <f>(SUM($H315:V315)-SUM($H1173:U1173))*VLOOKUP($F1173,DRT,4,FALSE)</f>
        <v>0</v>
      </c>
      <c r="W1173" s="37">
        <f>G1173-SUM(H1173:V1173)</f>
        <v>0</v>
      </c>
      <c r="Y1173"/>
    </row>
    <row r="1174" spans="1:25" ht="12.75" customHeight="1" outlineLevel="1" x14ac:dyDescent="0.25">
      <c r="A1174" s="212"/>
      <c r="B1174" s="295"/>
      <c r="C1174" s="273"/>
      <c r="D1174" s="273"/>
      <c r="E1174" s="273"/>
      <c r="F1174" s="274" t="s">
        <v>234</v>
      </c>
      <c r="G1174" s="117">
        <f>G316</f>
        <v>0</v>
      </c>
      <c r="H1174" s="102">
        <f t="shared" si="439"/>
        <v>0</v>
      </c>
      <c r="I1174" s="102">
        <f t="shared" si="439"/>
        <v>0</v>
      </c>
      <c r="J1174" s="102">
        <f t="shared" si="439"/>
        <v>0</v>
      </c>
      <c r="K1174" s="106">
        <f t="shared" si="439"/>
        <v>0</v>
      </c>
      <c r="L1174" s="102">
        <f>(SUM($H316:L316)-SUM($H1174:K1174))*VLOOKUP($F1174,DRT,4,FALSE)</f>
        <v>0</v>
      </c>
      <c r="M1174" s="102">
        <f>(SUM($H316:M316)-SUM($H1174:L1174))*VLOOKUP($F1174,DRT,4,FALSE)</f>
        <v>0</v>
      </c>
      <c r="N1174" s="102">
        <f>(SUM($H316:N316)-SUM($H1174:M1174))*VLOOKUP($F1174,DRT,4,FALSE)</f>
        <v>0</v>
      </c>
      <c r="O1174" s="102">
        <f>(SUM($H316:O316)-SUM($H1174:N1174))*VLOOKUP($F1174,DRT,4,FALSE)</f>
        <v>0</v>
      </c>
      <c r="P1174" s="102">
        <f>(SUM($H316:P316)-SUM($H1174:O1174))*VLOOKUP($F1174,DRT,4,FALSE)</f>
        <v>0</v>
      </c>
      <c r="Q1174" s="102">
        <f>(SUM($H316:Q316)-SUM($H1174:P1174))*VLOOKUP($F1174,DRT,4,FALSE)</f>
        <v>0</v>
      </c>
      <c r="R1174" s="102">
        <f>(SUM($H316:R316)-SUM($H1174:Q1174))*VLOOKUP($F1174,DRT,4,FALSE)</f>
        <v>0</v>
      </c>
      <c r="S1174" s="102">
        <f>(SUM($H316:S316)-SUM($H1174:R1174))*VLOOKUP($F1174,DRT,4,FALSE)</f>
        <v>0</v>
      </c>
      <c r="T1174" s="102">
        <f>(SUM($H316:T316)-SUM($H1174:S1174))*VLOOKUP($F1174,DRT,4,FALSE)</f>
        <v>0</v>
      </c>
      <c r="U1174" s="102">
        <f>(SUM($H316:U316)-SUM($H1174:T1174))*VLOOKUP($F1174,DRT,4,FALSE)</f>
        <v>0</v>
      </c>
      <c r="V1174" s="102">
        <f>(SUM($H316:V316)-SUM($H1174:U1174))*VLOOKUP($F1174,DRT,4,FALSE)</f>
        <v>0</v>
      </c>
      <c r="W1174" s="37">
        <f>G1174-SUM(H1174:V1174)</f>
        <v>0</v>
      </c>
      <c r="Y1174"/>
    </row>
    <row r="1175" spans="1:25" ht="12.75" customHeight="1" outlineLevel="1" x14ac:dyDescent="0.25">
      <c r="A1175" s="212"/>
      <c r="B1175" s="295"/>
      <c r="C1175" s="273"/>
      <c r="D1175" s="273"/>
      <c r="E1175" s="273"/>
      <c r="F1175" s="274" t="s">
        <v>235</v>
      </c>
      <c r="G1175" s="117">
        <f>G317</f>
        <v>0</v>
      </c>
      <c r="H1175" s="114">
        <f t="shared" ref="H1175:V1175" si="440">H317</f>
        <v>0</v>
      </c>
      <c r="I1175" s="115">
        <f t="shared" si="440"/>
        <v>0</v>
      </c>
      <c r="J1175" s="115">
        <f t="shared" si="440"/>
        <v>0</v>
      </c>
      <c r="K1175" s="106">
        <f t="shared" si="440"/>
        <v>0</v>
      </c>
      <c r="L1175" s="114">
        <f t="shared" si="440"/>
        <v>0</v>
      </c>
      <c r="M1175" s="115">
        <f t="shared" si="440"/>
        <v>0</v>
      </c>
      <c r="N1175" s="98">
        <f t="shared" si="440"/>
        <v>0</v>
      </c>
      <c r="O1175" s="115">
        <f t="shared" si="440"/>
        <v>0</v>
      </c>
      <c r="P1175" s="115">
        <f t="shared" si="440"/>
        <v>0</v>
      </c>
      <c r="Q1175" s="115">
        <f t="shared" si="440"/>
        <v>0</v>
      </c>
      <c r="R1175" s="98">
        <f t="shared" si="440"/>
        <v>0</v>
      </c>
      <c r="S1175" s="115">
        <f t="shared" si="440"/>
        <v>0</v>
      </c>
      <c r="T1175" s="115">
        <f t="shared" si="440"/>
        <v>0</v>
      </c>
      <c r="U1175" s="115">
        <f t="shared" si="440"/>
        <v>0</v>
      </c>
      <c r="V1175" s="116">
        <f t="shared" si="440"/>
        <v>0</v>
      </c>
      <c r="W1175" s="37">
        <f t="shared" ref="W1175" si="441">G1175-SUM(H1175:V1175)</f>
        <v>0</v>
      </c>
      <c r="Y1175"/>
    </row>
    <row r="1176" spans="1:25" x14ac:dyDescent="0.25">
      <c r="A1176" s="212"/>
      <c r="B1176" s="465"/>
      <c r="C1176" s="273"/>
      <c r="D1176" s="272" t="s">
        <v>236</v>
      </c>
      <c r="E1176" s="275"/>
      <c r="F1176" s="275"/>
      <c r="G1176" s="367"/>
      <c r="H1176" s="368"/>
      <c r="I1176" s="369"/>
      <c r="J1176" s="369"/>
      <c r="K1176" s="370"/>
      <c r="L1176" s="364"/>
      <c r="M1176" s="364"/>
      <c r="N1176" s="364"/>
      <c r="O1176" s="364"/>
      <c r="P1176" s="364"/>
      <c r="Q1176" s="364"/>
      <c r="R1176" s="364"/>
      <c r="S1176" s="364"/>
      <c r="T1176" s="364"/>
      <c r="U1176" s="364"/>
      <c r="V1176" s="364"/>
      <c r="W1176" s="366"/>
      <c r="Y1176"/>
    </row>
    <row r="1177" spans="1:25" outlineLevel="1" x14ac:dyDescent="0.25">
      <c r="A1177" s="212"/>
      <c r="B1177" s="479"/>
      <c r="C1177" s="272"/>
      <c r="D1177" s="272"/>
      <c r="E1177" s="273" t="s">
        <v>237</v>
      </c>
      <c r="F1177" s="273"/>
      <c r="G1177" s="367">
        <f>SUBTOTAL(9,G1178:G1180)</f>
        <v>0</v>
      </c>
      <c r="H1177" s="368">
        <f t="shared" ref="H1177:W1177" si="442">SUBTOTAL(9,H1178:H1180)</f>
        <v>0</v>
      </c>
      <c r="I1177" s="369">
        <f t="shared" si="442"/>
        <v>0</v>
      </c>
      <c r="J1177" s="369">
        <f t="shared" si="442"/>
        <v>0</v>
      </c>
      <c r="K1177" s="370">
        <f t="shared" si="442"/>
        <v>0</v>
      </c>
      <c r="L1177" s="364">
        <f t="shared" si="442"/>
        <v>0</v>
      </c>
      <c r="M1177" s="364">
        <f t="shared" si="442"/>
        <v>0</v>
      </c>
      <c r="N1177" s="364">
        <f t="shared" si="442"/>
        <v>0</v>
      </c>
      <c r="O1177" s="364">
        <f t="shared" si="442"/>
        <v>0</v>
      </c>
      <c r="P1177" s="364">
        <f t="shared" si="442"/>
        <v>0</v>
      </c>
      <c r="Q1177" s="364">
        <f t="shared" si="442"/>
        <v>0</v>
      </c>
      <c r="R1177" s="364">
        <f t="shared" si="442"/>
        <v>0</v>
      </c>
      <c r="S1177" s="364">
        <f t="shared" si="442"/>
        <v>0</v>
      </c>
      <c r="T1177" s="364">
        <f t="shared" si="442"/>
        <v>0</v>
      </c>
      <c r="U1177" s="364">
        <f t="shared" si="442"/>
        <v>0</v>
      </c>
      <c r="V1177" s="364">
        <f t="shared" si="442"/>
        <v>0</v>
      </c>
      <c r="W1177" s="366">
        <f t="shared" si="442"/>
        <v>0</v>
      </c>
      <c r="Y1177"/>
    </row>
    <row r="1178" spans="1:25" outlineLevel="1" x14ac:dyDescent="0.25">
      <c r="A1178" s="212"/>
      <c r="B1178" s="479"/>
      <c r="C1178" s="272"/>
      <c r="D1178" s="272"/>
      <c r="E1178" s="273"/>
      <c r="F1178" s="274" t="s">
        <v>238</v>
      </c>
      <c r="G1178" s="101">
        <f>G320</f>
        <v>0</v>
      </c>
      <c r="H1178" s="102">
        <f t="shared" ref="H1178:K1180" si="443">IF(H320="",0,H320*VLOOKUP($F1178,DRT,3,FALSE))</f>
        <v>0</v>
      </c>
      <c r="I1178" s="102">
        <f t="shared" si="443"/>
        <v>0</v>
      </c>
      <c r="J1178" s="102">
        <f t="shared" si="443"/>
        <v>0</v>
      </c>
      <c r="K1178" s="106">
        <f t="shared" si="443"/>
        <v>0</v>
      </c>
      <c r="L1178" s="102">
        <f>(SUM($H320:$K320)-SUM($H1178:K1178))*VLOOKUP($F1178,DRT,4,FALSE)</f>
        <v>0</v>
      </c>
      <c r="M1178" s="102">
        <f>(SUM($H320:$K320)-SUM($H1178:L1178))*VLOOKUP($F1178,DRT,4,FALSE)</f>
        <v>0</v>
      </c>
      <c r="N1178" s="102">
        <f>(SUM($H320:$K320)-SUM($H1178:M1178))*VLOOKUP($F1178,DRT,4,FALSE)</f>
        <v>0</v>
      </c>
      <c r="O1178" s="102">
        <f>(SUM($H320:$K320)-SUM($H1178:N1178))*VLOOKUP($F1178,DRT,4,FALSE)</f>
        <v>0</v>
      </c>
      <c r="P1178" s="102">
        <f>(SUM($H320:$K320)-SUM($H1178:O1178))*VLOOKUP($F1178,DRT,4,FALSE)</f>
        <v>0</v>
      </c>
      <c r="Q1178" s="102">
        <f>(SUM($H320:$K320)-SUM($H1178:P1178))*VLOOKUP($F1178,DRT,4,FALSE)</f>
        <v>0</v>
      </c>
      <c r="R1178" s="102">
        <f>(SUM($H320:$K320)-SUM($H1178:Q1178))*VLOOKUP($F1178,DRT,4,FALSE)</f>
        <v>0</v>
      </c>
      <c r="S1178" s="102">
        <f>(SUM($H320:$K320)-SUM($H1178:R1178))*VLOOKUP($F1178,DRT,4,FALSE)</f>
        <v>0</v>
      </c>
      <c r="T1178" s="102">
        <f>(SUM($H320:$K320)-SUM($H1178:S1178))*VLOOKUP($F1178,DRT,4,FALSE)</f>
        <v>0</v>
      </c>
      <c r="U1178" s="102">
        <f>(SUM($H320:$K320)-SUM($H1178:T1178))*VLOOKUP($F1178,DRT,4,FALSE)</f>
        <v>0</v>
      </c>
      <c r="V1178" s="106">
        <f>(SUM($H320:$K320)-SUM($H1178:U1178))*VLOOKUP($F1178,DRT,4,FALSE)</f>
        <v>0</v>
      </c>
      <c r="W1178" s="37">
        <f>G1178-SUM(H1178:V1178)</f>
        <v>0</v>
      </c>
      <c r="Y1178"/>
    </row>
    <row r="1179" spans="1:25" outlineLevel="1" x14ac:dyDescent="0.25">
      <c r="A1179" s="212"/>
      <c r="B1179" s="479"/>
      <c r="C1179" s="272"/>
      <c r="D1179" s="272"/>
      <c r="E1179" s="273"/>
      <c r="F1179" s="274" t="s">
        <v>239</v>
      </c>
      <c r="G1179" s="101">
        <f>G321</f>
        <v>0</v>
      </c>
      <c r="H1179" s="102">
        <f t="shared" si="443"/>
        <v>0</v>
      </c>
      <c r="I1179" s="98">
        <f t="shared" si="443"/>
        <v>0</v>
      </c>
      <c r="J1179" s="98">
        <f t="shared" si="443"/>
        <v>0</v>
      </c>
      <c r="K1179" s="106">
        <f t="shared" si="443"/>
        <v>0</v>
      </c>
      <c r="L1179" s="391">
        <f>IF(L321="",0,L321*VLOOKUP($F1179,DRT,4,FALSE))</f>
        <v>0</v>
      </c>
      <c r="M1179" s="104">
        <f>(SUM($H321:$K321)-SUM($H1179:$K1179))*VLOOKUP($F1179,DRT,4,FALSE)</f>
        <v>0</v>
      </c>
      <c r="N1179" s="98">
        <f>(N($L321)-$L1179)*VLOOKUP($F1179,DRT,4,FALSE)</f>
        <v>0</v>
      </c>
      <c r="O1179" s="102">
        <f>(SUM($H321:$K321)-SUM($H1179:$K1179)-$M1179)*VLOOKUP($F1179,DRT,4,FALSE)</f>
        <v>0</v>
      </c>
      <c r="P1179" s="98">
        <f>(N($L321)-$L1179-$N1179)*VLOOKUP($F1179,DRT,4,FALSE)</f>
        <v>0</v>
      </c>
      <c r="Q1179" s="104">
        <f>(SUM($H321:$K321)-SUM($H1179:$K1179)-$M1179-$O1179)*VLOOKUP($F1179,DRT,4,FALSE)</f>
        <v>0</v>
      </c>
      <c r="R1179" s="98">
        <f>(N($L321)-$L1179-$N1179-$P1179)*VLOOKUP($F1179,DRT,4,FALSE)</f>
        <v>0</v>
      </c>
      <c r="S1179" s="98">
        <f>(SUM($H321:$K321)-SUM($H1179:$K1179)-$M1179-$O1179-$Q1179)*VLOOKUP($F1179,DRT,4,FALSE)</f>
        <v>0</v>
      </c>
      <c r="T1179" s="102">
        <f>(N($L321)-$L1179-$N1179-$P1179-$R1179)*VLOOKUP($F1179,DRT,4,FALSE)</f>
        <v>0</v>
      </c>
      <c r="U1179" s="98">
        <f>(SUM($H321:$K321)-SUM($H1179:$K1179)-$M1179-$O1179-$Q1179-$S1179)*VLOOKUP($F1179,DRT,4,FALSE)</f>
        <v>0</v>
      </c>
      <c r="V1179" s="104">
        <f>(N($L321)-$L1179-$N1179-$P1179-$R1179-$T1179)*VLOOKUP($F1179,DRT,4,FALSE)</f>
        <v>0</v>
      </c>
      <c r="W1179" s="37">
        <f>G1179-SUM(H1179:V1179)</f>
        <v>0</v>
      </c>
      <c r="Y1179"/>
    </row>
    <row r="1180" spans="1:25" x14ac:dyDescent="0.25">
      <c r="A1180" s="212"/>
      <c r="B1180" s="479"/>
      <c r="C1180" s="272"/>
      <c r="D1180" s="272"/>
      <c r="E1180" s="273"/>
      <c r="F1180" s="274" t="s">
        <v>240</v>
      </c>
      <c r="G1180" s="101">
        <f>G322</f>
        <v>0</v>
      </c>
      <c r="H1180" s="102">
        <f t="shared" si="443"/>
        <v>0</v>
      </c>
      <c r="I1180" s="98">
        <f t="shared" si="443"/>
        <v>0</v>
      </c>
      <c r="J1180" s="98">
        <f t="shared" si="443"/>
        <v>0</v>
      </c>
      <c r="K1180" s="106">
        <f t="shared" si="443"/>
        <v>0</v>
      </c>
      <c r="L1180" s="391">
        <f>IF(L322="",0,L322*VLOOKUP($F1180,DRT,4,FALSE))</f>
        <v>0</v>
      </c>
      <c r="M1180" s="396">
        <f>IF(M322="",0,M322*VLOOKUP($F1180,DRT,4,FALSE))</f>
        <v>0</v>
      </c>
      <c r="N1180" s="98">
        <f>(SUM($H322:$K322)-SUM($H1180:$K1180))*VLOOKUP($F1180,DRT,4,FALSE)</f>
        <v>0</v>
      </c>
      <c r="O1180" s="102">
        <f>($L322-$L1180)*VLOOKUP($F1180,DRT,4,FALSE)</f>
        <v>0</v>
      </c>
      <c r="P1180" s="98">
        <f>($M322-$M1180)*VLOOKUP($F1180,DRT,4,FALSE)</f>
        <v>0</v>
      </c>
      <c r="Q1180" s="104">
        <f>(SUM($H322:$K322)-SUM($H1180:$K1180)-N1180)*VLOOKUP($F1180,DRT,4,FALSE)</f>
        <v>0</v>
      </c>
      <c r="R1180" s="98">
        <f>($L322-$L1180-$O1180)*VLOOKUP($F1180,DRT,4,FALSE)</f>
        <v>0</v>
      </c>
      <c r="S1180" s="98">
        <f>($M322-$M1180-$P1180)*VLOOKUP($F1180,DRT,4,FALSE)</f>
        <v>0</v>
      </c>
      <c r="T1180" s="102">
        <f>(SUM($H322:$K322)-SUM($H1180:$K1180)-$N1180-$Q1180)*VLOOKUP($F1180,DRT,4,FALSE)</f>
        <v>0</v>
      </c>
      <c r="U1180" s="98">
        <f>($L322-$L1180-$O1180-$R1180)*VLOOKUP($F1180,DRT,4,FALSE)</f>
        <v>0</v>
      </c>
      <c r="V1180" s="104">
        <f>($M322-$M1180-$P1180-$S1180)*VLOOKUP($F1180,DRT,4,FALSE)</f>
        <v>0</v>
      </c>
      <c r="W1180" s="37">
        <f>G1180-SUM(H1180:V1180)</f>
        <v>0</v>
      </c>
      <c r="Y1180"/>
    </row>
    <row r="1181" spans="1:25" x14ac:dyDescent="0.25">
      <c r="A1181" s="212"/>
      <c r="B1181" s="479"/>
      <c r="C1181" s="272"/>
      <c r="D1181" s="272"/>
      <c r="E1181" s="273" t="s">
        <v>241</v>
      </c>
      <c r="F1181" s="273"/>
      <c r="G1181" s="367">
        <f>SUBTOTAL(9,G1182:G1183)</f>
        <v>0</v>
      </c>
      <c r="H1181" s="368">
        <f t="shared" ref="H1181:W1181" si="444">SUBTOTAL(9,H1182:H1183)</f>
        <v>0</v>
      </c>
      <c r="I1181" s="369">
        <f t="shared" si="444"/>
        <v>0</v>
      </c>
      <c r="J1181" s="369">
        <f t="shared" si="444"/>
        <v>0</v>
      </c>
      <c r="K1181" s="370">
        <f t="shared" si="444"/>
        <v>0</v>
      </c>
      <c r="L1181" s="364">
        <f t="shared" si="444"/>
        <v>0</v>
      </c>
      <c r="M1181" s="364">
        <f t="shared" si="444"/>
        <v>0</v>
      </c>
      <c r="N1181" s="364">
        <f t="shared" si="444"/>
        <v>0</v>
      </c>
      <c r="O1181" s="364">
        <f t="shared" si="444"/>
        <v>0</v>
      </c>
      <c r="P1181" s="364">
        <f t="shared" si="444"/>
        <v>0</v>
      </c>
      <c r="Q1181" s="364">
        <f t="shared" si="444"/>
        <v>0</v>
      </c>
      <c r="R1181" s="364">
        <f t="shared" si="444"/>
        <v>0</v>
      </c>
      <c r="S1181" s="364">
        <f t="shared" si="444"/>
        <v>0</v>
      </c>
      <c r="T1181" s="364">
        <f t="shared" si="444"/>
        <v>0</v>
      </c>
      <c r="U1181" s="364">
        <f t="shared" si="444"/>
        <v>0</v>
      </c>
      <c r="V1181" s="364">
        <f t="shared" si="444"/>
        <v>0</v>
      </c>
      <c r="W1181" s="366">
        <f t="shared" si="444"/>
        <v>0</v>
      </c>
      <c r="Y1181"/>
    </row>
    <row r="1182" spans="1:25" x14ac:dyDescent="0.25">
      <c r="A1182" s="212"/>
      <c r="B1182" s="465"/>
      <c r="C1182" s="273"/>
      <c r="D1182" s="272"/>
      <c r="E1182" s="275"/>
      <c r="F1182" s="277" t="s">
        <v>242</v>
      </c>
      <c r="G1182" s="101">
        <f t="shared" ref="G1182:V1182" si="445">G324</f>
        <v>0</v>
      </c>
      <c r="H1182" s="102">
        <f t="shared" si="445"/>
        <v>0</v>
      </c>
      <c r="I1182" s="102">
        <f t="shared" si="445"/>
        <v>0</v>
      </c>
      <c r="J1182" s="36">
        <f t="shared" si="445"/>
        <v>0</v>
      </c>
      <c r="K1182" s="106">
        <f t="shared" si="445"/>
        <v>0</v>
      </c>
      <c r="L1182" s="102">
        <f t="shared" si="445"/>
        <v>0</v>
      </c>
      <c r="M1182" s="36">
        <f t="shared" si="445"/>
        <v>0</v>
      </c>
      <c r="N1182" s="98">
        <f t="shared" si="445"/>
        <v>0</v>
      </c>
      <c r="O1182" s="102">
        <f t="shared" si="445"/>
        <v>0</v>
      </c>
      <c r="P1182" s="102">
        <f t="shared" si="445"/>
        <v>0</v>
      </c>
      <c r="Q1182" s="36">
        <f t="shared" si="445"/>
        <v>0</v>
      </c>
      <c r="R1182" s="98">
        <f t="shared" si="445"/>
        <v>0</v>
      </c>
      <c r="S1182" s="102">
        <f t="shared" si="445"/>
        <v>0</v>
      </c>
      <c r="T1182" s="102">
        <f t="shared" si="445"/>
        <v>0</v>
      </c>
      <c r="U1182" s="102">
        <f t="shared" si="445"/>
        <v>0</v>
      </c>
      <c r="V1182" s="36">
        <f t="shared" si="445"/>
        <v>0</v>
      </c>
      <c r="W1182" s="37">
        <f>G1182-SUM(H1182:V1182)</f>
        <v>0</v>
      </c>
      <c r="Y1182"/>
    </row>
    <row r="1183" spans="1:25" outlineLevel="1" x14ac:dyDescent="0.25">
      <c r="A1183" s="212"/>
      <c r="B1183" s="465"/>
      <c r="C1183" s="273"/>
      <c r="D1183" s="272"/>
      <c r="E1183" s="275"/>
      <c r="F1183" s="277" t="s">
        <v>243</v>
      </c>
      <c r="G1183" s="101">
        <f t="shared" ref="G1183:V1183" si="446">G325</f>
        <v>0</v>
      </c>
      <c r="H1183" s="102">
        <f t="shared" si="446"/>
        <v>0</v>
      </c>
      <c r="I1183" s="102">
        <f t="shared" si="446"/>
        <v>0</v>
      </c>
      <c r="J1183" s="36">
        <f t="shared" si="446"/>
        <v>0</v>
      </c>
      <c r="K1183" s="106">
        <f t="shared" si="446"/>
        <v>0</v>
      </c>
      <c r="L1183" s="102">
        <f t="shared" si="446"/>
        <v>0</v>
      </c>
      <c r="M1183" s="36">
        <f t="shared" si="446"/>
        <v>0</v>
      </c>
      <c r="N1183" s="98">
        <f t="shared" si="446"/>
        <v>0</v>
      </c>
      <c r="O1183" s="102">
        <f t="shared" si="446"/>
        <v>0</v>
      </c>
      <c r="P1183" s="102">
        <f t="shared" si="446"/>
        <v>0</v>
      </c>
      <c r="Q1183" s="36">
        <f t="shared" si="446"/>
        <v>0</v>
      </c>
      <c r="R1183" s="98">
        <f t="shared" si="446"/>
        <v>0</v>
      </c>
      <c r="S1183" s="102">
        <f t="shared" si="446"/>
        <v>0</v>
      </c>
      <c r="T1183" s="102">
        <f t="shared" si="446"/>
        <v>0</v>
      </c>
      <c r="U1183" s="102">
        <f t="shared" si="446"/>
        <v>0</v>
      </c>
      <c r="V1183" s="36">
        <f t="shared" si="446"/>
        <v>0</v>
      </c>
      <c r="W1183" s="37">
        <f>G1183-SUM(H1183:V1183)</f>
        <v>0</v>
      </c>
      <c r="Y1183"/>
    </row>
    <row r="1184" spans="1:25" outlineLevel="1" x14ac:dyDescent="0.25">
      <c r="A1184" s="212"/>
      <c r="B1184" s="479"/>
      <c r="C1184" s="272" t="s">
        <v>244</v>
      </c>
      <c r="D1184" s="275"/>
      <c r="E1184" s="273"/>
      <c r="F1184" s="273"/>
      <c r="G1184" s="52"/>
      <c r="H1184" s="33"/>
      <c r="I1184" s="33"/>
      <c r="J1184" s="33"/>
      <c r="K1184" s="35"/>
      <c r="L1184" s="33"/>
      <c r="M1184" s="33"/>
      <c r="N1184" s="33"/>
      <c r="O1184" s="33"/>
      <c r="P1184" s="33"/>
      <c r="Q1184" s="33"/>
      <c r="R1184" s="33"/>
      <c r="S1184" s="33"/>
      <c r="T1184" s="33"/>
      <c r="U1184" s="33"/>
      <c r="V1184" s="33"/>
      <c r="W1184" s="40"/>
      <c r="Y1184"/>
    </row>
    <row r="1185" spans="1:25" outlineLevel="1" x14ac:dyDescent="0.25">
      <c r="A1185" s="212"/>
      <c r="B1185" s="479"/>
      <c r="C1185" s="272"/>
      <c r="D1185" s="272" t="s">
        <v>245</v>
      </c>
      <c r="E1185" s="273"/>
      <c r="F1185" s="273"/>
      <c r="G1185" s="52">
        <f>SUBTOTAL(9,G1186:G1191)</f>
        <v>0</v>
      </c>
      <c r="H1185" s="33">
        <f t="shared" ref="H1185:W1185" si="447">SUBTOTAL(9,H1186:H1191)</f>
        <v>0</v>
      </c>
      <c r="I1185" s="33">
        <f t="shared" si="447"/>
        <v>0</v>
      </c>
      <c r="J1185" s="33">
        <f t="shared" si="447"/>
        <v>0</v>
      </c>
      <c r="K1185" s="35">
        <f t="shared" si="447"/>
        <v>0</v>
      </c>
      <c r="L1185" s="33">
        <f t="shared" si="447"/>
        <v>0</v>
      </c>
      <c r="M1185" s="33">
        <f t="shared" si="447"/>
        <v>0</v>
      </c>
      <c r="N1185" s="33">
        <f t="shared" si="447"/>
        <v>0</v>
      </c>
      <c r="O1185" s="33">
        <f t="shared" si="447"/>
        <v>0</v>
      </c>
      <c r="P1185" s="33">
        <f t="shared" si="447"/>
        <v>0</v>
      </c>
      <c r="Q1185" s="33">
        <f t="shared" si="447"/>
        <v>0</v>
      </c>
      <c r="R1185" s="33">
        <f t="shared" si="447"/>
        <v>0</v>
      </c>
      <c r="S1185" s="33">
        <f t="shared" si="447"/>
        <v>0</v>
      </c>
      <c r="T1185" s="33">
        <f t="shared" si="447"/>
        <v>0</v>
      </c>
      <c r="U1185" s="33">
        <f t="shared" si="447"/>
        <v>0</v>
      </c>
      <c r="V1185" s="33">
        <f t="shared" si="447"/>
        <v>0</v>
      </c>
      <c r="W1185" s="40">
        <f t="shared" si="447"/>
        <v>0</v>
      </c>
      <c r="Y1185"/>
    </row>
    <row r="1186" spans="1:25" x14ac:dyDescent="0.25">
      <c r="A1186" s="212"/>
      <c r="B1186" s="465"/>
      <c r="C1186" s="273"/>
      <c r="D1186" s="272"/>
      <c r="E1186" s="275"/>
      <c r="F1186" s="277" t="s">
        <v>246</v>
      </c>
      <c r="G1186" s="101">
        <f t="shared" ref="G1186:W1186" si="448">G328</f>
        <v>0</v>
      </c>
      <c r="H1186" s="102">
        <f t="shared" si="448"/>
        <v>0</v>
      </c>
      <c r="I1186" s="102">
        <f t="shared" si="448"/>
        <v>0</v>
      </c>
      <c r="J1186" s="36">
        <f t="shared" si="448"/>
        <v>0</v>
      </c>
      <c r="K1186" s="106">
        <f t="shared" si="448"/>
        <v>0</v>
      </c>
      <c r="L1186" s="102">
        <f t="shared" si="448"/>
        <v>0</v>
      </c>
      <c r="M1186" s="36">
        <f t="shared" si="448"/>
        <v>0</v>
      </c>
      <c r="N1186" s="98">
        <f t="shared" si="448"/>
        <v>0</v>
      </c>
      <c r="O1186" s="102">
        <f t="shared" si="448"/>
        <v>0</v>
      </c>
      <c r="P1186" s="102">
        <f t="shared" si="448"/>
        <v>0</v>
      </c>
      <c r="Q1186" s="36">
        <f t="shared" si="448"/>
        <v>0</v>
      </c>
      <c r="R1186" s="98">
        <f t="shared" si="448"/>
        <v>0</v>
      </c>
      <c r="S1186" s="102">
        <f t="shared" si="448"/>
        <v>0</v>
      </c>
      <c r="T1186" s="102">
        <f t="shared" si="448"/>
        <v>0</v>
      </c>
      <c r="U1186" s="102">
        <f t="shared" si="448"/>
        <v>0</v>
      </c>
      <c r="V1186" s="36">
        <f t="shared" si="448"/>
        <v>0</v>
      </c>
      <c r="W1186" s="37">
        <f t="shared" si="448"/>
        <v>0</v>
      </c>
      <c r="Y1186"/>
    </row>
    <row r="1187" spans="1:25" outlineLevel="1" x14ac:dyDescent="0.25">
      <c r="A1187" s="212"/>
      <c r="B1187" s="479"/>
      <c r="C1187" s="273"/>
      <c r="D1187" s="273"/>
      <c r="E1187" s="275"/>
      <c r="F1187" s="274" t="s">
        <v>247</v>
      </c>
      <c r="G1187" s="101">
        <f t="shared" ref="G1187:V1187" si="449">G329</f>
        <v>0</v>
      </c>
      <c r="H1187" s="102">
        <f t="shared" si="449"/>
        <v>0</v>
      </c>
      <c r="I1187" s="98">
        <f t="shared" si="449"/>
        <v>0</v>
      </c>
      <c r="J1187" s="98">
        <f t="shared" si="449"/>
        <v>0</v>
      </c>
      <c r="K1187" s="106">
        <f t="shared" si="449"/>
        <v>0</v>
      </c>
      <c r="L1187" s="105">
        <f t="shared" si="449"/>
        <v>0</v>
      </c>
      <c r="M1187" s="98">
        <f t="shared" si="449"/>
        <v>0</v>
      </c>
      <c r="N1187" s="98">
        <f t="shared" si="449"/>
        <v>0</v>
      </c>
      <c r="O1187" s="98">
        <f t="shared" si="449"/>
        <v>0</v>
      </c>
      <c r="P1187" s="98">
        <f t="shared" si="449"/>
        <v>0</v>
      </c>
      <c r="Q1187" s="104">
        <f t="shared" si="449"/>
        <v>0</v>
      </c>
      <c r="R1187" s="98">
        <f t="shared" si="449"/>
        <v>0</v>
      </c>
      <c r="S1187" s="98">
        <f t="shared" si="449"/>
        <v>0</v>
      </c>
      <c r="T1187" s="102">
        <f t="shared" si="449"/>
        <v>0</v>
      </c>
      <c r="U1187" s="98">
        <f t="shared" si="449"/>
        <v>0</v>
      </c>
      <c r="V1187" s="104">
        <f t="shared" si="449"/>
        <v>0</v>
      </c>
      <c r="W1187" s="37">
        <f>G1187-SUM(H1187:V1187)</f>
        <v>0</v>
      </c>
      <c r="Y1187"/>
    </row>
    <row r="1188" spans="1:25" outlineLevel="1" x14ac:dyDescent="0.25">
      <c r="A1188" s="212"/>
      <c r="B1188" s="479"/>
      <c r="C1188" s="273"/>
      <c r="D1188" s="273"/>
      <c r="E1188" s="275"/>
      <c r="F1188" s="274" t="s">
        <v>248</v>
      </c>
      <c r="G1188" s="101">
        <f t="shared" ref="G1188:V1188" si="450">G330</f>
        <v>0</v>
      </c>
      <c r="H1188" s="102">
        <f t="shared" si="450"/>
        <v>0</v>
      </c>
      <c r="I1188" s="98">
        <f t="shared" si="450"/>
        <v>0</v>
      </c>
      <c r="J1188" s="98">
        <f t="shared" si="450"/>
        <v>0</v>
      </c>
      <c r="K1188" s="106">
        <f t="shared" si="450"/>
        <v>0</v>
      </c>
      <c r="L1188" s="105">
        <f t="shared" si="450"/>
        <v>0</v>
      </c>
      <c r="M1188" s="98">
        <f t="shared" si="450"/>
        <v>0</v>
      </c>
      <c r="N1188" s="115">
        <f t="shared" si="450"/>
        <v>0</v>
      </c>
      <c r="O1188" s="98">
        <f t="shared" si="450"/>
        <v>0</v>
      </c>
      <c r="P1188" s="98">
        <f t="shared" si="450"/>
        <v>0</v>
      </c>
      <c r="Q1188" s="104">
        <f t="shared" si="450"/>
        <v>0</v>
      </c>
      <c r="R1188" s="98">
        <f t="shared" si="450"/>
        <v>0</v>
      </c>
      <c r="S1188" s="98">
        <f t="shared" si="450"/>
        <v>0</v>
      </c>
      <c r="T1188" s="102">
        <f t="shared" si="450"/>
        <v>0</v>
      </c>
      <c r="U1188" s="98">
        <f t="shared" si="450"/>
        <v>0</v>
      </c>
      <c r="V1188" s="106">
        <f t="shared" si="450"/>
        <v>0</v>
      </c>
      <c r="W1188" s="37">
        <f>G1188-SUM(H1188:V1188)</f>
        <v>0</v>
      </c>
      <c r="Y1188"/>
    </row>
    <row r="1189" spans="1:25" outlineLevel="1" x14ac:dyDescent="0.25">
      <c r="A1189" s="212"/>
      <c r="B1189" s="479"/>
      <c r="C1189" s="273"/>
      <c r="D1189" s="273"/>
      <c r="E1189" s="275"/>
      <c r="F1189" s="274" t="s">
        <v>249</v>
      </c>
      <c r="G1189" s="101">
        <f t="shared" ref="G1189:V1189" si="451">G331</f>
        <v>0</v>
      </c>
      <c r="H1189" s="102">
        <f t="shared" si="451"/>
        <v>0</v>
      </c>
      <c r="I1189" s="98">
        <f t="shared" si="451"/>
        <v>0</v>
      </c>
      <c r="J1189" s="98">
        <f t="shared" si="451"/>
        <v>0</v>
      </c>
      <c r="K1189" s="39">
        <f t="shared" si="451"/>
        <v>0</v>
      </c>
      <c r="L1189" s="102">
        <f t="shared" si="451"/>
        <v>0</v>
      </c>
      <c r="M1189" s="98">
        <f t="shared" si="451"/>
        <v>0</v>
      </c>
      <c r="N1189" s="98">
        <f t="shared" si="451"/>
        <v>0</v>
      </c>
      <c r="O1189" s="98">
        <f t="shared" si="451"/>
        <v>0</v>
      </c>
      <c r="P1189" s="98">
        <f t="shared" si="451"/>
        <v>0</v>
      </c>
      <c r="Q1189" s="104">
        <f t="shared" si="451"/>
        <v>0</v>
      </c>
      <c r="R1189" s="98">
        <f t="shared" si="451"/>
        <v>0</v>
      </c>
      <c r="S1189" s="98">
        <f t="shared" si="451"/>
        <v>0</v>
      </c>
      <c r="T1189" s="102">
        <f t="shared" si="451"/>
        <v>0</v>
      </c>
      <c r="U1189" s="98">
        <f t="shared" si="451"/>
        <v>0</v>
      </c>
      <c r="V1189" s="106">
        <f t="shared" si="451"/>
        <v>0</v>
      </c>
      <c r="W1189" s="37">
        <f>G1189-SUM(H1189:V1189)</f>
        <v>0</v>
      </c>
      <c r="Y1189"/>
    </row>
    <row r="1190" spans="1:25" outlineLevel="1" x14ac:dyDescent="0.25">
      <c r="A1190" s="212"/>
      <c r="B1190" s="479"/>
      <c r="C1190" s="273"/>
      <c r="D1190" s="273"/>
      <c r="E1190" s="275"/>
      <c r="F1190" s="274" t="s">
        <v>250</v>
      </c>
      <c r="G1190" s="101">
        <f t="shared" ref="G1190:V1190" si="452">G332</f>
        <v>0</v>
      </c>
      <c r="H1190" s="102">
        <f t="shared" si="452"/>
        <v>0</v>
      </c>
      <c r="I1190" s="98">
        <f t="shared" si="452"/>
        <v>0</v>
      </c>
      <c r="J1190" s="98">
        <f t="shared" si="452"/>
        <v>0</v>
      </c>
      <c r="K1190" s="106">
        <f t="shared" si="452"/>
        <v>0</v>
      </c>
      <c r="L1190" s="105">
        <f t="shared" si="452"/>
        <v>0</v>
      </c>
      <c r="M1190" s="98">
        <f t="shared" si="452"/>
        <v>0</v>
      </c>
      <c r="N1190" s="118">
        <f t="shared" si="452"/>
        <v>0</v>
      </c>
      <c r="O1190" s="98">
        <f t="shared" si="452"/>
        <v>0</v>
      </c>
      <c r="P1190" s="98">
        <f t="shared" si="452"/>
        <v>0</v>
      </c>
      <c r="Q1190" s="104">
        <f t="shared" si="452"/>
        <v>0</v>
      </c>
      <c r="R1190" s="98">
        <f t="shared" si="452"/>
        <v>0</v>
      </c>
      <c r="S1190" s="98">
        <f t="shared" si="452"/>
        <v>0</v>
      </c>
      <c r="T1190" s="102">
        <f t="shared" si="452"/>
        <v>0</v>
      </c>
      <c r="U1190" s="98">
        <f t="shared" si="452"/>
        <v>0</v>
      </c>
      <c r="V1190" s="106">
        <f t="shared" si="452"/>
        <v>0</v>
      </c>
      <c r="W1190" s="37">
        <f>G1190-SUM(H1190:V1190)</f>
        <v>0</v>
      </c>
      <c r="Y1190"/>
    </row>
    <row r="1191" spans="1:25" outlineLevel="1" x14ac:dyDescent="0.25">
      <c r="A1191" s="212"/>
      <c r="B1191" s="479"/>
      <c r="C1191" s="275"/>
      <c r="D1191" s="275"/>
      <c r="E1191" s="275"/>
      <c r="F1191" s="274" t="s">
        <v>251</v>
      </c>
      <c r="G1191" s="101">
        <f t="shared" ref="G1191:V1191" si="453">G333</f>
        <v>0</v>
      </c>
      <c r="H1191" s="102">
        <f t="shared" si="453"/>
        <v>0</v>
      </c>
      <c r="I1191" s="98">
        <f t="shared" si="453"/>
        <v>0</v>
      </c>
      <c r="J1191" s="98">
        <f t="shared" si="453"/>
        <v>0</v>
      </c>
      <c r="K1191" s="106">
        <f t="shared" si="453"/>
        <v>0</v>
      </c>
      <c r="L1191" s="105">
        <f t="shared" si="453"/>
        <v>0</v>
      </c>
      <c r="M1191" s="98">
        <f t="shared" si="453"/>
        <v>0</v>
      </c>
      <c r="N1191" s="98">
        <f t="shared" si="453"/>
        <v>0</v>
      </c>
      <c r="O1191" s="98">
        <f t="shared" si="453"/>
        <v>0</v>
      </c>
      <c r="P1191" s="98">
        <f t="shared" si="453"/>
        <v>0</v>
      </c>
      <c r="Q1191" s="104">
        <f t="shared" si="453"/>
        <v>0</v>
      </c>
      <c r="R1191" s="98">
        <f t="shared" si="453"/>
        <v>0</v>
      </c>
      <c r="S1191" s="98">
        <f t="shared" si="453"/>
        <v>0</v>
      </c>
      <c r="T1191" s="102">
        <f t="shared" si="453"/>
        <v>0</v>
      </c>
      <c r="U1191" s="98">
        <f t="shared" si="453"/>
        <v>0</v>
      </c>
      <c r="V1191" s="106">
        <f t="shared" si="453"/>
        <v>0</v>
      </c>
      <c r="W1191" s="37">
        <f>G1191-SUM(H1191:V1191)</f>
        <v>0</v>
      </c>
      <c r="Y1191"/>
    </row>
    <row r="1192" spans="1:25" x14ac:dyDescent="0.25">
      <c r="A1192" s="212"/>
      <c r="B1192" s="479"/>
      <c r="C1192" s="273"/>
      <c r="D1192" s="272" t="s">
        <v>252</v>
      </c>
      <c r="E1192" s="275"/>
      <c r="F1192" s="273"/>
      <c r="G1192" s="367">
        <f t="shared" ref="G1192:W1192" si="454">SUBTOTAL(9,G1193:G1197)</f>
        <v>0</v>
      </c>
      <c r="H1192" s="364">
        <f t="shared" si="454"/>
        <v>0</v>
      </c>
      <c r="I1192" s="364">
        <f t="shared" si="454"/>
        <v>0</v>
      </c>
      <c r="J1192" s="364">
        <f t="shared" si="454"/>
        <v>0</v>
      </c>
      <c r="K1192" s="365">
        <f t="shared" si="454"/>
        <v>0</v>
      </c>
      <c r="L1192" s="30">
        <f t="shared" si="454"/>
        <v>0</v>
      </c>
      <c r="M1192" s="31">
        <f t="shared" si="454"/>
        <v>0</v>
      </c>
      <c r="N1192" s="31">
        <f t="shared" si="454"/>
        <v>0</v>
      </c>
      <c r="O1192" s="31">
        <f t="shared" si="454"/>
        <v>0</v>
      </c>
      <c r="P1192" s="31">
        <f t="shared" si="454"/>
        <v>0</v>
      </c>
      <c r="Q1192" s="31">
        <f t="shared" si="454"/>
        <v>0</v>
      </c>
      <c r="R1192" s="31">
        <f t="shared" si="454"/>
        <v>0</v>
      </c>
      <c r="S1192" s="31">
        <f t="shared" si="454"/>
        <v>0</v>
      </c>
      <c r="T1192" s="31">
        <f t="shared" si="454"/>
        <v>0</v>
      </c>
      <c r="U1192" s="31">
        <f t="shared" si="454"/>
        <v>0</v>
      </c>
      <c r="V1192" s="365">
        <f t="shared" si="454"/>
        <v>0</v>
      </c>
      <c r="W1192" s="365">
        <f t="shared" si="454"/>
        <v>0</v>
      </c>
      <c r="Y1192"/>
    </row>
    <row r="1193" spans="1:25" outlineLevel="1" x14ac:dyDescent="0.25">
      <c r="A1193" s="212"/>
      <c r="B1193" s="479"/>
      <c r="C1193" s="273"/>
      <c r="D1193" s="273"/>
      <c r="E1193" s="272"/>
      <c r="F1193" s="274" t="s">
        <v>253</v>
      </c>
      <c r="G1193" s="101">
        <f t="shared" ref="G1193:V1193" si="455">G335</f>
        <v>0</v>
      </c>
      <c r="H1193" s="102">
        <f t="shared" si="455"/>
        <v>0</v>
      </c>
      <c r="I1193" s="98">
        <f t="shared" si="455"/>
        <v>0</v>
      </c>
      <c r="J1193" s="98">
        <f t="shared" si="455"/>
        <v>0</v>
      </c>
      <c r="K1193" s="106">
        <f t="shared" si="455"/>
        <v>0</v>
      </c>
      <c r="L1193" s="105">
        <f t="shared" si="455"/>
        <v>0</v>
      </c>
      <c r="M1193" s="104">
        <f t="shared" si="455"/>
        <v>0</v>
      </c>
      <c r="N1193" s="98">
        <f t="shared" si="455"/>
        <v>0</v>
      </c>
      <c r="O1193" s="102">
        <f t="shared" si="455"/>
        <v>0</v>
      </c>
      <c r="P1193" s="98">
        <f t="shared" si="455"/>
        <v>0</v>
      </c>
      <c r="Q1193" s="104">
        <f t="shared" si="455"/>
        <v>0</v>
      </c>
      <c r="R1193" s="98">
        <f t="shared" si="455"/>
        <v>0</v>
      </c>
      <c r="S1193" s="98">
        <f t="shared" si="455"/>
        <v>0</v>
      </c>
      <c r="T1193" s="102">
        <f t="shared" si="455"/>
        <v>0</v>
      </c>
      <c r="U1193" s="98">
        <f t="shared" si="455"/>
        <v>0</v>
      </c>
      <c r="V1193" s="106">
        <f t="shared" si="455"/>
        <v>0</v>
      </c>
      <c r="W1193" s="37">
        <f>G1193-SUM(H1193:V1193)</f>
        <v>0</v>
      </c>
      <c r="Y1193"/>
    </row>
    <row r="1194" spans="1:25" outlineLevel="1" x14ac:dyDescent="0.25">
      <c r="A1194" s="212"/>
      <c r="B1194" s="479"/>
      <c r="C1194" s="273"/>
      <c r="D1194" s="273"/>
      <c r="E1194" s="273"/>
      <c r="F1194" s="274" t="s">
        <v>254</v>
      </c>
      <c r="G1194" s="101">
        <f t="shared" ref="G1194:V1194" si="456">G336</f>
        <v>0</v>
      </c>
      <c r="H1194" s="102">
        <f t="shared" si="456"/>
        <v>0</v>
      </c>
      <c r="I1194" s="98">
        <f t="shared" si="456"/>
        <v>0</v>
      </c>
      <c r="J1194" s="98">
        <f t="shared" si="456"/>
        <v>0</v>
      </c>
      <c r="K1194" s="106">
        <f t="shared" si="456"/>
        <v>0</v>
      </c>
      <c r="L1194" s="105">
        <f t="shared" si="456"/>
        <v>0</v>
      </c>
      <c r="M1194" s="104">
        <f t="shared" si="456"/>
        <v>0</v>
      </c>
      <c r="N1194" s="98">
        <f t="shared" si="456"/>
        <v>0</v>
      </c>
      <c r="O1194" s="102">
        <f t="shared" si="456"/>
        <v>0</v>
      </c>
      <c r="P1194" s="98">
        <f t="shared" si="456"/>
        <v>0</v>
      </c>
      <c r="Q1194" s="104">
        <f t="shared" si="456"/>
        <v>0</v>
      </c>
      <c r="R1194" s="98">
        <f t="shared" si="456"/>
        <v>0</v>
      </c>
      <c r="S1194" s="98">
        <f t="shared" si="456"/>
        <v>0</v>
      </c>
      <c r="T1194" s="102">
        <f t="shared" si="456"/>
        <v>0</v>
      </c>
      <c r="U1194" s="98">
        <f t="shared" si="456"/>
        <v>0</v>
      </c>
      <c r="V1194" s="106">
        <f t="shared" si="456"/>
        <v>0</v>
      </c>
      <c r="W1194" s="37">
        <f>G1194-SUM(H1194:V1194)</f>
        <v>0</v>
      </c>
      <c r="Y1194"/>
    </row>
    <row r="1195" spans="1:25" outlineLevel="1" x14ac:dyDescent="0.25">
      <c r="A1195" s="212"/>
      <c r="B1195" s="479"/>
      <c r="C1195" s="273"/>
      <c r="D1195" s="273"/>
      <c r="E1195" s="273"/>
      <c r="F1195" s="274" t="s">
        <v>255</v>
      </c>
      <c r="G1195" s="101">
        <f t="shared" ref="G1195:V1195" si="457">G337</f>
        <v>0</v>
      </c>
      <c r="H1195" s="102">
        <f t="shared" si="457"/>
        <v>0</v>
      </c>
      <c r="I1195" s="98">
        <f t="shared" si="457"/>
        <v>0</v>
      </c>
      <c r="J1195" s="98">
        <f t="shared" si="457"/>
        <v>0</v>
      </c>
      <c r="K1195" s="106">
        <f t="shared" si="457"/>
        <v>0</v>
      </c>
      <c r="L1195" s="105">
        <f t="shared" si="457"/>
        <v>0</v>
      </c>
      <c r="M1195" s="104">
        <f t="shared" si="457"/>
        <v>0</v>
      </c>
      <c r="N1195" s="98">
        <f t="shared" si="457"/>
        <v>0</v>
      </c>
      <c r="O1195" s="102">
        <f t="shared" si="457"/>
        <v>0</v>
      </c>
      <c r="P1195" s="98">
        <f t="shared" si="457"/>
        <v>0</v>
      </c>
      <c r="Q1195" s="104">
        <f t="shared" si="457"/>
        <v>0</v>
      </c>
      <c r="R1195" s="98">
        <f t="shared" si="457"/>
        <v>0</v>
      </c>
      <c r="S1195" s="98">
        <f t="shared" si="457"/>
        <v>0</v>
      </c>
      <c r="T1195" s="102">
        <f t="shared" si="457"/>
        <v>0</v>
      </c>
      <c r="U1195" s="98">
        <f t="shared" si="457"/>
        <v>0</v>
      </c>
      <c r="V1195" s="106">
        <f t="shared" si="457"/>
        <v>0</v>
      </c>
      <c r="W1195" s="37">
        <f>G1195-SUM(H1195:V1195)</f>
        <v>0</v>
      </c>
      <c r="Y1195"/>
    </row>
    <row r="1196" spans="1:25" outlineLevel="1" x14ac:dyDescent="0.25">
      <c r="A1196" s="212"/>
      <c r="B1196" s="479"/>
      <c r="C1196" s="273"/>
      <c r="D1196" s="273"/>
      <c r="E1196" s="273"/>
      <c r="F1196" s="274" t="s">
        <v>256</v>
      </c>
      <c r="G1196" s="101">
        <f t="shared" ref="G1196:V1196" si="458">G338</f>
        <v>0</v>
      </c>
      <c r="H1196" s="102">
        <f t="shared" si="458"/>
        <v>0</v>
      </c>
      <c r="I1196" s="98">
        <f t="shared" si="458"/>
        <v>0</v>
      </c>
      <c r="J1196" s="98">
        <f t="shared" si="458"/>
        <v>0</v>
      </c>
      <c r="K1196" s="106">
        <f t="shared" si="458"/>
        <v>0</v>
      </c>
      <c r="L1196" s="105">
        <f t="shared" si="458"/>
        <v>0</v>
      </c>
      <c r="M1196" s="104">
        <f t="shared" si="458"/>
        <v>0</v>
      </c>
      <c r="N1196" s="98">
        <f t="shared" si="458"/>
        <v>0</v>
      </c>
      <c r="O1196" s="102">
        <f t="shared" si="458"/>
        <v>0</v>
      </c>
      <c r="P1196" s="98">
        <f t="shared" si="458"/>
        <v>0</v>
      </c>
      <c r="Q1196" s="104">
        <f t="shared" si="458"/>
        <v>0</v>
      </c>
      <c r="R1196" s="98">
        <f t="shared" si="458"/>
        <v>0</v>
      </c>
      <c r="S1196" s="98">
        <f t="shared" si="458"/>
        <v>0</v>
      </c>
      <c r="T1196" s="102">
        <f t="shared" si="458"/>
        <v>0</v>
      </c>
      <c r="U1196" s="98">
        <f t="shared" si="458"/>
        <v>0</v>
      </c>
      <c r="V1196" s="106">
        <f t="shared" si="458"/>
        <v>0</v>
      </c>
      <c r="W1196" s="37">
        <f>G1196-SUM(H1196:V1196)</f>
        <v>0</v>
      </c>
      <c r="Y1196"/>
    </row>
    <row r="1197" spans="1:25" outlineLevel="1" x14ac:dyDescent="0.25">
      <c r="A1197" s="212"/>
      <c r="B1197" s="479"/>
      <c r="C1197" s="273"/>
      <c r="D1197" s="273"/>
      <c r="E1197" s="273"/>
      <c r="F1197" s="274" t="s">
        <v>257</v>
      </c>
      <c r="G1197" s="101">
        <f t="shared" ref="G1197:V1197" si="459">G339</f>
        <v>0</v>
      </c>
      <c r="H1197" s="102">
        <f t="shared" si="459"/>
        <v>0</v>
      </c>
      <c r="I1197" s="98">
        <f t="shared" si="459"/>
        <v>0</v>
      </c>
      <c r="J1197" s="98">
        <f t="shared" si="459"/>
        <v>0</v>
      </c>
      <c r="K1197" s="106">
        <f t="shared" si="459"/>
        <v>0</v>
      </c>
      <c r="L1197" s="105">
        <f t="shared" si="459"/>
        <v>0</v>
      </c>
      <c r="M1197" s="104">
        <f t="shared" si="459"/>
        <v>0</v>
      </c>
      <c r="N1197" s="98">
        <f t="shared" si="459"/>
        <v>0</v>
      </c>
      <c r="O1197" s="102">
        <f t="shared" si="459"/>
        <v>0</v>
      </c>
      <c r="P1197" s="98">
        <f t="shared" si="459"/>
        <v>0</v>
      </c>
      <c r="Q1197" s="104">
        <f t="shared" si="459"/>
        <v>0</v>
      </c>
      <c r="R1197" s="98">
        <f t="shared" si="459"/>
        <v>0</v>
      </c>
      <c r="S1197" s="98">
        <f t="shared" si="459"/>
        <v>0</v>
      </c>
      <c r="T1197" s="102">
        <f t="shared" si="459"/>
        <v>0</v>
      </c>
      <c r="U1197" s="98">
        <f t="shared" si="459"/>
        <v>0</v>
      </c>
      <c r="V1197" s="106">
        <f t="shared" si="459"/>
        <v>0</v>
      </c>
      <c r="W1197" s="37">
        <f>G1197-SUM(H1197:V1197)</f>
        <v>0</v>
      </c>
      <c r="Y1197"/>
    </row>
    <row r="1198" spans="1:25" x14ac:dyDescent="0.25">
      <c r="A1198" s="212"/>
      <c r="B1198" s="465"/>
      <c r="C1198" s="272" t="s">
        <v>258</v>
      </c>
      <c r="D1198" s="275"/>
      <c r="E1198" s="275"/>
      <c r="F1198" s="273"/>
      <c r="G1198" s="52"/>
      <c r="H1198" s="33"/>
      <c r="I1198" s="33"/>
      <c r="J1198" s="33"/>
      <c r="K1198" s="35"/>
      <c r="L1198" s="34"/>
      <c r="M1198" s="33"/>
      <c r="N1198" s="33"/>
      <c r="O1198" s="33"/>
      <c r="P1198" s="33"/>
      <c r="Q1198" s="33"/>
      <c r="R1198" s="33"/>
      <c r="S1198" s="33"/>
      <c r="T1198" s="33"/>
      <c r="U1198" s="33"/>
      <c r="V1198" s="35"/>
      <c r="W1198" s="366"/>
      <c r="Y1198"/>
    </row>
    <row r="1199" spans="1:25" x14ac:dyDescent="0.25">
      <c r="A1199" s="212"/>
      <c r="B1199" s="465"/>
      <c r="C1199" s="272"/>
      <c r="D1199" s="276" t="s">
        <v>20</v>
      </c>
      <c r="E1199" s="273"/>
      <c r="F1199" s="273"/>
      <c r="G1199" s="367"/>
      <c r="H1199" s="369"/>
      <c r="I1199" s="369"/>
      <c r="J1199" s="369"/>
      <c r="K1199" s="370"/>
      <c r="L1199" s="363"/>
      <c r="M1199" s="364"/>
      <c r="N1199" s="364"/>
      <c r="O1199" s="364"/>
      <c r="P1199" s="364"/>
      <c r="Q1199" s="364"/>
      <c r="R1199" s="364"/>
      <c r="S1199" s="364"/>
      <c r="T1199" s="364"/>
      <c r="U1199" s="364"/>
      <c r="V1199" s="365"/>
      <c r="W1199" s="366"/>
      <c r="Y1199"/>
    </row>
    <row r="1200" spans="1:25" x14ac:dyDescent="0.25">
      <c r="A1200" s="212"/>
      <c r="B1200" s="465"/>
      <c r="C1200" s="272"/>
      <c r="D1200" s="272"/>
      <c r="E1200" s="273" t="s">
        <v>21</v>
      </c>
      <c r="F1200" s="273"/>
      <c r="G1200" s="367">
        <f>SUBTOTAL(9,G1201:G1204)</f>
        <v>0</v>
      </c>
      <c r="H1200" s="368">
        <f t="shared" ref="H1200:W1200" si="460">SUBTOTAL(9,H1201:H1204)</f>
        <v>0</v>
      </c>
      <c r="I1200" s="369">
        <f t="shared" si="460"/>
        <v>0</v>
      </c>
      <c r="J1200" s="369">
        <f t="shared" si="460"/>
        <v>0</v>
      </c>
      <c r="K1200" s="370">
        <f t="shared" si="460"/>
        <v>0</v>
      </c>
      <c r="L1200" s="364">
        <f t="shared" si="460"/>
        <v>0</v>
      </c>
      <c r="M1200" s="364">
        <f t="shared" si="460"/>
        <v>0</v>
      </c>
      <c r="N1200" s="364">
        <f t="shared" si="460"/>
        <v>0</v>
      </c>
      <c r="O1200" s="364">
        <f t="shared" si="460"/>
        <v>0</v>
      </c>
      <c r="P1200" s="364">
        <f t="shared" si="460"/>
        <v>0</v>
      </c>
      <c r="Q1200" s="364">
        <f t="shared" si="460"/>
        <v>0</v>
      </c>
      <c r="R1200" s="364">
        <f t="shared" si="460"/>
        <v>0</v>
      </c>
      <c r="S1200" s="364">
        <f t="shared" si="460"/>
        <v>0</v>
      </c>
      <c r="T1200" s="364">
        <f t="shared" si="460"/>
        <v>0</v>
      </c>
      <c r="U1200" s="364">
        <f t="shared" si="460"/>
        <v>0</v>
      </c>
      <c r="V1200" s="364">
        <f t="shared" si="460"/>
        <v>0</v>
      </c>
      <c r="W1200" s="366">
        <f t="shared" si="460"/>
        <v>0</v>
      </c>
      <c r="Y1200"/>
    </row>
    <row r="1201" spans="1:25" outlineLevel="1" x14ac:dyDescent="0.25">
      <c r="A1201" s="212"/>
      <c r="B1201" s="465"/>
      <c r="C1201" s="272"/>
      <c r="D1201" s="272"/>
      <c r="E1201" s="273"/>
      <c r="F1201" s="274" t="s">
        <v>22</v>
      </c>
      <c r="G1201" s="394">
        <f t="shared" ref="G1201:V1201" si="461">G343</f>
        <v>0</v>
      </c>
      <c r="H1201" s="395">
        <f t="shared" si="461"/>
        <v>0</v>
      </c>
      <c r="I1201" s="389">
        <f t="shared" si="461"/>
        <v>0</v>
      </c>
      <c r="J1201" s="389">
        <f t="shared" si="461"/>
        <v>0</v>
      </c>
      <c r="K1201" s="390">
        <f t="shared" si="461"/>
        <v>0</v>
      </c>
      <c r="L1201" s="391">
        <f t="shared" si="461"/>
        <v>0</v>
      </c>
      <c r="M1201" s="396">
        <f t="shared" si="461"/>
        <v>0</v>
      </c>
      <c r="N1201" s="392">
        <f t="shared" si="461"/>
        <v>0</v>
      </c>
      <c r="O1201" s="388">
        <f t="shared" si="461"/>
        <v>0</v>
      </c>
      <c r="P1201" s="392">
        <f t="shared" si="461"/>
        <v>0</v>
      </c>
      <c r="Q1201" s="396">
        <f t="shared" si="461"/>
        <v>0</v>
      </c>
      <c r="R1201" s="392">
        <f t="shared" si="461"/>
        <v>0</v>
      </c>
      <c r="S1201" s="392">
        <f t="shared" si="461"/>
        <v>0</v>
      </c>
      <c r="T1201" s="388">
        <f t="shared" si="461"/>
        <v>0</v>
      </c>
      <c r="U1201" s="392">
        <f t="shared" si="461"/>
        <v>0</v>
      </c>
      <c r="V1201" s="393">
        <f t="shared" si="461"/>
        <v>0</v>
      </c>
      <c r="W1201" s="37">
        <f>G1201-SUM(H1201:V1201)</f>
        <v>0</v>
      </c>
      <c r="Y1201"/>
    </row>
    <row r="1202" spans="1:25" outlineLevel="1" x14ac:dyDescent="0.25">
      <c r="A1202" s="212"/>
      <c r="B1202" s="465"/>
      <c r="C1202" s="272"/>
      <c r="D1202" s="272"/>
      <c r="E1202" s="273"/>
      <c r="F1202" s="274" t="s">
        <v>23</v>
      </c>
      <c r="G1202" s="394">
        <f t="shared" ref="G1202:V1202" si="462">G344</f>
        <v>0</v>
      </c>
      <c r="H1202" s="395">
        <f t="shared" si="462"/>
        <v>0</v>
      </c>
      <c r="I1202" s="389">
        <f t="shared" si="462"/>
        <v>0</v>
      </c>
      <c r="J1202" s="389">
        <f t="shared" si="462"/>
        <v>0</v>
      </c>
      <c r="K1202" s="390">
        <f t="shared" si="462"/>
        <v>0</v>
      </c>
      <c r="L1202" s="391">
        <f t="shared" si="462"/>
        <v>0</v>
      </c>
      <c r="M1202" s="396">
        <f t="shared" si="462"/>
        <v>0</v>
      </c>
      <c r="N1202" s="392">
        <f t="shared" si="462"/>
        <v>0</v>
      </c>
      <c r="O1202" s="388">
        <f t="shared" si="462"/>
        <v>0</v>
      </c>
      <c r="P1202" s="392">
        <f t="shared" si="462"/>
        <v>0</v>
      </c>
      <c r="Q1202" s="396">
        <f t="shared" si="462"/>
        <v>0</v>
      </c>
      <c r="R1202" s="392">
        <f t="shared" si="462"/>
        <v>0</v>
      </c>
      <c r="S1202" s="392">
        <f t="shared" si="462"/>
        <v>0</v>
      </c>
      <c r="T1202" s="388">
        <f t="shared" si="462"/>
        <v>0</v>
      </c>
      <c r="U1202" s="392">
        <f t="shared" si="462"/>
        <v>0</v>
      </c>
      <c r="V1202" s="393">
        <f t="shared" si="462"/>
        <v>0</v>
      </c>
      <c r="W1202" s="37">
        <f>G1202-SUM(H1202:V1202)</f>
        <v>0</v>
      </c>
      <c r="Y1202"/>
    </row>
    <row r="1203" spans="1:25" outlineLevel="1" x14ac:dyDescent="0.25">
      <c r="A1203" s="212"/>
      <c r="B1203" s="465"/>
      <c r="C1203" s="272"/>
      <c r="D1203" s="272"/>
      <c r="E1203" s="273"/>
      <c r="F1203" s="274" t="s">
        <v>24</v>
      </c>
      <c r="G1203" s="394">
        <f t="shared" ref="G1203:V1203" si="463">G345</f>
        <v>0</v>
      </c>
      <c r="H1203" s="395">
        <f t="shared" si="463"/>
        <v>0</v>
      </c>
      <c r="I1203" s="389">
        <f t="shared" si="463"/>
        <v>0</v>
      </c>
      <c r="J1203" s="389">
        <f t="shared" si="463"/>
        <v>0</v>
      </c>
      <c r="K1203" s="390">
        <f t="shared" si="463"/>
        <v>0</v>
      </c>
      <c r="L1203" s="391">
        <f t="shared" si="463"/>
        <v>0</v>
      </c>
      <c r="M1203" s="396">
        <f t="shared" si="463"/>
        <v>0</v>
      </c>
      <c r="N1203" s="392">
        <f t="shared" si="463"/>
        <v>0</v>
      </c>
      <c r="O1203" s="388">
        <f t="shared" si="463"/>
        <v>0</v>
      </c>
      <c r="P1203" s="392">
        <f t="shared" si="463"/>
        <v>0</v>
      </c>
      <c r="Q1203" s="396">
        <f t="shared" si="463"/>
        <v>0</v>
      </c>
      <c r="R1203" s="392">
        <f t="shared" si="463"/>
        <v>0</v>
      </c>
      <c r="S1203" s="392">
        <f t="shared" si="463"/>
        <v>0</v>
      </c>
      <c r="T1203" s="388">
        <f t="shared" si="463"/>
        <v>0</v>
      </c>
      <c r="U1203" s="392">
        <f t="shared" si="463"/>
        <v>0</v>
      </c>
      <c r="V1203" s="393">
        <f t="shared" si="463"/>
        <v>0</v>
      </c>
      <c r="W1203" s="37">
        <f>G1203-SUM(H1203:V1203)</f>
        <v>0</v>
      </c>
      <c r="Y1203"/>
    </row>
    <row r="1204" spans="1:25" outlineLevel="1" x14ac:dyDescent="0.25">
      <c r="A1204" s="212"/>
      <c r="B1204" s="465"/>
      <c r="C1204" s="272"/>
      <c r="D1204" s="272"/>
      <c r="E1204" s="273"/>
      <c r="F1204" s="274" t="s">
        <v>25</v>
      </c>
      <c r="G1204" s="394">
        <f t="shared" ref="G1204:V1204" si="464">G346</f>
        <v>0</v>
      </c>
      <c r="H1204" s="395">
        <f t="shared" si="464"/>
        <v>0</v>
      </c>
      <c r="I1204" s="389">
        <f t="shared" si="464"/>
        <v>0</v>
      </c>
      <c r="J1204" s="389">
        <f t="shared" si="464"/>
        <v>0</v>
      </c>
      <c r="K1204" s="390">
        <f t="shared" si="464"/>
        <v>0</v>
      </c>
      <c r="L1204" s="391">
        <f t="shared" si="464"/>
        <v>0</v>
      </c>
      <c r="M1204" s="396">
        <f t="shared" si="464"/>
        <v>0</v>
      </c>
      <c r="N1204" s="392">
        <f t="shared" si="464"/>
        <v>0</v>
      </c>
      <c r="O1204" s="388">
        <f t="shared" si="464"/>
        <v>0</v>
      </c>
      <c r="P1204" s="392">
        <f t="shared" si="464"/>
        <v>0</v>
      </c>
      <c r="Q1204" s="396">
        <f t="shared" si="464"/>
        <v>0</v>
      </c>
      <c r="R1204" s="392">
        <f t="shared" si="464"/>
        <v>0</v>
      </c>
      <c r="S1204" s="392">
        <f t="shared" si="464"/>
        <v>0</v>
      </c>
      <c r="T1204" s="388">
        <f t="shared" si="464"/>
        <v>0</v>
      </c>
      <c r="U1204" s="392">
        <f t="shared" si="464"/>
        <v>0</v>
      </c>
      <c r="V1204" s="393">
        <f t="shared" si="464"/>
        <v>0</v>
      </c>
      <c r="W1204" s="37">
        <f>G1204-SUM(H1204:V1204)</f>
        <v>0</v>
      </c>
      <c r="Y1204"/>
    </row>
    <row r="1205" spans="1:25" x14ac:dyDescent="0.25">
      <c r="A1205" s="212"/>
      <c r="B1205" s="465"/>
      <c r="C1205" s="272"/>
      <c r="D1205" s="272"/>
      <c r="E1205" s="273" t="s">
        <v>26</v>
      </c>
      <c r="F1205" s="273"/>
      <c r="G1205" s="367">
        <f>SUBTOTAL(9,G1206:G1209)</f>
        <v>0</v>
      </c>
      <c r="H1205" s="368">
        <f t="shared" ref="H1205:W1205" si="465">SUBTOTAL(9,H1206:H1209)</f>
        <v>0</v>
      </c>
      <c r="I1205" s="369">
        <f t="shared" si="465"/>
        <v>0</v>
      </c>
      <c r="J1205" s="369">
        <f t="shared" si="465"/>
        <v>0</v>
      </c>
      <c r="K1205" s="370">
        <f t="shared" si="465"/>
        <v>0</v>
      </c>
      <c r="L1205" s="364">
        <f t="shared" si="465"/>
        <v>0</v>
      </c>
      <c r="M1205" s="364">
        <f t="shared" si="465"/>
        <v>0</v>
      </c>
      <c r="N1205" s="364">
        <f t="shared" si="465"/>
        <v>0</v>
      </c>
      <c r="O1205" s="364">
        <f t="shared" si="465"/>
        <v>0</v>
      </c>
      <c r="P1205" s="364">
        <f t="shared" si="465"/>
        <v>0</v>
      </c>
      <c r="Q1205" s="364">
        <f t="shared" si="465"/>
        <v>0</v>
      </c>
      <c r="R1205" s="364">
        <f t="shared" si="465"/>
        <v>0</v>
      </c>
      <c r="S1205" s="364">
        <f t="shared" si="465"/>
        <v>0</v>
      </c>
      <c r="T1205" s="364">
        <f t="shared" si="465"/>
        <v>0</v>
      </c>
      <c r="U1205" s="364">
        <f t="shared" si="465"/>
        <v>0</v>
      </c>
      <c r="V1205" s="364">
        <f t="shared" si="465"/>
        <v>0</v>
      </c>
      <c r="W1205" s="366">
        <f t="shared" si="465"/>
        <v>0</v>
      </c>
      <c r="Y1205"/>
    </row>
    <row r="1206" spans="1:25" outlineLevel="1" x14ac:dyDescent="0.25">
      <c r="A1206" s="212"/>
      <c r="B1206" s="465"/>
      <c r="C1206" s="272"/>
      <c r="D1206" s="272"/>
      <c r="E1206" s="273"/>
      <c r="F1206" s="274" t="s">
        <v>27</v>
      </c>
      <c r="G1206" s="394">
        <f t="shared" ref="G1206:V1206" si="466">G348</f>
        <v>0</v>
      </c>
      <c r="H1206" s="395">
        <f t="shared" si="466"/>
        <v>0</v>
      </c>
      <c r="I1206" s="389">
        <f t="shared" si="466"/>
        <v>0</v>
      </c>
      <c r="J1206" s="389">
        <f t="shared" si="466"/>
        <v>0</v>
      </c>
      <c r="K1206" s="390">
        <f t="shared" si="466"/>
        <v>0</v>
      </c>
      <c r="L1206" s="391">
        <f t="shared" si="466"/>
        <v>0</v>
      </c>
      <c r="M1206" s="396">
        <f t="shared" si="466"/>
        <v>0</v>
      </c>
      <c r="N1206" s="392">
        <f t="shared" si="466"/>
        <v>0</v>
      </c>
      <c r="O1206" s="388">
        <f t="shared" si="466"/>
        <v>0</v>
      </c>
      <c r="P1206" s="392">
        <f t="shared" si="466"/>
        <v>0</v>
      </c>
      <c r="Q1206" s="392">
        <f t="shared" si="466"/>
        <v>0</v>
      </c>
      <c r="R1206" s="392">
        <f t="shared" si="466"/>
        <v>0</v>
      </c>
      <c r="S1206" s="392">
        <f t="shared" si="466"/>
        <v>0</v>
      </c>
      <c r="T1206" s="392">
        <f t="shared" si="466"/>
        <v>0</v>
      </c>
      <c r="U1206" s="392">
        <f t="shared" si="466"/>
        <v>0</v>
      </c>
      <c r="V1206" s="393">
        <f t="shared" si="466"/>
        <v>0</v>
      </c>
      <c r="W1206" s="37">
        <f>G1206-SUM(H1206:V1206)</f>
        <v>0</v>
      </c>
      <c r="Y1206"/>
    </row>
    <row r="1207" spans="1:25" outlineLevel="1" x14ac:dyDescent="0.25">
      <c r="A1207" s="212"/>
      <c r="B1207" s="465"/>
      <c r="C1207" s="272"/>
      <c r="D1207" s="272"/>
      <c r="E1207" s="273"/>
      <c r="F1207" s="274" t="s">
        <v>28</v>
      </c>
      <c r="G1207" s="394">
        <f t="shared" ref="G1207:V1207" si="467">G349</f>
        <v>0</v>
      </c>
      <c r="H1207" s="395">
        <f t="shared" si="467"/>
        <v>0</v>
      </c>
      <c r="I1207" s="389">
        <f t="shared" si="467"/>
        <v>0</v>
      </c>
      <c r="J1207" s="389">
        <f t="shared" si="467"/>
        <v>0</v>
      </c>
      <c r="K1207" s="390">
        <f t="shared" si="467"/>
        <v>0</v>
      </c>
      <c r="L1207" s="391">
        <f t="shared" si="467"/>
        <v>0</v>
      </c>
      <c r="M1207" s="396">
        <f t="shared" si="467"/>
        <v>0</v>
      </c>
      <c r="N1207" s="392">
        <f t="shared" si="467"/>
        <v>0</v>
      </c>
      <c r="O1207" s="388">
        <f t="shared" si="467"/>
        <v>0</v>
      </c>
      <c r="P1207" s="392">
        <f t="shared" si="467"/>
        <v>0</v>
      </c>
      <c r="Q1207" s="392">
        <f t="shared" si="467"/>
        <v>0</v>
      </c>
      <c r="R1207" s="392">
        <f t="shared" si="467"/>
        <v>0</v>
      </c>
      <c r="S1207" s="392">
        <f t="shared" si="467"/>
        <v>0</v>
      </c>
      <c r="T1207" s="392">
        <f t="shared" si="467"/>
        <v>0</v>
      </c>
      <c r="U1207" s="392">
        <f t="shared" si="467"/>
        <v>0</v>
      </c>
      <c r="V1207" s="393">
        <f t="shared" si="467"/>
        <v>0</v>
      </c>
      <c r="W1207" s="37">
        <f>G1207-SUM(H1207:V1207)</f>
        <v>0</v>
      </c>
      <c r="Y1207"/>
    </row>
    <row r="1208" spans="1:25" outlineLevel="1" x14ac:dyDescent="0.25">
      <c r="A1208" s="212"/>
      <c r="B1208" s="465"/>
      <c r="C1208" s="272"/>
      <c r="D1208" s="272"/>
      <c r="E1208" s="273"/>
      <c r="F1208" s="274" t="s">
        <v>29</v>
      </c>
      <c r="G1208" s="394">
        <f t="shared" ref="G1208:V1208" si="468">G350</f>
        <v>0</v>
      </c>
      <c r="H1208" s="395">
        <f t="shared" si="468"/>
        <v>0</v>
      </c>
      <c r="I1208" s="389">
        <f t="shared" si="468"/>
        <v>0</v>
      </c>
      <c r="J1208" s="389">
        <f t="shared" si="468"/>
        <v>0</v>
      </c>
      <c r="K1208" s="390">
        <f t="shared" si="468"/>
        <v>0</v>
      </c>
      <c r="L1208" s="391">
        <f t="shared" si="468"/>
        <v>0</v>
      </c>
      <c r="M1208" s="392">
        <f t="shared" si="468"/>
        <v>0</v>
      </c>
      <c r="N1208" s="392">
        <f t="shared" si="468"/>
        <v>0</v>
      </c>
      <c r="O1208" s="392">
        <f t="shared" si="468"/>
        <v>0</v>
      </c>
      <c r="P1208" s="392">
        <f t="shared" si="468"/>
        <v>0</v>
      </c>
      <c r="Q1208" s="392">
        <f t="shared" si="468"/>
        <v>0</v>
      </c>
      <c r="R1208" s="392">
        <f t="shared" si="468"/>
        <v>0</v>
      </c>
      <c r="S1208" s="392">
        <f t="shared" si="468"/>
        <v>0</v>
      </c>
      <c r="T1208" s="392">
        <f t="shared" si="468"/>
        <v>0</v>
      </c>
      <c r="U1208" s="392">
        <f t="shared" si="468"/>
        <v>0</v>
      </c>
      <c r="V1208" s="393">
        <f t="shared" si="468"/>
        <v>0</v>
      </c>
      <c r="W1208" s="37">
        <f>G1208-SUM(H1208:V1208)</f>
        <v>0</v>
      </c>
      <c r="Y1208"/>
    </row>
    <row r="1209" spans="1:25" outlineLevel="1" x14ac:dyDescent="0.25">
      <c r="A1209" s="212"/>
      <c r="B1209" s="465"/>
      <c r="C1209" s="272"/>
      <c r="D1209" s="272"/>
      <c r="E1209" s="273"/>
      <c r="F1209" s="274" t="s">
        <v>30</v>
      </c>
      <c r="G1209" s="394">
        <f t="shared" ref="G1209:V1209" si="469">G351</f>
        <v>0</v>
      </c>
      <c r="H1209" s="395">
        <f t="shared" si="469"/>
        <v>0</v>
      </c>
      <c r="I1209" s="389">
        <f t="shared" si="469"/>
        <v>0</v>
      </c>
      <c r="J1209" s="389">
        <f t="shared" si="469"/>
        <v>0</v>
      </c>
      <c r="K1209" s="390">
        <f t="shared" si="469"/>
        <v>0</v>
      </c>
      <c r="L1209" s="391">
        <f t="shared" si="469"/>
        <v>0</v>
      </c>
      <c r="M1209" s="392">
        <f t="shared" si="469"/>
        <v>0</v>
      </c>
      <c r="N1209" s="392">
        <f t="shared" si="469"/>
        <v>0</v>
      </c>
      <c r="O1209" s="392">
        <f t="shared" si="469"/>
        <v>0</v>
      </c>
      <c r="P1209" s="392">
        <f t="shared" si="469"/>
        <v>0</v>
      </c>
      <c r="Q1209" s="392">
        <f t="shared" si="469"/>
        <v>0</v>
      </c>
      <c r="R1209" s="392">
        <f t="shared" si="469"/>
        <v>0</v>
      </c>
      <c r="S1209" s="392">
        <f t="shared" si="469"/>
        <v>0</v>
      </c>
      <c r="T1209" s="392">
        <f t="shared" si="469"/>
        <v>0</v>
      </c>
      <c r="U1209" s="392">
        <f t="shared" si="469"/>
        <v>0</v>
      </c>
      <c r="V1209" s="393">
        <f t="shared" si="469"/>
        <v>0</v>
      </c>
      <c r="W1209" s="37">
        <f>G1209-SUM(H1209:V1209)</f>
        <v>0</v>
      </c>
      <c r="Y1209"/>
    </row>
    <row r="1210" spans="1:25" x14ac:dyDescent="0.25">
      <c r="A1210" s="212"/>
      <c r="B1210" s="465"/>
      <c r="C1210" s="272"/>
      <c r="D1210" s="272"/>
      <c r="E1210" s="273" t="s">
        <v>31</v>
      </c>
      <c r="F1210" s="273"/>
      <c r="G1210" s="367">
        <f>SUBTOTAL(9,G1211:G1214)</f>
        <v>0</v>
      </c>
      <c r="H1210" s="368">
        <f t="shared" ref="H1210:W1210" si="470">SUBTOTAL(9,H1211:H1214)</f>
        <v>0</v>
      </c>
      <c r="I1210" s="369">
        <f t="shared" si="470"/>
        <v>0</v>
      </c>
      <c r="J1210" s="369">
        <f t="shared" si="470"/>
        <v>0</v>
      </c>
      <c r="K1210" s="370">
        <f t="shared" si="470"/>
        <v>0</v>
      </c>
      <c r="L1210" s="364">
        <f t="shared" si="470"/>
        <v>0</v>
      </c>
      <c r="M1210" s="364">
        <f t="shared" si="470"/>
        <v>0</v>
      </c>
      <c r="N1210" s="364">
        <f t="shared" si="470"/>
        <v>0</v>
      </c>
      <c r="O1210" s="364">
        <f t="shared" si="470"/>
        <v>0</v>
      </c>
      <c r="P1210" s="364">
        <f t="shared" si="470"/>
        <v>0</v>
      </c>
      <c r="Q1210" s="364">
        <f t="shared" si="470"/>
        <v>0</v>
      </c>
      <c r="R1210" s="364">
        <f t="shared" si="470"/>
        <v>0</v>
      </c>
      <c r="S1210" s="364">
        <f t="shared" si="470"/>
        <v>0</v>
      </c>
      <c r="T1210" s="364">
        <f t="shared" si="470"/>
        <v>0</v>
      </c>
      <c r="U1210" s="364">
        <f t="shared" si="470"/>
        <v>0</v>
      </c>
      <c r="V1210" s="364">
        <f t="shared" si="470"/>
        <v>0</v>
      </c>
      <c r="W1210" s="366">
        <f t="shared" si="470"/>
        <v>0</v>
      </c>
      <c r="Y1210"/>
    </row>
    <row r="1211" spans="1:25" outlineLevel="1" x14ac:dyDescent="0.25">
      <c r="A1211" s="212"/>
      <c r="B1211" s="465"/>
      <c r="C1211" s="272"/>
      <c r="D1211" s="272"/>
      <c r="E1211" s="273"/>
      <c r="F1211" s="274" t="s">
        <v>32</v>
      </c>
      <c r="G1211" s="394">
        <f t="shared" ref="G1211:V1211" si="471">G353</f>
        <v>0</v>
      </c>
      <c r="H1211" s="395">
        <f t="shared" si="471"/>
        <v>0</v>
      </c>
      <c r="I1211" s="389">
        <f t="shared" si="471"/>
        <v>0</v>
      </c>
      <c r="J1211" s="389">
        <f t="shared" si="471"/>
        <v>0</v>
      </c>
      <c r="K1211" s="390">
        <f t="shared" si="471"/>
        <v>0</v>
      </c>
      <c r="L1211" s="391">
        <f t="shared" si="471"/>
        <v>0</v>
      </c>
      <c r="M1211" s="392">
        <f t="shared" si="471"/>
        <v>0</v>
      </c>
      <c r="N1211" s="392">
        <f t="shared" si="471"/>
        <v>0</v>
      </c>
      <c r="O1211" s="392">
        <f t="shared" si="471"/>
        <v>0</v>
      </c>
      <c r="P1211" s="392">
        <f t="shared" si="471"/>
        <v>0</v>
      </c>
      <c r="Q1211" s="392">
        <f t="shared" si="471"/>
        <v>0</v>
      </c>
      <c r="R1211" s="392">
        <f t="shared" si="471"/>
        <v>0</v>
      </c>
      <c r="S1211" s="392">
        <f t="shared" si="471"/>
        <v>0</v>
      </c>
      <c r="T1211" s="392">
        <f t="shared" si="471"/>
        <v>0</v>
      </c>
      <c r="U1211" s="392">
        <f t="shared" si="471"/>
        <v>0</v>
      </c>
      <c r="V1211" s="393">
        <f t="shared" si="471"/>
        <v>0</v>
      </c>
      <c r="W1211" s="37">
        <f>G1211-SUM(H1211:V1211)</f>
        <v>0</v>
      </c>
      <c r="Y1211"/>
    </row>
    <row r="1212" spans="1:25" outlineLevel="1" x14ac:dyDescent="0.25">
      <c r="A1212" s="212"/>
      <c r="B1212" s="465"/>
      <c r="C1212" s="272"/>
      <c r="D1212" s="272"/>
      <c r="E1212" s="273"/>
      <c r="F1212" s="274" t="s">
        <v>33</v>
      </c>
      <c r="G1212" s="394">
        <f t="shared" ref="G1212:V1212" si="472">G354</f>
        <v>0</v>
      </c>
      <c r="H1212" s="395">
        <f t="shared" si="472"/>
        <v>0</v>
      </c>
      <c r="I1212" s="389">
        <f t="shared" si="472"/>
        <v>0</v>
      </c>
      <c r="J1212" s="389">
        <f t="shared" si="472"/>
        <v>0</v>
      </c>
      <c r="K1212" s="390">
        <f t="shared" si="472"/>
        <v>0</v>
      </c>
      <c r="L1212" s="391">
        <f t="shared" si="472"/>
        <v>0</v>
      </c>
      <c r="M1212" s="410">
        <f t="shared" si="472"/>
        <v>0</v>
      </c>
      <c r="N1212" s="392">
        <f t="shared" si="472"/>
        <v>0</v>
      </c>
      <c r="O1212" s="411">
        <f t="shared" si="472"/>
        <v>0</v>
      </c>
      <c r="P1212" s="412">
        <f t="shared" si="472"/>
        <v>0</v>
      </c>
      <c r="Q1212" s="410">
        <f t="shared" si="472"/>
        <v>0</v>
      </c>
      <c r="R1212" s="412">
        <f t="shared" si="472"/>
        <v>0</v>
      </c>
      <c r="S1212" s="412">
        <f t="shared" si="472"/>
        <v>0</v>
      </c>
      <c r="T1212" s="411">
        <f t="shared" si="472"/>
        <v>0</v>
      </c>
      <c r="U1212" s="412">
        <f t="shared" si="472"/>
        <v>0</v>
      </c>
      <c r="V1212" s="393">
        <f t="shared" si="472"/>
        <v>0</v>
      </c>
      <c r="W1212" s="37">
        <f>G1212-SUM(H1212:V1212)</f>
        <v>0</v>
      </c>
      <c r="Y1212"/>
    </row>
    <row r="1213" spans="1:25" outlineLevel="1" x14ac:dyDescent="0.25">
      <c r="A1213" s="212"/>
      <c r="B1213" s="465"/>
      <c r="C1213" s="272"/>
      <c r="D1213" s="272"/>
      <c r="E1213" s="273"/>
      <c r="F1213" s="274" t="s">
        <v>34</v>
      </c>
      <c r="G1213" s="394">
        <f t="shared" ref="G1213:V1213" si="473">G355</f>
        <v>0</v>
      </c>
      <c r="H1213" s="395">
        <f t="shared" si="473"/>
        <v>0</v>
      </c>
      <c r="I1213" s="389">
        <f t="shared" si="473"/>
        <v>0</v>
      </c>
      <c r="J1213" s="389">
        <f t="shared" si="473"/>
        <v>0</v>
      </c>
      <c r="K1213" s="390">
        <f t="shared" si="473"/>
        <v>0</v>
      </c>
      <c r="L1213" s="391">
        <f t="shared" si="473"/>
        <v>0</v>
      </c>
      <c r="M1213" s="396">
        <f t="shared" si="473"/>
        <v>0</v>
      </c>
      <c r="N1213" s="392">
        <f t="shared" si="473"/>
        <v>0</v>
      </c>
      <c r="O1213" s="388">
        <f t="shared" si="473"/>
        <v>0</v>
      </c>
      <c r="P1213" s="392">
        <f t="shared" si="473"/>
        <v>0</v>
      </c>
      <c r="Q1213" s="396">
        <f t="shared" si="473"/>
        <v>0</v>
      </c>
      <c r="R1213" s="392">
        <f t="shared" si="473"/>
        <v>0</v>
      </c>
      <c r="S1213" s="392">
        <f t="shared" si="473"/>
        <v>0</v>
      </c>
      <c r="T1213" s="388">
        <f t="shared" si="473"/>
        <v>0</v>
      </c>
      <c r="U1213" s="392">
        <f t="shared" si="473"/>
        <v>0</v>
      </c>
      <c r="V1213" s="393">
        <f t="shared" si="473"/>
        <v>0</v>
      </c>
      <c r="W1213" s="37">
        <f>G1213-SUM(H1213:V1213)</f>
        <v>0</v>
      </c>
      <c r="Y1213"/>
    </row>
    <row r="1214" spans="1:25" outlineLevel="1" x14ac:dyDescent="0.25">
      <c r="A1214" s="212"/>
      <c r="B1214" s="465"/>
      <c r="C1214" s="272"/>
      <c r="D1214" s="272"/>
      <c r="E1214" s="273"/>
      <c r="F1214" s="274" t="s">
        <v>35</v>
      </c>
      <c r="G1214" s="394">
        <f t="shared" ref="G1214:V1214" si="474">G356</f>
        <v>0</v>
      </c>
      <c r="H1214" s="395">
        <f t="shared" si="474"/>
        <v>0</v>
      </c>
      <c r="I1214" s="389">
        <f t="shared" si="474"/>
        <v>0</v>
      </c>
      <c r="J1214" s="389">
        <f t="shared" si="474"/>
        <v>0</v>
      </c>
      <c r="K1214" s="390">
        <f t="shared" si="474"/>
        <v>0</v>
      </c>
      <c r="L1214" s="391">
        <f t="shared" si="474"/>
        <v>0</v>
      </c>
      <c r="M1214" s="396">
        <f t="shared" si="474"/>
        <v>0</v>
      </c>
      <c r="N1214" s="392">
        <f t="shared" si="474"/>
        <v>0</v>
      </c>
      <c r="O1214" s="388">
        <f t="shared" si="474"/>
        <v>0</v>
      </c>
      <c r="P1214" s="392">
        <f t="shared" si="474"/>
        <v>0</v>
      </c>
      <c r="Q1214" s="396">
        <f t="shared" si="474"/>
        <v>0</v>
      </c>
      <c r="R1214" s="392">
        <f t="shared" si="474"/>
        <v>0</v>
      </c>
      <c r="S1214" s="392">
        <f t="shared" si="474"/>
        <v>0</v>
      </c>
      <c r="T1214" s="388">
        <f t="shared" si="474"/>
        <v>0</v>
      </c>
      <c r="U1214" s="392">
        <f t="shared" si="474"/>
        <v>0</v>
      </c>
      <c r="V1214" s="393">
        <f t="shared" si="474"/>
        <v>0</v>
      </c>
      <c r="W1214" s="37">
        <f>G1214-SUM(H1214:V1214)</f>
        <v>0</v>
      </c>
      <c r="Y1214"/>
    </row>
    <row r="1215" spans="1:25" x14ac:dyDescent="0.25">
      <c r="A1215" s="212"/>
      <c r="B1215" s="465"/>
      <c r="C1215" s="272"/>
      <c r="D1215" s="272" t="s">
        <v>36</v>
      </c>
      <c r="E1215" s="273"/>
      <c r="F1215" s="273"/>
      <c r="G1215" s="367"/>
      <c r="H1215" s="369"/>
      <c r="I1215" s="369"/>
      <c r="J1215" s="369"/>
      <c r="K1215" s="370"/>
      <c r="L1215" s="363"/>
      <c r="M1215" s="364"/>
      <c r="N1215" s="364"/>
      <c r="O1215" s="364"/>
      <c r="P1215" s="364"/>
      <c r="Q1215" s="364"/>
      <c r="R1215" s="364"/>
      <c r="S1215" s="364"/>
      <c r="T1215" s="364"/>
      <c r="U1215" s="364"/>
      <c r="V1215" s="365"/>
      <c r="W1215" s="366"/>
      <c r="Y1215"/>
    </row>
    <row r="1216" spans="1:25" x14ac:dyDescent="0.25">
      <c r="A1216" s="212"/>
      <c r="B1216" s="465"/>
      <c r="C1216" s="272"/>
      <c r="D1216" s="272"/>
      <c r="E1216" s="275" t="s">
        <v>37</v>
      </c>
      <c r="F1216" s="273"/>
      <c r="G1216" s="367">
        <f t="shared" ref="G1216:W1216" si="475">SUBTOTAL(9,G1217:G1219)</f>
        <v>0</v>
      </c>
      <c r="H1216" s="368">
        <f t="shared" si="475"/>
        <v>0</v>
      </c>
      <c r="I1216" s="369">
        <f t="shared" si="475"/>
        <v>0</v>
      </c>
      <c r="J1216" s="369">
        <f t="shared" si="475"/>
        <v>0</v>
      </c>
      <c r="K1216" s="370">
        <f t="shared" si="475"/>
        <v>0</v>
      </c>
      <c r="L1216" s="364">
        <f t="shared" si="475"/>
        <v>0</v>
      </c>
      <c r="M1216" s="364">
        <f t="shared" si="475"/>
        <v>0</v>
      </c>
      <c r="N1216" s="364">
        <f t="shared" si="475"/>
        <v>0</v>
      </c>
      <c r="O1216" s="364">
        <f t="shared" si="475"/>
        <v>0</v>
      </c>
      <c r="P1216" s="364">
        <f t="shared" si="475"/>
        <v>0</v>
      </c>
      <c r="Q1216" s="364">
        <f t="shared" si="475"/>
        <v>0</v>
      </c>
      <c r="R1216" s="364">
        <f t="shared" si="475"/>
        <v>0</v>
      </c>
      <c r="S1216" s="364">
        <f t="shared" si="475"/>
        <v>0</v>
      </c>
      <c r="T1216" s="364">
        <f t="shared" si="475"/>
        <v>0</v>
      </c>
      <c r="U1216" s="364">
        <f t="shared" si="475"/>
        <v>0</v>
      </c>
      <c r="V1216" s="364">
        <f t="shared" si="475"/>
        <v>0</v>
      </c>
      <c r="W1216" s="366">
        <f t="shared" si="475"/>
        <v>0</v>
      </c>
      <c r="Y1216"/>
    </row>
    <row r="1217" spans="1:25" outlineLevel="1" x14ac:dyDescent="0.25">
      <c r="A1217" s="212"/>
      <c r="B1217" s="465"/>
      <c r="C1217" s="272"/>
      <c r="D1217" s="272"/>
      <c r="E1217" s="275"/>
      <c r="F1217" s="274" t="s">
        <v>38</v>
      </c>
      <c r="G1217" s="394">
        <f t="shared" ref="G1217:V1217" si="476">G359</f>
        <v>0</v>
      </c>
      <c r="H1217" s="395">
        <f t="shared" si="476"/>
        <v>0</v>
      </c>
      <c r="I1217" s="389">
        <f t="shared" si="476"/>
        <v>0</v>
      </c>
      <c r="J1217" s="389">
        <f t="shared" si="476"/>
        <v>0</v>
      </c>
      <c r="K1217" s="390">
        <f t="shared" si="476"/>
        <v>0</v>
      </c>
      <c r="L1217" s="391">
        <f t="shared" si="476"/>
        <v>0</v>
      </c>
      <c r="M1217" s="396">
        <f t="shared" si="476"/>
        <v>0</v>
      </c>
      <c r="N1217" s="392">
        <f t="shared" si="476"/>
        <v>0</v>
      </c>
      <c r="O1217" s="388">
        <f t="shared" si="476"/>
        <v>0</v>
      </c>
      <c r="P1217" s="392">
        <f t="shared" si="476"/>
        <v>0</v>
      </c>
      <c r="Q1217" s="396">
        <f t="shared" si="476"/>
        <v>0</v>
      </c>
      <c r="R1217" s="392">
        <f t="shared" si="476"/>
        <v>0</v>
      </c>
      <c r="S1217" s="392">
        <f t="shared" si="476"/>
        <v>0</v>
      </c>
      <c r="T1217" s="388">
        <f t="shared" si="476"/>
        <v>0</v>
      </c>
      <c r="U1217" s="392">
        <f t="shared" si="476"/>
        <v>0</v>
      </c>
      <c r="V1217" s="393">
        <f t="shared" si="476"/>
        <v>0</v>
      </c>
      <c r="W1217" s="37">
        <f>G1217-SUM(H1217:V1217)</f>
        <v>0</v>
      </c>
      <c r="Y1217"/>
    </row>
    <row r="1218" spans="1:25" outlineLevel="1" x14ac:dyDescent="0.25">
      <c r="A1218" s="212"/>
      <c r="B1218" s="465"/>
      <c r="C1218" s="272"/>
      <c r="D1218" s="272"/>
      <c r="E1218" s="273"/>
      <c r="F1218" s="274" t="s">
        <v>39</v>
      </c>
      <c r="G1218" s="394">
        <f t="shared" ref="G1218:V1218" si="477">G360</f>
        <v>0</v>
      </c>
      <c r="H1218" s="395">
        <f t="shared" si="477"/>
        <v>0</v>
      </c>
      <c r="I1218" s="389">
        <f t="shared" si="477"/>
        <v>0</v>
      </c>
      <c r="J1218" s="389">
        <f t="shared" si="477"/>
        <v>0</v>
      </c>
      <c r="K1218" s="390">
        <f t="shared" si="477"/>
        <v>0</v>
      </c>
      <c r="L1218" s="391">
        <f t="shared" si="477"/>
        <v>0</v>
      </c>
      <c r="M1218" s="396">
        <f t="shared" si="477"/>
        <v>0</v>
      </c>
      <c r="N1218" s="392">
        <f t="shared" si="477"/>
        <v>0</v>
      </c>
      <c r="O1218" s="388">
        <f t="shared" si="477"/>
        <v>0</v>
      </c>
      <c r="P1218" s="392">
        <f t="shared" si="477"/>
        <v>0</v>
      </c>
      <c r="Q1218" s="396">
        <f t="shared" si="477"/>
        <v>0</v>
      </c>
      <c r="R1218" s="392">
        <f t="shared" si="477"/>
        <v>0</v>
      </c>
      <c r="S1218" s="392">
        <f t="shared" si="477"/>
        <v>0</v>
      </c>
      <c r="T1218" s="388">
        <f t="shared" si="477"/>
        <v>0</v>
      </c>
      <c r="U1218" s="392">
        <f t="shared" si="477"/>
        <v>0</v>
      </c>
      <c r="V1218" s="393">
        <f t="shared" si="477"/>
        <v>0</v>
      </c>
      <c r="W1218" s="37">
        <f>G1218-SUM(H1218:V1218)</f>
        <v>0</v>
      </c>
      <c r="Y1218"/>
    </row>
    <row r="1219" spans="1:25" outlineLevel="1" x14ac:dyDescent="0.25">
      <c r="A1219" s="212"/>
      <c r="B1219" s="465"/>
      <c r="C1219" s="272"/>
      <c r="D1219" s="272"/>
      <c r="E1219" s="273"/>
      <c r="F1219" s="274" t="s">
        <v>40</v>
      </c>
      <c r="G1219" s="394">
        <f t="shared" ref="G1219:V1219" si="478">G361</f>
        <v>0</v>
      </c>
      <c r="H1219" s="395">
        <f t="shared" si="478"/>
        <v>0</v>
      </c>
      <c r="I1219" s="389">
        <f t="shared" si="478"/>
        <v>0</v>
      </c>
      <c r="J1219" s="389">
        <f t="shared" si="478"/>
        <v>0</v>
      </c>
      <c r="K1219" s="390">
        <f t="shared" si="478"/>
        <v>0</v>
      </c>
      <c r="L1219" s="391">
        <f t="shared" si="478"/>
        <v>0</v>
      </c>
      <c r="M1219" s="396">
        <f t="shared" si="478"/>
        <v>0</v>
      </c>
      <c r="N1219" s="392">
        <f t="shared" si="478"/>
        <v>0</v>
      </c>
      <c r="O1219" s="388">
        <f t="shared" si="478"/>
        <v>0</v>
      </c>
      <c r="P1219" s="392">
        <f t="shared" si="478"/>
        <v>0</v>
      </c>
      <c r="Q1219" s="396">
        <f t="shared" si="478"/>
        <v>0</v>
      </c>
      <c r="R1219" s="392">
        <f t="shared" si="478"/>
        <v>0</v>
      </c>
      <c r="S1219" s="392">
        <f t="shared" si="478"/>
        <v>0</v>
      </c>
      <c r="T1219" s="388">
        <f t="shared" si="478"/>
        <v>0</v>
      </c>
      <c r="U1219" s="392">
        <f t="shared" si="478"/>
        <v>0</v>
      </c>
      <c r="V1219" s="393">
        <f t="shared" si="478"/>
        <v>0</v>
      </c>
      <c r="W1219" s="37">
        <f>G1219-SUM(H1219:V1219)</f>
        <v>0</v>
      </c>
      <c r="Y1219"/>
    </row>
    <row r="1220" spans="1:25" x14ac:dyDescent="0.25">
      <c r="A1220" s="212"/>
      <c r="B1220" s="465"/>
      <c r="C1220" s="272"/>
      <c r="D1220" s="272"/>
      <c r="E1220" s="273" t="s">
        <v>41</v>
      </c>
      <c r="F1220" s="273"/>
      <c r="G1220" s="367">
        <f t="shared" ref="G1220:W1220" si="479">SUBTOTAL(9,G1221:G1223)</f>
        <v>0</v>
      </c>
      <c r="H1220" s="368">
        <f t="shared" si="479"/>
        <v>0</v>
      </c>
      <c r="I1220" s="369">
        <f t="shared" si="479"/>
        <v>0</v>
      </c>
      <c r="J1220" s="369">
        <f t="shared" si="479"/>
        <v>0</v>
      </c>
      <c r="K1220" s="370">
        <f t="shared" si="479"/>
        <v>0</v>
      </c>
      <c r="L1220" s="364">
        <f t="shared" si="479"/>
        <v>0</v>
      </c>
      <c r="M1220" s="364">
        <f t="shared" si="479"/>
        <v>0</v>
      </c>
      <c r="N1220" s="364">
        <f t="shared" si="479"/>
        <v>0</v>
      </c>
      <c r="O1220" s="364">
        <f t="shared" si="479"/>
        <v>0</v>
      </c>
      <c r="P1220" s="364">
        <f t="shared" si="479"/>
        <v>0</v>
      </c>
      <c r="Q1220" s="364">
        <f t="shared" si="479"/>
        <v>0</v>
      </c>
      <c r="R1220" s="364">
        <f t="shared" si="479"/>
        <v>0</v>
      </c>
      <c r="S1220" s="364">
        <f t="shared" si="479"/>
        <v>0</v>
      </c>
      <c r="T1220" s="364">
        <f t="shared" si="479"/>
        <v>0</v>
      </c>
      <c r="U1220" s="364">
        <f t="shared" si="479"/>
        <v>0</v>
      </c>
      <c r="V1220" s="364">
        <f t="shared" si="479"/>
        <v>0</v>
      </c>
      <c r="W1220" s="366">
        <f t="shared" si="479"/>
        <v>0</v>
      </c>
      <c r="Y1220"/>
    </row>
    <row r="1221" spans="1:25" outlineLevel="1" x14ac:dyDescent="0.25">
      <c r="A1221" s="212"/>
      <c r="B1221" s="465"/>
      <c r="C1221" s="272"/>
      <c r="D1221" s="272"/>
      <c r="E1221" s="273"/>
      <c r="F1221" s="274" t="s">
        <v>42</v>
      </c>
      <c r="G1221" s="394">
        <f t="shared" ref="G1221:V1221" si="480">G363</f>
        <v>0</v>
      </c>
      <c r="H1221" s="395">
        <f t="shared" si="480"/>
        <v>0</v>
      </c>
      <c r="I1221" s="389">
        <f t="shared" si="480"/>
        <v>0</v>
      </c>
      <c r="J1221" s="389">
        <f t="shared" si="480"/>
        <v>0</v>
      </c>
      <c r="K1221" s="390">
        <f t="shared" si="480"/>
        <v>0</v>
      </c>
      <c r="L1221" s="391">
        <f t="shared" si="480"/>
        <v>0</v>
      </c>
      <c r="M1221" s="396">
        <f t="shared" si="480"/>
        <v>0</v>
      </c>
      <c r="N1221" s="392">
        <f t="shared" si="480"/>
        <v>0</v>
      </c>
      <c r="O1221" s="388">
        <f t="shared" si="480"/>
        <v>0</v>
      </c>
      <c r="P1221" s="392">
        <f t="shared" si="480"/>
        <v>0</v>
      </c>
      <c r="Q1221" s="396">
        <f t="shared" si="480"/>
        <v>0</v>
      </c>
      <c r="R1221" s="392">
        <f t="shared" si="480"/>
        <v>0</v>
      </c>
      <c r="S1221" s="392">
        <f t="shared" si="480"/>
        <v>0</v>
      </c>
      <c r="T1221" s="388">
        <f t="shared" si="480"/>
        <v>0</v>
      </c>
      <c r="U1221" s="392">
        <f t="shared" si="480"/>
        <v>0</v>
      </c>
      <c r="V1221" s="393">
        <f t="shared" si="480"/>
        <v>0</v>
      </c>
      <c r="W1221" s="37">
        <f>G1221-SUM(H1221:V1221)</f>
        <v>0</v>
      </c>
      <c r="Y1221"/>
    </row>
    <row r="1222" spans="1:25" outlineLevel="1" x14ac:dyDescent="0.25">
      <c r="A1222" s="212"/>
      <c r="B1222" s="465"/>
      <c r="C1222" s="272"/>
      <c r="D1222" s="272"/>
      <c r="E1222" s="273"/>
      <c r="F1222" s="274" t="s">
        <v>43</v>
      </c>
      <c r="G1222" s="394">
        <f t="shared" ref="G1222:V1222" si="481">G364</f>
        <v>0</v>
      </c>
      <c r="H1222" s="395">
        <f t="shared" si="481"/>
        <v>0</v>
      </c>
      <c r="I1222" s="389">
        <f t="shared" si="481"/>
        <v>0</v>
      </c>
      <c r="J1222" s="389">
        <f t="shared" si="481"/>
        <v>0</v>
      </c>
      <c r="K1222" s="390">
        <f t="shared" si="481"/>
        <v>0</v>
      </c>
      <c r="L1222" s="391">
        <f t="shared" si="481"/>
        <v>0</v>
      </c>
      <c r="M1222" s="396">
        <f t="shared" si="481"/>
        <v>0</v>
      </c>
      <c r="N1222" s="392">
        <f t="shared" si="481"/>
        <v>0</v>
      </c>
      <c r="O1222" s="388">
        <f t="shared" si="481"/>
        <v>0</v>
      </c>
      <c r="P1222" s="392">
        <f t="shared" si="481"/>
        <v>0</v>
      </c>
      <c r="Q1222" s="396">
        <f t="shared" si="481"/>
        <v>0</v>
      </c>
      <c r="R1222" s="392">
        <f t="shared" si="481"/>
        <v>0</v>
      </c>
      <c r="S1222" s="392">
        <f t="shared" si="481"/>
        <v>0</v>
      </c>
      <c r="T1222" s="388">
        <f t="shared" si="481"/>
        <v>0</v>
      </c>
      <c r="U1222" s="392">
        <f t="shared" si="481"/>
        <v>0</v>
      </c>
      <c r="V1222" s="393">
        <f t="shared" si="481"/>
        <v>0</v>
      </c>
      <c r="W1222" s="37">
        <f>G1222-SUM(H1222:V1222)</f>
        <v>0</v>
      </c>
      <c r="Y1222"/>
    </row>
    <row r="1223" spans="1:25" outlineLevel="1" x14ac:dyDescent="0.25">
      <c r="A1223" s="212"/>
      <c r="B1223" s="465"/>
      <c r="C1223" s="272"/>
      <c r="D1223" s="272"/>
      <c r="E1223" s="273"/>
      <c r="F1223" s="274" t="s">
        <v>44</v>
      </c>
      <c r="G1223" s="394">
        <f t="shared" ref="G1223:V1223" si="482">G365</f>
        <v>0</v>
      </c>
      <c r="H1223" s="395">
        <f t="shared" si="482"/>
        <v>0</v>
      </c>
      <c r="I1223" s="389">
        <f t="shared" si="482"/>
        <v>0</v>
      </c>
      <c r="J1223" s="389">
        <f t="shared" si="482"/>
        <v>0</v>
      </c>
      <c r="K1223" s="390">
        <f t="shared" si="482"/>
        <v>0</v>
      </c>
      <c r="L1223" s="391">
        <f t="shared" si="482"/>
        <v>0</v>
      </c>
      <c r="M1223" s="396">
        <f t="shared" si="482"/>
        <v>0</v>
      </c>
      <c r="N1223" s="392">
        <f t="shared" si="482"/>
        <v>0</v>
      </c>
      <c r="O1223" s="388">
        <f t="shared" si="482"/>
        <v>0</v>
      </c>
      <c r="P1223" s="392">
        <f t="shared" si="482"/>
        <v>0</v>
      </c>
      <c r="Q1223" s="396">
        <f t="shared" si="482"/>
        <v>0</v>
      </c>
      <c r="R1223" s="392">
        <f t="shared" si="482"/>
        <v>0</v>
      </c>
      <c r="S1223" s="392">
        <f t="shared" si="482"/>
        <v>0</v>
      </c>
      <c r="T1223" s="388">
        <f t="shared" si="482"/>
        <v>0</v>
      </c>
      <c r="U1223" s="392">
        <f t="shared" si="482"/>
        <v>0</v>
      </c>
      <c r="V1223" s="393">
        <f t="shared" si="482"/>
        <v>0</v>
      </c>
      <c r="W1223" s="37">
        <f>G1223-SUM(H1223:V1223)</f>
        <v>0</v>
      </c>
      <c r="Y1223"/>
    </row>
    <row r="1224" spans="1:25" x14ac:dyDescent="0.25">
      <c r="A1224" s="212"/>
      <c r="B1224" s="465"/>
      <c r="C1224" s="272"/>
      <c r="D1224" s="272"/>
      <c r="E1224" s="273" t="s">
        <v>45</v>
      </c>
      <c r="F1224" s="273"/>
      <c r="G1224" s="367">
        <f t="shared" ref="G1224:W1224" si="483">SUBTOTAL(9,G1225:G1227)</f>
        <v>0</v>
      </c>
      <c r="H1224" s="368">
        <f t="shared" si="483"/>
        <v>0</v>
      </c>
      <c r="I1224" s="369">
        <f t="shared" si="483"/>
        <v>0</v>
      </c>
      <c r="J1224" s="369">
        <f t="shared" si="483"/>
        <v>0</v>
      </c>
      <c r="K1224" s="370">
        <f t="shared" si="483"/>
        <v>0</v>
      </c>
      <c r="L1224" s="364">
        <f t="shared" si="483"/>
        <v>0</v>
      </c>
      <c r="M1224" s="364">
        <f t="shared" si="483"/>
        <v>0</v>
      </c>
      <c r="N1224" s="364">
        <f t="shared" si="483"/>
        <v>0</v>
      </c>
      <c r="O1224" s="364">
        <f t="shared" si="483"/>
        <v>0</v>
      </c>
      <c r="P1224" s="364">
        <f t="shared" si="483"/>
        <v>0</v>
      </c>
      <c r="Q1224" s="364">
        <f t="shared" si="483"/>
        <v>0</v>
      </c>
      <c r="R1224" s="364">
        <f t="shared" si="483"/>
        <v>0</v>
      </c>
      <c r="S1224" s="364">
        <f t="shared" si="483"/>
        <v>0</v>
      </c>
      <c r="T1224" s="364">
        <f t="shared" si="483"/>
        <v>0</v>
      </c>
      <c r="U1224" s="364">
        <f t="shared" si="483"/>
        <v>0</v>
      </c>
      <c r="V1224" s="364">
        <f t="shared" si="483"/>
        <v>0</v>
      </c>
      <c r="W1224" s="366">
        <f t="shared" si="483"/>
        <v>0</v>
      </c>
      <c r="Y1224"/>
    </row>
    <row r="1225" spans="1:25" outlineLevel="1" x14ac:dyDescent="0.25">
      <c r="A1225" s="212"/>
      <c r="B1225" s="465"/>
      <c r="C1225" s="272"/>
      <c r="D1225" s="272"/>
      <c r="E1225" s="273"/>
      <c r="F1225" s="274" t="s">
        <v>46</v>
      </c>
      <c r="G1225" s="394">
        <f t="shared" ref="G1225:V1225" si="484">G367</f>
        <v>0</v>
      </c>
      <c r="H1225" s="395">
        <f t="shared" si="484"/>
        <v>0</v>
      </c>
      <c r="I1225" s="389">
        <f t="shared" si="484"/>
        <v>0</v>
      </c>
      <c r="J1225" s="389">
        <f t="shared" si="484"/>
        <v>0</v>
      </c>
      <c r="K1225" s="390">
        <f t="shared" si="484"/>
        <v>0</v>
      </c>
      <c r="L1225" s="391">
        <f t="shared" si="484"/>
        <v>0</v>
      </c>
      <c r="M1225" s="396">
        <f t="shared" si="484"/>
        <v>0</v>
      </c>
      <c r="N1225" s="392">
        <f t="shared" si="484"/>
        <v>0</v>
      </c>
      <c r="O1225" s="388">
        <f t="shared" si="484"/>
        <v>0</v>
      </c>
      <c r="P1225" s="392">
        <f t="shared" si="484"/>
        <v>0</v>
      </c>
      <c r="Q1225" s="396">
        <f t="shared" si="484"/>
        <v>0</v>
      </c>
      <c r="R1225" s="392">
        <f t="shared" si="484"/>
        <v>0</v>
      </c>
      <c r="S1225" s="392">
        <f t="shared" si="484"/>
        <v>0</v>
      </c>
      <c r="T1225" s="388">
        <f t="shared" si="484"/>
        <v>0</v>
      </c>
      <c r="U1225" s="392">
        <f t="shared" si="484"/>
        <v>0</v>
      </c>
      <c r="V1225" s="393">
        <f t="shared" si="484"/>
        <v>0</v>
      </c>
      <c r="W1225" s="37">
        <f>G1225-SUM(H1225:V1225)</f>
        <v>0</v>
      </c>
      <c r="Y1225"/>
    </row>
    <row r="1226" spans="1:25" outlineLevel="1" x14ac:dyDescent="0.25">
      <c r="A1226" s="212"/>
      <c r="B1226" s="465"/>
      <c r="C1226" s="272"/>
      <c r="D1226" s="272"/>
      <c r="E1226" s="273"/>
      <c r="F1226" s="274" t="s">
        <v>47</v>
      </c>
      <c r="G1226" s="394">
        <f t="shared" ref="G1226:V1226" si="485">G368</f>
        <v>0</v>
      </c>
      <c r="H1226" s="395">
        <f t="shared" si="485"/>
        <v>0</v>
      </c>
      <c r="I1226" s="389">
        <f t="shared" si="485"/>
        <v>0</v>
      </c>
      <c r="J1226" s="389">
        <f t="shared" si="485"/>
        <v>0</v>
      </c>
      <c r="K1226" s="390">
        <f t="shared" si="485"/>
        <v>0</v>
      </c>
      <c r="L1226" s="391">
        <f t="shared" si="485"/>
        <v>0</v>
      </c>
      <c r="M1226" s="396">
        <f t="shared" si="485"/>
        <v>0</v>
      </c>
      <c r="N1226" s="392">
        <f t="shared" si="485"/>
        <v>0</v>
      </c>
      <c r="O1226" s="388">
        <f t="shared" si="485"/>
        <v>0</v>
      </c>
      <c r="P1226" s="392">
        <f t="shared" si="485"/>
        <v>0</v>
      </c>
      <c r="Q1226" s="396">
        <f t="shared" si="485"/>
        <v>0</v>
      </c>
      <c r="R1226" s="392">
        <f t="shared" si="485"/>
        <v>0</v>
      </c>
      <c r="S1226" s="392">
        <f t="shared" si="485"/>
        <v>0</v>
      </c>
      <c r="T1226" s="388">
        <f t="shared" si="485"/>
        <v>0</v>
      </c>
      <c r="U1226" s="392">
        <f t="shared" si="485"/>
        <v>0</v>
      </c>
      <c r="V1226" s="393">
        <f t="shared" si="485"/>
        <v>0</v>
      </c>
      <c r="W1226" s="37">
        <f>G1226-SUM(H1226:V1226)</f>
        <v>0</v>
      </c>
      <c r="Y1226"/>
    </row>
    <row r="1227" spans="1:25" outlineLevel="1" x14ac:dyDescent="0.25">
      <c r="A1227" s="212"/>
      <c r="B1227" s="465"/>
      <c r="C1227" s="272"/>
      <c r="D1227" s="272"/>
      <c r="E1227" s="273"/>
      <c r="F1227" s="274" t="s">
        <v>48</v>
      </c>
      <c r="G1227" s="394">
        <f t="shared" ref="G1227:V1227" si="486">G369</f>
        <v>0</v>
      </c>
      <c r="H1227" s="395">
        <f t="shared" si="486"/>
        <v>0</v>
      </c>
      <c r="I1227" s="389">
        <f t="shared" si="486"/>
        <v>0</v>
      </c>
      <c r="J1227" s="389">
        <f t="shared" si="486"/>
        <v>0</v>
      </c>
      <c r="K1227" s="390">
        <f t="shared" si="486"/>
        <v>0</v>
      </c>
      <c r="L1227" s="391">
        <f t="shared" si="486"/>
        <v>0</v>
      </c>
      <c r="M1227" s="396">
        <f t="shared" si="486"/>
        <v>0</v>
      </c>
      <c r="N1227" s="392">
        <f t="shared" si="486"/>
        <v>0</v>
      </c>
      <c r="O1227" s="388">
        <f t="shared" si="486"/>
        <v>0</v>
      </c>
      <c r="P1227" s="392">
        <f t="shared" si="486"/>
        <v>0</v>
      </c>
      <c r="Q1227" s="396">
        <f t="shared" si="486"/>
        <v>0</v>
      </c>
      <c r="R1227" s="392">
        <f t="shared" si="486"/>
        <v>0</v>
      </c>
      <c r="S1227" s="392">
        <f t="shared" si="486"/>
        <v>0</v>
      </c>
      <c r="T1227" s="388">
        <f t="shared" si="486"/>
        <v>0</v>
      </c>
      <c r="U1227" s="392">
        <f t="shared" si="486"/>
        <v>0</v>
      </c>
      <c r="V1227" s="393">
        <f t="shared" si="486"/>
        <v>0</v>
      </c>
      <c r="W1227" s="37">
        <f>G1227-SUM(H1227:V1227)</f>
        <v>0</v>
      </c>
      <c r="Y1227"/>
    </row>
    <row r="1228" spans="1:25" x14ac:dyDescent="0.25">
      <c r="A1228" s="212"/>
      <c r="B1228" s="465"/>
      <c r="C1228" s="272"/>
      <c r="D1228" s="272" t="s">
        <v>49</v>
      </c>
      <c r="E1228" s="273"/>
      <c r="F1228" s="273"/>
      <c r="G1228" s="367"/>
      <c r="H1228" s="369"/>
      <c r="I1228" s="369"/>
      <c r="J1228" s="369"/>
      <c r="K1228" s="370"/>
      <c r="L1228" s="363"/>
      <c r="M1228" s="364"/>
      <c r="N1228" s="364"/>
      <c r="O1228" s="364"/>
      <c r="P1228" s="364"/>
      <c r="Q1228" s="364"/>
      <c r="R1228" s="364"/>
      <c r="S1228" s="364"/>
      <c r="T1228" s="364"/>
      <c r="U1228" s="364"/>
      <c r="V1228" s="365"/>
      <c r="W1228" s="366"/>
      <c r="Y1228"/>
    </row>
    <row r="1229" spans="1:25" x14ac:dyDescent="0.25">
      <c r="A1229" s="212"/>
      <c r="B1229" s="465"/>
      <c r="C1229" s="272"/>
      <c r="D1229" s="272"/>
      <c r="E1229" s="273" t="s">
        <v>50</v>
      </c>
      <c r="F1229" s="273"/>
      <c r="G1229" s="367">
        <f t="shared" ref="G1229:W1229" si="487">SUBTOTAL(9,G1230:G1231)</f>
        <v>0</v>
      </c>
      <c r="H1229" s="368">
        <f t="shared" si="487"/>
        <v>0</v>
      </c>
      <c r="I1229" s="369">
        <f t="shared" si="487"/>
        <v>0</v>
      </c>
      <c r="J1229" s="369">
        <f t="shared" si="487"/>
        <v>0</v>
      </c>
      <c r="K1229" s="370">
        <f t="shared" si="487"/>
        <v>0</v>
      </c>
      <c r="L1229" s="364">
        <f t="shared" si="487"/>
        <v>0</v>
      </c>
      <c r="M1229" s="364">
        <f t="shared" si="487"/>
        <v>0</v>
      </c>
      <c r="N1229" s="364">
        <f t="shared" si="487"/>
        <v>0</v>
      </c>
      <c r="O1229" s="364">
        <f t="shared" si="487"/>
        <v>0</v>
      </c>
      <c r="P1229" s="364">
        <f t="shared" si="487"/>
        <v>0</v>
      </c>
      <c r="Q1229" s="364">
        <f t="shared" si="487"/>
        <v>0</v>
      </c>
      <c r="R1229" s="364">
        <f t="shared" si="487"/>
        <v>0</v>
      </c>
      <c r="S1229" s="364">
        <f t="shared" si="487"/>
        <v>0</v>
      </c>
      <c r="T1229" s="364">
        <f t="shared" si="487"/>
        <v>0</v>
      </c>
      <c r="U1229" s="364">
        <f t="shared" si="487"/>
        <v>0</v>
      </c>
      <c r="V1229" s="364">
        <f t="shared" si="487"/>
        <v>0</v>
      </c>
      <c r="W1229" s="366">
        <f t="shared" si="487"/>
        <v>0</v>
      </c>
      <c r="Y1229"/>
    </row>
    <row r="1230" spans="1:25" outlineLevel="1" x14ac:dyDescent="0.25">
      <c r="A1230" s="212"/>
      <c r="B1230" s="465"/>
      <c r="C1230" s="272"/>
      <c r="D1230" s="272"/>
      <c r="E1230" s="273"/>
      <c r="F1230" s="274" t="s">
        <v>51</v>
      </c>
      <c r="G1230" s="394">
        <f t="shared" ref="G1230:V1230" si="488">G372</f>
        <v>0</v>
      </c>
      <c r="H1230" s="395">
        <f t="shared" si="488"/>
        <v>0</v>
      </c>
      <c r="I1230" s="389">
        <f t="shared" si="488"/>
        <v>0</v>
      </c>
      <c r="J1230" s="389">
        <f t="shared" si="488"/>
        <v>0</v>
      </c>
      <c r="K1230" s="390">
        <f t="shared" si="488"/>
        <v>0</v>
      </c>
      <c r="L1230" s="391">
        <f t="shared" si="488"/>
        <v>0</v>
      </c>
      <c r="M1230" s="392">
        <f t="shared" si="488"/>
        <v>0</v>
      </c>
      <c r="N1230" s="392">
        <f t="shared" si="488"/>
        <v>0</v>
      </c>
      <c r="O1230" s="392">
        <f t="shared" si="488"/>
        <v>0</v>
      </c>
      <c r="P1230" s="392">
        <f t="shared" si="488"/>
        <v>0</v>
      </c>
      <c r="Q1230" s="392">
        <f t="shared" si="488"/>
        <v>0</v>
      </c>
      <c r="R1230" s="413">
        <f t="shared" si="488"/>
        <v>0</v>
      </c>
      <c r="S1230" s="413">
        <f t="shared" si="488"/>
        <v>0</v>
      </c>
      <c r="T1230" s="392">
        <f t="shared" si="488"/>
        <v>0</v>
      </c>
      <c r="U1230" s="392">
        <f t="shared" si="488"/>
        <v>0</v>
      </c>
      <c r="V1230" s="393">
        <f t="shared" si="488"/>
        <v>0</v>
      </c>
      <c r="W1230" s="37">
        <f>G1230-SUM(H1230:V1230)</f>
        <v>0</v>
      </c>
      <c r="Y1230"/>
    </row>
    <row r="1231" spans="1:25" outlineLevel="1" x14ac:dyDescent="0.25">
      <c r="A1231" s="212"/>
      <c r="B1231" s="465"/>
      <c r="C1231" s="272"/>
      <c r="D1231" s="272"/>
      <c r="E1231" s="273"/>
      <c r="F1231" s="274" t="s">
        <v>52</v>
      </c>
      <c r="G1231" s="394">
        <f t="shared" ref="G1231:V1231" si="489">G373</f>
        <v>0</v>
      </c>
      <c r="H1231" s="395">
        <f t="shared" si="489"/>
        <v>0</v>
      </c>
      <c r="I1231" s="389">
        <f t="shared" si="489"/>
        <v>0</v>
      </c>
      <c r="J1231" s="389">
        <f t="shared" si="489"/>
        <v>0</v>
      </c>
      <c r="K1231" s="390">
        <f t="shared" si="489"/>
        <v>0</v>
      </c>
      <c r="L1231" s="391">
        <f t="shared" si="489"/>
        <v>0</v>
      </c>
      <c r="M1231" s="396">
        <f t="shared" si="489"/>
        <v>0</v>
      </c>
      <c r="N1231" s="392">
        <f t="shared" si="489"/>
        <v>0</v>
      </c>
      <c r="O1231" s="388">
        <f t="shared" si="489"/>
        <v>0</v>
      </c>
      <c r="P1231" s="392">
        <f t="shared" si="489"/>
        <v>0</v>
      </c>
      <c r="Q1231" s="396">
        <f t="shared" si="489"/>
        <v>0</v>
      </c>
      <c r="R1231" s="392">
        <f t="shared" si="489"/>
        <v>0</v>
      </c>
      <c r="S1231" s="388">
        <f t="shared" si="489"/>
        <v>0</v>
      </c>
      <c r="T1231" s="388">
        <f t="shared" si="489"/>
        <v>0</v>
      </c>
      <c r="U1231" s="392">
        <f t="shared" si="489"/>
        <v>0</v>
      </c>
      <c r="V1231" s="393">
        <f t="shared" si="489"/>
        <v>0</v>
      </c>
      <c r="W1231" s="37">
        <f>G1231-SUM(H1231:V1231)</f>
        <v>0</v>
      </c>
      <c r="Y1231"/>
    </row>
    <row r="1232" spans="1:25" x14ac:dyDescent="0.25">
      <c r="A1232" s="212"/>
      <c r="B1232" s="465"/>
      <c r="C1232" s="272"/>
      <c r="D1232" s="272"/>
      <c r="E1232" s="273" t="s">
        <v>53</v>
      </c>
      <c r="F1232" s="273"/>
      <c r="G1232" s="367">
        <f t="shared" ref="G1232:W1232" si="490">SUBTOTAL(9,G1233:G1235)</f>
        <v>0</v>
      </c>
      <c r="H1232" s="368">
        <f t="shared" si="490"/>
        <v>0</v>
      </c>
      <c r="I1232" s="369">
        <f t="shared" si="490"/>
        <v>0</v>
      </c>
      <c r="J1232" s="369">
        <f t="shared" si="490"/>
        <v>0</v>
      </c>
      <c r="K1232" s="370">
        <f t="shared" si="490"/>
        <v>0</v>
      </c>
      <c r="L1232" s="364">
        <f t="shared" si="490"/>
        <v>0</v>
      </c>
      <c r="M1232" s="364">
        <f t="shared" si="490"/>
        <v>0</v>
      </c>
      <c r="N1232" s="364">
        <f t="shared" si="490"/>
        <v>0</v>
      </c>
      <c r="O1232" s="364">
        <f t="shared" si="490"/>
        <v>0</v>
      </c>
      <c r="P1232" s="364">
        <f t="shared" si="490"/>
        <v>0</v>
      </c>
      <c r="Q1232" s="364">
        <f t="shared" si="490"/>
        <v>0</v>
      </c>
      <c r="R1232" s="364">
        <f t="shared" si="490"/>
        <v>0</v>
      </c>
      <c r="S1232" s="364">
        <f t="shared" si="490"/>
        <v>0</v>
      </c>
      <c r="T1232" s="364">
        <f t="shared" si="490"/>
        <v>0</v>
      </c>
      <c r="U1232" s="364">
        <f t="shared" si="490"/>
        <v>0</v>
      </c>
      <c r="V1232" s="364">
        <f t="shared" si="490"/>
        <v>0</v>
      </c>
      <c r="W1232" s="366">
        <f t="shared" si="490"/>
        <v>0</v>
      </c>
      <c r="Y1232"/>
    </row>
    <row r="1233" spans="1:25" outlineLevel="1" x14ac:dyDescent="0.25">
      <c r="A1233" s="212"/>
      <c r="B1233" s="465"/>
      <c r="C1233" s="272"/>
      <c r="D1233" s="272"/>
      <c r="E1233" s="273"/>
      <c r="F1233" s="274" t="s">
        <v>54</v>
      </c>
      <c r="G1233" s="394">
        <f t="shared" ref="G1233:V1233" si="491">G375</f>
        <v>0</v>
      </c>
      <c r="H1233" s="395">
        <f t="shared" si="491"/>
        <v>0</v>
      </c>
      <c r="I1233" s="389">
        <f t="shared" si="491"/>
        <v>0</v>
      </c>
      <c r="J1233" s="389">
        <f t="shared" si="491"/>
        <v>0</v>
      </c>
      <c r="K1233" s="390">
        <f t="shared" si="491"/>
        <v>0</v>
      </c>
      <c r="L1233" s="391">
        <f t="shared" si="491"/>
        <v>0</v>
      </c>
      <c r="M1233" s="396">
        <f t="shared" si="491"/>
        <v>0</v>
      </c>
      <c r="N1233" s="392">
        <f t="shared" si="491"/>
        <v>0</v>
      </c>
      <c r="O1233" s="388">
        <f t="shared" si="491"/>
        <v>0</v>
      </c>
      <c r="P1233" s="392">
        <f t="shared" si="491"/>
        <v>0</v>
      </c>
      <c r="Q1233" s="396">
        <f t="shared" si="491"/>
        <v>0</v>
      </c>
      <c r="R1233" s="392">
        <f t="shared" si="491"/>
        <v>0</v>
      </c>
      <c r="S1233" s="388">
        <f t="shared" si="491"/>
        <v>0</v>
      </c>
      <c r="T1233" s="388">
        <f t="shared" si="491"/>
        <v>0</v>
      </c>
      <c r="U1233" s="392">
        <f t="shared" si="491"/>
        <v>0</v>
      </c>
      <c r="V1233" s="393">
        <f t="shared" si="491"/>
        <v>0</v>
      </c>
      <c r="W1233" s="37">
        <f>G1233-SUM(H1233:V1233)</f>
        <v>0</v>
      </c>
      <c r="Y1233"/>
    </row>
    <row r="1234" spans="1:25" outlineLevel="1" x14ac:dyDescent="0.25">
      <c r="A1234" s="212"/>
      <c r="B1234" s="465"/>
      <c r="C1234" s="272"/>
      <c r="D1234" s="272"/>
      <c r="E1234" s="273"/>
      <c r="F1234" s="274" t="s">
        <v>55</v>
      </c>
      <c r="G1234" s="394">
        <f t="shared" ref="G1234:V1234" si="492">G376</f>
        <v>0</v>
      </c>
      <c r="H1234" s="395">
        <f t="shared" si="492"/>
        <v>0</v>
      </c>
      <c r="I1234" s="389">
        <f t="shared" si="492"/>
        <v>0</v>
      </c>
      <c r="J1234" s="389">
        <f t="shared" si="492"/>
        <v>0</v>
      </c>
      <c r="K1234" s="390">
        <f t="shared" si="492"/>
        <v>0</v>
      </c>
      <c r="L1234" s="391">
        <f t="shared" si="492"/>
        <v>0</v>
      </c>
      <c r="M1234" s="396">
        <f t="shared" si="492"/>
        <v>0</v>
      </c>
      <c r="N1234" s="392">
        <f t="shared" si="492"/>
        <v>0</v>
      </c>
      <c r="O1234" s="388">
        <f t="shared" si="492"/>
        <v>0</v>
      </c>
      <c r="P1234" s="392">
        <f t="shared" si="492"/>
        <v>0</v>
      </c>
      <c r="Q1234" s="396">
        <f t="shared" si="492"/>
        <v>0</v>
      </c>
      <c r="R1234" s="392">
        <f t="shared" si="492"/>
        <v>0</v>
      </c>
      <c r="S1234" s="388">
        <f t="shared" si="492"/>
        <v>0</v>
      </c>
      <c r="T1234" s="388">
        <f t="shared" si="492"/>
        <v>0</v>
      </c>
      <c r="U1234" s="392">
        <f t="shared" si="492"/>
        <v>0</v>
      </c>
      <c r="V1234" s="393">
        <f t="shared" si="492"/>
        <v>0</v>
      </c>
      <c r="W1234" s="37">
        <f>G1234-SUM(H1234:V1234)</f>
        <v>0</v>
      </c>
      <c r="Y1234"/>
    </row>
    <row r="1235" spans="1:25" outlineLevel="1" x14ac:dyDescent="0.25">
      <c r="A1235" s="212"/>
      <c r="B1235" s="465"/>
      <c r="C1235" s="272"/>
      <c r="D1235" s="272"/>
      <c r="E1235" s="273"/>
      <c r="F1235" s="274" t="s">
        <v>56</v>
      </c>
      <c r="G1235" s="394">
        <f t="shared" ref="G1235:V1235" si="493">G377</f>
        <v>0</v>
      </c>
      <c r="H1235" s="395">
        <f t="shared" si="493"/>
        <v>0</v>
      </c>
      <c r="I1235" s="389">
        <f t="shared" si="493"/>
        <v>0</v>
      </c>
      <c r="J1235" s="389">
        <f t="shared" si="493"/>
        <v>0</v>
      </c>
      <c r="K1235" s="390">
        <f t="shared" si="493"/>
        <v>0</v>
      </c>
      <c r="L1235" s="391">
        <f t="shared" si="493"/>
        <v>0</v>
      </c>
      <c r="M1235" s="396">
        <f t="shared" si="493"/>
        <v>0</v>
      </c>
      <c r="N1235" s="392">
        <f t="shared" si="493"/>
        <v>0</v>
      </c>
      <c r="O1235" s="388">
        <f t="shared" si="493"/>
        <v>0</v>
      </c>
      <c r="P1235" s="392">
        <f t="shared" si="493"/>
        <v>0</v>
      </c>
      <c r="Q1235" s="396">
        <f t="shared" si="493"/>
        <v>0</v>
      </c>
      <c r="R1235" s="392">
        <f t="shared" si="493"/>
        <v>0</v>
      </c>
      <c r="S1235" s="388">
        <f t="shared" si="493"/>
        <v>0</v>
      </c>
      <c r="T1235" s="388">
        <f t="shared" si="493"/>
        <v>0</v>
      </c>
      <c r="U1235" s="392">
        <f t="shared" si="493"/>
        <v>0</v>
      </c>
      <c r="V1235" s="393">
        <f t="shared" si="493"/>
        <v>0</v>
      </c>
      <c r="W1235" s="37">
        <f>G1235-SUM(H1235:V1235)</f>
        <v>0</v>
      </c>
      <c r="Y1235"/>
    </row>
    <row r="1236" spans="1:25" x14ac:dyDescent="0.25">
      <c r="A1236" s="212"/>
      <c r="B1236" s="465"/>
      <c r="C1236" s="272"/>
      <c r="D1236" s="272"/>
      <c r="E1236" s="273" t="s">
        <v>57</v>
      </c>
      <c r="F1236" s="273"/>
      <c r="G1236" s="367">
        <f t="shared" ref="G1236:W1236" si="494">SUBTOTAL(9,G1237:G1238)</f>
        <v>0</v>
      </c>
      <c r="H1236" s="368">
        <f t="shared" si="494"/>
        <v>0</v>
      </c>
      <c r="I1236" s="369">
        <f t="shared" si="494"/>
        <v>0</v>
      </c>
      <c r="J1236" s="369">
        <f t="shared" si="494"/>
        <v>0</v>
      </c>
      <c r="K1236" s="370">
        <f t="shared" si="494"/>
        <v>0</v>
      </c>
      <c r="L1236" s="364">
        <f t="shared" si="494"/>
        <v>0</v>
      </c>
      <c r="M1236" s="364">
        <f t="shared" si="494"/>
        <v>0</v>
      </c>
      <c r="N1236" s="364">
        <f t="shared" si="494"/>
        <v>0</v>
      </c>
      <c r="O1236" s="364">
        <f t="shared" si="494"/>
        <v>0</v>
      </c>
      <c r="P1236" s="364">
        <f t="shared" si="494"/>
        <v>0</v>
      </c>
      <c r="Q1236" s="364">
        <f t="shared" si="494"/>
        <v>0</v>
      </c>
      <c r="R1236" s="364">
        <f t="shared" si="494"/>
        <v>0</v>
      </c>
      <c r="S1236" s="364">
        <f t="shared" si="494"/>
        <v>0</v>
      </c>
      <c r="T1236" s="364">
        <f t="shared" si="494"/>
        <v>0</v>
      </c>
      <c r="U1236" s="364">
        <f t="shared" si="494"/>
        <v>0</v>
      </c>
      <c r="V1236" s="364">
        <f t="shared" si="494"/>
        <v>0</v>
      </c>
      <c r="W1236" s="366">
        <f t="shared" si="494"/>
        <v>0</v>
      </c>
      <c r="Y1236"/>
    </row>
    <row r="1237" spans="1:25" outlineLevel="1" x14ac:dyDescent="0.25">
      <c r="A1237" s="212"/>
      <c r="B1237" s="465"/>
      <c r="C1237" s="272"/>
      <c r="D1237" s="272"/>
      <c r="E1237" s="273"/>
      <c r="F1237" s="274" t="s">
        <v>58</v>
      </c>
      <c r="G1237" s="394">
        <f t="shared" ref="G1237:V1237" si="495">G379</f>
        <v>0</v>
      </c>
      <c r="H1237" s="395">
        <f t="shared" si="495"/>
        <v>0</v>
      </c>
      <c r="I1237" s="389">
        <f t="shared" si="495"/>
        <v>0</v>
      </c>
      <c r="J1237" s="389">
        <f t="shared" si="495"/>
        <v>0</v>
      </c>
      <c r="K1237" s="390">
        <f t="shared" si="495"/>
        <v>0</v>
      </c>
      <c r="L1237" s="391">
        <f t="shared" si="495"/>
        <v>0</v>
      </c>
      <c r="M1237" s="396">
        <f t="shared" si="495"/>
        <v>0</v>
      </c>
      <c r="N1237" s="392">
        <f t="shared" si="495"/>
        <v>0</v>
      </c>
      <c r="O1237" s="388">
        <f t="shared" si="495"/>
        <v>0</v>
      </c>
      <c r="P1237" s="392">
        <f t="shared" si="495"/>
        <v>0</v>
      </c>
      <c r="Q1237" s="396">
        <f t="shared" si="495"/>
        <v>0</v>
      </c>
      <c r="R1237" s="392">
        <f t="shared" si="495"/>
        <v>0</v>
      </c>
      <c r="S1237" s="388">
        <f t="shared" si="495"/>
        <v>0</v>
      </c>
      <c r="T1237" s="388">
        <f t="shared" si="495"/>
        <v>0</v>
      </c>
      <c r="U1237" s="392">
        <f t="shared" si="495"/>
        <v>0</v>
      </c>
      <c r="V1237" s="393">
        <f t="shared" si="495"/>
        <v>0</v>
      </c>
      <c r="W1237" s="37">
        <f>G1237-SUM(H1237:V1237)</f>
        <v>0</v>
      </c>
      <c r="Y1237"/>
    </row>
    <row r="1238" spans="1:25" outlineLevel="1" x14ac:dyDescent="0.25">
      <c r="A1238" s="212"/>
      <c r="B1238" s="465"/>
      <c r="C1238" s="272"/>
      <c r="D1238" s="272"/>
      <c r="E1238" s="273"/>
      <c r="F1238" s="274" t="s">
        <v>59</v>
      </c>
      <c r="G1238" s="394">
        <f t="shared" ref="G1238:V1238" si="496">G380</f>
        <v>0</v>
      </c>
      <c r="H1238" s="395">
        <f t="shared" si="496"/>
        <v>0</v>
      </c>
      <c r="I1238" s="389">
        <f t="shared" si="496"/>
        <v>0</v>
      </c>
      <c r="J1238" s="389">
        <f t="shared" si="496"/>
        <v>0</v>
      </c>
      <c r="K1238" s="390">
        <f t="shared" si="496"/>
        <v>0</v>
      </c>
      <c r="L1238" s="391">
        <f t="shared" si="496"/>
        <v>0</v>
      </c>
      <c r="M1238" s="396">
        <f t="shared" si="496"/>
        <v>0</v>
      </c>
      <c r="N1238" s="392">
        <f t="shared" si="496"/>
        <v>0</v>
      </c>
      <c r="O1238" s="388">
        <f t="shared" si="496"/>
        <v>0</v>
      </c>
      <c r="P1238" s="392">
        <f t="shared" si="496"/>
        <v>0</v>
      </c>
      <c r="Q1238" s="396">
        <f t="shared" si="496"/>
        <v>0</v>
      </c>
      <c r="R1238" s="412">
        <f t="shared" si="496"/>
        <v>0</v>
      </c>
      <c r="S1238" s="392">
        <f t="shared" si="496"/>
        <v>0</v>
      </c>
      <c r="T1238" s="388">
        <f t="shared" si="496"/>
        <v>0</v>
      </c>
      <c r="U1238" s="392">
        <f t="shared" si="496"/>
        <v>0</v>
      </c>
      <c r="V1238" s="393">
        <f t="shared" si="496"/>
        <v>0</v>
      </c>
      <c r="W1238" s="37">
        <f>G1238-SUM(H1238:V1238)</f>
        <v>0</v>
      </c>
      <c r="Y1238"/>
    </row>
    <row r="1239" spans="1:25" x14ac:dyDescent="0.25">
      <c r="A1239" s="212"/>
      <c r="B1239" s="465"/>
      <c r="C1239" s="272"/>
      <c r="D1239" s="272"/>
      <c r="E1239" s="273" t="s">
        <v>60</v>
      </c>
      <c r="F1239" s="273"/>
      <c r="G1239" s="367">
        <f t="shared" ref="G1239:W1239" si="497">SUBTOTAL(9,G1240:G1242)</f>
        <v>0</v>
      </c>
      <c r="H1239" s="368">
        <f t="shared" si="497"/>
        <v>0</v>
      </c>
      <c r="I1239" s="369">
        <f t="shared" si="497"/>
        <v>0</v>
      </c>
      <c r="J1239" s="369">
        <f t="shared" si="497"/>
        <v>0</v>
      </c>
      <c r="K1239" s="370">
        <f t="shared" si="497"/>
        <v>0</v>
      </c>
      <c r="L1239" s="364">
        <f t="shared" si="497"/>
        <v>0</v>
      </c>
      <c r="M1239" s="364">
        <f t="shared" si="497"/>
        <v>0</v>
      </c>
      <c r="N1239" s="364">
        <f t="shared" si="497"/>
        <v>0</v>
      </c>
      <c r="O1239" s="364">
        <f t="shared" si="497"/>
        <v>0</v>
      </c>
      <c r="P1239" s="364">
        <f t="shared" si="497"/>
        <v>0</v>
      </c>
      <c r="Q1239" s="364">
        <f t="shared" si="497"/>
        <v>0</v>
      </c>
      <c r="R1239" s="364">
        <f t="shared" si="497"/>
        <v>0</v>
      </c>
      <c r="S1239" s="364">
        <f t="shared" si="497"/>
        <v>0</v>
      </c>
      <c r="T1239" s="364">
        <f t="shared" si="497"/>
        <v>0</v>
      </c>
      <c r="U1239" s="364">
        <f t="shared" si="497"/>
        <v>0</v>
      </c>
      <c r="V1239" s="364">
        <f t="shared" si="497"/>
        <v>0</v>
      </c>
      <c r="W1239" s="366">
        <f t="shared" si="497"/>
        <v>0</v>
      </c>
      <c r="Y1239"/>
    </row>
    <row r="1240" spans="1:25" outlineLevel="1" x14ac:dyDescent="0.25">
      <c r="A1240" s="212"/>
      <c r="B1240" s="465"/>
      <c r="C1240" s="272"/>
      <c r="D1240" s="272"/>
      <c r="E1240" s="273"/>
      <c r="F1240" s="274" t="s">
        <v>61</v>
      </c>
      <c r="G1240" s="394">
        <f t="shared" ref="G1240:V1240" si="498">G382</f>
        <v>0</v>
      </c>
      <c r="H1240" s="395">
        <f t="shared" si="498"/>
        <v>0</v>
      </c>
      <c r="I1240" s="389">
        <f t="shared" si="498"/>
        <v>0</v>
      </c>
      <c r="J1240" s="389">
        <f t="shared" si="498"/>
        <v>0</v>
      </c>
      <c r="K1240" s="390">
        <f t="shared" si="498"/>
        <v>0</v>
      </c>
      <c r="L1240" s="391">
        <f t="shared" si="498"/>
        <v>0</v>
      </c>
      <c r="M1240" s="396">
        <f t="shared" si="498"/>
        <v>0</v>
      </c>
      <c r="N1240" s="392">
        <f t="shared" si="498"/>
        <v>0</v>
      </c>
      <c r="O1240" s="388">
        <f t="shared" si="498"/>
        <v>0</v>
      </c>
      <c r="P1240" s="392">
        <f t="shared" si="498"/>
        <v>0</v>
      </c>
      <c r="Q1240" s="396">
        <f t="shared" si="498"/>
        <v>0</v>
      </c>
      <c r="R1240" s="392">
        <f t="shared" si="498"/>
        <v>0</v>
      </c>
      <c r="S1240" s="392">
        <f t="shared" si="498"/>
        <v>0</v>
      </c>
      <c r="T1240" s="392">
        <f t="shared" si="498"/>
        <v>0</v>
      </c>
      <c r="U1240" s="388">
        <f t="shared" si="498"/>
        <v>0</v>
      </c>
      <c r="V1240" s="393">
        <f t="shared" si="498"/>
        <v>0</v>
      </c>
      <c r="W1240" s="37">
        <f>G1240-SUM(H1240:V1240)</f>
        <v>0</v>
      </c>
      <c r="Y1240"/>
    </row>
    <row r="1241" spans="1:25" outlineLevel="1" x14ac:dyDescent="0.25">
      <c r="A1241" s="212"/>
      <c r="B1241" s="465"/>
      <c r="C1241" s="272"/>
      <c r="D1241" s="272"/>
      <c r="E1241" s="273"/>
      <c r="F1241" s="274" t="s">
        <v>62</v>
      </c>
      <c r="G1241" s="394">
        <f t="shared" ref="G1241:V1241" si="499">G383</f>
        <v>0</v>
      </c>
      <c r="H1241" s="395">
        <f t="shared" si="499"/>
        <v>0</v>
      </c>
      <c r="I1241" s="389">
        <f t="shared" si="499"/>
        <v>0</v>
      </c>
      <c r="J1241" s="389">
        <f t="shared" si="499"/>
        <v>0</v>
      </c>
      <c r="K1241" s="390">
        <f t="shared" si="499"/>
        <v>0</v>
      </c>
      <c r="L1241" s="391">
        <f t="shared" si="499"/>
        <v>0</v>
      </c>
      <c r="M1241" s="396">
        <f t="shared" si="499"/>
        <v>0</v>
      </c>
      <c r="N1241" s="392">
        <f t="shared" si="499"/>
        <v>0</v>
      </c>
      <c r="O1241" s="388">
        <f t="shared" si="499"/>
        <v>0</v>
      </c>
      <c r="P1241" s="392">
        <f t="shared" si="499"/>
        <v>0</v>
      </c>
      <c r="Q1241" s="396">
        <f t="shared" si="499"/>
        <v>0</v>
      </c>
      <c r="R1241" s="392">
        <f t="shared" si="499"/>
        <v>0</v>
      </c>
      <c r="S1241" s="392">
        <f t="shared" si="499"/>
        <v>0</v>
      </c>
      <c r="T1241" s="392">
        <f t="shared" si="499"/>
        <v>0</v>
      </c>
      <c r="U1241" s="388">
        <f t="shared" si="499"/>
        <v>0</v>
      </c>
      <c r="V1241" s="393">
        <f t="shared" si="499"/>
        <v>0</v>
      </c>
      <c r="W1241" s="37">
        <f>G1241-SUM(H1241:V1241)</f>
        <v>0</v>
      </c>
      <c r="Y1241"/>
    </row>
    <row r="1242" spans="1:25" outlineLevel="1" x14ac:dyDescent="0.25">
      <c r="A1242" s="212"/>
      <c r="B1242" s="465"/>
      <c r="C1242" s="272"/>
      <c r="D1242" s="272"/>
      <c r="E1242" s="273"/>
      <c r="F1242" s="274" t="s">
        <v>63</v>
      </c>
      <c r="G1242" s="394">
        <f t="shared" ref="G1242:V1242" si="500">G384</f>
        <v>0</v>
      </c>
      <c r="H1242" s="395">
        <f t="shared" si="500"/>
        <v>0</v>
      </c>
      <c r="I1242" s="389">
        <f t="shared" si="500"/>
        <v>0</v>
      </c>
      <c r="J1242" s="389">
        <f t="shared" si="500"/>
        <v>0</v>
      </c>
      <c r="K1242" s="390">
        <f t="shared" si="500"/>
        <v>0</v>
      </c>
      <c r="L1242" s="391">
        <f t="shared" si="500"/>
        <v>0</v>
      </c>
      <c r="M1242" s="396">
        <f t="shared" si="500"/>
        <v>0</v>
      </c>
      <c r="N1242" s="392">
        <f t="shared" si="500"/>
        <v>0</v>
      </c>
      <c r="O1242" s="388">
        <f t="shared" si="500"/>
        <v>0</v>
      </c>
      <c r="P1242" s="392">
        <f t="shared" si="500"/>
        <v>0</v>
      </c>
      <c r="Q1242" s="396">
        <f t="shared" si="500"/>
        <v>0</v>
      </c>
      <c r="R1242" s="392">
        <f t="shared" si="500"/>
        <v>0</v>
      </c>
      <c r="S1242" s="392">
        <f t="shared" si="500"/>
        <v>0</v>
      </c>
      <c r="T1242" s="411">
        <f t="shared" si="500"/>
        <v>0</v>
      </c>
      <c r="U1242" s="392">
        <f t="shared" si="500"/>
        <v>0</v>
      </c>
      <c r="V1242" s="393">
        <f t="shared" si="500"/>
        <v>0</v>
      </c>
      <c r="W1242" s="37">
        <f>G1242-SUM(H1242:V1242)</f>
        <v>0</v>
      </c>
      <c r="Y1242"/>
    </row>
    <row r="1243" spans="1:25" x14ac:dyDescent="0.25">
      <c r="A1243" s="212"/>
      <c r="B1243" s="465"/>
      <c r="C1243" s="272"/>
      <c r="D1243" s="272"/>
      <c r="E1243" s="273" t="s">
        <v>64</v>
      </c>
      <c r="F1243" s="273"/>
      <c r="G1243" s="367">
        <f t="shared" ref="G1243:W1243" si="501">SUBTOTAL(9,G1244:G1245)</f>
        <v>0</v>
      </c>
      <c r="H1243" s="368">
        <f t="shared" si="501"/>
        <v>0</v>
      </c>
      <c r="I1243" s="369">
        <f t="shared" si="501"/>
        <v>0</v>
      </c>
      <c r="J1243" s="369">
        <f t="shared" si="501"/>
        <v>0</v>
      </c>
      <c r="K1243" s="370">
        <f t="shared" si="501"/>
        <v>0</v>
      </c>
      <c r="L1243" s="364">
        <f t="shared" si="501"/>
        <v>0</v>
      </c>
      <c r="M1243" s="364">
        <f t="shared" si="501"/>
        <v>0</v>
      </c>
      <c r="N1243" s="364">
        <f t="shared" si="501"/>
        <v>0</v>
      </c>
      <c r="O1243" s="364">
        <f t="shared" si="501"/>
        <v>0</v>
      </c>
      <c r="P1243" s="364">
        <f t="shared" si="501"/>
        <v>0</v>
      </c>
      <c r="Q1243" s="364">
        <f t="shared" si="501"/>
        <v>0</v>
      </c>
      <c r="R1243" s="364">
        <f t="shared" si="501"/>
        <v>0</v>
      </c>
      <c r="S1243" s="364">
        <f t="shared" si="501"/>
        <v>0</v>
      </c>
      <c r="T1243" s="364">
        <f t="shared" si="501"/>
        <v>0</v>
      </c>
      <c r="U1243" s="364">
        <f t="shared" si="501"/>
        <v>0</v>
      </c>
      <c r="V1243" s="364">
        <f t="shared" si="501"/>
        <v>0</v>
      </c>
      <c r="W1243" s="366">
        <f t="shared" si="501"/>
        <v>0</v>
      </c>
      <c r="Y1243"/>
    </row>
    <row r="1244" spans="1:25" outlineLevel="1" x14ac:dyDescent="0.25">
      <c r="A1244" s="212"/>
      <c r="B1244" s="465"/>
      <c r="C1244" s="272"/>
      <c r="D1244" s="272"/>
      <c r="E1244" s="273"/>
      <c r="F1244" s="274" t="s">
        <v>65</v>
      </c>
      <c r="G1244" s="394">
        <f t="shared" ref="G1244:V1244" si="502">G386</f>
        <v>0</v>
      </c>
      <c r="H1244" s="395">
        <f t="shared" si="502"/>
        <v>0</v>
      </c>
      <c r="I1244" s="389">
        <f t="shared" si="502"/>
        <v>0</v>
      </c>
      <c r="J1244" s="389">
        <f t="shared" si="502"/>
        <v>0</v>
      </c>
      <c r="K1244" s="390">
        <f t="shared" si="502"/>
        <v>0</v>
      </c>
      <c r="L1244" s="391">
        <f t="shared" si="502"/>
        <v>0</v>
      </c>
      <c r="M1244" s="396">
        <f t="shared" si="502"/>
        <v>0</v>
      </c>
      <c r="N1244" s="392">
        <f t="shared" si="502"/>
        <v>0</v>
      </c>
      <c r="O1244" s="388">
        <f t="shared" si="502"/>
        <v>0</v>
      </c>
      <c r="P1244" s="392">
        <f t="shared" si="502"/>
        <v>0</v>
      </c>
      <c r="Q1244" s="396">
        <f t="shared" si="502"/>
        <v>0</v>
      </c>
      <c r="R1244" s="392">
        <f t="shared" si="502"/>
        <v>0</v>
      </c>
      <c r="S1244" s="392">
        <f t="shared" si="502"/>
        <v>0</v>
      </c>
      <c r="T1244" s="388">
        <f t="shared" si="502"/>
        <v>0</v>
      </c>
      <c r="U1244" s="392">
        <f t="shared" si="502"/>
        <v>0</v>
      </c>
      <c r="V1244" s="393">
        <f t="shared" si="502"/>
        <v>0</v>
      </c>
      <c r="W1244" s="37">
        <f>G1244-SUM(H1244:V1244)</f>
        <v>0</v>
      </c>
      <c r="Y1244"/>
    </row>
    <row r="1245" spans="1:25" outlineLevel="1" x14ac:dyDescent="0.25">
      <c r="A1245" s="212"/>
      <c r="B1245" s="465"/>
      <c r="C1245" s="272"/>
      <c r="D1245" s="272"/>
      <c r="E1245" s="273"/>
      <c r="F1245" s="274" t="s">
        <v>66</v>
      </c>
      <c r="G1245" s="394">
        <f t="shared" ref="G1245:V1245" si="503">G387</f>
        <v>0</v>
      </c>
      <c r="H1245" s="395">
        <f t="shared" si="503"/>
        <v>0</v>
      </c>
      <c r="I1245" s="389">
        <f t="shared" si="503"/>
        <v>0</v>
      </c>
      <c r="J1245" s="389">
        <f t="shared" si="503"/>
        <v>0</v>
      </c>
      <c r="K1245" s="390">
        <f t="shared" si="503"/>
        <v>0</v>
      </c>
      <c r="L1245" s="391">
        <f t="shared" si="503"/>
        <v>0</v>
      </c>
      <c r="M1245" s="396">
        <f t="shared" si="503"/>
        <v>0</v>
      </c>
      <c r="N1245" s="392">
        <f t="shared" si="503"/>
        <v>0</v>
      </c>
      <c r="O1245" s="388">
        <f t="shared" si="503"/>
        <v>0</v>
      </c>
      <c r="P1245" s="392">
        <f t="shared" si="503"/>
        <v>0</v>
      </c>
      <c r="Q1245" s="396">
        <f t="shared" si="503"/>
        <v>0</v>
      </c>
      <c r="R1245" s="392">
        <f t="shared" si="503"/>
        <v>0</v>
      </c>
      <c r="S1245" s="392">
        <f t="shared" si="503"/>
        <v>0</v>
      </c>
      <c r="T1245" s="388">
        <f t="shared" si="503"/>
        <v>0</v>
      </c>
      <c r="U1245" s="392">
        <f t="shared" si="503"/>
        <v>0</v>
      </c>
      <c r="V1245" s="393">
        <f t="shared" si="503"/>
        <v>0</v>
      </c>
      <c r="W1245" s="37">
        <f>G1245-SUM(H1245:V1245)</f>
        <v>0</v>
      </c>
      <c r="Y1245"/>
    </row>
    <row r="1246" spans="1:25" x14ac:dyDescent="0.25">
      <c r="A1246" s="212"/>
      <c r="B1246" s="465"/>
      <c r="C1246" s="272"/>
      <c r="D1246" s="272"/>
      <c r="E1246" s="273" t="s">
        <v>67</v>
      </c>
      <c r="F1246" s="273"/>
      <c r="G1246" s="367">
        <f t="shared" ref="G1246:W1246" si="504">SUBTOTAL(9,G1247:G1249)</f>
        <v>0</v>
      </c>
      <c r="H1246" s="368">
        <f t="shared" si="504"/>
        <v>0</v>
      </c>
      <c r="I1246" s="369">
        <f t="shared" si="504"/>
        <v>0</v>
      </c>
      <c r="J1246" s="369">
        <f t="shared" si="504"/>
        <v>0</v>
      </c>
      <c r="K1246" s="370">
        <f t="shared" si="504"/>
        <v>0</v>
      </c>
      <c r="L1246" s="364">
        <f t="shared" si="504"/>
        <v>0</v>
      </c>
      <c r="M1246" s="364">
        <f t="shared" si="504"/>
        <v>0</v>
      </c>
      <c r="N1246" s="364">
        <f t="shared" si="504"/>
        <v>0</v>
      </c>
      <c r="O1246" s="364">
        <f t="shared" si="504"/>
        <v>0</v>
      </c>
      <c r="P1246" s="364">
        <f t="shared" si="504"/>
        <v>0</v>
      </c>
      <c r="Q1246" s="364">
        <f t="shared" si="504"/>
        <v>0</v>
      </c>
      <c r="R1246" s="364">
        <f t="shared" si="504"/>
        <v>0</v>
      </c>
      <c r="S1246" s="364">
        <f t="shared" si="504"/>
        <v>0</v>
      </c>
      <c r="T1246" s="364">
        <f t="shared" si="504"/>
        <v>0</v>
      </c>
      <c r="U1246" s="364">
        <f t="shared" si="504"/>
        <v>0</v>
      </c>
      <c r="V1246" s="364">
        <f t="shared" si="504"/>
        <v>0</v>
      </c>
      <c r="W1246" s="366">
        <f t="shared" si="504"/>
        <v>0</v>
      </c>
      <c r="Y1246"/>
    </row>
    <row r="1247" spans="1:25" outlineLevel="1" x14ac:dyDescent="0.25">
      <c r="A1247" s="212"/>
      <c r="B1247" s="465"/>
      <c r="C1247" s="272"/>
      <c r="D1247" s="272"/>
      <c r="E1247" s="273"/>
      <c r="F1247" s="274" t="s">
        <v>68</v>
      </c>
      <c r="G1247" s="394">
        <f t="shared" ref="G1247:V1247" si="505">G389</f>
        <v>0</v>
      </c>
      <c r="H1247" s="395">
        <f t="shared" si="505"/>
        <v>0</v>
      </c>
      <c r="I1247" s="389">
        <f t="shared" si="505"/>
        <v>0</v>
      </c>
      <c r="J1247" s="389">
        <f t="shared" si="505"/>
        <v>0</v>
      </c>
      <c r="K1247" s="390">
        <f t="shared" si="505"/>
        <v>0</v>
      </c>
      <c r="L1247" s="391">
        <f t="shared" si="505"/>
        <v>0</v>
      </c>
      <c r="M1247" s="396">
        <f t="shared" si="505"/>
        <v>0</v>
      </c>
      <c r="N1247" s="392">
        <f t="shared" si="505"/>
        <v>0</v>
      </c>
      <c r="O1247" s="388">
        <f t="shared" si="505"/>
        <v>0</v>
      </c>
      <c r="P1247" s="392">
        <f t="shared" si="505"/>
        <v>0</v>
      </c>
      <c r="Q1247" s="396">
        <f t="shared" si="505"/>
        <v>0</v>
      </c>
      <c r="R1247" s="392">
        <f t="shared" si="505"/>
        <v>0</v>
      </c>
      <c r="S1247" s="392">
        <f t="shared" si="505"/>
        <v>0</v>
      </c>
      <c r="T1247" s="388">
        <f t="shared" si="505"/>
        <v>0</v>
      </c>
      <c r="U1247" s="392">
        <f t="shared" si="505"/>
        <v>0</v>
      </c>
      <c r="V1247" s="393">
        <f t="shared" si="505"/>
        <v>0</v>
      </c>
      <c r="W1247" s="37">
        <f>G1247-SUM(H1247:V1247)</f>
        <v>0</v>
      </c>
      <c r="Y1247"/>
    </row>
    <row r="1248" spans="1:25" outlineLevel="1" x14ac:dyDescent="0.25">
      <c r="A1248" s="212"/>
      <c r="B1248" s="465"/>
      <c r="C1248" s="272"/>
      <c r="D1248" s="272"/>
      <c r="E1248" s="273"/>
      <c r="F1248" s="274" t="s">
        <v>69</v>
      </c>
      <c r="G1248" s="394">
        <f t="shared" ref="G1248:V1248" si="506">G390</f>
        <v>0</v>
      </c>
      <c r="H1248" s="395">
        <f t="shared" si="506"/>
        <v>0</v>
      </c>
      <c r="I1248" s="389">
        <f t="shared" si="506"/>
        <v>0</v>
      </c>
      <c r="J1248" s="389">
        <f t="shared" si="506"/>
        <v>0</v>
      </c>
      <c r="K1248" s="390">
        <f t="shared" si="506"/>
        <v>0</v>
      </c>
      <c r="L1248" s="391">
        <f t="shared" si="506"/>
        <v>0</v>
      </c>
      <c r="M1248" s="396">
        <f t="shared" si="506"/>
        <v>0</v>
      </c>
      <c r="N1248" s="392">
        <f t="shared" si="506"/>
        <v>0</v>
      </c>
      <c r="O1248" s="388">
        <f t="shared" si="506"/>
        <v>0</v>
      </c>
      <c r="P1248" s="392">
        <f t="shared" si="506"/>
        <v>0</v>
      </c>
      <c r="Q1248" s="396">
        <f t="shared" si="506"/>
        <v>0</v>
      </c>
      <c r="R1248" s="392">
        <f t="shared" si="506"/>
        <v>0</v>
      </c>
      <c r="S1248" s="392">
        <f t="shared" si="506"/>
        <v>0</v>
      </c>
      <c r="T1248" s="388">
        <f t="shared" si="506"/>
        <v>0</v>
      </c>
      <c r="U1248" s="392">
        <f t="shared" si="506"/>
        <v>0</v>
      </c>
      <c r="V1248" s="393">
        <f t="shared" si="506"/>
        <v>0</v>
      </c>
      <c r="W1248" s="37">
        <f>G1248-SUM(H1248:V1248)</f>
        <v>0</v>
      </c>
      <c r="Y1248"/>
    </row>
    <row r="1249" spans="1:25" outlineLevel="1" x14ac:dyDescent="0.25">
      <c r="A1249" s="212"/>
      <c r="B1249" s="465"/>
      <c r="C1249" s="272"/>
      <c r="D1249" s="272"/>
      <c r="E1249" s="273"/>
      <c r="F1249" s="274" t="s">
        <v>70</v>
      </c>
      <c r="G1249" s="394">
        <f t="shared" ref="G1249:V1249" si="507">G391</f>
        <v>0</v>
      </c>
      <c r="H1249" s="395">
        <f t="shared" si="507"/>
        <v>0</v>
      </c>
      <c r="I1249" s="389">
        <f t="shared" si="507"/>
        <v>0</v>
      </c>
      <c r="J1249" s="389">
        <f t="shared" si="507"/>
        <v>0</v>
      </c>
      <c r="K1249" s="390">
        <f t="shared" si="507"/>
        <v>0</v>
      </c>
      <c r="L1249" s="391">
        <f t="shared" si="507"/>
        <v>0</v>
      </c>
      <c r="M1249" s="396">
        <f t="shared" si="507"/>
        <v>0</v>
      </c>
      <c r="N1249" s="392">
        <f t="shared" si="507"/>
        <v>0</v>
      </c>
      <c r="O1249" s="388">
        <f t="shared" si="507"/>
        <v>0</v>
      </c>
      <c r="P1249" s="392">
        <f t="shared" si="507"/>
        <v>0</v>
      </c>
      <c r="Q1249" s="396">
        <f t="shared" si="507"/>
        <v>0</v>
      </c>
      <c r="R1249" s="392">
        <f t="shared" si="507"/>
        <v>0</v>
      </c>
      <c r="S1249" s="392">
        <f t="shared" si="507"/>
        <v>0</v>
      </c>
      <c r="T1249" s="388">
        <f t="shared" si="507"/>
        <v>0</v>
      </c>
      <c r="U1249" s="392">
        <f t="shared" si="507"/>
        <v>0</v>
      </c>
      <c r="V1249" s="393">
        <f t="shared" si="507"/>
        <v>0</v>
      </c>
      <c r="W1249" s="37">
        <f>G1249-SUM(H1249:V1249)</f>
        <v>0</v>
      </c>
      <c r="Y1249"/>
    </row>
    <row r="1250" spans="1:25" x14ac:dyDescent="0.25">
      <c r="A1250" s="212"/>
      <c r="B1250" s="465"/>
      <c r="C1250" s="272"/>
      <c r="D1250" s="272" t="s">
        <v>71</v>
      </c>
      <c r="E1250" s="273"/>
      <c r="F1250" s="273"/>
      <c r="G1250" s="367"/>
      <c r="H1250" s="369"/>
      <c r="I1250" s="369"/>
      <c r="J1250" s="369"/>
      <c r="K1250" s="370"/>
      <c r="L1250" s="363"/>
      <c r="M1250" s="364"/>
      <c r="N1250" s="364"/>
      <c r="O1250" s="364"/>
      <c r="P1250" s="364"/>
      <c r="Q1250" s="364"/>
      <c r="R1250" s="364"/>
      <c r="S1250" s="364"/>
      <c r="T1250" s="364"/>
      <c r="U1250" s="364"/>
      <c r="V1250" s="365"/>
      <c r="W1250" s="366"/>
      <c r="Y1250"/>
    </row>
    <row r="1251" spans="1:25" x14ac:dyDescent="0.25">
      <c r="A1251" s="212"/>
      <c r="B1251" s="465"/>
      <c r="C1251" s="272"/>
      <c r="D1251" s="272"/>
      <c r="E1251" s="273" t="s">
        <v>72</v>
      </c>
      <c r="F1251" s="273"/>
      <c r="G1251" s="367">
        <f t="shared" ref="G1251:W1251" si="508">SUBTOTAL(9,G1252:G1253)</f>
        <v>0</v>
      </c>
      <c r="H1251" s="368">
        <f t="shared" si="508"/>
        <v>0</v>
      </c>
      <c r="I1251" s="369">
        <f t="shared" si="508"/>
        <v>0</v>
      </c>
      <c r="J1251" s="369">
        <f t="shared" si="508"/>
        <v>0</v>
      </c>
      <c r="K1251" s="370">
        <f t="shared" si="508"/>
        <v>0</v>
      </c>
      <c r="L1251" s="364">
        <f t="shared" si="508"/>
        <v>0</v>
      </c>
      <c r="M1251" s="364">
        <f t="shared" si="508"/>
        <v>0</v>
      </c>
      <c r="N1251" s="364">
        <f t="shared" si="508"/>
        <v>0</v>
      </c>
      <c r="O1251" s="364">
        <f t="shared" si="508"/>
        <v>0</v>
      </c>
      <c r="P1251" s="364">
        <f t="shared" si="508"/>
        <v>0</v>
      </c>
      <c r="Q1251" s="364">
        <f t="shared" si="508"/>
        <v>0</v>
      </c>
      <c r="R1251" s="364">
        <f t="shared" si="508"/>
        <v>0</v>
      </c>
      <c r="S1251" s="364">
        <f t="shared" si="508"/>
        <v>0</v>
      </c>
      <c r="T1251" s="364">
        <f t="shared" si="508"/>
        <v>0</v>
      </c>
      <c r="U1251" s="364">
        <f t="shared" si="508"/>
        <v>0</v>
      </c>
      <c r="V1251" s="364">
        <f t="shared" si="508"/>
        <v>0</v>
      </c>
      <c r="W1251" s="366">
        <f t="shared" si="508"/>
        <v>0</v>
      </c>
      <c r="Y1251"/>
    </row>
    <row r="1252" spans="1:25" outlineLevel="1" x14ac:dyDescent="0.25">
      <c r="A1252" s="212"/>
      <c r="B1252" s="465"/>
      <c r="C1252" s="272"/>
      <c r="D1252" s="272"/>
      <c r="E1252" s="273"/>
      <c r="F1252" s="274" t="s">
        <v>73</v>
      </c>
      <c r="G1252" s="394">
        <f t="shared" ref="G1252:V1252" si="509">G394</f>
        <v>0</v>
      </c>
      <c r="H1252" s="395">
        <f t="shared" si="509"/>
        <v>0</v>
      </c>
      <c r="I1252" s="389">
        <f t="shared" si="509"/>
        <v>0</v>
      </c>
      <c r="J1252" s="389">
        <f t="shared" si="509"/>
        <v>0</v>
      </c>
      <c r="K1252" s="390">
        <f t="shared" si="509"/>
        <v>0</v>
      </c>
      <c r="L1252" s="391">
        <f t="shared" si="509"/>
        <v>0</v>
      </c>
      <c r="M1252" s="392">
        <f t="shared" si="509"/>
        <v>0</v>
      </c>
      <c r="N1252" s="392">
        <f t="shared" si="509"/>
        <v>0</v>
      </c>
      <c r="O1252" s="392">
        <f t="shared" si="509"/>
        <v>0</v>
      </c>
      <c r="P1252" s="392">
        <f t="shared" si="509"/>
        <v>0</v>
      </c>
      <c r="Q1252" s="392">
        <f t="shared" si="509"/>
        <v>0</v>
      </c>
      <c r="R1252" s="392">
        <f t="shared" si="509"/>
        <v>0</v>
      </c>
      <c r="S1252" s="392">
        <f t="shared" si="509"/>
        <v>0</v>
      </c>
      <c r="T1252" s="392">
        <f t="shared" si="509"/>
        <v>0</v>
      </c>
      <c r="U1252" s="392">
        <f t="shared" si="509"/>
        <v>0</v>
      </c>
      <c r="V1252" s="393">
        <f t="shared" si="509"/>
        <v>0</v>
      </c>
      <c r="W1252" s="37">
        <f>G1252-SUM(H1252:V1252)</f>
        <v>0</v>
      </c>
      <c r="Y1252"/>
    </row>
    <row r="1253" spans="1:25" outlineLevel="1" x14ac:dyDescent="0.25">
      <c r="A1253" s="212"/>
      <c r="B1253" s="465"/>
      <c r="C1253" s="272"/>
      <c r="D1253" s="272"/>
      <c r="E1253" s="273"/>
      <c r="F1253" s="274" t="s">
        <v>74</v>
      </c>
      <c r="G1253" s="394">
        <f t="shared" ref="G1253:V1253" si="510">G395</f>
        <v>0</v>
      </c>
      <c r="H1253" s="395">
        <f t="shared" si="510"/>
        <v>0</v>
      </c>
      <c r="I1253" s="389">
        <f t="shared" si="510"/>
        <v>0</v>
      </c>
      <c r="J1253" s="389">
        <f t="shared" si="510"/>
        <v>0</v>
      </c>
      <c r="K1253" s="390">
        <f t="shared" si="510"/>
        <v>0</v>
      </c>
      <c r="L1253" s="391">
        <f t="shared" si="510"/>
        <v>0</v>
      </c>
      <c r="M1253" s="392">
        <f t="shared" si="510"/>
        <v>0</v>
      </c>
      <c r="N1253" s="392">
        <f t="shared" si="510"/>
        <v>0</v>
      </c>
      <c r="O1253" s="392">
        <f t="shared" si="510"/>
        <v>0</v>
      </c>
      <c r="P1253" s="392">
        <f t="shared" si="510"/>
        <v>0</v>
      </c>
      <c r="Q1253" s="392">
        <f t="shared" si="510"/>
        <v>0</v>
      </c>
      <c r="R1253" s="392">
        <f t="shared" si="510"/>
        <v>0</v>
      </c>
      <c r="S1253" s="392">
        <f t="shared" si="510"/>
        <v>0</v>
      </c>
      <c r="T1253" s="392">
        <f t="shared" si="510"/>
        <v>0</v>
      </c>
      <c r="U1253" s="392">
        <f t="shared" si="510"/>
        <v>0</v>
      </c>
      <c r="V1253" s="393">
        <f t="shared" si="510"/>
        <v>0</v>
      </c>
      <c r="W1253" s="37">
        <f>G1253-SUM(H1253:V1253)</f>
        <v>0</v>
      </c>
      <c r="Y1253"/>
    </row>
    <row r="1254" spans="1:25" x14ac:dyDescent="0.25">
      <c r="A1254" s="212"/>
      <c r="B1254" s="465"/>
      <c r="C1254" s="272"/>
      <c r="D1254" s="272"/>
      <c r="E1254" s="273" t="s">
        <v>75</v>
      </c>
      <c r="F1254" s="273"/>
      <c r="G1254" s="367">
        <f t="shared" ref="G1254:W1254" si="511">SUBTOTAL(9,G1255:G1256)</f>
        <v>0</v>
      </c>
      <c r="H1254" s="368">
        <f t="shared" si="511"/>
        <v>0</v>
      </c>
      <c r="I1254" s="369">
        <f t="shared" si="511"/>
        <v>0</v>
      </c>
      <c r="J1254" s="369">
        <f t="shared" si="511"/>
        <v>0</v>
      </c>
      <c r="K1254" s="370">
        <f t="shared" si="511"/>
        <v>0</v>
      </c>
      <c r="L1254" s="364">
        <f t="shared" si="511"/>
        <v>0</v>
      </c>
      <c r="M1254" s="364">
        <f t="shared" si="511"/>
        <v>0</v>
      </c>
      <c r="N1254" s="364">
        <f t="shared" si="511"/>
        <v>0</v>
      </c>
      <c r="O1254" s="364">
        <f t="shared" si="511"/>
        <v>0</v>
      </c>
      <c r="P1254" s="364">
        <f t="shared" si="511"/>
        <v>0</v>
      </c>
      <c r="Q1254" s="364">
        <f t="shared" si="511"/>
        <v>0</v>
      </c>
      <c r="R1254" s="364">
        <f t="shared" si="511"/>
        <v>0</v>
      </c>
      <c r="S1254" s="364">
        <f t="shared" si="511"/>
        <v>0</v>
      </c>
      <c r="T1254" s="364">
        <f t="shared" si="511"/>
        <v>0</v>
      </c>
      <c r="U1254" s="364">
        <f t="shared" si="511"/>
        <v>0</v>
      </c>
      <c r="V1254" s="364">
        <f t="shared" si="511"/>
        <v>0</v>
      </c>
      <c r="W1254" s="366">
        <f t="shared" si="511"/>
        <v>0</v>
      </c>
      <c r="Y1254"/>
    </row>
    <row r="1255" spans="1:25" outlineLevel="1" x14ac:dyDescent="0.25">
      <c r="A1255" s="212"/>
      <c r="B1255" s="465"/>
      <c r="C1255" s="272"/>
      <c r="D1255" s="272"/>
      <c r="E1255" s="273"/>
      <c r="F1255" s="274" t="s">
        <v>76</v>
      </c>
      <c r="G1255" s="394">
        <f t="shared" ref="G1255:V1255" si="512">G397</f>
        <v>0</v>
      </c>
      <c r="H1255" s="395">
        <f t="shared" si="512"/>
        <v>0</v>
      </c>
      <c r="I1255" s="389">
        <f t="shared" si="512"/>
        <v>0</v>
      </c>
      <c r="J1255" s="389">
        <f t="shared" si="512"/>
        <v>0</v>
      </c>
      <c r="K1255" s="390">
        <f t="shared" si="512"/>
        <v>0</v>
      </c>
      <c r="L1255" s="391">
        <f t="shared" si="512"/>
        <v>0</v>
      </c>
      <c r="M1255" s="392">
        <f t="shared" si="512"/>
        <v>0</v>
      </c>
      <c r="N1255" s="392">
        <f t="shared" si="512"/>
        <v>0</v>
      </c>
      <c r="O1255" s="392">
        <f t="shared" si="512"/>
        <v>0</v>
      </c>
      <c r="P1255" s="392">
        <f t="shared" si="512"/>
        <v>0</v>
      </c>
      <c r="Q1255" s="392">
        <f t="shared" si="512"/>
        <v>0</v>
      </c>
      <c r="R1255" s="392">
        <f t="shared" si="512"/>
        <v>0</v>
      </c>
      <c r="S1255" s="392">
        <f t="shared" si="512"/>
        <v>0</v>
      </c>
      <c r="T1255" s="392">
        <f t="shared" si="512"/>
        <v>0</v>
      </c>
      <c r="U1255" s="392">
        <f t="shared" si="512"/>
        <v>0</v>
      </c>
      <c r="V1255" s="393">
        <f t="shared" si="512"/>
        <v>0</v>
      </c>
      <c r="W1255" s="37">
        <f>G1255-SUM(H1255:V1255)</f>
        <v>0</v>
      </c>
      <c r="Y1255"/>
    </row>
    <row r="1256" spans="1:25" outlineLevel="1" x14ac:dyDescent="0.25">
      <c r="A1256" s="212"/>
      <c r="B1256" s="465"/>
      <c r="C1256" s="272"/>
      <c r="D1256" s="272"/>
      <c r="E1256" s="273"/>
      <c r="F1256" s="274" t="s">
        <v>77</v>
      </c>
      <c r="G1256" s="394">
        <f t="shared" ref="G1256:V1256" si="513">G398</f>
        <v>0</v>
      </c>
      <c r="H1256" s="395">
        <f t="shared" si="513"/>
        <v>0</v>
      </c>
      <c r="I1256" s="389">
        <f t="shared" si="513"/>
        <v>0</v>
      </c>
      <c r="J1256" s="389">
        <f t="shared" si="513"/>
        <v>0</v>
      </c>
      <c r="K1256" s="390">
        <f t="shared" si="513"/>
        <v>0</v>
      </c>
      <c r="L1256" s="391">
        <f t="shared" si="513"/>
        <v>0</v>
      </c>
      <c r="M1256" s="392">
        <f t="shared" si="513"/>
        <v>0</v>
      </c>
      <c r="N1256" s="392">
        <f t="shared" si="513"/>
        <v>0</v>
      </c>
      <c r="O1256" s="392">
        <f t="shared" si="513"/>
        <v>0</v>
      </c>
      <c r="P1256" s="392">
        <f t="shared" si="513"/>
        <v>0</v>
      </c>
      <c r="Q1256" s="392">
        <f t="shared" si="513"/>
        <v>0</v>
      </c>
      <c r="R1256" s="392">
        <f t="shared" si="513"/>
        <v>0</v>
      </c>
      <c r="S1256" s="392">
        <f t="shared" si="513"/>
        <v>0</v>
      </c>
      <c r="T1256" s="392">
        <f t="shared" si="513"/>
        <v>0</v>
      </c>
      <c r="U1256" s="392">
        <f t="shared" si="513"/>
        <v>0</v>
      </c>
      <c r="V1256" s="393">
        <f t="shared" si="513"/>
        <v>0</v>
      </c>
      <c r="W1256" s="37">
        <f>G1256-SUM(H1256:V1256)</f>
        <v>0</v>
      </c>
      <c r="Y1256"/>
    </row>
    <row r="1257" spans="1:25" x14ac:dyDescent="0.25">
      <c r="A1257" s="212"/>
      <c r="B1257" s="465"/>
      <c r="C1257" s="272"/>
      <c r="D1257" s="272"/>
      <c r="E1257" s="273" t="s">
        <v>78</v>
      </c>
      <c r="F1257" s="273"/>
      <c r="G1257" s="367">
        <f t="shared" ref="G1257:W1257" si="514">SUBTOTAL(9,G1258:G1259)</f>
        <v>0</v>
      </c>
      <c r="H1257" s="368">
        <f t="shared" si="514"/>
        <v>0</v>
      </c>
      <c r="I1257" s="369">
        <f t="shared" si="514"/>
        <v>0</v>
      </c>
      <c r="J1257" s="369">
        <f t="shared" si="514"/>
        <v>0</v>
      </c>
      <c r="K1257" s="370">
        <f t="shared" si="514"/>
        <v>0</v>
      </c>
      <c r="L1257" s="364">
        <f t="shared" si="514"/>
        <v>0</v>
      </c>
      <c r="M1257" s="364">
        <f t="shared" si="514"/>
        <v>0</v>
      </c>
      <c r="N1257" s="364">
        <f t="shared" si="514"/>
        <v>0</v>
      </c>
      <c r="O1257" s="364">
        <f t="shared" si="514"/>
        <v>0</v>
      </c>
      <c r="P1257" s="364">
        <f t="shared" si="514"/>
        <v>0</v>
      </c>
      <c r="Q1257" s="364">
        <f t="shared" si="514"/>
        <v>0</v>
      </c>
      <c r="R1257" s="364">
        <f t="shared" si="514"/>
        <v>0</v>
      </c>
      <c r="S1257" s="364">
        <f t="shared" si="514"/>
        <v>0</v>
      </c>
      <c r="T1257" s="364">
        <f t="shared" si="514"/>
        <v>0</v>
      </c>
      <c r="U1257" s="364">
        <f t="shared" si="514"/>
        <v>0</v>
      </c>
      <c r="V1257" s="364">
        <f t="shared" si="514"/>
        <v>0</v>
      </c>
      <c r="W1257" s="366">
        <f t="shared" si="514"/>
        <v>0</v>
      </c>
      <c r="Y1257"/>
    </row>
    <row r="1258" spans="1:25" outlineLevel="1" x14ac:dyDescent="0.25">
      <c r="A1258" s="212"/>
      <c r="B1258" s="465"/>
      <c r="C1258" s="272"/>
      <c r="D1258" s="272"/>
      <c r="E1258" s="273"/>
      <c r="F1258" s="274" t="s">
        <v>79</v>
      </c>
      <c r="G1258" s="394">
        <f t="shared" ref="G1258:V1258" si="515">G400</f>
        <v>0</v>
      </c>
      <c r="H1258" s="395">
        <f t="shared" si="515"/>
        <v>0</v>
      </c>
      <c r="I1258" s="389">
        <f t="shared" si="515"/>
        <v>0</v>
      </c>
      <c r="J1258" s="389">
        <f t="shared" si="515"/>
        <v>0</v>
      </c>
      <c r="K1258" s="390">
        <f t="shared" si="515"/>
        <v>0</v>
      </c>
      <c r="L1258" s="391">
        <f t="shared" si="515"/>
        <v>0</v>
      </c>
      <c r="M1258" s="392">
        <f t="shared" si="515"/>
        <v>0</v>
      </c>
      <c r="N1258" s="392">
        <f t="shared" si="515"/>
        <v>0</v>
      </c>
      <c r="O1258" s="392">
        <f t="shared" si="515"/>
        <v>0</v>
      </c>
      <c r="P1258" s="392">
        <f t="shared" si="515"/>
        <v>0</v>
      </c>
      <c r="Q1258" s="392">
        <f t="shared" si="515"/>
        <v>0</v>
      </c>
      <c r="R1258" s="392">
        <f t="shared" si="515"/>
        <v>0</v>
      </c>
      <c r="S1258" s="392">
        <f t="shared" si="515"/>
        <v>0</v>
      </c>
      <c r="T1258" s="392">
        <f t="shared" si="515"/>
        <v>0</v>
      </c>
      <c r="U1258" s="392">
        <f t="shared" si="515"/>
        <v>0</v>
      </c>
      <c r="V1258" s="393">
        <f t="shared" si="515"/>
        <v>0</v>
      </c>
      <c r="W1258" s="37">
        <f>G1258-SUM(H1258:V1258)</f>
        <v>0</v>
      </c>
      <c r="Y1258"/>
    </row>
    <row r="1259" spans="1:25" outlineLevel="1" x14ac:dyDescent="0.25">
      <c r="A1259" s="212"/>
      <c r="B1259" s="465"/>
      <c r="C1259" s="272"/>
      <c r="D1259" s="272"/>
      <c r="E1259" s="273"/>
      <c r="F1259" s="274" t="s">
        <v>80</v>
      </c>
      <c r="G1259" s="394">
        <f t="shared" ref="G1259:V1259" si="516">G401</f>
        <v>0</v>
      </c>
      <c r="H1259" s="395">
        <f t="shared" si="516"/>
        <v>0</v>
      </c>
      <c r="I1259" s="389">
        <f t="shared" si="516"/>
        <v>0</v>
      </c>
      <c r="J1259" s="389">
        <f t="shared" si="516"/>
        <v>0</v>
      </c>
      <c r="K1259" s="390">
        <f t="shared" si="516"/>
        <v>0</v>
      </c>
      <c r="L1259" s="391">
        <f t="shared" si="516"/>
        <v>0</v>
      </c>
      <c r="M1259" s="392">
        <f t="shared" si="516"/>
        <v>0</v>
      </c>
      <c r="N1259" s="392">
        <f t="shared" si="516"/>
        <v>0</v>
      </c>
      <c r="O1259" s="392">
        <f t="shared" si="516"/>
        <v>0</v>
      </c>
      <c r="P1259" s="392">
        <f t="shared" si="516"/>
        <v>0</v>
      </c>
      <c r="Q1259" s="392">
        <f t="shared" si="516"/>
        <v>0</v>
      </c>
      <c r="R1259" s="392">
        <f t="shared" si="516"/>
        <v>0</v>
      </c>
      <c r="S1259" s="392">
        <f t="shared" si="516"/>
        <v>0</v>
      </c>
      <c r="T1259" s="392">
        <f t="shared" si="516"/>
        <v>0</v>
      </c>
      <c r="U1259" s="392">
        <f t="shared" si="516"/>
        <v>0</v>
      </c>
      <c r="V1259" s="393">
        <f t="shared" si="516"/>
        <v>0</v>
      </c>
      <c r="W1259" s="37">
        <f>G1259-SUM(H1259:V1259)</f>
        <v>0</v>
      </c>
      <c r="Y1259"/>
    </row>
    <row r="1260" spans="1:25" x14ac:dyDescent="0.25">
      <c r="A1260" s="212"/>
      <c r="B1260" s="465"/>
      <c r="C1260" s="272"/>
      <c r="D1260" s="272"/>
      <c r="E1260" s="273" t="s">
        <v>81</v>
      </c>
      <c r="F1260" s="273"/>
      <c r="G1260" s="367">
        <f t="shared" ref="G1260:W1260" si="517">SUBTOTAL(9,G1261:G1262)</f>
        <v>0</v>
      </c>
      <c r="H1260" s="368">
        <f t="shared" si="517"/>
        <v>0</v>
      </c>
      <c r="I1260" s="369">
        <f t="shared" si="517"/>
        <v>0</v>
      </c>
      <c r="J1260" s="369">
        <f t="shared" si="517"/>
        <v>0</v>
      </c>
      <c r="K1260" s="370">
        <f t="shared" si="517"/>
        <v>0</v>
      </c>
      <c r="L1260" s="364">
        <f t="shared" si="517"/>
        <v>0</v>
      </c>
      <c r="M1260" s="364">
        <f t="shared" si="517"/>
        <v>0</v>
      </c>
      <c r="N1260" s="364">
        <f t="shared" si="517"/>
        <v>0</v>
      </c>
      <c r="O1260" s="364">
        <f t="shared" si="517"/>
        <v>0</v>
      </c>
      <c r="P1260" s="364">
        <f t="shared" si="517"/>
        <v>0</v>
      </c>
      <c r="Q1260" s="364">
        <f t="shared" si="517"/>
        <v>0</v>
      </c>
      <c r="R1260" s="364">
        <f t="shared" si="517"/>
        <v>0</v>
      </c>
      <c r="S1260" s="364">
        <f t="shared" si="517"/>
        <v>0</v>
      </c>
      <c r="T1260" s="364">
        <f t="shared" si="517"/>
        <v>0</v>
      </c>
      <c r="U1260" s="364">
        <f t="shared" si="517"/>
        <v>0</v>
      </c>
      <c r="V1260" s="364">
        <f t="shared" si="517"/>
        <v>0</v>
      </c>
      <c r="W1260" s="366">
        <f t="shared" si="517"/>
        <v>0</v>
      </c>
      <c r="Y1260"/>
    </row>
    <row r="1261" spans="1:25" outlineLevel="1" x14ac:dyDescent="0.25">
      <c r="A1261" s="212"/>
      <c r="B1261" s="465"/>
      <c r="C1261" s="272"/>
      <c r="D1261" s="272"/>
      <c r="E1261" s="273"/>
      <c r="F1261" s="274" t="s">
        <v>82</v>
      </c>
      <c r="G1261" s="394">
        <f t="shared" ref="G1261:V1261" si="518">G403</f>
        <v>0</v>
      </c>
      <c r="H1261" s="395">
        <f t="shared" si="518"/>
        <v>0</v>
      </c>
      <c r="I1261" s="389">
        <f t="shared" si="518"/>
        <v>0</v>
      </c>
      <c r="J1261" s="389">
        <f t="shared" si="518"/>
        <v>0</v>
      </c>
      <c r="K1261" s="390">
        <f t="shared" si="518"/>
        <v>0</v>
      </c>
      <c r="L1261" s="391">
        <f t="shared" si="518"/>
        <v>0</v>
      </c>
      <c r="M1261" s="392">
        <f t="shared" si="518"/>
        <v>0</v>
      </c>
      <c r="N1261" s="392">
        <f t="shared" si="518"/>
        <v>0</v>
      </c>
      <c r="O1261" s="392">
        <f t="shared" si="518"/>
        <v>0</v>
      </c>
      <c r="P1261" s="392">
        <f t="shared" si="518"/>
        <v>0</v>
      </c>
      <c r="Q1261" s="392">
        <f t="shared" si="518"/>
        <v>0</v>
      </c>
      <c r="R1261" s="392">
        <f t="shared" si="518"/>
        <v>0</v>
      </c>
      <c r="S1261" s="392">
        <f t="shared" si="518"/>
        <v>0</v>
      </c>
      <c r="T1261" s="392">
        <f t="shared" si="518"/>
        <v>0</v>
      </c>
      <c r="U1261" s="392">
        <f t="shared" si="518"/>
        <v>0</v>
      </c>
      <c r="V1261" s="393">
        <f t="shared" si="518"/>
        <v>0</v>
      </c>
      <c r="W1261" s="37">
        <f>G1261-SUM(H1261:V1261)</f>
        <v>0</v>
      </c>
      <c r="Y1261"/>
    </row>
    <row r="1262" spans="1:25" outlineLevel="1" x14ac:dyDescent="0.25">
      <c r="A1262" s="212"/>
      <c r="B1262" s="465"/>
      <c r="C1262" s="272"/>
      <c r="D1262" s="272"/>
      <c r="E1262" s="273"/>
      <c r="F1262" s="274" t="s">
        <v>83</v>
      </c>
      <c r="G1262" s="394">
        <f t="shared" ref="G1262:V1262" si="519">G404</f>
        <v>0</v>
      </c>
      <c r="H1262" s="395">
        <f t="shared" si="519"/>
        <v>0</v>
      </c>
      <c r="I1262" s="389">
        <f t="shared" si="519"/>
        <v>0</v>
      </c>
      <c r="J1262" s="389">
        <f t="shared" si="519"/>
        <v>0</v>
      </c>
      <c r="K1262" s="390">
        <f t="shared" si="519"/>
        <v>0</v>
      </c>
      <c r="L1262" s="391">
        <f t="shared" si="519"/>
        <v>0</v>
      </c>
      <c r="M1262" s="392">
        <f t="shared" si="519"/>
        <v>0</v>
      </c>
      <c r="N1262" s="392">
        <f t="shared" si="519"/>
        <v>0</v>
      </c>
      <c r="O1262" s="392">
        <f t="shared" si="519"/>
        <v>0</v>
      </c>
      <c r="P1262" s="392">
        <f t="shared" si="519"/>
        <v>0</v>
      </c>
      <c r="Q1262" s="392">
        <f t="shared" si="519"/>
        <v>0</v>
      </c>
      <c r="R1262" s="392">
        <f t="shared" si="519"/>
        <v>0</v>
      </c>
      <c r="S1262" s="392">
        <f t="shared" si="519"/>
        <v>0</v>
      </c>
      <c r="T1262" s="392">
        <f t="shared" si="519"/>
        <v>0</v>
      </c>
      <c r="U1262" s="392">
        <f t="shared" si="519"/>
        <v>0</v>
      </c>
      <c r="V1262" s="393">
        <f t="shared" si="519"/>
        <v>0</v>
      </c>
      <c r="W1262" s="37">
        <f>G1262-SUM(H1262:V1262)</f>
        <v>0</v>
      </c>
      <c r="Y1262"/>
    </row>
    <row r="1263" spans="1:25" x14ac:dyDescent="0.25">
      <c r="A1263" s="212"/>
      <c r="B1263" s="465"/>
      <c r="C1263" s="272"/>
      <c r="D1263" s="272"/>
      <c r="E1263" s="273" t="s">
        <v>84</v>
      </c>
      <c r="F1263" s="273"/>
      <c r="G1263" s="367">
        <f t="shared" ref="G1263:W1263" si="520">SUBTOTAL(9,G1264:G1265)</f>
        <v>0</v>
      </c>
      <c r="H1263" s="368">
        <f t="shared" si="520"/>
        <v>0</v>
      </c>
      <c r="I1263" s="369">
        <f t="shared" si="520"/>
        <v>0</v>
      </c>
      <c r="J1263" s="369">
        <f t="shared" si="520"/>
        <v>0</v>
      </c>
      <c r="K1263" s="370">
        <f t="shared" si="520"/>
        <v>0</v>
      </c>
      <c r="L1263" s="364">
        <f t="shared" si="520"/>
        <v>0</v>
      </c>
      <c r="M1263" s="364">
        <f t="shared" si="520"/>
        <v>0</v>
      </c>
      <c r="N1263" s="364">
        <f t="shared" si="520"/>
        <v>0</v>
      </c>
      <c r="O1263" s="364">
        <f t="shared" si="520"/>
        <v>0</v>
      </c>
      <c r="P1263" s="364">
        <f t="shared" si="520"/>
        <v>0</v>
      </c>
      <c r="Q1263" s="364">
        <f t="shared" si="520"/>
        <v>0</v>
      </c>
      <c r="R1263" s="364">
        <f t="shared" si="520"/>
        <v>0</v>
      </c>
      <c r="S1263" s="364">
        <f t="shared" si="520"/>
        <v>0</v>
      </c>
      <c r="T1263" s="364">
        <f t="shared" si="520"/>
        <v>0</v>
      </c>
      <c r="U1263" s="364">
        <f t="shared" si="520"/>
        <v>0</v>
      </c>
      <c r="V1263" s="364">
        <f t="shared" si="520"/>
        <v>0</v>
      </c>
      <c r="W1263" s="366">
        <f t="shared" si="520"/>
        <v>0</v>
      </c>
      <c r="Y1263"/>
    </row>
    <row r="1264" spans="1:25" outlineLevel="1" x14ac:dyDescent="0.25">
      <c r="A1264" s="212"/>
      <c r="B1264" s="465"/>
      <c r="C1264" s="272"/>
      <c r="D1264" s="272"/>
      <c r="E1264" s="273"/>
      <c r="F1264" s="274" t="s">
        <v>85</v>
      </c>
      <c r="G1264" s="394">
        <f t="shared" ref="G1264:V1264" si="521">G406</f>
        <v>0</v>
      </c>
      <c r="H1264" s="395">
        <f t="shared" si="521"/>
        <v>0</v>
      </c>
      <c r="I1264" s="389">
        <f t="shared" si="521"/>
        <v>0</v>
      </c>
      <c r="J1264" s="389">
        <f t="shared" si="521"/>
        <v>0</v>
      </c>
      <c r="K1264" s="390">
        <f t="shared" si="521"/>
        <v>0</v>
      </c>
      <c r="L1264" s="391">
        <f t="shared" si="521"/>
        <v>0</v>
      </c>
      <c r="M1264" s="392">
        <f t="shared" si="521"/>
        <v>0</v>
      </c>
      <c r="N1264" s="392">
        <f t="shared" si="521"/>
        <v>0</v>
      </c>
      <c r="O1264" s="392">
        <f t="shared" si="521"/>
        <v>0</v>
      </c>
      <c r="P1264" s="392">
        <f t="shared" si="521"/>
        <v>0</v>
      </c>
      <c r="Q1264" s="392">
        <f t="shared" si="521"/>
        <v>0</v>
      </c>
      <c r="R1264" s="392">
        <f t="shared" si="521"/>
        <v>0</v>
      </c>
      <c r="S1264" s="392">
        <f t="shared" si="521"/>
        <v>0</v>
      </c>
      <c r="T1264" s="392">
        <f t="shared" si="521"/>
        <v>0</v>
      </c>
      <c r="U1264" s="392">
        <f t="shared" si="521"/>
        <v>0</v>
      </c>
      <c r="V1264" s="393">
        <f t="shared" si="521"/>
        <v>0</v>
      </c>
      <c r="W1264" s="37">
        <f>G1264-SUM(H1264:V1264)</f>
        <v>0</v>
      </c>
      <c r="Y1264"/>
    </row>
    <row r="1265" spans="1:25" outlineLevel="1" x14ac:dyDescent="0.25">
      <c r="A1265" s="212"/>
      <c r="B1265" s="465"/>
      <c r="C1265" s="272"/>
      <c r="D1265" s="272"/>
      <c r="E1265" s="273"/>
      <c r="F1265" s="274" t="s">
        <v>86</v>
      </c>
      <c r="G1265" s="394">
        <f t="shared" ref="G1265:V1265" si="522">G407</f>
        <v>0</v>
      </c>
      <c r="H1265" s="395">
        <f t="shared" si="522"/>
        <v>0</v>
      </c>
      <c r="I1265" s="389">
        <f t="shared" si="522"/>
        <v>0</v>
      </c>
      <c r="J1265" s="389">
        <f t="shared" si="522"/>
        <v>0</v>
      </c>
      <c r="K1265" s="390">
        <f t="shared" si="522"/>
        <v>0</v>
      </c>
      <c r="L1265" s="391">
        <f t="shared" si="522"/>
        <v>0</v>
      </c>
      <c r="M1265" s="392">
        <f t="shared" si="522"/>
        <v>0</v>
      </c>
      <c r="N1265" s="392">
        <f t="shared" si="522"/>
        <v>0</v>
      </c>
      <c r="O1265" s="392">
        <f t="shared" si="522"/>
        <v>0</v>
      </c>
      <c r="P1265" s="392">
        <f t="shared" si="522"/>
        <v>0</v>
      </c>
      <c r="Q1265" s="392">
        <f t="shared" si="522"/>
        <v>0</v>
      </c>
      <c r="R1265" s="392">
        <f t="shared" si="522"/>
        <v>0</v>
      </c>
      <c r="S1265" s="392">
        <f t="shared" si="522"/>
        <v>0</v>
      </c>
      <c r="T1265" s="392">
        <f t="shared" si="522"/>
        <v>0</v>
      </c>
      <c r="U1265" s="392">
        <f t="shared" si="522"/>
        <v>0</v>
      </c>
      <c r="V1265" s="393">
        <f t="shared" si="522"/>
        <v>0</v>
      </c>
      <c r="W1265" s="37">
        <f>G1265-SUM(H1265:V1265)</f>
        <v>0</v>
      </c>
      <c r="Y1265"/>
    </row>
    <row r="1266" spans="1:25" x14ac:dyDescent="0.25">
      <c r="A1266" s="212"/>
      <c r="B1266" s="465"/>
      <c r="C1266" s="272"/>
      <c r="D1266" s="272"/>
      <c r="E1266" s="273" t="s">
        <v>87</v>
      </c>
      <c r="F1266" s="273"/>
      <c r="G1266" s="367">
        <f t="shared" ref="G1266:W1266" si="523">SUBTOTAL(9,G1267:G1268)</f>
        <v>0</v>
      </c>
      <c r="H1266" s="368">
        <f t="shared" si="523"/>
        <v>0</v>
      </c>
      <c r="I1266" s="369">
        <f t="shared" si="523"/>
        <v>0</v>
      </c>
      <c r="J1266" s="369">
        <f t="shared" si="523"/>
        <v>0</v>
      </c>
      <c r="K1266" s="370">
        <f t="shared" si="523"/>
        <v>0</v>
      </c>
      <c r="L1266" s="364">
        <f t="shared" si="523"/>
        <v>0</v>
      </c>
      <c r="M1266" s="364">
        <f t="shared" si="523"/>
        <v>0</v>
      </c>
      <c r="N1266" s="364">
        <f t="shared" si="523"/>
        <v>0</v>
      </c>
      <c r="O1266" s="364">
        <f t="shared" si="523"/>
        <v>0</v>
      </c>
      <c r="P1266" s="364">
        <f t="shared" si="523"/>
        <v>0</v>
      </c>
      <c r="Q1266" s="364">
        <f t="shared" si="523"/>
        <v>0</v>
      </c>
      <c r="R1266" s="364">
        <f t="shared" si="523"/>
        <v>0</v>
      </c>
      <c r="S1266" s="364">
        <f t="shared" si="523"/>
        <v>0</v>
      </c>
      <c r="T1266" s="364">
        <f t="shared" si="523"/>
        <v>0</v>
      </c>
      <c r="U1266" s="364">
        <f t="shared" si="523"/>
        <v>0</v>
      </c>
      <c r="V1266" s="364">
        <f t="shared" si="523"/>
        <v>0</v>
      </c>
      <c r="W1266" s="366">
        <f t="shared" si="523"/>
        <v>0</v>
      </c>
      <c r="Y1266"/>
    </row>
    <row r="1267" spans="1:25" outlineLevel="1" x14ac:dyDescent="0.25">
      <c r="A1267" s="212"/>
      <c r="B1267" s="465"/>
      <c r="C1267" s="272"/>
      <c r="D1267" s="272"/>
      <c r="E1267" s="273"/>
      <c r="F1267" s="274" t="s">
        <v>88</v>
      </c>
      <c r="G1267" s="394">
        <f t="shared" ref="G1267:V1267" si="524">G409</f>
        <v>0</v>
      </c>
      <c r="H1267" s="395">
        <f t="shared" si="524"/>
        <v>0</v>
      </c>
      <c r="I1267" s="389">
        <f t="shared" si="524"/>
        <v>0</v>
      </c>
      <c r="J1267" s="389">
        <f t="shared" si="524"/>
        <v>0</v>
      </c>
      <c r="K1267" s="390">
        <f t="shared" si="524"/>
        <v>0</v>
      </c>
      <c r="L1267" s="391">
        <f t="shared" si="524"/>
        <v>0</v>
      </c>
      <c r="M1267" s="392">
        <f t="shared" si="524"/>
        <v>0</v>
      </c>
      <c r="N1267" s="413">
        <f t="shared" si="524"/>
        <v>0</v>
      </c>
      <c r="O1267" s="392">
        <f t="shared" si="524"/>
        <v>0</v>
      </c>
      <c r="P1267" s="392">
        <f t="shared" si="524"/>
        <v>0</v>
      </c>
      <c r="Q1267" s="392">
        <f t="shared" si="524"/>
        <v>0</v>
      </c>
      <c r="R1267" s="413">
        <f t="shared" si="524"/>
        <v>0</v>
      </c>
      <c r="S1267" s="413">
        <f t="shared" si="524"/>
        <v>0</v>
      </c>
      <c r="T1267" s="392">
        <f t="shared" si="524"/>
        <v>0</v>
      </c>
      <c r="U1267" s="392">
        <f t="shared" si="524"/>
        <v>0</v>
      </c>
      <c r="V1267" s="393">
        <f t="shared" si="524"/>
        <v>0</v>
      </c>
      <c r="W1267" s="37">
        <f>G1267-SUM(H1267:V1267)</f>
        <v>0</v>
      </c>
      <c r="Y1267"/>
    </row>
    <row r="1268" spans="1:25" outlineLevel="1" x14ac:dyDescent="0.25">
      <c r="A1268" s="212"/>
      <c r="B1268" s="465"/>
      <c r="C1268" s="272"/>
      <c r="D1268" s="272"/>
      <c r="E1268" s="273"/>
      <c r="F1268" s="274" t="s">
        <v>89</v>
      </c>
      <c r="G1268" s="394">
        <f t="shared" ref="G1268:V1268" si="525">G410</f>
        <v>0</v>
      </c>
      <c r="H1268" s="395">
        <f t="shared" si="525"/>
        <v>0</v>
      </c>
      <c r="I1268" s="389">
        <f t="shared" si="525"/>
        <v>0</v>
      </c>
      <c r="J1268" s="389">
        <f t="shared" si="525"/>
        <v>0</v>
      </c>
      <c r="K1268" s="390">
        <f t="shared" si="525"/>
        <v>0</v>
      </c>
      <c r="L1268" s="391">
        <f t="shared" si="525"/>
        <v>0</v>
      </c>
      <c r="M1268" s="396">
        <f t="shared" si="525"/>
        <v>0</v>
      </c>
      <c r="N1268" s="392">
        <f t="shared" si="525"/>
        <v>0</v>
      </c>
      <c r="O1268" s="388">
        <f t="shared" si="525"/>
        <v>0</v>
      </c>
      <c r="P1268" s="392">
        <f t="shared" si="525"/>
        <v>0</v>
      </c>
      <c r="Q1268" s="396">
        <f t="shared" si="525"/>
        <v>0</v>
      </c>
      <c r="R1268" s="392">
        <f t="shared" si="525"/>
        <v>0</v>
      </c>
      <c r="S1268" s="392">
        <f t="shared" si="525"/>
        <v>0</v>
      </c>
      <c r="T1268" s="388">
        <f t="shared" si="525"/>
        <v>0</v>
      </c>
      <c r="U1268" s="392">
        <f t="shared" si="525"/>
        <v>0</v>
      </c>
      <c r="V1268" s="393">
        <f t="shared" si="525"/>
        <v>0</v>
      </c>
      <c r="W1268" s="37">
        <f>G1268-SUM(H1268:V1268)</f>
        <v>0</v>
      </c>
      <c r="Y1268"/>
    </row>
    <row r="1269" spans="1:25" x14ac:dyDescent="0.25">
      <c r="A1269" s="212"/>
      <c r="B1269" s="465"/>
      <c r="C1269" s="272"/>
      <c r="D1269" s="272" t="s">
        <v>90</v>
      </c>
      <c r="E1269" s="273"/>
      <c r="F1269" s="273"/>
      <c r="G1269" s="367">
        <f t="shared" ref="G1269:W1269" si="526">SUBTOTAL(9,G1270:G1272)</f>
        <v>0</v>
      </c>
      <c r="H1269" s="368">
        <f t="shared" si="526"/>
        <v>0</v>
      </c>
      <c r="I1269" s="369">
        <f t="shared" si="526"/>
        <v>0</v>
      </c>
      <c r="J1269" s="369">
        <f t="shared" si="526"/>
        <v>0</v>
      </c>
      <c r="K1269" s="370">
        <f t="shared" si="526"/>
        <v>0</v>
      </c>
      <c r="L1269" s="364">
        <f t="shared" si="526"/>
        <v>0</v>
      </c>
      <c r="M1269" s="364">
        <f t="shared" si="526"/>
        <v>0</v>
      </c>
      <c r="N1269" s="364">
        <f t="shared" si="526"/>
        <v>0</v>
      </c>
      <c r="O1269" s="364">
        <f t="shared" si="526"/>
        <v>0</v>
      </c>
      <c r="P1269" s="364">
        <f t="shared" si="526"/>
        <v>0</v>
      </c>
      <c r="Q1269" s="364">
        <f t="shared" si="526"/>
        <v>0</v>
      </c>
      <c r="R1269" s="364">
        <f t="shared" si="526"/>
        <v>0</v>
      </c>
      <c r="S1269" s="364">
        <f t="shared" si="526"/>
        <v>0</v>
      </c>
      <c r="T1269" s="364">
        <f t="shared" si="526"/>
        <v>0</v>
      </c>
      <c r="U1269" s="364">
        <f t="shared" si="526"/>
        <v>0</v>
      </c>
      <c r="V1269" s="364">
        <f t="shared" si="526"/>
        <v>0</v>
      </c>
      <c r="W1269" s="366">
        <f t="shared" si="526"/>
        <v>0</v>
      </c>
      <c r="Y1269"/>
    </row>
    <row r="1270" spans="1:25" outlineLevel="1" x14ac:dyDescent="0.25">
      <c r="A1270" s="212"/>
      <c r="B1270" s="465"/>
      <c r="C1270" s="272"/>
      <c r="D1270" s="272"/>
      <c r="E1270" s="273"/>
      <c r="F1270" s="274" t="s">
        <v>91</v>
      </c>
      <c r="G1270" s="394">
        <f t="shared" ref="G1270:V1270" si="527">G412</f>
        <v>0</v>
      </c>
      <c r="H1270" s="395">
        <f t="shared" si="527"/>
        <v>0</v>
      </c>
      <c r="I1270" s="389">
        <f t="shared" si="527"/>
        <v>0</v>
      </c>
      <c r="J1270" s="389">
        <f t="shared" si="527"/>
        <v>0</v>
      </c>
      <c r="K1270" s="390">
        <f t="shared" si="527"/>
        <v>0</v>
      </c>
      <c r="L1270" s="391">
        <f t="shared" si="527"/>
        <v>0</v>
      </c>
      <c r="M1270" s="396">
        <f t="shared" si="527"/>
        <v>0</v>
      </c>
      <c r="N1270" s="392">
        <f t="shared" si="527"/>
        <v>0</v>
      </c>
      <c r="O1270" s="388">
        <f t="shared" si="527"/>
        <v>0</v>
      </c>
      <c r="P1270" s="392">
        <f t="shared" si="527"/>
        <v>0</v>
      </c>
      <c r="Q1270" s="396">
        <f t="shared" si="527"/>
        <v>0</v>
      </c>
      <c r="R1270" s="392">
        <f t="shared" si="527"/>
        <v>0</v>
      </c>
      <c r="S1270" s="392">
        <f t="shared" si="527"/>
        <v>0</v>
      </c>
      <c r="T1270" s="388">
        <f t="shared" si="527"/>
        <v>0</v>
      </c>
      <c r="U1270" s="392">
        <f t="shared" si="527"/>
        <v>0</v>
      </c>
      <c r="V1270" s="393">
        <f t="shared" si="527"/>
        <v>0</v>
      </c>
      <c r="W1270" s="37">
        <f>G1270-SUM(H1270:V1270)</f>
        <v>0</v>
      </c>
      <c r="Y1270"/>
    </row>
    <row r="1271" spans="1:25" outlineLevel="1" x14ac:dyDescent="0.25">
      <c r="A1271" s="212"/>
      <c r="B1271" s="465"/>
      <c r="C1271" s="272"/>
      <c r="D1271" s="272"/>
      <c r="E1271" s="273"/>
      <c r="F1271" s="274" t="s">
        <v>92</v>
      </c>
      <c r="G1271" s="394">
        <f t="shared" ref="G1271:V1271" si="528">G413</f>
        <v>0</v>
      </c>
      <c r="H1271" s="395">
        <f t="shared" si="528"/>
        <v>0</v>
      </c>
      <c r="I1271" s="389">
        <f t="shared" si="528"/>
        <v>0</v>
      </c>
      <c r="J1271" s="389">
        <f t="shared" si="528"/>
        <v>0</v>
      </c>
      <c r="K1271" s="390">
        <f t="shared" si="528"/>
        <v>0</v>
      </c>
      <c r="L1271" s="391">
        <f t="shared" si="528"/>
        <v>0</v>
      </c>
      <c r="M1271" s="396">
        <f t="shared" si="528"/>
        <v>0</v>
      </c>
      <c r="N1271" s="392">
        <f t="shared" si="528"/>
        <v>0</v>
      </c>
      <c r="O1271" s="388">
        <f t="shared" si="528"/>
        <v>0</v>
      </c>
      <c r="P1271" s="392">
        <f t="shared" si="528"/>
        <v>0</v>
      </c>
      <c r="Q1271" s="396">
        <f t="shared" si="528"/>
        <v>0</v>
      </c>
      <c r="R1271" s="392">
        <f t="shared" si="528"/>
        <v>0</v>
      </c>
      <c r="S1271" s="392">
        <f t="shared" si="528"/>
        <v>0</v>
      </c>
      <c r="T1271" s="388">
        <f t="shared" si="528"/>
        <v>0</v>
      </c>
      <c r="U1271" s="392">
        <f t="shared" si="528"/>
        <v>0</v>
      </c>
      <c r="V1271" s="393">
        <f t="shared" si="528"/>
        <v>0</v>
      </c>
      <c r="W1271" s="37">
        <f>G1271-SUM(H1271:V1271)</f>
        <v>0</v>
      </c>
      <c r="Y1271"/>
    </row>
    <row r="1272" spans="1:25" outlineLevel="1" x14ac:dyDescent="0.25">
      <c r="A1272" s="212"/>
      <c r="B1272" s="465"/>
      <c r="C1272" s="272"/>
      <c r="D1272" s="272"/>
      <c r="E1272" s="273"/>
      <c r="F1272" s="274" t="s">
        <v>93</v>
      </c>
      <c r="G1272" s="394">
        <f t="shared" ref="G1272:V1272" si="529">G414</f>
        <v>0</v>
      </c>
      <c r="H1272" s="395">
        <f t="shared" si="529"/>
        <v>0</v>
      </c>
      <c r="I1272" s="389">
        <f t="shared" si="529"/>
        <v>0</v>
      </c>
      <c r="J1272" s="389">
        <f t="shared" si="529"/>
        <v>0</v>
      </c>
      <c r="K1272" s="390">
        <f t="shared" si="529"/>
        <v>0</v>
      </c>
      <c r="L1272" s="391">
        <f t="shared" si="529"/>
        <v>0</v>
      </c>
      <c r="M1272" s="396">
        <f t="shared" si="529"/>
        <v>0</v>
      </c>
      <c r="N1272" s="392">
        <f t="shared" si="529"/>
        <v>0</v>
      </c>
      <c r="O1272" s="388">
        <f t="shared" si="529"/>
        <v>0</v>
      </c>
      <c r="P1272" s="392">
        <f t="shared" si="529"/>
        <v>0</v>
      </c>
      <c r="Q1272" s="396">
        <f t="shared" si="529"/>
        <v>0</v>
      </c>
      <c r="R1272" s="392">
        <f t="shared" si="529"/>
        <v>0</v>
      </c>
      <c r="S1272" s="392">
        <f t="shared" si="529"/>
        <v>0</v>
      </c>
      <c r="T1272" s="388">
        <f t="shared" si="529"/>
        <v>0</v>
      </c>
      <c r="U1272" s="392">
        <f t="shared" si="529"/>
        <v>0</v>
      </c>
      <c r="V1272" s="393">
        <f t="shared" si="529"/>
        <v>0</v>
      </c>
      <c r="W1272" s="37">
        <f>G1272-SUM(H1272:V1272)</f>
        <v>0</v>
      </c>
      <c r="Y1272"/>
    </row>
    <row r="1273" spans="1:25" x14ac:dyDescent="0.25">
      <c r="A1273" s="212"/>
      <c r="B1273" s="465"/>
      <c r="C1273" s="275"/>
      <c r="D1273" s="272" t="s">
        <v>94</v>
      </c>
      <c r="E1273" s="273"/>
      <c r="F1273" s="273"/>
      <c r="G1273" s="367">
        <f t="shared" ref="G1273:W1273" si="530">SUBTOTAL(9,G1274:G1275)</f>
        <v>0</v>
      </c>
      <c r="H1273" s="368">
        <f t="shared" si="530"/>
        <v>0</v>
      </c>
      <c r="I1273" s="369">
        <f t="shared" si="530"/>
        <v>0</v>
      </c>
      <c r="J1273" s="369">
        <f t="shared" si="530"/>
        <v>0</v>
      </c>
      <c r="K1273" s="370">
        <f t="shared" si="530"/>
        <v>0</v>
      </c>
      <c r="L1273" s="364">
        <f t="shared" si="530"/>
        <v>0</v>
      </c>
      <c r="M1273" s="364">
        <f t="shared" si="530"/>
        <v>0</v>
      </c>
      <c r="N1273" s="364">
        <f t="shared" si="530"/>
        <v>0</v>
      </c>
      <c r="O1273" s="364">
        <f t="shared" si="530"/>
        <v>0</v>
      </c>
      <c r="P1273" s="364">
        <f t="shared" si="530"/>
        <v>0</v>
      </c>
      <c r="Q1273" s="364">
        <f t="shared" si="530"/>
        <v>0</v>
      </c>
      <c r="R1273" s="364">
        <f t="shared" si="530"/>
        <v>0</v>
      </c>
      <c r="S1273" s="364">
        <f t="shared" si="530"/>
        <v>0</v>
      </c>
      <c r="T1273" s="364">
        <f t="shared" si="530"/>
        <v>0</v>
      </c>
      <c r="U1273" s="364">
        <f t="shared" si="530"/>
        <v>0</v>
      </c>
      <c r="V1273" s="364">
        <f t="shared" si="530"/>
        <v>0</v>
      </c>
      <c r="W1273" s="366">
        <f t="shared" si="530"/>
        <v>0</v>
      </c>
      <c r="Y1273"/>
    </row>
    <row r="1274" spans="1:25" outlineLevel="1" x14ac:dyDescent="0.25">
      <c r="A1274" s="212"/>
      <c r="B1274" s="465"/>
      <c r="C1274" s="272"/>
      <c r="D1274" s="272"/>
      <c r="E1274" s="273"/>
      <c r="F1274" s="274" t="s">
        <v>95</v>
      </c>
      <c r="G1274" s="394">
        <f t="shared" ref="G1274:V1274" si="531">G416</f>
        <v>0</v>
      </c>
      <c r="H1274" s="395">
        <f t="shared" si="531"/>
        <v>0</v>
      </c>
      <c r="I1274" s="389">
        <f t="shared" si="531"/>
        <v>0</v>
      </c>
      <c r="J1274" s="389">
        <f t="shared" si="531"/>
        <v>0</v>
      </c>
      <c r="K1274" s="390">
        <f t="shared" si="531"/>
        <v>0</v>
      </c>
      <c r="L1274" s="391">
        <f t="shared" si="531"/>
        <v>0</v>
      </c>
      <c r="M1274" s="396">
        <f t="shared" si="531"/>
        <v>0</v>
      </c>
      <c r="N1274" s="392">
        <f t="shared" si="531"/>
        <v>0</v>
      </c>
      <c r="O1274" s="388">
        <f t="shared" si="531"/>
        <v>0</v>
      </c>
      <c r="P1274" s="392">
        <f t="shared" si="531"/>
        <v>0</v>
      </c>
      <c r="Q1274" s="396">
        <f t="shared" si="531"/>
        <v>0</v>
      </c>
      <c r="R1274" s="392">
        <f t="shared" si="531"/>
        <v>0</v>
      </c>
      <c r="S1274" s="392">
        <f t="shared" si="531"/>
        <v>0</v>
      </c>
      <c r="T1274" s="388">
        <f t="shared" si="531"/>
        <v>0</v>
      </c>
      <c r="U1274" s="392">
        <f t="shared" si="531"/>
        <v>0</v>
      </c>
      <c r="V1274" s="393">
        <f t="shared" si="531"/>
        <v>0</v>
      </c>
      <c r="W1274" s="37">
        <f>G1274-SUM(H1274:V1274)</f>
        <v>0</v>
      </c>
      <c r="Y1274"/>
    </row>
    <row r="1275" spans="1:25" outlineLevel="1" x14ac:dyDescent="0.25">
      <c r="A1275" s="212"/>
      <c r="B1275" s="465"/>
      <c r="C1275" s="272"/>
      <c r="D1275" s="272"/>
      <c r="E1275" s="273"/>
      <c r="F1275" s="274" t="s">
        <v>96</v>
      </c>
      <c r="G1275" s="394">
        <f t="shared" ref="G1275:V1275" si="532">G417</f>
        <v>0</v>
      </c>
      <c r="H1275" s="395">
        <f t="shared" si="532"/>
        <v>0</v>
      </c>
      <c r="I1275" s="389">
        <f t="shared" si="532"/>
        <v>0</v>
      </c>
      <c r="J1275" s="389">
        <f t="shared" si="532"/>
        <v>0</v>
      </c>
      <c r="K1275" s="390">
        <f t="shared" si="532"/>
        <v>0</v>
      </c>
      <c r="L1275" s="391">
        <f t="shared" si="532"/>
        <v>0</v>
      </c>
      <c r="M1275" s="392">
        <f t="shared" si="532"/>
        <v>0</v>
      </c>
      <c r="N1275" s="412">
        <f t="shared" si="532"/>
        <v>0</v>
      </c>
      <c r="O1275" s="392">
        <f t="shared" si="532"/>
        <v>0</v>
      </c>
      <c r="P1275" s="392">
        <f t="shared" si="532"/>
        <v>0</v>
      </c>
      <c r="Q1275" s="392">
        <f t="shared" si="532"/>
        <v>0</v>
      </c>
      <c r="R1275" s="412">
        <f t="shared" si="532"/>
        <v>0</v>
      </c>
      <c r="S1275" s="412">
        <f t="shared" si="532"/>
        <v>0</v>
      </c>
      <c r="T1275" s="392">
        <f t="shared" si="532"/>
        <v>0</v>
      </c>
      <c r="U1275" s="392">
        <f t="shared" si="532"/>
        <v>0</v>
      </c>
      <c r="V1275" s="393">
        <f t="shared" si="532"/>
        <v>0</v>
      </c>
      <c r="W1275" s="37">
        <f>G1275-SUM(H1275:V1275)</f>
        <v>0</v>
      </c>
      <c r="Y1275"/>
    </row>
    <row r="1276" spans="1:25" x14ac:dyDescent="0.25">
      <c r="A1276" s="212"/>
      <c r="B1276" s="465"/>
      <c r="C1276" s="272" t="s">
        <v>259</v>
      </c>
      <c r="D1276" s="275"/>
      <c r="E1276" s="275"/>
      <c r="F1276" s="273"/>
      <c r="G1276" s="367"/>
      <c r="H1276" s="369"/>
      <c r="I1276" s="369"/>
      <c r="J1276" s="369"/>
      <c r="K1276" s="370"/>
      <c r="L1276" s="363"/>
      <c r="M1276" s="364"/>
      <c r="N1276" s="364"/>
      <c r="O1276" s="364"/>
      <c r="P1276" s="364"/>
      <c r="Q1276" s="364"/>
      <c r="R1276" s="364"/>
      <c r="S1276" s="364"/>
      <c r="T1276" s="364"/>
      <c r="U1276" s="364"/>
      <c r="V1276" s="365"/>
      <c r="W1276" s="366"/>
      <c r="Y1276"/>
    </row>
    <row r="1277" spans="1:25" x14ac:dyDescent="0.25">
      <c r="A1277" s="212"/>
      <c r="B1277" s="465"/>
      <c r="C1277" s="272"/>
      <c r="D1277" s="276" t="s">
        <v>20</v>
      </c>
      <c r="E1277" s="273"/>
      <c r="F1277" s="273"/>
      <c r="G1277" s="367"/>
      <c r="H1277" s="369"/>
      <c r="I1277" s="369"/>
      <c r="J1277" s="369"/>
      <c r="K1277" s="370"/>
      <c r="L1277" s="363"/>
      <c r="M1277" s="364"/>
      <c r="N1277" s="364"/>
      <c r="O1277" s="364"/>
      <c r="P1277" s="364"/>
      <c r="Q1277" s="364"/>
      <c r="R1277" s="364"/>
      <c r="S1277" s="364"/>
      <c r="T1277" s="364"/>
      <c r="U1277" s="364"/>
      <c r="V1277" s="365"/>
      <c r="W1277" s="366"/>
      <c r="Y1277"/>
    </row>
    <row r="1278" spans="1:25" x14ac:dyDescent="0.25">
      <c r="A1278" s="212"/>
      <c r="B1278" s="465"/>
      <c r="C1278" s="272"/>
      <c r="D1278" s="272"/>
      <c r="E1278" s="273" t="s">
        <v>21</v>
      </c>
      <c r="F1278" s="273"/>
      <c r="G1278" s="367">
        <f>SUBTOTAL(9,G1279:G1282)</f>
        <v>0</v>
      </c>
      <c r="H1278" s="368">
        <f>SUBTOTAL(9,H1279:H1282)</f>
        <v>0</v>
      </c>
      <c r="I1278" s="369"/>
      <c r="J1278" s="369"/>
      <c r="K1278" s="370"/>
      <c r="L1278" s="364"/>
      <c r="M1278" s="364"/>
      <c r="N1278" s="364"/>
      <c r="O1278" s="364"/>
      <c r="P1278" s="364"/>
      <c r="Q1278" s="364"/>
      <c r="R1278" s="364"/>
      <c r="S1278" s="364"/>
      <c r="T1278" s="364"/>
      <c r="U1278" s="364"/>
      <c r="V1278" s="365"/>
      <c r="W1278" s="366">
        <f>SUBTOTAL(9,W1279:W1282)</f>
        <v>0</v>
      </c>
      <c r="Y1278"/>
    </row>
    <row r="1279" spans="1:25" outlineLevel="1" x14ac:dyDescent="0.25">
      <c r="A1279" s="212"/>
      <c r="B1279" s="465"/>
      <c r="C1279" s="272"/>
      <c r="D1279" s="272"/>
      <c r="E1279" s="273"/>
      <c r="F1279" s="274" t="s">
        <v>22</v>
      </c>
      <c r="G1279" s="394">
        <f>G421</f>
        <v>0</v>
      </c>
      <c r="H1279" s="395">
        <f>G1279</f>
        <v>0</v>
      </c>
      <c r="I1279" s="369"/>
      <c r="J1279" s="369"/>
      <c r="K1279" s="370"/>
      <c r="L1279" s="364"/>
      <c r="M1279" s="364"/>
      <c r="N1279" s="364"/>
      <c r="O1279" s="364"/>
      <c r="P1279" s="364"/>
      <c r="Q1279" s="364"/>
      <c r="R1279" s="364"/>
      <c r="S1279" s="364"/>
      <c r="T1279" s="364"/>
      <c r="U1279" s="364"/>
      <c r="V1279" s="364"/>
      <c r="W1279" s="37">
        <f>G1279-SUM(H1279:V1279)</f>
        <v>0</v>
      </c>
      <c r="Y1279"/>
    </row>
    <row r="1280" spans="1:25" outlineLevel="1" x14ac:dyDescent="0.25">
      <c r="A1280" s="212"/>
      <c r="B1280" s="465"/>
      <c r="C1280" s="272"/>
      <c r="D1280" s="272"/>
      <c r="E1280" s="273"/>
      <c r="F1280" s="274" t="s">
        <v>23</v>
      </c>
      <c r="G1280" s="394">
        <f>G422</f>
        <v>0</v>
      </c>
      <c r="H1280" s="395">
        <f t="shared" ref="H1280:H1343" si="533">G1280</f>
        <v>0</v>
      </c>
      <c r="I1280" s="369"/>
      <c r="J1280" s="369"/>
      <c r="K1280" s="370"/>
      <c r="L1280" s="364"/>
      <c r="M1280" s="364"/>
      <c r="N1280" s="364"/>
      <c r="O1280" s="364"/>
      <c r="P1280" s="364"/>
      <c r="Q1280" s="364"/>
      <c r="R1280" s="364"/>
      <c r="S1280" s="364"/>
      <c r="T1280" s="364"/>
      <c r="U1280" s="364"/>
      <c r="V1280" s="364"/>
      <c r="W1280" s="37">
        <f>G1280-SUM(H1280:V1280)</f>
        <v>0</v>
      </c>
      <c r="Y1280"/>
    </row>
    <row r="1281" spans="1:25" outlineLevel="1" x14ac:dyDescent="0.25">
      <c r="A1281" s="212"/>
      <c r="B1281" s="465"/>
      <c r="C1281" s="272"/>
      <c r="D1281" s="272"/>
      <c r="E1281" s="273"/>
      <c r="F1281" s="274" t="s">
        <v>24</v>
      </c>
      <c r="G1281" s="394">
        <f>G423</f>
        <v>0</v>
      </c>
      <c r="H1281" s="395">
        <f t="shared" si="533"/>
        <v>0</v>
      </c>
      <c r="I1281" s="369"/>
      <c r="J1281" s="369"/>
      <c r="K1281" s="370"/>
      <c r="L1281" s="364"/>
      <c r="M1281" s="364"/>
      <c r="N1281" s="364"/>
      <c r="O1281" s="364"/>
      <c r="P1281" s="364"/>
      <c r="Q1281" s="364"/>
      <c r="R1281" s="364"/>
      <c r="S1281" s="364"/>
      <c r="T1281" s="364"/>
      <c r="U1281" s="364"/>
      <c r="V1281" s="364"/>
      <c r="W1281" s="37">
        <f>G1281-SUM(H1281:V1281)</f>
        <v>0</v>
      </c>
      <c r="Y1281"/>
    </row>
    <row r="1282" spans="1:25" outlineLevel="1" x14ac:dyDescent="0.25">
      <c r="A1282" s="212"/>
      <c r="B1282" s="465"/>
      <c r="C1282" s="272"/>
      <c r="D1282" s="272"/>
      <c r="E1282" s="273"/>
      <c r="F1282" s="274" t="s">
        <v>25</v>
      </c>
      <c r="G1282" s="394">
        <f>G424</f>
        <v>0</v>
      </c>
      <c r="H1282" s="395">
        <f t="shared" si="533"/>
        <v>0</v>
      </c>
      <c r="I1282" s="369"/>
      <c r="J1282" s="369"/>
      <c r="K1282" s="370"/>
      <c r="L1282" s="364"/>
      <c r="M1282" s="364"/>
      <c r="N1282" s="364"/>
      <c r="O1282" s="364"/>
      <c r="P1282" s="364"/>
      <c r="Q1282" s="364"/>
      <c r="R1282" s="364"/>
      <c r="S1282" s="364"/>
      <c r="T1282" s="364"/>
      <c r="U1282" s="364"/>
      <c r="V1282" s="364"/>
      <c r="W1282" s="37">
        <f>G1282-SUM(H1282:V1282)</f>
        <v>0</v>
      </c>
      <c r="Y1282"/>
    </row>
    <row r="1283" spans="1:25" x14ac:dyDescent="0.25">
      <c r="A1283" s="212"/>
      <c r="B1283" s="465"/>
      <c r="C1283" s="272"/>
      <c r="D1283" s="272"/>
      <c r="E1283" s="273" t="s">
        <v>26</v>
      </c>
      <c r="F1283" s="273"/>
      <c r="G1283" s="367">
        <f>SUBTOTAL(9,G1284:G1287)</f>
        <v>0</v>
      </c>
      <c r="H1283" s="368">
        <f>SUBTOTAL(9,H1284:H1287)</f>
        <v>0</v>
      </c>
      <c r="I1283" s="369"/>
      <c r="J1283" s="369"/>
      <c r="K1283" s="370"/>
      <c r="L1283" s="364"/>
      <c r="M1283" s="364"/>
      <c r="N1283" s="364"/>
      <c r="O1283" s="364"/>
      <c r="P1283" s="364"/>
      <c r="Q1283" s="364"/>
      <c r="R1283" s="364"/>
      <c r="S1283" s="364"/>
      <c r="T1283" s="364"/>
      <c r="U1283" s="364"/>
      <c r="V1283" s="364"/>
      <c r="W1283" s="366">
        <f>SUBTOTAL(9,W1284:W1287)</f>
        <v>0</v>
      </c>
      <c r="Y1283"/>
    </row>
    <row r="1284" spans="1:25" outlineLevel="1" x14ac:dyDescent="0.25">
      <c r="A1284" s="212"/>
      <c r="B1284" s="465"/>
      <c r="C1284" s="272"/>
      <c r="D1284" s="272"/>
      <c r="E1284" s="273"/>
      <c r="F1284" s="274" t="s">
        <v>27</v>
      </c>
      <c r="G1284" s="394">
        <f>G426</f>
        <v>0</v>
      </c>
      <c r="H1284" s="395">
        <f t="shared" si="533"/>
        <v>0</v>
      </c>
      <c r="I1284" s="369"/>
      <c r="J1284" s="369"/>
      <c r="K1284" s="370"/>
      <c r="L1284" s="364"/>
      <c r="M1284" s="364"/>
      <c r="N1284" s="364"/>
      <c r="O1284" s="364"/>
      <c r="P1284" s="364"/>
      <c r="Q1284" s="364"/>
      <c r="R1284" s="364"/>
      <c r="S1284" s="364"/>
      <c r="T1284" s="364"/>
      <c r="U1284" s="364"/>
      <c r="V1284" s="364"/>
      <c r="W1284" s="37">
        <f t="shared" ref="W1284:W1292" si="534">G1284-SUM(H1284:V1284)</f>
        <v>0</v>
      </c>
      <c r="Y1284"/>
    </row>
    <row r="1285" spans="1:25" outlineLevel="1" x14ac:dyDescent="0.25">
      <c r="A1285" s="212"/>
      <c r="B1285" s="465"/>
      <c r="C1285" s="272"/>
      <c r="D1285" s="272"/>
      <c r="E1285" s="273"/>
      <c r="F1285" s="274" t="s">
        <v>28</v>
      </c>
      <c r="G1285" s="394">
        <f>G427</f>
        <v>0</v>
      </c>
      <c r="H1285" s="395">
        <f t="shared" si="533"/>
        <v>0</v>
      </c>
      <c r="I1285" s="369"/>
      <c r="J1285" s="369"/>
      <c r="K1285" s="370"/>
      <c r="L1285" s="364"/>
      <c r="M1285" s="364"/>
      <c r="N1285" s="364"/>
      <c r="O1285" s="364"/>
      <c r="P1285" s="364"/>
      <c r="Q1285" s="364"/>
      <c r="R1285" s="364"/>
      <c r="S1285" s="364"/>
      <c r="T1285" s="364"/>
      <c r="U1285" s="364"/>
      <c r="V1285" s="364"/>
      <c r="W1285" s="37">
        <f t="shared" si="534"/>
        <v>0</v>
      </c>
      <c r="Y1285"/>
    </row>
    <row r="1286" spans="1:25" outlineLevel="1" x14ac:dyDescent="0.25">
      <c r="A1286" s="212"/>
      <c r="B1286" s="465"/>
      <c r="C1286" s="272"/>
      <c r="D1286" s="272"/>
      <c r="E1286" s="273"/>
      <c r="F1286" s="274" t="s">
        <v>29</v>
      </c>
      <c r="G1286" s="394">
        <f>G428</f>
        <v>0</v>
      </c>
      <c r="H1286" s="395">
        <f t="shared" si="533"/>
        <v>0</v>
      </c>
      <c r="I1286" s="369"/>
      <c r="J1286" s="369"/>
      <c r="K1286" s="370"/>
      <c r="L1286" s="364"/>
      <c r="M1286" s="364"/>
      <c r="N1286" s="364"/>
      <c r="O1286" s="364"/>
      <c r="P1286" s="364"/>
      <c r="Q1286" s="364"/>
      <c r="R1286" s="364"/>
      <c r="S1286" s="364"/>
      <c r="T1286" s="364"/>
      <c r="U1286" s="364"/>
      <c r="V1286" s="364"/>
      <c r="W1286" s="37">
        <f t="shared" si="534"/>
        <v>0</v>
      </c>
      <c r="Y1286"/>
    </row>
    <row r="1287" spans="1:25" outlineLevel="1" x14ac:dyDescent="0.25">
      <c r="A1287" s="212"/>
      <c r="B1287" s="465"/>
      <c r="C1287" s="272"/>
      <c r="D1287" s="272"/>
      <c r="E1287" s="273"/>
      <c r="F1287" s="274" t="s">
        <v>30</v>
      </c>
      <c r="G1287" s="394">
        <f>G429</f>
        <v>0</v>
      </c>
      <c r="H1287" s="395">
        <f t="shared" si="533"/>
        <v>0</v>
      </c>
      <c r="I1287" s="369"/>
      <c r="J1287" s="369"/>
      <c r="K1287" s="370"/>
      <c r="L1287" s="364"/>
      <c r="M1287" s="364"/>
      <c r="N1287" s="364"/>
      <c r="O1287" s="364"/>
      <c r="P1287" s="364"/>
      <c r="Q1287" s="364"/>
      <c r="R1287" s="364"/>
      <c r="S1287" s="364"/>
      <c r="T1287" s="364"/>
      <c r="U1287" s="364"/>
      <c r="V1287" s="364"/>
      <c r="W1287" s="37">
        <f t="shared" si="534"/>
        <v>0</v>
      </c>
      <c r="Y1287"/>
    </row>
    <row r="1288" spans="1:25" x14ac:dyDescent="0.25">
      <c r="A1288" s="212"/>
      <c r="B1288" s="465"/>
      <c r="C1288" s="272"/>
      <c r="D1288" s="272"/>
      <c r="E1288" s="273" t="s">
        <v>31</v>
      </c>
      <c r="F1288" s="273"/>
      <c r="G1288" s="367">
        <f>SUBTOTAL(9,G1289:G1292)</f>
        <v>0</v>
      </c>
      <c r="H1288" s="368">
        <f>SUBTOTAL(9,H1289:H1292)</f>
        <v>0</v>
      </c>
      <c r="I1288" s="369"/>
      <c r="J1288" s="369"/>
      <c r="K1288" s="370"/>
      <c r="L1288" s="364"/>
      <c r="M1288" s="364"/>
      <c r="N1288" s="364"/>
      <c r="O1288" s="364"/>
      <c r="P1288" s="364"/>
      <c r="Q1288" s="364"/>
      <c r="R1288" s="364"/>
      <c r="S1288" s="364"/>
      <c r="T1288" s="364"/>
      <c r="U1288" s="364"/>
      <c r="V1288" s="364"/>
      <c r="W1288" s="366">
        <f>SUBTOTAL(9,W1289:W1292)</f>
        <v>0</v>
      </c>
      <c r="Y1288"/>
    </row>
    <row r="1289" spans="1:25" outlineLevel="1" x14ac:dyDescent="0.25">
      <c r="A1289" s="212"/>
      <c r="B1289" s="465"/>
      <c r="C1289" s="272"/>
      <c r="D1289" s="272"/>
      <c r="E1289" s="273"/>
      <c r="F1289" s="274" t="s">
        <v>32</v>
      </c>
      <c r="G1289" s="394">
        <f>G431</f>
        <v>0</v>
      </c>
      <c r="H1289" s="395">
        <f t="shared" si="533"/>
        <v>0</v>
      </c>
      <c r="I1289" s="369"/>
      <c r="J1289" s="369"/>
      <c r="K1289" s="370"/>
      <c r="L1289" s="364"/>
      <c r="M1289" s="364"/>
      <c r="N1289" s="364"/>
      <c r="O1289" s="364"/>
      <c r="P1289" s="364"/>
      <c r="Q1289" s="364"/>
      <c r="R1289" s="364"/>
      <c r="S1289" s="364"/>
      <c r="T1289" s="364"/>
      <c r="U1289" s="364"/>
      <c r="V1289" s="364"/>
      <c r="W1289" s="37">
        <f t="shared" si="534"/>
        <v>0</v>
      </c>
      <c r="Y1289"/>
    </row>
    <row r="1290" spans="1:25" outlineLevel="1" x14ac:dyDescent="0.25">
      <c r="A1290" s="212"/>
      <c r="B1290" s="465"/>
      <c r="C1290" s="272"/>
      <c r="D1290" s="272"/>
      <c r="E1290" s="273"/>
      <c r="F1290" s="274" t="s">
        <v>33</v>
      </c>
      <c r="G1290" s="394">
        <f>G432</f>
        <v>0</v>
      </c>
      <c r="H1290" s="395">
        <f t="shared" si="533"/>
        <v>0</v>
      </c>
      <c r="I1290" s="369"/>
      <c r="J1290" s="369"/>
      <c r="K1290" s="370"/>
      <c r="L1290" s="364"/>
      <c r="M1290" s="364"/>
      <c r="N1290" s="364"/>
      <c r="O1290" s="364"/>
      <c r="P1290" s="364"/>
      <c r="Q1290" s="364"/>
      <c r="R1290" s="364"/>
      <c r="S1290" s="364"/>
      <c r="T1290" s="364"/>
      <c r="U1290" s="364"/>
      <c r="V1290" s="364"/>
      <c r="W1290" s="37">
        <f t="shared" si="534"/>
        <v>0</v>
      </c>
      <c r="Y1290"/>
    </row>
    <row r="1291" spans="1:25" outlineLevel="1" x14ac:dyDescent="0.25">
      <c r="A1291" s="212"/>
      <c r="B1291" s="465"/>
      <c r="C1291" s="272"/>
      <c r="D1291" s="272"/>
      <c r="E1291" s="273"/>
      <c r="F1291" s="274" t="s">
        <v>34</v>
      </c>
      <c r="G1291" s="394">
        <f>G433</f>
        <v>0</v>
      </c>
      <c r="H1291" s="395">
        <f t="shared" si="533"/>
        <v>0</v>
      </c>
      <c r="I1291" s="369"/>
      <c r="J1291" s="369"/>
      <c r="K1291" s="370"/>
      <c r="L1291" s="364"/>
      <c r="M1291" s="364"/>
      <c r="N1291" s="364"/>
      <c r="O1291" s="364"/>
      <c r="P1291" s="364"/>
      <c r="Q1291" s="364"/>
      <c r="R1291" s="364"/>
      <c r="S1291" s="364"/>
      <c r="T1291" s="364"/>
      <c r="U1291" s="364"/>
      <c r="V1291" s="364"/>
      <c r="W1291" s="37">
        <f t="shared" si="534"/>
        <v>0</v>
      </c>
      <c r="Y1291"/>
    </row>
    <row r="1292" spans="1:25" outlineLevel="1" x14ac:dyDescent="0.25">
      <c r="A1292" s="212"/>
      <c r="B1292" s="465"/>
      <c r="C1292" s="272"/>
      <c r="D1292" s="272"/>
      <c r="E1292" s="273"/>
      <c r="F1292" s="274" t="s">
        <v>35</v>
      </c>
      <c r="G1292" s="394">
        <f>G434</f>
        <v>0</v>
      </c>
      <c r="H1292" s="395">
        <f t="shared" si="533"/>
        <v>0</v>
      </c>
      <c r="I1292" s="369"/>
      <c r="J1292" s="369"/>
      <c r="K1292" s="370"/>
      <c r="L1292" s="364"/>
      <c r="M1292" s="364"/>
      <c r="N1292" s="364"/>
      <c r="O1292" s="364"/>
      <c r="P1292" s="364"/>
      <c r="Q1292" s="364"/>
      <c r="R1292" s="364"/>
      <c r="S1292" s="364"/>
      <c r="T1292" s="364"/>
      <c r="U1292" s="364"/>
      <c r="V1292" s="364"/>
      <c r="W1292" s="37">
        <f t="shared" si="534"/>
        <v>0</v>
      </c>
      <c r="Y1292"/>
    </row>
    <row r="1293" spans="1:25" x14ac:dyDescent="0.25">
      <c r="A1293" s="212"/>
      <c r="B1293" s="465"/>
      <c r="C1293" s="272"/>
      <c r="D1293" s="272" t="s">
        <v>36</v>
      </c>
      <c r="E1293" s="273"/>
      <c r="F1293" s="273"/>
      <c r="G1293" s="367"/>
      <c r="H1293" s="369"/>
      <c r="I1293" s="369"/>
      <c r="J1293" s="369"/>
      <c r="K1293" s="370"/>
      <c r="L1293" s="364"/>
      <c r="M1293" s="364"/>
      <c r="N1293" s="364"/>
      <c r="O1293" s="364"/>
      <c r="P1293" s="364"/>
      <c r="Q1293" s="364"/>
      <c r="R1293" s="364"/>
      <c r="S1293" s="364"/>
      <c r="T1293" s="364"/>
      <c r="U1293" s="364"/>
      <c r="V1293" s="364"/>
      <c r="W1293" s="366"/>
      <c r="Y1293"/>
    </row>
    <row r="1294" spans="1:25" x14ac:dyDescent="0.25">
      <c r="A1294" s="212"/>
      <c r="B1294" s="465"/>
      <c r="C1294" s="272"/>
      <c r="D1294" s="272"/>
      <c r="E1294" s="275" t="s">
        <v>37</v>
      </c>
      <c r="F1294" s="273"/>
      <c r="G1294" s="367">
        <f>SUBTOTAL(9,G1295:G1297)</f>
        <v>0</v>
      </c>
      <c r="H1294" s="368">
        <f>SUBTOTAL(9,H1295:H1297)</f>
        <v>0</v>
      </c>
      <c r="I1294" s="369"/>
      <c r="J1294" s="369"/>
      <c r="K1294" s="370"/>
      <c r="L1294" s="364"/>
      <c r="M1294" s="364"/>
      <c r="N1294" s="364"/>
      <c r="O1294" s="364"/>
      <c r="P1294" s="364"/>
      <c r="Q1294" s="364"/>
      <c r="R1294" s="364"/>
      <c r="S1294" s="364"/>
      <c r="T1294" s="364"/>
      <c r="U1294" s="364"/>
      <c r="V1294" s="364"/>
      <c r="W1294" s="366">
        <f>SUBTOTAL(9,W1295:W1297)</f>
        <v>0</v>
      </c>
      <c r="Y1294"/>
    </row>
    <row r="1295" spans="1:25" outlineLevel="1" x14ac:dyDescent="0.25">
      <c r="A1295" s="212"/>
      <c r="B1295" s="465"/>
      <c r="C1295" s="272"/>
      <c r="D1295" s="272"/>
      <c r="E1295" s="275"/>
      <c r="F1295" s="274" t="s">
        <v>38</v>
      </c>
      <c r="G1295" s="394">
        <f>G437</f>
        <v>0</v>
      </c>
      <c r="H1295" s="395">
        <f t="shared" si="533"/>
        <v>0</v>
      </c>
      <c r="I1295" s="369"/>
      <c r="J1295" s="369"/>
      <c r="K1295" s="370"/>
      <c r="L1295" s="364"/>
      <c r="M1295" s="364"/>
      <c r="N1295" s="364"/>
      <c r="O1295" s="364"/>
      <c r="P1295" s="364"/>
      <c r="Q1295" s="364"/>
      <c r="R1295" s="364"/>
      <c r="S1295" s="364"/>
      <c r="T1295" s="364"/>
      <c r="U1295" s="364"/>
      <c r="V1295" s="364"/>
      <c r="W1295" s="37">
        <f>G1295-SUM(H1295:V1295)</f>
        <v>0</v>
      </c>
      <c r="Y1295"/>
    </row>
    <row r="1296" spans="1:25" outlineLevel="1" x14ac:dyDescent="0.25">
      <c r="A1296" s="212"/>
      <c r="B1296" s="465"/>
      <c r="C1296" s="272"/>
      <c r="D1296" s="272"/>
      <c r="E1296" s="273"/>
      <c r="F1296" s="274" t="s">
        <v>39</v>
      </c>
      <c r="G1296" s="394">
        <f>G438</f>
        <v>0</v>
      </c>
      <c r="H1296" s="395">
        <f t="shared" si="533"/>
        <v>0</v>
      </c>
      <c r="I1296" s="369"/>
      <c r="J1296" s="369"/>
      <c r="K1296" s="370"/>
      <c r="L1296" s="364"/>
      <c r="M1296" s="364"/>
      <c r="N1296" s="364"/>
      <c r="O1296" s="364"/>
      <c r="P1296" s="364"/>
      <c r="Q1296" s="364"/>
      <c r="R1296" s="364"/>
      <c r="S1296" s="364"/>
      <c r="T1296" s="364"/>
      <c r="U1296" s="364"/>
      <c r="V1296" s="364"/>
      <c r="W1296" s="37">
        <f>G1296-SUM(H1296:V1296)</f>
        <v>0</v>
      </c>
      <c r="Y1296"/>
    </row>
    <row r="1297" spans="1:25" outlineLevel="1" x14ac:dyDescent="0.25">
      <c r="A1297" s="212"/>
      <c r="B1297" s="465"/>
      <c r="C1297" s="272"/>
      <c r="D1297" s="272"/>
      <c r="E1297" s="273"/>
      <c r="F1297" s="274" t="s">
        <v>40</v>
      </c>
      <c r="G1297" s="394">
        <f>G439</f>
        <v>0</v>
      </c>
      <c r="H1297" s="395">
        <f t="shared" si="533"/>
        <v>0</v>
      </c>
      <c r="I1297" s="369"/>
      <c r="J1297" s="369"/>
      <c r="K1297" s="370"/>
      <c r="L1297" s="364"/>
      <c r="M1297" s="364"/>
      <c r="N1297" s="364"/>
      <c r="O1297" s="364"/>
      <c r="P1297" s="364"/>
      <c r="Q1297" s="364"/>
      <c r="R1297" s="364"/>
      <c r="S1297" s="364"/>
      <c r="T1297" s="364"/>
      <c r="U1297" s="364"/>
      <c r="V1297" s="364"/>
      <c r="W1297" s="37">
        <f>G1297-SUM(H1297:V1297)</f>
        <v>0</v>
      </c>
      <c r="Y1297"/>
    </row>
    <row r="1298" spans="1:25" x14ac:dyDescent="0.25">
      <c r="A1298" s="212"/>
      <c r="B1298" s="465"/>
      <c r="C1298" s="272"/>
      <c r="D1298" s="272"/>
      <c r="E1298" s="273" t="s">
        <v>41</v>
      </c>
      <c r="F1298" s="273"/>
      <c r="G1298" s="367">
        <f>SUBTOTAL(9,G1299:G1301)</f>
        <v>0</v>
      </c>
      <c r="H1298" s="368">
        <f>SUBTOTAL(9,H1299:H1301)</f>
        <v>0</v>
      </c>
      <c r="I1298" s="369"/>
      <c r="J1298" s="369"/>
      <c r="K1298" s="370"/>
      <c r="L1298" s="364"/>
      <c r="M1298" s="364"/>
      <c r="N1298" s="364"/>
      <c r="O1298" s="364"/>
      <c r="P1298" s="364"/>
      <c r="Q1298" s="364"/>
      <c r="R1298" s="364"/>
      <c r="S1298" s="364"/>
      <c r="T1298" s="364"/>
      <c r="U1298" s="364"/>
      <c r="V1298" s="364"/>
      <c r="W1298" s="366">
        <f>SUBTOTAL(9,W1299:W1301)</f>
        <v>0</v>
      </c>
      <c r="Y1298"/>
    </row>
    <row r="1299" spans="1:25" outlineLevel="1" x14ac:dyDescent="0.25">
      <c r="A1299" s="212"/>
      <c r="B1299" s="465"/>
      <c r="C1299" s="272"/>
      <c r="D1299" s="272"/>
      <c r="E1299" s="273"/>
      <c r="F1299" s="274" t="s">
        <v>42</v>
      </c>
      <c r="G1299" s="394">
        <f>G441</f>
        <v>0</v>
      </c>
      <c r="H1299" s="395">
        <f t="shared" si="533"/>
        <v>0</v>
      </c>
      <c r="I1299" s="369"/>
      <c r="J1299" s="369"/>
      <c r="K1299" s="370"/>
      <c r="L1299" s="364"/>
      <c r="M1299" s="364"/>
      <c r="N1299" s="364"/>
      <c r="O1299" s="364"/>
      <c r="P1299" s="364"/>
      <c r="Q1299" s="364"/>
      <c r="R1299" s="364"/>
      <c r="S1299" s="364"/>
      <c r="T1299" s="364"/>
      <c r="U1299" s="364"/>
      <c r="V1299" s="364"/>
      <c r="W1299" s="37">
        <f>G1299-SUM(H1299:V1299)</f>
        <v>0</v>
      </c>
      <c r="Y1299"/>
    </row>
    <row r="1300" spans="1:25" outlineLevel="1" x14ac:dyDescent="0.25">
      <c r="A1300" s="212"/>
      <c r="B1300" s="465"/>
      <c r="C1300" s="272"/>
      <c r="D1300" s="272"/>
      <c r="E1300" s="273"/>
      <c r="F1300" s="274" t="s">
        <v>43</v>
      </c>
      <c r="G1300" s="394">
        <f>G442</f>
        <v>0</v>
      </c>
      <c r="H1300" s="395">
        <f t="shared" si="533"/>
        <v>0</v>
      </c>
      <c r="I1300" s="369"/>
      <c r="J1300" s="369"/>
      <c r="K1300" s="370"/>
      <c r="L1300" s="364"/>
      <c r="M1300" s="364"/>
      <c r="N1300" s="364"/>
      <c r="O1300" s="364"/>
      <c r="P1300" s="364"/>
      <c r="Q1300" s="364"/>
      <c r="R1300" s="364"/>
      <c r="S1300" s="364"/>
      <c r="T1300" s="364"/>
      <c r="U1300" s="364"/>
      <c r="V1300" s="364"/>
      <c r="W1300" s="37">
        <f>G1300-SUM(H1300:V1300)</f>
        <v>0</v>
      </c>
      <c r="Y1300"/>
    </row>
    <row r="1301" spans="1:25" outlineLevel="1" x14ac:dyDescent="0.25">
      <c r="A1301" s="212"/>
      <c r="B1301" s="465"/>
      <c r="C1301" s="272"/>
      <c r="D1301" s="272"/>
      <c r="E1301" s="273"/>
      <c r="F1301" s="274" t="s">
        <v>44</v>
      </c>
      <c r="G1301" s="394">
        <f>G443</f>
        <v>0</v>
      </c>
      <c r="H1301" s="395">
        <f t="shared" si="533"/>
        <v>0</v>
      </c>
      <c r="I1301" s="369"/>
      <c r="J1301" s="369"/>
      <c r="K1301" s="370"/>
      <c r="L1301" s="364"/>
      <c r="M1301" s="364"/>
      <c r="N1301" s="364"/>
      <c r="O1301" s="364"/>
      <c r="P1301" s="364"/>
      <c r="Q1301" s="364"/>
      <c r="R1301" s="364"/>
      <c r="S1301" s="364"/>
      <c r="T1301" s="364"/>
      <c r="U1301" s="364"/>
      <c r="V1301" s="364"/>
      <c r="W1301" s="37">
        <f>G1301-SUM(H1301:V1301)</f>
        <v>0</v>
      </c>
      <c r="Y1301"/>
    </row>
    <row r="1302" spans="1:25" x14ac:dyDescent="0.25">
      <c r="A1302" s="212"/>
      <c r="B1302" s="465"/>
      <c r="C1302" s="272"/>
      <c r="D1302" s="272"/>
      <c r="E1302" s="273" t="s">
        <v>45</v>
      </c>
      <c r="F1302" s="273"/>
      <c r="G1302" s="367">
        <f>SUBTOTAL(9,G1303:G1305)</f>
        <v>0</v>
      </c>
      <c r="H1302" s="368">
        <f>SUBTOTAL(9,H1303:H1305)</f>
        <v>0</v>
      </c>
      <c r="I1302" s="369"/>
      <c r="J1302" s="369"/>
      <c r="K1302" s="370"/>
      <c r="L1302" s="364"/>
      <c r="M1302" s="364"/>
      <c r="N1302" s="364"/>
      <c r="O1302" s="364"/>
      <c r="P1302" s="364"/>
      <c r="Q1302" s="364"/>
      <c r="R1302" s="364"/>
      <c r="S1302" s="364"/>
      <c r="T1302" s="364"/>
      <c r="U1302" s="364"/>
      <c r="V1302" s="364"/>
      <c r="W1302" s="366">
        <f>SUBTOTAL(9,W1303:W1305)</f>
        <v>0</v>
      </c>
      <c r="Y1302"/>
    </row>
    <row r="1303" spans="1:25" outlineLevel="1" x14ac:dyDescent="0.25">
      <c r="A1303" s="212"/>
      <c r="B1303" s="465"/>
      <c r="C1303" s="272"/>
      <c r="D1303" s="272"/>
      <c r="E1303" s="273"/>
      <c r="F1303" s="274" t="s">
        <v>46</v>
      </c>
      <c r="G1303" s="394">
        <f>G445</f>
        <v>0</v>
      </c>
      <c r="H1303" s="395">
        <f t="shared" si="533"/>
        <v>0</v>
      </c>
      <c r="I1303" s="369"/>
      <c r="J1303" s="369"/>
      <c r="K1303" s="370"/>
      <c r="L1303" s="364"/>
      <c r="M1303" s="364"/>
      <c r="N1303" s="364"/>
      <c r="O1303" s="364"/>
      <c r="P1303" s="364"/>
      <c r="Q1303" s="364"/>
      <c r="R1303" s="364"/>
      <c r="S1303" s="364"/>
      <c r="T1303" s="364"/>
      <c r="U1303" s="364"/>
      <c r="V1303" s="364"/>
      <c r="W1303" s="37">
        <f>G1303-SUM(H1303:V1303)</f>
        <v>0</v>
      </c>
      <c r="Y1303"/>
    </row>
    <row r="1304" spans="1:25" outlineLevel="1" x14ac:dyDescent="0.25">
      <c r="A1304" s="212"/>
      <c r="B1304" s="465"/>
      <c r="C1304" s="272"/>
      <c r="D1304" s="272"/>
      <c r="E1304" s="273"/>
      <c r="F1304" s="274" t="s">
        <v>47</v>
      </c>
      <c r="G1304" s="394">
        <f>G446</f>
        <v>0</v>
      </c>
      <c r="H1304" s="395">
        <f t="shared" si="533"/>
        <v>0</v>
      </c>
      <c r="I1304" s="369"/>
      <c r="J1304" s="369"/>
      <c r="K1304" s="370"/>
      <c r="L1304" s="364"/>
      <c r="M1304" s="364"/>
      <c r="N1304" s="364"/>
      <c r="O1304" s="364"/>
      <c r="P1304" s="364"/>
      <c r="Q1304" s="364"/>
      <c r="R1304" s="364"/>
      <c r="S1304" s="364"/>
      <c r="T1304" s="364"/>
      <c r="U1304" s="364"/>
      <c r="V1304" s="364"/>
      <c r="W1304" s="37">
        <f>G1304-SUM(H1304:V1304)</f>
        <v>0</v>
      </c>
      <c r="Y1304"/>
    </row>
    <row r="1305" spans="1:25" outlineLevel="1" x14ac:dyDescent="0.25">
      <c r="A1305" s="212"/>
      <c r="B1305" s="465"/>
      <c r="C1305" s="272"/>
      <c r="D1305" s="272"/>
      <c r="E1305" s="273"/>
      <c r="F1305" s="274" t="s">
        <v>48</v>
      </c>
      <c r="G1305" s="394">
        <f>G447</f>
        <v>0</v>
      </c>
      <c r="H1305" s="395">
        <f t="shared" si="533"/>
        <v>0</v>
      </c>
      <c r="I1305" s="369"/>
      <c r="J1305" s="369"/>
      <c r="K1305" s="370"/>
      <c r="L1305" s="364"/>
      <c r="M1305" s="364"/>
      <c r="N1305" s="364"/>
      <c r="O1305" s="364"/>
      <c r="P1305" s="364"/>
      <c r="Q1305" s="364"/>
      <c r="R1305" s="364"/>
      <c r="S1305" s="364"/>
      <c r="T1305" s="364"/>
      <c r="U1305" s="364"/>
      <c r="V1305" s="364"/>
      <c r="W1305" s="37">
        <f>G1305-SUM(H1305:V1305)</f>
        <v>0</v>
      </c>
      <c r="Y1305"/>
    </row>
    <row r="1306" spans="1:25" x14ac:dyDescent="0.25">
      <c r="A1306" s="212"/>
      <c r="B1306" s="465"/>
      <c r="C1306" s="272"/>
      <c r="D1306" s="272" t="s">
        <v>49</v>
      </c>
      <c r="E1306" s="273"/>
      <c r="F1306" s="273"/>
      <c r="G1306" s="367"/>
      <c r="H1306" s="369"/>
      <c r="I1306" s="369"/>
      <c r="J1306" s="369"/>
      <c r="K1306" s="370"/>
      <c r="L1306" s="364"/>
      <c r="M1306" s="364"/>
      <c r="N1306" s="364"/>
      <c r="O1306" s="364"/>
      <c r="P1306" s="364"/>
      <c r="Q1306" s="364"/>
      <c r="R1306" s="364"/>
      <c r="S1306" s="364"/>
      <c r="T1306" s="364"/>
      <c r="U1306" s="364"/>
      <c r="V1306" s="364"/>
      <c r="W1306" s="366"/>
      <c r="Y1306"/>
    </row>
    <row r="1307" spans="1:25" x14ac:dyDescent="0.25">
      <c r="A1307" s="212"/>
      <c r="B1307" s="465"/>
      <c r="C1307" s="272"/>
      <c r="D1307" s="272"/>
      <c r="E1307" s="273" t="s">
        <v>50</v>
      </c>
      <c r="F1307" s="273"/>
      <c r="G1307" s="367">
        <f>SUBTOTAL(9,G1308:G1309)</f>
        <v>0</v>
      </c>
      <c r="H1307" s="368">
        <f>SUBTOTAL(9,H1308:H1309)</f>
        <v>0</v>
      </c>
      <c r="I1307" s="369"/>
      <c r="J1307" s="369"/>
      <c r="K1307" s="370"/>
      <c r="L1307" s="364"/>
      <c r="M1307" s="364"/>
      <c r="N1307" s="364"/>
      <c r="O1307" s="364"/>
      <c r="P1307" s="364"/>
      <c r="Q1307" s="364"/>
      <c r="R1307" s="364"/>
      <c r="S1307" s="364"/>
      <c r="T1307" s="364"/>
      <c r="U1307" s="364"/>
      <c r="V1307" s="364"/>
      <c r="W1307" s="366">
        <f>SUBTOTAL(9,W1308:W1309)</f>
        <v>0</v>
      </c>
      <c r="Y1307"/>
    </row>
    <row r="1308" spans="1:25" outlineLevel="1" x14ac:dyDescent="0.25">
      <c r="A1308" s="212"/>
      <c r="B1308" s="465"/>
      <c r="C1308" s="272"/>
      <c r="D1308" s="272"/>
      <c r="E1308" s="273"/>
      <c r="F1308" s="274" t="s">
        <v>51</v>
      </c>
      <c r="G1308" s="394">
        <f>G450</f>
        <v>0</v>
      </c>
      <c r="H1308" s="395">
        <f t="shared" si="533"/>
        <v>0</v>
      </c>
      <c r="I1308" s="369"/>
      <c r="J1308" s="369"/>
      <c r="K1308" s="370"/>
      <c r="L1308" s="364"/>
      <c r="M1308" s="364"/>
      <c r="N1308" s="364"/>
      <c r="O1308" s="364"/>
      <c r="P1308" s="364"/>
      <c r="Q1308" s="364"/>
      <c r="R1308" s="364"/>
      <c r="S1308" s="364"/>
      <c r="T1308" s="364"/>
      <c r="U1308" s="364"/>
      <c r="V1308" s="364"/>
      <c r="W1308" s="37">
        <f>G1308-SUM(H1308:V1308)</f>
        <v>0</v>
      </c>
      <c r="Y1308"/>
    </row>
    <row r="1309" spans="1:25" outlineLevel="1" x14ac:dyDescent="0.25">
      <c r="A1309" s="212"/>
      <c r="B1309" s="465"/>
      <c r="C1309" s="272"/>
      <c r="D1309" s="272"/>
      <c r="E1309" s="273"/>
      <c r="F1309" s="274" t="s">
        <v>52</v>
      </c>
      <c r="G1309" s="394">
        <f>G451</f>
        <v>0</v>
      </c>
      <c r="H1309" s="395">
        <f t="shared" si="533"/>
        <v>0</v>
      </c>
      <c r="I1309" s="369"/>
      <c r="J1309" s="369"/>
      <c r="K1309" s="370"/>
      <c r="L1309" s="364"/>
      <c r="M1309" s="364"/>
      <c r="N1309" s="364"/>
      <c r="O1309" s="364"/>
      <c r="P1309" s="364"/>
      <c r="Q1309" s="364"/>
      <c r="R1309" s="364"/>
      <c r="S1309" s="364"/>
      <c r="T1309" s="364"/>
      <c r="U1309" s="364"/>
      <c r="V1309" s="364"/>
      <c r="W1309" s="37">
        <f>G1309-SUM(H1309:V1309)</f>
        <v>0</v>
      </c>
      <c r="Y1309"/>
    </row>
    <row r="1310" spans="1:25" x14ac:dyDescent="0.25">
      <c r="A1310" s="212"/>
      <c r="B1310" s="465"/>
      <c r="C1310" s="272"/>
      <c r="D1310" s="272"/>
      <c r="E1310" s="273" t="s">
        <v>53</v>
      </c>
      <c r="F1310" s="273"/>
      <c r="G1310" s="367">
        <f>SUBTOTAL(9,G1311:G1313)</f>
        <v>0</v>
      </c>
      <c r="H1310" s="368">
        <f>SUBTOTAL(9,H1311:H1313)</f>
        <v>0</v>
      </c>
      <c r="I1310" s="369"/>
      <c r="J1310" s="369"/>
      <c r="K1310" s="370"/>
      <c r="L1310" s="364"/>
      <c r="M1310" s="364"/>
      <c r="N1310" s="364"/>
      <c r="O1310" s="364"/>
      <c r="P1310" s="364"/>
      <c r="Q1310" s="364"/>
      <c r="R1310" s="364"/>
      <c r="S1310" s="364"/>
      <c r="T1310" s="364"/>
      <c r="U1310" s="364"/>
      <c r="V1310" s="364"/>
      <c r="W1310" s="366">
        <f>SUBTOTAL(9,W1311:W1313)</f>
        <v>0</v>
      </c>
      <c r="Y1310"/>
    </row>
    <row r="1311" spans="1:25" outlineLevel="1" x14ac:dyDescent="0.25">
      <c r="A1311" s="212"/>
      <c r="B1311" s="465"/>
      <c r="C1311" s="272"/>
      <c r="D1311" s="272"/>
      <c r="E1311" s="273"/>
      <c r="F1311" s="274" t="s">
        <v>54</v>
      </c>
      <c r="G1311" s="394">
        <f>G453</f>
        <v>0</v>
      </c>
      <c r="H1311" s="395">
        <f t="shared" si="533"/>
        <v>0</v>
      </c>
      <c r="I1311" s="369"/>
      <c r="J1311" s="369"/>
      <c r="K1311" s="370"/>
      <c r="L1311" s="364"/>
      <c r="M1311" s="364"/>
      <c r="N1311" s="364"/>
      <c r="O1311" s="364"/>
      <c r="P1311" s="364"/>
      <c r="Q1311" s="364"/>
      <c r="R1311" s="364"/>
      <c r="S1311" s="364"/>
      <c r="T1311" s="364"/>
      <c r="U1311" s="364"/>
      <c r="V1311" s="364"/>
      <c r="W1311" s="37">
        <f>G1311-SUM(H1311:V1311)</f>
        <v>0</v>
      </c>
      <c r="Y1311"/>
    </row>
    <row r="1312" spans="1:25" outlineLevel="1" x14ac:dyDescent="0.25">
      <c r="A1312" s="212"/>
      <c r="B1312" s="465"/>
      <c r="C1312" s="272"/>
      <c r="D1312" s="272"/>
      <c r="E1312" s="273"/>
      <c r="F1312" s="274" t="s">
        <v>55</v>
      </c>
      <c r="G1312" s="394">
        <f>G454</f>
        <v>0</v>
      </c>
      <c r="H1312" s="395">
        <f t="shared" si="533"/>
        <v>0</v>
      </c>
      <c r="I1312" s="369"/>
      <c r="J1312" s="369"/>
      <c r="K1312" s="370"/>
      <c r="L1312" s="364"/>
      <c r="M1312" s="364"/>
      <c r="N1312" s="364"/>
      <c r="O1312" s="364"/>
      <c r="P1312" s="364"/>
      <c r="Q1312" s="364"/>
      <c r="R1312" s="364"/>
      <c r="S1312" s="364"/>
      <c r="T1312" s="364"/>
      <c r="U1312" s="364"/>
      <c r="V1312" s="364"/>
      <c r="W1312" s="37">
        <f>G1312-SUM(H1312:V1312)</f>
        <v>0</v>
      </c>
      <c r="Y1312"/>
    </row>
    <row r="1313" spans="1:25" outlineLevel="1" x14ac:dyDescent="0.25">
      <c r="A1313" s="212"/>
      <c r="B1313" s="465"/>
      <c r="C1313" s="272"/>
      <c r="D1313" s="272"/>
      <c r="E1313" s="273"/>
      <c r="F1313" s="274" t="s">
        <v>56</v>
      </c>
      <c r="G1313" s="394">
        <f>G455</f>
        <v>0</v>
      </c>
      <c r="H1313" s="395">
        <f t="shared" si="533"/>
        <v>0</v>
      </c>
      <c r="I1313" s="369"/>
      <c r="J1313" s="369"/>
      <c r="K1313" s="370"/>
      <c r="L1313" s="364"/>
      <c r="M1313" s="364"/>
      <c r="N1313" s="364"/>
      <c r="O1313" s="364"/>
      <c r="P1313" s="364"/>
      <c r="Q1313" s="364"/>
      <c r="R1313" s="364"/>
      <c r="S1313" s="364"/>
      <c r="T1313" s="364"/>
      <c r="U1313" s="364"/>
      <c r="V1313" s="364"/>
      <c r="W1313" s="37">
        <f>G1313-SUM(H1313:V1313)</f>
        <v>0</v>
      </c>
      <c r="Y1313"/>
    </row>
    <row r="1314" spans="1:25" x14ac:dyDescent="0.25">
      <c r="A1314" s="212"/>
      <c r="B1314" s="465"/>
      <c r="C1314" s="272"/>
      <c r="D1314" s="272"/>
      <c r="E1314" s="273" t="s">
        <v>57</v>
      </c>
      <c r="F1314" s="273"/>
      <c r="G1314" s="367">
        <f>SUBTOTAL(9,G1315:G1316)</f>
        <v>0</v>
      </c>
      <c r="H1314" s="368">
        <f>SUBTOTAL(9,H1315:H1316)</f>
        <v>0</v>
      </c>
      <c r="I1314" s="369"/>
      <c r="J1314" s="369"/>
      <c r="K1314" s="370"/>
      <c r="L1314" s="364"/>
      <c r="M1314" s="364"/>
      <c r="N1314" s="364"/>
      <c r="O1314" s="364"/>
      <c r="P1314" s="364"/>
      <c r="Q1314" s="364"/>
      <c r="R1314" s="364"/>
      <c r="S1314" s="364"/>
      <c r="T1314" s="364"/>
      <c r="U1314" s="364"/>
      <c r="V1314" s="364"/>
      <c r="W1314" s="366">
        <f>SUBTOTAL(9,W1315:W1316)</f>
        <v>0</v>
      </c>
      <c r="Y1314"/>
    </row>
    <row r="1315" spans="1:25" outlineLevel="1" x14ac:dyDescent="0.25">
      <c r="A1315" s="212"/>
      <c r="B1315" s="465"/>
      <c r="C1315" s="272"/>
      <c r="D1315" s="272"/>
      <c r="E1315" s="273"/>
      <c r="F1315" s="274" t="s">
        <v>58</v>
      </c>
      <c r="G1315" s="394">
        <f>G457</f>
        <v>0</v>
      </c>
      <c r="H1315" s="395">
        <f t="shared" si="533"/>
        <v>0</v>
      </c>
      <c r="I1315" s="369"/>
      <c r="J1315" s="369"/>
      <c r="K1315" s="370"/>
      <c r="L1315" s="364"/>
      <c r="M1315" s="364"/>
      <c r="N1315" s="364"/>
      <c r="O1315" s="364"/>
      <c r="P1315" s="364"/>
      <c r="Q1315" s="364"/>
      <c r="R1315" s="364"/>
      <c r="S1315" s="364"/>
      <c r="T1315" s="364"/>
      <c r="U1315" s="364"/>
      <c r="V1315" s="364"/>
      <c r="W1315" s="37">
        <f>G1315-SUM(H1315:V1315)</f>
        <v>0</v>
      </c>
      <c r="Y1315"/>
    </row>
    <row r="1316" spans="1:25" outlineLevel="1" x14ac:dyDescent="0.25">
      <c r="A1316" s="212"/>
      <c r="B1316" s="465"/>
      <c r="C1316" s="272"/>
      <c r="D1316" s="272"/>
      <c r="E1316" s="273"/>
      <c r="F1316" s="274" t="s">
        <v>59</v>
      </c>
      <c r="G1316" s="394">
        <f>G458</f>
        <v>0</v>
      </c>
      <c r="H1316" s="395">
        <f t="shared" si="533"/>
        <v>0</v>
      </c>
      <c r="I1316" s="369"/>
      <c r="J1316" s="369"/>
      <c r="K1316" s="370"/>
      <c r="L1316" s="364"/>
      <c r="M1316" s="364"/>
      <c r="N1316" s="364"/>
      <c r="O1316" s="364"/>
      <c r="P1316" s="364"/>
      <c r="Q1316" s="364"/>
      <c r="R1316" s="364"/>
      <c r="S1316" s="364"/>
      <c r="T1316" s="364"/>
      <c r="U1316" s="364"/>
      <c r="V1316" s="364"/>
      <c r="W1316" s="37">
        <f>G1316-SUM(H1316:V1316)</f>
        <v>0</v>
      </c>
      <c r="Y1316"/>
    </row>
    <row r="1317" spans="1:25" x14ac:dyDescent="0.25">
      <c r="A1317" s="212"/>
      <c r="B1317" s="465"/>
      <c r="C1317" s="272"/>
      <c r="D1317" s="272"/>
      <c r="E1317" s="273" t="s">
        <v>60</v>
      </c>
      <c r="F1317" s="273"/>
      <c r="G1317" s="367">
        <f>SUBTOTAL(9,G1318:G1320)</f>
        <v>0</v>
      </c>
      <c r="H1317" s="368">
        <f>SUBTOTAL(9,H1318:H1320)</f>
        <v>0</v>
      </c>
      <c r="I1317" s="369"/>
      <c r="J1317" s="369"/>
      <c r="K1317" s="370"/>
      <c r="L1317" s="364"/>
      <c r="M1317" s="364"/>
      <c r="N1317" s="364"/>
      <c r="O1317" s="364"/>
      <c r="P1317" s="364"/>
      <c r="Q1317" s="364"/>
      <c r="R1317" s="364"/>
      <c r="S1317" s="364"/>
      <c r="T1317" s="364"/>
      <c r="U1317" s="364"/>
      <c r="V1317" s="364"/>
      <c r="W1317" s="366">
        <f>SUBTOTAL(9,W1318:W1320)</f>
        <v>0</v>
      </c>
      <c r="Y1317"/>
    </row>
    <row r="1318" spans="1:25" outlineLevel="1" x14ac:dyDescent="0.25">
      <c r="A1318" s="212"/>
      <c r="B1318" s="465"/>
      <c r="C1318" s="272"/>
      <c r="D1318" s="272"/>
      <c r="E1318" s="273"/>
      <c r="F1318" s="274" t="s">
        <v>61</v>
      </c>
      <c r="G1318" s="394">
        <f>G460</f>
        <v>0</v>
      </c>
      <c r="H1318" s="395">
        <f t="shared" si="533"/>
        <v>0</v>
      </c>
      <c r="I1318" s="369"/>
      <c r="J1318" s="369"/>
      <c r="K1318" s="370"/>
      <c r="L1318" s="364"/>
      <c r="M1318" s="364"/>
      <c r="N1318" s="364"/>
      <c r="O1318" s="364"/>
      <c r="P1318" s="364"/>
      <c r="Q1318" s="364"/>
      <c r="R1318" s="364"/>
      <c r="S1318" s="364"/>
      <c r="T1318" s="364"/>
      <c r="U1318" s="364"/>
      <c r="V1318" s="364"/>
      <c r="W1318" s="37">
        <f>G1318-SUM(H1318:V1318)</f>
        <v>0</v>
      </c>
      <c r="Y1318"/>
    </row>
    <row r="1319" spans="1:25" outlineLevel="1" x14ac:dyDescent="0.25">
      <c r="A1319" s="212"/>
      <c r="B1319" s="465"/>
      <c r="C1319" s="272"/>
      <c r="D1319" s="272"/>
      <c r="E1319" s="273"/>
      <c r="F1319" s="274" t="s">
        <v>62</v>
      </c>
      <c r="G1319" s="394">
        <f>G461</f>
        <v>0</v>
      </c>
      <c r="H1319" s="395">
        <f t="shared" si="533"/>
        <v>0</v>
      </c>
      <c r="I1319" s="369"/>
      <c r="J1319" s="369"/>
      <c r="K1319" s="370"/>
      <c r="L1319" s="364"/>
      <c r="M1319" s="364"/>
      <c r="N1319" s="364"/>
      <c r="O1319" s="364"/>
      <c r="P1319" s="364"/>
      <c r="Q1319" s="364"/>
      <c r="R1319" s="364"/>
      <c r="S1319" s="364"/>
      <c r="T1319" s="364"/>
      <c r="U1319" s="364"/>
      <c r="V1319" s="364"/>
      <c r="W1319" s="37">
        <f>G1319-SUM(H1319:V1319)</f>
        <v>0</v>
      </c>
      <c r="Y1319"/>
    </row>
    <row r="1320" spans="1:25" outlineLevel="1" x14ac:dyDescent="0.25">
      <c r="A1320" s="212"/>
      <c r="B1320" s="465"/>
      <c r="C1320" s="272"/>
      <c r="D1320" s="272"/>
      <c r="E1320" s="273"/>
      <c r="F1320" s="274" t="s">
        <v>63</v>
      </c>
      <c r="G1320" s="394">
        <f>G462</f>
        <v>0</v>
      </c>
      <c r="H1320" s="395">
        <f t="shared" si="533"/>
        <v>0</v>
      </c>
      <c r="I1320" s="369"/>
      <c r="J1320" s="369"/>
      <c r="K1320" s="370"/>
      <c r="L1320" s="364"/>
      <c r="M1320" s="364"/>
      <c r="N1320" s="364"/>
      <c r="O1320" s="364"/>
      <c r="P1320" s="364"/>
      <c r="Q1320" s="364"/>
      <c r="R1320" s="364"/>
      <c r="S1320" s="364"/>
      <c r="T1320" s="364"/>
      <c r="U1320" s="364"/>
      <c r="V1320" s="364"/>
      <c r="W1320" s="37">
        <f>G1320-SUM(H1320:V1320)</f>
        <v>0</v>
      </c>
      <c r="Y1320"/>
    </row>
    <row r="1321" spans="1:25" x14ac:dyDescent="0.25">
      <c r="A1321" s="212"/>
      <c r="B1321" s="465"/>
      <c r="C1321" s="272"/>
      <c r="D1321" s="272"/>
      <c r="E1321" s="273" t="s">
        <v>64</v>
      </c>
      <c r="F1321" s="273"/>
      <c r="G1321" s="367">
        <f>SUBTOTAL(9,G1322:G1323)</f>
        <v>0</v>
      </c>
      <c r="H1321" s="368">
        <f>SUBTOTAL(9,H1322:H1323)</f>
        <v>0</v>
      </c>
      <c r="I1321" s="369"/>
      <c r="J1321" s="369"/>
      <c r="K1321" s="370"/>
      <c r="L1321" s="364"/>
      <c r="M1321" s="364"/>
      <c r="N1321" s="364"/>
      <c r="O1321" s="364"/>
      <c r="P1321" s="364"/>
      <c r="Q1321" s="364"/>
      <c r="R1321" s="364"/>
      <c r="S1321" s="364"/>
      <c r="T1321" s="364"/>
      <c r="U1321" s="364"/>
      <c r="V1321" s="364"/>
      <c r="W1321" s="366">
        <f>SUBTOTAL(9,W1322:W1323)</f>
        <v>0</v>
      </c>
      <c r="Y1321"/>
    </row>
    <row r="1322" spans="1:25" outlineLevel="1" x14ac:dyDescent="0.25">
      <c r="A1322" s="212"/>
      <c r="B1322" s="465"/>
      <c r="C1322" s="272"/>
      <c r="D1322" s="272"/>
      <c r="E1322" s="273"/>
      <c r="F1322" s="274" t="s">
        <v>65</v>
      </c>
      <c r="G1322" s="394">
        <f>G464</f>
        <v>0</v>
      </c>
      <c r="H1322" s="395">
        <f t="shared" si="533"/>
        <v>0</v>
      </c>
      <c r="I1322" s="369"/>
      <c r="J1322" s="369"/>
      <c r="K1322" s="370"/>
      <c r="L1322" s="364"/>
      <c r="M1322" s="364"/>
      <c r="N1322" s="364"/>
      <c r="O1322" s="364"/>
      <c r="P1322" s="364"/>
      <c r="Q1322" s="364"/>
      <c r="R1322" s="364"/>
      <c r="S1322" s="364"/>
      <c r="T1322" s="364"/>
      <c r="U1322" s="364"/>
      <c r="V1322" s="364"/>
      <c r="W1322" s="37">
        <f>G1322-SUM(H1322:V1322)</f>
        <v>0</v>
      </c>
      <c r="Y1322"/>
    </row>
    <row r="1323" spans="1:25" outlineLevel="1" x14ac:dyDescent="0.25">
      <c r="A1323" s="212"/>
      <c r="B1323" s="465"/>
      <c r="C1323" s="272"/>
      <c r="D1323" s="272"/>
      <c r="E1323" s="273"/>
      <c r="F1323" s="274" t="s">
        <v>66</v>
      </c>
      <c r="G1323" s="394">
        <f>G465</f>
        <v>0</v>
      </c>
      <c r="H1323" s="395">
        <f t="shared" si="533"/>
        <v>0</v>
      </c>
      <c r="I1323" s="369"/>
      <c r="J1323" s="369"/>
      <c r="K1323" s="370"/>
      <c r="L1323" s="364"/>
      <c r="M1323" s="364"/>
      <c r="N1323" s="364"/>
      <c r="O1323" s="364"/>
      <c r="P1323" s="364"/>
      <c r="Q1323" s="364"/>
      <c r="R1323" s="364"/>
      <c r="S1323" s="364"/>
      <c r="T1323" s="364"/>
      <c r="U1323" s="364"/>
      <c r="V1323" s="364"/>
      <c r="W1323" s="37">
        <f>G1323-SUM(H1323:V1323)</f>
        <v>0</v>
      </c>
      <c r="Y1323"/>
    </row>
    <row r="1324" spans="1:25" x14ac:dyDescent="0.25">
      <c r="A1324" s="212"/>
      <c r="B1324" s="465"/>
      <c r="C1324" s="272"/>
      <c r="D1324" s="272"/>
      <c r="E1324" s="273" t="s">
        <v>67</v>
      </c>
      <c r="F1324" s="273"/>
      <c r="G1324" s="367">
        <f>SUBTOTAL(9,G1325:G1327)</f>
        <v>0</v>
      </c>
      <c r="H1324" s="368">
        <f>SUBTOTAL(9,H1325:H1327)</f>
        <v>0</v>
      </c>
      <c r="I1324" s="369"/>
      <c r="J1324" s="369"/>
      <c r="K1324" s="370"/>
      <c r="L1324" s="364"/>
      <c r="M1324" s="364"/>
      <c r="N1324" s="364"/>
      <c r="O1324" s="364"/>
      <c r="P1324" s="364"/>
      <c r="Q1324" s="364"/>
      <c r="R1324" s="364"/>
      <c r="S1324" s="364"/>
      <c r="T1324" s="364"/>
      <c r="U1324" s="364"/>
      <c r="V1324" s="364"/>
      <c r="W1324" s="366">
        <f>SUBTOTAL(9,W1325:W1327)</f>
        <v>0</v>
      </c>
      <c r="Y1324"/>
    </row>
    <row r="1325" spans="1:25" outlineLevel="1" x14ac:dyDescent="0.25">
      <c r="A1325" s="212"/>
      <c r="B1325" s="465"/>
      <c r="C1325" s="272"/>
      <c r="D1325" s="272"/>
      <c r="E1325" s="273"/>
      <c r="F1325" s="274" t="s">
        <v>68</v>
      </c>
      <c r="G1325" s="394">
        <f>G467</f>
        <v>0</v>
      </c>
      <c r="H1325" s="395">
        <f t="shared" si="533"/>
        <v>0</v>
      </c>
      <c r="I1325" s="369"/>
      <c r="J1325" s="369"/>
      <c r="K1325" s="370"/>
      <c r="L1325" s="364"/>
      <c r="M1325" s="364"/>
      <c r="N1325" s="364"/>
      <c r="O1325" s="364"/>
      <c r="P1325" s="364"/>
      <c r="Q1325" s="364"/>
      <c r="R1325" s="364"/>
      <c r="S1325" s="364"/>
      <c r="T1325" s="364"/>
      <c r="U1325" s="364"/>
      <c r="V1325" s="364"/>
      <c r="W1325" s="37">
        <f>G1325-SUM(H1325:V1325)</f>
        <v>0</v>
      </c>
      <c r="Y1325"/>
    </row>
    <row r="1326" spans="1:25" outlineLevel="1" x14ac:dyDescent="0.25">
      <c r="A1326" s="212"/>
      <c r="B1326" s="465"/>
      <c r="C1326" s="272"/>
      <c r="D1326" s="272"/>
      <c r="E1326" s="273"/>
      <c r="F1326" s="274" t="s">
        <v>69</v>
      </c>
      <c r="G1326" s="394">
        <f>G468</f>
        <v>0</v>
      </c>
      <c r="H1326" s="395">
        <f t="shared" si="533"/>
        <v>0</v>
      </c>
      <c r="I1326" s="369"/>
      <c r="J1326" s="369"/>
      <c r="K1326" s="370"/>
      <c r="L1326" s="364"/>
      <c r="M1326" s="364"/>
      <c r="N1326" s="364"/>
      <c r="O1326" s="364"/>
      <c r="P1326" s="364"/>
      <c r="Q1326" s="364"/>
      <c r="R1326" s="364"/>
      <c r="S1326" s="364"/>
      <c r="T1326" s="364"/>
      <c r="U1326" s="364"/>
      <c r="V1326" s="364"/>
      <c r="W1326" s="37">
        <f>G1326-SUM(H1326:V1326)</f>
        <v>0</v>
      </c>
      <c r="Y1326"/>
    </row>
    <row r="1327" spans="1:25" outlineLevel="1" x14ac:dyDescent="0.25">
      <c r="A1327" s="212"/>
      <c r="B1327" s="465"/>
      <c r="C1327" s="272"/>
      <c r="D1327" s="272"/>
      <c r="E1327" s="273"/>
      <c r="F1327" s="274" t="s">
        <v>70</v>
      </c>
      <c r="G1327" s="394">
        <f>G469</f>
        <v>0</v>
      </c>
      <c r="H1327" s="395">
        <f t="shared" si="533"/>
        <v>0</v>
      </c>
      <c r="I1327" s="369"/>
      <c r="J1327" s="369"/>
      <c r="K1327" s="370"/>
      <c r="L1327" s="364"/>
      <c r="M1327" s="364"/>
      <c r="N1327" s="364"/>
      <c r="O1327" s="364"/>
      <c r="P1327" s="364"/>
      <c r="Q1327" s="364"/>
      <c r="R1327" s="364"/>
      <c r="S1327" s="364"/>
      <c r="T1327" s="364"/>
      <c r="U1327" s="364"/>
      <c r="V1327" s="364"/>
      <c r="W1327" s="37">
        <f>G1327-SUM(H1327:V1327)</f>
        <v>0</v>
      </c>
      <c r="Y1327"/>
    </row>
    <row r="1328" spans="1:25" x14ac:dyDescent="0.25">
      <c r="A1328" s="212"/>
      <c r="B1328" s="465"/>
      <c r="C1328" s="272"/>
      <c r="D1328" s="272" t="s">
        <v>71</v>
      </c>
      <c r="E1328" s="273"/>
      <c r="F1328" s="273"/>
      <c r="G1328" s="367"/>
      <c r="H1328" s="369"/>
      <c r="I1328" s="369"/>
      <c r="J1328" s="369"/>
      <c r="K1328" s="370"/>
      <c r="L1328" s="364"/>
      <c r="M1328" s="364"/>
      <c r="N1328" s="364"/>
      <c r="O1328" s="364"/>
      <c r="P1328" s="364"/>
      <c r="Q1328" s="364"/>
      <c r="R1328" s="364"/>
      <c r="S1328" s="364"/>
      <c r="T1328" s="364"/>
      <c r="U1328" s="364"/>
      <c r="V1328" s="364"/>
      <c r="W1328" s="366"/>
      <c r="Y1328"/>
    </row>
    <row r="1329" spans="1:25" x14ac:dyDescent="0.25">
      <c r="A1329" s="212"/>
      <c r="B1329" s="465"/>
      <c r="C1329" s="272"/>
      <c r="D1329" s="272"/>
      <c r="E1329" s="273" t="s">
        <v>72</v>
      </c>
      <c r="F1329" s="273"/>
      <c r="G1329" s="367">
        <f>SUBTOTAL(9,G1330:G1331)</f>
        <v>0</v>
      </c>
      <c r="H1329" s="368">
        <f>SUBTOTAL(9,H1330:H1331)</f>
        <v>0</v>
      </c>
      <c r="I1329" s="369"/>
      <c r="J1329" s="369"/>
      <c r="K1329" s="370"/>
      <c r="L1329" s="364"/>
      <c r="M1329" s="364"/>
      <c r="N1329" s="364"/>
      <c r="O1329" s="364"/>
      <c r="P1329" s="364"/>
      <c r="Q1329" s="364"/>
      <c r="R1329" s="364"/>
      <c r="S1329" s="364"/>
      <c r="T1329" s="364"/>
      <c r="U1329" s="364"/>
      <c r="V1329" s="364"/>
      <c r="W1329" s="366">
        <f>SUBTOTAL(9,W1330:W1331)</f>
        <v>0</v>
      </c>
      <c r="Y1329"/>
    </row>
    <row r="1330" spans="1:25" outlineLevel="1" x14ac:dyDescent="0.25">
      <c r="A1330" s="212"/>
      <c r="B1330" s="465"/>
      <c r="C1330" s="272"/>
      <c r="D1330" s="272"/>
      <c r="E1330" s="273"/>
      <c r="F1330" s="274" t="s">
        <v>73</v>
      </c>
      <c r="G1330" s="394">
        <f>G472</f>
        <v>0</v>
      </c>
      <c r="H1330" s="395">
        <f t="shared" si="533"/>
        <v>0</v>
      </c>
      <c r="I1330" s="369"/>
      <c r="J1330" s="369"/>
      <c r="K1330" s="370"/>
      <c r="L1330" s="364"/>
      <c r="M1330" s="364"/>
      <c r="N1330" s="364"/>
      <c r="O1330" s="364"/>
      <c r="P1330" s="364"/>
      <c r="Q1330" s="364"/>
      <c r="R1330" s="364"/>
      <c r="S1330" s="364"/>
      <c r="T1330" s="364"/>
      <c r="U1330" s="364"/>
      <c r="V1330" s="364"/>
      <c r="W1330" s="37">
        <f>G1330-SUM(H1330:V1330)</f>
        <v>0</v>
      </c>
      <c r="Y1330"/>
    </row>
    <row r="1331" spans="1:25" outlineLevel="1" x14ac:dyDescent="0.25">
      <c r="A1331" s="212"/>
      <c r="B1331" s="465"/>
      <c r="C1331" s="272"/>
      <c r="D1331" s="272"/>
      <c r="E1331" s="273"/>
      <c r="F1331" s="274" t="s">
        <v>74</v>
      </c>
      <c r="G1331" s="394">
        <f>G473</f>
        <v>0</v>
      </c>
      <c r="H1331" s="395">
        <f t="shared" si="533"/>
        <v>0</v>
      </c>
      <c r="I1331" s="369"/>
      <c r="J1331" s="369"/>
      <c r="K1331" s="370"/>
      <c r="L1331" s="364"/>
      <c r="M1331" s="364"/>
      <c r="N1331" s="364"/>
      <c r="O1331" s="364"/>
      <c r="P1331" s="364"/>
      <c r="Q1331" s="364"/>
      <c r="R1331" s="364"/>
      <c r="S1331" s="364"/>
      <c r="T1331" s="364"/>
      <c r="U1331" s="364"/>
      <c r="V1331" s="364"/>
      <c r="W1331" s="37">
        <f>G1331-SUM(H1331:V1331)</f>
        <v>0</v>
      </c>
      <c r="Y1331"/>
    </row>
    <row r="1332" spans="1:25" x14ac:dyDescent="0.25">
      <c r="A1332" s="212"/>
      <c r="B1332" s="465"/>
      <c r="C1332" s="272"/>
      <c r="D1332" s="272"/>
      <c r="E1332" s="273" t="s">
        <v>75</v>
      </c>
      <c r="F1332" s="273"/>
      <c r="G1332" s="367">
        <f>SUBTOTAL(9,G1333:G1334)</f>
        <v>0</v>
      </c>
      <c r="H1332" s="368">
        <f>SUBTOTAL(9,H1333:H1334)</f>
        <v>0</v>
      </c>
      <c r="I1332" s="369"/>
      <c r="J1332" s="369"/>
      <c r="K1332" s="370"/>
      <c r="L1332" s="364"/>
      <c r="M1332" s="364"/>
      <c r="N1332" s="364"/>
      <c r="O1332" s="364"/>
      <c r="P1332" s="364"/>
      <c r="Q1332" s="364"/>
      <c r="R1332" s="364"/>
      <c r="S1332" s="364"/>
      <c r="T1332" s="364"/>
      <c r="U1332" s="364"/>
      <c r="V1332" s="364"/>
      <c r="W1332" s="366">
        <f>SUBTOTAL(9,W1333:W1334)</f>
        <v>0</v>
      </c>
      <c r="Y1332"/>
    </row>
    <row r="1333" spans="1:25" outlineLevel="1" x14ac:dyDescent="0.25">
      <c r="A1333" s="212"/>
      <c r="B1333" s="465"/>
      <c r="C1333" s="272"/>
      <c r="D1333" s="272"/>
      <c r="E1333" s="273"/>
      <c r="F1333" s="274" t="s">
        <v>76</v>
      </c>
      <c r="G1333" s="394">
        <f>G475</f>
        <v>0</v>
      </c>
      <c r="H1333" s="395">
        <f t="shared" si="533"/>
        <v>0</v>
      </c>
      <c r="I1333" s="369"/>
      <c r="J1333" s="369"/>
      <c r="K1333" s="370"/>
      <c r="L1333" s="364"/>
      <c r="M1333" s="364"/>
      <c r="N1333" s="364"/>
      <c r="O1333" s="364"/>
      <c r="P1333" s="364"/>
      <c r="Q1333" s="364"/>
      <c r="R1333" s="364"/>
      <c r="S1333" s="364"/>
      <c r="T1333" s="364"/>
      <c r="U1333" s="364"/>
      <c r="V1333" s="364"/>
      <c r="W1333" s="37">
        <f>G1333-SUM(H1333:V1333)</f>
        <v>0</v>
      </c>
      <c r="Y1333"/>
    </row>
    <row r="1334" spans="1:25" outlineLevel="1" x14ac:dyDescent="0.25">
      <c r="A1334" s="212"/>
      <c r="B1334" s="465"/>
      <c r="C1334" s="272"/>
      <c r="D1334" s="272"/>
      <c r="E1334" s="273"/>
      <c r="F1334" s="274" t="s">
        <v>77</v>
      </c>
      <c r="G1334" s="394">
        <f>G476</f>
        <v>0</v>
      </c>
      <c r="H1334" s="395">
        <f t="shared" si="533"/>
        <v>0</v>
      </c>
      <c r="I1334" s="369"/>
      <c r="J1334" s="369"/>
      <c r="K1334" s="370"/>
      <c r="L1334" s="364"/>
      <c r="M1334" s="364"/>
      <c r="N1334" s="364"/>
      <c r="O1334" s="364"/>
      <c r="P1334" s="364"/>
      <c r="Q1334" s="364"/>
      <c r="R1334" s="364"/>
      <c r="S1334" s="364"/>
      <c r="T1334" s="364"/>
      <c r="U1334" s="364"/>
      <c r="V1334" s="364"/>
      <c r="W1334" s="37">
        <f>G1334-SUM(H1334:V1334)</f>
        <v>0</v>
      </c>
      <c r="Y1334"/>
    </row>
    <row r="1335" spans="1:25" x14ac:dyDescent="0.25">
      <c r="A1335" s="212"/>
      <c r="B1335" s="465"/>
      <c r="C1335" s="272"/>
      <c r="D1335" s="272"/>
      <c r="E1335" s="273" t="s">
        <v>78</v>
      </c>
      <c r="F1335" s="273"/>
      <c r="G1335" s="367">
        <f>SUBTOTAL(9,G1336:G1337)</f>
        <v>0</v>
      </c>
      <c r="H1335" s="368">
        <f>SUBTOTAL(9,H1336:H1337)</f>
        <v>0</v>
      </c>
      <c r="I1335" s="369"/>
      <c r="J1335" s="369"/>
      <c r="K1335" s="370"/>
      <c r="L1335" s="364"/>
      <c r="M1335" s="364"/>
      <c r="N1335" s="364"/>
      <c r="O1335" s="364"/>
      <c r="P1335" s="364"/>
      <c r="Q1335" s="364"/>
      <c r="R1335" s="364"/>
      <c r="S1335" s="364"/>
      <c r="T1335" s="364"/>
      <c r="U1335" s="364"/>
      <c r="V1335" s="364"/>
      <c r="W1335" s="366">
        <f>SUBTOTAL(9,W1336:W1337)</f>
        <v>0</v>
      </c>
      <c r="Y1335"/>
    </row>
    <row r="1336" spans="1:25" outlineLevel="1" x14ac:dyDescent="0.25">
      <c r="A1336" s="212"/>
      <c r="B1336" s="465"/>
      <c r="C1336" s="272"/>
      <c r="D1336" s="272"/>
      <c r="E1336" s="273"/>
      <c r="F1336" s="274" t="s">
        <v>79</v>
      </c>
      <c r="G1336" s="394">
        <f>G478</f>
        <v>0</v>
      </c>
      <c r="H1336" s="395">
        <f t="shared" si="533"/>
        <v>0</v>
      </c>
      <c r="I1336" s="369"/>
      <c r="J1336" s="369"/>
      <c r="K1336" s="370"/>
      <c r="L1336" s="364"/>
      <c r="M1336" s="364"/>
      <c r="N1336" s="364"/>
      <c r="O1336" s="364"/>
      <c r="P1336" s="364"/>
      <c r="Q1336" s="364"/>
      <c r="R1336" s="364"/>
      <c r="S1336" s="364"/>
      <c r="T1336" s="364"/>
      <c r="U1336" s="364"/>
      <c r="V1336" s="364"/>
      <c r="W1336" s="37">
        <f>G1336-SUM(H1336:V1336)</f>
        <v>0</v>
      </c>
      <c r="Y1336"/>
    </row>
    <row r="1337" spans="1:25" outlineLevel="1" x14ac:dyDescent="0.25">
      <c r="A1337" s="212"/>
      <c r="B1337" s="465"/>
      <c r="C1337" s="272"/>
      <c r="D1337" s="272"/>
      <c r="E1337" s="273"/>
      <c r="F1337" s="274" t="s">
        <v>80</v>
      </c>
      <c r="G1337" s="394">
        <f>G479</f>
        <v>0</v>
      </c>
      <c r="H1337" s="395">
        <f t="shared" si="533"/>
        <v>0</v>
      </c>
      <c r="I1337" s="369"/>
      <c r="J1337" s="369"/>
      <c r="K1337" s="370"/>
      <c r="L1337" s="364"/>
      <c r="M1337" s="364"/>
      <c r="N1337" s="364"/>
      <c r="O1337" s="364"/>
      <c r="P1337" s="364"/>
      <c r="Q1337" s="364"/>
      <c r="R1337" s="364"/>
      <c r="S1337" s="364"/>
      <c r="T1337" s="364"/>
      <c r="U1337" s="364"/>
      <c r="V1337" s="364"/>
      <c r="W1337" s="37">
        <f>G1337-SUM(H1337:V1337)</f>
        <v>0</v>
      </c>
      <c r="Y1337"/>
    </row>
    <row r="1338" spans="1:25" x14ac:dyDescent="0.25">
      <c r="A1338" s="212"/>
      <c r="B1338" s="465"/>
      <c r="C1338" s="272"/>
      <c r="D1338" s="272"/>
      <c r="E1338" s="273" t="s">
        <v>81</v>
      </c>
      <c r="F1338" s="273"/>
      <c r="G1338" s="367">
        <f>SUBTOTAL(9,G1339:G1340)</f>
        <v>0</v>
      </c>
      <c r="H1338" s="368">
        <f>SUBTOTAL(9,H1339:H1340)</f>
        <v>0</v>
      </c>
      <c r="I1338" s="369"/>
      <c r="J1338" s="369"/>
      <c r="K1338" s="370"/>
      <c r="L1338" s="364"/>
      <c r="M1338" s="364"/>
      <c r="N1338" s="364"/>
      <c r="O1338" s="364"/>
      <c r="P1338" s="364"/>
      <c r="Q1338" s="364"/>
      <c r="R1338" s="364"/>
      <c r="S1338" s="364"/>
      <c r="T1338" s="364"/>
      <c r="U1338" s="364"/>
      <c r="V1338" s="364"/>
      <c r="W1338" s="366">
        <f>SUBTOTAL(9,W1339:W1340)</f>
        <v>0</v>
      </c>
      <c r="Y1338"/>
    </row>
    <row r="1339" spans="1:25" outlineLevel="1" x14ac:dyDescent="0.25">
      <c r="A1339" s="212"/>
      <c r="B1339" s="465"/>
      <c r="C1339" s="272"/>
      <c r="D1339" s="272"/>
      <c r="E1339" s="273"/>
      <c r="F1339" s="274" t="s">
        <v>82</v>
      </c>
      <c r="G1339" s="394">
        <f>G481</f>
        <v>0</v>
      </c>
      <c r="H1339" s="395">
        <f t="shared" si="533"/>
        <v>0</v>
      </c>
      <c r="I1339" s="369"/>
      <c r="J1339" s="369"/>
      <c r="K1339" s="370"/>
      <c r="L1339" s="364"/>
      <c r="M1339" s="364"/>
      <c r="N1339" s="364"/>
      <c r="O1339" s="364"/>
      <c r="P1339" s="364"/>
      <c r="Q1339" s="364"/>
      <c r="R1339" s="364"/>
      <c r="S1339" s="364"/>
      <c r="T1339" s="364"/>
      <c r="U1339" s="364"/>
      <c r="V1339" s="364"/>
      <c r="W1339" s="37">
        <f>G1339-SUM(H1339:V1339)</f>
        <v>0</v>
      </c>
      <c r="Y1339"/>
    </row>
    <row r="1340" spans="1:25" outlineLevel="1" x14ac:dyDescent="0.25">
      <c r="A1340" s="212"/>
      <c r="B1340" s="465"/>
      <c r="C1340" s="272"/>
      <c r="D1340" s="272"/>
      <c r="E1340" s="273"/>
      <c r="F1340" s="274" t="s">
        <v>83</v>
      </c>
      <c r="G1340" s="394">
        <f>G482</f>
        <v>0</v>
      </c>
      <c r="H1340" s="395">
        <f t="shared" si="533"/>
        <v>0</v>
      </c>
      <c r="I1340" s="369"/>
      <c r="J1340" s="369"/>
      <c r="K1340" s="370"/>
      <c r="L1340" s="364"/>
      <c r="M1340" s="364"/>
      <c r="N1340" s="364"/>
      <c r="O1340" s="364"/>
      <c r="P1340" s="364"/>
      <c r="Q1340" s="364"/>
      <c r="R1340" s="364"/>
      <c r="S1340" s="364"/>
      <c r="T1340" s="364"/>
      <c r="U1340" s="364"/>
      <c r="V1340" s="364"/>
      <c r="W1340" s="37">
        <f>G1340-SUM(H1340:V1340)</f>
        <v>0</v>
      </c>
      <c r="Y1340"/>
    </row>
    <row r="1341" spans="1:25" x14ac:dyDescent="0.25">
      <c r="A1341" s="212"/>
      <c r="B1341" s="465"/>
      <c r="C1341" s="272"/>
      <c r="D1341" s="272"/>
      <c r="E1341" s="273" t="s">
        <v>84</v>
      </c>
      <c r="F1341" s="273"/>
      <c r="G1341" s="367">
        <f>SUBTOTAL(9,G1342:G1343)</f>
        <v>0</v>
      </c>
      <c r="H1341" s="368">
        <f>SUBTOTAL(9,H1342:H1343)</f>
        <v>0</v>
      </c>
      <c r="I1341" s="369"/>
      <c r="J1341" s="369"/>
      <c r="K1341" s="370"/>
      <c r="L1341" s="364"/>
      <c r="M1341" s="364"/>
      <c r="N1341" s="364"/>
      <c r="O1341" s="364"/>
      <c r="P1341" s="364"/>
      <c r="Q1341" s="364"/>
      <c r="R1341" s="364"/>
      <c r="S1341" s="364"/>
      <c r="T1341" s="364"/>
      <c r="U1341" s="364"/>
      <c r="V1341" s="364"/>
      <c r="W1341" s="366">
        <f>SUBTOTAL(9,W1342:W1343)</f>
        <v>0</v>
      </c>
      <c r="Y1341"/>
    </row>
    <row r="1342" spans="1:25" outlineLevel="1" x14ac:dyDescent="0.25">
      <c r="A1342" s="212"/>
      <c r="B1342" s="465"/>
      <c r="C1342" s="272"/>
      <c r="D1342" s="272"/>
      <c r="E1342" s="273"/>
      <c r="F1342" s="274" t="s">
        <v>85</v>
      </c>
      <c r="G1342" s="394">
        <f>G484</f>
        <v>0</v>
      </c>
      <c r="H1342" s="395">
        <f t="shared" si="533"/>
        <v>0</v>
      </c>
      <c r="I1342" s="369"/>
      <c r="J1342" s="369"/>
      <c r="K1342" s="370"/>
      <c r="L1342" s="364"/>
      <c r="M1342" s="364"/>
      <c r="N1342" s="364"/>
      <c r="O1342" s="364"/>
      <c r="P1342" s="364"/>
      <c r="Q1342" s="364"/>
      <c r="R1342" s="364"/>
      <c r="S1342" s="364"/>
      <c r="T1342" s="364"/>
      <c r="U1342" s="364"/>
      <c r="V1342" s="364"/>
      <c r="W1342" s="37">
        <f>G1342-SUM(H1342:V1342)</f>
        <v>0</v>
      </c>
      <c r="Y1342"/>
    </row>
    <row r="1343" spans="1:25" outlineLevel="1" x14ac:dyDescent="0.25">
      <c r="A1343" s="212"/>
      <c r="B1343" s="465"/>
      <c r="C1343" s="272"/>
      <c r="D1343" s="272"/>
      <c r="E1343" s="273"/>
      <c r="F1343" s="274" t="s">
        <v>86</v>
      </c>
      <c r="G1343" s="394">
        <f>G485</f>
        <v>0</v>
      </c>
      <c r="H1343" s="395">
        <f t="shared" si="533"/>
        <v>0</v>
      </c>
      <c r="I1343" s="369"/>
      <c r="J1343" s="369"/>
      <c r="K1343" s="370"/>
      <c r="L1343" s="364"/>
      <c r="M1343" s="364"/>
      <c r="N1343" s="364"/>
      <c r="O1343" s="364"/>
      <c r="P1343" s="364"/>
      <c r="Q1343" s="364"/>
      <c r="R1343" s="364"/>
      <c r="S1343" s="364"/>
      <c r="T1343" s="364"/>
      <c r="U1343" s="364"/>
      <c r="V1343" s="364"/>
      <c r="W1343" s="37">
        <f>G1343-SUM(H1343:V1343)</f>
        <v>0</v>
      </c>
      <c r="Y1343"/>
    </row>
    <row r="1344" spans="1:25" x14ac:dyDescent="0.25">
      <c r="A1344" s="212"/>
      <c r="B1344" s="465"/>
      <c r="C1344" s="272"/>
      <c r="D1344" s="272"/>
      <c r="E1344" s="273" t="s">
        <v>87</v>
      </c>
      <c r="F1344" s="273"/>
      <c r="G1344" s="367">
        <f>SUBTOTAL(9,G1345:G1346)</f>
        <v>0</v>
      </c>
      <c r="H1344" s="368">
        <f>SUBTOTAL(9,H1345:H1346)</f>
        <v>0</v>
      </c>
      <c r="I1344" s="369"/>
      <c r="J1344" s="369"/>
      <c r="K1344" s="370"/>
      <c r="L1344" s="364"/>
      <c r="M1344" s="364"/>
      <c r="N1344" s="364"/>
      <c r="O1344" s="364"/>
      <c r="P1344" s="364"/>
      <c r="Q1344" s="364"/>
      <c r="R1344" s="364"/>
      <c r="S1344" s="364"/>
      <c r="T1344" s="364"/>
      <c r="U1344" s="364"/>
      <c r="V1344" s="364"/>
      <c r="W1344" s="366">
        <f>SUBTOTAL(9,W1345:W1346)</f>
        <v>0</v>
      </c>
      <c r="Y1344"/>
    </row>
    <row r="1345" spans="1:25" outlineLevel="1" x14ac:dyDescent="0.25">
      <c r="A1345" s="212"/>
      <c r="B1345" s="465"/>
      <c r="C1345" s="272"/>
      <c r="D1345" s="272"/>
      <c r="E1345" s="273"/>
      <c r="F1345" s="274" t="s">
        <v>88</v>
      </c>
      <c r="G1345" s="394">
        <f>G487</f>
        <v>0</v>
      </c>
      <c r="H1345" s="395">
        <f t="shared" ref="H1345:H1353" si="535">G1345</f>
        <v>0</v>
      </c>
      <c r="I1345" s="369"/>
      <c r="J1345" s="369"/>
      <c r="K1345" s="370"/>
      <c r="L1345" s="364"/>
      <c r="M1345" s="364"/>
      <c r="N1345" s="364"/>
      <c r="O1345" s="364"/>
      <c r="P1345" s="364"/>
      <c r="Q1345" s="364"/>
      <c r="R1345" s="364"/>
      <c r="S1345" s="364"/>
      <c r="T1345" s="364"/>
      <c r="U1345" s="364"/>
      <c r="V1345" s="364"/>
      <c r="W1345" s="37">
        <f>G1345-SUM(H1345:V1345)</f>
        <v>0</v>
      </c>
      <c r="Y1345"/>
    </row>
    <row r="1346" spans="1:25" outlineLevel="1" x14ac:dyDescent="0.25">
      <c r="A1346" s="212"/>
      <c r="B1346" s="465"/>
      <c r="C1346" s="272"/>
      <c r="D1346" s="272"/>
      <c r="E1346" s="273"/>
      <c r="F1346" s="274" t="s">
        <v>89</v>
      </c>
      <c r="G1346" s="394">
        <f>G488</f>
        <v>0</v>
      </c>
      <c r="H1346" s="395">
        <f t="shared" si="535"/>
        <v>0</v>
      </c>
      <c r="I1346" s="369"/>
      <c r="J1346" s="369"/>
      <c r="K1346" s="370"/>
      <c r="L1346" s="364"/>
      <c r="M1346" s="364"/>
      <c r="N1346" s="364"/>
      <c r="O1346" s="364"/>
      <c r="P1346" s="364"/>
      <c r="Q1346" s="364"/>
      <c r="R1346" s="364"/>
      <c r="S1346" s="364"/>
      <c r="T1346" s="364"/>
      <c r="U1346" s="364"/>
      <c r="V1346" s="364"/>
      <c r="W1346" s="37">
        <f>G1346-SUM(H1346:V1346)</f>
        <v>0</v>
      </c>
      <c r="Y1346"/>
    </row>
    <row r="1347" spans="1:25" x14ac:dyDescent="0.25">
      <c r="A1347" s="212"/>
      <c r="B1347" s="465"/>
      <c r="C1347" s="272"/>
      <c r="D1347" s="272" t="s">
        <v>90</v>
      </c>
      <c r="E1347" s="273"/>
      <c r="F1347" s="273"/>
      <c r="G1347" s="367">
        <f>SUBTOTAL(9,G1348:G1350)</f>
        <v>0</v>
      </c>
      <c r="H1347" s="368">
        <f>SUBTOTAL(9,H1348:H1350)</f>
        <v>0</v>
      </c>
      <c r="I1347" s="369"/>
      <c r="J1347" s="369"/>
      <c r="K1347" s="370"/>
      <c r="L1347" s="364"/>
      <c r="M1347" s="364"/>
      <c r="N1347" s="364"/>
      <c r="O1347" s="364"/>
      <c r="P1347" s="364"/>
      <c r="Q1347" s="364"/>
      <c r="R1347" s="364"/>
      <c r="S1347" s="364"/>
      <c r="T1347" s="364"/>
      <c r="U1347" s="364"/>
      <c r="V1347" s="364"/>
      <c r="W1347" s="366">
        <f>SUBTOTAL(9,W1348:W1350)</f>
        <v>0</v>
      </c>
      <c r="Y1347"/>
    </row>
    <row r="1348" spans="1:25" outlineLevel="1" x14ac:dyDescent="0.25">
      <c r="A1348" s="212"/>
      <c r="B1348" s="465"/>
      <c r="C1348" s="272"/>
      <c r="D1348" s="272"/>
      <c r="E1348" s="273"/>
      <c r="F1348" s="274" t="s">
        <v>91</v>
      </c>
      <c r="G1348" s="394">
        <f>G490</f>
        <v>0</v>
      </c>
      <c r="H1348" s="395">
        <f t="shared" si="535"/>
        <v>0</v>
      </c>
      <c r="I1348" s="369"/>
      <c r="J1348" s="369"/>
      <c r="K1348" s="370"/>
      <c r="L1348" s="364"/>
      <c r="M1348" s="364"/>
      <c r="N1348" s="364"/>
      <c r="O1348" s="364"/>
      <c r="P1348" s="364"/>
      <c r="Q1348" s="364"/>
      <c r="R1348" s="364"/>
      <c r="S1348" s="364"/>
      <c r="T1348" s="364"/>
      <c r="U1348" s="364"/>
      <c r="V1348" s="365"/>
      <c r="W1348" s="37">
        <f>G1348-SUM(H1348:V1348)</f>
        <v>0</v>
      </c>
      <c r="Y1348"/>
    </row>
    <row r="1349" spans="1:25" outlineLevel="1" x14ac:dyDescent="0.25">
      <c r="A1349" s="212"/>
      <c r="B1349" s="465"/>
      <c r="C1349" s="272"/>
      <c r="D1349" s="272"/>
      <c r="E1349" s="273"/>
      <c r="F1349" s="274" t="s">
        <v>92</v>
      </c>
      <c r="G1349" s="394">
        <f>G491</f>
        <v>0</v>
      </c>
      <c r="H1349" s="395">
        <f t="shared" si="535"/>
        <v>0</v>
      </c>
      <c r="I1349" s="369"/>
      <c r="J1349" s="369"/>
      <c r="K1349" s="370"/>
      <c r="L1349" s="364"/>
      <c r="M1349" s="364"/>
      <c r="N1349" s="364"/>
      <c r="O1349" s="364"/>
      <c r="P1349" s="364"/>
      <c r="Q1349" s="364"/>
      <c r="R1349" s="364"/>
      <c r="S1349" s="364"/>
      <c r="T1349" s="364"/>
      <c r="U1349" s="364"/>
      <c r="V1349" s="365"/>
      <c r="W1349" s="37">
        <f>G1349-SUM(H1349:V1349)</f>
        <v>0</v>
      </c>
      <c r="Y1349"/>
    </row>
    <row r="1350" spans="1:25" outlineLevel="1" x14ac:dyDescent="0.25">
      <c r="A1350" s="212"/>
      <c r="B1350" s="465"/>
      <c r="C1350" s="272"/>
      <c r="D1350" s="272"/>
      <c r="E1350" s="273"/>
      <c r="F1350" s="274" t="s">
        <v>93</v>
      </c>
      <c r="G1350" s="394">
        <f>G492</f>
        <v>0</v>
      </c>
      <c r="H1350" s="395">
        <f t="shared" si="535"/>
        <v>0</v>
      </c>
      <c r="I1350" s="369"/>
      <c r="J1350" s="369"/>
      <c r="K1350" s="370"/>
      <c r="L1350" s="364"/>
      <c r="M1350" s="364"/>
      <c r="N1350" s="364"/>
      <c r="O1350" s="364"/>
      <c r="P1350" s="364"/>
      <c r="Q1350" s="364"/>
      <c r="R1350" s="364"/>
      <c r="S1350" s="364"/>
      <c r="T1350" s="364"/>
      <c r="U1350" s="364"/>
      <c r="V1350" s="365"/>
      <c r="W1350" s="37">
        <f>G1350-SUM(H1350:V1350)</f>
        <v>0</v>
      </c>
      <c r="Y1350"/>
    </row>
    <row r="1351" spans="1:25" x14ac:dyDescent="0.25">
      <c r="A1351" s="212"/>
      <c r="B1351" s="465"/>
      <c r="C1351" s="275"/>
      <c r="D1351" s="272" t="s">
        <v>94</v>
      </c>
      <c r="E1351" s="273"/>
      <c r="F1351" s="273"/>
      <c r="G1351" s="367">
        <f>SUBTOTAL(9,G1352:G1353)</f>
        <v>0</v>
      </c>
      <c r="H1351" s="368">
        <f>SUBTOTAL(9,H1352:H1353)</f>
        <v>0</v>
      </c>
      <c r="I1351" s="369"/>
      <c r="J1351" s="369"/>
      <c r="K1351" s="370"/>
      <c r="L1351" s="364"/>
      <c r="M1351" s="364"/>
      <c r="N1351" s="364"/>
      <c r="O1351" s="364"/>
      <c r="P1351" s="364"/>
      <c r="Q1351" s="364"/>
      <c r="R1351" s="364"/>
      <c r="S1351" s="364"/>
      <c r="T1351" s="364"/>
      <c r="U1351" s="364"/>
      <c r="V1351" s="365"/>
      <c r="W1351" s="366">
        <f>SUBTOTAL(9,W1352:W1353)</f>
        <v>0</v>
      </c>
      <c r="Y1351"/>
    </row>
    <row r="1352" spans="1:25" outlineLevel="1" x14ac:dyDescent="0.25">
      <c r="A1352" s="212"/>
      <c r="B1352" s="465"/>
      <c r="C1352" s="272"/>
      <c r="D1352" s="272"/>
      <c r="E1352" s="273"/>
      <c r="F1352" s="274" t="s">
        <v>95</v>
      </c>
      <c r="G1352" s="394">
        <f>G494</f>
        <v>0</v>
      </c>
      <c r="H1352" s="395">
        <f t="shared" si="535"/>
        <v>0</v>
      </c>
      <c r="I1352" s="369"/>
      <c r="J1352" s="369"/>
      <c r="K1352" s="370"/>
      <c r="L1352" s="364"/>
      <c r="M1352" s="364"/>
      <c r="N1352" s="364"/>
      <c r="O1352" s="364"/>
      <c r="P1352" s="364"/>
      <c r="Q1352" s="364"/>
      <c r="R1352" s="364"/>
      <c r="S1352" s="364"/>
      <c r="T1352" s="364"/>
      <c r="U1352" s="364"/>
      <c r="V1352" s="365"/>
      <c r="W1352" s="37">
        <f>G1352-SUM(H1352:V1352)</f>
        <v>0</v>
      </c>
      <c r="Y1352"/>
    </row>
    <row r="1353" spans="1:25" outlineLevel="1" x14ac:dyDescent="0.25">
      <c r="A1353" s="212"/>
      <c r="B1353" s="465"/>
      <c r="C1353" s="272"/>
      <c r="D1353" s="272"/>
      <c r="E1353" s="273"/>
      <c r="F1353" s="274" t="s">
        <v>96</v>
      </c>
      <c r="G1353" s="394">
        <f>G495</f>
        <v>0</v>
      </c>
      <c r="H1353" s="395">
        <f t="shared" si="535"/>
        <v>0</v>
      </c>
      <c r="I1353" s="369"/>
      <c r="J1353" s="369"/>
      <c r="K1353" s="370"/>
      <c r="L1353" s="364"/>
      <c r="M1353" s="364"/>
      <c r="N1353" s="364"/>
      <c r="O1353" s="364"/>
      <c r="P1353" s="364"/>
      <c r="Q1353" s="364"/>
      <c r="R1353" s="364"/>
      <c r="S1353" s="364"/>
      <c r="T1353" s="364"/>
      <c r="U1353" s="364"/>
      <c r="V1353" s="365"/>
      <c r="W1353" s="37">
        <f>G1353-SUM(H1353:V1353)</f>
        <v>0</v>
      </c>
      <c r="Y1353"/>
    </row>
    <row r="1354" spans="1:25" x14ac:dyDescent="0.25">
      <c r="A1354" s="212"/>
      <c r="B1354" s="465"/>
      <c r="C1354" s="272" t="s">
        <v>260</v>
      </c>
      <c r="D1354" s="272"/>
      <c r="E1354" s="273"/>
      <c r="F1354" s="275"/>
      <c r="G1354" s="367"/>
      <c r="H1354" s="369"/>
      <c r="I1354" s="369"/>
      <c r="J1354" s="369"/>
      <c r="K1354" s="370"/>
      <c r="L1354" s="364"/>
      <c r="M1354" s="364"/>
      <c r="N1354" s="364"/>
      <c r="O1354" s="364"/>
      <c r="P1354" s="364"/>
      <c r="Q1354" s="364"/>
      <c r="R1354" s="364"/>
      <c r="S1354" s="364"/>
      <c r="T1354" s="364"/>
      <c r="U1354" s="364"/>
      <c r="V1354" s="365"/>
      <c r="W1354" s="366"/>
      <c r="Y1354"/>
    </row>
    <row r="1355" spans="1:25" x14ac:dyDescent="0.25">
      <c r="A1355" s="212"/>
      <c r="B1355" s="465"/>
      <c r="C1355" s="272"/>
      <c r="D1355" s="272" t="s">
        <v>261</v>
      </c>
      <c r="E1355" s="273"/>
      <c r="F1355" s="275"/>
      <c r="G1355" s="367">
        <f t="shared" ref="G1355:W1355" si="536">SUBTOTAL(9,G1356:G1357)</f>
        <v>0</v>
      </c>
      <c r="H1355" s="368">
        <f t="shared" si="536"/>
        <v>0</v>
      </c>
      <c r="I1355" s="369">
        <f t="shared" si="536"/>
        <v>0</v>
      </c>
      <c r="J1355" s="369">
        <f t="shared" si="536"/>
        <v>0</v>
      </c>
      <c r="K1355" s="370">
        <f t="shared" si="536"/>
        <v>0</v>
      </c>
      <c r="L1355" s="364">
        <f t="shared" si="536"/>
        <v>0</v>
      </c>
      <c r="M1355" s="364">
        <f t="shared" si="536"/>
        <v>0</v>
      </c>
      <c r="N1355" s="364">
        <f t="shared" si="536"/>
        <v>0</v>
      </c>
      <c r="O1355" s="364">
        <f t="shared" si="536"/>
        <v>0</v>
      </c>
      <c r="P1355" s="364">
        <f t="shared" si="536"/>
        <v>0</v>
      </c>
      <c r="Q1355" s="364">
        <f t="shared" si="536"/>
        <v>0</v>
      </c>
      <c r="R1355" s="364">
        <f t="shared" si="536"/>
        <v>0</v>
      </c>
      <c r="S1355" s="364">
        <f t="shared" si="536"/>
        <v>0</v>
      </c>
      <c r="T1355" s="364">
        <f t="shared" si="536"/>
        <v>0</v>
      </c>
      <c r="U1355" s="364">
        <f t="shared" si="536"/>
        <v>0</v>
      </c>
      <c r="V1355" s="365">
        <f t="shared" si="536"/>
        <v>0</v>
      </c>
      <c r="W1355" s="366">
        <f t="shared" si="536"/>
        <v>0</v>
      </c>
      <c r="Y1355"/>
    </row>
    <row r="1356" spans="1:25" outlineLevel="1" x14ac:dyDescent="0.25">
      <c r="A1356" s="212"/>
      <c r="B1356" s="465"/>
      <c r="C1356" s="273"/>
      <c r="D1356" s="273"/>
      <c r="E1356" s="273"/>
      <c r="F1356" s="278" t="s">
        <v>262</v>
      </c>
      <c r="G1356" s="394">
        <f>G498</f>
        <v>0</v>
      </c>
      <c r="H1356" s="369"/>
      <c r="I1356" s="369"/>
      <c r="J1356" s="369"/>
      <c r="K1356" s="379"/>
      <c r="L1356" s="364"/>
      <c r="M1356" s="364"/>
      <c r="N1356" s="364"/>
      <c r="O1356" s="364"/>
      <c r="P1356" s="364"/>
      <c r="Q1356" s="364"/>
      <c r="R1356" s="364"/>
      <c r="S1356" s="364"/>
      <c r="T1356" s="364"/>
      <c r="U1356" s="364"/>
      <c r="V1356" s="365"/>
      <c r="W1356" s="37">
        <f>G1356-SUM(H1356:V1356)</f>
        <v>0</v>
      </c>
      <c r="Y1356"/>
    </row>
    <row r="1357" spans="1:25" outlineLevel="1" x14ac:dyDescent="0.25">
      <c r="A1357" s="212"/>
      <c r="B1357" s="465"/>
      <c r="C1357" s="273"/>
      <c r="D1357" s="273"/>
      <c r="E1357" s="273"/>
      <c r="F1357" s="274" t="s">
        <v>263</v>
      </c>
      <c r="G1357" s="394">
        <f>G499</f>
        <v>0</v>
      </c>
      <c r="H1357" s="395">
        <f t="shared" ref="H1357:V1357" si="537">H499</f>
        <v>0</v>
      </c>
      <c r="I1357" s="389">
        <f t="shared" si="537"/>
        <v>0</v>
      </c>
      <c r="J1357" s="389">
        <f t="shared" si="537"/>
        <v>0</v>
      </c>
      <c r="K1357" s="390">
        <f t="shared" si="537"/>
        <v>0</v>
      </c>
      <c r="L1357" s="391">
        <f t="shared" si="537"/>
        <v>0</v>
      </c>
      <c r="M1357" s="396">
        <f t="shared" si="537"/>
        <v>0</v>
      </c>
      <c r="N1357" s="392">
        <f t="shared" si="537"/>
        <v>0</v>
      </c>
      <c r="O1357" s="388">
        <f t="shared" si="537"/>
        <v>0</v>
      </c>
      <c r="P1357" s="392">
        <f t="shared" si="537"/>
        <v>0</v>
      </c>
      <c r="Q1357" s="396">
        <f t="shared" si="537"/>
        <v>0</v>
      </c>
      <c r="R1357" s="392">
        <f t="shared" si="537"/>
        <v>0</v>
      </c>
      <c r="S1357" s="388">
        <f t="shared" si="537"/>
        <v>0</v>
      </c>
      <c r="T1357" s="392">
        <f t="shared" si="537"/>
        <v>0</v>
      </c>
      <c r="U1357" s="392">
        <f t="shared" si="537"/>
        <v>0</v>
      </c>
      <c r="V1357" s="393">
        <f t="shared" si="537"/>
        <v>0</v>
      </c>
      <c r="W1357" s="37">
        <f>G1357-SUM(H1357:V1357)</f>
        <v>0</v>
      </c>
      <c r="Y1357"/>
    </row>
    <row r="1358" spans="1:25" x14ac:dyDescent="0.25">
      <c r="A1358" s="212"/>
      <c r="B1358" s="465"/>
      <c r="C1358" s="273"/>
      <c r="D1358" s="272" t="s">
        <v>264</v>
      </c>
      <c r="E1358" s="273"/>
      <c r="F1358" s="273"/>
      <c r="G1358" s="367">
        <f>SUBTOTAL(9,G1359:G1361)</f>
        <v>0</v>
      </c>
      <c r="H1358" s="368">
        <f t="shared" ref="H1358:W1358" si="538">SUBTOTAL(9,H1359:H1361)</f>
        <v>0</v>
      </c>
      <c r="I1358" s="369">
        <f t="shared" si="538"/>
        <v>0</v>
      </c>
      <c r="J1358" s="369">
        <f t="shared" si="538"/>
        <v>0</v>
      </c>
      <c r="K1358" s="370">
        <f t="shared" si="538"/>
        <v>0</v>
      </c>
      <c r="L1358" s="364">
        <f t="shared" si="538"/>
        <v>0</v>
      </c>
      <c r="M1358" s="364">
        <f t="shared" si="538"/>
        <v>0</v>
      </c>
      <c r="N1358" s="364">
        <f t="shared" si="538"/>
        <v>0</v>
      </c>
      <c r="O1358" s="364">
        <f t="shared" si="538"/>
        <v>0</v>
      </c>
      <c r="P1358" s="364">
        <f t="shared" si="538"/>
        <v>0</v>
      </c>
      <c r="Q1358" s="364">
        <f t="shared" si="538"/>
        <v>0</v>
      </c>
      <c r="R1358" s="364">
        <f t="shared" si="538"/>
        <v>0</v>
      </c>
      <c r="S1358" s="364">
        <f t="shared" si="538"/>
        <v>0</v>
      </c>
      <c r="T1358" s="364">
        <f t="shared" si="538"/>
        <v>0</v>
      </c>
      <c r="U1358" s="364">
        <f t="shared" si="538"/>
        <v>0</v>
      </c>
      <c r="V1358" s="365">
        <f t="shared" si="538"/>
        <v>0</v>
      </c>
      <c r="W1358" s="366">
        <f t="shared" si="538"/>
        <v>0</v>
      </c>
      <c r="Y1358"/>
    </row>
    <row r="1359" spans="1:25" outlineLevel="1" x14ac:dyDescent="0.25">
      <c r="A1359" s="212"/>
      <c r="B1359" s="465"/>
      <c r="C1359" s="273"/>
      <c r="D1359" s="273"/>
      <c r="E1359" s="275"/>
      <c r="F1359" s="274" t="s">
        <v>265</v>
      </c>
      <c r="G1359" s="394">
        <f t="shared" ref="G1359:V1359" si="539">G501</f>
        <v>0</v>
      </c>
      <c r="H1359" s="395">
        <f t="shared" si="539"/>
        <v>0</v>
      </c>
      <c r="I1359" s="389">
        <f t="shared" si="539"/>
        <v>0</v>
      </c>
      <c r="J1359" s="389">
        <f t="shared" si="539"/>
        <v>0</v>
      </c>
      <c r="K1359" s="390">
        <f t="shared" si="539"/>
        <v>0</v>
      </c>
      <c r="L1359" s="391">
        <f t="shared" si="539"/>
        <v>0</v>
      </c>
      <c r="M1359" s="396">
        <f t="shared" si="539"/>
        <v>0</v>
      </c>
      <c r="N1359" s="392">
        <f t="shared" si="539"/>
        <v>0</v>
      </c>
      <c r="O1359" s="388">
        <f t="shared" si="539"/>
        <v>0</v>
      </c>
      <c r="P1359" s="392">
        <f t="shared" si="539"/>
        <v>0</v>
      </c>
      <c r="Q1359" s="396">
        <f t="shared" si="539"/>
        <v>0</v>
      </c>
      <c r="R1359" s="392">
        <f t="shared" si="539"/>
        <v>0</v>
      </c>
      <c r="S1359" s="388">
        <f t="shared" si="539"/>
        <v>0</v>
      </c>
      <c r="T1359" s="392">
        <f t="shared" si="539"/>
        <v>0</v>
      </c>
      <c r="U1359" s="392">
        <f t="shared" si="539"/>
        <v>0</v>
      </c>
      <c r="V1359" s="393">
        <f t="shared" si="539"/>
        <v>0</v>
      </c>
      <c r="W1359" s="37">
        <f t="shared" ref="W1359:W1376" si="540">G1359-SUM(H1359:V1359)</f>
        <v>0</v>
      </c>
      <c r="Y1359"/>
    </row>
    <row r="1360" spans="1:25" outlineLevel="1" x14ac:dyDescent="0.25">
      <c r="A1360" s="212"/>
      <c r="B1360" s="465"/>
      <c r="C1360" s="273"/>
      <c r="D1360" s="273"/>
      <c r="E1360" s="275"/>
      <c r="F1360" s="274" t="s">
        <v>266</v>
      </c>
      <c r="G1360" s="394">
        <f t="shared" ref="G1360:V1360" si="541">G502</f>
        <v>0</v>
      </c>
      <c r="H1360" s="395">
        <f t="shared" si="541"/>
        <v>0</v>
      </c>
      <c r="I1360" s="389">
        <f t="shared" si="541"/>
        <v>0</v>
      </c>
      <c r="J1360" s="389">
        <f t="shared" si="541"/>
        <v>0</v>
      </c>
      <c r="K1360" s="390">
        <f t="shared" si="541"/>
        <v>0</v>
      </c>
      <c r="L1360" s="391">
        <f t="shared" si="541"/>
        <v>0</v>
      </c>
      <c r="M1360" s="396">
        <f t="shared" si="541"/>
        <v>0</v>
      </c>
      <c r="N1360" s="412">
        <f t="shared" si="541"/>
        <v>0</v>
      </c>
      <c r="O1360" s="388">
        <f t="shared" si="541"/>
        <v>0</v>
      </c>
      <c r="P1360" s="392">
        <f t="shared" si="541"/>
        <v>0</v>
      </c>
      <c r="Q1360" s="396">
        <f t="shared" si="541"/>
        <v>0</v>
      </c>
      <c r="R1360" s="392">
        <f t="shared" si="541"/>
        <v>0</v>
      </c>
      <c r="S1360" s="388">
        <f t="shared" si="541"/>
        <v>0</v>
      </c>
      <c r="T1360" s="392">
        <f t="shared" si="541"/>
        <v>0</v>
      </c>
      <c r="U1360" s="392">
        <f t="shared" si="541"/>
        <v>0</v>
      </c>
      <c r="V1360" s="393">
        <f t="shared" si="541"/>
        <v>0</v>
      </c>
      <c r="W1360" s="37">
        <f t="shared" si="540"/>
        <v>0</v>
      </c>
      <c r="Y1360"/>
    </row>
    <row r="1361" spans="1:25" outlineLevel="1" x14ac:dyDescent="0.25">
      <c r="A1361" s="212"/>
      <c r="B1361" s="465"/>
      <c r="C1361" s="273"/>
      <c r="D1361" s="273"/>
      <c r="E1361" s="275"/>
      <c r="F1361" s="274" t="s">
        <v>264</v>
      </c>
      <c r="G1361" s="394">
        <f>G503</f>
        <v>0</v>
      </c>
      <c r="H1361" s="369"/>
      <c r="I1361" s="369"/>
      <c r="J1361" s="369"/>
      <c r="K1361" s="370"/>
      <c r="L1361" s="363"/>
      <c r="M1361" s="364"/>
      <c r="N1361" s="364"/>
      <c r="O1361" s="364"/>
      <c r="P1361" s="364"/>
      <c r="Q1361" s="364"/>
      <c r="R1361" s="364"/>
      <c r="S1361" s="364"/>
      <c r="T1361" s="364"/>
      <c r="U1361" s="364"/>
      <c r="V1361" s="365"/>
      <c r="W1361" s="37">
        <f t="shared" si="540"/>
        <v>0</v>
      </c>
      <c r="Y1361"/>
    </row>
    <row r="1362" spans="1:25" x14ac:dyDescent="0.25">
      <c r="A1362" s="212"/>
      <c r="B1362" s="465"/>
      <c r="C1362" s="273"/>
      <c r="D1362" s="272" t="s">
        <v>267</v>
      </c>
      <c r="E1362" s="275"/>
      <c r="F1362" s="273"/>
      <c r="G1362" s="367">
        <f>SUBTOTAL(9,G1363:G1365)</f>
        <v>0</v>
      </c>
      <c r="H1362" s="369"/>
      <c r="I1362" s="369"/>
      <c r="J1362" s="369"/>
      <c r="K1362" s="370"/>
      <c r="L1362" s="363"/>
      <c r="M1362" s="364"/>
      <c r="N1362" s="364"/>
      <c r="O1362" s="364"/>
      <c r="P1362" s="364"/>
      <c r="Q1362" s="364"/>
      <c r="R1362" s="364"/>
      <c r="S1362" s="364"/>
      <c r="T1362" s="364"/>
      <c r="U1362" s="364"/>
      <c r="V1362" s="365"/>
      <c r="W1362" s="366">
        <f>SUBTOTAL(9,W1363:W1365)</f>
        <v>0</v>
      </c>
      <c r="Y1362"/>
    </row>
    <row r="1363" spans="1:25" outlineLevel="1" x14ac:dyDescent="0.25">
      <c r="A1363" s="212"/>
      <c r="B1363" s="465"/>
      <c r="C1363" s="273"/>
      <c r="D1363" s="272"/>
      <c r="E1363" s="275"/>
      <c r="F1363" s="274" t="s">
        <v>268</v>
      </c>
      <c r="G1363" s="394">
        <f>G505</f>
        <v>0</v>
      </c>
      <c r="H1363" s="369"/>
      <c r="I1363" s="369"/>
      <c r="J1363" s="369"/>
      <c r="K1363" s="370"/>
      <c r="L1363" s="363"/>
      <c r="M1363" s="364"/>
      <c r="N1363" s="364"/>
      <c r="O1363" s="364"/>
      <c r="P1363" s="364"/>
      <c r="Q1363" s="364"/>
      <c r="R1363" s="364"/>
      <c r="S1363" s="364"/>
      <c r="T1363" s="364"/>
      <c r="U1363" s="364"/>
      <c r="V1363" s="365"/>
      <c r="W1363" s="37">
        <f t="shared" si="540"/>
        <v>0</v>
      </c>
      <c r="Y1363"/>
    </row>
    <row r="1364" spans="1:25" outlineLevel="1" x14ac:dyDescent="0.25">
      <c r="A1364" s="212"/>
      <c r="B1364" s="465"/>
      <c r="C1364" s="273"/>
      <c r="D1364" s="273"/>
      <c r="E1364" s="275"/>
      <c r="F1364" s="274" t="s">
        <v>269</v>
      </c>
      <c r="G1364" s="394">
        <f>G506</f>
        <v>0</v>
      </c>
      <c r="H1364" s="369"/>
      <c r="I1364" s="369"/>
      <c r="J1364" s="369"/>
      <c r="K1364" s="370"/>
      <c r="L1364" s="363"/>
      <c r="M1364" s="364"/>
      <c r="N1364" s="364"/>
      <c r="O1364" s="364"/>
      <c r="P1364" s="364"/>
      <c r="Q1364" s="364"/>
      <c r="R1364" s="364"/>
      <c r="S1364" s="364"/>
      <c r="T1364" s="364"/>
      <c r="U1364" s="364"/>
      <c r="V1364" s="365"/>
      <c r="W1364" s="37">
        <f t="shared" si="540"/>
        <v>0</v>
      </c>
      <c r="Y1364"/>
    </row>
    <row r="1365" spans="1:25" outlineLevel="1" x14ac:dyDescent="0.25">
      <c r="A1365" s="212"/>
      <c r="B1365" s="465"/>
      <c r="C1365" s="273"/>
      <c r="D1365" s="273"/>
      <c r="E1365" s="275"/>
      <c r="F1365" s="274" t="s">
        <v>270</v>
      </c>
      <c r="G1365" s="394">
        <f>G507</f>
        <v>0</v>
      </c>
      <c r="H1365" s="369"/>
      <c r="I1365" s="369"/>
      <c r="J1365" s="369"/>
      <c r="K1365" s="370"/>
      <c r="L1365" s="363"/>
      <c r="M1365" s="364"/>
      <c r="N1365" s="364"/>
      <c r="O1365" s="364"/>
      <c r="P1365" s="364"/>
      <c r="Q1365" s="364"/>
      <c r="R1365" s="364"/>
      <c r="S1365" s="364"/>
      <c r="T1365" s="364"/>
      <c r="U1365" s="364"/>
      <c r="V1365" s="365"/>
      <c r="W1365" s="37">
        <f t="shared" si="540"/>
        <v>0</v>
      </c>
      <c r="Y1365"/>
    </row>
    <row r="1366" spans="1:25" x14ac:dyDescent="0.25">
      <c r="A1366" s="212"/>
      <c r="B1366" s="465"/>
      <c r="C1366" s="273"/>
      <c r="D1366" s="272" t="s">
        <v>260</v>
      </c>
      <c r="E1366" s="275"/>
      <c r="F1366" s="273"/>
      <c r="G1366" s="367">
        <f>SUBTOTAL(9,G1367)</f>
        <v>0</v>
      </c>
      <c r="H1366" s="369"/>
      <c r="I1366" s="369"/>
      <c r="J1366" s="369"/>
      <c r="K1366" s="370"/>
      <c r="L1366" s="363"/>
      <c r="M1366" s="364"/>
      <c r="N1366" s="364"/>
      <c r="O1366" s="364"/>
      <c r="P1366" s="364"/>
      <c r="Q1366" s="364"/>
      <c r="R1366" s="364"/>
      <c r="S1366" s="364"/>
      <c r="T1366" s="364"/>
      <c r="U1366" s="364"/>
      <c r="V1366" s="365"/>
      <c r="W1366" s="366">
        <f>SUBTOTAL(9,W1367)</f>
        <v>0</v>
      </c>
      <c r="Y1366"/>
    </row>
    <row r="1367" spans="1:25" outlineLevel="1" x14ac:dyDescent="0.25">
      <c r="A1367" s="212"/>
      <c r="B1367" s="465"/>
      <c r="C1367" s="273"/>
      <c r="D1367" s="272"/>
      <c r="E1367" s="275"/>
      <c r="F1367" s="274" t="s">
        <v>260</v>
      </c>
      <c r="G1367" s="394">
        <f>G509</f>
        <v>0</v>
      </c>
      <c r="H1367" s="369"/>
      <c r="I1367" s="369"/>
      <c r="J1367" s="369"/>
      <c r="K1367" s="370"/>
      <c r="L1367" s="363"/>
      <c r="M1367" s="364"/>
      <c r="N1367" s="364"/>
      <c r="O1367" s="364"/>
      <c r="P1367" s="364"/>
      <c r="Q1367" s="364"/>
      <c r="R1367" s="364"/>
      <c r="S1367" s="364"/>
      <c r="T1367" s="364"/>
      <c r="U1367" s="364"/>
      <c r="V1367" s="365"/>
      <c r="W1367" s="37">
        <f t="shared" si="540"/>
        <v>0</v>
      </c>
      <c r="Y1367"/>
    </row>
    <row r="1368" spans="1:25" outlineLevel="1" x14ac:dyDescent="0.25">
      <c r="A1368" s="212"/>
      <c r="B1368" s="465"/>
      <c r="C1368" s="273"/>
      <c r="D1368" s="272"/>
      <c r="E1368" s="275"/>
      <c r="F1368" s="273"/>
      <c r="G1368" s="41"/>
      <c r="H1368" s="368"/>
      <c r="I1368" s="369"/>
      <c r="J1368" s="369"/>
      <c r="K1368" s="370"/>
      <c r="L1368" s="364"/>
      <c r="M1368" s="364"/>
      <c r="N1368" s="364"/>
      <c r="O1368" s="364"/>
      <c r="P1368" s="364"/>
      <c r="Q1368" s="364"/>
      <c r="R1368" s="364"/>
      <c r="S1368" s="364"/>
      <c r="T1368" s="364"/>
      <c r="U1368" s="364"/>
      <c r="V1368" s="364"/>
      <c r="W1368" s="366"/>
      <c r="Y1368"/>
    </row>
    <row r="1369" spans="1:25" outlineLevel="1" x14ac:dyDescent="0.25">
      <c r="A1369" s="212"/>
      <c r="B1369" s="465"/>
      <c r="C1369" s="272" t="s">
        <v>362</v>
      </c>
      <c r="D1369" s="272"/>
      <c r="E1369" s="275"/>
      <c r="F1369" s="273"/>
      <c r="G1369" s="41">
        <f>SUBTOTAL(9,G1370:G1372)</f>
        <v>0</v>
      </c>
      <c r="H1369" s="368">
        <f t="shared" ref="H1369:W1369" si="542">SUBTOTAL(9,H1370:H1372)</f>
        <v>0</v>
      </c>
      <c r="I1369" s="369">
        <f t="shared" si="542"/>
        <v>0</v>
      </c>
      <c r="J1369" s="369">
        <f t="shared" si="542"/>
        <v>0</v>
      </c>
      <c r="K1369" s="370">
        <f t="shared" si="542"/>
        <v>0</v>
      </c>
      <c r="L1369" s="364">
        <f t="shared" si="542"/>
        <v>0</v>
      </c>
      <c r="M1369" s="364">
        <f t="shared" si="542"/>
        <v>0</v>
      </c>
      <c r="N1369" s="364">
        <f t="shared" si="542"/>
        <v>0</v>
      </c>
      <c r="O1369" s="364">
        <f t="shared" si="542"/>
        <v>0</v>
      </c>
      <c r="P1369" s="364">
        <f t="shared" si="542"/>
        <v>0</v>
      </c>
      <c r="Q1369" s="364">
        <f t="shared" si="542"/>
        <v>0</v>
      </c>
      <c r="R1369" s="364">
        <f t="shared" si="542"/>
        <v>0</v>
      </c>
      <c r="S1369" s="364">
        <f t="shared" si="542"/>
        <v>0</v>
      </c>
      <c r="T1369" s="364">
        <f t="shared" si="542"/>
        <v>0</v>
      </c>
      <c r="U1369" s="364">
        <f t="shared" si="542"/>
        <v>0</v>
      </c>
      <c r="V1369" s="364">
        <f t="shared" si="542"/>
        <v>0</v>
      </c>
      <c r="W1369" s="366">
        <f t="shared" si="542"/>
        <v>0</v>
      </c>
      <c r="Y1369"/>
    </row>
    <row r="1370" spans="1:25" outlineLevel="1" x14ac:dyDescent="0.25">
      <c r="A1370" s="212"/>
      <c r="B1370" s="465"/>
      <c r="C1370" s="273"/>
      <c r="D1370" s="272"/>
      <c r="E1370" s="275"/>
      <c r="F1370" s="274" t="s">
        <v>591</v>
      </c>
      <c r="G1370" s="426">
        <f>G512</f>
        <v>0</v>
      </c>
      <c r="H1370" s="427">
        <f>$G1370*VLOOKUP($F1370,DRT,2,FALSE)</f>
        <v>0</v>
      </c>
      <c r="I1370" s="428">
        <f>($G1370-SUM($H1370:H1370))*VLOOKUP($F1370,DRT,2,FALSE)</f>
        <v>0</v>
      </c>
      <c r="J1370" s="428">
        <f>($G1370-SUM($H1370:I1370))*VLOOKUP($F1370,DRT,2,FALSE)</f>
        <v>0</v>
      </c>
      <c r="K1370" s="429">
        <f>($G1370-SUM($H1370:J1370))*VLOOKUP($F1370,DRT,2,FALSE)</f>
        <v>0</v>
      </c>
      <c r="L1370" s="430">
        <f>($G1370-SUM($H1370:K1370))*VLOOKUP($F1370,DRT,4,FALSE)</f>
        <v>0</v>
      </c>
      <c r="M1370" s="431">
        <f>($G1370-SUM($H1370:L1370))*VLOOKUP($F1370,DRT,4,FALSE)</f>
        <v>0</v>
      </c>
      <c r="N1370" s="428">
        <f>($G1370-SUM($H1370:M1370))*VLOOKUP($F1370,DRT,4,FALSE)</f>
        <v>0</v>
      </c>
      <c r="O1370" s="428">
        <f>($G1370-SUM($H1370:N1370))*VLOOKUP($F1370,DRT,4,FALSE)</f>
        <v>0</v>
      </c>
      <c r="P1370" s="428">
        <f>($G1370-SUM($H1370:O1370))*VLOOKUP($F1370,DRT,4,FALSE)</f>
        <v>0</v>
      </c>
      <c r="Q1370" s="428">
        <f>($G1370-SUM($H1370:P1370))*VLOOKUP($F1370,DRT,4,FALSE)</f>
        <v>0</v>
      </c>
      <c r="R1370" s="428">
        <f>($G1370-SUM($H1370:Q1370))*VLOOKUP($F1370,DRT,4,FALSE)</f>
        <v>0</v>
      </c>
      <c r="S1370" s="428">
        <f>($G1370-SUM($H1370:R1370))*VLOOKUP($F1370,DRT,4,FALSE)</f>
        <v>0</v>
      </c>
      <c r="T1370" s="428">
        <f>($G1370-SUM($H1370:S1370))*VLOOKUP($F1370,DRT,4,FALSE)</f>
        <v>0</v>
      </c>
      <c r="U1370" s="428">
        <f>($G1370-SUM($H1370:T1370))*VLOOKUP($F1370,DRT,4,FALSE)</f>
        <v>0</v>
      </c>
      <c r="V1370" s="432">
        <f>($G1370-SUM($H1370:U1370))*VLOOKUP($F1370,DRT,4,FALSE)</f>
        <v>0</v>
      </c>
      <c r="W1370" s="426">
        <f>G1370-SUM(H1370:V1370)</f>
        <v>0</v>
      </c>
      <c r="Y1370"/>
    </row>
    <row r="1371" spans="1:25" outlineLevel="1" x14ac:dyDescent="0.25">
      <c r="A1371" s="212"/>
      <c r="B1371" s="465"/>
      <c r="C1371" s="273"/>
      <c r="D1371" s="272"/>
      <c r="E1371" s="275"/>
      <c r="F1371" s="274" t="s">
        <v>592</v>
      </c>
      <c r="G1371" s="426">
        <f>G513</f>
        <v>0</v>
      </c>
      <c r="H1371" s="427">
        <f t="shared" ref="H1371:K1371" si="543">IF(H513="",0,H513*VLOOKUP($F1371,DRT,3,FALSE))</f>
        <v>0</v>
      </c>
      <c r="I1371" s="428">
        <f t="shared" si="543"/>
        <v>0</v>
      </c>
      <c r="J1371" s="428">
        <f t="shared" si="543"/>
        <v>0</v>
      </c>
      <c r="K1371" s="429">
        <f t="shared" si="543"/>
        <v>0</v>
      </c>
      <c r="L1371" s="430">
        <f t="shared" ref="L1371:V1371" si="544">IF(L513="",0,L513*VLOOKUP($F1371,DRT,4,FALSE))</f>
        <v>0</v>
      </c>
      <c r="M1371" s="431">
        <f t="shared" si="544"/>
        <v>0</v>
      </c>
      <c r="N1371" s="428">
        <f t="shared" si="544"/>
        <v>0</v>
      </c>
      <c r="O1371" s="428">
        <f t="shared" si="544"/>
        <v>0</v>
      </c>
      <c r="P1371" s="428">
        <f t="shared" si="544"/>
        <v>0</v>
      </c>
      <c r="Q1371" s="428">
        <f t="shared" si="544"/>
        <v>0</v>
      </c>
      <c r="R1371" s="428">
        <f t="shared" si="544"/>
        <v>0</v>
      </c>
      <c r="S1371" s="428">
        <f t="shared" si="544"/>
        <v>0</v>
      </c>
      <c r="T1371" s="428">
        <f t="shared" si="544"/>
        <v>0</v>
      </c>
      <c r="U1371" s="428">
        <f t="shared" si="544"/>
        <v>0</v>
      </c>
      <c r="V1371" s="432">
        <f t="shared" si="544"/>
        <v>0</v>
      </c>
      <c r="W1371" s="426">
        <f t="shared" ref="W1371:W1372" si="545">G1371-SUM(H1371:V1371)</f>
        <v>0</v>
      </c>
      <c r="Y1371"/>
    </row>
    <row r="1372" spans="1:25" outlineLevel="1" x14ac:dyDescent="0.25">
      <c r="A1372" s="212"/>
      <c r="B1372" s="465"/>
      <c r="C1372" s="273"/>
      <c r="D1372" s="272"/>
      <c r="E1372" s="275"/>
      <c r="F1372" s="274" t="s">
        <v>593</v>
      </c>
      <c r="G1372" s="426">
        <f>G514</f>
        <v>0</v>
      </c>
      <c r="H1372" s="427">
        <f>$G1372*VLOOKUP($F1372,DRT,2,FALSE)</f>
        <v>0</v>
      </c>
      <c r="I1372" s="428">
        <f>($G1372-SUM($H1372:H1372))*VLOOKUP($F1372,DRT,2,FALSE)</f>
        <v>0</v>
      </c>
      <c r="J1372" s="428">
        <f>($G1372-SUM($H1372:I1372))*VLOOKUP($F1372,DRT,2,FALSE)</f>
        <v>0</v>
      </c>
      <c r="K1372" s="429">
        <f>($G1372-SUM($H1372:J1372))*VLOOKUP($F1372,DRT,2,FALSE)</f>
        <v>0</v>
      </c>
      <c r="L1372" s="430">
        <f>($G1372-SUM($H1372:K1372))*VLOOKUP($F1372,DRT,4,FALSE)</f>
        <v>0</v>
      </c>
      <c r="M1372" s="431">
        <f>($G1372-SUM($H1372:L1372))*VLOOKUP($F1372,DRT,4,FALSE)</f>
        <v>0</v>
      </c>
      <c r="N1372" s="428">
        <f>($G1372-SUM($H1372:M1372))*VLOOKUP($F1372,DRT,4,FALSE)</f>
        <v>0</v>
      </c>
      <c r="O1372" s="428">
        <f>($G1372-SUM($H1372:N1372))*VLOOKUP($F1372,DRT,4,FALSE)</f>
        <v>0</v>
      </c>
      <c r="P1372" s="428">
        <f>($G1372-SUM($H1372:O1372))*VLOOKUP($F1372,DRT,4,FALSE)</f>
        <v>0</v>
      </c>
      <c r="Q1372" s="428">
        <f>($G1372-SUM($H1372:P1372))*VLOOKUP($F1372,DRT,4,FALSE)</f>
        <v>0</v>
      </c>
      <c r="R1372" s="428">
        <f>($G1372-SUM($H1372:Q1372))*VLOOKUP($F1372,DRT,4,FALSE)</f>
        <v>0</v>
      </c>
      <c r="S1372" s="428">
        <f>($G1372-SUM($H1372:R1372))*VLOOKUP($F1372,DRT,4,FALSE)</f>
        <v>0</v>
      </c>
      <c r="T1372" s="428">
        <f>($G1372-SUM($H1372:S1372))*VLOOKUP($F1372,DRT,4,FALSE)</f>
        <v>0</v>
      </c>
      <c r="U1372" s="428">
        <f>($G1372-SUM($H1372:T1372))*VLOOKUP($F1372,DRT,4,FALSE)</f>
        <v>0</v>
      </c>
      <c r="V1372" s="432">
        <f>($G1372-SUM($H1372:U1372))*VLOOKUP($F1372,DRT,4,FALSE)</f>
        <v>0</v>
      </c>
      <c r="W1372" s="426">
        <f t="shared" si="545"/>
        <v>0</v>
      </c>
      <c r="Y1372"/>
    </row>
    <row r="1373" spans="1:25" x14ac:dyDescent="0.25">
      <c r="A1373" s="212"/>
      <c r="B1373" s="295"/>
      <c r="C1373" s="273"/>
      <c r="D1373" s="273"/>
      <c r="E1373" s="273"/>
      <c r="F1373" s="273"/>
      <c r="G1373" s="52"/>
      <c r="H1373" s="53"/>
      <c r="I1373" s="53"/>
      <c r="J1373" s="53"/>
      <c r="K1373" s="82"/>
      <c r="L1373" s="34"/>
      <c r="M1373" s="33"/>
      <c r="N1373" s="33"/>
      <c r="O1373" s="33"/>
      <c r="P1373" s="33"/>
      <c r="Q1373" s="33"/>
      <c r="R1373" s="33"/>
      <c r="S1373" s="33"/>
      <c r="T1373" s="33"/>
      <c r="U1373" s="33"/>
      <c r="V1373" s="35"/>
      <c r="W1373" s="40"/>
      <c r="Y1373"/>
    </row>
    <row r="1374" spans="1:25" x14ac:dyDescent="0.25">
      <c r="A1374" s="212"/>
      <c r="B1374" s="300" t="s">
        <v>272</v>
      </c>
      <c r="C1374" s="453"/>
      <c r="D1374" s="453"/>
      <c r="E1374" s="453"/>
      <c r="F1374" s="453"/>
      <c r="G1374" s="119">
        <f t="shared" ref="G1374:W1374" si="546">SUBTOTAL(9,G1094:G1373)</f>
        <v>0</v>
      </c>
      <c r="H1374" s="414">
        <f t="shared" si="546"/>
        <v>0</v>
      </c>
      <c r="I1374" s="415">
        <f t="shared" si="546"/>
        <v>0</v>
      </c>
      <c r="J1374" s="415">
        <f t="shared" si="546"/>
        <v>0</v>
      </c>
      <c r="K1374" s="416">
        <f t="shared" si="546"/>
        <v>0</v>
      </c>
      <c r="L1374" s="417">
        <f t="shared" si="546"/>
        <v>0</v>
      </c>
      <c r="M1374" s="418">
        <f t="shared" si="546"/>
        <v>0</v>
      </c>
      <c r="N1374" s="418">
        <f t="shared" si="546"/>
        <v>0</v>
      </c>
      <c r="O1374" s="418">
        <f t="shared" si="546"/>
        <v>0</v>
      </c>
      <c r="P1374" s="418">
        <f t="shared" si="546"/>
        <v>0</v>
      </c>
      <c r="Q1374" s="418">
        <f t="shared" si="546"/>
        <v>0</v>
      </c>
      <c r="R1374" s="418">
        <f t="shared" si="546"/>
        <v>0</v>
      </c>
      <c r="S1374" s="418">
        <f t="shared" si="546"/>
        <v>0</v>
      </c>
      <c r="T1374" s="418">
        <f t="shared" si="546"/>
        <v>0</v>
      </c>
      <c r="U1374" s="418">
        <f t="shared" si="546"/>
        <v>0</v>
      </c>
      <c r="V1374" s="419">
        <f t="shared" si="546"/>
        <v>0</v>
      </c>
      <c r="W1374" s="119">
        <f t="shared" si="546"/>
        <v>0</v>
      </c>
      <c r="Y1374"/>
    </row>
    <row r="1375" spans="1:25" x14ac:dyDescent="0.25">
      <c r="A1375" s="212"/>
      <c r="B1375" s="295"/>
      <c r="C1375" s="273"/>
      <c r="D1375" s="273"/>
      <c r="E1375" s="273"/>
      <c r="F1375" s="273"/>
      <c r="G1375" s="40"/>
      <c r="H1375" s="33"/>
      <c r="I1375" s="33"/>
      <c r="J1375" s="33"/>
      <c r="K1375" s="35"/>
      <c r="L1375" s="34"/>
      <c r="M1375" s="33"/>
      <c r="N1375" s="33"/>
      <c r="O1375" s="33"/>
      <c r="P1375" s="33"/>
      <c r="Q1375" s="33"/>
      <c r="R1375" s="33"/>
      <c r="S1375" s="33"/>
      <c r="T1375" s="33"/>
      <c r="U1375" s="33"/>
      <c r="V1375" s="35"/>
      <c r="W1375" s="40"/>
      <c r="Y1375"/>
    </row>
    <row r="1376" spans="1:25" x14ac:dyDescent="0.25">
      <c r="A1376" s="212"/>
      <c r="B1376" s="300" t="s">
        <v>273</v>
      </c>
      <c r="C1376" s="491"/>
      <c r="D1376" s="491"/>
      <c r="E1376" s="491"/>
      <c r="F1376" s="491"/>
      <c r="G1376" s="101">
        <f>G518</f>
        <v>0</v>
      </c>
      <c r="H1376" s="53"/>
      <c r="I1376" s="53"/>
      <c r="J1376" s="53"/>
      <c r="K1376" s="82"/>
      <c r="L1376" s="34"/>
      <c r="M1376" s="33"/>
      <c r="N1376" s="33"/>
      <c r="O1376" s="33"/>
      <c r="P1376" s="33"/>
      <c r="Q1376" s="33"/>
      <c r="R1376" s="33"/>
      <c r="S1376" s="33"/>
      <c r="T1376" s="33"/>
      <c r="U1376" s="33"/>
      <c r="V1376" s="35"/>
      <c r="W1376" s="37">
        <f t="shared" si="540"/>
        <v>0</v>
      </c>
      <c r="Y1376"/>
    </row>
    <row r="1377" spans="1:25" x14ac:dyDescent="0.25">
      <c r="A1377" s="212"/>
      <c r="B1377" s="465"/>
      <c r="C1377" s="273"/>
      <c r="D1377" s="273"/>
      <c r="E1377" s="273"/>
      <c r="F1377" s="273"/>
      <c r="G1377" s="52"/>
      <c r="H1377" s="53"/>
      <c r="I1377" s="53"/>
      <c r="J1377" s="53"/>
      <c r="K1377" s="82"/>
      <c r="L1377" s="34"/>
      <c r="M1377" s="33"/>
      <c r="N1377" s="33"/>
      <c r="O1377" s="33"/>
      <c r="P1377" s="33"/>
      <c r="Q1377" s="33"/>
      <c r="R1377" s="33"/>
      <c r="S1377" s="33"/>
      <c r="T1377" s="33"/>
      <c r="U1377" s="33"/>
      <c r="V1377" s="35"/>
      <c r="W1377" s="40"/>
      <c r="Y1377"/>
    </row>
    <row r="1378" spans="1:25" s="79" customFormat="1" ht="16.2" thickBot="1" x14ac:dyDescent="0.3">
      <c r="A1378" s="212"/>
      <c r="B1378" s="279" t="s">
        <v>274</v>
      </c>
      <c r="C1378" s="506"/>
      <c r="D1378" s="506"/>
      <c r="E1378" s="506"/>
      <c r="F1378" s="506"/>
      <c r="G1378" s="103">
        <f>SUM(G1374:G1377)</f>
        <v>0</v>
      </c>
      <c r="H1378" s="403">
        <f>SUM(H1374:H1377)</f>
        <v>0</v>
      </c>
      <c r="I1378" s="404">
        <f t="shared" ref="I1378:W1378" si="547">SUM(I1374:I1377)</f>
        <v>0</v>
      </c>
      <c r="J1378" s="404">
        <f t="shared" si="547"/>
        <v>0</v>
      </c>
      <c r="K1378" s="405">
        <f t="shared" si="547"/>
        <v>0</v>
      </c>
      <c r="L1378" s="406">
        <f t="shared" si="547"/>
        <v>0</v>
      </c>
      <c r="M1378" s="407">
        <f t="shared" si="547"/>
        <v>0</v>
      </c>
      <c r="N1378" s="407">
        <f t="shared" si="547"/>
        <v>0</v>
      </c>
      <c r="O1378" s="407">
        <f t="shared" si="547"/>
        <v>0</v>
      </c>
      <c r="P1378" s="407">
        <f t="shared" si="547"/>
        <v>0</v>
      </c>
      <c r="Q1378" s="407">
        <f t="shared" si="547"/>
        <v>0</v>
      </c>
      <c r="R1378" s="407">
        <f t="shared" si="547"/>
        <v>0</v>
      </c>
      <c r="S1378" s="407">
        <f t="shared" si="547"/>
        <v>0</v>
      </c>
      <c r="T1378" s="407">
        <f t="shared" si="547"/>
        <v>0</v>
      </c>
      <c r="U1378" s="407">
        <f t="shared" si="547"/>
        <v>0</v>
      </c>
      <c r="V1378" s="408">
        <f t="shared" si="547"/>
        <v>0</v>
      </c>
      <c r="W1378" s="103">
        <f t="shared" si="547"/>
        <v>0</v>
      </c>
      <c r="X1378" s="51"/>
      <c r="Y1378"/>
    </row>
    <row r="1379" spans="1:25" ht="13.8" thickBot="1" x14ac:dyDescent="0.3">
      <c r="A1379" s="212"/>
      <c r="G1379" s="78"/>
      <c r="H1379" s="78"/>
      <c r="I1379" s="78"/>
      <c r="J1379" s="78"/>
      <c r="K1379" s="78"/>
      <c r="L1379" s="78"/>
      <c r="M1379" s="78"/>
      <c r="N1379" s="78"/>
      <c r="O1379" s="78"/>
      <c r="P1379" s="78"/>
      <c r="Q1379" s="78"/>
      <c r="R1379" s="78"/>
      <c r="S1379" s="78"/>
      <c r="T1379" s="78"/>
      <c r="U1379" s="78"/>
      <c r="V1379" s="78"/>
      <c r="W1379" s="78"/>
      <c r="Y1379"/>
    </row>
    <row r="1380" spans="1:25" s="79" customFormat="1" ht="15.6" x14ac:dyDescent="0.25">
      <c r="A1380" s="212"/>
      <c r="B1380" s="271" t="s">
        <v>275</v>
      </c>
      <c r="C1380" s="512"/>
      <c r="D1380" s="512"/>
      <c r="E1380" s="512"/>
      <c r="F1380" s="512"/>
      <c r="G1380" s="507"/>
      <c r="H1380" s="508"/>
      <c r="I1380" s="509"/>
      <c r="J1380" s="509"/>
      <c r="K1380" s="563"/>
      <c r="L1380" s="508"/>
      <c r="M1380" s="510"/>
      <c r="N1380" s="509"/>
      <c r="O1380" s="509"/>
      <c r="P1380" s="509"/>
      <c r="Q1380" s="509"/>
      <c r="R1380" s="509"/>
      <c r="S1380" s="509"/>
      <c r="T1380" s="509"/>
      <c r="U1380" s="509"/>
      <c r="V1380" s="509"/>
      <c r="W1380" s="511"/>
      <c r="X1380" s="51"/>
      <c r="Y1380"/>
    </row>
    <row r="1381" spans="1:25" s="79" customFormat="1" ht="12.75" customHeight="1" x14ac:dyDescent="0.25">
      <c r="A1381" s="212"/>
      <c r="B1381" s="361"/>
      <c r="C1381" s="599" t="s">
        <v>276</v>
      </c>
      <c r="D1381" s="272"/>
      <c r="E1381" s="275"/>
      <c r="F1381" s="492"/>
      <c r="G1381" s="369"/>
      <c r="H1381" s="363"/>
      <c r="I1381" s="364"/>
      <c r="J1381" s="364"/>
      <c r="K1381" s="365"/>
      <c r="L1381" s="363"/>
      <c r="M1381" s="31"/>
      <c r="N1381" s="364"/>
      <c r="O1381" s="364"/>
      <c r="P1381" s="364"/>
      <c r="Q1381" s="364"/>
      <c r="R1381" s="364"/>
      <c r="S1381" s="364"/>
      <c r="T1381" s="364"/>
      <c r="U1381" s="364"/>
      <c r="V1381" s="364"/>
      <c r="W1381" s="366"/>
      <c r="X1381" s="51"/>
      <c r="Y1381"/>
    </row>
    <row r="1382" spans="1:25" s="79" customFormat="1" ht="12.75" customHeight="1" x14ac:dyDescent="0.25">
      <c r="A1382" s="212"/>
      <c r="B1382" s="295"/>
      <c r="C1382" s="273"/>
      <c r="D1382" s="272" t="s">
        <v>277</v>
      </c>
      <c r="E1382" s="272"/>
      <c r="F1382" s="360"/>
      <c r="G1382" s="369">
        <f t="shared" ref="G1382:W1382" si="548">SUBTOTAL(9,G1383:G1390)</f>
        <v>0</v>
      </c>
      <c r="H1382" s="368">
        <f t="shared" si="548"/>
        <v>0</v>
      </c>
      <c r="I1382" s="369">
        <f t="shared" si="548"/>
        <v>0</v>
      </c>
      <c r="J1382" s="369">
        <f t="shared" si="548"/>
        <v>0</v>
      </c>
      <c r="K1382" s="370">
        <f t="shared" si="548"/>
        <v>0</v>
      </c>
      <c r="L1382" s="364">
        <f t="shared" si="548"/>
        <v>0</v>
      </c>
      <c r="M1382" s="364">
        <f t="shared" si="548"/>
        <v>0</v>
      </c>
      <c r="N1382" s="364">
        <f t="shared" si="548"/>
        <v>0</v>
      </c>
      <c r="O1382" s="364">
        <f t="shared" si="548"/>
        <v>0</v>
      </c>
      <c r="P1382" s="364">
        <f t="shared" si="548"/>
        <v>0</v>
      </c>
      <c r="Q1382" s="364">
        <f t="shared" si="548"/>
        <v>0</v>
      </c>
      <c r="R1382" s="364">
        <f t="shared" si="548"/>
        <v>0</v>
      </c>
      <c r="S1382" s="364">
        <f t="shared" si="548"/>
        <v>0</v>
      </c>
      <c r="T1382" s="364">
        <f t="shared" si="548"/>
        <v>0</v>
      </c>
      <c r="U1382" s="364">
        <f t="shared" si="548"/>
        <v>0</v>
      </c>
      <c r="V1382" s="364">
        <f t="shared" si="548"/>
        <v>0</v>
      </c>
      <c r="W1382" s="366">
        <f t="shared" si="548"/>
        <v>0</v>
      </c>
      <c r="X1382" s="51"/>
      <c r="Y1382"/>
    </row>
    <row r="1383" spans="1:25" s="79" customFormat="1" ht="12.75" customHeight="1" x14ac:dyDescent="0.25">
      <c r="A1383" s="212"/>
      <c r="B1383" s="295"/>
      <c r="C1383" s="273"/>
      <c r="D1383" s="273"/>
      <c r="E1383" s="273"/>
      <c r="F1383" s="359" t="s">
        <v>278</v>
      </c>
      <c r="G1383" s="394">
        <f t="shared" ref="G1383:G1390" si="549">G525</f>
        <v>0</v>
      </c>
      <c r="H1383" s="395">
        <f t="shared" ref="H1383:V1383" si="550">H525*VLOOKUP($F1383,DCT,2,FALSE)</f>
        <v>0</v>
      </c>
      <c r="I1383" s="389">
        <f t="shared" si="550"/>
        <v>0</v>
      </c>
      <c r="J1383" s="389">
        <f t="shared" si="550"/>
        <v>0</v>
      </c>
      <c r="K1383" s="390">
        <f t="shared" si="550"/>
        <v>0</v>
      </c>
      <c r="L1383" s="391">
        <f t="shared" si="550"/>
        <v>0</v>
      </c>
      <c r="M1383" s="396">
        <f t="shared" si="550"/>
        <v>0</v>
      </c>
      <c r="N1383" s="392">
        <f t="shared" si="550"/>
        <v>0</v>
      </c>
      <c r="O1383" s="392">
        <f t="shared" si="550"/>
        <v>0</v>
      </c>
      <c r="P1383" s="392">
        <f t="shared" si="550"/>
        <v>0</v>
      </c>
      <c r="Q1383" s="392">
        <f t="shared" si="550"/>
        <v>0</v>
      </c>
      <c r="R1383" s="392">
        <f t="shared" si="550"/>
        <v>0</v>
      </c>
      <c r="S1383" s="392">
        <f t="shared" si="550"/>
        <v>0</v>
      </c>
      <c r="T1383" s="392">
        <f t="shared" si="550"/>
        <v>0</v>
      </c>
      <c r="U1383" s="392">
        <f t="shared" si="550"/>
        <v>0</v>
      </c>
      <c r="V1383" s="399">
        <f t="shared" si="550"/>
        <v>0</v>
      </c>
      <c r="W1383" s="37">
        <f>G1383-SUM(H1383:V1383)</f>
        <v>0</v>
      </c>
      <c r="X1383" s="51"/>
      <c r="Y1383"/>
    </row>
    <row r="1384" spans="1:25" s="79" customFormat="1" ht="12.75" customHeight="1" x14ac:dyDescent="0.25">
      <c r="A1384" s="212"/>
      <c r="B1384" s="295"/>
      <c r="C1384" s="273"/>
      <c r="D1384" s="273"/>
      <c r="E1384" s="273"/>
      <c r="F1384" s="359" t="s">
        <v>279</v>
      </c>
      <c r="G1384" s="394">
        <f t="shared" si="549"/>
        <v>0</v>
      </c>
      <c r="H1384" s="364"/>
      <c r="I1384" s="564"/>
      <c r="J1384" s="564"/>
      <c r="K1384" s="565"/>
      <c r="L1384" s="566"/>
      <c r="M1384" s="564"/>
      <c r="N1384" s="564"/>
      <c r="O1384" s="564"/>
      <c r="P1384" s="564"/>
      <c r="Q1384" s="564"/>
      <c r="R1384" s="564"/>
      <c r="S1384" s="564"/>
      <c r="T1384" s="564"/>
      <c r="U1384" s="564"/>
      <c r="V1384" s="564"/>
      <c r="W1384" s="366"/>
      <c r="X1384" s="51"/>
      <c r="Y1384"/>
    </row>
    <row r="1385" spans="1:25" s="79" customFormat="1" ht="12.75" customHeight="1" x14ac:dyDescent="0.25">
      <c r="A1385" s="212"/>
      <c r="B1385" s="295"/>
      <c r="C1385" s="273"/>
      <c r="D1385" s="273"/>
      <c r="E1385" s="273"/>
      <c r="F1385" s="359" t="s">
        <v>280</v>
      </c>
      <c r="G1385" s="394">
        <f t="shared" si="549"/>
        <v>0</v>
      </c>
      <c r="H1385" s="395">
        <f t="shared" ref="H1385:V1385" si="551">H527*VLOOKUP($F1385,DCT,2,FALSE)</f>
        <v>0</v>
      </c>
      <c r="I1385" s="389">
        <f t="shared" si="551"/>
        <v>0</v>
      </c>
      <c r="J1385" s="389">
        <f t="shared" si="551"/>
        <v>0</v>
      </c>
      <c r="K1385" s="390">
        <f t="shared" si="551"/>
        <v>0</v>
      </c>
      <c r="L1385" s="391">
        <f t="shared" si="551"/>
        <v>0</v>
      </c>
      <c r="M1385" s="396">
        <f t="shared" si="551"/>
        <v>0</v>
      </c>
      <c r="N1385" s="392">
        <f t="shared" si="551"/>
        <v>0</v>
      </c>
      <c r="O1385" s="392">
        <f t="shared" si="551"/>
        <v>0</v>
      </c>
      <c r="P1385" s="392">
        <f t="shared" si="551"/>
        <v>0</v>
      </c>
      <c r="Q1385" s="392">
        <f t="shared" si="551"/>
        <v>0</v>
      </c>
      <c r="R1385" s="392">
        <f t="shared" si="551"/>
        <v>0</v>
      </c>
      <c r="S1385" s="392">
        <f t="shared" si="551"/>
        <v>0</v>
      </c>
      <c r="T1385" s="392">
        <f t="shared" si="551"/>
        <v>0</v>
      </c>
      <c r="U1385" s="392">
        <f t="shared" si="551"/>
        <v>0</v>
      </c>
      <c r="V1385" s="399">
        <f t="shared" si="551"/>
        <v>0</v>
      </c>
      <c r="W1385" s="37">
        <f>G1385-SUM(H1385:V1385)</f>
        <v>0</v>
      </c>
      <c r="X1385" s="51"/>
      <c r="Y1385"/>
    </row>
    <row r="1386" spans="1:25" s="79" customFormat="1" ht="12.75" customHeight="1" x14ac:dyDescent="0.25">
      <c r="A1386" s="212"/>
      <c r="B1386" s="295"/>
      <c r="C1386" s="273"/>
      <c r="D1386" s="273"/>
      <c r="E1386" s="273"/>
      <c r="F1386" s="359" t="s">
        <v>281</v>
      </c>
      <c r="G1386" s="394">
        <f t="shared" si="549"/>
        <v>0</v>
      </c>
      <c r="H1386" s="364"/>
      <c r="I1386" s="564"/>
      <c r="J1386" s="564"/>
      <c r="K1386" s="565"/>
      <c r="L1386" s="566"/>
      <c r="M1386" s="564"/>
      <c r="N1386" s="564"/>
      <c r="O1386" s="564"/>
      <c r="P1386" s="564"/>
      <c r="Q1386" s="564"/>
      <c r="R1386" s="564"/>
      <c r="S1386" s="564"/>
      <c r="T1386" s="564"/>
      <c r="U1386" s="564"/>
      <c r="V1386" s="564"/>
      <c r="W1386" s="366"/>
      <c r="X1386" s="51"/>
      <c r="Y1386"/>
    </row>
    <row r="1387" spans="1:25" s="79" customFormat="1" ht="12.75" customHeight="1" x14ac:dyDescent="0.25">
      <c r="A1387" s="212"/>
      <c r="B1387" s="295"/>
      <c r="C1387" s="273"/>
      <c r="D1387" s="273"/>
      <c r="E1387" s="273"/>
      <c r="F1387" s="359" t="s">
        <v>282</v>
      </c>
      <c r="G1387" s="394">
        <f t="shared" si="549"/>
        <v>0</v>
      </c>
      <c r="H1387" s="395">
        <f t="shared" ref="H1387:V1387" si="552">H529*VLOOKUP($F1387,DCT,2,FALSE)</f>
        <v>0</v>
      </c>
      <c r="I1387" s="389">
        <f t="shared" si="552"/>
        <v>0</v>
      </c>
      <c r="J1387" s="389">
        <f t="shared" si="552"/>
        <v>0</v>
      </c>
      <c r="K1387" s="390">
        <f t="shared" si="552"/>
        <v>0</v>
      </c>
      <c r="L1387" s="391">
        <f t="shared" si="552"/>
        <v>0</v>
      </c>
      <c r="M1387" s="396">
        <f t="shared" si="552"/>
        <v>0</v>
      </c>
      <c r="N1387" s="392">
        <f t="shared" si="552"/>
        <v>0</v>
      </c>
      <c r="O1387" s="392">
        <f t="shared" si="552"/>
        <v>0</v>
      </c>
      <c r="P1387" s="392">
        <f t="shared" si="552"/>
        <v>0</v>
      </c>
      <c r="Q1387" s="392">
        <f t="shared" si="552"/>
        <v>0</v>
      </c>
      <c r="R1387" s="392">
        <f t="shared" si="552"/>
        <v>0</v>
      </c>
      <c r="S1387" s="392">
        <f t="shared" si="552"/>
        <v>0</v>
      </c>
      <c r="T1387" s="392">
        <f t="shared" si="552"/>
        <v>0</v>
      </c>
      <c r="U1387" s="392">
        <f t="shared" si="552"/>
        <v>0</v>
      </c>
      <c r="V1387" s="399">
        <f t="shared" si="552"/>
        <v>0</v>
      </c>
      <c r="W1387" s="37">
        <f>G1387-SUM(H1387:V1387)</f>
        <v>0</v>
      </c>
      <c r="X1387" s="51"/>
      <c r="Y1387"/>
    </row>
    <row r="1388" spans="1:25" s="79" customFormat="1" ht="12.75" customHeight="1" x14ac:dyDescent="0.25">
      <c r="A1388" s="212"/>
      <c r="B1388" s="295"/>
      <c r="C1388" s="273"/>
      <c r="D1388" s="273"/>
      <c r="E1388" s="273"/>
      <c r="F1388" s="359" t="s">
        <v>283</v>
      </c>
      <c r="G1388" s="394">
        <f t="shared" si="549"/>
        <v>0</v>
      </c>
      <c r="H1388" s="395">
        <f t="shared" ref="H1388:V1388" si="553">H530*VLOOKUP($F1388,DCT,2,FALSE)</f>
        <v>0</v>
      </c>
      <c r="I1388" s="389">
        <f t="shared" si="553"/>
        <v>0</v>
      </c>
      <c r="J1388" s="389">
        <f t="shared" si="553"/>
        <v>0</v>
      </c>
      <c r="K1388" s="390">
        <f t="shared" si="553"/>
        <v>0</v>
      </c>
      <c r="L1388" s="391">
        <f t="shared" si="553"/>
        <v>0</v>
      </c>
      <c r="M1388" s="396">
        <f t="shared" si="553"/>
        <v>0</v>
      </c>
      <c r="N1388" s="392">
        <f t="shared" si="553"/>
        <v>0</v>
      </c>
      <c r="O1388" s="392">
        <f t="shared" si="553"/>
        <v>0</v>
      </c>
      <c r="P1388" s="392">
        <f t="shared" si="553"/>
        <v>0</v>
      </c>
      <c r="Q1388" s="392">
        <f t="shared" si="553"/>
        <v>0</v>
      </c>
      <c r="R1388" s="392">
        <f t="shared" si="553"/>
        <v>0</v>
      </c>
      <c r="S1388" s="392">
        <f t="shared" si="553"/>
        <v>0</v>
      </c>
      <c r="T1388" s="392">
        <f t="shared" si="553"/>
        <v>0</v>
      </c>
      <c r="U1388" s="392">
        <f t="shared" si="553"/>
        <v>0</v>
      </c>
      <c r="V1388" s="399">
        <f t="shared" si="553"/>
        <v>0</v>
      </c>
      <c r="W1388" s="37">
        <f>G1388-SUM(H1388:V1388)</f>
        <v>0</v>
      </c>
      <c r="X1388" s="51"/>
      <c r="Y1388"/>
    </row>
    <row r="1389" spans="1:25" s="79" customFormat="1" ht="12.75" customHeight="1" x14ac:dyDescent="0.25">
      <c r="A1389" s="212"/>
      <c r="B1389" s="295"/>
      <c r="C1389" s="273"/>
      <c r="D1389" s="273"/>
      <c r="E1389" s="273"/>
      <c r="F1389" s="359" t="s">
        <v>284</v>
      </c>
      <c r="G1389" s="394">
        <f t="shared" si="549"/>
        <v>0</v>
      </c>
      <c r="H1389" s="395">
        <f t="shared" ref="H1389:V1389" si="554">H531*VLOOKUP($F1389,DCT,2,FALSE)</f>
        <v>0</v>
      </c>
      <c r="I1389" s="389">
        <f t="shared" si="554"/>
        <v>0</v>
      </c>
      <c r="J1389" s="389">
        <f t="shared" si="554"/>
        <v>0</v>
      </c>
      <c r="K1389" s="390">
        <f t="shared" si="554"/>
        <v>0</v>
      </c>
      <c r="L1389" s="391">
        <f t="shared" si="554"/>
        <v>0</v>
      </c>
      <c r="M1389" s="396">
        <f t="shared" si="554"/>
        <v>0</v>
      </c>
      <c r="N1389" s="392">
        <f t="shared" si="554"/>
        <v>0</v>
      </c>
      <c r="O1389" s="392">
        <f t="shared" si="554"/>
        <v>0</v>
      </c>
      <c r="P1389" s="392">
        <f t="shared" si="554"/>
        <v>0</v>
      </c>
      <c r="Q1389" s="392">
        <f t="shared" si="554"/>
        <v>0</v>
      </c>
      <c r="R1389" s="392">
        <f t="shared" si="554"/>
        <v>0</v>
      </c>
      <c r="S1389" s="392">
        <f t="shared" si="554"/>
        <v>0</v>
      </c>
      <c r="T1389" s="392">
        <f t="shared" si="554"/>
        <v>0</v>
      </c>
      <c r="U1389" s="392">
        <f t="shared" si="554"/>
        <v>0</v>
      </c>
      <c r="V1389" s="399">
        <f t="shared" si="554"/>
        <v>0</v>
      </c>
      <c r="W1389" s="37">
        <f>G1389-SUM(H1389:V1389)</f>
        <v>0</v>
      </c>
      <c r="X1389" s="51"/>
      <c r="Y1389"/>
    </row>
    <row r="1390" spans="1:25" s="79" customFormat="1" ht="12.75" customHeight="1" x14ac:dyDescent="0.25">
      <c r="A1390" s="212"/>
      <c r="B1390" s="295"/>
      <c r="C1390" s="273"/>
      <c r="D1390" s="273"/>
      <c r="E1390" s="273"/>
      <c r="F1390" s="359" t="s">
        <v>285</v>
      </c>
      <c r="G1390" s="394">
        <f t="shared" si="549"/>
        <v>0</v>
      </c>
      <c r="H1390" s="395">
        <f t="shared" ref="H1390:V1390" si="555">H532*VLOOKUP($F1390,DCT,2,FALSE)</f>
        <v>0</v>
      </c>
      <c r="I1390" s="389">
        <f t="shared" si="555"/>
        <v>0</v>
      </c>
      <c r="J1390" s="389">
        <f t="shared" si="555"/>
        <v>0</v>
      </c>
      <c r="K1390" s="390">
        <f t="shared" si="555"/>
        <v>0</v>
      </c>
      <c r="L1390" s="391">
        <f t="shared" si="555"/>
        <v>0</v>
      </c>
      <c r="M1390" s="396">
        <f t="shared" si="555"/>
        <v>0</v>
      </c>
      <c r="N1390" s="392">
        <f t="shared" si="555"/>
        <v>0</v>
      </c>
      <c r="O1390" s="392">
        <f t="shared" si="555"/>
        <v>0</v>
      </c>
      <c r="P1390" s="392">
        <f t="shared" si="555"/>
        <v>0</v>
      </c>
      <c r="Q1390" s="392">
        <f t="shared" si="555"/>
        <v>0</v>
      </c>
      <c r="R1390" s="392">
        <f t="shared" si="555"/>
        <v>0</v>
      </c>
      <c r="S1390" s="392">
        <f t="shared" si="555"/>
        <v>0</v>
      </c>
      <c r="T1390" s="392">
        <f t="shared" si="555"/>
        <v>0</v>
      </c>
      <c r="U1390" s="392">
        <f t="shared" si="555"/>
        <v>0</v>
      </c>
      <c r="V1390" s="399">
        <f t="shared" si="555"/>
        <v>0</v>
      </c>
      <c r="W1390" s="37">
        <f>G1390-SUM(H1390:V1390)</f>
        <v>0</v>
      </c>
      <c r="X1390" s="51"/>
      <c r="Y1390"/>
    </row>
    <row r="1391" spans="1:25" s="79" customFormat="1" ht="12.75" customHeight="1" x14ac:dyDescent="0.25">
      <c r="A1391" s="212"/>
      <c r="B1391" s="295"/>
      <c r="C1391" s="273"/>
      <c r="D1391" s="272" t="s">
        <v>286</v>
      </c>
      <c r="E1391" s="272"/>
      <c r="F1391" s="360"/>
      <c r="G1391" s="367">
        <f t="shared" ref="G1391:W1391" si="556">SUBTOTAL(9,G1392:G1397)</f>
        <v>0</v>
      </c>
      <c r="H1391" s="364">
        <f t="shared" si="556"/>
        <v>0</v>
      </c>
      <c r="I1391" s="369">
        <f t="shared" si="556"/>
        <v>0</v>
      </c>
      <c r="J1391" s="369">
        <f t="shared" si="556"/>
        <v>0</v>
      </c>
      <c r="K1391" s="370">
        <f t="shared" si="556"/>
        <v>0</v>
      </c>
      <c r="L1391" s="364">
        <f t="shared" si="556"/>
        <v>0</v>
      </c>
      <c r="M1391" s="364">
        <f t="shared" si="556"/>
        <v>0</v>
      </c>
      <c r="N1391" s="364">
        <f t="shared" si="556"/>
        <v>0</v>
      </c>
      <c r="O1391" s="364">
        <f t="shared" si="556"/>
        <v>0</v>
      </c>
      <c r="P1391" s="364">
        <f t="shared" si="556"/>
        <v>0</v>
      </c>
      <c r="Q1391" s="364">
        <f t="shared" si="556"/>
        <v>0</v>
      </c>
      <c r="R1391" s="364">
        <f t="shared" si="556"/>
        <v>0</v>
      </c>
      <c r="S1391" s="364">
        <f t="shared" si="556"/>
        <v>0</v>
      </c>
      <c r="T1391" s="364">
        <f t="shared" si="556"/>
        <v>0</v>
      </c>
      <c r="U1391" s="364">
        <f t="shared" si="556"/>
        <v>0</v>
      </c>
      <c r="V1391" s="364">
        <f t="shared" si="556"/>
        <v>0</v>
      </c>
      <c r="W1391" s="366">
        <f t="shared" si="556"/>
        <v>0</v>
      </c>
      <c r="X1391" s="51"/>
      <c r="Y1391"/>
    </row>
    <row r="1392" spans="1:25" s="79" customFormat="1" ht="12.75" customHeight="1" x14ac:dyDescent="0.25">
      <c r="A1392" s="212"/>
      <c r="B1392" s="295"/>
      <c r="C1392" s="273"/>
      <c r="D1392" s="273"/>
      <c r="E1392" s="273"/>
      <c r="F1392" s="359" t="s">
        <v>287</v>
      </c>
      <c r="G1392" s="394">
        <f t="shared" ref="G1392:G1397" si="557">G534</f>
        <v>0</v>
      </c>
      <c r="H1392" s="395">
        <f t="shared" ref="H1392:V1392" si="558">H534*VLOOKUP($F1392,DCT,2,FALSE)</f>
        <v>0</v>
      </c>
      <c r="I1392" s="389">
        <f t="shared" si="558"/>
        <v>0</v>
      </c>
      <c r="J1392" s="389">
        <f t="shared" si="558"/>
        <v>0</v>
      </c>
      <c r="K1392" s="390">
        <f t="shared" si="558"/>
        <v>0</v>
      </c>
      <c r="L1392" s="391">
        <f t="shared" si="558"/>
        <v>0</v>
      </c>
      <c r="M1392" s="396">
        <f t="shared" si="558"/>
        <v>0</v>
      </c>
      <c r="N1392" s="392">
        <f t="shared" si="558"/>
        <v>0</v>
      </c>
      <c r="O1392" s="392">
        <f t="shared" si="558"/>
        <v>0</v>
      </c>
      <c r="P1392" s="392">
        <f t="shared" si="558"/>
        <v>0</v>
      </c>
      <c r="Q1392" s="392">
        <f t="shared" si="558"/>
        <v>0</v>
      </c>
      <c r="R1392" s="392">
        <f t="shared" si="558"/>
        <v>0</v>
      </c>
      <c r="S1392" s="392">
        <f t="shared" si="558"/>
        <v>0</v>
      </c>
      <c r="T1392" s="392">
        <f t="shared" si="558"/>
        <v>0</v>
      </c>
      <c r="U1392" s="392">
        <f t="shared" si="558"/>
        <v>0</v>
      </c>
      <c r="V1392" s="399">
        <f t="shared" si="558"/>
        <v>0</v>
      </c>
      <c r="W1392" s="37">
        <f t="shared" ref="W1392:W1397" si="559">G1392-SUM(H1392:V1392)</f>
        <v>0</v>
      </c>
      <c r="X1392" s="51"/>
      <c r="Y1392"/>
    </row>
    <row r="1393" spans="1:25" s="79" customFormat="1" ht="12.75" customHeight="1" x14ac:dyDescent="0.25">
      <c r="A1393" s="212"/>
      <c r="B1393" s="295"/>
      <c r="C1393" s="273"/>
      <c r="D1393" s="273"/>
      <c r="E1393" s="273"/>
      <c r="F1393" s="359" t="s">
        <v>288</v>
      </c>
      <c r="G1393" s="394">
        <f t="shared" si="557"/>
        <v>0</v>
      </c>
      <c r="H1393" s="395">
        <f t="shared" ref="H1393:V1393" si="560">H535*VLOOKUP($F1393,DCT,2,FALSE)</f>
        <v>0</v>
      </c>
      <c r="I1393" s="389">
        <f t="shared" si="560"/>
        <v>0</v>
      </c>
      <c r="J1393" s="389">
        <f t="shared" si="560"/>
        <v>0</v>
      </c>
      <c r="K1393" s="390">
        <f t="shared" si="560"/>
        <v>0</v>
      </c>
      <c r="L1393" s="391">
        <f t="shared" si="560"/>
        <v>0</v>
      </c>
      <c r="M1393" s="396">
        <f t="shared" si="560"/>
        <v>0</v>
      </c>
      <c r="N1393" s="392">
        <f t="shared" si="560"/>
        <v>0</v>
      </c>
      <c r="O1393" s="392">
        <f t="shared" si="560"/>
        <v>0</v>
      </c>
      <c r="P1393" s="392">
        <f t="shared" si="560"/>
        <v>0</v>
      </c>
      <c r="Q1393" s="392">
        <f t="shared" si="560"/>
        <v>0</v>
      </c>
      <c r="R1393" s="392">
        <f t="shared" si="560"/>
        <v>0</v>
      </c>
      <c r="S1393" s="392">
        <f t="shared" si="560"/>
        <v>0</v>
      </c>
      <c r="T1393" s="392">
        <f t="shared" si="560"/>
        <v>0</v>
      </c>
      <c r="U1393" s="392">
        <f t="shared" si="560"/>
        <v>0</v>
      </c>
      <c r="V1393" s="399">
        <f t="shared" si="560"/>
        <v>0</v>
      </c>
      <c r="W1393" s="37">
        <f t="shared" si="559"/>
        <v>0</v>
      </c>
      <c r="X1393" s="51"/>
      <c r="Y1393"/>
    </row>
    <row r="1394" spans="1:25" s="79" customFormat="1" ht="12.75" customHeight="1" x14ac:dyDescent="0.25">
      <c r="A1394" s="212"/>
      <c r="B1394" s="295"/>
      <c r="C1394" s="273"/>
      <c r="D1394" s="273"/>
      <c r="E1394" s="273"/>
      <c r="F1394" s="359" t="s">
        <v>289</v>
      </c>
      <c r="G1394" s="394">
        <f t="shared" si="557"/>
        <v>0</v>
      </c>
      <c r="H1394" s="395">
        <f t="shared" ref="H1394:V1394" si="561">H536*VLOOKUP($F1394,DCT,2,FALSE)</f>
        <v>0</v>
      </c>
      <c r="I1394" s="389">
        <f t="shared" si="561"/>
        <v>0</v>
      </c>
      <c r="J1394" s="389">
        <f t="shared" si="561"/>
        <v>0</v>
      </c>
      <c r="K1394" s="390">
        <f t="shared" si="561"/>
        <v>0</v>
      </c>
      <c r="L1394" s="391">
        <f t="shared" si="561"/>
        <v>0</v>
      </c>
      <c r="M1394" s="396">
        <f t="shared" si="561"/>
        <v>0</v>
      </c>
      <c r="N1394" s="392">
        <f t="shared" si="561"/>
        <v>0</v>
      </c>
      <c r="O1394" s="392">
        <f t="shared" si="561"/>
        <v>0</v>
      </c>
      <c r="P1394" s="392">
        <f t="shared" si="561"/>
        <v>0</v>
      </c>
      <c r="Q1394" s="392">
        <f t="shared" si="561"/>
        <v>0</v>
      </c>
      <c r="R1394" s="392">
        <f t="shared" si="561"/>
        <v>0</v>
      </c>
      <c r="S1394" s="392">
        <f t="shared" si="561"/>
        <v>0</v>
      </c>
      <c r="T1394" s="392">
        <f t="shared" si="561"/>
        <v>0</v>
      </c>
      <c r="U1394" s="392">
        <f t="shared" si="561"/>
        <v>0</v>
      </c>
      <c r="V1394" s="399">
        <f t="shared" si="561"/>
        <v>0</v>
      </c>
      <c r="W1394" s="37">
        <f t="shared" si="559"/>
        <v>0</v>
      </c>
      <c r="X1394" s="51"/>
      <c r="Y1394"/>
    </row>
    <row r="1395" spans="1:25" s="79" customFormat="1" ht="12.75" customHeight="1" x14ac:dyDescent="0.25">
      <c r="A1395" s="212"/>
      <c r="B1395" s="295"/>
      <c r="C1395" s="273"/>
      <c r="D1395" s="273"/>
      <c r="E1395" s="273"/>
      <c r="F1395" s="359" t="s">
        <v>290</v>
      </c>
      <c r="G1395" s="394">
        <f t="shared" si="557"/>
        <v>0</v>
      </c>
      <c r="H1395" s="395">
        <f t="shared" ref="H1395:V1395" si="562">H537*VLOOKUP($F1395,DCT,2,FALSE)</f>
        <v>0</v>
      </c>
      <c r="I1395" s="389">
        <f t="shared" si="562"/>
        <v>0</v>
      </c>
      <c r="J1395" s="389">
        <f t="shared" si="562"/>
        <v>0</v>
      </c>
      <c r="K1395" s="390">
        <f t="shared" si="562"/>
        <v>0</v>
      </c>
      <c r="L1395" s="391">
        <f t="shared" si="562"/>
        <v>0</v>
      </c>
      <c r="M1395" s="396">
        <f t="shared" si="562"/>
        <v>0</v>
      </c>
      <c r="N1395" s="392">
        <f t="shared" si="562"/>
        <v>0</v>
      </c>
      <c r="O1395" s="392">
        <f t="shared" si="562"/>
        <v>0</v>
      </c>
      <c r="P1395" s="392">
        <f t="shared" si="562"/>
        <v>0</v>
      </c>
      <c r="Q1395" s="392">
        <f t="shared" si="562"/>
        <v>0</v>
      </c>
      <c r="R1395" s="392">
        <f t="shared" si="562"/>
        <v>0</v>
      </c>
      <c r="S1395" s="392">
        <f t="shared" si="562"/>
        <v>0</v>
      </c>
      <c r="T1395" s="392">
        <f t="shared" si="562"/>
        <v>0</v>
      </c>
      <c r="U1395" s="392">
        <f t="shared" si="562"/>
        <v>0</v>
      </c>
      <c r="V1395" s="399">
        <f t="shared" si="562"/>
        <v>0</v>
      </c>
      <c r="W1395" s="37">
        <f t="shared" si="559"/>
        <v>0</v>
      </c>
      <c r="X1395" s="51"/>
      <c r="Y1395"/>
    </row>
    <row r="1396" spans="1:25" s="79" customFormat="1" ht="12.75" customHeight="1" x14ac:dyDescent="0.25">
      <c r="A1396" s="212"/>
      <c r="B1396" s="295"/>
      <c r="C1396" s="273"/>
      <c r="D1396" s="273"/>
      <c r="E1396" s="273"/>
      <c r="F1396" s="359" t="s">
        <v>291</v>
      </c>
      <c r="G1396" s="394">
        <f t="shared" si="557"/>
        <v>0</v>
      </c>
      <c r="H1396" s="395">
        <f t="shared" ref="H1396:V1396" si="563">H538*VLOOKUP($F1396,DCT,2,FALSE)</f>
        <v>0</v>
      </c>
      <c r="I1396" s="389">
        <f t="shared" si="563"/>
        <v>0</v>
      </c>
      <c r="J1396" s="389">
        <f t="shared" si="563"/>
        <v>0</v>
      </c>
      <c r="K1396" s="390">
        <f t="shared" si="563"/>
        <v>0</v>
      </c>
      <c r="L1396" s="391">
        <f t="shared" si="563"/>
        <v>0</v>
      </c>
      <c r="M1396" s="396">
        <f t="shared" si="563"/>
        <v>0</v>
      </c>
      <c r="N1396" s="392">
        <f t="shared" si="563"/>
        <v>0</v>
      </c>
      <c r="O1396" s="392">
        <f t="shared" si="563"/>
        <v>0</v>
      </c>
      <c r="P1396" s="392">
        <f t="shared" si="563"/>
        <v>0</v>
      </c>
      <c r="Q1396" s="392">
        <f t="shared" si="563"/>
        <v>0</v>
      </c>
      <c r="R1396" s="392">
        <f t="shared" si="563"/>
        <v>0</v>
      </c>
      <c r="S1396" s="392">
        <f t="shared" si="563"/>
        <v>0</v>
      </c>
      <c r="T1396" s="392">
        <f t="shared" si="563"/>
        <v>0</v>
      </c>
      <c r="U1396" s="392">
        <f t="shared" si="563"/>
        <v>0</v>
      </c>
      <c r="V1396" s="399">
        <f t="shared" si="563"/>
        <v>0</v>
      </c>
      <c r="W1396" s="37">
        <f t="shared" si="559"/>
        <v>0</v>
      </c>
      <c r="X1396" s="51"/>
      <c r="Y1396"/>
    </row>
    <row r="1397" spans="1:25" s="79" customFormat="1" ht="12.75" customHeight="1" x14ac:dyDescent="0.25">
      <c r="A1397" s="212"/>
      <c r="B1397" s="295"/>
      <c r="C1397" s="273"/>
      <c r="D1397" s="273"/>
      <c r="E1397" s="273"/>
      <c r="F1397" s="359" t="s">
        <v>292</v>
      </c>
      <c r="G1397" s="394">
        <f t="shared" si="557"/>
        <v>0</v>
      </c>
      <c r="H1397" s="395">
        <f t="shared" ref="H1397:V1397" si="564">H539*VLOOKUP($F1397,DCT,2,FALSE)</f>
        <v>0</v>
      </c>
      <c r="I1397" s="389">
        <f t="shared" si="564"/>
        <v>0</v>
      </c>
      <c r="J1397" s="389">
        <f t="shared" si="564"/>
        <v>0</v>
      </c>
      <c r="K1397" s="390">
        <f t="shared" si="564"/>
        <v>0</v>
      </c>
      <c r="L1397" s="391">
        <f t="shared" si="564"/>
        <v>0</v>
      </c>
      <c r="M1397" s="396">
        <f t="shared" si="564"/>
        <v>0</v>
      </c>
      <c r="N1397" s="392">
        <f t="shared" si="564"/>
        <v>0</v>
      </c>
      <c r="O1397" s="392">
        <f t="shared" si="564"/>
        <v>0</v>
      </c>
      <c r="P1397" s="392">
        <f t="shared" si="564"/>
        <v>0</v>
      </c>
      <c r="Q1397" s="392">
        <f t="shared" si="564"/>
        <v>0</v>
      </c>
      <c r="R1397" s="392">
        <f t="shared" si="564"/>
        <v>0</v>
      </c>
      <c r="S1397" s="392">
        <f t="shared" si="564"/>
        <v>0</v>
      </c>
      <c r="T1397" s="392">
        <f t="shared" si="564"/>
        <v>0</v>
      </c>
      <c r="U1397" s="392">
        <f t="shared" si="564"/>
        <v>0</v>
      </c>
      <c r="V1397" s="399">
        <f t="shared" si="564"/>
        <v>0</v>
      </c>
      <c r="W1397" s="37">
        <f t="shared" si="559"/>
        <v>0</v>
      </c>
      <c r="X1397" s="51"/>
      <c r="Y1397"/>
    </row>
    <row r="1398" spans="1:25" s="79" customFormat="1" ht="12.75" customHeight="1" x14ac:dyDescent="0.25">
      <c r="A1398" s="212"/>
      <c r="B1398" s="295"/>
      <c r="C1398" s="273"/>
      <c r="D1398" s="272" t="s">
        <v>293</v>
      </c>
      <c r="E1398" s="272"/>
      <c r="F1398" s="360"/>
      <c r="G1398" s="367">
        <f>SUBTOTAL(9,G1399:G1400)</f>
        <v>0</v>
      </c>
      <c r="H1398" s="364">
        <f>SUBTOTAL(9,H1399:H1400)</f>
        <v>0</v>
      </c>
      <c r="I1398" s="369">
        <f t="shared" ref="I1398:V1398" si="565">SUBTOTAL(9,I1399:I1400)</f>
        <v>0</v>
      </c>
      <c r="J1398" s="369">
        <f t="shared" si="565"/>
        <v>0</v>
      </c>
      <c r="K1398" s="370">
        <f t="shared" si="565"/>
        <v>0</v>
      </c>
      <c r="L1398" s="364">
        <f t="shared" si="565"/>
        <v>0</v>
      </c>
      <c r="M1398" s="364">
        <f t="shared" si="565"/>
        <v>0</v>
      </c>
      <c r="N1398" s="364">
        <f t="shared" si="565"/>
        <v>0</v>
      </c>
      <c r="O1398" s="364">
        <f t="shared" si="565"/>
        <v>0</v>
      </c>
      <c r="P1398" s="364">
        <f t="shared" si="565"/>
        <v>0</v>
      </c>
      <c r="Q1398" s="364">
        <f t="shared" si="565"/>
        <v>0</v>
      </c>
      <c r="R1398" s="364">
        <f t="shared" si="565"/>
        <v>0</v>
      </c>
      <c r="S1398" s="364">
        <f t="shared" si="565"/>
        <v>0</v>
      </c>
      <c r="T1398" s="364">
        <f t="shared" si="565"/>
        <v>0</v>
      </c>
      <c r="U1398" s="364">
        <f t="shared" si="565"/>
        <v>0</v>
      </c>
      <c r="V1398" s="364">
        <f t="shared" si="565"/>
        <v>0</v>
      </c>
      <c r="W1398" s="366">
        <f>SUBTOTAL(9,W1399:W1400)</f>
        <v>0</v>
      </c>
      <c r="X1398" s="51"/>
      <c r="Y1398"/>
    </row>
    <row r="1399" spans="1:25" s="79" customFormat="1" ht="12.75" customHeight="1" x14ac:dyDescent="0.25">
      <c r="A1399" s="212"/>
      <c r="B1399" s="295"/>
      <c r="C1399" s="273"/>
      <c r="D1399" s="273"/>
      <c r="E1399" s="273"/>
      <c r="F1399" s="359" t="s">
        <v>294</v>
      </c>
      <c r="G1399" s="394">
        <f>G541</f>
        <v>0</v>
      </c>
      <c r="H1399" s="395">
        <f t="shared" ref="H1399:V1399" si="566">H541*VLOOKUP($F1399,DCT,2,FALSE)</f>
        <v>0</v>
      </c>
      <c r="I1399" s="389">
        <f t="shared" si="566"/>
        <v>0</v>
      </c>
      <c r="J1399" s="389">
        <f t="shared" si="566"/>
        <v>0</v>
      </c>
      <c r="K1399" s="390">
        <f t="shared" si="566"/>
        <v>0</v>
      </c>
      <c r="L1399" s="391">
        <f t="shared" si="566"/>
        <v>0</v>
      </c>
      <c r="M1399" s="396">
        <f t="shared" si="566"/>
        <v>0</v>
      </c>
      <c r="N1399" s="392">
        <f t="shared" si="566"/>
        <v>0</v>
      </c>
      <c r="O1399" s="392">
        <f t="shared" si="566"/>
        <v>0</v>
      </c>
      <c r="P1399" s="392">
        <f t="shared" si="566"/>
        <v>0</v>
      </c>
      <c r="Q1399" s="392">
        <f t="shared" si="566"/>
        <v>0</v>
      </c>
      <c r="R1399" s="392">
        <f t="shared" si="566"/>
        <v>0</v>
      </c>
      <c r="S1399" s="392">
        <f t="shared" si="566"/>
        <v>0</v>
      </c>
      <c r="T1399" s="392">
        <f t="shared" si="566"/>
        <v>0</v>
      </c>
      <c r="U1399" s="392">
        <f t="shared" si="566"/>
        <v>0</v>
      </c>
      <c r="V1399" s="399">
        <f t="shared" si="566"/>
        <v>0</v>
      </c>
      <c r="W1399" s="37">
        <f>G1399-SUM(H1399:V1399)</f>
        <v>0</v>
      </c>
      <c r="X1399" s="51"/>
      <c r="Y1399"/>
    </row>
    <row r="1400" spans="1:25" s="79" customFormat="1" ht="12.75" customHeight="1" x14ac:dyDescent="0.25">
      <c r="A1400" s="212"/>
      <c r="B1400" s="295"/>
      <c r="C1400" s="273"/>
      <c r="D1400" s="273"/>
      <c r="E1400" s="273"/>
      <c r="F1400" s="359" t="s">
        <v>295</v>
      </c>
      <c r="G1400" s="394">
        <f>G542</f>
        <v>0</v>
      </c>
      <c r="H1400" s="395">
        <f t="shared" ref="H1400:V1400" si="567">H542*VLOOKUP($F1400,DCT,2,FALSE)</f>
        <v>0</v>
      </c>
      <c r="I1400" s="389">
        <f t="shared" si="567"/>
        <v>0</v>
      </c>
      <c r="J1400" s="389">
        <f t="shared" si="567"/>
        <v>0</v>
      </c>
      <c r="K1400" s="390">
        <f t="shared" si="567"/>
        <v>0</v>
      </c>
      <c r="L1400" s="391">
        <f t="shared" si="567"/>
        <v>0</v>
      </c>
      <c r="M1400" s="396">
        <f t="shared" si="567"/>
        <v>0</v>
      </c>
      <c r="N1400" s="392">
        <f t="shared" si="567"/>
        <v>0</v>
      </c>
      <c r="O1400" s="392">
        <f t="shared" si="567"/>
        <v>0</v>
      </c>
      <c r="P1400" s="392">
        <f t="shared" si="567"/>
        <v>0</v>
      </c>
      <c r="Q1400" s="392">
        <f t="shared" si="567"/>
        <v>0</v>
      </c>
      <c r="R1400" s="392">
        <f t="shared" si="567"/>
        <v>0</v>
      </c>
      <c r="S1400" s="392">
        <f t="shared" si="567"/>
        <v>0</v>
      </c>
      <c r="T1400" s="392">
        <f t="shared" si="567"/>
        <v>0</v>
      </c>
      <c r="U1400" s="392">
        <f t="shared" si="567"/>
        <v>0</v>
      </c>
      <c r="V1400" s="399">
        <f t="shared" si="567"/>
        <v>0</v>
      </c>
      <c r="W1400" s="37">
        <f>G1400-SUM(H1400:V1400)</f>
        <v>0</v>
      </c>
      <c r="X1400" s="51"/>
      <c r="Y1400"/>
    </row>
    <row r="1401" spans="1:25" s="79" customFormat="1" ht="12.75" customHeight="1" x14ac:dyDescent="0.25">
      <c r="A1401" s="212"/>
      <c r="B1401" s="295"/>
      <c r="C1401" s="273"/>
      <c r="D1401" s="272" t="s">
        <v>296</v>
      </c>
      <c r="E1401" s="272"/>
      <c r="F1401" s="272"/>
      <c r="G1401" s="367">
        <f t="shared" ref="G1401:W1401" si="568">SUBTOTAL(9,G1402:G1406)</f>
        <v>0</v>
      </c>
      <c r="H1401" s="364">
        <f t="shared" si="568"/>
        <v>0</v>
      </c>
      <c r="I1401" s="369">
        <f t="shared" si="568"/>
        <v>0</v>
      </c>
      <c r="J1401" s="369">
        <f t="shared" si="568"/>
        <v>0</v>
      </c>
      <c r="K1401" s="370">
        <f t="shared" si="568"/>
        <v>0</v>
      </c>
      <c r="L1401" s="364">
        <f t="shared" si="568"/>
        <v>0</v>
      </c>
      <c r="M1401" s="364">
        <f t="shared" si="568"/>
        <v>0</v>
      </c>
      <c r="N1401" s="364">
        <f t="shared" si="568"/>
        <v>0</v>
      </c>
      <c r="O1401" s="364">
        <f t="shared" si="568"/>
        <v>0</v>
      </c>
      <c r="P1401" s="364">
        <f t="shared" si="568"/>
        <v>0</v>
      </c>
      <c r="Q1401" s="364">
        <f t="shared" si="568"/>
        <v>0</v>
      </c>
      <c r="R1401" s="364">
        <f t="shared" si="568"/>
        <v>0</v>
      </c>
      <c r="S1401" s="364">
        <f t="shared" si="568"/>
        <v>0</v>
      </c>
      <c r="T1401" s="364">
        <f t="shared" si="568"/>
        <v>0</v>
      </c>
      <c r="U1401" s="364">
        <f t="shared" si="568"/>
        <v>0</v>
      </c>
      <c r="V1401" s="364">
        <f t="shared" si="568"/>
        <v>0</v>
      </c>
      <c r="W1401" s="366">
        <f t="shared" si="568"/>
        <v>0</v>
      </c>
      <c r="X1401" s="51"/>
      <c r="Y1401"/>
    </row>
    <row r="1402" spans="1:25" s="79" customFormat="1" ht="12.75" customHeight="1" x14ac:dyDescent="0.25">
      <c r="A1402" s="212"/>
      <c r="B1402" s="295"/>
      <c r="C1402" s="273"/>
      <c r="D1402" s="273"/>
      <c r="E1402" s="273"/>
      <c r="F1402" s="359" t="s">
        <v>297</v>
      </c>
      <c r="G1402" s="394">
        <f>G544</f>
        <v>0</v>
      </c>
      <c r="H1402" s="395">
        <f t="shared" ref="H1402:V1402" si="569">H544*VLOOKUP($F1402,DCT,2,FALSE)</f>
        <v>0</v>
      </c>
      <c r="I1402" s="389">
        <f t="shared" si="569"/>
        <v>0</v>
      </c>
      <c r="J1402" s="389">
        <f t="shared" si="569"/>
        <v>0</v>
      </c>
      <c r="K1402" s="390">
        <f t="shared" si="569"/>
        <v>0</v>
      </c>
      <c r="L1402" s="391">
        <f t="shared" si="569"/>
        <v>0</v>
      </c>
      <c r="M1402" s="396">
        <f t="shared" si="569"/>
        <v>0</v>
      </c>
      <c r="N1402" s="392">
        <f t="shared" si="569"/>
        <v>0</v>
      </c>
      <c r="O1402" s="392">
        <f t="shared" si="569"/>
        <v>0</v>
      </c>
      <c r="P1402" s="392">
        <f t="shared" si="569"/>
        <v>0</v>
      </c>
      <c r="Q1402" s="392">
        <f t="shared" si="569"/>
        <v>0</v>
      </c>
      <c r="R1402" s="392">
        <f t="shared" si="569"/>
        <v>0</v>
      </c>
      <c r="S1402" s="392">
        <f t="shared" si="569"/>
        <v>0</v>
      </c>
      <c r="T1402" s="392">
        <f t="shared" si="569"/>
        <v>0</v>
      </c>
      <c r="U1402" s="392">
        <f t="shared" si="569"/>
        <v>0</v>
      </c>
      <c r="V1402" s="399">
        <f t="shared" si="569"/>
        <v>0</v>
      </c>
      <c r="W1402" s="37">
        <f>G1402-SUM(H1402:V1402)</f>
        <v>0</v>
      </c>
      <c r="X1402" s="51"/>
      <c r="Y1402"/>
    </row>
    <row r="1403" spans="1:25" s="79" customFormat="1" ht="12.75" customHeight="1" x14ac:dyDescent="0.25">
      <c r="A1403" s="212"/>
      <c r="B1403" s="295"/>
      <c r="C1403" s="273"/>
      <c r="D1403" s="273"/>
      <c r="E1403" s="273"/>
      <c r="F1403" s="359" t="s">
        <v>298</v>
      </c>
      <c r="G1403" s="394">
        <f>G545</f>
        <v>0</v>
      </c>
      <c r="H1403" s="395">
        <f t="shared" ref="H1403:V1403" si="570">H545*VLOOKUP($F1403,DCT,2,FALSE)</f>
        <v>0</v>
      </c>
      <c r="I1403" s="389">
        <f t="shared" si="570"/>
        <v>0</v>
      </c>
      <c r="J1403" s="389">
        <f t="shared" si="570"/>
        <v>0</v>
      </c>
      <c r="K1403" s="390">
        <f t="shared" si="570"/>
        <v>0</v>
      </c>
      <c r="L1403" s="391">
        <f t="shared" si="570"/>
        <v>0</v>
      </c>
      <c r="M1403" s="396">
        <f t="shared" si="570"/>
        <v>0</v>
      </c>
      <c r="N1403" s="392">
        <f t="shared" si="570"/>
        <v>0</v>
      </c>
      <c r="O1403" s="392">
        <f t="shared" si="570"/>
        <v>0</v>
      </c>
      <c r="P1403" s="392">
        <f t="shared" si="570"/>
        <v>0</v>
      </c>
      <c r="Q1403" s="392">
        <f t="shared" si="570"/>
        <v>0</v>
      </c>
      <c r="R1403" s="392">
        <f t="shared" si="570"/>
        <v>0</v>
      </c>
      <c r="S1403" s="392">
        <f t="shared" si="570"/>
        <v>0</v>
      </c>
      <c r="T1403" s="392">
        <f t="shared" si="570"/>
        <v>0</v>
      </c>
      <c r="U1403" s="392">
        <f t="shared" si="570"/>
        <v>0</v>
      </c>
      <c r="V1403" s="399">
        <f t="shared" si="570"/>
        <v>0</v>
      </c>
      <c r="W1403" s="37">
        <f>G1403-SUM(H1403:V1403)</f>
        <v>0</v>
      </c>
      <c r="X1403" s="51"/>
      <c r="Y1403"/>
    </row>
    <row r="1404" spans="1:25" s="79" customFormat="1" ht="12.75" customHeight="1" x14ac:dyDescent="0.25">
      <c r="A1404" s="212"/>
      <c r="B1404" s="295"/>
      <c r="C1404" s="273"/>
      <c r="D1404" s="273"/>
      <c r="E1404" s="273"/>
      <c r="F1404" s="359" t="s">
        <v>299</v>
      </c>
      <c r="G1404" s="394">
        <f>G546</f>
        <v>0</v>
      </c>
      <c r="H1404" s="395">
        <f t="shared" ref="H1404:V1404" si="571">H546*VLOOKUP($F1404,DCT,2,FALSE)</f>
        <v>0</v>
      </c>
      <c r="I1404" s="389">
        <f t="shared" si="571"/>
        <v>0</v>
      </c>
      <c r="J1404" s="389">
        <f t="shared" si="571"/>
        <v>0</v>
      </c>
      <c r="K1404" s="390">
        <f t="shared" si="571"/>
        <v>0</v>
      </c>
      <c r="L1404" s="391">
        <f t="shared" si="571"/>
        <v>0</v>
      </c>
      <c r="M1404" s="396">
        <f t="shared" si="571"/>
        <v>0</v>
      </c>
      <c r="N1404" s="392">
        <f t="shared" si="571"/>
        <v>0</v>
      </c>
      <c r="O1404" s="392">
        <f t="shared" si="571"/>
        <v>0</v>
      </c>
      <c r="P1404" s="392">
        <f t="shared" si="571"/>
        <v>0</v>
      </c>
      <c r="Q1404" s="392">
        <f t="shared" si="571"/>
        <v>0</v>
      </c>
      <c r="R1404" s="392">
        <f t="shared" si="571"/>
        <v>0</v>
      </c>
      <c r="S1404" s="392">
        <f t="shared" si="571"/>
        <v>0</v>
      </c>
      <c r="T1404" s="392">
        <f t="shared" si="571"/>
        <v>0</v>
      </c>
      <c r="U1404" s="392">
        <f t="shared" si="571"/>
        <v>0</v>
      </c>
      <c r="V1404" s="399">
        <f t="shared" si="571"/>
        <v>0</v>
      </c>
      <c r="W1404" s="37">
        <f>G1404-SUM(H1404:V1404)</f>
        <v>0</v>
      </c>
      <c r="X1404" s="51"/>
      <c r="Y1404"/>
    </row>
    <row r="1405" spans="1:25" s="79" customFormat="1" ht="12.75" customHeight="1" x14ac:dyDescent="0.25">
      <c r="A1405" s="212"/>
      <c r="B1405" s="295"/>
      <c r="C1405" s="273"/>
      <c r="D1405" s="273"/>
      <c r="E1405" s="273"/>
      <c r="F1405" s="359" t="s">
        <v>300</v>
      </c>
      <c r="G1405" s="394">
        <f>G547</f>
        <v>0</v>
      </c>
      <c r="H1405" s="395">
        <f t="shared" ref="H1405:V1405" si="572">H547*VLOOKUP($F1405,DCT,2,FALSE)</f>
        <v>0</v>
      </c>
      <c r="I1405" s="389">
        <f t="shared" si="572"/>
        <v>0</v>
      </c>
      <c r="J1405" s="389">
        <f t="shared" si="572"/>
        <v>0</v>
      </c>
      <c r="K1405" s="390">
        <f t="shared" si="572"/>
        <v>0</v>
      </c>
      <c r="L1405" s="391">
        <f t="shared" si="572"/>
        <v>0</v>
      </c>
      <c r="M1405" s="396">
        <f t="shared" si="572"/>
        <v>0</v>
      </c>
      <c r="N1405" s="392">
        <f t="shared" si="572"/>
        <v>0</v>
      </c>
      <c r="O1405" s="392">
        <f t="shared" si="572"/>
        <v>0</v>
      </c>
      <c r="P1405" s="392">
        <f t="shared" si="572"/>
        <v>0</v>
      </c>
      <c r="Q1405" s="392">
        <f t="shared" si="572"/>
        <v>0</v>
      </c>
      <c r="R1405" s="392">
        <f t="shared" si="572"/>
        <v>0</v>
      </c>
      <c r="S1405" s="392">
        <f t="shared" si="572"/>
        <v>0</v>
      </c>
      <c r="T1405" s="392">
        <f t="shared" si="572"/>
        <v>0</v>
      </c>
      <c r="U1405" s="392">
        <f t="shared" si="572"/>
        <v>0</v>
      </c>
      <c r="V1405" s="399">
        <f t="shared" si="572"/>
        <v>0</v>
      </c>
      <c r="W1405" s="37">
        <f>G1405-SUM(H1405:V1405)</f>
        <v>0</v>
      </c>
      <c r="X1405" s="51"/>
      <c r="Y1405"/>
    </row>
    <row r="1406" spans="1:25" s="79" customFormat="1" ht="12.75" customHeight="1" x14ac:dyDescent="0.25">
      <c r="A1406" s="212"/>
      <c r="B1406" s="295"/>
      <c r="C1406" s="273"/>
      <c r="D1406" s="273"/>
      <c r="E1406" s="273"/>
      <c r="F1406" s="359" t="s">
        <v>301</v>
      </c>
      <c r="G1406" s="394">
        <f>G548</f>
        <v>0</v>
      </c>
      <c r="H1406" s="395">
        <f t="shared" ref="H1406:V1406" si="573">H548*VLOOKUP($F1406,DCT,2,FALSE)</f>
        <v>0</v>
      </c>
      <c r="I1406" s="389">
        <f t="shared" si="573"/>
        <v>0</v>
      </c>
      <c r="J1406" s="389">
        <f t="shared" si="573"/>
        <v>0</v>
      </c>
      <c r="K1406" s="390">
        <f t="shared" si="573"/>
        <v>0</v>
      </c>
      <c r="L1406" s="391">
        <f t="shared" si="573"/>
        <v>0</v>
      </c>
      <c r="M1406" s="396">
        <f t="shared" si="573"/>
        <v>0</v>
      </c>
      <c r="N1406" s="392">
        <f t="shared" si="573"/>
        <v>0</v>
      </c>
      <c r="O1406" s="392">
        <f t="shared" si="573"/>
        <v>0</v>
      </c>
      <c r="P1406" s="392">
        <f t="shared" si="573"/>
        <v>0</v>
      </c>
      <c r="Q1406" s="392">
        <f t="shared" si="573"/>
        <v>0</v>
      </c>
      <c r="R1406" s="392">
        <f t="shared" si="573"/>
        <v>0</v>
      </c>
      <c r="S1406" s="392">
        <f t="shared" si="573"/>
        <v>0</v>
      </c>
      <c r="T1406" s="392">
        <f t="shared" si="573"/>
        <v>0</v>
      </c>
      <c r="U1406" s="392">
        <f t="shared" si="573"/>
        <v>0</v>
      </c>
      <c r="V1406" s="399">
        <f t="shared" si="573"/>
        <v>0</v>
      </c>
      <c r="W1406" s="37">
        <f>G1406-SUM(H1406:V1406)</f>
        <v>0</v>
      </c>
      <c r="X1406" s="51"/>
      <c r="Y1406"/>
    </row>
    <row r="1407" spans="1:25" s="79" customFormat="1" ht="12.75" customHeight="1" x14ac:dyDescent="0.25">
      <c r="A1407" s="212"/>
      <c r="B1407" s="295"/>
      <c r="C1407" s="273"/>
      <c r="D1407" s="272" t="s">
        <v>302</v>
      </c>
      <c r="E1407" s="272"/>
      <c r="F1407" s="272"/>
      <c r="G1407" s="367">
        <f>SUBTOTAL(9,G1408:G1409)</f>
        <v>0</v>
      </c>
      <c r="H1407" s="400">
        <f>SUBTOTAL(9,H1408:H1409)</f>
        <v>0</v>
      </c>
      <c r="I1407" s="399">
        <f t="shared" ref="I1407:K1407" si="574">SUBTOTAL(9,I1408:I1409)</f>
        <v>0</v>
      </c>
      <c r="J1407" s="399">
        <f t="shared" si="574"/>
        <v>0</v>
      </c>
      <c r="K1407" s="420">
        <f t="shared" si="574"/>
        <v>0</v>
      </c>
      <c r="L1407" s="497"/>
      <c r="M1407" s="256"/>
      <c r="N1407" s="514"/>
      <c r="O1407" s="514"/>
      <c r="P1407" s="514"/>
      <c r="Q1407" s="514"/>
      <c r="R1407" s="514"/>
      <c r="S1407" s="514"/>
      <c r="T1407" s="514"/>
      <c r="U1407" s="514"/>
      <c r="V1407" s="514"/>
      <c r="W1407" s="515"/>
      <c r="X1407" s="51"/>
      <c r="Y1407"/>
    </row>
    <row r="1408" spans="1:25" s="79" customFormat="1" ht="12.75" customHeight="1" outlineLevel="1" x14ac:dyDescent="0.25">
      <c r="A1408" s="212"/>
      <c r="B1408" s="295"/>
      <c r="C1408" s="273"/>
      <c r="D1408" s="273"/>
      <c r="E1408" s="273"/>
      <c r="F1408" s="274" t="s">
        <v>303</v>
      </c>
      <c r="G1408" s="394">
        <f>G550</f>
        <v>0</v>
      </c>
      <c r="H1408" s="421">
        <f t="shared" ref="H1408:K1409" si="575">H550*VLOOKUP($F1408,DCT,2,FALSE)</f>
        <v>0</v>
      </c>
      <c r="I1408" s="389">
        <f t="shared" si="575"/>
        <v>0</v>
      </c>
      <c r="J1408" s="389">
        <f t="shared" si="575"/>
        <v>0</v>
      </c>
      <c r="K1408" s="390">
        <f t="shared" si="575"/>
        <v>0</v>
      </c>
      <c r="L1408" s="363"/>
      <c r="M1408" s="364"/>
      <c r="N1408" s="364"/>
      <c r="O1408" s="364"/>
      <c r="P1408" s="364"/>
      <c r="Q1408" s="364"/>
      <c r="R1408" s="364"/>
      <c r="S1408" s="364"/>
      <c r="T1408" s="364"/>
      <c r="U1408" s="364"/>
      <c r="V1408" s="365"/>
      <c r="W1408" s="112"/>
      <c r="X1408" s="51"/>
      <c r="Y1408"/>
    </row>
    <row r="1409" spans="1:25" s="79" customFormat="1" ht="12.75" customHeight="1" outlineLevel="1" x14ac:dyDescent="0.25">
      <c r="A1409" s="212"/>
      <c r="B1409" s="295"/>
      <c r="C1409" s="273"/>
      <c r="D1409" s="273"/>
      <c r="E1409" s="273"/>
      <c r="F1409" s="274" t="s">
        <v>304</v>
      </c>
      <c r="G1409" s="394">
        <f>G551</f>
        <v>0</v>
      </c>
      <c r="H1409" s="421">
        <f t="shared" si="575"/>
        <v>0</v>
      </c>
      <c r="I1409" s="389">
        <f t="shared" si="575"/>
        <v>0</v>
      </c>
      <c r="J1409" s="389">
        <f t="shared" si="575"/>
        <v>0</v>
      </c>
      <c r="K1409" s="390">
        <f t="shared" si="575"/>
        <v>0</v>
      </c>
      <c r="L1409" s="513"/>
      <c r="M1409" s="380"/>
      <c r="N1409" s="380"/>
      <c r="O1409" s="380"/>
      <c r="P1409" s="380"/>
      <c r="Q1409" s="380"/>
      <c r="R1409" s="380"/>
      <c r="S1409" s="380"/>
      <c r="T1409" s="380"/>
      <c r="U1409" s="380"/>
      <c r="V1409" s="381"/>
      <c r="W1409" s="37"/>
      <c r="X1409" s="51"/>
      <c r="Y1409"/>
    </row>
    <row r="1410" spans="1:25" s="79" customFormat="1" ht="12.75" customHeight="1" x14ac:dyDescent="0.25">
      <c r="A1410" s="212"/>
      <c r="B1410" s="295"/>
      <c r="C1410" s="273"/>
      <c r="D1410" s="272" t="s">
        <v>305</v>
      </c>
      <c r="E1410" s="272"/>
      <c r="F1410" s="360"/>
      <c r="G1410" s="367">
        <f>SUBTOTAL(9,G1411:G1417)</f>
        <v>0</v>
      </c>
      <c r="H1410" s="422">
        <f>SUBTOTAL(9,H1411:H1417)</f>
        <v>0</v>
      </c>
      <c r="I1410" s="423">
        <f t="shared" ref="I1410:V1410" si="576">SUBTOTAL(9,I1411:I1417)</f>
        <v>0</v>
      </c>
      <c r="J1410" s="423">
        <f t="shared" si="576"/>
        <v>0</v>
      </c>
      <c r="K1410" s="424">
        <f t="shared" si="576"/>
        <v>0</v>
      </c>
      <c r="L1410" s="364">
        <f t="shared" si="576"/>
        <v>0</v>
      </c>
      <c r="M1410" s="364">
        <f t="shared" si="576"/>
        <v>0</v>
      </c>
      <c r="N1410" s="364">
        <f t="shared" si="576"/>
        <v>0</v>
      </c>
      <c r="O1410" s="364">
        <f t="shared" si="576"/>
        <v>0</v>
      </c>
      <c r="P1410" s="364">
        <f t="shared" si="576"/>
        <v>0</v>
      </c>
      <c r="Q1410" s="364">
        <f t="shared" si="576"/>
        <v>0</v>
      </c>
      <c r="R1410" s="364">
        <f t="shared" si="576"/>
        <v>0</v>
      </c>
      <c r="S1410" s="364">
        <f t="shared" si="576"/>
        <v>0</v>
      </c>
      <c r="T1410" s="364">
        <f t="shared" si="576"/>
        <v>0</v>
      </c>
      <c r="U1410" s="364">
        <f t="shared" si="576"/>
        <v>0</v>
      </c>
      <c r="V1410" s="364">
        <f t="shared" si="576"/>
        <v>0</v>
      </c>
      <c r="W1410" s="366">
        <f>SUBTOTAL(9,W1411:W1417)</f>
        <v>0</v>
      </c>
      <c r="X1410" s="51"/>
      <c r="Y1410"/>
    </row>
    <row r="1411" spans="1:25" s="79" customFormat="1" ht="12.75" customHeight="1" x14ac:dyDescent="0.25">
      <c r="A1411" s="212"/>
      <c r="B1411" s="295"/>
      <c r="C1411" s="273"/>
      <c r="D1411" s="273"/>
      <c r="E1411" s="273"/>
      <c r="F1411" s="359" t="s">
        <v>306</v>
      </c>
      <c r="G1411" s="394">
        <f t="shared" ref="G1411:G1417" si="577">G553</f>
        <v>0</v>
      </c>
      <c r="H1411" s="395">
        <f t="shared" ref="H1411:V1411" si="578">H553*VLOOKUP($F1411,DCT,2,FALSE)</f>
        <v>0</v>
      </c>
      <c r="I1411" s="389">
        <f t="shared" si="578"/>
        <v>0</v>
      </c>
      <c r="J1411" s="389">
        <f t="shared" si="578"/>
        <v>0</v>
      </c>
      <c r="K1411" s="390">
        <f t="shared" si="578"/>
        <v>0</v>
      </c>
      <c r="L1411" s="391">
        <f t="shared" si="578"/>
        <v>0</v>
      </c>
      <c r="M1411" s="396">
        <f t="shared" si="578"/>
        <v>0</v>
      </c>
      <c r="N1411" s="392">
        <f t="shared" si="578"/>
        <v>0</v>
      </c>
      <c r="O1411" s="392">
        <f t="shared" si="578"/>
        <v>0</v>
      </c>
      <c r="P1411" s="392">
        <f t="shared" si="578"/>
        <v>0</v>
      </c>
      <c r="Q1411" s="392">
        <f t="shared" si="578"/>
        <v>0</v>
      </c>
      <c r="R1411" s="392">
        <f t="shared" si="578"/>
        <v>0</v>
      </c>
      <c r="S1411" s="392">
        <f t="shared" si="578"/>
        <v>0</v>
      </c>
      <c r="T1411" s="392">
        <f t="shared" si="578"/>
        <v>0</v>
      </c>
      <c r="U1411" s="392">
        <f t="shared" si="578"/>
        <v>0</v>
      </c>
      <c r="V1411" s="399">
        <f t="shared" si="578"/>
        <v>0</v>
      </c>
      <c r="W1411" s="37">
        <f t="shared" ref="W1411:W1417" si="579">G1411-SUM(H1411:V1411)</f>
        <v>0</v>
      </c>
      <c r="X1411" s="51"/>
      <c r="Y1411"/>
    </row>
    <row r="1412" spans="1:25" s="79" customFormat="1" ht="12.75" customHeight="1" x14ac:dyDescent="0.25">
      <c r="A1412" s="212"/>
      <c r="B1412" s="295"/>
      <c r="C1412" s="273"/>
      <c r="D1412" s="273"/>
      <c r="E1412" s="273"/>
      <c r="F1412" s="359" t="s">
        <v>307</v>
      </c>
      <c r="G1412" s="394">
        <f t="shared" si="577"/>
        <v>0</v>
      </c>
      <c r="H1412" s="395">
        <f t="shared" ref="H1412:V1412" si="580">H554*VLOOKUP($F1412,DCT,2,FALSE)</f>
        <v>0</v>
      </c>
      <c r="I1412" s="389">
        <f t="shared" si="580"/>
        <v>0</v>
      </c>
      <c r="J1412" s="389">
        <f t="shared" si="580"/>
        <v>0</v>
      </c>
      <c r="K1412" s="390">
        <f t="shared" si="580"/>
        <v>0</v>
      </c>
      <c r="L1412" s="391">
        <f t="shared" si="580"/>
        <v>0</v>
      </c>
      <c r="M1412" s="396">
        <f t="shared" si="580"/>
        <v>0</v>
      </c>
      <c r="N1412" s="392">
        <f t="shared" si="580"/>
        <v>0</v>
      </c>
      <c r="O1412" s="392">
        <f t="shared" si="580"/>
        <v>0</v>
      </c>
      <c r="P1412" s="392">
        <f t="shared" si="580"/>
        <v>0</v>
      </c>
      <c r="Q1412" s="392">
        <f t="shared" si="580"/>
        <v>0</v>
      </c>
      <c r="R1412" s="392">
        <f t="shared" si="580"/>
        <v>0</v>
      </c>
      <c r="S1412" s="392">
        <f t="shared" si="580"/>
        <v>0</v>
      </c>
      <c r="T1412" s="392">
        <f t="shared" si="580"/>
        <v>0</v>
      </c>
      <c r="U1412" s="392">
        <f t="shared" si="580"/>
        <v>0</v>
      </c>
      <c r="V1412" s="399">
        <f t="shared" si="580"/>
        <v>0</v>
      </c>
      <c r="W1412" s="37">
        <f t="shared" si="579"/>
        <v>0</v>
      </c>
      <c r="X1412" s="51"/>
      <c r="Y1412"/>
    </row>
    <row r="1413" spans="1:25" s="79" customFormat="1" ht="12.75" customHeight="1" x14ac:dyDescent="0.25">
      <c r="A1413" s="212"/>
      <c r="B1413" s="295"/>
      <c r="C1413" s="273"/>
      <c r="D1413" s="273"/>
      <c r="E1413" s="273"/>
      <c r="F1413" s="359" t="s">
        <v>308</v>
      </c>
      <c r="G1413" s="394">
        <f t="shared" si="577"/>
        <v>0</v>
      </c>
      <c r="H1413" s="395">
        <f t="shared" ref="H1413:V1413" si="581">H555*VLOOKUP($F1413,DCT,2,FALSE)</f>
        <v>0</v>
      </c>
      <c r="I1413" s="389">
        <f t="shared" si="581"/>
        <v>0</v>
      </c>
      <c r="J1413" s="389">
        <f t="shared" si="581"/>
        <v>0</v>
      </c>
      <c r="K1413" s="390">
        <f t="shared" si="581"/>
        <v>0</v>
      </c>
      <c r="L1413" s="391">
        <f t="shared" si="581"/>
        <v>0</v>
      </c>
      <c r="M1413" s="396">
        <f t="shared" si="581"/>
        <v>0</v>
      </c>
      <c r="N1413" s="392">
        <f t="shared" si="581"/>
        <v>0</v>
      </c>
      <c r="O1413" s="392">
        <f t="shared" si="581"/>
        <v>0</v>
      </c>
      <c r="P1413" s="392">
        <f t="shared" si="581"/>
        <v>0</v>
      </c>
      <c r="Q1413" s="392">
        <f t="shared" si="581"/>
        <v>0</v>
      </c>
      <c r="R1413" s="392">
        <f t="shared" si="581"/>
        <v>0</v>
      </c>
      <c r="S1413" s="392">
        <f t="shared" si="581"/>
        <v>0</v>
      </c>
      <c r="T1413" s="392">
        <f t="shared" si="581"/>
        <v>0</v>
      </c>
      <c r="U1413" s="392">
        <f t="shared" si="581"/>
        <v>0</v>
      </c>
      <c r="V1413" s="399">
        <f t="shared" si="581"/>
        <v>0</v>
      </c>
      <c r="W1413" s="37">
        <f t="shared" si="579"/>
        <v>0</v>
      </c>
      <c r="X1413" s="51"/>
      <c r="Y1413"/>
    </row>
    <row r="1414" spans="1:25" s="79" customFormat="1" ht="12.75" customHeight="1" x14ac:dyDescent="0.25">
      <c r="A1414" s="212"/>
      <c r="B1414" s="295"/>
      <c r="C1414" s="273"/>
      <c r="D1414" s="273"/>
      <c r="E1414" s="273"/>
      <c r="F1414" s="359" t="s">
        <v>309</v>
      </c>
      <c r="G1414" s="394">
        <f t="shared" si="577"/>
        <v>0</v>
      </c>
      <c r="H1414" s="395">
        <f t="shared" ref="H1414:V1414" si="582">H556*VLOOKUP($F1414,DCT,2,FALSE)</f>
        <v>0</v>
      </c>
      <c r="I1414" s="389">
        <f t="shared" si="582"/>
        <v>0</v>
      </c>
      <c r="J1414" s="389">
        <f t="shared" si="582"/>
        <v>0</v>
      </c>
      <c r="K1414" s="390">
        <f t="shared" si="582"/>
        <v>0</v>
      </c>
      <c r="L1414" s="391">
        <f t="shared" si="582"/>
        <v>0</v>
      </c>
      <c r="M1414" s="396">
        <f t="shared" si="582"/>
        <v>0</v>
      </c>
      <c r="N1414" s="392">
        <f t="shared" si="582"/>
        <v>0</v>
      </c>
      <c r="O1414" s="392">
        <f t="shared" si="582"/>
        <v>0</v>
      </c>
      <c r="P1414" s="392">
        <f t="shared" si="582"/>
        <v>0</v>
      </c>
      <c r="Q1414" s="392">
        <f t="shared" si="582"/>
        <v>0</v>
      </c>
      <c r="R1414" s="392">
        <f t="shared" si="582"/>
        <v>0</v>
      </c>
      <c r="S1414" s="392">
        <f t="shared" si="582"/>
        <v>0</v>
      </c>
      <c r="T1414" s="392">
        <f t="shared" si="582"/>
        <v>0</v>
      </c>
      <c r="U1414" s="392">
        <f t="shared" si="582"/>
        <v>0</v>
      </c>
      <c r="V1414" s="399">
        <f t="shared" si="582"/>
        <v>0</v>
      </c>
      <c r="W1414" s="37">
        <f t="shared" si="579"/>
        <v>0</v>
      </c>
      <c r="X1414" s="51"/>
      <c r="Y1414"/>
    </row>
    <row r="1415" spans="1:25" s="79" customFormat="1" ht="12.75" customHeight="1" x14ac:dyDescent="0.25">
      <c r="A1415" s="212"/>
      <c r="B1415" s="295"/>
      <c r="C1415" s="273"/>
      <c r="D1415" s="273"/>
      <c r="E1415" s="273"/>
      <c r="F1415" s="359" t="s">
        <v>310</v>
      </c>
      <c r="G1415" s="394">
        <f t="shared" si="577"/>
        <v>0</v>
      </c>
      <c r="H1415" s="395">
        <f t="shared" ref="H1415:K1417" si="583">H557*VLOOKUP($F1415,DCT,2,FALSE)</f>
        <v>0</v>
      </c>
      <c r="I1415" s="389">
        <f t="shared" si="583"/>
        <v>0</v>
      </c>
      <c r="J1415" s="389">
        <f t="shared" si="583"/>
        <v>0</v>
      </c>
      <c r="K1415" s="390">
        <f t="shared" si="583"/>
        <v>0</v>
      </c>
      <c r="L1415" s="400"/>
      <c r="M1415" s="399"/>
      <c r="N1415" s="399"/>
      <c r="O1415" s="399"/>
      <c r="P1415" s="399"/>
      <c r="Q1415" s="399"/>
      <c r="R1415" s="399"/>
      <c r="S1415" s="399"/>
      <c r="T1415" s="399"/>
      <c r="U1415" s="399"/>
      <c r="V1415" s="420"/>
      <c r="W1415" s="37"/>
      <c r="X1415" s="51"/>
      <c r="Y1415"/>
    </row>
    <row r="1416" spans="1:25" s="79" customFormat="1" ht="12.75" customHeight="1" x14ac:dyDescent="0.25">
      <c r="A1416" s="212"/>
      <c r="B1416" s="295"/>
      <c r="C1416" s="273"/>
      <c r="D1416" s="273"/>
      <c r="E1416" s="273"/>
      <c r="F1416" s="359" t="s">
        <v>311</v>
      </c>
      <c r="G1416" s="394">
        <f t="shared" si="577"/>
        <v>0</v>
      </c>
      <c r="H1416" s="395">
        <f t="shared" si="583"/>
        <v>0</v>
      </c>
      <c r="I1416" s="389">
        <f t="shared" si="583"/>
        <v>0</v>
      </c>
      <c r="J1416" s="389">
        <f t="shared" si="583"/>
        <v>0</v>
      </c>
      <c r="K1416" s="390">
        <f t="shared" si="583"/>
        <v>0</v>
      </c>
      <c r="L1416" s="391">
        <f t="shared" ref="L1416:V1416" si="584">L558*VLOOKUP($F1416,DCT,2,FALSE)</f>
        <v>0</v>
      </c>
      <c r="M1416" s="396">
        <f t="shared" si="584"/>
        <v>0</v>
      </c>
      <c r="N1416" s="392">
        <f t="shared" si="584"/>
        <v>0</v>
      </c>
      <c r="O1416" s="392">
        <f t="shared" si="584"/>
        <v>0</v>
      </c>
      <c r="P1416" s="392">
        <f t="shared" si="584"/>
        <v>0</v>
      </c>
      <c r="Q1416" s="392">
        <f t="shared" si="584"/>
        <v>0</v>
      </c>
      <c r="R1416" s="392">
        <f t="shared" si="584"/>
        <v>0</v>
      </c>
      <c r="S1416" s="392">
        <f t="shared" si="584"/>
        <v>0</v>
      </c>
      <c r="T1416" s="392">
        <f t="shared" si="584"/>
        <v>0</v>
      </c>
      <c r="U1416" s="392">
        <f t="shared" si="584"/>
        <v>0</v>
      </c>
      <c r="V1416" s="399">
        <f t="shared" si="584"/>
        <v>0</v>
      </c>
      <c r="W1416" s="37">
        <f t="shared" si="579"/>
        <v>0</v>
      </c>
      <c r="X1416" s="51"/>
      <c r="Y1416"/>
    </row>
    <row r="1417" spans="1:25" s="79" customFormat="1" ht="12.75" customHeight="1" x14ac:dyDescent="0.25">
      <c r="A1417" s="212"/>
      <c r="B1417" s="295"/>
      <c r="C1417" s="273"/>
      <c r="D1417" s="273"/>
      <c r="E1417" s="273"/>
      <c r="F1417" s="359" t="s">
        <v>312</v>
      </c>
      <c r="G1417" s="394">
        <f t="shared" si="577"/>
        <v>0</v>
      </c>
      <c r="H1417" s="395">
        <f t="shared" si="583"/>
        <v>0</v>
      </c>
      <c r="I1417" s="389">
        <f t="shared" si="583"/>
        <v>0</v>
      </c>
      <c r="J1417" s="389">
        <f t="shared" si="583"/>
        <v>0</v>
      </c>
      <c r="K1417" s="390">
        <f t="shared" si="583"/>
        <v>0</v>
      </c>
      <c r="L1417" s="391">
        <f t="shared" ref="L1417:V1417" si="585">L559*VLOOKUP($F1417,DCT,2,FALSE)</f>
        <v>0</v>
      </c>
      <c r="M1417" s="396">
        <f t="shared" si="585"/>
        <v>0</v>
      </c>
      <c r="N1417" s="392">
        <f t="shared" si="585"/>
        <v>0</v>
      </c>
      <c r="O1417" s="392">
        <f t="shared" si="585"/>
        <v>0</v>
      </c>
      <c r="P1417" s="392">
        <f t="shared" si="585"/>
        <v>0</v>
      </c>
      <c r="Q1417" s="392">
        <f t="shared" si="585"/>
        <v>0</v>
      </c>
      <c r="R1417" s="392">
        <f t="shared" si="585"/>
        <v>0</v>
      </c>
      <c r="S1417" s="392">
        <f t="shared" si="585"/>
        <v>0</v>
      </c>
      <c r="T1417" s="392">
        <f t="shared" si="585"/>
        <v>0</v>
      </c>
      <c r="U1417" s="392">
        <f t="shared" si="585"/>
        <v>0</v>
      </c>
      <c r="V1417" s="399">
        <f t="shared" si="585"/>
        <v>0</v>
      </c>
      <c r="W1417" s="37">
        <f t="shared" si="579"/>
        <v>0</v>
      </c>
      <c r="X1417" s="51"/>
      <c r="Y1417"/>
    </row>
    <row r="1418" spans="1:25" s="79" customFormat="1" ht="12.75" customHeight="1" x14ac:dyDescent="0.25">
      <c r="A1418" s="212"/>
      <c r="B1418" s="295"/>
      <c r="C1418" s="273"/>
      <c r="D1418" s="272" t="s">
        <v>313</v>
      </c>
      <c r="E1418" s="272"/>
      <c r="F1418" s="360"/>
      <c r="G1418" s="367">
        <f>SUBTOTAL(9,G1419:G1420)</f>
        <v>0</v>
      </c>
      <c r="H1418" s="364">
        <f>SUBTOTAL(9,H1419:H1420)</f>
        <v>0</v>
      </c>
      <c r="I1418" s="369">
        <f t="shared" ref="I1418:V1418" si="586">SUBTOTAL(9,I1419:I1420)</f>
        <v>0</v>
      </c>
      <c r="J1418" s="369">
        <f t="shared" si="586"/>
        <v>0</v>
      </c>
      <c r="K1418" s="370">
        <f t="shared" si="586"/>
        <v>0</v>
      </c>
      <c r="L1418" s="364">
        <f t="shared" si="586"/>
        <v>0</v>
      </c>
      <c r="M1418" s="364">
        <f t="shared" si="586"/>
        <v>0</v>
      </c>
      <c r="N1418" s="364">
        <f t="shared" si="586"/>
        <v>0</v>
      </c>
      <c r="O1418" s="364">
        <f t="shared" si="586"/>
        <v>0</v>
      </c>
      <c r="P1418" s="364">
        <f t="shared" si="586"/>
        <v>0</v>
      </c>
      <c r="Q1418" s="364">
        <f t="shared" si="586"/>
        <v>0</v>
      </c>
      <c r="R1418" s="364">
        <f t="shared" si="586"/>
        <v>0</v>
      </c>
      <c r="S1418" s="364">
        <f t="shared" si="586"/>
        <v>0</v>
      </c>
      <c r="T1418" s="364">
        <f t="shared" si="586"/>
        <v>0</v>
      </c>
      <c r="U1418" s="364">
        <f t="shared" si="586"/>
        <v>0</v>
      </c>
      <c r="V1418" s="364">
        <f t="shared" si="586"/>
        <v>0</v>
      </c>
      <c r="W1418" s="366">
        <f>SUBTOTAL(9,W1419:W1420)</f>
        <v>0</v>
      </c>
      <c r="X1418" s="51"/>
      <c r="Y1418"/>
    </row>
    <row r="1419" spans="1:25" s="79" customFormat="1" ht="12.75" customHeight="1" x14ac:dyDescent="0.25">
      <c r="A1419" s="212"/>
      <c r="B1419" s="295"/>
      <c r="C1419" s="273"/>
      <c r="D1419" s="273"/>
      <c r="E1419" s="273"/>
      <c r="F1419" s="359" t="s">
        <v>314</v>
      </c>
      <c r="G1419" s="394">
        <f>G561</f>
        <v>0</v>
      </c>
      <c r="H1419" s="395">
        <f t="shared" ref="H1419:V1419" si="587">H561*VLOOKUP($F1419,DCT,2,FALSE)</f>
        <v>0</v>
      </c>
      <c r="I1419" s="389">
        <f t="shared" si="587"/>
        <v>0</v>
      </c>
      <c r="J1419" s="389">
        <f t="shared" si="587"/>
        <v>0</v>
      </c>
      <c r="K1419" s="390">
        <f t="shared" si="587"/>
        <v>0</v>
      </c>
      <c r="L1419" s="391">
        <f t="shared" si="587"/>
        <v>0</v>
      </c>
      <c r="M1419" s="396">
        <f t="shared" si="587"/>
        <v>0</v>
      </c>
      <c r="N1419" s="392">
        <f t="shared" si="587"/>
        <v>0</v>
      </c>
      <c r="O1419" s="392">
        <f t="shared" si="587"/>
        <v>0</v>
      </c>
      <c r="P1419" s="392">
        <f t="shared" si="587"/>
        <v>0</v>
      </c>
      <c r="Q1419" s="392">
        <f t="shared" si="587"/>
        <v>0</v>
      </c>
      <c r="R1419" s="392">
        <f t="shared" si="587"/>
        <v>0</v>
      </c>
      <c r="S1419" s="392">
        <f t="shared" si="587"/>
        <v>0</v>
      </c>
      <c r="T1419" s="392">
        <f t="shared" si="587"/>
        <v>0</v>
      </c>
      <c r="U1419" s="392">
        <f t="shared" si="587"/>
        <v>0</v>
      </c>
      <c r="V1419" s="399">
        <f t="shared" si="587"/>
        <v>0</v>
      </c>
      <c r="W1419" s="37">
        <f>G1419-SUM(H1419:V1419)</f>
        <v>0</v>
      </c>
      <c r="X1419" s="51"/>
      <c r="Y1419"/>
    </row>
    <row r="1420" spans="1:25" s="79" customFormat="1" ht="12.75" customHeight="1" x14ac:dyDescent="0.25">
      <c r="A1420" s="212"/>
      <c r="B1420" s="295"/>
      <c r="C1420" s="273"/>
      <c r="D1420" s="273"/>
      <c r="E1420" s="273"/>
      <c r="F1420" s="359" t="s">
        <v>315</v>
      </c>
      <c r="G1420" s="394">
        <f>G562</f>
        <v>0</v>
      </c>
      <c r="H1420" s="395">
        <f t="shared" ref="H1420:V1420" si="588">H562*VLOOKUP($F1420,DCT,2,FALSE)</f>
        <v>0</v>
      </c>
      <c r="I1420" s="389">
        <f t="shared" si="588"/>
        <v>0</v>
      </c>
      <c r="J1420" s="389">
        <f t="shared" si="588"/>
        <v>0</v>
      </c>
      <c r="K1420" s="390">
        <f t="shared" si="588"/>
        <v>0</v>
      </c>
      <c r="L1420" s="391">
        <f t="shared" si="588"/>
        <v>0</v>
      </c>
      <c r="M1420" s="396">
        <f t="shared" si="588"/>
        <v>0</v>
      </c>
      <c r="N1420" s="392">
        <f t="shared" si="588"/>
        <v>0</v>
      </c>
      <c r="O1420" s="392">
        <f t="shared" si="588"/>
        <v>0</v>
      </c>
      <c r="P1420" s="392">
        <f t="shared" si="588"/>
        <v>0</v>
      </c>
      <c r="Q1420" s="392">
        <f t="shared" si="588"/>
        <v>0</v>
      </c>
      <c r="R1420" s="392">
        <f t="shared" si="588"/>
        <v>0</v>
      </c>
      <c r="S1420" s="392">
        <f t="shared" si="588"/>
        <v>0</v>
      </c>
      <c r="T1420" s="392">
        <f t="shared" si="588"/>
        <v>0</v>
      </c>
      <c r="U1420" s="392">
        <f t="shared" si="588"/>
        <v>0</v>
      </c>
      <c r="V1420" s="399">
        <f t="shared" si="588"/>
        <v>0</v>
      </c>
      <c r="W1420" s="37">
        <f>G1420-SUM(H1420:V1420)</f>
        <v>0</v>
      </c>
      <c r="X1420" s="51"/>
      <c r="Y1420"/>
    </row>
    <row r="1421" spans="1:25" s="79" customFormat="1" ht="12.75" customHeight="1" x14ac:dyDescent="0.25">
      <c r="A1421" s="212"/>
      <c r="B1421" s="295"/>
      <c r="C1421" s="273"/>
      <c r="D1421" s="272" t="s">
        <v>316</v>
      </c>
      <c r="E1421" s="273"/>
      <c r="F1421" s="273"/>
      <c r="G1421" s="367">
        <f>SUBTOTAL(9,G1422)</f>
        <v>0</v>
      </c>
      <c r="H1421" s="364">
        <f>SUBTOTAL(9,H1422)</f>
        <v>0</v>
      </c>
      <c r="I1421" s="369">
        <f t="shared" ref="I1421:V1421" si="589">SUBTOTAL(9,I1422)</f>
        <v>0</v>
      </c>
      <c r="J1421" s="369">
        <f t="shared" si="589"/>
        <v>0</v>
      </c>
      <c r="K1421" s="370">
        <f t="shared" si="589"/>
        <v>0</v>
      </c>
      <c r="L1421" s="364">
        <f t="shared" si="589"/>
        <v>0</v>
      </c>
      <c r="M1421" s="364">
        <f t="shared" si="589"/>
        <v>0</v>
      </c>
      <c r="N1421" s="364">
        <f t="shared" si="589"/>
        <v>0</v>
      </c>
      <c r="O1421" s="364">
        <f t="shared" si="589"/>
        <v>0</v>
      </c>
      <c r="P1421" s="364">
        <f t="shared" si="589"/>
        <v>0</v>
      </c>
      <c r="Q1421" s="364">
        <f t="shared" si="589"/>
        <v>0</v>
      </c>
      <c r="R1421" s="364">
        <f t="shared" si="589"/>
        <v>0</v>
      </c>
      <c r="S1421" s="364">
        <f t="shared" si="589"/>
        <v>0</v>
      </c>
      <c r="T1421" s="364">
        <f t="shared" si="589"/>
        <v>0</v>
      </c>
      <c r="U1421" s="364">
        <f t="shared" si="589"/>
        <v>0</v>
      </c>
      <c r="V1421" s="364">
        <f t="shared" si="589"/>
        <v>0</v>
      </c>
      <c r="W1421" s="37">
        <f>SUBTOTAL(9,W1422)</f>
        <v>0</v>
      </c>
      <c r="X1421" s="51"/>
      <c r="Y1421"/>
    </row>
    <row r="1422" spans="1:25" s="79" customFormat="1" ht="12.75" customHeight="1" x14ac:dyDescent="0.25">
      <c r="A1422" s="212"/>
      <c r="B1422" s="295"/>
      <c r="C1422" s="273"/>
      <c r="D1422" s="273"/>
      <c r="E1422" s="273"/>
      <c r="F1422" s="359" t="s">
        <v>317</v>
      </c>
      <c r="G1422" s="394">
        <f>G564</f>
        <v>0</v>
      </c>
      <c r="H1422" s="395">
        <f t="shared" ref="H1422:V1422" si="590">H564*VLOOKUP($F1422,DCT,2,FALSE)</f>
        <v>0</v>
      </c>
      <c r="I1422" s="389">
        <f t="shared" si="590"/>
        <v>0</v>
      </c>
      <c r="J1422" s="389">
        <f t="shared" si="590"/>
        <v>0</v>
      </c>
      <c r="K1422" s="390">
        <f t="shared" si="590"/>
        <v>0</v>
      </c>
      <c r="L1422" s="391">
        <f t="shared" si="590"/>
        <v>0</v>
      </c>
      <c r="M1422" s="396">
        <f t="shared" si="590"/>
        <v>0</v>
      </c>
      <c r="N1422" s="392">
        <f t="shared" si="590"/>
        <v>0</v>
      </c>
      <c r="O1422" s="392">
        <f t="shared" si="590"/>
        <v>0</v>
      </c>
      <c r="P1422" s="392">
        <f t="shared" si="590"/>
        <v>0</v>
      </c>
      <c r="Q1422" s="392">
        <f t="shared" si="590"/>
        <v>0</v>
      </c>
      <c r="R1422" s="392">
        <f t="shared" si="590"/>
        <v>0</v>
      </c>
      <c r="S1422" s="392">
        <f t="shared" si="590"/>
        <v>0</v>
      </c>
      <c r="T1422" s="392">
        <f t="shared" si="590"/>
        <v>0</v>
      </c>
      <c r="U1422" s="392">
        <f t="shared" si="590"/>
        <v>0</v>
      </c>
      <c r="V1422" s="399">
        <f t="shared" si="590"/>
        <v>0</v>
      </c>
      <c r="W1422" s="37">
        <f>G1422-SUM(H1422:V1422)</f>
        <v>0</v>
      </c>
      <c r="X1422" s="51"/>
      <c r="Y1422"/>
    </row>
    <row r="1423" spans="1:25" outlineLevel="1" x14ac:dyDescent="0.25">
      <c r="A1423" s="212"/>
      <c r="B1423" s="465"/>
      <c r="C1423" s="273"/>
      <c r="D1423" s="272"/>
      <c r="E1423" s="275"/>
      <c r="F1423" s="273"/>
      <c r="G1423" s="41"/>
      <c r="H1423" s="368"/>
      <c r="I1423" s="369"/>
      <c r="J1423" s="369"/>
      <c r="K1423" s="370"/>
      <c r="L1423" s="364"/>
      <c r="M1423" s="364"/>
      <c r="N1423" s="364"/>
      <c r="O1423" s="364"/>
      <c r="P1423" s="364"/>
      <c r="Q1423" s="364"/>
      <c r="R1423" s="364"/>
      <c r="S1423" s="364"/>
      <c r="T1423" s="364"/>
      <c r="U1423" s="364"/>
      <c r="V1423" s="364"/>
      <c r="W1423" s="366"/>
      <c r="Y1423"/>
    </row>
    <row r="1424" spans="1:25" outlineLevel="1" x14ac:dyDescent="0.25">
      <c r="A1424" s="212"/>
      <c r="B1424" s="465"/>
      <c r="C1424" s="272" t="s">
        <v>318</v>
      </c>
      <c r="D1424" s="272"/>
      <c r="E1424" s="275"/>
      <c r="F1424" s="273"/>
      <c r="G1424" s="41">
        <f>SUBTOTAL(9,G1425:G1427)</f>
        <v>0</v>
      </c>
      <c r="H1424" s="368">
        <f t="shared" ref="H1424:W1424" si="591">SUBTOTAL(9,H1425:H1427)</f>
        <v>0</v>
      </c>
      <c r="I1424" s="369">
        <f t="shared" si="591"/>
        <v>0</v>
      </c>
      <c r="J1424" s="369">
        <f t="shared" si="591"/>
        <v>0</v>
      </c>
      <c r="K1424" s="370">
        <f t="shared" si="591"/>
        <v>0</v>
      </c>
      <c r="L1424" s="364">
        <f t="shared" si="591"/>
        <v>0</v>
      </c>
      <c r="M1424" s="364">
        <f t="shared" si="591"/>
        <v>0</v>
      </c>
      <c r="N1424" s="364">
        <f t="shared" si="591"/>
        <v>0</v>
      </c>
      <c r="O1424" s="364">
        <f t="shared" si="591"/>
        <v>0</v>
      </c>
      <c r="P1424" s="364">
        <f t="shared" si="591"/>
        <v>0</v>
      </c>
      <c r="Q1424" s="364">
        <f t="shared" si="591"/>
        <v>0</v>
      </c>
      <c r="R1424" s="364">
        <f t="shared" si="591"/>
        <v>0</v>
      </c>
      <c r="S1424" s="364">
        <f t="shared" si="591"/>
        <v>0</v>
      </c>
      <c r="T1424" s="364">
        <f t="shared" si="591"/>
        <v>0</v>
      </c>
      <c r="U1424" s="364">
        <f t="shared" si="591"/>
        <v>0</v>
      </c>
      <c r="V1424" s="364">
        <f t="shared" si="591"/>
        <v>0</v>
      </c>
      <c r="W1424" s="366">
        <f t="shared" si="591"/>
        <v>0</v>
      </c>
      <c r="Y1424"/>
    </row>
    <row r="1425" spans="1:25" outlineLevel="1" x14ac:dyDescent="0.25">
      <c r="A1425" s="212"/>
      <c r="B1425" s="465"/>
      <c r="C1425" s="273"/>
      <c r="D1425" s="272"/>
      <c r="E1425" s="275"/>
      <c r="F1425" s="359" t="s">
        <v>150</v>
      </c>
      <c r="G1425" s="426">
        <f>G567</f>
        <v>0</v>
      </c>
      <c r="H1425" s="427">
        <f t="shared" ref="H1425:V1425" si="592">H567*VLOOKUP($F1425,DCT,2,FALSE)</f>
        <v>0</v>
      </c>
      <c r="I1425" s="428">
        <f t="shared" si="592"/>
        <v>0</v>
      </c>
      <c r="J1425" s="428">
        <f t="shared" si="592"/>
        <v>0</v>
      </c>
      <c r="K1425" s="429">
        <f t="shared" si="592"/>
        <v>0</v>
      </c>
      <c r="L1425" s="430">
        <f t="shared" si="592"/>
        <v>0</v>
      </c>
      <c r="M1425" s="431">
        <f t="shared" si="592"/>
        <v>0</v>
      </c>
      <c r="N1425" s="428">
        <f t="shared" si="592"/>
        <v>0</v>
      </c>
      <c r="O1425" s="428">
        <f t="shared" si="592"/>
        <v>0</v>
      </c>
      <c r="P1425" s="428">
        <f t="shared" si="592"/>
        <v>0</v>
      </c>
      <c r="Q1425" s="428">
        <f t="shared" si="592"/>
        <v>0</v>
      </c>
      <c r="R1425" s="428">
        <f t="shared" si="592"/>
        <v>0</v>
      </c>
      <c r="S1425" s="428">
        <f t="shared" si="592"/>
        <v>0</v>
      </c>
      <c r="T1425" s="428">
        <f t="shared" si="592"/>
        <v>0</v>
      </c>
      <c r="U1425" s="428">
        <f t="shared" si="592"/>
        <v>0</v>
      </c>
      <c r="V1425" s="432">
        <f t="shared" si="592"/>
        <v>0</v>
      </c>
      <c r="W1425" s="426">
        <f t="shared" ref="W1425:W1427" si="593">G1425-SUM(H1425:V1425)</f>
        <v>0</v>
      </c>
      <c r="Y1425"/>
    </row>
    <row r="1426" spans="1:25" outlineLevel="1" x14ac:dyDescent="0.25">
      <c r="A1426" s="212"/>
      <c r="B1426" s="465"/>
      <c r="C1426" s="273"/>
      <c r="D1426" s="272"/>
      <c r="E1426" s="275"/>
      <c r="F1426" s="359" t="s">
        <v>151</v>
      </c>
      <c r="G1426" s="426">
        <f>G568</f>
        <v>0</v>
      </c>
      <c r="H1426" s="427">
        <f t="shared" ref="H1426:V1426" si="594">H568*VLOOKUP($F1426,DCT,2,FALSE)</f>
        <v>0</v>
      </c>
      <c r="I1426" s="428">
        <f t="shared" si="594"/>
        <v>0</v>
      </c>
      <c r="J1426" s="428">
        <f t="shared" si="594"/>
        <v>0</v>
      </c>
      <c r="K1426" s="429">
        <f t="shared" si="594"/>
        <v>0</v>
      </c>
      <c r="L1426" s="430">
        <f t="shared" si="594"/>
        <v>0</v>
      </c>
      <c r="M1426" s="431">
        <f t="shared" si="594"/>
        <v>0</v>
      </c>
      <c r="N1426" s="428">
        <f t="shared" si="594"/>
        <v>0</v>
      </c>
      <c r="O1426" s="428">
        <f t="shared" si="594"/>
        <v>0</v>
      </c>
      <c r="P1426" s="428">
        <f t="shared" si="594"/>
        <v>0</v>
      </c>
      <c r="Q1426" s="428">
        <f t="shared" si="594"/>
        <v>0</v>
      </c>
      <c r="R1426" s="428">
        <f t="shared" si="594"/>
        <v>0</v>
      </c>
      <c r="S1426" s="428">
        <f t="shared" si="594"/>
        <v>0</v>
      </c>
      <c r="T1426" s="428">
        <f t="shared" si="594"/>
        <v>0</v>
      </c>
      <c r="U1426" s="428">
        <f t="shared" si="594"/>
        <v>0</v>
      </c>
      <c r="V1426" s="432">
        <f t="shared" si="594"/>
        <v>0</v>
      </c>
      <c r="W1426" s="426">
        <f t="shared" si="593"/>
        <v>0</v>
      </c>
      <c r="Y1426"/>
    </row>
    <row r="1427" spans="1:25" outlineLevel="1" x14ac:dyDescent="0.25">
      <c r="A1427" s="212"/>
      <c r="B1427" s="465"/>
      <c r="C1427" s="273"/>
      <c r="D1427" s="272"/>
      <c r="E1427" s="275"/>
      <c r="F1427" s="359" t="s">
        <v>152</v>
      </c>
      <c r="G1427" s="426">
        <f>G569</f>
        <v>0</v>
      </c>
      <c r="H1427" s="427">
        <f t="shared" ref="H1427:V1427" si="595">H569*VLOOKUP($F1427,DCT,2,FALSE)</f>
        <v>0</v>
      </c>
      <c r="I1427" s="428">
        <f t="shared" si="595"/>
        <v>0</v>
      </c>
      <c r="J1427" s="428">
        <f t="shared" si="595"/>
        <v>0</v>
      </c>
      <c r="K1427" s="429">
        <f t="shared" si="595"/>
        <v>0</v>
      </c>
      <c r="L1427" s="430">
        <f t="shared" si="595"/>
        <v>0</v>
      </c>
      <c r="M1427" s="431">
        <f t="shared" si="595"/>
        <v>0</v>
      </c>
      <c r="N1427" s="428">
        <f t="shared" si="595"/>
        <v>0</v>
      </c>
      <c r="O1427" s="428">
        <f t="shared" si="595"/>
        <v>0</v>
      </c>
      <c r="P1427" s="428">
        <f t="shared" si="595"/>
        <v>0</v>
      </c>
      <c r="Q1427" s="428">
        <f t="shared" si="595"/>
        <v>0</v>
      </c>
      <c r="R1427" s="428">
        <f t="shared" si="595"/>
        <v>0</v>
      </c>
      <c r="S1427" s="428">
        <f t="shared" si="595"/>
        <v>0</v>
      </c>
      <c r="T1427" s="428">
        <f t="shared" si="595"/>
        <v>0</v>
      </c>
      <c r="U1427" s="428">
        <f t="shared" si="595"/>
        <v>0</v>
      </c>
      <c r="V1427" s="432">
        <f t="shared" si="595"/>
        <v>0</v>
      </c>
      <c r="W1427" s="426">
        <f t="shared" si="593"/>
        <v>0</v>
      </c>
      <c r="Y1427"/>
    </row>
    <row r="1428" spans="1:25" s="79" customFormat="1" ht="12.75" customHeight="1" x14ac:dyDescent="0.25">
      <c r="A1428" s="212"/>
      <c r="B1428" s="295"/>
      <c r="C1428" s="273"/>
      <c r="D1428" s="273"/>
      <c r="E1428" s="273"/>
      <c r="F1428" s="273"/>
      <c r="G1428" s="394"/>
      <c r="H1428" s="364"/>
      <c r="I1428" s="364"/>
      <c r="J1428" s="364"/>
      <c r="K1428" s="381"/>
      <c r="L1428" s="364"/>
      <c r="M1428" s="31"/>
      <c r="N1428" s="364"/>
      <c r="O1428" s="364"/>
      <c r="P1428" s="364"/>
      <c r="Q1428" s="364"/>
      <c r="R1428" s="364"/>
      <c r="S1428" s="364"/>
      <c r="T1428" s="364"/>
      <c r="U1428" s="364"/>
      <c r="V1428" s="380"/>
      <c r="W1428" s="366"/>
      <c r="X1428" s="51"/>
      <c r="Y1428"/>
    </row>
    <row r="1429" spans="1:25" s="79" customFormat="1" ht="16.2" thickBot="1" x14ac:dyDescent="0.3">
      <c r="A1429" s="212"/>
      <c r="B1429" s="279" t="s">
        <v>319</v>
      </c>
      <c r="C1429" s="483"/>
      <c r="D1429" s="483"/>
      <c r="E1429" s="483"/>
      <c r="F1429" s="483"/>
      <c r="G1429" s="372">
        <f t="shared" ref="G1429:W1429" si="596">SUBTOTAL(9,G1381:G1428)</f>
        <v>0</v>
      </c>
      <c r="H1429" s="382">
        <f t="shared" si="596"/>
        <v>0</v>
      </c>
      <c r="I1429" s="383">
        <f t="shared" si="596"/>
        <v>0</v>
      </c>
      <c r="J1429" s="383">
        <f t="shared" si="596"/>
        <v>0</v>
      </c>
      <c r="K1429" s="384">
        <f t="shared" si="596"/>
        <v>0</v>
      </c>
      <c r="L1429" s="385">
        <f t="shared" si="596"/>
        <v>0</v>
      </c>
      <c r="M1429" s="386">
        <f t="shared" si="596"/>
        <v>0</v>
      </c>
      <c r="N1429" s="387">
        <f t="shared" si="596"/>
        <v>0</v>
      </c>
      <c r="O1429" s="387">
        <f t="shared" si="596"/>
        <v>0</v>
      </c>
      <c r="P1429" s="387">
        <f t="shared" si="596"/>
        <v>0</v>
      </c>
      <c r="Q1429" s="387">
        <f t="shared" si="596"/>
        <v>0</v>
      </c>
      <c r="R1429" s="387">
        <f t="shared" si="596"/>
        <v>0</v>
      </c>
      <c r="S1429" s="387">
        <f t="shared" si="596"/>
        <v>0</v>
      </c>
      <c r="T1429" s="387">
        <f t="shared" si="596"/>
        <v>0</v>
      </c>
      <c r="U1429" s="387">
        <f t="shared" si="596"/>
        <v>0</v>
      </c>
      <c r="V1429" s="374">
        <f t="shared" si="596"/>
        <v>0</v>
      </c>
      <c r="W1429" s="376">
        <f t="shared" si="596"/>
        <v>0</v>
      </c>
      <c r="X1429" s="51"/>
      <c r="Y1429"/>
    </row>
    <row r="1430" spans="1:25" ht="13.8" thickBot="1" x14ac:dyDescent="0.3">
      <c r="A1430" s="212"/>
      <c r="B1430" s="51"/>
      <c r="G1430" s="493"/>
      <c r="H1430" s="493"/>
      <c r="I1430" s="493"/>
      <c r="J1430" s="493"/>
      <c r="K1430" s="493"/>
      <c r="L1430" s="493"/>
      <c r="M1430" s="42"/>
      <c r="N1430" s="493"/>
      <c r="O1430" s="493"/>
      <c r="P1430" s="493"/>
      <c r="Q1430" s="493"/>
      <c r="R1430" s="493"/>
      <c r="S1430" s="493"/>
      <c r="T1430" s="493"/>
      <c r="U1430" s="493"/>
      <c r="V1430" s="493"/>
      <c r="W1430" s="493"/>
      <c r="Y1430"/>
    </row>
    <row r="1431" spans="1:25" s="79" customFormat="1" ht="16.2" thickBot="1" x14ac:dyDescent="0.3">
      <c r="A1431" s="212"/>
      <c r="B1431" s="433" t="s">
        <v>320</v>
      </c>
      <c r="C1431" s="475"/>
      <c r="D1431" s="475"/>
      <c r="E1431" s="475"/>
      <c r="F1431" s="475"/>
      <c r="G1431" s="494"/>
      <c r="H1431" s="494"/>
      <c r="I1431" s="494"/>
      <c r="J1431" s="494"/>
      <c r="K1431" s="494"/>
      <c r="L1431" s="494"/>
      <c r="M1431" s="494"/>
      <c r="N1431" s="494"/>
      <c r="O1431" s="494"/>
      <c r="P1431" s="494"/>
      <c r="Q1431" s="494"/>
      <c r="R1431" s="494"/>
      <c r="S1431" s="494"/>
      <c r="T1431" s="494"/>
      <c r="U1431" s="494"/>
      <c r="V1431" s="494"/>
      <c r="W1431" s="495"/>
      <c r="X1431" s="51"/>
      <c r="Y1431"/>
    </row>
    <row r="1432" spans="1:25" x14ac:dyDescent="0.25">
      <c r="A1432" s="212"/>
      <c r="B1432" s="295"/>
      <c r="C1432" s="272" t="s">
        <v>321</v>
      </c>
      <c r="D1432" s="273"/>
      <c r="E1432" s="273"/>
      <c r="F1432" s="273"/>
      <c r="G1432" s="40"/>
      <c r="H1432" s="33"/>
      <c r="I1432" s="33"/>
      <c r="J1432" s="33"/>
      <c r="K1432" s="35"/>
      <c r="L1432" s="34"/>
      <c r="M1432" s="33"/>
      <c r="N1432" s="33"/>
      <c r="O1432" s="33"/>
      <c r="P1432" s="33"/>
      <c r="Q1432" s="33"/>
      <c r="R1432" s="33"/>
      <c r="S1432" s="33"/>
      <c r="T1432" s="33"/>
      <c r="U1432" s="33"/>
      <c r="V1432" s="35"/>
      <c r="W1432" s="35"/>
      <c r="Y1432"/>
    </row>
    <row r="1433" spans="1:25" x14ac:dyDescent="0.25">
      <c r="A1433" s="212"/>
      <c r="B1433" s="465"/>
      <c r="C1433" s="272"/>
      <c r="D1433" s="276" t="s">
        <v>20</v>
      </c>
      <c r="E1433" s="273"/>
      <c r="F1433" s="273"/>
      <c r="G1433" s="367"/>
      <c r="H1433" s="368"/>
      <c r="I1433" s="369"/>
      <c r="J1433" s="369"/>
      <c r="K1433" s="370"/>
      <c r="L1433" s="363"/>
      <c r="M1433" s="364"/>
      <c r="N1433" s="364"/>
      <c r="O1433" s="364"/>
      <c r="P1433" s="364"/>
      <c r="Q1433" s="364"/>
      <c r="R1433" s="364"/>
      <c r="S1433" s="364"/>
      <c r="T1433" s="364"/>
      <c r="U1433" s="364"/>
      <c r="V1433" s="365"/>
      <c r="W1433" s="365"/>
      <c r="Y1433"/>
    </row>
    <row r="1434" spans="1:25" x14ac:dyDescent="0.25">
      <c r="A1434" s="212"/>
      <c r="B1434" s="465"/>
      <c r="C1434" s="272"/>
      <c r="D1434" s="272"/>
      <c r="E1434" s="273" t="s">
        <v>21</v>
      </c>
      <c r="F1434" s="273"/>
      <c r="G1434" s="367">
        <f>SUBTOTAL(9,G1435:G1438)</f>
        <v>0</v>
      </c>
      <c r="H1434" s="368">
        <f t="shared" ref="H1434:W1434" si="597">SUBTOTAL(9,H1435:H1438)</f>
        <v>0</v>
      </c>
      <c r="I1434" s="369">
        <f t="shared" si="597"/>
        <v>0</v>
      </c>
      <c r="J1434" s="369">
        <f t="shared" si="597"/>
        <v>0</v>
      </c>
      <c r="K1434" s="370">
        <f t="shared" si="597"/>
        <v>0</v>
      </c>
      <c r="L1434" s="364">
        <f t="shared" si="597"/>
        <v>0</v>
      </c>
      <c r="M1434" s="364">
        <f t="shared" si="597"/>
        <v>0</v>
      </c>
      <c r="N1434" s="364">
        <f t="shared" si="597"/>
        <v>0</v>
      </c>
      <c r="O1434" s="364">
        <f t="shared" si="597"/>
        <v>0</v>
      </c>
      <c r="P1434" s="364">
        <f t="shared" si="597"/>
        <v>0</v>
      </c>
      <c r="Q1434" s="364">
        <f t="shared" si="597"/>
        <v>0</v>
      </c>
      <c r="R1434" s="364">
        <f t="shared" si="597"/>
        <v>0</v>
      </c>
      <c r="S1434" s="364">
        <f t="shared" si="597"/>
        <v>0</v>
      </c>
      <c r="T1434" s="364">
        <f t="shared" si="597"/>
        <v>0</v>
      </c>
      <c r="U1434" s="364">
        <f t="shared" si="597"/>
        <v>0</v>
      </c>
      <c r="V1434" s="364">
        <f t="shared" si="597"/>
        <v>0</v>
      </c>
      <c r="W1434" s="366">
        <f t="shared" si="597"/>
        <v>0</v>
      </c>
      <c r="Y1434"/>
    </row>
    <row r="1435" spans="1:25" outlineLevel="1" x14ac:dyDescent="0.25">
      <c r="A1435" s="212"/>
      <c r="B1435" s="465"/>
      <c r="C1435" s="272"/>
      <c r="D1435" s="272"/>
      <c r="E1435" s="273"/>
      <c r="F1435" s="274" t="s">
        <v>22</v>
      </c>
      <c r="G1435" s="394">
        <f>G577</f>
        <v>0</v>
      </c>
      <c r="H1435" s="421">
        <f>G1435*(1-VLOOKUP($F1435,SHT,2,FALSE))+H577*(1-VLOOKUP($F1435,SHT,2,FALSE))</f>
        <v>0</v>
      </c>
      <c r="I1435" s="389">
        <f t="shared" ref="I1435:V1435" si="598">I577*(1-VLOOKUP($F1435,SHT,2,FALSE))</f>
        <v>0</v>
      </c>
      <c r="J1435" s="389">
        <f t="shared" si="598"/>
        <v>0</v>
      </c>
      <c r="K1435" s="390">
        <f t="shared" si="598"/>
        <v>0</v>
      </c>
      <c r="L1435" s="391">
        <f t="shared" si="598"/>
        <v>0</v>
      </c>
      <c r="M1435" s="396">
        <f t="shared" si="598"/>
        <v>0</v>
      </c>
      <c r="N1435" s="392">
        <f t="shared" si="598"/>
        <v>0</v>
      </c>
      <c r="O1435" s="392">
        <f t="shared" si="598"/>
        <v>0</v>
      </c>
      <c r="P1435" s="392">
        <f t="shared" si="598"/>
        <v>0</v>
      </c>
      <c r="Q1435" s="392">
        <f t="shared" si="598"/>
        <v>0</v>
      </c>
      <c r="R1435" s="392">
        <f t="shared" si="598"/>
        <v>0</v>
      </c>
      <c r="S1435" s="392">
        <f t="shared" si="598"/>
        <v>0</v>
      </c>
      <c r="T1435" s="388">
        <f t="shared" si="598"/>
        <v>0</v>
      </c>
      <c r="U1435" s="392">
        <f t="shared" si="598"/>
        <v>0</v>
      </c>
      <c r="V1435" s="393">
        <f t="shared" si="598"/>
        <v>0</v>
      </c>
      <c r="W1435" s="37">
        <f>W577</f>
        <v>0</v>
      </c>
      <c r="Y1435"/>
    </row>
    <row r="1436" spans="1:25" outlineLevel="1" x14ac:dyDescent="0.25">
      <c r="A1436" s="212"/>
      <c r="B1436" s="465"/>
      <c r="C1436" s="272"/>
      <c r="D1436" s="272"/>
      <c r="E1436" s="273"/>
      <c r="F1436" s="274" t="s">
        <v>23</v>
      </c>
      <c r="G1436" s="394">
        <f>G578</f>
        <v>0</v>
      </c>
      <c r="H1436" s="421">
        <f>G1436*(1-VLOOKUP($F1436,SHT,2,FALSE))+H578*(1-VLOOKUP($F1436,SHT,2,FALSE))</f>
        <v>0</v>
      </c>
      <c r="I1436" s="389">
        <f t="shared" ref="I1436:V1436" si="599">I578*(1-VLOOKUP($F1436,SHT,2,FALSE))</f>
        <v>0</v>
      </c>
      <c r="J1436" s="389">
        <f t="shared" si="599"/>
        <v>0</v>
      </c>
      <c r="K1436" s="390">
        <f t="shared" si="599"/>
        <v>0</v>
      </c>
      <c r="L1436" s="391">
        <f t="shared" si="599"/>
        <v>0</v>
      </c>
      <c r="M1436" s="396">
        <f t="shared" si="599"/>
        <v>0</v>
      </c>
      <c r="N1436" s="392">
        <f t="shared" si="599"/>
        <v>0</v>
      </c>
      <c r="O1436" s="392">
        <f t="shared" si="599"/>
        <v>0</v>
      </c>
      <c r="P1436" s="392">
        <f t="shared" si="599"/>
        <v>0</v>
      </c>
      <c r="Q1436" s="392">
        <f t="shared" si="599"/>
        <v>0</v>
      </c>
      <c r="R1436" s="392">
        <f t="shared" si="599"/>
        <v>0</v>
      </c>
      <c r="S1436" s="392">
        <f t="shared" si="599"/>
        <v>0</v>
      </c>
      <c r="T1436" s="388">
        <f t="shared" si="599"/>
        <v>0</v>
      </c>
      <c r="U1436" s="392">
        <f t="shared" si="599"/>
        <v>0</v>
      </c>
      <c r="V1436" s="393">
        <f t="shared" si="599"/>
        <v>0</v>
      </c>
      <c r="W1436" s="37">
        <f>W578</f>
        <v>0</v>
      </c>
      <c r="Y1436"/>
    </row>
    <row r="1437" spans="1:25" outlineLevel="1" x14ac:dyDescent="0.25">
      <c r="A1437" s="212"/>
      <c r="B1437" s="465"/>
      <c r="C1437" s="272"/>
      <c r="D1437" s="272"/>
      <c r="E1437" s="273"/>
      <c r="F1437" s="274" t="s">
        <v>24</v>
      </c>
      <c r="G1437" s="394">
        <f>G579</f>
        <v>0</v>
      </c>
      <c r="H1437" s="421">
        <f>G1437*(1-VLOOKUP($F1437,SHT,2,FALSE))+H579*(1-VLOOKUP($F1437,SHT,2,FALSE))</f>
        <v>0</v>
      </c>
      <c r="I1437" s="389">
        <f t="shared" ref="I1437:V1437" si="600">I579*(1-VLOOKUP($F1437,SHT,2,FALSE))</f>
        <v>0</v>
      </c>
      <c r="J1437" s="389">
        <f t="shared" si="600"/>
        <v>0</v>
      </c>
      <c r="K1437" s="390">
        <f t="shared" si="600"/>
        <v>0</v>
      </c>
      <c r="L1437" s="391">
        <f t="shared" si="600"/>
        <v>0</v>
      </c>
      <c r="M1437" s="396">
        <f t="shared" si="600"/>
        <v>0</v>
      </c>
      <c r="N1437" s="392">
        <f t="shared" si="600"/>
        <v>0</v>
      </c>
      <c r="O1437" s="392">
        <f t="shared" si="600"/>
        <v>0</v>
      </c>
      <c r="P1437" s="392">
        <f t="shared" si="600"/>
        <v>0</v>
      </c>
      <c r="Q1437" s="392">
        <f t="shared" si="600"/>
        <v>0</v>
      </c>
      <c r="R1437" s="392">
        <f t="shared" si="600"/>
        <v>0</v>
      </c>
      <c r="S1437" s="392">
        <f t="shared" si="600"/>
        <v>0</v>
      </c>
      <c r="T1437" s="388">
        <f t="shared" si="600"/>
        <v>0</v>
      </c>
      <c r="U1437" s="392">
        <f t="shared" si="600"/>
        <v>0</v>
      </c>
      <c r="V1437" s="393">
        <f t="shared" si="600"/>
        <v>0</v>
      </c>
      <c r="W1437" s="37">
        <f>W579</f>
        <v>0</v>
      </c>
      <c r="Y1437"/>
    </row>
    <row r="1438" spans="1:25" outlineLevel="1" x14ac:dyDescent="0.25">
      <c r="A1438" s="212"/>
      <c r="B1438" s="465"/>
      <c r="C1438" s="272"/>
      <c r="D1438" s="272"/>
      <c r="E1438" s="273"/>
      <c r="F1438" s="274" t="s">
        <v>25</v>
      </c>
      <c r="G1438" s="394">
        <f>G580</f>
        <v>0</v>
      </c>
      <c r="H1438" s="421">
        <f>G1438*(1-VLOOKUP($F1438,SHT,2,FALSE))+H580*(1-VLOOKUP($F1438,SHT,2,FALSE))</f>
        <v>0</v>
      </c>
      <c r="I1438" s="389">
        <f t="shared" ref="I1438:V1438" si="601">I580*(1-VLOOKUP($F1438,SHT,2,FALSE))</f>
        <v>0</v>
      </c>
      <c r="J1438" s="389">
        <f t="shared" si="601"/>
        <v>0</v>
      </c>
      <c r="K1438" s="390">
        <f t="shared" si="601"/>
        <v>0</v>
      </c>
      <c r="L1438" s="391">
        <f t="shared" si="601"/>
        <v>0</v>
      </c>
      <c r="M1438" s="396">
        <f t="shared" si="601"/>
        <v>0</v>
      </c>
      <c r="N1438" s="392">
        <f t="shared" si="601"/>
        <v>0</v>
      </c>
      <c r="O1438" s="392">
        <f t="shared" si="601"/>
        <v>0</v>
      </c>
      <c r="P1438" s="392">
        <f t="shared" si="601"/>
        <v>0</v>
      </c>
      <c r="Q1438" s="392">
        <f t="shared" si="601"/>
        <v>0</v>
      </c>
      <c r="R1438" s="392">
        <f t="shared" si="601"/>
        <v>0</v>
      </c>
      <c r="S1438" s="392">
        <f t="shared" si="601"/>
        <v>0</v>
      </c>
      <c r="T1438" s="388">
        <f t="shared" si="601"/>
        <v>0</v>
      </c>
      <c r="U1438" s="392">
        <f t="shared" si="601"/>
        <v>0</v>
      </c>
      <c r="V1438" s="393">
        <f t="shared" si="601"/>
        <v>0</v>
      </c>
      <c r="W1438" s="37">
        <f>W580</f>
        <v>0</v>
      </c>
      <c r="Y1438"/>
    </row>
    <row r="1439" spans="1:25" x14ac:dyDescent="0.25">
      <c r="A1439" s="212"/>
      <c r="B1439" s="465"/>
      <c r="C1439" s="272"/>
      <c r="D1439" s="272"/>
      <c r="E1439" s="273" t="s">
        <v>26</v>
      </c>
      <c r="F1439" s="273"/>
      <c r="G1439" s="367">
        <f t="shared" ref="G1439:W1439" si="602">SUBTOTAL(9,G1440:G1443)</f>
        <v>0</v>
      </c>
      <c r="H1439" s="368">
        <f t="shared" si="602"/>
        <v>0</v>
      </c>
      <c r="I1439" s="369">
        <f t="shared" si="602"/>
        <v>0</v>
      </c>
      <c r="J1439" s="369">
        <f t="shared" si="602"/>
        <v>0</v>
      </c>
      <c r="K1439" s="370">
        <f t="shared" si="602"/>
        <v>0</v>
      </c>
      <c r="L1439" s="364">
        <f t="shared" si="602"/>
        <v>0</v>
      </c>
      <c r="M1439" s="364">
        <f t="shared" si="602"/>
        <v>0</v>
      </c>
      <c r="N1439" s="364">
        <f t="shared" si="602"/>
        <v>0</v>
      </c>
      <c r="O1439" s="364">
        <f t="shared" si="602"/>
        <v>0</v>
      </c>
      <c r="P1439" s="364">
        <f t="shared" si="602"/>
        <v>0</v>
      </c>
      <c r="Q1439" s="364">
        <f t="shared" si="602"/>
        <v>0</v>
      </c>
      <c r="R1439" s="364">
        <f t="shared" si="602"/>
        <v>0</v>
      </c>
      <c r="S1439" s="364">
        <f t="shared" si="602"/>
        <v>0</v>
      </c>
      <c r="T1439" s="364">
        <f t="shared" si="602"/>
        <v>0</v>
      </c>
      <c r="U1439" s="364">
        <f t="shared" si="602"/>
        <v>0</v>
      </c>
      <c r="V1439" s="364">
        <f t="shared" si="602"/>
        <v>0</v>
      </c>
      <c r="W1439" s="366">
        <f t="shared" si="602"/>
        <v>0</v>
      </c>
      <c r="Y1439"/>
    </row>
    <row r="1440" spans="1:25" outlineLevel="1" x14ac:dyDescent="0.25">
      <c r="A1440" s="212"/>
      <c r="B1440" s="465"/>
      <c r="C1440" s="272"/>
      <c r="D1440" s="272"/>
      <c r="E1440" s="273"/>
      <c r="F1440" s="274" t="s">
        <v>27</v>
      </c>
      <c r="G1440" s="394">
        <f>G582</f>
        <v>0</v>
      </c>
      <c r="H1440" s="421">
        <f>G1440*(1-VLOOKUP($F1440,SHT,2,FALSE))+H582*(1-VLOOKUP($F1440,SHT,2,FALSE))</f>
        <v>0</v>
      </c>
      <c r="I1440" s="389">
        <f t="shared" ref="I1440:V1440" si="603">I582*(1-VLOOKUP($F1440,SHT,2,FALSE))</f>
        <v>0</v>
      </c>
      <c r="J1440" s="389">
        <f t="shared" si="603"/>
        <v>0</v>
      </c>
      <c r="K1440" s="390">
        <f t="shared" si="603"/>
        <v>0</v>
      </c>
      <c r="L1440" s="391">
        <f t="shared" si="603"/>
        <v>0</v>
      </c>
      <c r="M1440" s="396">
        <f t="shared" si="603"/>
        <v>0</v>
      </c>
      <c r="N1440" s="392">
        <f t="shared" si="603"/>
        <v>0</v>
      </c>
      <c r="O1440" s="392">
        <f t="shared" si="603"/>
        <v>0</v>
      </c>
      <c r="P1440" s="392">
        <f t="shared" si="603"/>
        <v>0</v>
      </c>
      <c r="Q1440" s="392">
        <f t="shared" si="603"/>
        <v>0</v>
      </c>
      <c r="R1440" s="392">
        <f t="shared" si="603"/>
        <v>0</v>
      </c>
      <c r="S1440" s="392">
        <f t="shared" si="603"/>
        <v>0</v>
      </c>
      <c r="T1440" s="388">
        <f t="shared" si="603"/>
        <v>0</v>
      </c>
      <c r="U1440" s="392">
        <f t="shared" si="603"/>
        <v>0</v>
      </c>
      <c r="V1440" s="393">
        <f t="shared" si="603"/>
        <v>0</v>
      </c>
      <c r="W1440" s="37">
        <f>W582</f>
        <v>0</v>
      </c>
      <c r="Y1440"/>
    </row>
    <row r="1441" spans="1:25" outlineLevel="1" x14ac:dyDescent="0.25">
      <c r="A1441" s="212"/>
      <c r="B1441" s="465"/>
      <c r="C1441" s="272"/>
      <c r="D1441" s="272"/>
      <c r="E1441" s="273"/>
      <c r="F1441" s="274" t="s">
        <v>28</v>
      </c>
      <c r="G1441" s="394">
        <f>G583</f>
        <v>0</v>
      </c>
      <c r="H1441" s="421">
        <f>G1441*(1-VLOOKUP($F1441,SHT,2,FALSE))+H583*(1-VLOOKUP($F1441,SHT,2,FALSE))</f>
        <v>0</v>
      </c>
      <c r="I1441" s="389">
        <f t="shared" ref="I1441:V1441" si="604">I583*(1-VLOOKUP($F1441,SHT,2,FALSE))</f>
        <v>0</v>
      </c>
      <c r="J1441" s="389">
        <f t="shared" si="604"/>
        <v>0</v>
      </c>
      <c r="K1441" s="390">
        <f t="shared" si="604"/>
        <v>0</v>
      </c>
      <c r="L1441" s="391">
        <f t="shared" si="604"/>
        <v>0</v>
      </c>
      <c r="M1441" s="396">
        <f t="shared" si="604"/>
        <v>0</v>
      </c>
      <c r="N1441" s="392">
        <f t="shared" si="604"/>
        <v>0</v>
      </c>
      <c r="O1441" s="392">
        <f t="shared" si="604"/>
        <v>0</v>
      </c>
      <c r="P1441" s="392">
        <f t="shared" si="604"/>
        <v>0</v>
      </c>
      <c r="Q1441" s="392">
        <f t="shared" si="604"/>
        <v>0</v>
      </c>
      <c r="R1441" s="392">
        <f t="shared" si="604"/>
        <v>0</v>
      </c>
      <c r="S1441" s="392">
        <f t="shared" si="604"/>
        <v>0</v>
      </c>
      <c r="T1441" s="388">
        <f t="shared" si="604"/>
        <v>0</v>
      </c>
      <c r="U1441" s="392">
        <f t="shared" si="604"/>
        <v>0</v>
      </c>
      <c r="V1441" s="393">
        <f t="shared" si="604"/>
        <v>0</v>
      </c>
      <c r="W1441" s="37">
        <f>W583</f>
        <v>0</v>
      </c>
      <c r="Y1441"/>
    </row>
    <row r="1442" spans="1:25" outlineLevel="1" x14ac:dyDescent="0.25">
      <c r="A1442" s="212"/>
      <c r="B1442" s="465"/>
      <c r="C1442" s="272"/>
      <c r="D1442" s="272"/>
      <c r="E1442" s="273"/>
      <c r="F1442" s="274" t="s">
        <v>29</v>
      </c>
      <c r="G1442" s="394">
        <f>G584</f>
        <v>0</v>
      </c>
      <c r="H1442" s="421">
        <f>G1442*(1-VLOOKUP($F1442,SHT,2,FALSE))+H584*(1-VLOOKUP($F1442,SHT,2,FALSE))</f>
        <v>0</v>
      </c>
      <c r="I1442" s="389">
        <f t="shared" ref="I1442:V1442" si="605">I584*(1-VLOOKUP($F1442,SHT,2,FALSE))</f>
        <v>0</v>
      </c>
      <c r="J1442" s="389">
        <f t="shared" si="605"/>
        <v>0</v>
      </c>
      <c r="K1442" s="390">
        <f t="shared" si="605"/>
        <v>0</v>
      </c>
      <c r="L1442" s="391">
        <f t="shared" si="605"/>
        <v>0</v>
      </c>
      <c r="M1442" s="396">
        <f t="shared" si="605"/>
        <v>0</v>
      </c>
      <c r="N1442" s="392">
        <f t="shared" si="605"/>
        <v>0</v>
      </c>
      <c r="O1442" s="392">
        <f t="shared" si="605"/>
        <v>0</v>
      </c>
      <c r="P1442" s="392">
        <f t="shared" si="605"/>
        <v>0</v>
      </c>
      <c r="Q1442" s="392">
        <f t="shared" si="605"/>
        <v>0</v>
      </c>
      <c r="R1442" s="392">
        <f t="shared" si="605"/>
        <v>0</v>
      </c>
      <c r="S1442" s="392">
        <f t="shared" si="605"/>
        <v>0</v>
      </c>
      <c r="T1442" s="388">
        <f t="shared" si="605"/>
        <v>0</v>
      </c>
      <c r="U1442" s="392">
        <f t="shared" si="605"/>
        <v>0</v>
      </c>
      <c r="V1442" s="393">
        <f t="shared" si="605"/>
        <v>0</v>
      </c>
      <c r="W1442" s="37">
        <f>W584</f>
        <v>0</v>
      </c>
      <c r="Y1442"/>
    </row>
    <row r="1443" spans="1:25" outlineLevel="1" x14ac:dyDescent="0.25">
      <c r="A1443" s="212"/>
      <c r="B1443" s="465"/>
      <c r="C1443" s="272"/>
      <c r="D1443" s="272"/>
      <c r="E1443" s="273"/>
      <c r="F1443" s="274" t="s">
        <v>30</v>
      </c>
      <c r="G1443" s="394">
        <f>G585</f>
        <v>0</v>
      </c>
      <c r="H1443" s="421">
        <f>G1443*(1-VLOOKUP($F1443,SHT,2,FALSE))+H585*(1-VLOOKUP($F1443,SHT,2,FALSE))</f>
        <v>0</v>
      </c>
      <c r="I1443" s="389">
        <f t="shared" ref="I1443:V1443" si="606">I585*(1-VLOOKUP($F1443,SHT,2,FALSE))</f>
        <v>0</v>
      </c>
      <c r="J1443" s="389">
        <f t="shared" si="606"/>
        <v>0</v>
      </c>
      <c r="K1443" s="390">
        <f t="shared" si="606"/>
        <v>0</v>
      </c>
      <c r="L1443" s="391">
        <f t="shared" si="606"/>
        <v>0</v>
      </c>
      <c r="M1443" s="396">
        <f t="shared" si="606"/>
        <v>0</v>
      </c>
      <c r="N1443" s="392">
        <f t="shared" si="606"/>
        <v>0</v>
      </c>
      <c r="O1443" s="392">
        <f t="shared" si="606"/>
        <v>0</v>
      </c>
      <c r="P1443" s="392">
        <f t="shared" si="606"/>
        <v>0</v>
      </c>
      <c r="Q1443" s="392">
        <f t="shared" si="606"/>
        <v>0</v>
      </c>
      <c r="R1443" s="392">
        <f t="shared" si="606"/>
        <v>0</v>
      </c>
      <c r="S1443" s="392">
        <f t="shared" si="606"/>
        <v>0</v>
      </c>
      <c r="T1443" s="388">
        <f t="shared" si="606"/>
        <v>0</v>
      </c>
      <c r="U1443" s="392">
        <f t="shared" si="606"/>
        <v>0</v>
      </c>
      <c r="V1443" s="393">
        <f t="shared" si="606"/>
        <v>0</v>
      </c>
      <c r="W1443" s="37">
        <f>W585</f>
        <v>0</v>
      </c>
      <c r="Y1443"/>
    </row>
    <row r="1444" spans="1:25" x14ac:dyDescent="0.25">
      <c r="A1444" s="212"/>
      <c r="B1444" s="465"/>
      <c r="C1444" s="272"/>
      <c r="D1444" s="272"/>
      <c r="E1444" s="273" t="s">
        <v>31</v>
      </c>
      <c r="F1444" s="273"/>
      <c r="G1444" s="367">
        <f t="shared" ref="G1444:W1444" si="607">SUBTOTAL(9,G1445:G1448)</f>
        <v>0</v>
      </c>
      <c r="H1444" s="368">
        <f t="shared" si="607"/>
        <v>0</v>
      </c>
      <c r="I1444" s="369">
        <f t="shared" si="607"/>
        <v>0</v>
      </c>
      <c r="J1444" s="369">
        <f t="shared" si="607"/>
        <v>0</v>
      </c>
      <c r="K1444" s="370">
        <f t="shared" si="607"/>
        <v>0</v>
      </c>
      <c r="L1444" s="364">
        <f t="shared" si="607"/>
        <v>0</v>
      </c>
      <c r="M1444" s="364">
        <f t="shared" si="607"/>
        <v>0</v>
      </c>
      <c r="N1444" s="364">
        <f t="shared" si="607"/>
        <v>0</v>
      </c>
      <c r="O1444" s="364">
        <f t="shared" si="607"/>
        <v>0</v>
      </c>
      <c r="P1444" s="364">
        <f t="shared" si="607"/>
        <v>0</v>
      </c>
      <c r="Q1444" s="364">
        <f t="shared" si="607"/>
        <v>0</v>
      </c>
      <c r="R1444" s="364">
        <f t="shared" si="607"/>
        <v>0</v>
      </c>
      <c r="S1444" s="364">
        <f t="shared" si="607"/>
        <v>0</v>
      </c>
      <c r="T1444" s="364">
        <f t="shared" si="607"/>
        <v>0</v>
      </c>
      <c r="U1444" s="364">
        <f t="shared" si="607"/>
        <v>0</v>
      </c>
      <c r="V1444" s="364">
        <f t="shared" si="607"/>
        <v>0</v>
      </c>
      <c r="W1444" s="366">
        <f t="shared" si="607"/>
        <v>0</v>
      </c>
      <c r="Y1444"/>
    </row>
    <row r="1445" spans="1:25" outlineLevel="1" x14ac:dyDescent="0.25">
      <c r="A1445" s="212"/>
      <c r="B1445" s="465"/>
      <c r="C1445" s="272"/>
      <c r="D1445" s="272"/>
      <c r="E1445" s="273"/>
      <c r="F1445" s="274" t="s">
        <v>32</v>
      </c>
      <c r="G1445" s="394">
        <f>G587</f>
        <v>0</v>
      </c>
      <c r="H1445" s="421">
        <f>G1445*(1-VLOOKUP($F1445,SHT,2,FALSE))+H587*(1-VLOOKUP($F1445,SHT,2,FALSE))</f>
        <v>0</v>
      </c>
      <c r="I1445" s="389">
        <f t="shared" ref="I1445:V1445" si="608">I587*(1-VLOOKUP($F1445,SHT,2,FALSE))</f>
        <v>0</v>
      </c>
      <c r="J1445" s="389">
        <f t="shared" si="608"/>
        <v>0</v>
      </c>
      <c r="K1445" s="390">
        <f t="shared" si="608"/>
        <v>0</v>
      </c>
      <c r="L1445" s="391">
        <f t="shared" si="608"/>
        <v>0</v>
      </c>
      <c r="M1445" s="396">
        <f t="shared" si="608"/>
        <v>0</v>
      </c>
      <c r="N1445" s="392">
        <f t="shared" si="608"/>
        <v>0</v>
      </c>
      <c r="O1445" s="392">
        <f t="shared" si="608"/>
        <v>0</v>
      </c>
      <c r="P1445" s="392">
        <f t="shared" si="608"/>
        <v>0</v>
      </c>
      <c r="Q1445" s="392">
        <f t="shared" si="608"/>
        <v>0</v>
      </c>
      <c r="R1445" s="392">
        <f t="shared" si="608"/>
        <v>0</v>
      </c>
      <c r="S1445" s="392">
        <f t="shared" si="608"/>
        <v>0</v>
      </c>
      <c r="T1445" s="388">
        <f t="shared" si="608"/>
        <v>0</v>
      </c>
      <c r="U1445" s="392">
        <f t="shared" si="608"/>
        <v>0</v>
      </c>
      <c r="V1445" s="393">
        <f t="shared" si="608"/>
        <v>0</v>
      </c>
      <c r="W1445" s="37">
        <f>W587</f>
        <v>0</v>
      </c>
      <c r="Y1445"/>
    </row>
    <row r="1446" spans="1:25" outlineLevel="1" x14ac:dyDescent="0.25">
      <c r="A1446" s="212"/>
      <c r="B1446" s="465"/>
      <c r="C1446" s="272"/>
      <c r="D1446" s="272"/>
      <c r="E1446" s="273"/>
      <c r="F1446" s="274" t="s">
        <v>33</v>
      </c>
      <c r="G1446" s="394">
        <f>G588</f>
        <v>0</v>
      </c>
      <c r="H1446" s="421">
        <f>G1446*(1-VLOOKUP($F1446,SHT,2,FALSE))+H588*(1-VLOOKUP($F1446,SHT,2,FALSE))</f>
        <v>0</v>
      </c>
      <c r="I1446" s="389">
        <f t="shared" ref="I1446:V1446" si="609">I588*(1-VLOOKUP($F1446,SHT,2,FALSE))</f>
        <v>0</v>
      </c>
      <c r="J1446" s="389">
        <f t="shared" si="609"/>
        <v>0</v>
      </c>
      <c r="K1446" s="390">
        <f t="shared" si="609"/>
        <v>0</v>
      </c>
      <c r="L1446" s="391">
        <f t="shared" si="609"/>
        <v>0</v>
      </c>
      <c r="M1446" s="396">
        <f t="shared" si="609"/>
        <v>0</v>
      </c>
      <c r="N1446" s="392">
        <f t="shared" si="609"/>
        <v>0</v>
      </c>
      <c r="O1446" s="392">
        <f t="shared" si="609"/>
        <v>0</v>
      </c>
      <c r="P1446" s="392">
        <f t="shared" si="609"/>
        <v>0</v>
      </c>
      <c r="Q1446" s="392">
        <f t="shared" si="609"/>
        <v>0</v>
      </c>
      <c r="R1446" s="392">
        <f t="shared" si="609"/>
        <v>0</v>
      </c>
      <c r="S1446" s="392">
        <f t="shared" si="609"/>
        <v>0</v>
      </c>
      <c r="T1446" s="388">
        <f t="shared" si="609"/>
        <v>0</v>
      </c>
      <c r="U1446" s="392">
        <f t="shared" si="609"/>
        <v>0</v>
      </c>
      <c r="V1446" s="393">
        <f t="shared" si="609"/>
        <v>0</v>
      </c>
      <c r="W1446" s="37">
        <f>W588</f>
        <v>0</v>
      </c>
      <c r="Y1446"/>
    </row>
    <row r="1447" spans="1:25" outlineLevel="1" x14ac:dyDescent="0.25">
      <c r="A1447" s="212"/>
      <c r="B1447" s="465"/>
      <c r="C1447" s="272"/>
      <c r="D1447" s="272"/>
      <c r="E1447" s="273"/>
      <c r="F1447" s="274" t="s">
        <v>34</v>
      </c>
      <c r="G1447" s="394">
        <f>G589</f>
        <v>0</v>
      </c>
      <c r="H1447" s="421">
        <f>G1447*(1-VLOOKUP($F1447,SHT,2,FALSE))+H589*(1-VLOOKUP($F1447,SHT,2,FALSE))</f>
        <v>0</v>
      </c>
      <c r="I1447" s="389">
        <f t="shared" ref="I1447:V1447" si="610">I589*(1-VLOOKUP($F1447,SHT,2,FALSE))</f>
        <v>0</v>
      </c>
      <c r="J1447" s="389">
        <f t="shared" si="610"/>
        <v>0</v>
      </c>
      <c r="K1447" s="390">
        <f t="shared" si="610"/>
        <v>0</v>
      </c>
      <c r="L1447" s="391">
        <f t="shared" si="610"/>
        <v>0</v>
      </c>
      <c r="M1447" s="396">
        <f t="shared" si="610"/>
        <v>0</v>
      </c>
      <c r="N1447" s="392">
        <f t="shared" si="610"/>
        <v>0</v>
      </c>
      <c r="O1447" s="392">
        <f t="shared" si="610"/>
        <v>0</v>
      </c>
      <c r="P1447" s="392">
        <f t="shared" si="610"/>
        <v>0</v>
      </c>
      <c r="Q1447" s="392">
        <f t="shared" si="610"/>
        <v>0</v>
      </c>
      <c r="R1447" s="392">
        <f t="shared" si="610"/>
        <v>0</v>
      </c>
      <c r="S1447" s="392">
        <f t="shared" si="610"/>
        <v>0</v>
      </c>
      <c r="T1447" s="388">
        <f t="shared" si="610"/>
        <v>0</v>
      </c>
      <c r="U1447" s="392">
        <f t="shared" si="610"/>
        <v>0</v>
      </c>
      <c r="V1447" s="393">
        <f t="shared" si="610"/>
        <v>0</v>
      </c>
      <c r="W1447" s="37">
        <f>W589</f>
        <v>0</v>
      </c>
      <c r="Y1447"/>
    </row>
    <row r="1448" spans="1:25" outlineLevel="1" x14ac:dyDescent="0.25">
      <c r="A1448" s="212"/>
      <c r="B1448" s="465"/>
      <c r="C1448" s="272"/>
      <c r="D1448" s="272"/>
      <c r="E1448" s="273"/>
      <c r="F1448" s="274" t="s">
        <v>35</v>
      </c>
      <c r="G1448" s="394">
        <f>G590</f>
        <v>0</v>
      </c>
      <c r="H1448" s="421">
        <f>G1448*(1-VLOOKUP($F1448,SHT,2,FALSE))+H590*(1-VLOOKUP($F1448,SHT,2,FALSE))</f>
        <v>0</v>
      </c>
      <c r="I1448" s="389">
        <f t="shared" ref="I1448:V1448" si="611">I590*(1-VLOOKUP($F1448,SHT,2,FALSE))</f>
        <v>0</v>
      </c>
      <c r="J1448" s="389">
        <f t="shared" si="611"/>
        <v>0</v>
      </c>
      <c r="K1448" s="390">
        <f t="shared" si="611"/>
        <v>0</v>
      </c>
      <c r="L1448" s="391">
        <f t="shared" si="611"/>
        <v>0</v>
      </c>
      <c r="M1448" s="396">
        <f t="shared" si="611"/>
        <v>0</v>
      </c>
      <c r="N1448" s="392">
        <f t="shared" si="611"/>
        <v>0</v>
      </c>
      <c r="O1448" s="392">
        <f t="shared" si="611"/>
        <v>0</v>
      </c>
      <c r="P1448" s="392">
        <f t="shared" si="611"/>
        <v>0</v>
      </c>
      <c r="Q1448" s="392">
        <f t="shared" si="611"/>
        <v>0</v>
      </c>
      <c r="R1448" s="392">
        <f t="shared" si="611"/>
        <v>0</v>
      </c>
      <c r="S1448" s="392">
        <f t="shared" si="611"/>
        <v>0</v>
      </c>
      <c r="T1448" s="388">
        <f t="shared" si="611"/>
        <v>0</v>
      </c>
      <c r="U1448" s="392">
        <f t="shared" si="611"/>
        <v>0</v>
      </c>
      <c r="V1448" s="393">
        <f t="shared" si="611"/>
        <v>0</v>
      </c>
      <c r="W1448" s="37">
        <f>W590</f>
        <v>0</v>
      </c>
      <c r="Y1448"/>
    </row>
    <row r="1449" spans="1:25" x14ac:dyDescent="0.25">
      <c r="A1449" s="212"/>
      <c r="B1449" s="465"/>
      <c r="C1449" s="272"/>
      <c r="D1449" s="272" t="s">
        <v>36</v>
      </c>
      <c r="E1449" s="273"/>
      <c r="F1449" s="273"/>
      <c r="G1449" s="367"/>
      <c r="H1449" s="368"/>
      <c r="I1449" s="369"/>
      <c r="J1449" s="369"/>
      <c r="K1449" s="370"/>
      <c r="L1449" s="363"/>
      <c r="M1449" s="364"/>
      <c r="N1449" s="364"/>
      <c r="O1449" s="364"/>
      <c r="P1449" s="364"/>
      <c r="Q1449" s="364"/>
      <c r="R1449" s="364"/>
      <c r="S1449" s="364"/>
      <c r="T1449" s="364"/>
      <c r="U1449" s="364"/>
      <c r="V1449" s="365"/>
      <c r="W1449" s="366"/>
      <c r="Y1449"/>
    </row>
    <row r="1450" spans="1:25" x14ac:dyDescent="0.25">
      <c r="A1450" s="212"/>
      <c r="B1450" s="465"/>
      <c r="C1450" s="272"/>
      <c r="D1450" s="272"/>
      <c r="E1450" s="275" t="s">
        <v>37</v>
      </c>
      <c r="F1450" s="273"/>
      <c r="G1450" s="367">
        <f t="shared" ref="G1450:W1450" si="612">SUBTOTAL(9,G1451:G1453)</f>
        <v>0</v>
      </c>
      <c r="H1450" s="368">
        <f t="shared" si="612"/>
        <v>0</v>
      </c>
      <c r="I1450" s="369">
        <f t="shared" si="612"/>
        <v>0</v>
      </c>
      <c r="J1450" s="369">
        <f t="shared" si="612"/>
        <v>0</v>
      </c>
      <c r="K1450" s="370">
        <f t="shared" si="612"/>
        <v>0</v>
      </c>
      <c r="L1450" s="364">
        <f t="shared" si="612"/>
        <v>0</v>
      </c>
      <c r="M1450" s="364">
        <f t="shared" si="612"/>
        <v>0</v>
      </c>
      <c r="N1450" s="364">
        <f t="shared" si="612"/>
        <v>0</v>
      </c>
      <c r="O1450" s="364">
        <f t="shared" si="612"/>
        <v>0</v>
      </c>
      <c r="P1450" s="364">
        <f t="shared" si="612"/>
        <v>0</v>
      </c>
      <c r="Q1450" s="364">
        <f t="shared" si="612"/>
        <v>0</v>
      </c>
      <c r="R1450" s="364">
        <f t="shared" si="612"/>
        <v>0</v>
      </c>
      <c r="S1450" s="364">
        <f t="shared" si="612"/>
        <v>0</v>
      </c>
      <c r="T1450" s="364">
        <f t="shared" si="612"/>
        <v>0</v>
      </c>
      <c r="U1450" s="364">
        <f t="shared" si="612"/>
        <v>0</v>
      </c>
      <c r="V1450" s="364">
        <f t="shared" si="612"/>
        <v>0</v>
      </c>
      <c r="W1450" s="366">
        <f t="shared" si="612"/>
        <v>0</v>
      </c>
      <c r="Y1450"/>
    </row>
    <row r="1451" spans="1:25" outlineLevel="1" x14ac:dyDescent="0.25">
      <c r="A1451" s="212"/>
      <c r="B1451" s="465"/>
      <c r="C1451" s="272"/>
      <c r="D1451" s="272"/>
      <c r="E1451" s="275"/>
      <c r="F1451" s="274" t="s">
        <v>38</v>
      </c>
      <c r="G1451" s="394">
        <f>G593</f>
        <v>0</v>
      </c>
      <c r="H1451" s="421">
        <f>G1451*(1-VLOOKUP($F1451,SHT,2,FALSE))+H593*(1-VLOOKUP($F1451,SHT,2,FALSE))</f>
        <v>0</v>
      </c>
      <c r="I1451" s="389">
        <f t="shared" ref="I1451:V1451" si="613">I593*(1-VLOOKUP($F1451,SHT,2,FALSE))</f>
        <v>0</v>
      </c>
      <c r="J1451" s="389">
        <f t="shared" si="613"/>
        <v>0</v>
      </c>
      <c r="K1451" s="390">
        <f t="shared" si="613"/>
        <v>0</v>
      </c>
      <c r="L1451" s="391">
        <f t="shared" si="613"/>
        <v>0</v>
      </c>
      <c r="M1451" s="396">
        <f t="shared" si="613"/>
        <v>0</v>
      </c>
      <c r="N1451" s="392">
        <f t="shared" si="613"/>
        <v>0</v>
      </c>
      <c r="O1451" s="392">
        <f t="shared" si="613"/>
        <v>0</v>
      </c>
      <c r="P1451" s="392">
        <f t="shared" si="613"/>
        <v>0</v>
      </c>
      <c r="Q1451" s="392">
        <f t="shared" si="613"/>
        <v>0</v>
      </c>
      <c r="R1451" s="392">
        <f t="shared" si="613"/>
        <v>0</v>
      </c>
      <c r="S1451" s="392">
        <f t="shared" si="613"/>
        <v>0</v>
      </c>
      <c r="T1451" s="388">
        <f t="shared" si="613"/>
        <v>0</v>
      </c>
      <c r="U1451" s="392">
        <f t="shared" si="613"/>
        <v>0</v>
      </c>
      <c r="V1451" s="393">
        <f t="shared" si="613"/>
        <v>0</v>
      </c>
      <c r="W1451" s="37">
        <f>W593</f>
        <v>0</v>
      </c>
      <c r="Y1451"/>
    </row>
    <row r="1452" spans="1:25" outlineLevel="1" x14ac:dyDescent="0.25">
      <c r="A1452" s="212"/>
      <c r="B1452" s="465"/>
      <c r="C1452" s="272"/>
      <c r="D1452" s="272"/>
      <c r="E1452" s="273"/>
      <c r="F1452" s="274" t="s">
        <v>39</v>
      </c>
      <c r="G1452" s="394">
        <f>G594</f>
        <v>0</v>
      </c>
      <c r="H1452" s="421">
        <f>G1452*(1-VLOOKUP($F1452,SHT,2,FALSE))+H594*(1-VLOOKUP($F1452,SHT,2,FALSE))</f>
        <v>0</v>
      </c>
      <c r="I1452" s="389">
        <f t="shared" ref="I1452:V1452" si="614">I594*(1-VLOOKUP($F1452,SHT,2,FALSE))</f>
        <v>0</v>
      </c>
      <c r="J1452" s="389">
        <f t="shared" si="614"/>
        <v>0</v>
      </c>
      <c r="K1452" s="390">
        <f t="shared" si="614"/>
        <v>0</v>
      </c>
      <c r="L1452" s="391">
        <f t="shared" si="614"/>
        <v>0</v>
      </c>
      <c r="M1452" s="396">
        <f t="shared" si="614"/>
        <v>0</v>
      </c>
      <c r="N1452" s="392">
        <f t="shared" si="614"/>
        <v>0</v>
      </c>
      <c r="O1452" s="392">
        <f t="shared" si="614"/>
        <v>0</v>
      </c>
      <c r="P1452" s="392">
        <f t="shared" si="614"/>
        <v>0</v>
      </c>
      <c r="Q1452" s="392">
        <f t="shared" si="614"/>
        <v>0</v>
      </c>
      <c r="R1452" s="392">
        <f t="shared" si="614"/>
        <v>0</v>
      </c>
      <c r="S1452" s="392">
        <f t="shared" si="614"/>
        <v>0</v>
      </c>
      <c r="T1452" s="388">
        <f t="shared" si="614"/>
        <v>0</v>
      </c>
      <c r="U1452" s="392">
        <f t="shared" si="614"/>
        <v>0</v>
      </c>
      <c r="V1452" s="393">
        <f t="shared" si="614"/>
        <v>0</v>
      </c>
      <c r="W1452" s="37">
        <f>W594</f>
        <v>0</v>
      </c>
      <c r="Y1452"/>
    </row>
    <row r="1453" spans="1:25" outlineLevel="1" x14ac:dyDescent="0.25">
      <c r="A1453" s="212"/>
      <c r="B1453" s="465"/>
      <c r="C1453" s="272"/>
      <c r="D1453" s="272"/>
      <c r="E1453" s="273"/>
      <c r="F1453" s="274" t="s">
        <v>40</v>
      </c>
      <c r="G1453" s="394">
        <f>G595</f>
        <v>0</v>
      </c>
      <c r="H1453" s="421">
        <f>G1453*(1-VLOOKUP($F1453,SHT,2,FALSE))+H595*(1-VLOOKUP($F1453,SHT,2,FALSE))</f>
        <v>0</v>
      </c>
      <c r="I1453" s="389">
        <f t="shared" ref="I1453:V1453" si="615">I595*(1-VLOOKUP($F1453,SHT,2,FALSE))</f>
        <v>0</v>
      </c>
      <c r="J1453" s="389">
        <f t="shared" si="615"/>
        <v>0</v>
      </c>
      <c r="K1453" s="390">
        <f t="shared" si="615"/>
        <v>0</v>
      </c>
      <c r="L1453" s="391">
        <f t="shared" si="615"/>
        <v>0</v>
      </c>
      <c r="M1453" s="396">
        <f t="shared" si="615"/>
        <v>0</v>
      </c>
      <c r="N1453" s="392">
        <f t="shared" si="615"/>
        <v>0</v>
      </c>
      <c r="O1453" s="392">
        <f t="shared" si="615"/>
        <v>0</v>
      </c>
      <c r="P1453" s="392">
        <f t="shared" si="615"/>
        <v>0</v>
      </c>
      <c r="Q1453" s="392">
        <f t="shared" si="615"/>
        <v>0</v>
      </c>
      <c r="R1453" s="392">
        <f t="shared" si="615"/>
        <v>0</v>
      </c>
      <c r="S1453" s="392">
        <f t="shared" si="615"/>
        <v>0</v>
      </c>
      <c r="T1453" s="388">
        <f t="shared" si="615"/>
        <v>0</v>
      </c>
      <c r="U1453" s="392">
        <f t="shared" si="615"/>
        <v>0</v>
      </c>
      <c r="V1453" s="393">
        <f t="shared" si="615"/>
        <v>0</v>
      </c>
      <c r="W1453" s="37">
        <f>W595</f>
        <v>0</v>
      </c>
      <c r="Y1453"/>
    </row>
    <row r="1454" spans="1:25" x14ac:dyDescent="0.25">
      <c r="A1454" s="212"/>
      <c r="B1454" s="465"/>
      <c r="C1454" s="272"/>
      <c r="D1454" s="272"/>
      <c r="E1454" s="273" t="s">
        <v>41</v>
      </c>
      <c r="F1454" s="273"/>
      <c r="G1454" s="367">
        <f t="shared" ref="G1454:W1454" si="616">SUBTOTAL(9,G1455:G1457)</f>
        <v>0</v>
      </c>
      <c r="H1454" s="368">
        <f t="shared" si="616"/>
        <v>0</v>
      </c>
      <c r="I1454" s="369">
        <f t="shared" si="616"/>
        <v>0</v>
      </c>
      <c r="J1454" s="369">
        <f t="shared" si="616"/>
        <v>0</v>
      </c>
      <c r="K1454" s="370">
        <f t="shared" si="616"/>
        <v>0</v>
      </c>
      <c r="L1454" s="364">
        <f t="shared" si="616"/>
        <v>0</v>
      </c>
      <c r="M1454" s="364">
        <f t="shared" si="616"/>
        <v>0</v>
      </c>
      <c r="N1454" s="364">
        <f t="shared" si="616"/>
        <v>0</v>
      </c>
      <c r="O1454" s="364">
        <f t="shared" si="616"/>
        <v>0</v>
      </c>
      <c r="P1454" s="364">
        <f t="shared" si="616"/>
        <v>0</v>
      </c>
      <c r="Q1454" s="364">
        <f t="shared" si="616"/>
        <v>0</v>
      </c>
      <c r="R1454" s="364">
        <f t="shared" si="616"/>
        <v>0</v>
      </c>
      <c r="S1454" s="364">
        <f t="shared" si="616"/>
        <v>0</v>
      </c>
      <c r="T1454" s="364">
        <f t="shared" si="616"/>
        <v>0</v>
      </c>
      <c r="U1454" s="364">
        <f t="shared" si="616"/>
        <v>0</v>
      </c>
      <c r="V1454" s="364">
        <f t="shared" si="616"/>
        <v>0</v>
      </c>
      <c r="W1454" s="366">
        <f t="shared" si="616"/>
        <v>0</v>
      </c>
      <c r="Y1454"/>
    </row>
    <row r="1455" spans="1:25" outlineLevel="1" x14ac:dyDescent="0.25">
      <c r="A1455" s="212"/>
      <c r="B1455" s="465"/>
      <c r="C1455" s="272"/>
      <c r="D1455" s="272"/>
      <c r="E1455" s="273"/>
      <c r="F1455" s="274" t="s">
        <v>42</v>
      </c>
      <c r="G1455" s="394">
        <f>G597</f>
        <v>0</v>
      </c>
      <c r="H1455" s="421">
        <f>G1455*(1-VLOOKUP($F1455,SHT,2,FALSE))+H597*(1-VLOOKUP($F1455,SHT,2,FALSE))</f>
        <v>0</v>
      </c>
      <c r="I1455" s="389">
        <f t="shared" ref="I1455:V1455" si="617">I597*(1-VLOOKUP($F1455,SHT,2,FALSE))</f>
        <v>0</v>
      </c>
      <c r="J1455" s="389">
        <f t="shared" si="617"/>
        <v>0</v>
      </c>
      <c r="K1455" s="390">
        <f t="shared" si="617"/>
        <v>0</v>
      </c>
      <c r="L1455" s="391">
        <f t="shared" si="617"/>
        <v>0</v>
      </c>
      <c r="M1455" s="396">
        <f t="shared" si="617"/>
        <v>0</v>
      </c>
      <c r="N1455" s="392">
        <f t="shared" si="617"/>
        <v>0</v>
      </c>
      <c r="O1455" s="392">
        <f t="shared" si="617"/>
        <v>0</v>
      </c>
      <c r="P1455" s="392">
        <f t="shared" si="617"/>
        <v>0</v>
      </c>
      <c r="Q1455" s="392">
        <f t="shared" si="617"/>
        <v>0</v>
      </c>
      <c r="R1455" s="392">
        <f t="shared" si="617"/>
        <v>0</v>
      </c>
      <c r="S1455" s="392">
        <f t="shared" si="617"/>
        <v>0</v>
      </c>
      <c r="T1455" s="388">
        <f t="shared" si="617"/>
        <v>0</v>
      </c>
      <c r="U1455" s="392">
        <f t="shared" si="617"/>
        <v>0</v>
      </c>
      <c r="V1455" s="393">
        <f t="shared" si="617"/>
        <v>0</v>
      </c>
      <c r="W1455" s="37">
        <f>W597</f>
        <v>0</v>
      </c>
      <c r="Y1455"/>
    </row>
    <row r="1456" spans="1:25" outlineLevel="1" x14ac:dyDescent="0.25">
      <c r="A1456" s="212"/>
      <c r="B1456" s="465"/>
      <c r="C1456" s="272"/>
      <c r="D1456" s="272"/>
      <c r="E1456" s="273"/>
      <c r="F1456" s="274" t="s">
        <v>43</v>
      </c>
      <c r="G1456" s="394">
        <f>G598</f>
        <v>0</v>
      </c>
      <c r="H1456" s="421">
        <f>G1456*(1-VLOOKUP($F1456,SHT,2,FALSE))+H598*(1-VLOOKUP($F1456,SHT,2,FALSE))</f>
        <v>0</v>
      </c>
      <c r="I1456" s="389">
        <f t="shared" ref="I1456:V1456" si="618">I598*(1-VLOOKUP($F1456,SHT,2,FALSE))</f>
        <v>0</v>
      </c>
      <c r="J1456" s="389">
        <f t="shared" si="618"/>
        <v>0</v>
      </c>
      <c r="K1456" s="390">
        <f t="shared" si="618"/>
        <v>0</v>
      </c>
      <c r="L1456" s="391">
        <f t="shared" si="618"/>
        <v>0</v>
      </c>
      <c r="M1456" s="396">
        <f t="shared" si="618"/>
        <v>0</v>
      </c>
      <c r="N1456" s="392">
        <f t="shared" si="618"/>
        <v>0</v>
      </c>
      <c r="O1456" s="392">
        <f t="shared" si="618"/>
        <v>0</v>
      </c>
      <c r="P1456" s="392">
        <f t="shared" si="618"/>
        <v>0</v>
      </c>
      <c r="Q1456" s="392">
        <f t="shared" si="618"/>
        <v>0</v>
      </c>
      <c r="R1456" s="392">
        <f t="shared" si="618"/>
        <v>0</v>
      </c>
      <c r="S1456" s="392">
        <f t="shared" si="618"/>
        <v>0</v>
      </c>
      <c r="T1456" s="388">
        <f t="shared" si="618"/>
        <v>0</v>
      </c>
      <c r="U1456" s="392">
        <f t="shared" si="618"/>
        <v>0</v>
      </c>
      <c r="V1456" s="393">
        <f t="shared" si="618"/>
        <v>0</v>
      </c>
      <c r="W1456" s="37">
        <f>W598</f>
        <v>0</v>
      </c>
      <c r="Y1456"/>
    </row>
    <row r="1457" spans="1:25" outlineLevel="1" x14ac:dyDescent="0.25">
      <c r="A1457" s="212"/>
      <c r="B1457" s="465"/>
      <c r="C1457" s="272"/>
      <c r="D1457" s="272"/>
      <c r="E1457" s="273"/>
      <c r="F1457" s="274" t="s">
        <v>44</v>
      </c>
      <c r="G1457" s="394">
        <f>G599</f>
        <v>0</v>
      </c>
      <c r="H1457" s="421">
        <f>G1457*(1-VLOOKUP($F1457,SHT,2,FALSE))+H599*(1-VLOOKUP($F1457,SHT,2,FALSE))</f>
        <v>0</v>
      </c>
      <c r="I1457" s="389">
        <f t="shared" ref="I1457:V1457" si="619">I599*(1-VLOOKUP($F1457,SHT,2,FALSE))</f>
        <v>0</v>
      </c>
      <c r="J1457" s="389">
        <f t="shared" si="619"/>
        <v>0</v>
      </c>
      <c r="K1457" s="390">
        <f t="shared" si="619"/>
        <v>0</v>
      </c>
      <c r="L1457" s="391">
        <f t="shared" si="619"/>
        <v>0</v>
      </c>
      <c r="M1457" s="396">
        <f t="shared" si="619"/>
        <v>0</v>
      </c>
      <c r="N1457" s="392">
        <f t="shared" si="619"/>
        <v>0</v>
      </c>
      <c r="O1457" s="392">
        <f t="shared" si="619"/>
        <v>0</v>
      </c>
      <c r="P1457" s="392">
        <f t="shared" si="619"/>
        <v>0</v>
      </c>
      <c r="Q1457" s="392">
        <f t="shared" si="619"/>
        <v>0</v>
      </c>
      <c r="R1457" s="392">
        <f t="shared" si="619"/>
        <v>0</v>
      </c>
      <c r="S1457" s="392">
        <f t="shared" si="619"/>
        <v>0</v>
      </c>
      <c r="T1457" s="388">
        <f t="shared" si="619"/>
        <v>0</v>
      </c>
      <c r="U1457" s="392">
        <f t="shared" si="619"/>
        <v>0</v>
      </c>
      <c r="V1457" s="393">
        <f t="shared" si="619"/>
        <v>0</v>
      </c>
      <c r="W1457" s="37">
        <f>W599</f>
        <v>0</v>
      </c>
      <c r="Y1457"/>
    </row>
    <row r="1458" spans="1:25" x14ac:dyDescent="0.25">
      <c r="A1458" s="212"/>
      <c r="B1458" s="465"/>
      <c r="C1458" s="272"/>
      <c r="D1458" s="272"/>
      <c r="E1458" s="273" t="s">
        <v>45</v>
      </c>
      <c r="F1458" s="273"/>
      <c r="G1458" s="367">
        <f t="shared" ref="G1458:W1458" si="620">SUBTOTAL(9,G1459:G1461)</f>
        <v>0</v>
      </c>
      <c r="H1458" s="368">
        <f t="shared" si="620"/>
        <v>0</v>
      </c>
      <c r="I1458" s="369">
        <f t="shared" si="620"/>
        <v>0</v>
      </c>
      <c r="J1458" s="369">
        <f t="shared" si="620"/>
        <v>0</v>
      </c>
      <c r="K1458" s="370">
        <f t="shared" si="620"/>
        <v>0</v>
      </c>
      <c r="L1458" s="364">
        <f t="shared" si="620"/>
        <v>0</v>
      </c>
      <c r="M1458" s="364">
        <f t="shared" si="620"/>
        <v>0</v>
      </c>
      <c r="N1458" s="364">
        <f t="shared" si="620"/>
        <v>0</v>
      </c>
      <c r="O1458" s="364">
        <f t="shared" si="620"/>
        <v>0</v>
      </c>
      <c r="P1458" s="364">
        <f t="shared" si="620"/>
        <v>0</v>
      </c>
      <c r="Q1458" s="364">
        <f t="shared" si="620"/>
        <v>0</v>
      </c>
      <c r="R1458" s="364">
        <f t="shared" si="620"/>
        <v>0</v>
      </c>
      <c r="S1458" s="364">
        <f t="shared" si="620"/>
        <v>0</v>
      </c>
      <c r="T1458" s="364">
        <f t="shared" si="620"/>
        <v>0</v>
      </c>
      <c r="U1458" s="364">
        <f t="shared" si="620"/>
        <v>0</v>
      </c>
      <c r="V1458" s="364">
        <f t="shared" si="620"/>
        <v>0</v>
      </c>
      <c r="W1458" s="366">
        <f t="shared" si="620"/>
        <v>0</v>
      </c>
      <c r="Y1458"/>
    </row>
    <row r="1459" spans="1:25" outlineLevel="1" x14ac:dyDescent="0.25">
      <c r="A1459" s="212"/>
      <c r="B1459" s="465"/>
      <c r="C1459" s="272"/>
      <c r="D1459" s="272"/>
      <c r="E1459" s="273"/>
      <c r="F1459" s="274" t="s">
        <v>46</v>
      </c>
      <c r="G1459" s="394">
        <f>G601</f>
        <v>0</v>
      </c>
      <c r="H1459" s="421">
        <f>G1459*(1-VLOOKUP($F1459,SHT,2,FALSE))+H601*(1-VLOOKUP($F1459,SHT,2,FALSE))</f>
        <v>0</v>
      </c>
      <c r="I1459" s="389">
        <f t="shared" ref="I1459:V1459" si="621">I601*(1-VLOOKUP($F1459,SHT,2,FALSE))</f>
        <v>0</v>
      </c>
      <c r="J1459" s="389">
        <f t="shared" si="621"/>
        <v>0</v>
      </c>
      <c r="K1459" s="390">
        <f t="shared" si="621"/>
        <v>0</v>
      </c>
      <c r="L1459" s="391">
        <f t="shared" si="621"/>
        <v>0</v>
      </c>
      <c r="M1459" s="396">
        <f t="shared" si="621"/>
        <v>0</v>
      </c>
      <c r="N1459" s="392">
        <f t="shared" si="621"/>
        <v>0</v>
      </c>
      <c r="O1459" s="392">
        <f t="shared" si="621"/>
        <v>0</v>
      </c>
      <c r="P1459" s="392">
        <f t="shared" si="621"/>
        <v>0</v>
      </c>
      <c r="Q1459" s="392">
        <f t="shared" si="621"/>
        <v>0</v>
      </c>
      <c r="R1459" s="392">
        <f t="shared" si="621"/>
        <v>0</v>
      </c>
      <c r="S1459" s="392">
        <f t="shared" si="621"/>
        <v>0</v>
      </c>
      <c r="T1459" s="388">
        <f t="shared" si="621"/>
        <v>0</v>
      </c>
      <c r="U1459" s="392">
        <f t="shared" si="621"/>
        <v>0</v>
      </c>
      <c r="V1459" s="393">
        <f t="shared" si="621"/>
        <v>0</v>
      </c>
      <c r="W1459" s="37">
        <f>W601</f>
        <v>0</v>
      </c>
      <c r="Y1459"/>
    </row>
    <row r="1460" spans="1:25" outlineLevel="1" x14ac:dyDescent="0.25">
      <c r="A1460" s="212"/>
      <c r="B1460" s="465"/>
      <c r="C1460" s="272"/>
      <c r="D1460" s="272"/>
      <c r="E1460" s="273"/>
      <c r="F1460" s="274" t="s">
        <v>47</v>
      </c>
      <c r="G1460" s="394">
        <f>G602</f>
        <v>0</v>
      </c>
      <c r="H1460" s="421">
        <f>G1460*(1-VLOOKUP($F1460,SHT,2,FALSE))+H602*(1-VLOOKUP($F1460,SHT,2,FALSE))</f>
        <v>0</v>
      </c>
      <c r="I1460" s="389">
        <f t="shared" ref="I1460:V1460" si="622">I602*(1-VLOOKUP($F1460,SHT,2,FALSE))</f>
        <v>0</v>
      </c>
      <c r="J1460" s="389">
        <f t="shared" si="622"/>
        <v>0</v>
      </c>
      <c r="K1460" s="390">
        <f t="shared" si="622"/>
        <v>0</v>
      </c>
      <c r="L1460" s="391">
        <f t="shared" si="622"/>
        <v>0</v>
      </c>
      <c r="M1460" s="396">
        <f t="shared" si="622"/>
        <v>0</v>
      </c>
      <c r="N1460" s="392">
        <f t="shared" si="622"/>
        <v>0</v>
      </c>
      <c r="O1460" s="392">
        <f t="shared" si="622"/>
        <v>0</v>
      </c>
      <c r="P1460" s="392">
        <f t="shared" si="622"/>
        <v>0</v>
      </c>
      <c r="Q1460" s="392">
        <f t="shared" si="622"/>
        <v>0</v>
      </c>
      <c r="R1460" s="392">
        <f t="shared" si="622"/>
        <v>0</v>
      </c>
      <c r="S1460" s="392">
        <f t="shared" si="622"/>
        <v>0</v>
      </c>
      <c r="T1460" s="388">
        <f t="shared" si="622"/>
        <v>0</v>
      </c>
      <c r="U1460" s="392">
        <f t="shared" si="622"/>
        <v>0</v>
      </c>
      <c r="V1460" s="393">
        <f t="shared" si="622"/>
        <v>0</v>
      </c>
      <c r="W1460" s="37">
        <f>W602</f>
        <v>0</v>
      </c>
      <c r="Y1460"/>
    </row>
    <row r="1461" spans="1:25" outlineLevel="1" x14ac:dyDescent="0.25">
      <c r="A1461" s="212"/>
      <c r="B1461" s="465"/>
      <c r="C1461" s="272"/>
      <c r="D1461" s="272"/>
      <c r="E1461" s="273"/>
      <c r="F1461" s="274" t="s">
        <v>48</v>
      </c>
      <c r="G1461" s="394">
        <f>G603</f>
        <v>0</v>
      </c>
      <c r="H1461" s="421">
        <f>G1461*(1-VLOOKUP($F1461,SHT,2,FALSE))+H603*(1-VLOOKUP($F1461,SHT,2,FALSE))</f>
        <v>0</v>
      </c>
      <c r="I1461" s="389">
        <f t="shared" ref="I1461:V1461" si="623">I603*(1-VLOOKUP($F1461,SHT,2,FALSE))</f>
        <v>0</v>
      </c>
      <c r="J1461" s="389">
        <f t="shared" si="623"/>
        <v>0</v>
      </c>
      <c r="K1461" s="390">
        <f t="shared" si="623"/>
        <v>0</v>
      </c>
      <c r="L1461" s="391">
        <f t="shared" si="623"/>
        <v>0</v>
      </c>
      <c r="M1461" s="396">
        <f t="shared" si="623"/>
        <v>0</v>
      </c>
      <c r="N1461" s="392">
        <f t="shared" si="623"/>
        <v>0</v>
      </c>
      <c r="O1461" s="392">
        <f t="shared" si="623"/>
        <v>0</v>
      </c>
      <c r="P1461" s="392">
        <f t="shared" si="623"/>
        <v>0</v>
      </c>
      <c r="Q1461" s="392">
        <f t="shared" si="623"/>
        <v>0</v>
      </c>
      <c r="R1461" s="392">
        <f t="shared" si="623"/>
        <v>0</v>
      </c>
      <c r="S1461" s="392">
        <f t="shared" si="623"/>
        <v>0</v>
      </c>
      <c r="T1461" s="388">
        <f t="shared" si="623"/>
        <v>0</v>
      </c>
      <c r="U1461" s="392">
        <f t="shared" si="623"/>
        <v>0</v>
      </c>
      <c r="V1461" s="393">
        <f t="shared" si="623"/>
        <v>0</v>
      </c>
      <c r="W1461" s="37">
        <f>W603</f>
        <v>0</v>
      </c>
      <c r="Y1461"/>
    </row>
    <row r="1462" spans="1:25" x14ac:dyDescent="0.25">
      <c r="A1462" s="212"/>
      <c r="B1462" s="465"/>
      <c r="C1462" s="272"/>
      <c r="D1462" s="272" t="s">
        <v>49</v>
      </c>
      <c r="E1462" s="273"/>
      <c r="F1462" s="273"/>
      <c r="G1462" s="367"/>
      <c r="H1462" s="368"/>
      <c r="I1462" s="369"/>
      <c r="J1462" s="369"/>
      <c r="K1462" s="370"/>
      <c r="L1462" s="363"/>
      <c r="M1462" s="364"/>
      <c r="N1462" s="364"/>
      <c r="O1462" s="364"/>
      <c r="P1462" s="364"/>
      <c r="Q1462" s="364"/>
      <c r="R1462" s="364"/>
      <c r="S1462" s="364"/>
      <c r="T1462" s="364"/>
      <c r="U1462" s="364"/>
      <c r="V1462" s="365"/>
      <c r="W1462" s="366"/>
      <c r="Y1462"/>
    </row>
    <row r="1463" spans="1:25" x14ac:dyDescent="0.25">
      <c r="A1463" s="212"/>
      <c r="B1463" s="465"/>
      <c r="C1463" s="272"/>
      <c r="D1463" s="272"/>
      <c r="E1463" s="273" t="s">
        <v>50</v>
      </c>
      <c r="F1463" s="273"/>
      <c r="G1463" s="367">
        <f t="shared" ref="G1463:W1463" si="624">SUBTOTAL(9,G1464:G1465)</f>
        <v>0</v>
      </c>
      <c r="H1463" s="368">
        <f t="shared" si="624"/>
        <v>0</v>
      </c>
      <c r="I1463" s="369">
        <f t="shared" si="624"/>
        <v>0</v>
      </c>
      <c r="J1463" s="369">
        <f t="shared" si="624"/>
        <v>0</v>
      </c>
      <c r="K1463" s="370">
        <f t="shared" si="624"/>
        <v>0</v>
      </c>
      <c r="L1463" s="364">
        <f t="shared" si="624"/>
        <v>0</v>
      </c>
      <c r="M1463" s="364">
        <f t="shared" si="624"/>
        <v>0</v>
      </c>
      <c r="N1463" s="364">
        <f t="shared" si="624"/>
        <v>0</v>
      </c>
      <c r="O1463" s="364">
        <f t="shared" si="624"/>
        <v>0</v>
      </c>
      <c r="P1463" s="364">
        <f t="shared" si="624"/>
        <v>0</v>
      </c>
      <c r="Q1463" s="364">
        <f t="shared" si="624"/>
        <v>0</v>
      </c>
      <c r="R1463" s="364">
        <f t="shared" si="624"/>
        <v>0</v>
      </c>
      <c r="S1463" s="364">
        <f t="shared" si="624"/>
        <v>0</v>
      </c>
      <c r="T1463" s="364">
        <f t="shared" si="624"/>
        <v>0</v>
      </c>
      <c r="U1463" s="364">
        <f t="shared" si="624"/>
        <v>0</v>
      </c>
      <c r="V1463" s="365">
        <f t="shared" si="624"/>
        <v>0</v>
      </c>
      <c r="W1463" s="366">
        <f t="shared" si="624"/>
        <v>0</v>
      </c>
      <c r="Y1463"/>
    </row>
    <row r="1464" spans="1:25" outlineLevel="1" x14ac:dyDescent="0.25">
      <c r="A1464" s="212"/>
      <c r="B1464" s="465"/>
      <c r="C1464" s="272"/>
      <c r="D1464" s="272"/>
      <c r="E1464" s="273"/>
      <c r="F1464" s="274" t="s">
        <v>51</v>
      </c>
      <c r="G1464" s="394">
        <f>G606</f>
        <v>0</v>
      </c>
      <c r="H1464" s="421">
        <f>G1464*(1-VLOOKUP($F1464,SHT,2,FALSE))+H606*(1-VLOOKUP($F1464,SHT,2,FALSE))</f>
        <v>0</v>
      </c>
      <c r="I1464" s="389">
        <f t="shared" ref="I1464:V1464" si="625">I606*(1-VLOOKUP($F1464,SHT,2,FALSE))</f>
        <v>0</v>
      </c>
      <c r="J1464" s="389">
        <f t="shared" si="625"/>
        <v>0</v>
      </c>
      <c r="K1464" s="390">
        <f t="shared" si="625"/>
        <v>0</v>
      </c>
      <c r="L1464" s="391">
        <f t="shared" si="625"/>
        <v>0</v>
      </c>
      <c r="M1464" s="396">
        <f t="shared" si="625"/>
        <v>0</v>
      </c>
      <c r="N1464" s="392">
        <f t="shared" si="625"/>
        <v>0</v>
      </c>
      <c r="O1464" s="392">
        <f t="shared" si="625"/>
        <v>0</v>
      </c>
      <c r="P1464" s="392">
        <f t="shared" si="625"/>
        <v>0</v>
      </c>
      <c r="Q1464" s="392">
        <f t="shared" si="625"/>
        <v>0</v>
      </c>
      <c r="R1464" s="392">
        <f t="shared" si="625"/>
        <v>0</v>
      </c>
      <c r="S1464" s="392">
        <f t="shared" si="625"/>
        <v>0</v>
      </c>
      <c r="T1464" s="388">
        <f t="shared" si="625"/>
        <v>0</v>
      </c>
      <c r="U1464" s="392">
        <f t="shared" si="625"/>
        <v>0</v>
      </c>
      <c r="V1464" s="393">
        <f t="shared" si="625"/>
        <v>0</v>
      </c>
      <c r="W1464" s="37">
        <f>W606</f>
        <v>0</v>
      </c>
      <c r="Y1464"/>
    </row>
    <row r="1465" spans="1:25" outlineLevel="1" x14ac:dyDescent="0.25">
      <c r="A1465" s="212"/>
      <c r="B1465" s="465"/>
      <c r="C1465" s="272"/>
      <c r="D1465" s="272"/>
      <c r="E1465" s="273"/>
      <c r="F1465" s="274" t="s">
        <v>52</v>
      </c>
      <c r="G1465" s="394">
        <f>G607</f>
        <v>0</v>
      </c>
      <c r="H1465" s="421">
        <f>G1465*(1-VLOOKUP($F1465,SHT,2,FALSE))+H607*(1-VLOOKUP($F1465,SHT,2,FALSE))</f>
        <v>0</v>
      </c>
      <c r="I1465" s="389">
        <f t="shared" ref="I1465:V1465" si="626">I607*(1-VLOOKUP($F1465,SHT,2,FALSE))</f>
        <v>0</v>
      </c>
      <c r="J1465" s="389">
        <f t="shared" si="626"/>
        <v>0</v>
      </c>
      <c r="K1465" s="390">
        <f t="shared" si="626"/>
        <v>0</v>
      </c>
      <c r="L1465" s="391">
        <f t="shared" si="626"/>
        <v>0</v>
      </c>
      <c r="M1465" s="396">
        <f t="shared" si="626"/>
        <v>0</v>
      </c>
      <c r="N1465" s="392">
        <f t="shared" si="626"/>
        <v>0</v>
      </c>
      <c r="O1465" s="392">
        <f t="shared" si="626"/>
        <v>0</v>
      </c>
      <c r="P1465" s="392">
        <f t="shared" si="626"/>
        <v>0</v>
      </c>
      <c r="Q1465" s="392">
        <f t="shared" si="626"/>
        <v>0</v>
      </c>
      <c r="R1465" s="392">
        <f t="shared" si="626"/>
        <v>0</v>
      </c>
      <c r="S1465" s="392">
        <f t="shared" si="626"/>
        <v>0</v>
      </c>
      <c r="T1465" s="388">
        <f t="shared" si="626"/>
        <v>0</v>
      </c>
      <c r="U1465" s="392">
        <f t="shared" si="626"/>
        <v>0</v>
      </c>
      <c r="V1465" s="393">
        <f t="shared" si="626"/>
        <v>0</v>
      </c>
      <c r="W1465" s="37">
        <f>W607</f>
        <v>0</v>
      </c>
      <c r="Y1465"/>
    </row>
    <row r="1466" spans="1:25" x14ac:dyDescent="0.25">
      <c r="A1466" s="212"/>
      <c r="B1466" s="465"/>
      <c r="C1466" s="272"/>
      <c r="D1466" s="272"/>
      <c r="E1466" s="273" t="s">
        <v>53</v>
      </c>
      <c r="F1466" s="273"/>
      <c r="G1466" s="367">
        <f t="shared" ref="G1466:W1466" si="627">SUBTOTAL(9,G1467:G1469)</f>
        <v>0</v>
      </c>
      <c r="H1466" s="368">
        <f t="shared" si="627"/>
        <v>0</v>
      </c>
      <c r="I1466" s="369">
        <f t="shared" si="627"/>
        <v>0</v>
      </c>
      <c r="J1466" s="369">
        <f t="shared" si="627"/>
        <v>0</v>
      </c>
      <c r="K1466" s="370">
        <f t="shared" si="627"/>
        <v>0</v>
      </c>
      <c r="L1466" s="364">
        <f t="shared" si="627"/>
        <v>0</v>
      </c>
      <c r="M1466" s="364">
        <f t="shared" si="627"/>
        <v>0</v>
      </c>
      <c r="N1466" s="364">
        <f t="shared" si="627"/>
        <v>0</v>
      </c>
      <c r="O1466" s="364">
        <f t="shared" si="627"/>
        <v>0</v>
      </c>
      <c r="P1466" s="364">
        <f t="shared" si="627"/>
        <v>0</v>
      </c>
      <c r="Q1466" s="364">
        <f t="shared" si="627"/>
        <v>0</v>
      </c>
      <c r="R1466" s="364">
        <f t="shared" si="627"/>
        <v>0</v>
      </c>
      <c r="S1466" s="364">
        <f t="shared" si="627"/>
        <v>0</v>
      </c>
      <c r="T1466" s="364">
        <f t="shared" si="627"/>
        <v>0</v>
      </c>
      <c r="U1466" s="364">
        <f t="shared" si="627"/>
        <v>0</v>
      </c>
      <c r="V1466" s="364">
        <f t="shared" si="627"/>
        <v>0</v>
      </c>
      <c r="W1466" s="366">
        <f t="shared" si="627"/>
        <v>0</v>
      </c>
      <c r="Y1466"/>
    </row>
    <row r="1467" spans="1:25" outlineLevel="1" x14ac:dyDescent="0.25">
      <c r="A1467" s="212"/>
      <c r="B1467" s="465"/>
      <c r="C1467" s="272"/>
      <c r="D1467" s="272"/>
      <c r="E1467" s="273"/>
      <c r="F1467" s="274" t="s">
        <v>54</v>
      </c>
      <c r="G1467" s="394">
        <f>G609</f>
        <v>0</v>
      </c>
      <c r="H1467" s="421">
        <f>G1467*(1-VLOOKUP($F1467,SHT,2,FALSE))+H609*(1-VLOOKUP($F1467,SHT,2,FALSE))</f>
        <v>0</v>
      </c>
      <c r="I1467" s="389">
        <f t="shared" ref="I1467:V1467" si="628">I609*(1-VLOOKUP($F1467,SHT,2,FALSE))</f>
        <v>0</v>
      </c>
      <c r="J1467" s="389">
        <f t="shared" si="628"/>
        <v>0</v>
      </c>
      <c r="K1467" s="390">
        <f t="shared" si="628"/>
        <v>0</v>
      </c>
      <c r="L1467" s="391">
        <f t="shared" si="628"/>
        <v>0</v>
      </c>
      <c r="M1467" s="396">
        <f t="shared" si="628"/>
        <v>0</v>
      </c>
      <c r="N1467" s="392">
        <f t="shared" si="628"/>
        <v>0</v>
      </c>
      <c r="O1467" s="392">
        <f t="shared" si="628"/>
        <v>0</v>
      </c>
      <c r="P1467" s="392">
        <f t="shared" si="628"/>
        <v>0</v>
      </c>
      <c r="Q1467" s="392">
        <f t="shared" si="628"/>
        <v>0</v>
      </c>
      <c r="R1467" s="392">
        <f t="shared" si="628"/>
        <v>0</v>
      </c>
      <c r="S1467" s="392">
        <f t="shared" si="628"/>
        <v>0</v>
      </c>
      <c r="T1467" s="388">
        <f t="shared" si="628"/>
        <v>0</v>
      </c>
      <c r="U1467" s="392">
        <f t="shared" si="628"/>
        <v>0</v>
      </c>
      <c r="V1467" s="393">
        <f t="shared" si="628"/>
        <v>0</v>
      </c>
      <c r="W1467" s="37">
        <f>W609</f>
        <v>0</v>
      </c>
      <c r="Y1467"/>
    </row>
    <row r="1468" spans="1:25" outlineLevel="1" x14ac:dyDescent="0.25">
      <c r="A1468" s="212"/>
      <c r="B1468" s="465"/>
      <c r="C1468" s="272"/>
      <c r="D1468" s="272"/>
      <c r="E1468" s="273"/>
      <c r="F1468" s="274" t="s">
        <v>55</v>
      </c>
      <c r="G1468" s="394">
        <f>G610</f>
        <v>0</v>
      </c>
      <c r="H1468" s="421">
        <f>G1468*(1-VLOOKUP($F1468,SHT,2,FALSE))+H610*(1-VLOOKUP($F1468,SHT,2,FALSE))</f>
        <v>0</v>
      </c>
      <c r="I1468" s="389">
        <f t="shared" ref="I1468:V1468" si="629">I610*(1-VLOOKUP($F1468,SHT,2,FALSE))</f>
        <v>0</v>
      </c>
      <c r="J1468" s="389">
        <f t="shared" si="629"/>
        <v>0</v>
      </c>
      <c r="K1468" s="390">
        <f t="shared" si="629"/>
        <v>0</v>
      </c>
      <c r="L1468" s="391">
        <f t="shared" si="629"/>
        <v>0</v>
      </c>
      <c r="M1468" s="396">
        <f t="shared" si="629"/>
        <v>0</v>
      </c>
      <c r="N1468" s="392">
        <f t="shared" si="629"/>
        <v>0</v>
      </c>
      <c r="O1468" s="392">
        <f t="shared" si="629"/>
        <v>0</v>
      </c>
      <c r="P1468" s="392">
        <f t="shared" si="629"/>
        <v>0</v>
      </c>
      <c r="Q1468" s="392">
        <f t="shared" si="629"/>
        <v>0</v>
      </c>
      <c r="R1468" s="392">
        <f t="shared" si="629"/>
        <v>0</v>
      </c>
      <c r="S1468" s="392">
        <f t="shared" si="629"/>
        <v>0</v>
      </c>
      <c r="T1468" s="388">
        <f t="shared" si="629"/>
        <v>0</v>
      </c>
      <c r="U1468" s="392">
        <f t="shared" si="629"/>
        <v>0</v>
      </c>
      <c r="V1468" s="393">
        <f t="shared" si="629"/>
        <v>0</v>
      </c>
      <c r="W1468" s="37">
        <f>W610</f>
        <v>0</v>
      </c>
      <c r="Y1468"/>
    </row>
    <row r="1469" spans="1:25" outlineLevel="1" x14ac:dyDescent="0.25">
      <c r="A1469" s="212"/>
      <c r="B1469" s="465"/>
      <c r="C1469" s="272"/>
      <c r="D1469" s="272"/>
      <c r="E1469" s="273"/>
      <c r="F1469" s="274" t="s">
        <v>56</v>
      </c>
      <c r="G1469" s="394">
        <f>G611</f>
        <v>0</v>
      </c>
      <c r="H1469" s="421">
        <f>G1469*(1-VLOOKUP($F1469,SHT,2,FALSE))+H611*(1-VLOOKUP($F1469,SHT,2,FALSE))</f>
        <v>0</v>
      </c>
      <c r="I1469" s="389">
        <f t="shared" ref="I1469:V1469" si="630">I611*(1-VLOOKUP($F1469,SHT,2,FALSE))</f>
        <v>0</v>
      </c>
      <c r="J1469" s="389">
        <f t="shared" si="630"/>
        <v>0</v>
      </c>
      <c r="K1469" s="390">
        <f t="shared" si="630"/>
        <v>0</v>
      </c>
      <c r="L1469" s="391">
        <f t="shared" si="630"/>
        <v>0</v>
      </c>
      <c r="M1469" s="396">
        <f t="shared" si="630"/>
        <v>0</v>
      </c>
      <c r="N1469" s="392">
        <f t="shared" si="630"/>
        <v>0</v>
      </c>
      <c r="O1469" s="392">
        <f t="shared" si="630"/>
        <v>0</v>
      </c>
      <c r="P1469" s="392">
        <f t="shared" si="630"/>
        <v>0</v>
      </c>
      <c r="Q1469" s="392">
        <f t="shared" si="630"/>
        <v>0</v>
      </c>
      <c r="R1469" s="392">
        <f t="shared" si="630"/>
        <v>0</v>
      </c>
      <c r="S1469" s="392">
        <f t="shared" si="630"/>
        <v>0</v>
      </c>
      <c r="T1469" s="388">
        <f t="shared" si="630"/>
        <v>0</v>
      </c>
      <c r="U1469" s="392">
        <f t="shared" si="630"/>
        <v>0</v>
      </c>
      <c r="V1469" s="393">
        <f t="shared" si="630"/>
        <v>0</v>
      </c>
      <c r="W1469" s="37">
        <f>W611</f>
        <v>0</v>
      </c>
      <c r="Y1469"/>
    </row>
    <row r="1470" spans="1:25" x14ac:dyDescent="0.25">
      <c r="A1470" s="212"/>
      <c r="B1470" s="465"/>
      <c r="C1470" s="272"/>
      <c r="D1470" s="272"/>
      <c r="E1470" s="273" t="s">
        <v>57</v>
      </c>
      <c r="F1470" s="273"/>
      <c r="G1470" s="367">
        <f t="shared" ref="G1470:W1470" si="631">SUBTOTAL(9,G1471:G1472)</f>
        <v>0</v>
      </c>
      <c r="H1470" s="368">
        <f t="shared" si="631"/>
        <v>0</v>
      </c>
      <c r="I1470" s="369">
        <f t="shared" si="631"/>
        <v>0</v>
      </c>
      <c r="J1470" s="369">
        <f t="shared" si="631"/>
        <v>0</v>
      </c>
      <c r="K1470" s="370">
        <f t="shared" si="631"/>
        <v>0</v>
      </c>
      <c r="L1470" s="364">
        <f t="shared" si="631"/>
        <v>0</v>
      </c>
      <c r="M1470" s="364">
        <f t="shared" si="631"/>
        <v>0</v>
      </c>
      <c r="N1470" s="364">
        <f t="shared" si="631"/>
        <v>0</v>
      </c>
      <c r="O1470" s="364">
        <f t="shared" si="631"/>
        <v>0</v>
      </c>
      <c r="P1470" s="364">
        <f t="shared" si="631"/>
        <v>0</v>
      </c>
      <c r="Q1470" s="364">
        <f t="shared" si="631"/>
        <v>0</v>
      </c>
      <c r="R1470" s="364">
        <f t="shared" si="631"/>
        <v>0</v>
      </c>
      <c r="S1470" s="364">
        <f t="shared" si="631"/>
        <v>0</v>
      </c>
      <c r="T1470" s="364">
        <f t="shared" si="631"/>
        <v>0</v>
      </c>
      <c r="U1470" s="364">
        <f t="shared" si="631"/>
        <v>0</v>
      </c>
      <c r="V1470" s="365">
        <f t="shared" si="631"/>
        <v>0</v>
      </c>
      <c r="W1470" s="366">
        <f t="shared" si="631"/>
        <v>0</v>
      </c>
      <c r="Y1470"/>
    </row>
    <row r="1471" spans="1:25" outlineLevel="1" x14ac:dyDescent="0.25">
      <c r="A1471" s="212"/>
      <c r="B1471" s="465"/>
      <c r="C1471" s="272"/>
      <c r="D1471" s="272"/>
      <c r="E1471" s="273"/>
      <c r="F1471" s="274" t="s">
        <v>58</v>
      </c>
      <c r="G1471" s="394">
        <f>G613</f>
        <v>0</v>
      </c>
      <c r="H1471" s="421">
        <f>G1471*(1-VLOOKUP($F1471,SHT,2,FALSE))+H613*(1-VLOOKUP($F1471,SHT,2,FALSE))</f>
        <v>0</v>
      </c>
      <c r="I1471" s="389">
        <f t="shared" ref="I1471:V1471" si="632">I613*(1-VLOOKUP($F1471,SHT,2,FALSE))</f>
        <v>0</v>
      </c>
      <c r="J1471" s="389">
        <f t="shared" si="632"/>
        <v>0</v>
      </c>
      <c r="K1471" s="390">
        <f t="shared" si="632"/>
        <v>0</v>
      </c>
      <c r="L1471" s="391">
        <f t="shared" si="632"/>
        <v>0</v>
      </c>
      <c r="M1471" s="396">
        <f t="shared" si="632"/>
        <v>0</v>
      </c>
      <c r="N1471" s="392">
        <f t="shared" si="632"/>
        <v>0</v>
      </c>
      <c r="O1471" s="392">
        <f t="shared" si="632"/>
        <v>0</v>
      </c>
      <c r="P1471" s="392">
        <f t="shared" si="632"/>
        <v>0</v>
      </c>
      <c r="Q1471" s="392">
        <f t="shared" si="632"/>
        <v>0</v>
      </c>
      <c r="R1471" s="392">
        <f t="shared" si="632"/>
        <v>0</v>
      </c>
      <c r="S1471" s="392">
        <f t="shared" si="632"/>
        <v>0</v>
      </c>
      <c r="T1471" s="388">
        <f t="shared" si="632"/>
        <v>0</v>
      </c>
      <c r="U1471" s="392">
        <f t="shared" si="632"/>
        <v>0</v>
      </c>
      <c r="V1471" s="393">
        <f t="shared" si="632"/>
        <v>0</v>
      </c>
      <c r="W1471" s="37">
        <f>W613</f>
        <v>0</v>
      </c>
      <c r="Y1471"/>
    </row>
    <row r="1472" spans="1:25" outlineLevel="1" x14ac:dyDescent="0.25">
      <c r="A1472" s="212"/>
      <c r="B1472" s="465"/>
      <c r="C1472" s="272"/>
      <c r="D1472" s="272"/>
      <c r="E1472" s="273"/>
      <c r="F1472" s="274" t="s">
        <v>59</v>
      </c>
      <c r="G1472" s="394">
        <f>G614</f>
        <v>0</v>
      </c>
      <c r="H1472" s="421">
        <f>G1472*(1-VLOOKUP($F1472,SHT,2,FALSE))+H614*(1-VLOOKUP($F1472,SHT,2,FALSE))</f>
        <v>0</v>
      </c>
      <c r="I1472" s="389">
        <f t="shared" ref="I1472:V1472" si="633">I614*(1-VLOOKUP($F1472,SHT,2,FALSE))</f>
        <v>0</v>
      </c>
      <c r="J1472" s="389">
        <f t="shared" si="633"/>
        <v>0</v>
      </c>
      <c r="K1472" s="390">
        <f t="shared" si="633"/>
        <v>0</v>
      </c>
      <c r="L1472" s="391">
        <f t="shared" si="633"/>
        <v>0</v>
      </c>
      <c r="M1472" s="396">
        <f t="shared" si="633"/>
        <v>0</v>
      </c>
      <c r="N1472" s="392">
        <f t="shared" si="633"/>
        <v>0</v>
      </c>
      <c r="O1472" s="392">
        <f t="shared" si="633"/>
        <v>0</v>
      </c>
      <c r="P1472" s="392">
        <f t="shared" si="633"/>
        <v>0</v>
      </c>
      <c r="Q1472" s="392">
        <f t="shared" si="633"/>
        <v>0</v>
      </c>
      <c r="R1472" s="392">
        <f t="shared" si="633"/>
        <v>0</v>
      </c>
      <c r="S1472" s="392">
        <f t="shared" si="633"/>
        <v>0</v>
      </c>
      <c r="T1472" s="388">
        <f t="shared" si="633"/>
        <v>0</v>
      </c>
      <c r="U1472" s="392">
        <f t="shared" si="633"/>
        <v>0</v>
      </c>
      <c r="V1472" s="393">
        <f t="shared" si="633"/>
        <v>0</v>
      </c>
      <c r="W1472" s="37">
        <f>W614</f>
        <v>0</v>
      </c>
      <c r="Y1472"/>
    </row>
    <row r="1473" spans="1:25" x14ac:dyDescent="0.25">
      <c r="A1473" s="212"/>
      <c r="B1473" s="465"/>
      <c r="C1473" s="272"/>
      <c r="D1473" s="272"/>
      <c r="E1473" s="273" t="s">
        <v>60</v>
      </c>
      <c r="F1473" s="273"/>
      <c r="G1473" s="367">
        <f t="shared" ref="G1473:W1473" si="634">SUBTOTAL(9,G1474:G1476)</f>
        <v>0</v>
      </c>
      <c r="H1473" s="368">
        <f t="shared" si="634"/>
        <v>0</v>
      </c>
      <c r="I1473" s="369">
        <f t="shared" si="634"/>
        <v>0</v>
      </c>
      <c r="J1473" s="369">
        <f t="shared" si="634"/>
        <v>0</v>
      </c>
      <c r="K1473" s="370">
        <f t="shared" si="634"/>
        <v>0</v>
      </c>
      <c r="L1473" s="364">
        <f t="shared" si="634"/>
        <v>0</v>
      </c>
      <c r="M1473" s="364">
        <f t="shared" si="634"/>
        <v>0</v>
      </c>
      <c r="N1473" s="364">
        <f t="shared" si="634"/>
        <v>0</v>
      </c>
      <c r="O1473" s="364">
        <f t="shared" si="634"/>
        <v>0</v>
      </c>
      <c r="P1473" s="364">
        <f t="shared" si="634"/>
        <v>0</v>
      </c>
      <c r="Q1473" s="364">
        <f t="shared" si="634"/>
        <v>0</v>
      </c>
      <c r="R1473" s="364">
        <f t="shared" si="634"/>
        <v>0</v>
      </c>
      <c r="S1473" s="364">
        <f t="shared" si="634"/>
        <v>0</v>
      </c>
      <c r="T1473" s="364">
        <f t="shared" si="634"/>
        <v>0</v>
      </c>
      <c r="U1473" s="364">
        <f t="shared" si="634"/>
        <v>0</v>
      </c>
      <c r="V1473" s="364">
        <f t="shared" si="634"/>
        <v>0</v>
      </c>
      <c r="W1473" s="366">
        <f t="shared" si="634"/>
        <v>0</v>
      </c>
      <c r="Y1473"/>
    </row>
    <row r="1474" spans="1:25" outlineLevel="1" x14ac:dyDescent="0.25">
      <c r="A1474" s="212"/>
      <c r="B1474" s="465"/>
      <c r="C1474" s="272"/>
      <c r="D1474" s="272"/>
      <c r="E1474" s="273"/>
      <c r="F1474" s="274" t="s">
        <v>61</v>
      </c>
      <c r="G1474" s="394">
        <f>G616</f>
        <v>0</v>
      </c>
      <c r="H1474" s="421">
        <f>G1474*(1-VLOOKUP($F1474,SHT,2,FALSE))+H616*(1-VLOOKUP($F1474,SHT,2,FALSE))</f>
        <v>0</v>
      </c>
      <c r="I1474" s="389">
        <f t="shared" ref="I1474:V1474" si="635">I616*(1-VLOOKUP($F1474,SHT,2,FALSE))</f>
        <v>0</v>
      </c>
      <c r="J1474" s="389">
        <f t="shared" si="635"/>
        <v>0</v>
      </c>
      <c r="K1474" s="390">
        <f t="shared" si="635"/>
        <v>0</v>
      </c>
      <c r="L1474" s="391">
        <f t="shared" si="635"/>
        <v>0</v>
      </c>
      <c r="M1474" s="396">
        <f t="shared" si="635"/>
        <v>0</v>
      </c>
      <c r="N1474" s="392">
        <f t="shared" si="635"/>
        <v>0</v>
      </c>
      <c r="O1474" s="392">
        <f t="shared" si="635"/>
        <v>0</v>
      </c>
      <c r="P1474" s="392">
        <f t="shared" si="635"/>
        <v>0</v>
      </c>
      <c r="Q1474" s="392">
        <f t="shared" si="635"/>
        <v>0</v>
      </c>
      <c r="R1474" s="392">
        <f t="shared" si="635"/>
        <v>0</v>
      </c>
      <c r="S1474" s="392">
        <f t="shared" si="635"/>
        <v>0</v>
      </c>
      <c r="T1474" s="388">
        <f t="shared" si="635"/>
        <v>0</v>
      </c>
      <c r="U1474" s="392">
        <f t="shared" si="635"/>
        <v>0</v>
      </c>
      <c r="V1474" s="393">
        <f t="shared" si="635"/>
        <v>0</v>
      </c>
      <c r="W1474" s="37">
        <f>W616</f>
        <v>0</v>
      </c>
      <c r="Y1474"/>
    </row>
    <row r="1475" spans="1:25" outlineLevel="1" x14ac:dyDescent="0.25">
      <c r="A1475" s="212"/>
      <c r="B1475" s="465"/>
      <c r="C1475" s="272"/>
      <c r="D1475" s="272"/>
      <c r="E1475" s="273"/>
      <c r="F1475" s="274" t="s">
        <v>62</v>
      </c>
      <c r="G1475" s="394">
        <f>G617</f>
        <v>0</v>
      </c>
      <c r="H1475" s="421">
        <f>G1475*(1-VLOOKUP($F1475,SHT,2,FALSE))+H617*(1-VLOOKUP($F1475,SHT,2,FALSE))</f>
        <v>0</v>
      </c>
      <c r="I1475" s="389">
        <f t="shared" ref="I1475:V1475" si="636">I617*(1-VLOOKUP($F1475,SHT,2,FALSE))</f>
        <v>0</v>
      </c>
      <c r="J1475" s="389">
        <f t="shared" si="636"/>
        <v>0</v>
      </c>
      <c r="K1475" s="390">
        <f t="shared" si="636"/>
        <v>0</v>
      </c>
      <c r="L1475" s="391">
        <f t="shared" si="636"/>
        <v>0</v>
      </c>
      <c r="M1475" s="396">
        <f t="shared" si="636"/>
        <v>0</v>
      </c>
      <c r="N1475" s="392">
        <f t="shared" si="636"/>
        <v>0</v>
      </c>
      <c r="O1475" s="392">
        <f t="shared" si="636"/>
        <v>0</v>
      </c>
      <c r="P1475" s="392">
        <f t="shared" si="636"/>
        <v>0</v>
      </c>
      <c r="Q1475" s="392">
        <f t="shared" si="636"/>
        <v>0</v>
      </c>
      <c r="R1475" s="392">
        <f t="shared" si="636"/>
        <v>0</v>
      </c>
      <c r="S1475" s="392">
        <f t="shared" si="636"/>
        <v>0</v>
      </c>
      <c r="T1475" s="388">
        <f t="shared" si="636"/>
        <v>0</v>
      </c>
      <c r="U1475" s="392">
        <f t="shared" si="636"/>
        <v>0</v>
      </c>
      <c r="V1475" s="393">
        <f t="shared" si="636"/>
        <v>0</v>
      </c>
      <c r="W1475" s="37">
        <f>W617</f>
        <v>0</v>
      </c>
      <c r="Y1475"/>
    </row>
    <row r="1476" spans="1:25" outlineLevel="1" x14ac:dyDescent="0.25">
      <c r="A1476" s="212"/>
      <c r="B1476" s="465"/>
      <c r="C1476" s="272"/>
      <c r="D1476" s="272"/>
      <c r="E1476" s="273"/>
      <c r="F1476" s="274" t="s">
        <v>63</v>
      </c>
      <c r="G1476" s="394">
        <f>G618</f>
        <v>0</v>
      </c>
      <c r="H1476" s="421">
        <f>G1476*(1-VLOOKUP($F1476,SHT,2,FALSE))+H618*(1-VLOOKUP($F1476,SHT,2,FALSE))</f>
        <v>0</v>
      </c>
      <c r="I1476" s="389">
        <f t="shared" ref="I1476:V1476" si="637">I618*(1-VLOOKUP($F1476,SHT,2,FALSE))</f>
        <v>0</v>
      </c>
      <c r="J1476" s="389">
        <f t="shared" si="637"/>
        <v>0</v>
      </c>
      <c r="K1476" s="390">
        <f t="shared" si="637"/>
        <v>0</v>
      </c>
      <c r="L1476" s="391">
        <f t="shared" si="637"/>
        <v>0</v>
      </c>
      <c r="M1476" s="396">
        <f t="shared" si="637"/>
        <v>0</v>
      </c>
      <c r="N1476" s="392">
        <f t="shared" si="637"/>
        <v>0</v>
      </c>
      <c r="O1476" s="392">
        <f t="shared" si="637"/>
        <v>0</v>
      </c>
      <c r="P1476" s="392">
        <f t="shared" si="637"/>
        <v>0</v>
      </c>
      <c r="Q1476" s="392">
        <f t="shared" si="637"/>
        <v>0</v>
      </c>
      <c r="R1476" s="392">
        <f t="shared" si="637"/>
        <v>0</v>
      </c>
      <c r="S1476" s="392">
        <f t="shared" si="637"/>
        <v>0</v>
      </c>
      <c r="T1476" s="388">
        <f t="shared" si="637"/>
        <v>0</v>
      </c>
      <c r="U1476" s="392">
        <f t="shared" si="637"/>
        <v>0</v>
      </c>
      <c r="V1476" s="393">
        <f t="shared" si="637"/>
        <v>0</v>
      </c>
      <c r="W1476" s="37">
        <f>W618</f>
        <v>0</v>
      </c>
      <c r="Y1476"/>
    </row>
    <row r="1477" spans="1:25" x14ac:dyDescent="0.25">
      <c r="A1477" s="212"/>
      <c r="B1477" s="465"/>
      <c r="C1477" s="272"/>
      <c r="D1477" s="272"/>
      <c r="E1477" s="273" t="s">
        <v>64</v>
      </c>
      <c r="F1477" s="273"/>
      <c r="G1477" s="367">
        <f t="shared" ref="G1477:W1477" si="638">SUBTOTAL(9,G1478:G1479)</f>
        <v>0</v>
      </c>
      <c r="H1477" s="368">
        <f t="shared" si="638"/>
        <v>0</v>
      </c>
      <c r="I1477" s="369">
        <f t="shared" si="638"/>
        <v>0</v>
      </c>
      <c r="J1477" s="369">
        <f t="shared" si="638"/>
        <v>0</v>
      </c>
      <c r="K1477" s="370">
        <f t="shared" si="638"/>
        <v>0</v>
      </c>
      <c r="L1477" s="364">
        <f t="shared" si="638"/>
        <v>0</v>
      </c>
      <c r="M1477" s="364">
        <f t="shared" si="638"/>
        <v>0</v>
      </c>
      <c r="N1477" s="364">
        <f t="shared" si="638"/>
        <v>0</v>
      </c>
      <c r="O1477" s="364">
        <f t="shared" si="638"/>
        <v>0</v>
      </c>
      <c r="P1477" s="364">
        <f t="shared" si="638"/>
        <v>0</v>
      </c>
      <c r="Q1477" s="364">
        <f t="shared" si="638"/>
        <v>0</v>
      </c>
      <c r="R1477" s="364">
        <f t="shared" si="638"/>
        <v>0</v>
      </c>
      <c r="S1477" s="364">
        <f t="shared" si="638"/>
        <v>0</v>
      </c>
      <c r="T1477" s="364">
        <f t="shared" si="638"/>
        <v>0</v>
      </c>
      <c r="U1477" s="364">
        <f t="shared" si="638"/>
        <v>0</v>
      </c>
      <c r="V1477" s="365">
        <f t="shared" si="638"/>
        <v>0</v>
      </c>
      <c r="W1477" s="366">
        <f t="shared" si="638"/>
        <v>0</v>
      </c>
      <c r="Y1477"/>
    </row>
    <row r="1478" spans="1:25" outlineLevel="1" x14ac:dyDescent="0.25">
      <c r="A1478" s="212"/>
      <c r="B1478" s="465"/>
      <c r="C1478" s="272"/>
      <c r="D1478" s="272"/>
      <c r="E1478" s="273"/>
      <c r="F1478" s="274" t="s">
        <v>65</v>
      </c>
      <c r="G1478" s="394">
        <f>G620</f>
        <v>0</v>
      </c>
      <c r="H1478" s="421">
        <f>G1478*(1-VLOOKUP($F1478,SHT,2,FALSE))+H620*(1-VLOOKUP($F1478,SHT,2,FALSE))</f>
        <v>0</v>
      </c>
      <c r="I1478" s="389">
        <f t="shared" ref="I1478:V1478" si="639">I620*(1-VLOOKUP($F1478,SHT,2,FALSE))</f>
        <v>0</v>
      </c>
      <c r="J1478" s="389">
        <f t="shared" si="639"/>
        <v>0</v>
      </c>
      <c r="K1478" s="390">
        <f t="shared" si="639"/>
        <v>0</v>
      </c>
      <c r="L1478" s="391">
        <f t="shared" si="639"/>
        <v>0</v>
      </c>
      <c r="M1478" s="396">
        <f t="shared" si="639"/>
        <v>0</v>
      </c>
      <c r="N1478" s="392">
        <f t="shared" si="639"/>
        <v>0</v>
      </c>
      <c r="O1478" s="392">
        <f t="shared" si="639"/>
        <v>0</v>
      </c>
      <c r="P1478" s="392">
        <f t="shared" si="639"/>
        <v>0</v>
      </c>
      <c r="Q1478" s="392">
        <f t="shared" si="639"/>
        <v>0</v>
      </c>
      <c r="R1478" s="392">
        <f t="shared" si="639"/>
        <v>0</v>
      </c>
      <c r="S1478" s="392">
        <f t="shared" si="639"/>
        <v>0</v>
      </c>
      <c r="T1478" s="388">
        <f t="shared" si="639"/>
        <v>0</v>
      </c>
      <c r="U1478" s="392">
        <f t="shared" si="639"/>
        <v>0</v>
      </c>
      <c r="V1478" s="393">
        <f t="shared" si="639"/>
        <v>0</v>
      </c>
      <c r="W1478" s="37">
        <f>W620</f>
        <v>0</v>
      </c>
      <c r="Y1478"/>
    </row>
    <row r="1479" spans="1:25" outlineLevel="1" x14ac:dyDescent="0.25">
      <c r="A1479" s="212"/>
      <c r="B1479" s="465"/>
      <c r="C1479" s="272"/>
      <c r="D1479" s="272"/>
      <c r="E1479" s="273"/>
      <c r="F1479" s="274" t="s">
        <v>66</v>
      </c>
      <c r="G1479" s="394">
        <f>G621</f>
        <v>0</v>
      </c>
      <c r="H1479" s="421">
        <f>G1479*(1-VLOOKUP($F1479,SHT,2,FALSE))+H621*(1-VLOOKUP($F1479,SHT,2,FALSE))</f>
        <v>0</v>
      </c>
      <c r="I1479" s="389">
        <f t="shared" ref="I1479:V1479" si="640">I621*(1-VLOOKUP($F1479,SHT,2,FALSE))</f>
        <v>0</v>
      </c>
      <c r="J1479" s="389">
        <f t="shared" si="640"/>
        <v>0</v>
      </c>
      <c r="K1479" s="390">
        <f t="shared" si="640"/>
        <v>0</v>
      </c>
      <c r="L1479" s="391">
        <f t="shared" si="640"/>
        <v>0</v>
      </c>
      <c r="M1479" s="396">
        <f t="shared" si="640"/>
        <v>0</v>
      </c>
      <c r="N1479" s="392">
        <f t="shared" si="640"/>
        <v>0</v>
      </c>
      <c r="O1479" s="392">
        <f t="shared" si="640"/>
        <v>0</v>
      </c>
      <c r="P1479" s="392">
        <f t="shared" si="640"/>
        <v>0</v>
      </c>
      <c r="Q1479" s="392">
        <f t="shared" si="640"/>
        <v>0</v>
      </c>
      <c r="R1479" s="392">
        <f t="shared" si="640"/>
        <v>0</v>
      </c>
      <c r="S1479" s="392">
        <f t="shared" si="640"/>
        <v>0</v>
      </c>
      <c r="T1479" s="388">
        <f t="shared" si="640"/>
        <v>0</v>
      </c>
      <c r="U1479" s="392">
        <f t="shared" si="640"/>
        <v>0</v>
      </c>
      <c r="V1479" s="393">
        <f t="shared" si="640"/>
        <v>0</v>
      </c>
      <c r="W1479" s="37">
        <f>W621</f>
        <v>0</v>
      </c>
      <c r="Y1479"/>
    </row>
    <row r="1480" spans="1:25" x14ac:dyDescent="0.25">
      <c r="A1480" s="212"/>
      <c r="B1480" s="465"/>
      <c r="C1480" s="272"/>
      <c r="D1480" s="272"/>
      <c r="E1480" s="273" t="s">
        <v>67</v>
      </c>
      <c r="F1480" s="273"/>
      <c r="G1480" s="367">
        <f t="shared" ref="G1480:W1480" si="641">SUBTOTAL(9,G1481:G1483)</f>
        <v>0</v>
      </c>
      <c r="H1480" s="368">
        <f t="shared" si="641"/>
        <v>0</v>
      </c>
      <c r="I1480" s="369">
        <f t="shared" si="641"/>
        <v>0</v>
      </c>
      <c r="J1480" s="369">
        <f t="shared" si="641"/>
        <v>0</v>
      </c>
      <c r="K1480" s="370">
        <f t="shared" si="641"/>
        <v>0</v>
      </c>
      <c r="L1480" s="364">
        <f t="shared" si="641"/>
        <v>0</v>
      </c>
      <c r="M1480" s="364">
        <f t="shared" si="641"/>
        <v>0</v>
      </c>
      <c r="N1480" s="364">
        <f t="shared" si="641"/>
        <v>0</v>
      </c>
      <c r="O1480" s="364">
        <f t="shared" si="641"/>
        <v>0</v>
      </c>
      <c r="P1480" s="364">
        <f t="shared" si="641"/>
        <v>0</v>
      </c>
      <c r="Q1480" s="364">
        <f t="shared" si="641"/>
        <v>0</v>
      </c>
      <c r="R1480" s="364">
        <f t="shared" si="641"/>
        <v>0</v>
      </c>
      <c r="S1480" s="364">
        <f t="shared" si="641"/>
        <v>0</v>
      </c>
      <c r="T1480" s="364">
        <f t="shared" si="641"/>
        <v>0</v>
      </c>
      <c r="U1480" s="364">
        <f t="shared" si="641"/>
        <v>0</v>
      </c>
      <c r="V1480" s="364">
        <f t="shared" si="641"/>
        <v>0</v>
      </c>
      <c r="W1480" s="366">
        <f t="shared" si="641"/>
        <v>0</v>
      </c>
      <c r="Y1480"/>
    </row>
    <row r="1481" spans="1:25" outlineLevel="1" x14ac:dyDescent="0.25">
      <c r="A1481" s="212"/>
      <c r="B1481" s="465"/>
      <c r="C1481" s="272"/>
      <c r="D1481" s="272"/>
      <c r="E1481" s="273"/>
      <c r="F1481" s="274" t="s">
        <v>68</v>
      </c>
      <c r="G1481" s="394">
        <f>G623</f>
        <v>0</v>
      </c>
      <c r="H1481" s="421">
        <f>G1481*(1-VLOOKUP($F1481,SHT,2,FALSE))+H623*(1-VLOOKUP($F1481,SHT,2,FALSE))</f>
        <v>0</v>
      </c>
      <c r="I1481" s="389">
        <f t="shared" ref="I1481:V1481" si="642">I623*(1-VLOOKUP($F1481,SHT,2,FALSE))</f>
        <v>0</v>
      </c>
      <c r="J1481" s="389">
        <f t="shared" si="642"/>
        <v>0</v>
      </c>
      <c r="K1481" s="390">
        <f t="shared" si="642"/>
        <v>0</v>
      </c>
      <c r="L1481" s="391">
        <f t="shared" si="642"/>
        <v>0</v>
      </c>
      <c r="M1481" s="396">
        <f t="shared" si="642"/>
        <v>0</v>
      </c>
      <c r="N1481" s="392">
        <f t="shared" si="642"/>
        <v>0</v>
      </c>
      <c r="O1481" s="392">
        <f t="shared" si="642"/>
        <v>0</v>
      </c>
      <c r="P1481" s="392">
        <f t="shared" si="642"/>
        <v>0</v>
      </c>
      <c r="Q1481" s="392">
        <f t="shared" si="642"/>
        <v>0</v>
      </c>
      <c r="R1481" s="392">
        <f t="shared" si="642"/>
        <v>0</v>
      </c>
      <c r="S1481" s="392">
        <f t="shared" si="642"/>
        <v>0</v>
      </c>
      <c r="T1481" s="388">
        <f t="shared" si="642"/>
        <v>0</v>
      </c>
      <c r="U1481" s="392">
        <f t="shared" si="642"/>
        <v>0</v>
      </c>
      <c r="V1481" s="393">
        <f t="shared" si="642"/>
        <v>0</v>
      </c>
      <c r="W1481" s="37">
        <f>W623</f>
        <v>0</v>
      </c>
      <c r="Y1481"/>
    </row>
    <row r="1482" spans="1:25" outlineLevel="1" x14ac:dyDescent="0.25">
      <c r="A1482" s="212"/>
      <c r="B1482" s="465"/>
      <c r="C1482" s="272"/>
      <c r="D1482" s="272"/>
      <c r="E1482" s="273"/>
      <c r="F1482" s="274" t="s">
        <v>69</v>
      </c>
      <c r="G1482" s="394">
        <f>G624</f>
        <v>0</v>
      </c>
      <c r="H1482" s="421">
        <f>G1482*(1-VLOOKUP($F1482,SHT,2,FALSE))+H624*(1-VLOOKUP($F1482,SHT,2,FALSE))</f>
        <v>0</v>
      </c>
      <c r="I1482" s="389">
        <f t="shared" ref="I1482:V1482" si="643">I624*(1-VLOOKUP($F1482,SHT,2,FALSE))</f>
        <v>0</v>
      </c>
      <c r="J1482" s="389">
        <f t="shared" si="643"/>
        <v>0</v>
      </c>
      <c r="K1482" s="390">
        <f t="shared" si="643"/>
        <v>0</v>
      </c>
      <c r="L1482" s="391">
        <f t="shared" si="643"/>
        <v>0</v>
      </c>
      <c r="M1482" s="396">
        <f t="shared" si="643"/>
        <v>0</v>
      </c>
      <c r="N1482" s="392">
        <f t="shared" si="643"/>
        <v>0</v>
      </c>
      <c r="O1482" s="392">
        <f t="shared" si="643"/>
        <v>0</v>
      </c>
      <c r="P1482" s="392">
        <f t="shared" si="643"/>
        <v>0</v>
      </c>
      <c r="Q1482" s="392">
        <f t="shared" si="643"/>
        <v>0</v>
      </c>
      <c r="R1482" s="392">
        <f t="shared" si="643"/>
        <v>0</v>
      </c>
      <c r="S1482" s="392">
        <f t="shared" si="643"/>
        <v>0</v>
      </c>
      <c r="T1482" s="388">
        <f t="shared" si="643"/>
        <v>0</v>
      </c>
      <c r="U1482" s="392">
        <f t="shared" si="643"/>
        <v>0</v>
      </c>
      <c r="V1482" s="393">
        <f t="shared" si="643"/>
        <v>0</v>
      </c>
      <c r="W1482" s="37">
        <f>W624</f>
        <v>0</v>
      </c>
      <c r="Y1482"/>
    </row>
    <row r="1483" spans="1:25" outlineLevel="1" x14ac:dyDescent="0.25">
      <c r="A1483" s="212"/>
      <c r="B1483" s="465"/>
      <c r="C1483" s="272"/>
      <c r="D1483" s="272"/>
      <c r="E1483" s="273"/>
      <c r="F1483" s="274" t="s">
        <v>70</v>
      </c>
      <c r="G1483" s="394">
        <f>G625</f>
        <v>0</v>
      </c>
      <c r="H1483" s="421">
        <f>G1483*(1-VLOOKUP($F1483,SHT,2,FALSE))+H625*(1-VLOOKUP($F1483,SHT,2,FALSE))</f>
        <v>0</v>
      </c>
      <c r="I1483" s="389">
        <f t="shared" ref="I1483:V1483" si="644">I625*(1-VLOOKUP($F1483,SHT,2,FALSE))</f>
        <v>0</v>
      </c>
      <c r="J1483" s="389">
        <f t="shared" si="644"/>
        <v>0</v>
      </c>
      <c r="K1483" s="390">
        <f t="shared" si="644"/>
        <v>0</v>
      </c>
      <c r="L1483" s="391">
        <f t="shared" si="644"/>
        <v>0</v>
      </c>
      <c r="M1483" s="396">
        <f t="shared" si="644"/>
        <v>0</v>
      </c>
      <c r="N1483" s="392">
        <f t="shared" si="644"/>
        <v>0</v>
      </c>
      <c r="O1483" s="392">
        <f t="shared" si="644"/>
        <v>0</v>
      </c>
      <c r="P1483" s="392">
        <f t="shared" si="644"/>
        <v>0</v>
      </c>
      <c r="Q1483" s="392">
        <f t="shared" si="644"/>
        <v>0</v>
      </c>
      <c r="R1483" s="392">
        <f t="shared" si="644"/>
        <v>0</v>
      </c>
      <c r="S1483" s="392">
        <f t="shared" si="644"/>
        <v>0</v>
      </c>
      <c r="T1483" s="388">
        <f t="shared" si="644"/>
        <v>0</v>
      </c>
      <c r="U1483" s="392">
        <f t="shared" si="644"/>
        <v>0</v>
      </c>
      <c r="V1483" s="393">
        <f t="shared" si="644"/>
        <v>0</v>
      </c>
      <c r="W1483" s="37">
        <f>W625</f>
        <v>0</v>
      </c>
      <c r="Y1483"/>
    </row>
    <row r="1484" spans="1:25" x14ac:dyDescent="0.25">
      <c r="A1484" s="212"/>
      <c r="B1484" s="465"/>
      <c r="C1484" s="272"/>
      <c r="D1484" s="272" t="s">
        <v>71</v>
      </c>
      <c r="E1484" s="273"/>
      <c r="F1484" s="273"/>
      <c r="G1484" s="367"/>
      <c r="H1484" s="368"/>
      <c r="I1484" s="369"/>
      <c r="J1484" s="369"/>
      <c r="K1484" s="370"/>
      <c r="L1484" s="363"/>
      <c r="M1484" s="364"/>
      <c r="N1484" s="364"/>
      <c r="O1484" s="364"/>
      <c r="P1484" s="364"/>
      <c r="Q1484" s="364"/>
      <c r="R1484" s="364"/>
      <c r="S1484" s="364"/>
      <c r="T1484" s="364"/>
      <c r="U1484" s="364"/>
      <c r="V1484" s="365"/>
      <c r="W1484" s="366"/>
      <c r="Y1484"/>
    </row>
    <row r="1485" spans="1:25" x14ac:dyDescent="0.25">
      <c r="A1485" s="212"/>
      <c r="B1485" s="465"/>
      <c r="C1485" s="272"/>
      <c r="D1485" s="272"/>
      <c r="E1485" s="273" t="s">
        <v>72</v>
      </c>
      <c r="F1485" s="273"/>
      <c r="G1485" s="367">
        <f t="shared" ref="G1485:W1485" si="645">SUBTOTAL(9,G1486:G1487)</f>
        <v>0</v>
      </c>
      <c r="H1485" s="368">
        <f t="shared" si="645"/>
        <v>0</v>
      </c>
      <c r="I1485" s="369">
        <f t="shared" si="645"/>
        <v>0</v>
      </c>
      <c r="J1485" s="369">
        <f t="shared" si="645"/>
        <v>0</v>
      </c>
      <c r="K1485" s="370">
        <f t="shared" si="645"/>
        <v>0</v>
      </c>
      <c r="L1485" s="364">
        <f t="shared" si="645"/>
        <v>0</v>
      </c>
      <c r="M1485" s="364">
        <f t="shared" si="645"/>
        <v>0</v>
      </c>
      <c r="N1485" s="364">
        <f t="shared" si="645"/>
        <v>0</v>
      </c>
      <c r="O1485" s="364">
        <f t="shared" si="645"/>
        <v>0</v>
      </c>
      <c r="P1485" s="364">
        <f t="shared" si="645"/>
        <v>0</v>
      </c>
      <c r="Q1485" s="364">
        <f t="shared" si="645"/>
        <v>0</v>
      </c>
      <c r="R1485" s="364">
        <f t="shared" si="645"/>
        <v>0</v>
      </c>
      <c r="S1485" s="364">
        <f t="shared" si="645"/>
        <v>0</v>
      </c>
      <c r="T1485" s="364">
        <f t="shared" si="645"/>
        <v>0</v>
      </c>
      <c r="U1485" s="364">
        <f t="shared" si="645"/>
        <v>0</v>
      </c>
      <c r="V1485" s="365">
        <f t="shared" si="645"/>
        <v>0</v>
      </c>
      <c r="W1485" s="366">
        <f t="shared" si="645"/>
        <v>0</v>
      </c>
      <c r="Y1485"/>
    </row>
    <row r="1486" spans="1:25" outlineLevel="1" x14ac:dyDescent="0.25">
      <c r="A1486" s="212"/>
      <c r="B1486" s="465"/>
      <c r="C1486" s="272"/>
      <c r="D1486" s="272"/>
      <c r="E1486" s="273"/>
      <c r="F1486" s="274" t="s">
        <v>73</v>
      </c>
      <c r="G1486" s="394">
        <f>G628</f>
        <v>0</v>
      </c>
      <c r="H1486" s="421">
        <f>G1486*(1-VLOOKUP($F1486,SHT,2,FALSE))+H628*(1-VLOOKUP($F1486,SHT,2,FALSE))</f>
        <v>0</v>
      </c>
      <c r="I1486" s="389">
        <f t="shared" ref="I1486:V1486" si="646">I628*(1-VLOOKUP($F1486,SHT,2,FALSE))</f>
        <v>0</v>
      </c>
      <c r="J1486" s="389">
        <f t="shared" si="646"/>
        <v>0</v>
      </c>
      <c r="K1486" s="390">
        <f t="shared" si="646"/>
        <v>0</v>
      </c>
      <c r="L1486" s="391">
        <f t="shared" si="646"/>
        <v>0</v>
      </c>
      <c r="M1486" s="396">
        <f t="shared" si="646"/>
        <v>0</v>
      </c>
      <c r="N1486" s="392">
        <f t="shared" si="646"/>
        <v>0</v>
      </c>
      <c r="O1486" s="392">
        <f t="shared" si="646"/>
        <v>0</v>
      </c>
      <c r="P1486" s="392">
        <f t="shared" si="646"/>
        <v>0</v>
      </c>
      <c r="Q1486" s="392">
        <f t="shared" si="646"/>
        <v>0</v>
      </c>
      <c r="R1486" s="392">
        <f t="shared" si="646"/>
        <v>0</v>
      </c>
      <c r="S1486" s="392">
        <f t="shared" si="646"/>
        <v>0</v>
      </c>
      <c r="T1486" s="388">
        <f t="shared" si="646"/>
        <v>0</v>
      </c>
      <c r="U1486" s="392">
        <f t="shared" si="646"/>
        <v>0</v>
      </c>
      <c r="V1486" s="393">
        <f t="shared" si="646"/>
        <v>0</v>
      </c>
      <c r="W1486" s="37">
        <f>W628</f>
        <v>0</v>
      </c>
      <c r="Y1486"/>
    </row>
    <row r="1487" spans="1:25" outlineLevel="1" x14ac:dyDescent="0.25">
      <c r="A1487" s="212"/>
      <c r="B1487" s="465"/>
      <c r="C1487" s="272"/>
      <c r="D1487" s="272"/>
      <c r="E1487" s="273"/>
      <c r="F1487" s="274" t="s">
        <v>74</v>
      </c>
      <c r="G1487" s="394">
        <f>G629</f>
        <v>0</v>
      </c>
      <c r="H1487" s="421">
        <f>G1487*(1-VLOOKUP($F1487,SHT,2,FALSE))+H629*(1-VLOOKUP($F1487,SHT,2,FALSE))</f>
        <v>0</v>
      </c>
      <c r="I1487" s="389">
        <f t="shared" ref="I1487:V1487" si="647">I629*(1-VLOOKUP($F1487,SHT,2,FALSE))</f>
        <v>0</v>
      </c>
      <c r="J1487" s="389">
        <f t="shared" si="647"/>
        <v>0</v>
      </c>
      <c r="K1487" s="390">
        <f t="shared" si="647"/>
        <v>0</v>
      </c>
      <c r="L1487" s="391">
        <f t="shared" si="647"/>
        <v>0</v>
      </c>
      <c r="M1487" s="396">
        <f t="shared" si="647"/>
        <v>0</v>
      </c>
      <c r="N1487" s="392">
        <f t="shared" si="647"/>
        <v>0</v>
      </c>
      <c r="O1487" s="392">
        <f t="shared" si="647"/>
        <v>0</v>
      </c>
      <c r="P1487" s="392">
        <f t="shared" si="647"/>
        <v>0</v>
      </c>
      <c r="Q1487" s="392">
        <f t="shared" si="647"/>
        <v>0</v>
      </c>
      <c r="R1487" s="392">
        <f t="shared" si="647"/>
        <v>0</v>
      </c>
      <c r="S1487" s="392">
        <f t="shared" si="647"/>
        <v>0</v>
      </c>
      <c r="T1487" s="388">
        <f t="shared" si="647"/>
        <v>0</v>
      </c>
      <c r="U1487" s="392">
        <f t="shared" si="647"/>
        <v>0</v>
      </c>
      <c r="V1487" s="393">
        <f t="shared" si="647"/>
        <v>0</v>
      </c>
      <c r="W1487" s="37">
        <f>W629</f>
        <v>0</v>
      </c>
      <c r="Y1487"/>
    </row>
    <row r="1488" spans="1:25" x14ac:dyDescent="0.25">
      <c r="A1488" s="212"/>
      <c r="B1488" s="465"/>
      <c r="C1488" s="272"/>
      <c r="D1488" s="272"/>
      <c r="E1488" s="273" t="s">
        <v>75</v>
      </c>
      <c r="F1488" s="273"/>
      <c r="G1488" s="367">
        <f t="shared" ref="G1488:W1488" si="648">SUBTOTAL(9,G1489:G1490)</f>
        <v>0</v>
      </c>
      <c r="H1488" s="368">
        <f t="shared" si="648"/>
        <v>0</v>
      </c>
      <c r="I1488" s="369">
        <f t="shared" si="648"/>
        <v>0</v>
      </c>
      <c r="J1488" s="369">
        <f t="shared" si="648"/>
        <v>0</v>
      </c>
      <c r="K1488" s="370">
        <f t="shared" si="648"/>
        <v>0</v>
      </c>
      <c r="L1488" s="364">
        <f t="shared" si="648"/>
        <v>0</v>
      </c>
      <c r="M1488" s="364">
        <f t="shared" si="648"/>
        <v>0</v>
      </c>
      <c r="N1488" s="364">
        <f t="shared" si="648"/>
        <v>0</v>
      </c>
      <c r="O1488" s="364">
        <f t="shared" si="648"/>
        <v>0</v>
      </c>
      <c r="P1488" s="364">
        <f t="shared" si="648"/>
        <v>0</v>
      </c>
      <c r="Q1488" s="364">
        <f t="shared" si="648"/>
        <v>0</v>
      </c>
      <c r="R1488" s="364">
        <f t="shared" si="648"/>
        <v>0</v>
      </c>
      <c r="S1488" s="364">
        <f t="shared" si="648"/>
        <v>0</v>
      </c>
      <c r="T1488" s="364">
        <f t="shared" si="648"/>
        <v>0</v>
      </c>
      <c r="U1488" s="364">
        <f t="shared" si="648"/>
        <v>0</v>
      </c>
      <c r="V1488" s="365">
        <f t="shared" si="648"/>
        <v>0</v>
      </c>
      <c r="W1488" s="366">
        <f t="shared" si="648"/>
        <v>0</v>
      </c>
      <c r="Y1488"/>
    </row>
    <row r="1489" spans="1:25" outlineLevel="1" x14ac:dyDescent="0.25">
      <c r="A1489" s="212"/>
      <c r="B1489" s="465"/>
      <c r="C1489" s="272"/>
      <c r="D1489" s="272"/>
      <c r="E1489" s="273"/>
      <c r="F1489" s="274" t="s">
        <v>76</v>
      </c>
      <c r="G1489" s="394">
        <f>G631</f>
        <v>0</v>
      </c>
      <c r="H1489" s="421">
        <f>G1489*(1-VLOOKUP($F1489,SHT,2,FALSE))+H631*(1-VLOOKUP($F1489,SHT,2,FALSE))</f>
        <v>0</v>
      </c>
      <c r="I1489" s="389">
        <f t="shared" ref="I1489:V1489" si="649">I631*(1-VLOOKUP($F1489,SHT,2,FALSE))</f>
        <v>0</v>
      </c>
      <c r="J1489" s="389">
        <f t="shared" si="649"/>
        <v>0</v>
      </c>
      <c r="K1489" s="390">
        <f t="shared" si="649"/>
        <v>0</v>
      </c>
      <c r="L1489" s="391">
        <f t="shared" si="649"/>
        <v>0</v>
      </c>
      <c r="M1489" s="396">
        <f t="shared" si="649"/>
        <v>0</v>
      </c>
      <c r="N1489" s="392">
        <f t="shared" si="649"/>
        <v>0</v>
      </c>
      <c r="O1489" s="392">
        <f t="shared" si="649"/>
        <v>0</v>
      </c>
      <c r="P1489" s="392">
        <f t="shared" si="649"/>
        <v>0</v>
      </c>
      <c r="Q1489" s="392">
        <f t="shared" si="649"/>
        <v>0</v>
      </c>
      <c r="R1489" s="392">
        <f t="shared" si="649"/>
        <v>0</v>
      </c>
      <c r="S1489" s="392">
        <f t="shared" si="649"/>
        <v>0</v>
      </c>
      <c r="T1489" s="388">
        <f t="shared" si="649"/>
        <v>0</v>
      </c>
      <c r="U1489" s="392">
        <f t="shared" si="649"/>
        <v>0</v>
      </c>
      <c r="V1489" s="393">
        <f t="shared" si="649"/>
        <v>0</v>
      </c>
      <c r="W1489" s="37">
        <f>W631</f>
        <v>0</v>
      </c>
      <c r="Y1489"/>
    </row>
    <row r="1490" spans="1:25" outlineLevel="1" x14ac:dyDescent="0.25">
      <c r="A1490" s="212"/>
      <c r="B1490" s="465"/>
      <c r="C1490" s="272"/>
      <c r="D1490" s="272"/>
      <c r="E1490" s="273"/>
      <c r="F1490" s="274" t="s">
        <v>77</v>
      </c>
      <c r="G1490" s="394">
        <f>G632</f>
        <v>0</v>
      </c>
      <c r="H1490" s="421">
        <f>G1490*(1-VLOOKUP($F1490,SHT,2,FALSE))+H632*(1-VLOOKUP($F1490,SHT,2,FALSE))</f>
        <v>0</v>
      </c>
      <c r="I1490" s="389">
        <f t="shared" ref="I1490:V1490" si="650">I632*(1-VLOOKUP($F1490,SHT,2,FALSE))</f>
        <v>0</v>
      </c>
      <c r="J1490" s="389">
        <f t="shared" si="650"/>
        <v>0</v>
      </c>
      <c r="K1490" s="390">
        <f t="shared" si="650"/>
        <v>0</v>
      </c>
      <c r="L1490" s="391">
        <f t="shared" si="650"/>
        <v>0</v>
      </c>
      <c r="M1490" s="396">
        <f t="shared" si="650"/>
        <v>0</v>
      </c>
      <c r="N1490" s="392">
        <f t="shared" si="650"/>
        <v>0</v>
      </c>
      <c r="O1490" s="392">
        <f t="shared" si="650"/>
        <v>0</v>
      </c>
      <c r="P1490" s="392">
        <f t="shared" si="650"/>
        <v>0</v>
      </c>
      <c r="Q1490" s="392">
        <f t="shared" si="650"/>
        <v>0</v>
      </c>
      <c r="R1490" s="392">
        <f t="shared" si="650"/>
        <v>0</v>
      </c>
      <c r="S1490" s="392">
        <f t="shared" si="650"/>
        <v>0</v>
      </c>
      <c r="T1490" s="388">
        <f t="shared" si="650"/>
        <v>0</v>
      </c>
      <c r="U1490" s="392">
        <f t="shared" si="650"/>
        <v>0</v>
      </c>
      <c r="V1490" s="393">
        <f t="shared" si="650"/>
        <v>0</v>
      </c>
      <c r="W1490" s="37">
        <f>W632</f>
        <v>0</v>
      </c>
      <c r="Y1490"/>
    </row>
    <row r="1491" spans="1:25" x14ac:dyDescent="0.25">
      <c r="A1491" s="212"/>
      <c r="B1491" s="465"/>
      <c r="C1491" s="272"/>
      <c r="D1491" s="272"/>
      <c r="E1491" s="273" t="s">
        <v>78</v>
      </c>
      <c r="F1491" s="273"/>
      <c r="G1491" s="367">
        <f t="shared" ref="G1491:W1491" si="651">SUBTOTAL(9,G1492:G1493)</f>
        <v>0</v>
      </c>
      <c r="H1491" s="368">
        <f t="shared" si="651"/>
        <v>0</v>
      </c>
      <c r="I1491" s="369">
        <f t="shared" si="651"/>
        <v>0</v>
      </c>
      <c r="J1491" s="369">
        <f t="shared" si="651"/>
        <v>0</v>
      </c>
      <c r="K1491" s="370">
        <f t="shared" si="651"/>
        <v>0</v>
      </c>
      <c r="L1491" s="364">
        <f t="shared" si="651"/>
        <v>0</v>
      </c>
      <c r="M1491" s="364">
        <f t="shared" si="651"/>
        <v>0</v>
      </c>
      <c r="N1491" s="364">
        <f t="shared" si="651"/>
        <v>0</v>
      </c>
      <c r="O1491" s="364">
        <f t="shared" si="651"/>
        <v>0</v>
      </c>
      <c r="P1491" s="364">
        <f t="shared" si="651"/>
        <v>0</v>
      </c>
      <c r="Q1491" s="364">
        <f t="shared" si="651"/>
        <v>0</v>
      </c>
      <c r="R1491" s="364">
        <f t="shared" si="651"/>
        <v>0</v>
      </c>
      <c r="S1491" s="364">
        <f t="shared" si="651"/>
        <v>0</v>
      </c>
      <c r="T1491" s="364">
        <f t="shared" si="651"/>
        <v>0</v>
      </c>
      <c r="U1491" s="364">
        <f t="shared" si="651"/>
        <v>0</v>
      </c>
      <c r="V1491" s="365">
        <f t="shared" si="651"/>
        <v>0</v>
      </c>
      <c r="W1491" s="366">
        <f t="shared" si="651"/>
        <v>0</v>
      </c>
      <c r="Y1491"/>
    </row>
    <row r="1492" spans="1:25" outlineLevel="1" x14ac:dyDescent="0.25">
      <c r="A1492" s="212"/>
      <c r="B1492" s="465"/>
      <c r="C1492" s="272"/>
      <c r="D1492" s="272"/>
      <c r="E1492" s="273"/>
      <c r="F1492" s="274" t="s">
        <v>79</v>
      </c>
      <c r="G1492" s="394">
        <f>G634</f>
        <v>0</v>
      </c>
      <c r="H1492" s="421">
        <f>G1492*(1-VLOOKUP($F1492,SHT,2,FALSE))+H634*(1-VLOOKUP($F1492,SHT,2,FALSE))</f>
        <v>0</v>
      </c>
      <c r="I1492" s="389">
        <f t="shared" ref="I1492:V1492" si="652">I634*(1-VLOOKUP($F1492,SHT,2,FALSE))</f>
        <v>0</v>
      </c>
      <c r="J1492" s="389">
        <f t="shared" si="652"/>
        <v>0</v>
      </c>
      <c r="K1492" s="390">
        <f t="shared" si="652"/>
        <v>0</v>
      </c>
      <c r="L1492" s="391">
        <f t="shared" si="652"/>
        <v>0</v>
      </c>
      <c r="M1492" s="396">
        <f t="shared" si="652"/>
        <v>0</v>
      </c>
      <c r="N1492" s="392">
        <f t="shared" si="652"/>
        <v>0</v>
      </c>
      <c r="O1492" s="392">
        <f t="shared" si="652"/>
        <v>0</v>
      </c>
      <c r="P1492" s="392">
        <f t="shared" si="652"/>
        <v>0</v>
      </c>
      <c r="Q1492" s="392">
        <f t="shared" si="652"/>
        <v>0</v>
      </c>
      <c r="R1492" s="392">
        <f t="shared" si="652"/>
        <v>0</v>
      </c>
      <c r="S1492" s="392">
        <f t="shared" si="652"/>
        <v>0</v>
      </c>
      <c r="T1492" s="388">
        <f t="shared" si="652"/>
        <v>0</v>
      </c>
      <c r="U1492" s="392">
        <f t="shared" si="652"/>
        <v>0</v>
      </c>
      <c r="V1492" s="393">
        <f t="shared" si="652"/>
        <v>0</v>
      </c>
      <c r="W1492" s="37">
        <f>W634</f>
        <v>0</v>
      </c>
      <c r="Y1492"/>
    </row>
    <row r="1493" spans="1:25" outlineLevel="1" x14ac:dyDescent="0.25">
      <c r="A1493" s="212"/>
      <c r="B1493" s="465"/>
      <c r="C1493" s="272"/>
      <c r="D1493" s="272"/>
      <c r="E1493" s="273"/>
      <c r="F1493" s="274" t="s">
        <v>80</v>
      </c>
      <c r="G1493" s="394">
        <f>G635</f>
        <v>0</v>
      </c>
      <c r="H1493" s="421">
        <f>G1493*(1-VLOOKUP($F1493,SHT,2,FALSE))+H635*(1-VLOOKUP($F1493,SHT,2,FALSE))</f>
        <v>0</v>
      </c>
      <c r="I1493" s="389">
        <f t="shared" ref="I1493:V1493" si="653">I635*(1-VLOOKUP($F1493,SHT,2,FALSE))</f>
        <v>0</v>
      </c>
      <c r="J1493" s="389">
        <f t="shared" si="653"/>
        <v>0</v>
      </c>
      <c r="K1493" s="390">
        <f t="shared" si="653"/>
        <v>0</v>
      </c>
      <c r="L1493" s="391">
        <f t="shared" si="653"/>
        <v>0</v>
      </c>
      <c r="M1493" s="396">
        <f t="shared" si="653"/>
        <v>0</v>
      </c>
      <c r="N1493" s="392">
        <f t="shared" si="653"/>
        <v>0</v>
      </c>
      <c r="O1493" s="392">
        <f t="shared" si="653"/>
        <v>0</v>
      </c>
      <c r="P1493" s="392">
        <f t="shared" si="653"/>
        <v>0</v>
      </c>
      <c r="Q1493" s="392">
        <f t="shared" si="653"/>
        <v>0</v>
      </c>
      <c r="R1493" s="392">
        <f t="shared" si="653"/>
        <v>0</v>
      </c>
      <c r="S1493" s="392">
        <f t="shared" si="653"/>
        <v>0</v>
      </c>
      <c r="T1493" s="388">
        <f t="shared" si="653"/>
        <v>0</v>
      </c>
      <c r="U1493" s="392">
        <f t="shared" si="653"/>
        <v>0</v>
      </c>
      <c r="V1493" s="393">
        <f t="shared" si="653"/>
        <v>0</v>
      </c>
      <c r="W1493" s="37">
        <f>W635</f>
        <v>0</v>
      </c>
      <c r="Y1493"/>
    </row>
    <row r="1494" spans="1:25" x14ac:dyDescent="0.25">
      <c r="A1494" s="212"/>
      <c r="B1494" s="465"/>
      <c r="C1494" s="272"/>
      <c r="D1494" s="272"/>
      <c r="E1494" s="273" t="s">
        <v>81</v>
      </c>
      <c r="F1494" s="273"/>
      <c r="G1494" s="367">
        <f t="shared" ref="G1494:W1494" si="654">SUBTOTAL(9,G1495:G1496)</f>
        <v>0</v>
      </c>
      <c r="H1494" s="368">
        <f t="shared" si="654"/>
        <v>0</v>
      </c>
      <c r="I1494" s="369">
        <f t="shared" si="654"/>
        <v>0</v>
      </c>
      <c r="J1494" s="369">
        <f t="shared" si="654"/>
        <v>0</v>
      </c>
      <c r="K1494" s="370">
        <f t="shared" si="654"/>
        <v>0</v>
      </c>
      <c r="L1494" s="364">
        <f t="shared" si="654"/>
        <v>0</v>
      </c>
      <c r="M1494" s="364">
        <f t="shared" si="654"/>
        <v>0</v>
      </c>
      <c r="N1494" s="364">
        <f t="shared" si="654"/>
        <v>0</v>
      </c>
      <c r="O1494" s="364">
        <f t="shared" si="654"/>
        <v>0</v>
      </c>
      <c r="P1494" s="364">
        <f t="shared" si="654"/>
        <v>0</v>
      </c>
      <c r="Q1494" s="364">
        <f t="shared" si="654"/>
        <v>0</v>
      </c>
      <c r="R1494" s="364">
        <f t="shared" si="654"/>
        <v>0</v>
      </c>
      <c r="S1494" s="364">
        <f t="shared" si="654"/>
        <v>0</v>
      </c>
      <c r="T1494" s="364">
        <f t="shared" si="654"/>
        <v>0</v>
      </c>
      <c r="U1494" s="364">
        <f t="shared" si="654"/>
        <v>0</v>
      </c>
      <c r="V1494" s="365">
        <f t="shared" si="654"/>
        <v>0</v>
      </c>
      <c r="W1494" s="366">
        <f t="shared" si="654"/>
        <v>0</v>
      </c>
      <c r="Y1494"/>
    </row>
    <row r="1495" spans="1:25" outlineLevel="1" x14ac:dyDescent="0.25">
      <c r="A1495" s="212"/>
      <c r="B1495" s="465"/>
      <c r="C1495" s="272"/>
      <c r="D1495" s="272"/>
      <c r="E1495" s="273"/>
      <c r="F1495" s="274" t="s">
        <v>82</v>
      </c>
      <c r="G1495" s="394">
        <f>G637</f>
        <v>0</v>
      </c>
      <c r="H1495" s="421">
        <f>G1495*(1-VLOOKUP($F1495,SHT,2,FALSE))+H637*(1-VLOOKUP($F1495,SHT,2,FALSE))</f>
        <v>0</v>
      </c>
      <c r="I1495" s="389">
        <f t="shared" ref="I1495:V1495" si="655">I637*(1-VLOOKUP($F1495,SHT,2,FALSE))</f>
        <v>0</v>
      </c>
      <c r="J1495" s="389">
        <f t="shared" si="655"/>
        <v>0</v>
      </c>
      <c r="K1495" s="390">
        <f t="shared" si="655"/>
        <v>0</v>
      </c>
      <c r="L1495" s="391">
        <f t="shared" si="655"/>
        <v>0</v>
      </c>
      <c r="M1495" s="396">
        <f t="shared" si="655"/>
        <v>0</v>
      </c>
      <c r="N1495" s="392">
        <f t="shared" si="655"/>
        <v>0</v>
      </c>
      <c r="O1495" s="392">
        <f t="shared" si="655"/>
        <v>0</v>
      </c>
      <c r="P1495" s="392">
        <f t="shared" si="655"/>
        <v>0</v>
      </c>
      <c r="Q1495" s="392">
        <f t="shared" si="655"/>
        <v>0</v>
      </c>
      <c r="R1495" s="392">
        <f t="shared" si="655"/>
        <v>0</v>
      </c>
      <c r="S1495" s="392">
        <f t="shared" si="655"/>
        <v>0</v>
      </c>
      <c r="T1495" s="388">
        <f t="shared" si="655"/>
        <v>0</v>
      </c>
      <c r="U1495" s="392">
        <f t="shared" si="655"/>
        <v>0</v>
      </c>
      <c r="V1495" s="393">
        <f t="shared" si="655"/>
        <v>0</v>
      </c>
      <c r="W1495" s="37">
        <f>W637</f>
        <v>0</v>
      </c>
      <c r="Y1495"/>
    </row>
    <row r="1496" spans="1:25" outlineLevel="1" x14ac:dyDescent="0.25">
      <c r="A1496" s="212"/>
      <c r="B1496" s="465"/>
      <c r="C1496" s="272"/>
      <c r="D1496" s="272"/>
      <c r="E1496" s="273"/>
      <c r="F1496" s="274" t="s">
        <v>83</v>
      </c>
      <c r="G1496" s="394">
        <f>G638</f>
        <v>0</v>
      </c>
      <c r="H1496" s="421">
        <f>G1496*(1-VLOOKUP($F1496,SHT,2,FALSE))+H638*(1-VLOOKUP($F1496,SHT,2,FALSE))</f>
        <v>0</v>
      </c>
      <c r="I1496" s="389">
        <f t="shared" ref="I1496:V1496" si="656">I638*(1-VLOOKUP($F1496,SHT,2,FALSE))</f>
        <v>0</v>
      </c>
      <c r="J1496" s="389">
        <f t="shared" si="656"/>
        <v>0</v>
      </c>
      <c r="K1496" s="390">
        <f t="shared" si="656"/>
        <v>0</v>
      </c>
      <c r="L1496" s="391">
        <f t="shared" si="656"/>
        <v>0</v>
      </c>
      <c r="M1496" s="396">
        <f t="shared" si="656"/>
        <v>0</v>
      </c>
      <c r="N1496" s="392">
        <f t="shared" si="656"/>
        <v>0</v>
      </c>
      <c r="O1496" s="392">
        <f t="shared" si="656"/>
        <v>0</v>
      </c>
      <c r="P1496" s="392">
        <f t="shared" si="656"/>
        <v>0</v>
      </c>
      <c r="Q1496" s="392">
        <f t="shared" si="656"/>
        <v>0</v>
      </c>
      <c r="R1496" s="392">
        <f t="shared" si="656"/>
        <v>0</v>
      </c>
      <c r="S1496" s="392">
        <f t="shared" si="656"/>
        <v>0</v>
      </c>
      <c r="T1496" s="388">
        <f t="shared" si="656"/>
        <v>0</v>
      </c>
      <c r="U1496" s="392">
        <f t="shared" si="656"/>
        <v>0</v>
      </c>
      <c r="V1496" s="393">
        <f t="shared" si="656"/>
        <v>0</v>
      </c>
      <c r="W1496" s="37">
        <f>W638</f>
        <v>0</v>
      </c>
      <c r="Y1496"/>
    </row>
    <row r="1497" spans="1:25" x14ac:dyDescent="0.25">
      <c r="A1497" s="212"/>
      <c r="B1497" s="465"/>
      <c r="C1497" s="272"/>
      <c r="D1497" s="272"/>
      <c r="E1497" s="273" t="s">
        <v>84</v>
      </c>
      <c r="F1497" s="273"/>
      <c r="G1497" s="367">
        <f t="shared" ref="G1497:W1497" si="657">SUBTOTAL(9,G1498:G1499)</f>
        <v>0</v>
      </c>
      <c r="H1497" s="368">
        <f t="shared" si="657"/>
        <v>0</v>
      </c>
      <c r="I1497" s="369">
        <f t="shared" si="657"/>
        <v>0</v>
      </c>
      <c r="J1497" s="369">
        <f t="shared" si="657"/>
        <v>0</v>
      </c>
      <c r="K1497" s="370">
        <f t="shared" si="657"/>
        <v>0</v>
      </c>
      <c r="L1497" s="364">
        <f t="shared" si="657"/>
        <v>0</v>
      </c>
      <c r="M1497" s="364">
        <f t="shared" si="657"/>
        <v>0</v>
      </c>
      <c r="N1497" s="364">
        <f t="shared" si="657"/>
        <v>0</v>
      </c>
      <c r="O1497" s="364">
        <f t="shared" si="657"/>
        <v>0</v>
      </c>
      <c r="P1497" s="364">
        <f t="shared" si="657"/>
        <v>0</v>
      </c>
      <c r="Q1497" s="364">
        <f t="shared" si="657"/>
        <v>0</v>
      </c>
      <c r="R1497" s="364">
        <f t="shared" si="657"/>
        <v>0</v>
      </c>
      <c r="S1497" s="364">
        <f t="shared" si="657"/>
        <v>0</v>
      </c>
      <c r="T1497" s="364">
        <f t="shared" si="657"/>
        <v>0</v>
      </c>
      <c r="U1497" s="364">
        <f t="shared" si="657"/>
        <v>0</v>
      </c>
      <c r="V1497" s="365">
        <f t="shared" si="657"/>
        <v>0</v>
      </c>
      <c r="W1497" s="366">
        <f t="shared" si="657"/>
        <v>0</v>
      </c>
      <c r="Y1497"/>
    </row>
    <row r="1498" spans="1:25" outlineLevel="1" x14ac:dyDescent="0.25">
      <c r="A1498" s="212"/>
      <c r="B1498" s="465"/>
      <c r="C1498" s="272"/>
      <c r="D1498" s="272"/>
      <c r="E1498" s="273"/>
      <c r="F1498" s="274" t="s">
        <v>85</v>
      </c>
      <c r="G1498" s="394">
        <f>G640</f>
        <v>0</v>
      </c>
      <c r="H1498" s="421">
        <f>G1498*(1-VLOOKUP($F1498,SHT,2,FALSE))+H640*(1-VLOOKUP($F1498,SHT,2,FALSE))</f>
        <v>0</v>
      </c>
      <c r="I1498" s="389">
        <f t="shared" ref="I1498:V1498" si="658">I640*(1-VLOOKUP($F1498,SHT,2,FALSE))</f>
        <v>0</v>
      </c>
      <c r="J1498" s="389">
        <f t="shared" si="658"/>
        <v>0</v>
      </c>
      <c r="K1498" s="390">
        <f t="shared" si="658"/>
        <v>0</v>
      </c>
      <c r="L1498" s="391">
        <f t="shared" si="658"/>
        <v>0</v>
      </c>
      <c r="M1498" s="396">
        <f t="shared" si="658"/>
        <v>0</v>
      </c>
      <c r="N1498" s="392">
        <f t="shared" si="658"/>
        <v>0</v>
      </c>
      <c r="O1498" s="392">
        <f t="shared" si="658"/>
        <v>0</v>
      </c>
      <c r="P1498" s="392">
        <f t="shared" si="658"/>
        <v>0</v>
      </c>
      <c r="Q1498" s="392">
        <f t="shared" si="658"/>
        <v>0</v>
      </c>
      <c r="R1498" s="392">
        <f t="shared" si="658"/>
        <v>0</v>
      </c>
      <c r="S1498" s="392">
        <f t="shared" si="658"/>
        <v>0</v>
      </c>
      <c r="T1498" s="388">
        <f t="shared" si="658"/>
        <v>0</v>
      </c>
      <c r="U1498" s="392">
        <f t="shared" si="658"/>
        <v>0</v>
      </c>
      <c r="V1498" s="393">
        <f t="shared" si="658"/>
        <v>0</v>
      </c>
      <c r="W1498" s="37">
        <f>W640</f>
        <v>0</v>
      </c>
      <c r="Y1498"/>
    </row>
    <row r="1499" spans="1:25" outlineLevel="1" x14ac:dyDescent="0.25">
      <c r="A1499" s="212"/>
      <c r="B1499" s="465"/>
      <c r="C1499" s="272"/>
      <c r="D1499" s="272"/>
      <c r="E1499" s="273"/>
      <c r="F1499" s="274" t="s">
        <v>86</v>
      </c>
      <c r="G1499" s="394">
        <f>G641</f>
        <v>0</v>
      </c>
      <c r="H1499" s="421">
        <f>G1499*(1-VLOOKUP($F1499,SHT,2,FALSE))+H641*(1-VLOOKUP($F1499,SHT,2,FALSE))</f>
        <v>0</v>
      </c>
      <c r="I1499" s="389">
        <f t="shared" ref="I1499:V1499" si="659">I641*(1-VLOOKUP($F1499,SHT,2,FALSE))</f>
        <v>0</v>
      </c>
      <c r="J1499" s="389">
        <f t="shared" si="659"/>
        <v>0</v>
      </c>
      <c r="K1499" s="390">
        <f t="shared" si="659"/>
        <v>0</v>
      </c>
      <c r="L1499" s="391">
        <f t="shared" si="659"/>
        <v>0</v>
      </c>
      <c r="M1499" s="396">
        <f t="shared" si="659"/>
        <v>0</v>
      </c>
      <c r="N1499" s="392">
        <f t="shared" si="659"/>
        <v>0</v>
      </c>
      <c r="O1499" s="392">
        <f t="shared" si="659"/>
        <v>0</v>
      </c>
      <c r="P1499" s="392">
        <f t="shared" si="659"/>
        <v>0</v>
      </c>
      <c r="Q1499" s="392">
        <f t="shared" si="659"/>
        <v>0</v>
      </c>
      <c r="R1499" s="392">
        <f t="shared" si="659"/>
        <v>0</v>
      </c>
      <c r="S1499" s="392">
        <f t="shared" si="659"/>
        <v>0</v>
      </c>
      <c r="T1499" s="388">
        <f t="shared" si="659"/>
        <v>0</v>
      </c>
      <c r="U1499" s="392">
        <f t="shared" si="659"/>
        <v>0</v>
      </c>
      <c r="V1499" s="393">
        <f t="shared" si="659"/>
        <v>0</v>
      </c>
      <c r="W1499" s="37">
        <f>W641</f>
        <v>0</v>
      </c>
      <c r="Y1499"/>
    </row>
    <row r="1500" spans="1:25" x14ac:dyDescent="0.25">
      <c r="A1500" s="212"/>
      <c r="B1500" s="465"/>
      <c r="C1500" s="272"/>
      <c r="D1500" s="272"/>
      <c r="E1500" s="273" t="s">
        <v>87</v>
      </c>
      <c r="F1500" s="273"/>
      <c r="G1500" s="367">
        <f t="shared" ref="G1500:W1500" si="660">SUBTOTAL(9,G1501:G1502)</f>
        <v>0</v>
      </c>
      <c r="H1500" s="368">
        <f t="shared" si="660"/>
        <v>0</v>
      </c>
      <c r="I1500" s="369">
        <f t="shared" si="660"/>
        <v>0</v>
      </c>
      <c r="J1500" s="369">
        <f t="shared" si="660"/>
        <v>0</v>
      </c>
      <c r="K1500" s="370">
        <f t="shared" si="660"/>
        <v>0</v>
      </c>
      <c r="L1500" s="364">
        <f t="shared" si="660"/>
        <v>0</v>
      </c>
      <c r="M1500" s="364">
        <f t="shared" si="660"/>
        <v>0</v>
      </c>
      <c r="N1500" s="364">
        <f t="shared" si="660"/>
        <v>0</v>
      </c>
      <c r="O1500" s="364">
        <f t="shared" si="660"/>
        <v>0</v>
      </c>
      <c r="P1500" s="364">
        <f t="shared" si="660"/>
        <v>0</v>
      </c>
      <c r="Q1500" s="364">
        <f t="shared" si="660"/>
        <v>0</v>
      </c>
      <c r="R1500" s="364">
        <f t="shared" si="660"/>
        <v>0</v>
      </c>
      <c r="S1500" s="364">
        <f t="shared" si="660"/>
        <v>0</v>
      </c>
      <c r="T1500" s="364">
        <f t="shared" si="660"/>
        <v>0</v>
      </c>
      <c r="U1500" s="364">
        <f t="shared" si="660"/>
        <v>0</v>
      </c>
      <c r="V1500" s="365">
        <f t="shared" si="660"/>
        <v>0</v>
      </c>
      <c r="W1500" s="366">
        <f t="shared" si="660"/>
        <v>0</v>
      </c>
      <c r="Y1500"/>
    </row>
    <row r="1501" spans="1:25" outlineLevel="1" x14ac:dyDescent="0.25">
      <c r="A1501" s="212"/>
      <c r="B1501" s="465"/>
      <c r="C1501" s="272"/>
      <c r="D1501" s="272"/>
      <c r="E1501" s="273"/>
      <c r="F1501" s="274" t="s">
        <v>88</v>
      </c>
      <c r="G1501" s="394">
        <f>G643</f>
        <v>0</v>
      </c>
      <c r="H1501" s="421">
        <f>G1501*(1-VLOOKUP($F1501,SHT,2,FALSE))+H643*(1-VLOOKUP($F1501,SHT,2,FALSE))</f>
        <v>0</v>
      </c>
      <c r="I1501" s="389">
        <f t="shared" ref="I1501:V1501" si="661">I643*(1-VLOOKUP($F1501,SHT,2,FALSE))</f>
        <v>0</v>
      </c>
      <c r="J1501" s="389">
        <f t="shared" si="661"/>
        <v>0</v>
      </c>
      <c r="K1501" s="390">
        <f t="shared" si="661"/>
        <v>0</v>
      </c>
      <c r="L1501" s="391">
        <f t="shared" si="661"/>
        <v>0</v>
      </c>
      <c r="M1501" s="396">
        <f t="shared" si="661"/>
        <v>0</v>
      </c>
      <c r="N1501" s="392">
        <f t="shared" si="661"/>
        <v>0</v>
      </c>
      <c r="O1501" s="392">
        <f t="shared" si="661"/>
        <v>0</v>
      </c>
      <c r="P1501" s="392">
        <f t="shared" si="661"/>
        <v>0</v>
      </c>
      <c r="Q1501" s="392">
        <f t="shared" si="661"/>
        <v>0</v>
      </c>
      <c r="R1501" s="392">
        <f t="shared" si="661"/>
        <v>0</v>
      </c>
      <c r="S1501" s="392">
        <f t="shared" si="661"/>
        <v>0</v>
      </c>
      <c r="T1501" s="388">
        <f t="shared" si="661"/>
        <v>0</v>
      </c>
      <c r="U1501" s="392">
        <f t="shared" si="661"/>
        <v>0</v>
      </c>
      <c r="V1501" s="393">
        <f t="shared" si="661"/>
        <v>0</v>
      </c>
      <c r="W1501" s="37">
        <f>W643</f>
        <v>0</v>
      </c>
      <c r="Y1501"/>
    </row>
    <row r="1502" spans="1:25" outlineLevel="1" x14ac:dyDescent="0.25">
      <c r="A1502" s="212"/>
      <c r="B1502" s="465"/>
      <c r="C1502" s="272"/>
      <c r="D1502" s="272"/>
      <c r="E1502" s="273"/>
      <c r="F1502" s="274" t="s">
        <v>89</v>
      </c>
      <c r="G1502" s="394">
        <f>G644</f>
        <v>0</v>
      </c>
      <c r="H1502" s="421">
        <f>G1502*(1-VLOOKUP($F1502,SHT,2,FALSE))+H644*(1-VLOOKUP($F1502,SHT,2,FALSE))</f>
        <v>0</v>
      </c>
      <c r="I1502" s="389">
        <f t="shared" ref="I1502:V1502" si="662">I644*(1-VLOOKUP($F1502,SHT,2,FALSE))</f>
        <v>0</v>
      </c>
      <c r="J1502" s="389">
        <f t="shared" si="662"/>
        <v>0</v>
      </c>
      <c r="K1502" s="390">
        <f t="shared" si="662"/>
        <v>0</v>
      </c>
      <c r="L1502" s="391">
        <f t="shared" si="662"/>
        <v>0</v>
      </c>
      <c r="M1502" s="396">
        <f t="shared" si="662"/>
        <v>0</v>
      </c>
      <c r="N1502" s="392">
        <f t="shared" si="662"/>
        <v>0</v>
      </c>
      <c r="O1502" s="392">
        <f t="shared" si="662"/>
        <v>0</v>
      </c>
      <c r="P1502" s="392">
        <f t="shared" si="662"/>
        <v>0</v>
      </c>
      <c r="Q1502" s="392">
        <f t="shared" si="662"/>
        <v>0</v>
      </c>
      <c r="R1502" s="392">
        <f t="shared" si="662"/>
        <v>0</v>
      </c>
      <c r="S1502" s="392">
        <f t="shared" si="662"/>
        <v>0</v>
      </c>
      <c r="T1502" s="388">
        <f t="shared" si="662"/>
        <v>0</v>
      </c>
      <c r="U1502" s="392">
        <f t="shared" si="662"/>
        <v>0</v>
      </c>
      <c r="V1502" s="393">
        <f t="shared" si="662"/>
        <v>0</v>
      </c>
      <c r="W1502" s="37">
        <f>W644</f>
        <v>0</v>
      </c>
      <c r="Y1502"/>
    </row>
    <row r="1503" spans="1:25" x14ac:dyDescent="0.25">
      <c r="A1503" s="212"/>
      <c r="B1503" s="465"/>
      <c r="C1503" s="272"/>
      <c r="D1503" s="272" t="s">
        <v>90</v>
      </c>
      <c r="E1503" s="273"/>
      <c r="F1503" s="273"/>
      <c r="G1503" s="367">
        <f>SUBTOTAL(9,G1504:G1506)</f>
        <v>0</v>
      </c>
      <c r="H1503" s="368"/>
      <c r="I1503" s="369"/>
      <c r="J1503" s="369"/>
      <c r="K1503" s="370">
        <f t="shared" ref="K1503:W1503" si="663">SUBTOTAL(9,K1504:K1506)</f>
        <v>0</v>
      </c>
      <c r="L1503" s="364">
        <f t="shared" si="663"/>
        <v>0</v>
      </c>
      <c r="M1503" s="364">
        <f t="shared" si="663"/>
        <v>0</v>
      </c>
      <c r="N1503" s="364">
        <f t="shared" si="663"/>
        <v>0</v>
      </c>
      <c r="O1503" s="364">
        <f t="shared" si="663"/>
        <v>0</v>
      </c>
      <c r="P1503" s="364">
        <f t="shared" si="663"/>
        <v>0</v>
      </c>
      <c r="Q1503" s="364">
        <f t="shared" si="663"/>
        <v>0</v>
      </c>
      <c r="R1503" s="364">
        <f t="shared" si="663"/>
        <v>0</v>
      </c>
      <c r="S1503" s="364">
        <f t="shared" si="663"/>
        <v>0</v>
      </c>
      <c r="T1503" s="364">
        <f t="shared" si="663"/>
        <v>0</v>
      </c>
      <c r="U1503" s="364">
        <f t="shared" si="663"/>
        <v>0</v>
      </c>
      <c r="V1503" s="364">
        <f t="shared" si="663"/>
        <v>0</v>
      </c>
      <c r="W1503" s="366">
        <f t="shared" si="663"/>
        <v>0</v>
      </c>
      <c r="Y1503"/>
    </row>
    <row r="1504" spans="1:25" outlineLevel="1" x14ac:dyDescent="0.25">
      <c r="A1504" s="212"/>
      <c r="B1504" s="465"/>
      <c r="C1504" s="272"/>
      <c r="D1504" s="272"/>
      <c r="E1504" s="273"/>
      <c r="F1504" s="274" t="s">
        <v>91</v>
      </c>
      <c r="G1504" s="394">
        <f>G646</f>
        <v>0</v>
      </c>
      <c r="H1504" s="368"/>
      <c r="I1504" s="369"/>
      <c r="J1504" s="369"/>
      <c r="K1504" s="390">
        <f>($G1504+SUM($H646:K646))*VLOOKUP($F1504,EIT,2,FALSE)</f>
        <v>0</v>
      </c>
      <c r="L1504" s="391">
        <f t="shared" ref="L1504:V1504" si="664">L646*VLOOKUP($F1504,EIT,2,FALSE)</f>
        <v>0</v>
      </c>
      <c r="M1504" s="396">
        <f t="shared" si="664"/>
        <v>0</v>
      </c>
      <c r="N1504" s="392">
        <f t="shared" si="664"/>
        <v>0</v>
      </c>
      <c r="O1504" s="388">
        <f t="shared" si="664"/>
        <v>0</v>
      </c>
      <c r="P1504" s="396">
        <f t="shared" si="664"/>
        <v>0</v>
      </c>
      <c r="Q1504" s="392">
        <f t="shared" si="664"/>
        <v>0</v>
      </c>
      <c r="R1504" s="392">
        <f t="shared" si="664"/>
        <v>0</v>
      </c>
      <c r="S1504" s="392">
        <f t="shared" si="664"/>
        <v>0</v>
      </c>
      <c r="T1504" s="388">
        <f t="shared" si="664"/>
        <v>0</v>
      </c>
      <c r="U1504" s="392">
        <f t="shared" si="664"/>
        <v>0</v>
      </c>
      <c r="V1504" s="393">
        <f t="shared" si="664"/>
        <v>0</v>
      </c>
      <c r="W1504" s="37">
        <f>W646</f>
        <v>0</v>
      </c>
      <c r="Y1504"/>
    </row>
    <row r="1505" spans="1:25" outlineLevel="1" x14ac:dyDescent="0.25">
      <c r="A1505" s="212"/>
      <c r="B1505" s="465"/>
      <c r="C1505" s="272"/>
      <c r="D1505" s="272"/>
      <c r="E1505" s="273"/>
      <c r="F1505" s="274" t="s">
        <v>92</v>
      </c>
      <c r="G1505" s="394">
        <f>G647</f>
        <v>0</v>
      </c>
      <c r="H1505" s="368"/>
      <c r="I1505" s="369"/>
      <c r="J1505" s="369"/>
      <c r="K1505" s="370"/>
      <c r="L1505" s="391">
        <f>($G1505+SUM($H647:L647))*VLOOKUP($F1505,EIT,3,FALSE)</f>
        <v>0</v>
      </c>
      <c r="M1505" s="396">
        <f>($G1505+SUM($H647:$L647))*VLOOKUP($F1505,EIT,4,FALSE)+$M647*(VLOOKUP($F1505,EIT,3,FALSE)+VLOOKUP($F1505,EIT,4,FALSE))</f>
        <v>0</v>
      </c>
      <c r="N1505" s="392">
        <f>($G1505+SUM($H647:$M647))*VLOOKUP($F1505,EIT,5,FALSE)+$N647*(VLOOKUP($F1505,EIT,3,FALSE)+VLOOKUP($F1505,EIT,4,FALSE)+VLOOKUP($F1505,EIT,5,FALSE))</f>
        <v>0</v>
      </c>
      <c r="O1505" s="388">
        <f t="shared" ref="O1505:V1505" si="665">O647*(VLOOKUP($F1505,EIT,3,FALSE)+VLOOKUP($F1505,EIT,4,FALSE)+VLOOKUP($F1505,EIT,5,FALSE))</f>
        <v>0</v>
      </c>
      <c r="P1505" s="396">
        <f t="shared" si="665"/>
        <v>0</v>
      </c>
      <c r="Q1505" s="392">
        <f t="shared" si="665"/>
        <v>0</v>
      </c>
      <c r="R1505" s="392">
        <f t="shared" si="665"/>
        <v>0</v>
      </c>
      <c r="S1505" s="392">
        <f t="shared" si="665"/>
        <v>0</v>
      </c>
      <c r="T1505" s="388">
        <f t="shared" si="665"/>
        <v>0</v>
      </c>
      <c r="U1505" s="392">
        <f t="shared" si="665"/>
        <v>0</v>
      </c>
      <c r="V1505" s="393">
        <f t="shared" si="665"/>
        <v>0</v>
      </c>
      <c r="W1505" s="37">
        <f>W647</f>
        <v>0</v>
      </c>
      <c r="Y1505"/>
    </row>
    <row r="1506" spans="1:25" outlineLevel="1" x14ac:dyDescent="0.25">
      <c r="A1506" s="212"/>
      <c r="B1506" s="465"/>
      <c r="C1506" s="272"/>
      <c r="D1506" s="272"/>
      <c r="E1506" s="273"/>
      <c r="F1506" s="274" t="s">
        <v>93</v>
      </c>
      <c r="G1506" s="394">
        <f>G648</f>
        <v>0</v>
      </c>
      <c r="H1506" s="368"/>
      <c r="I1506" s="369"/>
      <c r="J1506" s="369"/>
      <c r="K1506" s="370"/>
      <c r="L1506" s="363"/>
      <c r="M1506" s="364"/>
      <c r="N1506" s="364"/>
      <c r="O1506" s="364"/>
      <c r="P1506" s="364"/>
      <c r="Q1506" s="364"/>
      <c r="R1506" s="364"/>
      <c r="S1506" s="364"/>
      <c r="T1506" s="364"/>
      <c r="U1506" s="364"/>
      <c r="V1506" s="365"/>
      <c r="W1506" s="37">
        <f>W648</f>
        <v>0</v>
      </c>
      <c r="Y1506"/>
    </row>
    <row r="1507" spans="1:25" x14ac:dyDescent="0.25">
      <c r="A1507" s="212"/>
      <c r="B1507" s="465"/>
      <c r="C1507" s="275"/>
      <c r="D1507" s="272" t="s">
        <v>94</v>
      </c>
      <c r="E1507" s="273"/>
      <c r="F1507" s="273"/>
      <c r="G1507" s="367">
        <f>SUBTOTAL(9,G1508:G1509)</f>
        <v>0</v>
      </c>
      <c r="H1507" s="368"/>
      <c r="I1507" s="369"/>
      <c r="J1507" s="369"/>
      <c r="K1507" s="370"/>
      <c r="L1507" s="363"/>
      <c r="M1507" s="364"/>
      <c r="N1507" s="364"/>
      <c r="O1507" s="364"/>
      <c r="P1507" s="364"/>
      <c r="Q1507" s="364"/>
      <c r="R1507" s="364"/>
      <c r="S1507" s="364"/>
      <c r="T1507" s="364"/>
      <c r="U1507" s="364"/>
      <c r="V1507" s="365"/>
      <c r="W1507" s="515"/>
      <c r="Y1507"/>
    </row>
    <row r="1508" spans="1:25" outlineLevel="1" x14ac:dyDescent="0.25">
      <c r="A1508" s="212"/>
      <c r="B1508" s="465"/>
      <c r="C1508" s="272"/>
      <c r="D1508" s="272"/>
      <c r="E1508" s="273"/>
      <c r="F1508" s="274" t="s">
        <v>95</v>
      </c>
      <c r="G1508" s="394">
        <f>G650</f>
        <v>0</v>
      </c>
      <c r="H1508" s="368"/>
      <c r="I1508" s="369"/>
      <c r="J1508" s="369"/>
      <c r="K1508" s="370"/>
      <c r="L1508" s="363"/>
      <c r="M1508" s="364"/>
      <c r="N1508" s="364"/>
      <c r="O1508" s="364"/>
      <c r="P1508" s="364"/>
      <c r="Q1508" s="364"/>
      <c r="R1508" s="364"/>
      <c r="S1508" s="364"/>
      <c r="T1508" s="364"/>
      <c r="U1508" s="364"/>
      <c r="V1508" s="365"/>
      <c r="W1508" s="40"/>
      <c r="Y1508"/>
    </row>
    <row r="1509" spans="1:25" outlineLevel="1" x14ac:dyDescent="0.25">
      <c r="A1509" s="212"/>
      <c r="B1509" s="465"/>
      <c r="C1509" s="272"/>
      <c r="D1509" s="272"/>
      <c r="E1509" s="273"/>
      <c r="F1509" s="274" t="s">
        <v>96</v>
      </c>
      <c r="G1509" s="394">
        <f>G651</f>
        <v>0</v>
      </c>
      <c r="H1509" s="368"/>
      <c r="I1509" s="369"/>
      <c r="J1509" s="369"/>
      <c r="K1509" s="370"/>
      <c r="L1509" s="363"/>
      <c r="M1509" s="364"/>
      <c r="N1509" s="364"/>
      <c r="O1509" s="364"/>
      <c r="P1509" s="364"/>
      <c r="Q1509" s="364"/>
      <c r="R1509" s="364"/>
      <c r="S1509" s="364"/>
      <c r="T1509" s="364"/>
      <c r="U1509" s="364"/>
      <c r="V1509" s="365"/>
      <c r="W1509" s="40"/>
      <c r="Y1509"/>
    </row>
    <row r="1510" spans="1:25" x14ac:dyDescent="0.25">
      <c r="A1510" s="212"/>
      <c r="B1510" s="295"/>
      <c r="C1510" s="272" t="s">
        <v>322</v>
      </c>
      <c r="D1510" s="273"/>
      <c r="E1510" s="273"/>
      <c r="F1510" s="273"/>
      <c r="G1510" s="40"/>
      <c r="H1510" s="33"/>
      <c r="I1510" s="33"/>
      <c r="J1510" s="33"/>
      <c r="K1510" s="35"/>
      <c r="L1510" s="34"/>
      <c r="M1510" s="33"/>
      <c r="N1510" s="33"/>
      <c r="O1510" s="33"/>
      <c r="P1510" s="33"/>
      <c r="Q1510" s="33"/>
      <c r="R1510" s="33"/>
      <c r="S1510" s="33"/>
      <c r="T1510" s="33"/>
      <c r="U1510" s="33"/>
      <c r="V1510" s="35"/>
      <c r="W1510" s="35"/>
      <c r="Y1510"/>
    </row>
    <row r="1511" spans="1:25" x14ac:dyDescent="0.25">
      <c r="A1511" s="212"/>
      <c r="B1511" s="465"/>
      <c r="C1511" s="272"/>
      <c r="D1511" s="276" t="s">
        <v>20</v>
      </c>
      <c r="E1511" s="273"/>
      <c r="F1511" s="273"/>
      <c r="G1511" s="367"/>
      <c r="H1511" s="368"/>
      <c r="I1511" s="369"/>
      <c r="J1511" s="369"/>
      <c r="K1511" s="370"/>
      <c r="L1511" s="363"/>
      <c r="M1511" s="364"/>
      <c r="N1511" s="364"/>
      <c r="O1511" s="364"/>
      <c r="P1511" s="364"/>
      <c r="Q1511" s="364"/>
      <c r="R1511" s="364"/>
      <c r="S1511" s="364"/>
      <c r="T1511" s="364"/>
      <c r="U1511" s="364"/>
      <c r="V1511" s="365"/>
      <c r="W1511" s="365"/>
      <c r="Y1511"/>
    </row>
    <row r="1512" spans="1:25" x14ac:dyDescent="0.25">
      <c r="A1512" s="212"/>
      <c r="B1512" s="465"/>
      <c r="C1512" s="272"/>
      <c r="D1512" s="272"/>
      <c r="E1512" s="273" t="s">
        <v>21</v>
      </c>
      <c r="F1512" s="273"/>
      <c r="G1512" s="367">
        <f t="shared" ref="G1512:W1512" si="666">SUBTOTAL(9,G1513:G1516)</f>
        <v>0</v>
      </c>
      <c r="H1512" s="368">
        <f t="shared" si="666"/>
        <v>0</v>
      </c>
      <c r="I1512" s="369">
        <f t="shared" si="666"/>
        <v>0</v>
      </c>
      <c r="J1512" s="369">
        <f t="shared" si="666"/>
        <v>0</v>
      </c>
      <c r="K1512" s="370">
        <f t="shared" si="666"/>
        <v>0</v>
      </c>
      <c r="L1512" s="364">
        <f t="shared" si="666"/>
        <v>0</v>
      </c>
      <c r="M1512" s="364">
        <f t="shared" si="666"/>
        <v>0</v>
      </c>
      <c r="N1512" s="364">
        <f t="shared" si="666"/>
        <v>0</v>
      </c>
      <c r="O1512" s="364">
        <f t="shared" si="666"/>
        <v>0</v>
      </c>
      <c r="P1512" s="364">
        <f t="shared" si="666"/>
        <v>0</v>
      </c>
      <c r="Q1512" s="364">
        <f t="shared" si="666"/>
        <v>0</v>
      </c>
      <c r="R1512" s="364">
        <f t="shared" si="666"/>
        <v>0</v>
      </c>
      <c r="S1512" s="364">
        <f t="shared" si="666"/>
        <v>0</v>
      </c>
      <c r="T1512" s="364">
        <f t="shared" si="666"/>
        <v>0</v>
      </c>
      <c r="U1512" s="364">
        <f t="shared" si="666"/>
        <v>0</v>
      </c>
      <c r="V1512" s="364">
        <f t="shared" si="666"/>
        <v>0</v>
      </c>
      <c r="W1512" s="366">
        <f t="shared" si="666"/>
        <v>0</v>
      </c>
      <c r="Y1512"/>
    </row>
    <row r="1513" spans="1:25" outlineLevel="1" x14ac:dyDescent="0.25">
      <c r="A1513" s="212"/>
      <c r="B1513" s="465"/>
      <c r="C1513" s="272"/>
      <c r="D1513" s="272"/>
      <c r="E1513" s="273"/>
      <c r="F1513" s="274" t="s">
        <v>22</v>
      </c>
      <c r="G1513" s="394">
        <f>G655</f>
        <v>0</v>
      </c>
      <c r="H1513" s="421">
        <f>G1513*(1-VLOOKUP($F1513,SHT,2,FALSE))+H655*(1-VLOOKUP($F1513,SHT,2,FALSE))</f>
        <v>0</v>
      </c>
      <c r="I1513" s="389">
        <f t="shared" ref="I1513:V1513" si="667">I655*(1-VLOOKUP($F1513,SHT,2,FALSE))</f>
        <v>0</v>
      </c>
      <c r="J1513" s="389">
        <f t="shared" si="667"/>
        <v>0</v>
      </c>
      <c r="K1513" s="390">
        <f t="shared" si="667"/>
        <v>0</v>
      </c>
      <c r="L1513" s="391">
        <f t="shared" si="667"/>
        <v>0</v>
      </c>
      <c r="M1513" s="396">
        <f t="shared" si="667"/>
        <v>0</v>
      </c>
      <c r="N1513" s="392">
        <f t="shared" si="667"/>
        <v>0</v>
      </c>
      <c r="O1513" s="392">
        <f t="shared" si="667"/>
        <v>0</v>
      </c>
      <c r="P1513" s="392">
        <f t="shared" si="667"/>
        <v>0</v>
      </c>
      <c r="Q1513" s="392">
        <f t="shared" si="667"/>
        <v>0</v>
      </c>
      <c r="R1513" s="392">
        <f t="shared" si="667"/>
        <v>0</v>
      </c>
      <c r="S1513" s="392">
        <f t="shared" si="667"/>
        <v>0</v>
      </c>
      <c r="T1513" s="388">
        <f t="shared" si="667"/>
        <v>0</v>
      </c>
      <c r="U1513" s="392">
        <f t="shared" si="667"/>
        <v>0</v>
      </c>
      <c r="V1513" s="393">
        <f t="shared" si="667"/>
        <v>0</v>
      </c>
      <c r="W1513" s="37">
        <f>W655</f>
        <v>0</v>
      </c>
      <c r="Y1513"/>
    </row>
    <row r="1514" spans="1:25" outlineLevel="1" x14ac:dyDescent="0.25">
      <c r="A1514" s="212"/>
      <c r="B1514" s="465"/>
      <c r="C1514" s="272"/>
      <c r="D1514" s="272"/>
      <c r="E1514" s="273"/>
      <c r="F1514" s="274" t="s">
        <v>23</v>
      </c>
      <c r="G1514" s="394">
        <f>G656</f>
        <v>0</v>
      </c>
      <c r="H1514" s="421">
        <f>G1514*(1-VLOOKUP($F1514,SHT,2,FALSE))+H656*(1-VLOOKUP($F1514,SHT,2,FALSE))</f>
        <v>0</v>
      </c>
      <c r="I1514" s="389">
        <f t="shared" ref="I1514:V1514" si="668">I656*(1-VLOOKUP($F1514,SHT,2,FALSE))</f>
        <v>0</v>
      </c>
      <c r="J1514" s="389">
        <f t="shared" si="668"/>
        <v>0</v>
      </c>
      <c r="K1514" s="390">
        <f t="shared" si="668"/>
        <v>0</v>
      </c>
      <c r="L1514" s="391">
        <f t="shared" si="668"/>
        <v>0</v>
      </c>
      <c r="M1514" s="396">
        <f t="shared" si="668"/>
        <v>0</v>
      </c>
      <c r="N1514" s="392">
        <f t="shared" si="668"/>
        <v>0</v>
      </c>
      <c r="O1514" s="392">
        <f t="shared" si="668"/>
        <v>0</v>
      </c>
      <c r="P1514" s="392">
        <f t="shared" si="668"/>
        <v>0</v>
      </c>
      <c r="Q1514" s="392">
        <f t="shared" si="668"/>
        <v>0</v>
      </c>
      <c r="R1514" s="392">
        <f t="shared" si="668"/>
        <v>0</v>
      </c>
      <c r="S1514" s="392">
        <f t="shared" si="668"/>
        <v>0</v>
      </c>
      <c r="T1514" s="388">
        <f t="shared" si="668"/>
        <v>0</v>
      </c>
      <c r="U1514" s="392">
        <f t="shared" si="668"/>
        <v>0</v>
      </c>
      <c r="V1514" s="393">
        <f t="shared" si="668"/>
        <v>0</v>
      </c>
      <c r="W1514" s="37">
        <f>W656</f>
        <v>0</v>
      </c>
      <c r="Y1514"/>
    </row>
    <row r="1515" spans="1:25" outlineLevel="1" x14ac:dyDescent="0.25">
      <c r="A1515" s="212"/>
      <c r="B1515" s="465"/>
      <c r="C1515" s="272"/>
      <c r="D1515" s="272"/>
      <c r="E1515" s="273"/>
      <c r="F1515" s="274" t="s">
        <v>24</v>
      </c>
      <c r="G1515" s="394">
        <f>G657</f>
        <v>0</v>
      </c>
      <c r="H1515" s="421">
        <f>G1515*(1-VLOOKUP($F1515,SHT,2,FALSE))+H657*(1-VLOOKUP($F1515,SHT,2,FALSE))</f>
        <v>0</v>
      </c>
      <c r="I1515" s="389">
        <f t="shared" ref="I1515:V1515" si="669">I657*(1-VLOOKUP($F1515,SHT,2,FALSE))</f>
        <v>0</v>
      </c>
      <c r="J1515" s="389">
        <f t="shared" si="669"/>
        <v>0</v>
      </c>
      <c r="K1515" s="390">
        <f t="shared" si="669"/>
        <v>0</v>
      </c>
      <c r="L1515" s="391">
        <f t="shared" si="669"/>
        <v>0</v>
      </c>
      <c r="M1515" s="396">
        <f t="shared" si="669"/>
        <v>0</v>
      </c>
      <c r="N1515" s="392">
        <f t="shared" si="669"/>
        <v>0</v>
      </c>
      <c r="O1515" s="392">
        <f t="shared" si="669"/>
        <v>0</v>
      </c>
      <c r="P1515" s="392">
        <f t="shared" si="669"/>
        <v>0</v>
      </c>
      <c r="Q1515" s="392">
        <f t="shared" si="669"/>
        <v>0</v>
      </c>
      <c r="R1515" s="392">
        <f t="shared" si="669"/>
        <v>0</v>
      </c>
      <c r="S1515" s="392">
        <f t="shared" si="669"/>
        <v>0</v>
      </c>
      <c r="T1515" s="388">
        <f t="shared" si="669"/>
        <v>0</v>
      </c>
      <c r="U1515" s="392">
        <f t="shared" si="669"/>
        <v>0</v>
      </c>
      <c r="V1515" s="393">
        <f t="shared" si="669"/>
        <v>0</v>
      </c>
      <c r="W1515" s="37">
        <f>W657</f>
        <v>0</v>
      </c>
      <c r="Y1515"/>
    </row>
    <row r="1516" spans="1:25" outlineLevel="1" x14ac:dyDescent="0.25">
      <c r="A1516" s="212"/>
      <c r="B1516" s="465"/>
      <c r="C1516" s="272"/>
      <c r="D1516" s="272"/>
      <c r="E1516" s="273"/>
      <c r="F1516" s="274" t="s">
        <v>25</v>
      </c>
      <c r="G1516" s="394">
        <f>G658</f>
        <v>0</v>
      </c>
      <c r="H1516" s="421">
        <f>G1516*(1-VLOOKUP($F1516,SHT,2,FALSE))+H658*(1-VLOOKUP($F1516,SHT,2,FALSE))</f>
        <v>0</v>
      </c>
      <c r="I1516" s="389">
        <f t="shared" ref="I1516:V1516" si="670">I658*(1-VLOOKUP($F1516,SHT,2,FALSE))</f>
        <v>0</v>
      </c>
      <c r="J1516" s="389">
        <f t="shared" si="670"/>
        <v>0</v>
      </c>
      <c r="K1516" s="390">
        <f t="shared" si="670"/>
        <v>0</v>
      </c>
      <c r="L1516" s="391">
        <f t="shared" si="670"/>
        <v>0</v>
      </c>
      <c r="M1516" s="396">
        <f t="shared" si="670"/>
        <v>0</v>
      </c>
      <c r="N1516" s="392">
        <f t="shared" si="670"/>
        <v>0</v>
      </c>
      <c r="O1516" s="392">
        <f t="shared" si="670"/>
        <v>0</v>
      </c>
      <c r="P1516" s="392">
        <f t="shared" si="670"/>
        <v>0</v>
      </c>
      <c r="Q1516" s="392">
        <f t="shared" si="670"/>
        <v>0</v>
      </c>
      <c r="R1516" s="392">
        <f t="shared" si="670"/>
        <v>0</v>
      </c>
      <c r="S1516" s="392">
        <f t="shared" si="670"/>
        <v>0</v>
      </c>
      <c r="T1516" s="388">
        <f t="shared" si="670"/>
        <v>0</v>
      </c>
      <c r="U1516" s="392">
        <f t="shared" si="670"/>
        <v>0</v>
      </c>
      <c r="V1516" s="393">
        <f t="shared" si="670"/>
        <v>0</v>
      </c>
      <c r="W1516" s="37">
        <f>W658</f>
        <v>0</v>
      </c>
      <c r="Y1516"/>
    </row>
    <row r="1517" spans="1:25" x14ac:dyDescent="0.25">
      <c r="A1517" s="212"/>
      <c r="B1517" s="465"/>
      <c r="C1517" s="272"/>
      <c r="D1517" s="272"/>
      <c r="E1517" s="273" t="s">
        <v>26</v>
      </c>
      <c r="F1517" s="273"/>
      <c r="G1517" s="367">
        <f t="shared" ref="G1517:W1517" si="671">SUBTOTAL(9,G1518:G1521)</f>
        <v>0</v>
      </c>
      <c r="H1517" s="368">
        <f t="shared" si="671"/>
        <v>0</v>
      </c>
      <c r="I1517" s="369">
        <f t="shared" si="671"/>
        <v>0</v>
      </c>
      <c r="J1517" s="369">
        <f t="shared" si="671"/>
        <v>0</v>
      </c>
      <c r="K1517" s="370">
        <f t="shared" si="671"/>
        <v>0</v>
      </c>
      <c r="L1517" s="364">
        <f t="shared" si="671"/>
        <v>0</v>
      </c>
      <c r="M1517" s="364">
        <f t="shared" si="671"/>
        <v>0</v>
      </c>
      <c r="N1517" s="364">
        <f t="shared" si="671"/>
        <v>0</v>
      </c>
      <c r="O1517" s="364">
        <f t="shared" si="671"/>
        <v>0</v>
      </c>
      <c r="P1517" s="364">
        <f t="shared" si="671"/>
        <v>0</v>
      </c>
      <c r="Q1517" s="364">
        <f t="shared" si="671"/>
        <v>0</v>
      </c>
      <c r="R1517" s="364">
        <f t="shared" si="671"/>
        <v>0</v>
      </c>
      <c r="S1517" s="364">
        <f t="shared" si="671"/>
        <v>0</v>
      </c>
      <c r="T1517" s="364">
        <f t="shared" si="671"/>
        <v>0</v>
      </c>
      <c r="U1517" s="364">
        <f t="shared" si="671"/>
        <v>0</v>
      </c>
      <c r="V1517" s="364">
        <f t="shared" si="671"/>
        <v>0</v>
      </c>
      <c r="W1517" s="366">
        <f t="shared" si="671"/>
        <v>0</v>
      </c>
      <c r="Y1517"/>
    </row>
    <row r="1518" spans="1:25" outlineLevel="1" x14ac:dyDescent="0.25">
      <c r="A1518" s="212"/>
      <c r="B1518" s="465"/>
      <c r="C1518" s="272"/>
      <c r="D1518" s="272"/>
      <c r="E1518" s="273"/>
      <c r="F1518" s="274" t="s">
        <v>27</v>
      </c>
      <c r="G1518" s="394">
        <f>G660</f>
        <v>0</v>
      </c>
      <c r="H1518" s="421">
        <f>G1518*(1-VLOOKUP($F1518,SHT,2,FALSE))+H660*(1-VLOOKUP($F1518,SHT,2,FALSE))</f>
        <v>0</v>
      </c>
      <c r="I1518" s="389">
        <f t="shared" ref="I1518:V1518" si="672">I660*(1-VLOOKUP($F1518,SHT,2,FALSE))</f>
        <v>0</v>
      </c>
      <c r="J1518" s="389">
        <f t="shared" si="672"/>
        <v>0</v>
      </c>
      <c r="K1518" s="390">
        <f t="shared" si="672"/>
        <v>0</v>
      </c>
      <c r="L1518" s="391">
        <f t="shared" si="672"/>
        <v>0</v>
      </c>
      <c r="M1518" s="396">
        <f t="shared" si="672"/>
        <v>0</v>
      </c>
      <c r="N1518" s="392">
        <f t="shared" si="672"/>
        <v>0</v>
      </c>
      <c r="O1518" s="392">
        <f t="shared" si="672"/>
        <v>0</v>
      </c>
      <c r="P1518" s="392">
        <f t="shared" si="672"/>
        <v>0</v>
      </c>
      <c r="Q1518" s="392">
        <f t="shared" si="672"/>
        <v>0</v>
      </c>
      <c r="R1518" s="392">
        <f t="shared" si="672"/>
        <v>0</v>
      </c>
      <c r="S1518" s="392">
        <f t="shared" si="672"/>
        <v>0</v>
      </c>
      <c r="T1518" s="388">
        <f t="shared" si="672"/>
        <v>0</v>
      </c>
      <c r="U1518" s="392">
        <f t="shared" si="672"/>
        <v>0</v>
      </c>
      <c r="V1518" s="393">
        <f t="shared" si="672"/>
        <v>0</v>
      </c>
      <c r="W1518" s="37">
        <f>W660</f>
        <v>0</v>
      </c>
      <c r="Y1518"/>
    </row>
    <row r="1519" spans="1:25" outlineLevel="1" x14ac:dyDescent="0.25">
      <c r="A1519" s="212"/>
      <c r="B1519" s="465"/>
      <c r="C1519" s="272"/>
      <c r="D1519" s="272"/>
      <c r="E1519" s="273"/>
      <c r="F1519" s="274" t="s">
        <v>28</v>
      </c>
      <c r="G1519" s="394">
        <f>G661</f>
        <v>0</v>
      </c>
      <c r="H1519" s="421">
        <f>G1519*(1-VLOOKUP($F1519,SHT,2,FALSE))+H661*(1-VLOOKUP($F1519,SHT,2,FALSE))</f>
        <v>0</v>
      </c>
      <c r="I1519" s="389">
        <f t="shared" ref="I1519:V1519" si="673">I661*(1-VLOOKUP($F1519,SHT,2,FALSE))</f>
        <v>0</v>
      </c>
      <c r="J1519" s="389">
        <f t="shared" si="673"/>
        <v>0</v>
      </c>
      <c r="K1519" s="390">
        <f t="shared" si="673"/>
        <v>0</v>
      </c>
      <c r="L1519" s="391">
        <f t="shared" si="673"/>
        <v>0</v>
      </c>
      <c r="M1519" s="396">
        <f t="shared" si="673"/>
        <v>0</v>
      </c>
      <c r="N1519" s="392">
        <f t="shared" si="673"/>
        <v>0</v>
      </c>
      <c r="O1519" s="392">
        <f t="shared" si="673"/>
        <v>0</v>
      </c>
      <c r="P1519" s="392">
        <f t="shared" si="673"/>
        <v>0</v>
      </c>
      <c r="Q1519" s="392">
        <f t="shared" si="673"/>
        <v>0</v>
      </c>
      <c r="R1519" s="392">
        <f t="shared" si="673"/>
        <v>0</v>
      </c>
      <c r="S1519" s="392">
        <f t="shared" si="673"/>
        <v>0</v>
      </c>
      <c r="T1519" s="388">
        <f t="shared" si="673"/>
        <v>0</v>
      </c>
      <c r="U1519" s="392">
        <f t="shared" si="673"/>
        <v>0</v>
      </c>
      <c r="V1519" s="393">
        <f t="shared" si="673"/>
        <v>0</v>
      </c>
      <c r="W1519" s="37">
        <f>W661</f>
        <v>0</v>
      </c>
      <c r="Y1519"/>
    </row>
    <row r="1520" spans="1:25" outlineLevel="1" x14ac:dyDescent="0.25">
      <c r="A1520" s="212"/>
      <c r="B1520" s="465"/>
      <c r="C1520" s="272"/>
      <c r="D1520" s="272"/>
      <c r="E1520" s="273"/>
      <c r="F1520" s="274" t="s">
        <v>29</v>
      </c>
      <c r="G1520" s="394">
        <f>G662</f>
        <v>0</v>
      </c>
      <c r="H1520" s="421">
        <f>G1520*(1-VLOOKUP($F1520,SHT,2,FALSE))+H662*(1-VLOOKUP($F1520,SHT,2,FALSE))</f>
        <v>0</v>
      </c>
      <c r="I1520" s="389">
        <f t="shared" ref="I1520:V1520" si="674">I662*(1-VLOOKUP($F1520,SHT,2,FALSE))</f>
        <v>0</v>
      </c>
      <c r="J1520" s="389">
        <f t="shared" si="674"/>
        <v>0</v>
      </c>
      <c r="K1520" s="390">
        <f t="shared" si="674"/>
        <v>0</v>
      </c>
      <c r="L1520" s="391">
        <f t="shared" si="674"/>
        <v>0</v>
      </c>
      <c r="M1520" s="396">
        <f t="shared" si="674"/>
        <v>0</v>
      </c>
      <c r="N1520" s="392">
        <f t="shared" si="674"/>
        <v>0</v>
      </c>
      <c r="O1520" s="392">
        <f t="shared" si="674"/>
        <v>0</v>
      </c>
      <c r="P1520" s="392">
        <f t="shared" si="674"/>
        <v>0</v>
      </c>
      <c r="Q1520" s="392">
        <f t="shared" si="674"/>
        <v>0</v>
      </c>
      <c r="R1520" s="392">
        <f t="shared" si="674"/>
        <v>0</v>
      </c>
      <c r="S1520" s="392">
        <f t="shared" si="674"/>
        <v>0</v>
      </c>
      <c r="T1520" s="388">
        <f t="shared" si="674"/>
        <v>0</v>
      </c>
      <c r="U1520" s="392">
        <f t="shared" si="674"/>
        <v>0</v>
      </c>
      <c r="V1520" s="393">
        <f t="shared" si="674"/>
        <v>0</v>
      </c>
      <c r="W1520" s="37">
        <f>W662</f>
        <v>0</v>
      </c>
      <c r="Y1520"/>
    </row>
    <row r="1521" spans="1:25" outlineLevel="1" x14ac:dyDescent="0.25">
      <c r="A1521" s="212"/>
      <c r="B1521" s="465"/>
      <c r="C1521" s="272"/>
      <c r="D1521" s="272"/>
      <c r="E1521" s="273"/>
      <c r="F1521" s="274" t="s">
        <v>30</v>
      </c>
      <c r="G1521" s="394">
        <f>G663</f>
        <v>0</v>
      </c>
      <c r="H1521" s="421">
        <f>G1521*(1-VLOOKUP($F1521,SHT,2,FALSE))+H663*(1-VLOOKUP($F1521,SHT,2,FALSE))</f>
        <v>0</v>
      </c>
      <c r="I1521" s="389">
        <f t="shared" ref="I1521:V1521" si="675">I663*(1-VLOOKUP($F1521,SHT,2,FALSE))</f>
        <v>0</v>
      </c>
      <c r="J1521" s="389">
        <f t="shared" si="675"/>
        <v>0</v>
      </c>
      <c r="K1521" s="390">
        <f t="shared" si="675"/>
        <v>0</v>
      </c>
      <c r="L1521" s="391">
        <f t="shared" si="675"/>
        <v>0</v>
      </c>
      <c r="M1521" s="396">
        <f t="shared" si="675"/>
        <v>0</v>
      </c>
      <c r="N1521" s="392">
        <f t="shared" si="675"/>
        <v>0</v>
      </c>
      <c r="O1521" s="392">
        <f t="shared" si="675"/>
        <v>0</v>
      </c>
      <c r="P1521" s="392">
        <f t="shared" si="675"/>
        <v>0</v>
      </c>
      <c r="Q1521" s="392">
        <f t="shared" si="675"/>
        <v>0</v>
      </c>
      <c r="R1521" s="392">
        <f t="shared" si="675"/>
        <v>0</v>
      </c>
      <c r="S1521" s="392">
        <f t="shared" si="675"/>
        <v>0</v>
      </c>
      <c r="T1521" s="388">
        <f t="shared" si="675"/>
        <v>0</v>
      </c>
      <c r="U1521" s="392">
        <f t="shared" si="675"/>
        <v>0</v>
      </c>
      <c r="V1521" s="393">
        <f t="shared" si="675"/>
        <v>0</v>
      </c>
      <c r="W1521" s="37">
        <f>W663</f>
        <v>0</v>
      </c>
      <c r="Y1521"/>
    </row>
    <row r="1522" spans="1:25" x14ac:dyDescent="0.25">
      <c r="A1522" s="212"/>
      <c r="B1522" s="465"/>
      <c r="C1522" s="272"/>
      <c r="D1522" s="272"/>
      <c r="E1522" s="273" t="s">
        <v>31</v>
      </c>
      <c r="F1522" s="273"/>
      <c r="G1522" s="367">
        <f t="shared" ref="G1522:W1522" si="676">SUBTOTAL(9,G1523:G1526)</f>
        <v>0</v>
      </c>
      <c r="H1522" s="368">
        <f t="shared" si="676"/>
        <v>0</v>
      </c>
      <c r="I1522" s="369">
        <f t="shared" si="676"/>
        <v>0</v>
      </c>
      <c r="J1522" s="369">
        <f t="shared" si="676"/>
        <v>0</v>
      </c>
      <c r="K1522" s="370">
        <f t="shared" si="676"/>
        <v>0</v>
      </c>
      <c r="L1522" s="364">
        <f t="shared" si="676"/>
        <v>0</v>
      </c>
      <c r="M1522" s="364">
        <f t="shared" si="676"/>
        <v>0</v>
      </c>
      <c r="N1522" s="364">
        <f t="shared" si="676"/>
        <v>0</v>
      </c>
      <c r="O1522" s="364">
        <f t="shared" si="676"/>
        <v>0</v>
      </c>
      <c r="P1522" s="364">
        <f t="shared" si="676"/>
        <v>0</v>
      </c>
      <c r="Q1522" s="364">
        <f t="shared" si="676"/>
        <v>0</v>
      </c>
      <c r="R1522" s="364">
        <f t="shared" si="676"/>
        <v>0</v>
      </c>
      <c r="S1522" s="364">
        <f t="shared" si="676"/>
        <v>0</v>
      </c>
      <c r="T1522" s="364">
        <f t="shared" si="676"/>
        <v>0</v>
      </c>
      <c r="U1522" s="364">
        <f t="shared" si="676"/>
        <v>0</v>
      </c>
      <c r="V1522" s="364">
        <f t="shared" si="676"/>
        <v>0</v>
      </c>
      <c r="W1522" s="366">
        <f t="shared" si="676"/>
        <v>0</v>
      </c>
      <c r="Y1522"/>
    </row>
    <row r="1523" spans="1:25" outlineLevel="1" x14ac:dyDescent="0.25">
      <c r="A1523" s="212"/>
      <c r="B1523" s="465"/>
      <c r="C1523" s="272"/>
      <c r="D1523" s="272"/>
      <c r="E1523" s="273"/>
      <c r="F1523" s="274" t="s">
        <v>32</v>
      </c>
      <c r="G1523" s="394">
        <f>G665</f>
        <v>0</v>
      </c>
      <c r="H1523" s="421">
        <f>G1523*(1-VLOOKUP($F1523,SHT,2,FALSE))+H665*(1-VLOOKUP($F1523,SHT,2,FALSE))</f>
        <v>0</v>
      </c>
      <c r="I1523" s="389">
        <f t="shared" ref="I1523:V1523" si="677">I665*(1-VLOOKUP($F1523,SHT,2,FALSE))</f>
        <v>0</v>
      </c>
      <c r="J1523" s="389">
        <f t="shared" si="677"/>
        <v>0</v>
      </c>
      <c r="K1523" s="390">
        <f t="shared" si="677"/>
        <v>0</v>
      </c>
      <c r="L1523" s="391">
        <f t="shared" si="677"/>
        <v>0</v>
      </c>
      <c r="M1523" s="396">
        <f t="shared" si="677"/>
        <v>0</v>
      </c>
      <c r="N1523" s="392">
        <f t="shared" si="677"/>
        <v>0</v>
      </c>
      <c r="O1523" s="392">
        <f t="shared" si="677"/>
        <v>0</v>
      </c>
      <c r="P1523" s="392">
        <f t="shared" si="677"/>
        <v>0</v>
      </c>
      <c r="Q1523" s="392">
        <f t="shared" si="677"/>
        <v>0</v>
      </c>
      <c r="R1523" s="392">
        <f t="shared" si="677"/>
        <v>0</v>
      </c>
      <c r="S1523" s="392">
        <f t="shared" si="677"/>
        <v>0</v>
      </c>
      <c r="T1523" s="388">
        <f t="shared" si="677"/>
        <v>0</v>
      </c>
      <c r="U1523" s="392">
        <f t="shared" si="677"/>
        <v>0</v>
      </c>
      <c r="V1523" s="393">
        <f t="shared" si="677"/>
        <v>0</v>
      </c>
      <c r="W1523" s="37">
        <f>W665</f>
        <v>0</v>
      </c>
      <c r="Y1523"/>
    </row>
    <row r="1524" spans="1:25" outlineLevel="1" x14ac:dyDescent="0.25">
      <c r="A1524" s="212"/>
      <c r="B1524" s="465"/>
      <c r="C1524" s="272"/>
      <c r="D1524" s="272"/>
      <c r="E1524" s="273"/>
      <c r="F1524" s="274" t="s">
        <v>33</v>
      </c>
      <c r="G1524" s="394">
        <f>G666</f>
        <v>0</v>
      </c>
      <c r="H1524" s="421">
        <f>G1524*(1-VLOOKUP($F1524,SHT,2,FALSE))+H666*(1-VLOOKUP($F1524,SHT,2,FALSE))</f>
        <v>0</v>
      </c>
      <c r="I1524" s="389">
        <f t="shared" ref="I1524:V1524" si="678">I666*(1-VLOOKUP($F1524,SHT,2,FALSE))</f>
        <v>0</v>
      </c>
      <c r="J1524" s="389">
        <f t="shared" si="678"/>
        <v>0</v>
      </c>
      <c r="K1524" s="390">
        <f t="shared" si="678"/>
        <v>0</v>
      </c>
      <c r="L1524" s="391">
        <f t="shared" si="678"/>
        <v>0</v>
      </c>
      <c r="M1524" s="396">
        <f t="shared" si="678"/>
        <v>0</v>
      </c>
      <c r="N1524" s="392">
        <f t="shared" si="678"/>
        <v>0</v>
      </c>
      <c r="O1524" s="392">
        <f t="shared" si="678"/>
        <v>0</v>
      </c>
      <c r="P1524" s="392">
        <f t="shared" si="678"/>
        <v>0</v>
      </c>
      <c r="Q1524" s="392">
        <f t="shared" si="678"/>
        <v>0</v>
      </c>
      <c r="R1524" s="392">
        <f t="shared" si="678"/>
        <v>0</v>
      </c>
      <c r="S1524" s="392">
        <f t="shared" si="678"/>
        <v>0</v>
      </c>
      <c r="T1524" s="388">
        <f t="shared" si="678"/>
        <v>0</v>
      </c>
      <c r="U1524" s="392">
        <f t="shared" si="678"/>
        <v>0</v>
      </c>
      <c r="V1524" s="393">
        <f t="shared" si="678"/>
        <v>0</v>
      </c>
      <c r="W1524" s="37">
        <f>W666</f>
        <v>0</v>
      </c>
      <c r="Y1524"/>
    </row>
    <row r="1525" spans="1:25" outlineLevel="1" x14ac:dyDescent="0.25">
      <c r="A1525" s="212"/>
      <c r="B1525" s="465"/>
      <c r="C1525" s="272"/>
      <c r="D1525" s="272"/>
      <c r="E1525" s="273"/>
      <c r="F1525" s="274" t="s">
        <v>34</v>
      </c>
      <c r="G1525" s="394">
        <f>G667</f>
        <v>0</v>
      </c>
      <c r="H1525" s="421">
        <f>G1525*(1-VLOOKUP($F1525,SHT,2,FALSE))+H667*(1-VLOOKUP($F1525,SHT,2,FALSE))</f>
        <v>0</v>
      </c>
      <c r="I1525" s="389">
        <f t="shared" ref="I1525:V1525" si="679">I667*(1-VLOOKUP($F1525,SHT,2,FALSE))</f>
        <v>0</v>
      </c>
      <c r="J1525" s="389">
        <f t="shared" si="679"/>
        <v>0</v>
      </c>
      <c r="K1525" s="390">
        <f t="shared" si="679"/>
        <v>0</v>
      </c>
      <c r="L1525" s="391">
        <f t="shared" si="679"/>
        <v>0</v>
      </c>
      <c r="M1525" s="396">
        <f t="shared" si="679"/>
        <v>0</v>
      </c>
      <c r="N1525" s="392">
        <f t="shared" si="679"/>
        <v>0</v>
      </c>
      <c r="O1525" s="392">
        <f t="shared" si="679"/>
        <v>0</v>
      </c>
      <c r="P1525" s="392">
        <f t="shared" si="679"/>
        <v>0</v>
      </c>
      <c r="Q1525" s="392">
        <f t="shared" si="679"/>
        <v>0</v>
      </c>
      <c r="R1525" s="392">
        <f t="shared" si="679"/>
        <v>0</v>
      </c>
      <c r="S1525" s="392">
        <f t="shared" si="679"/>
        <v>0</v>
      </c>
      <c r="T1525" s="388">
        <f t="shared" si="679"/>
        <v>0</v>
      </c>
      <c r="U1525" s="392">
        <f t="shared" si="679"/>
        <v>0</v>
      </c>
      <c r="V1525" s="393">
        <f t="shared" si="679"/>
        <v>0</v>
      </c>
      <c r="W1525" s="37">
        <f>W667</f>
        <v>0</v>
      </c>
      <c r="Y1525"/>
    </row>
    <row r="1526" spans="1:25" outlineLevel="1" x14ac:dyDescent="0.25">
      <c r="A1526" s="212"/>
      <c r="B1526" s="465"/>
      <c r="C1526" s="272"/>
      <c r="D1526" s="272"/>
      <c r="E1526" s="273"/>
      <c r="F1526" s="274" t="s">
        <v>35</v>
      </c>
      <c r="G1526" s="394">
        <f>G668</f>
        <v>0</v>
      </c>
      <c r="H1526" s="421">
        <f>G1526*(1-VLOOKUP($F1526,SHT,2,FALSE))+H668*(1-VLOOKUP($F1526,SHT,2,FALSE))</f>
        <v>0</v>
      </c>
      <c r="I1526" s="389">
        <f t="shared" ref="I1526:V1526" si="680">I668*(1-VLOOKUP($F1526,SHT,2,FALSE))</f>
        <v>0</v>
      </c>
      <c r="J1526" s="389">
        <f t="shared" si="680"/>
        <v>0</v>
      </c>
      <c r="K1526" s="390">
        <f t="shared" si="680"/>
        <v>0</v>
      </c>
      <c r="L1526" s="391">
        <f t="shared" si="680"/>
        <v>0</v>
      </c>
      <c r="M1526" s="396">
        <f t="shared" si="680"/>
        <v>0</v>
      </c>
      <c r="N1526" s="392">
        <f t="shared" si="680"/>
        <v>0</v>
      </c>
      <c r="O1526" s="392">
        <f t="shared" si="680"/>
        <v>0</v>
      </c>
      <c r="P1526" s="392">
        <f t="shared" si="680"/>
        <v>0</v>
      </c>
      <c r="Q1526" s="392">
        <f t="shared" si="680"/>
        <v>0</v>
      </c>
      <c r="R1526" s="392">
        <f t="shared" si="680"/>
        <v>0</v>
      </c>
      <c r="S1526" s="392">
        <f t="shared" si="680"/>
        <v>0</v>
      </c>
      <c r="T1526" s="388">
        <f t="shared" si="680"/>
        <v>0</v>
      </c>
      <c r="U1526" s="392">
        <f t="shared" si="680"/>
        <v>0</v>
      </c>
      <c r="V1526" s="393">
        <f t="shared" si="680"/>
        <v>0</v>
      </c>
      <c r="W1526" s="37">
        <f>W668</f>
        <v>0</v>
      </c>
      <c r="Y1526"/>
    </row>
    <row r="1527" spans="1:25" x14ac:dyDescent="0.25">
      <c r="A1527" s="212"/>
      <c r="B1527" s="465"/>
      <c r="C1527" s="272"/>
      <c r="D1527" s="272" t="s">
        <v>36</v>
      </c>
      <c r="E1527" s="273"/>
      <c r="F1527" s="273"/>
      <c r="G1527" s="367"/>
      <c r="H1527" s="368"/>
      <c r="I1527" s="369"/>
      <c r="J1527" s="369"/>
      <c r="K1527" s="370"/>
      <c r="L1527" s="363"/>
      <c r="M1527" s="364"/>
      <c r="N1527" s="364"/>
      <c r="O1527" s="364"/>
      <c r="P1527" s="364"/>
      <c r="Q1527" s="364"/>
      <c r="R1527" s="364"/>
      <c r="S1527" s="364"/>
      <c r="T1527" s="364"/>
      <c r="U1527" s="364"/>
      <c r="V1527" s="365"/>
      <c r="W1527" s="366"/>
      <c r="Y1527"/>
    </row>
    <row r="1528" spans="1:25" x14ac:dyDescent="0.25">
      <c r="A1528" s="212"/>
      <c r="B1528" s="465"/>
      <c r="C1528" s="272"/>
      <c r="D1528" s="272"/>
      <c r="E1528" s="275" t="s">
        <v>37</v>
      </c>
      <c r="F1528" s="273"/>
      <c r="G1528" s="367">
        <f t="shared" ref="G1528:W1528" si="681">SUBTOTAL(9,G1529:G1531)</f>
        <v>0</v>
      </c>
      <c r="H1528" s="368">
        <f t="shared" si="681"/>
        <v>0</v>
      </c>
      <c r="I1528" s="369">
        <f t="shared" si="681"/>
        <v>0</v>
      </c>
      <c r="J1528" s="369">
        <f t="shared" si="681"/>
        <v>0</v>
      </c>
      <c r="K1528" s="370">
        <f t="shared" si="681"/>
        <v>0</v>
      </c>
      <c r="L1528" s="364">
        <f t="shared" si="681"/>
        <v>0</v>
      </c>
      <c r="M1528" s="364">
        <f t="shared" si="681"/>
        <v>0</v>
      </c>
      <c r="N1528" s="364">
        <f t="shared" si="681"/>
        <v>0</v>
      </c>
      <c r="O1528" s="364">
        <f t="shared" si="681"/>
        <v>0</v>
      </c>
      <c r="P1528" s="364">
        <f t="shared" si="681"/>
        <v>0</v>
      </c>
      <c r="Q1528" s="364">
        <f t="shared" si="681"/>
        <v>0</v>
      </c>
      <c r="R1528" s="364">
        <f t="shared" si="681"/>
        <v>0</v>
      </c>
      <c r="S1528" s="364">
        <f t="shared" si="681"/>
        <v>0</v>
      </c>
      <c r="T1528" s="364">
        <f t="shared" si="681"/>
        <v>0</v>
      </c>
      <c r="U1528" s="364">
        <f t="shared" si="681"/>
        <v>0</v>
      </c>
      <c r="V1528" s="364">
        <f t="shared" si="681"/>
        <v>0</v>
      </c>
      <c r="W1528" s="366">
        <f t="shared" si="681"/>
        <v>0</v>
      </c>
      <c r="Y1528"/>
    </row>
    <row r="1529" spans="1:25" outlineLevel="1" x14ac:dyDescent="0.25">
      <c r="A1529" s="212"/>
      <c r="B1529" s="465"/>
      <c r="C1529" s="272"/>
      <c r="D1529" s="272"/>
      <c r="E1529" s="275"/>
      <c r="F1529" s="274" t="s">
        <v>38</v>
      </c>
      <c r="G1529" s="394">
        <f>G671</f>
        <v>0</v>
      </c>
      <c r="H1529" s="421">
        <f>G1529*(1-VLOOKUP($F1529,SHT,2,FALSE))+H671*(1-VLOOKUP($F1529,SHT,2,FALSE))</f>
        <v>0</v>
      </c>
      <c r="I1529" s="389">
        <f t="shared" ref="I1529:V1529" si="682">I671*(1-VLOOKUP($F1529,SHT,2,FALSE))</f>
        <v>0</v>
      </c>
      <c r="J1529" s="389">
        <f t="shared" si="682"/>
        <v>0</v>
      </c>
      <c r="K1529" s="390">
        <f t="shared" si="682"/>
        <v>0</v>
      </c>
      <c r="L1529" s="391">
        <f t="shared" si="682"/>
        <v>0</v>
      </c>
      <c r="M1529" s="396">
        <f t="shared" si="682"/>
        <v>0</v>
      </c>
      <c r="N1529" s="392">
        <f t="shared" si="682"/>
        <v>0</v>
      </c>
      <c r="O1529" s="392">
        <f t="shared" si="682"/>
        <v>0</v>
      </c>
      <c r="P1529" s="392">
        <f t="shared" si="682"/>
        <v>0</v>
      </c>
      <c r="Q1529" s="392">
        <f t="shared" si="682"/>
        <v>0</v>
      </c>
      <c r="R1529" s="392">
        <f t="shared" si="682"/>
        <v>0</v>
      </c>
      <c r="S1529" s="392">
        <f t="shared" si="682"/>
        <v>0</v>
      </c>
      <c r="T1529" s="388">
        <f t="shared" si="682"/>
        <v>0</v>
      </c>
      <c r="U1529" s="392">
        <f t="shared" si="682"/>
        <v>0</v>
      </c>
      <c r="V1529" s="393">
        <f t="shared" si="682"/>
        <v>0</v>
      </c>
      <c r="W1529" s="37">
        <f>W671</f>
        <v>0</v>
      </c>
      <c r="Y1529"/>
    </row>
    <row r="1530" spans="1:25" outlineLevel="1" x14ac:dyDescent="0.25">
      <c r="A1530" s="212"/>
      <c r="B1530" s="465"/>
      <c r="C1530" s="272"/>
      <c r="D1530" s="272"/>
      <c r="E1530" s="273"/>
      <c r="F1530" s="274" t="s">
        <v>39</v>
      </c>
      <c r="G1530" s="394">
        <f>G672</f>
        <v>0</v>
      </c>
      <c r="H1530" s="421">
        <f>G1530*(1-VLOOKUP($F1530,SHT,2,FALSE))+H672*(1-VLOOKUP($F1530,SHT,2,FALSE))</f>
        <v>0</v>
      </c>
      <c r="I1530" s="389">
        <f t="shared" ref="I1530:V1530" si="683">I672*(1-VLOOKUP($F1530,SHT,2,FALSE))</f>
        <v>0</v>
      </c>
      <c r="J1530" s="389">
        <f t="shared" si="683"/>
        <v>0</v>
      </c>
      <c r="K1530" s="390">
        <f t="shared" si="683"/>
        <v>0</v>
      </c>
      <c r="L1530" s="391">
        <f t="shared" si="683"/>
        <v>0</v>
      </c>
      <c r="M1530" s="396">
        <f t="shared" si="683"/>
        <v>0</v>
      </c>
      <c r="N1530" s="392">
        <f t="shared" si="683"/>
        <v>0</v>
      </c>
      <c r="O1530" s="392">
        <f t="shared" si="683"/>
        <v>0</v>
      </c>
      <c r="P1530" s="392">
        <f t="shared" si="683"/>
        <v>0</v>
      </c>
      <c r="Q1530" s="392">
        <f t="shared" si="683"/>
        <v>0</v>
      </c>
      <c r="R1530" s="392">
        <f t="shared" si="683"/>
        <v>0</v>
      </c>
      <c r="S1530" s="392">
        <f t="shared" si="683"/>
        <v>0</v>
      </c>
      <c r="T1530" s="388">
        <f t="shared" si="683"/>
        <v>0</v>
      </c>
      <c r="U1530" s="392">
        <f t="shared" si="683"/>
        <v>0</v>
      </c>
      <c r="V1530" s="393">
        <f t="shared" si="683"/>
        <v>0</v>
      </c>
      <c r="W1530" s="37">
        <f>W672</f>
        <v>0</v>
      </c>
      <c r="Y1530"/>
    </row>
    <row r="1531" spans="1:25" outlineLevel="1" x14ac:dyDescent="0.25">
      <c r="A1531" s="212"/>
      <c r="B1531" s="465"/>
      <c r="C1531" s="272"/>
      <c r="D1531" s="272"/>
      <c r="E1531" s="273"/>
      <c r="F1531" s="274" t="s">
        <v>40</v>
      </c>
      <c r="G1531" s="394">
        <f>G673</f>
        <v>0</v>
      </c>
      <c r="H1531" s="421">
        <f>G1531*(1-VLOOKUP($F1531,SHT,2,FALSE))+H673*(1-VLOOKUP($F1531,SHT,2,FALSE))</f>
        <v>0</v>
      </c>
      <c r="I1531" s="389">
        <f t="shared" ref="I1531:V1531" si="684">I673*(1-VLOOKUP($F1531,SHT,2,FALSE))</f>
        <v>0</v>
      </c>
      <c r="J1531" s="389">
        <f t="shared" si="684"/>
        <v>0</v>
      </c>
      <c r="K1531" s="390">
        <f t="shared" si="684"/>
        <v>0</v>
      </c>
      <c r="L1531" s="391">
        <f t="shared" si="684"/>
        <v>0</v>
      </c>
      <c r="M1531" s="396">
        <f t="shared" si="684"/>
        <v>0</v>
      </c>
      <c r="N1531" s="392">
        <f t="shared" si="684"/>
        <v>0</v>
      </c>
      <c r="O1531" s="392">
        <f t="shared" si="684"/>
        <v>0</v>
      </c>
      <c r="P1531" s="392">
        <f t="shared" si="684"/>
        <v>0</v>
      </c>
      <c r="Q1531" s="392">
        <f t="shared" si="684"/>
        <v>0</v>
      </c>
      <c r="R1531" s="392">
        <f t="shared" si="684"/>
        <v>0</v>
      </c>
      <c r="S1531" s="392">
        <f t="shared" si="684"/>
        <v>0</v>
      </c>
      <c r="T1531" s="388">
        <f t="shared" si="684"/>
        <v>0</v>
      </c>
      <c r="U1531" s="392">
        <f t="shared" si="684"/>
        <v>0</v>
      </c>
      <c r="V1531" s="393">
        <f t="shared" si="684"/>
        <v>0</v>
      </c>
      <c r="W1531" s="37">
        <f>W673</f>
        <v>0</v>
      </c>
      <c r="Y1531"/>
    </row>
    <row r="1532" spans="1:25" x14ac:dyDescent="0.25">
      <c r="A1532" s="212"/>
      <c r="B1532" s="465"/>
      <c r="C1532" s="272"/>
      <c r="D1532" s="272"/>
      <c r="E1532" s="273" t="s">
        <v>41</v>
      </c>
      <c r="F1532" s="273"/>
      <c r="G1532" s="367">
        <f t="shared" ref="G1532:W1532" si="685">SUBTOTAL(9,G1533:G1535)</f>
        <v>0</v>
      </c>
      <c r="H1532" s="368">
        <f t="shared" si="685"/>
        <v>0</v>
      </c>
      <c r="I1532" s="369">
        <f t="shared" si="685"/>
        <v>0</v>
      </c>
      <c r="J1532" s="369">
        <f t="shared" si="685"/>
        <v>0</v>
      </c>
      <c r="K1532" s="370">
        <f t="shared" si="685"/>
        <v>0</v>
      </c>
      <c r="L1532" s="364">
        <f t="shared" si="685"/>
        <v>0</v>
      </c>
      <c r="M1532" s="364">
        <f t="shared" si="685"/>
        <v>0</v>
      </c>
      <c r="N1532" s="364">
        <f t="shared" si="685"/>
        <v>0</v>
      </c>
      <c r="O1532" s="364">
        <f t="shared" si="685"/>
        <v>0</v>
      </c>
      <c r="P1532" s="364">
        <f t="shared" si="685"/>
        <v>0</v>
      </c>
      <c r="Q1532" s="364">
        <f t="shared" si="685"/>
        <v>0</v>
      </c>
      <c r="R1532" s="364">
        <f t="shared" si="685"/>
        <v>0</v>
      </c>
      <c r="S1532" s="364">
        <f t="shared" si="685"/>
        <v>0</v>
      </c>
      <c r="T1532" s="364">
        <f t="shared" si="685"/>
        <v>0</v>
      </c>
      <c r="U1532" s="364">
        <f t="shared" si="685"/>
        <v>0</v>
      </c>
      <c r="V1532" s="364">
        <f t="shared" si="685"/>
        <v>0</v>
      </c>
      <c r="W1532" s="366">
        <f t="shared" si="685"/>
        <v>0</v>
      </c>
      <c r="Y1532"/>
    </row>
    <row r="1533" spans="1:25" outlineLevel="1" x14ac:dyDescent="0.25">
      <c r="A1533" s="212"/>
      <c r="B1533" s="465"/>
      <c r="C1533" s="272"/>
      <c r="D1533" s="272"/>
      <c r="E1533" s="273"/>
      <c r="F1533" s="274" t="s">
        <v>42</v>
      </c>
      <c r="G1533" s="394">
        <f>G675</f>
        <v>0</v>
      </c>
      <c r="H1533" s="421">
        <f>G1533*(1-VLOOKUP($F1533,SHT,2,FALSE))+H675*(1-VLOOKUP($F1533,SHT,2,FALSE))</f>
        <v>0</v>
      </c>
      <c r="I1533" s="389">
        <f t="shared" ref="I1533:V1533" si="686">I675*(1-VLOOKUP($F1533,SHT,2,FALSE))</f>
        <v>0</v>
      </c>
      <c r="J1533" s="389">
        <f t="shared" si="686"/>
        <v>0</v>
      </c>
      <c r="K1533" s="390">
        <f t="shared" si="686"/>
        <v>0</v>
      </c>
      <c r="L1533" s="391">
        <f t="shared" si="686"/>
        <v>0</v>
      </c>
      <c r="M1533" s="396">
        <f t="shared" si="686"/>
        <v>0</v>
      </c>
      <c r="N1533" s="392">
        <f t="shared" si="686"/>
        <v>0</v>
      </c>
      <c r="O1533" s="392">
        <f t="shared" si="686"/>
        <v>0</v>
      </c>
      <c r="P1533" s="392">
        <f t="shared" si="686"/>
        <v>0</v>
      </c>
      <c r="Q1533" s="392">
        <f t="shared" si="686"/>
        <v>0</v>
      </c>
      <c r="R1533" s="392">
        <f t="shared" si="686"/>
        <v>0</v>
      </c>
      <c r="S1533" s="392">
        <f t="shared" si="686"/>
        <v>0</v>
      </c>
      <c r="T1533" s="388">
        <f t="shared" si="686"/>
        <v>0</v>
      </c>
      <c r="U1533" s="392">
        <f t="shared" si="686"/>
        <v>0</v>
      </c>
      <c r="V1533" s="393">
        <f t="shared" si="686"/>
        <v>0</v>
      </c>
      <c r="W1533" s="37">
        <f>W675</f>
        <v>0</v>
      </c>
      <c r="Y1533"/>
    </row>
    <row r="1534" spans="1:25" outlineLevel="1" x14ac:dyDescent="0.25">
      <c r="A1534" s="212"/>
      <c r="B1534" s="465"/>
      <c r="C1534" s="272"/>
      <c r="D1534" s="272"/>
      <c r="E1534" s="273"/>
      <c r="F1534" s="274" t="s">
        <v>43</v>
      </c>
      <c r="G1534" s="394">
        <f>G676</f>
        <v>0</v>
      </c>
      <c r="H1534" s="421">
        <f>G1534*(1-VLOOKUP($F1534,SHT,2,FALSE))+H676*(1-VLOOKUP($F1534,SHT,2,FALSE))</f>
        <v>0</v>
      </c>
      <c r="I1534" s="389">
        <f t="shared" ref="I1534:V1534" si="687">I676*(1-VLOOKUP($F1534,SHT,2,FALSE))</f>
        <v>0</v>
      </c>
      <c r="J1534" s="389">
        <f t="shared" si="687"/>
        <v>0</v>
      </c>
      <c r="K1534" s="390">
        <f t="shared" si="687"/>
        <v>0</v>
      </c>
      <c r="L1534" s="391">
        <f t="shared" si="687"/>
        <v>0</v>
      </c>
      <c r="M1534" s="396">
        <f t="shared" si="687"/>
        <v>0</v>
      </c>
      <c r="N1534" s="392">
        <f t="shared" si="687"/>
        <v>0</v>
      </c>
      <c r="O1534" s="392">
        <f t="shared" si="687"/>
        <v>0</v>
      </c>
      <c r="P1534" s="392">
        <f t="shared" si="687"/>
        <v>0</v>
      </c>
      <c r="Q1534" s="392">
        <f t="shared" si="687"/>
        <v>0</v>
      </c>
      <c r="R1534" s="392">
        <f t="shared" si="687"/>
        <v>0</v>
      </c>
      <c r="S1534" s="392">
        <f t="shared" si="687"/>
        <v>0</v>
      </c>
      <c r="T1534" s="388">
        <f t="shared" si="687"/>
        <v>0</v>
      </c>
      <c r="U1534" s="392">
        <f t="shared" si="687"/>
        <v>0</v>
      </c>
      <c r="V1534" s="393">
        <f t="shared" si="687"/>
        <v>0</v>
      </c>
      <c r="W1534" s="37">
        <f>W676</f>
        <v>0</v>
      </c>
      <c r="Y1534"/>
    </row>
    <row r="1535" spans="1:25" outlineLevel="1" x14ac:dyDescent="0.25">
      <c r="A1535" s="212"/>
      <c r="B1535" s="465"/>
      <c r="C1535" s="272"/>
      <c r="D1535" s="272"/>
      <c r="E1535" s="273"/>
      <c r="F1535" s="274" t="s">
        <v>44</v>
      </c>
      <c r="G1535" s="394">
        <f>G677</f>
        <v>0</v>
      </c>
      <c r="H1535" s="421">
        <f>G1535*(1-VLOOKUP($F1535,SHT,2,FALSE))+H677*(1-VLOOKUP($F1535,SHT,2,FALSE))</f>
        <v>0</v>
      </c>
      <c r="I1535" s="389">
        <f t="shared" ref="I1535:V1535" si="688">I677*(1-VLOOKUP($F1535,SHT,2,FALSE))</f>
        <v>0</v>
      </c>
      <c r="J1535" s="389">
        <f t="shared" si="688"/>
        <v>0</v>
      </c>
      <c r="K1535" s="390">
        <f t="shared" si="688"/>
        <v>0</v>
      </c>
      <c r="L1535" s="391">
        <f t="shared" si="688"/>
        <v>0</v>
      </c>
      <c r="M1535" s="396">
        <f t="shared" si="688"/>
        <v>0</v>
      </c>
      <c r="N1535" s="392">
        <f t="shared" si="688"/>
        <v>0</v>
      </c>
      <c r="O1535" s="392">
        <f t="shared" si="688"/>
        <v>0</v>
      </c>
      <c r="P1535" s="392">
        <f t="shared" si="688"/>
        <v>0</v>
      </c>
      <c r="Q1535" s="392">
        <f t="shared" si="688"/>
        <v>0</v>
      </c>
      <c r="R1535" s="392">
        <f t="shared" si="688"/>
        <v>0</v>
      </c>
      <c r="S1535" s="392">
        <f t="shared" si="688"/>
        <v>0</v>
      </c>
      <c r="T1535" s="388">
        <f t="shared" si="688"/>
        <v>0</v>
      </c>
      <c r="U1535" s="392">
        <f t="shared" si="688"/>
        <v>0</v>
      </c>
      <c r="V1535" s="393">
        <f t="shared" si="688"/>
        <v>0</v>
      </c>
      <c r="W1535" s="37">
        <f>W677</f>
        <v>0</v>
      </c>
      <c r="Y1535"/>
    </row>
    <row r="1536" spans="1:25" x14ac:dyDescent="0.25">
      <c r="A1536" s="212"/>
      <c r="B1536" s="465"/>
      <c r="C1536" s="272"/>
      <c r="D1536" s="272"/>
      <c r="E1536" s="273" t="s">
        <v>45</v>
      </c>
      <c r="F1536" s="273"/>
      <c r="G1536" s="367">
        <f t="shared" ref="G1536:W1536" si="689">SUBTOTAL(9,G1537:G1539)</f>
        <v>0</v>
      </c>
      <c r="H1536" s="368">
        <f t="shared" si="689"/>
        <v>0</v>
      </c>
      <c r="I1536" s="369">
        <f t="shared" si="689"/>
        <v>0</v>
      </c>
      <c r="J1536" s="369">
        <f t="shared" si="689"/>
        <v>0</v>
      </c>
      <c r="K1536" s="370">
        <f t="shared" si="689"/>
        <v>0</v>
      </c>
      <c r="L1536" s="364">
        <f t="shared" si="689"/>
        <v>0</v>
      </c>
      <c r="M1536" s="364">
        <f t="shared" si="689"/>
        <v>0</v>
      </c>
      <c r="N1536" s="364">
        <f t="shared" si="689"/>
        <v>0</v>
      </c>
      <c r="O1536" s="364">
        <f t="shared" si="689"/>
        <v>0</v>
      </c>
      <c r="P1536" s="364">
        <f t="shared" si="689"/>
        <v>0</v>
      </c>
      <c r="Q1536" s="364">
        <f t="shared" si="689"/>
        <v>0</v>
      </c>
      <c r="R1536" s="364">
        <f t="shared" si="689"/>
        <v>0</v>
      </c>
      <c r="S1536" s="364">
        <f t="shared" si="689"/>
        <v>0</v>
      </c>
      <c r="T1536" s="364">
        <f t="shared" si="689"/>
        <v>0</v>
      </c>
      <c r="U1536" s="364">
        <f t="shared" si="689"/>
        <v>0</v>
      </c>
      <c r="V1536" s="364">
        <f t="shared" si="689"/>
        <v>0</v>
      </c>
      <c r="W1536" s="366">
        <f t="shared" si="689"/>
        <v>0</v>
      </c>
      <c r="Y1536"/>
    </row>
    <row r="1537" spans="1:25" outlineLevel="1" x14ac:dyDescent="0.25">
      <c r="A1537" s="212"/>
      <c r="B1537" s="465"/>
      <c r="C1537" s="272"/>
      <c r="D1537" s="272"/>
      <c r="E1537" s="273"/>
      <c r="F1537" s="274" t="s">
        <v>46</v>
      </c>
      <c r="G1537" s="394">
        <f>G679</f>
        <v>0</v>
      </c>
      <c r="H1537" s="421">
        <f>G1537*(1-VLOOKUP($F1537,SHT,2,FALSE))+H679*(1-VLOOKUP($F1537,SHT,2,FALSE))</f>
        <v>0</v>
      </c>
      <c r="I1537" s="389">
        <f t="shared" ref="I1537:V1537" si="690">I679*(1-VLOOKUP($F1537,SHT,2,FALSE))</f>
        <v>0</v>
      </c>
      <c r="J1537" s="389">
        <f t="shared" si="690"/>
        <v>0</v>
      </c>
      <c r="K1537" s="390">
        <f t="shared" si="690"/>
        <v>0</v>
      </c>
      <c r="L1537" s="391">
        <f t="shared" si="690"/>
        <v>0</v>
      </c>
      <c r="M1537" s="396">
        <f t="shared" si="690"/>
        <v>0</v>
      </c>
      <c r="N1537" s="392">
        <f t="shared" si="690"/>
        <v>0</v>
      </c>
      <c r="O1537" s="392">
        <f t="shared" si="690"/>
        <v>0</v>
      </c>
      <c r="P1537" s="392">
        <f t="shared" si="690"/>
        <v>0</v>
      </c>
      <c r="Q1537" s="392">
        <f t="shared" si="690"/>
        <v>0</v>
      </c>
      <c r="R1537" s="392">
        <f t="shared" si="690"/>
        <v>0</v>
      </c>
      <c r="S1537" s="392">
        <f t="shared" si="690"/>
        <v>0</v>
      </c>
      <c r="T1537" s="388">
        <f t="shared" si="690"/>
        <v>0</v>
      </c>
      <c r="U1537" s="392">
        <f t="shared" si="690"/>
        <v>0</v>
      </c>
      <c r="V1537" s="393">
        <f t="shared" si="690"/>
        <v>0</v>
      </c>
      <c r="W1537" s="37">
        <f>W679</f>
        <v>0</v>
      </c>
      <c r="Y1537"/>
    </row>
    <row r="1538" spans="1:25" outlineLevel="1" x14ac:dyDescent="0.25">
      <c r="A1538" s="212"/>
      <c r="B1538" s="465"/>
      <c r="C1538" s="272"/>
      <c r="D1538" s="272"/>
      <c r="E1538" s="273"/>
      <c r="F1538" s="274" t="s">
        <v>47</v>
      </c>
      <c r="G1538" s="394">
        <f>G680</f>
        <v>0</v>
      </c>
      <c r="H1538" s="421">
        <f>G1538*(1-VLOOKUP($F1538,SHT,2,FALSE))+H680*(1-VLOOKUP($F1538,SHT,2,FALSE))</f>
        <v>0</v>
      </c>
      <c r="I1538" s="389">
        <f t="shared" ref="I1538:V1538" si="691">I680*(1-VLOOKUP($F1538,SHT,2,FALSE))</f>
        <v>0</v>
      </c>
      <c r="J1538" s="389">
        <f t="shared" si="691"/>
        <v>0</v>
      </c>
      <c r="K1538" s="390">
        <f t="shared" si="691"/>
        <v>0</v>
      </c>
      <c r="L1538" s="391">
        <f t="shared" si="691"/>
        <v>0</v>
      </c>
      <c r="M1538" s="396">
        <f t="shared" si="691"/>
        <v>0</v>
      </c>
      <c r="N1538" s="392">
        <f t="shared" si="691"/>
        <v>0</v>
      </c>
      <c r="O1538" s="392">
        <f t="shared" si="691"/>
        <v>0</v>
      </c>
      <c r="P1538" s="392">
        <f t="shared" si="691"/>
        <v>0</v>
      </c>
      <c r="Q1538" s="392">
        <f t="shared" si="691"/>
        <v>0</v>
      </c>
      <c r="R1538" s="392">
        <f t="shared" si="691"/>
        <v>0</v>
      </c>
      <c r="S1538" s="392">
        <f t="shared" si="691"/>
        <v>0</v>
      </c>
      <c r="T1538" s="388">
        <f t="shared" si="691"/>
        <v>0</v>
      </c>
      <c r="U1538" s="392">
        <f t="shared" si="691"/>
        <v>0</v>
      </c>
      <c r="V1538" s="393">
        <f t="shared" si="691"/>
        <v>0</v>
      </c>
      <c r="W1538" s="37">
        <f>W680</f>
        <v>0</v>
      </c>
      <c r="Y1538"/>
    </row>
    <row r="1539" spans="1:25" outlineLevel="1" x14ac:dyDescent="0.25">
      <c r="A1539" s="212"/>
      <c r="B1539" s="465"/>
      <c r="C1539" s="272"/>
      <c r="D1539" s="272"/>
      <c r="E1539" s="273"/>
      <c r="F1539" s="274" t="s">
        <v>48</v>
      </c>
      <c r="G1539" s="394">
        <f>G681</f>
        <v>0</v>
      </c>
      <c r="H1539" s="421">
        <f>G1539*(1-VLOOKUP($F1539,SHT,2,FALSE))+H681*(1-VLOOKUP($F1539,SHT,2,FALSE))</f>
        <v>0</v>
      </c>
      <c r="I1539" s="389">
        <f t="shared" ref="I1539:V1539" si="692">I681*(1-VLOOKUP($F1539,SHT,2,FALSE))</f>
        <v>0</v>
      </c>
      <c r="J1539" s="389">
        <f t="shared" si="692"/>
        <v>0</v>
      </c>
      <c r="K1539" s="390">
        <f t="shared" si="692"/>
        <v>0</v>
      </c>
      <c r="L1539" s="391">
        <f t="shared" si="692"/>
        <v>0</v>
      </c>
      <c r="M1539" s="396">
        <f t="shared" si="692"/>
        <v>0</v>
      </c>
      <c r="N1539" s="392">
        <f t="shared" si="692"/>
        <v>0</v>
      </c>
      <c r="O1539" s="392">
        <f t="shared" si="692"/>
        <v>0</v>
      </c>
      <c r="P1539" s="392">
        <f t="shared" si="692"/>
        <v>0</v>
      </c>
      <c r="Q1539" s="392">
        <f t="shared" si="692"/>
        <v>0</v>
      </c>
      <c r="R1539" s="392">
        <f t="shared" si="692"/>
        <v>0</v>
      </c>
      <c r="S1539" s="392">
        <f t="shared" si="692"/>
        <v>0</v>
      </c>
      <c r="T1539" s="388">
        <f t="shared" si="692"/>
        <v>0</v>
      </c>
      <c r="U1539" s="392">
        <f t="shared" si="692"/>
        <v>0</v>
      </c>
      <c r="V1539" s="393">
        <f t="shared" si="692"/>
        <v>0</v>
      </c>
      <c r="W1539" s="37">
        <f>W681</f>
        <v>0</v>
      </c>
      <c r="Y1539"/>
    </row>
    <row r="1540" spans="1:25" x14ac:dyDescent="0.25">
      <c r="A1540" s="212"/>
      <c r="B1540" s="465"/>
      <c r="C1540" s="272"/>
      <c r="D1540" s="272" t="s">
        <v>49</v>
      </c>
      <c r="E1540" s="273"/>
      <c r="F1540" s="273"/>
      <c r="G1540" s="367"/>
      <c r="H1540" s="368"/>
      <c r="I1540" s="369"/>
      <c r="J1540" s="369"/>
      <c r="K1540" s="370"/>
      <c r="L1540" s="363"/>
      <c r="M1540" s="364"/>
      <c r="N1540" s="364"/>
      <c r="O1540" s="364"/>
      <c r="P1540" s="364"/>
      <c r="Q1540" s="364"/>
      <c r="R1540" s="364"/>
      <c r="S1540" s="364"/>
      <c r="T1540" s="364"/>
      <c r="U1540" s="364"/>
      <c r="V1540" s="365"/>
      <c r="W1540" s="366"/>
      <c r="Y1540"/>
    </row>
    <row r="1541" spans="1:25" x14ac:dyDescent="0.25">
      <c r="A1541" s="212"/>
      <c r="B1541" s="465"/>
      <c r="C1541" s="272"/>
      <c r="D1541" s="272"/>
      <c r="E1541" s="273" t="s">
        <v>50</v>
      </c>
      <c r="F1541" s="273"/>
      <c r="G1541" s="367">
        <f t="shared" ref="G1541:W1541" si="693">SUBTOTAL(9,G1542:G1543)</f>
        <v>0</v>
      </c>
      <c r="H1541" s="368">
        <f t="shared" si="693"/>
        <v>0</v>
      </c>
      <c r="I1541" s="369">
        <f t="shared" si="693"/>
        <v>0</v>
      </c>
      <c r="J1541" s="369">
        <f t="shared" si="693"/>
        <v>0</v>
      </c>
      <c r="K1541" s="370">
        <f t="shared" si="693"/>
        <v>0</v>
      </c>
      <c r="L1541" s="364">
        <f t="shared" si="693"/>
        <v>0</v>
      </c>
      <c r="M1541" s="364">
        <f t="shared" si="693"/>
        <v>0</v>
      </c>
      <c r="N1541" s="364">
        <f t="shared" si="693"/>
        <v>0</v>
      </c>
      <c r="O1541" s="364">
        <f t="shared" si="693"/>
        <v>0</v>
      </c>
      <c r="P1541" s="364">
        <f t="shared" si="693"/>
        <v>0</v>
      </c>
      <c r="Q1541" s="364">
        <f t="shared" si="693"/>
        <v>0</v>
      </c>
      <c r="R1541" s="364">
        <f t="shared" si="693"/>
        <v>0</v>
      </c>
      <c r="S1541" s="364">
        <f t="shared" si="693"/>
        <v>0</v>
      </c>
      <c r="T1541" s="364">
        <f t="shared" si="693"/>
        <v>0</v>
      </c>
      <c r="U1541" s="364">
        <f t="shared" si="693"/>
        <v>0</v>
      </c>
      <c r="V1541" s="365">
        <f t="shared" si="693"/>
        <v>0</v>
      </c>
      <c r="W1541" s="366">
        <f t="shared" si="693"/>
        <v>0</v>
      </c>
      <c r="Y1541"/>
    </row>
    <row r="1542" spans="1:25" outlineLevel="1" x14ac:dyDescent="0.25">
      <c r="A1542" s="212"/>
      <c r="B1542" s="465"/>
      <c r="C1542" s="272"/>
      <c r="D1542" s="272"/>
      <c r="E1542" s="273"/>
      <c r="F1542" s="274" t="s">
        <v>51</v>
      </c>
      <c r="G1542" s="394">
        <f>G684</f>
        <v>0</v>
      </c>
      <c r="H1542" s="421">
        <f>G1542*(1-VLOOKUP($F1542,SHT,2,FALSE))+H684*(1-VLOOKUP($F1542,SHT,2,FALSE))</f>
        <v>0</v>
      </c>
      <c r="I1542" s="389">
        <f t="shared" ref="I1542:V1542" si="694">I684*(1-VLOOKUP($F1542,SHT,2,FALSE))</f>
        <v>0</v>
      </c>
      <c r="J1542" s="389">
        <f t="shared" si="694"/>
        <v>0</v>
      </c>
      <c r="K1542" s="390">
        <f t="shared" si="694"/>
        <v>0</v>
      </c>
      <c r="L1542" s="391">
        <f t="shared" si="694"/>
        <v>0</v>
      </c>
      <c r="M1542" s="396">
        <f t="shared" si="694"/>
        <v>0</v>
      </c>
      <c r="N1542" s="392">
        <f t="shared" si="694"/>
        <v>0</v>
      </c>
      <c r="O1542" s="392">
        <f t="shared" si="694"/>
        <v>0</v>
      </c>
      <c r="P1542" s="392">
        <f t="shared" si="694"/>
        <v>0</v>
      </c>
      <c r="Q1542" s="392">
        <f t="shared" si="694"/>
        <v>0</v>
      </c>
      <c r="R1542" s="392">
        <f t="shared" si="694"/>
        <v>0</v>
      </c>
      <c r="S1542" s="392">
        <f t="shared" si="694"/>
        <v>0</v>
      </c>
      <c r="T1542" s="388">
        <f t="shared" si="694"/>
        <v>0</v>
      </c>
      <c r="U1542" s="392">
        <f t="shared" si="694"/>
        <v>0</v>
      </c>
      <c r="V1542" s="393">
        <f t="shared" si="694"/>
        <v>0</v>
      </c>
      <c r="W1542" s="37">
        <f>W684</f>
        <v>0</v>
      </c>
      <c r="Y1542"/>
    </row>
    <row r="1543" spans="1:25" outlineLevel="1" x14ac:dyDescent="0.25">
      <c r="A1543" s="212"/>
      <c r="B1543" s="465"/>
      <c r="C1543" s="272"/>
      <c r="D1543" s="272"/>
      <c r="E1543" s="273"/>
      <c r="F1543" s="274" t="s">
        <v>52</v>
      </c>
      <c r="G1543" s="394">
        <f>G685</f>
        <v>0</v>
      </c>
      <c r="H1543" s="421">
        <f>G1543*(1-VLOOKUP($F1543,SHT,2,FALSE))+H685*(1-VLOOKUP($F1543,SHT,2,FALSE))</f>
        <v>0</v>
      </c>
      <c r="I1543" s="389">
        <f t="shared" ref="I1543:V1543" si="695">I685*(1-VLOOKUP($F1543,SHT,2,FALSE))</f>
        <v>0</v>
      </c>
      <c r="J1543" s="389">
        <f t="shared" si="695"/>
        <v>0</v>
      </c>
      <c r="K1543" s="390">
        <f t="shared" si="695"/>
        <v>0</v>
      </c>
      <c r="L1543" s="391">
        <f t="shared" si="695"/>
        <v>0</v>
      </c>
      <c r="M1543" s="396">
        <f t="shared" si="695"/>
        <v>0</v>
      </c>
      <c r="N1543" s="392">
        <f t="shared" si="695"/>
        <v>0</v>
      </c>
      <c r="O1543" s="392">
        <f t="shared" si="695"/>
        <v>0</v>
      </c>
      <c r="P1543" s="392">
        <f t="shared" si="695"/>
        <v>0</v>
      </c>
      <c r="Q1543" s="392">
        <f t="shared" si="695"/>
        <v>0</v>
      </c>
      <c r="R1543" s="392">
        <f t="shared" si="695"/>
        <v>0</v>
      </c>
      <c r="S1543" s="392">
        <f t="shared" si="695"/>
        <v>0</v>
      </c>
      <c r="T1543" s="388">
        <f t="shared" si="695"/>
        <v>0</v>
      </c>
      <c r="U1543" s="392">
        <f t="shared" si="695"/>
        <v>0</v>
      </c>
      <c r="V1543" s="393">
        <f t="shared" si="695"/>
        <v>0</v>
      </c>
      <c r="W1543" s="37">
        <f>W685</f>
        <v>0</v>
      </c>
      <c r="Y1543"/>
    </row>
    <row r="1544" spans="1:25" x14ac:dyDescent="0.25">
      <c r="A1544" s="212"/>
      <c r="B1544" s="465"/>
      <c r="C1544" s="272"/>
      <c r="D1544" s="272"/>
      <c r="E1544" s="273" t="s">
        <v>53</v>
      </c>
      <c r="F1544" s="273"/>
      <c r="G1544" s="367">
        <f t="shared" ref="G1544:W1544" si="696">SUBTOTAL(9,G1545:G1547)</f>
        <v>0</v>
      </c>
      <c r="H1544" s="368">
        <f t="shared" si="696"/>
        <v>0</v>
      </c>
      <c r="I1544" s="369">
        <f t="shared" si="696"/>
        <v>0</v>
      </c>
      <c r="J1544" s="369">
        <f t="shared" si="696"/>
        <v>0</v>
      </c>
      <c r="K1544" s="370">
        <f t="shared" si="696"/>
        <v>0</v>
      </c>
      <c r="L1544" s="364">
        <f t="shared" si="696"/>
        <v>0</v>
      </c>
      <c r="M1544" s="364">
        <f t="shared" si="696"/>
        <v>0</v>
      </c>
      <c r="N1544" s="364">
        <f t="shared" si="696"/>
        <v>0</v>
      </c>
      <c r="O1544" s="364">
        <f t="shared" si="696"/>
        <v>0</v>
      </c>
      <c r="P1544" s="364">
        <f t="shared" si="696"/>
        <v>0</v>
      </c>
      <c r="Q1544" s="364">
        <f t="shared" si="696"/>
        <v>0</v>
      </c>
      <c r="R1544" s="364">
        <f t="shared" si="696"/>
        <v>0</v>
      </c>
      <c r="S1544" s="364">
        <f t="shared" si="696"/>
        <v>0</v>
      </c>
      <c r="T1544" s="364">
        <f t="shared" si="696"/>
        <v>0</v>
      </c>
      <c r="U1544" s="364">
        <f t="shared" si="696"/>
        <v>0</v>
      </c>
      <c r="V1544" s="364">
        <f t="shared" si="696"/>
        <v>0</v>
      </c>
      <c r="W1544" s="366">
        <f t="shared" si="696"/>
        <v>0</v>
      </c>
      <c r="Y1544"/>
    </row>
    <row r="1545" spans="1:25" outlineLevel="1" x14ac:dyDescent="0.25">
      <c r="A1545" s="212"/>
      <c r="B1545" s="465"/>
      <c r="C1545" s="272"/>
      <c r="D1545" s="272"/>
      <c r="E1545" s="273"/>
      <c r="F1545" s="274" t="s">
        <v>54</v>
      </c>
      <c r="G1545" s="394">
        <f>G687</f>
        <v>0</v>
      </c>
      <c r="H1545" s="421">
        <f>G1545*(1-VLOOKUP($F1545,SHT,2,FALSE))+H687*(1-VLOOKUP($F1545,SHT,2,FALSE))</f>
        <v>0</v>
      </c>
      <c r="I1545" s="389">
        <f t="shared" ref="I1545:V1545" si="697">I687*(1-VLOOKUP($F1545,SHT,2,FALSE))</f>
        <v>0</v>
      </c>
      <c r="J1545" s="389">
        <f t="shared" si="697"/>
        <v>0</v>
      </c>
      <c r="K1545" s="390">
        <f t="shared" si="697"/>
        <v>0</v>
      </c>
      <c r="L1545" s="391">
        <f t="shared" si="697"/>
        <v>0</v>
      </c>
      <c r="M1545" s="396">
        <f t="shared" si="697"/>
        <v>0</v>
      </c>
      <c r="N1545" s="392">
        <f t="shared" si="697"/>
        <v>0</v>
      </c>
      <c r="O1545" s="392">
        <f t="shared" si="697"/>
        <v>0</v>
      </c>
      <c r="P1545" s="392">
        <f t="shared" si="697"/>
        <v>0</v>
      </c>
      <c r="Q1545" s="392">
        <f t="shared" si="697"/>
        <v>0</v>
      </c>
      <c r="R1545" s="392">
        <f t="shared" si="697"/>
        <v>0</v>
      </c>
      <c r="S1545" s="392">
        <f t="shared" si="697"/>
        <v>0</v>
      </c>
      <c r="T1545" s="388">
        <f t="shared" si="697"/>
        <v>0</v>
      </c>
      <c r="U1545" s="392">
        <f t="shared" si="697"/>
        <v>0</v>
      </c>
      <c r="V1545" s="393">
        <f t="shared" si="697"/>
        <v>0</v>
      </c>
      <c r="W1545" s="37">
        <f>W687</f>
        <v>0</v>
      </c>
      <c r="Y1545"/>
    </row>
    <row r="1546" spans="1:25" outlineLevel="1" x14ac:dyDescent="0.25">
      <c r="A1546" s="212"/>
      <c r="B1546" s="465"/>
      <c r="C1546" s="272"/>
      <c r="D1546" s="272"/>
      <c r="E1546" s="273"/>
      <c r="F1546" s="274" t="s">
        <v>55</v>
      </c>
      <c r="G1546" s="394">
        <f>G688</f>
        <v>0</v>
      </c>
      <c r="H1546" s="421">
        <f>G1546*(1-VLOOKUP($F1546,SHT,2,FALSE))+H688*(1-VLOOKUP($F1546,SHT,2,FALSE))</f>
        <v>0</v>
      </c>
      <c r="I1546" s="389">
        <f t="shared" ref="I1546:V1546" si="698">I688*(1-VLOOKUP($F1546,SHT,2,FALSE))</f>
        <v>0</v>
      </c>
      <c r="J1546" s="389">
        <f t="shared" si="698"/>
        <v>0</v>
      </c>
      <c r="K1546" s="390">
        <f t="shared" si="698"/>
        <v>0</v>
      </c>
      <c r="L1546" s="391">
        <f t="shared" si="698"/>
        <v>0</v>
      </c>
      <c r="M1546" s="396">
        <f t="shared" si="698"/>
        <v>0</v>
      </c>
      <c r="N1546" s="392">
        <f t="shared" si="698"/>
        <v>0</v>
      </c>
      <c r="O1546" s="392">
        <f t="shared" si="698"/>
        <v>0</v>
      </c>
      <c r="P1546" s="392">
        <f t="shared" si="698"/>
        <v>0</v>
      </c>
      <c r="Q1546" s="392">
        <f t="shared" si="698"/>
        <v>0</v>
      </c>
      <c r="R1546" s="392">
        <f t="shared" si="698"/>
        <v>0</v>
      </c>
      <c r="S1546" s="392">
        <f t="shared" si="698"/>
        <v>0</v>
      </c>
      <c r="T1546" s="388">
        <f t="shared" si="698"/>
        <v>0</v>
      </c>
      <c r="U1546" s="392">
        <f t="shared" si="698"/>
        <v>0</v>
      </c>
      <c r="V1546" s="393">
        <f t="shared" si="698"/>
        <v>0</v>
      </c>
      <c r="W1546" s="37">
        <f>W688</f>
        <v>0</v>
      </c>
      <c r="Y1546"/>
    </row>
    <row r="1547" spans="1:25" outlineLevel="1" x14ac:dyDescent="0.25">
      <c r="A1547" s="212"/>
      <c r="B1547" s="465"/>
      <c r="C1547" s="272"/>
      <c r="D1547" s="272"/>
      <c r="E1547" s="273"/>
      <c r="F1547" s="274" t="s">
        <v>56</v>
      </c>
      <c r="G1547" s="394">
        <f>G689</f>
        <v>0</v>
      </c>
      <c r="H1547" s="421">
        <f>G1547*(1-VLOOKUP($F1547,SHT,2,FALSE))+H689*(1-VLOOKUP($F1547,SHT,2,FALSE))</f>
        <v>0</v>
      </c>
      <c r="I1547" s="389">
        <f t="shared" ref="I1547:V1547" si="699">I689*(1-VLOOKUP($F1547,SHT,2,FALSE))</f>
        <v>0</v>
      </c>
      <c r="J1547" s="389">
        <f t="shared" si="699"/>
        <v>0</v>
      </c>
      <c r="K1547" s="390">
        <f t="shared" si="699"/>
        <v>0</v>
      </c>
      <c r="L1547" s="391">
        <f t="shared" si="699"/>
        <v>0</v>
      </c>
      <c r="M1547" s="396">
        <f t="shared" si="699"/>
        <v>0</v>
      </c>
      <c r="N1547" s="392">
        <f t="shared" si="699"/>
        <v>0</v>
      </c>
      <c r="O1547" s="392">
        <f t="shared" si="699"/>
        <v>0</v>
      </c>
      <c r="P1547" s="392">
        <f t="shared" si="699"/>
        <v>0</v>
      </c>
      <c r="Q1547" s="392">
        <f t="shared" si="699"/>
        <v>0</v>
      </c>
      <c r="R1547" s="392">
        <f t="shared" si="699"/>
        <v>0</v>
      </c>
      <c r="S1547" s="392">
        <f t="shared" si="699"/>
        <v>0</v>
      </c>
      <c r="T1547" s="388">
        <f t="shared" si="699"/>
        <v>0</v>
      </c>
      <c r="U1547" s="392">
        <f t="shared" si="699"/>
        <v>0</v>
      </c>
      <c r="V1547" s="393">
        <f t="shared" si="699"/>
        <v>0</v>
      </c>
      <c r="W1547" s="37">
        <f>W689</f>
        <v>0</v>
      </c>
      <c r="Y1547"/>
    </row>
    <row r="1548" spans="1:25" x14ac:dyDescent="0.25">
      <c r="A1548" s="212"/>
      <c r="B1548" s="465"/>
      <c r="C1548" s="272"/>
      <c r="D1548" s="272"/>
      <c r="E1548" s="273" t="s">
        <v>57</v>
      </c>
      <c r="F1548" s="273"/>
      <c r="G1548" s="367">
        <f t="shared" ref="G1548:W1548" si="700">SUBTOTAL(9,G1549:G1550)</f>
        <v>0</v>
      </c>
      <c r="H1548" s="368">
        <f t="shared" si="700"/>
        <v>0</v>
      </c>
      <c r="I1548" s="369">
        <f t="shared" si="700"/>
        <v>0</v>
      </c>
      <c r="J1548" s="369">
        <f t="shared" si="700"/>
        <v>0</v>
      </c>
      <c r="K1548" s="370">
        <f t="shared" si="700"/>
        <v>0</v>
      </c>
      <c r="L1548" s="364">
        <f t="shared" si="700"/>
        <v>0</v>
      </c>
      <c r="M1548" s="364">
        <f t="shared" si="700"/>
        <v>0</v>
      </c>
      <c r="N1548" s="364">
        <f t="shared" si="700"/>
        <v>0</v>
      </c>
      <c r="O1548" s="364">
        <f t="shared" si="700"/>
        <v>0</v>
      </c>
      <c r="P1548" s="364">
        <f t="shared" si="700"/>
        <v>0</v>
      </c>
      <c r="Q1548" s="364">
        <f t="shared" si="700"/>
        <v>0</v>
      </c>
      <c r="R1548" s="364">
        <f t="shared" si="700"/>
        <v>0</v>
      </c>
      <c r="S1548" s="364">
        <f t="shared" si="700"/>
        <v>0</v>
      </c>
      <c r="T1548" s="364">
        <f t="shared" si="700"/>
        <v>0</v>
      </c>
      <c r="U1548" s="364">
        <f t="shared" si="700"/>
        <v>0</v>
      </c>
      <c r="V1548" s="365">
        <f t="shared" si="700"/>
        <v>0</v>
      </c>
      <c r="W1548" s="366">
        <f t="shared" si="700"/>
        <v>0</v>
      </c>
      <c r="Y1548"/>
    </row>
    <row r="1549" spans="1:25" outlineLevel="1" x14ac:dyDescent="0.25">
      <c r="A1549" s="212"/>
      <c r="B1549" s="465"/>
      <c r="C1549" s="272"/>
      <c r="D1549" s="272"/>
      <c r="E1549" s="273"/>
      <c r="F1549" s="274" t="s">
        <v>58</v>
      </c>
      <c r="G1549" s="394">
        <f>G691</f>
        <v>0</v>
      </c>
      <c r="H1549" s="421">
        <f>G1549*(1-VLOOKUP($F1549,SHT,2,FALSE))+H691*(1-VLOOKUP($F1549,SHT,2,FALSE))</f>
        <v>0</v>
      </c>
      <c r="I1549" s="389">
        <f t="shared" ref="I1549:V1549" si="701">I691*(1-VLOOKUP($F1549,SHT,2,FALSE))</f>
        <v>0</v>
      </c>
      <c r="J1549" s="389">
        <f t="shared" si="701"/>
        <v>0</v>
      </c>
      <c r="K1549" s="390">
        <f t="shared" si="701"/>
        <v>0</v>
      </c>
      <c r="L1549" s="391">
        <f t="shared" si="701"/>
        <v>0</v>
      </c>
      <c r="M1549" s="396">
        <f t="shared" si="701"/>
        <v>0</v>
      </c>
      <c r="N1549" s="392">
        <f t="shared" si="701"/>
        <v>0</v>
      </c>
      <c r="O1549" s="392">
        <f t="shared" si="701"/>
        <v>0</v>
      </c>
      <c r="P1549" s="392">
        <f t="shared" si="701"/>
        <v>0</v>
      </c>
      <c r="Q1549" s="392">
        <f t="shared" si="701"/>
        <v>0</v>
      </c>
      <c r="R1549" s="392">
        <f t="shared" si="701"/>
        <v>0</v>
      </c>
      <c r="S1549" s="392">
        <f t="shared" si="701"/>
        <v>0</v>
      </c>
      <c r="T1549" s="388">
        <f t="shared" si="701"/>
        <v>0</v>
      </c>
      <c r="U1549" s="392">
        <f t="shared" si="701"/>
        <v>0</v>
      </c>
      <c r="V1549" s="393">
        <f t="shared" si="701"/>
        <v>0</v>
      </c>
      <c r="W1549" s="37">
        <f>W691</f>
        <v>0</v>
      </c>
      <c r="Y1549"/>
    </row>
    <row r="1550" spans="1:25" outlineLevel="1" x14ac:dyDescent="0.25">
      <c r="A1550" s="212"/>
      <c r="B1550" s="465"/>
      <c r="C1550" s="272"/>
      <c r="D1550" s="272"/>
      <c r="E1550" s="273"/>
      <c r="F1550" s="274" t="s">
        <v>59</v>
      </c>
      <c r="G1550" s="394">
        <f>G692</f>
        <v>0</v>
      </c>
      <c r="H1550" s="421">
        <f>G1550*(1-VLOOKUP($F1550,SHT,2,FALSE))+H692*(1-VLOOKUP($F1550,SHT,2,FALSE))</f>
        <v>0</v>
      </c>
      <c r="I1550" s="389">
        <f t="shared" ref="I1550:V1550" si="702">I692*(1-VLOOKUP($F1550,SHT,2,FALSE))</f>
        <v>0</v>
      </c>
      <c r="J1550" s="389">
        <f t="shared" si="702"/>
        <v>0</v>
      </c>
      <c r="K1550" s="390">
        <f t="shared" si="702"/>
        <v>0</v>
      </c>
      <c r="L1550" s="391">
        <f t="shared" si="702"/>
        <v>0</v>
      </c>
      <c r="M1550" s="396">
        <f t="shared" si="702"/>
        <v>0</v>
      </c>
      <c r="N1550" s="392">
        <f t="shared" si="702"/>
        <v>0</v>
      </c>
      <c r="O1550" s="392">
        <f t="shared" si="702"/>
        <v>0</v>
      </c>
      <c r="P1550" s="392">
        <f t="shared" si="702"/>
        <v>0</v>
      </c>
      <c r="Q1550" s="392">
        <f t="shared" si="702"/>
        <v>0</v>
      </c>
      <c r="R1550" s="392">
        <f t="shared" si="702"/>
        <v>0</v>
      </c>
      <c r="S1550" s="392">
        <f t="shared" si="702"/>
        <v>0</v>
      </c>
      <c r="T1550" s="388">
        <f t="shared" si="702"/>
        <v>0</v>
      </c>
      <c r="U1550" s="392">
        <f t="shared" si="702"/>
        <v>0</v>
      </c>
      <c r="V1550" s="393">
        <f t="shared" si="702"/>
        <v>0</v>
      </c>
      <c r="W1550" s="37">
        <f>W692</f>
        <v>0</v>
      </c>
      <c r="Y1550"/>
    </row>
    <row r="1551" spans="1:25" x14ac:dyDescent="0.25">
      <c r="A1551" s="212"/>
      <c r="B1551" s="465"/>
      <c r="C1551" s="272"/>
      <c r="D1551" s="272"/>
      <c r="E1551" s="273" t="s">
        <v>60</v>
      </c>
      <c r="F1551" s="273"/>
      <c r="G1551" s="367">
        <f t="shared" ref="G1551:W1551" si="703">SUBTOTAL(9,G1552:G1554)</f>
        <v>0</v>
      </c>
      <c r="H1551" s="368">
        <f t="shared" si="703"/>
        <v>0</v>
      </c>
      <c r="I1551" s="369">
        <f t="shared" si="703"/>
        <v>0</v>
      </c>
      <c r="J1551" s="369">
        <f t="shared" si="703"/>
        <v>0</v>
      </c>
      <c r="K1551" s="370">
        <f t="shared" si="703"/>
        <v>0</v>
      </c>
      <c r="L1551" s="364">
        <f t="shared" si="703"/>
        <v>0</v>
      </c>
      <c r="M1551" s="364">
        <f t="shared" si="703"/>
        <v>0</v>
      </c>
      <c r="N1551" s="364">
        <f t="shared" si="703"/>
        <v>0</v>
      </c>
      <c r="O1551" s="364">
        <f t="shared" si="703"/>
        <v>0</v>
      </c>
      <c r="P1551" s="364">
        <f t="shared" si="703"/>
        <v>0</v>
      </c>
      <c r="Q1551" s="364">
        <f t="shared" si="703"/>
        <v>0</v>
      </c>
      <c r="R1551" s="364">
        <f t="shared" si="703"/>
        <v>0</v>
      </c>
      <c r="S1551" s="364">
        <f t="shared" si="703"/>
        <v>0</v>
      </c>
      <c r="T1551" s="364">
        <f t="shared" si="703"/>
        <v>0</v>
      </c>
      <c r="U1551" s="364">
        <f t="shared" si="703"/>
        <v>0</v>
      </c>
      <c r="V1551" s="364">
        <f t="shared" si="703"/>
        <v>0</v>
      </c>
      <c r="W1551" s="366">
        <f t="shared" si="703"/>
        <v>0</v>
      </c>
      <c r="Y1551"/>
    </row>
    <row r="1552" spans="1:25" outlineLevel="1" x14ac:dyDescent="0.25">
      <c r="A1552" s="212"/>
      <c r="B1552" s="465"/>
      <c r="C1552" s="272"/>
      <c r="D1552" s="272"/>
      <c r="E1552" s="273"/>
      <c r="F1552" s="274" t="s">
        <v>61</v>
      </c>
      <c r="G1552" s="394">
        <f>G694</f>
        <v>0</v>
      </c>
      <c r="H1552" s="421">
        <f>G1552*(1-VLOOKUP($F1552,SHT,2,FALSE))+H694*(1-VLOOKUP($F1552,SHT,2,FALSE))</f>
        <v>0</v>
      </c>
      <c r="I1552" s="389">
        <f t="shared" ref="I1552:V1552" si="704">I694*(1-VLOOKUP($F1552,SHT,2,FALSE))</f>
        <v>0</v>
      </c>
      <c r="J1552" s="389">
        <f t="shared" si="704"/>
        <v>0</v>
      </c>
      <c r="K1552" s="390">
        <f t="shared" si="704"/>
        <v>0</v>
      </c>
      <c r="L1552" s="391">
        <f t="shared" si="704"/>
        <v>0</v>
      </c>
      <c r="M1552" s="396">
        <f t="shared" si="704"/>
        <v>0</v>
      </c>
      <c r="N1552" s="392">
        <f t="shared" si="704"/>
        <v>0</v>
      </c>
      <c r="O1552" s="392">
        <f t="shared" si="704"/>
        <v>0</v>
      </c>
      <c r="P1552" s="392">
        <f t="shared" si="704"/>
        <v>0</v>
      </c>
      <c r="Q1552" s="392">
        <f t="shared" si="704"/>
        <v>0</v>
      </c>
      <c r="R1552" s="392">
        <f t="shared" si="704"/>
        <v>0</v>
      </c>
      <c r="S1552" s="392">
        <f t="shared" si="704"/>
        <v>0</v>
      </c>
      <c r="T1552" s="388">
        <f t="shared" si="704"/>
        <v>0</v>
      </c>
      <c r="U1552" s="392">
        <f t="shared" si="704"/>
        <v>0</v>
      </c>
      <c r="V1552" s="393">
        <f t="shared" si="704"/>
        <v>0</v>
      </c>
      <c r="W1552" s="37">
        <f>W694</f>
        <v>0</v>
      </c>
      <c r="Y1552"/>
    </row>
    <row r="1553" spans="1:25" outlineLevel="1" x14ac:dyDescent="0.25">
      <c r="A1553" s="212"/>
      <c r="B1553" s="465"/>
      <c r="C1553" s="272"/>
      <c r="D1553" s="272"/>
      <c r="E1553" s="273"/>
      <c r="F1553" s="274" t="s">
        <v>62</v>
      </c>
      <c r="G1553" s="394">
        <f>G695</f>
        <v>0</v>
      </c>
      <c r="H1553" s="421">
        <f>G1553*(1-VLOOKUP($F1553,SHT,2,FALSE))+H695*(1-VLOOKUP($F1553,SHT,2,FALSE))</f>
        <v>0</v>
      </c>
      <c r="I1553" s="389">
        <f t="shared" ref="I1553:V1553" si="705">I695*(1-VLOOKUP($F1553,SHT,2,FALSE))</f>
        <v>0</v>
      </c>
      <c r="J1553" s="389">
        <f t="shared" si="705"/>
        <v>0</v>
      </c>
      <c r="K1553" s="390">
        <f t="shared" si="705"/>
        <v>0</v>
      </c>
      <c r="L1553" s="391">
        <f t="shared" si="705"/>
        <v>0</v>
      </c>
      <c r="M1553" s="396">
        <f t="shared" si="705"/>
        <v>0</v>
      </c>
      <c r="N1553" s="392">
        <f t="shared" si="705"/>
        <v>0</v>
      </c>
      <c r="O1553" s="392">
        <f t="shared" si="705"/>
        <v>0</v>
      </c>
      <c r="P1553" s="392">
        <f t="shared" si="705"/>
        <v>0</v>
      </c>
      <c r="Q1553" s="392">
        <f t="shared" si="705"/>
        <v>0</v>
      </c>
      <c r="R1553" s="392">
        <f t="shared" si="705"/>
        <v>0</v>
      </c>
      <c r="S1553" s="392">
        <f t="shared" si="705"/>
        <v>0</v>
      </c>
      <c r="T1553" s="388">
        <f t="shared" si="705"/>
        <v>0</v>
      </c>
      <c r="U1553" s="392">
        <f t="shared" si="705"/>
        <v>0</v>
      </c>
      <c r="V1553" s="393">
        <f t="shared" si="705"/>
        <v>0</v>
      </c>
      <c r="W1553" s="37">
        <f>W695</f>
        <v>0</v>
      </c>
      <c r="Y1553"/>
    </row>
    <row r="1554" spans="1:25" outlineLevel="1" x14ac:dyDescent="0.25">
      <c r="A1554" s="212"/>
      <c r="B1554" s="465"/>
      <c r="C1554" s="272"/>
      <c r="D1554" s="272"/>
      <c r="E1554" s="273"/>
      <c r="F1554" s="274" t="s">
        <v>63</v>
      </c>
      <c r="G1554" s="394">
        <f>G696</f>
        <v>0</v>
      </c>
      <c r="H1554" s="421">
        <f>G1554*(1-VLOOKUP($F1554,SHT,2,FALSE))+H696*(1-VLOOKUP($F1554,SHT,2,FALSE))</f>
        <v>0</v>
      </c>
      <c r="I1554" s="389">
        <f t="shared" ref="I1554:V1554" si="706">I696*(1-VLOOKUP($F1554,SHT,2,FALSE))</f>
        <v>0</v>
      </c>
      <c r="J1554" s="389">
        <f t="shared" si="706"/>
        <v>0</v>
      </c>
      <c r="K1554" s="390">
        <f t="shared" si="706"/>
        <v>0</v>
      </c>
      <c r="L1554" s="391">
        <f t="shared" si="706"/>
        <v>0</v>
      </c>
      <c r="M1554" s="396">
        <f t="shared" si="706"/>
        <v>0</v>
      </c>
      <c r="N1554" s="392">
        <f t="shared" si="706"/>
        <v>0</v>
      </c>
      <c r="O1554" s="392">
        <f t="shared" si="706"/>
        <v>0</v>
      </c>
      <c r="P1554" s="392">
        <f t="shared" si="706"/>
        <v>0</v>
      </c>
      <c r="Q1554" s="392">
        <f t="shared" si="706"/>
        <v>0</v>
      </c>
      <c r="R1554" s="392">
        <f t="shared" si="706"/>
        <v>0</v>
      </c>
      <c r="S1554" s="392">
        <f t="shared" si="706"/>
        <v>0</v>
      </c>
      <c r="T1554" s="388">
        <f t="shared" si="706"/>
        <v>0</v>
      </c>
      <c r="U1554" s="392">
        <f t="shared" si="706"/>
        <v>0</v>
      </c>
      <c r="V1554" s="393">
        <f t="shared" si="706"/>
        <v>0</v>
      </c>
      <c r="W1554" s="37">
        <f>W696</f>
        <v>0</v>
      </c>
      <c r="Y1554"/>
    </row>
    <row r="1555" spans="1:25" x14ac:dyDescent="0.25">
      <c r="A1555" s="212"/>
      <c r="B1555" s="465"/>
      <c r="C1555" s="272"/>
      <c r="D1555" s="272"/>
      <c r="E1555" s="273" t="s">
        <v>64</v>
      </c>
      <c r="F1555" s="273"/>
      <c r="G1555" s="367">
        <f t="shared" ref="G1555:W1555" si="707">SUBTOTAL(9,G1556:G1557)</f>
        <v>0</v>
      </c>
      <c r="H1555" s="368">
        <f t="shared" si="707"/>
        <v>0</v>
      </c>
      <c r="I1555" s="369">
        <f t="shared" si="707"/>
        <v>0</v>
      </c>
      <c r="J1555" s="369">
        <f t="shared" si="707"/>
        <v>0</v>
      </c>
      <c r="K1555" s="370">
        <f t="shared" si="707"/>
        <v>0</v>
      </c>
      <c r="L1555" s="364">
        <f t="shared" si="707"/>
        <v>0</v>
      </c>
      <c r="M1555" s="364">
        <f t="shared" si="707"/>
        <v>0</v>
      </c>
      <c r="N1555" s="364">
        <f t="shared" si="707"/>
        <v>0</v>
      </c>
      <c r="O1555" s="364">
        <f t="shared" si="707"/>
        <v>0</v>
      </c>
      <c r="P1555" s="364">
        <f t="shared" si="707"/>
        <v>0</v>
      </c>
      <c r="Q1555" s="364">
        <f t="shared" si="707"/>
        <v>0</v>
      </c>
      <c r="R1555" s="364">
        <f t="shared" si="707"/>
        <v>0</v>
      </c>
      <c r="S1555" s="364">
        <f t="shared" si="707"/>
        <v>0</v>
      </c>
      <c r="T1555" s="364">
        <f t="shared" si="707"/>
        <v>0</v>
      </c>
      <c r="U1555" s="364">
        <f t="shared" si="707"/>
        <v>0</v>
      </c>
      <c r="V1555" s="365">
        <f t="shared" si="707"/>
        <v>0</v>
      </c>
      <c r="W1555" s="366">
        <f t="shared" si="707"/>
        <v>0</v>
      </c>
      <c r="Y1555"/>
    </row>
    <row r="1556" spans="1:25" outlineLevel="1" x14ac:dyDescent="0.25">
      <c r="A1556" s="212"/>
      <c r="B1556" s="465"/>
      <c r="C1556" s="272"/>
      <c r="D1556" s="272"/>
      <c r="E1556" s="273"/>
      <c r="F1556" s="274" t="s">
        <v>65</v>
      </c>
      <c r="G1556" s="394">
        <f>G698</f>
        <v>0</v>
      </c>
      <c r="H1556" s="421">
        <f>G1556*(1-VLOOKUP($F1556,SHT,2,FALSE))+H698*(1-VLOOKUP($F1556,SHT,2,FALSE))</f>
        <v>0</v>
      </c>
      <c r="I1556" s="389">
        <f t="shared" ref="I1556:V1556" si="708">I698*(1-VLOOKUP($F1556,SHT,2,FALSE))</f>
        <v>0</v>
      </c>
      <c r="J1556" s="389">
        <f t="shared" si="708"/>
        <v>0</v>
      </c>
      <c r="K1556" s="390">
        <f t="shared" si="708"/>
        <v>0</v>
      </c>
      <c r="L1556" s="391">
        <f t="shared" si="708"/>
        <v>0</v>
      </c>
      <c r="M1556" s="396">
        <f t="shared" si="708"/>
        <v>0</v>
      </c>
      <c r="N1556" s="392">
        <f t="shared" si="708"/>
        <v>0</v>
      </c>
      <c r="O1556" s="392">
        <f t="shared" si="708"/>
        <v>0</v>
      </c>
      <c r="P1556" s="392">
        <f t="shared" si="708"/>
        <v>0</v>
      </c>
      <c r="Q1556" s="392">
        <f t="shared" si="708"/>
        <v>0</v>
      </c>
      <c r="R1556" s="392">
        <f t="shared" si="708"/>
        <v>0</v>
      </c>
      <c r="S1556" s="392">
        <f t="shared" si="708"/>
        <v>0</v>
      </c>
      <c r="T1556" s="388">
        <f t="shared" si="708"/>
        <v>0</v>
      </c>
      <c r="U1556" s="392">
        <f t="shared" si="708"/>
        <v>0</v>
      </c>
      <c r="V1556" s="393">
        <f t="shared" si="708"/>
        <v>0</v>
      </c>
      <c r="W1556" s="37">
        <f>W698</f>
        <v>0</v>
      </c>
      <c r="Y1556"/>
    </row>
    <row r="1557" spans="1:25" outlineLevel="1" x14ac:dyDescent="0.25">
      <c r="A1557" s="212"/>
      <c r="B1557" s="465"/>
      <c r="C1557" s="272"/>
      <c r="D1557" s="272"/>
      <c r="E1557" s="273"/>
      <c r="F1557" s="274" t="s">
        <v>66</v>
      </c>
      <c r="G1557" s="394">
        <f>G699</f>
        <v>0</v>
      </c>
      <c r="H1557" s="421">
        <f>G1557*(1-VLOOKUP($F1557,SHT,2,FALSE))+H699*(1-VLOOKUP($F1557,SHT,2,FALSE))</f>
        <v>0</v>
      </c>
      <c r="I1557" s="389">
        <f t="shared" ref="I1557:V1557" si="709">I699*(1-VLOOKUP($F1557,SHT,2,FALSE))</f>
        <v>0</v>
      </c>
      <c r="J1557" s="389">
        <f t="shared" si="709"/>
        <v>0</v>
      </c>
      <c r="K1557" s="390">
        <f t="shared" si="709"/>
        <v>0</v>
      </c>
      <c r="L1557" s="391">
        <f t="shared" si="709"/>
        <v>0</v>
      </c>
      <c r="M1557" s="396">
        <f t="shared" si="709"/>
        <v>0</v>
      </c>
      <c r="N1557" s="392">
        <f t="shared" si="709"/>
        <v>0</v>
      </c>
      <c r="O1557" s="392">
        <f t="shared" si="709"/>
        <v>0</v>
      </c>
      <c r="P1557" s="392">
        <f t="shared" si="709"/>
        <v>0</v>
      </c>
      <c r="Q1557" s="392">
        <f t="shared" si="709"/>
        <v>0</v>
      </c>
      <c r="R1557" s="392">
        <f t="shared" si="709"/>
        <v>0</v>
      </c>
      <c r="S1557" s="392">
        <f t="shared" si="709"/>
        <v>0</v>
      </c>
      <c r="T1557" s="388">
        <f t="shared" si="709"/>
        <v>0</v>
      </c>
      <c r="U1557" s="392">
        <f t="shared" si="709"/>
        <v>0</v>
      </c>
      <c r="V1557" s="393">
        <f t="shared" si="709"/>
        <v>0</v>
      </c>
      <c r="W1557" s="37">
        <f>W699</f>
        <v>0</v>
      </c>
      <c r="Y1557"/>
    </row>
    <row r="1558" spans="1:25" x14ac:dyDescent="0.25">
      <c r="A1558" s="212"/>
      <c r="B1558" s="465"/>
      <c r="C1558" s="272"/>
      <c r="D1558" s="272"/>
      <c r="E1558" s="273" t="s">
        <v>67</v>
      </c>
      <c r="F1558" s="273"/>
      <c r="G1558" s="367">
        <f t="shared" ref="G1558:W1558" si="710">SUBTOTAL(9,G1559:G1561)</f>
        <v>0</v>
      </c>
      <c r="H1558" s="368">
        <f t="shared" si="710"/>
        <v>0</v>
      </c>
      <c r="I1558" s="369">
        <f t="shared" si="710"/>
        <v>0</v>
      </c>
      <c r="J1558" s="369">
        <f t="shared" si="710"/>
        <v>0</v>
      </c>
      <c r="K1558" s="370">
        <f t="shared" si="710"/>
        <v>0</v>
      </c>
      <c r="L1558" s="364">
        <f t="shared" si="710"/>
        <v>0</v>
      </c>
      <c r="M1558" s="364">
        <f t="shared" si="710"/>
        <v>0</v>
      </c>
      <c r="N1558" s="364">
        <f t="shared" si="710"/>
        <v>0</v>
      </c>
      <c r="O1558" s="364">
        <f t="shared" si="710"/>
        <v>0</v>
      </c>
      <c r="P1558" s="364">
        <f t="shared" si="710"/>
        <v>0</v>
      </c>
      <c r="Q1558" s="364">
        <f t="shared" si="710"/>
        <v>0</v>
      </c>
      <c r="R1558" s="364">
        <f t="shared" si="710"/>
        <v>0</v>
      </c>
      <c r="S1558" s="364">
        <f t="shared" si="710"/>
        <v>0</v>
      </c>
      <c r="T1558" s="364">
        <f t="shared" si="710"/>
        <v>0</v>
      </c>
      <c r="U1558" s="364">
        <f t="shared" si="710"/>
        <v>0</v>
      </c>
      <c r="V1558" s="364">
        <f t="shared" si="710"/>
        <v>0</v>
      </c>
      <c r="W1558" s="366">
        <f t="shared" si="710"/>
        <v>0</v>
      </c>
      <c r="Y1558"/>
    </row>
    <row r="1559" spans="1:25" outlineLevel="1" x14ac:dyDescent="0.25">
      <c r="A1559" s="212"/>
      <c r="B1559" s="465"/>
      <c r="C1559" s="272"/>
      <c r="D1559" s="272"/>
      <c r="E1559" s="273"/>
      <c r="F1559" s="274" t="s">
        <v>68</v>
      </c>
      <c r="G1559" s="394">
        <f>G701</f>
        <v>0</v>
      </c>
      <c r="H1559" s="421">
        <f>G1559*(1-VLOOKUP($F1559,SHT,2,FALSE))+H701*(1-VLOOKUP($F1559,SHT,2,FALSE))</f>
        <v>0</v>
      </c>
      <c r="I1559" s="389">
        <f t="shared" ref="I1559:V1559" si="711">I701*(1-VLOOKUP($F1559,SHT,2,FALSE))</f>
        <v>0</v>
      </c>
      <c r="J1559" s="389">
        <f t="shared" si="711"/>
        <v>0</v>
      </c>
      <c r="K1559" s="390">
        <f t="shared" si="711"/>
        <v>0</v>
      </c>
      <c r="L1559" s="391">
        <f t="shared" si="711"/>
        <v>0</v>
      </c>
      <c r="M1559" s="396">
        <f t="shared" si="711"/>
        <v>0</v>
      </c>
      <c r="N1559" s="392">
        <f t="shared" si="711"/>
        <v>0</v>
      </c>
      <c r="O1559" s="392">
        <f t="shared" si="711"/>
        <v>0</v>
      </c>
      <c r="P1559" s="392">
        <f t="shared" si="711"/>
        <v>0</v>
      </c>
      <c r="Q1559" s="392">
        <f t="shared" si="711"/>
        <v>0</v>
      </c>
      <c r="R1559" s="392">
        <f t="shared" si="711"/>
        <v>0</v>
      </c>
      <c r="S1559" s="392">
        <f t="shared" si="711"/>
        <v>0</v>
      </c>
      <c r="T1559" s="388">
        <f t="shared" si="711"/>
        <v>0</v>
      </c>
      <c r="U1559" s="392">
        <f t="shared" si="711"/>
        <v>0</v>
      </c>
      <c r="V1559" s="393">
        <f t="shared" si="711"/>
        <v>0</v>
      </c>
      <c r="W1559" s="37">
        <f>W701</f>
        <v>0</v>
      </c>
      <c r="Y1559"/>
    </row>
    <row r="1560" spans="1:25" outlineLevel="1" x14ac:dyDescent="0.25">
      <c r="A1560" s="212"/>
      <c r="B1560" s="465"/>
      <c r="C1560" s="272"/>
      <c r="D1560" s="272"/>
      <c r="E1560" s="273"/>
      <c r="F1560" s="274" t="s">
        <v>69</v>
      </c>
      <c r="G1560" s="394">
        <f>G702</f>
        <v>0</v>
      </c>
      <c r="H1560" s="421">
        <f>G1560*(1-VLOOKUP($F1560,SHT,2,FALSE))+H702*(1-VLOOKUP($F1560,SHT,2,FALSE))</f>
        <v>0</v>
      </c>
      <c r="I1560" s="389">
        <f t="shared" ref="I1560:V1560" si="712">I702*(1-VLOOKUP($F1560,SHT,2,FALSE))</f>
        <v>0</v>
      </c>
      <c r="J1560" s="389">
        <f t="shared" si="712"/>
        <v>0</v>
      </c>
      <c r="K1560" s="390">
        <f t="shared" si="712"/>
        <v>0</v>
      </c>
      <c r="L1560" s="391">
        <f t="shared" si="712"/>
        <v>0</v>
      </c>
      <c r="M1560" s="396">
        <f t="shared" si="712"/>
        <v>0</v>
      </c>
      <c r="N1560" s="392">
        <f t="shared" si="712"/>
        <v>0</v>
      </c>
      <c r="O1560" s="392">
        <f t="shared" si="712"/>
        <v>0</v>
      </c>
      <c r="P1560" s="392">
        <f t="shared" si="712"/>
        <v>0</v>
      </c>
      <c r="Q1560" s="392">
        <f t="shared" si="712"/>
        <v>0</v>
      </c>
      <c r="R1560" s="392">
        <f t="shared" si="712"/>
        <v>0</v>
      </c>
      <c r="S1560" s="392">
        <f t="shared" si="712"/>
        <v>0</v>
      </c>
      <c r="T1560" s="388">
        <f t="shared" si="712"/>
        <v>0</v>
      </c>
      <c r="U1560" s="392">
        <f t="shared" si="712"/>
        <v>0</v>
      </c>
      <c r="V1560" s="393">
        <f t="shared" si="712"/>
        <v>0</v>
      </c>
      <c r="W1560" s="37">
        <f>W702</f>
        <v>0</v>
      </c>
      <c r="Y1560"/>
    </row>
    <row r="1561" spans="1:25" outlineLevel="1" x14ac:dyDescent="0.25">
      <c r="A1561" s="212"/>
      <c r="B1561" s="465"/>
      <c r="C1561" s="272"/>
      <c r="D1561" s="272"/>
      <c r="E1561" s="273"/>
      <c r="F1561" s="274" t="s">
        <v>70</v>
      </c>
      <c r="G1561" s="394">
        <f>G703</f>
        <v>0</v>
      </c>
      <c r="H1561" s="421">
        <f>G1561*(1-VLOOKUP($F1561,SHT,2,FALSE))+H703*(1-VLOOKUP($F1561,SHT,2,FALSE))</f>
        <v>0</v>
      </c>
      <c r="I1561" s="389">
        <f t="shared" ref="I1561:V1561" si="713">I703*(1-VLOOKUP($F1561,SHT,2,FALSE))</f>
        <v>0</v>
      </c>
      <c r="J1561" s="389">
        <f t="shared" si="713"/>
        <v>0</v>
      </c>
      <c r="K1561" s="390">
        <f t="shared" si="713"/>
        <v>0</v>
      </c>
      <c r="L1561" s="391">
        <f t="shared" si="713"/>
        <v>0</v>
      </c>
      <c r="M1561" s="396">
        <f t="shared" si="713"/>
        <v>0</v>
      </c>
      <c r="N1561" s="392">
        <f t="shared" si="713"/>
        <v>0</v>
      </c>
      <c r="O1561" s="392">
        <f t="shared" si="713"/>
        <v>0</v>
      </c>
      <c r="P1561" s="392">
        <f t="shared" si="713"/>
        <v>0</v>
      </c>
      <c r="Q1561" s="392">
        <f t="shared" si="713"/>
        <v>0</v>
      </c>
      <c r="R1561" s="392">
        <f t="shared" si="713"/>
        <v>0</v>
      </c>
      <c r="S1561" s="392">
        <f t="shared" si="713"/>
        <v>0</v>
      </c>
      <c r="T1561" s="388">
        <f t="shared" si="713"/>
        <v>0</v>
      </c>
      <c r="U1561" s="392">
        <f t="shared" si="713"/>
        <v>0</v>
      </c>
      <c r="V1561" s="393">
        <f t="shared" si="713"/>
        <v>0</v>
      </c>
      <c r="W1561" s="37">
        <f>W703</f>
        <v>0</v>
      </c>
      <c r="Y1561"/>
    </row>
    <row r="1562" spans="1:25" x14ac:dyDescent="0.25">
      <c r="A1562" s="212"/>
      <c r="B1562" s="465"/>
      <c r="C1562" s="272"/>
      <c r="D1562" s="272" t="s">
        <v>71</v>
      </c>
      <c r="E1562" s="273"/>
      <c r="F1562" s="273"/>
      <c r="G1562" s="367"/>
      <c r="H1562" s="368"/>
      <c r="I1562" s="369"/>
      <c r="J1562" s="369"/>
      <c r="K1562" s="370"/>
      <c r="L1562" s="363"/>
      <c r="M1562" s="364"/>
      <c r="N1562" s="364"/>
      <c r="O1562" s="364"/>
      <c r="P1562" s="364"/>
      <c r="Q1562" s="364"/>
      <c r="R1562" s="364"/>
      <c r="S1562" s="364"/>
      <c r="T1562" s="364"/>
      <c r="U1562" s="364"/>
      <c r="V1562" s="365"/>
      <c r="W1562" s="366"/>
      <c r="Y1562"/>
    </row>
    <row r="1563" spans="1:25" x14ac:dyDescent="0.25">
      <c r="A1563" s="212"/>
      <c r="B1563" s="465"/>
      <c r="C1563" s="272"/>
      <c r="D1563" s="272"/>
      <c r="E1563" s="273" t="s">
        <v>72</v>
      </c>
      <c r="F1563" s="273"/>
      <c r="G1563" s="367">
        <f t="shared" ref="G1563:W1563" si="714">SUBTOTAL(9,G1564:G1565)</f>
        <v>0</v>
      </c>
      <c r="H1563" s="368">
        <f t="shared" si="714"/>
        <v>0</v>
      </c>
      <c r="I1563" s="369">
        <f t="shared" si="714"/>
        <v>0</v>
      </c>
      <c r="J1563" s="369">
        <f t="shared" si="714"/>
        <v>0</v>
      </c>
      <c r="K1563" s="370">
        <f t="shared" si="714"/>
        <v>0</v>
      </c>
      <c r="L1563" s="364">
        <f t="shared" si="714"/>
        <v>0</v>
      </c>
      <c r="M1563" s="364">
        <f t="shared" si="714"/>
        <v>0</v>
      </c>
      <c r="N1563" s="364">
        <f t="shared" si="714"/>
        <v>0</v>
      </c>
      <c r="O1563" s="364">
        <f t="shared" si="714"/>
        <v>0</v>
      </c>
      <c r="P1563" s="364">
        <f t="shared" si="714"/>
        <v>0</v>
      </c>
      <c r="Q1563" s="364">
        <f t="shared" si="714"/>
        <v>0</v>
      </c>
      <c r="R1563" s="364">
        <f t="shared" si="714"/>
        <v>0</v>
      </c>
      <c r="S1563" s="364">
        <f t="shared" si="714"/>
        <v>0</v>
      </c>
      <c r="T1563" s="364">
        <f t="shared" si="714"/>
        <v>0</v>
      </c>
      <c r="U1563" s="364">
        <f t="shared" si="714"/>
        <v>0</v>
      </c>
      <c r="V1563" s="365">
        <f t="shared" si="714"/>
        <v>0</v>
      </c>
      <c r="W1563" s="366">
        <f t="shared" si="714"/>
        <v>0</v>
      </c>
      <c r="Y1563"/>
    </row>
    <row r="1564" spans="1:25" outlineLevel="1" x14ac:dyDescent="0.25">
      <c r="A1564" s="212"/>
      <c r="B1564" s="465"/>
      <c r="C1564" s="272"/>
      <c r="D1564" s="272"/>
      <c r="E1564" s="273"/>
      <c r="F1564" s="274" t="s">
        <v>73</v>
      </c>
      <c r="G1564" s="394">
        <f>G706</f>
        <v>0</v>
      </c>
      <c r="H1564" s="421">
        <f>G1564*(1-VLOOKUP($F1564,SHT,2,FALSE))+H706*(1-VLOOKUP($F1564,SHT,2,FALSE))</f>
        <v>0</v>
      </c>
      <c r="I1564" s="389">
        <f t="shared" ref="I1564:V1564" si="715">I706*(1-VLOOKUP($F1564,SHT,2,FALSE))</f>
        <v>0</v>
      </c>
      <c r="J1564" s="389">
        <f t="shared" si="715"/>
        <v>0</v>
      </c>
      <c r="K1564" s="390">
        <f t="shared" si="715"/>
        <v>0</v>
      </c>
      <c r="L1564" s="391">
        <f t="shared" si="715"/>
        <v>0</v>
      </c>
      <c r="M1564" s="396">
        <f t="shared" si="715"/>
        <v>0</v>
      </c>
      <c r="N1564" s="392">
        <f t="shared" si="715"/>
        <v>0</v>
      </c>
      <c r="O1564" s="392">
        <f t="shared" si="715"/>
        <v>0</v>
      </c>
      <c r="P1564" s="392">
        <f t="shared" si="715"/>
        <v>0</v>
      </c>
      <c r="Q1564" s="392">
        <f t="shared" si="715"/>
        <v>0</v>
      </c>
      <c r="R1564" s="392">
        <f t="shared" si="715"/>
        <v>0</v>
      </c>
      <c r="S1564" s="392">
        <f t="shared" si="715"/>
        <v>0</v>
      </c>
      <c r="T1564" s="388">
        <f t="shared" si="715"/>
        <v>0</v>
      </c>
      <c r="U1564" s="392">
        <f t="shared" si="715"/>
        <v>0</v>
      </c>
      <c r="V1564" s="393">
        <f t="shared" si="715"/>
        <v>0</v>
      </c>
      <c r="W1564" s="37">
        <f>W706</f>
        <v>0</v>
      </c>
      <c r="Y1564"/>
    </row>
    <row r="1565" spans="1:25" outlineLevel="1" x14ac:dyDescent="0.25">
      <c r="A1565" s="212"/>
      <c r="B1565" s="465"/>
      <c r="C1565" s="272"/>
      <c r="D1565" s="272"/>
      <c r="E1565" s="273"/>
      <c r="F1565" s="274" t="s">
        <v>74</v>
      </c>
      <c r="G1565" s="394">
        <f>G707</f>
        <v>0</v>
      </c>
      <c r="H1565" s="421">
        <f>G1565*(1-VLOOKUP($F1565,SHT,2,FALSE))+H707*(1-VLOOKUP($F1565,SHT,2,FALSE))</f>
        <v>0</v>
      </c>
      <c r="I1565" s="389">
        <f t="shared" ref="I1565:V1565" si="716">I707*(1-VLOOKUP($F1565,SHT,2,FALSE))</f>
        <v>0</v>
      </c>
      <c r="J1565" s="389">
        <f t="shared" si="716"/>
        <v>0</v>
      </c>
      <c r="K1565" s="390">
        <f t="shared" si="716"/>
        <v>0</v>
      </c>
      <c r="L1565" s="391">
        <f t="shared" si="716"/>
        <v>0</v>
      </c>
      <c r="M1565" s="396">
        <f t="shared" si="716"/>
        <v>0</v>
      </c>
      <c r="N1565" s="392">
        <f t="shared" si="716"/>
        <v>0</v>
      </c>
      <c r="O1565" s="392">
        <f t="shared" si="716"/>
        <v>0</v>
      </c>
      <c r="P1565" s="392">
        <f t="shared" si="716"/>
        <v>0</v>
      </c>
      <c r="Q1565" s="392">
        <f t="shared" si="716"/>
        <v>0</v>
      </c>
      <c r="R1565" s="392">
        <f t="shared" si="716"/>
        <v>0</v>
      </c>
      <c r="S1565" s="392">
        <f t="shared" si="716"/>
        <v>0</v>
      </c>
      <c r="T1565" s="388">
        <f t="shared" si="716"/>
        <v>0</v>
      </c>
      <c r="U1565" s="392">
        <f t="shared" si="716"/>
        <v>0</v>
      </c>
      <c r="V1565" s="393">
        <f t="shared" si="716"/>
        <v>0</v>
      </c>
      <c r="W1565" s="37">
        <f>W707</f>
        <v>0</v>
      </c>
      <c r="Y1565"/>
    </row>
    <row r="1566" spans="1:25" x14ac:dyDescent="0.25">
      <c r="A1566" s="212"/>
      <c r="B1566" s="465"/>
      <c r="C1566" s="272"/>
      <c r="D1566" s="272"/>
      <c r="E1566" s="273" t="s">
        <v>75</v>
      </c>
      <c r="F1566" s="273"/>
      <c r="G1566" s="367">
        <f t="shared" ref="G1566:W1566" si="717">SUBTOTAL(9,G1567:G1568)</f>
        <v>0</v>
      </c>
      <c r="H1566" s="368">
        <f t="shared" si="717"/>
        <v>0</v>
      </c>
      <c r="I1566" s="369">
        <f t="shared" si="717"/>
        <v>0</v>
      </c>
      <c r="J1566" s="369">
        <f t="shared" si="717"/>
        <v>0</v>
      </c>
      <c r="K1566" s="370">
        <f t="shared" si="717"/>
        <v>0</v>
      </c>
      <c r="L1566" s="364">
        <f t="shared" si="717"/>
        <v>0</v>
      </c>
      <c r="M1566" s="364">
        <f t="shared" si="717"/>
        <v>0</v>
      </c>
      <c r="N1566" s="364">
        <f t="shared" si="717"/>
        <v>0</v>
      </c>
      <c r="O1566" s="364">
        <f t="shared" si="717"/>
        <v>0</v>
      </c>
      <c r="P1566" s="364">
        <f t="shared" si="717"/>
        <v>0</v>
      </c>
      <c r="Q1566" s="364">
        <f t="shared" si="717"/>
        <v>0</v>
      </c>
      <c r="R1566" s="364">
        <f t="shared" si="717"/>
        <v>0</v>
      </c>
      <c r="S1566" s="364">
        <f t="shared" si="717"/>
        <v>0</v>
      </c>
      <c r="T1566" s="364">
        <f t="shared" si="717"/>
        <v>0</v>
      </c>
      <c r="U1566" s="364">
        <f t="shared" si="717"/>
        <v>0</v>
      </c>
      <c r="V1566" s="365">
        <f t="shared" si="717"/>
        <v>0</v>
      </c>
      <c r="W1566" s="366">
        <f t="shared" si="717"/>
        <v>0</v>
      </c>
      <c r="Y1566"/>
    </row>
    <row r="1567" spans="1:25" outlineLevel="1" x14ac:dyDescent="0.25">
      <c r="A1567" s="212"/>
      <c r="B1567" s="465"/>
      <c r="C1567" s="272"/>
      <c r="D1567" s="272"/>
      <c r="E1567" s="273"/>
      <c r="F1567" s="274" t="s">
        <v>76</v>
      </c>
      <c r="G1567" s="394">
        <f>G709</f>
        <v>0</v>
      </c>
      <c r="H1567" s="421">
        <f>G1567*(1-VLOOKUP($F1567,SHT,2,FALSE))+H709*(1-VLOOKUP($F1567,SHT,2,FALSE))</f>
        <v>0</v>
      </c>
      <c r="I1567" s="389">
        <f t="shared" ref="I1567:V1567" si="718">I709*(1-VLOOKUP($F1567,SHT,2,FALSE))</f>
        <v>0</v>
      </c>
      <c r="J1567" s="389">
        <f t="shared" si="718"/>
        <v>0</v>
      </c>
      <c r="K1567" s="390">
        <f t="shared" si="718"/>
        <v>0</v>
      </c>
      <c r="L1567" s="391">
        <f t="shared" si="718"/>
        <v>0</v>
      </c>
      <c r="M1567" s="396">
        <f t="shared" si="718"/>
        <v>0</v>
      </c>
      <c r="N1567" s="392">
        <f t="shared" si="718"/>
        <v>0</v>
      </c>
      <c r="O1567" s="392">
        <f t="shared" si="718"/>
        <v>0</v>
      </c>
      <c r="P1567" s="392">
        <f t="shared" si="718"/>
        <v>0</v>
      </c>
      <c r="Q1567" s="392">
        <f t="shared" si="718"/>
        <v>0</v>
      </c>
      <c r="R1567" s="392">
        <f t="shared" si="718"/>
        <v>0</v>
      </c>
      <c r="S1567" s="392">
        <f t="shared" si="718"/>
        <v>0</v>
      </c>
      <c r="T1567" s="388">
        <f t="shared" si="718"/>
        <v>0</v>
      </c>
      <c r="U1567" s="392">
        <f t="shared" si="718"/>
        <v>0</v>
      </c>
      <c r="V1567" s="393">
        <f t="shared" si="718"/>
        <v>0</v>
      </c>
      <c r="W1567" s="37">
        <f>W709</f>
        <v>0</v>
      </c>
      <c r="Y1567"/>
    </row>
    <row r="1568" spans="1:25" outlineLevel="1" x14ac:dyDescent="0.25">
      <c r="A1568" s="212"/>
      <c r="B1568" s="465"/>
      <c r="C1568" s="272"/>
      <c r="D1568" s="272"/>
      <c r="E1568" s="273"/>
      <c r="F1568" s="274" t="s">
        <v>77</v>
      </c>
      <c r="G1568" s="394">
        <f>G710</f>
        <v>0</v>
      </c>
      <c r="H1568" s="421">
        <f>G1568*(1-VLOOKUP($F1568,SHT,2,FALSE))+H710*(1-VLOOKUP($F1568,SHT,2,FALSE))</f>
        <v>0</v>
      </c>
      <c r="I1568" s="389">
        <f t="shared" ref="I1568:V1568" si="719">I710*(1-VLOOKUP($F1568,SHT,2,FALSE))</f>
        <v>0</v>
      </c>
      <c r="J1568" s="389">
        <f t="shared" si="719"/>
        <v>0</v>
      </c>
      <c r="K1568" s="390">
        <f t="shared" si="719"/>
        <v>0</v>
      </c>
      <c r="L1568" s="391">
        <f t="shared" si="719"/>
        <v>0</v>
      </c>
      <c r="M1568" s="396">
        <f t="shared" si="719"/>
        <v>0</v>
      </c>
      <c r="N1568" s="392">
        <f t="shared" si="719"/>
        <v>0</v>
      </c>
      <c r="O1568" s="392">
        <f t="shared" si="719"/>
        <v>0</v>
      </c>
      <c r="P1568" s="392">
        <f t="shared" si="719"/>
        <v>0</v>
      </c>
      <c r="Q1568" s="392">
        <f t="shared" si="719"/>
        <v>0</v>
      </c>
      <c r="R1568" s="392">
        <f t="shared" si="719"/>
        <v>0</v>
      </c>
      <c r="S1568" s="392">
        <f t="shared" si="719"/>
        <v>0</v>
      </c>
      <c r="T1568" s="388">
        <f t="shared" si="719"/>
        <v>0</v>
      </c>
      <c r="U1568" s="392">
        <f t="shared" si="719"/>
        <v>0</v>
      </c>
      <c r="V1568" s="393">
        <f t="shared" si="719"/>
        <v>0</v>
      </c>
      <c r="W1568" s="37">
        <f>W710</f>
        <v>0</v>
      </c>
      <c r="Y1568"/>
    </row>
    <row r="1569" spans="1:25" x14ac:dyDescent="0.25">
      <c r="A1569" s="212"/>
      <c r="B1569" s="465"/>
      <c r="C1569" s="272"/>
      <c r="D1569" s="272"/>
      <c r="E1569" s="273" t="s">
        <v>78</v>
      </c>
      <c r="F1569" s="273"/>
      <c r="G1569" s="367">
        <f t="shared" ref="G1569:W1569" si="720">SUBTOTAL(9,G1570:G1571)</f>
        <v>0</v>
      </c>
      <c r="H1569" s="368">
        <f t="shared" si="720"/>
        <v>0</v>
      </c>
      <c r="I1569" s="369">
        <f t="shared" si="720"/>
        <v>0</v>
      </c>
      <c r="J1569" s="369">
        <f t="shared" si="720"/>
        <v>0</v>
      </c>
      <c r="K1569" s="370">
        <f t="shared" si="720"/>
        <v>0</v>
      </c>
      <c r="L1569" s="364">
        <f t="shared" si="720"/>
        <v>0</v>
      </c>
      <c r="M1569" s="364">
        <f t="shared" si="720"/>
        <v>0</v>
      </c>
      <c r="N1569" s="364">
        <f t="shared" si="720"/>
        <v>0</v>
      </c>
      <c r="O1569" s="364">
        <f t="shared" si="720"/>
        <v>0</v>
      </c>
      <c r="P1569" s="364">
        <f t="shared" si="720"/>
        <v>0</v>
      </c>
      <c r="Q1569" s="364">
        <f t="shared" si="720"/>
        <v>0</v>
      </c>
      <c r="R1569" s="364">
        <f t="shared" si="720"/>
        <v>0</v>
      </c>
      <c r="S1569" s="364">
        <f t="shared" si="720"/>
        <v>0</v>
      </c>
      <c r="T1569" s="364">
        <f t="shared" si="720"/>
        <v>0</v>
      </c>
      <c r="U1569" s="364">
        <f t="shared" si="720"/>
        <v>0</v>
      </c>
      <c r="V1569" s="365">
        <f t="shared" si="720"/>
        <v>0</v>
      </c>
      <c r="W1569" s="366">
        <f t="shared" si="720"/>
        <v>0</v>
      </c>
      <c r="Y1569"/>
    </row>
    <row r="1570" spans="1:25" outlineLevel="1" x14ac:dyDescent="0.25">
      <c r="A1570" s="212"/>
      <c r="B1570" s="465"/>
      <c r="C1570" s="272"/>
      <c r="D1570" s="272"/>
      <c r="E1570" s="273"/>
      <c r="F1570" s="274" t="s">
        <v>79</v>
      </c>
      <c r="G1570" s="394">
        <f>G712</f>
        <v>0</v>
      </c>
      <c r="H1570" s="421">
        <f>G1570*(1-VLOOKUP($F1570,SHT,2,FALSE))+H712*(1-VLOOKUP($F1570,SHT,2,FALSE))</f>
        <v>0</v>
      </c>
      <c r="I1570" s="389">
        <f t="shared" ref="I1570:V1570" si="721">I712*(1-VLOOKUP($F1570,SHT,2,FALSE))</f>
        <v>0</v>
      </c>
      <c r="J1570" s="389">
        <f t="shared" si="721"/>
        <v>0</v>
      </c>
      <c r="K1570" s="390">
        <f t="shared" si="721"/>
        <v>0</v>
      </c>
      <c r="L1570" s="391">
        <f t="shared" si="721"/>
        <v>0</v>
      </c>
      <c r="M1570" s="396">
        <f t="shared" si="721"/>
        <v>0</v>
      </c>
      <c r="N1570" s="392">
        <f t="shared" si="721"/>
        <v>0</v>
      </c>
      <c r="O1570" s="392">
        <f t="shared" si="721"/>
        <v>0</v>
      </c>
      <c r="P1570" s="392">
        <f t="shared" si="721"/>
        <v>0</v>
      </c>
      <c r="Q1570" s="392">
        <f t="shared" si="721"/>
        <v>0</v>
      </c>
      <c r="R1570" s="392">
        <f t="shared" si="721"/>
        <v>0</v>
      </c>
      <c r="S1570" s="392">
        <f t="shared" si="721"/>
        <v>0</v>
      </c>
      <c r="T1570" s="388">
        <f t="shared" si="721"/>
        <v>0</v>
      </c>
      <c r="U1570" s="392">
        <f t="shared" si="721"/>
        <v>0</v>
      </c>
      <c r="V1570" s="393">
        <f t="shared" si="721"/>
        <v>0</v>
      </c>
      <c r="W1570" s="37">
        <f>W712</f>
        <v>0</v>
      </c>
      <c r="Y1570"/>
    </row>
    <row r="1571" spans="1:25" outlineLevel="1" x14ac:dyDescent="0.25">
      <c r="A1571" s="212"/>
      <c r="B1571" s="465"/>
      <c r="C1571" s="272"/>
      <c r="D1571" s="272"/>
      <c r="E1571" s="273"/>
      <c r="F1571" s="274" t="s">
        <v>80</v>
      </c>
      <c r="G1571" s="394">
        <f>G713</f>
        <v>0</v>
      </c>
      <c r="H1571" s="421">
        <f>G1571*(1-VLOOKUP($F1571,SHT,2,FALSE))+H713*(1-VLOOKUP($F1571,SHT,2,FALSE))</f>
        <v>0</v>
      </c>
      <c r="I1571" s="389">
        <f t="shared" ref="I1571:V1571" si="722">I713*(1-VLOOKUP($F1571,SHT,2,FALSE))</f>
        <v>0</v>
      </c>
      <c r="J1571" s="389">
        <f t="shared" si="722"/>
        <v>0</v>
      </c>
      <c r="K1571" s="390">
        <f t="shared" si="722"/>
        <v>0</v>
      </c>
      <c r="L1571" s="391">
        <f t="shared" si="722"/>
        <v>0</v>
      </c>
      <c r="M1571" s="396">
        <f t="shared" si="722"/>
        <v>0</v>
      </c>
      <c r="N1571" s="392">
        <f t="shared" si="722"/>
        <v>0</v>
      </c>
      <c r="O1571" s="392">
        <f t="shared" si="722"/>
        <v>0</v>
      </c>
      <c r="P1571" s="392">
        <f t="shared" si="722"/>
        <v>0</v>
      </c>
      <c r="Q1571" s="392">
        <f t="shared" si="722"/>
        <v>0</v>
      </c>
      <c r="R1571" s="392">
        <f t="shared" si="722"/>
        <v>0</v>
      </c>
      <c r="S1571" s="392">
        <f t="shared" si="722"/>
        <v>0</v>
      </c>
      <c r="T1571" s="388">
        <f t="shared" si="722"/>
        <v>0</v>
      </c>
      <c r="U1571" s="392">
        <f t="shared" si="722"/>
        <v>0</v>
      </c>
      <c r="V1571" s="393">
        <f t="shared" si="722"/>
        <v>0</v>
      </c>
      <c r="W1571" s="37">
        <f>W713</f>
        <v>0</v>
      </c>
      <c r="Y1571"/>
    </row>
    <row r="1572" spans="1:25" x14ac:dyDescent="0.25">
      <c r="A1572" s="212"/>
      <c r="B1572" s="465"/>
      <c r="C1572" s="272"/>
      <c r="D1572" s="272"/>
      <c r="E1572" s="273" t="s">
        <v>81</v>
      </c>
      <c r="F1572" s="273"/>
      <c r="G1572" s="367">
        <f t="shared" ref="G1572:W1572" si="723">SUBTOTAL(9,G1573:G1574)</f>
        <v>0</v>
      </c>
      <c r="H1572" s="368">
        <f t="shared" si="723"/>
        <v>0</v>
      </c>
      <c r="I1572" s="369">
        <f t="shared" si="723"/>
        <v>0</v>
      </c>
      <c r="J1572" s="369">
        <f t="shared" si="723"/>
        <v>0</v>
      </c>
      <c r="K1572" s="370">
        <f t="shared" si="723"/>
        <v>0</v>
      </c>
      <c r="L1572" s="364">
        <f t="shared" si="723"/>
        <v>0</v>
      </c>
      <c r="M1572" s="364">
        <f t="shared" si="723"/>
        <v>0</v>
      </c>
      <c r="N1572" s="364">
        <f t="shared" si="723"/>
        <v>0</v>
      </c>
      <c r="O1572" s="364">
        <f t="shared" si="723"/>
        <v>0</v>
      </c>
      <c r="P1572" s="364">
        <f t="shared" si="723"/>
        <v>0</v>
      </c>
      <c r="Q1572" s="364">
        <f t="shared" si="723"/>
        <v>0</v>
      </c>
      <c r="R1572" s="364">
        <f t="shared" si="723"/>
        <v>0</v>
      </c>
      <c r="S1572" s="364">
        <f t="shared" si="723"/>
        <v>0</v>
      </c>
      <c r="T1572" s="364">
        <f t="shared" si="723"/>
        <v>0</v>
      </c>
      <c r="U1572" s="364">
        <f t="shared" si="723"/>
        <v>0</v>
      </c>
      <c r="V1572" s="365">
        <f t="shared" si="723"/>
        <v>0</v>
      </c>
      <c r="W1572" s="366">
        <f t="shared" si="723"/>
        <v>0</v>
      </c>
      <c r="Y1572"/>
    </row>
    <row r="1573" spans="1:25" outlineLevel="1" x14ac:dyDescent="0.25">
      <c r="A1573" s="212"/>
      <c r="B1573" s="465"/>
      <c r="C1573" s="272"/>
      <c r="D1573" s="272"/>
      <c r="E1573" s="273"/>
      <c r="F1573" s="274" t="s">
        <v>82</v>
      </c>
      <c r="G1573" s="394">
        <f>G715</f>
        <v>0</v>
      </c>
      <c r="H1573" s="421">
        <f>G1573*(1-VLOOKUP($F1573,SHT,2,FALSE))+H715*(1-VLOOKUP($F1573,SHT,2,FALSE))</f>
        <v>0</v>
      </c>
      <c r="I1573" s="389">
        <f t="shared" ref="I1573:V1573" si="724">I715*(1-VLOOKUP($F1573,SHT,2,FALSE))</f>
        <v>0</v>
      </c>
      <c r="J1573" s="389">
        <f t="shared" si="724"/>
        <v>0</v>
      </c>
      <c r="K1573" s="390">
        <f t="shared" si="724"/>
        <v>0</v>
      </c>
      <c r="L1573" s="391">
        <f t="shared" si="724"/>
        <v>0</v>
      </c>
      <c r="M1573" s="396">
        <f t="shared" si="724"/>
        <v>0</v>
      </c>
      <c r="N1573" s="392">
        <f t="shared" si="724"/>
        <v>0</v>
      </c>
      <c r="O1573" s="392">
        <f t="shared" si="724"/>
        <v>0</v>
      </c>
      <c r="P1573" s="392">
        <f t="shared" si="724"/>
        <v>0</v>
      </c>
      <c r="Q1573" s="392">
        <f t="shared" si="724"/>
        <v>0</v>
      </c>
      <c r="R1573" s="392">
        <f t="shared" si="724"/>
        <v>0</v>
      </c>
      <c r="S1573" s="392">
        <f t="shared" si="724"/>
        <v>0</v>
      </c>
      <c r="T1573" s="388">
        <f t="shared" si="724"/>
        <v>0</v>
      </c>
      <c r="U1573" s="392">
        <f t="shared" si="724"/>
        <v>0</v>
      </c>
      <c r="V1573" s="393">
        <f t="shared" si="724"/>
        <v>0</v>
      </c>
      <c r="W1573" s="37">
        <f>W715</f>
        <v>0</v>
      </c>
      <c r="Y1573"/>
    </row>
    <row r="1574" spans="1:25" outlineLevel="1" x14ac:dyDescent="0.25">
      <c r="A1574" s="212"/>
      <c r="B1574" s="465"/>
      <c r="C1574" s="272"/>
      <c r="D1574" s="272"/>
      <c r="E1574" s="273"/>
      <c r="F1574" s="274" t="s">
        <v>83</v>
      </c>
      <c r="G1574" s="394">
        <f>G716</f>
        <v>0</v>
      </c>
      <c r="H1574" s="421">
        <f>G1574*(1-VLOOKUP($F1574,SHT,2,FALSE))+H716*(1-VLOOKUP($F1574,SHT,2,FALSE))</f>
        <v>0</v>
      </c>
      <c r="I1574" s="389">
        <f t="shared" ref="I1574:V1574" si="725">I716*(1-VLOOKUP($F1574,SHT,2,FALSE))</f>
        <v>0</v>
      </c>
      <c r="J1574" s="389">
        <f t="shared" si="725"/>
        <v>0</v>
      </c>
      <c r="K1574" s="390">
        <f t="shared" si="725"/>
        <v>0</v>
      </c>
      <c r="L1574" s="391">
        <f t="shared" si="725"/>
        <v>0</v>
      </c>
      <c r="M1574" s="396">
        <f t="shared" si="725"/>
        <v>0</v>
      </c>
      <c r="N1574" s="392">
        <f t="shared" si="725"/>
        <v>0</v>
      </c>
      <c r="O1574" s="392">
        <f t="shared" si="725"/>
        <v>0</v>
      </c>
      <c r="P1574" s="392">
        <f t="shared" si="725"/>
        <v>0</v>
      </c>
      <c r="Q1574" s="392">
        <f t="shared" si="725"/>
        <v>0</v>
      </c>
      <c r="R1574" s="392">
        <f t="shared" si="725"/>
        <v>0</v>
      </c>
      <c r="S1574" s="392">
        <f t="shared" si="725"/>
        <v>0</v>
      </c>
      <c r="T1574" s="388">
        <f t="shared" si="725"/>
        <v>0</v>
      </c>
      <c r="U1574" s="392">
        <f t="shared" si="725"/>
        <v>0</v>
      </c>
      <c r="V1574" s="393">
        <f t="shared" si="725"/>
        <v>0</v>
      </c>
      <c r="W1574" s="37">
        <f>W716</f>
        <v>0</v>
      </c>
      <c r="Y1574"/>
    </row>
    <row r="1575" spans="1:25" x14ac:dyDescent="0.25">
      <c r="A1575" s="212"/>
      <c r="B1575" s="465"/>
      <c r="C1575" s="272"/>
      <c r="D1575" s="272"/>
      <c r="E1575" s="273" t="s">
        <v>84</v>
      </c>
      <c r="F1575" s="273"/>
      <c r="G1575" s="367">
        <f t="shared" ref="G1575:W1575" si="726">SUBTOTAL(9,G1576:G1577)</f>
        <v>0</v>
      </c>
      <c r="H1575" s="368">
        <f t="shared" si="726"/>
        <v>0</v>
      </c>
      <c r="I1575" s="369">
        <f t="shared" si="726"/>
        <v>0</v>
      </c>
      <c r="J1575" s="369">
        <f t="shared" si="726"/>
        <v>0</v>
      </c>
      <c r="K1575" s="370">
        <f t="shared" si="726"/>
        <v>0</v>
      </c>
      <c r="L1575" s="364">
        <f t="shared" si="726"/>
        <v>0</v>
      </c>
      <c r="M1575" s="364">
        <f t="shared" si="726"/>
        <v>0</v>
      </c>
      <c r="N1575" s="364">
        <f t="shared" si="726"/>
        <v>0</v>
      </c>
      <c r="O1575" s="364">
        <f t="shared" si="726"/>
        <v>0</v>
      </c>
      <c r="P1575" s="364">
        <f t="shared" si="726"/>
        <v>0</v>
      </c>
      <c r="Q1575" s="364">
        <f t="shared" si="726"/>
        <v>0</v>
      </c>
      <c r="R1575" s="364">
        <f t="shared" si="726"/>
        <v>0</v>
      </c>
      <c r="S1575" s="364">
        <f t="shared" si="726"/>
        <v>0</v>
      </c>
      <c r="T1575" s="364">
        <f t="shared" si="726"/>
        <v>0</v>
      </c>
      <c r="U1575" s="364">
        <f t="shared" si="726"/>
        <v>0</v>
      </c>
      <c r="V1575" s="365">
        <f t="shared" si="726"/>
        <v>0</v>
      </c>
      <c r="W1575" s="366">
        <f t="shared" si="726"/>
        <v>0</v>
      </c>
      <c r="Y1575"/>
    </row>
    <row r="1576" spans="1:25" outlineLevel="1" x14ac:dyDescent="0.25">
      <c r="A1576" s="212"/>
      <c r="B1576" s="465"/>
      <c r="C1576" s="272"/>
      <c r="D1576" s="272"/>
      <c r="E1576" s="273"/>
      <c r="F1576" s="274" t="s">
        <v>85</v>
      </c>
      <c r="G1576" s="394">
        <f>G718</f>
        <v>0</v>
      </c>
      <c r="H1576" s="421">
        <f>G1576*(1-VLOOKUP($F1576,SHT,2,FALSE))+H718*(1-VLOOKUP($F1576,SHT,2,FALSE))</f>
        <v>0</v>
      </c>
      <c r="I1576" s="389">
        <f t="shared" ref="I1576:V1576" si="727">I718*(1-VLOOKUP($F1576,SHT,2,FALSE))</f>
        <v>0</v>
      </c>
      <c r="J1576" s="389">
        <f t="shared" si="727"/>
        <v>0</v>
      </c>
      <c r="K1576" s="390">
        <f t="shared" si="727"/>
        <v>0</v>
      </c>
      <c r="L1576" s="391">
        <f t="shared" si="727"/>
        <v>0</v>
      </c>
      <c r="M1576" s="396">
        <f t="shared" si="727"/>
        <v>0</v>
      </c>
      <c r="N1576" s="392">
        <f t="shared" si="727"/>
        <v>0</v>
      </c>
      <c r="O1576" s="392">
        <f t="shared" si="727"/>
        <v>0</v>
      </c>
      <c r="P1576" s="392">
        <f t="shared" si="727"/>
        <v>0</v>
      </c>
      <c r="Q1576" s="392">
        <f t="shared" si="727"/>
        <v>0</v>
      </c>
      <c r="R1576" s="392">
        <f t="shared" si="727"/>
        <v>0</v>
      </c>
      <c r="S1576" s="392">
        <f t="shared" si="727"/>
        <v>0</v>
      </c>
      <c r="T1576" s="388">
        <f t="shared" si="727"/>
        <v>0</v>
      </c>
      <c r="U1576" s="392">
        <f t="shared" si="727"/>
        <v>0</v>
      </c>
      <c r="V1576" s="393">
        <f t="shared" si="727"/>
        <v>0</v>
      </c>
      <c r="W1576" s="37">
        <f>W718</f>
        <v>0</v>
      </c>
      <c r="Y1576"/>
    </row>
    <row r="1577" spans="1:25" outlineLevel="1" x14ac:dyDescent="0.25">
      <c r="A1577" s="212"/>
      <c r="B1577" s="465"/>
      <c r="C1577" s="272"/>
      <c r="D1577" s="272"/>
      <c r="E1577" s="273"/>
      <c r="F1577" s="274" t="s">
        <v>86</v>
      </c>
      <c r="G1577" s="394">
        <f>G719</f>
        <v>0</v>
      </c>
      <c r="H1577" s="421">
        <f>G1577*(1-VLOOKUP($F1577,SHT,2,FALSE))+H719*(1-VLOOKUP($F1577,SHT,2,FALSE))</f>
        <v>0</v>
      </c>
      <c r="I1577" s="389">
        <f t="shared" ref="I1577:V1577" si="728">I719*(1-VLOOKUP($F1577,SHT,2,FALSE))</f>
        <v>0</v>
      </c>
      <c r="J1577" s="389">
        <f t="shared" si="728"/>
        <v>0</v>
      </c>
      <c r="K1577" s="390">
        <f t="shared" si="728"/>
        <v>0</v>
      </c>
      <c r="L1577" s="391">
        <f t="shared" si="728"/>
        <v>0</v>
      </c>
      <c r="M1577" s="396">
        <f t="shared" si="728"/>
        <v>0</v>
      </c>
      <c r="N1577" s="392">
        <f t="shared" si="728"/>
        <v>0</v>
      </c>
      <c r="O1577" s="392">
        <f t="shared" si="728"/>
        <v>0</v>
      </c>
      <c r="P1577" s="392">
        <f t="shared" si="728"/>
        <v>0</v>
      </c>
      <c r="Q1577" s="392">
        <f t="shared" si="728"/>
        <v>0</v>
      </c>
      <c r="R1577" s="392">
        <f t="shared" si="728"/>
        <v>0</v>
      </c>
      <c r="S1577" s="392">
        <f t="shared" si="728"/>
        <v>0</v>
      </c>
      <c r="T1577" s="388">
        <f t="shared" si="728"/>
        <v>0</v>
      </c>
      <c r="U1577" s="392">
        <f t="shared" si="728"/>
        <v>0</v>
      </c>
      <c r="V1577" s="393">
        <f t="shared" si="728"/>
        <v>0</v>
      </c>
      <c r="W1577" s="37">
        <f>W719</f>
        <v>0</v>
      </c>
      <c r="Y1577"/>
    </row>
    <row r="1578" spans="1:25" x14ac:dyDescent="0.25">
      <c r="A1578" s="212"/>
      <c r="B1578" s="465"/>
      <c r="C1578" s="272"/>
      <c r="D1578" s="272"/>
      <c r="E1578" s="273" t="s">
        <v>87</v>
      </c>
      <c r="F1578" s="273"/>
      <c r="G1578" s="367">
        <f t="shared" ref="G1578:W1578" si="729">SUBTOTAL(9,G1579:G1580)</f>
        <v>0</v>
      </c>
      <c r="H1578" s="368">
        <f t="shared" si="729"/>
        <v>0</v>
      </c>
      <c r="I1578" s="369">
        <f t="shared" si="729"/>
        <v>0</v>
      </c>
      <c r="J1578" s="369">
        <f t="shared" si="729"/>
        <v>0</v>
      </c>
      <c r="K1578" s="370">
        <f t="shared" si="729"/>
        <v>0</v>
      </c>
      <c r="L1578" s="364">
        <f t="shared" si="729"/>
        <v>0</v>
      </c>
      <c r="M1578" s="364">
        <f t="shared" si="729"/>
        <v>0</v>
      </c>
      <c r="N1578" s="364">
        <f t="shared" si="729"/>
        <v>0</v>
      </c>
      <c r="O1578" s="364">
        <f t="shared" si="729"/>
        <v>0</v>
      </c>
      <c r="P1578" s="364">
        <f t="shared" si="729"/>
        <v>0</v>
      </c>
      <c r="Q1578" s="364">
        <f t="shared" si="729"/>
        <v>0</v>
      </c>
      <c r="R1578" s="364">
        <f t="shared" si="729"/>
        <v>0</v>
      </c>
      <c r="S1578" s="364">
        <f t="shared" si="729"/>
        <v>0</v>
      </c>
      <c r="T1578" s="364">
        <f t="shared" si="729"/>
        <v>0</v>
      </c>
      <c r="U1578" s="364">
        <f t="shared" si="729"/>
        <v>0</v>
      </c>
      <c r="V1578" s="365">
        <f t="shared" si="729"/>
        <v>0</v>
      </c>
      <c r="W1578" s="366">
        <f t="shared" si="729"/>
        <v>0</v>
      </c>
      <c r="Y1578"/>
    </row>
    <row r="1579" spans="1:25" outlineLevel="1" x14ac:dyDescent="0.25">
      <c r="A1579" s="212"/>
      <c r="B1579" s="465"/>
      <c r="C1579" s="272"/>
      <c r="D1579" s="272"/>
      <c r="E1579" s="273"/>
      <c r="F1579" s="274" t="s">
        <v>88</v>
      </c>
      <c r="G1579" s="394">
        <f>G721</f>
        <v>0</v>
      </c>
      <c r="H1579" s="421">
        <f>G1579*(1-VLOOKUP($F1579,SHT,2,FALSE))+H721*(1-VLOOKUP($F1579,SHT,2,FALSE))</f>
        <v>0</v>
      </c>
      <c r="I1579" s="389">
        <f t="shared" ref="I1579:V1579" si="730">I721*(1-VLOOKUP($F1579,SHT,2,FALSE))</f>
        <v>0</v>
      </c>
      <c r="J1579" s="389">
        <f t="shared" si="730"/>
        <v>0</v>
      </c>
      <c r="K1579" s="390">
        <f t="shared" si="730"/>
        <v>0</v>
      </c>
      <c r="L1579" s="391">
        <f t="shared" si="730"/>
        <v>0</v>
      </c>
      <c r="M1579" s="396">
        <f t="shared" si="730"/>
        <v>0</v>
      </c>
      <c r="N1579" s="392">
        <f t="shared" si="730"/>
        <v>0</v>
      </c>
      <c r="O1579" s="392">
        <f t="shared" si="730"/>
        <v>0</v>
      </c>
      <c r="P1579" s="392">
        <f t="shared" si="730"/>
        <v>0</v>
      </c>
      <c r="Q1579" s="392">
        <f t="shared" si="730"/>
        <v>0</v>
      </c>
      <c r="R1579" s="392">
        <f t="shared" si="730"/>
        <v>0</v>
      </c>
      <c r="S1579" s="392">
        <f t="shared" si="730"/>
        <v>0</v>
      </c>
      <c r="T1579" s="388">
        <f t="shared" si="730"/>
        <v>0</v>
      </c>
      <c r="U1579" s="392">
        <f t="shared" si="730"/>
        <v>0</v>
      </c>
      <c r="V1579" s="393">
        <f t="shared" si="730"/>
        <v>0</v>
      </c>
      <c r="W1579" s="37">
        <f>W721</f>
        <v>0</v>
      </c>
      <c r="Y1579"/>
    </row>
    <row r="1580" spans="1:25" outlineLevel="1" x14ac:dyDescent="0.25">
      <c r="A1580" s="212"/>
      <c r="B1580" s="465"/>
      <c r="C1580" s="272"/>
      <c r="D1580" s="272"/>
      <c r="E1580" s="273"/>
      <c r="F1580" s="274" t="s">
        <v>89</v>
      </c>
      <c r="G1580" s="394">
        <f>G722</f>
        <v>0</v>
      </c>
      <c r="H1580" s="421">
        <f>G1580*(1-VLOOKUP($F1580,SHT,2,FALSE))+H722*(1-VLOOKUP($F1580,SHT,2,FALSE))</f>
        <v>0</v>
      </c>
      <c r="I1580" s="389">
        <f t="shared" ref="I1580:V1580" si="731">I722*(1-VLOOKUP($F1580,SHT,2,FALSE))</f>
        <v>0</v>
      </c>
      <c r="J1580" s="389">
        <f t="shared" si="731"/>
        <v>0</v>
      </c>
      <c r="K1580" s="390">
        <f t="shared" si="731"/>
        <v>0</v>
      </c>
      <c r="L1580" s="391">
        <f t="shared" si="731"/>
        <v>0</v>
      </c>
      <c r="M1580" s="396">
        <f t="shared" si="731"/>
        <v>0</v>
      </c>
      <c r="N1580" s="392">
        <f t="shared" si="731"/>
        <v>0</v>
      </c>
      <c r="O1580" s="392">
        <f t="shared" si="731"/>
        <v>0</v>
      </c>
      <c r="P1580" s="392">
        <f t="shared" si="731"/>
        <v>0</v>
      </c>
      <c r="Q1580" s="392">
        <f t="shared" si="731"/>
        <v>0</v>
      </c>
      <c r="R1580" s="392">
        <f t="shared" si="731"/>
        <v>0</v>
      </c>
      <c r="S1580" s="392">
        <f t="shared" si="731"/>
        <v>0</v>
      </c>
      <c r="T1580" s="388">
        <f t="shared" si="731"/>
        <v>0</v>
      </c>
      <c r="U1580" s="392">
        <f t="shared" si="731"/>
        <v>0</v>
      </c>
      <c r="V1580" s="393">
        <f t="shared" si="731"/>
        <v>0</v>
      </c>
      <c r="W1580" s="37">
        <f>W722</f>
        <v>0</v>
      </c>
      <c r="Y1580"/>
    </row>
    <row r="1581" spans="1:25" x14ac:dyDescent="0.25">
      <c r="A1581" s="212"/>
      <c r="B1581" s="465"/>
      <c r="C1581" s="272"/>
      <c r="D1581" s="272" t="s">
        <v>90</v>
      </c>
      <c r="E1581" s="273"/>
      <c r="F1581" s="273"/>
      <c r="G1581" s="367">
        <f t="shared" ref="G1581:W1581" si="732">SUBTOTAL(9,G1582:G1584)</f>
        <v>0</v>
      </c>
      <c r="H1581" s="368"/>
      <c r="I1581" s="369"/>
      <c r="J1581" s="369"/>
      <c r="K1581" s="370">
        <f t="shared" si="732"/>
        <v>0</v>
      </c>
      <c r="L1581" s="363">
        <f t="shared" si="732"/>
        <v>0</v>
      </c>
      <c r="M1581" s="364">
        <f t="shared" si="732"/>
        <v>0</v>
      </c>
      <c r="N1581" s="364">
        <f t="shared" si="732"/>
        <v>0</v>
      </c>
      <c r="O1581" s="364">
        <f t="shared" si="732"/>
        <v>0</v>
      </c>
      <c r="P1581" s="364">
        <f t="shared" si="732"/>
        <v>0</v>
      </c>
      <c r="Q1581" s="364">
        <f t="shared" si="732"/>
        <v>0</v>
      </c>
      <c r="R1581" s="364">
        <f t="shared" si="732"/>
        <v>0</v>
      </c>
      <c r="S1581" s="364">
        <f t="shared" si="732"/>
        <v>0</v>
      </c>
      <c r="T1581" s="364">
        <f t="shared" si="732"/>
        <v>0</v>
      </c>
      <c r="U1581" s="364">
        <f t="shared" si="732"/>
        <v>0</v>
      </c>
      <c r="V1581" s="365">
        <f t="shared" si="732"/>
        <v>0</v>
      </c>
      <c r="W1581" s="366">
        <f t="shared" si="732"/>
        <v>0</v>
      </c>
      <c r="Y1581"/>
    </row>
    <row r="1582" spans="1:25" outlineLevel="1" x14ac:dyDescent="0.25">
      <c r="A1582" s="212"/>
      <c r="B1582" s="465"/>
      <c r="C1582" s="272"/>
      <c r="D1582" s="272"/>
      <c r="E1582" s="273"/>
      <c r="F1582" s="274" t="s">
        <v>91</v>
      </c>
      <c r="G1582" s="394">
        <f>G724</f>
        <v>0</v>
      </c>
      <c r="H1582" s="369"/>
      <c r="I1582" s="369"/>
      <c r="J1582" s="369"/>
      <c r="K1582" s="390">
        <f>($G1582+SUM($H724:K724))*VLOOKUP($F1582,EIT,2,FALSE)</f>
        <v>0</v>
      </c>
      <c r="L1582" s="391">
        <f t="shared" ref="L1582:V1582" si="733">L724*VLOOKUP($F1582,EIT,2,FALSE)</f>
        <v>0</v>
      </c>
      <c r="M1582" s="396">
        <f t="shared" si="733"/>
        <v>0</v>
      </c>
      <c r="N1582" s="392">
        <f t="shared" si="733"/>
        <v>0</v>
      </c>
      <c r="O1582" s="388">
        <f t="shared" si="733"/>
        <v>0</v>
      </c>
      <c r="P1582" s="392">
        <f t="shared" si="733"/>
        <v>0</v>
      </c>
      <c r="Q1582" s="396">
        <f t="shared" si="733"/>
        <v>0</v>
      </c>
      <c r="R1582" s="392">
        <f t="shared" si="733"/>
        <v>0</v>
      </c>
      <c r="S1582" s="392">
        <f t="shared" si="733"/>
        <v>0</v>
      </c>
      <c r="T1582" s="388">
        <f t="shared" si="733"/>
        <v>0</v>
      </c>
      <c r="U1582" s="392">
        <f t="shared" si="733"/>
        <v>0</v>
      </c>
      <c r="V1582" s="393">
        <f t="shared" si="733"/>
        <v>0</v>
      </c>
      <c r="W1582" s="37">
        <f>W724</f>
        <v>0</v>
      </c>
      <c r="Y1582"/>
    </row>
    <row r="1583" spans="1:25" outlineLevel="1" x14ac:dyDescent="0.25">
      <c r="A1583" s="212"/>
      <c r="B1583" s="465"/>
      <c r="C1583" s="272"/>
      <c r="D1583" s="272"/>
      <c r="E1583" s="273"/>
      <c r="F1583" s="274" t="s">
        <v>92</v>
      </c>
      <c r="G1583" s="394">
        <f>G725</f>
        <v>0</v>
      </c>
      <c r="H1583" s="369"/>
      <c r="I1583" s="369"/>
      <c r="J1583" s="369"/>
      <c r="K1583" s="370"/>
      <c r="L1583" s="391">
        <f>($G1583+SUM($H725:L725))*VLOOKUP($F1583,EIT,3,FALSE)</f>
        <v>0</v>
      </c>
      <c r="M1583" s="392">
        <f>($G1583+SUM($H725:$L725))*VLOOKUP($F1583,EIT,4,FALSE)+$M725*(VLOOKUP($F1583,EIT,3,FALSE)+VLOOKUP($F1583,EIT,4,FALSE))</f>
        <v>0</v>
      </c>
      <c r="N1583" s="392">
        <f>($G1583+SUM($H725:$M725))*VLOOKUP($F1583,EIT,5,FALSE)+$N725*(VLOOKUP($F1583,EIT,3,FALSE)+VLOOKUP($F1583,EIT,4,FALSE)+VLOOKUP($F1583,EIT,5,FALSE))</f>
        <v>0</v>
      </c>
      <c r="O1583" s="392">
        <f t="shared" ref="O1583:V1583" si="734">O725*(VLOOKUP($F1583,EIT,3,FALSE)+VLOOKUP($F1583,EIT,4,FALSE)+VLOOKUP($F1583,EIT,5,FALSE))</f>
        <v>0</v>
      </c>
      <c r="P1583" s="392">
        <f t="shared" si="734"/>
        <v>0</v>
      </c>
      <c r="Q1583" s="392">
        <f t="shared" si="734"/>
        <v>0</v>
      </c>
      <c r="R1583" s="392">
        <f t="shared" si="734"/>
        <v>0</v>
      </c>
      <c r="S1583" s="392">
        <f t="shared" si="734"/>
        <v>0</v>
      </c>
      <c r="T1583" s="392">
        <f t="shared" si="734"/>
        <v>0</v>
      </c>
      <c r="U1583" s="392">
        <f t="shared" si="734"/>
        <v>0</v>
      </c>
      <c r="V1583" s="393">
        <f t="shared" si="734"/>
        <v>0</v>
      </c>
      <c r="W1583" s="37">
        <f>W725</f>
        <v>0</v>
      </c>
      <c r="Y1583"/>
    </row>
    <row r="1584" spans="1:25" outlineLevel="1" x14ac:dyDescent="0.25">
      <c r="A1584" s="212"/>
      <c r="B1584" s="465"/>
      <c r="C1584" s="272"/>
      <c r="D1584" s="272"/>
      <c r="E1584" s="273"/>
      <c r="F1584" s="274" t="s">
        <v>93</v>
      </c>
      <c r="G1584" s="394">
        <f>G726</f>
        <v>0</v>
      </c>
      <c r="H1584" s="369"/>
      <c r="I1584" s="369"/>
      <c r="J1584" s="369"/>
      <c r="K1584" s="370"/>
      <c r="L1584" s="364"/>
      <c r="M1584" s="364"/>
      <c r="N1584" s="364"/>
      <c r="O1584" s="364"/>
      <c r="P1584" s="364"/>
      <c r="Q1584" s="364"/>
      <c r="R1584" s="364"/>
      <c r="S1584" s="364"/>
      <c r="T1584" s="364"/>
      <c r="U1584" s="364"/>
      <c r="V1584" s="524"/>
      <c r="W1584" s="37">
        <f>W726</f>
        <v>0</v>
      </c>
      <c r="Y1584"/>
    </row>
    <row r="1585" spans="1:25" x14ac:dyDescent="0.25">
      <c r="A1585" s="212"/>
      <c r="B1585" s="465"/>
      <c r="C1585" s="275"/>
      <c r="D1585" s="272" t="s">
        <v>94</v>
      </c>
      <c r="E1585" s="273"/>
      <c r="F1585" s="273"/>
      <c r="G1585" s="367">
        <f>SUBTOTAL(9,G1586:G1587)</f>
        <v>0</v>
      </c>
      <c r="H1585" s="368"/>
      <c r="I1585" s="369"/>
      <c r="J1585" s="369"/>
      <c r="K1585" s="370"/>
      <c r="L1585" s="363"/>
      <c r="M1585" s="364"/>
      <c r="N1585" s="364"/>
      <c r="O1585" s="364"/>
      <c r="P1585" s="364"/>
      <c r="Q1585" s="364"/>
      <c r="R1585" s="364"/>
      <c r="S1585" s="364"/>
      <c r="T1585" s="364"/>
      <c r="U1585" s="364"/>
      <c r="V1585" s="365"/>
      <c r="W1585" s="515"/>
      <c r="Y1585"/>
    </row>
    <row r="1586" spans="1:25" outlineLevel="1" x14ac:dyDescent="0.25">
      <c r="A1586" s="212"/>
      <c r="B1586" s="465"/>
      <c r="C1586" s="272"/>
      <c r="D1586" s="272"/>
      <c r="E1586" s="273"/>
      <c r="F1586" s="274" t="s">
        <v>95</v>
      </c>
      <c r="G1586" s="394">
        <f>G728</f>
        <v>0</v>
      </c>
      <c r="H1586" s="368"/>
      <c r="I1586" s="369"/>
      <c r="J1586" s="369"/>
      <c r="K1586" s="370"/>
      <c r="L1586" s="363"/>
      <c r="M1586" s="364"/>
      <c r="N1586" s="364"/>
      <c r="O1586" s="364"/>
      <c r="P1586" s="364"/>
      <c r="Q1586" s="364"/>
      <c r="R1586" s="364"/>
      <c r="S1586" s="364"/>
      <c r="T1586" s="364"/>
      <c r="U1586" s="364"/>
      <c r="V1586" s="365"/>
      <c r="W1586" s="40"/>
      <c r="Y1586"/>
    </row>
    <row r="1587" spans="1:25" outlineLevel="1" x14ac:dyDescent="0.25">
      <c r="A1587" s="212"/>
      <c r="B1587" s="465"/>
      <c r="C1587" s="272"/>
      <c r="D1587" s="272"/>
      <c r="E1587" s="273"/>
      <c r="F1587" s="274" t="s">
        <v>96</v>
      </c>
      <c r="G1587" s="394">
        <f>G729</f>
        <v>0</v>
      </c>
      <c r="H1587" s="368"/>
      <c r="I1587" s="369"/>
      <c r="J1587" s="369"/>
      <c r="K1587" s="370"/>
      <c r="L1587" s="363"/>
      <c r="M1587" s="364"/>
      <c r="N1587" s="364"/>
      <c r="O1587" s="364"/>
      <c r="P1587" s="364"/>
      <c r="Q1587" s="364"/>
      <c r="R1587" s="364"/>
      <c r="S1587" s="364"/>
      <c r="T1587" s="364"/>
      <c r="U1587" s="364"/>
      <c r="V1587" s="365"/>
      <c r="W1587" s="40"/>
      <c r="Y1587"/>
    </row>
    <row r="1588" spans="1:25" x14ac:dyDescent="0.25">
      <c r="A1588" s="212"/>
      <c r="B1588" s="295"/>
      <c r="C1588" s="272" t="s">
        <v>323</v>
      </c>
      <c r="D1588" s="273"/>
      <c r="E1588" s="273"/>
      <c r="F1588" s="273"/>
      <c r="G1588" s="52"/>
      <c r="H1588" s="34"/>
      <c r="I1588" s="33"/>
      <c r="J1588" s="33"/>
      <c r="K1588" s="35"/>
      <c r="L1588" s="34"/>
      <c r="M1588" s="33"/>
      <c r="N1588" s="33"/>
      <c r="O1588" s="33"/>
      <c r="P1588" s="33"/>
      <c r="Q1588" s="33"/>
      <c r="R1588" s="33"/>
      <c r="S1588" s="33"/>
      <c r="T1588" s="33"/>
      <c r="U1588" s="33"/>
      <c r="V1588" s="35"/>
      <c r="W1588" s="35"/>
      <c r="Y1588"/>
    </row>
    <row r="1589" spans="1:25" x14ac:dyDescent="0.25">
      <c r="A1589" s="212"/>
      <c r="B1589" s="465"/>
      <c r="C1589" s="272"/>
      <c r="D1589" s="276" t="s">
        <v>20</v>
      </c>
      <c r="E1589" s="273"/>
      <c r="F1589" s="273"/>
      <c r="G1589" s="367"/>
      <c r="H1589" s="368"/>
      <c r="I1589" s="369"/>
      <c r="J1589" s="369"/>
      <c r="K1589" s="370"/>
      <c r="L1589" s="363"/>
      <c r="M1589" s="364"/>
      <c r="N1589" s="364"/>
      <c r="O1589" s="364"/>
      <c r="P1589" s="364"/>
      <c r="Q1589" s="364"/>
      <c r="R1589" s="364"/>
      <c r="S1589" s="364"/>
      <c r="T1589" s="364"/>
      <c r="U1589" s="364"/>
      <c r="V1589" s="365"/>
      <c r="W1589" s="365"/>
      <c r="Y1589"/>
    </row>
    <row r="1590" spans="1:25" x14ac:dyDescent="0.25">
      <c r="A1590" s="212"/>
      <c r="B1590" s="465"/>
      <c r="C1590" s="272"/>
      <c r="D1590" s="272"/>
      <c r="E1590" s="273" t="s">
        <v>21</v>
      </c>
      <c r="F1590" s="273"/>
      <c r="G1590" s="367">
        <f t="shared" ref="G1590:W1590" si="735">SUBTOTAL(9,G1591:G1594)</f>
        <v>0</v>
      </c>
      <c r="H1590" s="368">
        <f t="shared" si="735"/>
        <v>0</v>
      </c>
      <c r="I1590" s="369">
        <f t="shared" si="735"/>
        <v>0</v>
      </c>
      <c r="J1590" s="369">
        <f t="shared" si="735"/>
        <v>0</v>
      </c>
      <c r="K1590" s="370">
        <f t="shared" si="735"/>
        <v>0</v>
      </c>
      <c r="L1590" s="364">
        <f t="shared" si="735"/>
        <v>0</v>
      </c>
      <c r="M1590" s="364">
        <f t="shared" si="735"/>
        <v>0</v>
      </c>
      <c r="N1590" s="364">
        <f t="shared" si="735"/>
        <v>0</v>
      </c>
      <c r="O1590" s="364">
        <f t="shared" si="735"/>
        <v>0</v>
      </c>
      <c r="P1590" s="364">
        <f t="shared" si="735"/>
        <v>0</v>
      </c>
      <c r="Q1590" s="364">
        <f t="shared" si="735"/>
        <v>0</v>
      </c>
      <c r="R1590" s="364">
        <f t="shared" si="735"/>
        <v>0</v>
      </c>
      <c r="S1590" s="364">
        <f t="shared" si="735"/>
        <v>0</v>
      </c>
      <c r="T1590" s="364">
        <f t="shared" si="735"/>
        <v>0</v>
      </c>
      <c r="U1590" s="364">
        <f t="shared" si="735"/>
        <v>0</v>
      </c>
      <c r="V1590" s="364">
        <f t="shared" si="735"/>
        <v>0</v>
      </c>
      <c r="W1590" s="366">
        <f t="shared" si="735"/>
        <v>0</v>
      </c>
      <c r="Y1590"/>
    </row>
    <row r="1591" spans="1:25" outlineLevel="1" x14ac:dyDescent="0.25">
      <c r="A1591" s="212"/>
      <c r="B1591" s="465"/>
      <c r="C1591" s="272"/>
      <c r="D1591" s="272"/>
      <c r="E1591" s="273"/>
      <c r="F1591" s="274" t="s">
        <v>22</v>
      </c>
      <c r="G1591" s="394">
        <f>G733</f>
        <v>0</v>
      </c>
      <c r="H1591" s="421">
        <f>G1591*(1-VLOOKUP($F1591,SHT,2,FALSE))+H733*(1-VLOOKUP($F1591,SHT,2,FALSE))</f>
        <v>0</v>
      </c>
      <c r="I1591" s="389">
        <f t="shared" ref="I1591:V1591" si="736">I733*(1-VLOOKUP($F1591,SHT,2,FALSE))</f>
        <v>0</v>
      </c>
      <c r="J1591" s="389">
        <f t="shared" si="736"/>
        <v>0</v>
      </c>
      <c r="K1591" s="390">
        <f t="shared" si="736"/>
        <v>0</v>
      </c>
      <c r="L1591" s="391">
        <f t="shared" si="736"/>
        <v>0</v>
      </c>
      <c r="M1591" s="396">
        <f t="shared" si="736"/>
        <v>0</v>
      </c>
      <c r="N1591" s="392">
        <f t="shared" si="736"/>
        <v>0</v>
      </c>
      <c r="O1591" s="392">
        <f t="shared" si="736"/>
        <v>0</v>
      </c>
      <c r="P1591" s="392">
        <f t="shared" si="736"/>
        <v>0</v>
      </c>
      <c r="Q1591" s="392">
        <f t="shared" si="736"/>
        <v>0</v>
      </c>
      <c r="R1591" s="392">
        <f t="shared" si="736"/>
        <v>0</v>
      </c>
      <c r="S1591" s="392">
        <f t="shared" si="736"/>
        <v>0</v>
      </c>
      <c r="T1591" s="388">
        <f t="shared" si="736"/>
        <v>0</v>
      </c>
      <c r="U1591" s="392">
        <f t="shared" si="736"/>
        <v>0</v>
      </c>
      <c r="V1591" s="393">
        <f t="shared" si="736"/>
        <v>0</v>
      </c>
      <c r="W1591" s="37">
        <f>W733</f>
        <v>0</v>
      </c>
      <c r="Y1591"/>
    </row>
    <row r="1592" spans="1:25" outlineLevel="1" x14ac:dyDescent="0.25">
      <c r="A1592" s="212"/>
      <c r="B1592" s="465"/>
      <c r="C1592" s="272"/>
      <c r="D1592" s="272"/>
      <c r="E1592" s="273"/>
      <c r="F1592" s="274" t="s">
        <v>23</v>
      </c>
      <c r="G1592" s="394">
        <f>G734</f>
        <v>0</v>
      </c>
      <c r="H1592" s="421">
        <f>G1592*(1-VLOOKUP($F1592,SHT,2,FALSE))+H734*(1-VLOOKUP($F1592,SHT,2,FALSE))</f>
        <v>0</v>
      </c>
      <c r="I1592" s="389">
        <f t="shared" ref="I1592:V1592" si="737">I734*(1-VLOOKUP($F1592,SHT,2,FALSE))</f>
        <v>0</v>
      </c>
      <c r="J1592" s="389">
        <f t="shared" si="737"/>
        <v>0</v>
      </c>
      <c r="K1592" s="390">
        <f t="shared" si="737"/>
        <v>0</v>
      </c>
      <c r="L1592" s="391">
        <f t="shared" si="737"/>
        <v>0</v>
      </c>
      <c r="M1592" s="396">
        <f t="shared" si="737"/>
        <v>0</v>
      </c>
      <c r="N1592" s="392">
        <f t="shared" si="737"/>
        <v>0</v>
      </c>
      <c r="O1592" s="392">
        <f t="shared" si="737"/>
        <v>0</v>
      </c>
      <c r="P1592" s="392">
        <f t="shared" si="737"/>
        <v>0</v>
      </c>
      <c r="Q1592" s="392">
        <f t="shared" si="737"/>
        <v>0</v>
      </c>
      <c r="R1592" s="392">
        <f t="shared" si="737"/>
        <v>0</v>
      </c>
      <c r="S1592" s="392">
        <f t="shared" si="737"/>
        <v>0</v>
      </c>
      <c r="T1592" s="388">
        <f t="shared" si="737"/>
        <v>0</v>
      </c>
      <c r="U1592" s="392">
        <f t="shared" si="737"/>
        <v>0</v>
      </c>
      <c r="V1592" s="393">
        <f t="shared" si="737"/>
        <v>0</v>
      </c>
      <c r="W1592" s="37">
        <f>W734</f>
        <v>0</v>
      </c>
      <c r="Y1592"/>
    </row>
    <row r="1593" spans="1:25" outlineLevel="1" x14ac:dyDescent="0.25">
      <c r="A1593" s="212"/>
      <c r="B1593" s="465"/>
      <c r="C1593" s="272"/>
      <c r="D1593" s="272"/>
      <c r="E1593" s="273"/>
      <c r="F1593" s="274" t="s">
        <v>24</v>
      </c>
      <c r="G1593" s="394">
        <f>G735</f>
        <v>0</v>
      </c>
      <c r="H1593" s="421">
        <f>G1593*(1-VLOOKUP($F1593,SHT,2,FALSE))+H735*(1-VLOOKUP($F1593,SHT,2,FALSE))</f>
        <v>0</v>
      </c>
      <c r="I1593" s="389">
        <f t="shared" ref="I1593:V1593" si="738">I735*(1-VLOOKUP($F1593,SHT,2,FALSE))</f>
        <v>0</v>
      </c>
      <c r="J1593" s="389">
        <f t="shared" si="738"/>
        <v>0</v>
      </c>
      <c r="K1593" s="390">
        <f t="shared" si="738"/>
        <v>0</v>
      </c>
      <c r="L1593" s="391">
        <f t="shared" si="738"/>
        <v>0</v>
      </c>
      <c r="M1593" s="396">
        <f t="shared" si="738"/>
        <v>0</v>
      </c>
      <c r="N1593" s="392">
        <f t="shared" si="738"/>
        <v>0</v>
      </c>
      <c r="O1593" s="392">
        <f t="shared" si="738"/>
        <v>0</v>
      </c>
      <c r="P1593" s="392">
        <f t="shared" si="738"/>
        <v>0</v>
      </c>
      <c r="Q1593" s="392">
        <f t="shared" si="738"/>
        <v>0</v>
      </c>
      <c r="R1593" s="392">
        <f t="shared" si="738"/>
        <v>0</v>
      </c>
      <c r="S1593" s="392">
        <f t="shared" si="738"/>
        <v>0</v>
      </c>
      <c r="T1593" s="388">
        <f t="shared" si="738"/>
        <v>0</v>
      </c>
      <c r="U1593" s="392">
        <f t="shared" si="738"/>
        <v>0</v>
      </c>
      <c r="V1593" s="393">
        <f t="shared" si="738"/>
        <v>0</v>
      </c>
      <c r="W1593" s="37">
        <f>W735</f>
        <v>0</v>
      </c>
      <c r="Y1593"/>
    </row>
    <row r="1594" spans="1:25" outlineLevel="1" x14ac:dyDescent="0.25">
      <c r="A1594" s="212"/>
      <c r="B1594" s="465"/>
      <c r="C1594" s="272"/>
      <c r="D1594" s="272"/>
      <c r="E1594" s="273"/>
      <c r="F1594" s="274" t="s">
        <v>25</v>
      </c>
      <c r="G1594" s="394">
        <f>G736</f>
        <v>0</v>
      </c>
      <c r="H1594" s="421">
        <f>G1594*(1-VLOOKUP($F1594,SHT,2,FALSE))+H736*(1-VLOOKUP($F1594,SHT,2,FALSE))</f>
        <v>0</v>
      </c>
      <c r="I1594" s="389">
        <f t="shared" ref="I1594:V1594" si="739">I736*(1-VLOOKUP($F1594,SHT,2,FALSE))</f>
        <v>0</v>
      </c>
      <c r="J1594" s="389">
        <f t="shared" si="739"/>
        <v>0</v>
      </c>
      <c r="K1594" s="390">
        <f t="shared" si="739"/>
        <v>0</v>
      </c>
      <c r="L1594" s="391">
        <f t="shared" si="739"/>
        <v>0</v>
      </c>
      <c r="M1594" s="396">
        <f t="shared" si="739"/>
        <v>0</v>
      </c>
      <c r="N1594" s="392">
        <f t="shared" si="739"/>
        <v>0</v>
      </c>
      <c r="O1594" s="392">
        <f t="shared" si="739"/>
        <v>0</v>
      </c>
      <c r="P1594" s="392">
        <f t="shared" si="739"/>
        <v>0</v>
      </c>
      <c r="Q1594" s="392">
        <f t="shared" si="739"/>
        <v>0</v>
      </c>
      <c r="R1594" s="392">
        <f t="shared" si="739"/>
        <v>0</v>
      </c>
      <c r="S1594" s="392">
        <f t="shared" si="739"/>
        <v>0</v>
      </c>
      <c r="T1594" s="388">
        <f t="shared" si="739"/>
        <v>0</v>
      </c>
      <c r="U1594" s="392">
        <f t="shared" si="739"/>
        <v>0</v>
      </c>
      <c r="V1594" s="393">
        <f t="shared" si="739"/>
        <v>0</v>
      </c>
      <c r="W1594" s="37">
        <f>W736</f>
        <v>0</v>
      </c>
      <c r="Y1594"/>
    </row>
    <row r="1595" spans="1:25" x14ac:dyDescent="0.25">
      <c r="A1595" s="212"/>
      <c r="B1595" s="465"/>
      <c r="C1595" s="272"/>
      <c r="D1595" s="272"/>
      <c r="E1595" s="273" t="s">
        <v>26</v>
      </c>
      <c r="F1595" s="273"/>
      <c r="G1595" s="367">
        <f t="shared" ref="G1595:W1595" si="740">SUBTOTAL(9,G1596:G1599)</f>
        <v>0</v>
      </c>
      <c r="H1595" s="368">
        <f t="shared" si="740"/>
        <v>0</v>
      </c>
      <c r="I1595" s="369">
        <f t="shared" si="740"/>
        <v>0</v>
      </c>
      <c r="J1595" s="369">
        <f t="shared" si="740"/>
        <v>0</v>
      </c>
      <c r="K1595" s="370">
        <f t="shared" si="740"/>
        <v>0</v>
      </c>
      <c r="L1595" s="364">
        <f t="shared" si="740"/>
        <v>0</v>
      </c>
      <c r="M1595" s="364">
        <f t="shared" si="740"/>
        <v>0</v>
      </c>
      <c r="N1595" s="364">
        <f t="shared" si="740"/>
        <v>0</v>
      </c>
      <c r="O1595" s="364">
        <f t="shared" si="740"/>
        <v>0</v>
      </c>
      <c r="P1595" s="364">
        <f t="shared" si="740"/>
        <v>0</v>
      </c>
      <c r="Q1595" s="364">
        <f t="shared" si="740"/>
        <v>0</v>
      </c>
      <c r="R1595" s="364">
        <f t="shared" si="740"/>
        <v>0</v>
      </c>
      <c r="S1595" s="364">
        <f t="shared" si="740"/>
        <v>0</v>
      </c>
      <c r="T1595" s="364">
        <f t="shared" si="740"/>
        <v>0</v>
      </c>
      <c r="U1595" s="364">
        <f t="shared" si="740"/>
        <v>0</v>
      </c>
      <c r="V1595" s="364">
        <f t="shared" si="740"/>
        <v>0</v>
      </c>
      <c r="W1595" s="366">
        <f t="shared" si="740"/>
        <v>0</v>
      </c>
      <c r="Y1595"/>
    </row>
    <row r="1596" spans="1:25" outlineLevel="1" x14ac:dyDescent="0.25">
      <c r="A1596" s="212"/>
      <c r="B1596" s="465"/>
      <c r="C1596" s="272"/>
      <c r="D1596" s="272"/>
      <c r="E1596" s="273"/>
      <c r="F1596" s="274" t="s">
        <v>27</v>
      </c>
      <c r="G1596" s="394">
        <f>G738</f>
        <v>0</v>
      </c>
      <c r="H1596" s="421">
        <f>G1596*(1-VLOOKUP($F1596,SHT,2,FALSE))+H738*(1-VLOOKUP($F1596,SHT,2,FALSE))</f>
        <v>0</v>
      </c>
      <c r="I1596" s="389">
        <f t="shared" ref="I1596:V1596" si="741">I738*(1-VLOOKUP($F1596,SHT,2,FALSE))</f>
        <v>0</v>
      </c>
      <c r="J1596" s="389">
        <f t="shared" si="741"/>
        <v>0</v>
      </c>
      <c r="K1596" s="390">
        <f t="shared" si="741"/>
        <v>0</v>
      </c>
      <c r="L1596" s="391">
        <f t="shared" si="741"/>
        <v>0</v>
      </c>
      <c r="M1596" s="396">
        <f t="shared" si="741"/>
        <v>0</v>
      </c>
      <c r="N1596" s="392">
        <f t="shared" si="741"/>
        <v>0</v>
      </c>
      <c r="O1596" s="392">
        <f t="shared" si="741"/>
        <v>0</v>
      </c>
      <c r="P1596" s="392">
        <f t="shared" si="741"/>
        <v>0</v>
      </c>
      <c r="Q1596" s="392">
        <f t="shared" si="741"/>
        <v>0</v>
      </c>
      <c r="R1596" s="392">
        <f t="shared" si="741"/>
        <v>0</v>
      </c>
      <c r="S1596" s="392">
        <f t="shared" si="741"/>
        <v>0</v>
      </c>
      <c r="T1596" s="388">
        <f t="shared" si="741"/>
        <v>0</v>
      </c>
      <c r="U1596" s="392">
        <f t="shared" si="741"/>
        <v>0</v>
      </c>
      <c r="V1596" s="393">
        <f t="shared" si="741"/>
        <v>0</v>
      </c>
      <c r="W1596" s="37">
        <f>W738</f>
        <v>0</v>
      </c>
      <c r="Y1596"/>
    </row>
    <row r="1597" spans="1:25" outlineLevel="1" x14ac:dyDescent="0.25">
      <c r="A1597" s="212"/>
      <c r="B1597" s="465"/>
      <c r="C1597" s="272"/>
      <c r="D1597" s="272"/>
      <c r="E1597" s="273"/>
      <c r="F1597" s="274" t="s">
        <v>28</v>
      </c>
      <c r="G1597" s="394">
        <f>G739</f>
        <v>0</v>
      </c>
      <c r="H1597" s="421">
        <f>G1597*(1-VLOOKUP($F1597,SHT,2,FALSE))+H739*(1-VLOOKUP($F1597,SHT,2,FALSE))</f>
        <v>0</v>
      </c>
      <c r="I1597" s="389">
        <f t="shared" ref="I1597:V1597" si="742">I739*(1-VLOOKUP($F1597,SHT,2,FALSE))</f>
        <v>0</v>
      </c>
      <c r="J1597" s="389">
        <f t="shared" si="742"/>
        <v>0</v>
      </c>
      <c r="K1597" s="390">
        <f t="shared" si="742"/>
        <v>0</v>
      </c>
      <c r="L1597" s="391">
        <f t="shared" si="742"/>
        <v>0</v>
      </c>
      <c r="M1597" s="396">
        <f t="shared" si="742"/>
        <v>0</v>
      </c>
      <c r="N1597" s="392">
        <f t="shared" si="742"/>
        <v>0</v>
      </c>
      <c r="O1597" s="392">
        <f t="shared" si="742"/>
        <v>0</v>
      </c>
      <c r="P1597" s="392">
        <f t="shared" si="742"/>
        <v>0</v>
      </c>
      <c r="Q1597" s="392">
        <f t="shared" si="742"/>
        <v>0</v>
      </c>
      <c r="R1597" s="392">
        <f t="shared" si="742"/>
        <v>0</v>
      </c>
      <c r="S1597" s="392">
        <f t="shared" si="742"/>
        <v>0</v>
      </c>
      <c r="T1597" s="388">
        <f t="shared" si="742"/>
        <v>0</v>
      </c>
      <c r="U1597" s="392">
        <f t="shared" si="742"/>
        <v>0</v>
      </c>
      <c r="V1597" s="393">
        <f t="shared" si="742"/>
        <v>0</v>
      </c>
      <c r="W1597" s="37">
        <f>W739</f>
        <v>0</v>
      </c>
      <c r="Y1597"/>
    </row>
    <row r="1598" spans="1:25" outlineLevel="1" x14ac:dyDescent="0.25">
      <c r="A1598" s="212"/>
      <c r="B1598" s="465"/>
      <c r="C1598" s="272"/>
      <c r="D1598" s="272"/>
      <c r="E1598" s="273"/>
      <c r="F1598" s="274" t="s">
        <v>29</v>
      </c>
      <c r="G1598" s="394">
        <f>G740</f>
        <v>0</v>
      </c>
      <c r="H1598" s="421">
        <f>G1598*(1-VLOOKUP($F1598,SHT,2,FALSE))+H740*(1-VLOOKUP($F1598,SHT,2,FALSE))</f>
        <v>0</v>
      </c>
      <c r="I1598" s="389">
        <f t="shared" ref="I1598:V1598" si="743">I740*(1-VLOOKUP($F1598,SHT,2,FALSE))</f>
        <v>0</v>
      </c>
      <c r="J1598" s="389">
        <f t="shared" si="743"/>
        <v>0</v>
      </c>
      <c r="K1598" s="390">
        <f t="shared" si="743"/>
        <v>0</v>
      </c>
      <c r="L1598" s="391">
        <f t="shared" si="743"/>
        <v>0</v>
      </c>
      <c r="M1598" s="396">
        <f t="shared" si="743"/>
        <v>0</v>
      </c>
      <c r="N1598" s="392">
        <f t="shared" si="743"/>
        <v>0</v>
      </c>
      <c r="O1598" s="392">
        <f t="shared" si="743"/>
        <v>0</v>
      </c>
      <c r="P1598" s="392">
        <f t="shared" si="743"/>
        <v>0</v>
      </c>
      <c r="Q1598" s="392">
        <f t="shared" si="743"/>
        <v>0</v>
      </c>
      <c r="R1598" s="392">
        <f t="shared" si="743"/>
        <v>0</v>
      </c>
      <c r="S1598" s="392">
        <f t="shared" si="743"/>
        <v>0</v>
      </c>
      <c r="T1598" s="388">
        <f t="shared" si="743"/>
        <v>0</v>
      </c>
      <c r="U1598" s="392">
        <f t="shared" si="743"/>
        <v>0</v>
      </c>
      <c r="V1598" s="393">
        <f t="shared" si="743"/>
        <v>0</v>
      </c>
      <c r="W1598" s="37">
        <f>W740</f>
        <v>0</v>
      </c>
      <c r="Y1598"/>
    </row>
    <row r="1599" spans="1:25" outlineLevel="1" x14ac:dyDescent="0.25">
      <c r="A1599" s="212"/>
      <c r="B1599" s="465"/>
      <c r="C1599" s="272"/>
      <c r="D1599" s="272"/>
      <c r="E1599" s="273"/>
      <c r="F1599" s="274" t="s">
        <v>30</v>
      </c>
      <c r="G1599" s="394">
        <f>G741</f>
        <v>0</v>
      </c>
      <c r="H1599" s="421">
        <f>G1599*(1-VLOOKUP($F1599,SHT,2,FALSE))+H741*(1-VLOOKUP($F1599,SHT,2,FALSE))</f>
        <v>0</v>
      </c>
      <c r="I1599" s="389">
        <f t="shared" ref="I1599:V1599" si="744">I741*(1-VLOOKUP($F1599,SHT,2,FALSE))</f>
        <v>0</v>
      </c>
      <c r="J1599" s="389">
        <f t="shared" si="744"/>
        <v>0</v>
      </c>
      <c r="K1599" s="390">
        <f t="shared" si="744"/>
        <v>0</v>
      </c>
      <c r="L1599" s="391">
        <f t="shared" si="744"/>
        <v>0</v>
      </c>
      <c r="M1599" s="396">
        <f t="shared" si="744"/>
        <v>0</v>
      </c>
      <c r="N1599" s="392">
        <f t="shared" si="744"/>
        <v>0</v>
      </c>
      <c r="O1599" s="392">
        <f t="shared" si="744"/>
        <v>0</v>
      </c>
      <c r="P1599" s="392">
        <f t="shared" si="744"/>
        <v>0</v>
      </c>
      <c r="Q1599" s="392">
        <f t="shared" si="744"/>
        <v>0</v>
      </c>
      <c r="R1599" s="392">
        <f t="shared" si="744"/>
        <v>0</v>
      </c>
      <c r="S1599" s="392">
        <f t="shared" si="744"/>
        <v>0</v>
      </c>
      <c r="T1599" s="388">
        <f t="shared" si="744"/>
        <v>0</v>
      </c>
      <c r="U1599" s="392">
        <f t="shared" si="744"/>
        <v>0</v>
      </c>
      <c r="V1599" s="393">
        <f t="shared" si="744"/>
        <v>0</v>
      </c>
      <c r="W1599" s="37">
        <f>W741</f>
        <v>0</v>
      </c>
      <c r="Y1599"/>
    </row>
    <row r="1600" spans="1:25" x14ac:dyDescent="0.25">
      <c r="A1600" s="212"/>
      <c r="B1600" s="465"/>
      <c r="C1600" s="272"/>
      <c r="D1600" s="272"/>
      <c r="E1600" s="273" t="s">
        <v>31</v>
      </c>
      <c r="F1600" s="273"/>
      <c r="G1600" s="367">
        <f t="shared" ref="G1600:W1600" si="745">SUBTOTAL(9,G1601:G1604)</f>
        <v>0</v>
      </c>
      <c r="H1600" s="368">
        <f t="shared" si="745"/>
        <v>0</v>
      </c>
      <c r="I1600" s="369">
        <f t="shared" si="745"/>
        <v>0</v>
      </c>
      <c r="J1600" s="369">
        <f t="shared" si="745"/>
        <v>0</v>
      </c>
      <c r="K1600" s="370">
        <f t="shared" si="745"/>
        <v>0</v>
      </c>
      <c r="L1600" s="364">
        <f t="shared" si="745"/>
        <v>0</v>
      </c>
      <c r="M1600" s="364">
        <f t="shared" si="745"/>
        <v>0</v>
      </c>
      <c r="N1600" s="364">
        <f t="shared" si="745"/>
        <v>0</v>
      </c>
      <c r="O1600" s="364">
        <f t="shared" si="745"/>
        <v>0</v>
      </c>
      <c r="P1600" s="364">
        <f t="shared" si="745"/>
        <v>0</v>
      </c>
      <c r="Q1600" s="364">
        <f t="shared" si="745"/>
        <v>0</v>
      </c>
      <c r="R1600" s="364">
        <f t="shared" si="745"/>
        <v>0</v>
      </c>
      <c r="S1600" s="364">
        <f t="shared" si="745"/>
        <v>0</v>
      </c>
      <c r="T1600" s="364">
        <f t="shared" si="745"/>
        <v>0</v>
      </c>
      <c r="U1600" s="364">
        <f t="shared" si="745"/>
        <v>0</v>
      </c>
      <c r="V1600" s="364">
        <f t="shared" si="745"/>
        <v>0</v>
      </c>
      <c r="W1600" s="366">
        <f t="shared" si="745"/>
        <v>0</v>
      </c>
      <c r="Y1600"/>
    </row>
    <row r="1601" spans="1:25" outlineLevel="1" x14ac:dyDescent="0.25">
      <c r="A1601" s="212"/>
      <c r="B1601" s="465"/>
      <c r="C1601" s="272"/>
      <c r="D1601" s="272"/>
      <c r="E1601" s="273"/>
      <c r="F1601" s="274" t="s">
        <v>32</v>
      </c>
      <c r="G1601" s="394">
        <f>G743</f>
        <v>0</v>
      </c>
      <c r="H1601" s="421">
        <f>G1601*(1-VLOOKUP($F1601,SHT,2,FALSE))+H743*(1-VLOOKUP($F1601,SHT,2,FALSE))</f>
        <v>0</v>
      </c>
      <c r="I1601" s="389">
        <f t="shared" ref="I1601:V1601" si="746">I743*(1-VLOOKUP($F1601,SHT,2,FALSE))</f>
        <v>0</v>
      </c>
      <c r="J1601" s="389">
        <f t="shared" si="746"/>
        <v>0</v>
      </c>
      <c r="K1601" s="390">
        <f t="shared" si="746"/>
        <v>0</v>
      </c>
      <c r="L1601" s="391">
        <f t="shared" si="746"/>
        <v>0</v>
      </c>
      <c r="M1601" s="396">
        <f t="shared" si="746"/>
        <v>0</v>
      </c>
      <c r="N1601" s="392">
        <f t="shared" si="746"/>
        <v>0</v>
      </c>
      <c r="O1601" s="392">
        <f t="shared" si="746"/>
        <v>0</v>
      </c>
      <c r="P1601" s="392">
        <f t="shared" si="746"/>
        <v>0</v>
      </c>
      <c r="Q1601" s="392">
        <f t="shared" si="746"/>
        <v>0</v>
      </c>
      <c r="R1601" s="392">
        <f t="shared" si="746"/>
        <v>0</v>
      </c>
      <c r="S1601" s="392">
        <f t="shared" si="746"/>
        <v>0</v>
      </c>
      <c r="T1601" s="388">
        <f t="shared" si="746"/>
        <v>0</v>
      </c>
      <c r="U1601" s="392">
        <f t="shared" si="746"/>
        <v>0</v>
      </c>
      <c r="V1601" s="393">
        <f t="shared" si="746"/>
        <v>0</v>
      </c>
      <c r="W1601" s="37">
        <f>W743</f>
        <v>0</v>
      </c>
      <c r="Y1601"/>
    </row>
    <row r="1602" spans="1:25" outlineLevel="1" x14ac:dyDescent="0.25">
      <c r="A1602" s="212"/>
      <c r="B1602" s="465"/>
      <c r="C1602" s="272"/>
      <c r="D1602" s="272"/>
      <c r="E1602" s="273"/>
      <c r="F1602" s="274" t="s">
        <v>33</v>
      </c>
      <c r="G1602" s="394">
        <f>G744</f>
        <v>0</v>
      </c>
      <c r="H1602" s="421">
        <f>G1602*(1-VLOOKUP($F1602,SHT,2,FALSE))+H744*(1-VLOOKUP($F1602,SHT,2,FALSE))</f>
        <v>0</v>
      </c>
      <c r="I1602" s="389">
        <f t="shared" ref="I1602:V1602" si="747">I744*(1-VLOOKUP($F1602,SHT,2,FALSE))</f>
        <v>0</v>
      </c>
      <c r="J1602" s="389">
        <f t="shared" si="747"/>
        <v>0</v>
      </c>
      <c r="K1602" s="390">
        <f t="shared" si="747"/>
        <v>0</v>
      </c>
      <c r="L1602" s="391">
        <f t="shared" si="747"/>
        <v>0</v>
      </c>
      <c r="M1602" s="396">
        <f t="shared" si="747"/>
        <v>0</v>
      </c>
      <c r="N1602" s="392">
        <f t="shared" si="747"/>
        <v>0</v>
      </c>
      <c r="O1602" s="392">
        <f t="shared" si="747"/>
        <v>0</v>
      </c>
      <c r="P1602" s="392">
        <f t="shared" si="747"/>
        <v>0</v>
      </c>
      <c r="Q1602" s="392">
        <f t="shared" si="747"/>
        <v>0</v>
      </c>
      <c r="R1602" s="392">
        <f t="shared" si="747"/>
        <v>0</v>
      </c>
      <c r="S1602" s="392">
        <f t="shared" si="747"/>
        <v>0</v>
      </c>
      <c r="T1602" s="388">
        <f t="shared" si="747"/>
        <v>0</v>
      </c>
      <c r="U1602" s="392">
        <f t="shared" si="747"/>
        <v>0</v>
      </c>
      <c r="V1602" s="393">
        <f t="shared" si="747"/>
        <v>0</v>
      </c>
      <c r="W1602" s="37">
        <f>W744</f>
        <v>0</v>
      </c>
      <c r="Y1602"/>
    </row>
    <row r="1603" spans="1:25" outlineLevel="1" x14ac:dyDescent="0.25">
      <c r="A1603" s="212"/>
      <c r="B1603" s="465"/>
      <c r="C1603" s="272"/>
      <c r="D1603" s="272"/>
      <c r="E1603" s="273"/>
      <c r="F1603" s="274" t="s">
        <v>34</v>
      </c>
      <c r="G1603" s="394">
        <f>G745</f>
        <v>0</v>
      </c>
      <c r="H1603" s="421">
        <f>G1603*(1-VLOOKUP($F1603,SHT,2,FALSE))+H745*(1-VLOOKUP($F1603,SHT,2,FALSE))</f>
        <v>0</v>
      </c>
      <c r="I1603" s="389">
        <f t="shared" ref="I1603:V1603" si="748">I745*(1-VLOOKUP($F1603,SHT,2,FALSE))</f>
        <v>0</v>
      </c>
      <c r="J1603" s="389">
        <f t="shared" si="748"/>
        <v>0</v>
      </c>
      <c r="K1603" s="390">
        <f t="shared" si="748"/>
        <v>0</v>
      </c>
      <c r="L1603" s="391">
        <f t="shared" si="748"/>
        <v>0</v>
      </c>
      <c r="M1603" s="396">
        <f t="shared" si="748"/>
        <v>0</v>
      </c>
      <c r="N1603" s="392">
        <f t="shared" si="748"/>
        <v>0</v>
      </c>
      <c r="O1603" s="392">
        <f t="shared" si="748"/>
        <v>0</v>
      </c>
      <c r="P1603" s="392">
        <f t="shared" si="748"/>
        <v>0</v>
      </c>
      <c r="Q1603" s="392">
        <f t="shared" si="748"/>
        <v>0</v>
      </c>
      <c r="R1603" s="392">
        <f t="shared" si="748"/>
        <v>0</v>
      </c>
      <c r="S1603" s="392">
        <f t="shared" si="748"/>
        <v>0</v>
      </c>
      <c r="T1603" s="388">
        <f t="shared" si="748"/>
        <v>0</v>
      </c>
      <c r="U1603" s="392">
        <f t="shared" si="748"/>
        <v>0</v>
      </c>
      <c r="V1603" s="393">
        <f t="shared" si="748"/>
        <v>0</v>
      </c>
      <c r="W1603" s="37">
        <f>W745</f>
        <v>0</v>
      </c>
      <c r="Y1603"/>
    </row>
    <row r="1604" spans="1:25" outlineLevel="1" x14ac:dyDescent="0.25">
      <c r="A1604" s="212"/>
      <c r="B1604" s="465"/>
      <c r="C1604" s="272"/>
      <c r="D1604" s="272"/>
      <c r="E1604" s="273"/>
      <c r="F1604" s="274" t="s">
        <v>35</v>
      </c>
      <c r="G1604" s="394">
        <f>G746</f>
        <v>0</v>
      </c>
      <c r="H1604" s="421">
        <f>G1604*(1-VLOOKUP($F1604,SHT,2,FALSE))+H746*(1-VLOOKUP($F1604,SHT,2,FALSE))</f>
        <v>0</v>
      </c>
      <c r="I1604" s="389">
        <f t="shared" ref="I1604:V1604" si="749">I746*(1-VLOOKUP($F1604,SHT,2,FALSE))</f>
        <v>0</v>
      </c>
      <c r="J1604" s="389">
        <f t="shared" si="749"/>
        <v>0</v>
      </c>
      <c r="K1604" s="390">
        <f t="shared" si="749"/>
        <v>0</v>
      </c>
      <c r="L1604" s="391">
        <f t="shared" si="749"/>
        <v>0</v>
      </c>
      <c r="M1604" s="396">
        <f t="shared" si="749"/>
        <v>0</v>
      </c>
      <c r="N1604" s="392">
        <f t="shared" si="749"/>
        <v>0</v>
      </c>
      <c r="O1604" s="392">
        <f t="shared" si="749"/>
        <v>0</v>
      </c>
      <c r="P1604" s="392">
        <f t="shared" si="749"/>
        <v>0</v>
      </c>
      <c r="Q1604" s="392">
        <f t="shared" si="749"/>
        <v>0</v>
      </c>
      <c r="R1604" s="392">
        <f t="shared" si="749"/>
        <v>0</v>
      </c>
      <c r="S1604" s="392">
        <f t="shared" si="749"/>
        <v>0</v>
      </c>
      <c r="T1604" s="388">
        <f t="shared" si="749"/>
        <v>0</v>
      </c>
      <c r="U1604" s="392">
        <f t="shared" si="749"/>
        <v>0</v>
      </c>
      <c r="V1604" s="393">
        <f t="shared" si="749"/>
        <v>0</v>
      </c>
      <c r="W1604" s="37">
        <f>W746</f>
        <v>0</v>
      </c>
      <c r="Y1604"/>
    </row>
    <row r="1605" spans="1:25" x14ac:dyDescent="0.25">
      <c r="A1605" s="212"/>
      <c r="B1605" s="465"/>
      <c r="C1605" s="272"/>
      <c r="D1605" s="272" t="s">
        <v>36</v>
      </c>
      <c r="E1605" s="273"/>
      <c r="F1605" s="273"/>
      <c r="G1605" s="367"/>
      <c r="H1605" s="368"/>
      <c r="I1605" s="369"/>
      <c r="J1605" s="369"/>
      <c r="K1605" s="370"/>
      <c r="L1605" s="363"/>
      <c r="M1605" s="364"/>
      <c r="N1605" s="364"/>
      <c r="O1605" s="364"/>
      <c r="P1605" s="364"/>
      <c r="Q1605" s="364"/>
      <c r="R1605" s="364"/>
      <c r="S1605" s="364"/>
      <c r="T1605" s="364"/>
      <c r="U1605" s="364"/>
      <c r="V1605" s="365"/>
      <c r="W1605" s="366"/>
      <c r="Y1605"/>
    </row>
    <row r="1606" spans="1:25" x14ac:dyDescent="0.25">
      <c r="A1606" s="212"/>
      <c r="B1606" s="465"/>
      <c r="C1606" s="272"/>
      <c r="D1606" s="272"/>
      <c r="E1606" s="275" t="s">
        <v>37</v>
      </c>
      <c r="F1606" s="273"/>
      <c r="G1606" s="367">
        <f t="shared" ref="G1606:W1606" si="750">SUBTOTAL(9,G1607:G1609)</f>
        <v>0</v>
      </c>
      <c r="H1606" s="368">
        <f t="shared" si="750"/>
        <v>0</v>
      </c>
      <c r="I1606" s="369">
        <f t="shared" si="750"/>
        <v>0</v>
      </c>
      <c r="J1606" s="369">
        <f t="shared" si="750"/>
        <v>0</v>
      </c>
      <c r="K1606" s="370">
        <f t="shared" si="750"/>
        <v>0</v>
      </c>
      <c r="L1606" s="364">
        <f t="shared" si="750"/>
        <v>0</v>
      </c>
      <c r="M1606" s="364">
        <f t="shared" si="750"/>
        <v>0</v>
      </c>
      <c r="N1606" s="364">
        <f t="shared" si="750"/>
        <v>0</v>
      </c>
      <c r="O1606" s="364">
        <f t="shared" si="750"/>
        <v>0</v>
      </c>
      <c r="P1606" s="364">
        <f t="shared" si="750"/>
        <v>0</v>
      </c>
      <c r="Q1606" s="364">
        <f t="shared" si="750"/>
        <v>0</v>
      </c>
      <c r="R1606" s="364">
        <f t="shared" si="750"/>
        <v>0</v>
      </c>
      <c r="S1606" s="364">
        <f t="shared" si="750"/>
        <v>0</v>
      </c>
      <c r="T1606" s="364">
        <f t="shared" si="750"/>
        <v>0</v>
      </c>
      <c r="U1606" s="364">
        <f t="shared" si="750"/>
        <v>0</v>
      </c>
      <c r="V1606" s="364">
        <f t="shared" si="750"/>
        <v>0</v>
      </c>
      <c r="W1606" s="366">
        <f t="shared" si="750"/>
        <v>0</v>
      </c>
      <c r="Y1606"/>
    </row>
    <row r="1607" spans="1:25" outlineLevel="1" x14ac:dyDescent="0.25">
      <c r="A1607" s="212"/>
      <c r="B1607" s="465"/>
      <c r="C1607" s="272"/>
      <c r="D1607" s="272"/>
      <c r="E1607" s="275"/>
      <c r="F1607" s="274" t="s">
        <v>38</v>
      </c>
      <c r="G1607" s="394">
        <f>G749</f>
        <v>0</v>
      </c>
      <c r="H1607" s="421">
        <f>G1607*(1-VLOOKUP($F1607,SHT,2,FALSE))+H749*(1-VLOOKUP($F1607,SHT,2,FALSE))</f>
        <v>0</v>
      </c>
      <c r="I1607" s="389">
        <f t="shared" ref="I1607:V1607" si="751">I749*(1-VLOOKUP($F1607,SHT,2,FALSE))</f>
        <v>0</v>
      </c>
      <c r="J1607" s="389">
        <f t="shared" si="751"/>
        <v>0</v>
      </c>
      <c r="K1607" s="390">
        <f t="shared" si="751"/>
        <v>0</v>
      </c>
      <c r="L1607" s="391">
        <f t="shared" si="751"/>
        <v>0</v>
      </c>
      <c r="M1607" s="396">
        <f t="shared" si="751"/>
        <v>0</v>
      </c>
      <c r="N1607" s="392">
        <f t="shared" si="751"/>
        <v>0</v>
      </c>
      <c r="O1607" s="392">
        <f t="shared" si="751"/>
        <v>0</v>
      </c>
      <c r="P1607" s="392">
        <f t="shared" si="751"/>
        <v>0</v>
      </c>
      <c r="Q1607" s="392">
        <f t="shared" si="751"/>
        <v>0</v>
      </c>
      <c r="R1607" s="392">
        <f t="shared" si="751"/>
        <v>0</v>
      </c>
      <c r="S1607" s="392">
        <f t="shared" si="751"/>
        <v>0</v>
      </c>
      <c r="T1607" s="388">
        <f t="shared" si="751"/>
        <v>0</v>
      </c>
      <c r="U1607" s="392">
        <f t="shared" si="751"/>
        <v>0</v>
      </c>
      <c r="V1607" s="393">
        <f t="shared" si="751"/>
        <v>0</v>
      </c>
      <c r="W1607" s="37">
        <f>W749</f>
        <v>0</v>
      </c>
      <c r="Y1607"/>
    </row>
    <row r="1608" spans="1:25" outlineLevel="1" x14ac:dyDescent="0.25">
      <c r="A1608" s="212"/>
      <c r="B1608" s="465"/>
      <c r="C1608" s="272"/>
      <c r="D1608" s="272"/>
      <c r="E1608" s="273"/>
      <c r="F1608" s="274" t="s">
        <v>39</v>
      </c>
      <c r="G1608" s="394">
        <f>G750</f>
        <v>0</v>
      </c>
      <c r="H1608" s="421">
        <f>G1608*(1-VLOOKUP($F1608,SHT,2,FALSE))+H750*(1-VLOOKUP($F1608,SHT,2,FALSE))</f>
        <v>0</v>
      </c>
      <c r="I1608" s="389">
        <f t="shared" ref="I1608:V1608" si="752">I750*(1-VLOOKUP($F1608,SHT,2,FALSE))</f>
        <v>0</v>
      </c>
      <c r="J1608" s="389">
        <f t="shared" si="752"/>
        <v>0</v>
      </c>
      <c r="K1608" s="390">
        <f t="shared" si="752"/>
        <v>0</v>
      </c>
      <c r="L1608" s="391">
        <f t="shared" si="752"/>
        <v>0</v>
      </c>
      <c r="M1608" s="396">
        <f t="shared" si="752"/>
        <v>0</v>
      </c>
      <c r="N1608" s="392">
        <f t="shared" si="752"/>
        <v>0</v>
      </c>
      <c r="O1608" s="392">
        <f t="shared" si="752"/>
        <v>0</v>
      </c>
      <c r="P1608" s="392">
        <f t="shared" si="752"/>
        <v>0</v>
      </c>
      <c r="Q1608" s="392">
        <f t="shared" si="752"/>
        <v>0</v>
      </c>
      <c r="R1608" s="392">
        <f t="shared" si="752"/>
        <v>0</v>
      </c>
      <c r="S1608" s="392">
        <f t="shared" si="752"/>
        <v>0</v>
      </c>
      <c r="T1608" s="388">
        <f t="shared" si="752"/>
        <v>0</v>
      </c>
      <c r="U1608" s="392">
        <f t="shared" si="752"/>
        <v>0</v>
      </c>
      <c r="V1608" s="393">
        <f t="shared" si="752"/>
        <v>0</v>
      </c>
      <c r="W1608" s="37">
        <f>W750</f>
        <v>0</v>
      </c>
      <c r="Y1608"/>
    </row>
    <row r="1609" spans="1:25" outlineLevel="1" x14ac:dyDescent="0.25">
      <c r="A1609" s="212"/>
      <c r="B1609" s="465"/>
      <c r="C1609" s="272"/>
      <c r="D1609" s="272"/>
      <c r="E1609" s="273"/>
      <c r="F1609" s="274" t="s">
        <v>40</v>
      </c>
      <c r="G1609" s="394">
        <f>G751</f>
        <v>0</v>
      </c>
      <c r="H1609" s="421">
        <f>G1609*(1-VLOOKUP($F1609,SHT,2,FALSE))+H751*(1-VLOOKUP($F1609,SHT,2,FALSE))</f>
        <v>0</v>
      </c>
      <c r="I1609" s="389">
        <f t="shared" ref="I1609:V1609" si="753">I751*(1-VLOOKUP($F1609,SHT,2,FALSE))</f>
        <v>0</v>
      </c>
      <c r="J1609" s="389">
        <f t="shared" si="753"/>
        <v>0</v>
      </c>
      <c r="K1609" s="390">
        <f t="shared" si="753"/>
        <v>0</v>
      </c>
      <c r="L1609" s="391">
        <f t="shared" si="753"/>
        <v>0</v>
      </c>
      <c r="M1609" s="396">
        <f t="shared" si="753"/>
        <v>0</v>
      </c>
      <c r="N1609" s="392">
        <f t="shared" si="753"/>
        <v>0</v>
      </c>
      <c r="O1609" s="392">
        <f t="shared" si="753"/>
        <v>0</v>
      </c>
      <c r="P1609" s="392">
        <f t="shared" si="753"/>
        <v>0</v>
      </c>
      <c r="Q1609" s="392">
        <f t="shared" si="753"/>
        <v>0</v>
      </c>
      <c r="R1609" s="392">
        <f t="shared" si="753"/>
        <v>0</v>
      </c>
      <c r="S1609" s="392">
        <f t="shared" si="753"/>
        <v>0</v>
      </c>
      <c r="T1609" s="388">
        <f t="shared" si="753"/>
        <v>0</v>
      </c>
      <c r="U1609" s="392">
        <f t="shared" si="753"/>
        <v>0</v>
      </c>
      <c r="V1609" s="393">
        <f t="shared" si="753"/>
        <v>0</v>
      </c>
      <c r="W1609" s="37">
        <f>W751</f>
        <v>0</v>
      </c>
      <c r="Y1609"/>
    </row>
    <row r="1610" spans="1:25" x14ac:dyDescent="0.25">
      <c r="A1610" s="212"/>
      <c r="B1610" s="465"/>
      <c r="C1610" s="272"/>
      <c r="D1610" s="272"/>
      <c r="E1610" s="273" t="s">
        <v>41</v>
      </c>
      <c r="F1610" s="273"/>
      <c r="G1610" s="367">
        <f t="shared" ref="G1610:W1610" si="754">SUBTOTAL(9,G1611:G1613)</f>
        <v>0</v>
      </c>
      <c r="H1610" s="368">
        <f t="shared" si="754"/>
        <v>0</v>
      </c>
      <c r="I1610" s="369">
        <f t="shared" si="754"/>
        <v>0</v>
      </c>
      <c r="J1610" s="369">
        <f t="shared" si="754"/>
        <v>0</v>
      </c>
      <c r="K1610" s="370">
        <f t="shared" si="754"/>
        <v>0</v>
      </c>
      <c r="L1610" s="364">
        <f t="shared" si="754"/>
        <v>0</v>
      </c>
      <c r="M1610" s="364">
        <f t="shared" si="754"/>
        <v>0</v>
      </c>
      <c r="N1610" s="364">
        <f t="shared" si="754"/>
        <v>0</v>
      </c>
      <c r="O1610" s="364">
        <f t="shared" si="754"/>
        <v>0</v>
      </c>
      <c r="P1610" s="364">
        <f t="shared" si="754"/>
        <v>0</v>
      </c>
      <c r="Q1610" s="364">
        <f t="shared" si="754"/>
        <v>0</v>
      </c>
      <c r="R1610" s="364">
        <f t="shared" si="754"/>
        <v>0</v>
      </c>
      <c r="S1610" s="364">
        <f t="shared" si="754"/>
        <v>0</v>
      </c>
      <c r="T1610" s="364">
        <f t="shared" si="754"/>
        <v>0</v>
      </c>
      <c r="U1610" s="364">
        <f t="shared" si="754"/>
        <v>0</v>
      </c>
      <c r="V1610" s="364">
        <f t="shared" si="754"/>
        <v>0</v>
      </c>
      <c r="W1610" s="366">
        <f t="shared" si="754"/>
        <v>0</v>
      </c>
      <c r="Y1610"/>
    </row>
    <row r="1611" spans="1:25" outlineLevel="1" x14ac:dyDescent="0.25">
      <c r="A1611" s="212"/>
      <c r="B1611" s="465"/>
      <c r="C1611" s="272"/>
      <c r="D1611" s="272"/>
      <c r="E1611" s="273"/>
      <c r="F1611" s="274" t="s">
        <v>42</v>
      </c>
      <c r="G1611" s="394">
        <f>G753</f>
        <v>0</v>
      </c>
      <c r="H1611" s="421">
        <f>G1611*(1-VLOOKUP($F1611,SHT,2,FALSE))+H753*(1-VLOOKUP($F1611,SHT,2,FALSE))</f>
        <v>0</v>
      </c>
      <c r="I1611" s="389">
        <f t="shared" ref="I1611:V1611" si="755">I753*(1-VLOOKUP($F1611,SHT,2,FALSE))</f>
        <v>0</v>
      </c>
      <c r="J1611" s="389">
        <f t="shared" si="755"/>
        <v>0</v>
      </c>
      <c r="K1611" s="390">
        <f t="shared" si="755"/>
        <v>0</v>
      </c>
      <c r="L1611" s="391">
        <f t="shared" si="755"/>
        <v>0</v>
      </c>
      <c r="M1611" s="396">
        <f t="shared" si="755"/>
        <v>0</v>
      </c>
      <c r="N1611" s="392">
        <f t="shared" si="755"/>
        <v>0</v>
      </c>
      <c r="O1611" s="392">
        <f t="shared" si="755"/>
        <v>0</v>
      </c>
      <c r="P1611" s="392">
        <f t="shared" si="755"/>
        <v>0</v>
      </c>
      <c r="Q1611" s="392">
        <f t="shared" si="755"/>
        <v>0</v>
      </c>
      <c r="R1611" s="392">
        <f t="shared" si="755"/>
        <v>0</v>
      </c>
      <c r="S1611" s="392">
        <f t="shared" si="755"/>
        <v>0</v>
      </c>
      <c r="T1611" s="388">
        <f t="shared" si="755"/>
        <v>0</v>
      </c>
      <c r="U1611" s="392">
        <f t="shared" si="755"/>
        <v>0</v>
      </c>
      <c r="V1611" s="393">
        <f t="shared" si="755"/>
        <v>0</v>
      </c>
      <c r="W1611" s="37">
        <f>W753</f>
        <v>0</v>
      </c>
      <c r="Y1611"/>
    </row>
    <row r="1612" spans="1:25" outlineLevel="1" x14ac:dyDescent="0.25">
      <c r="A1612" s="212"/>
      <c r="B1612" s="465"/>
      <c r="C1612" s="272"/>
      <c r="D1612" s="272"/>
      <c r="E1612" s="273"/>
      <c r="F1612" s="274" t="s">
        <v>43</v>
      </c>
      <c r="G1612" s="394">
        <f>G754</f>
        <v>0</v>
      </c>
      <c r="H1612" s="421">
        <f>G1612*(1-VLOOKUP($F1612,SHT,2,FALSE))+H754*(1-VLOOKUP($F1612,SHT,2,FALSE))</f>
        <v>0</v>
      </c>
      <c r="I1612" s="389">
        <f t="shared" ref="I1612:V1612" si="756">I754*(1-VLOOKUP($F1612,SHT,2,FALSE))</f>
        <v>0</v>
      </c>
      <c r="J1612" s="389">
        <f t="shared" si="756"/>
        <v>0</v>
      </c>
      <c r="K1612" s="390">
        <f t="shared" si="756"/>
        <v>0</v>
      </c>
      <c r="L1612" s="391">
        <f t="shared" si="756"/>
        <v>0</v>
      </c>
      <c r="M1612" s="396">
        <f t="shared" si="756"/>
        <v>0</v>
      </c>
      <c r="N1612" s="392">
        <f t="shared" si="756"/>
        <v>0</v>
      </c>
      <c r="O1612" s="392">
        <f t="shared" si="756"/>
        <v>0</v>
      </c>
      <c r="P1612" s="392">
        <f t="shared" si="756"/>
        <v>0</v>
      </c>
      <c r="Q1612" s="392">
        <f t="shared" si="756"/>
        <v>0</v>
      </c>
      <c r="R1612" s="392">
        <f t="shared" si="756"/>
        <v>0</v>
      </c>
      <c r="S1612" s="392">
        <f t="shared" si="756"/>
        <v>0</v>
      </c>
      <c r="T1612" s="388">
        <f t="shared" si="756"/>
        <v>0</v>
      </c>
      <c r="U1612" s="392">
        <f t="shared" si="756"/>
        <v>0</v>
      </c>
      <c r="V1612" s="393">
        <f t="shared" si="756"/>
        <v>0</v>
      </c>
      <c r="W1612" s="37">
        <f>W754</f>
        <v>0</v>
      </c>
      <c r="Y1612"/>
    </row>
    <row r="1613" spans="1:25" outlineLevel="1" x14ac:dyDescent="0.25">
      <c r="A1613" s="212"/>
      <c r="B1613" s="465"/>
      <c r="C1613" s="272"/>
      <c r="D1613" s="272"/>
      <c r="E1613" s="273"/>
      <c r="F1613" s="274" t="s">
        <v>44</v>
      </c>
      <c r="G1613" s="394">
        <f>G755</f>
        <v>0</v>
      </c>
      <c r="H1613" s="421">
        <f>G1613*(1-VLOOKUP($F1613,SHT,2,FALSE))+H755*(1-VLOOKUP($F1613,SHT,2,FALSE))</f>
        <v>0</v>
      </c>
      <c r="I1613" s="389">
        <f t="shared" ref="I1613:V1613" si="757">I755*(1-VLOOKUP($F1613,SHT,2,FALSE))</f>
        <v>0</v>
      </c>
      <c r="J1613" s="389">
        <f t="shared" si="757"/>
        <v>0</v>
      </c>
      <c r="K1613" s="390">
        <f t="shared" si="757"/>
        <v>0</v>
      </c>
      <c r="L1613" s="391">
        <f t="shared" si="757"/>
        <v>0</v>
      </c>
      <c r="M1613" s="396">
        <f t="shared" si="757"/>
        <v>0</v>
      </c>
      <c r="N1613" s="392">
        <f t="shared" si="757"/>
        <v>0</v>
      </c>
      <c r="O1613" s="392">
        <f t="shared" si="757"/>
        <v>0</v>
      </c>
      <c r="P1613" s="392">
        <f t="shared" si="757"/>
        <v>0</v>
      </c>
      <c r="Q1613" s="392">
        <f t="shared" si="757"/>
        <v>0</v>
      </c>
      <c r="R1613" s="392">
        <f t="shared" si="757"/>
        <v>0</v>
      </c>
      <c r="S1613" s="392">
        <f t="shared" si="757"/>
        <v>0</v>
      </c>
      <c r="T1613" s="388">
        <f t="shared" si="757"/>
        <v>0</v>
      </c>
      <c r="U1613" s="392">
        <f t="shared" si="757"/>
        <v>0</v>
      </c>
      <c r="V1613" s="393">
        <f t="shared" si="757"/>
        <v>0</v>
      </c>
      <c r="W1613" s="37">
        <f>W755</f>
        <v>0</v>
      </c>
      <c r="Y1613"/>
    </row>
    <row r="1614" spans="1:25" x14ac:dyDescent="0.25">
      <c r="A1614" s="212"/>
      <c r="B1614" s="465"/>
      <c r="C1614" s="272"/>
      <c r="D1614" s="272"/>
      <c r="E1614" s="273" t="s">
        <v>45</v>
      </c>
      <c r="F1614" s="273"/>
      <c r="G1614" s="367">
        <f t="shared" ref="G1614:W1614" si="758">SUBTOTAL(9,G1615:G1617)</f>
        <v>0</v>
      </c>
      <c r="H1614" s="368">
        <f t="shared" si="758"/>
        <v>0</v>
      </c>
      <c r="I1614" s="369">
        <f t="shared" si="758"/>
        <v>0</v>
      </c>
      <c r="J1614" s="369">
        <f t="shared" si="758"/>
        <v>0</v>
      </c>
      <c r="K1614" s="370">
        <f t="shared" si="758"/>
        <v>0</v>
      </c>
      <c r="L1614" s="364">
        <f t="shared" si="758"/>
        <v>0</v>
      </c>
      <c r="M1614" s="364">
        <f t="shared" si="758"/>
        <v>0</v>
      </c>
      <c r="N1614" s="364">
        <f t="shared" si="758"/>
        <v>0</v>
      </c>
      <c r="O1614" s="364">
        <f t="shared" si="758"/>
        <v>0</v>
      </c>
      <c r="P1614" s="364">
        <f t="shared" si="758"/>
        <v>0</v>
      </c>
      <c r="Q1614" s="364">
        <f t="shared" si="758"/>
        <v>0</v>
      </c>
      <c r="R1614" s="364">
        <f t="shared" si="758"/>
        <v>0</v>
      </c>
      <c r="S1614" s="364">
        <f t="shared" si="758"/>
        <v>0</v>
      </c>
      <c r="T1614" s="364">
        <f t="shared" si="758"/>
        <v>0</v>
      </c>
      <c r="U1614" s="364">
        <f t="shared" si="758"/>
        <v>0</v>
      </c>
      <c r="V1614" s="364">
        <f t="shared" si="758"/>
        <v>0</v>
      </c>
      <c r="W1614" s="366">
        <f t="shared" si="758"/>
        <v>0</v>
      </c>
      <c r="Y1614"/>
    </row>
    <row r="1615" spans="1:25" outlineLevel="1" x14ac:dyDescent="0.25">
      <c r="A1615" s="212"/>
      <c r="B1615" s="465"/>
      <c r="C1615" s="272"/>
      <c r="D1615" s="272"/>
      <c r="E1615" s="273"/>
      <c r="F1615" s="274" t="s">
        <v>46</v>
      </c>
      <c r="G1615" s="394">
        <f>G757</f>
        <v>0</v>
      </c>
      <c r="H1615" s="421">
        <f>G1615*(1-VLOOKUP($F1615,SHT,2,FALSE))+H757*(1-VLOOKUP($F1615,SHT,2,FALSE))</f>
        <v>0</v>
      </c>
      <c r="I1615" s="389">
        <f t="shared" ref="I1615:V1615" si="759">I757*(1-VLOOKUP($F1615,SHT,2,FALSE))</f>
        <v>0</v>
      </c>
      <c r="J1615" s="389">
        <f t="shared" si="759"/>
        <v>0</v>
      </c>
      <c r="K1615" s="390">
        <f t="shared" si="759"/>
        <v>0</v>
      </c>
      <c r="L1615" s="391">
        <f t="shared" si="759"/>
        <v>0</v>
      </c>
      <c r="M1615" s="396">
        <f t="shared" si="759"/>
        <v>0</v>
      </c>
      <c r="N1615" s="392">
        <f t="shared" si="759"/>
        <v>0</v>
      </c>
      <c r="O1615" s="392">
        <f t="shared" si="759"/>
        <v>0</v>
      </c>
      <c r="P1615" s="392">
        <f t="shared" si="759"/>
        <v>0</v>
      </c>
      <c r="Q1615" s="392">
        <f t="shared" si="759"/>
        <v>0</v>
      </c>
      <c r="R1615" s="392">
        <f t="shared" si="759"/>
        <v>0</v>
      </c>
      <c r="S1615" s="392">
        <f t="shared" si="759"/>
        <v>0</v>
      </c>
      <c r="T1615" s="388">
        <f t="shared" si="759"/>
        <v>0</v>
      </c>
      <c r="U1615" s="392">
        <f t="shared" si="759"/>
        <v>0</v>
      </c>
      <c r="V1615" s="393">
        <f t="shared" si="759"/>
        <v>0</v>
      </c>
      <c r="W1615" s="37">
        <f>W757</f>
        <v>0</v>
      </c>
      <c r="Y1615"/>
    </row>
    <row r="1616" spans="1:25" outlineLevel="1" x14ac:dyDescent="0.25">
      <c r="A1616" s="212"/>
      <c r="B1616" s="465"/>
      <c r="C1616" s="272"/>
      <c r="D1616" s="272"/>
      <c r="E1616" s="273"/>
      <c r="F1616" s="274" t="s">
        <v>47</v>
      </c>
      <c r="G1616" s="394">
        <f>G758</f>
        <v>0</v>
      </c>
      <c r="H1616" s="421">
        <f>G1616*(1-VLOOKUP($F1616,SHT,2,FALSE))+H758*(1-VLOOKUP($F1616,SHT,2,FALSE))</f>
        <v>0</v>
      </c>
      <c r="I1616" s="389">
        <f t="shared" ref="I1616:V1616" si="760">I758*(1-VLOOKUP($F1616,SHT,2,FALSE))</f>
        <v>0</v>
      </c>
      <c r="J1616" s="389">
        <f t="shared" si="760"/>
        <v>0</v>
      </c>
      <c r="K1616" s="390">
        <f t="shared" si="760"/>
        <v>0</v>
      </c>
      <c r="L1616" s="391">
        <f t="shared" si="760"/>
        <v>0</v>
      </c>
      <c r="M1616" s="396">
        <f t="shared" si="760"/>
        <v>0</v>
      </c>
      <c r="N1616" s="392">
        <f t="shared" si="760"/>
        <v>0</v>
      </c>
      <c r="O1616" s="392">
        <f t="shared" si="760"/>
        <v>0</v>
      </c>
      <c r="P1616" s="392">
        <f t="shared" si="760"/>
        <v>0</v>
      </c>
      <c r="Q1616" s="392">
        <f t="shared" si="760"/>
        <v>0</v>
      </c>
      <c r="R1616" s="392">
        <f t="shared" si="760"/>
        <v>0</v>
      </c>
      <c r="S1616" s="392">
        <f t="shared" si="760"/>
        <v>0</v>
      </c>
      <c r="T1616" s="388">
        <f t="shared" si="760"/>
        <v>0</v>
      </c>
      <c r="U1616" s="392">
        <f t="shared" si="760"/>
        <v>0</v>
      </c>
      <c r="V1616" s="393">
        <f t="shared" si="760"/>
        <v>0</v>
      </c>
      <c r="W1616" s="37">
        <f>W758</f>
        <v>0</v>
      </c>
      <c r="Y1616"/>
    </row>
    <row r="1617" spans="1:25" outlineLevel="1" x14ac:dyDescent="0.25">
      <c r="A1617" s="212"/>
      <c r="B1617" s="465"/>
      <c r="C1617" s="272"/>
      <c r="D1617" s="272"/>
      <c r="E1617" s="273"/>
      <c r="F1617" s="274" t="s">
        <v>48</v>
      </c>
      <c r="G1617" s="394">
        <f>G759</f>
        <v>0</v>
      </c>
      <c r="H1617" s="421">
        <f>G1617*(1-VLOOKUP($F1617,SHT,2,FALSE))+H759*(1-VLOOKUP($F1617,SHT,2,FALSE))</f>
        <v>0</v>
      </c>
      <c r="I1617" s="389">
        <f t="shared" ref="I1617:V1617" si="761">I759*(1-VLOOKUP($F1617,SHT,2,FALSE))</f>
        <v>0</v>
      </c>
      <c r="J1617" s="389">
        <f t="shared" si="761"/>
        <v>0</v>
      </c>
      <c r="K1617" s="390">
        <f t="shared" si="761"/>
        <v>0</v>
      </c>
      <c r="L1617" s="391">
        <f t="shared" si="761"/>
        <v>0</v>
      </c>
      <c r="M1617" s="396">
        <f t="shared" si="761"/>
        <v>0</v>
      </c>
      <c r="N1617" s="392">
        <f t="shared" si="761"/>
        <v>0</v>
      </c>
      <c r="O1617" s="392">
        <f t="shared" si="761"/>
        <v>0</v>
      </c>
      <c r="P1617" s="392">
        <f t="shared" si="761"/>
        <v>0</v>
      </c>
      <c r="Q1617" s="392">
        <f t="shared" si="761"/>
        <v>0</v>
      </c>
      <c r="R1617" s="392">
        <f t="shared" si="761"/>
        <v>0</v>
      </c>
      <c r="S1617" s="392">
        <f t="shared" si="761"/>
        <v>0</v>
      </c>
      <c r="T1617" s="388">
        <f t="shared" si="761"/>
        <v>0</v>
      </c>
      <c r="U1617" s="392">
        <f t="shared" si="761"/>
        <v>0</v>
      </c>
      <c r="V1617" s="393">
        <f t="shared" si="761"/>
        <v>0</v>
      </c>
      <c r="W1617" s="37">
        <f>W759</f>
        <v>0</v>
      </c>
      <c r="Y1617"/>
    </row>
    <row r="1618" spans="1:25" x14ac:dyDescent="0.25">
      <c r="A1618" s="212"/>
      <c r="B1618" s="465"/>
      <c r="C1618" s="272"/>
      <c r="D1618" s="272" t="s">
        <v>49</v>
      </c>
      <c r="E1618" s="273"/>
      <c r="F1618" s="273"/>
      <c r="G1618" s="367"/>
      <c r="H1618" s="368"/>
      <c r="I1618" s="369"/>
      <c r="J1618" s="369"/>
      <c r="K1618" s="370"/>
      <c r="L1618" s="363"/>
      <c r="M1618" s="364"/>
      <c r="N1618" s="364"/>
      <c r="O1618" s="364"/>
      <c r="P1618" s="364"/>
      <c r="Q1618" s="364"/>
      <c r="R1618" s="364"/>
      <c r="S1618" s="364"/>
      <c r="T1618" s="364"/>
      <c r="U1618" s="364"/>
      <c r="V1618" s="365"/>
      <c r="W1618" s="366"/>
      <c r="Y1618"/>
    </row>
    <row r="1619" spans="1:25" x14ac:dyDescent="0.25">
      <c r="A1619" s="212"/>
      <c r="B1619" s="465"/>
      <c r="C1619" s="272"/>
      <c r="D1619" s="272"/>
      <c r="E1619" s="273" t="s">
        <v>50</v>
      </c>
      <c r="F1619" s="273"/>
      <c r="G1619" s="367">
        <f t="shared" ref="G1619:W1619" si="762">SUBTOTAL(9,G1620:G1621)</f>
        <v>0</v>
      </c>
      <c r="H1619" s="368">
        <f t="shared" si="762"/>
        <v>0</v>
      </c>
      <c r="I1619" s="369">
        <f t="shared" si="762"/>
        <v>0</v>
      </c>
      <c r="J1619" s="369">
        <f t="shared" si="762"/>
        <v>0</v>
      </c>
      <c r="K1619" s="370">
        <f t="shared" si="762"/>
        <v>0</v>
      </c>
      <c r="L1619" s="364">
        <f t="shared" si="762"/>
        <v>0</v>
      </c>
      <c r="M1619" s="364">
        <f t="shared" si="762"/>
        <v>0</v>
      </c>
      <c r="N1619" s="364">
        <f t="shared" si="762"/>
        <v>0</v>
      </c>
      <c r="O1619" s="364">
        <f t="shared" si="762"/>
        <v>0</v>
      </c>
      <c r="P1619" s="364">
        <f t="shared" si="762"/>
        <v>0</v>
      </c>
      <c r="Q1619" s="364">
        <f t="shared" si="762"/>
        <v>0</v>
      </c>
      <c r="R1619" s="364">
        <f t="shared" si="762"/>
        <v>0</v>
      </c>
      <c r="S1619" s="364">
        <f t="shared" si="762"/>
        <v>0</v>
      </c>
      <c r="T1619" s="364">
        <f t="shared" si="762"/>
        <v>0</v>
      </c>
      <c r="U1619" s="364">
        <f t="shared" si="762"/>
        <v>0</v>
      </c>
      <c r="V1619" s="365">
        <f t="shared" si="762"/>
        <v>0</v>
      </c>
      <c r="W1619" s="366">
        <f t="shared" si="762"/>
        <v>0</v>
      </c>
      <c r="Y1619"/>
    </row>
    <row r="1620" spans="1:25" outlineLevel="1" x14ac:dyDescent="0.25">
      <c r="A1620" s="212"/>
      <c r="B1620" s="465"/>
      <c r="C1620" s="272"/>
      <c r="D1620" s="272"/>
      <c r="E1620" s="273"/>
      <c r="F1620" s="274" t="s">
        <v>51</v>
      </c>
      <c r="G1620" s="394">
        <f>G762</f>
        <v>0</v>
      </c>
      <c r="H1620" s="421">
        <f>G1620*(1-VLOOKUP($F1620,SHT,2,FALSE))+H762*(1-VLOOKUP($F1620,SHT,2,FALSE))</f>
        <v>0</v>
      </c>
      <c r="I1620" s="389">
        <f t="shared" ref="I1620:V1620" si="763">I762*(1-VLOOKUP($F1620,SHT,2,FALSE))</f>
        <v>0</v>
      </c>
      <c r="J1620" s="389">
        <f t="shared" si="763"/>
        <v>0</v>
      </c>
      <c r="K1620" s="390">
        <f t="shared" si="763"/>
        <v>0</v>
      </c>
      <c r="L1620" s="391">
        <f t="shared" si="763"/>
        <v>0</v>
      </c>
      <c r="M1620" s="396">
        <f t="shared" si="763"/>
        <v>0</v>
      </c>
      <c r="N1620" s="392">
        <f t="shared" si="763"/>
        <v>0</v>
      </c>
      <c r="O1620" s="392">
        <f t="shared" si="763"/>
        <v>0</v>
      </c>
      <c r="P1620" s="392">
        <f t="shared" si="763"/>
        <v>0</v>
      </c>
      <c r="Q1620" s="392">
        <f t="shared" si="763"/>
        <v>0</v>
      </c>
      <c r="R1620" s="392">
        <f t="shared" si="763"/>
        <v>0</v>
      </c>
      <c r="S1620" s="392">
        <f t="shared" si="763"/>
        <v>0</v>
      </c>
      <c r="T1620" s="388">
        <f t="shared" si="763"/>
        <v>0</v>
      </c>
      <c r="U1620" s="392">
        <f t="shared" si="763"/>
        <v>0</v>
      </c>
      <c r="V1620" s="393">
        <f t="shared" si="763"/>
        <v>0</v>
      </c>
      <c r="W1620" s="37">
        <f>W762</f>
        <v>0</v>
      </c>
      <c r="Y1620"/>
    </row>
    <row r="1621" spans="1:25" outlineLevel="1" x14ac:dyDescent="0.25">
      <c r="A1621" s="212"/>
      <c r="B1621" s="465"/>
      <c r="C1621" s="272"/>
      <c r="D1621" s="272"/>
      <c r="E1621" s="273"/>
      <c r="F1621" s="274" t="s">
        <v>52</v>
      </c>
      <c r="G1621" s="394">
        <f>G763</f>
        <v>0</v>
      </c>
      <c r="H1621" s="421">
        <f>G1621*(1-VLOOKUP($F1621,SHT,2,FALSE))+H763*(1-VLOOKUP($F1621,SHT,2,FALSE))</f>
        <v>0</v>
      </c>
      <c r="I1621" s="389">
        <f t="shared" ref="I1621:V1621" si="764">I763*(1-VLOOKUP($F1621,SHT,2,FALSE))</f>
        <v>0</v>
      </c>
      <c r="J1621" s="389">
        <f t="shared" si="764"/>
        <v>0</v>
      </c>
      <c r="K1621" s="390">
        <f t="shared" si="764"/>
        <v>0</v>
      </c>
      <c r="L1621" s="391">
        <f t="shared" si="764"/>
        <v>0</v>
      </c>
      <c r="M1621" s="396">
        <f t="shared" si="764"/>
        <v>0</v>
      </c>
      <c r="N1621" s="392">
        <f t="shared" si="764"/>
        <v>0</v>
      </c>
      <c r="O1621" s="392">
        <f t="shared" si="764"/>
        <v>0</v>
      </c>
      <c r="P1621" s="392">
        <f t="shared" si="764"/>
        <v>0</v>
      </c>
      <c r="Q1621" s="392">
        <f t="shared" si="764"/>
        <v>0</v>
      </c>
      <c r="R1621" s="392">
        <f t="shared" si="764"/>
        <v>0</v>
      </c>
      <c r="S1621" s="392">
        <f t="shared" si="764"/>
        <v>0</v>
      </c>
      <c r="T1621" s="388">
        <f t="shared" si="764"/>
        <v>0</v>
      </c>
      <c r="U1621" s="392">
        <f t="shared" si="764"/>
        <v>0</v>
      </c>
      <c r="V1621" s="393">
        <f t="shared" si="764"/>
        <v>0</v>
      </c>
      <c r="W1621" s="37">
        <f>W763</f>
        <v>0</v>
      </c>
      <c r="Y1621"/>
    </row>
    <row r="1622" spans="1:25" x14ac:dyDescent="0.25">
      <c r="A1622" s="212"/>
      <c r="B1622" s="465"/>
      <c r="C1622" s="272"/>
      <c r="D1622" s="272"/>
      <c r="E1622" s="273" t="s">
        <v>53</v>
      </c>
      <c r="F1622" s="273"/>
      <c r="G1622" s="367">
        <f t="shared" ref="G1622:W1622" si="765">SUBTOTAL(9,G1623:G1625)</f>
        <v>0</v>
      </c>
      <c r="H1622" s="368">
        <f t="shared" si="765"/>
        <v>0</v>
      </c>
      <c r="I1622" s="369">
        <f t="shared" si="765"/>
        <v>0</v>
      </c>
      <c r="J1622" s="369">
        <f t="shared" si="765"/>
        <v>0</v>
      </c>
      <c r="K1622" s="370">
        <f t="shared" si="765"/>
        <v>0</v>
      </c>
      <c r="L1622" s="364">
        <f t="shared" si="765"/>
        <v>0</v>
      </c>
      <c r="M1622" s="364">
        <f t="shared" si="765"/>
        <v>0</v>
      </c>
      <c r="N1622" s="364">
        <f t="shared" si="765"/>
        <v>0</v>
      </c>
      <c r="O1622" s="364">
        <f t="shared" si="765"/>
        <v>0</v>
      </c>
      <c r="P1622" s="364">
        <f t="shared" si="765"/>
        <v>0</v>
      </c>
      <c r="Q1622" s="364">
        <f t="shared" si="765"/>
        <v>0</v>
      </c>
      <c r="R1622" s="364">
        <f t="shared" si="765"/>
        <v>0</v>
      </c>
      <c r="S1622" s="364">
        <f t="shared" si="765"/>
        <v>0</v>
      </c>
      <c r="T1622" s="364">
        <f t="shared" si="765"/>
        <v>0</v>
      </c>
      <c r="U1622" s="364">
        <f t="shared" si="765"/>
        <v>0</v>
      </c>
      <c r="V1622" s="364">
        <f t="shared" si="765"/>
        <v>0</v>
      </c>
      <c r="W1622" s="366">
        <f t="shared" si="765"/>
        <v>0</v>
      </c>
      <c r="Y1622"/>
    </row>
    <row r="1623" spans="1:25" outlineLevel="1" x14ac:dyDescent="0.25">
      <c r="A1623" s="212"/>
      <c r="B1623" s="465"/>
      <c r="C1623" s="272"/>
      <c r="D1623" s="272"/>
      <c r="E1623" s="273"/>
      <c r="F1623" s="274" t="s">
        <v>54</v>
      </c>
      <c r="G1623" s="394">
        <f>G765</f>
        <v>0</v>
      </c>
      <c r="H1623" s="421">
        <f>G1623*(1-VLOOKUP($F1623,SHT,2,FALSE))+H765*(1-VLOOKUP($F1623,SHT,2,FALSE))</f>
        <v>0</v>
      </c>
      <c r="I1623" s="389">
        <f t="shared" ref="I1623:V1623" si="766">I765*(1-VLOOKUP($F1623,SHT,2,FALSE))</f>
        <v>0</v>
      </c>
      <c r="J1623" s="389">
        <f t="shared" si="766"/>
        <v>0</v>
      </c>
      <c r="K1623" s="390">
        <f t="shared" si="766"/>
        <v>0</v>
      </c>
      <c r="L1623" s="391">
        <f t="shared" si="766"/>
        <v>0</v>
      </c>
      <c r="M1623" s="396">
        <f t="shared" si="766"/>
        <v>0</v>
      </c>
      <c r="N1623" s="392">
        <f t="shared" si="766"/>
        <v>0</v>
      </c>
      <c r="O1623" s="392">
        <f t="shared" si="766"/>
        <v>0</v>
      </c>
      <c r="P1623" s="392">
        <f t="shared" si="766"/>
        <v>0</v>
      </c>
      <c r="Q1623" s="392">
        <f t="shared" si="766"/>
        <v>0</v>
      </c>
      <c r="R1623" s="392">
        <f t="shared" si="766"/>
        <v>0</v>
      </c>
      <c r="S1623" s="392">
        <f t="shared" si="766"/>
        <v>0</v>
      </c>
      <c r="T1623" s="388">
        <f t="shared" si="766"/>
        <v>0</v>
      </c>
      <c r="U1623" s="392">
        <f t="shared" si="766"/>
        <v>0</v>
      </c>
      <c r="V1623" s="393">
        <f t="shared" si="766"/>
        <v>0</v>
      </c>
      <c r="W1623" s="37">
        <f>W765</f>
        <v>0</v>
      </c>
      <c r="Y1623"/>
    </row>
    <row r="1624" spans="1:25" outlineLevel="1" x14ac:dyDescent="0.25">
      <c r="A1624" s="212"/>
      <c r="B1624" s="465"/>
      <c r="C1624" s="272"/>
      <c r="D1624" s="272"/>
      <c r="E1624" s="273"/>
      <c r="F1624" s="274" t="s">
        <v>55</v>
      </c>
      <c r="G1624" s="394">
        <f>G766</f>
        <v>0</v>
      </c>
      <c r="H1624" s="421">
        <f>G1624*(1-VLOOKUP($F1624,SHT,2,FALSE))+H766*(1-VLOOKUP($F1624,SHT,2,FALSE))</f>
        <v>0</v>
      </c>
      <c r="I1624" s="389">
        <f t="shared" ref="I1624:V1624" si="767">I766*(1-VLOOKUP($F1624,SHT,2,FALSE))</f>
        <v>0</v>
      </c>
      <c r="J1624" s="389">
        <f t="shared" si="767"/>
        <v>0</v>
      </c>
      <c r="K1624" s="390">
        <f t="shared" si="767"/>
        <v>0</v>
      </c>
      <c r="L1624" s="391">
        <f t="shared" si="767"/>
        <v>0</v>
      </c>
      <c r="M1624" s="396">
        <f t="shared" si="767"/>
        <v>0</v>
      </c>
      <c r="N1624" s="392">
        <f t="shared" si="767"/>
        <v>0</v>
      </c>
      <c r="O1624" s="392">
        <f t="shared" si="767"/>
        <v>0</v>
      </c>
      <c r="P1624" s="392">
        <f t="shared" si="767"/>
        <v>0</v>
      </c>
      <c r="Q1624" s="392">
        <f t="shared" si="767"/>
        <v>0</v>
      </c>
      <c r="R1624" s="392">
        <f t="shared" si="767"/>
        <v>0</v>
      </c>
      <c r="S1624" s="392">
        <f t="shared" si="767"/>
        <v>0</v>
      </c>
      <c r="T1624" s="388">
        <f t="shared" si="767"/>
        <v>0</v>
      </c>
      <c r="U1624" s="392">
        <f t="shared" si="767"/>
        <v>0</v>
      </c>
      <c r="V1624" s="393">
        <f t="shared" si="767"/>
        <v>0</v>
      </c>
      <c r="W1624" s="37">
        <f>W766</f>
        <v>0</v>
      </c>
      <c r="Y1624"/>
    </row>
    <row r="1625" spans="1:25" outlineLevel="1" x14ac:dyDescent="0.25">
      <c r="A1625" s="212"/>
      <c r="B1625" s="465"/>
      <c r="C1625" s="272"/>
      <c r="D1625" s="272"/>
      <c r="E1625" s="273"/>
      <c r="F1625" s="274" t="s">
        <v>56</v>
      </c>
      <c r="G1625" s="394">
        <f>G767</f>
        <v>0</v>
      </c>
      <c r="H1625" s="421">
        <f>G1625*(1-VLOOKUP($F1625,SHT,2,FALSE))+H767*(1-VLOOKUP($F1625,SHT,2,FALSE))</f>
        <v>0</v>
      </c>
      <c r="I1625" s="389">
        <f t="shared" ref="I1625:V1625" si="768">I767*(1-VLOOKUP($F1625,SHT,2,FALSE))</f>
        <v>0</v>
      </c>
      <c r="J1625" s="389">
        <f t="shared" si="768"/>
        <v>0</v>
      </c>
      <c r="K1625" s="390">
        <f t="shared" si="768"/>
        <v>0</v>
      </c>
      <c r="L1625" s="391">
        <f t="shared" si="768"/>
        <v>0</v>
      </c>
      <c r="M1625" s="396">
        <f t="shared" si="768"/>
        <v>0</v>
      </c>
      <c r="N1625" s="392">
        <f t="shared" si="768"/>
        <v>0</v>
      </c>
      <c r="O1625" s="392">
        <f t="shared" si="768"/>
        <v>0</v>
      </c>
      <c r="P1625" s="392">
        <f t="shared" si="768"/>
        <v>0</v>
      </c>
      <c r="Q1625" s="392">
        <f t="shared" si="768"/>
        <v>0</v>
      </c>
      <c r="R1625" s="392">
        <f t="shared" si="768"/>
        <v>0</v>
      </c>
      <c r="S1625" s="392">
        <f t="shared" si="768"/>
        <v>0</v>
      </c>
      <c r="T1625" s="388">
        <f t="shared" si="768"/>
        <v>0</v>
      </c>
      <c r="U1625" s="392">
        <f t="shared" si="768"/>
        <v>0</v>
      </c>
      <c r="V1625" s="393">
        <f t="shared" si="768"/>
        <v>0</v>
      </c>
      <c r="W1625" s="37">
        <f>W767</f>
        <v>0</v>
      </c>
      <c r="Y1625"/>
    </row>
    <row r="1626" spans="1:25" x14ac:dyDescent="0.25">
      <c r="A1626" s="212"/>
      <c r="B1626" s="465"/>
      <c r="C1626" s="272"/>
      <c r="D1626" s="272"/>
      <c r="E1626" s="273" t="s">
        <v>57</v>
      </c>
      <c r="F1626" s="273"/>
      <c r="G1626" s="367">
        <f t="shared" ref="G1626:W1626" si="769">SUBTOTAL(9,G1627:G1628)</f>
        <v>0</v>
      </c>
      <c r="H1626" s="368">
        <f t="shared" si="769"/>
        <v>0</v>
      </c>
      <c r="I1626" s="369">
        <f t="shared" si="769"/>
        <v>0</v>
      </c>
      <c r="J1626" s="369">
        <f t="shared" si="769"/>
        <v>0</v>
      </c>
      <c r="K1626" s="370">
        <f t="shared" si="769"/>
        <v>0</v>
      </c>
      <c r="L1626" s="364">
        <f t="shared" si="769"/>
        <v>0</v>
      </c>
      <c r="M1626" s="364">
        <f t="shared" si="769"/>
        <v>0</v>
      </c>
      <c r="N1626" s="364">
        <f t="shared" si="769"/>
        <v>0</v>
      </c>
      <c r="O1626" s="364">
        <f t="shared" si="769"/>
        <v>0</v>
      </c>
      <c r="P1626" s="364">
        <f t="shared" si="769"/>
        <v>0</v>
      </c>
      <c r="Q1626" s="364">
        <f t="shared" si="769"/>
        <v>0</v>
      </c>
      <c r="R1626" s="364">
        <f t="shared" si="769"/>
        <v>0</v>
      </c>
      <c r="S1626" s="364">
        <f t="shared" si="769"/>
        <v>0</v>
      </c>
      <c r="T1626" s="364">
        <f t="shared" si="769"/>
        <v>0</v>
      </c>
      <c r="U1626" s="364">
        <f t="shared" si="769"/>
        <v>0</v>
      </c>
      <c r="V1626" s="365">
        <f t="shared" si="769"/>
        <v>0</v>
      </c>
      <c r="W1626" s="366">
        <f t="shared" si="769"/>
        <v>0</v>
      </c>
      <c r="Y1626"/>
    </row>
    <row r="1627" spans="1:25" outlineLevel="1" x14ac:dyDescent="0.25">
      <c r="A1627" s="212"/>
      <c r="B1627" s="465"/>
      <c r="C1627" s="272"/>
      <c r="D1627" s="272"/>
      <c r="E1627" s="273"/>
      <c r="F1627" s="274" t="s">
        <v>58</v>
      </c>
      <c r="G1627" s="394">
        <f>G769</f>
        <v>0</v>
      </c>
      <c r="H1627" s="421">
        <f>G1627*(1-VLOOKUP($F1627,SHT,2,FALSE))+H769*(1-VLOOKUP($F1627,SHT,2,FALSE))</f>
        <v>0</v>
      </c>
      <c r="I1627" s="389">
        <f t="shared" ref="I1627:V1627" si="770">I769*(1-VLOOKUP($F1627,SHT,2,FALSE))</f>
        <v>0</v>
      </c>
      <c r="J1627" s="389">
        <f t="shared" si="770"/>
        <v>0</v>
      </c>
      <c r="K1627" s="390">
        <f t="shared" si="770"/>
        <v>0</v>
      </c>
      <c r="L1627" s="391">
        <f t="shared" si="770"/>
        <v>0</v>
      </c>
      <c r="M1627" s="396">
        <f t="shared" si="770"/>
        <v>0</v>
      </c>
      <c r="N1627" s="392">
        <f t="shared" si="770"/>
        <v>0</v>
      </c>
      <c r="O1627" s="392">
        <f t="shared" si="770"/>
        <v>0</v>
      </c>
      <c r="P1627" s="392">
        <f t="shared" si="770"/>
        <v>0</v>
      </c>
      <c r="Q1627" s="392">
        <f t="shared" si="770"/>
        <v>0</v>
      </c>
      <c r="R1627" s="392">
        <f t="shared" si="770"/>
        <v>0</v>
      </c>
      <c r="S1627" s="392">
        <f t="shared" si="770"/>
        <v>0</v>
      </c>
      <c r="T1627" s="388">
        <f t="shared" si="770"/>
        <v>0</v>
      </c>
      <c r="U1627" s="392">
        <f t="shared" si="770"/>
        <v>0</v>
      </c>
      <c r="V1627" s="393">
        <f t="shared" si="770"/>
        <v>0</v>
      </c>
      <c r="W1627" s="37">
        <f>W769</f>
        <v>0</v>
      </c>
      <c r="Y1627"/>
    </row>
    <row r="1628" spans="1:25" outlineLevel="1" x14ac:dyDescent="0.25">
      <c r="A1628" s="212"/>
      <c r="B1628" s="465"/>
      <c r="C1628" s="272"/>
      <c r="D1628" s="272"/>
      <c r="E1628" s="273"/>
      <c r="F1628" s="274" t="s">
        <v>59</v>
      </c>
      <c r="G1628" s="394">
        <f>G770</f>
        <v>0</v>
      </c>
      <c r="H1628" s="421">
        <f>G1628*(1-VLOOKUP($F1628,SHT,2,FALSE))+H770*(1-VLOOKUP($F1628,SHT,2,FALSE))</f>
        <v>0</v>
      </c>
      <c r="I1628" s="389">
        <f t="shared" ref="I1628:V1628" si="771">I770*(1-VLOOKUP($F1628,SHT,2,FALSE))</f>
        <v>0</v>
      </c>
      <c r="J1628" s="389">
        <f t="shared" si="771"/>
        <v>0</v>
      </c>
      <c r="K1628" s="390">
        <f t="shared" si="771"/>
        <v>0</v>
      </c>
      <c r="L1628" s="391">
        <f t="shared" si="771"/>
        <v>0</v>
      </c>
      <c r="M1628" s="396">
        <f t="shared" si="771"/>
        <v>0</v>
      </c>
      <c r="N1628" s="392">
        <f t="shared" si="771"/>
        <v>0</v>
      </c>
      <c r="O1628" s="392">
        <f t="shared" si="771"/>
        <v>0</v>
      </c>
      <c r="P1628" s="392">
        <f t="shared" si="771"/>
        <v>0</v>
      </c>
      <c r="Q1628" s="392">
        <f t="shared" si="771"/>
        <v>0</v>
      </c>
      <c r="R1628" s="392">
        <f t="shared" si="771"/>
        <v>0</v>
      </c>
      <c r="S1628" s="392">
        <f t="shared" si="771"/>
        <v>0</v>
      </c>
      <c r="T1628" s="388">
        <f t="shared" si="771"/>
        <v>0</v>
      </c>
      <c r="U1628" s="392">
        <f t="shared" si="771"/>
        <v>0</v>
      </c>
      <c r="V1628" s="393">
        <f t="shared" si="771"/>
        <v>0</v>
      </c>
      <c r="W1628" s="37">
        <f>W770</f>
        <v>0</v>
      </c>
      <c r="Y1628"/>
    </row>
    <row r="1629" spans="1:25" x14ac:dyDescent="0.25">
      <c r="A1629" s="212"/>
      <c r="B1629" s="465"/>
      <c r="C1629" s="272"/>
      <c r="D1629" s="272"/>
      <c r="E1629" s="273" t="s">
        <v>60</v>
      </c>
      <c r="F1629" s="273"/>
      <c r="G1629" s="367">
        <f t="shared" ref="G1629:W1629" si="772">SUBTOTAL(9,G1630:G1632)</f>
        <v>0</v>
      </c>
      <c r="H1629" s="368">
        <f t="shared" si="772"/>
        <v>0</v>
      </c>
      <c r="I1629" s="369">
        <f t="shared" si="772"/>
        <v>0</v>
      </c>
      <c r="J1629" s="369">
        <f t="shared" si="772"/>
        <v>0</v>
      </c>
      <c r="K1629" s="370">
        <f t="shared" si="772"/>
        <v>0</v>
      </c>
      <c r="L1629" s="364">
        <f t="shared" si="772"/>
        <v>0</v>
      </c>
      <c r="M1629" s="364">
        <f t="shared" si="772"/>
        <v>0</v>
      </c>
      <c r="N1629" s="364">
        <f t="shared" si="772"/>
        <v>0</v>
      </c>
      <c r="O1629" s="364">
        <f t="shared" si="772"/>
        <v>0</v>
      </c>
      <c r="P1629" s="364">
        <f t="shared" si="772"/>
        <v>0</v>
      </c>
      <c r="Q1629" s="364">
        <f t="shared" si="772"/>
        <v>0</v>
      </c>
      <c r="R1629" s="364">
        <f t="shared" si="772"/>
        <v>0</v>
      </c>
      <c r="S1629" s="364">
        <f t="shared" si="772"/>
        <v>0</v>
      </c>
      <c r="T1629" s="364">
        <f t="shared" si="772"/>
        <v>0</v>
      </c>
      <c r="U1629" s="364">
        <f t="shared" si="772"/>
        <v>0</v>
      </c>
      <c r="V1629" s="364">
        <f t="shared" si="772"/>
        <v>0</v>
      </c>
      <c r="W1629" s="366">
        <f t="shared" si="772"/>
        <v>0</v>
      </c>
      <c r="Y1629"/>
    </row>
    <row r="1630" spans="1:25" outlineLevel="1" x14ac:dyDescent="0.25">
      <c r="A1630" s="212"/>
      <c r="B1630" s="465"/>
      <c r="C1630" s="272"/>
      <c r="D1630" s="272"/>
      <c r="E1630" s="273"/>
      <c r="F1630" s="274" t="s">
        <v>61</v>
      </c>
      <c r="G1630" s="394">
        <f>G772</f>
        <v>0</v>
      </c>
      <c r="H1630" s="421">
        <f>G1630*(1-VLOOKUP($F1630,SHT,2,FALSE))+H772*(1-VLOOKUP($F1630,SHT,2,FALSE))</f>
        <v>0</v>
      </c>
      <c r="I1630" s="389">
        <f t="shared" ref="I1630:V1630" si="773">I772*(1-VLOOKUP($F1630,SHT,2,FALSE))</f>
        <v>0</v>
      </c>
      <c r="J1630" s="389">
        <f t="shared" si="773"/>
        <v>0</v>
      </c>
      <c r="K1630" s="390">
        <f t="shared" si="773"/>
        <v>0</v>
      </c>
      <c r="L1630" s="391">
        <f t="shared" si="773"/>
        <v>0</v>
      </c>
      <c r="M1630" s="396">
        <f t="shared" si="773"/>
        <v>0</v>
      </c>
      <c r="N1630" s="392">
        <f t="shared" si="773"/>
        <v>0</v>
      </c>
      <c r="O1630" s="392">
        <f t="shared" si="773"/>
        <v>0</v>
      </c>
      <c r="P1630" s="392">
        <f t="shared" si="773"/>
        <v>0</v>
      </c>
      <c r="Q1630" s="392">
        <f t="shared" si="773"/>
        <v>0</v>
      </c>
      <c r="R1630" s="392">
        <f t="shared" si="773"/>
        <v>0</v>
      </c>
      <c r="S1630" s="392">
        <f t="shared" si="773"/>
        <v>0</v>
      </c>
      <c r="T1630" s="388">
        <f t="shared" si="773"/>
        <v>0</v>
      </c>
      <c r="U1630" s="392">
        <f t="shared" si="773"/>
        <v>0</v>
      </c>
      <c r="V1630" s="393">
        <f t="shared" si="773"/>
        <v>0</v>
      </c>
      <c r="W1630" s="37">
        <f>W772</f>
        <v>0</v>
      </c>
      <c r="Y1630"/>
    </row>
    <row r="1631" spans="1:25" outlineLevel="1" x14ac:dyDescent="0.25">
      <c r="A1631" s="212"/>
      <c r="B1631" s="465"/>
      <c r="C1631" s="272"/>
      <c r="D1631" s="272"/>
      <c r="E1631" s="273"/>
      <c r="F1631" s="274" t="s">
        <v>62</v>
      </c>
      <c r="G1631" s="394">
        <f>G773</f>
        <v>0</v>
      </c>
      <c r="H1631" s="421">
        <f>G1631*(1-VLOOKUP($F1631,SHT,2,FALSE))+H773*(1-VLOOKUP($F1631,SHT,2,FALSE))</f>
        <v>0</v>
      </c>
      <c r="I1631" s="389">
        <f t="shared" ref="I1631:V1631" si="774">I773*(1-VLOOKUP($F1631,SHT,2,FALSE))</f>
        <v>0</v>
      </c>
      <c r="J1631" s="389">
        <f t="shared" si="774"/>
        <v>0</v>
      </c>
      <c r="K1631" s="390">
        <f t="shared" si="774"/>
        <v>0</v>
      </c>
      <c r="L1631" s="391">
        <f t="shared" si="774"/>
        <v>0</v>
      </c>
      <c r="M1631" s="396">
        <f t="shared" si="774"/>
        <v>0</v>
      </c>
      <c r="N1631" s="392">
        <f t="shared" si="774"/>
        <v>0</v>
      </c>
      <c r="O1631" s="392">
        <f t="shared" si="774"/>
        <v>0</v>
      </c>
      <c r="P1631" s="392">
        <f t="shared" si="774"/>
        <v>0</v>
      </c>
      <c r="Q1631" s="392">
        <f t="shared" si="774"/>
        <v>0</v>
      </c>
      <c r="R1631" s="392">
        <f t="shared" si="774"/>
        <v>0</v>
      </c>
      <c r="S1631" s="392">
        <f t="shared" si="774"/>
        <v>0</v>
      </c>
      <c r="T1631" s="388">
        <f t="shared" si="774"/>
        <v>0</v>
      </c>
      <c r="U1631" s="392">
        <f t="shared" si="774"/>
        <v>0</v>
      </c>
      <c r="V1631" s="393">
        <f t="shared" si="774"/>
        <v>0</v>
      </c>
      <c r="W1631" s="37">
        <f>W773</f>
        <v>0</v>
      </c>
      <c r="Y1631"/>
    </row>
    <row r="1632" spans="1:25" outlineLevel="1" x14ac:dyDescent="0.25">
      <c r="A1632" s="212"/>
      <c r="B1632" s="465"/>
      <c r="C1632" s="272"/>
      <c r="D1632" s="272"/>
      <c r="E1632" s="273"/>
      <c r="F1632" s="274" t="s">
        <v>63</v>
      </c>
      <c r="G1632" s="394">
        <f>G774</f>
        <v>0</v>
      </c>
      <c r="H1632" s="421">
        <f>G1632*(1-VLOOKUP($F1632,SHT,2,FALSE))+H774*(1-VLOOKUP($F1632,SHT,2,FALSE))</f>
        <v>0</v>
      </c>
      <c r="I1632" s="389">
        <f t="shared" ref="I1632:V1632" si="775">I774*(1-VLOOKUP($F1632,SHT,2,FALSE))</f>
        <v>0</v>
      </c>
      <c r="J1632" s="389">
        <f t="shared" si="775"/>
        <v>0</v>
      </c>
      <c r="K1632" s="390">
        <f t="shared" si="775"/>
        <v>0</v>
      </c>
      <c r="L1632" s="391">
        <f t="shared" si="775"/>
        <v>0</v>
      </c>
      <c r="M1632" s="396">
        <f t="shared" si="775"/>
        <v>0</v>
      </c>
      <c r="N1632" s="392">
        <f t="shared" si="775"/>
        <v>0</v>
      </c>
      <c r="O1632" s="392">
        <f t="shared" si="775"/>
        <v>0</v>
      </c>
      <c r="P1632" s="392">
        <f t="shared" si="775"/>
        <v>0</v>
      </c>
      <c r="Q1632" s="392">
        <f t="shared" si="775"/>
        <v>0</v>
      </c>
      <c r="R1632" s="392">
        <f t="shared" si="775"/>
        <v>0</v>
      </c>
      <c r="S1632" s="392">
        <f t="shared" si="775"/>
        <v>0</v>
      </c>
      <c r="T1632" s="388">
        <f t="shared" si="775"/>
        <v>0</v>
      </c>
      <c r="U1632" s="392">
        <f t="shared" si="775"/>
        <v>0</v>
      </c>
      <c r="V1632" s="393">
        <f t="shared" si="775"/>
        <v>0</v>
      </c>
      <c r="W1632" s="37">
        <f>W774</f>
        <v>0</v>
      </c>
      <c r="Y1632"/>
    </row>
    <row r="1633" spans="1:25" x14ac:dyDescent="0.25">
      <c r="A1633" s="212"/>
      <c r="B1633" s="465"/>
      <c r="C1633" s="272"/>
      <c r="D1633" s="272"/>
      <c r="E1633" s="273" t="s">
        <v>64</v>
      </c>
      <c r="F1633" s="273"/>
      <c r="G1633" s="367">
        <f t="shared" ref="G1633:W1633" si="776">SUBTOTAL(9,G1634:G1635)</f>
        <v>0</v>
      </c>
      <c r="H1633" s="368">
        <f t="shared" si="776"/>
        <v>0</v>
      </c>
      <c r="I1633" s="369">
        <f t="shared" si="776"/>
        <v>0</v>
      </c>
      <c r="J1633" s="369">
        <f t="shared" si="776"/>
        <v>0</v>
      </c>
      <c r="K1633" s="370">
        <f t="shared" si="776"/>
        <v>0</v>
      </c>
      <c r="L1633" s="364">
        <f t="shared" si="776"/>
        <v>0</v>
      </c>
      <c r="M1633" s="364">
        <f t="shared" si="776"/>
        <v>0</v>
      </c>
      <c r="N1633" s="364">
        <f t="shared" si="776"/>
        <v>0</v>
      </c>
      <c r="O1633" s="364">
        <f t="shared" si="776"/>
        <v>0</v>
      </c>
      <c r="P1633" s="364">
        <f t="shared" si="776"/>
        <v>0</v>
      </c>
      <c r="Q1633" s="364">
        <f t="shared" si="776"/>
        <v>0</v>
      </c>
      <c r="R1633" s="364">
        <f t="shared" si="776"/>
        <v>0</v>
      </c>
      <c r="S1633" s="364">
        <f t="shared" si="776"/>
        <v>0</v>
      </c>
      <c r="T1633" s="364">
        <f t="shared" si="776"/>
        <v>0</v>
      </c>
      <c r="U1633" s="364">
        <f t="shared" si="776"/>
        <v>0</v>
      </c>
      <c r="V1633" s="365">
        <f t="shared" si="776"/>
        <v>0</v>
      </c>
      <c r="W1633" s="366">
        <f t="shared" si="776"/>
        <v>0</v>
      </c>
      <c r="Y1633"/>
    </row>
    <row r="1634" spans="1:25" outlineLevel="1" x14ac:dyDescent="0.25">
      <c r="A1634" s="212"/>
      <c r="B1634" s="465"/>
      <c r="C1634" s="272"/>
      <c r="D1634" s="272"/>
      <c r="E1634" s="273"/>
      <c r="F1634" s="274" t="s">
        <v>65</v>
      </c>
      <c r="G1634" s="394">
        <f>G776</f>
        <v>0</v>
      </c>
      <c r="H1634" s="421">
        <f>G1634*(1-VLOOKUP($F1634,SHT,2,FALSE))+H776*(1-VLOOKUP($F1634,SHT,2,FALSE))</f>
        <v>0</v>
      </c>
      <c r="I1634" s="389">
        <f t="shared" ref="I1634:V1634" si="777">I776*(1-VLOOKUP($F1634,SHT,2,FALSE))</f>
        <v>0</v>
      </c>
      <c r="J1634" s="389">
        <f t="shared" si="777"/>
        <v>0</v>
      </c>
      <c r="K1634" s="390">
        <f t="shared" si="777"/>
        <v>0</v>
      </c>
      <c r="L1634" s="391">
        <f t="shared" si="777"/>
        <v>0</v>
      </c>
      <c r="M1634" s="396">
        <f t="shared" si="777"/>
        <v>0</v>
      </c>
      <c r="N1634" s="392">
        <f t="shared" si="777"/>
        <v>0</v>
      </c>
      <c r="O1634" s="392">
        <f t="shared" si="777"/>
        <v>0</v>
      </c>
      <c r="P1634" s="392">
        <f t="shared" si="777"/>
        <v>0</v>
      </c>
      <c r="Q1634" s="392">
        <f t="shared" si="777"/>
        <v>0</v>
      </c>
      <c r="R1634" s="392">
        <f t="shared" si="777"/>
        <v>0</v>
      </c>
      <c r="S1634" s="392">
        <f t="shared" si="777"/>
        <v>0</v>
      </c>
      <c r="T1634" s="388">
        <f t="shared" si="777"/>
        <v>0</v>
      </c>
      <c r="U1634" s="392">
        <f t="shared" si="777"/>
        <v>0</v>
      </c>
      <c r="V1634" s="393">
        <f t="shared" si="777"/>
        <v>0</v>
      </c>
      <c r="W1634" s="37">
        <f>W776</f>
        <v>0</v>
      </c>
      <c r="Y1634"/>
    </row>
    <row r="1635" spans="1:25" outlineLevel="1" x14ac:dyDescent="0.25">
      <c r="A1635" s="212"/>
      <c r="B1635" s="465"/>
      <c r="C1635" s="272"/>
      <c r="D1635" s="272"/>
      <c r="E1635" s="273"/>
      <c r="F1635" s="274" t="s">
        <v>66</v>
      </c>
      <c r="G1635" s="394">
        <f>G777</f>
        <v>0</v>
      </c>
      <c r="H1635" s="421">
        <f>G1635*(1-VLOOKUP($F1635,SHT,2,FALSE))+H777*(1-VLOOKUP($F1635,SHT,2,FALSE))</f>
        <v>0</v>
      </c>
      <c r="I1635" s="389">
        <f t="shared" ref="I1635:V1635" si="778">I777*(1-VLOOKUP($F1635,SHT,2,FALSE))</f>
        <v>0</v>
      </c>
      <c r="J1635" s="389">
        <f t="shared" si="778"/>
        <v>0</v>
      </c>
      <c r="K1635" s="390">
        <f t="shared" si="778"/>
        <v>0</v>
      </c>
      <c r="L1635" s="391">
        <f t="shared" si="778"/>
        <v>0</v>
      </c>
      <c r="M1635" s="396">
        <f t="shared" si="778"/>
        <v>0</v>
      </c>
      <c r="N1635" s="392">
        <f t="shared" si="778"/>
        <v>0</v>
      </c>
      <c r="O1635" s="392">
        <f t="shared" si="778"/>
        <v>0</v>
      </c>
      <c r="P1635" s="392">
        <f t="shared" si="778"/>
        <v>0</v>
      </c>
      <c r="Q1635" s="392">
        <f t="shared" si="778"/>
        <v>0</v>
      </c>
      <c r="R1635" s="392">
        <f t="shared" si="778"/>
        <v>0</v>
      </c>
      <c r="S1635" s="392">
        <f t="shared" si="778"/>
        <v>0</v>
      </c>
      <c r="T1635" s="388">
        <f t="shared" si="778"/>
        <v>0</v>
      </c>
      <c r="U1635" s="392">
        <f t="shared" si="778"/>
        <v>0</v>
      </c>
      <c r="V1635" s="393">
        <f t="shared" si="778"/>
        <v>0</v>
      </c>
      <c r="W1635" s="37">
        <f>W777</f>
        <v>0</v>
      </c>
      <c r="Y1635"/>
    </row>
    <row r="1636" spans="1:25" x14ac:dyDescent="0.25">
      <c r="A1636" s="212"/>
      <c r="B1636" s="465"/>
      <c r="C1636" s="272"/>
      <c r="D1636" s="272"/>
      <c r="E1636" s="273" t="s">
        <v>67</v>
      </c>
      <c r="F1636" s="273"/>
      <c r="G1636" s="367">
        <f t="shared" ref="G1636:W1636" si="779">SUBTOTAL(9,G1637:G1639)</f>
        <v>0</v>
      </c>
      <c r="H1636" s="368">
        <f t="shared" si="779"/>
        <v>0</v>
      </c>
      <c r="I1636" s="369">
        <f t="shared" si="779"/>
        <v>0</v>
      </c>
      <c r="J1636" s="369">
        <f t="shared" si="779"/>
        <v>0</v>
      </c>
      <c r="K1636" s="370">
        <f t="shared" si="779"/>
        <v>0</v>
      </c>
      <c r="L1636" s="363">
        <f t="shared" si="779"/>
        <v>0</v>
      </c>
      <c r="M1636" s="364">
        <f t="shared" si="779"/>
        <v>0</v>
      </c>
      <c r="N1636" s="364">
        <f t="shared" si="779"/>
        <v>0</v>
      </c>
      <c r="O1636" s="364">
        <f t="shared" si="779"/>
        <v>0</v>
      </c>
      <c r="P1636" s="364">
        <f t="shared" si="779"/>
        <v>0</v>
      </c>
      <c r="Q1636" s="364">
        <f t="shared" si="779"/>
        <v>0</v>
      </c>
      <c r="R1636" s="364">
        <f t="shared" si="779"/>
        <v>0</v>
      </c>
      <c r="S1636" s="364">
        <f t="shared" si="779"/>
        <v>0</v>
      </c>
      <c r="T1636" s="364">
        <f t="shared" si="779"/>
        <v>0</v>
      </c>
      <c r="U1636" s="364">
        <f t="shared" si="779"/>
        <v>0</v>
      </c>
      <c r="V1636" s="365">
        <f t="shared" si="779"/>
        <v>0</v>
      </c>
      <c r="W1636" s="366">
        <f t="shared" si="779"/>
        <v>0</v>
      </c>
      <c r="Y1636"/>
    </row>
    <row r="1637" spans="1:25" outlineLevel="1" x14ac:dyDescent="0.25">
      <c r="A1637" s="212"/>
      <c r="B1637" s="465"/>
      <c r="C1637" s="272"/>
      <c r="D1637" s="272"/>
      <c r="E1637" s="273"/>
      <c r="F1637" s="274" t="s">
        <v>68</v>
      </c>
      <c r="G1637" s="394">
        <f>G779</f>
        <v>0</v>
      </c>
      <c r="H1637" s="421">
        <f>G1637*(1-VLOOKUP($F1637,SHT,2,FALSE))+H779*(1-VLOOKUP($F1637,SHT,2,FALSE))</f>
        <v>0</v>
      </c>
      <c r="I1637" s="389">
        <f t="shared" ref="I1637:V1637" si="780">I779*(1-VLOOKUP($F1637,SHT,2,FALSE))</f>
        <v>0</v>
      </c>
      <c r="J1637" s="389">
        <f t="shared" si="780"/>
        <v>0</v>
      </c>
      <c r="K1637" s="390">
        <f t="shared" si="780"/>
        <v>0</v>
      </c>
      <c r="L1637" s="400">
        <f t="shared" si="780"/>
        <v>0</v>
      </c>
      <c r="M1637" s="392">
        <f t="shared" si="780"/>
        <v>0</v>
      </c>
      <c r="N1637" s="392">
        <f t="shared" si="780"/>
        <v>0</v>
      </c>
      <c r="O1637" s="392">
        <f t="shared" si="780"/>
        <v>0</v>
      </c>
      <c r="P1637" s="392">
        <f t="shared" si="780"/>
        <v>0</v>
      </c>
      <c r="Q1637" s="392">
        <f t="shared" si="780"/>
        <v>0</v>
      </c>
      <c r="R1637" s="392">
        <f t="shared" si="780"/>
        <v>0</v>
      </c>
      <c r="S1637" s="392">
        <f t="shared" si="780"/>
        <v>0</v>
      </c>
      <c r="T1637" s="392">
        <f t="shared" si="780"/>
        <v>0</v>
      </c>
      <c r="U1637" s="392">
        <f t="shared" si="780"/>
        <v>0</v>
      </c>
      <c r="V1637" s="393">
        <f t="shared" si="780"/>
        <v>0</v>
      </c>
      <c r="W1637" s="37">
        <f>W779</f>
        <v>0</v>
      </c>
      <c r="Y1637"/>
    </row>
    <row r="1638" spans="1:25" outlineLevel="1" x14ac:dyDescent="0.25">
      <c r="A1638" s="212"/>
      <c r="B1638" s="465"/>
      <c r="C1638" s="272"/>
      <c r="D1638" s="272"/>
      <c r="E1638" s="273"/>
      <c r="F1638" s="274" t="s">
        <v>69</v>
      </c>
      <c r="G1638" s="394">
        <f>G780</f>
        <v>0</v>
      </c>
      <c r="H1638" s="421">
        <f>G1638*(1-VLOOKUP($F1638,SHT,2,FALSE))+H780*(1-VLOOKUP($F1638,SHT,2,FALSE))</f>
        <v>0</v>
      </c>
      <c r="I1638" s="389">
        <f t="shared" ref="I1638:V1638" si="781">I780*(1-VLOOKUP($F1638,SHT,2,FALSE))</f>
        <v>0</v>
      </c>
      <c r="J1638" s="389">
        <f t="shared" si="781"/>
        <v>0</v>
      </c>
      <c r="K1638" s="390">
        <f t="shared" si="781"/>
        <v>0</v>
      </c>
      <c r="L1638" s="400">
        <f t="shared" si="781"/>
        <v>0</v>
      </c>
      <c r="M1638" s="392">
        <f t="shared" si="781"/>
        <v>0</v>
      </c>
      <c r="N1638" s="392">
        <f t="shared" si="781"/>
        <v>0</v>
      </c>
      <c r="O1638" s="392">
        <f t="shared" si="781"/>
        <v>0</v>
      </c>
      <c r="P1638" s="392">
        <f t="shared" si="781"/>
        <v>0</v>
      </c>
      <c r="Q1638" s="392">
        <f t="shared" si="781"/>
        <v>0</v>
      </c>
      <c r="R1638" s="392">
        <f t="shared" si="781"/>
        <v>0</v>
      </c>
      <c r="S1638" s="392">
        <f t="shared" si="781"/>
        <v>0</v>
      </c>
      <c r="T1638" s="392">
        <f t="shared" si="781"/>
        <v>0</v>
      </c>
      <c r="U1638" s="392">
        <f t="shared" si="781"/>
        <v>0</v>
      </c>
      <c r="V1638" s="393">
        <f t="shared" si="781"/>
        <v>0</v>
      </c>
      <c r="W1638" s="37">
        <f>W780</f>
        <v>0</v>
      </c>
      <c r="Y1638"/>
    </row>
    <row r="1639" spans="1:25" outlineLevel="1" x14ac:dyDescent="0.25">
      <c r="A1639" s="212"/>
      <c r="B1639" s="465"/>
      <c r="C1639" s="272"/>
      <c r="D1639" s="272"/>
      <c r="E1639" s="273"/>
      <c r="F1639" s="274" t="s">
        <v>70</v>
      </c>
      <c r="G1639" s="394">
        <f>G781</f>
        <v>0</v>
      </c>
      <c r="H1639" s="421">
        <f>G1639*(1-VLOOKUP($F1639,SHT,2,FALSE))+H781*(1-VLOOKUP($F1639,SHT,2,FALSE))</f>
        <v>0</v>
      </c>
      <c r="I1639" s="389">
        <f t="shared" ref="I1639:V1639" si="782">I781*(1-VLOOKUP($F1639,SHT,2,FALSE))</f>
        <v>0</v>
      </c>
      <c r="J1639" s="389">
        <f t="shared" si="782"/>
        <v>0</v>
      </c>
      <c r="K1639" s="390">
        <f t="shared" si="782"/>
        <v>0</v>
      </c>
      <c r="L1639" s="400">
        <f t="shared" si="782"/>
        <v>0</v>
      </c>
      <c r="M1639" s="392">
        <f t="shared" si="782"/>
        <v>0</v>
      </c>
      <c r="N1639" s="392">
        <f t="shared" si="782"/>
        <v>0</v>
      </c>
      <c r="O1639" s="392">
        <f t="shared" si="782"/>
        <v>0</v>
      </c>
      <c r="P1639" s="392">
        <f t="shared" si="782"/>
        <v>0</v>
      </c>
      <c r="Q1639" s="392">
        <f t="shared" si="782"/>
        <v>0</v>
      </c>
      <c r="R1639" s="392">
        <f t="shared" si="782"/>
        <v>0</v>
      </c>
      <c r="S1639" s="392">
        <f t="shared" si="782"/>
        <v>0</v>
      </c>
      <c r="T1639" s="392">
        <f t="shared" si="782"/>
        <v>0</v>
      </c>
      <c r="U1639" s="392">
        <f t="shared" si="782"/>
        <v>0</v>
      </c>
      <c r="V1639" s="393">
        <f t="shared" si="782"/>
        <v>0</v>
      </c>
      <c r="W1639" s="37">
        <f>W781</f>
        <v>0</v>
      </c>
      <c r="Y1639"/>
    </row>
    <row r="1640" spans="1:25" x14ac:dyDescent="0.25">
      <c r="A1640" s="212"/>
      <c r="B1640" s="465"/>
      <c r="C1640" s="272"/>
      <c r="D1640" s="272" t="s">
        <v>71</v>
      </c>
      <c r="E1640" s="273"/>
      <c r="F1640" s="273"/>
      <c r="G1640" s="367"/>
      <c r="H1640" s="368"/>
      <c r="I1640" s="369"/>
      <c r="J1640" s="369"/>
      <c r="K1640" s="370"/>
      <c r="L1640" s="363"/>
      <c r="M1640" s="364"/>
      <c r="N1640" s="364"/>
      <c r="O1640" s="364"/>
      <c r="P1640" s="364"/>
      <c r="Q1640" s="364"/>
      <c r="R1640" s="364"/>
      <c r="S1640" s="364"/>
      <c r="T1640" s="364"/>
      <c r="U1640" s="364"/>
      <c r="V1640" s="365"/>
      <c r="W1640" s="366"/>
      <c r="Y1640"/>
    </row>
    <row r="1641" spans="1:25" x14ac:dyDescent="0.25">
      <c r="A1641" s="212"/>
      <c r="B1641" s="465"/>
      <c r="C1641" s="272"/>
      <c r="D1641" s="272"/>
      <c r="E1641" s="273" t="s">
        <v>72</v>
      </c>
      <c r="F1641" s="273"/>
      <c r="G1641" s="367">
        <f t="shared" ref="G1641:W1641" si="783">SUBTOTAL(9,G1642:G1643)</f>
        <v>0</v>
      </c>
      <c r="H1641" s="368">
        <f t="shared" si="783"/>
        <v>0</v>
      </c>
      <c r="I1641" s="369">
        <f t="shared" si="783"/>
        <v>0</v>
      </c>
      <c r="J1641" s="369">
        <f t="shared" si="783"/>
        <v>0</v>
      </c>
      <c r="K1641" s="370">
        <f t="shared" si="783"/>
        <v>0</v>
      </c>
      <c r="L1641" s="364">
        <f t="shared" si="783"/>
        <v>0</v>
      </c>
      <c r="M1641" s="364">
        <f t="shared" si="783"/>
        <v>0</v>
      </c>
      <c r="N1641" s="364">
        <f t="shared" si="783"/>
        <v>0</v>
      </c>
      <c r="O1641" s="364">
        <f t="shared" si="783"/>
        <v>0</v>
      </c>
      <c r="P1641" s="364">
        <f t="shared" si="783"/>
        <v>0</v>
      </c>
      <c r="Q1641" s="364">
        <f t="shared" si="783"/>
        <v>0</v>
      </c>
      <c r="R1641" s="364">
        <f t="shared" si="783"/>
        <v>0</v>
      </c>
      <c r="S1641" s="364">
        <f t="shared" si="783"/>
        <v>0</v>
      </c>
      <c r="T1641" s="364">
        <f t="shared" si="783"/>
        <v>0</v>
      </c>
      <c r="U1641" s="364">
        <f t="shared" si="783"/>
        <v>0</v>
      </c>
      <c r="V1641" s="365">
        <f t="shared" si="783"/>
        <v>0</v>
      </c>
      <c r="W1641" s="366">
        <f t="shared" si="783"/>
        <v>0</v>
      </c>
      <c r="Y1641"/>
    </row>
    <row r="1642" spans="1:25" outlineLevel="1" x14ac:dyDescent="0.25">
      <c r="A1642" s="212"/>
      <c r="B1642" s="465"/>
      <c r="C1642" s="272"/>
      <c r="D1642" s="272"/>
      <c r="E1642" s="273"/>
      <c r="F1642" s="274" t="s">
        <v>73</v>
      </c>
      <c r="G1642" s="394">
        <f>G784</f>
        <v>0</v>
      </c>
      <c r="H1642" s="421">
        <f>G1642*(1-VLOOKUP($F1642,SHT,2,FALSE))+H784*(1-VLOOKUP($F1642,SHT,2,FALSE))</f>
        <v>0</v>
      </c>
      <c r="I1642" s="389">
        <f t="shared" ref="I1642:V1642" si="784">I784*(1-VLOOKUP($F1642,SHT,2,FALSE))</f>
        <v>0</v>
      </c>
      <c r="J1642" s="389">
        <f t="shared" si="784"/>
        <v>0</v>
      </c>
      <c r="K1642" s="390">
        <f t="shared" si="784"/>
        <v>0</v>
      </c>
      <c r="L1642" s="391">
        <f t="shared" si="784"/>
        <v>0</v>
      </c>
      <c r="M1642" s="396">
        <f t="shared" si="784"/>
        <v>0</v>
      </c>
      <c r="N1642" s="392">
        <f t="shared" si="784"/>
        <v>0</v>
      </c>
      <c r="O1642" s="392">
        <f t="shared" si="784"/>
        <v>0</v>
      </c>
      <c r="P1642" s="392">
        <f t="shared" si="784"/>
        <v>0</v>
      </c>
      <c r="Q1642" s="392">
        <f t="shared" si="784"/>
        <v>0</v>
      </c>
      <c r="R1642" s="392">
        <f t="shared" si="784"/>
        <v>0</v>
      </c>
      <c r="S1642" s="392">
        <f t="shared" si="784"/>
        <v>0</v>
      </c>
      <c r="T1642" s="388">
        <f t="shared" si="784"/>
        <v>0</v>
      </c>
      <c r="U1642" s="392">
        <f t="shared" si="784"/>
        <v>0</v>
      </c>
      <c r="V1642" s="393">
        <f t="shared" si="784"/>
        <v>0</v>
      </c>
      <c r="W1642" s="37">
        <f>W784</f>
        <v>0</v>
      </c>
      <c r="Y1642"/>
    </row>
    <row r="1643" spans="1:25" outlineLevel="1" x14ac:dyDescent="0.25">
      <c r="A1643" s="212"/>
      <c r="B1643" s="465"/>
      <c r="C1643" s="272"/>
      <c r="D1643" s="272"/>
      <c r="E1643" s="273"/>
      <c r="F1643" s="274" t="s">
        <v>74</v>
      </c>
      <c r="G1643" s="394">
        <f>G785</f>
        <v>0</v>
      </c>
      <c r="H1643" s="421">
        <f>G1643*(1-VLOOKUP($F1643,SHT,2,FALSE))+H785*(1-VLOOKUP($F1643,SHT,2,FALSE))</f>
        <v>0</v>
      </c>
      <c r="I1643" s="389">
        <f t="shared" ref="I1643:V1643" si="785">I785*(1-VLOOKUP($F1643,SHT,2,FALSE))</f>
        <v>0</v>
      </c>
      <c r="J1643" s="389">
        <f t="shared" si="785"/>
        <v>0</v>
      </c>
      <c r="K1643" s="390">
        <f t="shared" si="785"/>
        <v>0</v>
      </c>
      <c r="L1643" s="391">
        <f t="shared" si="785"/>
        <v>0</v>
      </c>
      <c r="M1643" s="396">
        <f t="shared" si="785"/>
        <v>0</v>
      </c>
      <c r="N1643" s="392">
        <f t="shared" si="785"/>
        <v>0</v>
      </c>
      <c r="O1643" s="392">
        <f t="shared" si="785"/>
        <v>0</v>
      </c>
      <c r="P1643" s="392">
        <f t="shared" si="785"/>
        <v>0</v>
      </c>
      <c r="Q1643" s="392">
        <f t="shared" si="785"/>
        <v>0</v>
      </c>
      <c r="R1643" s="392">
        <f t="shared" si="785"/>
        <v>0</v>
      </c>
      <c r="S1643" s="392">
        <f t="shared" si="785"/>
        <v>0</v>
      </c>
      <c r="T1643" s="388">
        <f t="shared" si="785"/>
        <v>0</v>
      </c>
      <c r="U1643" s="392">
        <f t="shared" si="785"/>
        <v>0</v>
      </c>
      <c r="V1643" s="393">
        <f t="shared" si="785"/>
        <v>0</v>
      </c>
      <c r="W1643" s="37">
        <f>W785</f>
        <v>0</v>
      </c>
      <c r="Y1643"/>
    </row>
    <row r="1644" spans="1:25" x14ac:dyDescent="0.25">
      <c r="A1644" s="212"/>
      <c r="B1644" s="465"/>
      <c r="C1644" s="272"/>
      <c r="D1644" s="272"/>
      <c r="E1644" s="273" t="s">
        <v>75</v>
      </c>
      <c r="F1644" s="273"/>
      <c r="G1644" s="367">
        <f t="shared" ref="G1644:W1644" si="786">SUBTOTAL(9,G1645:G1646)</f>
        <v>0</v>
      </c>
      <c r="H1644" s="368">
        <f t="shared" si="786"/>
        <v>0</v>
      </c>
      <c r="I1644" s="369">
        <f t="shared" si="786"/>
        <v>0</v>
      </c>
      <c r="J1644" s="369">
        <f t="shared" si="786"/>
        <v>0</v>
      </c>
      <c r="K1644" s="370">
        <f t="shared" si="786"/>
        <v>0</v>
      </c>
      <c r="L1644" s="364">
        <f t="shared" si="786"/>
        <v>0</v>
      </c>
      <c r="M1644" s="364">
        <f t="shared" si="786"/>
        <v>0</v>
      </c>
      <c r="N1644" s="364">
        <f t="shared" si="786"/>
        <v>0</v>
      </c>
      <c r="O1644" s="364">
        <f t="shared" si="786"/>
        <v>0</v>
      </c>
      <c r="P1644" s="364">
        <f t="shared" si="786"/>
        <v>0</v>
      </c>
      <c r="Q1644" s="364">
        <f t="shared" si="786"/>
        <v>0</v>
      </c>
      <c r="R1644" s="364">
        <f t="shared" si="786"/>
        <v>0</v>
      </c>
      <c r="S1644" s="364">
        <f t="shared" si="786"/>
        <v>0</v>
      </c>
      <c r="T1644" s="364">
        <f t="shared" si="786"/>
        <v>0</v>
      </c>
      <c r="U1644" s="364">
        <f t="shared" si="786"/>
        <v>0</v>
      </c>
      <c r="V1644" s="365">
        <f t="shared" si="786"/>
        <v>0</v>
      </c>
      <c r="W1644" s="366">
        <f t="shared" si="786"/>
        <v>0</v>
      </c>
      <c r="Y1644"/>
    </row>
    <row r="1645" spans="1:25" outlineLevel="1" x14ac:dyDescent="0.25">
      <c r="A1645" s="212"/>
      <c r="B1645" s="465"/>
      <c r="C1645" s="272"/>
      <c r="D1645" s="272"/>
      <c r="E1645" s="273"/>
      <c r="F1645" s="274" t="s">
        <v>76</v>
      </c>
      <c r="G1645" s="394">
        <f>G787</f>
        <v>0</v>
      </c>
      <c r="H1645" s="421">
        <f>G1645*(1-VLOOKUP($F1645,SHT,2,FALSE))+H787*(1-VLOOKUP($F1645,SHT,2,FALSE))</f>
        <v>0</v>
      </c>
      <c r="I1645" s="389">
        <f t="shared" ref="I1645:V1645" si="787">I787*(1-VLOOKUP($F1645,SHT,2,FALSE))</f>
        <v>0</v>
      </c>
      <c r="J1645" s="389">
        <f t="shared" si="787"/>
        <v>0</v>
      </c>
      <c r="K1645" s="390">
        <f t="shared" si="787"/>
        <v>0</v>
      </c>
      <c r="L1645" s="391">
        <f t="shared" si="787"/>
        <v>0</v>
      </c>
      <c r="M1645" s="396">
        <f t="shared" si="787"/>
        <v>0</v>
      </c>
      <c r="N1645" s="392">
        <f t="shared" si="787"/>
        <v>0</v>
      </c>
      <c r="O1645" s="392">
        <f t="shared" si="787"/>
        <v>0</v>
      </c>
      <c r="P1645" s="392">
        <f t="shared" si="787"/>
        <v>0</v>
      </c>
      <c r="Q1645" s="392">
        <f t="shared" si="787"/>
        <v>0</v>
      </c>
      <c r="R1645" s="392">
        <f t="shared" si="787"/>
        <v>0</v>
      </c>
      <c r="S1645" s="392">
        <f t="shared" si="787"/>
        <v>0</v>
      </c>
      <c r="T1645" s="388">
        <f t="shared" si="787"/>
        <v>0</v>
      </c>
      <c r="U1645" s="392">
        <f t="shared" si="787"/>
        <v>0</v>
      </c>
      <c r="V1645" s="393">
        <f t="shared" si="787"/>
        <v>0</v>
      </c>
      <c r="W1645" s="37">
        <f>W787</f>
        <v>0</v>
      </c>
      <c r="Y1645"/>
    </row>
    <row r="1646" spans="1:25" outlineLevel="1" x14ac:dyDescent="0.25">
      <c r="A1646" s="212"/>
      <c r="B1646" s="465"/>
      <c r="C1646" s="272"/>
      <c r="D1646" s="272"/>
      <c r="E1646" s="273"/>
      <c r="F1646" s="274" t="s">
        <v>77</v>
      </c>
      <c r="G1646" s="394">
        <f>G788</f>
        <v>0</v>
      </c>
      <c r="H1646" s="421">
        <f>G1646*(1-VLOOKUP($F1646,SHT,2,FALSE))+H788*(1-VLOOKUP($F1646,SHT,2,FALSE))</f>
        <v>0</v>
      </c>
      <c r="I1646" s="389">
        <f t="shared" ref="I1646:V1646" si="788">I788*(1-VLOOKUP($F1646,SHT,2,FALSE))</f>
        <v>0</v>
      </c>
      <c r="J1646" s="389">
        <f t="shared" si="788"/>
        <v>0</v>
      </c>
      <c r="K1646" s="390">
        <f t="shared" si="788"/>
        <v>0</v>
      </c>
      <c r="L1646" s="391">
        <f t="shared" si="788"/>
        <v>0</v>
      </c>
      <c r="M1646" s="396">
        <f t="shared" si="788"/>
        <v>0</v>
      </c>
      <c r="N1646" s="392">
        <f t="shared" si="788"/>
        <v>0</v>
      </c>
      <c r="O1646" s="392">
        <f t="shared" si="788"/>
        <v>0</v>
      </c>
      <c r="P1646" s="392">
        <f t="shared" si="788"/>
        <v>0</v>
      </c>
      <c r="Q1646" s="392">
        <f t="shared" si="788"/>
        <v>0</v>
      </c>
      <c r="R1646" s="392">
        <f t="shared" si="788"/>
        <v>0</v>
      </c>
      <c r="S1646" s="392">
        <f t="shared" si="788"/>
        <v>0</v>
      </c>
      <c r="T1646" s="388">
        <f t="shared" si="788"/>
        <v>0</v>
      </c>
      <c r="U1646" s="392">
        <f t="shared" si="788"/>
        <v>0</v>
      </c>
      <c r="V1646" s="393">
        <f t="shared" si="788"/>
        <v>0</v>
      </c>
      <c r="W1646" s="37">
        <f>W788</f>
        <v>0</v>
      </c>
      <c r="Y1646"/>
    </row>
    <row r="1647" spans="1:25" x14ac:dyDescent="0.25">
      <c r="A1647" s="212"/>
      <c r="B1647" s="465"/>
      <c r="C1647" s="272"/>
      <c r="D1647" s="272"/>
      <c r="E1647" s="273" t="s">
        <v>78</v>
      </c>
      <c r="F1647" s="273"/>
      <c r="G1647" s="367">
        <f t="shared" ref="G1647:W1647" si="789">SUBTOTAL(9,G1648:G1649)</f>
        <v>0</v>
      </c>
      <c r="H1647" s="368">
        <f t="shared" si="789"/>
        <v>0</v>
      </c>
      <c r="I1647" s="369">
        <f t="shared" si="789"/>
        <v>0</v>
      </c>
      <c r="J1647" s="369">
        <f t="shared" si="789"/>
        <v>0</v>
      </c>
      <c r="K1647" s="370">
        <f t="shared" si="789"/>
        <v>0</v>
      </c>
      <c r="L1647" s="364">
        <f t="shared" si="789"/>
        <v>0</v>
      </c>
      <c r="M1647" s="364">
        <f t="shared" si="789"/>
        <v>0</v>
      </c>
      <c r="N1647" s="364">
        <f t="shared" si="789"/>
        <v>0</v>
      </c>
      <c r="O1647" s="364">
        <f t="shared" si="789"/>
        <v>0</v>
      </c>
      <c r="P1647" s="364">
        <f t="shared" si="789"/>
        <v>0</v>
      </c>
      <c r="Q1647" s="364">
        <f t="shared" si="789"/>
        <v>0</v>
      </c>
      <c r="R1647" s="364">
        <f t="shared" si="789"/>
        <v>0</v>
      </c>
      <c r="S1647" s="364">
        <f t="shared" si="789"/>
        <v>0</v>
      </c>
      <c r="T1647" s="364">
        <f t="shared" si="789"/>
        <v>0</v>
      </c>
      <c r="U1647" s="364">
        <f t="shared" si="789"/>
        <v>0</v>
      </c>
      <c r="V1647" s="365">
        <f t="shared" si="789"/>
        <v>0</v>
      </c>
      <c r="W1647" s="366">
        <f t="shared" si="789"/>
        <v>0</v>
      </c>
      <c r="Y1647"/>
    </row>
    <row r="1648" spans="1:25" outlineLevel="1" x14ac:dyDescent="0.25">
      <c r="A1648" s="212"/>
      <c r="B1648" s="465"/>
      <c r="C1648" s="272"/>
      <c r="D1648" s="272"/>
      <c r="E1648" s="273"/>
      <c r="F1648" s="274" t="s">
        <v>79</v>
      </c>
      <c r="G1648" s="394">
        <f>G790</f>
        <v>0</v>
      </c>
      <c r="H1648" s="421">
        <f>G1648*(1-VLOOKUP($F1648,SHT,2,FALSE))+H790*(1-VLOOKUP($F1648,SHT,2,FALSE))</f>
        <v>0</v>
      </c>
      <c r="I1648" s="389">
        <f t="shared" ref="I1648:V1648" si="790">I790*(1-VLOOKUP($F1648,SHT,2,FALSE))</f>
        <v>0</v>
      </c>
      <c r="J1648" s="389">
        <f t="shared" si="790"/>
        <v>0</v>
      </c>
      <c r="K1648" s="390">
        <f t="shared" si="790"/>
        <v>0</v>
      </c>
      <c r="L1648" s="391">
        <f t="shared" si="790"/>
        <v>0</v>
      </c>
      <c r="M1648" s="396">
        <f t="shared" si="790"/>
        <v>0</v>
      </c>
      <c r="N1648" s="392">
        <f t="shared" si="790"/>
        <v>0</v>
      </c>
      <c r="O1648" s="392">
        <f t="shared" si="790"/>
        <v>0</v>
      </c>
      <c r="P1648" s="392">
        <f t="shared" si="790"/>
        <v>0</v>
      </c>
      <c r="Q1648" s="392">
        <f t="shared" si="790"/>
        <v>0</v>
      </c>
      <c r="R1648" s="392">
        <f t="shared" si="790"/>
        <v>0</v>
      </c>
      <c r="S1648" s="392">
        <f t="shared" si="790"/>
        <v>0</v>
      </c>
      <c r="T1648" s="388">
        <f t="shared" si="790"/>
        <v>0</v>
      </c>
      <c r="U1648" s="392">
        <f t="shared" si="790"/>
        <v>0</v>
      </c>
      <c r="V1648" s="393">
        <f t="shared" si="790"/>
        <v>0</v>
      </c>
      <c r="W1648" s="37">
        <f>W790</f>
        <v>0</v>
      </c>
      <c r="Y1648"/>
    </row>
    <row r="1649" spans="1:25" outlineLevel="1" x14ac:dyDescent="0.25">
      <c r="A1649" s="212"/>
      <c r="B1649" s="465"/>
      <c r="C1649" s="272"/>
      <c r="D1649" s="272"/>
      <c r="E1649" s="273"/>
      <c r="F1649" s="274" t="s">
        <v>80</v>
      </c>
      <c r="G1649" s="394">
        <f>G791</f>
        <v>0</v>
      </c>
      <c r="H1649" s="421">
        <f>G1649*(1-VLOOKUP($F1649,SHT,2,FALSE))+H791*(1-VLOOKUP($F1649,SHT,2,FALSE))</f>
        <v>0</v>
      </c>
      <c r="I1649" s="389">
        <f t="shared" ref="I1649:V1649" si="791">I791*(1-VLOOKUP($F1649,SHT,2,FALSE))</f>
        <v>0</v>
      </c>
      <c r="J1649" s="389">
        <f t="shared" si="791"/>
        <v>0</v>
      </c>
      <c r="K1649" s="390">
        <f t="shared" si="791"/>
        <v>0</v>
      </c>
      <c r="L1649" s="391">
        <f t="shared" si="791"/>
        <v>0</v>
      </c>
      <c r="M1649" s="396">
        <f t="shared" si="791"/>
        <v>0</v>
      </c>
      <c r="N1649" s="392">
        <f t="shared" si="791"/>
        <v>0</v>
      </c>
      <c r="O1649" s="392">
        <f t="shared" si="791"/>
        <v>0</v>
      </c>
      <c r="P1649" s="392">
        <f t="shared" si="791"/>
        <v>0</v>
      </c>
      <c r="Q1649" s="392">
        <f t="shared" si="791"/>
        <v>0</v>
      </c>
      <c r="R1649" s="392">
        <f t="shared" si="791"/>
        <v>0</v>
      </c>
      <c r="S1649" s="392">
        <f t="shared" si="791"/>
        <v>0</v>
      </c>
      <c r="T1649" s="388">
        <f t="shared" si="791"/>
        <v>0</v>
      </c>
      <c r="U1649" s="392">
        <f t="shared" si="791"/>
        <v>0</v>
      </c>
      <c r="V1649" s="393">
        <f t="shared" si="791"/>
        <v>0</v>
      </c>
      <c r="W1649" s="37">
        <f>W791</f>
        <v>0</v>
      </c>
      <c r="Y1649"/>
    </row>
    <row r="1650" spans="1:25" x14ac:dyDescent="0.25">
      <c r="A1650" s="212"/>
      <c r="B1650" s="465"/>
      <c r="C1650" s="272"/>
      <c r="D1650" s="272"/>
      <c r="E1650" s="273" t="s">
        <v>81</v>
      </c>
      <c r="F1650" s="273"/>
      <c r="G1650" s="367">
        <f t="shared" ref="G1650:W1650" si="792">SUBTOTAL(9,G1651:G1652)</f>
        <v>0</v>
      </c>
      <c r="H1650" s="368">
        <f t="shared" si="792"/>
        <v>0</v>
      </c>
      <c r="I1650" s="369">
        <f t="shared" si="792"/>
        <v>0</v>
      </c>
      <c r="J1650" s="369">
        <f t="shared" si="792"/>
        <v>0</v>
      </c>
      <c r="K1650" s="370">
        <f t="shared" si="792"/>
        <v>0</v>
      </c>
      <c r="L1650" s="364">
        <f t="shared" si="792"/>
        <v>0</v>
      </c>
      <c r="M1650" s="364">
        <f t="shared" si="792"/>
        <v>0</v>
      </c>
      <c r="N1650" s="364">
        <f t="shared" si="792"/>
        <v>0</v>
      </c>
      <c r="O1650" s="364">
        <f t="shared" si="792"/>
        <v>0</v>
      </c>
      <c r="P1650" s="364">
        <f t="shared" si="792"/>
        <v>0</v>
      </c>
      <c r="Q1650" s="364">
        <f t="shared" si="792"/>
        <v>0</v>
      </c>
      <c r="R1650" s="364">
        <f t="shared" si="792"/>
        <v>0</v>
      </c>
      <c r="S1650" s="364">
        <f t="shared" si="792"/>
        <v>0</v>
      </c>
      <c r="T1650" s="364">
        <f t="shared" si="792"/>
        <v>0</v>
      </c>
      <c r="U1650" s="364">
        <f t="shared" si="792"/>
        <v>0</v>
      </c>
      <c r="V1650" s="365">
        <f t="shared" si="792"/>
        <v>0</v>
      </c>
      <c r="W1650" s="366">
        <f t="shared" si="792"/>
        <v>0</v>
      </c>
      <c r="Y1650"/>
    </row>
    <row r="1651" spans="1:25" outlineLevel="1" x14ac:dyDescent="0.25">
      <c r="A1651" s="212"/>
      <c r="B1651" s="465"/>
      <c r="C1651" s="272"/>
      <c r="D1651" s="272"/>
      <c r="E1651" s="273"/>
      <c r="F1651" s="274" t="s">
        <v>82</v>
      </c>
      <c r="G1651" s="394">
        <f>G793</f>
        <v>0</v>
      </c>
      <c r="H1651" s="421">
        <f>G1651*(1-VLOOKUP($F1651,SHT,2,FALSE))+H793*(1-VLOOKUP($F1651,SHT,2,FALSE))</f>
        <v>0</v>
      </c>
      <c r="I1651" s="389">
        <f t="shared" ref="I1651:V1651" si="793">I793*(1-VLOOKUP($F1651,SHT,2,FALSE))</f>
        <v>0</v>
      </c>
      <c r="J1651" s="389">
        <f t="shared" si="793"/>
        <v>0</v>
      </c>
      <c r="K1651" s="390">
        <f t="shared" si="793"/>
        <v>0</v>
      </c>
      <c r="L1651" s="391">
        <f t="shared" si="793"/>
        <v>0</v>
      </c>
      <c r="M1651" s="396">
        <f t="shared" si="793"/>
        <v>0</v>
      </c>
      <c r="N1651" s="392">
        <f t="shared" si="793"/>
        <v>0</v>
      </c>
      <c r="O1651" s="392">
        <f t="shared" si="793"/>
        <v>0</v>
      </c>
      <c r="P1651" s="392">
        <f t="shared" si="793"/>
        <v>0</v>
      </c>
      <c r="Q1651" s="392">
        <f t="shared" si="793"/>
        <v>0</v>
      </c>
      <c r="R1651" s="392">
        <f t="shared" si="793"/>
        <v>0</v>
      </c>
      <c r="S1651" s="392">
        <f t="shared" si="793"/>
        <v>0</v>
      </c>
      <c r="T1651" s="388">
        <f t="shared" si="793"/>
        <v>0</v>
      </c>
      <c r="U1651" s="392">
        <f t="shared" si="793"/>
        <v>0</v>
      </c>
      <c r="V1651" s="393">
        <f t="shared" si="793"/>
        <v>0</v>
      </c>
      <c r="W1651" s="37">
        <f>W793</f>
        <v>0</v>
      </c>
      <c r="Y1651"/>
    </row>
    <row r="1652" spans="1:25" outlineLevel="1" x14ac:dyDescent="0.25">
      <c r="A1652" s="212"/>
      <c r="B1652" s="465"/>
      <c r="C1652" s="272"/>
      <c r="D1652" s="272"/>
      <c r="E1652" s="273"/>
      <c r="F1652" s="274" t="s">
        <v>83</v>
      </c>
      <c r="G1652" s="394">
        <f>G794</f>
        <v>0</v>
      </c>
      <c r="H1652" s="421">
        <f>G1652*(1-VLOOKUP($F1652,SHT,2,FALSE))+H794*(1-VLOOKUP($F1652,SHT,2,FALSE))</f>
        <v>0</v>
      </c>
      <c r="I1652" s="389">
        <f t="shared" ref="I1652:V1652" si="794">I794*(1-VLOOKUP($F1652,SHT,2,FALSE))</f>
        <v>0</v>
      </c>
      <c r="J1652" s="389">
        <f t="shared" si="794"/>
        <v>0</v>
      </c>
      <c r="K1652" s="390">
        <f t="shared" si="794"/>
        <v>0</v>
      </c>
      <c r="L1652" s="391">
        <f t="shared" si="794"/>
        <v>0</v>
      </c>
      <c r="M1652" s="396">
        <f t="shared" si="794"/>
        <v>0</v>
      </c>
      <c r="N1652" s="392">
        <f t="shared" si="794"/>
        <v>0</v>
      </c>
      <c r="O1652" s="392">
        <f t="shared" si="794"/>
        <v>0</v>
      </c>
      <c r="P1652" s="392">
        <f t="shared" si="794"/>
        <v>0</v>
      </c>
      <c r="Q1652" s="392">
        <f t="shared" si="794"/>
        <v>0</v>
      </c>
      <c r="R1652" s="392">
        <f t="shared" si="794"/>
        <v>0</v>
      </c>
      <c r="S1652" s="392">
        <f t="shared" si="794"/>
        <v>0</v>
      </c>
      <c r="T1652" s="388">
        <f t="shared" si="794"/>
        <v>0</v>
      </c>
      <c r="U1652" s="392">
        <f t="shared" si="794"/>
        <v>0</v>
      </c>
      <c r="V1652" s="393">
        <f t="shared" si="794"/>
        <v>0</v>
      </c>
      <c r="W1652" s="37">
        <f>W794</f>
        <v>0</v>
      </c>
      <c r="Y1652"/>
    </row>
    <row r="1653" spans="1:25" x14ac:dyDescent="0.25">
      <c r="A1653" s="212"/>
      <c r="B1653" s="465"/>
      <c r="C1653" s="272"/>
      <c r="D1653" s="272"/>
      <c r="E1653" s="273" t="s">
        <v>84</v>
      </c>
      <c r="F1653" s="273"/>
      <c r="G1653" s="367">
        <f t="shared" ref="G1653:W1653" si="795">SUBTOTAL(9,G1654:G1655)</f>
        <v>0</v>
      </c>
      <c r="H1653" s="368">
        <f t="shared" si="795"/>
        <v>0</v>
      </c>
      <c r="I1653" s="369">
        <f t="shared" si="795"/>
        <v>0</v>
      </c>
      <c r="J1653" s="369">
        <f t="shared" si="795"/>
        <v>0</v>
      </c>
      <c r="K1653" s="370">
        <f t="shared" si="795"/>
        <v>0</v>
      </c>
      <c r="L1653" s="364">
        <f t="shared" si="795"/>
        <v>0</v>
      </c>
      <c r="M1653" s="364">
        <f t="shared" si="795"/>
        <v>0</v>
      </c>
      <c r="N1653" s="364">
        <f t="shared" si="795"/>
        <v>0</v>
      </c>
      <c r="O1653" s="364">
        <f t="shared" si="795"/>
        <v>0</v>
      </c>
      <c r="P1653" s="364">
        <f t="shared" si="795"/>
        <v>0</v>
      </c>
      <c r="Q1653" s="364">
        <f t="shared" si="795"/>
        <v>0</v>
      </c>
      <c r="R1653" s="364">
        <f t="shared" si="795"/>
        <v>0</v>
      </c>
      <c r="S1653" s="364">
        <f t="shared" si="795"/>
        <v>0</v>
      </c>
      <c r="T1653" s="364">
        <f t="shared" si="795"/>
        <v>0</v>
      </c>
      <c r="U1653" s="364">
        <f t="shared" si="795"/>
        <v>0</v>
      </c>
      <c r="V1653" s="365">
        <f t="shared" si="795"/>
        <v>0</v>
      </c>
      <c r="W1653" s="366">
        <f t="shared" si="795"/>
        <v>0</v>
      </c>
      <c r="Y1653"/>
    </row>
    <row r="1654" spans="1:25" outlineLevel="1" x14ac:dyDescent="0.25">
      <c r="A1654" s="212"/>
      <c r="B1654" s="465"/>
      <c r="C1654" s="272"/>
      <c r="D1654" s="272"/>
      <c r="E1654" s="273"/>
      <c r="F1654" s="274" t="s">
        <v>85</v>
      </c>
      <c r="G1654" s="394">
        <f>G796</f>
        <v>0</v>
      </c>
      <c r="H1654" s="421">
        <f>G1654*(1-VLOOKUP($F1654,SHT,2,FALSE))+H796*(1-VLOOKUP($F1654,SHT,2,FALSE))</f>
        <v>0</v>
      </c>
      <c r="I1654" s="389">
        <f t="shared" ref="I1654:V1654" si="796">I796*(1-VLOOKUP($F1654,SHT,2,FALSE))</f>
        <v>0</v>
      </c>
      <c r="J1654" s="389">
        <f t="shared" si="796"/>
        <v>0</v>
      </c>
      <c r="K1654" s="390">
        <f t="shared" si="796"/>
        <v>0</v>
      </c>
      <c r="L1654" s="391">
        <f t="shared" si="796"/>
        <v>0</v>
      </c>
      <c r="M1654" s="396">
        <f t="shared" si="796"/>
        <v>0</v>
      </c>
      <c r="N1654" s="392">
        <f t="shared" si="796"/>
        <v>0</v>
      </c>
      <c r="O1654" s="392">
        <f t="shared" si="796"/>
        <v>0</v>
      </c>
      <c r="P1654" s="392">
        <f t="shared" si="796"/>
        <v>0</v>
      </c>
      <c r="Q1654" s="392">
        <f t="shared" si="796"/>
        <v>0</v>
      </c>
      <c r="R1654" s="392">
        <f t="shared" si="796"/>
        <v>0</v>
      </c>
      <c r="S1654" s="392">
        <f t="shared" si="796"/>
        <v>0</v>
      </c>
      <c r="T1654" s="388">
        <f t="shared" si="796"/>
        <v>0</v>
      </c>
      <c r="U1654" s="392">
        <f t="shared" si="796"/>
        <v>0</v>
      </c>
      <c r="V1654" s="393">
        <f t="shared" si="796"/>
        <v>0</v>
      </c>
      <c r="W1654" s="37">
        <f>W796</f>
        <v>0</v>
      </c>
      <c r="Y1654"/>
    </row>
    <row r="1655" spans="1:25" outlineLevel="1" x14ac:dyDescent="0.25">
      <c r="A1655" s="212"/>
      <c r="B1655" s="465"/>
      <c r="C1655" s="272"/>
      <c r="D1655" s="272"/>
      <c r="E1655" s="273"/>
      <c r="F1655" s="274" t="s">
        <v>86</v>
      </c>
      <c r="G1655" s="394">
        <f>G797</f>
        <v>0</v>
      </c>
      <c r="H1655" s="421">
        <f>G1655*(1-VLOOKUP($F1655,SHT,2,FALSE))+H797*(1-VLOOKUP($F1655,SHT,2,FALSE))</f>
        <v>0</v>
      </c>
      <c r="I1655" s="389">
        <f t="shared" ref="I1655:V1655" si="797">I797*(1-VLOOKUP($F1655,SHT,2,FALSE))</f>
        <v>0</v>
      </c>
      <c r="J1655" s="389">
        <f t="shared" si="797"/>
        <v>0</v>
      </c>
      <c r="K1655" s="390">
        <f t="shared" si="797"/>
        <v>0</v>
      </c>
      <c r="L1655" s="391">
        <f t="shared" si="797"/>
        <v>0</v>
      </c>
      <c r="M1655" s="396">
        <f t="shared" si="797"/>
        <v>0</v>
      </c>
      <c r="N1655" s="392">
        <f t="shared" si="797"/>
        <v>0</v>
      </c>
      <c r="O1655" s="392">
        <f t="shared" si="797"/>
        <v>0</v>
      </c>
      <c r="P1655" s="392">
        <f t="shared" si="797"/>
        <v>0</v>
      </c>
      <c r="Q1655" s="392">
        <f t="shared" si="797"/>
        <v>0</v>
      </c>
      <c r="R1655" s="392">
        <f t="shared" si="797"/>
        <v>0</v>
      </c>
      <c r="S1655" s="392">
        <f t="shared" si="797"/>
        <v>0</v>
      </c>
      <c r="T1655" s="388">
        <f t="shared" si="797"/>
        <v>0</v>
      </c>
      <c r="U1655" s="392">
        <f t="shared" si="797"/>
        <v>0</v>
      </c>
      <c r="V1655" s="393">
        <f t="shared" si="797"/>
        <v>0</v>
      </c>
      <c r="W1655" s="37">
        <f>W797</f>
        <v>0</v>
      </c>
      <c r="Y1655"/>
    </row>
    <row r="1656" spans="1:25" x14ac:dyDescent="0.25">
      <c r="A1656" s="212"/>
      <c r="B1656" s="465"/>
      <c r="C1656" s="272"/>
      <c r="D1656" s="272"/>
      <c r="E1656" s="273" t="s">
        <v>87</v>
      </c>
      <c r="F1656" s="273"/>
      <c r="G1656" s="367">
        <f t="shared" ref="G1656:W1656" si="798">SUBTOTAL(9,G1657:G1658)</f>
        <v>0</v>
      </c>
      <c r="H1656" s="368">
        <f t="shared" si="798"/>
        <v>0</v>
      </c>
      <c r="I1656" s="369">
        <f t="shared" si="798"/>
        <v>0</v>
      </c>
      <c r="J1656" s="369">
        <f t="shared" si="798"/>
        <v>0</v>
      </c>
      <c r="K1656" s="370">
        <f t="shared" si="798"/>
        <v>0</v>
      </c>
      <c r="L1656" s="364">
        <f t="shared" si="798"/>
        <v>0</v>
      </c>
      <c r="M1656" s="364">
        <f t="shared" si="798"/>
        <v>0</v>
      </c>
      <c r="N1656" s="364">
        <f t="shared" si="798"/>
        <v>0</v>
      </c>
      <c r="O1656" s="364">
        <f t="shared" si="798"/>
        <v>0</v>
      </c>
      <c r="P1656" s="364">
        <f t="shared" si="798"/>
        <v>0</v>
      </c>
      <c r="Q1656" s="364">
        <f t="shared" si="798"/>
        <v>0</v>
      </c>
      <c r="R1656" s="364">
        <f t="shared" si="798"/>
        <v>0</v>
      </c>
      <c r="S1656" s="364">
        <f t="shared" si="798"/>
        <v>0</v>
      </c>
      <c r="T1656" s="364">
        <f t="shared" si="798"/>
        <v>0</v>
      </c>
      <c r="U1656" s="364">
        <f t="shared" si="798"/>
        <v>0</v>
      </c>
      <c r="V1656" s="365">
        <f t="shared" si="798"/>
        <v>0</v>
      </c>
      <c r="W1656" s="366">
        <f t="shared" si="798"/>
        <v>0</v>
      </c>
      <c r="Y1656"/>
    </row>
    <row r="1657" spans="1:25" outlineLevel="1" x14ac:dyDescent="0.25">
      <c r="A1657" s="212"/>
      <c r="B1657" s="465"/>
      <c r="C1657" s="272"/>
      <c r="D1657" s="272"/>
      <c r="E1657" s="273"/>
      <c r="F1657" s="274" t="s">
        <v>88</v>
      </c>
      <c r="G1657" s="394">
        <f>G799</f>
        <v>0</v>
      </c>
      <c r="H1657" s="421">
        <f>G1657*(1-VLOOKUP($F1657,SHT,2,FALSE))+H799*(1-VLOOKUP($F1657,SHT,2,FALSE))</f>
        <v>0</v>
      </c>
      <c r="I1657" s="389">
        <f t="shared" ref="I1657:V1657" si="799">I799*(1-VLOOKUP($F1657,SHT,2,FALSE))</f>
        <v>0</v>
      </c>
      <c r="J1657" s="389">
        <f t="shared" si="799"/>
        <v>0</v>
      </c>
      <c r="K1657" s="390">
        <f t="shared" si="799"/>
        <v>0</v>
      </c>
      <c r="L1657" s="391">
        <f t="shared" si="799"/>
        <v>0</v>
      </c>
      <c r="M1657" s="396">
        <f t="shared" si="799"/>
        <v>0</v>
      </c>
      <c r="N1657" s="392">
        <f t="shared" si="799"/>
        <v>0</v>
      </c>
      <c r="O1657" s="392">
        <f t="shared" si="799"/>
        <v>0</v>
      </c>
      <c r="P1657" s="392">
        <f t="shared" si="799"/>
        <v>0</v>
      </c>
      <c r="Q1657" s="392">
        <f t="shared" si="799"/>
        <v>0</v>
      </c>
      <c r="R1657" s="392">
        <f t="shared" si="799"/>
        <v>0</v>
      </c>
      <c r="S1657" s="392">
        <f t="shared" si="799"/>
        <v>0</v>
      </c>
      <c r="T1657" s="388">
        <f t="shared" si="799"/>
        <v>0</v>
      </c>
      <c r="U1657" s="392">
        <f t="shared" si="799"/>
        <v>0</v>
      </c>
      <c r="V1657" s="393">
        <f t="shared" si="799"/>
        <v>0</v>
      </c>
      <c r="W1657" s="37">
        <f>W799</f>
        <v>0</v>
      </c>
      <c r="Y1657"/>
    </row>
    <row r="1658" spans="1:25" outlineLevel="1" x14ac:dyDescent="0.25">
      <c r="A1658" s="212"/>
      <c r="B1658" s="465"/>
      <c r="C1658" s="272"/>
      <c r="D1658" s="272"/>
      <c r="E1658" s="273"/>
      <c r="F1658" s="274" t="s">
        <v>89</v>
      </c>
      <c r="G1658" s="394">
        <f>G800</f>
        <v>0</v>
      </c>
      <c r="H1658" s="421">
        <f>G1658*(1-VLOOKUP($F1658,SHT,2,FALSE))+H800*(1-VLOOKUP($F1658,SHT,2,FALSE))</f>
        <v>0</v>
      </c>
      <c r="I1658" s="389">
        <f t="shared" ref="I1658:V1658" si="800">I800*(1-VLOOKUP($F1658,SHT,2,FALSE))</f>
        <v>0</v>
      </c>
      <c r="J1658" s="389">
        <f t="shared" si="800"/>
        <v>0</v>
      </c>
      <c r="K1658" s="390">
        <f t="shared" si="800"/>
        <v>0</v>
      </c>
      <c r="L1658" s="391">
        <f t="shared" si="800"/>
        <v>0</v>
      </c>
      <c r="M1658" s="396">
        <f t="shared" si="800"/>
        <v>0</v>
      </c>
      <c r="N1658" s="392">
        <f t="shared" si="800"/>
        <v>0</v>
      </c>
      <c r="O1658" s="392">
        <f t="shared" si="800"/>
        <v>0</v>
      </c>
      <c r="P1658" s="392">
        <f t="shared" si="800"/>
        <v>0</v>
      </c>
      <c r="Q1658" s="392">
        <f t="shared" si="800"/>
        <v>0</v>
      </c>
      <c r="R1658" s="392">
        <f t="shared" si="800"/>
        <v>0</v>
      </c>
      <c r="S1658" s="392">
        <f t="shared" si="800"/>
        <v>0</v>
      </c>
      <c r="T1658" s="388">
        <f t="shared" si="800"/>
        <v>0</v>
      </c>
      <c r="U1658" s="392">
        <f t="shared" si="800"/>
        <v>0</v>
      </c>
      <c r="V1658" s="393">
        <f t="shared" si="800"/>
        <v>0</v>
      </c>
      <c r="W1658" s="37">
        <f>W800</f>
        <v>0</v>
      </c>
      <c r="Y1658"/>
    </row>
    <row r="1659" spans="1:25" x14ac:dyDescent="0.25">
      <c r="A1659" s="212"/>
      <c r="B1659" s="465"/>
      <c r="C1659" s="272"/>
      <c r="D1659" s="272" t="s">
        <v>90</v>
      </c>
      <c r="E1659" s="273"/>
      <c r="F1659" s="273"/>
      <c r="G1659" s="367">
        <f>SUBTOTAL(9,G1660:G1662)</f>
        <v>0</v>
      </c>
      <c r="H1659" s="368"/>
      <c r="I1659" s="369"/>
      <c r="J1659" s="369"/>
      <c r="K1659" s="370">
        <f t="shared" ref="K1659:W1659" si="801">SUBTOTAL(9,K1660:K1662)</f>
        <v>0</v>
      </c>
      <c r="L1659" s="364">
        <f t="shared" si="801"/>
        <v>0</v>
      </c>
      <c r="M1659" s="364">
        <f t="shared" si="801"/>
        <v>0</v>
      </c>
      <c r="N1659" s="364">
        <f t="shared" si="801"/>
        <v>0</v>
      </c>
      <c r="O1659" s="364">
        <f t="shared" si="801"/>
        <v>0</v>
      </c>
      <c r="P1659" s="364">
        <f t="shared" si="801"/>
        <v>0</v>
      </c>
      <c r="Q1659" s="364">
        <f t="shared" si="801"/>
        <v>0</v>
      </c>
      <c r="R1659" s="364">
        <f t="shared" si="801"/>
        <v>0</v>
      </c>
      <c r="S1659" s="364">
        <f t="shared" si="801"/>
        <v>0</v>
      </c>
      <c r="T1659" s="364">
        <f t="shared" si="801"/>
        <v>0</v>
      </c>
      <c r="U1659" s="364">
        <f t="shared" si="801"/>
        <v>0</v>
      </c>
      <c r="V1659" s="364">
        <f t="shared" si="801"/>
        <v>0</v>
      </c>
      <c r="W1659" s="366">
        <f t="shared" si="801"/>
        <v>0</v>
      </c>
      <c r="Y1659"/>
    </row>
    <row r="1660" spans="1:25" outlineLevel="1" x14ac:dyDescent="0.25">
      <c r="A1660" s="212"/>
      <c r="B1660" s="465"/>
      <c r="C1660" s="272"/>
      <c r="D1660" s="272"/>
      <c r="E1660" s="273"/>
      <c r="F1660" s="274" t="s">
        <v>91</v>
      </c>
      <c r="G1660" s="394">
        <f>G802</f>
        <v>0</v>
      </c>
      <c r="H1660" s="368"/>
      <c r="I1660" s="369"/>
      <c r="J1660" s="369"/>
      <c r="K1660" s="390">
        <f>($G1660+SUM($H802:K802))*VLOOKUP($F1660,EIT,2,FALSE)</f>
        <v>0</v>
      </c>
      <c r="L1660" s="391">
        <f t="shared" ref="L1660:V1660" si="802">L802*VLOOKUP($F1660,EIT,2,FALSE)</f>
        <v>0</v>
      </c>
      <c r="M1660" s="396">
        <f t="shared" si="802"/>
        <v>0</v>
      </c>
      <c r="N1660" s="392">
        <f t="shared" si="802"/>
        <v>0</v>
      </c>
      <c r="O1660" s="392">
        <f t="shared" si="802"/>
        <v>0</v>
      </c>
      <c r="P1660" s="392">
        <f t="shared" si="802"/>
        <v>0</v>
      </c>
      <c r="Q1660" s="392">
        <f t="shared" si="802"/>
        <v>0</v>
      </c>
      <c r="R1660" s="392">
        <f t="shared" si="802"/>
        <v>0</v>
      </c>
      <c r="S1660" s="392">
        <f t="shared" si="802"/>
        <v>0</v>
      </c>
      <c r="T1660" s="392">
        <f t="shared" si="802"/>
        <v>0</v>
      </c>
      <c r="U1660" s="392">
        <f t="shared" si="802"/>
        <v>0</v>
      </c>
      <c r="V1660" s="393">
        <f t="shared" si="802"/>
        <v>0</v>
      </c>
      <c r="W1660" s="37">
        <f>W802</f>
        <v>0</v>
      </c>
      <c r="Y1660"/>
    </row>
    <row r="1661" spans="1:25" outlineLevel="1" x14ac:dyDescent="0.25">
      <c r="A1661" s="212"/>
      <c r="B1661" s="465"/>
      <c r="C1661" s="272"/>
      <c r="D1661" s="272"/>
      <c r="E1661" s="273"/>
      <c r="F1661" s="274" t="s">
        <v>92</v>
      </c>
      <c r="G1661" s="394">
        <f>G803</f>
        <v>0</v>
      </c>
      <c r="H1661" s="368"/>
      <c r="I1661" s="369"/>
      <c r="J1661" s="369"/>
      <c r="K1661" s="370"/>
      <c r="L1661" s="391">
        <f>($G1661+SUM($H803:L803))*VLOOKUP($F1661,EIT,3,FALSE)</f>
        <v>0</v>
      </c>
      <c r="M1661" s="396">
        <f>($G1661+SUM($H803:$L803))*VLOOKUP($F1661,EIT,4,FALSE)+$M803*(VLOOKUP($F1661,EIT,3,FALSE)+VLOOKUP($F1661,EIT,4,FALSE))</f>
        <v>0</v>
      </c>
      <c r="N1661" s="392">
        <f>($G1661+SUM($H803:$M803))*VLOOKUP($F1661,EIT,5,FALSE)+$N803*(VLOOKUP($F1661,EIT,3,FALSE)+VLOOKUP($F1661,EIT,4,FALSE)+VLOOKUP($F1661,EIT,5,FALSE))</f>
        <v>0</v>
      </c>
      <c r="O1661" s="392">
        <f t="shared" ref="O1661:V1661" si="803">O803*(VLOOKUP($F1661,EIT,3,FALSE)+VLOOKUP($F1661,EIT,4,FALSE)+VLOOKUP($F1661,EIT,5,FALSE))</f>
        <v>0</v>
      </c>
      <c r="P1661" s="392">
        <f t="shared" si="803"/>
        <v>0</v>
      </c>
      <c r="Q1661" s="392">
        <f t="shared" si="803"/>
        <v>0</v>
      </c>
      <c r="R1661" s="392">
        <f t="shared" si="803"/>
        <v>0</v>
      </c>
      <c r="S1661" s="392">
        <f t="shared" si="803"/>
        <v>0</v>
      </c>
      <c r="T1661" s="392">
        <f t="shared" si="803"/>
        <v>0</v>
      </c>
      <c r="U1661" s="392">
        <f t="shared" si="803"/>
        <v>0</v>
      </c>
      <c r="V1661" s="393">
        <f t="shared" si="803"/>
        <v>0</v>
      </c>
      <c r="W1661" s="37">
        <f>W803</f>
        <v>0</v>
      </c>
      <c r="Y1661"/>
    </row>
    <row r="1662" spans="1:25" outlineLevel="1" x14ac:dyDescent="0.25">
      <c r="A1662" s="212"/>
      <c r="B1662" s="465"/>
      <c r="C1662" s="272"/>
      <c r="D1662" s="272"/>
      <c r="E1662" s="273"/>
      <c r="F1662" s="274" t="s">
        <v>93</v>
      </c>
      <c r="G1662" s="394">
        <f>G804</f>
        <v>0</v>
      </c>
      <c r="H1662" s="368"/>
      <c r="I1662" s="369"/>
      <c r="J1662" s="369"/>
      <c r="K1662" s="370"/>
      <c r="L1662" s="363"/>
      <c r="M1662" s="364"/>
      <c r="N1662" s="364"/>
      <c r="O1662" s="364"/>
      <c r="P1662" s="364"/>
      <c r="Q1662" s="364"/>
      <c r="R1662" s="364"/>
      <c r="S1662" s="364"/>
      <c r="T1662" s="364"/>
      <c r="U1662" s="364"/>
      <c r="V1662" s="365"/>
      <c r="W1662" s="37">
        <f>W804</f>
        <v>0</v>
      </c>
      <c r="Y1662"/>
    </row>
    <row r="1663" spans="1:25" x14ac:dyDescent="0.25">
      <c r="A1663" s="212"/>
      <c r="B1663" s="465"/>
      <c r="C1663" s="275"/>
      <c r="D1663" s="272" t="s">
        <v>94</v>
      </c>
      <c r="E1663" s="273"/>
      <c r="F1663" s="273"/>
      <c r="G1663" s="367">
        <f>SUBTOTAL(9,G1664:G1665)</f>
        <v>0</v>
      </c>
      <c r="H1663" s="368"/>
      <c r="I1663" s="369"/>
      <c r="J1663" s="369"/>
      <c r="K1663" s="370"/>
      <c r="L1663" s="363"/>
      <c r="M1663" s="364"/>
      <c r="N1663" s="364"/>
      <c r="O1663" s="364"/>
      <c r="P1663" s="364"/>
      <c r="Q1663" s="364"/>
      <c r="R1663" s="364"/>
      <c r="S1663" s="364"/>
      <c r="T1663" s="364"/>
      <c r="U1663" s="364"/>
      <c r="V1663" s="365"/>
      <c r="W1663" s="515"/>
      <c r="Y1663"/>
    </row>
    <row r="1664" spans="1:25" outlineLevel="1" x14ac:dyDescent="0.25">
      <c r="A1664" s="212"/>
      <c r="B1664" s="465"/>
      <c r="C1664" s="272"/>
      <c r="D1664" s="272"/>
      <c r="E1664" s="273"/>
      <c r="F1664" s="274" t="s">
        <v>95</v>
      </c>
      <c r="G1664" s="394">
        <f>G806</f>
        <v>0</v>
      </c>
      <c r="H1664" s="368"/>
      <c r="I1664" s="369"/>
      <c r="J1664" s="369"/>
      <c r="K1664" s="370"/>
      <c r="L1664" s="363"/>
      <c r="M1664" s="364"/>
      <c r="N1664" s="364"/>
      <c r="O1664" s="364"/>
      <c r="P1664" s="364"/>
      <c r="Q1664" s="364"/>
      <c r="R1664" s="364"/>
      <c r="S1664" s="364"/>
      <c r="T1664" s="364"/>
      <c r="U1664" s="364"/>
      <c r="V1664" s="365"/>
      <c r="W1664" s="40"/>
      <c r="Y1664"/>
    </row>
    <row r="1665" spans="1:25" outlineLevel="1" x14ac:dyDescent="0.25">
      <c r="A1665" s="212"/>
      <c r="B1665" s="465"/>
      <c r="C1665" s="272"/>
      <c r="D1665" s="272"/>
      <c r="E1665" s="273"/>
      <c r="F1665" s="274" t="s">
        <v>96</v>
      </c>
      <c r="G1665" s="394">
        <f>G807</f>
        <v>0</v>
      </c>
      <c r="H1665" s="368"/>
      <c r="I1665" s="369"/>
      <c r="J1665" s="369"/>
      <c r="K1665" s="370"/>
      <c r="L1665" s="363"/>
      <c r="M1665" s="364"/>
      <c r="N1665" s="364"/>
      <c r="O1665" s="364"/>
      <c r="P1665" s="364"/>
      <c r="Q1665" s="364"/>
      <c r="R1665" s="364"/>
      <c r="S1665" s="364"/>
      <c r="T1665" s="364"/>
      <c r="U1665" s="364"/>
      <c r="V1665" s="365"/>
      <c r="W1665" s="40"/>
      <c r="Y1665"/>
    </row>
    <row r="1666" spans="1:25" outlineLevel="1" x14ac:dyDescent="0.25">
      <c r="A1666" s="212"/>
      <c r="B1666" s="465"/>
      <c r="C1666" s="273"/>
      <c r="D1666" s="272"/>
      <c r="E1666" s="275"/>
      <c r="F1666" s="273"/>
      <c r="G1666" s="41"/>
      <c r="H1666" s="368"/>
      <c r="I1666" s="369"/>
      <c r="J1666" s="369"/>
      <c r="K1666" s="370"/>
      <c r="L1666" s="364"/>
      <c r="M1666" s="364"/>
      <c r="N1666" s="364"/>
      <c r="O1666" s="364"/>
      <c r="P1666" s="364"/>
      <c r="Q1666" s="364"/>
      <c r="R1666" s="364"/>
      <c r="S1666" s="364"/>
      <c r="T1666" s="364"/>
      <c r="U1666" s="364"/>
      <c r="V1666" s="364"/>
      <c r="W1666" s="366"/>
      <c r="Y1666"/>
    </row>
    <row r="1667" spans="1:25" outlineLevel="1" x14ac:dyDescent="0.25">
      <c r="A1667" s="212"/>
      <c r="B1667" s="465"/>
      <c r="C1667" s="272" t="s">
        <v>324</v>
      </c>
      <c r="D1667" s="272"/>
      <c r="E1667" s="275"/>
      <c r="F1667" s="273"/>
      <c r="G1667" s="41">
        <f>SUBTOTAL(9,G1668:G1670)</f>
        <v>0</v>
      </c>
      <c r="H1667" s="368">
        <f t="shared" ref="H1667:W1667" si="804">SUBTOTAL(9,H1668:H1670)</f>
        <v>0</v>
      </c>
      <c r="I1667" s="369">
        <f t="shared" si="804"/>
        <v>0</v>
      </c>
      <c r="J1667" s="369">
        <f t="shared" si="804"/>
        <v>0</v>
      </c>
      <c r="K1667" s="370">
        <f t="shared" si="804"/>
        <v>0</v>
      </c>
      <c r="L1667" s="364">
        <f t="shared" si="804"/>
        <v>0</v>
      </c>
      <c r="M1667" s="364">
        <f t="shared" si="804"/>
        <v>0</v>
      </c>
      <c r="N1667" s="364">
        <f t="shared" si="804"/>
        <v>0</v>
      </c>
      <c r="O1667" s="364">
        <f t="shared" si="804"/>
        <v>0</v>
      </c>
      <c r="P1667" s="364">
        <f t="shared" si="804"/>
        <v>0</v>
      </c>
      <c r="Q1667" s="364">
        <f t="shared" si="804"/>
        <v>0</v>
      </c>
      <c r="R1667" s="364">
        <f t="shared" si="804"/>
        <v>0</v>
      </c>
      <c r="S1667" s="364">
        <f t="shared" si="804"/>
        <v>0</v>
      </c>
      <c r="T1667" s="364">
        <f t="shared" si="804"/>
        <v>0</v>
      </c>
      <c r="U1667" s="364">
        <f t="shared" si="804"/>
        <v>0</v>
      </c>
      <c r="V1667" s="364">
        <f t="shared" si="804"/>
        <v>0</v>
      </c>
      <c r="W1667" s="366">
        <f t="shared" si="804"/>
        <v>0</v>
      </c>
      <c r="Y1667"/>
    </row>
    <row r="1668" spans="1:25" outlineLevel="1" x14ac:dyDescent="0.25">
      <c r="A1668" s="212"/>
      <c r="B1668" s="465"/>
      <c r="C1668" s="273"/>
      <c r="D1668" s="272"/>
      <c r="E1668" s="275"/>
      <c r="F1668" s="359" t="s">
        <v>150</v>
      </c>
      <c r="G1668" s="426">
        <f>G810</f>
        <v>0</v>
      </c>
      <c r="H1668" s="427">
        <f>G1668*(1-VLOOKUP($F1668,SHT,2,FALSE))+H810*(1-VLOOKUP($F1668,SHT,2,FALSE))</f>
        <v>0</v>
      </c>
      <c r="I1668" s="428">
        <f t="shared" ref="I1668:V1668" si="805">I810*(1-VLOOKUP($F1668,SHT,2,FALSE))</f>
        <v>0</v>
      </c>
      <c r="J1668" s="428">
        <f t="shared" si="805"/>
        <v>0</v>
      </c>
      <c r="K1668" s="429">
        <f t="shared" si="805"/>
        <v>0</v>
      </c>
      <c r="L1668" s="430">
        <f t="shared" si="805"/>
        <v>0</v>
      </c>
      <c r="M1668" s="431">
        <f t="shared" si="805"/>
        <v>0</v>
      </c>
      <c r="N1668" s="428">
        <f t="shared" si="805"/>
        <v>0</v>
      </c>
      <c r="O1668" s="428">
        <f t="shared" si="805"/>
        <v>0</v>
      </c>
      <c r="P1668" s="428">
        <f t="shared" si="805"/>
        <v>0</v>
      </c>
      <c r="Q1668" s="428">
        <f t="shared" si="805"/>
        <v>0</v>
      </c>
      <c r="R1668" s="428">
        <f t="shared" si="805"/>
        <v>0</v>
      </c>
      <c r="S1668" s="428">
        <f t="shared" si="805"/>
        <v>0</v>
      </c>
      <c r="T1668" s="428">
        <f t="shared" si="805"/>
        <v>0</v>
      </c>
      <c r="U1668" s="428">
        <f t="shared" si="805"/>
        <v>0</v>
      </c>
      <c r="V1668" s="432">
        <f t="shared" si="805"/>
        <v>0</v>
      </c>
      <c r="W1668" s="426">
        <f>W810</f>
        <v>0</v>
      </c>
      <c r="Y1668"/>
    </row>
    <row r="1669" spans="1:25" outlineLevel="1" x14ac:dyDescent="0.25">
      <c r="A1669" s="212"/>
      <c r="B1669" s="465"/>
      <c r="C1669" s="273"/>
      <c r="D1669" s="272"/>
      <c r="E1669" s="275"/>
      <c r="F1669" s="359" t="s">
        <v>151</v>
      </c>
      <c r="G1669" s="426">
        <f>G811</f>
        <v>0</v>
      </c>
      <c r="H1669" s="427">
        <f>G1669*(1-VLOOKUP($F1669,SHT,2,FALSE))+H811*(1-VLOOKUP($F1669,SHT,2,FALSE))</f>
        <v>0</v>
      </c>
      <c r="I1669" s="428">
        <f t="shared" ref="I1669:V1669" si="806">I811*(1-VLOOKUP($F1669,SHT,2,FALSE))</f>
        <v>0</v>
      </c>
      <c r="J1669" s="428">
        <f t="shared" si="806"/>
        <v>0</v>
      </c>
      <c r="K1669" s="429">
        <f t="shared" si="806"/>
        <v>0</v>
      </c>
      <c r="L1669" s="430">
        <f t="shared" si="806"/>
        <v>0</v>
      </c>
      <c r="M1669" s="431">
        <f t="shared" si="806"/>
        <v>0</v>
      </c>
      <c r="N1669" s="428">
        <f t="shared" si="806"/>
        <v>0</v>
      </c>
      <c r="O1669" s="428">
        <f t="shared" si="806"/>
        <v>0</v>
      </c>
      <c r="P1669" s="428">
        <f t="shared" si="806"/>
        <v>0</v>
      </c>
      <c r="Q1669" s="428">
        <f t="shared" si="806"/>
        <v>0</v>
      </c>
      <c r="R1669" s="428">
        <f t="shared" si="806"/>
        <v>0</v>
      </c>
      <c r="S1669" s="428">
        <f t="shared" si="806"/>
        <v>0</v>
      </c>
      <c r="T1669" s="428">
        <f t="shared" si="806"/>
        <v>0</v>
      </c>
      <c r="U1669" s="428">
        <f t="shared" si="806"/>
        <v>0</v>
      </c>
      <c r="V1669" s="432">
        <f t="shared" si="806"/>
        <v>0</v>
      </c>
      <c r="W1669" s="426">
        <f>W811</f>
        <v>0</v>
      </c>
      <c r="Y1669"/>
    </row>
    <row r="1670" spans="1:25" outlineLevel="1" x14ac:dyDescent="0.25">
      <c r="A1670" s="212"/>
      <c r="B1670" s="465"/>
      <c r="C1670" s="273"/>
      <c r="D1670" s="272"/>
      <c r="E1670" s="275"/>
      <c r="F1670" s="359" t="s">
        <v>152</v>
      </c>
      <c r="G1670" s="426">
        <f>G812</f>
        <v>0</v>
      </c>
      <c r="H1670" s="427">
        <f>G1670*(1-VLOOKUP($F1670,SHT,2,FALSE))+H812*(1-VLOOKUP($F1670,SHT,2,FALSE))</f>
        <v>0</v>
      </c>
      <c r="I1670" s="428">
        <f t="shared" ref="I1670:V1670" si="807">I812*(1-VLOOKUP($F1670,SHT,2,FALSE))</f>
        <v>0</v>
      </c>
      <c r="J1670" s="428">
        <f t="shared" si="807"/>
        <v>0</v>
      </c>
      <c r="K1670" s="429">
        <f t="shared" si="807"/>
        <v>0</v>
      </c>
      <c r="L1670" s="430">
        <f t="shared" si="807"/>
        <v>0</v>
      </c>
      <c r="M1670" s="431">
        <f t="shared" si="807"/>
        <v>0</v>
      </c>
      <c r="N1670" s="428">
        <f t="shared" si="807"/>
        <v>0</v>
      </c>
      <c r="O1670" s="428">
        <f t="shared" si="807"/>
        <v>0</v>
      </c>
      <c r="P1670" s="428">
        <f t="shared" si="807"/>
        <v>0</v>
      </c>
      <c r="Q1670" s="428">
        <f t="shared" si="807"/>
        <v>0</v>
      </c>
      <c r="R1670" s="428">
        <f t="shared" si="807"/>
        <v>0</v>
      </c>
      <c r="S1670" s="428">
        <f t="shared" si="807"/>
        <v>0</v>
      </c>
      <c r="T1670" s="428">
        <f t="shared" si="807"/>
        <v>0</v>
      </c>
      <c r="U1670" s="428">
        <f t="shared" si="807"/>
        <v>0</v>
      </c>
      <c r="V1670" s="432">
        <f t="shared" si="807"/>
        <v>0</v>
      </c>
      <c r="W1670" s="426">
        <f>W812</f>
        <v>0</v>
      </c>
      <c r="Y1670"/>
    </row>
    <row r="1671" spans="1:25" x14ac:dyDescent="0.25">
      <c r="A1671" s="212"/>
      <c r="B1671" s="465"/>
      <c r="C1671" s="272"/>
      <c r="D1671" s="272"/>
      <c r="E1671" s="273"/>
      <c r="F1671" s="273"/>
      <c r="G1671" s="367"/>
      <c r="H1671" s="369"/>
      <c r="I1671" s="369"/>
      <c r="J1671" s="369"/>
      <c r="K1671" s="370"/>
      <c r="L1671" s="363"/>
      <c r="M1671" s="364"/>
      <c r="N1671" s="364"/>
      <c r="O1671" s="364"/>
      <c r="P1671" s="364"/>
      <c r="Q1671" s="364"/>
      <c r="R1671" s="364"/>
      <c r="S1671" s="364"/>
      <c r="T1671" s="364"/>
      <c r="U1671" s="364"/>
      <c r="V1671" s="365"/>
      <c r="W1671" s="365"/>
      <c r="Y1671"/>
    </row>
    <row r="1672" spans="1:25" s="79" customFormat="1" ht="16.2" thickBot="1" x14ac:dyDescent="0.3">
      <c r="A1672" s="212"/>
      <c r="B1672" s="279" t="s">
        <v>325</v>
      </c>
      <c r="C1672" s="506"/>
      <c r="D1672" s="506"/>
      <c r="E1672" s="506"/>
      <c r="F1672" s="506"/>
      <c r="G1672" s="103">
        <f>SUBTOTAL(9,G1432:G1671)</f>
        <v>0</v>
      </c>
      <c r="H1672" s="403">
        <f t="shared" ref="H1672:W1672" si="808">SUBTOTAL(9,H1432:H1671)</f>
        <v>0</v>
      </c>
      <c r="I1672" s="404">
        <f t="shared" si="808"/>
        <v>0</v>
      </c>
      <c r="J1672" s="404">
        <f t="shared" si="808"/>
        <v>0</v>
      </c>
      <c r="K1672" s="405">
        <f t="shared" si="808"/>
        <v>0</v>
      </c>
      <c r="L1672" s="406">
        <f t="shared" si="808"/>
        <v>0</v>
      </c>
      <c r="M1672" s="407">
        <f t="shared" si="808"/>
        <v>0</v>
      </c>
      <c r="N1672" s="407">
        <f t="shared" si="808"/>
        <v>0</v>
      </c>
      <c r="O1672" s="407">
        <f t="shared" si="808"/>
        <v>0</v>
      </c>
      <c r="P1672" s="407">
        <f t="shared" si="808"/>
        <v>0</v>
      </c>
      <c r="Q1672" s="407">
        <f t="shared" si="808"/>
        <v>0</v>
      </c>
      <c r="R1672" s="407">
        <f t="shared" si="808"/>
        <v>0</v>
      </c>
      <c r="S1672" s="407">
        <f t="shared" si="808"/>
        <v>0</v>
      </c>
      <c r="T1672" s="407">
        <f t="shared" si="808"/>
        <v>0</v>
      </c>
      <c r="U1672" s="407">
        <f t="shared" si="808"/>
        <v>0</v>
      </c>
      <c r="V1672" s="408">
        <f t="shared" si="808"/>
        <v>0</v>
      </c>
      <c r="W1672" s="103">
        <f t="shared" si="808"/>
        <v>0</v>
      </c>
      <c r="X1672" s="51"/>
      <c r="Y1672"/>
    </row>
    <row r="1673" spans="1:25" ht="13.8" thickBot="1" x14ac:dyDescent="0.3">
      <c r="A1673" s="212"/>
      <c r="G1673" s="89"/>
      <c r="H1673" s="89"/>
      <c r="I1673" s="89"/>
      <c r="J1673" s="89"/>
      <c r="K1673" s="89"/>
      <c r="L1673" s="89"/>
      <c r="M1673" s="89"/>
      <c r="N1673" s="89"/>
      <c r="O1673" s="89"/>
      <c r="P1673" s="89"/>
      <c r="Q1673" s="89"/>
      <c r="R1673" s="89"/>
      <c r="S1673" s="89"/>
      <c r="T1673" s="89"/>
      <c r="U1673" s="89"/>
      <c r="V1673" s="89"/>
      <c r="W1673" s="89"/>
      <c r="Y1673"/>
    </row>
    <row r="1674" spans="1:25" s="79" customFormat="1" ht="16.2" thickBot="1" x14ac:dyDescent="0.3">
      <c r="A1674" s="212"/>
      <c r="B1674" s="433" t="s">
        <v>326</v>
      </c>
      <c r="C1674" s="475"/>
      <c r="D1674" s="475"/>
      <c r="E1674" s="475"/>
      <c r="F1674" s="475"/>
      <c r="G1674" s="475"/>
      <c r="H1674" s="480"/>
      <c r="I1674" s="480"/>
      <c r="J1674" s="480"/>
      <c r="K1674" s="480"/>
      <c r="L1674" s="480"/>
      <c r="M1674" s="481"/>
      <c r="N1674" s="480"/>
      <c r="O1674" s="480"/>
      <c r="P1674" s="480"/>
      <c r="Q1674" s="480"/>
      <c r="R1674" s="480"/>
      <c r="S1674" s="480"/>
      <c r="T1674" s="480"/>
      <c r="U1674" s="480"/>
      <c r="V1674" s="480"/>
      <c r="W1674" s="482"/>
      <c r="X1674" s="51"/>
      <c r="Y1674"/>
    </row>
    <row r="1675" spans="1:25" s="79" customFormat="1" ht="15" x14ac:dyDescent="0.25">
      <c r="A1675" s="212"/>
      <c r="B1675" s="464"/>
      <c r="C1675" s="439" t="s">
        <v>327</v>
      </c>
      <c r="D1675" s="273"/>
      <c r="E1675" s="273"/>
      <c r="F1675" s="492"/>
      <c r="G1675" s="41"/>
      <c r="H1675" s="364">
        <f>SUBTOTAL(9,H1676:H1677)</f>
        <v>0</v>
      </c>
      <c r="I1675" s="364">
        <f t="shared" ref="I1675:V1675" si="809">SUBTOTAL(9,I1676:I1677)</f>
        <v>0</v>
      </c>
      <c r="J1675" s="364">
        <f t="shared" si="809"/>
        <v>0</v>
      </c>
      <c r="K1675" s="365">
        <f t="shared" si="809"/>
        <v>0</v>
      </c>
      <c r="L1675" s="364">
        <f t="shared" si="809"/>
        <v>0</v>
      </c>
      <c r="M1675" s="31">
        <f t="shared" si="809"/>
        <v>0</v>
      </c>
      <c r="N1675" s="364">
        <f t="shared" si="809"/>
        <v>0</v>
      </c>
      <c r="O1675" s="364">
        <f t="shared" si="809"/>
        <v>0</v>
      </c>
      <c r="P1675" s="364">
        <f t="shared" si="809"/>
        <v>0</v>
      </c>
      <c r="Q1675" s="364">
        <f t="shared" si="809"/>
        <v>0</v>
      </c>
      <c r="R1675" s="364">
        <f t="shared" si="809"/>
        <v>0</v>
      </c>
      <c r="S1675" s="364">
        <f t="shared" si="809"/>
        <v>0</v>
      </c>
      <c r="T1675" s="364">
        <f t="shared" si="809"/>
        <v>0</v>
      </c>
      <c r="U1675" s="364">
        <f t="shared" si="809"/>
        <v>0</v>
      </c>
      <c r="V1675" s="364">
        <f t="shared" si="809"/>
        <v>0</v>
      </c>
      <c r="W1675" s="585"/>
      <c r="X1675" s="51"/>
      <c r="Y1675"/>
    </row>
    <row r="1676" spans="1:25" s="79" customFormat="1" ht="12.75" customHeight="1" x14ac:dyDescent="0.25">
      <c r="A1676" s="212"/>
      <c r="B1676" s="295"/>
      <c r="C1676" s="273"/>
      <c r="D1676" s="273"/>
      <c r="E1676" s="273"/>
      <c r="F1676" s="359" t="s">
        <v>328</v>
      </c>
      <c r="G1676" s="41"/>
      <c r="H1676" s="395">
        <f t="shared" ref="H1676:V1676" si="810">H818</f>
        <v>0</v>
      </c>
      <c r="I1676" s="389">
        <f t="shared" si="810"/>
        <v>0</v>
      </c>
      <c r="J1676" s="389">
        <f t="shared" si="810"/>
        <v>0</v>
      </c>
      <c r="K1676" s="390">
        <f t="shared" si="810"/>
        <v>0</v>
      </c>
      <c r="L1676" s="388">
        <f t="shared" si="810"/>
        <v>0</v>
      </c>
      <c r="M1676" s="396">
        <f t="shared" si="810"/>
        <v>0</v>
      </c>
      <c r="N1676" s="392">
        <f t="shared" si="810"/>
        <v>0</v>
      </c>
      <c r="O1676" s="392">
        <f t="shared" si="810"/>
        <v>0</v>
      </c>
      <c r="P1676" s="392">
        <f t="shared" si="810"/>
        <v>0</v>
      </c>
      <c r="Q1676" s="392">
        <f t="shared" si="810"/>
        <v>0</v>
      </c>
      <c r="R1676" s="392">
        <f t="shared" si="810"/>
        <v>0</v>
      </c>
      <c r="S1676" s="392">
        <f t="shared" si="810"/>
        <v>0</v>
      </c>
      <c r="T1676" s="392">
        <f t="shared" si="810"/>
        <v>0</v>
      </c>
      <c r="U1676" s="392">
        <f t="shared" si="810"/>
        <v>0</v>
      </c>
      <c r="V1676" s="399">
        <f t="shared" si="810"/>
        <v>0</v>
      </c>
      <c r="W1676" s="41"/>
      <c r="X1676" s="51"/>
      <c r="Y1676"/>
    </row>
    <row r="1677" spans="1:25" s="79" customFormat="1" ht="12.75" customHeight="1" x14ac:dyDescent="0.25">
      <c r="A1677" s="212"/>
      <c r="B1677" s="295"/>
      <c r="C1677" s="273"/>
      <c r="D1677" s="273"/>
      <c r="E1677" s="273"/>
      <c r="F1677" s="359" t="s">
        <v>329</v>
      </c>
      <c r="G1677" s="41"/>
      <c r="H1677" s="395">
        <f t="shared" ref="H1677:V1677" si="811">H819</f>
        <v>0</v>
      </c>
      <c r="I1677" s="389">
        <f t="shared" si="811"/>
        <v>0</v>
      </c>
      <c r="J1677" s="389">
        <f t="shared" si="811"/>
        <v>0</v>
      </c>
      <c r="K1677" s="390">
        <f t="shared" si="811"/>
        <v>0</v>
      </c>
      <c r="L1677" s="388">
        <f t="shared" si="811"/>
        <v>0</v>
      </c>
      <c r="M1677" s="396">
        <f t="shared" si="811"/>
        <v>0</v>
      </c>
      <c r="N1677" s="392">
        <f t="shared" si="811"/>
        <v>0</v>
      </c>
      <c r="O1677" s="392">
        <f t="shared" si="811"/>
        <v>0</v>
      </c>
      <c r="P1677" s="392">
        <f t="shared" si="811"/>
        <v>0</v>
      </c>
      <c r="Q1677" s="392">
        <f t="shared" si="811"/>
        <v>0</v>
      </c>
      <c r="R1677" s="392">
        <f t="shared" si="811"/>
        <v>0</v>
      </c>
      <c r="S1677" s="392">
        <f t="shared" si="811"/>
        <v>0</v>
      </c>
      <c r="T1677" s="392">
        <f t="shared" si="811"/>
        <v>0</v>
      </c>
      <c r="U1677" s="392">
        <f t="shared" si="811"/>
        <v>0</v>
      </c>
      <c r="V1677" s="399">
        <f t="shared" si="811"/>
        <v>0</v>
      </c>
      <c r="W1677" s="41"/>
      <c r="X1677" s="51"/>
      <c r="Y1677"/>
    </row>
    <row r="1678" spans="1:25" s="79" customFormat="1" ht="12.75" customHeight="1" x14ac:dyDescent="0.25">
      <c r="A1678" s="212"/>
      <c r="B1678" s="295"/>
      <c r="C1678" s="273"/>
      <c r="D1678" s="273"/>
      <c r="E1678" s="273"/>
      <c r="F1678" s="492"/>
      <c r="G1678" s="41"/>
      <c r="H1678" s="369"/>
      <c r="I1678" s="369"/>
      <c r="J1678" s="369"/>
      <c r="K1678" s="370"/>
      <c r="L1678" s="364"/>
      <c r="M1678" s="364"/>
      <c r="N1678" s="364"/>
      <c r="O1678" s="364"/>
      <c r="P1678" s="364"/>
      <c r="Q1678" s="364"/>
      <c r="R1678" s="364"/>
      <c r="S1678" s="364"/>
      <c r="T1678" s="364"/>
      <c r="U1678" s="364"/>
      <c r="V1678" s="364"/>
      <c r="W1678" s="41"/>
      <c r="X1678" s="51"/>
      <c r="Y1678"/>
    </row>
    <row r="1679" spans="1:25" s="79" customFormat="1" ht="15" x14ac:dyDescent="0.25">
      <c r="A1679" s="212"/>
      <c r="B1679" s="295"/>
      <c r="C1679" s="439" t="s">
        <v>330</v>
      </c>
      <c r="D1679" s="272"/>
      <c r="E1679" s="275"/>
      <c r="F1679" s="492"/>
      <c r="G1679" s="41"/>
      <c r="H1679" s="363"/>
      <c r="I1679" s="364"/>
      <c r="J1679" s="364"/>
      <c r="K1679" s="365"/>
      <c r="L1679" s="363"/>
      <c r="M1679" s="31"/>
      <c r="N1679" s="364"/>
      <c r="O1679" s="364"/>
      <c r="P1679" s="364"/>
      <c r="Q1679" s="364"/>
      <c r="R1679" s="364"/>
      <c r="S1679" s="364"/>
      <c r="T1679" s="364"/>
      <c r="U1679" s="364"/>
      <c r="V1679" s="364"/>
      <c r="W1679" s="41"/>
      <c r="X1679" s="51"/>
      <c r="Y1679"/>
    </row>
    <row r="1680" spans="1:25" s="79" customFormat="1" ht="12.75" customHeight="1" x14ac:dyDescent="0.25">
      <c r="A1680" s="212"/>
      <c r="B1680" s="295"/>
      <c r="C1680" s="273"/>
      <c r="D1680" s="272" t="s">
        <v>98</v>
      </c>
      <c r="E1680" s="275"/>
      <c r="F1680" s="492"/>
      <c r="G1680" s="41"/>
      <c r="H1680" s="363">
        <f t="shared" ref="H1680:V1680" si="812">SUBTOTAL(9,H1681:H1684)</f>
        <v>0</v>
      </c>
      <c r="I1680" s="364">
        <f t="shared" si="812"/>
        <v>0</v>
      </c>
      <c r="J1680" s="364">
        <f t="shared" si="812"/>
        <v>0</v>
      </c>
      <c r="K1680" s="365">
        <f t="shared" si="812"/>
        <v>0</v>
      </c>
      <c r="L1680" s="363">
        <f t="shared" si="812"/>
        <v>0</v>
      </c>
      <c r="M1680" s="31">
        <f t="shared" si="812"/>
        <v>0</v>
      </c>
      <c r="N1680" s="364">
        <f t="shared" si="812"/>
        <v>0</v>
      </c>
      <c r="O1680" s="364">
        <f t="shared" si="812"/>
        <v>0</v>
      </c>
      <c r="P1680" s="364">
        <f t="shared" si="812"/>
        <v>0</v>
      </c>
      <c r="Q1680" s="364">
        <f t="shared" si="812"/>
        <v>0</v>
      </c>
      <c r="R1680" s="364">
        <f t="shared" si="812"/>
        <v>0</v>
      </c>
      <c r="S1680" s="364">
        <f t="shared" si="812"/>
        <v>0</v>
      </c>
      <c r="T1680" s="364">
        <f t="shared" si="812"/>
        <v>0</v>
      </c>
      <c r="U1680" s="364">
        <f t="shared" si="812"/>
        <v>0</v>
      </c>
      <c r="V1680" s="364">
        <f t="shared" si="812"/>
        <v>0</v>
      </c>
      <c r="W1680" s="41"/>
      <c r="X1680" s="51"/>
      <c r="Y1680"/>
    </row>
    <row r="1681" spans="1:25" s="79" customFormat="1" ht="12.75" customHeight="1" x14ac:dyDescent="0.25">
      <c r="A1681" s="212"/>
      <c r="B1681" s="295"/>
      <c r="C1681" s="273"/>
      <c r="D1681" s="272"/>
      <c r="E1681" s="273"/>
      <c r="F1681" s="359" t="s">
        <v>331</v>
      </c>
      <c r="G1681" s="41"/>
      <c r="H1681" s="395">
        <f t="shared" ref="H1681:V1681" si="813">H823</f>
        <v>0</v>
      </c>
      <c r="I1681" s="389">
        <f t="shared" si="813"/>
        <v>0</v>
      </c>
      <c r="J1681" s="389">
        <f t="shared" si="813"/>
        <v>0</v>
      </c>
      <c r="K1681" s="390">
        <f t="shared" si="813"/>
        <v>0</v>
      </c>
      <c r="L1681" s="388">
        <f t="shared" si="813"/>
        <v>0</v>
      </c>
      <c r="M1681" s="396">
        <f t="shared" si="813"/>
        <v>0</v>
      </c>
      <c r="N1681" s="392">
        <f t="shared" si="813"/>
        <v>0</v>
      </c>
      <c r="O1681" s="392">
        <f t="shared" si="813"/>
        <v>0</v>
      </c>
      <c r="P1681" s="392">
        <f t="shared" si="813"/>
        <v>0</v>
      </c>
      <c r="Q1681" s="392">
        <f t="shared" si="813"/>
        <v>0</v>
      </c>
      <c r="R1681" s="392">
        <f t="shared" si="813"/>
        <v>0</v>
      </c>
      <c r="S1681" s="392">
        <f t="shared" si="813"/>
        <v>0</v>
      </c>
      <c r="T1681" s="392">
        <f t="shared" si="813"/>
        <v>0</v>
      </c>
      <c r="U1681" s="392">
        <f t="shared" si="813"/>
        <v>0</v>
      </c>
      <c r="V1681" s="399">
        <f t="shared" si="813"/>
        <v>0</v>
      </c>
      <c r="W1681" s="41"/>
      <c r="X1681" s="51"/>
      <c r="Y1681"/>
    </row>
    <row r="1682" spans="1:25" s="79" customFormat="1" ht="12.75" customHeight="1" x14ac:dyDescent="0.25">
      <c r="A1682" s="212"/>
      <c r="B1682" s="295"/>
      <c r="C1682" s="273"/>
      <c r="D1682" s="272"/>
      <c r="E1682" s="273"/>
      <c r="F1682" s="359" t="s">
        <v>332</v>
      </c>
      <c r="G1682" s="41"/>
      <c r="H1682" s="395">
        <f t="shared" ref="H1682:V1682" si="814">H824</f>
        <v>0</v>
      </c>
      <c r="I1682" s="389">
        <f t="shared" si="814"/>
        <v>0</v>
      </c>
      <c r="J1682" s="389">
        <f t="shared" si="814"/>
        <v>0</v>
      </c>
      <c r="K1682" s="390">
        <f t="shared" si="814"/>
        <v>0</v>
      </c>
      <c r="L1682" s="388">
        <f t="shared" si="814"/>
        <v>0</v>
      </c>
      <c r="M1682" s="396">
        <f t="shared" si="814"/>
        <v>0</v>
      </c>
      <c r="N1682" s="392">
        <f t="shared" si="814"/>
        <v>0</v>
      </c>
      <c r="O1682" s="392">
        <f t="shared" si="814"/>
        <v>0</v>
      </c>
      <c r="P1682" s="392">
        <f t="shared" si="814"/>
        <v>0</v>
      </c>
      <c r="Q1682" s="392">
        <f t="shared" si="814"/>
        <v>0</v>
      </c>
      <c r="R1682" s="392">
        <f t="shared" si="814"/>
        <v>0</v>
      </c>
      <c r="S1682" s="392">
        <f t="shared" si="814"/>
        <v>0</v>
      </c>
      <c r="T1682" s="392">
        <f t="shared" si="814"/>
        <v>0</v>
      </c>
      <c r="U1682" s="392">
        <f t="shared" si="814"/>
        <v>0</v>
      </c>
      <c r="V1682" s="399">
        <f t="shared" si="814"/>
        <v>0</v>
      </c>
      <c r="W1682" s="41"/>
      <c r="X1682" s="51"/>
      <c r="Y1682"/>
    </row>
    <row r="1683" spans="1:25" s="79" customFormat="1" ht="12.75" customHeight="1" x14ac:dyDescent="0.25">
      <c r="A1683" s="212"/>
      <c r="B1683" s="295"/>
      <c r="C1683" s="273"/>
      <c r="D1683" s="272"/>
      <c r="E1683" s="273"/>
      <c r="F1683" s="359" t="s">
        <v>333</v>
      </c>
      <c r="G1683" s="41"/>
      <c r="H1683" s="395">
        <f t="shared" ref="H1683:V1683" si="815">H825</f>
        <v>0</v>
      </c>
      <c r="I1683" s="389">
        <f t="shared" si="815"/>
        <v>0</v>
      </c>
      <c r="J1683" s="389">
        <f t="shared" si="815"/>
        <v>0</v>
      </c>
      <c r="K1683" s="390">
        <f t="shared" si="815"/>
        <v>0</v>
      </c>
      <c r="L1683" s="388">
        <f t="shared" si="815"/>
        <v>0</v>
      </c>
      <c r="M1683" s="396">
        <f t="shared" si="815"/>
        <v>0</v>
      </c>
      <c r="N1683" s="392">
        <f t="shared" si="815"/>
        <v>0</v>
      </c>
      <c r="O1683" s="392">
        <f t="shared" si="815"/>
        <v>0</v>
      </c>
      <c r="P1683" s="392">
        <f t="shared" si="815"/>
        <v>0</v>
      </c>
      <c r="Q1683" s="392">
        <f t="shared" si="815"/>
        <v>0</v>
      </c>
      <c r="R1683" s="392">
        <f t="shared" si="815"/>
        <v>0</v>
      </c>
      <c r="S1683" s="392">
        <f t="shared" si="815"/>
        <v>0</v>
      </c>
      <c r="T1683" s="392">
        <f t="shared" si="815"/>
        <v>0</v>
      </c>
      <c r="U1683" s="392">
        <f t="shared" si="815"/>
        <v>0</v>
      </c>
      <c r="V1683" s="399">
        <f t="shared" si="815"/>
        <v>0</v>
      </c>
      <c r="W1683" s="41"/>
      <c r="X1683" s="51"/>
      <c r="Y1683"/>
    </row>
    <row r="1684" spans="1:25" s="79" customFormat="1" ht="12.75" customHeight="1" x14ac:dyDescent="0.25">
      <c r="A1684" s="212"/>
      <c r="B1684" s="295"/>
      <c r="C1684" s="273"/>
      <c r="D1684" s="272"/>
      <c r="E1684" s="273"/>
      <c r="F1684" s="359" t="s">
        <v>334</v>
      </c>
      <c r="G1684" s="41"/>
      <c r="H1684" s="395">
        <f t="shared" ref="H1684:V1684" si="816">H826</f>
        <v>0</v>
      </c>
      <c r="I1684" s="389">
        <f t="shared" si="816"/>
        <v>0</v>
      </c>
      <c r="J1684" s="389">
        <f t="shared" si="816"/>
        <v>0</v>
      </c>
      <c r="K1684" s="390">
        <f t="shared" si="816"/>
        <v>0</v>
      </c>
      <c r="L1684" s="388">
        <f t="shared" si="816"/>
        <v>0</v>
      </c>
      <c r="M1684" s="396">
        <f t="shared" si="816"/>
        <v>0</v>
      </c>
      <c r="N1684" s="392">
        <f t="shared" si="816"/>
        <v>0</v>
      </c>
      <c r="O1684" s="392">
        <f t="shared" si="816"/>
        <v>0</v>
      </c>
      <c r="P1684" s="392">
        <f t="shared" si="816"/>
        <v>0</v>
      </c>
      <c r="Q1684" s="392">
        <f t="shared" si="816"/>
        <v>0</v>
      </c>
      <c r="R1684" s="392">
        <f t="shared" si="816"/>
        <v>0</v>
      </c>
      <c r="S1684" s="392">
        <f t="shared" si="816"/>
        <v>0</v>
      </c>
      <c r="T1684" s="392">
        <f t="shared" si="816"/>
        <v>0</v>
      </c>
      <c r="U1684" s="392">
        <f t="shared" si="816"/>
        <v>0</v>
      </c>
      <c r="V1684" s="399">
        <f t="shared" si="816"/>
        <v>0</v>
      </c>
      <c r="W1684" s="41"/>
      <c r="X1684" s="51"/>
      <c r="Y1684"/>
    </row>
    <row r="1685" spans="1:25" s="79" customFormat="1" ht="12.75" customHeight="1" x14ac:dyDescent="0.25">
      <c r="A1685" s="212"/>
      <c r="B1685" s="295"/>
      <c r="C1685" s="273"/>
      <c r="D1685" s="272" t="s">
        <v>109</v>
      </c>
      <c r="E1685" s="275"/>
      <c r="F1685" s="492"/>
      <c r="G1685" s="41"/>
      <c r="H1685" s="363">
        <f t="shared" ref="H1685:V1685" si="817">SUBTOTAL(9,H1686:H1689)</f>
        <v>0</v>
      </c>
      <c r="I1685" s="364">
        <f t="shared" si="817"/>
        <v>0</v>
      </c>
      <c r="J1685" s="364">
        <f t="shared" si="817"/>
        <v>0</v>
      </c>
      <c r="K1685" s="365">
        <f t="shared" si="817"/>
        <v>0</v>
      </c>
      <c r="L1685" s="363">
        <f t="shared" si="817"/>
        <v>0</v>
      </c>
      <c r="M1685" s="31">
        <f t="shared" si="817"/>
        <v>0</v>
      </c>
      <c r="N1685" s="364">
        <f t="shared" si="817"/>
        <v>0</v>
      </c>
      <c r="O1685" s="364">
        <f t="shared" si="817"/>
        <v>0</v>
      </c>
      <c r="P1685" s="364">
        <f t="shared" si="817"/>
        <v>0</v>
      </c>
      <c r="Q1685" s="364">
        <f t="shared" si="817"/>
        <v>0</v>
      </c>
      <c r="R1685" s="364">
        <f t="shared" si="817"/>
        <v>0</v>
      </c>
      <c r="S1685" s="364">
        <f t="shared" si="817"/>
        <v>0</v>
      </c>
      <c r="T1685" s="364">
        <f t="shared" si="817"/>
        <v>0</v>
      </c>
      <c r="U1685" s="364">
        <f t="shared" si="817"/>
        <v>0</v>
      </c>
      <c r="V1685" s="364">
        <f t="shared" si="817"/>
        <v>0</v>
      </c>
      <c r="W1685" s="41"/>
      <c r="X1685" s="51"/>
      <c r="Y1685"/>
    </row>
    <row r="1686" spans="1:25" s="79" customFormat="1" ht="12.75" customHeight="1" x14ac:dyDescent="0.25">
      <c r="A1686" s="212"/>
      <c r="B1686" s="295"/>
      <c r="C1686" s="273"/>
      <c r="D1686" s="272"/>
      <c r="E1686" s="275"/>
      <c r="F1686" s="359" t="s">
        <v>331</v>
      </c>
      <c r="G1686" s="41"/>
      <c r="H1686" s="395">
        <f t="shared" ref="H1686:V1686" si="818">H828</f>
        <v>0</v>
      </c>
      <c r="I1686" s="389">
        <f t="shared" si="818"/>
        <v>0</v>
      </c>
      <c r="J1686" s="389">
        <f t="shared" si="818"/>
        <v>0</v>
      </c>
      <c r="K1686" s="390">
        <f t="shared" si="818"/>
        <v>0</v>
      </c>
      <c r="L1686" s="388">
        <f t="shared" si="818"/>
        <v>0</v>
      </c>
      <c r="M1686" s="396">
        <f t="shared" si="818"/>
        <v>0</v>
      </c>
      <c r="N1686" s="392">
        <f t="shared" si="818"/>
        <v>0</v>
      </c>
      <c r="O1686" s="392">
        <f t="shared" si="818"/>
        <v>0</v>
      </c>
      <c r="P1686" s="392">
        <f t="shared" si="818"/>
        <v>0</v>
      </c>
      <c r="Q1686" s="392">
        <f t="shared" si="818"/>
        <v>0</v>
      </c>
      <c r="R1686" s="392">
        <f t="shared" si="818"/>
        <v>0</v>
      </c>
      <c r="S1686" s="392">
        <f t="shared" si="818"/>
        <v>0</v>
      </c>
      <c r="T1686" s="392">
        <f t="shared" si="818"/>
        <v>0</v>
      </c>
      <c r="U1686" s="392">
        <f t="shared" si="818"/>
        <v>0</v>
      </c>
      <c r="V1686" s="399">
        <f t="shared" si="818"/>
        <v>0</v>
      </c>
      <c r="W1686" s="41"/>
      <c r="X1686" s="51"/>
      <c r="Y1686"/>
    </row>
    <row r="1687" spans="1:25" s="79" customFormat="1" ht="12.75" customHeight="1" x14ac:dyDescent="0.25">
      <c r="A1687" s="212"/>
      <c r="B1687" s="295"/>
      <c r="C1687" s="273"/>
      <c r="D1687" s="272"/>
      <c r="E1687" s="275"/>
      <c r="F1687" s="359" t="s">
        <v>332</v>
      </c>
      <c r="G1687" s="41"/>
      <c r="H1687" s="395">
        <f t="shared" ref="H1687:V1687" si="819">H829</f>
        <v>0</v>
      </c>
      <c r="I1687" s="389">
        <f t="shared" si="819"/>
        <v>0</v>
      </c>
      <c r="J1687" s="389">
        <f t="shared" si="819"/>
        <v>0</v>
      </c>
      <c r="K1687" s="390">
        <f t="shared" si="819"/>
        <v>0</v>
      </c>
      <c r="L1687" s="388">
        <f t="shared" si="819"/>
        <v>0</v>
      </c>
      <c r="M1687" s="396">
        <f t="shared" si="819"/>
        <v>0</v>
      </c>
      <c r="N1687" s="392">
        <f t="shared" si="819"/>
        <v>0</v>
      </c>
      <c r="O1687" s="392">
        <f t="shared" si="819"/>
        <v>0</v>
      </c>
      <c r="P1687" s="392">
        <f t="shared" si="819"/>
        <v>0</v>
      </c>
      <c r="Q1687" s="392">
        <f t="shared" si="819"/>
        <v>0</v>
      </c>
      <c r="R1687" s="392">
        <f t="shared" si="819"/>
        <v>0</v>
      </c>
      <c r="S1687" s="392">
        <f t="shared" si="819"/>
        <v>0</v>
      </c>
      <c r="T1687" s="392">
        <f t="shared" si="819"/>
        <v>0</v>
      </c>
      <c r="U1687" s="392">
        <f t="shared" si="819"/>
        <v>0</v>
      </c>
      <c r="V1687" s="399">
        <f t="shared" si="819"/>
        <v>0</v>
      </c>
      <c r="W1687" s="41"/>
      <c r="X1687" s="51"/>
      <c r="Y1687"/>
    </row>
    <row r="1688" spans="1:25" s="79" customFormat="1" ht="12.75" customHeight="1" x14ac:dyDescent="0.25">
      <c r="A1688" s="212"/>
      <c r="B1688" s="295"/>
      <c r="C1688" s="273"/>
      <c r="D1688" s="272"/>
      <c r="E1688" s="275"/>
      <c r="F1688" s="359" t="s">
        <v>333</v>
      </c>
      <c r="G1688" s="41"/>
      <c r="H1688" s="395">
        <f t="shared" ref="H1688:V1688" si="820">H830</f>
        <v>0</v>
      </c>
      <c r="I1688" s="389">
        <f t="shared" si="820"/>
        <v>0</v>
      </c>
      <c r="J1688" s="389">
        <f t="shared" si="820"/>
        <v>0</v>
      </c>
      <c r="K1688" s="390">
        <f t="shared" si="820"/>
        <v>0</v>
      </c>
      <c r="L1688" s="388">
        <f t="shared" si="820"/>
        <v>0</v>
      </c>
      <c r="M1688" s="396">
        <f t="shared" si="820"/>
        <v>0</v>
      </c>
      <c r="N1688" s="392">
        <f t="shared" si="820"/>
        <v>0</v>
      </c>
      <c r="O1688" s="392">
        <f t="shared" si="820"/>
        <v>0</v>
      </c>
      <c r="P1688" s="392">
        <f t="shared" si="820"/>
        <v>0</v>
      </c>
      <c r="Q1688" s="392">
        <f t="shared" si="820"/>
        <v>0</v>
      </c>
      <c r="R1688" s="392">
        <f t="shared" si="820"/>
        <v>0</v>
      </c>
      <c r="S1688" s="392">
        <f t="shared" si="820"/>
        <v>0</v>
      </c>
      <c r="T1688" s="392">
        <f t="shared" si="820"/>
        <v>0</v>
      </c>
      <c r="U1688" s="392">
        <f t="shared" si="820"/>
        <v>0</v>
      </c>
      <c r="V1688" s="399">
        <f t="shared" si="820"/>
        <v>0</v>
      </c>
      <c r="W1688" s="41"/>
      <c r="X1688" s="51"/>
      <c r="Y1688"/>
    </row>
    <row r="1689" spans="1:25" s="79" customFormat="1" ht="12.75" customHeight="1" x14ac:dyDescent="0.25">
      <c r="A1689" s="212"/>
      <c r="B1689" s="295"/>
      <c r="C1689" s="273"/>
      <c r="D1689" s="272"/>
      <c r="E1689" s="275"/>
      <c r="F1689" s="359" t="s">
        <v>335</v>
      </c>
      <c r="G1689" s="41"/>
      <c r="H1689" s="395">
        <f t="shared" ref="H1689:V1689" si="821">H831</f>
        <v>0</v>
      </c>
      <c r="I1689" s="389">
        <f t="shared" si="821"/>
        <v>0</v>
      </c>
      <c r="J1689" s="389">
        <f t="shared" si="821"/>
        <v>0</v>
      </c>
      <c r="K1689" s="390">
        <f t="shared" si="821"/>
        <v>0</v>
      </c>
      <c r="L1689" s="388">
        <f t="shared" si="821"/>
        <v>0</v>
      </c>
      <c r="M1689" s="396">
        <f t="shared" si="821"/>
        <v>0</v>
      </c>
      <c r="N1689" s="392">
        <f t="shared" si="821"/>
        <v>0</v>
      </c>
      <c r="O1689" s="392">
        <f t="shared" si="821"/>
        <v>0</v>
      </c>
      <c r="P1689" s="392">
        <f t="shared" si="821"/>
        <v>0</v>
      </c>
      <c r="Q1689" s="392">
        <f t="shared" si="821"/>
        <v>0</v>
      </c>
      <c r="R1689" s="392">
        <f t="shared" si="821"/>
        <v>0</v>
      </c>
      <c r="S1689" s="392">
        <f t="shared" si="821"/>
        <v>0</v>
      </c>
      <c r="T1689" s="392">
        <f t="shared" si="821"/>
        <v>0</v>
      </c>
      <c r="U1689" s="392">
        <f t="shared" si="821"/>
        <v>0</v>
      </c>
      <c r="V1689" s="399">
        <f t="shared" si="821"/>
        <v>0</v>
      </c>
      <c r="W1689" s="41"/>
      <c r="X1689" s="51"/>
      <c r="Y1689"/>
    </row>
    <row r="1690" spans="1:25" s="79" customFormat="1" ht="12.75" customHeight="1" x14ac:dyDescent="0.25">
      <c r="A1690" s="212"/>
      <c r="B1690" s="295"/>
      <c r="C1690" s="273"/>
      <c r="D1690" s="272" t="s">
        <v>336</v>
      </c>
      <c r="E1690" s="275"/>
      <c r="F1690" s="492"/>
      <c r="G1690" s="41"/>
      <c r="H1690" s="363">
        <f t="shared" ref="H1690:V1690" si="822">SUBTOTAL(9,H1691:H1692)</f>
        <v>0</v>
      </c>
      <c r="I1690" s="364">
        <f t="shared" si="822"/>
        <v>0</v>
      </c>
      <c r="J1690" s="364">
        <f t="shared" si="822"/>
        <v>0</v>
      </c>
      <c r="K1690" s="365">
        <f t="shared" si="822"/>
        <v>0</v>
      </c>
      <c r="L1690" s="363">
        <f t="shared" si="822"/>
        <v>0</v>
      </c>
      <c r="M1690" s="31">
        <f t="shared" si="822"/>
        <v>0</v>
      </c>
      <c r="N1690" s="364">
        <f t="shared" si="822"/>
        <v>0</v>
      </c>
      <c r="O1690" s="364">
        <f t="shared" si="822"/>
        <v>0</v>
      </c>
      <c r="P1690" s="364">
        <f t="shared" si="822"/>
        <v>0</v>
      </c>
      <c r="Q1690" s="364">
        <f t="shared" si="822"/>
        <v>0</v>
      </c>
      <c r="R1690" s="364">
        <f t="shared" si="822"/>
        <v>0</v>
      </c>
      <c r="S1690" s="364">
        <f t="shared" si="822"/>
        <v>0</v>
      </c>
      <c r="T1690" s="364">
        <f t="shared" si="822"/>
        <v>0</v>
      </c>
      <c r="U1690" s="364">
        <f t="shared" si="822"/>
        <v>0</v>
      </c>
      <c r="V1690" s="364">
        <f t="shared" si="822"/>
        <v>0</v>
      </c>
      <c r="W1690" s="41"/>
      <c r="X1690" s="51"/>
      <c r="Y1690"/>
    </row>
    <row r="1691" spans="1:25" s="79" customFormat="1" ht="12.75" customHeight="1" x14ac:dyDescent="0.25">
      <c r="A1691" s="212"/>
      <c r="B1691" s="295"/>
      <c r="C1691" s="273"/>
      <c r="D1691" s="272"/>
      <c r="E1691" s="275"/>
      <c r="F1691" s="359" t="s">
        <v>337</v>
      </c>
      <c r="G1691" s="41"/>
      <c r="H1691" s="395">
        <f t="shared" ref="H1691:V1691" si="823">H833</f>
        <v>0</v>
      </c>
      <c r="I1691" s="389">
        <f t="shared" si="823"/>
        <v>0</v>
      </c>
      <c r="J1691" s="389">
        <f t="shared" si="823"/>
        <v>0</v>
      </c>
      <c r="K1691" s="390">
        <f t="shared" si="823"/>
        <v>0</v>
      </c>
      <c r="L1691" s="388">
        <f t="shared" si="823"/>
        <v>0</v>
      </c>
      <c r="M1691" s="396">
        <f t="shared" si="823"/>
        <v>0</v>
      </c>
      <c r="N1691" s="392">
        <f t="shared" si="823"/>
        <v>0</v>
      </c>
      <c r="O1691" s="392">
        <f t="shared" si="823"/>
        <v>0</v>
      </c>
      <c r="P1691" s="392">
        <f t="shared" si="823"/>
        <v>0</v>
      </c>
      <c r="Q1691" s="392">
        <f t="shared" si="823"/>
        <v>0</v>
      </c>
      <c r="R1691" s="392">
        <f t="shared" si="823"/>
        <v>0</v>
      </c>
      <c r="S1691" s="392">
        <f t="shared" si="823"/>
        <v>0</v>
      </c>
      <c r="T1691" s="392">
        <f t="shared" si="823"/>
        <v>0</v>
      </c>
      <c r="U1691" s="392">
        <f t="shared" si="823"/>
        <v>0</v>
      </c>
      <c r="V1691" s="399">
        <f t="shared" si="823"/>
        <v>0</v>
      </c>
      <c r="W1691" s="41"/>
      <c r="X1691" s="51"/>
      <c r="Y1691"/>
    </row>
    <row r="1692" spans="1:25" s="79" customFormat="1" ht="12.75" customHeight="1" x14ac:dyDescent="0.25">
      <c r="A1692" s="212"/>
      <c r="B1692" s="295"/>
      <c r="C1692" s="273"/>
      <c r="D1692" s="272"/>
      <c r="E1692" s="275"/>
      <c r="F1692" s="359" t="s">
        <v>338</v>
      </c>
      <c r="G1692" s="41"/>
      <c r="H1692" s="395">
        <f t="shared" ref="H1692:V1692" si="824">H834</f>
        <v>0</v>
      </c>
      <c r="I1692" s="389">
        <f t="shared" si="824"/>
        <v>0</v>
      </c>
      <c r="J1692" s="389">
        <f t="shared" si="824"/>
        <v>0</v>
      </c>
      <c r="K1692" s="390">
        <f t="shared" si="824"/>
        <v>0</v>
      </c>
      <c r="L1692" s="388">
        <f t="shared" si="824"/>
        <v>0</v>
      </c>
      <c r="M1692" s="396">
        <f t="shared" si="824"/>
        <v>0</v>
      </c>
      <c r="N1692" s="392">
        <f t="shared" si="824"/>
        <v>0</v>
      </c>
      <c r="O1692" s="392">
        <f t="shared" si="824"/>
        <v>0</v>
      </c>
      <c r="P1692" s="392">
        <f t="shared" si="824"/>
        <v>0</v>
      </c>
      <c r="Q1692" s="392">
        <f t="shared" si="824"/>
        <v>0</v>
      </c>
      <c r="R1692" s="392">
        <f t="shared" si="824"/>
        <v>0</v>
      </c>
      <c r="S1692" s="392">
        <f t="shared" si="824"/>
        <v>0</v>
      </c>
      <c r="T1692" s="392">
        <f t="shared" si="824"/>
        <v>0</v>
      </c>
      <c r="U1692" s="392">
        <f t="shared" si="824"/>
        <v>0</v>
      </c>
      <c r="V1692" s="399">
        <f t="shared" si="824"/>
        <v>0</v>
      </c>
      <c r="W1692" s="41"/>
      <c r="X1692" s="51"/>
      <c r="Y1692"/>
    </row>
    <row r="1693" spans="1:25" s="79" customFormat="1" ht="12.75" customHeight="1" x14ac:dyDescent="0.25">
      <c r="A1693" s="212"/>
      <c r="B1693" s="295"/>
      <c r="C1693" s="273"/>
      <c r="D1693" s="272" t="s">
        <v>339</v>
      </c>
      <c r="E1693" s="273"/>
      <c r="F1693" s="496"/>
      <c r="G1693" s="41"/>
      <c r="H1693" s="363">
        <f t="shared" ref="H1693:V1693" si="825">SUBTOTAL(9,H1694:H1698)</f>
        <v>0</v>
      </c>
      <c r="I1693" s="364">
        <f t="shared" si="825"/>
        <v>0</v>
      </c>
      <c r="J1693" s="364">
        <f t="shared" si="825"/>
        <v>0</v>
      </c>
      <c r="K1693" s="365">
        <f t="shared" si="825"/>
        <v>0</v>
      </c>
      <c r="L1693" s="363">
        <f t="shared" si="825"/>
        <v>0</v>
      </c>
      <c r="M1693" s="31">
        <f t="shared" si="825"/>
        <v>0</v>
      </c>
      <c r="N1693" s="364">
        <f t="shared" si="825"/>
        <v>0</v>
      </c>
      <c r="O1693" s="364">
        <f t="shared" si="825"/>
        <v>0</v>
      </c>
      <c r="P1693" s="364">
        <f t="shared" si="825"/>
        <v>0</v>
      </c>
      <c r="Q1693" s="364">
        <f t="shared" si="825"/>
        <v>0</v>
      </c>
      <c r="R1693" s="364">
        <f t="shared" si="825"/>
        <v>0</v>
      </c>
      <c r="S1693" s="364">
        <f t="shared" si="825"/>
        <v>0</v>
      </c>
      <c r="T1693" s="364">
        <f t="shared" si="825"/>
        <v>0</v>
      </c>
      <c r="U1693" s="364">
        <f t="shared" si="825"/>
        <v>0</v>
      </c>
      <c r="V1693" s="364">
        <f t="shared" si="825"/>
        <v>0</v>
      </c>
      <c r="W1693" s="41"/>
      <c r="X1693" s="51"/>
      <c r="Y1693"/>
    </row>
    <row r="1694" spans="1:25" s="79" customFormat="1" ht="12.75" customHeight="1" x14ac:dyDescent="0.25">
      <c r="A1694" s="212"/>
      <c r="B1694" s="295"/>
      <c r="C1694" s="273"/>
      <c r="D1694" s="272"/>
      <c r="E1694" s="275"/>
      <c r="F1694" s="359" t="s">
        <v>340</v>
      </c>
      <c r="G1694" s="41"/>
      <c r="H1694" s="395">
        <f t="shared" ref="H1694:V1694" si="826">H836</f>
        <v>0</v>
      </c>
      <c r="I1694" s="389">
        <f t="shared" si="826"/>
        <v>0</v>
      </c>
      <c r="J1694" s="389">
        <f t="shared" si="826"/>
        <v>0</v>
      </c>
      <c r="K1694" s="390">
        <f t="shared" si="826"/>
        <v>0</v>
      </c>
      <c r="L1694" s="388">
        <f t="shared" si="826"/>
        <v>0</v>
      </c>
      <c r="M1694" s="396">
        <f t="shared" si="826"/>
        <v>0</v>
      </c>
      <c r="N1694" s="392">
        <f t="shared" si="826"/>
        <v>0</v>
      </c>
      <c r="O1694" s="392">
        <f t="shared" si="826"/>
        <v>0</v>
      </c>
      <c r="P1694" s="392">
        <f t="shared" si="826"/>
        <v>0</v>
      </c>
      <c r="Q1694" s="392">
        <f t="shared" si="826"/>
        <v>0</v>
      </c>
      <c r="R1694" s="392">
        <f t="shared" si="826"/>
        <v>0</v>
      </c>
      <c r="S1694" s="392">
        <f t="shared" si="826"/>
        <v>0</v>
      </c>
      <c r="T1694" s="392">
        <f t="shared" si="826"/>
        <v>0</v>
      </c>
      <c r="U1694" s="392">
        <f t="shared" si="826"/>
        <v>0</v>
      </c>
      <c r="V1694" s="399">
        <f t="shared" si="826"/>
        <v>0</v>
      </c>
      <c r="W1694" s="41"/>
      <c r="X1694" s="51"/>
      <c r="Y1694"/>
    </row>
    <row r="1695" spans="1:25" s="79" customFormat="1" ht="12.75" customHeight="1" x14ac:dyDescent="0.25">
      <c r="A1695" s="212"/>
      <c r="B1695" s="295"/>
      <c r="C1695" s="273"/>
      <c r="D1695" s="272"/>
      <c r="E1695" s="275"/>
      <c r="F1695" s="359" t="s">
        <v>341</v>
      </c>
      <c r="G1695" s="41"/>
      <c r="H1695" s="395">
        <f t="shared" ref="H1695:V1695" si="827">H837</f>
        <v>0</v>
      </c>
      <c r="I1695" s="389">
        <f t="shared" si="827"/>
        <v>0</v>
      </c>
      <c r="J1695" s="389">
        <f t="shared" si="827"/>
        <v>0</v>
      </c>
      <c r="K1695" s="390">
        <f t="shared" si="827"/>
        <v>0</v>
      </c>
      <c r="L1695" s="388">
        <f t="shared" si="827"/>
        <v>0</v>
      </c>
      <c r="M1695" s="396">
        <f t="shared" si="827"/>
        <v>0</v>
      </c>
      <c r="N1695" s="392">
        <f t="shared" si="827"/>
        <v>0</v>
      </c>
      <c r="O1695" s="392">
        <f t="shared" si="827"/>
        <v>0</v>
      </c>
      <c r="P1695" s="392">
        <f t="shared" si="827"/>
        <v>0</v>
      </c>
      <c r="Q1695" s="392">
        <f t="shared" si="827"/>
        <v>0</v>
      </c>
      <c r="R1695" s="392">
        <f t="shared" si="827"/>
        <v>0</v>
      </c>
      <c r="S1695" s="392">
        <f t="shared" si="827"/>
        <v>0</v>
      </c>
      <c r="T1695" s="392">
        <f t="shared" si="827"/>
        <v>0</v>
      </c>
      <c r="U1695" s="392">
        <f t="shared" si="827"/>
        <v>0</v>
      </c>
      <c r="V1695" s="399">
        <f t="shared" si="827"/>
        <v>0</v>
      </c>
      <c r="W1695" s="41"/>
      <c r="X1695" s="51"/>
      <c r="Y1695"/>
    </row>
    <row r="1696" spans="1:25" s="79" customFormat="1" ht="12.75" customHeight="1" x14ac:dyDescent="0.25">
      <c r="A1696" s="212"/>
      <c r="B1696" s="295"/>
      <c r="C1696" s="273"/>
      <c r="D1696" s="272"/>
      <c r="E1696" s="275"/>
      <c r="F1696" s="359" t="s">
        <v>342</v>
      </c>
      <c r="G1696" s="41"/>
      <c r="H1696" s="395">
        <f t="shared" ref="H1696:V1696" si="828">H838</f>
        <v>0</v>
      </c>
      <c r="I1696" s="389">
        <f t="shared" si="828"/>
        <v>0</v>
      </c>
      <c r="J1696" s="389">
        <f t="shared" si="828"/>
        <v>0</v>
      </c>
      <c r="K1696" s="390">
        <f t="shared" si="828"/>
        <v>0</v>
      </c>
      <c r="L1696" s="388">
        <f t="shared" si="828"/>
        <v>0</v>
      </c>
      <c r="M1696" s="396">
        <f t="shared" si="828"/>
        <v>0</v>
      </c>
      <c r="N1696" s="392">
        <f t="shared" si="828"/>
        <v>0</v>
      </c>
      <c r="O1696" s="392">
        <f t="shared" si="828"/>
        <v>0</v>
      </c>
      <c r="P1696" s="392">
        <f t="shared" si="828"/>
        <v>0</v>
      </c>
      <c r="Q1696" s="392">
        <f t="shared" si="828"/>
        <v>0</v>
      </c>
      <c r="R1696" s="392">
        <f t="shared" si="828"/>
        <v>0</v>
      </c>
      <c r="S1696" s="392">
        <f t="shared" si="828"/>
        <v>0</v>
      </c>
      <c r="T1696" s="392">
        <f t="shared" si="828"/>
        <v>0</v>
      </c>
      <c r="U1696" s="392">
        <f t="shared" si="828"/>
        <v>0</v>
      </c>
      <c r="V1696" s="399">
        <f t="shared" si="828"/>
        <v>0</v>
      </c>
      <c r="W1696" s="41"/>
      <c r="X1696" s="51"/>
      <c r="Y1696"/>
    </row>
    <row r="1697" spans="1:25" s="79" customFormat="1" ht="12.75" customHeight="1" x14ac:dyDescent="0.25">
      <c r="A1697" s="212"/>
      <c r="B1697" s="295"/>
      <c r="C1697" s="273"/>
      <c r="D1697" s="272"/>
      <c r="E1697" s="275"/>
      <c r="F1697" s="359" t="s">
        <v>343</v>
      </c>
      <c r="G1697" s="41"/>
      <c r="H1697" s="395">
        <f t="shared" ref="H1697:V1697" si="829">H839</f>
        <v>0</v>
      </c>
      <c r="I1697" s="389">
        <f t="shared" si="829"/>
        <v>0</v>
      </c>
      <c r="J1697" s="389">
        <f t="shared" si="829"/>
        <v>0</v>
      </c>
      <c r="K1697" s="390">
        <f t="shared" si="829"/>
        <v>0</v>
      </c>
      <c r="L1697" s="388">
        <f t="shared" si="829"/>
        <v>0</v>
      </c>
      <c r="M1697" s="396">
        <f t="shared" si="829"/>
        <v>0</v>
      </c>
      <c r="N1697" s="392">
        <f t="shared" si="829"/>
        <v>0</v>
      </c>
      <c r="O1697" s="392">
        <f t="shared" si="829"/>
        <v>0</v>
      </c>
      <c r="P1697" s="392">
        <f t="shared" si="829"/>
        <v>0</v>
      </c>
      <c r="Q1697" s="392">
        <f t="shared" si="829"/>
        <v>0</v>
      </c>
      <c r="R1697" s="392">
        <f t="shared" si="829"/>
        <v>0</v>
      </c>
      <c r="S1697" s="392">
        <f t="shared" si="829"/>
        <v>0</v>
      </c>
      <c r="T1697" s="392">
        <f t="shared" si="829"/>
        <v>0</v>
      </c>
      <c r="U1697" s="392">
        <f t="shared" si="829"/>
        <v>0</v>
      </c>
      <c r="V1697" s="399">
        <f t="shared" si="829"/>
        <v>0</v>
      </c>
      <c r="W1697" s="41"/>
      <c r="X1697" s="51"/>
      <c r="Y1697"/>
    </row>
    <row r="1698" spans="1:25" s="79" customFormat="1" ht="12.75" customHeight="1" x14ac:dyDescent="0.25">
      <c r="A1698" s="212"/>
      <c r="B1698" s="295"/>
      <c r="C1698" s="273"/>
      <c r="D1698" s="272"/>
      <c r="E1698" s="275"/>
      <c r="F1698" s="359" t="s">
        <v>344</v>
      </c>
      <c r="G1698" s="41"/>
      <c r="H1698" s="395">
        <f t="shared" ref="H1698:V1698" si="830">H840</f>
        <v>0</v>
      </c>
      <c r="I1698" s="389">
        <f t="shared" si="830"/>
        <v>0</v>
      </c>
      <c r="J1698" s="389">
        <f t="shared" si="830"/>
        <v>0</v>
      </c>
      <c r="K1698" s="390">
        <f t="shared" si="830"/>
        <v>0</v>
      </c>
      <c r="L1698" s="388">
        <f t="shared" si="830"/>
        <v>0</v>
      </c>
      <c r="M1698" s="396">
        <f t="shared" si="830"/>
        <v>0</v>
      </c>
      <c r="N1698" s="392">
        <f t="shared" si="830"/>
        <v>0</v>
      </c>
      <c r="O1698" s="392">
        <f t="shared" si="830"/>
        <v>0</v>
      </c>
      <c r="P1698" s="392">
        <f t="shared" si="830"/>
        <v>0</v>
      </c>
      <c r="Q1698" s="392">
        <f t="shared" si="830"/>
        <v>0</v>
      </c>
      <c r="R1698" s="392">
        <f t="shared" si="830"/>
        <v>0</v>
      </c>
      <c r="S1698" s="392">
        <f t="shared" si="830"/>
        <v>0</v>
      </c>
      <c r="T1698" s="392">
        <f t="shared" si="830"/>
        <v>0</v>
      </c>
      <c r="U1698" s="392">
        <f t="shared" si="830"/>
        <v>0</v>
      </c>
      <c r="V1698" s="399">
        <f t="shared" si="830"/>
        <v>0</v>
      </c>
      <c r="W1698" s="41"/>
      <c r="X1698" s="51"/>
      <c r="Y1698"/>
    </row>
    <row r="1699" spans="1:25" s="79" customFormat="1" ht="12.75" customHeight="1" x14ac:dyDescent="0.25">
      <c r="A1699" s="212"/>
      <c r="B1699" s="295"/>
      <c r="C1699" s="273"/>
      <c r="D1699" s="272" t="s">
        <v>345</v>
      </c>
      <c r="E1699" s="272"/>
      <c r="F1699" s="360"/>
      <c r="G1699" s="41"/>
      <c r="H1699" s="363">
        <f t="shared" ref="H1699:V1699" si="831">SUBTOTAL(9,H1700:H1704)</f>
        <v>0</v>
      </c>
      <c r="I1699" s="364">
        <f t="shared" si="831"/>
        <v>0</v>
      </c>
      <c r="J1699" s="364">
        <f t="shared" si="831"/>
        <v>0</v>
      </c>
      <c r="K1699" s="365">
        <f t="shared" si="831"/>
        <v>0</v>
      </c>
      <c r="L1699" s="363">
        <f t="shared" si="831"/>
        <v>0</v>
      </c>
      <c r="M1699" s="31">
        <f t="shared" si="831"/>
        <v>0</v>
      </c>
      <c r="N1699" s="364">
        <f t="shared" si="831"/>
        <v>0</v>
      </c>
      <c r="O1699" s="364">
        <f t="shared" si="831"/>
        <v>0</v>
      </c>
      <c r="P1699" s="364">
        <f t="shared" si="831"/>
        <v>0</v>
      </c>
      <c r="Q1699" s="364">
        <f t="shared" si="831"/>
        <v>0</v>
      </c>
      <c r="R1699" s="364">
        <f t="shared" si="831"/>
        <v>0</v>
      </c>
      <c r="S1699" s="364">
        <f t="shared" si="831"/>
        <v>0</v>
      </c>
      <c r="T1699" s="364">
        <f t="shared" si="831"/>
        <v>0</v>
      </c>
      <c r="U1699" s="364">
        <f t="shared" si="831"/>
        <v>0</v>
      </c>
      <c r="V1699" s="364">
        <f t="shared" si="831"/>
        <v>0</v>
      </c>
      <c r="W1699" s="41"/>
      <c r="X1699" s="51"/>
      <c r="Y1699"/>
    </row>
    <row r="1700" spans="1:25" s="79" customFormat="1" ht="12.75" customHeight="1" x14ac:dyDescent="0.25">
      <c r="A1700" s="212"/>
      <c r="B1700" s="295"/>
      <c r="C1700" s="273"/>
      <c r="D1700" s="272"/>
      <c r="E1700" s="275"/>
      <c r="F1700" s="359" t="s">
        <v>346</v>
      </c>
      <c r="G1700" s="41"/>
      <c r="H1700" s="395">
        <f t="shared" ref="H1700:V1700" si="832">H842</f>
        <v>0</v>
      </c>
      <c r="I1700" s="389">
        <f t="shared" si="832"/>
        <v>0</v>
      </c>
      <c r="J1700" s="389">
        <f t="shared" si="832"/>
        <v>0</v>
      </c>
      <c r="K1700" s="390">
        <f t="shared" si="832"/>
        <v>0</v>
      </c>
      <c r="L1700" s="388">
        <f t="shared" si="832"/>
        <v>0</v>
      </c>
      <c r="M1700" s="396">
        <f t="shared" si="832"/>
        <v>0</v>
      </c>
      <c r="N1700" s="392">
        <f t="shared" si="832"/>
        <v>0</v>
      </c>
      <c r="O1700" s="392">
        <f t="shared" si="832"/>
        <v>0</v>
      </c>
      <c r="P1700" s="392">
        <f t="shared" si="832"/>
        <v>0</v>
      </c>
      <c r="Q1700" s="392">
        <f t="shared" si="832"/>
        <v>0</v>
      </c>
      <c r="R1700" s="392">
        <f t="shared" si="832"/>
        <v>0</v>
      </c>
      <c r="S1700" s="392">
        <f t="shared" si="832"/>
        <v>0</v>
      </c>
      <c r="T1700" s="392">
        <f t="shared" si="832"/>
        <v>0</v>
      </c>
      <c r="U1700" s="392">
        <f t="shared" si="832"/>
        <v>0</v>
      </c>
      <c r="V1700" s="399">
        <f t="shared" si="832"/>
        <v>0</v>
      </c>
      <c r="W1700" s="41"/>
      <c r="X1700" s="51"/>
      <c r="Y1700"/>
    </row>
    <row r="1701" spans="1:25" s="79" customFormat="1" ht="12.75" customHeight="1" x14ac:dyDescent="0.25">
      <c r="A1701" s="212"/>
      <c r="B1701" s="295"/>
      <c r="C1701" s="273"/>
      <c r="D1701" s="272"/>
      <c r="E1701" s="275"/>
      <c r="F1701" s="359" t="s">
        <v>347</v>
      </c>
      <c r="G1701" s="41"/>
      <c r="H1701" s="395">
        <f t="shared" ref="H1701:V1701" si="833">H843</f>
        <v>0</v>
      </c>
      <c r="I1701" s="389">
        <f t="shared" si="833"/>
        <v>0</v>
      </c>
      <c r="J1701" s="389">
        <f t="shared" si="833"/>
        <v>0</v>
      </c>
      <c r="K1701" s="390">
        <f t="shared" si="833"/>
        <v>0</v>
      </c>
      <c r="L1701" s="388">
        <f t="shared" si="833"/>
        <v>0</v>
      </c>
      <c r="M1701" s="396">
        <f t="shared" si="833"/>
        <v>0</v>
      </c>
      <c r="N1701" s="392">
        <f t="shared" si="833"/>
        <v>0</v>
      </c>
      <c r="O1701" s="392">
        <f t="shared" si="833"/>
        <v>0</v>
      </c>
      <c r="P1701" s="392">
        <f t="shared" si="833"/>
        <v>0</v>
      </c>
      <c r="Q1701" s="392">
        <f t="shared" si="833"/>
        <v>0</v>
      </c>
      <c r="R1701" s="392">
        <f t="shared" si="833"/>
        <v>0</v>
      </c>
      <c r="S1701" s="392">
        <f t="shared" si="833"/>
        <v>0</v>
      </c>
      <c r="T1701" s="392">
        <f t="shared" si="833"/>
        <v>0</v>
      </c>
      <c r="U1701" s="392">
        <f t="shared" si="833"/>
        <v>0</v>
      </c>
      <c r="V1701" s="399">
        <f t="shared" si="833"/>
        <v>0</v>
      </c>
      <c r="W1701" s="41"/>
      <c r="X1701" s="51"/>
      <c r="Y1701"/>
    </row>
    <row r="1702" spans="1:25" s="79" customFormat="1" ht="12.75" customHeight="1" x14ac:dyDescent="0.25">
      <c r="A1702" s="212"/>
      <c r="B1702" s="295"/>
      <c r="C1702" s="273"/>
      <c r="D1702" s="272"/>
      <c r="E1702" s="275"/>
      <c r="F1702" s="359" t="s">
        <v>348</v>
      </c>
      <c r="G1702" s="41"/>
      <c r="H1702" s="369"/>
      <c r="I1702" s="369"/>
      <c r="J1702" s="369"/>
      <c r="K1702" s="370"/>
      <c r="L1702" s="364"/>
      <c r="M1702" s="364"/>
      <c r="N1702" s="364"/>
      <c r="O1702" s="364"/>
      <c r="P1702" s="364"/>
      <c r="Q1702" s="364"/>
      <c r="R1702" s="364"/>
      <c r="S1702" s="364"/>
      <c r="T1702" s="364"/>
      <c r="U1702" s="364"/>
      <c r="V1702" s="364"/>
      <c r="W1702" s="41"/>
      <c r="X1702" s="51"/>
      <c r="Y1702"/>
    </row>
    <row r="1703" spans="1:25" s="79" customFormat="1" ht="12.75" customHeight="1" x14ac:dyDescent="0.25">
      <c r="A1703" s="212"/>
      <c r="B1703" s="295"/>
      <c r="C1703" s="273"/>
      <c r="D1703" s="272"/>
      <c r="E1703" s="275"/>
      <c r="F1703" s="359" t="s">
        <v>349</v>
      </c>
      <c r="G1703" s="41"/>
      <c r="H1703" s="441"/>
      <c r="I1703" s="442"/>
      <c r="J1703" s="442"/>
      <c r="K1703" s="442"/>
      <c r="L1703" s="443"/>
      <c r="M1703" s="442"/>
      <c r="N1703" s="442"/>
      <c r="O1703" s="442"/>
      <c r="P1703" s="442"/>
      <c r="Q1703" s="442"/>
      <c r="R1703" s="442"/>
      <c r="S1703" s="442"/>
      <c r="T1703" s="442"/>
      <c r="U1703" s="442"/>
      <c r="V1703" s="442"/>
      <c r="W1703" s="41"/>
      <c r="X1703" s="51"/>
      <c r="Y1703"/>
    </row>
    <row r="1704" spans="1:25" s="79" customFormat="1" ht="12.75" customHeight="1" x14ac:dyDescent="0.25">
      <c r="A1704" s="212"/>
      <c r="B1704" s="295"/>
      <c r="C1704" s="273"/>
      <c r="D1704" s="272"/>
      <c r="E1704" s="275"/>
      <c r="F1704" s="359" t="s">
        <v>350</v>
      </c>
      <c r="G1704" s="41"/>
      <c r="H1704" s="395">
        <f t="shared" ref="H1704:V1704" si="834">H846</f>
        <v>0</v>
      </c>
      <c r="I1704" s="389">
        <f t="shared" si="834"/>
        <v>0</v>
      </c>
      <c r="J1704" s="389">
        <f t="shared" si="834"/>
        <v>0</v>
      </c>
      <c r="K1704" s="390">
        <f t="shared" si="834"/>
        <v>0</v>
      </c>
      <c r="L1704" s="388">
        <f t="shared" si="834"/>
        <v>0</v>
      </c>
      <c r="M1704" s="396">
        <f t="shared" si="834"/>
        <v>0</v>
      </c>
      <c r="N1704" s="392">
        <f t="shared" si="834"/>
        <v>0</v>
      </c>
      <c r="O1704" s="392">
        <f t="shared" si="834"/>
        <v>0</v>
      </c>
      <c r="P1704" s="392">
        <f t="shared" si="834"/>
        <v>0</v>
      </c>
      <c r="Q1704" s="392">
        <f t="shared" si="834"/>
        <v>0</v>
      </c>
      <c r="R1704" s="392">
        <f t="shared" si="834"/>
        <v>0</v>
      </c>
      <c r="S1704" s="392">
        <f t="shared" si="834"/>
        <v>0</v>
      </c>
      <c r="T1704" s="392">
        <f t="shared" si="834"/>
        <v>0</v>
      </c>
      <c r="U1704" s="392">
        <f t="shared" si="834"/>
        <v>0</v>
      </c>
      <c r="V1704" s="399">
        <f t="shared" si="834"/>
        <v>0</v>
      </c>
      <c r="W1704" s="41"/>
      <c r="X1704" s="51"/>
      <c r="Y1704"/>
    </row>
    <row r="1705" spans="1:25" ht="12.75" customHeight="1" outlineLevel="1" x14ac:dyDescent="0.25">
      <c r="A1705" s="212"/>
      <c r="B1705" s="465"/>
      <c r="C1705" s="273"/>
      <c r="D1705" s="272"/>
      <c r="E1705" s="275"/>
      <c r="F1705" s="273"/>
      <c r="G1705" s="41"/>
      <c r="H1705" s="368"/>
      <c r="I1705" s="369"/>
      <c r="J1705" s="369"/>
      <c r="K1705" s="370"/>
      <c r="L1705" s="364"/>
      <c r="M1705" s="364"/>
      <c r="N1705" s="364"/>
      <c r="O1705" s="364"/>
      <c r="P1705" s="364"/>
      <c r="Q1705" s="364"/>
      <c r="R1705" s="364"/>
      <c r="S1705" s="364"/>
      <c r="T1705" s="364"/>
      <c r="U1705" s="364"/>
      <c r="V1705" s="364"/>
      <c r="W1705" s="41"/>
      <c r="Y1705"/>
    </row>
    <row r="1706" spans="1:25" outlineLevel="1" x14ac:dyDescent="0.25">
      <c r="A1706" s="212"/>
      <c r="B1706" s="465"/>
      <c r="C1706" s="272" t="s">
        <v>351</v>
      </c>
      <c r="D1706" s="272"/>
      <c r="E1706" s="275"/>
      <c r="F1706" s="273"/>
      <c r="G1706" s="41">
        <f>SUBTOTAL(9,G1707:G1709)</f>
        <v>0</v>
      </c>
      <c r="H1706" s="368">
        <f t="shared" ref="H1706:W1706" si="835">SUBTOTAL(9,H1707:H1709)</f>
        <v>0</v>
      </c>
      <c r="I1706" s="369">
        <f t="shared" si="835"/>
        <v>0</v>
      </c>
      <c r="J1706" s="369">
        <f t="shared" si="835"/>
        <v>0</v>
      </c>
      <c r="K1706" s="370">
        <f t="shared" si="835"/>
        <v>0</v>
      </c>
      <c r="L1706" s="364">
        <f t="shared" si="835"/>
        <v>0</v>
      </c>
      <c r="M1706" s="364">
        <f t="shared" si="835"/>
        <v>0</v>
      </c>
      <c r="N1706" s="364">
        <f t="shared" si="835"/>
        <v>0</v>
      </c>
      <c r="O1706" s="364">
        <f t="shared" si="835"/>
        <v>0</v>
      </c>
      <c r="P1706" s="364">
        <f t="shared" si="835"/>
        <v>0</v>
      </c>
      <c r="Q1706" s="364">
        <f t="shared" si="835"/>
        <v>0</v>
      </c>
      <c r="R1706" s="364">
        <f t="shared" si="835"/>
        <v>0</v>
      </c>
      <c r="S1706" s="364">
        <f t="shared" si="835"/>
        <v>0</v>
      </c>
      <c r="T1706" s="364">
        <f t="shared" si="835"/>
        <v>0</v>
      </c>
      <c r="U1706" s="364">
        <f t="shared" si="835"/>
        <v>0</v>
      </c>
      <c r="V1706" s="364">
        <f t="shared" si="835"/>
        <v>0</v>
      </c>
      <c r="W1706" s="41">
        <f t="shared" si="835"/>
        <v>0</v>
      </c>
      <c r="Y1706"/>
    </row>
    <row r="1707" spans="1:25" outlineLevel="1" x14ac:dyDescent="0.25">
      <c r="A1707" s="212"/>
      <c r="B1707" s="465"/>
      <c r="C1707" s="273"/>
      <c r="D1707" s="272"/>
      <c r="E1707" s="275"/>
      <c r="F1707" s="359" t="s">
        <v>150</v>
      </c>
      <c r="G1707" s="426">
        <f t="shared" ref="G1707:W1707" si="836">G849</f>
        <v>0</v>
      </c>
      <c r="H1707" s="427">
        <f t="shared" si="836"/>
        <v>0</v>
      </c>
      <c r="I1707" s="428">
        <f t="shared" si="836"/>
        <v>0</v>
      </c>
      <c r="J1707" s="428">
        <f t="shared" si="836"/>
        <v>0</v>
      </c>
      <c r="K1707" s="429">
        <f t="shared" si="836"/>
        <v>0</v>
      </c>
      <c r="L1707" s="430">
        <f t="shared" si="836"/>
        <v>0</v>
      </c>
      <c r="M1707" s="431">
        <f t="shared" si="836"/>
        <v>0</v>
      </c>
      <c r="N1707" s="428">
        <f t="shared" si="836"/>
        <v>0</v>
      </c>
      <c r="O1707" s="428">
        <f t="shared" si="836"/>
        <v>0</v>
      </c>
      <c r="P1707" s="428">
        <f t="shared" si="836"/>
        <v>0</v>
      </c>
      <c r="Q1707" s="428">
        <f t="shared" si="836"/>
        <v>0</v>
      </c>
      <c r="R1707" s="428">
        <f t="shared" si="836"/>
        <v>0</v>
      </c>
      <c r="S1707" s="428">
        <f t="shared" si="836"/>
        <v>0</v>
      </c>
      <c r="T1707" s="428">
        <f t="shared" si="836"/>
        <v>0</v>
      </c>
      <c r="U1707" s="428">
        <f t="shared" si="836"/>
        <v>0</v>
      </c>
      <c r="V1707" s="432">
        <f t="shared" si="836"/>
        <v>0</v>
      </c>
      <c r="W1707" s="426">
        <f t="shared" si="836"/>
        <v>0</v>
      </c>
      <c r="Y1707"/>
    </row>
    <row r="1708" spans="1:25" outlineLevel="1" x14ac:dyDescent="0.25">
      <c r="A1708" s="212"/>
      <c r="B1708" s="465"/>
      <c r="C1708" s="273"/>
      <c r="D1708" s="272"/>
      <c r="E1708" s="275"/>
      <c r="F1708" s="359" t="s">
        <v>151</v>
      </c>
      <c r="G1708" s="426">
        <f t="shared" ref="G1708:W1708" si="837">G850</f>
        <v>0</v>
      </c>
      <c r="H1708" s="427">
        <f t="shared" si="837"/>
        <v>0</v>
      </c>
      <c r="I1708" s="428">
        <f t="shared" si="837"/>
        <v>0</v>
      </c>
      <c r="J1708" s="428">
        <f t="shared" si="837"/>
        <v>0</v>
      </c>
      <c r="K1708" s="429">
        <f t="shared" si="837"/>
        <v>0</v>
      </c>
      <c r="L1708" s="430">
        <f t="shared" si="837"/>
        <v>0</v>
      </c>
      <c r="M1708" s="431">
        <f t="shared" si="837"/>
        <v>0</v>
      </c>
      <c r="N1708" s="428">
        <f t="shared" si="837"/>
        <v>0</v>
      </c>
      <c r="O1708" s="428">
        <f t="shared" si="837"/>
        <v>0</v>
      </c>
      <c r="P1708" s="428">
        <f t="shared" si="837"/>
        <v>0</v>
      </c>
      <c r="Q1708" s="428">
        <f t="shared" si="837"/>
        <v>0</v>
      </c>
      <c r="R1708" s="428">
        <f t="shared" si="837"/>
        <v>0</v>
      </c>
      <c r="S1708" s="428">
        <f t="shared" si="837"/>
        <v>0</v>
      </c>
      <c r="T1708" s="428">
        <f t="shared" si="837"/>
        <v>0</v>
      </c>
      <c r="U1708" s="428">
        <f t="shared" si="837"/>
        <v>0</v>
      </c>
      <c r="V1708" s="432">
        <f t="shared" si="837"/>
        <v>0</v>
      </c>
      <c r="W1708" s="426">
        <f t="shared" si="837"/>
        <v>0</v>
      </c>
      <c r="Y1708"/>
    </row>
    <row r="1709" spans="1:25" outlineLevel="1" x14ac:dyDescent="0.25">
      <c r="A1709" s="212"/>
      <c r="B1709" s="465"/>
      <c r="C1709" s="273"/>
      <c r="D1709" s="272"/>
      <c r="E1709" s="275"/>
      <c r="F1709" s="359" t="s">
        <v>152</v>
      </c>
      <c r="G1709" s="426">
        <f t="shared" ref="G1709:W1709" si="838">G851</f>
        <v>0</v>
      </c>
      <c r="H1709" s="427">
        <f t="shared" si="838"/>
        <v>0</v>
      </c>
      <c r="I1709" s="428">
        <f t="shared" si="838"/>
        <v>0</v>
      </c>
      <c r="J1709" s="428">
        <f t="shared" si="838"/>
        <v>0</v>
      </c>
      <c r="K1709" s="429">
        <f t="shared" si="838"/>
        <v>0</v>
      </c>
      <c r="L1709" s="430">
        <f t="shared" si="838"/>
        <v>0</v>
      </c>
      <c r="M1709" s="431">
        <f t="shared" si="838"/>
        <v>0</v>
      </c>
      <c r="N1709" s="428">
        <f t="shared" si="838"/>
        <v>0</v>
      </c>
      <c r="O1709" s="428">
        <f t="shared" si="838"/>
        <v>0</v>
      </c>
      <c r="P1709" s="428">
        <f t="shared" si="838"/>
        <v>0</v>
      </c>
      <c r="Q1709" s="428">
        <f t="shared" si="838"/>
        <v>0</v>
      </c>
      <c r="R1709" s="428">
        <f t="shared" si="838"/>
        <v>0</v>
      </c>
      <c r="S1709" s="428">
        <f t="shared" si="838"/>
        <v>0</v>
      </c>
      <c r="T1709" s="428">
        <f t="shared" si="838"/>
        <v>0</v>
      </c>
      <c r="U1709" s="428">
        <f t="shared" si="838"/>
        <v>0</v>
      </c>
      <c r="V1709" s="432">
        <f t="shared" si="838"/>
        <v>0</v>
      </c>
      <c r="W1709" s="426">
        <f t="shared" si="838"/>
        <v>0</v>
      </c>
      <c r="Y1709"/>
    </row>
    <row r="1710" spans="1:25" outlineLevel="1" x14ac:dyDescent="0.25">
      <c r="A1710" s="212"/>
      <c r="B1710" s="465"/>
      <c r="C1710" s="273"/>
      <c r="D1710" s="272"/>
      <c r="E1710" s="275"/>
      <c r="F1710" s="492"/>
      <c r="G1710" s="41"/>
      <c r="H1710" s="368"/>
      <c r="I1710" s="369"/>
      <c r="J1710" s="369"/>
      <c r="K1710" s="525"/>
      <c r="L1710" s="514"/>
      <c r="M1710" s="364"/>
      <c r="N1710" s="364"/>
      <c r="O1710" s="364"/>
      <c r="P1710" s="364"/>
      <c r="Q1710" s="364"/>
      <c r="R1710" s="364"/>
      <c r="S1710" s="364"/>
      <c r="T1710" s="364"/>
      <c r="U1710" s="364"/>
      <c r="V1710" s="364"/>
      <c r="W1710" s="41"/>
      <c r="Y1710"/>
    </row>
    <row r="1711" spans="1:25" ht="13.8" outlineLevel="1" x14ac:dyDescent="0.25">
      <c r="A1711" s="212"/>
      <c r="B1711" s="465"/>
      <c r="C1711" s="439" t="s">
        <v>352</v>
      </c>
      <c r="D1711" s="272"/>
      <c r="E1711" s="275"/>
      <c r="F1711" s="273"/>
      <c r="G1711" s="581">
        <f>SUBTOTAL(9,G1712:G1713)</f>
        <v>0</v>
      </c>
      <c r="H1711" s="364">
        <f>SUBTOTAL(9,H1712:H1713)</f>
        <v>0</v>
      </c>
      <c r="I1711" s="364">
        <f t="shared" ref="I1711:V1711" si="839">SUBTOTAL(9,I1712:I1713)</f>
        <v>0</v>
      </c>
      <c r="J1711" s="364">
        <f t="shared" si="839"/>
        <v>0</v>
      </c>
      <c r="K1711" s="365">
        <f t="shared" si="839"/>
        <v>0</v>
      </c>
      <c r="L1711" s="363">
        <f t="shared" si="839"/>
        <v>0</v>
      </c>
      <c r="M1711" s="31">
        <f t="shared" si="839"/>
        <v>0</v>
      </c>
      <c r="N1711" s="364">
        <f t="shared" si="839"/>
        <v>0</v>
      </c>
      <c r="O1711" s="364">
        <f t="shared" si="839"/>
        <v>0</v>
      </c>
      <c r="P1711" s="364">
        <f t="shared" si="839"/>
        <v>0</v>
      </c>
      <c r="Q1711" s="364">
        <f t="shared" si="839"/>
        <v>0</v>
      </c>
      <c r="R1711" s="364">
        <f t="shared" si="839"/>
        <v>0</v>
      </c>
      <c r="S1711" s="364">
        <f t="shared" si="839"/>
        <v>0</v>
      </c>
      <c r="T1711" s="364">
        <f t="shared" si="839"/>
        <v>0</v>
      </c>
      <c r="U1711" s="364">
        <f t="shared" si="839"/>
        <v>0</v>
      </c>
      <c r="V1711" s="364">
        <f t="shared" si="839"/>
        <v>0</v>
      </c>
      <c r="W1711" s="366">
        <f t="shared" ref="W1711" si="840">SUBTOTAL(9,W1712:W1713)</f>
        <v>0</v>
      </c>
      <c r="Y1711"/>
    </row>
    <row r="1712" spans="1:25" outlineLevel="1" x14ac:dyDescent="0.25">
      <c r="A1712" s="212"/>
      <c r="B1712" s="465"/>
      <c r="C1712" s="444"/>
      <c r="D1712" s="272"/>
      <c r="E1712" s="273"/>
      <c r="F1712" s="359" t="s">
        <v>353</v>
      </c>
      <c r="G1712" s="582">
        <f t="shared" ref="G1712:G1713" si="841">G854</f>
        <v>0</v>
      </c>
      <c r="H1712" s="427">
        <f t="shared" ref="H1712:V1713" si="842">H854</f>
        <v>0</v>
      </c>
      <c r="I1712" s="427">
        <f t="shared" si="842"/>
        <v>0</v>
      </c>
      <c r="J1712" s="427">
        <f t="shared" si="842"/>
        <v>0</v>
      </c>
      <c r="K1712" s="427">
        <f t="shared" si="842"/>
        <v>0</v>
      </c>
      <c r="L1712" s="427">
        <f t="shared" si="842"/>
        <v>0</v>
      </c>
      <c r="M1712" s="427">
        <f t="shared" si="842"/>
        <v>0</v>
      </c>
      <c r="N1712" s="427">
        <f t="shared" si="842"/>
        <v>0</v>
      </c>
      <c r="O1712" s="427">
        <f t="shared" si="842"/>
        <v>0</v>
      </c>
      <c r="P1712" s="427">
        <f t="shared" si="842"/>
        <v>0</v>
      </c>
      <c r="Q1712" s="427">
        <f t="shared" si="842"/>
        <v>0</v>
      </c>
      <c r="R1712" s="427">
        <f t="shared" si="842"/>
        <v>0</v>
      </c>
      <c r="S1712" s="427">
        <f t="shared" si="842"/>
        <v>0</v>
      </c>
      <c r="T1712" s="427">
        <f t="shared" si="842"/>
        <v>0</v>
      </c>
      <c r="U1712" s="427">
        <f t="shared" si="842"/>
        <v>0</v>
      </c>
      <c r="V1712" s="584">
        <f t="shared" si="842"/>
        <v>0</v>
      </c>
      <c r="W1712" s="426">
        <f t="shared" ref="W1712" si="843">W854</f>
        <v>0</v>
      </c>
      <c r="Y1712"/>
    </row>
    <row r="1713" spans="1:25" outlineLevel="1" x14ac:dyDescent="0.25">
      <c r="A1713" s="212"/>
      <c r="B1713" s="465"/>
      <c r="C1713" s="444"/>
      <c r="D1713" s="272"/>
      <c r="E1713" s="273"/>
      <c r="F1713" s="359" t="s">
        <v>354</v>
      </c>
      <c r="G1713" s="582">
        <f t="shared" si="841"/>
        <v>0</v>
      </c>
      <c r="H1713" s="427">
        <f t="shared" si="842"/>
        <v>0</v>
      </c>
      <c r="I1713" s="427">
        <f t="shared" si="842"/>
        <v>0</v>
      </c>
      <c r="J1713" s="427">
        <f t="shared" si="842"/>
        <v>0</v>
      </c>
      <c r="K1713" s="427">
        <f t="shared" si="842"/>
        <v>0</v>
      </c>
      <c r="L1713" s="427">
        <f t="shared" si="842"/>
        <v>0</v>
      </c>
      <c r="M1713" s="427">
        <f t="shared" si="842"/>
        <v>0</v>
      </c>
      <c r="N1713" s="427">
        <f t="shared" si="842"/>
        <v>0</v>
      </c>
      <c r="O1713" s="427">
        <f t="shared" si="842"/>
        <v>0</v>
      </c>
      <c r="P1713" s="427">
        <f t="shared" si="842"/>
        <v>0</v>
      </c>
      <c r="Q1713" s="427">
        <f t="shared" si="842"/>
        <v>0</v>
      </c>
      <c r="R1713" s="427">
        <f t="shared" si="842"/>
        <v>0</v>
      </c>
      <c r="S1713" s="427">
        <f t="shared" si="842"/>
        <v>0</v>
      </c>
      <c r="T1713" s="427">
        <f t="shared" si="842"/>
        <v>0</v>
      </c>
      <c r="U1713" s="427">
        <f t="shared" si="842"/>
        <v>0</v>
      </c>
      <c r="V1713" s="584">
        <f t="shared" si="842"/>
        <v>0</v>
      </c>
      <c r="W1713" s="426">
        <f t="shared" ref="W1713" si="844">W855</f>
        <v>0</v>
      </c>
      <c r="Y1713"/>
    </row>
    <row r="1714" spans="1:25" s="79" customFormat="1" ht="12.75" customHeight="1" thickBot="1" x14ac:dyDescent="0.3">
      <c r="A1714" s="212"/>
      <c r="B1714" s="502"/>
      <c r="C1714" s="503"/>
      <c r="D1714" s="445"/>
      <c r="E1714" s="505"/>
      <c r="F1714" s="503"/>
      <c r="G1714" s="463"/>
      <c r="H1714" s="498"/>
      <c r="I1714" s="498"/>
      <c r="J1714" s="498"/>
      <c r="K1714" s="499"/>
      <c r="L1714" s="500"/>
      <c r="M1714" s="253"/>
      <c r="N1714" s="498"/>
      <c r="O1714" s="498"/>
      <c r="P1714" s="498"/>
      <c r="Q1714" s="498"/>
      <c r="R1714" s="498"/>
      <c r="S1714" s="498"/>
      <c r="T1714" s="498"/>
      <c r="U1714" s="498"/>
      <c r="V1714" s="498"/>
      <c r="W1714" s="463"/>
      <c r="X1714" s="51"/>
      <c r="Y1714"/>
    </row>
    <row r="1715" spans="1:25" ht="13.8" thickBot="1" x14ac:dyDescent="0.3">
      <c r="A1715" s="212"/>
      <c r="C1715" s="51"/>
      <c r="D1715" s="51"/>
      <c r="G1715" s="78"/>
      <c r="H1715" s="120"/>
      <c r="I1715" s="120"/>
      <c r="J1715" s="120"/>
      <c r="K1715" s="120"/>
      <c r="L1715" s="78"/>
      <c r="M1715" s="78"/>
      <c r="N1715" s="78"/>
      <c r="O1715" s="78"/>
      <c r="P1715" s="78"/>
      <c r="Q1715" s="78"/>
      <c r="R1715" s="78"/>
      <c r="S1715" s="78"/>
      <c r="T1715" s="78"/>
      <c r="U1715" s="78"/>
      <c r="V1715" s="78"/>
      <c r="W1715" s="78"/>
      <c r="Y1715"/>
    </row>
    <row r="1716" spans="1:25" ht="15.6" x14ac:dyDescent="0.25">
      <c r="A1716" s="212"/>
      <c r="B1716" s="296" t="s">
        <v>363</v>
      </c>
      <c r="C1716" s="526"/>
      <c r="D1716" s="526"/>
      <c r="E1716" s="527"/>
      <c r="F1716" s="527"/>
      <c r="G1716" s="528"/>
      <c r="H1716" s="121">
        <f t="shared" ref="H1716:W1716" si="845">SUM(SUBTOTAL(9,H867:H873),SUBTOTAL(9,H877:H884,H893,H906:H910,H913:H917,H929,H932),H955:H956,H967:H968,SUBTOTAL(9,H1435:H1442,H1451,H1464:H1468,H1471:H1475,H1487,H1490),SUBTOTAL(9,H1513:H1520,H1529,H1542:H1546,H1549:H1553,H1565,H1568),SUBTOTAL(9,H1591:H1598,H1607,H1620:H1624,H1627:H1631,H1643,H1646))</f>
        <v>0</v>
      </c>
      <c r="I1716" s="122">
        <f t="shared" si="845"/>
        <v>0</v>
      </c>
      <c r="J1716" s="122">
        <f t="shared" si="845"/>
        <v>0</v>
      </c>
      <c r="K1716" s="123">
        <f t="shared" si="845"/>
        <v>0</v>
      </c>
      <c r="L1716" s="124">
        <f t="shared" si="845"/>
        <v>0</v>
      </c>
      <c r="M1716" s="125">
        <f t="shared" si="845"/>
        <v>0</v>
      </c>
      <c r="N1716" s="125">
        <f t="shared" si="845"/>
        <v>0</v>
      </c>
      <c r="O1716" s="125">
        <f t="shared" si="845"/>
        <v>0</v>
      </c>
      <c r="P1716" s="125">
        <f t="shared" si="845"/>
        <v>0</v>
      </c>
      <c r="Q1716" s="125">
        <f t="shared" si="845"/>
        <v>0</v>
      </c>
      <c r="R1716" s="125">
        <f t="shared" si="845"/>
        <v>0</v>
      </c>
      <c r="S1716" s="125">
        <f t="shared" si="845"/>
        <v>0</v>
      </c>
      <c r="T1716" s="125">
        <f t="shared" si="845"/>
        <v>0</v>
      </c>
      <c r="U1716" s="125">
        <f t="shared" si="845"/>
        <v>0</v>
      </c>
      <c r="V1716" s="126">
        <f t="shared" si="845"/>
        <v>0</v>
      </c>
      <c r="W1716" s="127">
        <f t="shared" si="845"/>
        <v>0</v>
      </c>
      <c r="Y1716"/>
    </row>
    <row r="1717" spans="1:25" ht="15.6" x14ac:dyDescent="0.25">
      <c r="A1717" s="212"/>
      <c r="B1717" s="297" t="s">
        <v>364</v>
      </c>
      <c r="C1717" s="491"/>
      <c r="D1717" s="491"/>
      <c r="E1717" s="491"/>
      <c r="F1717" s="491"/>
      <c r="G1717" s="39"/>
      <c r="H1717" s="129">
        <f t="shared" ref="H1717:W1717" si="846">SUM(H1091,H1429,H1378,H1672)-H1716</f>
        <v>0</v>
      </c>
      <c r="I1717" s="129">
        <f t="shared" si="846"/>
        <v>0</v>
      </c>
      <c r="J1717" s="129">
        <f t="shared" si="846"/>
        <v>0</v>
      </c>
      <c r="K1717" s="130">
        <f t="shared" si="846"/>
        <v>0</v>
      </c>
      <c r="L1717" s="131">
        <f t="shared" si="846"/>
        <v>0</v>
      </c>
      <c r="M1717" s="132">
        <f t="shared" si="846"/>
        <v>0</v>
      </c>
      <c r="N1717" s="132">
        <f t="shared" si="846"/>
        <v>0</v>
      </c>
      <c r="O1717" s="132">
        <f t="shared" si="846"/>
        <v>0</v>
      </c>
      <c r="P1717" s="132">
        <f t="shared" si="846"/>
        <v>0</v>
      </c>
      <c r="Q1717" s="132">
        <f t="shared" si="846"/>
        <v>0</v>
      </c>
      <c r="R1717" s="132">
        <f t="shared" si="846"/>
        <v>0</v>
      </c>
      <c r="S1717" s="132">
        <f t="shared" si="846"/>
        <v>0</v>
      </c>
      <c r="T1717" s="132">
        <f t="shared" si="846"/>
        <v>0</v>
      </c>
      <c r="U1717" s="132">
        <f t="shared" si="846"/>
        <v>0</v>
      </c>
      <c r="V1717" s="133">
        <f t="shared" si="846"/>
        <v>0</v>
      </c>
      <c r="W1717" s="134">
        <f t="shared" si="846"/>
        <v>0</v>
      </c>
      <c r="Y1717"/>
    </row>
    <row r="1718" spans="1:25" ht="15.6" x14ac:dyDescent="0.25">
      <c r="A1718" s="212"/>
      <c r="B1718" s="297" t="s">
        <v>365</v>
      </c>
      <c r="C1718" s="491"/>
      <c r="D1718" s="491"/>
      <c r="E1718" s="491"/>
      <c r="F1718" s="491"/>
      <c r="G1718" s="39"/>
      <c r="H1718" s="128">
        <f t="shared" ref="H1718:W1718" si="847">SUM(H1716:H1717)</f>
        <v>0</v>
      </c>
      <c r="I1718" s="129">
        <f t="shared" si="847"/>
        <v>0</v>
      </c>
      <c r="J1718" s="129">
        <f t="shared" si="847"/>
        <v>0</v>
      </c>
      <c r="K1718" s="130">
        <f t="shared" si="847"/>
        <v>0</v>
      </c>
      <c r="L1718" s="131">
        <f t="shared" si="847"/>
        <v>0</v>
      </c>
      <c r="M1718" s="132">
        <f t="shared" si="847"/>
        <v>0</v>
      </c>
      <c r="N1718" s="132">
        <f t="shared" si="847"/>
        <v>0</v>
      </c>
      <c r="O1718" s="132">
        <f t="shared" si="847"/>
        <v>0</v>
      </c>
      <c r="P1718" s="132">
        <f t="shared" si="847"/>
        <v>0</v>
      </c>
      <c r="Q1718" s="132">
        <f t="shared" si="847"/>
        <v>0</v>
      </c>
      <c r="R1718" s="132">
        <f t="shared" si="847"/>
        <v>0</v>
      </c>
      <c r="S1718" s="132">
        <f t="shared" si="847"/>
        <v>0</v>
      </c>
      <c r="T1718" s="132">
        <f t="shared" si="847"/>
        <v>0</v>
      </c>
      <c r="U1718" s="132">
        <f t="shared" si="847"/>
        <v>0</v>
      </c>
      <c r="V1718" s="133">
        <f t="shared" si="847"/>
        <v>0</v>
      </c>
      <c r="W1718" s="134">
        <f t="shared" si="847"/>
        <v>0</v>
      </c>
      <c r="Y1718"/>
    </row>
    <row r="1719" spans="1:25" x14ac:dyDescent="0.25">
      <c r="A1719" s="215"/>
      <c r="B1719" s="295"/>
      <c r="C1719" s="273"/>
      <c r="D1719" s="273"/>
      <c r="E1719" s="273"/>
      <c r="F1719" s="529"/>
      <c r="G1719" s="530"/>
      <c r="H1719" s="531"/>
      <c r="I1719" s="532"/>
      <c r="J1719" s="532"/>
      <c r="K1719" s="533"/>
      <c r="L1719" s="532"/>
      <c r="M1719" s="532"/>
      <c r="N1719" s="532"/>
      <c r="O1719" s="532"/>
      <c r="P1719" s="532"/>
      <c r="Q1719" s="532"/>
      <c r="R1719" s="532"/>
      <c r="S1719" s="532"/>
      <c r="T1719" s="532"/>
      <c r="U1719" s="532"/>
      <c r="V1719" s="534"/>
      <c r="W1719" s="535"/>
      <c r="Y1719"/>
    </row>
    <row r="1720" spans="1:25" ht="16.2" thickBot="1" x14ac:dyDescent="0.35">
      <c r="A1720" s="212"/>
      <c r="B1720" s="298" t="s">
        <v>366</v>
      </c>
      <c r="C1720" s="536"/>
      <c r="D1720" s="536"/>
      <c r="E1720" s="536"/>
      <c r="F1720" s="536"/>
      <c r="G1720" s="537"/>
      <c r="H1720" s="135">
        <f>SUM($H1718:H1718)</f>
        <v>0</v>
      </c>
      <c r="I1720" s="136">
        <f>SUM($H1718:I1718)</f>
        <v>0</v>
      </c>
      <c r="J1720" s="136">
        <f>SUM($H1718:J1718)</f>
        <v>0</v>
      </c>
      <c r="K1720" s="137">
        <f>SUM($H1718:K1718)</f>
        <v>0</v>
      </c>
      <c r="L1720" s="138">
        <f>SUM($H1718:L1718)</f>
        <v>0</v>
      </c>
      <c r="M1720" s="139">
        <f>SUM($H1718:M1718)</f>
        <v>0</v>
      </c>
      <c r="N1720" s="139">
        <f>SUM($H1718:N1718)</f>
        <v>0</v>
      </c>
      <c r="O1720" s="139">
        <f>SUM($H1718:O1718)</f>
        <v>0</v>
      </c>
      <c r="P1720" s="139">
        <f>SUM($H1718:P1718)</f>
        <v>0</v>
      </c>
      <c r="Q1720" s="139">
        <f>SUM($H1718:Q1718)</f>
        <v>0</v>
      </c>
      <c r="R1720" s="139">
        <f>SUM($H1718:R1718)</f>
        <v>0</v>
      </c>
      <c r="S1720" s="139">
        <f>SUM($H1718:S1718)</f>
        <v>0</v>
      </c>
      <c r="T1720" s="139">
        <f>SUM($H1718:T1718)</f>
        <v>0</v>
      </c>
      <c r="U1720" s="139">
        <f>SUM($H1718:U1718)</f>
        <v>0</v>
      </c>
      <c r="V1720" s="140">
        <f>SUM($H1718:V1718)</f>
        <v>0</v>
      </c>
      <c r="W1720" s="59">
        <f>SUM($G1718:W1718)</f>
        <v>0</v>
      </c>
      <c r="Y1720"/>
    </row>
  </sheetData>
  <dataConsolidate/>
  <conditionalFormatting sqref="H1156:V1156">
    <cfRule type="cellIs" dxfId="3" priority="1" stopIfTrue="1" operator="lessThan">
      <formula>0</formula>
    </cfRule>
    <cfRule type="cellIs" dxfId="2" priority="2" stopIfTrue="1" operator="notEqual">
      <formula>IF(ISNUMBER(H1156),H1156,"")</formula>
    </cfRule>
  </conditionalFormatting>
  <conditionalFormatting sqref="H298:W298">
    <cfRule type="cellIs" dxfId="1" priority="3" stopIfTrue="1" operator="lessThan">
      <formula>0</formula>
    </cfRule>
    <cfRule type="cellIs" dxfId="0" priority="4" stopIfTrue="1" operator="notEqual">
      <formula>IF(ISNUMBER(H298),H298,"")</formula>
    </cfRule>
  </conditionalFormatting>
  <dataValidations count="1">
    <dataValidation type="custom" allowBlank="1" showInputMessage="1" showErrorMessage="1" sqref="H1712:W1713 G854:W855" xr:uid="{A3D8E378-E30B-4386-8717-F8C5DBA4B8F5}">
      <formula1>OR(G854&gt;0,G854=0)</formula1>
    </dataValidation>
  </dataValidations>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Header>&amp;R&amp;"Calibri"&amp;10&amp;K000000 Unclassified / Non classifié&amp;1#_x000D_</oddHeader>
  </headerFooter>
  <rowBreaks count="7" manualBreakCount="7">
    <brk id="961" min="1" max="22" man="1"/>
    <brk id="1064" min="1" max="22" man="1"/>
    <brk id="1172" min="1" max="22" man="1"/>
    <brk id="1269" min="1" max="22" man="1"/>
    <brk id="1373" min="1" max="22" man="1"/>
    <brk id="1520" min="1" max="22" man="1"/>
    <brk id="1611" min="1" max="22" man="1"/>
  </rowBreaks>
  <drawing r:id="rId2"/>
  <legacyDrawing r:id="rId3"/>
  <oleObjects>
    <mc:AlternateContent xmlns:mc="http://schemas.openxmlformats.org/markup-compatibility/2006">
      <mc:Choice Requires="x14">
        <oleObject progId="MSPhotoEd.3" shapeId="11265" r:id="rId4">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65" r:id="rId4"/>
      </mc:Fallback>
    </mc:AlternateContent>
    <mc:AlternateContent xmlns:mc="http://schemas.openxmlformats.org/markup-compatibility/2006">
      <mc:Choice Requires="x14">
        <oleObject progId="MSPhotoEd.3" shapeId="11266" r:id="rId6">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66" r:id="rId6"/>
      </mc:Fallback>
    </mc:AlternateContent>
    <mc:AlternateContent xmlns:mc="http://schemas.openxmlformats.org/markup-compatibility/2006">
      <mc:Choice Requires="x14">
        <oleObject progId="MSPhotoEd.3" shapeId="11267" r:id="rId7">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67" r:id="rId7"/>
      </mc:Fallback>
    </mc:AlternateContent>
    <mc:AlternateContent xmlns:mc="http://schemas.openxmlformats.org/markup-compatibility/2006">
      <mc:Choice Requires="x14">
        <oleObject progId="MSPhotoEd.3" shapeId="11268" r:id="rId8">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68" r:id="rId8"/>
      </mc:Fallback>
    </mc:AlternateContent>
    <mc:AlternateContent xmlns:mc="http://schemas.openxmlformats.org/markup-compatibility/2006">
      <mc:Choice Requires="x14">
        <oleObject progId="MSPhotoEd.3" shapeId="11269" r:id="rId9">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69" r:id="rId9"/>
      </mc:Fallback>
    </mc:AlternateContent>
    <mc:AlternateContent xmlns:mc="http://schemas.openxmlformats.org/markup-compatibility/2006">
      <mc:Choice Requires="x14">
        <oleObject progId="MSPhotoEd.3" shapeId="11270" r:id="rId10">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70" r:id="rId10"/>
      </mc:Fallback>
    </mc:AlternateContent>
    <mc:AlternateContent xmlns:mc="http://schemas.openxmlformats.org/markup-compatibility/2006">
      <mc:Choice Requires="x14">
        <oleObject progId="MSPhotoEd.3" shapeId="11271" r:id="rId11">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71" r:id="rId11"/>
      </mc:Fallback>
    </mc:AlternateContent>
    <mc:AlternateContent xmlns:mc="http://schemas.openxmlformats.org/markup-compatibility/2006">
      <mc:Choice Requires="x14">
        <oleObject progId="MSPhotoEd.3" shapeId="11272" r:id="rId12">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72" r:id="rId12"/>
      </mc:Fallback>
    </mc:AlternateContent>
    <mc:AlternateContent xmlns:mc="http://schemas.openxmlformats.org/markup-compatibility/2006">
      <mc:Choice Requires="x14">
        <oleObject progId="MSPhotoEd.3" shapeId="11273" r:id="rId13">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73" r:id="rId13"/>
      </mc:Fallback>
    </mc:AlternateContent>
    <mc:AlternateContent xmlns:mc="http://schemas.openxmlformats.org/markup-compatibility/2006">
      <mc:Choice Requires="x14">
        <oleObject progId="MSPhotoEd.3" shapeId="11274" r:id="rId14">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74" r:id="rId14"/>
      </mc:Fallback>
    </mc:AlternateContent>
    <mc:AlternateContent xmlns:mc="http://schemas.openxmlformats.org/markup-compatibility/2006">
      <mc:Choice Requires="x14">
        <oleObject progId="MSPhotoEd.3" shapeId="11275" r:id="rId15">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75" r:id="rId15"/>
      </mc:Fallback>
    </mc:AlternateContent>
    <mc:AlternateContent xmlns:mc="http://schemas.openxmlformats.org/markup-compatibility/2006">
      <mc:Choice Requires="x14">
        <oleObject progId="MSPhotoEd.3" shapeId="11276" r:id="rId16">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76" r:id="rId16"/>
      </mc:Fallback>
    </mc:AlternateContent>
    <mc:AlternateContent xmlns:mc="http://schemas.openxmlformats.org/markup-compatibility/2006">
      <mc:Choice Requires="x14">
        <oleObject progId="MSPhotoEd.3" shapeId="11277" r:id="rId17">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77" r:id="rId17"/>
      </mc:Fallback>
    </mc:AlternateContent>
    <mc:AlternateContent xmlns:mc="http://schemas.openxmlformats.org/markup-compatibility/2006">
      <mc:Choice Requires="x14">
        <oleObject progId="MSPhotoEd.3" shapeId="11278" r:id="rId18">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78" r:id="rId18"/>
      </mc:Fallback>
    </mc:AlternateContent>
    <mc:AlternateContent xmlns:mc="http://schemas.openxmlformats.org/markup-compatibility/2006">
      <mc:Choice Requires="x14">
        <oleObject progId="MSPhotoEd.3" shapeId="11279" r:id="rId19">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79" r:id="rId19"/>
      </mc:Fallback>
    </mc:AlternateContent>
    <mc:AlternateContent xmlns:mc="http://schemas.openxmlformats.org/markup-compatibility/2006">
      <mc:Choice Requires="x14">
        <oleObject progId="MSPhotoEd.3" shapeId="11280" r:id="rId20">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80" r:id="rId20"/>
      </mc:Fallback>
    </mc:AlternateContent>
    <mc:AlternateContent xmlns:mc="http://schemas.openxmlformats.org/markup-compatibility/2006">
      <mc:Choice Requires="x14">
        <oleObject progId="MSPhotoEd.3" shapeId="11281" r:id="rId21">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81" r:id="rId21"/>
      </mc:Fallback>
    </mc:AlternateContent>
    <mc:AlternateContent xmlns:mc="http://schemas.openxmlformats.org/markup-compatibility/2006">
      <mc:Choice Requires="x14">
        <oleObject progId="MSPhotoEd.3" shapeId="11282" r:id="rId22">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82" r:id="rId22"/>
      </mc:Fallback>
    </mc:AlternateContent>
    <mc:AlternateContent xmlns:mc="http://schemas.openxmlformats.org/markup-compatibility/2006">
      <mc:Choice Requires="x14">
        <oleObject progId="MSPhotoEd.3" shapeId="11283" r:id="rId23">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83" r:id="rId23"/>
      </mc:Fallback>
    </mc:AlternateContent>
    <mc:AlternateContent xmlns:mc="http://schemas.openxmlformats.org/markup-compatibility/2006">
      <mc:Choice Requires="x14">
        <oleObject progId="MSPhotoEd.3" shapeId="11284" r:id="rId24">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84" r:id="rId24"/>
      </mc:Fallback>
    </mc:AlternateContent>
    <mc:AlternateContent xmlns:mc="http://schemas.openxmlformats.org/markup-compatibility/2006">
      <mc:Choice Requires="x14">
        <oleObject progId="MSPhotoEd.3" shapeId="11285" r:id="rId25">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85" r:id="rId25"/>
      </mc:Fallback>
    </mc:AlternateContent>
    <mc:AlternateContent xmlns:mc="http://schemas.openxmlformats.org/markup-compatibility/2006">
      <mc:Choice Requires="x14">
        <oleObject progId="MSPhotoEd.3" shapeId="11286" r:id="rId26">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86" r:id="rId26"/>
      </mc:Fallback>
    </mc:AlternateContent>
    <mc:AlternateContent xmlns:mc="http://schemas.openxmlformats.org/markup-compatibility/2006">
      <mc:Choice Requires="x14">
        <oleObject progId="MSPhotoEd.3" shapeId="11287" r:id="rId27">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87" r:id="rId27"/>
      </mc:Fallback>
    </mc:AlternateContent>
    <mc:AlternateContent xmlns:mc="http://schemas.openxmlformats.org/markup-compatibility/2006">
      <mc:Choice Requires="x14">
        <oleObject progId="MSPhotoEd.3" shapeId="11288" r:id="rId28">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88" r:id="rId28"/>
      </mc:Fallback>
    </mc:AlternateContent>
    <mc:AlternateContent xmlns:mc="http://schemas.openxmlformats.org/markup-compatibility/2006">
      <mc:Choice Requires="x14">
        <oleObject progId="MSPhotoEd.3" shapeId="11289" r:id="rId29">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89" r:id="rId29"/>
      </mc:Fallback>
    </mc:AlternateContent>
    <mc:AlternateContent xmlns:mc="http://schemas.openxmlformats.org/markup-compatibility/2006">
      <mc:Choice Requires="x14">
        <oleObject progId="MSPhotoEd.3" shapeId="11290" r:id="rId30">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90" r:id="rId30"/>
      </mc:Fallback>
    </mc:AlternateContent>
    <mc:AlternateContent xmlns:mc="http://schemas.openxmlformats.org/markup-compatibility/2006">
      <mc:Choice Requires="x14">
        <oleObject progId="MSPhotoEd.3" shapeId="11291" r:id="rId31">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91" r:id="rId31"/>
      </mc:Fallback>
    </mc:AlternateContent>
    <mc:AlternateContent xmlns:mc="http://schemas.openxmlformats.org/markup-compatibility/2006">
      <mc:Choice Requires="x14">
        <oleObject progId="MSPhotoEd.3" shapeId="11292" r:id="rId32">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92" r:id="rId32"/>
      </mc:Fallback>
    </mc:AlternateContent>
    <mc:AlternateContent xmlns:mc="http://schemas.openxmlformats.org/markup-compatibility/2006">
      <mc:Choice Requires="x14">
        <oleObject progId="MSPhotoEd.3" shapeId="11293" r:id="rId33">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93" r:id="rId33"/>
      </mc:Fallback>
    </mc:AlternateContent>
    <mc:AlternateContent xmlns:mc="http://schemas.openxmlformats.org/markup-compatibility/2006">
      <mc:Choice Requires="x14">
        <oleObject progId="MSPhotoEd.3" shapeId="11294" r:id="rId34">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94" r:id="rId34"/>
      </mc:Fallback>
    </mc:AlternateContent>
    <mc:AlternateContent xmlns:mc="http://schemas.openxmlformats.org/markup-compatibility/2006">
      <mc:Choice Requires="x14">
        <oleObject progId="MSPhotoEd.3" shapeId="11295" r:id="rId35">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95" r:id="rId35"/>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pageSetUpPr autoPageBreaks="0"/>
  </sheetPr>
  <dimension ref="B3:AO164"/>
  <sheetViews>
    <sheetView topLeftCell="G68" zoomScaleNormal="100" workbookViewId="0">
      <selection activeCell="R89" sqref="R89"/>
    </sheetView>
  </sheetViews>
  <sheetFormatPr defaultColWidth="9.21875" defaultRowHeight="13.2" x14ac:dyDescent="0.25"/>
  <cols>
    <col min="1" max="1" width="1.77734375" customWidth="1"/>
    <col min="2" max="2" width="2.77734375" customWidth="1"/>
    <col min="3" max="3" width="3.21875" customWidth="1"/>
    <col min="4" max="4" width="2.77734375" customWidth="1"/>
    <col min="5" max="5" width="3.44140625" customWidth="1"/>
    <col min="6" max="6" width="76" bestFit="1" customWidth="1"/>
    <col min="7" max="10" width="8.77734375" style="198" customWidth="1"/>
    <col min="11" max="11" width="4" style="142" customWidth="1"/>
    <col min="12" max="12" width="3.5546875" style="142" customWidth="1"/>
    <col min="13" max="13" width="2.77734375" customWidth="1"/>
    <col min="14" max="14" width="4.21875" customWidth="1"/>
    <col min="15" max="15" width="3.21875" customWidth="1"/>
    <col min="16" max="16" width="3.44140625" customWidth="1"/>
    <col min="17" max="17" width="3.21875" customWidth="1"/>
    <col min="18" max="18" width="110.44140625" bestFit="1" customWidth="1"/>
    <col min="19" max="19" width="12.44140625" style="143" customWidth="1"/>
    <col min="20" max="21" width="11.21875" style="143" customWidth="1"/>
    <col min="22" max="22" width="3.44140625" style="143" customWidth="1"/>
    <col min="23" max="23" width="3" style="143" customWidth="1"/>
    <col min="24" max="24" width="2.77734375" customWidth="1"/>
    <col min="25" max="25" width="4.21875" customWidth="1"/>
    <col min="26" max="26" width="3.21875" customWidth="1"/>
    <col min="27" max="27" width="3.44140625" customWidth="1"/>
    <col min="28" max="28" width="3.21875" customWidth="1"/>
    <col min="29" max="29" width="105.5546875" bestFit="1" customWidth="1"/>
    <col min="30" max="30" width="26.5546875" style="143" customWidth="1"/>
    <col min="31" max="31" width="21.77734375" style="143" customWidth="1"/>
    <col min="32" max="32" width="3.44140625" style="143" customWidth="1"/>
    <col min="33" max="33" width="3" style="143" customWidth="1"/>
    <col min="34" max="34" width="2.5546875" customWidth="1"/>
    <col min="35" max="35" width="3" customWidth="1"/>
    <col min="36" max="36" width="50.77734375" bestFit="1" customWidth="1"/>
    <col min="37" max="37" width="7.77734375" bestFit="1" customWidth="1"/>
    <col min="38" max="40" width="8.21875" bestFit="1" customWidth="1"/>
    <col min="41" max="41" width="2.5546875" customWidth="1"/>
  </cols>
  <sheetData>
    <row r="3" spans="2:41" ht="13.8" thickBot="1" x14ac:dyDescent="0.3"/>
    <row r="4" spans="2:41" s="144" customFormat="1" ht="21" x14ac:dyDescent="0.4">
      <c r="B4" s="285" t="s">
        <v>385</v>
      </c>
      <c r="C4" s="145"/>
      <c r="D4" s="145"/>
      <c r="E4" s="145"/>
      <c r="F4" s="146"/>
      <c r="G4" s="199"/>
      <c r="H4" s="199"/>
      <c r="I4" s="199"/>
      <c r="J4" s="199"/>
      <c r="K4" s="147"/>
      <c r="L4" s="148"/>
      <c r="M4" s="149" t="s">
        <v>386</v>
      </c>
      <c r="N4" s="150"/>
      <c r="O4" s="150"/>
      <c r="P4" s="150"/>
      <c r="Q4" s="150"/>
      <c r="R4" s="150"/>
      <c r="S4" s="151"/>
      <c r="T4" s="151"/>
      <c r="U4" s="151"/>
      <c r="V4" s="152"/>
      <c r="W4" s="153"/>
      <c r="X4" s="149" t="s">
        <v>387</v>
      </c>
      <c r="Y4" s="150"/>
      <c r="Z4" s="150"/>
      <c r="AA4" s="150"/>
      <c r="AB4" s="150"/>
      <c r="AC4" s="150"/>
      <c r="AD4" s="151"/>
      <c r="AE4" s="151"/>
      <c r="AF4" s="152"/>
      <c r="AG4" s="153"/>
      <c r="AH4" s="149" t="s">
        <v>388</v>
      </c>
      <c r="AI4" s="150"/>
      <c r="AJ4" s="150"/>
      <c r="AK4" s="150"/>
      <c r="AL4" s="150"/>
      <c r="AM4" s="150"/>
      <c r="AN4" s="150"/>
      <c r="AO4" s="154"/>
    </row>
    <row r="5" spans="2:41" x14ac:dyDescent="0.25">
      <c r="B5" s="24"/>
      <c r="C5" s="2"/>
      <c r="D5" s="2"/>
      <c r="E5" s="2"/>
      <c r="F5" s="155"/>
      <c r="G5" s="200"/>
      <c r="H5" s="200"/>
      <c r="I5" s="200"/>
      <c r="J5" s="200"/>
      <c r="K5" s="157"/>
      <c r="L5" s="156"/>
      <c r="M5" s="158"/>
      <c r="N5" s="1"/>
      <c r="O5" s="2"/>
      <c r="P5" s="2"/>
      <c r="Q5" s="2"/>
      <c r="R5" s="2"/>
      <c r="S5" s="11"/>
      <c r="T5" s="11"/>
      <c r="U5" s="11"/>
      <c r="V5" s="16"/>
      <c r="W5" s="11"/>
      <c r="X5" s="158"/>
      <c r="Y5" s="1"/>
      <c r="Z5" s="2"/>
      <c r="AA5" s="2"/>
      <c r="AB5" s="2"/>
      <c r="AC5" s="2"/>
      <c r="AD5" s="11"/>
      <c r="AE5" s="11"/>
      <c r="AF5" s="16"/>
      <c r="AG5" s="11"/>
      <c r="AH5" s="22"/>
      <c r="AI5" s="6"/>
      <c r="AJ5" s="159"/>
      <c r="AK5" s="159"/>
      <c r="AL5" s="159"/>
      <c r="AO5" s="160"/>
    </row>
    <row r="6" spans="2:41" s="161" customFormat="1" ht="25.5" customHeight="1" x14ac:dyDescent="0.25">
      <c r="B6" s="162"/>
      <c r="G6" s="592" t="s">
        <v>389</v>
      </c>
      <c r="H6" s="592"/>
      <c r="I6" s="592"/>
      <c r="J6" s="592"/>
      <c r="K6" s="163"/>
      <c r="L6" s="164"/>
      <c r="M6" s="165"/>
      <c r="N6" s="17"/>
      <c r="O6" s="17"/>
      <c r="P6" s="17"/>
      <c r="Q6" s="17"/>
      <c r="R6" s="17"/>
      <c r="S6" s="166" t="s">
        <v>390</v>
      </c>
      <c r="T6" s="167" t="s">
        <v>391</v>
      </c>
      <c r="U6" s="166" t="s">
        <v>392</v>
      </c>
      <c r="V6" s="168"/>
      <c r="W6" s="169"/>
      <c r="X6" s="165"/>
      <c r="Y6" s="17"/>
      <c r="Z6" s="17"/>
      <c r="AA6" s="17"/>
      <c r="AB6" s="17"/>
      <c r="AC6" s="17"/>
      <c r="AD6" s="167" t="s">
        <v>393</v>
      </c>
      <c r="AE6" s="167"/>
      <c r="AF6" s="168"/>
      <c r="AG6" s="169"/>
      <c r="AH6" s="23"/>
      <c r="AI6" s="17"/>
      <c r="AK6" s="292" t="s">
        <v>394</v>
      </c>
      <c r="AL6" s="292" t="s">
        <v>395</v>
      </c>
      <c r="AM6" s="292" t="s">
        <v>396</v>
      </c>
      <c r="AN6" s="292" t="s">
        <v>397</v>
      </c>
      <c r="AO6" s="170"/>
    </row>
    <row r="7" spans="2:41" x14ac:dyDescent="0.25">
      <c r="B7" s="15"/>
      <c r="C7" s="1" t="s">
        <v>19</v>
      </c>
      <c r="D7" s="1"/>
      <c r="E7" s="2"/>
      <c r="F7" s="2"/>
      <c r="G7" s="201" t="s">
        <v>369</v>
      </c>
      <c r="H7" s="202" t="s">
        <v>370</v>
      </c>
      <c r="I7" s="202" t="s">
        <v>371</v>
      </c>
      <c r="J7" s="202" t="s">
        <v>372</v>
      </c>
      <c r="K7" s="16"/>
      <c r="L7" s="11"/>
      <c r="M7" s="158"/>
      <c r="N7" s="1" t="s">
        <v>154</v>
      </c>
      <c r="O7" s="2"/>
      <c r="P7" s="2"/>
      <c r="Q7" s="2"/>
      <c r="R7" s="2"/>
      <c r="S7" s="13"/>
      <c r="T7" s="171" t="s">
        <v>398</v>
      </c>
      <c r="U7" s="13"/>
      <c r="V7" s="21"/>
      <c r="W7" s="18"/>
      <c r="X7" s="158"/>
      <c r="Y7" s="1" t="s">
        <v>399</v>
      </c>
      <c r="Z7" s="2"/>
      <c r="AA7" s="2"/>
      <c r="AB7" s="2"/>
      <c r="AC7" s="2"/>
      <c r="AD7" s="251" t="s">
        <v>390</v>
      </c>
      <c r="AE7" s="257" t="s">
        <v>392</v>
      </c>
      <c r="AF7" s="21"/>
      <c r="AG7" s="18"/>
      <c r="AH7" s="158"/>
      <c r="AI7" s="1" t="s">
        <v>90</v>
      </c>
      <c r="AJ7" s="2"/>
      <c r="AK7" s="12"/>
      <c r="AL7" s="12"/>
      <c r="AM7" s="12"/>
      <c r="AN7" s="12"/>
      <c r="AO7" s="160"/>
    </row>
    <row r="8" spans="2:41" x14ac:dyDescent="0.25">
      <c r="B8" s="15"/>
      <c r="C8" s="1"/>
      <c r="D8" s="1" t="s">
        <v>20</v>
      </c>
      <c r="E8" s="2"/>
      <c r="F8" s="2"/>
      <c r="G8" s="203" t="s">
        <v>400</v>
      </c>
      <c r="H8" s="203"/>
      <c r="I8" s="203"/>
      <c r="J8" s="203"/>
      <c r="K8" s="16"/>
      <c r="L8" s="11"/>
      <c r="M8" s="158"/>
      <c r="N8" s="2"/>
      <c r="O8" s="1" t="s">
        <v>155</v>
      </c>
      <c r="P8" s="1"/>
      <c r="Q8" s="2"/>
      <c r="R8" s="2"/>
      <c r="V8" s="172"/>
      <c r="X8" s="158"/>
      <c r="Z8" s="1" t="s">
        <v>276</v>
      </c>
      <c r="AA8" s="1"/>
      <c r="AB8" s="2"/>
      <c r="AC8" s="2"/>
      <c r="AF8" s="172"/>
      <c r="AH8" s="24"/>
      <c r="AI8" s="2"/>
      <c r="AJ8" s="286" t="s">
        <v>91</v>
      </c>
      <c r="AK8" s="8">
        <v>0.5</v>
      </c>
      <c r="AL8" s="8"/>
      <c r="AM8" s="8"/>
      <c r="AN8" s="8"/>
      <c r="AO8" s="160"/>
    </row>
    <row r="9" spans="2:41" x14ac:dyDescent="0.25">
      <c r="B9" s="15"/>
      <c r="C9" s="1"/>
      <c r="D9" s="1"/>
      <c r="E9" s="2" t="s">
        <v>21</v>
      </c>
      <c r="F9" s="2"/>
      <c r="G9" s="204" t="s">
        <v>400</v>
      </c>
      <c r="H9" s="203"/>
      <c r="I9" s="203"/>
      <c r="J9" s="203"/>
      <c r="K9" s="16"/>
      <c r="L9" s="11"/>
      <c r="M9" s="158"/>
      <c r="N9" s="2"/>
      <c r="O9" s="2"/>
      <c r="P9" s="1" t="s">
        <v>156</v>
      </c>
      <c r="Q9" s="2"/>
      <c r="R9" s="2"/>
      <c r="S9" s="14"/>
      <c r="T9" s="14"/>
      <c r="U9" s="14"/>
      <c r="V9" s="21"/>
      <c r="W9" s="18"/>
      <c r="X9" s="158"/>
      <c r="Y9" s="2"/>
      <c r="Z9" s="2"/>
      <c r="AA9" s="1" t="s">
        <v>277</v>
      </c>
      <c r="AB9" s="2"/>
      <c r="AC9" s="2"/>
      <c r="AD9" s="14"/>
      <c r="AE9" s="18"/>
      <c r="AF9" s="21"/>
      <c r="AG9" s="18"/>
      <c r="AH9" s="24"/>
      <c r="AI9" s="2"/>
      <c r="AJ9" s="286" t="s">
        <v>92</v>
      </c>
      <c r="AK9" s="8"/>
      <c r="AL9" s="8">
        <v>0.125</v>
      </c>
      <c r="AM9" s="8">
        <v>0.25</v>
      </c>
      <c r="AN9" s="8">
        <v>0.125</v>
      </c>
      <c r="AO9" s="160"/>
    </row>
    <row r="10" spans="2:41" ht="13.8" thickBot="1" x14ac:dyDescent="0.3">
      <c r="B10" s="15"/>
      <c r="C10" s="1"/>
      <c r="D10" s="1"/>
      <c r="E10" s="2"/>
      <c r="F10" s="286" t="s">
        <v>22</v>
      </c>
      <c r="G10" s="205">
        <v>5.0000000000000001E-3</v>
      </c>
      <c r="H10" s="206">
        <v>1.0000000000000009E-2</v>
      </c>
      <c r="I10" s="206">
        <v>0.01</v>
      </c>
      <c r="J10" s="206">
        <v>0.01</v>
      </c>
      <c r="K10" s="16"/>
      <c r="L10" s="11"/>
      <c r="M10" s="158"/>
      <c r="N10" s="7"/>
      <c r="O10" s="7"/>
      <c r="P10" s="7"/>
      <c r="Q10" s="7"/>
      <c r="R10" s="7" t="s">
        <v>157</v>
      </c>
      <c r="S10" s="8">
        <v>5.0000000000000001E-3</v>
      </c>
      <c r="T10" s="29"/>
      <c r="U10" s="8">
        <v>7.4999999999999997E-3</v>
      </c>
      <c r="V10" s="21"/>
      <c r="W10" s="18"/>
      <c r="X10" s="158"/>
      <c r="Y10" s="2"/>
      <c r="Z10" s="2"/>
      <c r="AA10" s="2"/>
      <c r="AB10" s="2"/>
      <c r="AC10" s="7" t="s">
        <v>278</v>
      </c>
      <c r="AD10" s="8">
        <v>0.02</v>
      </c>
      <c r="AE10" s="8">
        <v>0.02</v>
      </c>
      <c r="AF10" s="21"/>
      <c r="AG10" s="18"/>
      <c r="AH10" s="25"/>
      <c r="AI10" s="26"/>
      <c r="AJ10" s="173"/>
      <c r="AK10" s="173"/>
      <c r="AL10" s="174"/>
      <c r="AM10" s="174"/>
      <c r="AN10" s="174"/>
      <c r="AO10" s="175"/>
    </row>
    <row r="11" spans="2:41" x14ac:dyDescent="0.25">
      <c r="B11" s="15"/>
      <c r="C11" s="1"/>
      <c r="D11" s="1"/>
      <c r="E11" s="2"/>
      <c r="F11" s="286" t="s">
        <v>23</v>
      </c>
      <c r="G11" s="206">
        <v>1.4999999999999999E-2</v>
      </c>
      <c r="H11" s="206">
        <v>0.03</v>
      </c>
      <c r="I11" s="206">
        <v>0.03</v>
      </c>
      <c r="J11" s="206">
        <v>0.03</v>
      </c>
      <c r="K11" s="16"/>
      <c r="L11" s="11"/>
      <c r="M11" s="158"/>
      <c r="N11" s="2"/>
      <c r="O11" s="2"/>
      <c r="P11" s="2"/>
      <c r="Q11" s="2"/>
      <c r="R11" s="7" t="s">
        <v>158</v>
      </c>
      <c r="S11" s="8">
        <v>0.01</v>
      </c>
      <c r="T11" s="29"/>
      <c r="U11" s="8">
        <v>7.4999999999999997E-3</v>
      </c>
      <c r="V11" s="21"/>
      <c r="W11" s="18"/>
      <c r="X11" s="158"/>
      <c r="Y11" s="2"/>
      <c r="Z11" s="2"/>
      <c r="AA11" s="2"/>
      <c r="AB11" s="2"/>
      <c r="AC11" s="51" t="s">
        <v>279</v>
      </c>
      <c r="AD11" s="8">
        <v>0</v>
      </c>
      <c r="AE11" s="8">
        <v>0</v>
      </c>
      <c r="AF11" s="21"/>
      <c r="AG11" s="18"/>
      <c r="AH11" s="2"/>
      <c r="AI11" s="2"/>
    </row>
    <row r="12" spans="2:41" x14ac:dyDescent="0.25">
      <c r="B12" s="15"/>
      <c r="C12" s="1"/>
      <c r="D12" s="1"/>
      <c r="E12" s="2"/>
      <c r="F12" s="286" t="s">
        <v>24</v>
      </c>
      <c r="G12" s="206">
        <v>0.05</v>
      </c>
      <c r="H12" s="206">
        <v>0.05</v>
      </c>
      <c r="I12" s="206">
        <v>0.05</v>
      </c>
      <c r="J12" s="206">
        <v>1</v>
      </c>
      <c r="K12" s="16"/>
      <c r="L12" s="11"/>
      <c r="M12" s="158"/>
      <c r="N12" s="2"/>
      <c r="O12" s="2"/>
      <c r="P12" s="2"/>
      <c r="Q12" s="2"/>
      <c r="R12" s="51" t="s">
        <v>159</v>
      </c>
      <c r="S12" s="8">
        <v>1.2500000000000001E-2</v>
      </c>
      <c r="T12" s="29"/>
      <c r="U12" s="8">
        <v>2.5000000000000001E-2</v>
      </c>
      <c r="V12" s="21"/>
      <c r="W12" s="18"/>
      <c r="X12" s="158"/>
      <c r="Y12" s="2"/>
      <c r="Z12" s="2"/>
      <c r="AA12" s="2"/>
      <c r="AB12" s="2"/>
      <c r="AC12" s="51" t="s">
        <v>280</v>
      </c>
      <c r="AD12" s="8">
        <v>0.02</v>
      </c>
      <c r="AE12" s="8">
        <v>0.02</v>
      </c>
      <c r="AF12" s="21"/>
      <c r="AG12" s="18"/>
      <c r="AH12" s="2"/>
      <c r="AI12" s="2"/>
    </row>
    <row r="13" spans="2:41" x14ac:dyDescent="0.25">
      <c r="B13" s="15"/>
      <c r="C13" s="1"/>
      <c r="D13" s="1"/>
      <c r="E13" s="2"/>
      <c r="F13" s="286" t="s">
        <v>25</v>
      </c>
      <c r="G13" s="206">
        <v>0.05</v>
      </c>
      <c r="H13" s="206">
        <v>0.05</v>
      </c>
      <c r="I13" s="206">
        <v>0.05</v>
      </c>
      <c r="J13" s="206">
        <v>1</v>
      </c>
      <c r="K13" s="16"/>
      <c r="L13" s="11"/>
      <c r="M13" s="158"/>
      <c r="N13" s="2"/>
      <c r="O13" s="2"/>
      <c r="P13" s="2"/>
      <c r="Q13" s="2"/>
      <c r="R13" s="51" t="s">
        <v>160</v>
      </c>
      <c r="S13" s="8">
        <v>7.4999999999999997E-2</v>
      </c>
      <c r="T13" s="29"/>
      <c r="U13" s="8">
        <v>0.1</v>
      </c>
      <c r="V13" s="21"/>
      <c r="W13" s="18"/>
      <c r="X13" s="158"/>
      <c r="Y13" s="2"/>
      <c r="Z13" s="2"/>
      <c r="AA13" s="2"/>
      <c r="AB13" s="2"/>
      <c r="AC13" s="51" t="s">
        <v>281</v>
      </c>
      <c r="AD13" s="8">
        <v>0</v>
      </c>
      <c r="AE13" s="8">
        <v>0</v>
      </c>
      <c r="AF13" s="21"/>
      <c r="AG13" s="18"/>
      <c r="AH13" s="2"/>
      <c r="AI13" s="2"/>
    </row>
    <row r="14" spans="2:41" x14ac:dyDescent="0.25">
      <c r="B14" s="15"/>
      <c r="C14" s="1"/>
      <c r="D14" s="1"/>
      <c r="E14" s="2" t="s">
        <v>26</v>
      </c>
      <c r="F14" s="2"/>
      <c r="G14" s="207" t="s">
        <v>400</v>
      </c>
      <c r="H14" s="207"/>
      <c r="I14" s="207"/>
      <c r="J14" s="207"/>
      <c r="K14" s="16"/>
      <c r="L14" s="11"/>
      <c r="M14" s="158"/>
      <c r="N14" s="2"/>
      <c r="O14" s="2"/>
      <c r="P14" s="2"/>
      <c r="Q14" s="2"/>
      <c r="R14" s="51" t="s">
        <v>161</v>
      </c>
      <c r="S14" s="8">
        <v>1.2500000000000001E-2</v>
      </c>
      <c r="T14" s="29"/>
      <c r="U14" s="302">
        <v>3.7499999999999999E-2</v>
      </c>
      <c r="V14" s="21"/>
      <c r="W14" s="18"/>
      <c r="X14" s="158"/>
      <c r="Y14" s="2"/>
      <c r="Z14" s="2"/>
      <c r="AA14" s="2"/>
      <c r="AB14" s="2"/>
      <c r="AC14" s="2" t="s">
        <v>282</v>
      </c>
      <c r="AD14" s="8">
        <v>0.02</v>
      </c>
      <c r="AE14" s="8">
        <v>0.02</v>
      </c>
      <c r="AF14" s="21"/>
      <c r="AG14" s="18"/>
      <c r="AH14" s="2"/>
      <c r="AI14" s="2"/>
    </row>
    <row r="15" spans="2:41" x14ac:dyDescent="0.25">
      <c r="B15" s="15"/>
      <c r="C15" s="1"/>
      <c r="D15" s="1"/>
      <c r="E15" s="2"/>
      <c r="F15" s="286" t="s">
        <v>27</v>
      </c>
      <c r="G15" s="206">
        <v>0.1</v>
      </c>
      <c r="H15" s="206">
        <v>0.1</v>
      </c>
      <c r="I15" s="206">
        <v>0.1</v>
      </c>
      <c r="J15" s="206">
        <v>1</v>
      </c>
      <c r="K15" s="16"/>
      <c r="L15" s="11"/>
      <c r="M15" s="158"/>
      <c r="N15" s="2"/>
      <c r="O15" s="2"/>
      <c r="P15" s="2"/>
      <c r="Q15" s="2"/>
      <c r="R15" s="2" t="s">
        <v>360</v>
      </c>
      <c r="S15" s="8">
        <v>1.2500000000000001E-2</v>
      </c>
      <c r="T15" s="29"/>
      <c r="U15" s="8">
        <v>3.7499999999999999E-2</v>
      </c>
      <c r="V15" s="21"/>
      <c r="W15" s="18"/>
      <c r="X15" s="158"/>
      <c r="Y15" s="2"/>
      <c r="Z15" s="2"/>
      <c r="AA15" s="2"/>
      <c r="AB15" s="2"/>
      <c r="AC15" s="2" t="s">
        <v>283</v>
      </c>
      <c r="AD15" s="8">
        <v>0.05</v>
      </c>
      <c r="AE15" s="8">
        <v>0.05</v>
      </c>
      <c r="AF15" s="21"/>
      <c r="AG15" s="18"/>
      <c r="AH15" s="2"/>
      <c r="AI15" s="2"/>
    </row>
    <row r="16" spans="2:41" x14ac:dyDescent="0.25">
      <c r="B16" s="15"/>
      <c r="C16" s="1"/>
      <c r="D16" s="1"/>
      <c r="E16" s="2"/>
      <c r="F16" s="286" t="s">
        <v>28</v>
      </c>
      <c r="G16" s="206">
        <v>0.13</v>
      </c>
      <c r="H16" s="206">
        <v>1</v>
      </c>
      <c r="I16" s="206">
        <v>1</v>
      </c>
      <c r="J16" s="206">
        <v>1</v>
      </c>
      <c r="K16" s="16"/>
      <c r="L16" s="11"/>
      <c r="M16" s="158"/>
      <c r="N16" s="2"/>
      <c r="O16" s="2"/>
      <c r="P16" s="2"/>
      <c r="Q16" s="2"/>
      <c r="R16" s="2" t="s">
        <v>361</v>
      </c>
      <c r="S16" s="8">
        <v>3.7499999999999999E-2</v>
      </c>
      <c r="T16" s="29"/>
      <c r="U16" s="8">
        <v>3.7499999999999999E-2</v>
      </c>
      <c r="V16" s="21"/>
      <c r="W16" s="18"/>
      <c r="X16" s="158"/>
      <c r="Y16" s="2"/>
      <c r="Z16" s="2"/>
      <c r="AA16" s="1"/>
      <c r="AB16" s="2"/>
      <c r="AC16" s="2" t="s">
        <v>284</v>
      </c>
      <c r="AD16" s="8">
        <v>0.02</v>
      </c>
      <c r="AE16" s="8">
        <v>0.02</v>
      </c>
      <c r="AF16" s="21"/>
      <c r="AG16" s="18"/>
      <c r="AH16" s="2"/>
      <c r="AI16" s="2"/>
    </row>
    <row r="17" spans="2:35" x14ac:dyDescent="0.25">
      <c r="B17" s="15"/>
      <c r="C17" s="1"/>
      <c r="D17" s="1"/>
      <c r="E17" s="2"/>
      <c r="F17" s="286" t="s">
        <v>29</v>
      </c>
      <c r="G17" s="206">
        <v>0.2</v>
      </c>
      <c r="H17" s="206">
        <v>1</v>
      </c>
      <c r="I17" s="206">
        <v>1</v>
      </c>
      <c r="J17" s="206">
        <v>1</v>
      </c>
      <c r="K17" s="16"/>
      <c r="L17" s="11"/>
      <c r="M17" s="158"/>
      <c r="N17" s="2"/>
      <c r="O17" s="2"/>
      <c r="P17" s="1" t="s">
        <v>164</v>
      </c>
      <c r="Q17" s="2"/>
      <c r="R17" s="2"/>
      <c r="S17" s="13"/>
      <c r="T17" s="13"/>
      <c r="U17" s="13"/>
      <c r="V17" s="21"/>
      <c r="W17" s="18"/>
      <c r="X17" s="158"/>
      <c r="Y17" s="2"/>
      <c r="Z17" s="2"/>
      <c r="AA17" s="1"/>
      <c r="AB17" s="1"/>
      <c r="AC17" s="2" t="s">
        <v>285</v>
      </c>
      <c r="AD17" s="8">
        <v>0.05</v>
      </c>
      <c r="AE17" s="8">
        <v>0.05</v>
      </c>
      <c r="AF17" s="21"/>
      <c r="AG17" s="18"/>
      <c r="AH17" s="2"/>
      <c r="AI17" s="2"/>
    </row>
    <row r="18" spans="2:35" x14ac:dyDescent="0.25">
      <c r="B18" s="15"/>
      <c r="C18" s="1"/>
      <c r="D18" s="1"/>
      <c r="E18" s="2"/>
      <c r="F18" s="286" t="s">
        <v>30</v>
      </c>
      <c r="G18" s="206">
        <v>1</v>
      </c>
      <c r="H18" s="206">
        <v>1</v>
      </c>
      <c r="I18" s="206">
        <v>1</v>
      </c>
      <c r="J18" s="206">
        <v>1</v>
      </c>
      <c r="K18" s="16"/>
      <c r="L18" s="11"/>
      <c r="M18" s="158"/>
      <c r="N18" s="2"/>
      <c r="O18" s="2"/>
      <c r="P18" s="1"/>
      <c r="Q18" s="1" t="s">
        <v>165</v>
      </c>
      <c r="R18" s="2"/>
      <c r="S18" s="14"/>
      <c r="T18" s="14"/>
      <c r="U18" s="14"/>
      <c r="V18" s="21"/>
      <c r="W18" s="18"/>
      <c r="X18" s="158"/>
      <c r="Y18" s="2"/>
      <c r="Z18" s="2"/>
      <c r="AA18" s="1" t="s">
        <v>286</v>
      </c>
      <c r="AB18" s="1"/>
      <c r="AC18" s="2"/>
      <c r="AD18"/>
      <c r="AE18"/>
      <c r="AF18" s="21"/>
      <c r="AG18" s="18"/>
      <c r="AH18" s="2"/>
      <c r="AI18" s="2"/>
    </row>
    <row r="19" spans="2:35" x14ac:dyDescent="0.25">
      <c r="B19" s="15"/>
      <c r="C19" s="1"/>
      <c r="D19" s="1"/>
      <c r="E19" s="2" t="s">
        <v>31</v>
      </c>
      <c r="F19" s="2"/>
      <c r="G19" s="207" t="s">
        <v>400</v>
      </c>
      <c r="H19" s="207"/>
      <c r="I19" s="207"/>
      <c r="J19" s="207"/>
      <c r="K19" s="16"/>
      <c r="L19" s="11"/>
      <c r="M19" s="158"/>
      <c r="N19" s="2"/>
      <c r="O19" s="2"/>
      <c r="P19" s="2"/>
      <c r="Q19" s="1"/>
      <c r="R19" s="2" t="s">
        <v>166</v>
      </c>
      <c r="S19" s="8">
        <v>5.0000000000000001E-3</v>
      </c>
      <c r="T19" s="29"/>
      <c r="U19" s="8">
        <v>7.4999999999999997E-3</v>
      </c>
      <c r="V19" s="21"/>
      <c r="W19" s="18"/>
      <c r="X19" s="158"/>
      <c r="Y19" s="2"/>
      <c r="Z19" s="2"/>
      <c r="AA19" s="2"/>
      <c r="AB19" s="1"/>
      <c r="AC19" s="2" t="s">
        <v>287</v>
      </c>
      <c r="AD19" s="8">
        <v>0.15</v>
      </c>
      <c r="AE19" s="8">
        <v>0.15</v>
      </c>
      <c r="AF19" s="21"/>
      <c r="AG19" s="18"/>
      <c r="AH19" s="2"/>
      <c r="AI19" s="2"/>
    </row>
    <row r="20" spans="2:35" x14ac:dyDescent="0.25">
      <c r="B20" s="15"/>
      <c r="C20" s="1"/>
      <c r="D20" s="1"/>
      <c r="E20" s="2"/>
      <c r="F20" s="286" t="s">
        <v>32</v>
      </c>
      <c r="G20" s="206">
        <v>1</v>
      </c>
      <c r="H20" s="206">
        <v>1</v>
      </c>
      <c r="I20" s="206">
        <v>1</v>
      </c>
      <c r="J20" s="206">
        <v>1</v>
      </c>
      <c r="K20" s="16"/>
      <c r="L20" s="11"/>
      <c r="M20" s="158"/>
      <c r="N20" s="2"/>
      <c r="O20" s="2"/>
      <c r="P20" s="2"/>
      <c r="Q20" s="1"/>
      <c r="R20" s="2" t="s">
        <v>167</v>
      </c>
      <c r="S20" s="8">
        <v>1.2500000000000001E-2</v>
      </c>
      <c r="T20" s="29"/>
      <c r="U20" s="8">
        <v>2.5000000000000001E-2</v>
      </c>
      <c r="V20" s="21"/>
      <c r="W20" s="18"/>
      <c r="X20" s="158"/>
      <c r="Y20" s="2"/>
      <c r="Z20" s="2"/>
      <c r="AA20" s="2"/>
      <c r="AB20" s="1"/>
      <c r="AC20" s="2" t="s">
        <v>288</v>
      </c>
      <c r="AD20" s="8">
        <v>0.05</v>
      </c>
      <c r="AE20" s="8">
        <v>0.05</v>
      </c>
      <c r="AF20" s="21"/>
      <c r="AG20" s="18"/>
      <c r="AH20" s="2"/>
      <c r="AI20" s="2"/>
    </row>
    <row r="21" spans="2:35" x14ac:dyDescent="0.25">
      <c r="B21" s="15"/>
      <c r="C21" s="1"/>
      <c r="D21" s="1"/>
      <c r="E21" s="2"/>
      <c r="F21" s="286" t="s">
        <v>33</v>
      </c>
      <c r="G21" s="206">
        <v>1</v>
      </c>
      <c r="H21" s="206">
        <v>1</v>
      </c>
      <c r="I21" s="206">
        <v>1</v>
      </c>
      <c r="J21" s="206">
        <v>1</v>
      </c>
      <c r="K21" s="16"/>
      <c r="L21" s="11"/>
      <c r="M21" s="158"/>
      <c r="N21" s="2"/>
      <c r="O21" s="2"/>
      <c r="P21" s="2"/>
      <c r="Q21" s="1"/>
      <c r="R21" s="2" t="s">
        <v>168</v>
      </c>
      <c r="S21" s="8">
        <v>0.01</v>
      </c>
      <c r="T21" s="29"/>
      <c r="U21" s="8">
        <v>7.4999999999999997E-3</v>
      </c>
      <c r="V21" s="21"/>
      <c r="W21" s="18"/>
      <c r="X21" s="158"/>
      <c r="Y21" s="2"/>
      <c r="Z21" s="2"/>
      <c r="AA21" s="2"/>
      <c r="AB21" s="1"/>
      <c r="AC21" s="2" t="s">
        <v>289</v>
      </c>
      <c r="AD21" s="8">
        <v>0.1</v>
      </c>
      <c r="AE21" s="8">
        <v>0.1</v>
      </c>
      <c r="AF21" s="21"/>
      <c r="AG21" s="18"/>
      <c r="AH21" s="2"/>
      <c r="AI21" s="2"/>
    </row>
    <row r="22" spans="2:35" x14ac:dyDescent="0.25">
      <c r="B22" s="15"/>
      <c r="C22" s="1"/>
      <c r="D22" s="1"/>
      <c r="E22" s="2"/>
      <c r="F22" s="286" t="s">
        <v>34</v>
      </c>
      <c r="G22" s="206">
        <v>1</v>
      </c>
      <c r="H22" s="206">
        <v>1</v>
      </c>
      <c r="I22" s="206">
        <v>1</v>
      </c>
      <c r="J22" s="206">
        <v>1</v>
      </c>
      <c r="K22" s="16"/>
      <c r="L22" s="11"/>
      <c r="M22" s="158"/>
      <c r="N22" s="2"/>
      <c r="O22" s="2"/>
      <c r="P22" s="2"/>
      <c r="Q22" s="1"/>
      <c r="R22" s="2" t="s">
        <v>169</v>
      </c>
      <c r="S22" s="8">
        <v>1.2500000000000001E-2</v>
      </c>
      <c r="T22" s="29"/>
      <c r="U22" s="8">
        <v>2.5000000000000001E-2</v>
      </c>
      <c r="V22" s="21"/>
      <c r="W22" s="18"/>
      <c r="X22" s="158"/>
      <c r="Y22" s="2"/>
      <c r="Z22" s="2"/>
      <c r="AA22" s="2"/>
      <c r="AB22" s="1"/>
      <c r="AC22" s="2" t="s">
        <v>290</v>
      </c>
      <c r="AD22" s="8">
        <v>0.4</v>
      </c>
      <c r="AE22" s="8">
        <v>0.4</v>
      </c>
      <c r="AF22" s="21"/>
      <c r="AG22" s="18"/>
      <c r="AH22" s="2"/>
      <c r="AI22" s="2"/>
    </row>
    <row r="23" spans="2:35" x14ac:dyDescent="0.25">
      <c r="B23" s="15"/>
      <c r="C23" s="1"/>
      <c r="D23" s="1"/>
      <c r="E23" s="2"/>
      <c r="F23" s="286" t="s">
        <v>35</v>
      </c>
      <c r="G23" s="206">
        <v>1</v>
      </c>
      <c r="H23" s="206">
        <v>1</v>
      </c>
      <c r="I23" s="206">
        <v>1</v>
      </c>
      <c r="J23" s="206">
        <v>1</v>
      </c>
      <c r="K23" s="16"/>
      <c r="L23" s="11"/>
      <c r="M23" s="158"/>
      <c r="N23" s="2"/>
      <c r="O23" s="2"/>
      <c r="P23" s="2"/>
      <c r="Q23" s="1"/>
      <c r="R23" s="2" t="s">
        <v>170</v>
      </c>
      <c r="S23" s="8">
        <v>1.2500000000000001E-2</v>
      </c>
      <c r="T23" s="29"/>
      <c r="U23" s="302">
        <v>3.7499999999999999E-2</v>
      </c>
      <c r="V23" s="21"/>
      <c r="W23" s="18"/>
      <c r="X23" s="158"/>
      <c r="Y23" s="2"/>
      <c r="Z23" s="2"/>
      <c r="AA23" s="2"/>
      <c r="AB23" s="1"/>
      <c r="AC23" s="2" t="s">
        <v>291</v>
      </c>
      <c r="AD23" s="8">
        <v>0.4</v>
      </c>
      <c r="AE23" s="8">
        <v>0.4</v>
      </c>
      <c r="AF23" s="21"/>
      <c r="AG23" s="18"/>
      <c r="AH23" s="2"/>
      <c r="AI23" s="2"/>
    </row>
    <row r="24" spans="2:35" x14ac:dyDescent="0.25">
      <c r="B24" s="15"/>
      <c r="C24" s="1"/>
      <c r="D24" s="1" t="s">
        <v>36</v>
      </c>
      <c r="E24" s="2"/>
      <c r="F24" s="2"/>
      <c r="G24" s="208" t="s">
        <v>400</v>
      </c>
      <c r="H24" s="208"/>
      <c r="I24" s="208"/>
      <c r="J24" s="208"/>
      <c r="K24" s="16"/>
      <c r="L24" s="11"/>
      <c r="M24" s="158"/>
      <c r="N24" s="2"/>
      <c r="O24" s="2"/>
      <c r="P24" s="2"/>
      <c r="Q24" s="1"/>
      <c r="R24" s="2" t="s">
        <v>401</v>
      </c>
      <c r="S24" s="8">
        <v>0.05</v>
      </c>
      <c r="T24" s="29"/>
      <c r="U24" s="8">
        <v>7.4999999999999997E-2</v>
      </c>
      <c r="V24" s="21"/>
      <c r="W24" s="18"/>
      <c r="X24" s="158"/>
      <c r="Y24" s="2"/>
      <c r="Z24" s="2"/>
      <c r="AA24" s="2"/>
      <c r="AB24" s="1"/>
      <c r="AC24" s="2" t="s">
        <v>292</v>
      </c>
      <c r="AD24" s="8">
        <v>1</v>
      </c>
      <c r="AE24" s="8">
        <v>1</v>
      </c>
      <c r="AF24" s="21"/>
      <c r="AG24" s="18"/>
      <c r="AH24" s="2"/>
      <c r="AI24" s="2"/>
    </row>
    <row r="25" spans="2:35" x14ac:dyDescent="0.25">
      <c r="B25" s="15"/>
      <c r="C25" s="1"/>
      <c r="D25" s="1"/>
      <c r="E25" s="2" t="s">
        <v>37</v>
      </c>
      <c r="F25" s="2"/>
      <c r="G25" s="204" t="s">
        <v>400</v>
      </c>
      <c r="H25" s="204"/>
      <c r="I25" s="204"/>
      <c r="J25" s="204"/>
      <c r="K25" s="16"/>
      <c r="L25" s="11"/>
      <c r="M25" s="158"/>
      <c r="N25" s="2"/>
      <c r="O25" s="2"/>
      <c r="P25" s="2"/>
      <c r="Q25" s="1" t="s">
        <v>172</v>
      </c>
      <c r="R25" s="2"/>
      <c r="S25" s="12"/>
      <c r="T25" s="12"/>
      <c r="U25" s="12"/>
      <c r="V25" s="21"/>
      <c r="W25" s="18"/>
      <c r="X25" s="158"/>
      <c r="Y25" s="2"/>
      <c r="Z25" s="2"/>
      <c r="AA25" s="1" t="s">
        <v>293</v>
      </c>
      <c r="AB25" s="1"/>
      <c r="AC25" s="2"/>
      <c r="AD25" s="18"/>
      <c r="AE25" s="18"/>
      <c r="AF25" s="21"/>
      <c r="AG25" s="18"/>
      <c r="AH25" s="2"/>
      <c r="AI25" s="2"/>
    </row>
    <row r="26" spans="2:35" x14ac:dyDescent="0.25">
      <c r="B26" s="15"/>
      <c r="C26" s="1"/>
      <c r="D26" s="1"/>
      <c r="E26" s="2"/>
      <c r="F26" s="286" t="s">
        <v>38</v>
      </c>
      <c r="G26" s="206">
        <v>0.04</v>
      </c>
      <c r="H26" s="206">
        <v>0.04</v>
      </c>
      <c r="I26" s="206">
        <v>1</v>
      </c>
      <c r="J26" s="206">
        <v>0.15</v>
      </c>
      <c r="K26" s="16"/>
      <c r="L26" s="11"/>
      <c r="M26" s="158"/>
      <c r="N26" s="2"/>
      <c r="O26" s="2"/>
      <c r="P26" s="2"/>
      <c r="Q26" s="1"/>
      <c r="R26" s="2" t="s">
        <v>173</v>
      </c>
      <c r="S26" s="8">
        <v>5.0000000000000001E-3</v>
      </c>
      <c r="T26" s="8">
        <v>0.02</v>
      </c>
      <c r="U26" s="8">
        <v>7.4999999999999997E-3</v>
      </c>
      <c r="V26" s="21"/>
      <c r="W26" s="18"/>
      <c r="X26" s="158"/>
      <c r="Y26" s="2"/>
      <c r="Z26" s="2"/>
      <c r="AA26" s="2"/>
      <c r="AB26" s="1"/>
      <c r="AC26" s="2" t="s">
        <v>294</v>
      </c>
      <c r="AD26" s="8">
        <v>0.1</v>
      </c>
      <c r="AE26" s="8">
        <v>0.1</v>
      </c>
      <c r="AF26" s="21"/>
      <c r="AG26" s="18"/>
      <c r="AH26" s="2"/>
      <c r="AI26" s="2"/>
    </row>
    <row r="27" spans="2:35" x14ac:dyDescent="0.25">
      <c r="B27" s="15"/>
      <c r="C27" s="1"/>
      <c r="D27" s="1"/>
      <c r="E27" s="2"/>
      <c r="F27" s="286" t="s">
        <v>39</v>
      </c>
      <c r="G27" s="206">
        <v>1</v>
      </c>
      <c r="H27" s="206">
        <v>1</v>
      </c>
      <c r="I27" s="206">
        <v>1</v>
      </c>
      <c r="J27" s="206">
        <v>1</v>
      </c>
      <c r="K27" s="16"/>
      <c r="L27" s="11"/>
      <c r="M27" s="158"/>
      <c r="N27" s="2"/>
      <c r="O27" s="2"/>
      <c r="P27" s="2"/>
      <c r="Q27" s="1"/>
      <c r="R27" s="2" t="s">
        <v>174</v>
      </c>
      <c r="S27" s="8">
        <v>5.0000000000000001E-3</v>
      </c>
      <c r="T27" s="8">
        <v>0.02</v>
      </c>
      <c r="U27" s="8">
        <v>7.4999999999999997E-3</v>
      </c>
      <c r="V27" s="21"/>
      <c r="W27" s="18"/>
      <c r="X27" s="158"/>
      <c r="Y27" s="2"/>
      <c r="Z27" s="2"/>
      <c r="AA27" s="2"/>
      <c r="AB27" s="1"/>
      <c r="AC27" s="2" t="s">
        <v>295</v>
      </c>
      <c r="AD27" s="8">
        <v>0.05</v>
      </c>
      <c r="AE27" s="8">
        <v>0.05</v>
      </c>
      <c r="AF27" s="21"/>
      <c r="AG27" s="18"/>
      <c r="AH27" s="2"/>
      <c r="AI27" s="2"/>
    </row>
    <row r="28" spans="2:35" x14ac:dyDescent="0.25">
      <c r="B28" s="15"/>
      <c r="C28" s="1"/>
      <c r="D28" s="1"/>
      <c r="E28" s="2"/>
      <c r="F28" s="286" t="s">
        <v>40</v>
      </c>
      <c r="G28" s="206">
        <v>1</v>
      </c>
      <c r="H28" s="206">
        <v>1</v>
      </c>
      <c r="I28" s="206">
        <v>1</v>
      </c>
      <c r="J28" s="206">
        <v>1</v>
      </c>
      <c r="K28" s="16"/>
      <c r="L28" s="11"/>
      <c r="M28" s="158"/>
      <c r="N28" s="2"/>
      <c r="O28" s="2"/>
      <c r="P28" s="2"/>
      <c r="Q28" s="1"/>
      <c r="R28" s="2" t="s">
        <v>175</v>
      </c>
      <c r="S28" s="8">
        <v>5.0000000000000001E-3</v>
      </c>
      <c r="T28" s="8">
        <v>0.02</v>
      </c>
      <c r="U28" s="8">
        <v>7.4999999999999997E-3</v>
      </c>
      <c r="V28" s="21"/>
      <c r="W28" s="18"/>
      <c r="X28" s="158"/>
      <c r="Y28" s="2"/>
      <c r="Z28" s="2"/>
      <c r="AA28" s="1" t="s">
        <v>296</v>
      </c>
      <c r="AB28" s="1"/>
      <c r="AC28" s="2"/>
      <c r="AD28"/>
      <c r="AE28"/>
      <c r="AF28" s="21"/>
      <c r="AG28" s="18"/>
      <c r="AH28" s="2"/>
      <c r="AI28" s="2"/>
    </row>
    <row r="29" spans="2:35" x14ac:dyDescent="0.25">
      <c r="B29" s="15"/>
      <c r="C29" s="1"/>
      <c r="D29" s="1"/>
      <c r="E29" s="287" t="s">
        <v>402</v>
      </c>
      <c r="F29" s="287"/>
      <c r="G29" s="203" t="s">
        <v>400</v>
      </c>
      <c r="H29" s="203"/>
      <c r="I29" s="207"/>
      <c r="J29" s="207"/>
      <c r="K29" s="16"/>
      <c r="L29" s="11"/>
      <c r="M29" s="158"/>
      <c r="N29" s="2"/>
      <c r="O29" s="2"/>
      <c r="P29" s="2"/>
      <c r="Q29" s="1"/>
      <c r="R29" s="2" t="s">
        <v>176</v>
      </c>
      <c r="S29" s="8">
        <v>5.0000000000000001E-3</v>
      </c>
      <c r="T29" s="8">
        <v>0.02</v>
      </c>
      <c r="U29" s="8">
        <v>7.4999999999999997E-3</v>
      </c>
      <c r="V29" s="21"/>
      <c r="W29" s="18"/>
      <c r="X29" s="158"/>
      <c r="Y29" s="2"/>
      <c r="Z29" s="2"/>
      <c r="AA29" s="2"/>
      <c r="AB29" s="1"/>
      <c r="AC29" s="2" t="s">
        <v>297</v>
      </c>
      <c r="AD29" s="8">
        <v>0.05</v>
      </c>
      <c r="AE29" s="8">
        <v>0.05</v>
      </c>
      <c r="AF29" s="21"/>
      <c r="AG29" s="18"/>
      <c r="AH29" s="2"/>
      <c r="AI29" s="2"/>
    </row>
    <row r="30" spans="2:35" x14ac:dyDescent="0.25">
      <c r="B30" s="15"/>
      <c r="C30" s="1"/>
      <c r="D30" s="1"/>
      <c r="E30" s="2"/>
      <c r="F30" s="288" t="s">
        <v>42</v>
      </c>
      <c r="G30" s="206">
        <v>1</v>
      </c>
      <c r="H30" s="206">
        <v>0.2</v>
      </c>
      <c r="I30" s="206">
        <v>0.2</v>
      </c>
      <c r="J30" s="206">
        <v>0.25</v>
      </c>
      <c r="K30" s="16"/>
      <c r="L30" s="11"/>
      <c r="M30" s="158"/>
      <c r="N30" s="2"/>
      <c r="O30" s="2"/>
      <c r="P30" s="2"/>
      <c r="Q30" s="1"/>
      <c r="R30" s="2" t="s">
        <v>177</v>
      </c>
      <c r="S30" s="8">
        <v>5.0000000000000001E-3</v>
      </c>
      <c r="T30" s="8">
        <v>0.02</v>
      </c>
      <c r="U30" s="8">
        <v>7.4999999999999997E-3</v>
      </c>
      <c r="V30" s="21"/>
      <c r="W30" s="18"/>
      <c r="X30" s="158"/>
      <c r="Y30" s="2"/>
      <c r="Z30" s="2"/>
      <c r="AA30" s="2"/>
      <c r="AB30" s="1"/>
      <c r="AC30" s="2" t="s">
        <v>298</v>
      </c>
      <c r="AD30" s="8">
        <v>0.05</v>
      </c>
      <c r="AE30" s="8">
        <v>0.05</v>
      </c>
      <c r="AF30" s="21"/>
      <c r="AG30" s="18"/>
      <c r="AH30" s="2"/>
      <c r="AI30" s="2"/>
    </row>
    <row r="31" spans="2:35" x14ac:dyDescent="0.25">
      <c r="B31" s="15"/>
      <c r="C31" s="1"/>
      <c r="D31" s="1"/>
      <c r="E31" s="2"/>
      <c r="F31" s="288" t="s">
        <v>43</v>
      </c>
      <c r="G31" s="206">
        <v>1</v>
      </c>
      <c r="H31" s="206">
        <v>1</v>
      </c>
      <c r="I31" s="206">
        <v>1</v>
      </c>
      <c r="J31" s="206">
        <v>1</v>
      </c>
      <c r="K31" s="16"/>
      <c r="L31" s="11"/>
      <c r="M31" s="158"/>
      <c r="N31" s="2"/>
      <c r="O31" s="2"/>
      <c r="P31" s="2"/>
      <c r="Q31" s="1"/>
      <c r="R31" s="2" t="s">
        <v>178</v>
      </c>
      <c r="S31" s="8">
        <v>5.0000000000000001E-3</v>
      </c>
      <c r="T31" s="8">
        <v>0.02</v>
      </c>
      <c r="U31" s="8">
        <v>7.4999999999999997E-3</v>
      </c>
      <c r="V31" s="21"/>
      <c r="W31" s="18"/>
      <c r="X31" s="158"/>
      <c r="Y31" s="2"/>
      <c r="Z31" s="2"/>
      <c r="AA31" s="2"/>
      <c r="AB31" s="1"/>
      <c r="AC31" s="2" t="s">
        <v>299</v>
      </c>
      <c r="AD31" s="8">
        <v>0.05</v>
      </c>
      <c r="AE31" s="8">
        <v>0.05</v>
      </c>
      <c r="AF31" s="21"/>
      <c r="AG31" s="18"/>
      <c r="AH31" s="2"/>
      <c r="AI31" s="2"/>
    </row>
    <row r="32" spans="2:35" x14ac:dyDescent="0.25">
      <c r="B32" s="15"/>
      <c r="C32" s="1"/>
      <c r="D32" s="1"/>
      <c r="E32" s="2"/>
      <c r="F32" s="288" t="s">
        <v>44</v>
      </c>
      <c r="G32" s="206">
        <v>1</v>
      </c>
      <c r="H32" s="206">
        <v>1</v>
      </c>
      <c r="I32" s="206">
        <v>1</v>
      </c>
      <c r="J32" s="206">
        <v>1</v>
      </c>
      <c r="K32" s="16"/>
      <c r="L32" s="11"/>
      <c r="M32" s="158"/>
      <c r="N32" s="2"/>
      <c r="O32" s="2"/>
      <c r="P32" s="2"/>
      <c r="Q32" s="1" t="s">
        <v>179</v>
      </c>
      <c r="R32" s="2"/>
      <c r="S32" s="12"/>
      <c r="T32" s="12"/>
      <c r="U32" s="12"/>
      <c r="V32" s="21"/>
      <c r="W32" s="18"/>
      <c r="X32" s="158"/>
      <c r="Y32" s="2"/>
      <c r="Z32" s="2"/>
      <c r="AA32" s="2"/>
      <c r="AB32" s="1"/>
      <c r="AC32" s="2" t="s">
        <v>300</v>
      </c>
      <c r="AD32" s="8">
        <v>0.05</v>
      </c>
      <c r="AE32" s="8">
        <v>0.05</v>
      </c>
      <c r="AF32" s="21"/>
      <c r="AG32" s="18"/>
      <c r="AH32" s="2"/>
      <c r="AI32" s="2"/>
    </row>
    <row r="33" spans="2:35" x14ac:dyDescent="0.25">
      <c r="B33" s="15"/>
      <c r="C33" s="1"/>
      <c r="D33" s="1"/>
      <c r="E33" s="287" t="s">
        <v>403</v>
      </c>
      <c r="F33" s="287"/>
      <c r="G33" s="203" t="s">
        <v>400</v>
      </c>
      <c r="H33" s="207"/>
      <c r="I33" s="207"/>
      <c r="J33" s="207"/>
      <c r="K33" s="16"/>
      <c r="L33" s="11"/>
      <c r="M33" s="158"/>
      <c r="N33" s="2"/>
      <c r="O33" s="2"/>
      <c r="P33" s="2"/>
      <c r="Q33" s="1"/>
      <c r="R33" s="2" t="s">
        <v>180</v>
      </c>
      <c r="S33" s="8">
        <v>1.2500000000000001E-2</v>
      </c>
      <c r="T33" s="8">
        <v>0.05</v>
      </c>
      <c r="U33" s="8">
        <v>2.5000000000000001E-2</v>
      </c>
      <c r="V33" s="21"/>
      <c r="W33" s="18"/>
      <c r="X33" s="158"/>
      <c r="Y33" s="2"/>
      <c r="Z33" s="2"/>
      <c r="AA33" s="2"/>
      <c r="AB33" s="1"/>
      <c r="AC33" s="2" t="s">
        <v>301</v>
      </c>
      <c r="AD33" s="8">
        <v>0.05</v>
      </c>
      <c r="AE33" s="8">
        <v>0.05</v>
      </c>
      <c r="AF33" s="21"/>
      <c r="AG33" s="18"/>
      <c r="AH33" s="2"/>
      <c r="AI33" s="2"/>
    </row>
    <row r="34" spans="2:35" x14ac:dyDescent="0.25">
      <c r="B34" s="15"/>
      <c r="C34" s="1"/>
      <c r="D34" s="1"/>
      <c r="E34" s="2"/>
      <c r="F34" s="286" t="s">
        <v>46</v>
      </c>
      <c r="G34" s="206">
        <v>1</v>
      </c>
      <c r="H34" s="206">
        <v>1</v>
      </c>
      <c r="I34" s="206">
        <v>0.2</v>
      </c>
      <c r="J34" s="206">
        <v>0.2</v>
      </c>
      <c r="K34" s="16"/>
      <c r="L34" s="11"/>
      <c r="M34" s="158"/>
      <c r="N34" s="2"/>
      <c r="O34" s="2"/>
      <c r="P34" s="2"/>
      <c r="Q34" s="1"/>
      <c r="R34" s="2" t="s">
        <v>181</v>
      </c>
      <c r="S34" s="8">
        <v>1.2500000000000001E-2</v>
      </c>
      <c r="T34" s="8">
        <v>0.05</v>
      </c>
      <c r="U34" s="8">
        <v>2.5000000000000001E-2</v>
      </c>
      <c r="V34" s="21"/>
      <c r="W34" s="18"/>
      <c r="X34" s="158"/>
      <c r="Y34" s="2"/>
      <c r="Z34" s="2"/>
      <c r="AA34" s="1" t="s">
        <v>302</v>
      </c>
      <c r="AB34" s="1"/>
      <c r="AC34" s="2"/>
      <c r="AD34" s="18"/>
      <c r="AE34" s="18"/>
      <c r="AF34" s="21"/>
      <c r="AG34" s="18"/>
      <c r="AH34" s="2"/>
      <c r="AI34" s="2"/>
    </row>
    <row r="35" spans="2:35" x14ac:dyDescent="0.25">
      <c r="B35" s="15"/>
      <c r="C35" s="1"/>
      <c r="D35" s="1"/>
      <c r="E35" s="2"/>
      <c r="F35" s="286" t="s">
        <v>47</v>
      </c>
      <c r="G35" s="206">
        <v>1</v>
      </c>
      <c r="H35" s="206">
        <v>1</v>
      </c>
      <c r="I35" s="206">
        <v>1</v>
      </c>
      <c r="J35" s="206">
        <v>1</v>
      </c>
      <c r="K35" s="16"/>
      <c r="L35" s="11"/>
      <c r="M35" s="158"/>
      <c r="N35" s="2"/>
      <c r="O35" s="2"/>
      <c r="P35" s="2"/>
      <c r="Q35" s="1"/>
      <c r="R35" s="2" t="s">
        <v>182</v>
      </c>
      <c r="S35" s="8">
        <v>1.2500000000000001E-2</v>
      </c>
      <c r="T35" s="8">
        <v>0.05</v>
      </c>
      <c r="U35" s="8">
        <v>2.5000000000000001E-2</v>
      </c>
      <c r="V35" s="21"/>
      <c r="W35" s="18"/>
      <c r="X35" s="158"/>
      <c r="Y35" s="2"/>
      <c r="Z35" s="2"/>
      <c r="AA35" s="2"/>
      <c r="AB35" s="1"/>
      <c r="AC35" s="2" t="s">
        <v>303</v>
      </c>
      <c r="AD35" s="8">
        <v>1</v>
      </c>
      <c r="AE35" s="8">
        <v>0</v>
      </c>
      <c r="AF35" s="21"/>
      <c r="AG35" s="18"/>
      <c r="AH35" s="2"/>
      <c r="AI35" s="2"/>
    </row>
    <row r="36" spans="2:35" x14ac:dyDescent="0.25">
      <c r="B36" s="15"/>
      <c r="C36" s="1"/>
      <c r="D36" s="1"/>
      <c r="E36" s="2"/>
      <c r="F36" s="286" t="s">
        <v>48</v>
      </c>
      <c r="G36" s="206">
        <v>1</v>
      </c>
      <c r="H36" s="206">
        <v>1</v>
      </c>
      <c r="I36" s="206">
        <v>1</v>
      </c>
      <c r="J36" s="206">
        <v>1</v>
      </c>
      <c r="K36" s="16"/>
      <c r="L36" s="11"/>
      <c r="M36" s="158"/>
      <c r="N36" s="2"/>
      <c r="O36" s="2"/>
      <c r="P36" s="2"/>
      <c r="Q36" s="1"/>
      <c r="R36" s="2" t="s">
        <v>183</v>
      </c>
      <c r="S36" s="8">
        <v>1.2500000000000001E-2</v>
      </c>
      <c r="T36" s="8">
        <v>0.05</v>
      </c>
      <c r="U36" s="8">
        <v>2.5000000000000001E-2</v>
      </c>
      <c r="V36" s="21"/>
      <c r="W36" s="18"/>
      <c r="X36" s="158"/>
      <c r="Y36" s="2"/>
      <c r="Z36" s="2"/>
      <c r="AA36" s="2"/>
      <c r="AB36" s="1"/>
      <c r="AC36" s="2" t="s">
        <v>304</v>
      </c>
      <c r="AD36" s="8">
        <v>1</v>
      </c>
      <c r="AE36" s="8">
        <v>0</v>
      </c>
      <c r="AF36" s="21"/>
      <c r="AG36" s="18"/>
      <c r="AH36" s="2"/>
      <c r="AI36" s="2"/>
    </row>
    <row r="37" spans="2:35" x14ac:dyDescent="0.25">
      <c r="B37" s="15"/>
      <c r="C37" s="1"/>
      <c r="D37" s="1" t="s">
        <v>49</v>
      </c>
      <c r="E37" s="2"/>
      <c r="F37" s="2"/>
      <c r="G37" s="208" t="s">
        <v>400</v>
      </c>
      <c r="H37" s="208"/>
      <c r="I37" s="208"/>
      <c r="J37" s="208"/>
      <c r="K37" s="16"/>
      <c r="L37" s="11"/>
      <c r="M37" s="158"/>
      <c r="N37" s="2"/>
      <c r="O37" s="2"/>
      <c r="P37" s="2"/>
      <c r="Q37" s="1"/>
      <c r="R37" s="2" t="s">
        <v>184</v>
      </c>
      <c r="S37" s="8">
        <v>1.2500000000000001E-2</v>
      </c>
      <c r="T37" s="8">
        <v>0.05</v>
      </c>
      <c r="U37" s="8">
        <v>2.5000000000000001E-2</v>
      </c>
      <c r="V37" s="21"/>
      <c r="W37" s="18"/>
      <c r="X37" s="158"/>
      <c r="Y37" s="2"/>
      <c r="Z37" s="2"/>
      <c r="AA37" s="1" t="s">
        <v>305</v>
      </c>
      <c r="AB37" s="1"/>
      <c r="AC37" s="2"/>
      <c r="AD37"/>
      <c r="AE37"/>
      <c r="AF37" s="21"/>
      <c r="AG37" s="18"/>
      <c r="AH37" s="2"/>
      <c r="AI37" s="2"/>
    </row>
    <row r="38" spans="2:35" x14ac:dyDescent="0.25">
      <c r="B38" s="15"/>
      <c r="C38" s="1"/>
      <c r="D38" s="1"/>
      <c r="E38" s="2" t="s">
        <v>50</v>
      </c>
      <c r="F38" s="2"/>
      <c r="G38" s="204" t="s">
        <v>400</v>
      </c>
      <c r="H38" s="204"/>
      <c r="I38" s="204"/>
      <c r="J38" s="204"/>
      <c r="K38" s="16"/>
      <c r="L38" s="11"/>
      <c r="M38" s="158"/>
      <c r="N38" s="2"/>
      <c r="O38" s="2"/>
      <c r="P38" s="2"/>
      <c r="Q38" s="1"/>
      <c r="R38" s="2" t="s">
        <v>185</v>
      </c>
      <c r="S38" s="8">
        <v>1.2500000000000001E-2</v>
      </c>
      <c r="T38" s="8">
        <v>0.05</v>
      </c>
      <c r="U38" s="8">
        <v>2.5000000000000001E-2</v>
      </c>
      <c r="V38" s="21"/>
      <c r="W38" s="18"/>
      <c r="X38" s="158"/>
      <c r="Y38" s="2"/>
      <c r="Z38" s="2"/>
      <c r="AA38" s="2"/>
      <c r="AB38" s="1"/>
      <c r="AC38" s="2" t="s">
        <v>306</v>
      </c>
      <c r="AD38" s="8">
        <v>0.3</v>
      </c>
      <c r="AE38" s="8">
        <v>0.3</v>
      </c>
      <c r="AF38" s="21"/>
      <c r="AG38" s="18"/>
      <c r="AH38" s="2"/>
      <c r="AI38" s="2"/>
    </row>
    <row r="39" spans="2:35" x14ac:dyDescent="0.25">
      <c r="B39" s="15"/>
      <c r="C39" s="1"/>
      <c r="D39" s="1"/>
      <c r="E39" s="2"/>
      <c r="F39" s="286" t="s">
        <v>51</v>
      </c>
      <c r="G39" s="206">
        <v>0.05</v>
      </c>
      <c r="H39" s="206">
        <v>0.05</v>
      </c>
      <c r="I39" s="206">
        <v>0.05</v>
      </c>
      <c r="J39" s="206">
        <v>0.3</v>
      </c>
      <c r="K39" s="16"/>
      <c r="L39" s="11"/>
      <c r="M39" s="158"/>
      <c r="N39" s="2"/>
      <c r="O39" s="2"/>
      <c r="P39" s="2"/>
      <c r="Q39" s="1" t="s">
        <v>186</v>
      </c>
      <c r="R39" s="2"/>
      <c r="S39" s="12"/>
      <c r="T39" s="12"/>
      <c r="U39" s="12"/>
      <c r="V39" s="21"/>
      <c r="W39" s="18"/>
      <c r="X39" s="158"/>
      <c r="Y39" s="2"/>
      <c r="Z39" s="2"/>
      <c r="AA39" s="2"/>
      <c r="AB39" s="1"/>
      <c r="AC39" s="2" t="s">
        <v>307</v>
      </c>
      <c r="AD39" s="8">
        <v>0.3</v>
      </c>
      <c r="AE39" s="8">
        <v>0.3</v>
      </c>
      <c r="AF39" s="21"/>
      <c r="AG39" s="18"/>
      <c r="AH39" s="2"/>
      <c r="AI39" s="2"/>
    </row>
    <row r="40" spans="2:35" x14ac:dyDescent="0.25">
      <c r="B40" s="15"/>
      <c r="C40" s="1"/>
      <c r="D40" s="1"/>
      <c r="E40" s="2"/>
      <c r="F40" s="286" t="s">
        <v>52</v>
      </c>
      <c r="G40" s="206">
        <v>0.05</v>
      </c>
      <c r="H40" s="206">
        <v>0.05</v>
      </c>
      <c r="I40" s="206">
        <v>0.05</v>
      </c>
      <c r="J40" s="206">
        <v>0.3</v>
      </c>
      <c r="K40" s="16"/>
      <c r="L40" s="11"/>
      <c r="M40" s="158"/>
      <c r="N40" s="2"/>
      <c r="O40" s="2"/>
      <c r="P40" s="2"/>
      <c r="Q40" s="1"/>
      <c r="R40" s="2" t="s">
        <v>187</v>
      </c>
      <c r="S40" s="8">
        <v>0.01</v>
      </c>
      <c r="T40" s="8">
        <v>0.04</v>
      </c>
      <c r="U40" s="8">
        <v>7.4999999999999997E-3</v>
      </c>
      <c r="V40" s="21"/>
      <c r="W40" s="18"/>
      <c r="X40" s="158"/>
      <c r="Y40" s="2"/>
      <c r="Z40" s="2"/>
      <c r="AA40" s="2"/>
      <c r="AB40" s="1"/>
      <c r="AC40" s="2" t="s">
        <v>308</v>
      </c>
      <c r="AD40" s="8">
        <v>0.4</v>
      </c>
      <c r="AE40" s="8">
        <v>0.4</v>
      </c>
      <c r="AF40" s="21"/>
      <c r="AG40" s="18"/>
      <c r="AH40" s="2"/>
      <c r="AI40" s="2"/>
    </row>
    <row r="41" spans="2:35" x14ac:dyDescent="0.25">
      <c r="B41" s="15"/>
      <c r="C41" s="1"/>
      <c r="D41" s="1"/>
      <c r="E41" s="2" t="s">
        <v>53</v>
      </c>
      <c r="F41" s="2"/>
      <c r="G41" s="207" t="s">
        <v>400</v>
      </c>
      <c r="H41" s="207"/>
      <c r="I41" s="207"/>
      <c r="J41" s="207"/>
      <c r="K41" s="16"/>
      <c r="L41" s="11"/>
      <c r="M41" s="158"/>
      <c r="N41" s="2"/>
      <c r="O41" s="2"/>
      <c r="P41" s="2"/>
      <c r="Q41" s="1"/>
      <c r="R41" s="2" t="s">
        <v>188</v>
      </c>
      <c r="S41" s="8">
        <v>0.01</v>
      </c>
      <c r="T41" s="8">
        <v>0.04</v>
      </c>
      <c r="U41" s="8">
        <v>7.4999999999999997E-3</v>
      </c>
      <c r="V41" s="21"/>
      <c r="W41" s="18"/>
      <c r="X41" s="158"/>
      <c r="Y41" s="2"/>
      <c r="Z41" s="2"/>
      <c r="AA41" s="2"/>
      <c r="AB41" s="1"/>
      <c r="AC41" s="2" t="s">
        <v>309</v>
      </c>
      <c r="AD41" s="8">
        <v>1</v>
      </c>
      <c r="AE41" s="8">
        <v>1</v>
      </c>
      <c r="AF41" s="21"/>
      <c r="AG41" s="18"/>
      <c r="AH41" s="2"/>
      <c r="AI41" s="2"/>
    </row>
    <row r="42" spans="2:35" x14ac:dyDescent="0.25">
      <c r="B42" s="15"/>
      <c r="C42" s="1"/>
      <c r="D42" s="1"/>
      <c r="E42" s="2"/>
      <c r="F42" s="286" t="s">
        <v>54</v>
      </c>
      <c r="G42" s="206">
        <v>0.09</v>
      </c>
      <c r="H42" s="206">
        <v>0.09</v>
      </c>
      <c r="I42" s="206">
        <v>0.09</v>
      </c>
      <c r="J42" s="206">
        <v>0.09</v>
      </c>
      <c r="K42" s="16"/>
      <c r="L42" s="11"/>
      <c r="M42" s="158"/>
      <c r="N42" s="2"/>
      <c r="O42" s="2"/>
      <c r="P42" s="2"/>
      <c r="Q42" s="1"/>
      <c r="R42" s="2" t="s">
        <v>189</v>
      </c>
      <c r="S42" s="8">
        <v>0.01</v>
      </c>
      <c r="T42" s="8">
        <v>0.04</v>
      </c>
      <c r="U42" s="8">
        <v>7.4999999999999997E-3</v>
      </c>
      <c r="V42" s="21"/>
      <c r="W42" s="18"/>
      <c r="X42" s="158"/>
      <c r="Y42" s="2"/>
      <c r="Z42" s="1"/>
      <c r="AA42" s="1"/>
      <c r="AB42" s="1"/>
      <c r="AC42" s="2" t="s">
        <v>310</v>
      </c>
      <c r="AD42" s="8">
        <v>1</v>
      </c>
      <c r="AE42" s="8">
        <v>0</v>
      </c>
      <c r="AF42" s="21"/>
      <c r="AG42" s="18"/>
      <c r="AH42" s="2"/>
      <c r="AI42" s="2"/>
    </row>
    <row r="43" spans="2:35" x14ac:dyDescent="0.25">
      <c r="B43" s="15"/>
      <c r="C43" s="1"/>
      <c r="D43" s="1"/>
      <c r="E43" s="2"/>
      <c r="F43" s="286" t="s">
        <v>55</v>
      </c>
      <c r="G43" s="206">
        <v>0.09</v>
      </c>
      <c r="H43" s="206">
        <v>0.09</v>
      </c>
      <c r="I43" s="206">
        <v>0.09</v>
      </c>
      <c r="J43" s="206">
        <v>0.12</v>
      </c>
      <c r="K43" s="16"/>
      <c r="L43" s="11"/>
      <c r="M43" s="158"/>
      <c r="N43" s="2"/>
      <c r="O43" s="1"/>
      <c r="P43" s="1"/>
      <c r="Q43" s="1"/>
      <c r="R43" s="2" t="s">
        <v>190</v>
      </c>
      <c r="S43" s="8">
        <v>0.01</v>
      </c>
      <c r="T43" s="8">
        <v>0.04</v>
      </c>
      <c r="U43" s="8">
        <v>7.4999999999999997E-3</v>
      </c>
      <c r="V43" s="21"/>
      <c r="W43" s="18"/>
      <c r="X43" s="158"/>
      <c r="Y43" s="2"/>
      <c r="Z43" s="2"/>
      <c r="AA43" s="2"/>
      <c r="AB43" s="1"/>
      <c r="AC43" s="2" t="s">
        <v>311</v>
      </c>
      <c r="AD43" s="8">
        <v>1</v>
      </c>
      <c r="AE43" s="8">
        <v>1</v>
      </c>
      <c r="AF43" s="21"/>
      <c r="AG43" s="18"/>
      <c r="AH43" s="2"/>
      <c r="AI43" s="2"/>
    </row>
    <row r="44" spans="2:35" x14ac:dyDescent="0.25">
      <c r="B44" s="15"/>
      <c r="C44" s="1"/>
      <c r="D44" s="1"/>
      <c r="E44" s="2"/>
      <c r="F44" s="286" t="s">
        <v>56</v>
      </c>
      <c r="G44" s="206">
        <v>1</v>
      </c>
      <c r="H44" s="206">
        <v>1</v>
      </c>
      <c r="I44" s="206">
        <v>1</v>
      </c>
      <c r="J44" s="206">
        <v>1</v>
      </c>
      <c r="K44" s="16"/>
      <c r="L44" s="11"/>
      <c r="M44" s="158"/>
      <c r="N44" s="2"/>
      <c r="O44" s="2"/>
      <c r="P44" s="2"/>
      <c r="Q44" s="1"/>
      <c r="R44" s="2" t="s">
        <v>191</v>
      </c>
      <c r="S44" s="8">
        <v>0.01</v>
      </c>
      <c r="T44" s="8">
        <v>0.04</v>
      </c>
      <c r="U44" s="8">
        <v>7.4999999999999997E-3</v>
      </c>
      <c r="V44" s="21"/>
      <c r="W44" s="18"/>
      <c r="X44" s="158"/>
      <c r="Y44" s="2"/>
      <c r="Z44" s="2"/>
      <c r="AA44" s="2"/>
      <c r="AB44" s="1"/>
      <c r="AC44" s="2" t="s">
        <v>312</v>
      </c>
      <c r="AD44" s="8">
        <v>0.05</v>
      </c>
      <c r="AE44" s="8">
        <v>0.05</v>
      </c>
      <c r="AF44" s="21"/>
      <c r="AG44" s="18"/>
      <c r="AH44" s="2"/>
      <c r="AI44" s="2"/>
    </row>
    <row r="45" spans="2:35" x14ac:dyDescent="0.25">
      <c r="B45" s="15"/>
      <c r="C45" s="1"/>
      <c r="D45" s="1"/>
      <c r="E45" s="2" t="s">
        <v>57</v>
      </c>
      <c r="F45" s="2"/>
      <c r="G45" s="207" t="s">
        <v>400</v>
      </c>
      <c r="H45" s="207"/>
      <c r="I45" s="207"/>
      <c r="J45" s="207"/>
      <c r="K45" s="16"/>
      <c r="L45" s="11"/>
      <c r="M45" s="158"/>
      <c r="N45" s="2"/>
      <c r="O45" s="2"/>
      <c r="P45" s="2"/>
      <c r="Q45" s="1"/>
      <c r="R45" s="2" t="s">
        <v>178</v>
      </c>
      <c r="S45" s="8">
        <v>0.01</v>
      </c>
      <c r="T45" s="8">
        <v>0.04</v>
      </c>
      <c r="U45" s="8">
        <v>7.4999999999999997E-3</v>
      </c>
      <c r="V45" s="21"/>
      <c r="W45" s="18"/>
      <c r="X45" s="158"/>
      <c r="Y45" s="2"/>
      <c r="Z45" s="2"/>
      <c r="AA45" s="1" t="s">
        <v>313</v>
      </c>
      <c r="AB45" s="1"/>
      <c r="AC45" s="2"/>
      <c r="AD45"/>
      <c r="AE45"/>
      <c r="AF45" s="21"/>
      <c r="AG45" s="18"/>
      <c r="AH45" s="2"/>
      <c r="AI45" s="2"/>
    </row>
    <row r="46" spans="2:35" x14ac:dyDescent="0.25">
      <c r="B46" s="15"/>
      <c r="C46" s="1"/>
      <c r="D46" s="1"/>
      <c r="E46" s="2"/>
      <c r="F46" s="286" t="s">
        <v>58</v>
      </c>
      <c r="G46" s="206">
        <v>0.1</v>
      </c>
      <c r="H46" s="206">
        <v>0.1</v>
      </c>
      <c r="I46" s="206">
        <v>0.1</v>
      </c>
      <c r="J46" s="206">
        <v>1</v>
      </c>
      <c r="K46" s="16"/>
      <c r="L46" s="11"/>
      <c r="M46" s="158"/>
      <c r="N46" s="2"/>
      <c r="O46" s="2"/>
      <c r="P46" s="2"/>
      <c r="Q46" s="1" t="s">
        <v>192</v>
      </c>
      <c r="R46" s="2"/>
      <c r="S46" s="12"/>
      <c r="T46" s="12"/>
      <c r="U46" s="12"/>
      <c r="V46" s="21"/>
      <c r="W46" s="18"/>
      <c r="X46" s="158"/>
      <c r="Y46" s="2"/>
      <c r="Z46" s="2"/>
      <c r="AA46" s="2"/>
      <c r="AB46" s="1"/>
      <c r="AC46" s="2" t="s">
        <v>314</v>
      </c>
      <c r="AD46" s="8">
        <v>0.03</v>
      </c>
      <c r="AE46" s="8">
        <v>0.03</v>
      </c>
      <c r="AF46" s="21"/>
      <c r="AG46" s="18"/>
      <c r="AH46" s="2"/>
      <c r="AI46" s="2"/>
    </row>
    <row r="47" spans="2:35" x14ac:dyDescent="0.25">
      <c r="B47" s="15"/>
      <c r="C47" s="1"/>
      <c r="D47" s="1"/>
      <c r="E47" s="2"/>
      <c r="F47" s="286" t="s">
        <v>59</v>
      </c>
      <c r="G47" s="206">
        <v>0.1</v>
      </c>
      <c r="H47" s="206">
        <v>0.1</v>
      </c>
      <c r="I47" s="206">
        <v>0.1</v>
      </c>
      <c r="J47" s="206">
        <v>1</v>
      </c>
      <c r="K47" s="16"/>
      <c r="L47" s="11"/>
      <c r="M47" s="158"/>
      <c r="N47" s="2"/>
      <c r="O47" s="2"/>
      <c r="P47" s="2"/>
      <c r="Q47" s="1"/>
      <c r="R47" s="2" t="s">
        <v>193</v>
      </c>
      <c r="S47" s="8">
        <v>1.2500000000000001E-2</v>
      </c>
      <c r="T47" s="8">
        <v>0.05</v>
      </c>
      <c r="U47" s="8">
        <v>2.5000000000000001E-2</v>
      </c>
      <c r="V47" s="21"/>
      <c r="W47" s="18"/>
      <c r="X47" s="158"/>
      <c r="Y47" s="2"/>
      <c r="Z47" s="2"/>
      <c r="AA47" s="2"/>
      <c r="AB47" s="1"/>
      <c r="AC47" s="2" t="s">
        <v>315</v>
      </c>
      <c r="AD47" s="8">
        <v>0.05</v>
      </c>
      <c r="AE47" s="8">
        <v>0.05</v>
      </c>
      <c r="AF47" s="21"/>
      <c r="AG47" s="18"/>
      <c r="AH47" s="2"/>
      <c r="AI47" s="2"/>
    </row>
    <row r="48" spans="2:35" x14ac:dyDescent="0.25">
      <c r="B48" s="15"/>
      <c r="C48" s="1"/>
      <c r="D48" s="1"/>
      <c r="E48" s="2" t="s">
        <v>60</v>
      </c>
      <c r="F48" s="2"/>
      <c r="G48" s="207" t="s">
        <v>400</v>
      </c>
      <c r="H48" s="207"/>
      <c r="I48" s="207"/>
      <c r="J48" s="207"/>
      <c r="K48" s="16"/>
      <c r="L48" s="11"/>
      <c r="M48" s="158"/>
      <c r="N48" s="2"/>
      <c r="O48" s="2"/>
      <c r="P48" s="2"/>
      <c r="Q48" s="1"/>
      <c r="R48" s="2" t="s">
        <v>194</v>
      </c>
      <c r="S48" s="8">
        <v>1.2500000000000001E-2</v>
      </c>
      <c r="T48" s="8">
        <v>0.05</v>
      </c>
      <c r="U48" s="8">
        <v>2.5000000000000001E-2</v>
      </c>
      <c r="V48" s="21"/>
      <c r="W48" s="18"/>
      <c r="X48" s="158"/>
      <c r="Y48" s="2"/>
      <c r="Z48" s="2"/>
      <c r="AA48" s="1" t="s">
        <v>316</v>
      </c>
      <c r="AB48" s="1"/>
      <c r="AC48" s="2"/>
      <c r="AD48"/>
      <c r="AE48"/>
      <c r="AF48" s="21"/>
      <c r="AG48" s="18"/>
      <c r="AH48" s="2"/>
      <c r="AI48" s="2"/>
    </row>
    <row r="49" spans="2:35" x14ac:dyDescent="0.25">
      <c r="B49" s="15"/>
      <c r="C49" s="1"/>
      <c r="D49" s="1"/>
      <c r="E49" s="2"/>
      <c r="F49" s="286" t="s">
        <v>61</v>
      </c>
      <c r="G49" s="206">
        <v>0.11</v>
      </c>
      <c r="H49" s="206">
        <v>0.11</v>
      </c>
      <c r="I49" s="206">
        <v>0.15</v>
      </c>
      <c r="J49" s="206">
        <v>1</v>
      </c>
      <c r="K49" s="16"/>
      <c r="L49" s="11"/>
      <c r="M49" s="158"/>
      <c r="N49" s="2"/>
      <c r="O49" s="2"/>
      <c r="P49" s="2"/>
      <c r="Q49" s="1"/>
      <c r="R49" s="2" t="s">
        <v>195</v>
      </c>
      <c r="S49" s="8">
        <v>1.2500000000000001E-2</v>
      </c>
      <c r="T49" s="8">
        <v>0.05</v>
      </c>
      <c r="U49" s="8">
        <v>2.5000000000000001E-2</v>
      </c>
      <c r="V49" s="21"/>
      <c r="W49" s="18"/>
      <c r="X49" s="158"/>
      <c r="Y49" s="2"/>
      <c r="Z49" s="2"/>
      <c r="AA49" s="2"/>
      <c r="AB49" s="1"/>
      <c r="AC49" s="2" t="s">
        <v>317</v>
      </c>
      <c r="AD49" s="8">
        <v>1</v>
      </c>
      <c r="AE49" s="8">
        <v>1</v>
      </c>
      <c r="AF49" s="21"/>
      <c r="AG49" s="18"/>
      <c r="AH49" s="2"/>
      <c r="AI49" s="2"/>
    </row>
    <row r="50" spans="2:35" x14ac:dyDescent="0.25">
      <c r="B50" s="15"/>
      <c r="C50" s="1"/>
      <c r="D50" s="1"/>
      <c r="E50" s="2"/>
      <c r="F50" s="286" t="s">
        <v>62</v>
      </c>
      <c r="G50" s="206">
        <v>0.11</v>
      </c>
      <c r="H50" s="206">
        <v>0.11</v>
      </c>
      <c r="I50" s="206">
        <v>0.11</v>
      </c>
      <c r="J50" s="206">
        <v>1</v>
      </c>
      <c r="K50" s="16"/>
      <c r="L50" s="11"/>
      <c r="M50" s="158"/>
      <c r="N50" s="2"/>
      <c r="O50" s="2"/>
      <c r="P50" s="2"/>
      <c r="Q50" s="1"/>
      <c r="R50" s="2" t="s">
        <v>196</v>
      </c>
      <c r="S50" s="8">
        <v>1.2500000000000001E-2</v>
      </c>
      <c r="T50" s="8">
        <v>0.05</v>
      </c>
      <c r="U50" s="8">
        <v>2.5000000000000001E-2</v>
      </c>
      <c r="V50" s="21"/>
      <c r="W50" s="18"/>
      <c r="X50" s="158"/>
      <c r="Y50" s="2"/>
      <c r="Z50" s="2"/>
      <c r="AA50" s="1" t="s">
        <v>318</v>
      </c>
      <c r="AB50" s="1"/>
      <c r="AC50" s="2"/>
      <c r="AD50"/>
      <c r="AE50"/>
      <c r="AF50" s="21"/>
      <c r="AG50" s="18"/>
      <c r="AH50" s="2"/>
      <c r="AI50" s="2"/>
    </row>
    <row r="51" spans="2:35" x14ac:dyDescent="0.25">
      <c r="B51" s="15"/>
      <c r="C51" s="1"/>
      <c r="D51" s="1"/>
      <c r="E51" s="2"/>
      <c r="F51" s="286" t="s">
        <v>63</v>
      </c>
      <c r="G51" s="206">
        <v>1</v>
      </c>
      <c r="H51" s="206">
        <v>1</v>
      </c>
      <c r="I51" s="206">
        <v>1</v>
      </c>
      <c r="J51" s="206">
        <v>1</v>
      </c>
      <c r="K51" s="16"/>
      <c r="L51" s="11"/>
      <c r="M51" s="158"/>
      <c r="N51" s="2"/>
      <c r="O51" s="2"/>
      <c r="P51" s="2"/>
      <c r="Q51" s="1"/>
      <c r="R51" s="2" t="s">
        <v>197</v>
      </c>
      <c r="S51" s="8">
        <v>1.2500000000000001E-2</v>
      </c>
      <c r="T51" s="8">
        <v>0.05</v>
      </c>
      <c r="U51" s="8">
        <v>2.5000000000000001E-2</v>
      </c>
      <c r="V51" s="21"/>
      <c r="W51" s="18"/>
      <c r="X51" s="158"/>
      <c r="Y51" s="2"/>
      <c r="Z51" s="2"/>
      <c r="AA51" s="2"/>
      <c r="AB51" s="1"/>
      <c r="AC51" s="2" t="s">
        <v>150</v>
      </c>
      <c r="AD51" s="8"/>
      <c r="AE51" s="8"/>
      <c r="AF51" s="21"/>
      <c r="AG51" s="18"/>
      <c r="AH51" s="2"/>
      <c r="AI51" s="2"/>
    </row>
    <row r="52" spans="2:35" x14ac:dyDescent="0.25">
      <c r="B52" s="15"/>
      <c r="C52" s="1"/>
      <c r="D52" s="1"/>
      <c r="E52" s="2" t="s">
        <v>64</v>
      </c>
      <c r="F52" s="2"/>
      <c r="G52" s="207" t="s">
        <v>400</v>
      </c>
      <c r="H52" s="207"/>
      <c r="I52" s="207"/>
      <c r="J52" s="207"/>
      <c r="K52" s="16"/>
      <c r="L52" s="11"/>
      <c r="M52" s="158"/>
      <c r="N52" s="2"/>
      <c r="O52" s="2"/>
      <c r="P52" s="2"/>
      <c r="Q52" s="1"/>
      <c r="R52" s="2" t="s">
        <v>198</v>
      </c>
      <c r="S52" s="8">
        <v>1.2500000000000001E-2</v>
      </c>
      <c r="T52" s="8">
        <v>0.05</v>
      </c>
      <c r="U52" s="8">
        <v>2.5000000000000001E-2</v>
      </c>
      <c r="V52" s="21"/>
      <c r="W52" s="18"/>
      <c r="X52" s="158"/>
      <c r="Y52" s="2"/>
      <c r="Z52" s="2"/>
      <c r="AA52" s="2"/>
      <c r="AB52" s="1"/>
      <c r="AC52" s="2" t="s">
        <v>151</v>
      </c>
      <c r="AD52" s="8"/>
      <c r="AE52" s="8"/>
      <c r="AF52" s="21"/>
      <c r="AG52" s="18"/>
      <c r="AH52" s="2"/>
      <c r="AI52" s="2"/>
    </row>
    <row r="53" spans="2:35" x14ac:dyDescent="0.25">
      <c r="B53" s="15"/>
      <c r="C53" s="1"/>
      <c r="D53" s="1"/>
      <c r="E53" s="2"/>
      <c r="F53" s="286" t="s">
        <v>65</v>
      </c>
      <c r="G53" s="206">
        <v>1</v>
      </c>
      <c r="H53" s="206">
        <v>1</v>
      </c>
      <c r="I53" s="206">
        <v>1</v>
      </c>
      <c r="J53" s="206">
        <v>1</v>
      </c>
      <c r="K53" s="16"/>
      <c r="L53" s="11"/>
      <c r="M53" s="158"/>
      <c r="N53" s="2"/>
      <c r="O53" s="2"/>
      <c r="P53" s="2"/>
      <c r="Q53" s="1" t="s">
        <v>199</v>
      </c>
      <c r="R53" s="2"/>
      <c r="S53" s="12"/>
      <c r="T53" s="12"/>
      <c r="U53" s="12"/>
      <c r="V53" s="21"/>
      <c r="W53" s="18"/>
      <c r="X53" s="158"/>
      <c r="Y53" s="2"/>
      <c r="Z53" s="2"/>
      <c r="AA53" s="2"/>
      <c r="AB53" s="1"/>
      <c r="AC53" s="2" t="s">
        <v>152</v>
      </c>
      <c r="AD53" s="8"/>
      <c r="AE53" s="8"/>
      <c r="AF53" s="21"/>
      <c r="AG53" s="18"/>
      <c r="AH53" s="2"/>
      <c r="AI53" s="2"/>
    </row>
    <row r="54" spans="2:35" x14ac:dyDescent="0.25">
      <c r="B54" s="15"/>
      <c r="C54" s="1"/>
      <c r="D54" s="1"/>
      <c r="E54" s="2"/>
      <c r="F54" s="2" t="s">
        <v>66</v>
      </c>
      <c r="G54" s="206">
        <v>1</v>
      </c>
      <c r="H54" s="206">
        <v>1</v>
      </c>
      <c r="I54" s="206">
        <v>1</v>
      </c>
      <c r="J54" s="206">
        <v>1</v>
      </c>
      <c r="K54" s="16"/>
      <c r="L54" s="11"/>
      <c r="M54" s="158"/>
      <c r="N54" s="2"/>
      <c r="O54" s="2"/>
      <c r="P54" s="2"/>
      <c r="Q54" s="1"/>
      <c r="R54" s="2" t="s">
        <v>200</v>
      </c>
      <c r="S54" s="8">
        <v>1.2500000000000001E-2</v>
      </c>
      <c r="T54" s="8">
        <v>0.05</v>
      </c>
      <c r="U54" s="8">
        <v>3.7499999999999999E-2</v>
      </c>
      <c r="V54" s="21"/>
      <c r="W54" s="18"/>
      <c r="X54" s="158"/>
      <c r="Y54" s="2"/>
      <c r="Z54" s="2"/>
      <c r="AA54" s="2"/>
      <c r="AB54" s="1"/>
      <c r="AC54" s="2"/>
      <c r="AD54"/>
      <c r="AE54"/>
      <c r="AF54" s="21"/>
      <c r="AG54" s="18"/>
      <c r="AH54" s="2"/>
      <c r="AI54" s="2"/>
    </row>
    <row r="55" spans="2:35" x14ac:dyDescent="0.25">
      <c r="B55" s="15"/>
      <c r="C55" s="1"/>
      <c r="D55" s="1"/>
      <c r="E55" s="2" t="s">
        <v>67</v>
      </c>
      <c r="F55" s="2"/>
      <c r="G55" s="204" t="s">
        <v>400</v>
      </c>
      <c r="H55" s="204"/>
      <c r="I55" s="204"/>
      <c r="J55" s="204"/>
      <c r="K55" s="16"/>
      <c r="L55" s="11"/>
      <c r="M55" s="158"/>
      <c r="N55" s="2"/>
      <c r="O55" s="2"/>
      <c r="P55" s="2"/>
      <c r="Q55" s="1"/>
      <c r="R55" s="2" t="s">
        <v>201</v>
      </c>
      <c r="S55" s="8">
        <v>1.2500000000000001E-2</v>
      </c>
      <c r="T55" s="8">
        <v>0.05</v>
      </c>
      <c r="U55" s="8">
        <v>3.7499999999999999E-2</v>
      </c>
      <c r="V55" s="21"/>
      <c r="W55" s="18"/>
      <c r="X55" s="158"/>
      <c r="Y55" s="2"/>
      <c r="Z55" s="2"/>
      <c r="AA55" s="2"/>
      <c r="AB55" s="1"/>
      <c r="AC55" s="2"/>
      <c r="AD55"/>
      <c r="AE55"/>
      <c r="AF55" s="21"/>
      <c r="AG55" s="18"/>
      <c r="AH55" s="2"/>
      <c r="AI55" s="2"/>
    </row>
    <row r="56" spans="2:35" x14ac:dyDescent="0.25">
      <c r="B56" s="15"/>
      <c r="C56" s="1"/>
      <c r="D56" s="1"/>
      <c r="E56" s="2"/>
      <c r="F56" s="286" t="s">
        <v>68</v>
      </c>
      <c r="G56" s="206">
        <v>1</v>
      </c>
      <c r="H56" s="206">
        <v>1</v>
      </c>
      <c r="I56" s="206">
        <v>1</v>
      </c>
      <c r="J56" s="206">
        <v>1</v>
      </c>
      <c r="K56" s="16"/>
      <c r="L56" s="11"/>
      <c r="M56" s="158"/>
      <c r="N56" s="2"/>
      <c r="O56" s="2"/>
      <c r="P56" s="2"/>
      <c r="Q56" s="1"/>
      <c r="R56" s="2" t="s">
        <v>202</v>
      </c>
      <c r="S56" s="8">
        <v>1.2500000000000001E-2</v>
      </c>
      <c r="T56" s="8">
        <v>0.05</v>
      </c>
      <c r="U56" s="8">
        <v>3.7499999999999999E-2</v>
      </c>
      <c r="V56" s="21"/>
      <c r="W56" s="18"/>
      <c r="X56" s="158"/>
      <c r="Y56" s="2"/>
      <c r="Z56" s="2"/>
      <c r="AA56" s="2"/>
      <c r="AB56" s="1"/>
      <c r="AC56" s="2"/>
      <c r="AD56"/>
      <c r="AE56"/>
      <c r="AF56" s="21"/>
      <c r="AG56" s="18"/>
      <c r="AH56" s="2"/>
      <c r="AI56" s="2"/>
    </row>
    <row r="57" spans="2:35" x14ac:dyDescent="0.25">
      <c r="B57" s="15"/>
      <c r="C57" s="1"/>
      <c r="D57" s="1"/>
      <c r="E57" s="2"/>
      <c r="F57" s="286" t="s">
        <v>69</v>
      </c>
      <c r="G57" s="206">
        <v>1</v>
      </c>
      <c r="H57" s="206">
        <v>1</v>
      </c>
      <c r="I57" s="206">
        <v>1</v>
      </c>
      <c r="J57" s="206">
        <v>1</v>
      </c>
      <c r="K57" s="16"/>
      <c r="L57" s="11"/>
      <c r="M57" s="158"/>
      <c r="N57" s="2"/>
      <c r="O57" s="2"/>
      <c r="P57" s="2"/>
      <c r="Q57" s="1"/>
      <c r="R57" s="2" t="s">
        <v>203</v>
      </c>
      <c r="S57" s="8">
        <v>1.2500000000000001E-2</v>
      </c>
      <c r="T57" s="8">
        <v>0.05</v>
      </c>
      <c r="U57" s="8">
        <v>3.7499999999999999E-2</v>
      </c>
      <c r="V57" s="21"/>
      <c r="W57" s="18"/>
      <c r="X57" s="158"/>
      <c r="Y57" s="2"/>
      <c r="Z57" s="2"/>
      <c r="AA57" s="2"/>
      <c r="AB57" s="1"/>
      <c r="AC57" s="2"/>
      <c r="AD57"/>
      <c r="AE57"/>
      <c r="AF57" s="21"/>
      <c r="AG57" s="18"/>
      <c r="AH57" s="2"/>
      <c r="AI57" s="2"/>
    </row>
    <row r="58" spans="2:35" x14ac:dyDescent="0.25">
      <c r="B58" s="15"/>
      <c r="C58" s="1"/>
      <c r="D58" s="1"/>
      <c r="E58" s="2"/>
      <c r="F58" s="286" t="s">
        <v>70</v>
      </c>
      <c r="G58" s="206">
        <v>1</v>
      </c>
      <c r="H58" s="206">
        <v>1</v>
      </c>
      <c r="I58" s="206">
        <v>1</v>
      </c>
      <c r="J58" s="206">
        <v>1</v>
      </c>
      <c r="K58" s="16"/>
      <c r="L58" s="11"/>
      <c r="M58" s="158"/>
      <c r="N58" s="2"/>
      <c r="O58" s="2"/>
      <c r="P58" s="2"/>
      <c r="Q58" s="1"/>
      <c r="R58" s="2" t="s">
        <v>204</v>
      </c>
      <c r="S58" s="8">
        <v>1.2500000000000001E-2</v>
      </c>
      <c r="T58" s="8">
        <v>0.05</v>
      </c>
      <c r="U58" s="8">
        <v>3.7499999999999999E-2</v>
      </c>
      <c r="V58" s="21"/>
      <c r="W58" s="18"/>
      <c r="X58" s="158"/>
      <c r="Y58" s="2"/>
      <c r="Z58" s="2"/>
      <c r="AA58" s="2"/>
      <c r="AB58" s="1"/>
      <c r="AC58" s="2"/>
      <c r="AD58"/>
      <c r="AE58"/>
      <c r="AF58" s="21"/>
      <c r="AG58" s="18"/>
      <c r="AH58" s="2"/>
      <c r="AI58" s="2"/>
    </row>
    <row r="59" spans="2:35" x14ac:dyDescent="0.25">
      <c r="B59" s="15"/>
      <c r="C59" s="1"/>
      <c r="D59" s="1" t="s">
        <v>71</v>
      </c>
      <c r="E59" s="2"/>
      <c r="F59" s="2"/>
      <c r="G59" s="208" t="s">
        <v>400</v>
      </c>
      <c r="H59" s="208"/>
      <c r="I59" s="208"/>
      <c r="J59" s="208"/>
      <c r="K59" s="16"/>
      <c r="L59" s="11"/>
      <c r="M59" s="158"/>
      <c r="N59" s="2"/>
      <c r="O59" s="2"/>
      <c r="P59" s="2"/>
      <c r="Q59" s="1"/>
      <c r="R59" s="2" t="s">
        <v>205</v>
      </c>
      <c r="S59" s="8">
        <v>1.2500000000000001E-2</v>
      </c>
      <c r="T59" s="8">
        <v>0.05</v>
      </c>
      <c r="U59" s="8">
        <v>3.7499999999999999E-2</v>
      </c>
      <c r="V59" s="21"/>
      <c r="W59" s="18"/>
      <c r="X59" s="158"/>
      <c r="Y59" s="2"/>
      <c r="Z59" s="2"/>
      <c r="AA59" s="2"/>
      <c r="AB59" s="1"/>
      <c r="AC59" s="2"/>
      <c r="AD59"/>
      <c r="AE59"/>
      <c r="AF59" s="21"/>
      <c r="AG59" s="18"/>
      <c r="AH59" s="2"/>
      <c r="AI59" s="2"/>
    </row>
    <row r="60" spans="2:35" ht="13.8" thickBot="1" x14ac:dyDescent="0.3">
      <c r="B60" s="15"/>
      <c r="C60" s="1"/>
      <c r="D60" s="1"/>
      <c r="E60" s="287" t="s">
        <v>404</v>
      </c>
      <c r="F60" s="287"/>
      <c r="G60" s="204" t="s">
        <v>400</v>
      </c>
      <c r="H60" s="204"/>
      <c r="I60" s="204"/>
      <c r="J60" s="204"/>
      <c r="K60" s="16"/>
      <c r="L60" s="11"/>
      <c r="M60" s="158"/>
      <c r="N60" s="2"/>
      <c r="O60" s="2"/>
      <c r="P60" s="2"/>
      <c r="Q60" s="1" t="s">
        <v>206</v>
      </c>
      <c r="R60" s="2"/>
      <c r="S60" s="12"/>
      <c r="T60" s="12"/>
      <c r="U60" s="12"/>
      <c r="V60" s="21"/>
      <c r="W60" s="18"/>
      <c r="X60" s="187"/>
      <c r="Y60" s="50"/>
      <c r="Z60" s="188"/>
      <c r="AA60" s="188"/>
      <c r="AB60" s="188"/>
      <c r="AC60" s="188"/>
      <c r="AD60" s="189"/>
      <c r="AE60" s="189"/>
      <c r="AF60" s="190"/>
      <c r="AG60" s="18"/>
      <c r="AH60" s="2"/>
      <c r="AI60" s="2"/>
    </row>
    <row r="61" spans="2:35" x14ac:dyDescent="0.25">
      <c r="B61" s="15"/>
      <c r="C61" s="1"/>
      <c r="D61" s="1"/>
      <c r="E61" s="2"/>
      <c r="F61" s="286" t="s">
        <v>73</v>
      </c>
      <c r="G61" s="206">
        <v>1</v>
      </c>
      <c r="H61" s="206">
        <v>1</v>
      </c>
      <c r="I61" s="206">
        <v>1</v>
      </c>
      <c r="J61" s="206">
        <v>1</v>
      </c>
      <c r="K61" s="16"/>
      <c r="L61" s="11"/>
      <c r="M61" s="158"/>
      <c r="N61" s="2"/>
      <c r="O61" s="2"/>
      <c r="P61" s="2"/>
      <c r="Q61" s="2"/>
      <c r="R61" s="2" t="s">
        <v>405</v>
      </c>
      <c r="S61" s="8">
        <v>0.05</v>
      </c>
      <c r="T61" s="8">
        <v>0.2</v>
      </c>
      <c r="U61" s="8">
        <v>7.4999999999999997E-2</v>
      </c>
      <c r="V61" s="21"/>
      <c r="W61" s="18"/>
      <c r="AD61"/>
      <c r="AE61"/>
      <c r="AG61" s="18"/>
      <c r="AH61" s="2"/>
      <c r="AI61" s="2"/>
    </row>
    <row r="62" spans="2:35" x14ac:dyDescent="0.25">
      <c r="B62" s="15"/>
      <c r="C62" s="1"/>
      <c r="D62" s="1"/>
      <c r="E62" s="289"/>
      <c r="F62" s="286" t="s">
        <v>74</v>
      </c>
      <c r="G62" s="206">
        <v>7.4999999999999997E-2</v>
      </c>
      <c r="H62" s="206">
        <v>7.4999999999999997E-2</v>
      </c>
      <c r="I62" s="206">
        <v>1</v>
      </c>
      <c r="J62" s="206">
        <v>1</v>
      </c>
      <c r="K62" s="16"/>
      <c r="L62" s="11"/>
      <c r="M62" s="158"/>
      <c r="N62" s="2"/>
      <c r="O62" s="2"/>
      <c r="P62" s="2"/>
      <c r="Q62" s="2"/>
      <c r="R62" s="2" t="s">
        <v>406</v>
      </c>
      <c r="S62" s="8">
        <v>0.05</v>
      </c>
      <c r="T62" s="8">
        <v>0.2</v>
      </c>
      <c r="U62" s="8">
        <v>7.4999999999999997E-2</v>
      </c>
      <c r="V62" s="21"/>
      <c r="W62" s="18"/>
      <c r="AD62"/>
      <c r="AE62"/>
      <c r="AF62"/>
      <c r="AG62" s="18"/>
      <c r="AH62" s="2"/>
      <c r="AI62" s="2"/>
    </row>
    <row r="63" spans="2:35" x14ac:dyDescent="0.25">
      <c r="B63" s="15"/>
      <c r="C63" s="1"/>
      <c r="D63" s="1"/>
      <c r="E63" s="287" t="s">
        <v>407</v>
      </c>
      <c r="F63" s="287"/>
      <c r="G63" s="207" t="s">
        <v>400</v>
      </c>
      <c r="H63" s="207"/>
      <c r="I63" s="207"/>
      <c r="J63" s="207"/>
      <c r="K63" s="16"/>
      <c r="L63" s="11"/>
      <c r="M63" s="158"/>
      <c r="N63" s="2"/>
      <c r="O63" s="2"/>
      <c r="P63" s="2"/>
      <c r="Q63" s="2"/>
      <c r="R63" s="2" t="s">
        <v>408</v>
      </c>
      <c r="S63" s="8">
        <v>0.05</v>
      </c>
      <c r="T63" s="8">
        <v>0.2</v>
      </c>
      <c r="U63" s="8">
        <v>7.4999999999999997E-2</v>
      </c>
      <c r="V63" s="21"/>
      <c r="W63" s="18"/>
      <c r="AD63"/>
      <c r="AE63"/>
      <c r="AF63"/>
      <c r="AG63" s="18"/>
      <c r="AH63" s="2"/>
      <c r="AI63" s="2"/>
    </row>
    <row r="64" spans="2:35" x14ac:dyDescent="0.25">
      <c r="B64" s="15"/>
      <c r="C64" s="1"/>
      <c r="D64" s="1"/>
      <c r="E64" s="2"/>
      <c r="F64" s="286" t="s">
        <v>76</v>
      </c>
      <c r="G64" s="206">
        <v>1</v>
      </c>
      <c r="H64" s="206">
        <v>2.0000000000000018E-2</v>
      </c>
      <c r="I64" s="206">
        <v>1</v>
      </c>
      <c r="J64" s="206">
        <v>1</v>
      </c>
      <c r="K64" s="16"/>
      <c r="L64" s="11"/>
      <c r="M64" s="158"/>
      <c r="N64" s="2"/>
      <c r="O64" s="2"/>
      <c r="P64" s="2"/>
      <c r="Q64" s="2"/>
      <c r="R64" s="2" t="s">
        <v>409</v>
      </c>
      <c r="S64" s="8">
        <v>0.05</v>
      </c>
      <c r="T64" s="8">
        <v>0.2</v>
      </c>
      <c r="U64" s="8">
        <v>7.4999999999999997E-2</v>
      </c>
      <c r="V64" s="21"/>
      <c r="W64" s="18"/>
      <c r="AD64"/>
      <c r="AE64"/>
      <c r="AF64"/>
      <c r="AG64" s="18"/>
      <c r="AH64" s="2"/>
      <c r="AI64" s="2"/>
    </row>
    <row r="65" spans="2:35" x14ac:dyDescent="0.25">
      <c r="B65" s="15"/>
      <c r="C65" s="1"/>
      <c r="D65" s="1"/>
      <c r="E65" s="289"/>
      <c r="F65" s="286" t="s">
        <v>77</v>
      </c>
      <c r="G65" s="206">
        <v>7.4999999999999997E-2</v>
      </c>
      <c r="H65" s="206">
        <v>7.4999999999999997E-2</v>
      </c>
      <c r="I65" s="206">
        <v>1</v>
      </c>
      <c r="J65" s="206">
        <v>1</v>
      </c>
      <c r="K65" s="16"/>
      <c r="L65" s="11"/>
      <c r="M65" s="158"/>
      <c r="N65" s="2"/>
      <c r="O65" s="2"/>
      <c r="P65" s="2"/>
      <c r="Q65" s="2"/>
      <c r="R65" s="2" t="s">
        <v>410</v>
      </c>
      <c r="S65" s="8">
        <v>0.05</v>
      </c>
      <c r="T65" s="8">
        <v>0.2</v>
      </c>
      <c r="U65" s="8">
        <v>7.4999999999999997E-2</v>
      </c>
      <c r="V65" s="21"/>
      <c r="W65" s="18"/>
      <c r="AD65"/>
      <c r="AE65"/>
      <c r="AF65"/>
      <c r="AG65" s="18"/>
      <c r="AH65" s="3"/>
      <c r="AI65" s="3"/>
    </row>
    <row r="66" spans="2:35" x14ac:dyDescent="0.25">
      <c r="B66" s="15"/>
      <c r="C66" s="1"/>
      <c r="D66" s="1"/>
      <c r="E66" s="2" t="s">
        <v>78</v>
      </c>
      <c r="F66" s="2"/>
      <c r="G66" s="207" t="s">
        <v>400</v>
      </c>
      <c r="H66" s="207"/>
      <c r="I66" s="207"/>
      <c r="J66" s="207"/>
      <c r="K66" s="16"/>
      <c r="L66" s="11"/>
      <c r="M66" s="158"/>
      <c r="N66" s="2"/>
      <c r="O66" s="2"/>
      <c r="P66" s="2"/>
      <c r="Q66" s="2"/>
      <c r="R66" s="2" t="s">
        <v>411</v>
      </c>
      <c r="S66" s="8">
        <v>0.05</v>
      </c>
      <c r="T66" s="8">
        <v>0.2</v>
      </c>
      <c r="U66" s="8">
        <v>7.4999999999999997E-2</v>
      </c>
      <c r="V66" s="172"/>
      <c r="W66" s="19"/>
      <c r="AD66"/>
      <c r="AE66"/>
      <c r="AF66"/>
      <c r="AG66" s="19"/>
      <c r="AH66" s="3"/>
      <c r="AI66" s="3"/>
    </row>
    <row r="67" spans="2:35" x14ac:dyDescent="0.25">
      <c r="B67" s="15"/>
      <c r="C67" s="1"/>
      <c r="D67" s="1"/>
      <c r="E67" s="2"/>
      <c r="F67" s="286" t="s">
        <v>79</v>
      </c>
      <c r="G67" s="206">
        <v>1</v>
      </c>
      <c r="H67" s="206">
        <v>1</v>
      </c>
      <c r="I67" s="206">
        <v>1</v>
      </c>
      <c r="J67" s="206">
        <v>1</v>
      </c>
      <c r="K67" s="16"/>
      <c r="L67" s="11"/>
      <c r="M67" s="158"/>
      <c r="N67" s="2"/>
      <c r="O67" s="2"/>
      <c r="P67" s="2"/>
      <c r="Q67" s="2"/>
      <c r="R67" s="2"/>
      <c r="S67" s="13"/>
      <c r="T67" s="13"/>
      <c r="U67" s="13"/>
      <c r="V67" s="21"/>
      <c r="W67" s="19"/>
      <c r="AD67"/>
      <c r="AE67"/>
      <c r="AF67"/>
      <c r="AG67" s="19"/>
      <c r="AH67" s="2"/>
      <c r="AI67" s="2"/>
    </row>
    <row r="68" spans="2:35" x14ac:dyDescent="0.25">
      <c r="B68" s="15"/>
      <c r="C68" s="1"/>
      <c r="D68" s="1"/>
      <c r="E68" s="2"/>
      <c r="F68" s="286" t="s">
        <v>80</v>
      </c>
      <c r="G68" s="206">
        <v>1</v>
      </c>
      <c r="H68" s="206">
        <v>1</v>
      </c>
      <c r="I68" s="206">
        <v>1</v>
      </c>
      <c r="J68" s="206">
        <v>1</v>
      </c>
      <c r="K68" s="16"/>
      <c r="L68" s="11"/>
      <c r="M68" s="158"/>
      <c r="N68" s="2"/>
      <c r="O68" s="2"/>
      <c r="P68" s="1" t="s">
        <v>216</v>
      </c>
      <c r="Q68" s="2"/>
      <c r="R68" s="2"/>
      <c r="S68" s="166"/>
      <c r="T68" s="167"/>
      <c r="U68" s="166"/>
      <c r="V68" s="21"/>
      <c r="W68" s="18"/>
      <c r="AD68"/>
      <c r="AE68"/>
      <c r="AF68"/>
      <c r="AG68" s="18"/>
      <c r="AH68" s="2"/>
      <c r="AI68" s="2"/>
    </row>
    <row r="69" spans="2:35" x14ac:dyDescent="0.25">
      <c r="B69" s="15"/>
      <c r="C69" s="1"/>
      <c r="D69" s="1"/>
      <c r="E69" s="2" t="s">
        <v>81</v>
      </c>
      <c r="F69" s="2"/>
      <c r="G69" s="207" t="s">
        <v>400</v>
      </c>
      <c r="H69" s="207"/>
      <c r="I69" s="207"/>
      <c r="J69" s="207"/>
      <c r="K69" s="16"/>
      <c r="L69" s="11"/>
      <c r="M69" s="158"/>
      <c r="N69" s="2"/>
      <c r="O69" s="2"/>
      <c r="P69" s="1"/>
      <c r="Q69" s="2" t="s">
        <v>412</v>
      </c>
      <c r="R69" s="2"/>
      <c r="S69" s="14"/>
      <c r="T69" s="14"/>
      <c r="U69" s="176"/>
      <c r="V69" s="21"/>
      <c r="AD69"/>
      <c r="AE69"/>
      <c r="AF69"/>
      <c r="AH69" s="2"/>
      <c r="AI69" s="2"/>
    </row>
    <row r="70" spans="2:35" x14ac:dyDescent="0.25">
      <c r="B70" s="15"/>
      <c r="C70" s="1"/>
      <c r="D70" s="1"/>
      <c r="E70" s="2"/>
      <c r="F70" s="286" t="s">
        <v>82</v>
      </c>
      <c r="G70" s="206">
        <v>1</v>
      </c>
      <c r="H70" s="206">
        <v>1</v>
      </c>
      <c r="I70" s="206">
        <v>1</v>
      </c>
      <c r="J70" s="206">
        <v>1</v>
      </c>
      <c r="K70" s="16"/>
      <c r="L70" s="11"/>
      <c r="M70" s="158"/>
      <c r="N70" s="2"/>
      <c r="O70" s="2"/>
      <c r="P70" s="2"/>
      <c r="Q70" s="2"/>
      <c r="R70" s="2" t="s">
        <v>218</v>
      </c>
      <c r="S70" s="8">
        <v>7.4999999999999997E-3</v>
      </c>
      <c r="T70" s="29"/>
      <c r="U70" s="8">
        <v>0.03</v>
      </c>
      <c r="V70" s="21"/>
      <c r="W70" s="18"/>
      <c r="AD70"/>
      <c r="AE70"/>
      <c r="AF70"/>
      <c r="AG70" s="18"/>
      <c r="AH70" s="2"/>
      <c r="AI70" s="2"/>
    </row>
    <row r="71" spans="2:35" x14ac:dyDescent="0.25">
      <c r="B71" s="15"/>
      <c r="C71" s="1"/>
      <c r="D71" s="1"/>
      <c r="E71" s="2"/>
      <c r="F71" s="286" t="s">
        <v>83</v>
      </c>
      <c r="G71" s="206">
        <v>1</v>
      </c>
      <c r="H71" s="206">
        <v>1</v>
      </c>
      <c r="I71" s="206">
        <v>1</v>
      </c>
      <c r="J71" s="206">
        <v>1</v>
      </c>
      <c r="K71" s="16"/>
      <c r="L71" s="11"/>
      <c r="M71" s="158"/>
      <c r="N71" s="2"/>
      <c r="O71" s="2"/>
      <c r="P71" s="2"/>
      <c r="Q71" s="2"/>
      <c r="R71" s="2" t="s">
        <v>219</v>
      </c>
      <c r="S71" s="8">
        <v>1.2500000000000001E-2</v>
      </c>
      <c r="T71" s="29"/>
      <c r="U71" s="8">
        <v>0.05</v>
      </c>
      <c r="V71" s="172"/>
      <c r="W71" s="18"/>
      <c r="AD71"/>
      <c r="AE71"/>
      <c r="AF71"/>
      <c r="AG71" s="18"/>
      <c r="AH71" s="2"/>
      <c r="AI71" s="2"/>
    </row>
    <row r="72" spans="2:35" x14ac:dyDescent="0.25">
      <c r="B72" s="15"/>
      <c r="C72" s="1"/>
      <c r="D72" s="1"/>
      <c r="E72" s="2" t="s">
        <v>84</v>
      </c>
      <c r="F72" s="2"/>
      <c r="G72" s="207" t="s">
        <v>400</v>
      </c>
      <c r="H72" s="207"/>
      <c r="I72" s="207"/>
      <c r="J72" s="207"/>
      <c r="K72" s="16"/>
      <c r="L72" s="11"/>
      <c r="M72" s="158"/>
      <c r="N72" s="2"/>
      <c r="O72" s="2"/>
      <c r="P72" s="2"/>
      <c r="Q72" s="2"/>
      <c r="R72" s="2" t="s">
        <v>220</v>
      </c>
      <c r="S72" s="9">
        <v>2.5000000000000001E-2</v>
      </c>
      <c r="T72" s="29"/>
      <c r="U72" s="8">
        <v>0.05</v>
      </c>
      <c r="V72" s="172"/>
      <c r="W72" s="18"/>
      <c r="AD72"/>
      <c r="AE72"/>
      <c r="AF72"/>
      <c r="AG72" s="18"/>
      <c r="AH72" s="2"/>
      <c r="AI72" s="2"/>
    </row>
    <row r="73" spans="2:35" x14ac:dyDescent="0.25">
      <c r="B73" s="15"/>
      <c r="C73" s="1"/>
      <c r="D73" s="1"/>
      <c r="E73" s="2"/>
      <c r="F73" s="286" t="s">
        <v>85</v>
      </c>
      <c r="G73" s="206">
        <v>1</v>
      </c>
      <c r="H73" s="206">
        <v>1</v>
      </c>
      <c r="I73" s="206">
        <v>1</v>
      </c>
      <c r="J73" s="206">
        <v>1</v>
      </c>
      <c r="K73" s="16"/>
      <c r="L73" s="11"/>
      <c r="M73" s="158"/>
      <c r="N73" s="2"/>
      <c r="O73" s="2"/>
      <c r="P73" s="1"/>
      <c r="Q73" s="2" t="s">
        <v>413</v>
      </c>
      <c r="R73" s="2"/>
      <c r="S73" s="12"/>
      <c r="T73" s="12"/>
      <c r="U73" s="12"/>
      <c r="V73" s="180"/>
      <c r="W73" s="18"/>
      <c r="AD73"/>
      <c r="AE73"/>
      <c r="AF73"/>
      <c r="AG73" s="18"/>
      <c r="AH73" s="2"/>
      <c r="AI73" s="2"/>
    </row>
    <row r="74" spans="2:35" x14ac:dyDescent="0.25">
      <c r="B74" s="15"/>
      <c r="C74" s="1"/>
      <c r="D74" s="1"/>
      <c r="E74" s="2"/>
      <c r="F74" s="286" t="s">
        <v>86</v>
      </c>
      <c r="G74" s="206">
        <v>1</v>
      </c>
      <c r="H74" s="206">
        <v>1</v>
      </c>
      <c r="I74" s="206">
        <v>1</v>
      </c>
      <c r="J74" s="206">
        <v>1</v>
      </c>
      <c r="K74" s="16"/>
      <c r="L74" s="11"/>
      <c r="M74" s="158"/>
      <c r="N74" s="2"/>
      <c r="O74" s="2"/>
      <c r="P74" s="2"/>
      <c r="Q74" s="2"/>
      <c r="R74" s="2" t="s">
        <v>222</v>
      </c>
      <c r="S74" s="10">
        <v>0.25</v>
      </c>
      <c r="T74" s="10">
        <v>1</v>
      </c>
      <c r="U74" s="28"/>
      <c r="V74" s="180"/>
      <c r="W74" s="20"/>
      <c r="AD74"/>
      <c r="AE74"/>
      <c r="AF74"/>
      <c r="AG74" s="20"/>
      <c r="AH74" s="2"/>
      <c r="AI74" s="2"/>
    </row>
    <row r="75" spans="2:35" x14ac:dyDescent="0.25">
      <c r="B75" s="15"/>
      <c r="C75" s="1"/>
      <c r="D75" s="1"/>
      <c r="E75" s="2" t="s">
        <v>87</v>
      </c>
      <c r="F75" s="2"/>
      <c r="G75" s="207" t="s">
        <v>400</v>
      </c>
      <c r="H75" s="207"/>
      <c r="I75" s="207"/>
      <c r="J75" s="207"/>
      <c r="K75" s="16"/>
      <c r="L75" s="11"/>
      <c r="M75" s="158"/>
      <c r="N75" s="2"/>
      <c r="O75" s="2"/>
      <c r="P75" s="2"/>
      <c r="Q75" s="2"/>
      <c r="R75" s="2" t="s">
        <v>223</v>
      </c>
      <c r="S75" s="10">
        <v>0.25</v>
      </c>
      <c r="T75" s="10">
        <v>1</v>
      </c>
      <c r="U75" s="28"/>
      <c r="V75" s="180"/>
      <c r="W75" s="20"/>
      <c r="AD75"/>
      <c r="AE75"/>
      <c r="AF75"/>
      <c r="AG75" s="20"/>
      <c r="AH75" s="2"/>
      <c r="AI75" s="2"/>
    </row>
    <row r="76" spans="2:35" x14ac:dyDescent="0.25">
      <c r="B76" s="15"/>
      <c r="C76" s="1"/>
      <c r="D76" s="1"/>
      <c r="E76" s="2"/>
      <c r="F76" s="286" t="s">
        <v>88</v>
      </c>
      <c r="G76" s="206">
        <v>1</v>
      </c>
      <c r="H76" s="206">
        <v>1</v>
      </c>
      <c r="I76" s="206">
        <v>1</v>
      </c>
      <c r="J76" s="206">
        <v>1</v>
      </c>
      <c r="K76" s="16"/>
      <c r="L76" s="11"/>
      <c r="M76" s="158"/>
      <c r="N76" s="2"/>
      <c r="O76" s="2"/>
      <c r="P76" s="2"/>
      <c r="Q76" s="2"/>
      <c r="R76" s="2" t="s">
        <v>224</v>
      </c>
      <c r="S76" s="8">
        <v>0.03</v>
      </c>
      <c r="T76" s="29"/>
      <c r="U76" s="8">
        <v>0.05</v>
      </c>
      <c r="V76" s="180"/>
      <c r="W76" s="18"/>
      <c r="AD76"/>
      <c r="AE76"/>
      <c r="AF76"/>
      <c r="AG76" s="18"/>
      <c r="AH76" s="2"/>
      <c r="AI76" s="2"/>
    </row>
    <row r="77" spans="2:35" x14ac:dyDescent="0.25">
      <c r="B77" s="15"/>
      <c r="C77" s="1"/>
      <c r="D77" s="1"/>
      <c r="E77" s="2"/>
      <c r="F77" s="286" t="s">
        <v>89</v>
      </c>
      <c r="G77" s="206">
        <v>1</v>
      </c>
      <c r="H77" s="206">
        <v>1</v>
      </c>
      <c r="I77" s="206">
        <v>1</v>
      </c>
      <c r="J77" s="206">
        <v>1</v>
      </c>
      <c r="K77" s="16"/>
      <c r="L77" s="11"/>
      <c r="M77" s="158"/>
      <c r="N77" s="2"/>
      <c r="O77" s="2"/>
      <c r="P77" s="2"/>
      <c r="Q77" s="2"/>
      <c r="R77" s="2" t="s">
        <v>225</v>
      </c>
      <c r="S77" s="8">
        <v>0.03</v>
      </c>
      <c r="T77" s="29"/>
      <c r="U77" s="8">
        <v>0.1</v>
      </c>
      <c r="V77" s="180"/>
      <c r="W77" s="18"/>
      <c r="AD77"/>
      <c r="AE77"/>
      <c r="AF77"/>
      <c r="AG77" s="18"/>
      <c r="AH77" s="2"/>
      <c r="AI77" s="2"/>
    </row>
    <row r="78" spans="2:35" x14ac:dyDescent="0.25">
      <c r="B78" s="15"/>
      <c r="C78" s="290"/>
      <c r="D78" s="1" t="s">
        <v>94</v>
      </c>
      <c r="E78" s="2"/>
      <c r="F78" s="2"/>
      <c r="G78" s="207" t="s">
        <v>400</v>
      </c>
      <c r="H78" s="207"/>
      <c r="I78" s="207"/>
      <c r="J78" s="207"/>
      <c r="K78" s="16"/>
      <c r="L78" s="11"/>
      <c r="M78" s="158"/>
      <c r="N78" s="2"/>
      <c r="O78" s="2"/>
      <c r="P78" s="2"/>
      <c r="Q78" s="264" t="s">
        <v>226</v>
      </c>
      <c r="R78" s="2"/>
      <c r="S78"/>
      <c r="T78"/>
      <c r="U78"/>
      <c r="V78" s="180"/>
      <c r="W78" s="18"/>
      <c r="AD78"/>
      <c r="AE78"/>
      <c r="AF78"/>
      <c r="AG78" s="18"/>
      <c r="AH78" s="2"/>
      <c r="AI78" s="2"/>
    </row>
    <row r="79" spans="2:35" x14ac:dyDescent="0.25">
      <c r="B79" s="15"/>
      <c r="C79" s="1"/>
      <c r="D79" s="1"/>
      <c r="E79" s="2"/>
      <c r="F79" s="286" t="s">
        <v>95</v>
      </c>
      <c r="G79" s="206">
        <v>1</v>
      </c>
      <c r="H79" s="206">
        <v>1</v>
      </c>
      <c r="I79" s="206">
        <v>1</v>
      </c>
      <c r="J79" s="206">
        <v>1</v>
      </c>
      <c r="K79" s="16"/>
      <c r="L79" s="11"/>
      <c r="M79" s="158"/>
      <c r="N79" s="2"/>
      <c r="O79" s="2"/>
      <c r="P79" s="2"/>
      <c r="Q79" s="2"/>
      <c r="R79" s="264" t="s">
        <v>227</v>
      </c>
      <c r="S79" s="8">
        <v>1</v>
      </c>
      <c r="T79" s="8">
        <v>1</v>
      </c>
      <c r="U79" s="8">
        <v>1</v>
      </c>
      <c r="V79" s="180"/>
      <c r="W79" s="177"/>
      <c r="AD79"/>
      <c r="AE79"/>
      <c r="AF79"/>
      <c r="AG79" s="177"/>
      <c r="AH79" s="2"/>
      <c r="AI79" s="2"/>
    </row>
    <row r="80" spans="2:35" x14ac:dyDescent="0.25">
      <c r="B80" s="15"/>
      <c r="C80" s="1"/>
      <c r="D80" s="1"/>
      <c r="E80" s="2"/>
      <c r="F80" s="286" t="s">
        <v>96</v>
      </c>
      <c r="G80" s="206">
        <v>1</v>
      </c>
      <c r="H80" s="206">
        <v>1</v>
      </c>
      <c r="I80" s="206">
        <v>1</v>
      </c>
      <c r="J80" s="206">
        <v>1</v>
      </c>
      <c r="K80" s="16"/>
      <c r="L80" s="11"/>
      <c r="M80" s="158"/>
      <c r="N80" s="2"/>
      <c r="O80" s="2"/>
      <c r="P80" s="2"/>
      <c r="Q80" s="2" t="s">
        <v>228</v>
      </c>
      <c r="R80" s="2"/>
      <c r="S80" s="18"/>
      <c r="T80" s="18"/>
      <c r="U80" s="18"/>
      <c r="V80" s="180"/>
      <c r="W80" s="177"/>
      <c r="AD80"/>
      <c r="AE80"/>
      <c r="AF80"/>
      <c r="AG80" s="177"/>
      <c r="AH80" s="2"/>
      <c r="AI80" s="2"/>
    </row>
    <row r="81" spans="2:35" x14ac:dyDescent="0.25">
      <c r="B81" s="15"/>
      <c r="C81" s="1" t="s">
        <v>97</v>
      </c>
      <c r="D81" s="1"/>
      <c r="E81" s="2"/>
      <c r="F81" s="2"/>
      <c r="G81" s="208" t="s">
        <v>400</v>
      </c>
      <c r="H81" s="208"/>
      <c r="I81" s="208"/>
      <c r="J81" s="208"/>
      <c r="K81" s="16"/>
      <c r="L81" s="11"/>
      <c r="M81" s="158"/>
      <c r="N81" s="2"/>
      <c r="O81" s="2"/>
      <c r="P81" s="2"/>
      <c r="Q81" s="2"/>
      <c r="R81" s="264" t="s">
        <v>229</v>
      </c>
      <c r="S81" s="10">
        <v>0.4</v>
      </c>
      <c r="T81" s="10">
        <v>0.4</v>
      </c>
      <c r="U81" s="10">
        <v>0.4</v>
      </c>
      <c r="V81" s="180"/>
      <c r="W81" s="18"/>
      <c r="AD81"/>
      <c r="AE81"/>
      <c r="AF81"/>
      <c r="AG81" s="18"/>
      <c r="AH81" s="2"/>
      <c r="AI81" s="2"/>
    </row>
    <row r="82" spans="2:35" x14ac:dyDescent="0.25">
      <c r="B82" s="15"/>
      <c r="C82" s="1"/>
      <c r="D82" s="1" t="s">
        <v>98</v>
      </c>
      <c r="E82" s="2"/>
      <c r="F82" s="2"/>
      <c r="G82" s="203" t="s">
        <v>400</v>
      </c>
      <c r="H82" s="203"/>
      <c r="I82" s="203"/>
      <c r="J82" s="203"/>
      <c r="K82" s="16"/>
      <c r="L82" s="11"/>
      <c r="M82" s="158"/>
      <c r="N82" s="2"/>
      <c r="O82" s="2"/>
      <c r="P82" s="2"/>
      <c r="Q82" s="2"/>
      <c r="R82" s="264" t="s">
        <v>230</v>
      </c>
      <c r="S82" s="10">
        <v>0.4</v>
      </c>
      <c r="T82" s="10">
        <v>0.4</v>
      </c>
      <c r="U82" s="10">
        <v>0.4</v>
      </c>
      <c r="V82" s="180"/>
      <c r="W82" s="18"/>
      <c r="AD82"/>
      <c r="AE82"/>
      <c r="AF82"/>
      <c r="AG82" s="18"/>
      <c r="AH82" s="2"/>
      <c r="AI82" s="2"/>
    </row>
    <row r="83" spans="2:35" x14ac:dyDescent="0.25">
      <c r="B83" s="15"/>
      <c r="C83" s="1"/>
      <c r="D83" s="1"/>
      <c r="E83" s="1" t="s">
        <v>99</v>
      </c>
      <c r="F83" s="2"/>
      <c r="G83" s="204" t="s">
        <v>400</v>
      </c>
      <c r="H83" s="204"/>
      <c r="I83" s="204"/>
      <c r="J83" s="204"/>
      <c r="K83" s="16"/>
      <c r="L83" s="11"/>
      <c r="M83" s="158"/>
      <c r="N83" s="2"/>
      <c r="O83" s="2"/>
      <c r="P83" s="2"/>
      <c r="Q83" s="2"/>
      <c r="R83" s="264" t="s">
        <v>231</v>
      </c>
      <c r="S83" s="8">
        <v>1</v>
      </c>
      <c r="T83" s="8">
        <v>1</v>
      </c>
      <c r="U83" s="8">
        <v>1</v>
      </c>
      <c r="V83" s="180"/>
      <c r="W83" s="18"/>
      <c r="AD83"/>
      <c r="AE83"/>
      <c r="AF83"/>
      <c r="AG83" s="18"/>
      <c r="AH83" s="2"/>
      <c r="AI83" s="2"/>
    </row>
    <row r="84" spans="2:35" ht="12.75" customHeight="1" x14ac:dyDescent="0.25">
      <c r="B84" s="15"/>
      <c r="C84" s="2"/>
      <c r="D84" s="2"/>
      <c r="E84" s="2"/>
      <c r="F84" s="286" t="s">
        <v>100</v>
      </c>
      <c r="G84" s="206">
        <v>0.04</v>
      </c>
      <c r="H84" s="206">
        <v>0.04</v>
      </c>
      <c r="I84" s="206">
        <v>1</v>
      </c>
      <c r="J84" s="206">
        <v>1</v>
      </c>
      <c r="K84" s="16"/>
      <c r="L84" s="11"/>
      <c r="M84" s="158"/>
      <c r="N84" s="2"/>
      <c r="O84" s="2"/>
      <c r="P84" s="2"/>
      <c r="Q84" s="2" t="s">
        <v>232</v>
      </c>
      <c r="R84" s="2"/>
      <c r="S84" s="18"/>
      <c r="T84" s="18"/>
      <c r="U84" s="18"/>
      <c r="V84" s="180"/>
      <c r="W84" s="18"/>
      <c r="AD84"/>
      <c r="AE84"/>
      <c r="AF84"/>
      <c r="AG84" s="18"/>
      <c r="AH84" s="2"/>
      <c r="AI84" s="2"/>
    </row>
    <row r="85" spans="2:35" x14ac:dyDescent="0.25">
      <c r="B85" s="15"/>
      <c r="C85" s="2"/>
      <c r="D85" s="2"/>
      <c r="E85" s="2"/>
      <c r="F85" s="286" t="s">
        <v>101</v>
      </c>
      <c r="G85" s="206">
        <v>0.04</v>
      </c>
      <c r="H85" s="206">
        <v>0.04</v>
      </c>
      <c r="I85" s="206">
        <v>1</v>
      </c>
      <c r="J85" s="206">
        <v>1</v>
      </c>
      <c r="K85" s="16"/>
      <c r="L85" s="11"/>
      <c r="M85" s="158"/>
      <c r="N85" s="2"/>
      <c r="O85" s="2"/>
      <c r="P85" s="2"/>
      <c r="Q85" s="2"/>
      <c r="R85" s="2" t="s">
        <v>233</v>
      </c>
      <c r="S85" s="10">
        <v>0.4</v>
      </c>
      <c r="T85" s="10">
        <v>0.4</v>
      </c>
      <c r="U85" s="8">
        <v>0.4</v>
      </c>
      <c r="V85" s="180"/>
      <c r="W85" s="18"/>
      <c r="AD85"/>
      <c r="AE85"/>
      <c r="AF85"/>
      <c r="AG85" s="18"/>
      <c r="AH85" s="2"/>
      <c r="AI85" s="2"/>
    </row>
    <row r="86" spans="2:35" x14ac:dyDescent="0.25">
      <c r="B86" s="15"/>
      <c r="C86" s="1"/>
      <c r="D86" s="1" t="s">
        <v>109</v>
      </c>
      <c r="E86" s="2"/>
      <c r="F86" s="2"/>
      <c r="G86" s="208" t="s">
        <v>400</v>
      </c>
      <c r="H86" s="208"/>
      <c r="I86" s="208"/>
      <c r="J86" s="208"/>
      <c r="K86" s="16"/>
      <c r="L86" s="11"/>
      <c r="M86" s="158"/>
      <c r="N86" s="2"/>
      <c r="O86" s="2"/>
      <c r="P86" s="2"/>
      <c r="Q86" s="2"/>
      <c r="R86" s="2" t="s">
        <v>234</v>
      </c>
      <c r="S86" s="10">
        <v>0.4</v>
      </c>
      <c r="T86" s="10">
        <v>0.4</v>
      </c>
      <c r="U86" s="8">
        <v>0.4</v>
      </c>
      <c r="V86" s="180"/>
      <c r="W86" s="18"/>
      <c r="AD86"/>
      <c r="AE86"/>
      <c r="AF86"/>
      <c r="AG86" s="18"/>
      <c r="AH86" s="2"/>
      <c r="AI86" s="2"/>
    </row>
    <row r="87" spans="2:35" x14ac:dyDescent="0.25">
      <c r="B87" s="15"/>
      <c r="C87" s="1"/>
      <c r="D87" s="1"/>
      <c r="E87" s="1" t="s">
        <v>110</v>
      </c>
      <c r="F87" s="2"/>
      <c r="G87" s="204" t="s">
        <v>400</v>
      </c>
      <c r="H87" s="204"/>
      <c r="I87" s="204"/>
      <c r="J87" s="204"/>
      <c r="K87" s="16"/>
      <c r="L87" s="11"/>
      <c r="M87" s="158"/>
      <c r="N87" s="2"/>
      <c r="O87" s="2"/>
      <c r="P87" s="2"/>
      <c r="Q87" s="2"/>
      <c r="R87" s="2" t="s">
        <v>235</v>
      </c>
      <c r="S87" s="10">
        <v>1</v>
      </c>
      <c r="T87" s="10">
        <v>1</v>
      </c>
      <c r="U87" s="8">
        <v>1</v>
      </c>
      <c r="V87" s="180"/>
      <c r="AD87"/>
      <c r="AE87"/>
      <c r="AF87"/>
      <c r="AH87" s="2"/>
      <c r="AI87" s="2"/>
    </row>
    <row r="88" spans="2:35" x14ac:dyDescent="0.25">
      <c r="B88" s="15"/>
      <c r="C88" s="2"/>
      <c r="D88" s="2"/>
      <c r="E88" s="2"/>
      <c r="F88" s="286" t="s">
        <v>111</v>
      </c>
      <c r="G88" s="206">
        <v>0.04</v>
      </c>
      <c r="H88" s="206">
        <v>0.04</v>
      </c>
      <c r="I88" s="206">
        <v>1</v>
      </c>
      <c r="J88" s="206">
        <v>1</v>
      </c>
      <c r="K88" s="16"/>
      <c r="L88" s="11"/>
      <c r="M88" s="158"/>
      <c r="N88" s="2"/>
      <c r="O88" s="1" t="s">
        <v>155</v>
      </c>
      <c r="P88" s="2"/>
      <c r="Q88" s="2"/>
      <c r="R88" s="2"/>
      <c r="S88" s="18"/>
      <c r="T88" s="18"/>
      <c r="U88" s="18"/>
      <c r="V88" s="180"/>
      <c r="AD88"/>
      <c r="AE88"/>
      <c r="AF88"/>
      <c r="AH88" s="2"/>
      <c r="AI88" s="2"/>
    </row>
    <row r="89" spans="2:35" x14ac:dyDescent="0.25">
      <c r="B89" s="15"/>
      <c r="C89" s="2"/>
      <c r="D89" s="2"/>
      <c r="E89" s="2"/>
      <c r="F89" s="286" t="s">
        <v>112</v>
      </c>
      <c r="G89" s="206">
        <v>0.04</v>
      </c>
      <c r="H89" s="206">
        <v>0.04</v>
      </c>
      <c r="I89" s="206">
        <v>1</v>
      </c>
      <c r="J89" s="206">
        <v>1</v>
      </c>
      <c r="K89" s="16"/>
      <c r="L89" s="11"/>
      <c r="M89" s="158"/>
      <c r="N89" s="2"/>
      <c r="O89" s="1"/>
      <c r="P89" s="1" t="s">
        <v>236</v>
      </c>
      <c r="Q89" s="2"/>
      <c r="R89" s="2"/>
      <c r="S89" s="18"/>
      <c r="T89" s="18"/>
      <c r="U89" s="18"/>
      <c r="V89" s="180"/>
      <c r="AD89"/>
      <c r="AE89"/>
      <c r="AF89"/>
      <c r="AH89" s="2"/>
      <c r="AI89" s="2"/>
    </row>
    <row r="90" spans="2:35" s="92" customFormat="1" x14ac:dyDescent="0.25">
      <c r="B90" s="15"/>
      <c r="C90" s="1" t="s">
        <v>149</v>
      </c>
      <c r="D90" s="2"/>
      <c r="E90" s="2"/>
      <c r="F90" s="2"/>
      <c r="G90" s="203"/>
      <c r="H90" s="203"/>
      <c r="I90" s="203"/>
      <c r="J90" s="203"/>
      <c r="K90" s="16"/>
      <c r="L90" s="182"/>
      <c r="M90" s="158"/>
      <c r="N90" s="2"/>
      <c r="O90" s="1"/>
      <c r="P90" s="1"/>
      <c r="Q90" s="2" t="s">
        <v>237</v>
      </c>
      <c r="R90" s="2"/>
      <c r="S90" s="14"/>
      <c r="T90" s="14"/>
      <c r="U90" s="14"/>
      <c r="V90" s="180"/>
      <c r="W90" s="179"/>
      <c r="X90"/>
      <c r="Y90"/>
      <c r="Z90"/>
      <c r="AA90"/>
      <c r="AB90"/>
      <c r="AC90"/>
      <c r="AD90"/>
      <c r="AE90"/>
      <c r="AF90"/>
      <c r="AG90" s="179"/>
      <c r="AH90" s="2"/>
      <c r="AI90" s="2"/>
    </row>
    <row r="91" spans="2:35" s="92" customFormat="1" x14ac:dyDescent="0.25">
      <c r="B91" s="15"/>
      <c r="C91" s="2"/>
      <c r="D91" s="2"/>
      <c r="E91" s="2"/>
      <c r="F91" s="2" t="s">
        <v>150</v>
      </c>
      <c r="G91" s="206"/>
      <c r="H91" s="206"/>
      <c r="I91" s="206"/>
      <c r="J91" s="206"/>
      <c r="K91" s="16"/>
      <c r="L91" s="182"/>
      <c r="M91" s="158"/>
      <c r="N91" s="2"/>
      <c r="O91" s="1"/>
      <c r="P91" s="1"/>
      <c r="Q91" s="2"/>
      <c r="R91" s="2" t="s">
        <v>238</v>
      </c>
      <c r="S91" s="10">
        <v>1</v>
      </c>
      <c r="T91" s="10">
        <v>1</v>
      </c>
      <c r="U91" s="10">
        <v>1</v>
      </c>
      <c r="V91" s="180"/>
      <c r="W91" s="179"/>
      <c r="X91"/>
      <c r="Y91"/>
      <c r="Z91"/>
      <c r="AA91"/>
      <c r="AB91"/>
      <c r="AC91"/>
      <c r="AD91"/>
      <c r="AE91"/>
      <c r="AF91"/>
      <c r="AG91" s="179"/>
      <c r="AH91" s="2"/>
      <c r="AI91" s="2"/>
    </row>
    <row r="92" spans="2:35" s="92" customFormat="1" x14ac:dyDescent="0.25">
      <c r="B92" s="15"/>
      <c r="C92" s="2"/>
      <c r="D92" s="2"/>
      <c r="E92" s="2"/>
      <c r="F92" s="2" t="s">
        <v>151</v>
      </c>
      <c r="G92" s="206"/>
      <c r="H92" s="206"/>
      <c r="I92" s="206"/>
      <c r="J92" s="206"/>
      <c r="K92" s="16"/>
      <c r="L92" s="182"/>
      <c r="M92" s="158"/>
      <c r="N92" s="2"/>
      <c r="O92" s="1"/>
      <c r="P92" s="1"/>
      <c r="Q92" s="2"/>
      <c r="R92" s="2" t="s">
        <v>239</v>
      </c>
      <c r="S92" s="10">
        <v>1</v>
      </c>
      <c r="T92" s="10">
        <v>1</v>
      </c>
      <c r="U92" s="10">
        <v>1</v>
      </c>
      <c r="V92" s="180"/>
      <c r="W92" s="179"/>
      <c r="X92"/>
      <c r="Y92"/>
      <c r="Z92"/>
      <c r="AA92"/>
      <c r="AB92"/>
      <c r="AC92"/>
      <c r="AD92"/>
      <c r="AE92"/>
      <c r="AF92"/>
      <c r="AG92" s="179"/>
      <c r="AH92" s="2"/>
      <c r="AI92" s="2"/>
    </row>
    <row r="93" spans="2:35" s="92" customFormat="1" x14ac:dyDescent="0.25">
      <c r="B93" s="181"/>
      <c r="F93" s="92" t="s">
        <v>152</v>
      </c>
      <c r="G93" s="206"/>
      <c r="H93" s="206"/>
      <c r="I93" s="206"/>
      <c r="J93" s="206"/>
      <c r="K93" s="183"/>
      <c r="L93" s="182"/>
      <c r="M93" s="158"/>
      <c r="N93" s="2"/>
      <c r="O93" s="1"/>
      <c r="P93" s="1"/>
      <c r="Q93" s="2"/>
      <c r="R93" s="2" t="s">
        <v>240</v>
      </c>
      <c r="S93" s="10">
        <v>1</v>
      </c>
      <c r="T93" s="10">
        <v>1</v>
      </c>
      <c r="U93" s="10">
        <v>1</v>
      </c>
      <c r="V93" s="180"/>
      <c r="W93" s="179"/>
      <c r="X93"/>
      <c r="Y93"/>
      <c r="Z93"/>
      <c r="AA93"/>
      <c r="AB93"/>
      <c r="AC93"/>
      <c r="AD93"/>
      <c r="AE93"/>
      <c r="AF93"/>
      <c r="AG93" s="179"/>
      <c r="AH93" s="2"/>
      <c r="AI93" s="2"/>
    </row>
    <row r="94" spans="2:35" s="92" customFormat="1" x14ac:dyDescent="0.25">
      <c r="B94" s="181"/>
      <c r="G94" s="209"/>
      <c r="H94" s="209"/>
      <c r="I94" s="209"/>
      <c r="J94" s="209"/>
      <c r="K94" s="183"/>
      <c r="L94" s="182"/>
      <c r="M94" s="158"/>
      <c r="N94" s="2"/>
      <c r="O94" s="1" t="s">
        <v>271</v>
      </c>
      <c r="P94" s="1"/>
      <c r="Q94" s="2"/>
      <c r="R94" s="2"/>
      <c r="S94" s="20"/>
      <c r="T94" s="20"/>
      <c r="U94" s="18"/>
      <c r="V94" s="180"/>
      <c r="W94" s="179"/>
      <c r="X94"/>
      <c r="Y94"/>
      <c r="Z94"/>
      <c r="AA94"/>
      <c r="AB94"/>
      <c r="AC94"/>
      <c r="AD94"/>
      <c r="AE94"/>
      <c r="AF94"/>
      <c r="AG94" s="179"/>
      <c r="AH94" s="2"/>
      <c r="AI94" s="2"/>
    </row>
    <row r="95" spans="2:35" s="92" customFormat="1" x14ac:dyDescent="0.25">
      <c r="B95" s="181"/>
      <c r="C95" s="184" t="s">
        <v>414</v>
      </c>
      <c r="G95" s="209"/>
      <c r="H95" s="209"/>
      <c r="I95" s="209"/>
      <c r="J95" s="209"/>
      <c r="K95" s="183"/>
      <c r="L95" s="182"/>
      <c r="M95" s="158"/>
      <c r="N95" s="2"/>
      <c r="O95" s="1"/>
      <c r="P95" s="1"/>
      <c r="Q95" s="2"/>
      <c r="R95" s="588" t="s">
        <v>591</v>
      </c>
      <c r="S95" s="8">
        <v>0.02</v>
      </c>
      <c r="T95" s="589"/>
      <c r="U95" s="8">
        <v>3.7499999999999999E-2</v>
      </c>
      <c r="V95" s="180"/>
      <c r="W95" s="179"/>
      <c r="X95"/>
      <c r="Y95"/>
      <c r="Z95"/>
      <c r="AA95"/>
      <c r="AB95"/>
      <c r="AC95"/>
      <c r="AD95"/>
      <c r="AE95"/>
      <c r="AF95"/>
      <c r="AG95" s="179"/>
      <c r="AH95" s="2"/>
      <c r="AI95" s="2"/>
    </row>
    <row r="96" spans="2:35" s="92" customFormat="1" ht="12.75" customHeight="1" x14ac:dyDescent="0.25">
      <c r="B96" s="181"/>
      <c r="C96" s="185" t="s">
        <v>415</v>
      </c>
      <c r="D96" s="590" t="s">
        <v>416</v>
      </c>
      <c r="E96" s="590"/>
      <c r="F96" s="590"/>
      <c r="G96" s="590"/>
      <c r="H96" s="590"/>
      <c r="I96" s="590"/>
      <c r="J96" s="590"/>
      <c r="K96" s="183"/>
      <c r="L96" s="182"/>
      <c r="M96" s="158"/>
      <c r="N96" s="2"/>
      <c r="O96" s="1"/>
      <c r="P96" s="1"/>
      <c r="Q96" s="2"/>
      <c r="R96" s="588" t="s">
        <v>592</v>
      </c>
      <c r="S96" s="8">
        <v>0.05</v>
      </c>
      <c r="T96" s="8">
        <v>0.2</v>
      </c>
      <c r="U96" s="8">
        <v>7.4999999999999997E-2</v>
      </c>
      <c r="V96" s="180"/>
      <c r="W96" s="179"/>
      <c r="X96"/>
      <c r="Y96"/>
      <c r="Z96"/>
      <c r="AA96"/>
      <c r="AB96"/>
      <c r="AC96"/>
      <c r="AD96"/>
      <c r="AE96"/>
      <c r="AF96"/>
      <c r="AG96" s="179"/>
      <c r="AH96" s="2"/>
      <c r="AI96" s="2"/>
    </row>
    <row r="97" spans="2:35" s="92" customFormat="1" x14ac:dyDescent="0.25">
      <c r="B97" s="181"/>
      <c r="C97" s="186"/>
      <c r="D97" s="590"/>
      <c r="E97" s="590"/>
      <c r="F97" s="590"/>
      <c r="G97" s="590"/>
      <c r="H97" s="590"/>
      <c r="I97" s="590"/>
      <c r="J97" s="590"/>
      <c r="K97" s="183"/>
      <c r="L97" s="182"/>
      <c r="M97" s="158"/>
      <c r="N97" s="2"/>
      <c r="O97" s="1"/>
      <c r="P97" s="1"/>
      <c r="Q97" s="2"/>
      <c r="R97" s="588" t="s">
        <v>593</v>
      </c>
      <c r="S97" s="8">
        <v>1</v>
      </c>
      <c r="T97" s="8">
        <v>1</v>
      </c>
      <c r="U97" s="8">
        <v>1</v>
      </c>
      <c r="V97" s="180"/>
      <c r="W97" s="179"/>
      <c r="X97"/>
      <c r="Y97"/>
      <c r="Z97"/>
      <c r="AA97"/>
      <c r="AB97"/>
      <c r="AC97"/>
      <c r="AD97"/>
      <c r="AE97"/>
      <c r="AF97"/>
      <c r="AG97" s="179"/>
      <c r="AH97" s="2"/>
      <c r="AI97" s="2"/>
    </row>
    <row r="98" spans="2:35" s="92" customFormat="1" x14ac:dyDescent="0.25">
      <c r="B98" s="181"/>
      <c r="C98" s="186"/>
      <c r="D98" s="590"/>
      <c r="E98" s="590"/>
      <c r="F98" s="590"/>
      <c r="G98" s="590"/>
      <c r="H98" s="590"/>
      <c r="I98" s="590"/>
      <c r="J98" s="590"/>
      <c r="K98" s="183"/>
      <c r="L98" s="182"/>
      <c r="M98" s="158"/>
      <c r="N98" s="2"/>
      <c r="O98"/>
      <c r="P98"/>
      <c r="Q98"/>
      <c r="R98"/>
      <c r="S98" s="143"/>
      <c r="T98" s="143"/>
      <c r="U98" s="143"/>
      <c r="V98" s="180"/>
      <c r="W98" s="179"/>
      <c r="X98"/>
      <c r="Y98"/>
      <c r="Z98"/>
      <c r="AA98"/>
      <c r="AB98"/>
      <c r="AC98"/>
      <c r="AD98"/>
      <c r="AE98"/>
      <c r="AF98"/>
      <c r="AG98" s="179"/>
      <c r="AH98" s="2"/>
      <c r="AI98" s="2"/>
    </row>
    <row r="99" spans="2:35" s="92" customFormat="1" x14ac:dyDescent="0.25">
      <c r="B99" s="181"/>
      <c r="C99" s="185" t="s">
        <v>417</v>
      </c>
      <c r="D99" s="291" t="s">
        <v>418</v>
      </c>
      <c r="G99" s="209"/>
      <c r="H99" s="209"/>
      <c r="I99" s="209"/>
      <c r="J99" s="209"/>
      <c r="K99" s="183"/>
      <c r="L99" s="182"/>
      <c r="M99" s="158"/>
      <c r="N99" s="178" t="s">
        <v>414</v>
      </c>
      <c r="O99"/>
      <c r="P99"/>
      <c r="Q99"/>
      <c r="R99"/>
      <c r="S99" s="143"/>
      <c r="T99" s="143"/>
      <c r="U99" s="143"/>
      <c r="V99" s="180"/>
      <c r="W99" s="179"/>
      <c r="X99"/>
      <c r="Y99"/>
      <c r="Z99"/>
      <c r="AA99"/>
      <c r="AB99"/>
      <c r="AC99"/>
      <c r="AD99"/>
      <c r="AE99"/>
      <c r="AF99"/>
      <c r="AG99" s="179"/>
      <c r="AH99" s="2"/>
      <c r="AI99" s="2"/>
    </row>
    <row r="100" spans="2:35" s="92" customFormat="1" ht="12.75" customHeight="1" x14ac:dyDescent="0.25">
      <c r="B100" s="181"/>
      <c r="C100" s="185" t="s">
        <v>419</v>
      </c>
      <c r="D100" s="590" t="s">
        <v>420</v>
      </c>
      <c r="E100" s="590"/>
      <c r="F100" s="590"/>
      <c r="G100" s="590"/>
      <c r="H100" s="590"/>
      <c r="I100" s="590"/>
      <c r="J100" s="590"/>
      <c r="K100" s="183"/>
      <c r="L100" s="182"/>
      <c r="M100" s="158"/>
      <c r="N100" s="27" t="s">
        <v>415</v>
      </c>
      <c r="O100" s="92" t="s">
        <v>421</v>
      </c>
      <c r="S100" s="179"/>
      <c r="T100" s="179"/>
      <c r="U100" s="179"/>
      <c r="V100" s="180"/>
      <c r="W100" s="179"/>
      <c r="X100"/>
      <c r="Y100"/>
      <c r="Z100"/>
      <c r="AA100"/>
      <c r="AB100"/>
      <c r="AC100"/>
      <c r="AD100"/>
      <c r="AE100"/>
      <c r="AF100"/>
      <c r="AG100" s="179"/>
      <c r="AH100" s="2"/>
      <c r="AI100" s="2"/>
    </row>
    <row r="101" spans="2:35" s="92" customFormat="1" x14ac:dyDescent="0.25">
      <c r="B101" s="181"/>
      <c r="C101" s="186"/>
      <c r="D101" s="590"/>
      <c r="E101" s="590"/>
      <c r="F101" s="590"/>
      <c r="G101" s="590"/>
      <c r="H101" s="590"/>
      <c r="I101" s="590"/>
      <c r="J101" s="590"/>
      <c r="K101" s="183"/>
      <c r="L101" s="182"/>
      <c r="M101" s="158"/>
      <c r="N101" s="27" t="s">
        <v>417</v>
      </c>
      <c r="O101" s="591" t="s">
        <v>422</v>
      </c>
      <c r="P101" s="591"/>
      <c r="Q101" s="591"/>
      <c r="R101" s="591"/>
      <c r="S101" s="591"/>
      <c r="T101" s="591"/>
      <c r="U101" s="591"/>
      <c r="V101" s="180"/>
      <c r="W101" s="179"/>
      <c r="X101"/>
      <c r="Y101"/>
      <c r="Z101"/>
      <c r="AA101"/>
      <c r="AB101"/>
      <c r="AC101"/>
      <c r="AD101"/>
      <c r="AE101"/>
      <c r="AF101"/>
      <c r="AG101" s="179"/>
      <c r="AH101" s="2"/>
      <c r="AI101" s="2"/>
    </row>
    <row r="102" spans="2:35" s="92" customFormat="1" ht="12.75" customHeight="1" x14ac:dyDescent="0.25">
      <c r="B102" s="181"/>
      <c r="C102" s="185" t="s">
        <v>423</v>
      </c>
      <c r="D102" s="590" t="s">
        <v>424</v>
      </c>
      <c r="E102" s="590"/>
      <c r="F102" s="590"/>
      <c r="G102" s="590"/>
      <c r="H102" s="590"/>
      <c r="I102" s="590"/>
      <c r="J102" s="590"/>
      <c r="K102" s="183"/>
      <c r="L102" s="182"/>
      <c r="M102" s="158"/>
      <c r="N102" s="27"/>
      <c r="O102" s="591"/>
      <c r="P102" s="591"/>
      <c r="Q102" s="591"/>
      <c r="R102" s="591"/>
      <c r="S102" s="591"/>
      <c r="T102" s="591"/>
      <c r="U102" s="591"/>
      <c r="V102" s="180"/>
      <c r="W102" s="179"/>
      <c r="X102"/>
      <c r="Y102"/>
      <c r="Z102"/>
      <c r="AA102"/>
      <c r="AB102"/>
      <c r="AC102"/>
      <c r="AD102"/>
      <c r="AE102"/>
      <c r="AF102"/>
      <c r="AG102" s="179"/>
      <c r="AH102" s="2"/>
      <c r="AI102" s="2"/>
    </row>
    <row r="103" spans="2:35" s="92" customFormat="1" x14ac:dyDescent="0.25">
      <c r="B103" s="181"/>
      <c r="C103" s="186"/>
      <c r="D103" s="590"/>
      <c r="E103" s="590"/>
      <c r="F103" s="590"/>
      <c r="G103" s="590"/>
      <c r="H103" s="590"/>
      <c r="I103" s="590"/>
      <c r="J103" s="590"/>
      <c r="K103" s="183"/>
      <c r="L103" s="182"/>
      <c r="M103" s="181"/>
      <c r="N103" s="27"/>
      <c r="S103" s="179"/>
      <c r="T103" s="179"/>
      <c r="U103" s="179"/>
      <c r="V103" s="180"/>
      <c r="W103" s="179"/>
      <c r="X103"/>
      <c r="Y103"/>
      <c r="Z103"/>
      <c r="AA103"/>
      <c r="AB103"/>
      <c r="AC103"/>
      <c r="AD103"/>
      <c r="AE103"/>
      <c r="AF103"/>
      <c r="AG103" s="179"/>
      <c r="AH103" s="2"/>
      <c r="AI103" s="2"/>
    </row>
    <row r="104" spans="2:35" s="92" customFormat="1" x14ac:dyDescent="0.25">
      <c r="B104" s="181"/>
      <c r="C104" s="186"/>
      <c r="G104" s="209"/>
      <c r="H104" s="209"/>
      <c r="I104" s="209"/>
      <c r="J104" s="209"/>
      <c r="K104" s="183"/>
      <c r="L104" s="182"/>
      <c r="M104" s="181"/>
      <c r="N104" s="27"/>
      <c r="S104" s="179"/>
      <c r="T104" s="179"/>
      <c r="U104" s="179"/>
      <c r="V104" s="180"/>
      <c r="W104" s="179"/>
      <c r="X104"/>
      <c r="Y104"/>
      <c r="Z104"/>
      <c r="AA104"/>
      <c r="AB104"/>
      <c r="AC104"/>
      <c r="AD104"/>
      <c r="AE104"/>
      <c r="AF104"/>
      <c r="AG104" s="179"/>
      <c r="AH104" s="2"/>
      <c r="AI104" s="2"/>
    </row>
    <row r="105" spans="2:35" s="92" customFormat="1" x14ac:dyDescent="0.25">
      <c r="B105" s="181"/>
      <c r="C105" s="186"/>
      <c r="G105" s="209"/>
      <c r="H105" s="209"/>
      <c r="I105" s="209"/>
      <c r="J105" s="209"/>
      <c r="K105" s="183"/>
      <c r="L105" s="182"/>
      <c r="M105" s="181"/>
      <c r="N105" s="27"/>
      <c r="S105" s="179"/>
      <c r="T105" s="179"/>
      <c r="U105" s="179"/>
      <c r="V105" s="180"/>
      <c r="W105" s="179"/>
      <c r="Y105" s="27"/>
      <c r="AD105" s="179"/>
      <c r="AE105" s="179"/>
      <c r="AF105"/>
      <c r="AG105" s="179"/>
      <c r="AH105" s="2"/>
      <c r="AI105" s="2"/>
    </row>
    <row r="106" spans="2:35" s="92" customFormat="1" x14ac:dyDescent="0.25">
      <c r="B106" s="181"/>
      <c r="C106" s="186"/>
      <c r="G106" s="209"/>
      <c r="H106" s="209"/>
      <c r="I106" s="209"/>
      <c r="J106" s="209"/>
      <c r="K106" s="183"/>
      <c r="L106" s="182"/>
      <c r="M106" s="181"/>
      <c r="N106" s="27"/>
      <c r="S106" s="179"/>
      <c r="T106" s="179"/>
      <c r="U106" s="179"/>
      <c r="V106" s="180"/>
      <c r="W106" s="179"/>
      <c r="Y106" s="27"/>
      <c r="AD106" s="179"/>
      <c r="AE106" s="179"/>
      <c r="AF106"/>
      <c r="AG106" s="179"/>
      <c r="AH106" s="2"/>
      <c r="AI106" s="2"/>
    </row>
    <row r="107" spans="2:35" s="92" customFormat="1" x14ac:dyDescent="0.25">
      <c r="B107" s="181"/>
      <c r="C107" s="186"/>
      <c r="G107" s="209"/>
      <c r="H107" s="209"/>
      <c r="I107" s="209"/>
      <c r="J107" s="209"/>
      <c r="K107" s="183"/>
      <c r="L107" s="182"/>
      <c r="M107" s="181"/>
      <c r="N107" s="27"/>
      <c r="S107" s="179"/>
      <c r="T107" s="179"/>
      <c r="U107" s="179"/>
      <c r="V107" s="180"/>
      <c r="W107" s="179"/>
      <c r="Y107" s="27"/>
      <c r="Z107"/>
      <c r="AA107"/>
      <c r="AB107"/>
      <c r="AC107"/>
      <c r="AD107" s="143"/>
      <c r="AE107" s="143"/>
      <c r="AF107"/>
      <c r="AG107" s="179"/>
      <c r="AH107" s="3"/>
      <c r="AI107" s="3"/>
    </row>
    <row r="108" spans="2:35" x14ac:dyDescent="0.25">
      <c r="B108" s="181"/>
      <c r="C108" s="186"/>
      <c r="D108" s="92"/>
      <c r="E108" s="92"/>
      <c r="F108" s="92"/>
      <c r="G108" s="209"/>
      <c r="H108" s="209"/>
      <c r="I108" s="209"/>
      <c r="J108" s="209"/>
      <c r="K108" s="183"/>
      <c r="M108" s="181"/>
      <c r="N108" s="27"/>
      <c r="O108" s="92"/>
      <c r="P108" s="92"/>
      <c r="Q108" s="92"/>
      <c r="R108" s="92"/>
      <c r="S108" s="179"/>
      <c r="T108" s="179"/>
      <c r="U108" s="179"/>
      <c r="V108" s="180"/>
      <c r="X108" s="92"/>
      <c r="Y108" s="27"/>
      <c r="AF108"/>
      <c r="AH108" s="3"/>
      <c r="AI108" s="3"/>
    </row>
    <row r="109" spans="2:35" x14ac:dyDescent="0.25">
      <c r="B109" s="181"/>
      <c r="C109" s="186"/>
      <c r="D109" s="92"/>
      <c r="E109" s="92"/>
      <c r="F109" s="92"/>
      <c r="G109" s="209"/>
      <c r="H109" s="209"/>
      <c r="I109" s="209"/>
      <c r="J109" s="209"/>
      <c r="K109" s="183"/>
      <c r="M109" s="181"/>
      <c r="N109" s="27"/>
      <c r="O109" s="92"/>
      <c r="P109" s="92"/>
      <c r="Q109" s="92"/>
      <c r="R109" s="92"/>
      <c r="S109" s="179"/>
      <c r="T109" s="179"/>
      <c r="U109" s="179"/>
      <c r="V109" s="180"/>
      <c r="X109" s="92"/>
      <c r="Y109" s="27"/>
      <c r="AF109"/>
      <c r="AH109" s="2"/>
      <c r="AI109" s="2"/>
    </row>
    <row r="110" spans="2:35" x14ac:dyDescent="0.25">
      <c r="B110" s="181"/>
      <c r="C110" s="92"/>
      <c r="D110" s="92"/>
      <c r="E110" s="92"/>
      <c r="F110" s="92"/>
      <c r="G110" s="209"/>
      <c r="H110" s="209"/>
      <c r="I110" s="209"/>
      <c r="J110" s="209"/>
      <c r="K110" s="183"/>
      <c r="M110" s="181"/>
      <c r="N110" s="27"/>
      <c r="O110" s="92"/>
      <c r="P110" s="92"/>
      <c r="Q110" s="92"/>
      <c r="R110" s="92"/>
      <c r="S110" s="179"/>
      <c r="T110" s="179"/>
      <c r="U110" s="179"/>
      <c r="V110" s="180"/>
      <c r="Y110" s="27"/>
      <c r="AF110"/>
      <c r="AH110" s="2"/>
      <c r="AI110" s="2"/>
    </row>
    <row r="111" spans="2:35" ht="13.8" thickBot="1" x14ac:dyDescent="0.3">
      <c r="B111" s="187"/>
      <c r="C111" s="188"/>
      <c r="D111" s="188"/>
      <c r="E111" s="188"/>
      <c r="F111" s="188"/>
      <c r="G111" s="210"/>
      <c r="H111" s="210"/>
      <c r="I111" s="210"/>
      <c r="J111" s="210"/>
      <c r="K111" s="191"/>
      <c r="M111" s="187"/>
      <c r="N111" s="50"/>
      <c r="O111" s="188"/>
      <c r="P111" s="188"/>
      <c r="Q111" s="188"/>
      <c r="R111" s="188"/>
      <c r="S111" s="189"/>
      <c r="T111" s="189"/>
      <c r="U111" s="189"/>
      <c r="V111" s="190"/>
      <c r="Y111" s="27"/>
      <c r="AF111"/>
      <c r="AH111" s="2"/>
      <c r="AI111" s="2"/>
    </row>
    <row r="112" spans="2:35" x14ac:dyDescent="0.25">
      <c r="M112" s="92"/>
      <c r="N112" s="27"/>
      <c r="O112" s="92"/>
      <c r="P112" s="92"/>
      <c r="Q112" s="92"/>
      <c r="R112" s="92"/>
      <c r="S112" s="179"/>
      <c r="T112" s="179"/>
      <c r="U112" s="179"/>
      <c r="V112"/>
      <c r="Y112" s="27"/>
      <c r="AF112"/>
      <c r="AH112" s="2"/>
      <c r="AI112" s="2"/>
    </row>
    <row r="113" spans="11:35" x14ac:dyDescent="0.25">
      <c r="M113" s="92"/>
      <c r="N113" s="27"/>
      <c r="O113" s="92"/>
      <c r="P113" s="92"/>
      <c r="Q113" s="92"/>
      <c r="R113" s="92"/>
      <c r="S113" s="179"/>
      <c r="T113" s="179"/>
      <c r="U113" s="179"/>
      <c r="V113"/>
      <c r="Y113" s="27"/>
      <c r="AF113"/>
      <c r="AH113" s="2"/>
      <c r="AI113" s="2"/>
    </row>
    <row r="114" spans="11:35" x14ac:dyDescent="0.25">
      <c r="M114" s="92"/>
      <c r="N114" s="27"/>
      <c r="V114"/>
      <c r="Y114" s="2"/>
      <c r="AF114"/>
      <c r="AH114" s="2"/>
      <c r="AI114" s="2"/>
    </row>
    <row r="115" spans="11:35" x14ac:dyDescent="0.25">
      <c r="L115"/>
      <c r="M115" s="92"/>
      <c r="N115" s="27"/>
      <c r="V115"/>
      <c r="W115"/>
      <c r="Y115" s="1"/>
      <c r="AF115"/>
      <c r="AG115"/>
      <c r="AH115" s="2"/>
      <c r="AI115" s="2"/>
    </row>
    <row r="116" spans="11:35" x14ac:dyDescent="0.25">
      <c r="L116"/>
      <c r="M116" s="92"/>
      <c r="N116" s="27"/>
      <c r="V116"/>
      <c r="W116"/>
      <c r="Y116" s="2"/>
      <c r="AF116"/>
      <c r="AG116"/>
      <c r="AH116" s="2"/>
      <c r="AI116" s="2"/>
    </row>
    <row r="117" spans="11:35" x14ac:dyDescent="0.25">
      <c r="L117"/>
      <c r="N117" s="27"/>
      <c r="V117"/>
      <c r="W117"/>
      <c r="Y117" s="1"/>
      <c r="AF117"/>
      <c r="AG117"/>
      <c r="AH117" s="2"/>
      <c r="AI117" s="2"/>
    </row>
    <row r="118" spans="11:35" x14ac:dyDescent="0.25">
      <c r="L118"/>
      <c r="N118" s="27"/>
      <c r="V118"/>
      <c r="W118"/>
      <c r="Y118" s="2"/>
      <c r="AF118"/>
      <c r="AG118"/>
      <c r="AH118" s="2"/>
      <c r="AI118" s="2"/>
    </row>
    <row r="119" spans="11:35" x14ac:dyDescent="0.25">
      <c r="K119"/>
      <c r="L119"/>
      <c r="N119" s="27"/>
      <c r="V119"/>
      <c r="W119"/>
      <c r="Y119" s="1"/>
      <c r="AF119"/>
      <c r="AG119"/>
      <c r="AH119" s="2"/>
      <c r="AI119" s="2"/>
    </row>
    <row r="120" spans="11:35" x14ac:dyDescent="0.25">
      <c r="K120"/>
      <c r="L120"/>
      <c r="N120" s="27"/>
      <c r="V120"/>
      <c r="W120"/>
      <c r="AF120"/>
      <c r="AG120"/>
      <c r="AH120" s="2"/>
      <c r="AI120" s="2"/>
    </row>
    <row r="121" spans="11:35" x14ac:dyDescent="0.25">
      <c r="K121"/>
      <c r="L121"/>
      <c r="N121" s="2"/>
      <c r="V121"/>
      <c r="W121"/>
      <c r="AD121"/>
      <c r="AE121"/>
      <c r="AF121"/>
      <c r="AG121"/>
      <c r="AH121" s="2"/>
      <c r="AI121" s="2"/>
    </row>
    <row r="122" spans="11:35" x14ac:dyDescent="0.25">
      <c r="K122"/>
      <c r="L122"/>
      <c r="N122" s="1"/>
      <c r="V122"/>
      <c r="W122"/>
      <c r="AD122"/>
      <c r="AE122"/>
      <c r="AF122"/>
      <c r="AG122"/>
      <c r="AH122" s="2"/>
      <c r="AI122" s="2"/>
    </row>
    <row r="123" spans="11:35" x14ac:dyDescent="0.25">
      <c r="K123"/>
      <c r="L123"/>
      <c r="N123" s="2"/>
      <c r="V123"/>
      <c r="W123"/>
      <c r="AD123"/>
      <c r="AE123"/>
      <c r="AF123"/>
      <c r="AG123"/>
      <c r="AH123" s="2"/>
      <c r="AI123" s="2"/>
    </row>
    <row r="124" spans="11:35" x14ac:dyDescent="0.25">
      <c r="K124"/>
      <c r="L124"/>
      <c r="N124" s="1"/>
      <c r="V124"/>
      <c r="W124"/>
      <c r="AD124"/>
      <c r="AE124"/>
      <c r="AF124"/>
      <c r="AG124"/>
      <c r="AH124" s="2"/>
      <c r="AI124" s="2"/>
    </row>
    <row r="125" spans="11:35" x14ac:dyDescent="0.25">
      <c r="K125"/>
      <c r="L125"/>
      <c r="N125" s="2"/>
      <c r="V125"/>
      <c r="W125"/>
      <c r="AD125"/>
      <c r="AE125"/>
      <c r="AF125"/>
      <c r="AG125"/>
      <c r="AH125" s="2"/>
      <c r="AI125" s="2"/>
    </row>
    <row r="126" spans="11:35" x14ac:dyDescent="0.25">
      <c r="K126"/>
      <c r="L126"/>
      <c r="N126" s="1"/>
      <c r="V126"/>
      <c r="W126"/>
      <c r="AD126"/>
      <c r="AE126"/>
      <c r="AF126"/>
      <c r="AG126"/>
      <c r="AH126" s="2"/>
      <c r="AI126" s="2"/>
    </row>
    <row r="127" spans="11:35" x14ac:dyDescent="0.25">
      <c r="K127"/>
      <c r="L127"/>
      <c r="V127"/>
      <c r="W127"/>
      <c r="AD127"/>
      <c r="AE127"/>
      <c r="AF127"/>
      <c r="AG127"/>
      <c r="AH127" s="2"/>
      <c r="AI127" s="2"/>
    </row>
    <row r="128" spans="11:35" x14ac:dyDescent="0.25">
      <c r="K128"/>
      <c r="L128"/>
      <c r="S128"/>
      <c r="T128"/>
      <c r="U128"/>
      <c r="V128"/>
      <c r="W128"/>
      <c r="AD128"/>
      <c r="AE128"/>
      <c r="AF128"/>
      <c r="AG128"/>
      <c r="AH128" s="2"/>
      <c r="AI128" s="2"/>
    </row>
    <row r="129" spans="11:35" x14ac:dyDescent="0.25">
      <c r="K129"/>
      <c r="L129"/>
      <c r="S129"/>
      <c r="T129"/>
      <c r="U129"/>
      <c r="V129"/>
      <c r="W129"/>
      <c r="AD129"/>
      <c r="AE129"/>
      <c r="AF129"/>
      <c r="AG129"/>
      <c r="AH129" s="2"/>
      <c r="AI129" s="2"/>
    </row>
    <row r="130" spans="11:35" x14ac:dyDescent="0.25">
      <c r="K130"/>
      <c r="L130"/>
      <c r="S130"/>
      <c r="T130"/>
      <c r="U130"/>
      <c r="V130"/>
      <c r="W130"/>
      <c r="AD130"/>
      <c r="AE130"/>
      <c r="AF130"/>
      <c r="AG130"/>
      <c r="AH130" s="2"/>
      <c r="AI130" s="2"/>
    </row>
    <row r="131" spans="11:35" x14ac:dyDescent="0.25">
      <c r="K131"/>
      <c r="L131"/>
      <c r="S131"/>
      <c r="T131"/>
      <c r="U131"/>
      <c r="V131"/>
      <c r="W131"/>
      <c r="AD131"/>
      <c r="AE131"/>
      <c r="AF131"/>
      <c r="AG131"/>
      <c r="AH131" s="2"/>
      <c r="AI131" s="2"/>
    </row>
    <row r="132" spans="11:35" x14ac:dyDescent="0.25">
      <c r="K132"/>
      <c r="L132"/>
      <c r="S132"/>
      <c r="T132"/>
      <c r="U132"/>
      <c r="V132"/>
      <c r="W132"/>
      <c r="AD132"/>
      <c r="AE132"/>
      <c r="AF132"/>
      <c r="AG132"/>
      <c r="AH132" s="2"/>
      <c r="AI132" s="2"/>
    </row>
    <row r="133" spans="11:35" x14ac:dyDescent="0.25">
      <c r="K133"/>
      <c r="L133"/>
      <c r="S133"/>
      <c r="T133"/>
      <c r="U133"/>
      <c r="V133"/>
      <c r="W133"/>
      <c r="AD133"/>
      <c r="AE133"/>
      <c r="AF133"/>
      <c r="AG133"/>
      <c r="AH133" s="2"/>
      <c r="AI133" s="2"/>
    </row>
    <row r="134" spans="11:35" x14ac:dyDescent="0.25">
      <c r="K134"/>
      <c r="L134"/>
      <c r="S134"/>
      <c r="T134"/>
      <c r="U134"/>
      <c r="V134"/>
      <c r="W134"/>
      <c r="AD134"/>
      <c r="AE134"/>
      <c r="AF134"/>
      <c r="AG134"/>
      <c r="AH134" s="2"/>
      <c r="AI134" s="2"/>
    </row>
    <row r="135" spans="11:35" x14ac:dyDescent="0.25">
      <c r="K135"/>
      <c r="L135"/>
      <c r="S135"/>
      <c r="T135"/>
      <c r="U135"/>
      <c r="V135"/>
      <c r="W135"/>
      <c r="AD135"/>
      <c r="AE135"/>
      <c r="AF135"/>
      <c r="AG135"/>
      <c r="AH135" s="2"/>
      <c r="AI135" s="2"/>
    </row>
    <row r="136" spans="11:35" x14ac:dyDescent="0.25">
      <c r="K136"/>
      <c r="L136"/>
      <c r="S136"/>
      <c r="T136"/>
      <c r="U136"/>
      <c r="V136"/>
      <c r="W136"/>
      <c r="AD136"/>
      <c r="AE136"/>
      <c r="AF136"/>
      <c r="AG136"/>
      <c r="AH136" s="2"/>
      <c r="AI136" s="2"/>
    </row>
    <row r="137" spans="11:35" x14ac:dyDescent="0.25">
      <c r="K137"/>
      <c r="L137"/>
      <c r="S137"/>
      <c r="T137"/>
      <c r="U137"/>
      <c r="V137"/>
      <c r="W137"/>
      <c r="AD137"/>
      <c r="AE137"/>
      <c r="AF137"/>
      <c r="AG137"/>
      <c r="AH137" s="2"/>
      <c r="AI137" s="2"/>
    </row>
    <row r="138" spans="11:35" x14ac:dyDescent="0.25">
      <c r="K138"/>
      <c r="L138"/>
      <c r="S138"/>
      <c r="T138"/>
      <c r="U138"/>
      <c r="V138"/>
      <c r="W138"/>
      <c r="AD138"/>
      <c r="AE138"/>
      <c r="AF138"/>
      <c r="AG138"/>
      <c r="AH138" s="2"/>
      <c r="AI138" s="2"/>
    </row>
    <row r="139" spans="11:35" x14ac:dyDescent="0.25">
      <c r="K139"/>
      <c r="L139"/>
      <c r="S139"/>
      <c r="T139"/>
      <c r="U139"/>
      <c r="V139"/>
      <c r="W139"/>
      <c r="AD139"/>
      <c r="AE139"/>
      <c r="AF139"/>
      <c r="AG139"/>
      <c r="AH139" s="2"/>
      <c r="AI139" s="2"/>
    </row>
    <row r="140" spans="11:35" x14ac:dyDescent="0.25">
      <c r="K140"/>
      <c r="L140"/>
      <c r="S140"/>
      <c r="T140"/>
      <c r="U140"/>
      <c r="V140"/>
      <c r="W140"/>
      <c r="AD140"/>
      <c r="AE140"/>
      <c r="AF140"/>
      <c r="AG140"/>
      <c r="AH140" s="2"/>
      <c r="AI140" s="2"/>
    </row>
    <row r="141" spans="11:35" x14ac:dyDescent="0.25">
      <c r="K141"/>
      <c r="L141"/>
      <c r="S141"/>
      <c r="T141"/>
      <c r="U141"/>
      <c r="V141"/>
      <c r="W141"/>
      <c r="AD141"/>
      <c r="AE141"/>
      <c r="AF141"/>
      <c r="AG141"/>
      <c r="AH141" s="2"/>
      <c r="AI141" s="2"/>
    </row>
    <row r="142" spans="11:35" x14ac:dyDescent="0.25">
      <c r="K142"/>
      <c r="L142"/>
      <c r="S142"/>
      <c r="T142"/>
      <c r="U142"/>
      <c r="V142"/>
      <c r="W142"/>
      <c r="AD142"/>
      <c r="AE142"/>
      <c r="AG142"/>
      <c r="AH142" s="2"/>
      <c r="AI142" s="2"/>
    </row>
    <row r="143" spans="11:35" x14ac:dyDescent="0.25">
      <c r="K143"/>
      <c r="L143"/>
      <c r="S143"/>
      <c r="T143"/>
      <c r="U143"/>
      <c r="V143"/>
      <c r="W143"/>
      <c r="AD143"/>
      <c r="AE143"/>
      <c r="AG143"/>
      <c r="AH143" s="2"/>
      <c r="AI143" s="2"/>
    </row>
    <row r="144" spans="11:35" x14ac:dyDescent="0.25">
      <c r="K144"/>
      <c r="L144"/>
      <c r="S144"/>
      <c r="T144"/>
      <c r="U144"/>
      <c r="V144"/>
      <c r="W144"/>
      <c r="AD144"/>
      <c r="AE144"/>
      <c r="AG144"/>
      <c r="AH144" s="2"/>
      <c r="AI144" s="2"/>
    </row>
    <row r="145" spans="11:35" x14ac:dyDescent="0.25">
      <c r="K145"/>
      <c r="L145"/>
      <c r="S145"/>
      <c r="T145"/>
      <c r="U145"/>
      <c r="W145"/>
      <c r="AD145"/>
      <c r="AE145"/>
      <c r="AG145"/>
      <c r="AH145" s="2"/>
      <c r="AI145" s="2"/>
    </row>
    <row r="146" spans="11:35" x14ac:dyDescent="0.25">
      <c r="K146"/>
      <c r="L146"/>
      <c r="S146"/>
      <c r="T146"/>
      <c r="U146"/>
      <c r="W146"/>
      <c r="AD146"/>
      <c r="AE146"/>
      <c r="AG146"/>
      <c r="AI146" s="2"/>
    </row>
    <row r="147" spans="11:35" x14ac:dyDescent="0.25">
      <c r="K147"/>
      <c r="L147"/>
      <c r="S147"/>
      <c r="T147"/>
      <c r="U147"/>
      <c r="W147"/>
      <c r="AD147"/>
      <c r="AE147"/>
      <c r="AG147"/>
      <c r="AI147" s="2"/>
    </row>
    <row r="148" spans="11:35" x14ac:dyDescent="0.25">
      <c r="K148"/>
      <c r="L148"/>
      <c r="S148"/>
      <c r="T148"/>
      <c r="U148"/>
      <c r="W148"/>
      <c r="AD148"/>
      <c r="AE148"/>
      <c r="AG148"/>
      <c r="AI148" s="2"/>
    </row>
    <row r="149" spans="11:35" x14ac:dyDescent="0.25">
      <c r="K149"/>
      <c r="L149"/>
      <c r="S149"/>
      <c r="T149"/>
      <c r="U149"/>
      <c r="W149"/>
      <c r="AD149"/>
      <c r="AE149"/>
      <c r="AG149"/>
      <c r="AI149" s="2"/>
    </row>
    <row r="150" spans="11:35" x14ac:dyDescent="0.25">
      <c r="K150"/>
      <c r="L150"/>
      <c r="S150"/>
      <c r="T150"/>
      <c r="U150"/>
      <c r="W150"/>
      <c r="AD150"/>
      <c r="AE150"/>
      <c r="AG150"/>
      <c r="AI150" s="2"/>
    </row>
    <row r="151" spans="11:35" x14ac:dyDescent="0.25">
      <c r="K151"/>
      <c r="L151"/>
      <c r="S151"/>
      <c r="T151"/>
      <c r="U151"/>
      <c r="W151"/>
      <c r="AD151"/>
      <c r="AE151"/>
      <c r="AG151"/>
      <c r="AI151" s="2"/>
    </row>
    <row r="152" spans="11:35" x14ac:dyDescent="0.25">
      <c r="K152"/>
      <c r="S152"/>
      <c r="T152"/>
      <c r="U152"/>
      <c r="AD152"/>
      <c r="AE152"/>
    </row>
    <row r="153" spans="11:35" x14ac:dyDescent="0.25">
      <c r="K153"/>
      <c r="S153"/>
      <c r="T153"/>
      <c r="U153"/>
      <c r="AD153"/>
      <c r="AE153"/>
    </row>
    <row r="154" spans="11:35" x14ac:dyDescent="0.25">
      <c r="K154"/>
      <c r="S154"/>
      <c r="T154"/>
      <c r="U154"/>
      <c r="AD154"/>
      <c r="AE154"/>
    </row>
    <row r="155" spans="11:35" x14ac:dyDescent="0.25">
      <c r="K155"/>
      <c r="S155"/>
      <c r="T155"/>
      <c r="U155"/>
      <c r="AD155"/>
      <c r="AE155"/>
    </row>
    <row r="156" spans="11:35" x14ac:dyDescent="0.25">
      <c r="S156"/>
      <c r="T156"/>
      <c r="U156"/>
      <c r="AD156"/>
      <c r="AE156"/>
    </row>
    <row r="157" spans="11:35" x14ac:dyDescent="0.25">
      <c r="S157"/>
      <c r="T157"/>
      <c r="U157"/>
      <c r="AD157"/>
      <c r="AE157"/>
    </row>
    <row r="158" spans="11:35" x14ac:dyDescent="0.25">
      <c r="S158"/>
      <c r="T158"/>
      <c r="U158"/>
    </row>
    <row r="159" spans="11:35" x14ac:dyDescent="0.25">
      <c r="S159"/>
      <c r="T159"/>
      <c r="U159"/>
    </row>
    <row r="160" spans="11:35" x14ac:dyDescent="0.25">
      <c r="S160"/>
      <c r="T160"/>
      <c r="U160"/>
    </row>
    <row r="161" spans="19:21" x14ac:dyDescent="0.25">
      <c r="S161"/>
      <c r="T161"/>
      <c r="U161"/>
    </row>
    <row r="162" spans="19:21" x14ac:dyDescent="0.25">
      <c r="S162"/>
      <c r="T162"/>
      <c r="U162"/>
    </row>
    <row r="163" spans="19:21" x14ac:dyDescent="0.25">
      <c r="S163"/>
      <c r="T163"/>
      <c r="U163"/>
    </row>
    <row r="164" spans="19:21" x14ac:dyDescent="0.25">
      <c r="S164"/>
      <c r="T164"/>
      <c r="U164"/>
    </row>
  </sheetData>
  <mergeCells count="5">
    <mergeCell ref="D102:J103"/>
    <mergeCell ref="O101:U102"/>
    <mergeCell ref="G6:J6"/>
    <mergeCell ref="D96:J98"/>
    <mergeCell ref="D100:J101"/>
  </mergeCells>
  <pageMargins left="0.23622047244094491" right="0.23622047244094491" top="0.74803149606299213" bottom="0.74803149606299213" header="0.31496062992125984" footer="0.31496062992125984"/>
  <pageSetup scale="68" fitToWidth="3" fitToHeight="2" orientation="portrait" r:id="rId1"/>
  <headerFooter>
    <oddHeader>&amp;R&amp;"Calibri"&amp;10&amp;K000000 Unclassified / Non classifié&amp;1#_x000D_</oddHeader>
  </headerFooter>
  <rowBreaks count="1" manualBreakCount="1">
    <brk id="80" max="16383" man="1"/>
  </rowBreaks>
  <colBreaks count="2" manualBreakCount="2">
    <brk id="12" max="1048575" man="1"/>
    <brk id="22" max="1048575" man="1"/>
  </colBreaks>
  <drawing r:id="rId2"/>
  <legacyDrawing r:id="rId3"/>
  <oleObjects>
    <mc:AlternateContent xmlns:mc="http://schemas.openxmlformats.org/markup-compatibility/2006">
      <mc:Choice Requires="x14">
        <oleObject progId="MSPhotoEd.3" shapeId="4097" r:id="rId4">
          <objectPr defaultSize="0" autoPict="0" r:id="rId5">
            <anchor moveWithCells="1">
              <from>
                <xdr:col>0</xdr:col>
                <xdr:colOff>0</xdr:colOff>
                <xdr:row>0</xdr:row>
                <xdr:rowOff>60960</xdr:rowOff>
              </from>
              <to>
                <xdr:col>5</xdr:col>
                <xdr:colOff>3375660</xdr:colOff>
                <xdr:row>2</xdr:row>
                <xdr:rowOff>22860</xdr:rowOff>
              </to>
            </anchor>
          </objectPr>
        </oleObject>
      </mc:Choice>
      <mc:Fallback>
        <oleObject progId="MSPhotoEd.3" shapeId="4097" r:id="rId4"/>
      </mc:Fallback>
    </mc:AlternateContent>
    <mc:AlternateContent xmlns:mc="http://schemas.openxmlformats.org/markup-compatibility/2006">
      <mc:Choice Requires="x14">
        <oleObject progId="MSPhotoEd.3" shapeId="4099" r:id="rId6">
          <objectPr defaultSize="0" autoPict="0" r:id="rId5">
            <anchor moveWithCells="1">
              <from>
                <xdr:col>33</xdr:col>
                <xdr:colOff>38100</xdr:colOff>
                <xdr:row>0</xdr:row>
                <xdr:rowOff>22860</xdr:rowOff>
              </from>
              <to>
                <xdr:col>37</xdr:col>
                <xdr:colOff>76200</xdr:colOff>
                <xdr:row>1</xdr:row>
                <xdr:rowOff>137160</xdr:rowOff>
              </to>
            </anchor>
          </objectPr>
        </oleObject>
      </mc:Choice>
      <mc:Fallback>
        <oleObject progId="MSPhotoEd.3" shapeId="4099" r:id="rId6"/>
      </mc:Fallback>
    </mc:AlternateContent>
    <mc:AlternateContent xmlns:mc="http://schemas.openxmlformats.org/markup-compatibility/2006">
      <mc:Choice Requires="x14">
        <oleObject progId="MSPhotoEd.3" shapeId="4098" r:id="rId7">
          <objectPr defaultSize="0" autoPict="0" r:id="rId5">
            <anchor moveWithCells="1">
              <from>
                <xdr:col>12</xdr:col>
                <xdr:colOff>137160</xdr:colOff>
                <xdr:row>0</xdr:row>
                <xdr:rowOff>60960</xdr:rowOff>
              </from>
              <to>
                <xdr:col>17</xdr:col>
                <xdr:colOff>3307080</xdr:colOff>
                <xdr:row>2</xdr:row>
                <xdr:rowOff>22860</xdr:rowOff>
              </to>
            </anchor>
          </objectPr>
        </oleObject>
      </mc:Choice>
      <mc:Fallback>
        <oleObject progId="MSPhotoEd.3" shapeId="4098" r:id="rId7"/>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pageSetUpPr autoPageBreaks="0" fitToPage="1"/>
  </sheetPr>
  <dimension ref="B3:R900"/>
  <sheetViews>
    <sheetView topLeftCell="A499" zoomScaleNormal="100" workbookViewId="0">
      <selection activeCell="F512" sqref="F512:J514"/>
    </sheetView>
  </sheetViews>
  <sheetFormatPr defaultColWidth="9.21875" defaultRowHeight="13.2" outlineLevelRow="1" x14ac:dyDescent="0.25"/>
  <cols>
    <col min="1" max="1" width="2.21875" style="51" customWidth="1"/>
    <col min="2" max="2" width="2.77734375" style="2" customWidth="1"/>
    <col min="3" max="3" width="4.5546875" style="2" customWidth="1"/>
    <col min="4" max="4" width="3.77734375" style="2" customWidth="1"/>
    <col min="5" max="5" width="4.44140625" style="2" customWidth="1"/>
    <col min="6" max="6" width="99.21875" style="2" customWidth="1"/>
    <col min="7" max="7" width="63.77734375" style="303" customWidth="1"/>
    <col min="8" max="8" width="55.5546875" style="303" customWidth="1"/>
    <col min="9" max="9" width="20.77734375" style="304" bestFit="1" customWidth="1"/>
    <col min="10" max="10" width="17.21875" style="304" customWidth="1"/>
    <col min="11" max="11" width="19.21875" style="51" customWidth="1"/>
    <col min="12" max="16384" width="9.21875" style="51"/>
  </cols>
  <sheetData>
    <row r="3" spans="2:10" ht="13.8" thickBot="1" x14ac:dyDescent="0.3">
      <c r="B3" s="1"/>
      <c r="F3" s="1"/>
    </row>
    <row r="4" spans="2:10" x14ac:dyDescent="0.25">
      <c r="B4" s="1"/>
      <c r="F4" s="1"/>
      <c r="G4" s="593" t="s">
        <v>425</v>
      </c>
      <c r="H4" s="594"/>
      <c r="I4" s="594"/>
      <c r="J4" s="595"/>
    </row>
    <row r="5" spans="2:10" ht="13.8" thickBot="1" x14ac:dyDescent="0.3">
      <c r="B5" s="1"/>
      <c r="F5" s="155"/>
      <c r="G5" s="596"/>
      <c r="H5" s="597"/>
      <c r="I5" s="597"/>
      <c r="J5" s="598"/>
    </row>
    <row r="6" spans="2:10" s="87" customFormat="1" ht="40.200000000000003" thickBot="1" x14ac:dyDescent="0.3">
      <c r="B6" s="305" t="s">
        <v>6</v>
      </c>
      <c r="C6" s="306"/>
      <c r="D6" s="306"/>
      <c r="E6" s="306"/>
      <c r="F6" s="306"/>
      <c r="G6" s="77" t="s">
        <v>426</v>
      </c>
      <c r="H6" s="348" t="s">
        <v>427</v>
      </c>
      <c r="I6" s="44" t="s">
        <v>428</v>
      </c>
      <c r="J6" s="45" t="s">
        <v>429</v>
      </c>
    </row>
    <row r="7" spans="2:10" x14ac:dyDescent="0.25">
      <c r="B7" s="24" t="s">
        <v>10</v>
      </c>
      <c r="G7" s="246"/>
      <c r="H7" s="307"/>
      <c r="I7" s="248" t="s">
        <v>400</v>
      </c>
      <c r="J7" s="349" t="s">
        <v>400</v>
      </c>
    </row>
    <row r="8" spans="2:10" x14ac:dyDescent="0.25">
      <c r="B8" s="15"/>
      <c r="C8" s="1" t="s">
        <v>11</v>
      </c>
      <c r="D8" s="1"/>
      <c r="G8" s="246"/>
      <c r="H8" s="307"/>
      <c r="I8" s="248" t="s">
        <v>400</v>
      </c>
      <c r="J8" s="349" t="s">
        <v>400</v>
      </c>
    </row>
    <row r="9" spans="2:10" ht="26.4" x14ac:dyDescent="0.25">
      <c r="B9" s="15"/>
      <c r="C9" s="1"/>
      <c r="D9" s="1"/>
      <c r="F9" s="2" t="s">
        <v>12</v>
      </c>
      <c r="G9" s="246" t="s">
        <v>430</v>
      </c>
      <c r="H9" s="307" t="s">
        <v>431</v>
      </c>
      <c r="I9" s="248">
        <v>17</v>
      </c>
      <c r="J9" s="349">
        <v>2.2000000000000002</v>
      </c>
    </row>
    <row r="10" spans="2:10" x14ac:dyDescent="0.25">
      <c r="B10" s="15"/>
      <c r="C10" s="1"/>
      <c r="D10" s="1" t="s">
        <v>13</v>
      </c>
      <c r="G10" s="246"/>
      <c r="H10" s="307"/>
      <c r="I10" s="248"/>
      <c r="J10" s="349" t="s">
        <v>400</v>
      </c>
    </row>
    <row r="11" spans="2:10" ht="26.4" outlineLevel="1" x14ac:dyDescent="0.25">
      <c r="B11" s="15"/>
      <c r="E11" s="1"/>
      <c r="F11" s="2" t="s">
        <v>14</v>
      </c>
      <c r="G11" s="246" t="s">
        <v>432</v>
      </c>
      <c r="H11" s="307" t="s">
        <v>433</v>
      </c>
      <c r="I11" s="248">
        <v>17</v>
      </c>
      <c r="J11" s="349">
        <v>2.2000000000000002</v>
      </c>
    </row>
    <row r="12" spans="2:10" ht="26.4" outlineLevel="1" x14ac:dyDescent="0.25">
      <c r="B12" s="15"/>
      <c r="F12" s="2" t="s">
        <v>15</v>
      </c>
      <c r="G12" s="246" t="s">
        <v>430</v>
      </c>
      <c r="H12" s="307" t="s">
        <v>431</v>
      </c>
      <c r="I12" s="248">
        <v>17</v>
      </c>
      <c r="J12" s="349">
        <v>2.2000000000000002</v>
      </c>
    </row>
    <row r="13" spans="2:10" x14ac:dyDescent="0.25">
      <c r="B13" s="15"/>
      <c r="D13" s="1" t="s">
        <v>16</v>
      </c>
      <c r="G13" s="246"/>
      <c r="H13" s="307"/>
      <c r="I13" s="248" t="s">
        <v>400</v>
      </c>
      <c r="J13" s="349" t="s">
        <v>400</v>
      </c>
    </row>
    <row r="14" spans="2:10" ht="26.4" outlineLevel="1" x14ac:dyDescent="0.25">
      <c r="B14" s="15"/>
      <c r="F14" s="2" t="s">
        <v>434</v>
      </c>
      <c r="G14" s="246" t="s">
        <v>430</v>
      </c>
      <c r="H14" s="307" t="s">
        <v>431</v>
      </c>
      <c r="I14" s="248">
        <v>26</v>
      </c>
      <c r="J14" s="349">
        <v>2.2000000000000002</v>
      </c>
    </row>
    <row r="15" spans="2:10" ht="26.4" outlineLevel="1" x14ac:dyDescent="0.25">
      <c r="B15" s="15"/>
      <c r="F15" s="2" t="s">
        <v>18</v>
      </c>
      <c r="G15" s="246" t="s">
        <v>435</v>
      </c>
      <c r="H15" s="307" t="s">
        <v>436</v>
      </c>
      <c r="I15" s="248">
        <v>26</v>
      </c>
      <c r="J15" s="349">
        <v>2.2000000000000002</v>
      </c>
    </row>
    <row r="16" spans="2:10" x14ac:dyDescent="0.25">
      <c r="B16" s="15"/>
      <c r="C16" s="1" t="s">
        <v>19</v>
      </c>
      <c r="D16" s="1"/>
      <c r="G16" s="246"/>
      <c r="H16" s="307"/>
      <c r="I16" s="248" t="s">
        <v>400</v>
      </c>
      <c r="J16" s="349" t="s">
        <v>400</v>
      </c>
    </row>
    <row r="17" spans="2:11" x14ac:dyDescent="0.25">
      <c r="B17" s="15"/>
      <c r="C17" s="1"/>
      <c r="D17" s="1" t="s">
        <v>20</v>
      </c>
      <c r="G17" s="308"/>
      <c r="H17" s="307"/>
      <c r="I17" s="309" t="s">
        <v>400</v>
      </c>
      <c r="J17" s="310" t="s">
        <v>400</v>
      </c>
    </row>
    <row r="18" spans="2:11" x14ac:dyDescent="0.25">
      <c r="B18" s="15"/>
      <c r="C18" s="1"/>
      <c r="D18" s="1"/>
      <c r="E18" s="2" t="s">
        <v>21</v>
      </c>
      <c r="G18" s="311"/>
      <c r="H18" s="307"/>
      <c r="I18" s="309" t="s">
        <v>400</v>
      </c>
      <c r="J18" s="310" t="s">
        <v>400</v>
      </c>
    </row>
    <row r="19" spans="2:11" ht="66" outlineLevel="1" x14ac:dyDescent="0.25">
      <c r="B19" s="15"/>
      <c r="C19" s="1"/>
      <c r="D19" s="1"/>
      <c r="F19" s="2" t="s">
        <v>22</v>
      </c>
      <c r="G19" s="311" t="s">
        <v>437</v>
      </c>
      <c r="H19" s="307" t="s">
        <v>438</v>
      </c>
      <c r="I19" s="309" t="s">
        <v>439</v>
      </c>
      <c r="J19" s="310">
        <v>2.2999999999999998</v>
      </c>
      <c r="K19" s="312"/>
    </row>
    <row r="20" spans="2:11" ht="66" outlineLevel="1" x14ac:dyDescent="0.25">
      <c r="B20" s="15"/>
      <c r="C20" s="1"/>
      <c r="D20" s="1"/>
      <c r="F20" s="2" t="s">
        <v>23</v>
      </c>
      <c r="G20" s="311" t="s">
        <v>437</v>
      </c>
      <c r="H20" s="307" t="s">
        <v>438</v>
      </c>
      <c r="I20" s="309" t="s">
        <v>439</v>
      </c>
      <c r="J20" s="310">
        <v>2.2999999999999998</v>
      </c>
    </row>
    <row r="21" spans="2:11" ht="66" outlineLevel="1" x14ac:dyDescent="0.25">
      <c r="B21" s="15"/>
      <c r="C21" s="1"/>
      <c r="D21" s="1"/>
      <c r="F21" s="2" t="s">
        <v>24</v>
      </c>
      <c r="G21" s="311" t="s">
        <v>437</v>
      </c>
      <c r="H21" s="307" t="s">
        <v>438</v>
      </c>
      <c r="I21" s="309" t="s">
        <v>439</v>
      </c>
      <c r="J21" s="310">
        <v>2.2999999999999998</v>
      </c>
    </row>
    <row r="22" spans="2:11" ht="66" outlineLevel="1" x14ac:dyDescent="0.25">
      <c r="B22" s="15"/>
      <c r="C22" s="1"/>
      <c r="D22" s="1"/>
      <c r="F22" s="2" t="s">
        <v>25</v>
      </c>
      <c r="G22" s="311" t="s">
        <v>437</v>
      </c>
      <c r="H22" s="307" t="s">
        <v>438</v>
      </c>
      <c r="I22" s="309" t="s">
        <v>439</v>
      </c>
      <c r="J22" s="310">
        <v>2.2999999999999998</v>
      </c>
    </row>
    <row r="23" spans="2:11" x14ac:dyDescent="0.25">
      <c r="B23" s="15"/>
      <c r="C23" s="1"/>
      <c r="D23" s="1"/>
      <c r="E23" s="2" t="s">
        <v>26</v>
      </c>
      <c r="G23" s="311"/>
      <c r="H23" s="307"/>
      <c r="I23" s="309" t="s">
        <v>400</v>
      </c>
      <c r="J23" s="310" t="s">
        <v>400</v>
      </c>
    </row>
    <row r="24" spans="2:11" ht="66" outlineLevel="1" x14ac:dyDescent="0.25">
      <c r="B24" s="15"/>
      <c r="C24" s="1"/>
      <c r="D24" s="1"/>
      <c r="F24" s="2" t="s">
        <v>27</v>
      </c>
      <c r="G24" s="311" t="s">
        <v>437</v>
      </c>
      <c r="H24" s="307" t="s">
        <v>438</v>
      </c>
      <c r="I24" s="309" t="s">
        <v>439</v>
      </c>
      <c r="J24" s="310">
        <v>2.2999999999999998</v>
      </c>
    </row>
    <row r="25" spans="2:11" ht="66" outlineLevel="1" x14ac:dyDescent="0.25">
      <c r="B25" s="15"/>
      <c r="C25" s="1"/>
      <c r="D25" s="1"/>
      <c r="F25" s="2" t="s">
        <v>28</v>
      </c>
      <c r="G25" s="311" t="s">
        <v>437</v>
      </c>
      <c r="H25" s="307" t="s">
        <v>438</v>
      </c>
      <c r="I25" s="309" t="s">
        <v>439</v>
      </c>
      <c r="J25" s="310">
        <v>2.2999999999999998</v>
      </c>
    </row>
    <row r="26" spans="2:11" ht="66" outlineLevel="1" x14ac:dyDescent="0.25">
      <c r="B26" s="15"/>
      <c r="C26" s="1"/>
      <c r="D26" s="1"/>
      <c r="F26" s="2" t="s">
        <v>29</v>
      </c>
      <c r="G26" s="311" t="s">
        <v>437</v>
      </c>
      <c r="H26" s="307" t="s">
        <v>438</v>
      </c>
      <c r="I26" s="309" t="s">
        <v>439</v>
      </c>
      <c r="J26" s="310">
        <v>2.2999999999999998</v>
      </c>
    </row>
    <row r="27" spans="2:11" ht="66" outlineLevel="1" x14ac:dyDescent="0.25">
      <c r="B27" s="15"/>
      <c r="C27" s="1"/>
      <c r="D27" s="1"/>
      <c r="F27" s="2" t="s">
        <v>30</v>
      </c>
      <c r="G27" s="311" t="s">
        <v>437</v>
      </c>
      <c r="H27" s="307" t="s">
        <v>438</v>
      </c>
      <c r="I27" s="309" t="s">
        <v>439</v>
      </c>
      <c r="J27" s="310">
        <v>2.2999999999999998</v>
      </c>
    </row>
    <row r="28" spans="2:11" x14ac:dyDescent="0.25">
      <c r="B28" s="15"/>
      <c r="C28" s="1"/>
      <c r="D28" s="1"/>
      <c r="E28" s="2" t="s">
        <v>440</v>
      </c>
      <c r="G28" s="311"/>
      <c r="H28" s="307"/>
      <c r="I28" s="309" t="s">
        <v>400</v>
      </c>
      <c r="J28" s="310" t="s">
        <v>400</v>
      </c>
    </row>
    <row r="29" spans="2:11" ht="66" outlineLevel="1" x14ac:dyDescent="0.25">
      <c r="B29" s="15"/>
      <c r="C29" s="1"/>
      <c r="D29" s="1"/>
      <c r="F29" s="2" t="s">
        <v>441</v>
      </c>
      <c r="G29" s="311" t="s">
        <v>437</v>
      </c>
      <c r="H29" s="307" t="s">
        <v>438</v>
      </c>
      <c r="I29" s="309" t="s">
        <v>439</v>
      </c>
      <c r="J29" s="310">
        <v>2.2999999999999998</v>
      </c>
    </row>
    <row r="30" spans="2:11" ht="66" outlineLevel="1" x14ac:dyDescent="0.25">
      <c r="B30" s="15"/>
      <c r="C30" s="1"/>
      <c r="D30" s="1"/>
      <c r="F30" s="2" t="s">
        <v>442</v>
      </c>
      <c r="G30" s="311" t="s">
        <v>437</v>
      </c>
      <c r="H30" s="307" t="s">
        <v>438</v>
      </c>
      <c r="I30" s="309" t="s">
        <v>439</v>
      </c>
      <c r="J30" s="310">
        <v>2.2999999999999998</v>
      </c>
    </row>
    <row r="31" spans="2:11" ht="66" outlineLevel="1" x14ac:dyDescent="0.25">
      <c r="B31" s="15"/>
      <c r="C31" s="1"/>
      <c r="D31" s="1"/>
      <c r="F31" s="2" t="s">
        <v>443</v>
      </c>
      <c r="G31" s="311" t="s">
        <v>437</v>
      </c>
      <c r="H31" s="307" t="s">
        <v>438</v>
      </c>
      <c r="I31" s="309" t="s">
        <v>439</v>
      </c>
      <c r="J31" s="310">
        <v>2.2999999999999998</v>
      </c>
    </row>
    <row r="32" spans="2:11" ht="66" outlineLevel="1" x14ac:dyDescent="0.25">
      <c r="B32" s="15"/>
      <c r="C32" s="1"/>
      <c r="D32" s="1"/>
      <c r="F32" s="2" t="s">
        <v>444</v>
      </c>
      <c r="G32" s="311" t="s">
        <v>437</v>
      </c>
      <c r="H32" s="307" t="s">
        <v>438</v>
      </c>
      <c r="I32" s="309" t="s">
        <v>439</v>
      </c>
      <c r="J32" s="310">
        <v>2.2999999999999998</v>
      </c>
    </row>
    <row r="33" spans="2:10" x14ac:dyDescent="0.25">
      <c r="B33" s="15"/>
      <c r="C33" s="1"/>
      <c r="D33" s="1" t="s">
        <v>36</v>
      </c>
      <c r="G33" s="311"/>
      <c r="H33" s="307"/>
      <c r="I33" s="309" t="s">
        <v>400</v>
      </c>
      <c r="J33" s="310" t="s">
        <v>400</v>
      </c>
    </row>
    <row r="34" spans="2:10" x14ac:dyDescent="0.25">
      <c r="B34" s="15"/>
      <c r="C34" s="1"/>
      <c r="D34" s="1"/>
      <c r="E34" s="2" t="s">
        <v>37</v>
      </c>
      <c r="G34" s="311"/>
      <c r="H34" s="307"/>
      <c r="I34" s="309" t="s">
        <v>400</v>
      </c>
      <c r="J34" s="310" t="s">
        <v>400</v>
      </c>
    </row>
    <row r="35" spans="2:10" ht="66" outlineLevel="1" x14ac:dyDescent="0.25">
      <c r="B35" s="15"/>
      <c r="C35" s="1"/>
      <c r="D35" s="1"/>
      <c r="F35" s="2" t="s">
        <v>38</v>
      </c>
      <c r="G35" s="311" t="s">
        <v>437</v>
      </c>
      <c r="H35" s="307" t="s">
        <v>438</v>
      </c>
      <c r="I35" s="309" t="s">
        <v>439</v>
      </c>
      <c r="J35" s="310">
        <v>2.2999999999999998</v>
      </c>
    </row>
    <row r="36" spans="2:10" ht="66" outlineLevel="1" x14ac:dyDescent="0.25">
      <c r="B36" s="15"/>
      <c r="C36" s="1"/>
      <c r="D36" s="1"/>
      <c r="F36" s="2" t="s">
        <v>39</v>
      </c>
      <c r="G36" s="311" t="s">
        <v>437</v>
      </c>
      <c r="H36" s="307" t="s">
        <v>438</v>
      </c>
      <c r="I36" s="309" t="s">
        <v>439</v>
      </c>
      <c r="J36" s="310">
        <v>2.2999999999999998</v>
      </c>
    </row>
    <row r="37" spans="2:10" ht="66" outlineLevel="1" x14ac:dyDescent="0.25">
      <c r="B37" s="15"/>
      <c r="C37" s="1"/>
      <c r="D37" s="1"/>
      <c r="F37" s="2" t="s">
        <v>445</v>
      </c>
      <c r="G37" s="311" t="s">
        <v>437</v>
      </c>
      <c r="H37" s="307" t="s">
        <v>438</v>
      </c>
      <c r="I37" s="309" t="s">
        <v>439</v>
      </c>
      <c r="J37" s="310">
        <v>2.2999999999999998</v>
      </c>
    </row>
    <row r="38" spans="2:10" x14ac:dyDescent="0.25">
      <c r="B38" s="15"/>
      <c r="C38" s="1"/>
      <c r="D38" s="1"/>
      <c r="E38" s="2" t="s">
        <v>41</v>
      </c>
      <c r="G38" s="311"/>
      <c r="H38" s="307"/>
      <c r="I38" s="309" t="s">
        <v>400</v>
      </c>
      <c r="J38" s="310" t="s">
        <v>400</v>
      </c>
    </row>
    <row r="39" spans="2:10" ht="66" outlineLevel="1" x14ac:dyDescent="0.25">
      <c r="B39" s="15"/>
      <c r="C39" s="1"/>
      <c r="D39" s="1"/>
      <c r="F39" s="2" t="s">
        <v>42</v>
      </c>
      <c r="G39" s="311" t="s">
        <v>437</v>
      </c>
      <c r="H39" s="307" t="s">
        <v>438</v>
      </c>
      <c r="I39" s="309" t="s">
        <v>439</v>
      </c>
      <c r="J39" s="310">
        <v>2.2999999999999998</v>
      </c>
    </row>
    <row r="40" spans="2:10" ht="66" outlineLevel="1" x14ac:dyDescent="0.25">
      <c r="B40" s="15"/>
      <c r="C40" s="1"/>
      <c r="D40" s="1"/>
      <c r="F40" s="2" t="s">
        <v>43</v>
      </c>
      <c r="G40" s="311" t="s">
        <v>437</v>
      </c>
      <c r="H40" s="307" t="s">
        <v>438</v>
      </c>
      <c r="I40" s="309" t="s">
        <v>439</v>
      </c>
      <c r="J40" s="310">
        <v>2.2999999999999998</v>
      </c>
    </row>
    <row r="41" spans="2:10" ht="66" outlineLevel="1" x14ac:dyDescent="0.25">
      <c r="B41" s="15"/>
      <c r="C41" s="1"/>
      <c r="D41" s="1"/>
      <c r="F41" s="2" t="s">
        <v>446</v>
      </c>
      <c r="G41" s="311" t="s">
        <v>437</v>
      </c>
      <c r="H41" s="307" t="s">
        <v>438</v>
      </c>
      <c r="I41" s="309" t="s">
        <v>439</v>
      </c>
      <c r="J41" s="310">
        <v>2.2999999999999998</v>
      </c>
    </row>
    <row r="42" spans="2:10" x14ac:dyDescent="0.25">
      <c r="B42" s="15"/>
      <c r="C42" s="1"/>
      <c r="D42" s="1"/>
      <c r="E42" s="2" t="s">
        <v>45</v>
      </c>
      <c r="G42" s="311"/>
      <c r="H42" s="307"/>
      <c r="I42" s="309" t="s">
        <v>400</v>
      </c>
      <c r="J42" s="310" t="s">
        <v>400</v>
      </c>
    </row>
    <row r="43" spans="2:10" ht="66" outlineLevel="1" x14ac:dyDescent="0.25">
      <c r="B43" s="15"/>
      <c r="C43" s="1"/>
      <c r="D43" s="1"/>
      <c r="F43" s="2" t="s">
        <v>46</v>
      </c>
      <c r="G43" s="311" t="s">
        <v>437</v>
      </c>
      <c r="H43" s="307" t="s">
        <v>438</v>
      </c>
      <c r="I43" s="309" t="s">
        <v>439</v>
      </c>
      <c r="J43" s="310">
        <v>2.2999999999999998</v>
      </c>
    </row>
    <row r="44" spans="2:10" ht="66" outlineLevel="1" x14ac:dyDescent="0.25">
      <c r="B44" s="15"/>
      <c r="C44" s="1"/>
      <c r="D44" s="1"/>
      <c r="F44" s="2" t="s">
        <v>47</v>
      </c>
      <c r="G44" s="311" t="s">
        <v>437</v>
      </c>
      <c r="H44" s="307" t="s">
        <v>438</v>
      </c>
      <c r="I44" s="309" t="s">
        <v>439</v>
      </c>
      <c r="J44" s="310">
        <v>2.2999999999999998</v>
      </c>
    </row>
    <row r="45" spans="2:10" ht="66" outlineLevel="1" x14ac:dyDescent="0.25">
      <c r="B45" s="15"/>
      <c r="C45" s="1"/>
      <c r="D45" s="1"/>
      <c r="F45" s="2" t="s">
        <v>447</v>
      </c>
      <c r="G45" s="311" t="s">
        <v>437</v>
      </c>
      <c r="H45" s="307" t="s">
        <v>438</v>
      </c>
      <c r="I45" s="309" t="s">
        <v>439</v>
      </c>
      <c r="J45" s="310">
        <v>2.2999999999999998</v>
      </c>
    </row>
    <row r="46" spans="2:10" x14ac:dyDescent="0.25">
      <c r="B46" s="15"/>
      <c r="C46" s="1"/>
      <c r="D46" s="1" t="s">
        <v>49</v>
      </c>
      <c r="G46" s="311"/>
      <c r="H46" s="307"/>
      <c r="I46" s="309" t="s">
        <v>400</v>
      </c>
      <c r="J46" s="310" t="s">
        <v>400</v>
      </c>
    </row>
    <row r="47" spans="2:10" x14ac:dyDescent="0.25">
      <c r="B47" s="15"/>
      <c r="C47" s="1"/>
      <c r="D47" s="1"/>
      <c r="E47" s="2" t="s">
        <v>50</v>
      </c>
      <c r="G47" s="311"/>
      <c r="H47" s="307"/>
      <c r="I47" s="309" t="s">
        <v>400</v>
      </c>
      <c r="J47" s="310" t="s">
        <v>400</v>
      </c>
    </row>
    <row r="48" spans="2:10" ht="66" outlineLevel="1" x14ac:dyDescent="0.25">
      <c r="B48" s="15"/>
      <c r="C48" s="1"/>
      <c r="D48" s="1"/>
      <c r="F48" s="2" t="s">
        <v>51</v>
      </c>
      <c r="G48" s="311" t="s">
        <v>437</v>
      </c>
      <c r="H48" s="307" t="s">
        <v>438</v>
      </c>
      <c r="I48" s="309" t="s">
        <v>439</v>
      </c>
      <c r="J48" s="310">
        <v>2.2999999999999998</v>
      </c>
    </row>
    <row r="49" spans="2:10" ht="66" outlineLevel="1" x14ac:dyDescent="0.25">
      <c r="B49" s="15"/>
      <c r="C49" s="1"/>
      <c r="D49" s="1"/>
      <c r="F49" s="2" t="s">
        <v>52</v>
      </c>
      <c r="G49" s="311" t="s">
        <v>437</v>
      </c>
      <c r="H49" s="307" t="s">
        <v>438</v>
      </c>
      <c r="I49" s="309" t="s">
        <v>439</v>
      </c>
      <c r="J49" s="310">
        <v>2.2999999999999998</v>
      </c>
    </row>
    <row r="50" spans="2:10" x14ac:dyDescent="0.25">
      <c r="B50" s="15"/>
      <c r="C50" s="1"/>
      <c r="D50" s="1"/>
      <c r="E50" s="2" t="s">
        <v>53</v>
      </c>
      <c r="G50" s="311"/>
      <c r="H50" s="307"/>
      <c r="I50" s="309" t="s">
        <v>400</v>
      </c>
      <c r="J50" s="310" t="s">
        <v>400</v>
      </c>
    </row>
    <row r="51" spans="2:10" ht="66" outlineLevel="1" x14ac:dyDescent="0.25">
      <c r="B51" s="15"/>
      <c r="C51" s="1"/>
      <c r="D51" s="1"/>
      <c r="F51" s="2" t="s">
        <v>54</v>
      </c>
      <c r="G51" s="311" t="s">
        <v>437</v>
      </c>
      <c r="H51" s="307" t="s">
        <v>438</v>
      </c>
      <c r="I51" s="309" t="s">
        <v>439</v>
      </c>
      <c r="J51" s="310">
        <v>2.2999999999999998</v>
      </c>
    </row>
    <row r="52" spans="2:10" ht="66" outlineLevel="1" x14ac:dyDescent="0.25">
      <c r="B52" s="15"/>
      <c r="C52" s="1"/>
      <c r="D52" s="1"/>
      <c r="F52" s="2" t="s">
        <v>55</v>
      </c>
      <c r="G52" s="311" t="s">
        <v>437</v>
      </c>
      <c r="H52" s="307" t="s">
        <v>438</v>
      </c>
      <c r="I52" s="309" t="s">
        <v>439</v>
      </c>
      <c r="J52" s="310">
        <v>2.2999999999999998</v>
      </c>
    </row>
    <row r="53" spans="2:10" ht="66" outlineLevel="1" x14ac:dyDescent="0.25">
      <c r="B53" s="15"/>
      <c r="C53" s="1"/>
      <c r="D53" s="1"/>
      <c r="F53" s="2" t="s">
        <v>56</v>
      </c>
      <c r="G53" s="311" t="s">
        <v>437</v>
      </c>
      <c r="H53" s="307" t="s">
        <v>438</v>
      </c>
      <c r="I53" s="309" t="s">
        <v>439</v>
      </c>
      <c r="J53" s="310">
        <v>2.2999999999999998</v>
      </c>
    </row>
    <row r="54" spans="2:10" x14ac:dyDescent="0.25">
      <c r="B54" s="15"/>
      <c r="C54" s="1"/>
      <c r="D54" s="1"/>
      <c r="E54" s="2" t="s">
        <v>57</v>
      </c>
      <c r="G54" s="311"/>
      <c r="H54" s="307"/>
      <c r="I54" s="309" t="s">
        <v>400</v>
      </c>
      <c r="J54" s="310" t="s">
        <v>400</v>
      </c>
    </row>
    <row r="55" spans="2:10" ht="66" outlineLevel="1" x14ac:dyDescent="0.25">
      <c r="B55" s="15"/>
      <c r="C55" s="1"/>
      <c r="D55" s="1"/>
      <c r="F55" s="2" t="s">
        <v>58</v>
      </c>
      <c r="G55" s="311" t="s">
        <v>437</v>
      </c>
      <c r="H55" s="307" t="s">
        <v>438</v>
      </c>
      <c r="I55" s="309" t="s">
        <v>439</v>
      </c>
      <c r="J55" s="310">
        <v>2.2999999999999998</v>
      </c>
    </row>
    <row r="56" spans="2:10" ht="66" outlineLevel="1" x14ac:dyDescent="0.25">
      <c r="B56" s="15"/>
      <c r="C56" s="1"/>
      <c r="D56" s="1"/>
      <c r="F56" s="2" t="s">
        <v>59</v>
      </c>
      <c r="G56" s="311" t="s">
        <v>437</v>
      </c>
      <c r="H56" s="307" t="s">
        <v>438</v>
      </c>
      <c r="I56" s="309" t="s">
        <v>439</v>
      </c>
      <c r="J56" s="310">
        <v>2.2999999999999998</v>
      </c>
    </row>
    <row r="57" spans="2:10" x14ac:dyDescent="0.25">
      <c r="B57" s="15"/>
      <c r="C57" s="1"/>
      <c r="D57" s="1"/>
      <c r="E57" s="2" t="s">
        <v>60</v>
      </c>
      <c r="G57" s="311"/>
      <c r="H57" s="307"/>
      <c r="I57" s="309" t="s">
        <v>400</v>
      </c>
      <c r="J57" s="310" t="s">
        <v>400</v>
      </c>
    </row>
    <row r="58" spans="2:10" ht="66" outlineLevel="1" x14ac:dyDescent="0.25">
      <c r="B58" s="15"/>
      <c r="C58" s="1"/>
      <c r="D58" s="1"/>
      <c r="F58" s="2" t="s">
        <v>61</v>
      </c>
      <c r="G58" s="311" t="s">
        <v>437</v>
      </c>
      <c r="H58" s="307" t="s">
        <v>438</v>
      </c>
      <c r="I58" s="309" t="s">
        <v>439</v>
      </c>
      <c r="J58" s="310">
        <v>2.2999999999999998</v>
      </c>
    </row>
    <row r="59" spans="2:10" ht="66" outlineLevel="1" x14ac:dyDescent="0.25">
      <c r="B59" s="15"/>
      <c r="C59" s="1"/>
      <c r="D59" s="1"/>
      <c r="F59" s="2" t="s">
        <v>62</v>
      </c>
      <c r="G59" s="311" t="s">
        <v>437</v>
      </c>
      <c r="H59" s="307" t="s">
        <v>438</v>
      </c>
      <c r="I59" s="309" t="s">
        <v>439</v>
      </c>
      <c r="J59" s="310">
        <v>2.2999999999999998</v>
      </c>
    </row>
    <row r="60" spans="2:10" ht="66" outlineLevel="1" x14ac:dyDescent="0.25">
      <c r="B60" s="15"/>
      <c r="C60" s="1"/>
      <c r="D60" s="1"/>
      <c r="F60" s="2" t="s">
        <v>63</v>
      </c>
      <c r="G60" s="311" t="s">
        <v>437</v>
      </c>
      <c r="H60" s="307" t="s">
        <v>438</v>
      </c>
      <c r="I60" s="309" t="s">
        <v>439</v>
      </c>
      <c r="J60" s="310">
        <v>2.2999999999999998</v>
      </c>
    </row>
    <row r="61" spans="2:10" x14ac:dyDescent="0.25">
      <c r="B61" s="15"/>
      <c r="C61" s="1"/>
      <c r="D61" s="1"/>
      <c r="E61" s="2" t="s">
        <v>448</v>
      </c>
      <c r="G61" s="311"/>
      <c r="H61" s="307"/>
      <c r="I61" s="309" t="s">
        <v>400</v>
      </c>
      <c r="J61" s="310" t="s">
        <v>400</v>
      </c>
    </row>
    <row r="62" spans="2:10" ht="66" outlineLevel="1" x14ac:dyDescent="0.25">
      <c r="B62" s="15"/>
      <c r="C62" s="1"/>
      <c r="D62" s="1"/>
      <c r="F62" s="2" t="s">
        <v>449</v>
      </c>
      <c r="G62" s="311" t="s">
        <v>437</v>
      </c>
      <c r="H62" s="307" t="s">
        <v>438</v>
      </c>
      <c r="I62" s="309" t="s">
        <v>439</v>
      </c>
      <c r="J62" s="310">
        <v>2.2999999999999998</v>
      </c>
    </row>
    <row r="63" spans="2:10" ht="66" outlineLevel="1" x14ac:dyDescent="0.25">
      <c r="B63" s="15"/>
      <c r="C63" s="1"/>
      <c r="D63" s="1"/>
      <c r="F63" s="2" t="s">
        <v>450</v>
      </c>
      <c r="G63" s="311" t="s">
        <v>437</v>
      </c>
      <c r="H63" s="307" t="s">
        <v>438</v>
      </c>
      <c r="I63" s="309" t="s">
        <v>439</v>
      </c>
      <c r="J63" s="310">
        <v>2.2999999999999998</v>
      </c>
    </row>
    <row r="64" spans="2:10" x14ac:dyDescent="0.25">
      <c r="B64" s="15"/>
      <c r="C64" s="1"/>
      <c r="D64" s="1"/>
      <c r="E64" s="2" t="s">
        <v>451</v>
      </c>
      <c r="G64" s="311"/>
      <c r="H64" s="307"/>
      <c r="I64" s="309" t="s">
        <v>400</v>
      </c>
      <c r="J64" s="310" t="s">
        <v>400</v>
      </c>
    </row>
    <row r="65" spans="2:10" ht="66" outlineLevel="1" x14ac:dyDescent="0.25">
      <c r="B65" s="15"/>
      <c r="C65" s="1"/>
      <c r="D65" s="1"/>
      <c r="F65" s="2" t="s">
        <v>452</v>
      </c>
      <c r="G65" s="311" t="s">
        <v>437</v>
      </c>
      <c r="H65" s="307" t="s">
        <v>438</v>
      </c>
      <c r="I65" s="309" t="s">
        <v>439</v>
      </c>
      <c r="J65" s="310">
        <v>2.2999999999999998</v>
      </c>
    </row>
    <row r="66" spans="2:10" ht="66" outlineLevel="1" x14ac:dyDescent="0.25">
      <c r="B66" s="15"/>
      <c r="C66" s="1"/>
      <c r="D66" s="1"/>
      <c r="F66" s="2" t="s">
        <v>453</v>
      </c>
      <c r="G66" s="311" t="s">
        <v>437</v>
      </c>
      <c r="H66" s="307" t="s">
        <v>438</v>
      </c>
      <c r="I66" s="309" t="s">
        <v>439</v>
      </c>
      <c r="J66" s="310">
        <v>2.2999999999999998</v>
      </c>
    </row>
    <row r="67" spans="2:10" ht="66" outlineLevel="1" x14ac:dyDescent="0.25">
      <c r="B67" s="15"/>
      <c r="C67" s="1"/>
      <c r="D67" s="1"/>
      <c r="F67" s="2" t="s">
        <v>454</v>
      </c>
      <c r="G67" s="311" t="s">
        <v>437</v>
      </c>
      <c r="H67" s="307" t="s">
        <v>438</v>
      </c>
      <c r="I67" s="309" t="s">
        <v>439</v>
      </c>
      <c r="J67" s="310">
        <v>2.2999999999999998</v>
      </c>
    </row>
    <row r="68" spans="2:10" x14ac:dyDescent="0.25">
      <c r="B68" s="15"/>
      <c r="C68" s="1"/>
      <c r="D68" s="1" t="s">
        <v>71</v>
      </c>
      <c r="G68" s="311"/>
      <c r="H68" s="307"/>
      <c r="I68" s="309" t="s">
        <v>400</v>
      </c>
      <c r="J68" s="310" t="s">
        <v>400</v>
      </c>
    </row>
    <row r="69" spans="2:10" x14ac:dyDescent="0.25">
      <c r="B69" s="15"/>
      <c r="C69" s="1"/>
      <c r="D69" s="1"/>
      <c r="E69" s="2" t="s">
        <v>72</v>
      </c>
      <c r="G69" s="311"/>
      <c r="H69" s="307"/>
      <c r="I69" s="309" t="s">
        <v>400</v>
      </c>
      <c r="J69" s="310" t="s">
        <v>400</v>
      </c>
    </row>
    <row r="70" spans="2:10" ht="66" outlineLevel="1" x14ac:dyDescent="0.25">
      <c r="B70" s="15"/>
      <c r="C70" s="1"/>
      <c r="D70" s="1"/>
      <c r="F70" s="2" t="s">
        <v>73</v>
      </c>
      <c r="G70" s="311" t="s">
        <v>437</v>
      </c>
      <c r="H70" s="307" t="s">
        <v>438</v>
      </c>
      <c r="I70" s="309" t="s">
        <v>439</v>
      </c>
      <c r="J70" s="310">
        <v>2.2999999999999998</v>
      </c>
    </row>
    <row r="71" spans="2:10" ht="66" outlineLevel="1" x14ac:dyDescent="0.25">
      <c r="B71" s="15"/>
      <c r="C71" s="1"/>
      <c r="D71" s="1"/>
      <c r="F71" s="2" t="s">
        <v>74</v>
      </c>
      <c r="G71" s="311" t="s">
        <v>437</v>
      </c>
      <c r="H71" s="307" t="s">
        <v>438</v>
      </c>
      <c r="I71" s="309" t="s">
        <v>439</v>
      </c>
      <c r="J71" s="310">
        <v>2.2999999999999998</v>
      </c>
    </row>
    <row r="72" spans="2:10" x14ac:dyDescent="0.25">
      <c r="B72" s="15"/>
      <c r="C72" s="1"/>
      <c r="D72" s="1"/>
      <c r="E72" s="2" t="s">
        <v>75</v>
      </c>
      <c r="G72" s="311"/>
      <c r="H72" s="307"/>
      <c r="I72" s="309" t="s">
        <v>400</v>
      </c>
      <c r="J72" s="310" t="s">
        <v>400</v>
      </c>
    </row>
    <row r="73" spans="2:10" ht="66" outlineLevel="1" x14ac:dyDescent="0.25">
      <c r="B73" s="15"/>
      <c r="C73" s="1"/>
      <c r="D73" s="1"/>
      <c r="F73" s="2" t="s">
        <v>76</v>
      </c>
      <c r="G73" s="311" t="s">
        <v>437</v>
      </c>
      <c r="H73" s="307" t="s">
        <v>438</v>
      </c>
      <c r="I73" s="309" t="s">
        <v>439</v>
      </c>
      <c r="J73" s="310">
        <v>2.2999999999999998</v>
      </c>
    </row>
    <row r="74" spans="2:10" ht="66" outlineLevel="1" x14ac:dyDescent="0.25">
      <c r="B74" s="15"/>
      <c r="C74" s="1"/>
      <c r="D74" s="1"/>
      <c r="F74" s="2" t="s">
        <v>77</v>
      </c>
      <c r="G74" s="311" t="s">
        <v>437</v>
      </c>
      <c r="H74" s="307" t="s">
        <v>438</v>
      </c>
      <c r="I74" s="309" t="s">
        <v>439</v>
      </c>
      <c r="J74" s="310">
        <v>2.2999999999999998</v>
      </c>
    </row>
    <row r="75" spans="2:10" x14ac:dyDescent="0.25">
      <c r="B75" s="15"/>
      <c r="C75" s="1"/>
      <c r="D75" s="1"/>
      <c r="E75" s="2" t="s">
        <v>78</v>
      </c>
      <c r="G75" s="311"/>
      <c r="H75" s="307"/>
      <c r="I75" s="309" t="s">
        <v>400</v>
      </c>
      <c r="J75" s="310" t="s">
        <v>400</v>
      </c>
    </row>
    <row r="76" spans="2:10" ht="66" outlineLevel="1" x14ac:dyDescent="0.25">
      <c r="B76" s="15"/>
      <c r="C76" s="1"/>
      <c r="D76" s="1"/>
      <c r="F76" s="2" t="s">
        <v>79</v>
      </c>
      <c r="G76" s="311" t="s">
        <v>437</v>
      </c>
      <c r="H76" s="307" t="s">
        <v>438</v>
      </c>
      <c r="I76" s="309" t="s">
        <v>439</v>
      </c>
      <c r="J76" s="310">
        <v>2.2999999999999998</v>
      </c>
    </row>
    <row r="77" spans="2:10" ht="66" outlineLevel="1" x14ac:dyDescent="0.25">
      <c r="B77" s="15"/>
      <c r="C77" s="1"/>
      <c r="D77" s="1"/>
      <c r="F77" s="2" t="s">
        <v>80</v>
      </c>
      <c r="G77" s="311" t="s">
        <v>437</v>
      </c>
      <c r="H77" s="307" t="s">
        <v>438</v>
      </c>
      <c r="I77" s="309" t="s">
        <v>439</v>
      </c>
      <c r="J77" s="310">
        <v>2.2999999999999998</v>
      </c>
    </row>
    <row r="78" spans="2:10" x14ac:dyDescent="0.25">
      <c r="B78" s="15"/>
      <c r="C78" s="1"/>
      <c r="D78" s="1"/>
      <c r="E78" s="2" t="s">
        <v>81</v>
      </c>
      <c r="G78" s="311"/>
      <c r="H78" s="307"/>
      <c r="I78" s="309" t="s">
        <v>400</v>
      </c>
      <c r="J78" s="310" t="s">
        <v>400</v>
      </c>
    </row>
    <row r="79" spans="2:10" ht="66" outlineLevel="1" x14ac:dyDescent="0.25">
      <c r="B79" s="15"/>
      <c r="C79" s="1"/>
      <c r="D79" s="1"/>
      <c r="F79" s="2" t="s">
        <v>82</v>
      </c>
      <c r="G79" s="311" t="s">
        <v>437</v>
      </c>
      <c r="H79" s="307" t="s">
        <v>438</v>
      </c>
      <c r="I79" s="309" t="s">
        <v>439</v>
      </c>
      <c r="J79" s="310">
        <v>2.2999999999999998</v>
      </c>
    </row>
    <row r="80" spans="2:10" ht="66" outlineLevel="1" x14ac:dyDescent="0.25">
      <c r="B80" s="15"/>
      <c r="C80" s="1"/>
      <c r="D80" s="1"/>
      <c r="F80" s="2" t="s">
        <v>83</v>
      </c>
      <c r="G80" s="311" t="s">
        <v>437</v>
      </c>
      <c r="H80" s="307" t="s">
        <v>438</v>
      </c>
      <c r="I80" s="309" t="s">
        <v>439</v>
      </c>
      <c r="J80" s="310">
        <v>2.2999999999999998</v>
      </c>
    </row>
    <row r="81" spans="2:10" x14ac:dyDescent="0.25">
      <c r="B81" s="15"/>
      <c r="C81" s="1"/>
      <c r="D81" s="1"/>
      <c r="E81" s="2" t="s">
        <v>455</v>
      </c>
      <c r="G81" s="311"/>
      <c r="H81" s="307"/>
      <c r="I81" s="309" t="s">
        <v>400</v>
      </c>
      <c r="J81" s="310" t="s">
        <v>400</v>
      </c>
    </row>
    <row r="82" spans="2:10" ht="66" outlineLevel="1" x14ac:dyDescent="0.25">
      <c r="B82" s="15"/>
      <c r="C82" s="1"/>
      <c r="D82" s="1"/>
      <c r="F82" s="2" t="s">
        <v>456</v>
      </c>
      <c r="G82" s="311" t="s">
        <v>437</v>
      </c>
      <c r="H82" s="307" t="s">
        <v>438</v>
      </c>
      <c r="I82" s="309" t="s">
        <v>439</v>
      </c>
      <c r="J82" s="310">
        <v>2.2999999999999998</v>
      </c>
    </row>
    <row r="83" spans="2:10" ht="66" outlineLevel="1" x14ac:dyDescent="0.25">
      <c r="B83" s="15"/>
      <c r="C83" s="1"/>
      <c r="D83" s="1"/>
      <c r="F83" s="2" t="s">
        <v>457</v>
      </c>
      <c r="G83" s="311" t="s">
        <v>437</v>
      </c>
      <c r="H83" s="307" t="s">
        <v>438</v>
      </c>
      <c r="I83" s="309" t="s">
        <v>439</v>
      </c>
      <c r="J83" s="310">
        <v>2.2999999999999998</v>
      </c>
    </row>
    <row r="84" spans="2:10" x14ac:dyDescent="0.25">
      <c r="B84" s="15"/>
      <c r="C84" s="1"/>
      <c r="D84" s="1"/>
      <c r="E84" s="2" t="s">
        <v>458</v>
      </c>
      <c r="G84" s="311"/>
      <c r="H84" s="307"/>
      <c r="I84" s="309" t="s">
        <v>400</v>
      </c>
      <c r="J84" s="310" t="s">
        <v>400</v>
      </c>
    </row>
    <row r="85" spans="2:10" ht="66" outlineLevel="1" x14ac:dyDescent="0.25">
      <c r="B85" s="15"/>
      <c r="C85" s="1"/>
      <c r="D85" s="1"/>
      <c r="F85" s="2" t="s">
        <v>459</v>
      </c>
      <c r="G85" s="311" t="s">
        <v>437</v>
      </c>
      <c r="H85" s="307" t="s">
        <v>438</v>
      </c>
      <c r="I85" s="309" t="s">
        <v>439</v>
      </c>
      <c r="J85" s="310">
        <v>2.2999999999999998</v>
      </c>
    </row>
    <row r="86" spans="2:10" ht="66" outlineLevel="1" x14ac:dyDescent="0.25">
      <c r="B86" s="15"/>
      <c r="C86" s="1"/>
      <c r="D86" s="1"/>
      <c r="F86" s="2" t="s">
        <v>460</v>
      </c>
      <c r="G86" s="311" t="s">
        <v>437</v>
      </c>
      <c r="H86" s="307" t="s">
        <v>438</v>
      </c>
      <c r="I86" s="309" t="s">
        <v>439</v>
      </c>
      <c r="J86" s="310">
        <v>2.2999999999999998</v>
      </c>
    </row>
    <row r="87" spans="2:10" x14ac:dyDescent="0.25">
      <c r="B87" s="15"/>
      <c r="C87" s="1"/>
      <c r="D87" s="1" t="s">
        <v>90</v>
      </c>
      <c r="G87" s="311"/>
      <c r="H87" s="307"/>
      <c r="I87" s="309" t="s">
        <v>400</v>
      </c>
      <c r="J87" s="310" t="s">
        <v>400</v>
      </c>
    </row>
    <row r="88" spans="2:10" outlineLevel="1" x14ac:dyDescent="0.25">
      <c r="B88" s="15"/>
      <c r="C88" s="1"/>
      <c r="D88" s="1"/>
      <c r="F88" s="2" t="s">
        <v>461</v>
      </c>
      <c r="G88" s="311" t="s">
        <v>462</v>
      </c>
      <c r="H88" s="307" t="s">
        <v>463</v>
      </c>
      <c r="I88" s="309">
        <v>29</v>
      </c>
      <c r="J88" s="310">
        <v>2.2999999999999998</v>
      </c>
    </row>
    <row r="89" spans="2:10" ht="26.4" outlineLevel="1" x14ac:dyDescent="0.25">
      <c r="B89" s="15"/>
      <c r="C89" s="1"/>
      <c r="D89" s="1"/>
      <c r="F89" s="2" t="s">
        <v>464</v>
      </c>
      <c r="G89" s="311" t="s">
        <v>462</v>
      </c>
      <c r="H89" s="307" t="s">
        <v>465</v>
      </c>
      <c r="I89" s="309">
        <v>30</v>
      </c>
      <c r="J89" s="310">
        <v>2.2999999999999998</v>
      </c>
    </row>
    <row r="90" spans="2:10" outlineLevel="1" x14ac:dyDescent="0.25">
      <c r="B90" s="15"/>
      <c r="C90" s="1"/>
      <c r="D90" s="1"/>
      <c r="F90" s="2" t="s">
        <v>93</v>
      </c>
      <c r="G90" s="311" t="s">
        <v>462</v>
      </c>
      <c r="H90" s="307" t="s">
        <v>466</v>
      </c>
      <c r="I90" s="309">
        <v>37</v>
      </c>
      <c r="J90" s="310">
        <v>2.2999999999999998</v>
      </c>
    </row>
    <row r="91" spans="2:10" x14ac:dyDescent="0.25">
      <c r="B91" s="15"/>
      <c r="D91" s="1" t="s">
        <v>94</v>
      </c>
      <c r="G91" s="311"/>
      <c r="H91" s="307"/>
      <c r="I91" s="309" t="s">
        <v>400</v>
      </c>
      <c r="J91" s="310" t="s">
        <v>400</v>
      </c>
    </row>
    <row r="92" spans="2:10" ht="26.4" outlineLevel="1" x14ac:dyDescent="0.25">
      <c r="B92" s="15"/>
      <c r="C92" s="1"/>
      <c r="D92" s="1"/>
      <c r="F92" s="2" t="s">
        <v>95</v>
      </c>
      <c r="G92" s="311" t="s">
        <v>435</v>
      </c>
      <c r="H92" s="307" t="s">
        <v>467</v>
      </c>
      <c r="I92" s="309">
        <v>28</v>
      </c>
      <c r="J92" s="310">
        <v>2.2999999999999998</v>
      </c>
    </row>
    <row r="93" spans="2:10" ht="26.4" outlineLevel="1" x14ac:dyDescent="0.25">
      <c r="B93" s="15"/>
      <c r="C93" s="1"/>
      <c r="D93" s="1"/>
      <c r="F93" s="2" t="s">
        <v>96</v>
      </c>
      <c r="G93" s="311" t="s">
        <v>435</v>
      </c>
      <c r="H93" s="307" t="s">
        <v>467</v>
      </c>
      <c r="I93" s="309">
        <v>28</v>
      </c>
      <c r="J93" s="310">
        <v>2.2999999999999998</v>
      </c>
    </row>
    <row r="94" spans="2:10" x14ac:dyDescent="0.25">
      <c r="B94" s="15"/>
      <c r="C94" s="1" t="s">
        <v>97</v>
      </c>
      <c r="D94" s="1"/>
      <c r="G94" s="246"/>
      <c r="H94" s="307"/>
      <c r="I94" s="248" t="s">
        <v>400</v>
      </c>
      <c r="J94" s="349" t="s">
        <v>400</v>
      </c>
    </row>
    <row r="95" spans="2:10" x14ac:dyDescent="0.25">
      <c r="B95" s="15"/>
      <c r="C95" s="1"/>
      <c r="D95" s="1" t="s">
        <v>98</v>
      </c>
      <c r="G95" s="311"/>
      <c r="H95" s="307"/>
      <c r="I95" s="309" t="s">
        <v>400</v>
      </c>
      <c r="J95" s="310" t="s">
        <v>400</v>
      </c>
    </row>
    <row r="96" spans="2:10" x14ac:dyDescent="0.25">
      <c r="B96" s="15"/>
      <c r="C96" s="1"/>
      <c r="D96" s="1"/>
      <c r="E96" s="2" t="s">
        <v>99</v>
      </c>
      <c r="G96" s="246"/>
      <c r="H96" s="307"/>
      <c r="I96" s="248" t="s">
        <v>400</v>
      </c>
      <c r="J96" s="349" t="s">
        <v>400</v>
      </c>
    </row>
    <row r="97" spans="2:10" ht="52.8" outlineLevel="1" x14ac:dyDescent="0.25">
      <c r="B97" s="15"/>
      <c r="F97" s="2" t="s">
        <v>100</v>
      </c>
      <c r="G97" s="246" t="s">
        <v>435</v>
      </c>
      <c r="H97" s="307" t="s">
        <v>468</v>
      </c>
      <c r="I97" s="248">
        <v>25</v>
      </c>
      <c r="J97" s="349">
        <v>2.4</v>
      </c>
    </row>
    <row r="98" spans="2:10" ht="52.8" outlineLevel="1" x14ac:dyDescent="0.25">
      <c r="B98" s="15"/>
      <c r="F98" s="2" t="s">
        <v>101</v>
      </c>
      <c r="G98" s="246" t="s">
        <v>469</v>
      </c>
      <c r="H98" s="307" t="s">
        <v>468</v>
      </c>
      <c r="I98" s="248">
        <v>25</v>
      </c>
      <c r="J98" s="349">
        <v>2.4</v>
      </c>
    </row>
    <row r="99" spans="2:10" ht="105.6" outlineLevel="1" x14ac:dyDescent="0.25">
      <c r="B99" s="15"/>
      <c r="F99" s="2" t="s">
        <v>102</v>
      </c>
      <c r="G99" s="246" t="s">
        <v>470</v>
      </c>
      <c r="H99" s="307" t="s">
        <v>471</v>
      </c>
      <c r="I99" s="248">
        <v>25</v>
      </c>
      <c r="J99" s="349">
        <v>2.4</v>
      </c>
    </row>
    <row r="100" spans="2:10" ht="118.8" outlineLevel="1" x14ac:dyDescent="0.25">
      <c r="B100" s="15"/>
      <c r="F100" s="2" t="s">
        <v>103</v>
      </c>
      <c r="G100" s="246" t="s">
        <v>472</v>
      </c>
      <c r="H100" s="307" t="s">
        <v>473</v>
      </c>
      <c r="I100" s="248">
        <v>25</v>
      </c>
      <c r="J100" s="349">
        <v>2.4</v>
      </c>
    </row>
    <row r="101" spans="2:10" x14ac:dyDescent="0.25">
      <c r="B101" s="15"/>
      <c r="E101" s="2" t="s">
        <v>104</v>
      </c>
      <c r="G101" s="246"/>
      <c r="H101" s="307"/>
      <c r="I101" s="248" t="s">
        <v>400</v>
      </c>
      <c r="J101" s="349" t="s">
        <v>400</v>
      </c>
    </row>
    <row r="102" spans="2:10" outlineLevel="1" x14ac:dyDescent="0.25">
      <c r="B102" s="15"/>
      <c r="F102" s="2" t="s">
        <v>105</v>
      </c>
      <c r="G102" s="246" t="s">
        <v>435</v>
      </c>
      <c r="H102" s="307" t="s">
        <v>474</v>
      </c>
      <c r="I102" s="248">
        <v>25</v>
      </c>
      <c r="J102" s="349">
        <v>2.4</v>
      </c>
    </row>
    <row r="103" spans="2:10" ht="158.4" outlineLevel="1" x14ac:dyDescent="0.25">
      <c r="B103" s="15"/>
      <c r="F103" s="2" t="s">
        <v>106</v>
      </c>
      <c r="G103" s="246" t="s">
        <v>469</v>
      </c>
      <c r="H103" s="307" t="s">
        <v>475</v>
      </c>
      <c r="I103" s="248">
        <v>25</v>
      </c>
      <c r="J103" s="349">
        <v>2.4</v>
      </c>
    </row>
    <row r="104" spans="2:10" x14ac:dyDescent="0.25">
      <c r="B104" s="15"/>
      <c r="E104" s="2" t="s">
        <v>107</v>
      </c>
      <c r="G104" s="246"/>
      <c r="H104" s="307"/>
      <c r="I104" s="248" t="s">
        <v>400</v>
      </c>
      <c r="J104" s="349" t="s">
        <v>400</v>
      </c>
    </row>
    <row r="105" spans="2:10" outlineLevel="1" x14ac:dyDescent="0.25">
      <c r="B105" s="15"/>
      <c r="F105" s="2" t="s">
        <v>108</v>
      </c>
      <c r="G105" s="246" t="s">
        <v>435</v>
      </c>
      <c r="H105" s="307" t="s">
        <v>474</v>
      </c>
      <c r="I105" s="248">
        <v>25</v>
      </c>
      <c r="J105" s="349">
        <v>2.4</v>
      </c>
    </row>
    <row r="106" spans="2:10" ht="158.4" outlineLevel="1" x14ac:dyDescent="0.25">
      <c r="B106" s="15"/>
      <c r="F106" s="2" t="s">
        <v>106</v>
      </c>
      <c r="G106" s="246" t="s">
        <v>469</v>
      </c>
      <c r="H106" s="307" t="s">
        <v>475</v>
      </c>
      <c r="I106" s="248">
        <v>25</v>
      </c>
      <c r="J106" s="349">
        <v>2.4</v>
      </c>
    </row>
    <row r="107" spans="2:10" x14ac:dyDescent="0.25">
      <c r="B107" s="15"/>
      <c r="C107" s="1"/>
      <c r="D107" s="1" t="s">
        <v>109</v>
      </c>
      <c r="G107" s="311"/>
      <c r="H107" s="307"/>
      <c r="I107" s="309" t="s">
        <v>400</v>
      </c>
      <c r="J107" s="310" t="s">
        <v>400</v>
      </c>
    </row>
    <row r="108" spans="2:10" x14ac:dyDescent="0.25">
      <c r="B108" s="15"/>
      <c r="C108" s="1"/>
      <c r="D108" s="1"/>
      <c r="E108" s="2" t="s">
        <v>110</v>
      </c>
      <c r="G108" s="246"/>
      <c r="H108" s="307"/>
      <c r="I108" s="248" t="s">
        <v>400</v>
      </c>
      <c r="J108" s="349" t="s">
        <v>400</v>
      </c>
    </row>
    <row r="109" spans="2:10" ht="52.8" outlineLevel="1" x14ac:dyDescent="0.25">
      <c r="B109" s="15"/>
      <c r="F109" s="2" t="s">
        <v>111</v>
      </c>
      <c r="G109" s="246" t="s">
        <v>435</v>
      </c>
      <c r="H109" s="307" t="s">
        <v>468</v>
      </c>
      <c r="I109" s="248">
        <v>25</v>
      </c>
      <c r="J109" s="349">
        <v>2.4</v>
      </c>
    </row>
    <row r="110" spans="2:10" ht="52.8" outlineLevel="1" x14ac:dyDescent="0.25">
      <c r="B110" s="15"/>
      <c r="F110" s="2" t="s">
        <v>112</v>
      </c>
      <c r="G110" s="246" t="s">
        <v>469</v>
      </c>
      <c r="H110" s="307" t="s">
        <v>468</v>
      </c>
      <c r="I110" s="248">
        <v>25</v>
      </c>
      <c r="J110" s="349">
        <v>2.4</v>
      </c>
    </row>
    <row r="111" spans="2:10" ht="105.6" outlineLevel="1" x14ac:dyDescent="0.25">
      <c r="B111" s="15"/>
      <c r="F111" s="2" t="s">
        <v>113</v>
      </c>
      <c r="G111" s="246" t="s">
        <v>470</v>
      </c>
      <c r="H111" s="307" t="s">
        <v>471</v>
      </c>
      <c r="I111" s="248">
        <v>25</v>
      </c>
      <c r="J111" s="349">
        <v>2.4</v>
      </c>
    </row>
    <row r="112" spans="2:10" ht="118.8" outlineLevel="1" x14ac:dyDescent="0.25">
      <c r="B112" s="15"/>
      <c r="F112" s="2" t="s">
        <v>114</v>
      </c>
      <c r="G112" s="246" t="s">
        <v>472</v>
      </c>
      <c r="H112" s="307" t="s">
        <v>473</v>
      </c>
      <c r="I112" s="248">
        <v>25</v>
      </c>
      <c r="J112" s="349">
        <v>2.4</v>
      </c>
    </row>
    <row r="113" spans="2:10" x14ac:dyDescent="0.25">
      <c r="B113" s="15"/>
      <c r="E113" s="2" t="s">
        <v>115</v>
      </c>
      <c r="G113" s="246"/>
      <c r="H113" s="307"/>
      <c r="I113" s="248" t="s">
        <v>400</v>
      </c>
      <c r="J113" s="349" t="s">
        <v>400</v>
      </c>
    </row>
    <row r="114" spans="2:10" outlineLevel="1" x14ac:dyDescent="0.25">
      <c r="B114" s="15"/>
      <c r="F114" s="2" t="s">
        <v>116</v>
      </c>
      <c r="G114" s="311" t="s">
        <v>435</v>
      </c>
      <c r="H114" s="307" t="s">
        <v>474</v>
      </c>
      <c r="I114" s="248">
        <v>25</v>
      </c>
      <c r="J114" s="349">
        <v>2.4</v>
      </c>
    </row>
    <row r="115" spans="2:10" ht="158.4" outlineLevel="1" x14ac:dyDescent="0.25">
      <c r="B115" s="15"/>
      <c r="F115" s="2" t="s">
        <v>117</v>
      </c>
      <c r="G115" s="311" t="s">
        <v>469</v>
      </c>
      <c r="H115" s="307" t="s">
        <v>475</v>
      </c>
      <c r="I115" s="248">
        <v>25</v>
      </c>
      <c r="J115" s="349">
        <v>2.4</v>
      </c>
    </row>
    <row r="116" spans="2:10" x14ac:dyDescent="0.25">
      <c r="B116" s="15"/>
      <c r="E116" s="2" t="s">
        <v>118</v>
      </c>
      <c r="G116" s="246"/>
      <c r="H116" s="307"/>
      <c r="I116" s="248" t="s">
        <v>400</v>
      </c>
      <c r="J116" s="349" t="s">
        <v>400</v>
      </c>
    </row>
    <row r="117" spans="2:10" outlineLevel="1" x14ac:dyDescent="0.25">
      <c r="B117" s="15"/>
      <c r="F117" s="2" t="s">
        <v>119</v>
      </c>
      <c r="G117" s="311" t="s">
        <v>435</v>
      </c>
      <c r="H117" s="307" t="s">
        <v>474</v>
      </c>
      <c r="I117" s="248">
        <v>25</v>
      </c>
      <c r="J117" s="349">
        <v>2.4</v>
      </c>
    </row>
    <row r="118" spans="2:10" ht="158.4" outlineLevel="1" x14ac:dyDescent="0.25">
      <c r="B118" s="15"/>
      <c r="F118" s="2" t="s">
        <v>120</v>
      </c>
      <c r="G118" s="311" t="s">
        <v>469</v>
      </c>
      <c r="H118" s="307" t="s">
        <v>475</v>
      </c>
      <c r="I118" s="248">
        <v>25</v>
      </c>
      <c r="J118" s="349">
        <v>2.4</v>
      </c>
    </row>
    <row r="119" spans="2:10" x14ac:dyDescent="0.25">
      <c r="B119" s="15"/>
      <c r="D119" s="1" t="s">
        <v>121</v>
      </c>
      <c r="G119" s="246"/>
      <c r="H119" s="307"/>
      <c r="I119" s="248" t="s">
        <v>400</v>
      </c>
      <c r="J119" s="349" t="s">
        <v>400</v>
      </c>
    </row>
    <row r="120" spans="2:10" ht="26.4" outlineLevel="1" x14ac:dyDescent="0.25">
      <c r="B120" s="15"/>
      <c r="F120" s="2" t="s">
        <v>122</v>
      </c>
      <c r="G120" s="311" t="s">
        <v>435</v>
      </c>
      <c r="H120" s="307" t="s">
        <v>436</v>
      </c>
      <c r="I120" s="248">
        <v>25</v>
      </c>
      <c r="J120" s="310">
        <v>2.5</v>
      </c>
    </row>
    <row r="121" spans="2:10" ht="26.4" outlineLevel="1" x14ac:dyDescent="0.25">
      <c r="B121" s="15"/>
      <c r="F121" s="2" t="s">
        <v>123</v>
      </c>
      <c r="G121" s="311" t="s">
        <v>476</v>
      </c>
      <c r="H121" s="307" t="s">
        <v>477</v>
      </c>
      <c r="I121" s="309">
        <v>32</v>
      </c>
      <c r="J121" s="310">
        <v>2.5</v>
      </c>
    </row>
    <row r="122" spans="2:10" outlineLevel="1" x14ac:dyDescent="0.25">
      <c r="B122" s="15"/>
      <c r="F122" s="2" t="s">
        <v>124</v>
      </c>
      <c r="G122" s="246" t="s">
        <v>430</v>
      </c>
      <c r="H122" s="307" t="s">
        <v>474</v>
      </c>
      <c r="I122" s="309">
        <v>32</v>
      </c>
      <c r="J122" s="310">
        <v>2.5</v>
      </c>
    </row>
    <row r="123" spans="2:10" x14ac:dyDescent="0.25">
      <c r="B123" s="15"/>
      <c r="D123" s="1" t="s">
        <v>125</v>
      </c>
      <c r="G123" s="311"/>
      <c r="H123" s="307"/>
      <c r="I123" s="309" t="s">
        <v>400</v>
      </c>
      <c r="J123" s="310" t="s">
        <v>400</v>
      </c>
    </row>
    <row r="124" spans="2:10" ht="52.8" outlineLevel="1" x14ac:dyDescent="0.25">
      <c r="B124" s="15"/>
      <c r="F124" s="2" t="s">
        <v>126</v>
      </c>
      <c r="G124" s="43" t="s">
        <v>435</v>
      </c>
      <c r="H124" s="307" t="s">
        <v>478</v>
      </c>
      <c r="I124" s="248">
        <v>25</v>
      </c>
      <c r="J124" s="310">
        <v>2.5</v>
      </c>
    </row>
    <row r="125" spans="2:10" ht="52.8" outlineLevel="1" x14ac:dyDescent="0.25">
      <c r="B125" s="15"/>
      <c r="F125" s="2" t="s">
        <v>127</v>
      </c>
      <c r="G125" s="43" t="s">
        <v>476</v>
      </c>
      <c r="H125" s="307" t="s">
        <v>479</v>
      </c>
      <c r="I125" s="309">
        <v>32</v>
      </c>
      <c r="J125" s="310">
        <v>2.5</v>
      </c>
    </row>
    <row r="126" spans="2:10" outlineLevel="1" x14ac:dyDescent="0.25">
      <c r="B126" s="15"/>
      <c r="D126" s="1"/>
      <c r="F126" s="2" t="s">
        <v>128</v>
      </c>
      <c r="G126" s="43" t="s">
        <v>430</v>
      </c>
      <c r="H126" s="307" t="s">
        <v>474</v>
      </c>
      <c r="I126" s="309">
        <v>32</v>
      </c>
      <c r="J126" s="310">
        <v>2.5</v>
      </c>
    </row>
    <row r="127" spans="2:10" x14ac:dyDescent="0.25">
      <c r="B127" s="15"/>
      <c r="D127" s="1" t="s">
        <v>480</v>
      </c>
      <c r="G127" s="311"/>
      <c r="H127" s="307"/>
      <c r="I127" s="309" t="s">
        <v>400</v>
      </c>
      <c r="J127" s="310" t="s">
        <v>400</v>
      </c>
    </row>
    <row r="128" spans="2:10" ht="26.4" outlineLevel="1" x14ac:dyDescent="0.25">
      <c r="B128" s="15"/>
      <c r="F128" s="2" t="s">
        <v>481</v>
      </c>
      <c r="G128" s="43" t="s">
        <v>476</v>
      </c>
      <c r="H128" s="307" t="s">
        <v>477</v>
      </c>
      <c r="I128" s="309">
        <v>32</v>
      </c>
      <c r="J128" s="310">
        <v>2.5</v>
      </c>
    </row>
    <row r="129" spans="2:18" outlineLevel="1" x14ac:dyDescent="0.25">
      <c r="B129" s="15"/>
      <c r="F129" s="2" t="s">
        <v>482</v>
      </c>
      <c r="G129" s="43" t="s">
        <v>430</v>
      </c>
      <c r="H129" s="307" t="s">
        <v>474</v>
      </c>
      <c r="I129" s="309">
        <v>32</v>
      </c>
      <c r="J129" s="310">
        <v>2.5</v>
      </c>
    </row>
    <row r="130" spans="2:18" x14ac:dyDescent="0.25">
      <c r="B130" s="15"/>
      <c r="D130" s="1" t="s">
        <v>132</v>
      </c>
      <c r="G130" s="311"/>
      <c r="H130" s="307"/>
      <c r="I130" s="309" t="s">
        <v>400</v>
      </c>
      <c r="J130" s="310" t="s">
        <v>400</v>
      </c>
    </row>
    <row r="131" spans="2:18" ht="26.4" outlineLevel="1" x14ac:dyDescent="0.25">
      <c r="B131" s="15"/>
      <c r="F131" s="2" t="s">
        <v>133</v>
      </c>
      <c r="G131" s="311" t="s">
        <v>476</v>
      </c>
      <c r="H131" s="307" t="s">
        <v>477</v>
      </c>
      <c r="I131" s="309">
        <v>32</v>
      </c>
      <c r="J131" s="310">
        <v>2.5</v>
      </c>
    </row>
    <row r="132" spans="2:18" ht="26.4" outlineLevel="1" x14ac:dyDescent="0.25">
      <c r="B132" s="15"/>
      <c r="F132" s="2" t="s">
        <v>134</v>
      </c>
      <c r="G132" s="311" t="s">
        <v>483</v>
      </c>
      <c r="H132" s="307" t="s">
        <v>484</v>
      </c>
      <c r="I132" s="309">
        <v>33</v>
      </c>
      <c r="J132" s="310">
        <v>2.5</v>
      </c>
    </row>
    <row r="133" spans="2:18" ht="39.6" outlineLevel="1" x14ac:dyDescent="0.25">
      <c r="B133" s="15"/>
      <c r="F133" s="2" t="s">
        <v>135</v>
      </c>
      <c r="G133" s="313" t="s">
        <v>435</v>
      </c>
      <c r="H133" s="307" t="s">
        <v>485</v>
      </c>
      <c r="I133" s="309">
        <v>25</v>
      </c>
      <c r="J133" s="310">
        <v>2.5</v>
      </c>
    </row>
    <row r="134" spans="2:18" ht="26.4" outlineLevel="1" x14ac:dyDescent="0.25">
      <c r="B134" s="15"/>
      <c r="F134" s="2" t="s">
        <v>136</v>
      </c>
      <c r="G134" s="47" t="s">
        <v>486</v>
      </c>
      <c r="H134" s="307" t="s">
        <v>487</v>
      </c>
      <c r="I134" s="309">
        <v>28</v>
      </c>
      <c r="J134" s="310">
        <v>2.5</v>
      </c>
    </row>
    <row r="135" spans="2:18" x14ac:dyDescent="0.25">
      <c r="B135" s="15"/>
      <c r="C135" s="1" t="s">
        <v>137</v>
      </c>
      <c r="G135" s="311"/>
      <c r="H135" s="307"/>
      <c r="I135" s="309" t="s">
        <v>400</v>
      </c>
      <c r="J135" s="310" t="s">
        <v>400</v>
      </c>
    </row>
    <row r="136" spans="2:18" x14ac:dyDescent="0.25">
      <c r="B136" s="15"/>
      <c r="C136" s="1"/>
      <c r="D136" s="141" t="s">
        <v>20</v>
      </c>
      <c r="G136" s="311"/>
      <c r="H136" s="307"/>
      <c r="I136" s="309" t="s">
        <v>400</v>
      </c>
      <c r="J136" s="310" t="s">
        <v>400</v>
      </c>
      <c r="K136" s="314"/>
      <c r="L136" s="315"/>
      <c r="M136" s="315"/>
      <c r="N136" s="315"/>
      <c r="O136" s="315"/>
      <c r="P136" s="315"/>
      <c r="Q136" s="315"/>
      <c r="R136" s="315"/>
    </row>
    <row r="137" spans="2:18" x14ac:dyDescent="0.25">
      <c r="B137" s="15"/>
      <c r="C137" s="1"/>
      <c r="D137" s="1"/>
      <c r="E137" s="2" t="s">
        <v>21</v>
      </c>
      <c r="G137" s="311"/>
      <c r="H137" s="307"/>
      <c r="I137" s="309" t="s">
        <v>400</v>
      </c>
      <c r="J137" s="310" t="s">
        <v>400</v>
      </c>
      <c r="K137" s="314"/>
      <c r="L137" s="315"/>
      <c r="M137" s="315"/>
      <c r="N137" s="315"/>
      <c r="O137" s="315"/>
      <c r="P137" s="315"/>
      <c r="Q137" s="315"/>
      <c r="R137" s="315"/>
    </row>
    <row r="138" spans="2:18" ht="92.4" outlineLevel="1" x14ac:dyDescent="0.25">
      <c r="B138" s="15"/>
      <c r="C138" s="1"/>
      <c r="D138" s="1"/>
      <c r="F138" s="2" t="s">
        <v>22</v>
      </c>
      <c r="G138" s="311" t="s">
        <v>488</v>
      </c>
      <c r="H138" s="307" t="s">
        <v>489</v>
      </c>
      <c r="I138" s="309" t="s">
        <v>490</v>
      </c>
      <c r="J138" s="310">
        <v>2.6</v>
      </c>
      <c r="K138" s="314"/>
      <c r="L138" s="315"/>
      <c r="M138" s="315"/>
      <c r="N138" s="315"/>
      <c r="O138" s="315"/>
      <c r="P138" s="315"/>
      <c r="Q138" s="315"/>
      <c r="R138" s="315"/>
    </row>
    <row r="139" spans="2:18" ht="92.4" outlineLevel="1" x14ac:dyDescent="0.25">
      <c r="B139" s="15"/>
      <c r="C139" s="1"/>
      <c r="D139" s="1"/>
      <c r="F139" s="2" t="s">
        <v>23</v>
      </c>
      <c r="G139" s="311" t="s">
        <v>488</v>
      </c>
      <c r="H139" s="307" t="s">
        <v>489</v>
      </c>
      <c r="I139" s="309" t="s">
        <v>490</v>
      </c>
      <c r="J139" s="310">
        <v>2.6</v>
      </c>
      <c r="K139" s="314"/>
      <c r="L139" s="315"/>
      <c r="M139" s="315"/>
      <c r="N139" s="315"/>
      <c r="O139" s="315"/>
      <c r="P139" s="315"/>
      <c r="Q139" s="315"/>
      <c r="R139" s="315"/>
    </row>
    <row r="140" spans="2:18" ht="92.4" outlineLevel="1" x14ac:dyDescent="0.25">
      <c r="B140" s="15"/>
      <c r="C140" s="1"/>
      <c r="D140" s="1"/>
      <c r="F140" s="2" t="s">
        <v>24</v>
      </c>
      <c r="G140" s="311" t="s">
        <v>488</v>
      </c>
      <c r="H140" s="307" t="s">
        <v>489</v>
      </c>
      <c r="I140" s="309" t="s">
        <v>490</v>
      </c>
      <c r="J140" s="310">
        <v>2.6</v>
      </c>
      <c r="K140" s="314"/>
      <c r="L140" s="315"/>
      <c r="M140" s="315"/>
      <c r="N140" s="315"/>
      <c r="O140" s="315"/>
      <c r="P140" s="315"/>
      <c r="Q140" s="315"/>
      <c r="R140" s="315"/>
    </row>
    <row r="141" spans="2:18" ht="92.4" outlineLevel="1" x14ac:dyDescent="0.25">
      <c r="B141" s="15"/>
      <c r="C141" s="1"/>
      <c r="D141" s="1"/>
      <c r="F141" s="2" t="s">
        <v>25</v>
      </c>
      <c r="G141" s="311" t="s">
        <v>488</v>
      </c>
      <c r="H141" s="307" t="s">
        <v>489</v>
      </c>
      <c r="I141" s="309" t="s">
        <v>490</v>
      </c>
      <c r="J141" s="310">
        <v>2.6</v>
      </c>
      <c r="K141" s="314"/>
      <c r="L141" s="315"/>
      <c r="M141" s="315"/>
      <c r="N141" s="315"/>
      <c r="O141" s="315"/>
      <c r="P141" s="315"/>
      <c r="Q141" s="315"/>
      <c r="R141" s="315"/>
    </row>
    <row r="142" spans="2:18" x14ac:dyDescent="0.25">
      <c r="B142" s="15"/>
      <c r="C142" s="1"/>
      <c r="D142" s="1"/>
      <c r="E142" s="2" t="s">
        <v>26</v>
      </c>
      <c r="G142" s="311"/>
      <c r="H142" s="307"/>
      <c r="I142" s="309" t="s">
        <v>400</v>
      </c>
      <c r="J142" s="310" t="s">
        <v>400</v>
      </c>
      <c r="K142" s="314"/>
      <c r="L142" s="315"/>
      <c r="M142" s="315"/>
      <c r="N142" s="315"/>
      <c r="O142" s="315"/>
      <c r="P142" s="315"/>
      <c r="Q142" s="315"/>
      <c r="R142" s="315"/>
    </row>
    <row r="143" spans="2:18" ht="92.4" outlineLevel="1" x14ac:dyDescent="0.25">
      <c r="B143" s="15"/>
      <c r="C143" s="1"/>
      <c r="D143" s="1"/>
      <c r="F143" s="2" t="s">
        <v>27</v>
      </c>
      <c r="G143" s="311" t="s">
        <v>488</v>
      </c>
      <c r="H143" s="307" t="s">
        <v>489</v>
      </c>
      <c r="I143" s="309" t="s">
        <v>490</v>
      </c>
      <c r="J143" s="310">
        <v>2.6</v>
      </c>
      <c r="K143" s="314"/>
      <c r="L143" s="315"/>
      <c r="M143" s="315"/>
      <c r="N143" s="315"/>
      <c r="O143" s="315"/>
      <c r="P143" s="315"/>
      <c r="Q143" s="315"/>
      <c r="R143" s="315"/>
    </row>
    <row r="144" spans="2:18" ht="92.4" outlineLevel="1" x14ac:dyDescent="0.25">
      <c r="B144" s="15"/>
      <c r="C144" s="1"/>
      <c r="D144" s="1"/>
      <c r="F144" s="2" t="s">
        <v>28</v>
      </c>
      <c r="G144" s="311" t="s">
        <v>488</v>
      </c>
      <c r="H144" s="307" t="s">
        <v>489</v>
      </c>
      <c r="I144" s="309" t="s">
        <v>490</v>
      </c>
      <c r="J144" s="310">
        <v>2.6</v>
      </c>
      <c r="K144" s="314"/>
      <c r="L144" s="315"/>
      <c r="M144" s="315"/>
      <c r="N144" s="315"/>
      <c r="O144" s="315"/>
      <c r="P144" s="315"/>
      <c r="Q144" s="315"/>
      <c r="R144" s="315"/>
    </row>
    <row r="145" spans="2:18" ht="92.4" outlineLevel="1" x14ac:dyDescent="0.25">
      <c r="B145" s="15"/>
      <c r="C145" s="1"/>
      <c r="D145" s="1"/>
      <c r="F145" s="2" t="s">
        <v>29</v>
      </c>
      <c r="G145" s="311" t="s">
        <v>488</v>
      </c>
      <c r="H145" s="307" t="s">
        <v>489</v>
      </c>
      <c r="I145" s="309" t="s">
        <v>490</v>
      </c>
      <c r="J145" s="310">
        <v>2.6</v>
      </c>
      <c r="K145" s="314"/>
      <c r="L145" s="315"/>
      <c r="M145" s="315"/>
      <c r="N145" s="315"/>
      <c r="O145" s="315"/>
      <c r="P145" s="315"/>
      <c r="Q145" s="315"/>
      <c r="R145" s="315"/>
    </row>
    <row r="146" spans="2:18" ht="92.4" outlineLevel="1" x14ac:dyDescent="0.25">
      <c r="B146" s="15"/>
      <c r="C146" s="1"/>
      <c r="D146" s="1"/>
      <c r="F146" s="2" t="s">
        <v>30</v>
      </c>
      <c r="G146" s="311" t="s">
        <v>488</v>
      </c>
      <c r="H146" s="307" t="s">
        <v>489</v>
      </c>
      <c r="I146" s="309" t="s">
        <v>490</v>
      </c>
      <c r="J146" s="310">
        <v>2.6</v>
      </c>
      <c r="K146" s="314"/>
      <c r="L146" s="315"/>
      <c r="M146" s="315"/>
      <c r="N146" s="315"/>
      <c r="O146" s="315"/>
      <c r="P146" s="315"/>
      <c r="Q146" s="315"/>
      <c r="R146" s="315"/>
    </row>
    <row r="147" spans="2:18" x14ac:dyDescent="0.25">
      <c r="B147" s="15"/>
      <c r="C147" s="1"/>
      <c r="D147" s="1"/>
      <c r="E147" s="2" t="s">
        <v>440</v>
      </c>
      <c r="G147" s="311"/>
      <c r="H147" s="307"/>
      <c r="I147" s="309" t="s">
        <v>400</v>
      </c>
      <c r="J147" s="310" t="s">
        <v>400</v>
      </c>
      <c r="K147" s="314"/>
      <c r="L147" s="315"/>
      <c r="M147" s="315"/>
      <c r="N147" s="315"/>
      <c r="O147" s="315"/>
      <c r="P147" s="315"/>
      <c r="Q147" s="315"/>
      <c r="R147" s="315"/>
    </row>
    <row r="148" spans="2:18" ht="92.4" outlineLevel="1" x14ac:dyDescent="0.25">
      <c r="B148" s="15"/>
      <c r="C148" s="1"/>
      <c r="D148" s="1"/>
      <c r="F148" s="2" t="s">
        <v>441</v>
      </c>
      <c r="G148" s="311" t="s">
        <v>488</v>
      </c>
      <c r="H148" s="307" t="s">
        <v>489</v>
      </c>
      <c r="I148" s="309" t="s">
        <v>490</v>
      </c>
      <c r="J148" s="310">
        <v>2.6</v>
      </c>
      <c r="K148" s="314"/>
      <c r="L148" s="315"/>
      <c r="M148" s="315"/>
      <c r="N148" s="315"/>
      <c r="O148" s="315"/>
      <c r="P148" s="315"/>
      <c r="Q148" s="315"/>
      <c r="R148" s="315"/>
    </row>
    <row r="149" spans="2:18" ht="92.4" outlineLevel="1" x14ac:dyDescent="0.25">
      <c r="B149" s="15"/>
      <c r="C149" s="1"/>
      <c r="D149" s="1"/>
      <c r="F149" s="2" t="s">
        <v>442</v>
      </c>
      <c r="G149" s="311" t="s">
        <v>488</v>
      </c>
      <c r="H149" s="307" t="s">
        <v>489</v>
      </c>
      <c r="I149" s="309" t="s">
        <v>490</v>
      </c>
      <c r="J149" s="310">
        <v>2.6</v>
      </c>
      <c r="K149" s="314"/>
      <c r="L149" s="315"/>
      <c r="M149" s="315"/>
      <c r="N149" s="315"/>
      <c r="O149" s="315"/>
      <c r="P149" s="315"/>
      <c r="Q149" s="315"/>
      <c r="R149" s="315"/>
    </row>
    <row r="150" spans="2:18" ht="92.4" outlineLevel="1" x14ac:dyDescent="0.25">
      <c r="B150" s="15"/>
      <c r="C150" s="1"/>
      <c r="D150" s="1"/>
      <c r="F150" s="2" t="s">
        <v>443</v>
      </c>
      <c r="G150" s="311" t="s">
        <v>488</v>
      </c>
      <c r="H150" s="307" t="s">
        <v>489</v>
      </c>
      <c r="I150" s="309" t="s">
        <v>490</v>
      </c>
      <c r="J150" s="310">
        <v>2.6</v>
      </c>
      <c r="K150" s="314"/>
      <c r="L150" s="315"/>
      <c r="M150" s="315"/>
      <c r="N150" s="315"/>
      <c r="O150" s="315"/>
      <c r="P150" s="315"/>
      <c r="Q150" s="315"/>
      <c r="R150" s="315"/>
    </row>
    <row r="151" spans="2:18" ht="92.4" outlineLevel="1" x14ac:dyDescent="0.25">
      <c r="B151" s="15"/>
      <c r="C151" s="1"/>
      <c r="D151" s="1"/>
      <c r="F151" s="2" t="s">
        <v>444</v>
      </c>
      <c r="G151" s="311" t="s">
        <v>488</v>
      </c>
      <c r="H151" s="307" t="s">
        <v>489</v>
      </c>
      <c r="I151" s="309" t="s">
        <v>490</v>
      </c>
      <c r="J151" s="310">
        <v>2.6</v>
      </c>
      <c r="K151" s="314"/>
      <c r="L151" s="315"/>
      <c r="M151" s="315"/>
      <c r="N151" s="315"/>
      <c r="O151" s="315"/>
      <c r="P151" s="315"/>
      <c r="Q151" s="315"/>
      <c r="R151" s="315"/>
    </row>
    <row r="152" spans="2:18" x14ac:dyDescent="0.25">
      <c r="B152" s="15"/>
      <c r="C152" s="1"/>
      <c r="D152" s="1" t="s">
        <v>36</v>
      </c>
      <c r="G152" s="311"/>
      <c r="H152" s="307"/>
      <c r="I152" s="309" t="s">
        <v>400</v>
      </c>
      <c r="J152" s="310" t="s">
        <v>400</v>
      </c>
      <c r="K152" s="314"/>
      <c r="L152" s="315"/>
      <c r="M152" s="315"/>
      <c r="N152" s="315"/>
      <c r="O152" s="315"/>
      <c r="P152" s="315"/>
      <c r="Q152" s="315"/>
      <c r="R152" s="315"/>
    </row>
    <row r="153" spans="2:18" x14ac:dyDescent="0.25">
      <c r="B153" s="15"/>
      <c r="C153" s="1"/>
      <c r="D153" s="1"/>
      <c r="E153" s="51" t="s">
        <v>37</v>
      </c>
      <c r="G153" s="311"/>
      <c r="H153" s="307"/>
      <c r="I153" s="309" t="s">
        <v>400</v>
      </c>
      <c r="J153" s="310" t="s">
        <v>400</v>
      </c>
      <c r="K153" s="314"/>
      <c r="L153" s="315"/>
      <c r="M153" s="315"/>
      <c r="N153" s="315"/>
      <c r="O153" s="315"/>
      <c r="P153" s="315"/>
      <c r="Q153" s="315"/>
      <c r="R153" s="315"/>
    </row>
    <row r="154" spans="2:18" ht="92.4" outlineLevel="1" x14ac:dyDescent="0.25">
      <c r="B154" s="15"/>
      <c r="C154" s="1"/>
      <c r="D154" s="1"/>
      <c r="E154" s="51"/>
      <c r="F154" s="2" t="s">
        <v>38</v>
      </c>
      <c r="G154" s="311" t="s">
        <v>488</v>
      </c>
      <c r="H154" s="307" t="s">
        <v>489</v>
      </c>
      <c r="I154" s="309" t="s">
        <v>490</v>
      </c>
      <c r="J154" s="310">
        <v>2.6</v>
      </c>
      <c r="K154" s="314"/>
      <c r="L154" s="315"/>
      <c r="M154" s="315"/>
      <c r="N154" s="315"/>
      <c r="O154" s="315"/>
      <c r="P154" s="315"/>
      <c r="Q154" s="315"/>
      <c r="R154" s="315"/>
    </row>
    <row r="155" spans="2:18" ht="92.4" outlineLevel="1" x14ac:dyDescent="0.25">
      <c r="B155" s="15"/>
      <c r="C155" s="1"/>
      <c r="D155" s="1"/>
      <c r="F155" s="2" t="s">
        <v>39</v>
      </c>
      <c r="G155" s="311" t="s">
        <v>488</v>
      </c>
      <c r="H155" s="307" t="s">
        <v>489</v>
      </c>
      <c r="I155" s="309" t="s">
        <v>490</v>
      </c>
      <c r="J155" s="310">
        <v>2.6</v>
      </c>
      <c r="K155" s="314"/>
      <c r="L155" s="315"/>
      <c r="M155" s="315"/>
      <c r="N155" s="315"/>
      <c r="O155" s="315"/>
      <c r="P155" s="315"/>
      <c r="Q155" s="315"/>
      <c r="R155" s="315"/>
    </row>
    <row r="156" spans="2:18" ht="92.4" outlineLevel="1" x14ac:dyDescent="0.25">
      <c r="B156" s="15"/>
      <c r="C156" s="1"/>
      <c r="D156" s="1"/>
      <c r="F156" s="2" t="s">
        <v>445</v>
      </c>
      <c r="G156" s="311" t="s">
        <v>488</v>
      </c>
      <c r="H156" s="307" t="s">
        <v>489</v>
      </c>
      <c r="I156" s="309" t="s">
        <v>490</v>
      </c>
      <c r="J156" s="310">
        <v>2.6</v>
      </c>
      <c r="K156" s="314"/>
      <c r="L156" s="315"/>
      <c r="M156" s="315"/>
      <c r="N156" s="315"/>
      <c r="O156" s="315"/>
      <c r="P156" s="315"/>
      <c r="Q156" s="315"/>
      <c r="R156" s="315"/>
    </row>
    <row r="157" spans="2:18" x14ac:dyDescent="0.25">
      <c r="B157" s="15"/>
      <c r="C157" s="1"/>
      <c r="D157" s="1"/>
      <c r="E157" s="2" t="s">
        <v>41</v>
      </c>
      <c r="G157" s="311"/>
      <c r="H157" s="307"/>
      <c r="I157" s="309" t="s">
        <v>400</v>
      </c>
      <c r="J157" s="310" t="s">
        <v>400</v>
      </c>
      <c r="K157" s="314"/>
      <c r="L157" s="315"/>
      <c r="M157" s="315"/>
      <c r="N157" s="315"/>
      <c r="O157" s="315"/>
      <c r="P157" s="315"/>
      <c r="Q157" s="315"/>
      <c r="R157" s="315"/>
    </row>
    <row r="158" spans="2:18" ht="92.4" outlineLevel="1" x14ac:dyDescent="0.25">
      <c r="B158" s="15"/>
      <c r="C158" s="1"/>
      <c r="D158" s="1"/>
      <c r="F158" s="2" t="s">
        <v>42</v>
      </c>
      <c r="G158" s="311" t="s">
        <v>488</v>
      </c>
      <c r="H158" s="307" t="s">
        <v>489</v>
      </c>
      <c r="I158" s="309" t="s">
        <v>490</v>
      </c>
      <c r="J158" s="310">
        <v>2.6</v>
      </c>
      <c r="K158" s="314"/>
      <c r="L158" s="315"/>
      <c r="M158" s="315"/>
      <c r="N158" s="315"/>
      <c r="O158" s="315"/>
      <c r="P158" s="315"/>
      <c r="Q158" s="315"/>
      <c r="R158" s="315"/>
    </row>
    <row r="159" spans="2:18" ht="92.4" outlineLevel="1" x14ac:dyDescent="0.25">
      <c r="B159" s="15"/>
      <c r="C159" s="1"/>
      <c r="D159" s="1"/>
      <c r="F159" s="2" t="s">
        <v>43</v>
      </c>
      <c r="G159" s="311" t="s">
        <v>488</v>
      </c>
      <c r="H159" s="307" t="s">
        <v>489</v>
      </c>
      <c r="I159" s="309" t="s">
        <v>490</v>
      </c>
      <c r="J159" s="310">
        <v>2.6</v>
      </c>
      <c r="K159" s="314"/>
      <c r="L159" s="315"/>
      <c r="M159" s="315"/>
      <c r="N159" s="315"/>
      <c r="O159" s="315"/>
      <c r="P159" s="315"/>
      <c r="Q159" s="315"/>
      <c r="R159" s="315"/>
    </row>
    <row r="160" spans="2:18" ht="92.4" outlineLevel="1" x14ac:dyDescent="0.25">
      <c r="B160" s="15"/>
      <c r="C160" s="1"/>
      <c r="D160" s="1"/>
      <c r="F160" s="2" t="s">
        <v>446</v>
      </c>
      <c r="G160" s="311" t="s">
        <v>488</v>
      </c>
      <c r="H160" s="307" t="s">
        <v>489</v>
      </c>
      <c r="I160" s="309" t="s">
        <v>490</v>
      </c>
      <c r="J160" s="310">
        <v>2.6</v>
      </c>
      <c r="K160" s="314"/>
      <c r="L160" s="315"/>
      <c r="M160" s="315"/>
      <c r="N160" s="315"/>
      <c r="O160" s="315"/>
      <c r="P160" s="315"/>
      <c r="Q160" s="315"/>
      <c r="R160" s="315"/>
    </row>
    <row r="161" spans="2:18" x14ac:dyDescent="0.25">
      <c r="B161" s="15"/>
      <c r="C161" s="1"/>
      <c r="D161" s="1"/>
      <c r="E161" s="2" t="s">
        <v>45</v>
      </c>
      <c r="G161" s="311"/>
      <c r="H161" s="307"/>
      <c r="I161" s="309" t="s">
        <v>400</v>
      </c>
      <c r="J161" s="310" t="s">
        <v>400</v>
      </c>
      <c r="K161" s="314"/>
      <c r="L161" s="315"/>
      <c r="M161" s="315"/>
      <c r="N161" s="315"/>
      <c r="O161" s="315"/>
      <c r="P161" s="315"/>
      <c r="Q161" s="315"/>
      <c r="R161" s="315"/>
    </row>
    <row r="162" spans="2:18" ht="92.4" outlineLevel="1" x14ac:dyDescent="0.25">
      <c r="B162" s="15"/>
      <c r="C162" s="1"/>
      <c r="D162" s="1"/>
      <c r="F162" s="2" t="s">
        <v>46</v>
      </c>
      <c r="G162" s="311" t="s">
        <v>488</v>
      </c>
      <c r="H162" s="307" t="s">
        <v>489</v>
      </c>
      <c r="I162" s="309" t="s">
        <v>490</v>
      </c>
      <c r="J162" s="310">
        <v>2.6</v>
      </c>
      <c r="K162" s="314"/>
      <c r="L162" s="315"/>
      <c r="M162" s="315"/>
      <c r="N162" s="315"/>
      <c r="O162" s="315"/>
      <c r="P162" s="315"/>
      <c r="Q162" s="315"/>
      <c r="R162" s="315"/>
    </row>
    <row r="163" spans="2:18" ht="92.4" outlineLevel="1" x14ac:dyDescent="0.25">
      <c r="B163" s="15"/>
      <c r="C163" s="1"/>
      <c r="D163" s="1"/>
      <c r="F163" s="2" t="s">
        <v>47</v>
      </c>
      <c r="G163" s="311" t="s">
        <v>488</v>
      </c>
      <c r="H163" s="307" t="s">
        <v>489</v>
      </c>
      <c r="I163" s="309" t="s">
        <v>490</v>
      </c>
      <c r="J163" s="310">
        <v>2.6</v>
      </c>
      <c r="K163" s="314"/>
      <c r="L163" s="315"/>
      <c r="M163" s="315"/>
      <c r="N163" s="315"/>
      <c r="O163" s="315"/>
      <c r="P163" s="315"/>
      <c r="Q163" s="315"/>
      <c r="R163" s="315"/>
    </row>
    <row r="164" spans="2:18" ht="92.4" outlineLevel="1" x14ac:dyDescent="0.25">
      <c r="B164" s="15"/>
      <c r="C164" s="1"/>
      <c r="D164" s="1"/>
      <c r="F164" s="2" t="s">
        <v>447</v>
      </c>
      <c r="G164" s="311" t="s">
        <v>488</v>
      </c>
      <c r="H164" s="307" t="s">
        <v>489</v>
      </c>
      <c r="I164" s="309" t="s">
        <v>490</v>
      </c>
      <c r="J164" s="310">
        <v>2.6</v>
      </c>
      <c r="K164" s="314"/>
      <c r="L164" s="315"/>
      <c r="M164" s="315"/>
      <c r="N164" s="315"/>
      <c r="O164" s="315"/>
      <c r="P164" s="315"/>
      <c r="Q164" s="315"/>
      <c r="R164" s="315"/>
    </row>
    <row r="165" spans="2:18" x14ac:dyDescent="0.25">
      <c r="B165" s="15"/>
      <c r="C165" s="1"/>
      <c r="D165" s="1" t="s">
        <v>49</v>
      </c>
      <c r="G165" s="311"/>
      <c r="H165" s="307"/>
      <c r="I165" s="309" t="s">
        <v>400</v>
      </c>
      <c r="J165" s="310" t="s">
        <v>400</v>
      </c>
      <c r="K165" s="314"/>
      <c r="L165" s="315"/>
      <c r="M165" s="315"/>
      <c r="N165" s="315"/>
      <c r="O165" s="315"/>
      <c r="P165" s="315"/>
      <c r="Q165" s="315"/>
      <c r="R165" s="315"/>
    </row>
    <row r="166" spans="2:18" x14ac:dyDescent="0.25">
      <c r="B166" s="15"/>
      <c r="C166" s="1"/>
      <c r="D166" s="1"/>
      <c r="E166" s="2" t="s">
        <v>50</v>
      </c>
      <c r="G166" s="311"/>
      <c r="H166" s="307"/>
      <c r="I166" s="309" t="s">
        <v>400</v>
      </c>
      <c r="J166" s="310" t="s">
        <v>400</v>
      </c>
      <c r="K166" s="314"/>
      <c r="L166" s="315"/>
      <c r="M166" s="315"/>
      <c r="N166" s="315"/>
      <c r="O166" s="315"/>
      <c r="P166" s="315"/>
      <c r="Q166" s="315"/>
      <c r="R166" s="315"/>
    </row>
    <row r="167" spans="2:18" ht="92.4" outlineLevel="1" x14ac:dyDescent="0.25">
      <c r="B167" s="15"/>
      <c r="C167" s="1"/>
      <c r="D167" s="1"/>
      <c r="F167" s="2" t="s">
        <v>51</v>
      </c>
      <c r="G167" s="311" t="s">
        <v>488</v>
      </c>
      <c r="H167" s="307" t="s">
        <v>489</v>
      </c>
      <c r="I167" s="309" t="s">
        <v>490</v>
      </c>
      <c r="J167" s="310">
        <v>2.6</v>
      </c>
      <c r="K167" s="314"/>
      <c r="L167" s="315"/>
      <c r="M167" s="315"/>
      <c r="N167" s="315"/>
      <c r="O167" s="315"/>
      <c r="P167" s="315"/>
      <c r="Q167" s="315"/>
      <c r="R167" s="315"/>
    </row>
    <row r="168" spans="2:18" ht="92.4" outlineLevel="1" x14ac:dyDescent="0.25">
      <c r="B168" s="15"/>
      <c r="C168" s="1"/>
      <c r="D168" s="1"/>
      <c r="F168" s="2" t="s">
        <v>52</v>
      </c>
      <c r="G168" s="311" t="s">
        <v>488</v>
      </c>
      <c r="H168" s="307" t="s">
        <v>489</v>
      </c>
      <c r="I168" s="309" t="s">
        <v>490</v>
      </c>
      <c r="J168" s="310">
        <v>2.6</v>
      </c>
      <c r="K168" s="314"/>
      <c r="L168" s="315"/>
      <c r="M168" s="315"/>
      <c r="N168" s="315"/>
      <c r="O168" s="315"/>
      <c r="P168" s="315"/>
      <c r="Q168" s="315"/>
      <c r="R168" s="315"/>
    </row>
    <row r="169" spans="2:18" x14ac:dyDescent="0.25">
      <c r="B169" s="15"/>
      <c r="C169" s="1"/>
      <c r="D169" s="1"/>
      <c r="E169" s="2" t="s">
        <v>53</v>
      </c>
      <c r="G169" s="311"/>
      <c r="H169" s="307"/>
      <c r="I169" s="309" t="s">
        <v>400</v>
      </c>
      <c r="J169" s="310" t="s">
        <v>400</v>
      </c>
      <c r="K169" s="314"/>
      <c r="L169" s="315"/>
      <c r="M169" s="315"/>
      <c r="N169" s="315"/>
      <c r="O169" s="315"/>
      <c r="P169" s="315"/>
      <c r="Q169" s="315"/>
      <c r="R169" s="315"/>
    </row>
    <row r="170" spans="2:18" ht="92.4" outlineLevel="1" x14ac:dyDescent="0.25">
      <c r="B170" s="15"/>
      <c r="C170" s="1"/>
      <c r="D170" s="1"/>
      <c r="F170" s="2" t="s">
        <v>54</v>
      </c>
      <c r="G170" s="311" t="s">
        <v>488</v>
      </c>
      <c r="H170" s="307" t="s">
        <v>489</v>
      </c>
      <c r="I170" s="309" t="s">
        <v>490</v>
      </c>
      <c r="J170" s="310">
        <v>2.6</v>
      </c>
      <c r="K170" s="314"/>
      <c r="L170" s="315"/>
      <c r="M170" s="315"/>
      <c r="N170" s="315"/>
      <c r="O170" s="315"/>
      <c r="P170" s="315"/>
      <c r="Q170" s="315"/>
      <c r="R170" s="315"/>
    </row>
    <row r="171" spans="2:18" ht="92.4" outlineLevel="1" x14ac:dyDescent="0.25">
      <c r="B171" s="15"/>
      <c r="C171" s="1"/>
      <c r="D171" s="1"/>
      <c r="F171" s="2" t="s">
        <v>55</v>
      </c>
      <c r="G171" s="311" t="s">
        <v>488</v>
      </c>
      <c r="H171" s="307" t="s">
        <v>489</v>
      </c>
      <c r="I171" s="309" t="s">
        <v>490</v>
      </c>
      <c r="J171" s="310">
        <v>2.6</v>
      </c>
      <c r="K171" s="314"/>
      <c r="L171" s="315"/>
      <c r="M171" s="315"/>
      <c r="N171" s="315"/>
      <c r="O171" s="315"/>
      <c r="P171" s="315"/>
      <c r="Q171" s="315"/>
      <c r="R171" s="315"/>
    </row>
    <row r="172" spans="2:18" ht="92.4" outlineLevel="1" x14ac:dyDescent="0.25">
      <c r="B172" s="15"/>
      <c r="C172" s="1"/>
      <c r="D172" s="1"/>
      <c r="F172" s="2" t="s">
        <v>56</v>
      </c>
      <c r="G172" s="311" t="s">
        <v>488</v>
      </c>
      <c r="H172" s="307" t="s">
        <v>489</v>
      </c>
      <c r="I172" s="309" t="s">
        <v>490</v>
      </c>
      <c r="J172" s="310">
        <v>2.6</v>
      </c>
      <c r="K172" s="314"/>
      <c r="L172" s="315"/>
      <c r="M172" s="315"/>
      <c r="N172" s="315"/>
      <c r="O172" s="315"/>
      <c r="P172" s="315"/>
      <c r="Q172" s="315"/>
      <c r="R172" s="315"/>
    </row>
    <row r="173" spans="2:18" x14ac:dyDescent="0.25">
      <c r="B173" s="15"/>
      <c r="C173" s="1"/>
      <c r="D173" s="1"/>
      <c r="E173" s="2" t="s">
        <v>57</v>
      </c>
      <c r="G173" s="311"/>
      <c r="H173" s="307"/>
      <c r="I173" s="309" t="s">
        <v>400</v>
      </c>
      <c r="J173" s="310" t="s">
        <v>400</v>
      </c>
      <c r="K173" s="314"/>
      <c r="L173" s="315"/>
      <c r="M173" s="315"/>
      <c r="N173" s="315"/>
      <c r="O173" s="315"/>
      <c r="P173" s="315"/>
      <c r="Q173" s="315"/>
      <c r="R173" s="315"/>
    </row>
    <row r="174" spans="2:18" ht="92.4" outlineLevel="1" x14ac:dyDescent="0.25">
      <c r="B174" s="15"/>
      <c r="C174" s="1"/>
      <c r="D174" s="1"/>
      <c r="F174" s="2" t="s">
        <v>58</v>
      </c>
      <c r="G174" s="311" t="s">
        <v>488</v>
      </c>
      <c r="H174" s="307" t="s">
        <v>489</v>
      </c>
      <c r="I174" s="309" t="s">
        <v>490</v>
      </c>
      <c r="J174" s="310">
        <v>2.6</v>
      </c>
      <c r="K174" s="314"/>
      <c r="L174" s="315"/>
      <c r="M174" s="315"/>
      <c r="N174" s="315"/>
      <c r="O174" s="315"/>
      <c r="P174" s="315"/>
      <c r="Q174" s="315"/>
      <c r="R174" s="315"/>
    </row>
    <row r="175" spans="2:18" ht="92.4" outlineLevel="1" x14ac:dyDescent="0.25">
      <c r="B175" s="15"/>
      <c r="C175" s="1"/>
      <c r="D175" s="1"/>
      <c r="F175" s="2" t="s">
        <v>59</v>
      </c>
      <c r="G175" s="311" t="s">
        <v>488</v>
      </c>
      <c r="H175" s="307" t="s">
        <v>489</v>
      </c>
      <c r="I175" s="309" t="s">
        <v>490</v>
      </c>
      <c r="J175" s="310">
        <v>2.6</v>
      </c>
      <c r="K175" s="314"/>
      <c r="L175" s="315"/>
      <c r="M175" s="315"/>
      <c r="N175" s="315"/>
      <c r="O175" s="315"/>
      <c r="P175" s="315"/>
      <c r="Q175" s="315"/>
      <c r="R175" s="315"/>
    </row>
    <row r="176" spans="2:18" x14ac:dyDescent="0.25">
      <c r="B176" s="15"/>
      <c r="C176" s="1"/>
      <c r="D176" s="1"/>
      <c r="E176" s="2" t="s">
        <v>60</v>
      </c>
      <c r="G176" s="311"/>
      <c r="H176" s="307"/>
      <c r="I176" s="309" t="s">
        <v>400</v>
      </c>
      <c r="J176" s="310" t="s">
        <v>400</v>
      </c>
      <c r="K176" s="314"/>
      <c r="L176" s="315"/>
      <c r="M176" s="315"/>
      <c r="N176" s="315"/>
      <c r="O176" s="315"/>
      <c r="P176" s="315"/>
      <c r="Q176" s="315"/>
      <c r="R176" s="315"/>
    </row>
    <row r="177" spans="2:18" ht="92.4" outlineLevel="1" x14ac:dyDescent="0.25">
      <c r="B177" s="15"/>
      <c r="C177" s="1"/>
      <c r="D177" s="1"/>
      <c r="F177" s="2" t="s">
        <v>61</v>
      </c>
      <c r="G177" s="311" t="s">
        <v>488</v>
      </c>
      <c r="H177" s="307" t="s">
        <v>489</v>
      </c>
      <c r="I177" s="309" t="s">
        <v>490</v>
      </c>
      <c r="J177" s="310">
        <v>2.6</v>
      </c>
      <c r="K177" s="314"/>
      <c r="L177" s="315"/>
      <c r="M177" s="315"/>
      <c r="N177" s="315"/>
      <c r="O177" s="315"/>
      <c r="P177" s="315"/>
      <c r="Q177" s="315"/>
      <c r="R177" s="315"/>
    </row>
    <row r="178" spans="2:18" ht="92.4" outlineLevel="1" x14ac:dyDescent="0.25">
      <c r="B178" s="15"/>
      <c r="C178" s="1"/>
      <c r="D178" s="1"/>
      <c r="F178" s="2" t="s">
        <v>62</v>
      </c>
      <c r="G178" s="311" t="s">
        <v>488</v>
      </c>
      <c r="H178" s="307" t="s">
        <v>489</v>
      </c>
      <c r="I178" s="309" t="s">
        <v>490</v>
      </c>
      <c r="J178" s="310">
        <v>2.6</v>
      </c>
      <c r="K178" s="314"/>
      <c r="L178" s="315"/>
      <c r="M178" s="315"/>
      <c r="N178" s="315"/>
      <c r="O178" s="315"/>
      <c r="P178" s="315"/>
      <c r="Q178" s="315"/>
      <c r="R178" s="315"/>
    </row>
    <row r="179" spans="2:18" ht="92.4" outlineLevel="1" x14ac:dyDescent="0.25">
      <c r="B179" s="15"/>
      <c r="C179" s="1"/>
      <c r="D179" s="1"/>
      <c r="F179" s="2" t="s">
        <v>63</v>
      </c>
      <c r="G179" s="311" t="s">
        <v>488</v>
      </c>
      <c r="H179" s="307" t="s">
        <v>489</v>
      </c>
      <c r="I179" s="309" t="s">
        <v>490</v>
      </c>
      <c r="J179" s="310">
        <v>2.6</v>
      </c>
      <c r="K179" s="314"/>
      <c r="L179" s="315"/>
      <c r="M179" s="315"/>
      <c r="N179" s="315"/>
      <c r="O179" s="315"/>
      <c r="P179" s="315"/>
      <c r="Q179" s="315"/>
      <c r="R179" s="315"/>
    </row>
    <row r="180" spans="2:18" x14ac:dyDescent="0.25">
      <c r="B180" s="15"/>
      <c r="C180" s="1"/>
      <c r="D180" s="1"/>
      <c r="E180" s="2" t="s">
        <v>448</v>
      </c>
      <c r="G180" s="311"/>
      <c r="H180" s="307"/>
      <c r="I180" s="309" t="s">
        <v>400</v>
      </c>
      <c r="J180" s="310" t="s">
        <v>400</v>
      </c>
      <c r="K180" s="314"/>
      <c r="L180" s="315"/>
      <c r="M180" s="315"/>
      <c r="N180" s="315"/>
      <c r="O180" s="315"/>
      <c r="P180" s="315"/>
      <c r="Q180" s="315"/>
      <c r="R180" s="315"/>
    </row>
    <row r="181" spans="2:18" ht="92.4" outlineLevel="1" x14ac:dyDescent="0.25">
      <c r="B181" s="15"/>
      <c r="C181" s="1"/>
      <c r="D181" s="1"/>
      <c r="F181" s="2" t="s">
        <v>449</v>
      </c>
      <c r="G181" s="311" t="s">
        <v>488</v>
      </c>
      <c r="H181" s="307" t="s">
        <v>489</v>
      </c>
      <c r="I181" s="309" t="s">
        <v>490</v>
      </c>
      <c r="J181" s="310">
        <v>2.6</v>
      </c>
      <c r="K181" s="314"/>
      <c r="L181" s="315"/>
      <c r="M181" s="315"/>
      <c r="N181" s="315"/>
      <c r="O181" s="315"/>
      <c r="P181" s="315"/>
      <c r="Q181" s="315"/>
      <c r="R181" s="315"/>
    </row>
    <row r="182" spans="2:18" ht="92.4" outlineLevel="1" x14ac:dyDescent="0.25">
      <c r="B182" s="15"/>
      <c r="C182" s="1"/>
      <c r="D182" s="1"/>
      <c r="F182" s="2" t="s">
        <v>450</v>
      </c>
      <c r="G182" s="311" t="s">
        <v>488</v>
      </c>
      <c r="H182" s="307" t="s">
        <v>489</v>
      </c>
      <c r="I182" s="309" t="s">
        <v>490</v>
      </c>
      <c r="J182" s="310">
        <v>2.6</v>
      </c>
      <c r="K182" s="314"/>
      <c r="L182" s="315"/>
      <c r="M182" s="315"/>
      <c r="N182" s="315"/>
      <c r="O182" s="315"/>
      <c r="P182" s="315"/>
      <c r="Q182" s="315"/>
      <c r="R182" s="315"/>
    </row>
    <row r="183" spans="2:18" x14ac:dyDescent="0.25">
      <c r="B183" s="15"/>
      <c r="C183" s="1"/>
      <c r="D183" s="1"/>
      <c r="E183" s="2" t="s">
        <v>451</v>
      </c>
      <c r="G183" s="311"/>
      <c r="H183" s="307"/>
      <c r="I183" s="309" t="s">
        <v>400</v>
      </c>
      <c r="J183" s="310" t="s">
        <v>400</v>
      </c>
      <c r="K183" s="314"/>
      <c r="L183" s="315"/>
      <c r="M183" s="315"/>
      <c r="N183" s="315"/>
      <c r="O183" s="315"/>
      <c r="P183" s="315"/>
      <c r="Q183" s="315"/>
      <c r="R183" s="315"/>
    </row>
    <row r="184" spans="2:18" ht="92.4" outlineLevel="1" x14ac:dyDescent="0.25">
      <c r="B184" s="15"/>
      <c r="C184" s="1"/>
      <c r="D184" s="1"/>
      <c r="F184" s="2" t="s">
        <v>452</v>
      </c>
      <c r="G184" s="311" t="s">
        <v>488</v>
      </c>
      <c r="H184" s="307" t="s">
        <v>489</v>
      </c>
      <c r="I184" s="309" t="s">
        <v>490</v>
      </c>
      <c r="J184" s="310">
        <v>2.6</v>
      </c>
      <c r="K184" s="314"/>
      <c r="L184" s="315"/>
      <c r="M184" s="315"/>
      <c r="N184" s="315"/>
      <c r="O184" s="315"/>
      <c r="P184" s="315"/>
      <c r="Q184" s="315"/>
      <c r="R184" s="315"/>
    </row>
    <row r="185" spans="2:18" ht="92.4" outlineLevel="1" x14ac:dyDescent="0.25">
      <c r="B185" s="15"/>
      <c r="C185" s="1"/>
      <c r="D185" s="1"/>
      <c r="F185" s="2" t="s">
        <v>453</v>
      </c>
      <c r="G185" s="311" t="s">
        <v>488</v>
      </c>
      <c r="H185" s="307" t="s">
        <v>489</v>
      </c>
      <c r="I185" s="309" t="s">
        <v>490</v>
      </c>
      <c r="J185" s="310">
        <v>2.6</v>
      </c>
      <c r="K185" s="314"/>
      <c r="L185" s="315"/>
      <c r="M185" s="315"/>
      <c r="N185" s="315"/>
      <c r="O185" s="315"/>
      <c r="P185" s="315"/>
      <c r="Q185" s="315"/>
      <c r="R185" s="315"/>
    </row>
    <row r="186" spans="2:18" ht="92.4" outlineLevel="1" x14ac:dyDescent="0.25">
      <c r="B186" s="15"/>
      <c r="C186" s="1"/>
      <c r="D186" s="1"/>
      <c r="F186" s="2" t="s">
        <v>454</v>
      </c>
      <c r="G186" s="311" t="s">
        <v>488</v>
      </c>
      <c r="H186" s="307" t="s">
        <v>489</v>
      </c>
      <c r="I186" s="309" t="s">
        <v>490</v>
      </c>
      <c r="J186" s="310">
        <v>2.6</v>
      </c>
      <c r="K186" s="314"/>
      <c r="L186" s="315"/>
      <c r="M186" s="315"/>
      <c r="N186" s="315"/>
      <c r="O186" s="315"/>
      <c r="P186" s="315"/>
      <c r="Q186" s="315"/>
      <c r="R186" s="315"/>
    </row>
    <row r="187" spans="2:18" x14ac:dyDescent="0.25">
      <c r="B187" s="15"/>
      <c r="C187" s="1"/>
      <c r="D187" s="1" t="s">
        <v>71</v>
      </c>
      <c r="G187" s="311"/>
      <c r="H187" s="307"/>
      <c r="I187" s="309" t="s">
        <v>400</v>
      </c>
      <c r="J187" s="310" t="s">
        <v>400</v>
      </c>
      <c r="K187" s="314"/>
      <c r="L187" s="315"/>
      <c r="M187" s="315"/>
      <c r="N187" s="315"/>
      <c r="O187" s="315"/>
      <c r="P187" s="315"/>
      <c r="Q187" s="315"/>
      <c r="R187" s="315"/>
    </row>
    <row r="188" spans="2:18" x14ac:dyDescent="0.25">
      <c r="B188" s="15"/>
      <c r="C188" s="1"/>
      <c r="D188" s="1"/>
      <c r="E188" s="2" t="s">
        <v>72</v>
      </c>
      <c r="G188" s="311"/>
      <c r="H188" s="307"/>
      <c r="I188" s="309" t="s">
        <v>400</v>
      </c>
      <c r="J188" s="310" t="s">
        <v>400</v>
      </c>
      <c r="K188" s="314"/>
      <c r="L188" s="315"/>
      <c r="M188" s="315"/>
      <c r="N188" s="315"/>
      <c r="O188" s="315"/>
      <c r="P188" s="315"/>
      <c r="Q188" s="315"/>
      <c r="R188" s="315"/>
    </row>
    <row r="189" spans="2:18" ht="92.4" outlineLevel="1" x14ac:dyDescent="0.25">
      <c r="B189" s="15"/>
      <c r="C189" s="1"/>
      <c r="D189" s="1"/>
      <c r="F189" s="2" t="s">
        <v>73</v>
      </c>
      <c r="G189" s="311" t="s">
        <v>488</v>
      </c>
      <c r="H189" s="307" t="s">
        <v>489</v>
      </c>
      <c r="I189" s="309" t="s">
        <v>490</v>
      </c>
      <c r="J189" s="310">
        <v>2.6</v>
      </c>
      <c r="K189" s="314"/>
      <c r="L189" s="315"/>
      <c r="M189" s="315"/>
      <c r="N189" s="315"/>
      <c r="O189" s="315"/>
      <c r="P189" s="315"/>
      <c r="Q189" s="315"/>
      <c r="R189" s="315"/>
    </row>
    <row r="190" spans="2:18" ht="92.4" outlineLevel="1" x14ac:dyDescent="0.25">
      <c r="B190" s="15"/>
      <c r="C190" s="1"/>
      <c r="D190" s="1"/>
      <c r="F190" s="2" t="s">
        <v>74</v>
      </c>
      <c r="G190" s="311" t="s">
        <v>488</v>
      </c>
      <c r="H190" s="307" t="s">
        <v>489</v>
      </c>
      <c r="I190" s="309" t="s">
        <v>490</v>
      </c>
      <c r="J190" s="310">
        <v>2.6</v>
      </c>
      <c r="K190" s="314"/>
      <c r="L190" s="315"/>
      <c r="M190" s="315"/>
      <c r="N190" s="315"/>
      <c r="O190" s="315"/>
      <c r="P190" s="315"/>
      <c r="Q190" s="315"/>
      <c r="R190" s="315"/>
    </row>
    <row r="191" spans="2:18" x14ac:dyDescent="0.25">
      <c r="B191" s="15"/>
      <c r="C191" s="1"/>
      <c r="D191" s="1"/>
      <c r="E191" s="2" t="s">
        <v>75</v>
      </c>
      <c r="G191" s="311"/>
      <c r="H191" s="307"/>
      <c r="I191" s="309" t="s">
        <v>400</v>
      </c>
      <c r="J191" s="310" t="s">
        <v>400</v>
      </c>
      <c r="K191" s="314"/>
      <c r="L191" s="315"/>
      <c r="M191" s="315"/>
      <c r="N191" s="315"/>
      <c r="O191" s="315"/>
      <c r="P191" s="315"/>
      <c r="Q191" s="315"/>
      <c r="R191" s="315"/>
    </row>
    <row r="192" spans="2:18" ht="92.4" outlineLevel="1" x14ac:dyDescent="0.25">
      <c r="B192" s="15"/>
      <c r="C192" s="1"/>
      <c r="D192" s="1"/>
      <c r="F192" s="2" t="s">
        <v>76</v>
      </c>
      <c r="G192" s="311" t="s">
        <v>488</v>
      </c>
      <c r="H192" s="307" t="s">
        <v>489</v>
      </c>
      <c r="I192" s="309" t="s">
        <v>490</v>
      </c>
      <c r="J192" s="310">
        <v>2.6</v>
      </c>
      <c r="K192" s="314"/>
      <c r="L192" s="315"/>
      <c r="M192" s="315"/>
      <c r="N192" s="315"/>
      <c r="O192" s="315"/>
      <c r="P192" s="315"/>
      <c r="Q192" s="315"/>
      <c r="R192" s="315"/>
    </row>
    <row r="193" spans="2:18" ht="92.4" outlineLevel="1" x14ac:dyDescent="0.25">
      <c r="B193" s="15"/>
      <c r="C193" s="1"/>
      <c r="D193" s="1"/>
      <c r="F193" s="2" t="s">
        <v>77</v>
      </c>
      <c r="G193" s="311" t="s">
        <v>488</v>
      </c>
      <c r="H193" s="307" t="s">
        <v>489</v>
      </c>
      <c r="I193" s="309" t="s">
        <v>490</v>
      </c>
      <c r="J193" s="310">
        <v>2.6</v>
      </c>
      <c r="K193" s="314"/>
      <c r="L193" s="315"/>
      <c r="M193" s="315"/>
      <c r="N193" s="315"/>
      <c r="O193" s="315"/>
      <c r="P193" s="315"/>
      <c r="Q193" s="315"/>
      <c r="R193" s="315"/>
    </row>
    <row r="194" spans="2:18" x14ac:dyDescent="0.25">
      <c r="B194" s="15"/>
      <c r="C194" s="1"/>
      <c r="D194" s="1"/>
      <c r="E194" s="2" t="s">
        <v>78</v>
      </c>
      <c r="G194" s="311"/>
      <c r="H194" s="307"/>
      <c r="I194" s="309" t="s">
        <v>400</v>
      </c>
      <c r="J194" s="310" t="s">
        <v>400</v>
      </c>
      <c r="K194" s="314"/>
      <c r="L194" s="315"/>
      <c r="M194" s="315"/>
      <c r="N194" s="315"/>
      <c r="O194" s="315"/>
      <c r="P194" s="315"/>
      <c r="Q194" s="315"/>
      <c r="R194" s="315"/>
    </row>
    <row r="195" spans="2:18" ht="92.4" outlineLevel="1" x14ac:dyDescent="0.25">
      <c r="B195" s="15"/>
      <c r="C195" s="1"/>
      <c r="D195" s="1"/>
      <c r="F195" s="2" t="s">
        <v>79</v>
      </c>
      <c r="G195" s="311" t="s">
        <v>488</v>
      </c>
      <c r="H195" s="307" t="s">
        <v>489</v>
      </c>
      <c r="I195" s="309" t="s">
        <v>490</v>
      </c>
      <c r="J195" s="310">
        <v>2.6</v>
      </c>
      <c r="K195" s="314"/>
      <c r="L195" s="315"/>
      <c r="M195" s="315"/>
      <c r="N195" s="315"/>
      <c r="O195" s="315"/>
      <c r="P195" s="315"/>
      <c r="Q195" s="315"/>
      <c r="R195" s="315"/>
    </row>
    <row r="196" spans="2:18" ht="92.4" outlineLevel="1" x14ac:dyDescent="0.25">
      <c r="B196" s="15"/>
      <c r="C196" s="1"/>
      <c r="D196" s="1"/>
      <c r="F196" s="2" t="s">
        <v>80</v>
      </c>
      <c r="G196" s="311" t="s">
        <v>488</v>
      </c>
      <c r="H196" s="307" t="s">
        <v>489</v>
      </c>
      <c r="I196" s="309" t="s">
        <v>490</v>
      </c>
      <c r="J196" s="310">
        <v>2.6</v>
      </c>
      <c r="K196" s="314"/>
      <c r="L196" s="315"/>
      <c r="M196" s="315"/>
      <c r="N196" s="315"/>
      <c r="O196" s="315"/>
      <c r="P196" s="315"/>
      <c r="Q196" s="315"/>
      <c r="R196" s="315"/>
    </row>
    <row r="197" spans="2:18" x14ac:dyDescent="0.25">
      <c r="B197" s="15"/>
      <c r="C197" s="1"/>
      <c r="D197" s="1"/>
      <c r="E197" s="2" t="s">
        <v>81</v>
      </c>
      <c r="G197" s="311"/>
      <c r="H197" s="307"/>
      <c r="I197" s="309" t="s">
        <v>400</v>
      </c>
      <c r="J197" s="310" t="s">
        <v>400</v>
      </c>
      <c r="K197" s="314"/>
      <c r="L197" s="315"/>
      <c r="M197" s="315"/>
      <c r="N197" s="315"/>
      <c r="O197" s="315"/>
      <c r="P197" s="315"/>
      <c r="Q197" s="315"/>
      <c r="R197" s="315"/>
    </row>
    <row r="198" spans="2:18" ht="92.4" outlineLevel="1" x14ac:dyDescent="0.25">
      <c r="B198" s="15"/>
      <c r="C198" s="1"/>
      <c r="D198" s="1"/>
      <c r="F198" s="2" t="s">
        <v>82</v>
      </c>
      <c r="G198" s="311" t="s">
        <v>488</v>
      </c>
      <c r="H198" s="307" t="s">
        <v>489</v>
      </c>
      <c r="I198" s="309" t="s">
        <v>490</v>
      </c>
      <c r="J198" s="310">
        <v>2.6</v>
      </c>
      <c r="K198" s="314"/>
      <c r="L198" s="315"/>
      <c r="M198" s="315"/>
      <c r="N198" s="315"/>
      <c r="O198" s="315"/>
      <c r="P198" s="315"/>
      <c r="Q198" s="315"/>
      <c r="R198" s="315"/>
    </row>
    <row r="199" spans="2:18" ht="92.4" outlineLevel="1" x14ac:dyDescent="0.25">
      <c r="B199" s="15"/>
      <c r="C199" s="1"/>
      <c r="D199" s="1"/>
      <c r="F199" s="2" t="s">
        <v>83</v>
      </c>
      <c r="G199" s="311" t="s">
        <v>488</v>
      </c>
      <c r="H199" s="307" t="s">
        <v>489</v>
      </c>
      <c r="I199" s="309" t="s">
        <v>490</v>
      </c>
      <c r="J199" s="310">
        <v>2.6</v>
      </c>
      <c r="K199" s="314"/>
      <c r="L199" s="315"/>
      <c r="M199" s="315"/>
      <c r="N199" s="315"/>
      <c r="O199" s="315"/>
      <c r="P199" s="315"/>
      <c r="Q199" s="315"/>
      <c r="R199" s="315"/>
    </row>
    <row r="200" spans="2:18" x14ac:dyDescent="0.25">
      <c r="B200" s="15"/>
      <c r="C200" s="1"/>
      <c r="D200" s="1"/>
      <c r="E200" s="2" t="s">
        <v>455</v>
      </c>
      <c r="G200" s="311"/>
      <c r="H200" s="307"/>
      <c r="I200" s="309" t="s">
        <v>400</v>
      </c>
      <c r="J200" s="310" t="s">
        <v>400</v>
      </c>
      <c r="K200" s="314"/>
      <c r="L200" s="315"/>
      <c r="M200" s="315"/>
      <c r="N200" s="315"/>
      <c r="O200" s="315"/>
      <c r="P200" s="315"/>
      <c r="Q200" s="315"/>
      <c r="R200" s="315"/>
    </row>
    <row r="201" spans="2:18" ht="92.4" outlineLevel="1" x14ac:dyDescent="0.25">
      <c r="B201" s="15"/>
      <c r="C201" s="1"/>
      <c r="D201" s="1"/>
      <c r="F201" s="2" t="s">
        <v>456</v>
      </c>
      <c r="G201" s="311" t="s">
        <v>488</v>
      </c>
      <c r="H201" s="307" t="s">
        <v>489</v>
      </c>
      <c r="I201" s="309" t="s">
        <v>490</v>
      </c>
      <c r="J201" s="310">
        <v>2.6</v>
      </c>
      <c r="K201" s="314"/>
      <c r="L201" s="315"/>
      <c r="M201" s="315"/>
      <c r="N201" s="315"/>
      <c r="O201" s="315"/>
      <c r="P201" s="315"/>
      <c r="Q201" s="315"/>
      <c r="R201" s="315"/>
    </row>
    <row r="202" spans="2:18" ht="92.4" outlineLevel="1" x14ac:dyDescent="0.25">
      <c r="B202" s="15"/>
      <c r="C202" s="1"/>
      <c r="D202" s="1"/>
      <c r="F202" s="2" t="s">
        <v>457</v>
      </c>
      <c r="G202" s="311" t="s">
        <v>488</v>
      </c>
      <c r="H202" s="307" t="s">
        <v>489</v>
      </c>
      <c r="I202" s="309" t="s">
        <v>490</v>
      </c>
      <c r="J202" s="310">
        <v>2.6</v>
      </c>
      <c r="K202" s="314"/>
      <c r="L202" s="315"/>
      <c r="M202" s="315"/>
      <c r="N202" s="315"/>
      <c r="O202" s="315"/>
      <c r="P202" s="315"/>
      <c r="Q202" s="315"/>
      <c r="R202" s="315"/>
    </row>
    <row r="203" spans="2:18" x14ac:dyDescent="0.25">
      <c r="B203" s="15"/>
      <c r="C203" s="1"/>
      <c r="D203" s="1"/>
      <c r="E203" s="2" t="s">
        <v>458</v>
      </c>
      <c r="G203" s="311"/>
      <c r="H203" s="307"/>
      <c r="I203" s="309" t="s">
        <v>400</v>
      </c>
      <c r="J203" s="310" t="s">
        <v>400</v>
      </c>
      <c r="K203" s="314"/>
      <c r="L203" s="315"/>
      <c r="M203" s="315"/>
      <c r="N203" s="315"/>
      <c r="O203" s="315"/>
      <c r="P203" s="315"/>
      <c r="Q203" s="315"/>
      <c r="R203" s="315"/>
    </row>
    <row r="204" spans="2:18" ht="92.4" outlineLevel="1" x14ac:dyDescent="0.25">
      <c r="B204" s="15"/>
      <c r="C204" s="1"/>
      <c r="D204" s="1"/>
      <c r="F204" s="2" t="s">
        <v>459</v>
      </c>
      <c r="G204" s="311" t="s">
        <v>488</v>
      </c>
      <c r="H204" s="307" t="s">
        <v>489</v>
      </c>
      <c r="I204" s="309" t="s">
        <v>490</v>
      </c>
      <c r="J204" s="310">
        <v>2.6</v>
      </c>
      <c r="K204" s="314"/>
      <c r="L204" s="315"/>
      <c r="M204" s="315"/>
      <c r="N204" s="315"/>
      <c r="O204" s="315"/>
      <c r="P204" s="315"/>
      <c r="Q204" s="315"/>
      <c r="R204" s="315"/>
    </row>
    <row r="205" spans="2:18" ht="92.4" outlineLevel="1" x14ac:dyDescent="0.25">
      <c r="B205" s="15"/>
      <c r="C205" s="1"/>
      <c r="D205" s="1"/>
      <c r="F205" s="2" t="s">
        <v>460</v>
      </c>
      <c r="G205" s="311" t="s">
        <v>488</v>
      </c>
      <c r="H205" s="307" t="s">
        <v>489</v>
      </c>
      <c r="I205" s="309" t="s">
        <v>490</v>
      </c>
      <c r="J205" s="310">
        <v>2.6</v>
      </c>
      <c r="K205" s="314"/>
      <c r="L205" s="315"/>
      <c r="M205" s="315"/>
      <c r="N205" s="315"/>
      <c r="O205" s="315"/>
      <c r="P205" s="315"/>
      <c r="Q205" s="315"/>
      <c r="R205" s="315"/>
    </row>
    <row r="206" spans="2:18" x14ac:dyDescent="0.25">
      <c r="B206" s="15"/>
      <c r="C206" s="1"/>
      <c r="D206" s="1" t="s">
        <v>90</v>
      </c>
      <c r="G206" s="311"/>
      <c r="H206" s="307"/>
      <c r="I206" s="309" t="s">
        <v>400</v>
      </c>
      <c r="J206" s="310" t="s">
        <v>400</v>
      </c>
      <c r="K206" s="314"/>
      <c r="L206" s="315"/>
      <c r="M206" s="315"/>
      <c r="N206" s="315"/>
      <c r="O206" s="315"/>
      <c r="P206" s="315"/>
      <c r="Q206" s="315"/>
      <c r="R206" s="315"/>
    </row>
    <row r="207" spans="2:18" ht="92.4" outlineLevel="1" x14ac:dyDescent="0.25">
      <c r="B207" s="15"/>
      <c r="C207" s="1"/>
      <c r="D207" s="1"/>
      <c r="F207" s="2" t="s">
        <v>461</v>
      </c>
      <c r="G207" s="311" t="s">
        <v>488</v>
      </c>
      <c r="H207" s="307" t="s">
        <v>489</v>
      </c>
      <c r="I207" s="309" t="s">
        <v>490</v>
      </c>
      <c r="J207" s="310">
        <v>2.6</v>
      </c>
      <c r="K207" s="314"/>
      <c r="L207" s="315"/>
      <c r="M207" s="315"/>
      <c r="N207" s="315"/>
      <c r="O207" s="315"/>
      <c r="P207" s="315"/>
      <c r="Q207" s="315"/>
      <c r="R207" s="315"/>
    </row>
    <row r="208" spans="2:18" ht="92.4" outlineLevel="1" x14ac:dyDescent="0.25">
      <c r="B208" s="15"/>
      <c r="C208" s="1"/>
      <c r="D208" s="1"/>
      <c r="F208" s="2" t="s">
        <v>464</v>
      </c>
      <c r="G208" s="311" t="s">
        <v>488</v>
      </c>
      <c r="H208" s="307" t="s">
        <v>489</v>
      </c>
      <c r="I208" s="309" t="s">
        <v>490</v>
      </c>
      <c r="J208" s="310">
        <v>2.6</v>
      </c>
      <c r="K208" s="314"/>
      <c r="L208" s="315"/>
      <c r="M208" s="315"/>
      <c r="N208" s="315"/>
      <c r="O208" s="315"/>
      <c r="P208" s="315"/>
      <c r="Q208" s="315"/>
      <c r="R208" s="315"/>
    </row>
    <row r="209" spans="2:18" ht="92.4" outlineLevel="1" x14ac:dyDescent="0.25">
      <c r="B209" s="15"/>
      <c r="C209" s="1"/>
      <c r="D209" s="1"/>
      <c r="F209" s="2" t="s">
        <v>93</v>
      </c>
      <c r="G209" s="311" t="s">
        <v>488</v>
      </c>
      <c r="H209" s="307" t="s">
        <v>489</v>
      </c>
      <c r="I209" s="309" t="s">
        <v>490</v>
      </c>
      <c r="J209" s="310">
        <v>2.6</v>
      </c>
      <c r="K209" s="314"/>
      <c r="L209" s="315"/>
      <c r="M209" s="315"/>
      <c r="N209" s="315"/>
      <c r="O209" s="315"/>
      <c r="P209" s="315"/>
      <c r="Q209" s="315"/>
      <c r="R209" s="315"/>
    </row>
    <row r="210" spans="2:18" x14ac:dyDescent="0.25">
      <c r="B210" s="15"/>
      <c r="C210" s="51"/>
      <c r="D210" s="1" t="s">
        <v>94</v>
      </c>
      <c r="G210" s="311"/>
      <c r="H210" s="307"/>
      <c r="I210" s="309" t="s">
        <v>400</v>
      </c>
      <c r="J210" s="310" t="s">
        <v>400</v>
      </c>
      <c r="K210" s="314"/>
      <c r="L210" s="315"/>
      <c r="M210" s="315"/>
      <c r="N210" s="315"/>
      <c r="O210" s="315"/>
      <c r="P210" s="315"/>
      <c r="Q210" s="315"/>
      <c r="R210" s="315"/>
    </row>
    <row r="211" spans="2:18" ht="92.4" outlineLevel="1" x14ac:dyDescent="0.25">
      <c r="B211" s="15"/>
      <c r="C211" s="1"/>
      <c r="D211" s="1"/>
      <c r="F211" s="2" t="s">
        <v>95</v>
      </c>
      <c r="G211" s="311" t="s">
        <v>488</v>
      </c>
      <c r="H211" s="307" t="s">
        <v>489</v>
      </c>
      <c r="I211" s="309" t="s">
        <v>490</v>
      </c>
      <c r="J211" s="310">
        <v>2.6</v>
      </c>
      <c r="K211" s="314"/>
      <c r="L211" s="315"/>
      <c r="M211" s="315"/>
      <c r="N211" s="315"/>
      <c r="O211" s="315"/>
      <c r="P211" s="315"/>
      <c r="Q211" s="315"/>
      <c r="R211" s="315"/>
    </row>
    <row r="212" spans="2:18" ht="92.4" outlineLevel="1" x14ac:dyDescent="0.25">
      <c r="B212" s="15"/>
      <c r="C212" s="1"/>
      <c r="D212" s="1"/>
      <c r="F212" s="2" t="s">
        <v>96</v>
      </c>
      <c r="G212" s="311" t="s">
        <v>488</v>
      </c>
      <c r="H212" s="307" t="s">
        <v>489</v>
      </c>
      <c r="I212" s="309" t="s">
        <v>490</v>
      </c>
      <c r="J212" s="310">
        <v>2.6</v>
      </c>
      <c r="K212" s="314"/>
      <c r="L212" s="315"/>
      <c r="M212" s="315"/>
      <c r="N212" s="315"/>
      <c r="O212" s="315"/>
      <c r="P212" s="315"/>
      <c r="Q212" s="315"/>
      <c r="R212" s="315"/>
    </row>
    <row r="213" spans="2:18" x14ac:dyDescent="0.25">
      <c r="B213" s="15"/>
      <c r="C213" s="1" t="s">
        <v>138</v>
      </c>
      <c r="D213" s="1"/>
      <c r="G213" s="311"/>
      <c r="H213" s="307"/>
      <c r="I213" s="309" t="s">
        <v>400</v>
      </c>
      <c r="J213" s="310" t="s">
        <v>400</v>
      </c>
    </row>
    <row r="214" spans="2:18" x14ac:dyDescent="0.25">
      <c r="B214" s="15"/>
      <c r="C214" s="1"/>
      <c r="D214" s="1" t="s">
        <v>139</v>
      </c>
      <c r="G214" s="311"/>
      <c r="H214" s="307"/>
      <c r="I214" s="309" t="s">
        <v>400</v>
      </c>
      <c r="J214" s="310" t="s">
        <v>400</v>
      </c>
    </row>
    <row r="215" spans="2:18" ht="66" outlineLevel="1" x14ac:dyDescent="0.25">
      <c r="B215" s="15"/>
      <c r="F215" s="2" t="s">
        <v>140</v>
      </c>
      <c r="G215" s="311" t="s">
        <v>491</v>
      </c>
      <c r="H215" s="307" t="s">
        <v>492</v>
      </c>
      <c r="I215" s="309">
        <v>36</v>
      </c>
      <c r="J215" s="310">
        <v>2.7</v>
      </c>
    </row>
    <row r="216" spans="2:18" ht="171.6" outlineLevel="1" x14ac:dyDescent="0.25">
      <c r="B216" s="15"/>
      <c r="F216" s="2" t="s">
        <v>141</v>
      </c>
      <c r="G216" s="311" t="s">
        <v>493</v>
      </c>
      <c r="H216" s="307" t="s">
        <v>494</v>
      </c>
      <c r="I216" s="309">
        <v>36</v>
      </c>
      <c r="J216" s="310">
        <v>2.7</v>
      </c>
    </row>
    <row r="217" spans="2:18" x14ac:dyDescent="0.25">
      <c r="B217" s="15"/>
      <c r="D217" s="1" t="s">
        <v>142</v>
      </c>
      <c r="G217" s="311"/>
      <c r="H217" s="307"/>
      <c r="I217" s="309" t="s">
        <v>400</v>
      </c>
      <c r="J217" s="310" t="s">
        <v>400</v>
      </c>
    </row>
    <row r="218" spans="2:18" ht="39.6" outlineLevel="1" x14ac:dyDescent="0.25">
      <c r="B218" s="15"/>
      <c r="F218" s="2" t="s">
        <v>143</v>
      </c>
      <c r="G218" s="311" t="s">
        <v>495</v>
      </c>
      <c r="H218" s="307" t="s">
        <v>496</v>
      </c>
      <c r="I218" s="309">
        <v>36</v>
      </c>
      <c r="J218" s="310">
        <v>2.7</v>
      </c>
    </row>
    <row r="219" spans="2:18" ht="39.6" outlineLevel="1" x14ac:dyDescent="0.25">
      <c r="B219" s="15"/>
      <c r="F219" s="2" t="s">
        <v>144</v>
      </c>
      <c r="G219" s="311" t="s">
        <v>495</v>
      </c>
      <c r="H219" s="307" t="s">
        <v>496</v>
      </c>
      <c r="I219" s="309">
        <v>36</v>
      </c>
      <c r="J219" s="310">
        <v>2.7</v>
      </c>
    </row>
    <row r="220" spans="2:18" outlineLevel="1" x14ac:dyDescent="0.25">
      <c r="B220" s="15"/>
      <c r="F220" s="2" t="s">
        <v>142</v>
      </c>
      <c r="G220" s="311" t="s">
        <v>497</v>
      </c>
      <c r="H220" s="247" t="s">
        <v>474</v>
      </c>
      <c r="I220" s="309">
        <v>74</v>
      </c>
      <c r="J220" s="310">
        <v>3.8</v>
      </c>
    </row>
    <row r="221" spans="2:18" x14ac:dyDescent="0.25">
      <c r="B221" s="15"/>
      <c r="D221" s="1" t="s">
        <v>145</v>
      </c>
      <c r="G221" s="311"/>
      <c r="H221" s="307"/>
      <c r="I221" s="309" t="s">
        <v>400</v>
      </c>
      <c r="J221" s="310" t="s">
        <v>400</v>
      </c>
    </row>
    <row r="222" spans="2:18" outlineLevel="1" x14ac:dyDescent="0.25">
      <c r="B222" s="15"/>
      <c r="F222" s="2" t="s">
        <v>146</v>
      </c>
      <c r="G222" s="246" t="s">
        <v>435</v>
      </c>
      <c r="H222" s="247" t="s">
        <v>474</v>
      </c>
      <c r="I222" s="248">
        <v>31</v>
      </c>
      <c r="J222" s="349">
        <v>2.7</v>
      </c>
    </row>
    <row r="223" spans="2:18" outlineLevel="1" x14ac:dyDescent="0.25">
      <c r="B223" s="15"/>
      <c r="F223" s="2" t="s">
        <v>147</v>
      </c>
      <c r="G223" s="311" t="s">
        <v>435</v>
      </c>
      <c r="H223" s="307" t="s">
        <v>474</v>
      </c>
      <c r="I223" s="309">
        <v>31</v>
      </c>
      <c r="J223" s="310">
        <v>2.7</v>
      </c>
    </row>
    <row r="224" spans="2:18" outlineLevel="1" x14ac:dyDescent="0.25">
      <c r="B224" s="15"/>
      <c r="F224" s="2" t="s">
        <v>148</v>
      </c>
      <c r="G224" s="311" t="s">
        <v>435</v>
      </c>
      <c r="H224" s="307" t="s">
        <v>474</v>
      </c>
      <c r="I224" s="309">
        <v>31</v>
      </c>
      <c r="J224" s="310">
        <v>2.7</v>
      </c>
    </row>
    <row r="225" spans="2:10" x14ac:dyDescent="0.25">
      <c r="B225" s="15"/>
      <c r="D225" s="1" t="s">
        <v>138</v>
      </c>
      <c r="G225" s="311"/>
      <c r="H225" s="307"/>
      <c r="I225" s="309" t="s">
        <v>400</v>
      </c>
      <c r="J225" s="310" t="s">
        <v>400</v>
      </c>
    </row>
    <row r="226" spans="2:10" outlineLevel="1" x14ac:dyDescent="0.25">
      <c r="B226" s="15"/>
      <c r="D226" s="1"/>
      <c r="F226" s="2" t="s">
        <v>138</v>
      </c>
      <c r="G226" s="311" t="s">
        <v>435</v>
      </c>
      <c r="H226" s="307" t="s">
        <v>474</v>
      </c>
      <c r="I226" s="309">
        <v>37</v>
      </c>
      <c r="J226" s="310">
        <v>2.7</v>
      </c>
    </row>
    <row r="227" spans="2:10" outlineLevel="1" x14ac:dyDescent="0.25">
      <c r="B227" s="15"/>
      <c r="D227" s="1"/>
      <c r="G227" s="311" t="s">
        <v>400</v>
      </c>
      <c r="H227" s="307" t="s">
        <v>400</v>
      </c>
      <c r="I227" s="309" t="s">
        <v>400</v>
      </c>
      <c r="J227" s="310" t="s">
        <v>400</v>
      </c>
    </row>
    <row r="228" spans="2:10" outlineLevel="1" x14ac:dyDescent="0.25">
      <c r="B228" s="15"/>
      <c r="C228" s="1" t="s">
        <v>149</v>
      </c>
      <c r="D228" s="1"/>
      <c r="G228" s="311" t="s">
        <v>400</v>
      </c>
      <c r="H228" s="307" t="s">
        <v>400</v>
      </c>
      <c r="I228" s="309" t="s">
        <v>400</v>
      </c>
      <c r="J228" s="310" t="s">
        <v>400</v>
      </c>
    </row>
    <row r="229" spans="2:10" outlineLevel="1" x14ac:dyDescent="0.25">
      <c r="B229" s="15"/>
      <c r="D229" s="1"/>
      <c r="F229" s="2" t="s">
        <v>150</v>
      </c>
      <c r="G229" s="311" t="s">
        <v>400</v>
      </c>
      <c r="H229" s="307" t="s">
        <v>400</v>
      </c>
      <c r="I229" s="309" t="s">
        <v>400</v>
      </c>
      <c r="J229" s="310" t="s">
        <v>400</v>
      </c>
    </row>
    <row r="230" spans="2:10" outlineLevel="1" x14ac:dyDescent="0.25">
      <c r="B230" s="15"/>
      <c r="D230" s="1"/>
      <c r="F230" s="2" t="s">
        <v>151</v>
      </c>
      <c r="G230" s="311" t="s">
        <v>400</v>
      </c>
      <c r="H230" s="307" t="s">
        <v>400</v>
      </c>
      <c r="I230" s="309" t="s">
        <v>400</v>
      </c>
      <c r="J230" s="310" t="s">
        <v>400</v>
      </c>
    </row>
    <row r="231" spans="2:10" outlineLevel="1" x14ac:dyDescent="0.25">
      <c r="B231" s="15"/>
      <c r="D231" s="1"/>
      <c r="F231" s="2" t="s">
        <v>152</v>
      </c>
      <c r="G231" s="311" t="s">
        <v>400</v>
      </c>
      <c r="H231" s="307" t="s">
        <v>400</v>
      </c>
      <c r="I231" s="309" t="s">
        <v>400</v>
      </c>
      <c r="J231" s="310" t="s">
        <v>400</v>
      </c>
    </row>
    <row r="232" spans="2:10" x14ac:dyDescent="0.25">
      <c r="B232" s="15"/>
      <c r="D232" s="1"/>
      <c r="G232" s="311" t="s">
        <v>400</v>
      </c>
      <c r="H232" s="307" t="s">
        <v>400</v>
      </c>
      <c r="I232" s="309" t="s">
        <v>400</v>
      </c>
      <c r="J232" s="310" t="s">
        <v>400</v>
      </c>
    </row>
    <row r="233" spans="2:10" ht="13.8" thickBot="1" x14ac:dyDescent="0.3">
      <c r="B233" s="25" t="s">
        <v>153</v>
      </c>
      <c r="C233" s="26"/>
      <c r="D233" s="26"/>
      <c r="E233" s="26"/>
      <c r="F233" s="26"/>
      <c r="G233" s="350" t="s">
        <v>400</v>
      </c>
      <c r="H233" s="316" t="s">
        <v>400</v>
      </c>
      <c r="I233" s="317" t="s">
        <v>400</v>
      </c>
      <c r="J233" s="318" t="s">
        <v>400</v>
      </c>
    </row>
    <row r="234" spans="2:10" ht="13.8" thickBot="1" x14ac:dyDescent="0.3">
      <c r="G234" s="319"/>
      <c r="H234" s="319"/>
      <c r="I234" s="304" t="s">
        <v>400</v>
      </c>
      <c r="J234" s="304" t="s">
        <v>400</v>
      </c>
    </row>
    <row r="235" spans="2:10" x14ac:dyDescent="0.25">
      <c r="B235" s="320" t="s">
        <v>154</v>
      </c>
      <c r="C235" s="321"/>
      <c r="D235" s="321"/>
      <c r="E235" s="321"/>
      <c r="F235" s="321"/>
      <c r="G235" s="322" t="s">
        <v>400</v>
      </c>
      <c r="H235" s="328" t="s">
        <v>400</v>
      </c>
      <c r="I235" s="323" t="s">
        <v>400</v>
      </c>
      <c r="J235" s="324" t="s">
        <v>400</v>
      </c>
    </row>
    <row r="236" spans="2:10" x14ac:dyDescent="0.25">
      <c r="B236" s="15"/>
      <c r="C236" s="1" t="s">
        <v>155</v>
      </c>
      <c r="D236" s="1"/>
      <c r="G236" s="311" t="s">
        <v>400</v>
      </c>
      <c r="H236" s="307" t="s">
        <v>400</v>
      </c>
      <c r="I236" s="309" t="s">
        <v>400</v>
      </c>
      <c r="J236" s="310" t="s">
        <v>400</v>
      </c>
    </row>
    <row r="237" spans="2:10" x14ac:dyDescent="0.25">
      <c r="B237" s="15"/>
      <c r="D237" s="1" t="s">
        <v>498</v>
      </c>
      <c r="G237" s="311" t="s">
        <v>400</v>
      </c>
      <c r="H237" s="307" t="s">
        <v>400</v>
      </c>
      <c r="I237" s="309" t="s">
        <v>400</v>
      </c>
      <c r="J237" s="310" t="s">
        <v>400</v>
      </c>
    </row>
    <row r="238" spans="2:10" s="85" customFormat="1" ht="26.4" outlineLevel="1" x14ac:dyDescent="0.25">
      <c r="B238" s="325"/>
      <c r="C238" s="7"/>
      <c r="D238" s="7"/>
      <c r="E238" s="7"/>
      <c r="F238" s="7" t="s">
        <v>499</v>
      </c>
      <c r="G238" s="311" t="s">
        <v>430</v>
      </c>
      <c r="H238" s="307" t="s">
        <v>500</v>
      </c>
      <c r="I238" s="309" t="s">
        <v>501</v>
      </c>
      <c r="J238" s="310" t="s">
        <v>502</v>
      </c>
    </row>
    <row r="239" spans="2:10" ht="26.4" outlineLevel="1" x14ac:dyDescent="0.25">
      <c r="B239" s="15"/>
      <c r="F239" s="7" t="s">
        <v>503</v>
      </c>
      <c r="G239" s="311" t="s">
        <v>430</v>
      </c>
      <c r="H239" s="307" t="s">
        <v>500</v>
      </c>
      <c r="I239" s="309" t="s">
        <v>501</v>
      </c>
      <c r="J239" s="310" t="s">
        <v>502</v>
      </c>
    </row>
    <row r="240" spans="2:10" ht="26.4" outlineLevel="1" x14ac:dyDescent="0.25">
      <c r="B240" s="15"/>
      <c r="F240" s="2" t="s">
        <v>504</v>
      </c>
      <c r="G240" s="43" t="s">
        <v>430</v>
      </c>
      <c r="H240" s="244" t="s">
        <v>500</v>
      </c>
      <c r="I240" s="309" t="s">
        <v>501</v>
      </c>
      <c r="J240" s="310" t="s">
        <v>502</v>
      </c>
    </row>
    <row r="241" spans="2:10" ht="26.4" outlineLevel="1" x14ac:dyDescent="0.25">
      <c r="B241" s="15"/>
      <c r="F241" s="51" t="s">
        <v>505</v>
      </c>
      <c r="G241" s="43" t="s">
        <v>430</v>
      </c>
      <c r="H241" s="244" t="s">
        <v>500</v>
      </c>
      <c r="I241" s="309" t="s">
        <v>501</v>
      </c>
      <c r="J241" s="310" t="s">
        <v>502</v>
      </c>
    </row>
    <row r="242" spans="2:10" ht="26.4" outlineLevel="1" x14ac:dyDescent="0.25">
      <c r="B242" s="15"/>
      <c r="F242" s="2" t="s">
        <v>506</v>
      </c>
      <c r="G242" s="43" t="s">
        <v>430</v>
      </c>
      <c r="H242" s="244" t="s">
        <v>500</v>
      </c>
      <c r="I242" s="309" t="s">
        <v>501</v>
      </c>
      <c r="J242" s="310" t="s">
        <v>502</v>
      </c>
    </row>
    <row r="243" spans="2:10" ht="26.4" outlineLevel="1" x14ac:dyDescent="0.25">
      <c r="B243" s="15"/>
      <c r="F243" s="87" t="s">
        <v>162</v>
      </c>
      <c r="G243" s="43" t="s">
        <v>430</v>
      </c>
      <c r="H243" s="244" t="s">
        <v>500</v>
      </c>
      <c r="I243" s="309" t="s">
        <v>501</v>
      </c>
      <c r="J243" s="310" t="s">
        <v>502</v>
      </c>
    </row>
    <row r="244" spans="2:10" ht="26.4" outlineLevel="1" x14ac:dyDescent="0.25">
      <c r="B244" s="15"/>
      <c r="F244" s="87" t="s">
        <v>163</v>
      </c>
      <c r="G244" s="43" t="s">
        <v>430</v>
      </c>
      <c r="H244" s="244" t="s">
        <v>500</v>
      </c>
      <c r="I244" s="309" t="s">
        <v>501</v>
      </c>
      <c r="J244" s="310" t="s">
        <v>502</v>
      </c>
    </row>
    <row r="245" spans="2:10" x14ac:dyDescent="0.25">
      <c r="B245" s="15"/>
      <c r="D245" s="1" t="s">
        <v>164</v>
      </c>
      <c r="G245" s="311" t="s">
        <v>400</v>
      </c>
      <c r="H245" s="307" t="s">
        <v>400</v>
      </c>
      <c r="I245" s="309" t="s">
        <v>400</v>
      </c>
      <c r="J245" s="310" t="s">
        <v>400</v>
      </c>
    </row>
    <row r="246" spans="2:10" x14ac:dyDescent="0.25">
      <c r="B246" s="15"/>
      <c r="D246" s="1"/>
      <c r="E246" s="2" t="s">
        <v>165</v>
      </c>
      <c r="G246" s="311" t="s">
        <v>400</v>
      </c>
      <c r="H246" s="307" t="s">
        <v>400</v>
      </c>
      <c r="I246" s="309" t="s">
        <v>400</v>
      </c>
      <c r="J246" s="310" t="s">
        <v>400</v>
      </c>
    </row>
    <row r="247" spans="2:10" ht="52.8" outlineLevel="1" x14ac:dyDescent="0.25">
      <c r="B247" s="15"/>
      <c r="F247" s="2" t="s">
        <v>166</v>
      </c>
      <c r="G247" s="311" t="s">
        <v>507</v>
      </c>
      <c r="H247" s="307" t="s">
        <v>508</v>
      </c>
      <c r="I247" s="309" t="s">
        <v>509</v>
      </c>
      <c r="J247" s="310" t="s">
        <v>502</v>
      </c>
    </row>
    <row r="248" spans="2:10" ht="52.8" outlineLevel="1" x14ac:dyDescent="0.25">
      <c r="B248" s="15"/>
      <c r="F248" s="2" t="s">
        <v>167</v>
      </c>
      <c r="G248" s="43" t="s">
        <v>507</v>
      </c>
      <c r="H248" s="244" t="s">
        <v>508</v>
      </c>
      <c r="I248" s="5" t="s">
        <v>509</v>
      </c>
      <c r="J248" s="310" t="s">
        <v>502</v>
      </c>
    </row>
    <row r="249" spans="2:10" ht="52.8" outlineLevel="1" x14ac:dyDescent="0.25">
      <c r="B249" s="15"/>
      <c r="F249" s="2" t="s">
        <v>168</v>
      </c>
      <c r="G249" s="43" t="s">
        <v>507</v>
      </c>
      <c r="H249" s="244" t="s">
        <v>508</v>
      </c>
      <c r="I249" s="5" t="s">
        <v>509</v>
      </c>
      <c r="J249" s="310" t="s">
        <v>502</v>
      </c>
    </row>
    <row r="250" spans="2:10" ht="52.8" outlineLevel="1" x14ac:dyDescent="0.25">
      <c r="B250" s="15"/>
      <c r="F250" s="2" t="s">
        <v>169</v>
      </c>
      <c r="G250" s="43" t="s">
        <v>507</v>
      </c>
      <c r="H250" s="244" t="s">
        <v>508</v>
      </c>
      <c r="I250" s="5" t="s">
        <v>509</v>
      </c>
      <c r="J250" s="310" t="s">
        <v>502</v>
      </c>
    </row>
    <row r="251" spans="2:10" ht="52.8" outlineLevel="1" x14ac:dyDescent="0.25">
      <c r="B251" s="15"/>
      <c r="F251" s="2" t="s">
        <v>170</v>
      </c>
      <c r="G251" s="43" t="s">
        <v>507</v>
      </c>
      <c r="H251" s="244" t="s">
        <v>508</v>
      </c>
      <c r="I251" s="5" t="s">
        <v>509</v>
      </c>
      <c r="J251" s="310" t="s">
        <v>502</v>
      </c>
    </row>
    <row r="252" spans="2:10" ht="52.8" outlineLevel="1" x14ac:dyDescent="0.25">
      <c r="B252" s="15"/>
      <c r="F252" s="2" t="s">
        <v>510</v>
      </c>
      <c r="G252" s="43" t="s">
        <v>507</v>
      </c>
      <c r="H252" s="244" t="s">
        <v>508</v>
      </c>
      <c r="I252" s="5" t="s">
        <v>509</v>
      </c>
      <c r="J252" s="310" t="s">
        <v>502</v>
      </c>
    </row>
    <row r="253" spans="2:10" x14ac:dyDescent="0.25">
      <c r="B253" s="15"/>
      <c r="E253" s="2" t="s">
        <v>172</v>
      </c>
      <c r="G253" s="311" t="s">
        <v>400</v>
      </c>
      <c r="H253" s="307" t="s">
        <v>400</v>
      </c>
      <c r="I253" s="309" t="s">
        <v>400</v>
      </c>
      <c r="J253" s="310" t="s">
        <v>400</v>
      </c>
    </row>
    <row r="254" spans="2:10" ht="105.6" outlineLevel="1" x14ac:dyDescent="0.25">
      <c r="B254" s="15"/>
      <c r="F254" s="2" t="s">
        <v>173</v>
      </c>
      <c r="G254" s="43" t="s">
        <v>511</v>
      </c>
      <c r="H254" s="244" t="s">
        <v>512</v>
      </c>
      <c r="I254" s="309" t="s">
        <v>513</v>
      </c>
      <c r="J254" s="310" t="s">
        <v>502</v>
      </c>
    </row>
    <row r="255" spans="2:10" ht="105.6" outlineLevel="1" x14ac:dyDescent="0.25">
      <c r="B255" s="15"/>
      <c r="F255" s="2" t="s">
        <v>174</v>
      </c>
      <c r="G255" s="47" t="s">
        <v>511</v>
      </c>
      <c r="H255" s="245" t="s">
        <v>512</v>
      </c>
      <c r="I255" s="309" t="s">
        <v>513</v>
      </c>
      <c r="J255" s="310" t="s">
        <v>502</v>
      </c>
    </row>
    <row r="256" spans="2:10" ht="105.6" outlineLevel="1" x14ac:dyDescent="0.25">
      <c r="B256" s="15"/>
      <c r="F256" s="2" t="s">
        <v>175</v>
      </c>
      <c r="G256" s="47" t="s">
        <v>511</v>
      </c>
      <c r="H256" s="245" t="s">
        <v>512</v>
      </c>
      <c r="I256" s="309" t="s">
        <v>513</v>
      </c>
      <c r="J256" s="310" t="s">
        <v>502</v>
      </c>
    </row>
    <row r="257" spans="2:10" ht="105.6" outlineLevel="1" x14ac:dyDescent="0.25">
      <c r="B257" s="15"/>
      <c r="F257" s="2" t="s">
        <v>176</v>
      </c>
      <c r="G257" s="47" t="s">
        <v>511</v>
      </c>
      <c r="H257" s="245" t="s">
        <v>512</v>
      </c>
      <c r="I257" s="309" t="s">
        <v>513</v>
      </c>
      <c r="J257" s="310" t="s">
        <v>502</v>
      </c>
    </row>
    <row r="258" spans="2:10" ht="105.6" outlineLevel="1" x14ac:dyDescent="0.25">
      <c r="B258" s="15"/>
      <c r="F258" s="2" t="s">
        <v>177</v>
      </c>
      <c r="G258" s="43" t="s">
        <v>511</v>
      </c>
      <c r="H258" s="244" t="s">
        <v>512</v>
      </c>
      <c r="I258" s="309" t="s">
        <v>513</v>
      </c>
      <c r="J258" s="310" t="s">
        <v>502</v>
      </c>
    </row>
    <row r="259" spans="2:10" ht="105.6" outlineLevel="1" x14ac:dyDescent="0.25">
      <c r="B259" s="15"/>
      <c r="F259" s="2" t="s">
        <v>178</v>
      </c>
      <c r="G259" s="43" t="s">
        <v>511</v>
      </c>
      <c r="H259" s="244" t="s">
        <v>512</v>
      </c>
      <c r="I259" s="309" t="s">
        <v>513</v>
      </c>
      <c r="J259" s="310" t="s">
        <v>502</v>
      </c>
    </row>
    <row r="260" spans="2:10" x14ac:dyDescent="0.25">
      <c r="B260" s="15"/>
      <c r="E260" s="2" t="s">
        <v>179</v>
      </c>
      <c r="G260" s="43" t="s">
        <v>400</v>
      </c>
      <c r="H260" s="244" t="s">
        <v>400</v>
      </c>
      <c r="I260" s="5" t="s">
        <v>400</v>
      </c>
      <c r="J260" s="46" t="s">
        <v>400</v>
      </c>
    </row>
    <row r="261" spans="2:10" ht="105.6" outlineLevel="1" x14ac:dyDescent="0.25">
      <c r="B261" s="15"/>
      <c r="F261" s="2" t="s">
        <v>180</v>
      </c>
      <c r="G261" s="43" t="s">
        <v>511</v>
      </c>
      <c r="H261" s="244" t="s">
        <v>512</v>
      </c>
      <c r="I261" s="5" t="s">
        <v>513</v>
      </c>
      <c r="J261" s="310" t="s">
        <v>502</v>
      </c>
    </row>
    <row r="262" spans="2:10" ht="105.6" outlineLevel="1" x14ac:dyDescent="0.25">
      <c r="B262" s="15"/>
      <c r="F262" s="2" t="s">
        <v>181</v>
      </c>
      <c r="G262" s="43" t="s">
        <v>511</v>
      </c>
      <c r="H262" s="244" t="s">
        <v>512</v>
      </c>
      <c r="I262" s="309" t="s">
        <v>513</v>
      </c>
      <c r="J262" s="310" t="s">
        <v>502</v>
      </c>
    </row>
    <row r="263" spans="2:10" ht="105.6" outlineLevel="1" x14ac:dyDescent="0.25">
      <c r="B263" s="15"/>
      <c r="F263" s="2" t="s">
        <v>182</v>
      </c>
      <c r="G263" s="43" t="s">
        <v>511</v>
      </c>
      <c r="H263" s="244" t="s">
        <v>512</v>
      </c>
      <c r="I263" s="309" t="s">
        <v>513</v>
      </c>
      <c r="J263" s="310" t="s">
        <v>502</v>
      </c>
    </row>
    <row r="264" spans="2:10" ht="105.6" outlineLevel="1" x14ac:dyDescent="0.25">
      <c r="B264" s="15"/>
      <c r="F264" s="2" t="s">
        <v>183</v>
      </c>
      <c r="G264" s="43" t="s">
        <v>511</v>
      </c>
      <c r="H264" s="244" t="s">
        <v>512</v>
      </c>
      <c r="I264" s="309" t="s">
        <v>513</v>
      </c>
      <c r="J264" s="310" t="s">
        <v>502</v>
      </c>
    </row>
    <row r="265" spans="2:10" ht="105.6" outlineLevel="1" x14ac:dyDescent="0.25">
      <c r="B265" s="15"/>
      <c r="F265" s="2" t="s">
        <v>184</v>
      </c>
      <c r="G265" s="43" t="s">
        <v>511</v>
      </c>
      <c r="H265" s="244" t="s">
        <v>512</v>
      </c>
      <c r="I265" s="309" t="s">
        <v>513</v>
      </c>
      <c r="J265" s="310" t="s">
        <v>502</v>
      </c>
    </row>
    <row r="266" spans="2:10" ht="105.6" outlineLevel="1" x14ac:dyDescent="0.25">
      <c r="B266" s="15"/>
      <c r="F266" s="2" t="s">
        <v>185</v>
      </c>
      <c r="G266" s="43" t="s">
        <v>511</v>
      </c>
      <c r="H266" s="244" t="s">
        <v>512</v>
      </c>
      <c r="I266" s="309" t="s">
        <v>513</v>
      </c>
      <c r="J266" s="310" t="s">
        <v>502</v>
      </c>
    </row>
    <row r="267" spans="2:10" x14ac:dyDescent="0.25">
      <c r="B267" s="15"/>
      <c r="E267" s="2" t="s">
        <v>186</v>
      </c>
      <c r="G267" s="47" t="s">
        <v>400</v>
      </c>
      <c r="H267" s="245" t="s">
        <v>400</v>
      </c>
      <c r="I267" s="4" t="s">
        <v>400</v>
      </c>
      <c r="J267" s="46" t="s">
        <v>400</v>
      </c>
    </row>
    <row r="268" spans="2:10" ht="105.6" outlineLevel="1" x14ac:dyDescent="0.25">
      <c r="B268" s="15"/>
      <c r="F268" s="2" t="s">
        <v>187</v>
      </c>
      <c r="G268" s="43" t="s">
        <v>511</v>
      </c>
      <c r="H268" s="244" t="s">
        <v>512</v>
      </c>
      <c r="I268" s="5" t="s">
        <v>513</v>
      </c>
      <c r="J268" s="310" t="s">
        <v>502</v>
      </c>
    </row>
    <row r="269" spans="2:10" ht="105.6" outlineLevel="1" x14ac:dyDescent="0.25">
      <c r="B269" s="15"/>
      <c r="F269" s="2" t="s">
        <v>188</v>
      </c>
      <c r="G269" s="43" t="s">
        <v>511</v>
      </c>
      <c r="H269" s="244" t="s">
        <v>512</v>
      </c>
      <c r="I269" s="309" t="s">
        <v>513</v>
      </c>
      <c r="J269" s="310" t="s">
        <v>502</v>
      </c>
    </row>
    <row r="270" spans="2:10" ht="105.6" outlineLevel="1" x14ac:dyDescent="0.25">
      <c r="B270" s="15"/>
      <c r="F270" s="2" t="s">
        <v>189</v>
      </c>
      <c r="G270" s="43" t="s">
        <v>511</v>
      </c>
      <c r="H270" s="244" t="s">
        <v>512</v>
      </c>
      <c r="I270" s="309" t="s">
        <v>513</v>
      </c>
      <c r="J270" s="310" t="s">
        <v>502</v>
      </c>
    </row>
    <row r="271" spans="2:10" ht="105.6" outlineLevel="1" x14ac:dyDescent="0.25">
      <c r="B271" s="15"/>
      <c r="C271" s="1"/>
      <c r="D271" s="1"/>
      <c r="F271" s="2" t="s">
        <v>190</v>
      </c>
      <c r="G271" s="43" t="s">
        <v>511</v>
      </c>
      <c r="H271" s="244" t="s">
        <v>512</v>
      </c>
      <c r="I271" s="309" t="s">
        <v>513</v>
      </c>
      <c r="J271" s="310" t="s">
        <v>502</v>
      </c>
    </row>
    <row r="272" spans="2:10" ht="105.6" outlineLevel="1" x14ac:dyDescent="0.25">
      <c r="B272" s="15"/>
      <c r="F272" s="2" t="s">
        <v>191</v>
      </c>
      <c r="G272" s="43" t="s">
        <v>511</v>
      </c>
      <c r="H272" s="244" t="s">
        <v>512</v>
      </c>
      <c r="I272" s="309" t="s">
        <v>513</v>
      </c>
      <c r="J272" s="310" t="s">
        <v>502</v>
      </c>
    </row>
    <row r="273" spans="2:10" ht="105.6" outlineLevel="1" x14ac:dyDescent="0.25">
      <c r="B273" s="15"/>
      <c r="F273" s="2" t="s">
        <v>178</v>
      </c>
      <c r="G273" s="43" t="s">
        <v>511</v>
      </c>
      <c r="H273" s="244" t="s">
        <v>512</v>
      </c>
      <c r="I273" s="309" t="s">
        <v>513</v>
      </c>
      <c r="J273" s="310" t="s">
        <v>502</v>
      </c>
    </row>
    <row r="274" spans="2:10" x14ac:dyDescent="0.25">
      <c r="B274" s="15"/>
      <c r="E274" s="2" t="s">
        <v>192</v>
      </c>
      <c r="G274" s="43" t="s">
        <v>400</v>
      </c>
      <c r="H274" s="244" t="s">
        <v>400</v>
      </c>
      <c r="I274" s="5" t="s">
        <v>400</v>
      </c>
      <c r="J274" s="46" t="s">
        <v>400</v>
      </c>
    </row>
    <row r="275" spans="2:10" ht="105.6" outlineLevel="1" x14ac:dyDescent="0.25">
      <c r="B275" s="15"/>
      <c r="F275" s="2" t="s">
        <v>193</v>
      </c>
      <c r="G275" s="43" t="s">
        <v>511</v>
      </c>
      <c r="H275" s="244" t="s">
        <v>512</v>
      </c>
      <c r="I275" s="5" t="s">
        <v>513</v>
      </c>
      <c r="J275" s="310" t="s">
        <v>502</v>
      </c>
    </row>
    <row r="276" spans="2:10" ht="105.6" outlineLevel="1" x14ac:dyDescent="0.25">
      <c r="B276" s="15"/>
      <c r="F276" s="2" t="s">
        <v>194</v>
      </c>
      <c r="G276" s="43" t="s">
        <v>511</v>
      </c>
      <c r="H276" s="244" t="s">
        <v>512</v>
      </c>
      <c r="I276" s="309" t="s">
        <v>513</v>
      </c>
      <c r="J276" s="310" t="s">
        <v>502</v>
      </c>
    </row>
    <row r="277" spans="2:10" ht="105.6" outlineLevel="1" x14ac:dyDescent="0.25">
      <c r="B277" s="15"/>
      <c r="F277" s="2" t="s">
        <v>195</v>
      </c>
      <c r="G277" s="43" t="s">
        <v>511</v>
      </c>
      <c r="H277" s="244" t="s">
        <v>512</v>
      </c>
      <c r="I277" s="309" t="s">
        <v>513</v>
      </c>
      <c r="J277" s="310" t="s">
        <v>502</v>
      </c>
    </row>
    <row r="278" spans="2:10" ht="105.6" outlineLevel="1" x14ac:dyDescent="0.25">
      <c r="B278" s="15"/>
      <c r="F278" s="2" t="s">
        <v>196</v>
      </c>
      <c r="G278" s="43" t="s">
        <v>511</v>
      </c>
      <c r="H278" s="244" t="s">
        <v>512</v>
      </c>
      <c r="I278" s="309" t="s">
        <v>513</v>
      </c>
      <c r="J278" s="310" t="s">
        <v>502</v>
      </c>
    </row>
    <row r="279" spans="2:10" ht="105.6" outlineLevel="1" x14ac:dyDescent="0.25">
      <c r="B279" s="15"/>
      <c r="F279" s="2" t="s">
        <v>197</v>
      </c>
      <c r="G279" s="43" t="s">
        <v>511</v>
      </c>
      <c r="H279" s="244" t="s">
        <v>512</v>
      </c>
      <c r="I279" s="309" t="s">
        <v>513</v>
      </c>
      <c r="J279" s="310" t="s">
        <v>502</v>
      </c>
    </row>
    <row r="280" spans="2:10" ht="105.6" outlineLevel="1" x14ac:dyDescent="0.25">
      <c r="B280" s="15"/>
      <c r="F280" s="2" t="s">
        <v>198</v>
      </c>
      <c r="G280" s="43" t="s">
        <v>511</v>
      </c>
      <c r="H280" s="244" t="s">
        <v>512</v>
      </c>
      <c r="I280" s="309" t="s">
        <v>513</v>
      </c>
      <c r="J280" s="310" t="s">
        <v>502</v>
      </c>
    </row>
    <row r="281" spans="2:10" x14ac:dyDescent="0.25">
      <c r="B281" s="15"/>
      <c r="E281" s="2" t="s">
        <v>199</v>
      </c>
      <c r="G281" s="311" t="s">
        <v>400</v>
      </c>
      <c r="H281" s="307" t="s">
        <v>400</v>
      </c>
      <c r="I281" s="309" t="s">
        <v>400</v>
      </c>
      <c r="J281" s="310" t="s">
        <v>400</v>
      </c>
    </row>
    <row r="282" spans="2:10" ht="105.6" outlineLevel="1" x14ac:dyDescent="0.25">
      <c r="B282" s="15"/>
      <c r="F282" s="2" t="s">
        <v>200</v>
      </c>
      <c r="G282" s="43" t="s">
        <v>511</v>
      </c>
      <c r="H282" s="244" t="s">
        <v>512</v>
      </c>
      <c r="I282" s="5" t="s">
        <v>513</v>
      </c>
      <c r="J282" s="310" t="s">
        <v>502</v>
      </c>
    </row>
    <row r="283" spans="2:10" ht="105.6" outlineLevel="1" x14ac:dyDescent="0.25">
      <c r="B283" s="15"/>
      <c r="F283" s="2" t="s">
        <v>201</v>
      </c>
      <c r="G283" s="43" t="s">
        <v>511</v>
      </c>
      <c r="H283" s="244" t="s">
        <v>512</v>
      </c>
      <c r="I283" s="309" t="s">
        <v>513</v>
      </c>
      <c r="J283" s="310" t="s">
        <v>502</v>
      </c>
    </row>
    <row r="284" spans="2:10" ht="105.6" outlineLevel="1" x14ac:dyDescent="0.25">
      <c r="B284" s="15"/>
      <c r="F284" s="2" t="s">
        <v>202</v>
      </c>
      <c r="G284" s="43" t="s">
        <v>511</v>
      </c>
      <c r="H284" s="244" t="s">
        <v>512</v>
      </c>
      <c r="I284" s="309" t="s">
        <v>513</v>
      </c>
      <c r="J284" s="310" t="s">
        <v>502</v>
      </c>
    </row>
    <row r="285" spans="2:10" ht="105.6" outlineLevel="1" x14ac:dyDescent="0.25">
      <c r="B285" s="15"/>
      <c r="F285" s="2" t="s">
        <v>203</v>
      </c>
      <c r="G285" s="43" t="s">
        <v>511</v>
      </c>
      <c r="H285" s="244" t="s">
        <v>512</v>
      </c>
      <c r="I285" s="309" t="s">
        <v>513</v>
      </c>
      <c r="J285" s="310" t="s">
        <v>502</v>
      </c>
    </row>
    <row r="286" spans="2:10" ht="105.6" outlineLevel="1" x14ac:dyDescent="0.25">
      <c r="B286" s="15"/>
      <c r="F286" s="2" t="s">
        <v>204</v>
      </c>
      <c r="G286" s="43" t="s">
        <v>511</v>
      </c>
      <c r="H286" s="244" t="s">
        <v>512</v>
      </c>
      <c r="I286" s="309" t="s">
        <v>513</v>
      </c>
      <c r="J286" s="310" t="s">
        <v>502</v>
      </c>
    </row>
    <row r="287" spans="2:10" ht="105.6" outlineLevel="1" x14ac:dyDescent="0.25">
      <c r="B287" s="15"/>
      <c r="F287" s="2" t="s">
        <v>205</v>
      </c>
      <c r="G287" s="43" t="s">
        <v>511</v>
      </c>
      <c r="H287" s="244" t="s">
        <v>512</v>
      </c>
      <c r="I287" s="309" t="s">
        <v>513</v>
      </c>
      <c r="J287" s="310" t="s">
        <v>502</v>
      </c>
    </row>
    <row r="288" spans="2:10" x14ac:dyDescent="0.25">
      <c r="B288" s="15"/>
      <c r="E288" s="1" t="s">
        <v>206</v>
      </c>
      <c r="G288" s="43" t="s">
        <v>400</v>
      </c>
      <c r="H288" s="244" t="s">
        <v>400</v>
      </c>
      <c r="I288" s="5" t="s">
        <v>400</v>
      </c>
      <c r="J288" s="46" t="s">
        <v>400</v>
      </c>
    </row>
    <row r="289" spans="2:10" ht="105.6" outlineLevel="1" x14ac:dyDescent="0.25">
      <c r="B289" s="15"/>
      <c r="F289" s="2" t="s">
        <v>514</v>
      </c>
      <c r="G289" s="43" t="s">
        <v>511</v>
      </c>
      <c r="H289" s="244" t="s">
        <v>512</v>
      </c>
      <c r="I289" s="5" t="s">
        <v>513</v>
      </c>
      <c r="J289" s="310" t="s">
        <v>502</v>
      </c>
    </row>
    <row r="290" spans="2:10" ht="105.6" outlineLevel="1" x14ac:dyDescent="0.25">
      <c r="B290" s="15"/>
      <c r="F290" s="2" t="s">
        <v>515</v>
      </c>
      <c r="G290" s="43" t="s">
        <v>511</v>
      </c>
      <c r="H290" s="244" t="s">
        <v>512</v>
      </c>
      <c r="I290" s="309" t="s">
        <v>513</v>
      </c>
      <c r="J290" s="310" t="s">
        <v>502</v>
      </c>
    </row>
    <row r="291" spans="2:10" ht="105.6" outlineLevel="1" x14ac:dyDescent="0.25">
      <c r="B291" s="15"/>
      <c r="F291" s="2" t="s">
        <v>516</v>
      </c>
      <c r="G291" s="43" t="s">
        <v>511</v>
      </c>
      <c r="H291" s="244" t="s">
        <v>512</v>
      </c>
      <c r="I291" s="309" t="s">
        <v>513</v>
      </c>
      <c r="J291" s="310" t="s">
        <v>502</v>
      </c>
    </row>
    <row r="292" spans="2:10" ht="105.6" outlineLevel="1" x14ac:dyDescent="0.25">
      <c r="B292" s="15"/>
      <c r="F292" s="2" t="s">
        <v>517</v>
      </c>
      <c r="G292" s="43" t="s">
        <v>511</v>
      </c>
      <c r="H292" s="244" t="s">
        <v>512</v>
      </c>
      <c r="I292" s="309" t="s">
        <v>513</v>
      </c>
      <c r="J292" s="310" t="s">
        <v>502</v>
      </c>
    </row>
    <row r="293" spans="2:10" ht="105.6" outlineLevel="1" x14ac:dyDescent="0.25">
      <c r="B293" s="15"/>
      <c r="F293" s="2" t="s">
        <v>518</v>
      </c>
      <c r="G293" s="43" t="s">
        <v>511</v>
      </c>
      <c r="H293" s="244" t="s">
        <v>512</v>
      </c>
      <c r="I293" s="309" t="s">
        <v>513</v>
      </c>
      <c r="J293" s="310" t="s">
        <v>502</v>
      </c>
    </row>
    <row r="294" spans="2:10" ht="105.6" outlineLevel="1" x14ac:dyDescent="0.25">
      <c r="B294" s="15"/>
      <c r="F294" s="2" t="s">
        <v>519</v>
      </c>
      <c r="G294" s="43" t="s">
        <v>511</v>
      </c>
      <c r="H294" s="244" t="s">
        <v>512</v>
      </c>
      <c r="I294" s="309" t="s">
        <v>513</v>
      </c>
      <c r="J294" s="310" t="s">
        <v>502</v>
      </c>
    </row>
    <row r="295" spans="2:10" x14ac:dyDescent="0.25">
      <c r="B295" s="15"/>
      <c r="D295" s="1" t="s">
        <v>213</v>
      </c>
      <c r="G295" s="47" t="s">
        <v>400</v>
      </c>
      <c r="H295" s="245" t="s">
        <v>400</v>
      </c>
      <c r="I295" s="4" t="s">
        <v>400</v>
      </c>
      <c r="J295" s="46" t="s">
        <v>400</v>
      </c>
    </row>
    <row r="296" spans="2:10" ht="26.4" outlineLevel="1" x14ac:dyDescent="0.25">
      <c r="B296" s="15"/>
      <c r="D296" s="1"/>
      <c r="F296" s="2" t="s">
        <v>214</v>
      </c>
      <c r="G296" s="47" t="s">
        <v>520</v>
      </c>
      <c r="H296" s="245" t="s">
        <v>521</v>
      </c>
      <c r="I296" s="4">
        <v>62</v>
      </c>
      <c r="J296" s="310" t="s">
        <v>502</v>
      </c>
    </row>
    <row r="297" spans="2:10" ht="26.4" outlineLevel="1" x14ac:dyDescent="0.25">
      <c r="B297" s="15"/>
      <c r="D297" s="1"/>
      <c r="F297" s="2" t="s">
        <v>215</v>
      </c>
      <c r="G297" s="47" t="s">
        <v>522</v>
      </c>
      <c r="H297" s="245" t="s">
        <v>523</v>
      </c>
      <c r="I297" s="4">
        <v>62</v>
      </c>
      <c r="J297" s="310" t="s">
        <v>502</v>
      </c>
    </row>
    <row r="298" spans="2:10" x14ac:dyDescent="0.25">
      <c r="B298" s="15"/>
      <c r="D298" s="1" t="s">
        <v>216</v>
      </c>
      <c r="G298" s="311" t="s">
        <v>400</v>
      </c>
      <c r="H298" s="307" t="s">
        <v>400</v>
      </c>
      <c r="I298" s="309" t="s">
        <v>400</v>
      </c>
      <c r="J298" s="310" t="s">
        <v>400</v>
      </c>
    </row>
    <row r="299" spans="2:10" x14ac:dyDescent="0.25">
      <c r="B299" s="15"/>
      <c r="D299" s="1"/>
      <c r="E299" s="2" t="s">
        <v>524</v>
      </c>
      <c r="G299" s="43" t="s">
        <v>400</v>
      </c>
      <c r="H299" s="244" t="s">
        <v>400</v>
      </c>
      <c r="I299" s="5" t="s">
        <v>400</v>
      </c>
      <c r="J299" s="46" t="s">
        <v>400</v>
      </c>
    </row>
    <row r="300" spans="2:10" ht="26.4" outlineLevel="1" x14ac:dyDescent="0.25">
      <c r="B300" s="15"/>
      <c r="F300" s="2" t="s">
        <v>218</v>
      </c>
      <c r="G300" s="311" t="s">
        <v>430</v>
      </c>
      <c r="H300" s="307" t="s">
        <v>500</v>
      </c>
      <c r="I300" s="309" t="s">
        <v>501</v>
      </c>
      <c r="J300" s="310" t="s">
        <v>502</v>
      </c>
    </row>
    <row r="301" spans="2:10" ht="26.4" outlineLevel="1" x14ac:dyDescent="0.25">
      <c r="B301" s="15"/>
      <c r="F301" s="2" t="s">
        <v>219</v>
      </c>
      <c r="G301" s="311" t="s">
        <v>430</v>
      </c>
      <c r="H301" s="307" t="s">
        <v>500</v>
      </c>
      <c r="I301" s="309" t="s">
        <v>501</v>
      </c>
      <c r="J301" s="310" t="s">
        <v>502</v>
      </c>
    </row>
    <row r="302" spans="2:10" ht="26.4" outlineLevel="1" x14ac:dyDescent="0.25">
      <c r="B302" s="15"/>
      <c r="F302" s="2" t="s">
        <v>220</v>
      </c>
      <c r="G302" s="311" t="s">
        <v>430</v>
      </c>
      <c r="H302" s="307" t="s">
        <v>500</v>
      </c>
      <c r="I302" s="309" t="s">
        <v>501</v>
      </c>
      <c r="J302" s="310" t="s">
        <v>502</v>
      </c>
    </row>
    <row r="303" spans="2:10" x14ac:dyDescent="0.25">
      <c r="B303" s="15"/>
      <c r="D303" s="1"/>
      <c r="E303" s="2" t="s">
        <v>525</v>
      </c>
      <c r="G303" s="311" t="s">
        <v>400</v>
      </c>
      <c r="H303" s="307" t="s">
        <v>400</v>
      </c>
      <c r="I303" s="309" t="s">
        <v>400</v>
      </c>
      <c r="J303" s="310" t="s">
        <v>400</v>
      </c>
    </row>
    <row r="304" spans="2:10" ht="26.4" outlineLevel="1" x14ac:dyDescent="0.25">
      <c r="B304" s="15"/>
      <c r="F304" s="2" t="s">
        <v>222</v>
      </c>
      <c r="G304" s="311" t="s">
        <v>430</v>
      </c>
      <c r="H304" s="307" t="s">
        <v>500</v>
      </c>
      <c r="I304" s="309" t="s">
        <v>501</v>
      </c>
      <c r="J304" s="310" t="s">
        <v>502</v>
      </c>
    </row>
    <row r="305" spans="2:10" ht="26.4" outlineLevel="1" x14ac:dyDescent="0.25">
      <c r="B305" s="15"/>
      <c r="F305" s="2" t="s">
        <v>223</v>
      </c>
      <c r="G305" s="311" t="s">
        <v>430</v>
      </c>
      <c r="H305" s="307" t="s">
        <v>500</v>
      </c>
      <c r="I305" s="309" t="s">
        <v>501</v>
      </c>
      <c r="J305" s="310" t="s">
        <v>502</v>
      </c>
    </row>
    <row r="306" spans="2:10" ht="26.4" outlineLevel="1" x14ac:dyDescent="0.25">
      <c r="B306" s="15"/>
      <c r="F306" s="2" t="s">
        <v>224</v>
      </c>
      <c r="G306" s="311" t="s">
        <v>430</v>
      </c>
      <c r="H306" s="307" t="s">
        <v>500</v>
      </c>
      <c r="I306" s="309" t="s">
        <v>501</v>
      </c>
      <c r="J306" s="310" t="s">
        <v>502</v>
      </c>
    </row>
    <row r="307" spans="2:10" ht="26.4" outlineLevel="1" x14ac:dyDescent="0.25">
      <c r="B307" s="15"/>
      <c r="F307" s="2" t="s">
        <v>225</v>
      </c>
      <c r="G307" s="311" t="s">
        <v>430</v>
      </c>
      <c r="H307" s="307" t="s">
        <v>500</v>
      </c>
      <c r="I307" s="309" t="s">
        <v>501</v>
      </c>
      <c r="J307" s="310" t="s">
        <v>502</v>
      </c>
    </row>
    <row r="308" spans="2:10" outlineLevel="1" x14ac:dyDescent="0.25">
      <c r="B308" s="15"/>
      <c r="E308" s="2" t="s">
        <v>226</v>
      </c>
      <c r="G308" s="311"/>
      <c r="H308" s="307" t="s">
        <v>400</v>
      </c>
      <c r="I308" s="309" t="s">
        <v>400</v>
      </c>
      <c r="J308" s="310" t="s">
        <v>400</v>
      </c>
    </row>
    <row r="309" spans="2:10" ht="26.4" outlineLevel="1" x14ac:dyDescent="0.25">
      <c r="B309" s="15"/>
      <c r="F309" s="2" t="s">
        <v>227</v>
      </c>
      <c r="G309" s="47" t="s">
        <v>520</v>
      </c>
      <c r="H309" s="244" t="s">
        <v>526</v>
      </c>
      <c r="I309" s="309" t="s">
        <v>501</v>
      </c>
      <c r="J309" s="310" t="s">
        <v>502</v>
      </c>
    </row>
    <row r="310" spans="2:10" outlineLevel="1" x14ac:dyDescent="0.25">
      <c r="B310" s="15"/>
      <c r="E310" s="2" t="s">
        <v>228</v>
      </c>
      <c r="G310" s="311"/>
      <c r="H310" s="307" t="s">
        <v>400</v>
      </c>
      <c r="I310" s="309" t="s">
        <v>400</v>
      </c>
      <c r="J310" s="310" t="s">
        <v>400</v>
      </c>
    </row>
    <row r="311" spans="2:10" ht="26.4" outlineLevel="1" x14ac:dyDescent="0.25">
      <c r="B311" s="15"/>
      <c r="F311" s="2" t="s">
        <v>229</v>
      </c>
      <c r="G311" s="47" t="s">
        <v>520</v>
      </c>
      <c r="H311" s="244" t="s">
        <v>500</v>
      </c>
      <c r="I311" s="309" t="s">
        <v>501</v>
      </c>
      <c r="J311" s="310" t="s">
        <v>502</v>
      </c>
    </row>
    <row r="312" spans="2:10" ht="26.4" outlineLevel="1" x14ac:dyDescent="0.25">
      <c r="B312" s="15"/>
      <c r="F312" s="2" t="s">
        <v>230</v>
      </c>
      <c r="G312" s="47" t="s">
        <v>520</v>
      </c>
      <c r="H312" s="244" t="s">
        <v>500</v>
      </c>
      <c r="I312" s="309" t="s">
        <v>501</v>
      </c>
      <c r="J312" s="310" t="s">
        <v>502</v>
      </c>
    </row>
    <row r="313" spans="2:10" ht="26.4" outlineLevel="1" x14ac:dyDescent="0.25">
      <c r="B313" s="15"/>
      <c r="F313" s="2" t="s">
        <v>231</v>
      </c>
      <c r="G313" s="47" t="s">
        <v>520</v>
      </c>
      <c r="H313" s="244" t="s">
        <v>526</v>
      </c>
      <c r="I313" s="309" t="s">
        <v>501</v>
      </c>
      <c r="J313" s="310" t="s">
        <v>502</v>
      </c>
    </row>
    <row r="314" spans="2:10" x14ac:dyDescent="0.25">
      <c r="B314" s="15"/>
      <c r="E314" s="2" t="s">
        <v>232</v>
      </c>
      <c r="G314" s="43"/>
      <c r="H314" s="244" t="s">
        <v>400</v>
      </c>
      <c r="I314" s="5" t="s">
        <v>400</v>
      </c>
      <c r="J314" s="46" t="s">
        <v>400</v>
      </c>
    </row>
    <row r="315" spans="2:10" ht="26.4" outlineLevel="1" x14ac:dyDescent="0.25">
      <c r="B315" s="15"/>
      <c r="F315" s="2" t="s">
        <v>233</v>
      </c>
      <c r="G315" s="47" t="s">
        <v>520</v>
      </c>
      <c r="H315" s="244" t="s">
        <v>500</v>
      </c>
      <c r="I315" s="309" t="s">
        <v>501</v>
      </c>
      <c r="J315" s="310" t="s">
        <v>502</v>
      </c>
    </row>
    <row r="316" spans="2:10" ht="26.4" outlineLevel="1" x14ac:dyDescent="0.25">
      <c r="B316" s="15"/>
      <c r="F316" s="2" t="s">
        <v>234</v>
      </c>
      <c r="G316" s="43" t="s">
        <v>520</v>
      </c>
      <c r="H316" s="244" t="s">
        <v>500</v>
      </c>
      <c r="I316" s="309" t="s">
        <v>501</v>
      </c>
      <c r="J316" s="310" t="s">
        <v>502</v>
      </c>
    </row>
    <row r="317" spans="2:10" ht="26.4" outlineLevel="1" x14ac:dyDescent="0.25">
      <c r="B317" s="15"/>
      <c r="F317" s="2" t="s">
        <v>235</v>
      </c>
      <c r="G317" s="43" t="s">
        <v>520</v>
      </c>
      <c r="H317" s="244" t="s">
        <v>526</v>
      </c>
      <c r="I317" s="309" t="s">
        <v>501</v>
      </c>
      <c r="J317" s="310" t="s">
        <v>502</v>
      </c>
    </row>
    <row r="318" spans="2:10" x14ac:dyDescent="0.25">
      <c r="B318" s="15"/>
      <c r="D318" s="1" t="s">
        <v>236</v>
      </c>
      <c r="G318" s="311" t="s">
        <v>400</v>
      </c>
      <c r="H318" s="307" t="s">
        <v>400</v>
      </c>
      <c r="I318" s="309" t="s">
        <v>400</v>
      </c>
      <c r="J318" s="310" t="s">
        <v>400</v>
      </c>
    </row>
    <row r="319" spans="2:10" x14ac:dyDescent="0.25">
      <c r="B319" s="15"/>
      <c r="C319" s="1"/>
      <c r="D319" s="1"/>
      <c r="E319" s="2" t="s">
        <v>237</v>
      </c>
      <c r="G319" s="43" t="s">
        <v>400</v>
      </c>
      <c r="H319" s="244" t="s">
        <v>400</v>
      </c>
      <c r="I319" s="5" t="s">
        <v>400</v>
      </c>
      <c r="J319" s="46" t="s">
        <v>400</v>
      </c>
    </row>
    <row r="320" spans="2:10" ht="52.8" outlineLevel="1" x14ac:dyDescent="0.25">
      <c r="B320" s="15"/>
      <c r="C320" s="1"/>
      <c r="D320" s="1"/>
      <c r="F320" s="2" t="s">
        <v>238</v>
      </c>
      <c r="G320" s="43" t="s">
        <v>527</v>
      </c>
      <c r="H320" s="244" t="s">
        <v>528</v>
      </c>
      <c r="I320" s="5">
        <v>45</v>
      </c>
      <c r="J320" s="46">
        <v>3.5</v>
      </c>
    </row>
    <row r="321" spans="2:10" ht="39.6" outlineLevel="1" x14ac:dyDescent="0.25">
      <c r="B321" s="15"/>
      <c r="C321" s="1"/>
      <c r="D321" s="1"/>
      <c r="F321" s="2" t="s">
        <v>239</v>
      </c>
      <c r="G321" s="43" t="s">
        <v>529</v>
      </c>
      <c r="H321" s="244" t="s">
        <v>528</v>
      </c>
      <c r="I321" s="5">
        <v>45</v>
      </c>
      <c r="J321" s="46">
        <v>3.5</v>
      </c>
    </row>
    <row r="322" spans="2:10" ht="39.6" outlineLevel="1" x14ac:dyDescent="0.25">
      <c r="B322" s="15"/>
      <c r="C322" s="1"/>
      <c r="D322" s="1"/>
      <c r="F322" s="2" t="s">
        <v>240</v>
      </c>
      <c r="G322" s="43" t="s">
        <v>529</v>
      </c>
      <c r="H322" s="244" t="s">
        <v>528</v>
      </c>
      <c r="I322" s="5">
        <v>45</v>
      </c>
      <c r="J322" s="46">
        <v>3.5</v>
      </c>
    </row>
    <row r="323" spans="2:10" x14ac:dyDescent="0.25">
      <c r="B323" s="15"/>
      <c r="C323" s="1"/>
      <c r="D323" s="1"/>
      <c r="E323" s="2" t="s">
        <v>241</v>
      </c>
      <c r="G323" s="43" t="s">
        <v>400</v>
      </c>
      <c r="H323" s="244" t="s">
        <v>400</v>
      </c>
      <c r="I323" s="5" t="s">
        <v>400</v>
      </c>
      <c r="J323" s="46" t="s">
        <v>400</v>
      </c>
    </row>
    <row r="324" spans="2:10" ht="66" outlineLevel="1" x14ac:dyDescent="0.25">
      <c r="B324" s="15"/>
      <c r="D324" s="1"/>
      <c r="F324" s="2" t="s">
        <v>242</v>
      </c>
      <c r="G324" s="311" t="s">
        <v>530</v>
      </c>
      <c r="H324" s="307" t="s">
        <v>531</v>
      </c>
      <c r="I324" s="309">
        <v>42</v>
      </c>
      <c r="J324" s="310" t="s">
        <v>532</v>
      </c>
    </row>
    <row r="325" spans="2:10" ht="26.4" outlineLevel="1" x14ac:dyDescent="0.25">
      <c r="B325" s="15"/>
      <c r="D325" s="1"/>
      <c r="F325" s="2" t="s">
        <v>243</v>
      </c>
      <c r="G325" s="311" t="s">
        <v>520</v>
      </c>
      <c r="H325" s="307" t="s">
        <v>521</v>
      </c>
      <c r="I325" s="309">
        <v>41</v>
      </c>
      <c r="J325" s="310">
        <v>3.5</v>
      </c>
    </row>
    <row r="326" spans="2:10" x14ac:dyDescent="0.25">
      <c r="B326" s="15"/>
      <c r="C326" s="1" t="s">
        <v>244</v>
      </c>
      <c r="G326" s="43" t="s">
        <v>400</v>
      </c>
      <c r="H326" s="244" t="s">
        <v>400</v>
      </c>
      <c r="I326" s="5" t="s">
        <v>400</v>
      </c>
      <c r="J326" s="46" t="s">
        <v>400</v>
      </c>
    </row>
    <row r="327" spans="2:10" x14ac:dyDescent="0.25">
      <c r="B327" s="15"/>
      <c r="C327" s="1"/>
      <c r="D327" s="1" t="s">
        <v>245</v>
      </c>
      <c r="G327" s="43" t="s">
        <v>400</v>
      </c>
      <c r="H327" s="244" t="s">
        <v>400</v>
      </c>
      <c r="I327" s="5" t="s">
        <v>400</v>
      </c>
      <c r="J327" s="46" t="s">
        <v>400</v>
      </c>
    </row>
    <row r="328" spans="2:10" ht="26.4" outlineLevel="1" x14ac:dyDescent="0.25">
      <c r="B328" s="15"/>
      <c r="D328" s="1"/>
      <c r="F328" s="2" t="s">
        <v>246</v>
      </c>
      <c r="G328" s="43" t="s">
        <v>533</v>
      </c>
      <c r="H328" s="247" t="s">
        <v>521</v>
      </c>
      <c r="I328" s="5">
        <v>45</v>
      </c>
      <c r="J328" s="310">
        <v>3.6</v>
      </c>
    </row>
    <row r="329" spans="2:10" ht="26.4" outlineLevel="1" x14ac:dyDescent="0.25">
      <c r="B329" s="15"/>
      <c r="F329" s="2" t="s">
        <v>247</v>
      </c>
      <c r="G329" s="246" t="s">
        <v>520</v>
      </c>
      <c r="H329" s="247" t="s">
        <v>521</v>
      </c>
      <c r="I329" s="248">
        <v>41</v>
      </c>
      <c r="J329" s="46">
        <v>3.6</v>
      </c>
    </row>
    <row r="330" spans="2:10" ht="26.4" outlineLevel="1" x14ac:dyDescent="0.25">
      <c r="B330" s="15"/>
      <c r="F330" s="2" t="s">
        <v>248</v>
      </c>
      <c r="G330" s="43" t="s">
        <v>520</v>
      </c>
      <c r="H330" s="244" t="s">
        <v>521</v>
      </c>
      <c r="I330" s="5">
        <v>41</v>
      </c>
      <c r="J330" s="46">
        <v>3.6</v>
      </c>
    </row>
    <row r="331" spans="2:10" ht="66" outlineLevel="1" x14ac:dyDescent="0.25">
      <c r="B331" s="15"/>
      <c r="F331" s="2" t="s">
        <v>249</v>
      </c>
      <c r="G331" s="43" t="s">
        <v>534</v>
      </c>
      <c r="H331" s="244" t="s">
        <v>535</v>
      </c>
      <c r="I331" s="5">
        <v>41</v>
      </c>
      <c r="J331" s="46">
        <v>3.6</v>
      </c>
    </row>
    <row r="332" spans="2:10" ht="26.4" outlineLevel="1" x14ac:dyDescent="0.25">
      <c r="B332" s="15"/>
      <c r="F332" s="2" t="s">
        <v>250</v>
      </c>
      <c r="G332" s="43" t="s">
        <v>520</v>
      </c>
      <c r="H332" s="244" t="s">
        <v>521</v>
      </c>
      <c r="I332" s="5">
        <v>41</v>
      </c>
      <c r="J332" s="46">
        <v>3.6</v>
      </c>
    </row>
    <row r="333" spans="2:10" ht="26.4" outlineLevel="1" x14ac:dyDescent="0.25">
      <c r="B333" s="15"/>
      <c r="F333" s="2" t="s">
        <v>251</v>
      </c>
      <c r="G333" s="43" t="s">
        <v>520</v>
      </c>
      <c r="H333" s="244" t="s">
        <v>521</v>
      </c>
      <c r="I333" s="5">
        <v>41</v>
      </c>
      <c r="J333" s="46">
        <v>3.6</v>
      </c>
    </row>
    <row r="334" spans="2:10" x14ac:dyDescent="0.25">
      <c r="B334" s="15"/>
      <c r="D334" s="1" t="s">
        <v>252</v>
      </c>
      <c r="G334" s="43" t="s">
        <v>400</v>
      </c>
      <c r="H334" s="244" t="s">
        <v>400</v>
      </c>
      <c r="I334" s="5" t="s">
        <v>400</v>
      </c>
      <c r="J334" s="46" t="s">
        <v>400</v>
      </c>
    </row>
    <row r="335" spans="2:10" ht="26.4" outlineLevel="1" x14ac:dyDescent="0.25">
      <c r="B335" s="15"/>
      <c r="E335" s="1"/>
      <c r="F335" s="2" t="s">
        <v>253</v>
      </c>
      <c r="G335" s="43" t="s">
        <v>520</v>
      </c>
      <c r="H335" s="244" t="s">
        <v>521</v>
      </c>
      <c r="I335" s="5">
        <v>41</v>
      </c>
      <c r="J335" s="46">
        <v>3.6</v>
      </c>
    </row>
    <row r="336" spans="2:10" ht="26.4" outlineLevel="1" x14ac:dyDescent="0.25">
      <c r="B336" s="15"/>
      <c r="F336" s="2" t="s">
        <v>254</v>
      </c>
      <c r="G336" s="43" t="s">
        <v>520</v>
      </c>
      <c r="H336" s="244" t="s">
        <v>521</v>
      </c>
      <c r="I336" s="5">
        <v>41</v>
      </c>
      <c r="J336" s="46">
        <v>3.6</v>
      </c>
    </row>
    <row r="337" spans="2:18" ht="26.4" outlineLevel="1" x14ac:dyDescent="0.25">
      <c r="B337" s="15"/>
      <c r="F337" s="2" t="s">
        <v>255</v>
      </c>
      <c r="G337" s="43" t="s">
        <v>520</v>
      </c>
      <c r="H337" s="244" t="s">
        <v>521</v>
      </c>
      <c r="I337" s="5">
        <v>41</v>
      </c>
      <c r="J337" s="46">
        <v>3.6</v>
      </c>
    </row>
    <row r="338" spans="2:18" ht="26.4" outlineLevel="1" x14ac:dyDescent="0.25">
      <c r="B338" s="15"/>
      <c r="F338" s="2" t="s">
        <v>256</v>
      </c>
      <c r="G338" s="43" t="s">
        <v>520</v>
      </c>
      <c r="H338" s="244" t="s">
        <v>521</v>
      </c>
      <c r="I338" s="5">
        <v>41</v>
      </c>
      <c r="J338" s="46">
        <v>3.6</v>
      </c>
    </row>
    <row r="339" spans="2:18" ht="26.4" outlineLevel="1" x14ac:dyDescent="0.25">
      <c r="B339" s="15"/>
      <c r="F339" s="2" t="s">
        <v>257</v>
      </c>
      <c r="G339" s="43" t="s">
        <v>520</v>
      </c>
      <c r="H339" s="244" t="s">
        <v>521</v>
      </c>
      <c r="I339" s="5">
        <v>41</v>
      </c>
      <c r="J339" s="46">
        <v>3.6</v>
      </c>
    </row>
    <row r="340" spans="2:18" x14ac:dyDescent="0.25">
      <c r="B340" s="15"/>
      <c r="C340" s="1" t="s">
        <v>258</v>
      </c>
      <c r="G340" s="311" t="s">
        <v>400</v>
      </c>
      <c r="H340" s="307" t="s">
        <v>400</v>
      </c>
      <c r="I340" s="309" t="s">
        <v>400</v>
      </c>
      <c r="J340" s="310" t="s">
        <v>400</v>
      </c>
    </row>
    <row r="341" spans="2:18" x14ac:dyDescent="0.25">
      <c r="B341" s="15"/>
      <c r="C341" s="1"/>
      <c r="D341" s="141" t="s">
        <v>20</v>
      </c>
      <c r="G341" s="311" t="s">
        <v>400</v>
      </c>
      <c r="H341" s="307" t="s">
        <v>400</v>
      </c>
      <c r="I341" s="309" t="s">
        <v>400</v>
      </c>
      <c r="J341" s="310" t="s">
        <v>400</v>
      </c>
      <c r="K341" s="314"/>
      <c r="L341" s="315"/>
      <c r="M341" s="315"/>
      <c r="N341" s="315"/>
      <c r="O341" s="315"/>
      <c r="P341" s="315"/>
      <c r="Q341" s="315"/>
      <c r="R341" s="315"/>
    </row>
    <row r="342" spans="2:18" x14ac:dyDescent="0.25">
      <c r="B342" s="15"/>
      <c r="C342" s="1"/>
      <c r="D342" s="1"/>
      <c r="E342" s="2" t="s">
        <v>21</v>
      </c>
      <c r="G342" s="311" t="s">
        <v>400</v>
      </c>
      <c r="H342" s="307" t="s">
        <v>400</v>
      </c>
      <c r="I342" s="309" t="s">
        <v>400</v>
      </c>
      <c r="J342" s="310" t="s">
        <v>400</v>
      </c>
      <c r="K342" s="314"/>
      <c r="L342" s="315"/>
      <c r="M342" s="315"/>
      <c r="N342" s="315"/>
      <c r="O342" s="315"/>
      <c r="P342" s="315"/>
      <c r="Q342" s="315"/>
      <c r="R342" s="315"/>
    </row>
    <row r="343" spans="2:18" ht="79.2" outlineLevel="1" x14ac:dyDescent="0.25">
      <c r="B343" s="15"/>
      <c r="C343" s="1"/>
      <c r="D343" s="1"/>
      <c r="F343" s="2" t="s">
        <v>22</v>
      </c>
      <c r="G343" s="311" t="s">
        <v>536</v>
      </c>
      <c r="H343" s="307" t="s">
        <v>537</v>
      </c>
      <c r="I343" s="309" t="s">
        <v>538</v>
      </c>
      <c r="J343" s="310">
        <v>3.7</v>
      </c>
      <c r="K343" s="314"/>
      <c r="L343" s="315"/>
      <c r="M343" s="315"/>
      <c r="N343" s="315"/>
      <c r="O343" s="315"/>
      <c r="P343" s="315"/>
      <c r="Q343" s="315"/>
      <c r="R343" s="315"/>
    </row>
    <row r="344" spans="2:18" ht="79.2" outlineLevel="1" x14ac:dyDescent="0.25">
      <c r="B344" s="15"/>
      <c r="C344" s="1"/>
      <c r="D344" s="1"/>
      <c r="F344" s="2" t="s">
        <v>23</v>
      </c>
      <c r="G344" s="311" t="s">
        <v>536</v>
      </c>
      <c r="H344" s="307" t="s">
        <v>537</v>
      </c>
      <c r="I344" s="309" t="s">
        <v>538</v>
      </c>
      <c r="J344" s="310">
        <v>3.7</v>
      </c>
      <c r="K344" s="314"/>
      <c r="L344" s="315"/>
      <c r="M344" s="315"/>
      <c r="N344" s="315"/>
      <c r="O344" s="315"/>
      <c r="P344" s="315"/>
      <c r="Q344" s="315"/>
      <c r="R344" s="315"/>
    </row>
    <row r="345" spans="2:18" ht="79.2" outlineLevel="1" x14ac:dyDescent="0.25">
      <c r="B345" s="15"/>
      <c r="C345" s="1"/>
      <c r="D345" s="1"/>
      <c r="F345" s="2" t="s">
        <v>24</v>
      </c>
      <c r="G345" s="311" t="s">
        <v>536</v>
      </c>
      <c r="H345" s="307" t="s">
        <v>537</v>
      </c>
      <c r="I345" s="309" t="s">
        <v>538</v>
      </c>
      <c r="J345" s="310">
        <v>3.7</v>
      </c>
      <c r="K345" s="314"/>
      <c r="L345" s="315"/>
      <c r="M345" s="315"/>
      <c r="N345" s="315"/>
      <c r="O345" s="315"/>
      <c r="P345" s="315"/>
      <c r="Q345" s="315"/>
      <c r="R345" s="315"/>
    </row>
    <row r="346" spans="2:18" ht="79.2" outlineLevel="1" x14ac:dyDescent="0.25">
      <c r="B346" s="15"/>
      <c r="C346" s="1"/>
      <c r="D346" s="1"/>
      <c r="F346" s="2" t="s">
        <v>25</v>
      </c>
      <c r="G346" s="311" t="s">
        <v>536</v>
      </c>
      <c r="H346" s="307" t="s">
        <v>537</v>
      </c>
      <c r="I346" s="309" t="s">
        <v>538</v>
      </c>
      <c r="J346" s="310">
        <v>3.7</v>
      </c>
      <c r="K346" s="314"/>
      <c r="L346" s="315"/>
      <c r="M346" s="315"/>
      <c r="N346" s="315"/>
      <c r="O346" s="315"/>
      <c r="P346" s="315"/>
      <c r="Q346" s="315"/>
      <c r="R346" s="315"/>
    </row>
    <row r="347" spans="2:18" x14ac:dyDescent="0.25">
      <c r="B347" s="15"/>
      <c r="C347" s="1"/>
      <c r="D347" s="1"/>
      <c r="E347" s="2" t="s">
        <v>26</v>
      </c>
      <c r="G347" s="311" t="s">
        <v>400</v>
      </c>
      <c r="H347" s="307" t="s">
        <v>400</v>
      </c>
      <c r="I347" s="309" t="s">
        <v>400</v>
      </c>
      <c r="J347" s="310" t="s">
        <v>400</v>
      </c>
      <c r="K347" s="314"/>
      <c r="L347" s="315"/>
      <c r="M347" s="315"/>
      <c r="N347" s="315"/>
      <c r="O347" s="315"/>
      <c r="P347" s="315"/>
      <c r="Q347" s="315"/>
      <c r="R347" s="315"/>
    </row>
    <row r="348" spans="2:18" ht="79.2" outlineLevel="1" x14ac:dyDescent="0.25">
      <c r="B348" s="15"/>
      <c r="C348" s="1"/>
      <c r="D348" s="1"/>
      <c r="F348" s="2" t="s">
        <v>27</v>
      </c>
      <c r="G348" s="311" t="s">
        <v>536</v>
      </c>
      <c r="H348" s="307" t="s">
        <v>537</v>
      </c>
      <c r="I348" s="309" t="s">
        <v>538</v>
      </c>
      <c r="J348" s="310">
        <v>3.7</v>
      </c>
      <c r="K348" s="314"/>
      <c r="L348" s="315"/>
      <c r="M348" s="315"/>
      <c r="N348" s="315"/>
      <c r="O348" s="315"/>
      <c r="P348" s="315"/>
      <c r="Q348" s="315"/>
      <c r="R348" s="315"/>
    </row>
    <row r="349" spans="2:18" ht="79.2" outlineLevel="1" x14ac:dyDescent="0.25">
      <c r="B349" s="15"/>
      <c r="C349" s="1"/>
      <c r="D349" s="1"/>
      <c r="F349" s="2" t="s">
        <v>28</v>
      </c>
      <c r="G349" s="311" t="s">
        <v>536</v>
      </c>
      <c r="H349" s="307" t="s">
        <v>537</v>
      </c>
      <c r="I349" s="309" t="s">
        <v>538</v>
      </c>
      <c r="J349" s="310">
        <v>3.7</v>
      </c>
      <c r="K349" s="314"/>
      <c r="L349" s="315"/>
      <c r="M349" s="315"/>
      <c r="N349" s="315"/>
      <c r="O349" s="315"/>
      <c r="P349" s="315"/>
      <c r="Q349" s="315"/>
      <c r="R349" s="315"/>
    </row>
    <row r="350" spans="2:18" ht="79.2" outlineLevel="1" x14ac:dyDescent="0.25">
      <c r="B350" s="15"/>
      <c r="C350" s="1"/>
      <c r="D350" s="1"/>
      <c r="F350" s="2" t="s">
        <v>29</v>
      </c>
      <c r="G350" s="311" t="s">
        <v>536</v>
      </c>
      <c r="H350" s="307" t="s">
        <v>537</v>
      </c>
      <c r="I350" s="309" t="s">
        <v>538</v>
      </c>
      <c r="J350" s="310">
        <v>3.7</v>
      </c>
      <c r="K350" s="314"/>
      <c r="L350" s="315"/>
      <c r="M350" s="315"/>
      <c r="N350" s="315"/>
      <c r="O350" s="315"/>
      <c r="P350" s="315"/>
      <c r="Q350" s="315"/>
      <c r="R350" s="315"/>
    </row>
    <row r="351" spans="2:18" ht="79.2" outlineLevel="1" x14ac:dyDescent="0.25">
      <c r="B351" s="15"/>
      <c r="C351" s="1"/>
      <c r="D351" s="1"/>
      <c r="F351" s="2" t="s">
        <v>30</v>
      </c>
      <c r="G351" s="311" t="s">
        <v>536</v>
      </c>
      <c r="H351" s="307" t="s">
        <v>537</v>
      </c>
      <c r="I351" s="309" t="s">
        <v>538</v>
      </c>
      <c r="J351" s="310">
        <v>3.7</v>
      </c>
      <c r="K351" s="314"/>
      <c r="L351" s="315"/>
      <c r="M351" s="315"/>
      <c r="N351" s="315"/>
      <c r="O351" s="315"/>
      <c r="P351" s="315"/>
      <c r="Q351" s="315"/>
      <c r="R351" s="315"/>
    </row>
    <row r="352" spans="2:18" x14ac:dyDescent="0.25">
      <c r="B352" s="15"/>
      <c r="C352" s="1"/>
      <c r="D352" s="1"/>
      <c r="E352" s="2" t="s">
        <v>440</v>
      </c>
      <c r="G352" s="311" t="s">
        <v>400</v>
      </c>
      <c r="H352" s="307" t="s">
        <v>400</v>
      </c>
      <c r="I352" s="309" t="s">
        <v>400</v>
      </c>
      <c r="J352" s="310" t="s">
        <v>400</v>
      </c>
      <c r="K352" s="314"/>
      <c r="L352" s="315"/>
      <c r="M352" s="315"/>
      <c r="N352" s="315"/>
      <c r="O352" s="315"/>
      <c r="P352" s="315"/>
      <c r="Q352" s="315"/>
      <c r="R352" s="315"/>
    </row>
    <row r="353" spans="2:18" ht="79.2" outlineLevel="1" x14ac:dyDescent="0.25">
      <c r="B353" s="15"/>
      <c r="C353" s="1"/>
      <c r="D353" s="1"/>
      <c r="F353" s="2" t="s">
        <v>441</v>
      </c>
      <c r="G353" s="311" t="s">
        <v>536</v>
      </c>
      <c r="H353" s="307" t="s">
        <v>537</v>
      </c>
      <c r="I353" s="309" t="s">
        <v>538</v>
      </c>
      <c r="J353" s="310">
        <v>3.7</v>
      </c>
      <c r="K353" s="314"/>
      <c r="L353" s="315"/>
      <c r="M353" s="315"/>
      <c r="N353" s="315"/>
      <c r="O353" s="315"/>
      <c r="P353" s="315"/>
      <c r="Q353" s="315"/>
      <c r="R353" s="315"/>
    </row>
    <row r="354" spans="2:18" ht="79.2" outlineLevel="1" x14ac:dyDescent="0.25">
      <c r="B354" s="15"/>
      <c r="C354" s="1"/>
      <c r="D354" s="1"/>
      <c r="F354" s="2" t="s">
        <v>442</v>
      </c>
      <c r="G354" s="311" t="s">
        <v>536</v>
      </c>
      <c r="H354" s="307" t="s">
        <v>537</v>
      </c>
      <c r="I354" s="309" t="s">
        <v>538</v>
      </c>
      <c r="J354" s="310">
        <v>3.7</v>
      </c>
      <c r="K354" s="314"/>
      <c r="L354" s="315"/>
      <c r="M354" s="315"/>
      <c r="N354" s="315"/>
      <c r="O354" s="315"/>
      <c r="P354" s="315"/>
      <c r="Q354" s="315"/>
      <c r="R354" s="315"/>
    </row>
    <row r="355" spans="2:18" ht="79.2" outlineLevel="1" x14ac:dyDescent="0.25">
      <c r="B355" s="15"/>
      <c r="C355" s="1"/>
      <c r="D355" s="1"/>
      <c r="F355" s="2" t="s">
        <v>443</v>
      </c>
      <c r="G355" s="311" t="s">
        <v>536</v>
      </c>
      <c r="H355" s="307" t="s">
        <v>537</v>
      </c>
      <c r="I355" s="309" t="s">
        <v>538</v>
      </c>
      <c r="J355" s="310">
        <v>3.7</v>
      </c>
      <c r="K355" s="314"/>
      <c r="L355" s="315"/>
      <c r="M355" s="315"/>
      <c r="N355" s="315"/>
      <c r="O355" s="315"/>
      <c r="P355" s="315"/>
      <c r="Q355" s="315"/>
      <c r="R355" s="315"/>
    </row>
    <row r="356" spans="2:18" ht="79.2" outlineLevel="1" x14ac:dyDescent="0.25">
      <c r="B356" s="15"/>
      <c r="C356" s="1"/>
      <c r="D356" s="1"/>
      <c r="F356" s="2" t="s">
        <v>444</v>
      </c>
      <c r="G356" s="311" t="s">
        <v>536</v>
      </c>
      <c r="H356" s="307" t="s">
        <v>537</v>
      </c>
      <c r="I356" s="309" t="s">
        <v>538</v>
      </c>
      <c r="J356" s="310">
        <v>3.7</v>
      </c>
      <c r="K356" s="314"/>
      <c r="L356" s="315"/>
      <c r="M356" s="315"/>
      <c r="N356" s="315"/>
      <c r="O356" s="315"/>
      <c r="P356" s="315"/>
      <c r="Q356" s="315"/>
      <c r="R356" s="315"/>
    </row>
    <row r="357" spans="2:18" x14ac:dyDescent="0.25">
      <c r="B357" s="15"/>
      <c r="C357" s="1"/>
      <c r="D357" s="1" t="s">
        <v>36</v>
      </c>
      <c r="G357" s="311" t="s">
        <v>400</v>
      </c>
      <c r="H357" s="307" t="s">
        <v>400</v>
      </c>
      <c r="I357" s="309" t="s">
        <v>400</v>
      </c>
      <c r="J357" s="310" t="s">
        <v>400</v>
      </c>
      <c r="K357" s="314"/>
      <c r="L357" s="315"/>
      <c r="M357" s="315"/>
      <c r="N357" s="315"/>
      <c r="O357" s="315"/>
      <c r="P357" s="315"/>
      <c r="Q357" s="315"/>
      <c r="R357" s="315"/>
    </row>
    <row r="358" spans="2:18" x14ac:dyDescent="0.25">
      <c r="B358" s="15"/>
      <c r="C358" s="1"/>
      <c r="D358" s="1"/>
      <c r="E358" s="51" t="s">
        <v>37</v>
      </c>
      <c r="G358" s="311" t="s">
        <v>400</v>
      </c>
      <c r="H358" s="307" t="s">
        <v>400</v>
      </c>
      <c r="I358" s="309" t="s">
        <v>400</v>
      </c>
      <c r="J358" s="310" t="s">
        <v>400</v>
      </c>
      <c r="K358" s="314"/>
      <c r="L358" s="315"/>
      <c r="M358" s="315"/>
      <c r="N358" s="315"/>
      <c r="O358" s="315"/>
      <c r="P358" s="315"/>
      <c r="Q358" s="315"/>
      <c r="R358" s="315"/>
    </row>
    <row r="359" spans="2:18" ht="79.2" outlineLevel="1" x14ac:dyDescent="0.25">
      <c r="B359" s="15"/>
      <c r="C359" s="1"/>
      <c r="D359" s="1"/>
      <c r="E359" s="51"/>
      <c r="F359" s="2" t="s">
        <v>38</v>
      </c>
      <c r="G359" s="311" t="s">
        <v>536</v>
      </c>
      <c r="H359" s="307" t="s">
        <v>537</v>
      </c>
      <c r="I359" s="309" t="s">
        <v>538</v>
      </c>
      <c r="J359" s="310">
        <v>3.7</v>
      </c>
      <c r="K359" s="314"/>
      <c r="L359" s="315"/>
      <c r="M359" s="315"/>
      <c r="N359" s="315"/>
      <c r="O359" s="315"/>
      <c r="P359" s="315"/>
      <c r="Q359" s="315"/>
      <c r="R359" s="315"/>
    </row>
    <row r="360" spans="2:18" ht="79.2" outlineLevel="1" x14ac:dyDescent="0.25">
      <c r="B360" s="15"/>
      <c r="C360" s="1"/>
      <c r="D360" s="1"/>
      <c r="F360" s="2" t="s">
        <v>39</v>
      </c>
      <c r="G360" s="311" t="s">
        <v>536</v>
      </c>
      <c r="H360" s="307" t="s">
        <v>537</v>
      </c>
      <c r="I360" s="309" t="s">
        <v>538</v>
      </c>
      <c r="J360" s="310">
        <v>3.7</v>
      </c>
      <c r="K360" s="314"/>
      <c r="L360" s="315"/>
      <c r="M360" s="315"/>
      <c r="N360" s="315"/>
      <c r="O360" s="315"/>
      <c r="P360" s="315"/>
      <c r="Q360" s="315"/>
      <c r="R360" s="315"/>
    </row>
    <row r="361" spans="2:18" ht="79.2" outlineLevel="1" x14ac:dyDescent="0.25">
      <c r="B361" s="15"/>
      <c r="C361" s="1"/>
      <c r="D361" s="1"/>
      <c r="F361" s="2" t="s">
        <v>445</v>
      </c>
      <c r="G361" s="311" t="s">
        <v>536</v>
      </c>
      <c r="H361" s="307" t="s">
        <v>537</v>
      </c>
      <c r="I361" s="309" t="s">
        <v>538</v>
      </c>
      <c r="J361" s="310">
        <v>3.7</v>
      </c>
      <c r="K361" s="314"/>
      <c r="L361" s="315"/>
      <c r="M361" s="315"/>
      <c r="N361" s="315"/>
      <c r="O361" s="315"/>
      <c r="P361" s="315"/>
      <c r="Q361" s="315"/>
      <c r="R361" s="315"/>
    </row>
    <row r="362" spans="2:18" x14ac:dyDescent="0.25">
      <c r="B362" s="15"/>
      <c r="C362" s="1"/>
      <c r="D362" s="1"/>
      <c r="E362" s="2" t="s">
        <v>41</v>
      </c>
      <c r="G362" s="311" t="s">
        <v>400</v>
      </c>
      <c r="H362" s="307" t="s">
        <v>400</v>
      </c>
      <c r="I362" s="309" t="s">
        <v>400</v>
      </c>
      <c r="J362" s="310" t="s">
        <v>400</v>
      </c>
      <c r="K362" s="314"/>
      <c r="L362" s="315"/>
      <c r="M362" s="315"/>
      <c r="N362" s="315"/>
      <c r="O362" s="315"/>
      <c r="P362" s="315"/>
      <c r="Q362" s="315"/>
      <c r="R362" s="315"/>
    </row>
    <row r="363" spans="2:18" ht="79.2" outlineLevel="1" x14ac:dyDescent="0.25">
      <c r="B363" s="15"/>
      <c r="C363" s="1"/>
      <c r="D363" s="1"/>
      <c r="F363" s="2" t="s">
        <v>42</v>
      </c>
      <c r="G363" s="311" t="s">
        <v>536</v>
      </c>
      <c r="H363" s="307" t="s">
        <v>537</v>
      </c>
      <c r="I363" s="309" t="s">
        <v>538</v>
      </c>
      <c r="J363" s="310">
        <v>3.7</v>
      </c>
      <c r="K363" s="314"/>
      <c r="L363" s="315"/>
      <c r="M363" s="315"/>
      <c r="N363" s="315"/>
      <c r="O363" s="315"/>
      <c r="P363" s="315"/>
      <c r="Q363" s="315"/>
      <c r="R363" s="315"/>
    </row>
    <row r="364" spans="2:18" ht="79.2" outlineLevel="1" x14ac:dyDescent="0.25">
      <c r="B364" s="15"/>
      <c r="C364" s="1"/>
      <c r="D364" s="1"/>
      <c r="F364" s="2" t="s">
        <v>43</v>
      </c>
      <c r="G364" s="311" t="s">
        <v>536</v>
      </c>
      <c r="H364" s="307" t="s">
        <v>537</v>
      </c>
      <c r="I364" s="309" t="s">
        <v>538</v>
      </c>
      <c r="J364" s="310">
        <v>3.7</v>
      </c>
      <c r="K364" s="314"/>
      <c r="L364" s="315"/>
      <c r="M364" s="315"/>
      <c r="N364" s="315"/>
      <c r="O364" s="315"/>
      <c r="P364" s="315"/>
      <c r="Q364" s="315"/>
      <c r="R364" s="315"/>
    </row>
    <row r="365" spans="2:18" ht="79.2" outlineLevel="1" x14ac:dyDescent="0.25">
      <c r="B365" s="15"/>
      <c r="C365" s="1"/>
      <c r="D365" s="1"/>
      <c r="F365" s="2" t="s">
        <v>446</v>
      </c>
      <c r="G365" s="311" t="s">
        <v>536</v>
      </c>
      <c r="H365" s="307" t="s">
        <v>537</v>
      </c>
      <c r="I365" s="309" t="s">
        <v>538</v>
      </c>
      <c r="J365" s="310">
        <v>3.7</v>
      </c>
      <c r="K365" s="314"/>
      <c r="L365" s="315"/>
      <c r="M365" s="315"/>
      <c r="N365" s="315"/>
      <c r="O365" s="315"/>
      <c r="P365" s="315"/>
      <c r="Q365" s="315"/>
      <c r="R365" s="315"/>
    </row>
    <row r="366" spans="2:18" x14ac:dyDescent="0.25">
      <c r="B366" s="15"/>
      <c r="C366" s="1"/>
      <c r="D366" s="1"/>
      <c r="E366" s="2" t="s">
        <v>45</v>
      </c>
      <c r="G366" s="311" t="s">
        <v>400</v>
      </c>
      <c r="H366" s="307" t="s">
        <v>400</v>
      </c>
      <c r="I366" s="309" t="s">
        <v>400</v>
      </c>
      <c r="J366" s="310" t="s">
        <v>400</v>
      </c>
      <c r="K366" s="314"/>
      <c r="L366" s="315"/>
      <c r="M366" s="315"/>
      <c r="N366" s="315"/>
      <c r="O366" s="315"/>
      <c r="P366" s="315"/>
      <c r="Q366" s="315"/>
      <c r="R366" s="315"/>
    </row>
    <row r="367" spans="2:18" ht="79.2" outlineLevel="1" x14ac:dyDescent="0.25">
      <c r="B367" s="15"/>
      <c r="C367" s="1"/>
      <c r="D367" s="1"/>
      <c r="F367" s="2" t="s">
        <v>46</v>
      </c>
      <c r="G367" s="311" t="s">
        <v>536</v>
      </c>
      <c r="H367" s="307" t="s">
        <v>537</v>
      </c>
      <c r="I367" s="309" t="s">
        <v>538</v>
      </c>
      <c r="J367" s="310">
        <v>3.7</v>
      </c>
      <c r="K367" s="314"/>
      <c r="L367" s="315"/>
      <c r="M367" s="315"/>
      <c r="N367" s="315"/>
      <c r="O367" s="315"/>
      <c r="P367" s="315"/>
      <c r="Q367" s="315"/>
      <c r="R367" s="315"/>
    </row>
    <row r="368" spans="2:18" ht="79.2" outlineLevel="1" x14ac:dyDescent="0.25">
      <c r="B368" s="15"/>
      <c r="C368" s="1"/>
      <c r="D368" s="1"/>
      <c r="F368" s="2" t="s">
        <v>47</v>
      </c>
      <c r="G368" s="311" t="s">
        <v>536</v>
      </c>
      <c r="H368" s="307" t="s">
        <v>537</v>
      </c>
      <c r="I368" s="309" t="s">
        <v>538</v>
      </c>
      <c r="J368" s="310">
        <v>3.7</v>
      </c>
      <c r="K368" s="314"/>
      <c r="L368" s="315"/>
      <c r="M368" s="315"/>
      <c r="N368" s="315"/>
      <c r="O368" s="315"/>
      <c r="P368" s="315"/>
      <c r="Q368" s="315"/>
      <c r="R368" s="315"/>
    </row>
    <row r="369" spans="2:18" ht="79.2" outlineLevel="1" x14ac:dyDescent="0.25">
      <c r="B369" s="15"/>
      <c r="C369" s="1"/>
      <c r="D369" s="1"/>
      <c r="F369" s="2" t="s">
        <v>447</v>
      </c>
      <c r="G369" s="311" t="s">
        <v>536</v>
      </c>
      <c r="H369" s="307" t="s">
        <v>537</v>
      </c>
      <c r="I369" s="309" t="s">
        <v>538</v>
      </c>
      <c r="J369" s="310">
        <v>3.7</v>
      </c>
      <c r="K369" s="314"/>
      <c r="L369" s="315"/>
      <c r="M369" s="315"/>
      <c r="N369" s="315"/>
      <c r="O369" s="315"/>
      <c r="P369" s="315"/>
      <c r="Q369" s="315"/>
      <c r="R369" s="315"/>
    </row>
    <row r="370" spans="2:18" x14ac:dyDescent="0.25">
      <c r="B370" s="15"/>
      <c r="C370" s="1"/>
      <c r="D370" s="1" t="s">
        <v>49</v>
      </c>
      <c r="G370" s="311" t="s">
        <v>400</v>
      </c>
      <c r="H370" s="307" t="s">
        <v>400</v>
      </c>
      <c r="I370" s="309" t="s">
        <v>400</v>
      </c>
      <c r="J370" s="310" t="s">
        <v>400</v>
      </c>
      <c r="K370" s="314"/>
      <c r="L370" s="315"/>
      <c r="M370" s="315"/>
      <c r="N370" s="315"/>
      <c r="O370" s="315"/>
      <c r="P370" s="315"/>
      <c r="Q370" s="315"/>
      <c r="R370" s="315"/>
    </row>
    <row r="371" spans="2:18" x14ac:dyDescent="0.25">
      <c r="B371" s="15"/>
      <c r="C371" s="1"/>
      <c r="D371" s="1"/>
      <c r="E371" s="2" t="s">
        <v>50</v>
      </c>
      <c r="G371" s="311" t="s">
        <v>400</v>
      </c>
      <c r="H371" s="307" t="s">
        <v>400</v>
      </c>
      <c r="I371" s="309" t="s">
        <v>400</v>
      </c>
      <c r="J371" s="310" t="s">
        <v>400</v>
      </c>
      <c r="K371" s="314"/>
      <c r="L371" s="315"/>
      <c r="M371" s="315"/>
      <c r="N371" s="315"/>
      <c r="O371" s="315"/>
      <c r="P371" s="315"/>
      <c r="Q371" s="315"/>
      <c r="R371" s="315"/>
    </row>
    <row r="372" spans="2:18" ht="79.2" outlineLevel="1" x14ac:dyDescent="0.25">
      <c r="B372" s="15"/>
      <c r="C372" s="1"/>
      <c r="D372" s="1"/>
      <c r="F372" s="2" t="s">
        <v>51</v>
      </c>
      <c r="G372" s="311" t="s">
        <v>536</v>
      </c>
      <c r="H372" s="307" t="s">
        <v>537</v>
      </c>
      <c r="I372" s="309" t="s">
        <v>538</v>
      </c>
      <c r="J372" s="310">
        <v>3.7</v>
      </c>
      <c r="K372" s="314"/>
      <c r="L372" s="315"/>
      <c r="M372" s="315"/>
      <c r="N372" s="315"/>
      <c r="O372" s="315"/>
      <c r="P372" s="315"/>
      <c r="Q372" s="315"/>
      <c r="R372" s="315"/>
    </row>
    <row r="373" spans="2:18" ht="79.2" outlineLevel="1" x14ac:dyDescent="0.25">
      <c r="B373" s="15"/>
      <c r="C373" s="1"/>
      <c r="D373" s="1"/>
      <c r="F373" s="2" t="s">
        <v>52</v>
      </c>
      <c r="G373" s="311" t="s">
        <v>536</v>
      </c>
      <c r="H373" s="307" t="s">
        <v>537</v>
      </c>
      <c r="I373" s="309" t="s">
        <v>538</v>
      </c>
      <c r="J373" s="310">
        <v>3.7</v>
      </c>
      <c r="K373" s="314"/>
      <c r="L373" s="315"/>
      <c r="M373" s="315"/>
      <c r="N373" s="315"/>
      <c r="O373" s="315"/>
      <c r="P373" s="315"/>
      <c r="Q373" s="315"/>
      <c r="R373" s="315"/>
    </row>
    <row r="374" spans="2:18" x14ac:dyDescent="0.25">
      <c r="B374" s="15"/>
      <c r="C374" s="1"/>
      <c r="D374" s="1"/>
      <c r="E374" s="2" t="s">
        <v>53</v>
      </c>
      <c r="G374" s="311" t="s">
        <v>400</v>
      </c>
      <c r="H374" s="307" t="s">
        <v>400</v>
      </c>
      <c r="I374" s="309" t="s">
        <v>400</v>
      </c>
      <c r="J374" s="310" t="s">
        <v>400</v>
      </c>
      <c r="K374" s="314"/>
      <c r="L374" s="315"/>
      <c r="M374" s="315"/>
      <c r="N374" s="315"/>
      <c r="O374" s="315"/>
      <c r="P374" s="315"/>
      <c r="Q374" s="315"/>
      <c r="R374" s="315"/>
    </row>
    <row r="375" spans="2:18" ht="79.2" outlineLevel="1" x14ac:dyDescent="0.25">
      <c r="B375" s="15"/>
      <c r="C375" s="1"/>
      <c r="D375" s="1"/>
      <c r="F375" s="2" t="s">
        <v>54</v>
      </c>
      <c r="G375" s="311" t="s">
        <v>536</v>
      </c>
      <c r="H375" s="307" t="s">
        <v>537</v>
      </c>
      <c r="I375" s="309" t="s">
        <v>538</v>
      </c>
      <c r="J375" s="310">
        <v>3.7</v>
      </c>
      <c r="K375" s="314"/>
      <c r="L375" s="315"/>
      <c r="M375" s="315"/>
      <c r="N375" s="315"/>
      <c r="O375" s="315"/>
      <c r="P375" s="315"/>
      <c r="Q375" s="315"/>
      <c r="R375" s="315"/>
    </row>
    <row r="376" spans="2:18" ht="79.2" outlineLevel="1" x14ac:dyDescent="0.25">
      <c r="B376" s="15"/>
      <c r="C376" s="1"/>
      <c r="D376" s="1"/>
      <c r="F376" s="2" t="s">
        <v>55</v>
      </c>
      <c r="G376" s="311" t="s">
        <v>536</v>
      </c>
      <c r="H376" s="307" t="s">
        <v>537</v>
      </c>
      <c r="I376" s="309" t="s">
        <v>538</v>
      </c>
      <c r="J376" s="310">
        <v>3.7</v>
      </c>
      <c r="K376" s="314"/>
      <c r="L376" s="315"/>
      <c r="M376" s="315"/>
      <c r="N376" s="315"/>
      <c r="O376" s="315"/>
      <c r="P376" s="315"/>
      <c r="Q376" s="315"/>
      <c r="R376" s="315"/>
    </row>
    <row r="377" spans="2:18" ht="79.2" outlineLevel="1" x14ac:dyDescent="0.25">
      <c r="B377" s="15"/>
      <c r="C377" s="1"/>
      <c r="D377" s="1"/>
      <c r="F377" s="2" t="s">
        <v>56</v>
      </c>
      <c r="G377" s="311" t="s">
        <v>536</v>
      </c>
      <c r="H377" s="307" t="s">
        <v>537</v>
      </c>
      <c r="I377" s="309" t="s">
        <v>538</v>
      </c>
      <c r="J377" s="310">
        <v>3.7</v>
      </c>
      <c r="K377" s="314"/>
      <c r="L377" s="315"/>
      <c r="M377" s="315"/>
      <c r="N377" s="315"/>
      <c r="O377" s="315"/>
      <c r="P377" s="315"/>
      <c r="Q377" s="315"/>
      <c r="R377" s="315"/>
    </row>
    <row r="378" spans="2:18" x14ac:dyDescent="0.25">
      <c r="B378" s="15"/>
      <c r="C378" s="1"/>
      <c r="D378" s="1"/>
      <c r="E378" s="2" t="s">
        <v>57</v>
      </c>
      <c r="G378" s="311" t="s">
        <v>400</v>
      </c>
      <c r="H378" s="307" t="s">
        <v>400</v>
      </c>
      <c r="I378" s="309" t="s">
        <v>400</v>
      </c>
      <c r="J378" s="310" t="s">
        <v>400</v>
      </c>
      <c r="K378" s="314"/>
      <c r="L378" s="315"/>
      <c r="M378" s="315"/>
      <c r="N378" s="315"/>
      <c r="O378" s="315"/>
      <c r="P378" s="315"/>
      <c r="Q378" s="315"/>
      <c r="R378" s="315"/>
    </row>
    <row r="379" spans="2:18" ht="79.2" outlineLevel="1" x14ac:dyDescent="0.25">
      <c r="B379" s="15"/>
      <c r="C379" s="1"/>
      <c r="D379" s="1"/>
      <c r="F379" s="2" t="s">
        <v>58</v>
      </c>
      <c r="G379" s="311" t="s">
        <v>536</v>
      </c>
      <c r="H379" s="307" t="s">
        <v>537</v>
      </c>
      <c r="I379" s="309" t="s">
        <v>538</v>
      </c>
      <c r="J379" s="310">
        <v>3.7</v>
      </c>
      <c r="K379" s="314"/>
      <c r="L379" s="315"/>
      <c r="M379" s="315"/>
      <c r="N379" s="315"/>
      <c r="O379" s="315"/>
      <c r="P379" s="315"/>
      <c r="Q379" s="315"/>
      <c r="R379" s="315"/>
    </row>
    <row r="380" spans="2:18" ht="79.2" outlineLevel="1" x14ac:dyDescent="0.25">
      <c r="B380" s="15"/>
      <c r="C380" s="1"/>
      <c r="D380" s="1"/>
      <c r="F380" s="2" t="s">
        <v>59</v>
      </c>
      <c r="G380" s="311" t="s">
        <v>536</v>
      </c>
      <c r="H380" s="307" t="s">
        <v>537</v>
      </c>
      <c r="I380" s="309" t="s">
        <v>538</v>
      </c>
      <c r="J380" s="310">
        <v>3.7</v>
      </c>
      <c r="K380" s="314"/>
      <c r="L380" s="315"/>
      <c r="M380" s="315"/>
      <c r="N380" s="315"/>
      <c r="O380" s="315"/>
      <c r="P380" s="315"/>
      <c r="Q380" s="315"/>
      <c r="R380" s="315"/>
    </row>
    <row r="381" spans="2:18" x14ac:dyDescent="0.25">
      <c r="B381" s="15"/>
      <c r="C381" s="1"/>
      <c r="D381" s="1"/>
      <c r="E381" s="2" t="s">
        <v>60</v>
      </c>
      <c r="G381" s="311" t="s">
        <v>400</v>
      </c>
      <c r="H381" s="307" t="s">
        <v>400</v>
      </c>
      <c r="I381" s="309" t="s">
        <v>400</v>
      </c>
      <c r="J381" s="310" t="s">
        <v>400</v>
      </c>
      <c r="K381" s="314"/>
      <c r="L381" s="315"/>
      <c r="M381" s="315"/>
      <c r="N381" s="315"/>
      <c r="O381" s="315"/>
      <c r="P381" s="315"/>
      <c r="Q381" s="315"/>
      <c r="R381" s="315"/>
    </row>
    <row r="382" spans="2:18" ht="79.2" outlineLevel="1" x14ac:dyDescent="0.25">
      <c r="B382" s="15"/>
      <c r="C382" s="1"/>
      <c r="D382" s="1"/>
      <c r="F382" s="2" t="s">
        <v>61</v>
      </c>
      <c r="G382" s="311" t="s">
        <v>536</v>
      </c>
      <c r="H382" s="307" t="s">
        <v>537</v>
      </c>
      <c r="I382" s="309" t="s">
        <v>538</v>
      </c>
      <c r="J382" s="310">
        <v>3.7</v>
      </c>
      <c r="K382" s="314"/>
      <c r="L382" s="315"/>
      <c r="M382" s="315"/>
      <c r="N382" s="315"/>
      <c r="O382" s="315"/>
      <c r="P382" s="315"/>
      <c r="Q382" s="315"/>
      <c r="R382" s="315"/>
    </row>
    <row r="383" spans="2:18" ht="79.2" outlineLevel="1" x14ac:dyDescent="0.25">
      <c r="B383" s="15"/>
      <c r="C383" s="1"/>
      <c r="D383" s="1"/>
      <c r="F383" s="2" t="s">
        <v>62</v>
      </c>
      <c r="G383" s="311" t="s">
        <v>536</v>
      </c>
      <c r="H383" s="307" t="s">
        <v>537</v>
      </c>
      <c r="I383" s="309" t="s">
        <v>538</v>
      </c>
      <c r="J383" s="310">
        <v>3.7</v>
      </c>
      <c r="K383" s="314"/>
      <c r="L383" s="315"/>
      <c r="M383" s="315"/>
      <c r="N383" s="315"/>
      <c r="O383" s="315"/>
      <c r="P383" s="315"/>
      <c r="Q383" s="315"/>
      <c r="R383" s="315"/>
    </row>
    <row r="384" spans="2:18" ht="79.2" outlineLevel="1" x14ac:dyDescent="0.25">
      <c r="B384" s="15"/>
      <c r="C384" s="1"/>
      <c r="D384" s="1"/>
      <c r="F384" s="2" t="s">
        <v>63</v>
      </c>
      <c r="G384" s="311" t="s">
        <v>536</v>
      </c>
      <c r="H384" s="307" t="s">
        <v>537</v>
      </c>
      <c r="I384" s="309" t="s">
        <v>538</v>
      </c>
      <c r="J384" s="310">
        <v>3.7</v>
      </c>
      <c r="K384" s="314"/>
      <c r="L384" s="315"/>
      <c r="M384" s="315"/>
      <c r="N384" s="315"/>
      <c r="O384" s="315"/>
      <c r="P384" s="315"/>
      <c r="Q384" s="315"/>
      <c r="R384" s="315"/>
    </row>
    <row r="385" spans="2:18" x14ac:dyDescent="0.25">
      <c r="B385" s="15"/>
      <c r="C385" s="1"/>
      <c r="D385" s="1"/>
      <c r="E385" s="2" t="s">
        <v>448</v>
      </c>
      <c r="G385" s="311" t="s">
        <v>400</v>
      </c>
      <c r="H385" s="307" t="s">
        <v>400</v>
      </c>
      <c r="I385" s="309" t="s">
        <v>400</v>
      </c>
      <c r="J385" s="310" t="s">
        <v>400</v>
      </c>
      <c r="K385" s="314"/>
      <c r="L385" s="315"/>
      <c r="M385" s="315"/>
      <c r="N385" s="315"/>
      <c r="O385" s="315"/>
      <c r="P385" s="315"/>
      <c r="Q385" s="315"/>
      <c r="R385" s="315"/>
    </row>
    <row r="386" spans="2:18" ht="79.2" outlineLevel="1" x14ac:dyDescent="0.25">
      <c r="B386" s="15"/>
      <c r="C386" s="1"/>
      <c r="D386" s="1"/>
      <c r="F386" s="2" t="s">
        <v>449</v>
      </c>
      <c r="G386" s="311" t="s">
        <v>536</v>
      </c>
      <c r="H386" s="307" t="s">
        <v>537</v>
      </c>
      <c r="I386" s="309" t="s">
        <v>538</v>
      </c>
      <c r="J386" s="310">
        <v>3.7</v>
      </c>
      <c r="K386" s="314"/>
      <c r="L386" s="315"/>
      <c r="M386" s="315"/>
      <c r="N386" s="315"/>
      <c r="O386" s="315"/>
      <c r="P386" s="315"/>
      <c r="Q386" s="315"/>
      <c r="R386" s="315"/>
    </row>
    <row r="387" spans="2:18" ht="79.2" outlineLevel="1" x14ac:dyDescent="0.25">
      <c r="B387" s="15"/>
      <c r="C387" s="1"/>
      <c r="D387" s="1"/>
      <c r="F387" s="2" t="s">
        <v>450</v>
      </c>
      <c r="G387" s="311" t="s">
        <v>536</v>
      </c>
      <c r="H387" s="307" t="s">
        <v>537</v>
      </c>
      <c r="I387" s="309" t="s">
        <v>538</v>
      </c>
      <c r="J387" s="310">
        <v>3.7</v>
      </c>
      <c r="K387" s="314"/>
      <c r="L387" s="315"/>
      <c r="M387" s="315"/>
      <c r="N387" s="315"/>
      <c r="O387" s="315"/>
      <c r="P387" s="315"/>
      <c r="Q387" s="315"/>
      <c r="R387" s="315"/>
    </row>
    <row r="388" spans="2:18" x14ac:dyDescent="0.25">
      <c r="B388" s="15"/>
      <c r="C388" s="1"/>
      <c r="D388" s="1"/>
      <c r="E388" s="2" t="s">
        <v>451</v>
      </c>
      <c r="G388" s="311" t="s">
        <v>400</v>
      </c>
      <c r="H388" s="307" t="s">
        <v>400</v>
      </c>
      <c r="I388" s="309" t="s">
        <v>400</v>
      </c>
      <c r="J388" s="310" t="s">
        <v>400</v>
      </c>
      <c r="K388" s="314"/>
      <c r="L388" s="315"/>
      <c r="M388" s="315"/>
      <c r="N388" s="315"/>
      <c r="O388" s="315"/>
      <c r="P388" s="315"/>
      <c r="Q388" s="315"/>
      <c r="R388" s="315"/>
    </row>
    <row r="389" spans="2:18" ht="79.2" outlineLevel="1" x14ac:dyDescent="0.25">
      <c r="B389" s="15"/>
      <c r="C389" s="1"/>
      <c r="D389" s="1"/>
      <c r="F389" s="2" t="s">
        <v>452</v>
      </c>
      <c r="G389" s="311" t="s">
        <v>536</v>
      </c>
      <c r="H389" s="307" t="s">
        <v>537</v>
      </c>
      <c r="I389" s="309" t="s">
        <v>538</v>
      </c>
      <c r="J389" s="310">
        <v>3.7</v>
      </c>
      <c r="K389" s="314"/>
      <c r="L389" s="315"/>
      <c r="M389" s="315"/>
      <c r="N389" s="315"/>
      <c r="O389" s="315"/>
      <c r="P389" s="315"/>
      <c r="Q389" s="315"/>
      <c r="R389" s="315"/>
    </row>
    <row r="390" spans="2:18" ht="79.2" outlineLevel="1" x14ac:dyDescent="0.25">
      <c r="B390" s="15"/>
      <c r="C390" s="1"/>
      <c r="D390" s="1"/>
      <c r="F390" s="2" t="s">
        <v>453</v>
      </c>
      <c r="G390" s="311" t="s">
        <v>536</v>
      </c>
      <c r="H390" s="307" t="s">
        <v>537</v>
      </c>
      <c r="I390" s="309" t="s">
        <v>538</v>
      </c>
      <c r="J390" s="310">
        <v>3.7</v>
      </c>
      <c r="K390" s="314"/>
      <c r="L390" s="315"/>
      <c r="M390" s="315"/>
      <c r="N390" s="315"/>
      <c r="O390" s="315"/>
      <c r="P390" s="315"/>
      <c r="Q390" s="315"/>
      <c r="R390" s="315"/>
    </row>
    <row r="391" spans="2:18" ht="79.2" outlineLevel="1" x14ac:dyDescent="0.25">
      <c r="B391" s="15"/>
      <c r="C391" s="1"/>
      <c r="D391" s="1"/>
      <c r="F391" s="2" t="s">
        <v>454</v>
      </c>
      <c r="G391" s="311" t="s">
        <v>536</v>
      </c>
      <c r="H391" s="307" t="s">
        <v>537</v>
      </c>
      <c r="I391" s="309" t="s">
        <v>538</v>
      </c>
      <c r="J391" s="310">
        <v>3.7</v>
      </c>
      <c r="K391" s="314"/>
      <c r="L391" s="315"/>
      <c r="M391" s="315"/>
      <c r="N391" s="315"/>
      <c r="O391" s="315"/>
      <c r="P391" s="315"/>
      <c r="Q391" s="315"/>
      <c r="R391" s="315"/>
    </row>
    <row r="392" spans="2:18" x14ac:dyDescent="0.25">
      <c r="B392" s="15"/>
      <c r="C392" s="1"/>
      <c r="D392" s="1" t="s">
        <v>71</v>
      </c>
      <c r="G392" s="311" t="s">
        <v>400</v>
      </c>
      <c r="H392" s="307" t="s">
        <v>400</v>
      </c>
      <c r="I392" s="309" t="s">
        <v>400</v>
      </c>
      <c r="J392" s="310" t="s">
        <v>400</v>
      </c>
      <c r="K392" s="314"/>
      <c r="L392" s="315"/>
      <c r="M392" s="315"/>
      <c r="N392" s="315"/>
      <c r="O392" s="315"/>
      <c r="P392" s="315"/>
      <c r="Q392" s="315"/>
      <c r="R392" s="315"/>
    </row>
    <row r="393" spans="2:18" x14ac:dyDescent="0.25">
      <c r="B393" s="15"/>
      <c r="C393" s="1"/>
      <c r="D393" s="1"/>
      <c r="E393" s="2" t="s">
        <v>72</v>
      </c>
      <c r="G393" s="311" t="s">
        <v>400</v>
      </c>
      <c r="H393" s="307" t="s">
        <v>400</v>
      </c>
      <c r="I393" s="309" t="s">
        <v>400</v>
      </c>
      <c r="J393" s="310" t="s">
        <v>400</v>
      </c>
      <c r="K393" s="314"/>
      <c r="L393" s="315"/>
      <c r="M393" s="315"/>
      <c r="N393" s="315"/>
      <c r="O393" s="315"/>
      <c r="P393" s="315"/>
      <c r="Q393" s="315"/>
      <c r="R393" s="315"/>
    </row>
    <row r="394" spans="2:18" ht="79.2" outlineLevel="1" x14ac:dyDescent="0.25">
      <c r="B394" s="15"/>
      <c r="C394" s="1"/>
      <c r="D394" s="1"/>
      <c r="F394" s="2" t="s">
        <v>73</v>
      </c>
      <c r="G394" s="311" t="s">
        <v>536</v>
      </c>
      <c r="H394" s="307" t="s">
        <v>537</v>
      </c>
      <c r="I394" s="309" t="s">
        <v>538</v>
      </c>
      <c r="J394" s="310">
        <v>3.7</v>
      </c>
      <c r="K394" s="314"/>
      <c r="L394" s="315"/>
      <c r="M394" s="315"/>
      <c r="N394" s="315"/>
      <c r="O394" s="315"/>
      <c r="P394" s="315"/>
      <c r="Q394" s="315"/>
      <c r="R394" s="315"/>
    </row>
    <row r="395" spans="2:18" ht="79.2" outlineLevel="1" x14ac:dyDescent="0.25">
      <c r="B395" s="15"/>
      <c r="C395" s="1"/>
      <c r="D395" s="1"/>
      <c r="F395" s="2" t="s">
        <v>74</v>
      </c>
      <c r="G395" s="311" t="s">
        <v>536</v>
      </c>
      <c r="H395" s="307" t="s">
        <v>537</v>
      </c>
      <c r="I395" s="309" t="s">
        <v>538</v>
      </c>
      <c r="J395" s="310">
        <v>3.7</v>
      </c>
      <c r="K395" s="314"/>
      <c r="L395" s="315"/>
      <c r="M395" s="315"/>
      <c r="N395" s="315"/>
      <c r="O395" s="315"/>
      <c r="P395" s="315"/>
      <c r="Q395" s="315"/>
      <c r="R395" s="315"/>
    </row>
    <row r="396" spans="2:18" x14ac:dyDescent="0.25">
      <c r="B396" s="15"/>
      <c r="C396" s="1"/>
      <c r="D396" s="1"/>
      <c r="E396" s="2" t="s">
        <v>75</v>
      </c>
      <c r="G396" s="311" t="s">
        <v>400</v>
      </c>
      <c r="H396" s="307" t="s">
        <v>400</v>
      </c>
      <c r="I396" s="309" t="s">
        <v>400</v>
      </c>
      <c r="J396" s="310" t="s">
        <v>400</v>
      </c>
      <c r="K396" s="314"/>
      <c r="L396" s="315"/>
      <c r="M396" s="315"/>
      <c r="N396" s="315"/>
      <c r="O396" s="315"/>
      <c r="P396" s="315"/>
      <c r="Q396" s="315"/>
      <c r="R396" s="315"/>
    </row>
    <row r="397" spans="2:18" ht="79.2" outlineLevel="1" x14ac:dyDescent="0.25">
      <c r="B397" s="15"/>
      <c r="C397" s="1"/>
      <c r="D397" s="1"/>
      <c r="F397" s="2" t="s">
        <v>76</v>
      </c>
      <c r="G397" s="311" t="s">
        <v>536</v>
      </c>
      <c r="H397" s="307" t="s">
        <v>537</v>
      </c>
      <c r="I397" s="309" t="s">
        <v>538</v>
      </c>
      <c r="J397" s="310">
        <v>3.7</v>
      </c>
      <c r="K397" s="314"/>
      <c r="L397" s="315"/>
      <c r="M397" s="315"/>
      <c r="N397" s="315"/>
      <c r="O397" s="315"/>
      <c r="P397" s="315"/>
      <c r="Q397" s="315"/>
      <c r="R397" s="315"/>
    </row>
    <row r="398" spans="2:18" ht="79.2" outlineLevel="1" x14ac:dyDescent="0.25">
      <c r="B398" s="15"/>
      <c r="C398" s="1"/>
      <c r="D398" s="1"/>
      <c r="F398" s="2" t="s">
        <v>77</v>
      </c>
      <c r="G398" s="311" t="s">
        <v>536</v>
      </c>
      <c r="H398" s="307" t="s">
        <v>537</v>
      </c>
      <c r="I398" s="309" t="s">
        <v>538</v>
      </c>
      <c r="J398" s="310">
        <v>3.7</v>
      </c>
      <c r="K398" s="314"/>
      <c r="L398" s="315"/>
      <c r="M398" s="315"/>
      <c r="N398" s="315"/>
      <c r="O398" s="315"/>
      <c r="P398" s="315"/>
      <c r="Q398" s="315"/>
      <c r="R398" s="315"/>
    </row>
    <row r="399" spans="2:18" x14ac:dyDescent="0.25">
      <c r="B399" s="15"/>
      <c r="C399" s="1"/>
      <c r="D399" s="1"/>
      <c r="E399" s="2" t="s">
        <v>78</v>
      </c>
      <c r="G399" s="311" t="s">
        <v>400</v>
      </c>
      <c r="H399" s="307" t="s">
        <v>400</v>
      </c>
      <c r="I399" s="309" t="s">
        <v>400</v>
      </c>
      <c r="J399" s="310" t="s">
        <v>400</v>
      </c>
      <c r="K399" s="314"/>
      <c r="L399" s="315"/>
      <c r="M399" s="315"/>
      <c r="N399" s="315"/>
      <c r="O399" s="315"/>
      <c r="P399" s="315"/>
      <c r="Q399" s="315"/>
      <c r="R399" s="315"/>
    </row>
    <row r="400" spans="2:18" ht="79.2" outlineLevel="1" x14ac:dyDescent="0.25">
      <c r="B400" s="15"/>
      <c r="C400" s="1"/>
      <c r="D400" s="1"/>
      <c r="F400" s="2" t="s">
        <v>79</v>
      </c>
      <c r="G400" s="311" t="s">
        <v>536</v>
      </c>
      <c r="H400" s="307" t="s">
        <v>537</v>
      </c>
      <c r="I400" s="309" t="s">
        <v>538</v>
      </c>
      <c r="J400" s="310">
        <v>3.7</v>
      </c>
      <c r="K400" s="314"/>
      <c r="L400" s="315"/>
      <c r="M400" s="315"/>
      <c r="N400" s="315"/>
      <c r="O400" s="315"/>
      <c r="P400" s="315"/>
      <c r="Q400" s="315"/>
      <c r="R400" s="315"/>
    </row>
    <row r="401" spans="2:18" ht="79.2" outlineLevel="1" x14ac:dyDescent="0.25">
      <c r="B401" s="15"/>
      <c r="C401" s="1"/>
      <c r="D401" s="1"/>
      <c r="F401" s="2" t="s">
        <v>80</v>
      </c>
      <c r="G401" s="311" t="s">
        <v>536</v>
      </c>
      <c r="H401" s="307" t="s">
        <v>537</v>
      </c>
      <c r="I401" s="309" t="s">
        <v>538</v>
      </c>
      <c r="J401" s="310">
        <v>3.7</v>
      </c>
      <c r="K401" s="314"/>
      <c r="L401" s="315"/>
      <c r="M401" s="315"/>
      <c r="N401" s="315"/>
      <c r="O401" s="315"/>
      <c r="P401" s="315"/>
      <c r="Q401" s="315"/>
      <c r="R401" s="315"/>
    </row>
    <row r="402" spans="2:18" x14ac:dyDescent="0.25">
      <c r="B402" s="15"/>
      <c r="C402" s="1"/>
      <c r="D402" s="1"/>
      <c r="E402" s="2" t="s">
        <v>81</v>
      </c>
      <c r="G402" s="311" t="s">
        <v>400</v>
      </c>
      <c r="H402" s="307" t="s">
        <v>400</v>
      </c>
      <c r="I402" s="309" t="s">
        <v>400</v>
      </c>
      <c r="J402" s="310" t="s">
        <v>400</v>
      </c>
      <c r="K402" s="314"/>
      <c r="L402" s="315"/>
      <c r="M402" s="315"/>
      <c r="N402" s="315"/>
      <c r="O402" s="315"/>
      <c r="P402" s="315"/>
      <c r="Q402" s="315"/>
      <c r="R402" s="315"/>
    </row>
    <row r="403" spans="2:18" ht="79.2" outlineLevel="1" x14ac:dyDescent="0.25">
      <c r="B403" s="15"/>
      <c r="C403" s="1"/>
      <c r="D403" s="1"/>
      <c r="F403" s="2" t="s">
        <v>82</v>
      </c>
      <c r="G403" s="311" t="s">
        <v>536</v>
      </c>
      <c r="H403" s="307" t="s">
        <v>537</v>
      </c>
      <c r="I403" s="309" t="s">
        <v>538</v>
      </c>
      <c r="J403" s="310">
        <v>3.7</v>
      </c>
      <c r="K403" s="314"/>
      <c r="L403" s="315"/>
      <c r="M403" s="315"/>
      <c r="N403" s="315"/>
      <c r="O403" s="315"/>
      <c r="P403" s="315"/>
      <c r="Q403" s="315"/>
      <c r="R403" s="315"/>
    </row>
    <row r="404" spans="2:18" ht="79.2" outlineLevel="1" x14ac:dyDescent="0.25">
      <c r="B404" s="15"/>
      <c r="C404" s="1"/>
      <c r="D404" s="1"/>
      <c r="F404" s="2" t="s">
        <v>83</v>
      </c>
      <c r="G404" s="311" t="s">
        <v>536</v>
      </c>
      <c r="H404" s="307" t="s">
        <v>537</v>
      </c>
      <c r="I404" s="309" t="s">
        <v>538</v>
      </c>
      <c r="J404" s="310">
        <v>3.7</v>
      </c>
      <c r="K404" s="314"/>
      <c r="L404" s="315"/>
      <c r="M404" s="315"/>
      <c r="N404" s="315"/>
      <c r="O404" s="315"/>
      <c r="P404" s="315"/>
      <c r="Q404" s="315"/>
      <c r="R404" s="315"/>
    </row>
    <row r="405" spans="2:18" x14ac:dyDescent="0.25">
      <c r="B405" s="15"/>
      <c r="C405" s="1"/>
      <c r="D405" s="1"/>
      <c r="E405" s="2" t="s">
        <v>455</v>
      </c>
      <c r="G405" s="311" t="s">
        <v>400</v>
      </c>
      <c r="H405" s="307" t="s">
        <v>400</v>
      </c>
      <c r="I405" s="309" t="s">
        <v>400</v>
      </c>
      <c r="J405" s="310" t="s">
        <v>400</v>
      </c>
      <c r="K405" s="314"/>
      <c r="L405" s="315"/>
      <c r="M405" s="315"/>
      <c r="N405" s="315"/>
      <c r="O405" s="315"/>
      <c r="P405" s="315"/>
      <c r="Q405" s="315"/>
      <c r="R405" s="315"/>
    </row>
    <row r="406" spans="2:18" ht="79.2" outlineLevel="1" x14ac:dyDescent="0.25">
      <c r="B406" s="15"/>
      <c r="C406" s="1"/>
      <c r="D406" s="1"/>
      <c r="F406" s="2" t="s">
        <v>456</v>
      </c>
      <c r="G406" s="311" t="s">
        <v>536</v>
      </c>
      <c r="H406" s="307" t="s">
        <v>537</v>
      </c>
      <c r="I406" s="309" t="s">
        <v>538</v>
      </c>
      <c r="J406" s="310">
        <v>3.7</v>
      </c>
      <c r="K406" s="314"/>
      <c r="L406" s="315"/>
      <c r="M406" s="315"/>
      <c r="N406" s="315"/>
      <c r="O406" s="315"/>
      <c r="P406" s="315"/>
      <c r="Q406" s="315"/>
      <c r="R406" s="315"/>
    </row>
    <row r="407" spans="2:18" ht="79.2" outlineLevel="1" x14ac:dyDescent="0.25">
      <c r="B407" s="15"/>
      <c r="C407" s="1"/>
      <c r="D407" s="1"/>
      <c r="F407" s="2" t="s">
        <v>457</v>
      </c>
      <c r="G407" s="311" t="s">
        <v>536</v>
      </c>
      <c r="H407" s="307" t="s">
        <v>537</v>
      </c>
      <c r="I407" s="309" t="s">
        <v>538</v>
      </c>
      <c r="J407" s="310">
        <v>3.7</v>
      </c>
      <c r="K407" s="314"/>
      <c r="L407" s="315"/>
      <c r="M407" s="315"/>
      <c r="N407" s="315"/>
      <c r="O407" s="315"/>
      <c r="P407" s="315"/>
      <c r="Q407" s="315"/>
      <c r="R407" s="315"/>
    </row>
    <row r="408" spans="2:18" x14ac:dyDescent="0.25">
      <c r="B408" s="15"/>
      <c r="C408" s="1"/>
      <c r="D408" s="1"/>
      <c r="E408" s="2" t="s">
        <v>458</v>
      </c>
      <c r="G408" s="311" t="s">
        <v>400</v>
      </c>
      <c r="H408" s="307" t="s">
        <v>400</v>
      </c>
      <c r="I408" s="309" t="s">
        <v>400</v>
      </c>
      <c r="J408" s="310" t="s">
        <v>400</v>
      </c>
      <c r="K408" s="314"/>
      <c r="L408" s="315"/>
      <c r="M408" s="315"/>
      <c r="N408" s="315"/>
      <c r="O408" s="315"/>
      <c r="P408" s="315"/>
      <c r="Q408" s="315"/>
      <c r="R408" s="315"/>
    </row>
    <row r="409" spans="2:18" ht="79.2" outlineLevel="1" x14ac:dyDescent="0.25">
      <c r="B409" s="15"/>
      <c r="C409" s="1"/>
      <c r="D409" s="1"/>
      <c r="F409" s="2" t="s">
        <v>459</v>
      </c>
      <c r="G409" s="311" t="s">
        <v>536</v>
      </c>
      <c r="H409" s="307" t="s">
        <v>537</v>
      </c>
      <c r="I409" s="309" t="s">
        <v>538</v>
      </c>
      <c r="J409" s="310">
        <v>3.7</v>
      </c>
      <c r="K409" s="314"/>
      <c r="L409" s="315"/>
      <c r="M409" s="315"/>
      <c r="N409" s="315"/>
      <c r="O409" s="315"/>
      <c r="P409" s="315"/>
      <c r="Q409" s="315"/>
      <c r="R409" s="315"/>
    </row>
    <row r="410" spans="2:18" ht="79.2" outlineLevel="1" x14ac:dyDescent="0.25">
      <c r="B410" s="15"/>
      <c r="C410" s="1"/>
      <c r="D410" s="1"/>
      <c r="F410" s="2" t="s">
        <v>460</v>
      </c>
      <c r="G410" s="311" t="s">
        <v>536</v>
      </c>
      <c r="H410" s="307" t="s">
        <v>537</v>
      </c>
      <c r="I410" s="309" t="s">
        <v>538</v>
      </c>
      <c r="J410" s="310">
        <v>3.7</v>
      </c>
      <c r="K410" s="314"/>
      <c r="L410" s="315"/>
      <c r="M410" s="315"/>
      <c r="N410" s="315"/>
      <c r="O410" s="315"/>
      <c r="P410" s="315"/>
      <c r="Q410" s="315"/>
      <c r="R410" s="315"/>
    </row>
    <row r="411" spans="2:18" x14ac:dyDescent="0.25">
      <c r="B411" s="15"/>
      <c r="C411" s="1"/>
      <c r="D411" s="1" t="s">
        <v>90</v>
      </c>
      <c r="G411" s="311" t="s">
        <v>400</v>
      </c>
      <c r="H411" s="307" t="s">
        <v>400</v>
      </c>
      <c r="I411" s="309" t="s">
        <v>400</v>
      </c>
      <c r="J411" s="310" t="s">
        <v>400</v>
      </c>
      <c r="K411" s="314"/>
      <c r="L411" s="315"/>
      <c r="M411" s="315"/>
      <c r="N411" s="315"/>
      <c r="O411" s="315"/>
      <c r="P411" s="315"/>
      <c r="Q411" s="315"/>
      <c r="R411" s="315"/>
    </row>
    <row r="412" spans="2:18" ht="79.2" outlineLevel="1" x14ac:dyDescent="0.25">
      <c r="B412" s="15"/>
      <c r="C412" s="1"/>
      <c r="D412" s="1"/>
      <c r="F412" s="2" t="s">
        <v>461</v>
      </c>
      <c r="G412" s="311" t="s">
        <v>536</v>
      </c>
      <c r="H412" s="307" t="s">
        <v>537</v>
      </c>
      <c r="I412" s="309" t="s">
        <v>538</v>
      </c>
      <c r="J412" s="310">
        <v>3.7</v>
      </c>
      <c r="K412" s="314"/>
      <c r="L412" s="315"/>
      <c r="M412" s="315"/>
      <c r="N412" s="315"/>
      <c r="O412" s="315"/>
      <c r="P412" s="315"/>
      <c r="Q412" s="315"/>
      <c r="R412" s="315"/>
    </row>
    <row r="413" spans="2:18" ht="79.2" outlineLevel="1" x14ac:dyDescent="0.25">
      <c r="B413" s="15"/>
      <c r="C413" s="1"/>
      <c r="D413" s="1"/>
      <c r="F413" s="2" t="s">
        <v>464</v>
      </c>
      <c r="G413" s="311" t="s">
        <v>536</v>
      </c>
      <c r="H413" s="307" t="s">
        <v>537</v>
      </c>
      <c r="I413" s="309" t="s">
        <v>538</v>
      </c>
      <c r="J413" s="310">
        <v>3.7</v>
      </c>
      <c r="K413" s="314"/>
      <c r="L413" s="315"/>
      <c r="M413" s="315"/>
      <c r="N413" s="315"/>
      <c r="O413" s="315"/>
      <c r="P413" s="315"/>
      <c r="Q413" s="315"/>
      <c r="R413" s="315"/>
    </row>
    <row r="414" spans="2:18" ht="79.2" outlineLevel="1" x14ac:dyDescent="0.25">
      <c r="B414" s="15"/>
      <c r="C414" s="1"/>
      <c r="D414" s="1"/>
      <c r="F414" s="2" t="s">
        <v>93</v>
      </c>
      <c r="G414" s="311" t="s">
        <v>536</v>
      </c>
      <c r="H414" s="307" t="s">
        <v>537</v>
      </c>
      <c r="I414" s="309" t="s">
        <v>538</v>
      </c>
      <c r="J414" s="310">
        <v>3.7</v>
      </c>
      <c r="K414" s="314"/>
      <c r="L414" s="315"/>
      <c r="M414" s="315"/>
      <c r="N414" s="315"/>
      <c r="O414" s="315"/>
      <c r="P414" s="315"/>
      <c r="Q414" s="315"/>
      <c r="R414" s="315"/>
    </row>
    <row r="415" spans="2:18" x14ac:dyDescent="0.25">
      <c r="B415" s="15"/>
      <c r="C415" s="51"/>
      <c r="D415" s="1" t="s">
        <v>94</v>
      </c>
      <c r="G415" s="311" t="s">
        <v>400</v>
      </c>
      <c r="H415" s="307" t="s">
        <v>400</v>
      </c>
      <c r="I415" s="309" t="s">
        <v>400</v>
      </c>
      <c r="J415" s="310" t="s">
        <v>400</v>
      </c>
      <c r="K415" s="314"/>
      <c r="L415" s="315"/>
      <c r="M415" s="315"/>
      <c r="N415" s="315"/>
      <c r="O415" s="315"/>
      <c r="P415" s="315"/>
      <c r="Q415" s="315"/>
      <c r="R415" s="315"/>
    </row>
    <row r="416" spans="2:18" ht="79.2" outlineLevel="1" x14ac:dyDescent="0.25">
      <c r="B416" s="15"/>
      <c r="C416" s="1"/>
      <c r="D416" s="1"/>
      <c r="F416" s="2" t="s">
        <v>95</v>
      </c>
      <c r="G416" s="311" t="s">
        <v>536</v>
      </c>
      <c r="H416" s="307" t="s">
        <v>537</v>
      </c>
      <c r="I416" s="309" t="s">
        <v>538</v>
      </c>
      <c r="J416" s="310">
        <v>3.7</v>
      </c>
      <c r="K416" s="314"/>
      <c r="L416" s="315"/>
      <c r="M416" s="315"/>
      <c r="N416" s="315"/>
      <c r="O416" s="315"/>
      <c r="P416" s="315"/>
      <c r="Q416" s="315"/>
      <c r="R416" s="315"/>
    </row>
    <row r="417" spans="2:18" ht="79.2" outlineLevel="1" x14ac:dyDescent="0.25">
      <c r="B417" s="15"/>
      <c r="C417" s="1"/>
      <c r="D417" s="1"/>
      <c r="F417" s="2" t="s">
        <v>96</v>
      </c>
      <c r="G417" s="311" t="s">
        <v>536</v>
      </c>
      <c r="H417" s="307" t="s">
        <v>537</v>
      </c>
      <c r="I417" s="309" t="s">
        <v>538</v>
      </c>
      <c r="J417" s="310">
        <v>3.7</v>
      </c>
      <c r="K417" s="314"/>
      <c r="L417" s="315"/>
      <c r="M417" s="315"/>
      <c r="N417" s="315"/>
      <c r="O417" s="315"/>
      <c r="P417" s="315"/>
      <c r="Q417" s="315"/>
      <c r="R417" s="315"/>
    </row>
    <row r="418" spans="2:18" x14ac:dyDescent="0.25">
      <c r="B418" s="15"/>
      <c r="C418" s="1" t="s">
        <v>259</v>
      </c>
      <c r="G418" s="311" t="s">
        <v>400</v>
      </c>
      <c r="H418" s="307" t="s">
        <v>400</v>
      </c>
      <c r="I418" s="309" t="s">
        <v>400</v>
      </c>
      <c r="J418" s="310" t="s">
        <v>400</v>
      </c>
    </row>
    <row r="419" spans="2:18" x14ac:dyDescent="0.25">
      <c r="B419" s="15"/>
      <c r="C419" s="1"/>
      <c r="D419" s="141" t="s">
        <v>20</v>
      </c>
      <c r="G419" s="311" t="s">
        <v>400</v>
      </c>
      <c r="H419" s="307" t="s">
        <v>400</v>
      </c>
      <c r="I419" s="309" t="s">
        <v>400</v>
      </c>
      <c r="J419" s="310" t="s">
        <v>400</v>
      </c>
      <c r="K419" s="314"/>
      <c r="L419" s="315"/>
      <c r="M419" s="315"/>
      <c r="N419" s="315"/>
      <c r="O419" s="315"/>
      <c r="P419" s="315"/>
      <c r="Q419" s="315"/>
      <c r="R419" s="315"/>
    </row>
    <row r="420" spans="2:18" x14ac:dyDescent="0.25">
      <c r="B420" s="15"/>
      <c r="C420" s="1"/>
      <c r="D420" s="1"/>
      <c r="E420" s="2" t="s">
        <v>21</v>
      </c>
      <c r="G420" s="311" t="s">
        <v>400</v>
      </c>
      <c r="H420" s="307" t="s">
        <v>400</v>
      </c>
      <c r="I420" s="309" t="s">
        <v>400</v>
      </c>
      <c r="J420" s="310" t="s">
        <v>400</v>
      </c>
      <c r="K420" s="314"/>
      <c r="L420" s="315"/>
      <c r="M420" s="315"/>
      <c r="N420" s="315"/>
      <c r="O420" s="315"/>
      <c r="P420" s="315"/>
      <c r="Q420" s="315"/>
      <c r="R420" s="315"/>
    </row>
    <row r="421" spans="2:18" ht="79.2" outlineLevel="1" x14ac:dyDescent="0.25">
      <c r="B421" s="15"/>
      <c r="C421" s="1"/>
      <c r="D421" s="1"/>
      <c r="F421" s="2" t="s">
        <v>22</v>
      </c>
      <c r="G421" s="311" t="s">
        <v>536</v>
      </c>
      <c r="H421" s="307" t="s">
        <v>537</v>
      </c>
      <c r="I421" s="309">
        <v>44</v>
      </c>
      <c r="J421" s="310">
        <v>3.8</v>
      </c>
      <c r="K421" s="314"/>
      <c r="L421" s="315"/>
      <c r="M421" s="315"/>
      <c r="N421" s="315"/>
      <c r="O421" s="315"/>
      <c r="P421" s="315"/>
      <c r="Q421" s="315"/>
      <c r="R421" s="315"/>
    </row>
    <row r="422" spans="2:18" ht="79.2" outlineLevel="1" x14ac:dyDescent="0.25">
      <c r="B422" s="15"/>
      <c r="C422" s="1"/>
      <c r="D422" s="1"/>
      <c r="F422" s="2" t="s">
        <v>23</v>
      </c>
      <c r="G422" s="311" t="s">
        <v>536</v>
      </c>
      <c r="H422" s="307" t="s">
        <v>537</v>
      </c>
      <c r="I422" s="309">
        <v>44</v>
      </c>
      <c r="J422" s="310">
        <v>3.8</v>
      </c>
      <c r="K422" s="314"/>
      <c r="L422" s="315"/>
      <c r="M422" s="315"/>
      <c r="N422" s="315"/>
      <c r="O422" s="315"/>
      <c r="P422" s="315"/>
      <c r="Q422" s="315"/>
      <c r="R422" s="315"/>
    </row>
    <row r="423" spans="2:18" ht="79.2" outlineLevel="1" x14ac:dyDescent="0.25">
      <c r="B423" s="15"/>
      <c r="C423" s="1"/>
      <c r="D423" s="1"/>
      <c r="F423" s="2" t="s">
        <v>24</v>
      </c>
      <c r="G423" s="311" t="s">
        <v>536</v>
      </c>
      <c r="H423" s="307" t="s">
        <v>537</v>
      </c>
      <c r="I423" s="309">
        <v>44</v>
      </c>
      <c r="J423" s="310">
        <v>3.8</v>
      </c>
      <c r="K423" s="314"/>
      <c r="L423" s="315"/>
      <c r="M423" s="315"/>
      <c r="N423" s="315"/>
      <c r="O423" s="315"/>
      <c r="P423" s="315"/>
      <c r="Q423" s="315"/>
      <c r="R423" s="315"/>
    </row>
    <row r="424" spans="2:18" ht="79.2" outlineLevel="1" x14ac:dyDescent="0.25">
      <c r="B424" s="15"/>
      <c r="C424" s="1"/>
      <c r="D424" s="1"/>
      <c r="F424" s="2" t="s">
        <v>25</v>
      </c>
      <c r="G424" s="311" t="s">
        <v>536</v>
      </c>
      <c r="H424" s="307" t="s">
        <v>537</v>
      </c>
      <c r="I424" s="309">
        <v>44</v>
      </c>
      <c r="J424" s="310">
        <v>3.8</v>
      </c>
      <c r="K424" s="314"/>
      <c r="L424" s="315"/>
      <c r="M424" s="315"/>
      <c r="N424" s="315"/>
      <c r="O424" s="315"/>
      <c r="P424" s="315"/>
      <c r="Q424" s="315"/>
      <c r="R424" s="315"/>
    </row>
    <row r="425" spans="2:18" x14ac:dyDescent="0.25">
      <c r="B425" s="15"/>
      <c r="C425" s="1"/>
      <c r="D425" s="1"/>
      <c r="E425" s="2" t="s">
        <v>26</v>
      </c>
      <c r="G425" s="311" t="s">
        <v>400</v>
      </c>
      <c r="H425" s="307" t="s">
        <v>400</v>
      </c>
      <c r="I425" s="309" t="s">
        <v>400</v>
      </c>
      <c r="J425" s="310" t="s">
        <v>400</v>
      </c>
      <c r="K425" s="314"/>
      <c r="L425" s="315"/>
      <c r="M425" s="315"/>
      <c r="N425" s="315"/>
      <c r="O425" s="315"/>
      <c r="P425" s="315"/>
      <c r="Q425" s="315"/>
      <c r="R425" s="315"/>
    </row>
    <row r="426" spans="2:18" ht="79.2" outlineLevel="1" x14ac:dyDescent="0.25">
      <c r="B426" s="15"/>
      <c r="C426" s="1"/>
      <c r="D426" s="1"/>
      <c r="F426" s="2" t="s">
        <v>27</v>
      </c>
      <c r="G426" s="311" t="s">
        <v>536</v>
      </c>
      <c r="H426" s="307" t="s">
        <v>537</v>
      </c>
      <c r="I426" s="309">
        <v>44</v>
      </c>
      <c r="J426" s="310">
        <v>3.8</v>
      </c>
      <c r="K426" s="314"/>
      <c r="L426" s="315"/>
      <c r="M426" s="315"/>
      <c r="N426" s="315"/>
      <c r="O426" s="315"/>
      <c r="P426" s="315"/>
      <c r="Q426" s="315"/>
      <c r="R426" s="315"/>
    </row>
    <row r="427" spans="2:18" ht="79.2" outlineLevel="1" x14ac:dyDescent="0.25">
      <c r="B427" s="15"/>
      <c r="C427" s="1"/>
      <c r="D427" s="1"/>
      <c r="F427" s="2" t="s">
        <v>28</v>
      </c>
      <c r="G427" s="311" t="s">
        <v>536</v>
      </c>
      <c r="H427" s="307" t="s">
        <v>537</v>
      </c>
      <c r="I427" s="309">
        <v>44</v>
      </c>
      <c r="J427" s="310">
        <v>3.8</v>
      </c>
      <c r="K427" s="314"/>
      <c r="L427" s="315"/>
      <c r="M427" s="315"/>
      <c r="N427" s="315"/>
      <c r="O427" s="315"/>
      <c r="P427" s="315"/>
      <c r="Q427" s="315"/>
      <c r="R427" s="315"/>
    </row>
    <row r="428" spans="2:18" ht="79.2" outlineLevel="1" x14ac:dyDescent="0.25">
      <c r="B428" s="15"/>
      <c r="C428" s="1"/>
      <c r="D428" s="1"/>
      <c r="F428" s="2" t="s">
        <v>29</v>
      </c>
      <c r="G428" s="311" t="s">
        <v>536</v>
      </c>
      <c r="H428" s="307" t="s">
        <v>537</v>
      </c>
      <c r="I428" s="309">
        <v>44</v>
      </c>
      <c r="J428" s="310">
        <v>3.8</v>
      </c>
      <c r="K428" s="314"/>
      <c r="L428" s="315"/>
      <c r="M428" s="315"/>
      <c r="N428" s="315"/>
      <c r="O428" s="315"/>
      <c r="P428" s="315"/>
      <c r="Q428" s="315"/>
      <c r="R428" s="315"/>
    </row>
    <row r="429" spans="2:18" ht="79.2" outlineLevel="1" x14ac:dyDescent="0.25">
      <c r="B429" s="15"/>
      <c r="C429" s="1"/>
      <c r="D429" s="1"/>
      <c r="F429" s="2" t="s">
        <v>30</v>
      </c>
      <c r="G429" s="311" t="s">
        <v>536</v>
      </c>
      <c r="H429" s="307" t="s">
        <v>537</v>
      </c>
      <c r="I429" s="309">
        <v>44</v>
      </c>
      <c r="J429" s="310">
        <v>3.8</v>
      </c>
      <c r="K429" s="314"/>
      <c r="L429" s="315"/>
      <c r="M429" s="315"/>
      <c r="N429" s="315"/>
      <c r="O429" s="315"/>
      <c r="P429" s="315"/>
      <c r="Q429" s="315"/>
      <c r="R429" s="315"/>
    </row>
    <row r="430" spans="2:18" x14ac:dyDescent="0.25">
      <c r="B430" s="15"/>
      <c r="C430" s="1"/>
      <c r="D430" s="1"/>
      <c r="E430" s="2" t="s">
        <v>440</v>
      </c>
      <c r="G430" s="311" t="s">
        <v>400</v>
      </c>
      <c r="H430" s="307" t="s">
        <v>400</v>
      </c>
      <c r="I430" s="309" t="s">
        <v>400</v>
      </c>
      <c r="J430" s="310" t="s">
        <v>400</v>
      </c>
      <c r="K430" s="314"/>
      <c r="L430" s="315"/>
      <c r="M430" s="315"/>
      <c r="N430" s="315"/>
      <c r="O430" s="315"/>
      <c r="P430" s="315"/>
      <c r="Q430" s="315"/>
      <c r="R430" s="315"/>
    </row>
    <row r="431" spans="2:18" ht="79.2" outlineLevel="1" x14ac:dyDescent="0.25">
      <c r="B431" s="15"/>
      <c r="C431" s="1"/>
      <c r="D431" s="1"/>
      <c r="F431" s="2" t="s">
        <v>441</v>
      </c>
      <c r="G431" s="311" t="s">
        <v>536</v>
      </c>
      <c r="H431" s="307" t="s">
        <v>537</v>
      </c>
      <c r="I431" s="309">
        <v>44</v>
      </c>
      <c r="J431" s="310">
        <v>3.8</v>
      </c>
      <c r="K431" s="314"/>
      <c r="L431" s="315"/>
      <c r="M431" s="315"/>
      <c r="N431" s="315"/>
      <c r="O431" s="315"/>
      <c r="P431" s="315"/>
      <c r="Q431" s="315"/>
      <c r="R431" s="315"/>
    </row>
    <row r="432" spans="2:18" ht="79.2" outlineLevel="1" x14ac:dyDescent="0.25">
      <c r="B432" s="15"/>
      <c r="C432" s="1"/>
      <c r="D432" s="1"/>
      <c r="F432" s="2" t="s">
        <v>442</v>
      </c>
      <c r="G432" s="311" t="s">
        <v>536</v>
      </c>
      <c r="H432" s="307" t="s">
        <v>537</v>
      </c>
      <c r="I432" s="309">
        <v>44</v>
      </c>
      <c r="J432" s="310">
        <v>3.8</v>
      </c>
      <c r="K432" s="314"/>
      <c r="L432" s="315"/>
      <c r="M432" s="315"/>
      <c r="N432" s="315"/>
      <c r="O432" s="315"/>
      <c r="P432" s="315"/>
      <c r="Q432" s="315"/>
      <c r="R432" s="315"/>
    </row>
    <row r="433" spans="2:18" ht="79.2" outlineLevel="1" x14ac:dyDescent="0.25">
      <c r="B433" s="15"/>
      <c r="C433" s="1"/>
      <c r="D433" s="1"/>
      <c r="F433" s="2" t="s">
        <v>443</v>
      </c>
      <c r="G433" s="311" t="s">
        <v>536</v>
      </c>
      <c r="H433" s="307" t="s">
        <v>537</v>
      </c>
      <c r="I433" s="309">
        <v>44</v>
      </c>
      <c r="J433" s="310">
        <v>3.8</v>
      </c>
      <c r="K433" s="314"/>
      <c r="L433" s="315"/>
      <c r="M433" s="315"/>
      <c r="N433" s="315"/>
      <c r="O433" s="315"/>
      <c r="P433" s="315"/>
      <c r="Q433" s="315"/>
      <c r="R433" s="315"/>
    </row>
    <row r="434" spans="2:18" ht="79.2" outlineLevel="1" x14ac:dyDescent="0.25">
      <c r="B434" s="15"/>
      <c r="C434" s="1"/>
      <c r="D434" s="1"/>
      <c r="F434" s="2" t="s">
        <v>444</v>
      </c>
      <c r="G434" s="311" t="s">
        <v>536</v>
      </c>
      <c r="H434" s="307" t="s">
        <v>537</v>
      </c>
      <c r="I434" s="309">
        <v>44</v>
      </c>
      <c r="J434" s="310">
        <v>3.8</v>
      </c>
      <c r="K434" s="314"/>
      <c r="L434" s="315"/>
      <c r="M434" s="315"/>
      <c r="N434" s="315"/>
      <c r="O434" s="315"/>
      <c r="P434" s="315"/>
      <c r="Q434" s="315"/>
      <c r="R434" s="315"/>
    </row>
    <row r="435" spans="2:18" x14ac:dyDescent="0.25">
      <c r="B435" s="15"/>
      <c r="C435" s="1"/>
      <c r="D435" s="1" t="s">
        <v>36</v>
      </c>
      <c r="G435" s="311" t="s">
        <v>400</v>
      </c>
      <c r="H435" s="307" t="s">
        <v>400</v>
      </c>
      <c r="I435" s="309" t="s">
        <v>400</v>
      </c>
      <c r="J435" s="310" t="s">
        <v>400</v>
      </c>
      <c r="K435" s="314"/>
      <c r="L435" s="315"/>
      <c r="M435" s="315"/>
      <c r="N435" s="315"/>
      <c r="O435" s="315"/>
      <c r="P435" s="315"/>
      <c r="Q435" s="315"/>
      <c r="R435" s="315"/>
    </row>
    <row r="436" spans="2:18" x14ac:dyDescent="0.25">
      <c r="B436" s="15"/>
      <c r="C436" s="1"/>
      <c r="D436" s="1"/>
      <c r="E436" s="51" t="s">
        <v>37</v>
      </c>
      <c r="G436" s="311" t="s">
        <v>400</v>
      </c>
      <c r="H436" s="307" t="s">
        <v>400</v>
      </c>
      <c r="I436" s="309" t="s">
        <v>400</v>
      </c>
      <c r="J436" s="310" t="s">
        <v>400</v>
      </c>
      <c r="K436" s="314"/>
      <c r="L436" s="315"/>
      <c r="M436" s="315"/>
      <c r="N436" s="315"/>
      <c r="O436" s="315"/>
      <c r="P436" s="315"/>
      <c r="Q436" s="315"/>
      <c r="R436" s="315"/>
    </row>
    <row r="437" spans="2:18" ht="79.2" outlineLevel="1" x14ac:dyDescent="0.25">
      <c r="B437" s="15"/>
      <c r="C437" s="1"/>
      <c r="D437" s="1"/>
      <c r="E437" s="51"/>
      <c r="F437" s="2" t="s">
        <v>38</v>
      </c>
      <c r="G437" s="311" t="s">
        <v>536</v>
      </c>
      <c r="H437" s="307" t="s">
        <v>537</v>
      </c>
      <c r="I437" s="309">
        <v>44</v>
      </c>
      <c r="J437" s="310">
        <v>3.8</v>
      </c>
      <c r="K437" s="314"/>
      <c r="L437" s="315"/>
      <c r="M437" s="315"/>
      <c r="N437" s="315"/>
      <c r="O437" s="315"/>
      <c r="P437" s="315"/>
      <c r="Q437" s="315"/>
      <c r="R437" s="315"/>
    </row>
    <row r="438" spans="2:18" ht="79.2" outlineLevel="1" x14ac:dyDescent="0.25">
      <c r="B438" s="15"/>
      <c r="C438" s="1"/>
      <c r="D438" s="1"/>
      <c r="F438" s="2" t="s">
        <v>39</v>
      </c>
      <c r="G438" s="311" t="s">
        <v>536</v>
      </c>
      <c r="H438" s="307" t="s">
        <v>537</v>
      </c>
      <c r="I438" s="309">
        <v>44</v>
      </c>
      <c r="J438" s="310">
        <v>3.8</v>
      </c>
      <c r="K438" s="314"/>
      <c r="L438" s="315"/>
      <c r="M438" s="315"/>
      <c r="N438" s="315"/>
      <c r="O438" s="315"/>
      <c r="P438" s="315"/>
      <c r="Q438" s="315"/>
      <c r="R438" s="315"/>
    </row>
    <row r="439" spans="2:18" ht="79.2" outlineLevel="1" x14ac:dyDescent="0.25">
      <c r="B439" s="15"/>
      <c r="C439" s="1"/>
      <c r="D439" s="1"/>
      <c r="F439" s="2" t="s">
        <v>445</v>
      </c>
      <c r="G439" s="311" t="s">
        <v>536</v>
      </c>
      <c r="H439" s="307" t="s">
        <v>537</v>
      </c>
      <c r="I439" s="309">
        <v>44</v>
      </c>
      <c r="J439" s="310">
        <v>3.8</v>
      </c>
      <c r="K439" s="314"/>
      <c r="L439" s="315"/>
      <c r="M439" s="315"/>
      <c r="N439" s="315"/>
      <c r="O439" s="315"/>
      <c r="P439" s="315"/>
      <c r="Q439" s="315"/>
      <c r="R439" s="315"/>
    </row>
    <row r="440" spans="2:18" x14ac:dyDescent="0.25">
      <c r="B440" s="15"/>
      <c r="C440" s="1"/>
      <c r="D440" s="1"/>
      <c r="E440" s="2" t="s">
        <v>41</v>
      </c>
      <c r="G440" s="311" t="s">
        <v>400</v>
      </c>
      <c r="H440" s="307" t="s">
        <v>400</v>
      </c>
      <c r="I440" s="309" t="s">
        <v>400</v>
      </c>
      <c r="J440" s="310" t="s">
        <v>400</v>
      </c>
      <c r="K440" s="314"/>
      <c r="L440" s="315"/>
      <c r="M440" s="315"/>
      <c r="N440" s="315"/>
      <c r="O440" s="315"/>
      <c r="P440" s="315"/>
      <c r="Q440" s="315"/>
      <c r="R440" s="315"/>
    </row>
    <row r="441" spans="2:18" ht="79.2" outlineLevel="1" x14ac:dyDescent="0.25">
      <c r="B441" s="15"/>
      <c r="C441" s="1"/>
      <c r="D441" s="1"/>
      <c r="F441" s="2" t="s">
        <v>42</v>
      </c>
      <c r="G441" s="311" t="s">
        <v>536</v>
      </c>
      <c r="H441" s="307" t="s">
        <v>537</v>
      </c>
      <c r="I441" s="309">
        <v>44</v>
      </c>
      <c r="J441" s="310">
        <v>3.8</v>
      </c>
      <c r="K441" s="314"/>
      <c r="L441" s="315"/>
      <c r="M441" s="315"/>
      <c r="N441" s="315"/>
      <c r="O441" s="315"/>
      <c r="P441" s="315"/>
      <c r="Q441" s="315"/>
      <c r="R441" s="315"/>
    </row>
    <row r="442" spans="2:18" ht="79.2" outlineLevel="1" x14ac:dyDescent="0.25">
      <c r="B442" s="15"/>
      <c r="C442" s="1"/>
      <c r="D442" s="1"/>
      <c r="F442" s="2" t="s">
        <v>43</v>
      </c>
      <c r="G442" s="311" t="s">
        <v>536</v>
      </c>
      <c r="H442" s="307" t="s">
        <v>537</v>
      </c>
      <c r="I442" s="309">
        <v>44</v>
      </c>
      <c r="J442" s="310">
        <v>3.8</v>
      </c>
      <c r="K442" s="314"/>
      <c r="L442" s="315"/>
      <c r="M442" s="315"/>
      <c r="N442" s="315"/>
      <c r="O442" s="315"/>
      <c r="P442" s="315"/>
      <c r="Q442" s="315"/>
      <c r="R442" s="315"/>
    </row>
    <row r="443" spans="2:18" ht="79.2" outlineLevel="1" x14ac:dyDescent="0.25">
      <c r="B443" s="15"/>
      <c r="C443" s="1"/>
      <c r="D443" s="1"/>
      <c r="F443" s="2" t="s">
        <v>446</v>
      </c>
      <c r="G443" s="311" t="s">
        <v>536</v>
      </c>
      <c r="H443" s="307" t="s">
        <v>537</v>
      </c>
      <c r="I443" s="309">
        <v>44</v>
      </c>
      <c r="J443" s="310">
        <v>3.8</v>
      </c>
      <c r="K443" s="314"/>
      <c r="L443" s="315"/>
      <c r="M443" s="315"/>
      <c r="N443" s="315"/>
      <c r="O443" s="315"/>
      <c r="P443" s="315"/>
      <c r="Q443" s="315"/>
      <c r="R443" s="315"/>
    </row>
    <row r="444" spans="2:18" x14ac:dyDescent="0.25">
      <c r="B444" s="15"/>
      <c r="C444" s="1"/>
      <c r="D444" s="1"/>
      <c r="E444" s="2" t="s">
        <v>45</v>
      </c>
      <c r="G444" s="311" t="s">
        <v>400</v>
      </c>
      <c r="H444" s="307" t="s">
        <v>400</v>
      </c>
      <c r="I444" s="309" t="s">
        <v>400</v>
      </c>
      <c r="J444" s="310" t="s">
        <v>400</v>
      </c>
      <c r="K444" s="314"/>
      <c r="L444" s="315"/>
      <c r="M444" s="315"/>
      <c r="N444" s="315"/>
      <c r="O444" s="315"/>
      <c r="P444" s="315"/>
      <c r="Q444" s="315"/>
      <c r="R444" s="315"/>
    </row>
    <row r="445" spans="2:18" ht="79.2" outlineLevel="1" x14ac:dyDescent="0.25">
      <c r="B445" s="15"/>
      <c r="C445" s="1"/>
      <c r="D445" s="1"/>
      <c r="F445" s="2" t="s">
        <v>46</v>
      </c>
      <c r="G445" s="311" t="s">
        <v>536</v>
      </c>
      <c r="H445" s="307" t="s">
        <v>537</v>
      </c>
      <c r="I445" s="309">
        <v>44</v>
      </c>
      <c r="J445" s="310">
        <v>3.8</v>
      </c>
      <c r="K445" s="314"/>
      <c r="L445" s="315"/>
      <c r="M445" s="315"/>
      <c r="N445" s="315"/>
      <c r="O445" s="315"/>
      <c r="P445" s="315"/>
      <c r="Q445" s="315"/>
      <c r="R445" s="315"/>
    </row>
    <row r="446" spans="2:18" ht="79.2" outlineLevel="1" x14ac:dyDescent="0.25">
      <c r="B446" s="15"/>
      <c r="C446" s="1"/>
      <c r="D446" s="1"/>
      <c r="F446" s="2" t="s">
        <v>47</v>
      </c>
      <c r="G446" s="311" t="s">
        <v>536</v>
      </c>
      <c r="H446" s="307" t="s">
        <v>537</v>
      </c>
      <c r="I446" s="309">
        <v>44</v>
      </c>
      <c r="J446" s="310">
        <v>3.8</v>
      </c>
      <c r="K446" s="314"/>
      <c r="L446" s="315"/>
      <c r="M446" s="315"/>
      <c r="N446" s="315"/>
      <c r="O446" s="315"/>
      <c r="P446" s="315"/>
      <c r="Q446" s="315"/>
      <c r="R446" s="315"/>
    </row>
    <row r="447" spans="2:18" ht="79.2" outlineLevel="1" x14ac:dyDescent="0.25">
      <c r="B447" s="15"/>
      <c r="C447" s="1"/>
      <c r="D447" s="1"/>
      <c r="F447" s="2" t="s">
        <v>447</v>
      </c>
      <c r="G447" s="311" t="s">
        <v>536</v>
      </c>
      <c r="H447" s="307" t="s">
        <v>537</v>
      </c>
      <c r="I447" s="309">
        <v>44</v>
      </c>
      <c r="J447" s="310">
        <v>3.8</v>
      </c>
      <c r="K447" s="314"/>
      <c r="L447" s="315"/>
      <c r="M447" s="315"/>
      <c r="N447" s="315"/>
      <c r="O447" s="315"/>
      <c r="P447" s="315"/>
      <c r="Q447" s="315"/>
      <c r="R447" s="315"/>
    </row>
    <row r="448" spans="2:18" x14ac:dyDescent="0.25">
      <c r="B448" s="15"/>
      <c r="C448" s="1"/>
      <c r="D448" s="1" t="s">
        <v>49</v>
      </c>
      <c r="G448" s="311" t="s">
        <v>400</v>
      </c>
      <c r="H448" s="307" t="s">
        <v>400</v>
      </c>
      <c r="I448" s="309" t="s">
        <v>400</v>
      </c>
      <c r="J448" s="310" t="s">
        <v>400</v>
      </c>
      <c r="K448" s="314"/>
      <c r="L448" s="315"/>
      <c r="M448" s="315"/>
      <c r="N448" s="315"/>
      <c r="O448" s="315"/>
      <c r="P448" s="315"/>
      <c r="Q448" s="315"/>
      <c r="R448" s="315"/>
    </row>
    <row r="449" spans="2:18" x14ac:dyDescent="0.25">
      <c r="B449" s="15"/>
      <c r="C449" s="1"/>
      <c r="D449" s="1"/>
      <c r="E449" s="2" t="s">
        <v>50</v>
      </c>
      <c r="G449" s="311" t="s">
        <v>400</v>
      </c>
      <c r="H449" s="307" t="s">
        <v>400</v>
      </c>
      <c r="I449" s="309" t="s">
        <v>400</v>
      </c>
      <c r="J449" s="310" t="s">
        <v>400</v>
      </c>
      <c r="K449" s="314"/>
      <c r="L449" s="315"/>
      <c r="M449" s="315"/>
      <c r="N449" s="315"/>
      <c r="O449" s="315"/>
      <c r="P449" s="315"/>
      <c r="Q449" s="315"/>
      <c r="R449" s="315"/>
    </row>
    <row r="450" spans="2:18" ht="79.2" outlineLevel="1" x14ac:dyDescent="0.25">
      <c r="B450" s="15"/>
      <c r="C450" s="1"/>
      <c r="D450" s="1"/>
      <c r="F450" s="2" t="s">
        <v>51</v>
      </c>
      <c r="G450" s="311" t="s">
        <v>536</v>
      </c>
      <c r="H450" s="307" t="s">
        <v>537</v>
      </c>
      <c r="I450" s="309">
        <v>44</v>
      </c>
      <c r="J450" s="310">
        <v>3.8</v>
      </c>
      <c r="K450" s="314"/>
      <c r="L450" s="315"/>
      <c r="M450" s="315"/>
      <c r="N450" s="315"/>
      <c r="O450" s="315"/>
      <c r="P450" s="315"/>
      <c r="Q450" s="315"/>
      <c r="R450" s="315"/>
    </row>
    <row r="451" spans="2:18" ht="79.2" outlineLevel="1" x14ac:dyDescent="0.25">
      <c r="B451" s="15"/>
      <c r="C451" s="1"/>
      <c r="D451" s="1"/>
      <c r="F451" s="2" t="s">
        <v>52</v>
      </c>
      <c r="G451" s="311" t="s">
        <v>536</v>
      </c>
      <c r="H451" s="307" t="s">
        <v>537</v>
      </c>
      <c r="I451" s="309">
        <v>44</v>
      </c>
      <c r="J451" s="310">
        <v>3.8</v>
      </c>
      <c r="K451" s="314"/>
      <c r="L451" s="315"/>
      <c r="M451" s="315"/>
      <c r="N451" s="315"/>
      <c r="O451" s="315"/>
      <c r="P451" s="315"/>
      <c r="Q451" s="315"/>
      <c r="R451" s="315"/>
    </row>
    <row r="452" spans="2:18" x14ac:dyDescent="0.25">
      <c r="B452" s="15"/>
      <c r="C452" s="1"/>
      <c r="D452" s="1"/>
      <c r="E452" s="2" t="s">
        <v>53</v>
      </c>
      <c r="G452" s="311" t="s">
        <v>400</v>
      </c>
      <c r="H452" s="307" t="s">
        <v>400</v>
      </c>
      <c r="I452" s="309" t="s">
        <v>400</v>
      </c>
      <c r="J452" s="310" t="s">
        <v>400</v>
      </c>
      <c r="K452" s="314"/>
      <c r="L452" s="315"/>
      <c r="M452" s="315"/>
      <c r="N452" s="315"/>
      <c r="O452" s="315"/>
      <c r="P452" s="315"/>
      <c r="Q452" s="315"/>
      <c r="R452" s="315"/>
    </row>
    <row r="453" spans="2:18" ht="79.2" outlineLevel="1" x14ac:dyDescent="0.25">
      <c r="B453" s="15"/>
      <c r="C453" s="1"/>
      <c r="D453" s="1"/>
      <c r="F453" s="2" t="s">
        <v>54</v>
      </c>
      <c r="G453" s="311" t="s">
        <v>536</v>
      </c>
      <c r="H453" s="307" t="s">
        <v>537</v>
      </c>
      <c r="I453" s="309">
        <v>44</v>
      </c>
      <c r="J453" s="310">
        <v>3.8</v>
      </c>
      <c r="K453" s="314"/>
      <c r="L453" s="315"/>
      <c r="M453" s="315"/>
      <c r="N453" s="315"/>
      <c r="O453" s="315"/>
      <c r="P453" s="315"/>
      <c r="Q453" s="315"/>
      <c r="R453" s="315"/>
    </row>
    <row r="454" spans="2:18" ht="79.2" outlineLevel="1" x14ac:dyDescent="0.25">
      <c r="B454" s="15"/>
      <c r="C454" s="1"/>
      <c r="D454" s="1"/>
      <c r="F454" s="2" t="s">
        <v>55</v>
      </c>
      <c r="G454" s="311" t="s">
        <v>536</v>
      </c>
      <c r="H454" s="307" t="s">
        <v>537</v>
      </c>
      <c r="I454" s="309">
        <v>44</v>
      </c>
      <c r="J454" s="310">
        <v>3.8</v>
      </c>
      <c r="K454" s="314"/>
      <c r="L454" s="315"/>
      <c r="M454" s="315"/>
      <c r="N454" s="315"/>
      <c r="O454" s="315"/>
      <c r="P454" s="315"/>
      <c r="Q454" s="315"/>
      <c r="R454" s="315"/>
    </row>
    <row r="455" spans="2:18" ht="79.2" outlineLevel="1" x14ac:dyDescent="0.25">
      <c r="B455" s="15"/>
      <c r="C455" s="1"/>
      <c r="D455" s="1"/>
      <c r="F455" s="2" t="s">
        <v>56</v>
      </c>
      <c r="G455" s="311" t="s">
        <v>536</v>
      </c>
      <c r="H455" s="307" t="s">
        <v>537</v>
      </c>
      <c r="I455" s="309">
        <v>44</v>
      </c>
      <c r="J455" s="310">
        <v>3.8</v>
      </c>
      <c r="K455" s="314"/>
      <c r="L455" s="315"/>
      <c r="M455" s="315"/>
      <c r="N455" s="315"/>
      <c r="O455" s="315"/>
      <c r="P455" s="315"/>
      <c r="Q455" s="315"/>
      <c r="R455" s="315"/>
    </row>
    <row r="456" spans="2:18" x14ac:dyDescent="0.25">
      <c r="B456" s="15"/>
      <c r="C456" s="1"/>
      <c r="D456" s="1"/>
      <c r="E456" s="2" t="s">
        <v>57</v>
      </c>
      <c r="G456" s="311" t="s">
        <v>400</v>
      </c>
      <c r="H456" s="307" t="s">
        <v>400</v>
      </c>
      <c r="I456" s="309" t="s">
        <v>400</v>
      </c>
      <c r="J456" s="310" t="s">
        <v>400</v>
      </c>
      <c r="K456" s="314"/>
      <c r="L456" s="315"/>
      <c r="M456" s="315"/>
      <c r="N456" s="315"/>
      <c r="O456" s="315"/>
      <c r="P456" s="315"/>
      <c r="Q456" s="315"/>
      <c r="R456" s="315"/>
    </row>
    <row r="457" spans="2:18" ht="79.2" outlineLevel="1" x14ac:dyDescent="0.25">
      <c r="B457" s="15"/>
      <c r="C457" s="1"/>
      <c r="D457" s="1"/>
      <c r="F457" s="2" t="s">
        <v>58</v>
      </c>
      <c r="G457" s="311" t="s">
        <v>536</v>
      </c>
      <c r="H457" s="307" t="s">
        <v>537</v>
      </c>
      <c r="I457" s="309">
        <v>44</v>
      </c>
      <c r="J457" s="310">
        <v>3.8</v>
      </c>
      <c r="K457" s="314"/>
      <c r="L457" s="315"/>
      <c r="M457" s="315"/>
      <c r="N457" s="315"/>
      <c r="O457" s="315"/>
      <c r="P457" s="315"/>
      <c r="Q457" s="315"/>
      <c r="R457" s="315"/>
    </row>
    <row r="458" spans="2:18" ht="79.2" outlineLevel="1" x14ac:dyDescent="0.25">
      <c r="B458" s="15"/>
      <c r="C458" s="1"/>
      <c r="D458" s="1"/>
      <c r="F458" s="2" t="s">
        <v>59</v>
      </c>
      <c r="G458" s="311" t="s">
        <v>536</v>
      </c>
      <c r="H458" s="307" t="s">
        <v>537</v>
      </c>
      <c r="I458" s="309">
        <v>44</v>
      </c>
      <c r="J458" s="310">
        <v>3.8</v>
      </c>
      <c r="K458" s="314"/>
      <c r="L458" s="315"/>
      <c r="M458" s="315"/>
      <c r="N458" s="315"/>
      <c r="O458" s="315"/>
      <c r="P458" s="315"/>
      <c r="Q458" s="315"/>
      <c r="R458" s="315"/>
    </row>
    <row r="459" spans="2:18" x14ac:dyDescent="0.25">
      <c r="B459" s="15"/>
      <c r="C459" s="1"/>
      <c r="D459" s="1"/>
      <c r="E459" s="2" t="s">
        <v>60</v>
      </c>
      <c r="G459" s="311" t="s">
        <v>400</v>
      </c>
      <c r="H459" s="307" t="s">
        <v>400</v>
      </c>
      <c r="I459" s="309" t="s">
        <v>400</v>
      </c>
      <c r="J459" s="310" t="s">
        <v>400</v>
      </c>
      <c r="K459" s="314"/>
      <c r="L459" s="315"/>
      <c r="M459" s="315"/>
      <c r="N459" s="315"/>
      <c r="O459" s="315"/>
      <c r="P459" s="315"/>
      <c r="Q459" s="315"/>
      <c r="R459" s="315"/>
    </row>
    <row r="460" spans="2:18" ht="79.2" outlineLevel="1" x14ac:dyDescent="0.25">
      <c r="B460" s="15"/>
      <c r="C460" s="1"/>
      <c r="D460" s="1"/>
      <c r="F460" s="2" t="s">
        <v>61</v>
      </c>
      <c r="G460" s="311" t="s">
        <v>536</v>
      </c>
      <c r="H460" s="307" t="s">
        <v>537</v>
      </c>
      <c r="I460" s="309">
        <v>44</v>
      </c>
      <c r="J460" s="310">
        <v>3.8</v>
      </c>
      <c r="K460" s="314"/>
      <c r="L460" s="315"/>
      <c r="M460" s="315"/>
      <c r="N460" s="315"/>
      <c r="O460" s="315"/>
      <c r="P460" s="315"/>
      <c r="Q460" s="315"/>
      <c r="R460" s="315"/>
    </row>
    <row r="461" spans="2:18" ht="79.2" outlineLevel="1" x14ac:dyDescent="0.25">
      <c r="B461" s="15"/>
      <c r="C461" s="1"/>
      <c r="D461" s="1"/>
      <c r="F461" s="2" t="s">
        <v>62</v>
      </c>
      <c r="G461" s="311" t="s">
        <v>536</v>
      </c>
      <c r="H461" s="307" t="s">
        <v>537</v>
      </c>
      <c r="I461" s="309">
        <v>44</v>
      </c>
      <c r="J461" s="310">
        <v>3.8</v>
      </c>
      <c r="K461" s="314"/>
      <c r="L461" s="315"/>
      <c r="M461" s="315"/>
      <c r="N461" s="315"/>
      <c r="O461" s="315"/>
      <c r="P461" s="315"/>
      <c r="Q461" s="315"/>
      <c r="R461" s="315"/>
    </row>
    <row r="462" spans="2:18" ht="79.2" outlineLevel="1" x14ac:dyDescent="0.25">
      <c r="B462" s="15"/>
      <c r="C462" s="1"/>
      <c r="D462" s="1"/>
      <c r="F462" s="2" t="s">
        <v>63</v>
      </c>
      <c r="G462" s="311" t="s">
        <v>536</v>
      </c>
      <c r="H462" s="307" t="s">
        <v>537</v>
      </c>
      <c r="I462" s="309">
        <v>44</v>
      </c>
      <c r="J462" s="310">
        <v>3.8</v>
      </c>
      <c r="K462" s="314"/>
      <c r="L462" s="315"/>
      <c r="M462" s="315"/>
      <c r="N462" s="315"/>
      <c r="O462" s="315"/>
      <c r="P462" s="315"/>
      <c r="Q462" s="315"/>
      <c r="R462" s="315"/>
    </row>
    <row r="463" spans="2:18" x14ac:dyDescent="0.25">
      <c r="B463" s="15"/>
      <c r="C463" s="1"/>
      <c r="D463" s="1"/>
      <c r="E463" s="2" t="s">
        <v>448</v>
      </c>
      <c r="G463" s="311" t="s">
        <v>400</v>
      </c>
      <c r="H463" s="307" t="s">
        <v>400</v>
      </c>
      <c r="I463" s="309" t="s">
        <v>400</v>
      </c>
      <c r="J463" s="310" t="s">
        <v>400</v>
      </c>
      <c r="K463" s="314"/>
      <c r="L463" s="315"/>
      <c r="M463" s="315"/>
      <c r="N463" s="315"/>
      <c r="O463" s="315"/>
      <c r="P463" s="315"/>
      <c r="Q463" s="315"/>
      <c r="R463" s="315"/>
    </row>
    <row r="464" spans="2:18" ht="79.2" outlineLevel="1" x14ac:dyDescent="0.25">
      <c r="B464" s="15"/>
      <c r="C464" s="1"/>
      <c r="D464" s="1"/>
      <c r="F464" s="2" t="s">
        <v>449</v>
      </c>
      <c r="G464" s="311" t="s">
        <v>536</v>
      </c>
      <c r="H464" s="307" t="s">
        <v>537</v>
      </c>
      <c r="I464" s="309">
        <v>44</v>
      </c>
      <c r="J464" s="310">
        <v>3.8</v>
      </c>
      <c r="K464" s="314"/>
      <c r="L464" s="315"/>
      <c r="M464" s="315"/>
      <c r="N464" s="315"/>
      <c r="O464" s="315"/>
      <c r="P464" s="315"/>
      <c r="Q464" s="315"/>
      <c r="R464" s="315"/>
    </row>
    <row r="465" spans="2:18" ht="79.2" outlineLevel="1" x14ac:dyDescent="0.25">
      <c r="B465" s="15"/>
      <c r="C465" s="1"/>
      <c r="D465" s="1"/>
      <c r="F465" s="2" t="s">
        <v>450</v>
      </c>
      <c r="G465" s="311" t="s">
        <v>536</v>
      </c>
      <c r="H465" s="307" t="s">
        <v>537</v>
      </c>
      <c r="I465" s="309">
        <v>44</v>
      </c>
      <c r="J465" s="310">
        <v>3.8</v>
      </c>
      <c r="K465" s="314"/>
      <c r="L465" s="315"/>
      <c r="M465" s="315"/>
      <c r="N465" s="315"/>
      <c r="O465" s="315"/>
      <c r="P465" s="315"/>
      <c r="Q465" s="315"/>
      <c r="R465" s="315"/>
    </row>
    <row r="466" spans="2:18" x14ac:dyDescent="0.25">
      <c r="B466" s="15"/>
      <c r="C466" s="1"/>
      <c r="D466" s="1"/>
      <c r="E466" s="2" t="s">
        <v>451</v>
      </c>
      <c r="G466" s="311" t="s">
        <v>400</v>
      </c>
      <c r="H466" s="307" t="s">
        <v>400</v>
      </c>
      <c r="I466" s="309" t="s">
        <v>400</v>
      </c>
      <c r="J466" s="310" t="s">
        <v>400</v>
      </c>
      <c r="K466" s="314"/>
      <c r="L466" s="315"/>
      <c r="M466" s="315"/>
      <c r="N466" s="315"/>
      <c r="O466" s="315"/>
      <c r="P466" s="315"/>
      <c r="Q466" s="315"/>
      <c r="R466" s="315"/>
    </row>
    <row r="467" spans="2:18" ht="79.2" outlineLevel="1" x14ac:dyDescent="0.25">
      <c r="B467" s="15"/>
      <c r="C467" s="1"/>
      <c r="D467" s="1"/>
      <c r="F467" s="2" t="s">
        <v>452</v>
      </c>
      <c r="G467" s="311" t="s">
        <v>536</v>
      </c>
      <c r="H467" s="307" t="s">
        <v>537</v>
      </c>
      <c r="I467" s="309">
        <v>44</v>
      </c>
      <c r="J467" s="310">
        <v>3.8</v>
      </c>
      <c r="K467" s="314"/>
      <c r="L467" s="315"/>
      <c r="M467" s="315"/>
      <c r="N467" s="315"/>
      <c r="O467" s="315"/>
      <c r="P467" s="315"/>
      <c r="Q467" s="315"/>
      <c r="R467" s="315"/>
    </row>
    <row r="468" spans="2:18" ht="79.2" outlineLevel="1" x14ac:dyDescent="0.25">
      <c r="B468" s="15"/>
      <c r="C468" s="1"/>
      <c r="D468" s="1"/>
      <c r="F468" s="2" t="s">
        <v>453</v>
      </c>
      <c r="G468" s="311" t="s">
        <v>536</v>
      </c>
      <c r="H468" s="307" t="s">
        <v>537</v>
      </c>
      <c r="I468" s="309">
        <v>44</v>
      </c>
      <c r="J468" s="310">
        <v>3.8</v>
      </c>
      <c r="K468" s="314"/>
      <c r="L468" s="315"/>
      <c r="M468" s="315"/>
      <c r="N468" s="315"/>
      <c r="O468" s="315"/>
      <c r="P468" s="315"/>
      <c r="Q468" s="315"/>
      <c r="R468" s="315"/>
    </row>
    <row r="469" spans="2:18" ht="79.2" outlineLevel="1" x14ac:dyDescent="0.25">
      <c r="B469" s="15"/>
      <c r="C469" s="1"/>
      <c r="D469" s="1"/>
      <c r="F469" s="2" t="s">
        <v>454</v>
      </c>
      <c r="G469" s="311" t="s">
        <v>536</v>
      </c>
      <c r="H469" s="307" t="s">
        <v>537</v>
      </c>
      <c r="I469" s="309">
        <v>44</v>
      </c>
      <c r="J469" s="310">
        <v>3.8</v>
      </c>
      <c r="K469" s="314"/>
      <c r="L469" s="315"/>
      <c r="M469" s="315"/>
      <c r="N469" s="315"/>
      <c r="O469" s="315"/>
      <c r="P469" s="315"/>
      <c r="Q469" s="315"/>
      <c r="R469" s="315"/>
    </row>
    <row r="470" spans="2:18" x14ac:dyDescent="0.25">
      <c r="B470" s="15"/>
      <c r="C470" s="1"/>
      <c r="D470" s="1" t="s">
        <v>71</v>
      </c>
      <c r="G470" s="311" t="s">
        <v>400</v>
      </c>
      <c r="H470" s="307" t="s">
        <v>400</v>
      </c>
      <c r="I470" s="309" t="s">
        <v>400</v>
      </c>
      <c r="J470" s="310" t="s">
        <v>400</v>
      </c>
      <c r="K470" s="314"/>
      <c r="L470" s="315"/>
      <c r="M470" s="315"/>
      <c r="N470" s="315"/>
      <c r="O470" s="315"/>
      <c r="P470" s="315"/>
      <c r="Q470" s="315"/>
      <c r="R470" s="315"/>
    </row>
    <row r="471" spans="2:18" x14ac:dyDescent="0.25">
      <c r="B471" s="15"/>
      <c r="C471" s="1"/>
      <c r="D471" s="1"/>
      <c r="E471" s="2" t="s">
        <v>72</v>
      </c>
      <c r="G471" s="311" t="s">
        <v>400</v>
      </c>
      <c r="H471" s="307" t="s">
        <v>400</v>
      </c>
      <c r="I471" s="309" t="s">
        <v>400</v>
      </c>
      <c r="J471" s="310" t="s">
        <v>400</v>
      </c>
      <c r="K471" s="314"/>
      <c r="L471" s="315"/>
      <c r="M471" s="315"/>
      <c r="N471" s="315"/>
      <c r="O471" s="315"/>
      <c r="P471" s="315"/>
      <c r="Q471" s="315"/>
      <c r="R471" s="315"/>
    </row>
    <row r="472" spans="2:18" ht="79.2" outlineLevel="1" x14ac:dyDescent="0.25">
      <c r="B472" s="15"/>
      <c r="C472" s="1"/>
      <c r="D472" s="1"/>
      <c r="F472" s="2" t="s">
        <v>73</v>
      </c>
      <c r="G472" s="311" t="s">
        <v>536</v>
      </c>
      <c r="H472" s="307" t="s">
        <v>537</v>
      </c>
      <c r="I472" s="309">
        <v>44</v>
      </c>
      <c r="J472" s="310">
        <v>3.8</v>
      </c>
      <c r="K472" s="314"/>
      <c r="L472" s="315"/>
      <c r="M472" s="315"/>
      <c r="N472" s="315"/>
      <c r="O472" s="315"/>
      <c r="P472" s="315"/>
      <c r="Q472" s="315"/>
      <c r="R472" s="315"/>
    </row>
    <row r="473" spans="2:18" ht="79.2" outlineLevel="1" x14ac:dyDescent="0.25">
      <c r="B473" s="15"/>
      <c r="C473" s="1"/>
      <c r="D473" s="1"/>
      <c r="F473" s="2" t="s">
        <v>74</v>
      </c>
      <c r="G473" s="311" t="s">
        <v>536</v>
      </c>
      <c r="H473" s="307" t="s">
        <v>537</v>
      </c>
      <c r="I473" s="309">
        <v>44</v>
      </c>
      <c r="J473" s="310">
        <v>3.8</v>
      </c>
      <c r="K473" s="314"/>
      <c r="L473" s="315"/>
      <c r="M473" s="315"/>
      <c r="N473" s="315"/>
      <c r="O473" s="315"/>
      <c r="P473" s="315"/>
      <c r="Q473" s="315"/>
      <c r="R473" s="315"/>
    </row>
    <row r="474" spans="2:18" x14ac:dyDescent="0.25">
      <c r="B474" s="15"/>
      <c r="C474" s="1"/>
      <c r="D474" s="1"/>
      <c r="E474" s="2" t="s">
        <v>75</v>
      </c>
      <c r="G474" s="311" t="s">
        <v>400</v>
      </c>
      <c r="H474" s="307" t="s">
        <v>400</v>
      </c>
      <c r="I474" s="309" t="s">
        <v>400</v>
      </c>
      <c r="J474" s="310" t="s">
        <v>400</v>
      </c>
      <c r="K474" s="314"/>
      <c r="L474" s="315"/>
      <c r="M474" s="315"/>
      <c r="N474" s="315"/>
      <c r="O474" s="315"/>
      <c r="P474" s="315"/>
      <c r="Q474" s="315"/>
      <c r="R474" s="315"/>
    </row>
    <row r="475" spans="2:18" ht="79.2" outlineLevel="1" x14ac:dyDescent="0.25">
      <c r="B475" s="15"/>
      <c r="C475" s="1"/>
      <c r="D475" s="1"/>
      <c r="F475" s="2" t="s">
        <v>76</v>
      </c>
      <c r="G475" s="311" t="s">
        <v>536</v>
      </c>
      <c r="H475" s="307" t="s">
        <v>537</v>
      </c>
      <c r="I475" s="309">
        <v>44</v>
      </c>
      <c r="J475" s="310">
        <v>3.8</v>
      </c>
      <c r="K475" s="314"/>
      <c r="L475" s="315"/>
      <c r="M475" s="315"/>
      <c r="N475" s="315"/>
      <c r="O475" s="315"/>
      <c r="P475" s="315"/>
      <c r="Q475" s="315"/>
      <c r="R475" s="315"/>
    </row>
    <row r="476" spans="2:18" ht="79.2" outlineLevel="1" x14ac:dyDescent="0.25">
      <c r="B476" s="15"/>
      <c r="C476" s="1"/>
      <c r="D476" s="1"/>
      <c r="F476" s="2" t="s">
        <v>77</v>
      </c>
      <c r="G476" s="311" t="s">
        <v>536</v>
      </c>
      <c r="H476" s="307" t="s">
        <v>537</v>
      </c>
      <c r="I476" s="309">
        <v>44</v>
      </c>
      <c r="J476" s="310">
        <v>3.8</v>
      </c>
      <c r="K476" s="314"/>
      <c r="L476" s="315"/>
      <c r="M476" s="315"/>
      <c r="N476" s="315"/>
      <c r="O476" s="315"/>
      <c r="P476" s="315"/>
      <c r="Q476" s="315"/>
      <c r="R476" s="315"/>
    </row>
    <row r="477" spans="2:18" x14ac:dyDescent="0.25">
      <c r="B477" s="15"/>
      <c r="C477" s="1"/>
      <c r="D477" s="1"/>
      <c r="E477" s="2" t="s">
        <v>78</v>
      </c>
      <c r="G477" s="311" t="s">
        <v>400</v>
      </c>
      <c r="H477" s="307" t="s">
        <v>400</v>
      </c>
      <c r="I477" s="309" t="s">
        <v>400</v>
      </c>
      <c r="J477" s="310" t="s">
        <v>400</v>
      </c>
      <c r="K477" s="314"/>
      <c r="L477" s="315"/>
      <c r="M477" s="315"/>
      <c r="N477" s="315"/>
      <c r="O477" s="315"/>
      <c r="P477" s="315"/>
      <c r="Q477" s="315"/>
      <c r="R477" s="315"/>
    </row>
    <row r="478" spans="2:18" ht="79.2" outlineLevel="1" x14ac:dyDescent="0.25">
      <c r="B478" s="15"/>
      <c r="C478" s="1"/>
      <c r="D478" s="1"/>
      <c r="F478" s="2" t="s">
        <v>79</v>
      </c>
      <c r="G478" s="311" t="s">
        <v>536</v>
      </c>
      <c r="H478" s="307" t="s">
        <v>537</v>
      </c>
      <c r="I478" s="309">
        <v>44</v>
      </c>
      <c r="J478" s="310">
        <v>3.8</v>
      </c>
      <c r="K478" s="314"/>
      <c r="L478" s="315"/>
      <c r="M478" s="315"/>
      <c r="N478" s="315"/>
      <c r="O478" s="315"/>
      <c r="P478" s="315"/>
      <c r="Q478" s="315"/>
      <c r="R478" s="315"/>
    </row>
    <row r="479" spans="2:18" ht="79.2" outlineLevel="1" x14ac:dyDescent="0.25">
      <c r="B479" s="15"/>
      <c r="C479" s="1"/>
      <c r="D479" s="1"/>
      <c r="F479" s="2" t="s">
        <v>80</v>
      </c>
      <c r="G479" s="311" t="s">
        <v>536</v>
      </c>
      <c r="H479" s="307" t="s">
        <v>537</v>
      </c>
      <c r="I479" s="309">
        <v>44</v>
      </c>
      <c r="J479" s="310">
        <v>3.8</v>
      </c>
      <c r="K479" s="314"/>
      <c r="L479" s="315"/>
      <c r="M479" s="315"/>
      <c r="N479" s="315"/>
      <c r="O479" s="315"/>
      <c r="P479" s="315"/>
      <c r="Q479" s="315"/>
      <c r="R479" s="315"/>
    </row>
    <row r="480" spans="2:18" x14ac:dyDescent="0.25">
      <c r="B480" s="15"/>
      <c r="C480" s="1"/>
      <c r="D480" s="1"/>
      <c r="E480" s="2" t="s">
        <v>81</v>
      </c>
      <c r="G480" s="311" t="s">
        <v>400</v>
      </c>
      <c r="H480" s="307" t="s">
        <v>400</v>
      </c>
      <c r="I480" s="309" t="s">
        <v>400</v>
      </c>
      <c r="J480" s="310" t="s">
        <v>400</v>
      </c>
      <c r="K480" s="314"/>
      <c r="L480" s="315"/>
      <c r="M480" s="315"/>
      <c r="N480" s="315"/>
      <c r="O480" s="315"/>
      <c r="P480" s="315"/>
      <c r="Q480" s="315"/>
      <c r="R480" s="315"/>
    </row>
    <row r="481" spans="2:18" ht="79.2" outlineLevel="1" x14ac:dyDescent="0.25">
      <c r="B481" s="15"/>
      <c r="C481" s="1"/>
      <c r="D481" s="1"/>
      <c r="F481" s="2" t="s">
        <v>82</v>
      </c>
      <c r="G481" s="311" t="s">
        <v>536</v>
      </c>
      <c r="H481" s="307" t="s">
        <v>537</v>
      </c>
      <c r="I481" s="309">
        <v>44</v>
      </c>
      <c r="J481" s="310">
        <v>3.8</v>
      </c>
      <c r="K481" s="314"/>
      <c r="L481" s="315"/>
      <c r="M481" s="315"/>
      <c r="N481" s="315"/>
      <c r="O481" s="315"/>
      <c r="P481" s="315"/>
      <c r="Q481" s="315"/>
      <c r="R481" s="315"/>
    </row>
    <row r="482" spans="2:18" ht="79.2" outlineLevel="1" x14ac:dyDescent="0.25">
      <c r="B482" s="15"/>
      <c r="C482" s="1"/>
      <c r="D482" s="1"/>
      <c r="F482" s="2" t="s">
        <v>83</v>
      </c>
      <c r="G482" s="311" t="s">
        <v>536</v>
      </c>
      <c r="H482" s="307" t="s">
        <v>537</v>
      </c>
      <c r="I482" s="309">
        <v>44</v>
      </c>
      <c r="J482" s="310">
        <v>3.8</v>
      </c>
      <c r="K482" s="314"/>
      <c r="L482" s="315"/>
      <c r="M482" s="315"/>
      <c r="N482" s="315"/>
      <c r="O482" s="315"/>
      <c r="P482" s="315"/>
      <c r="Q482" s="315"/>
      <c r="R482" s="315"/>
    </row>
    <row r="483" spans="2:18" x14ac:dyDescent="0.25">
      <c r="B483" s="15"/>
      <c r="C483" s="1"/>
      <c r="D483" s="1"/>
      <c r="E483" s="2" t="s">
        <v>455</v>
      </c>
      <c r="G483" s="311" t="s">
        <v>400</v>
      </c>
      <c r="H483" s="307" t="s">
        <v>400</v>
      </c>
      <c r="I483" s="309" t="s">
        <v>400</v>
      </c>
      <c r="J483" s="310" t="s">
        <v>400</v>
      </c>
      <c r="K483" s="314"/>
      <c r="L483" s="315"/>
      <c r="M483" s="315"/>
      <c r="N483" s="315"/>
      <c r="O483" s="315"/>
      <c r="P483" s="315"/>
      <c r="Q483" s="315"/>
      <c r="R483" s="315"/>
    </row>
    <row r="484" spans="2:18" ht="79.2" outlineLevel="1" x14ac:dyDescent="0.25">
      <c r="B484" s="15"/>
      <c r="C484" s="1"/>
      <c r="D484" s="1"/>
      <c r="F484" s="2" t="s">
        <v>456</v>
      </c>
      <c r="G484" s="311" t="s">
        <v>536</v>
      </c>
      <c r="H484" s="307" t="s">
        <v>537</v>
      </c>
      <c r="I484" s="309">
        <v>44</v>
      </c>
      <c r="J484" s="310">
        <v>3.8</v>
      </c>
      <c r="K484" s="314"/>
      <c r="L484" s="315"/>
      <c r="M484" s="315"/>
      <c r="N484" s="315"/>
      <c r="O484" s="315"/>
      <c r="P484" s="315"/>
      <c r="Q484" s="315"/>
      <c r="R484" s="315"/>
    </row>
    <row r="485" spans="2:18" ht="79.2" outlineLevel="1" x14ac:dyDescent="0.25">
      <c r="B485" s="15"/>
      <c r="C485" s="1"/>
      <c r="D485" s="1"/>
      <c r="F485" s="2" t="s">
        <v>457</v>
      </c>
      <c r="G485" s="311" t="s">
        <v>536</v>
      </c>
      <c r="H485" s="307" t="s">
        <v>537</v>
      </c>
      <c r="I485" s="309">
        <v>44</v>
      </c>
      <c r="J485" s="310">
        <v>3.8</v>
      </c>
      <c r="K485" s="314"/>
      <c r="L485" s="315"/>
      <c r="M485" s="315"/>
      <c r="N485" s="315"/>
      <c r="O485" s="315"/>
      <c r="P485" s="315"/>
      <c r="Q485" s="315"/>
      <c r="R485" s="315"/>
    </row>
    <row r="486" spans="2:18" x14ac:dyDescent="0.25">
      <c r="B486" s="15"/>
      <c r="C486" s="1"/>
      <c r="D486" s="1"/>
      <c r="E486" s="2" t="s">
        <v>458</v>
      </c>
      <c r="G486" s="311" t="s">
        <v>400</v>
      </c>
      <c r="H486" s="307" t="s">
        <v>400</v>
      </c>
      <c r="I486" s="309" t="s">
        <v>400</v>
      </c>
      <c r="J486" s="310" t="s">
        <v>400</v>
      </c>
      <c r="K486" s="314"/>
      <c r="L486" s="315"/>
      <c r="M486" s="315"/>
      <c r="N486" s="315"/>
      <c r="O486" s="315"/>
      <c r="P486" s="315"/>
      <c r="Q486" s="315"/>
      <c r="R486" s="315"/>
    </row>
    <row r="487" spans="2:18" ht="79.2" outlineLevel="1" x14ac:dyDescent="0.25">
      <c r="B487" s="15"/>
      <c r="C487" s="1"/>
      <c r="D487" s="1"/>
      <c r="F487" s="2" t="s">
        <v>459</v>
      </c>
      <c r="G487" s="311" t="s">
        <v>536</v>
      </c>
      <c r="H487" s="307" t="s">
        <v>537</v>
      </c>
      <c r="I487" s="309">
        <v>44</v>
      </c>
      <c r="J487" s="310">
        <v>3.8</v>
      </c>
      <c r="K487" s="314"/>
      <c r="L487" s="315"/>
      <c r="M487" s="315"/>
      <c r="N487" s="315"/>
      <c r="O487" s="315"/>
      <c r="P487" s="315"/>
      <c r="Q487" s="315"/>
      <c r="R487" s="315"/>
    </row>
    <row r="488" spans="2:18" ht="79.2" outlineLevel="1" x14ac:dyDescent="0.25">
      <c r="B488" s="15"/>
      <c r="C488" s="1"/>
      <c r="D488" s="1"/>
      <c r="F488" s="2" t="s">
        <v>460</v>
      </c>
      <c r="G488" s="311" t="s">
        <v>536</v>
      </c>
      <c r="H488" s="307" t="s">
        <v>537</v>
      </c>
      <c r="I488" s="309">
        <v>44</v>
      </c>
      <c r="J488" s="310">
        <v>3.8</v>
      </c>
      <c r="K488" s="314"/>
      <c r="L488" s="315"/>
      <c r="M488" s="315"/>
      <c r="N488" s="315"/>
      <c r="O488" s="315"/>
      <c r="P488" s="315"/>
      <c r="Q488" s="315"/>
      <c r="R488" s="315"/>
    </row>
    <row r="489" spans="2:18" x14ac:dyDescent="0.25">
      <c r="B489" s="15"/>
      <c r="C489" s="1"/>
      <c r="D489" s="1" t="s">
        <v>90</v>
      </c>
      <c r="G489" s="311" t="s">
        <v>400</v>
      </c>
      <c r="H489" s="307" t="s">
        <v>400</v>
      </c>
      <c r="I489" s="309" t="s">
        <v>400</v>
      </c>
      <c r="J489" s="310" t="s">
        <v>400</v>
      </c>
      <c r="K489" s="314"/>
      <c r="L489" s="315"/>
      <c r="M489" s="315"/>
      <c r="N489" s="315"/>
      <c r="O489" s="315"/>
      <c r="P489" s="315"/>
      <c r="Q489" s="315"/>
      <c r="R489" s="315"/>
    </row>
    <row r="490" spans="2:18" ht="52.8" outlineLevel="1" x14ac:dyDescent="0.25">
      <c r="B490" s="15"/>
      <c r="C490" s="1"/>
      <c r="D490" s="1"/>
      <c r="F490" s="2" t="s">
        <v>461</v>
      </c>
      <c r="G490" s="311" t="s">
        <v>539</v>
      </c>
      <c r="H490" s="307" t="s">
        <v>540</v>
      </c>
      <c r="I490" s="309">
        <v>44</v>
      </c>
      <c r="J490" s="310">
        <v>3.8</v>
      </c>
      <c r="K490" s="314"/>
      <c r="L490" s="315"/>
      <c r="M490" s="315"/>
      <c r="N490" s="315"/>
      <c r="O490" s="315"/>
      <c r="P490" s="315"/>
      <c r="Q490" s="315"/>
      <c r="R490" s="315"/>
    </row>
    <row r="491" spans="2:18" ht="52.8" outlineLevel="1" x14ac:dyDescent="0.25">
      <c r="B491" s="15"/>
      <c r="C491" s="1"/>
      <c r="D491" s="1"/>
      <c r="F491" s="2" t="s">
        <v>464</v>
      </c>
      <c r="G491" s="311" t="s">
        <v>539</v>
      </c>
      <c r="H491" s="307" t="s">
        <v>540</v>
      </c>
      <c r="I491" s="309">
        <v>44</v>
      </c>
      <c r="J491" s="310">
        <v>3.8</v>
      </c>
      <c r="K491" s="314"/>
      <c r="L491" s="315"/>
      <c r="M491" s="315"/>
      <c r="N491" s="315"/>
      <c r="O491" s="315"/>
      <c r="P491" s="315"/>
      <c r="Q491" s="315"/>
      <c r="R491" s="315"/>
    </row>
    <row r="492" spans="2:18" ht="79.2" outlineLevel="1" x14ac:dyDescent="0.25">
      <c r="B492" s="15"/>
      <c r="C492" s="1"/>
      <c r="D492" s="1"/>
      <c r="F492" s="2" t="s">
        <v>93</v>
      </c>
      <c r="G492" s="311" t="s">
        <v>536</v>
      </c>
      <c r="H492" s="307" t="s">
        <v>537</v>
      </c>
      <c r="I492" s="309">
        <v>44</v>
      </c>
      <c r="J492" s="310">
        <v>3.8</v>
      </c>
      <c r="K492" s="314"/>
      <c r="L492" s="315"/>
      <c r="M492" s="315"/>
      <c r="N492" s="315"/>
      <c r="O492" s="315"/>
      <c r="P492" s="315"/>
      <c r="Q492" s="315"/>
      <c r="R492" s="315"/>
    </row>
    <row r="493" spans="2:18" x14ac:dyDescent="0.25">
      <c r="B493" s="15"/>
      <c r="C493" s="51"/>
      <c r="D493" s="1" t="s">
        <v>94</v>
      </c>
      <c r="G493" s="311" t="s">
        <v>400</v>
      </c>
      <c r="H493" s="307" t="s">
        <v>400</v>
      </c>
      <c r="I493" s="309" t="s">
        <v>400</v>
      </c>
      <c r="J493" s="310" t="s">
        <v>400</v>
      </c>
      <c r="K493" s="314"/>
      <c r="L493" s="315"/>
      <c r="M493" s="315"/>
      <c r="N493" s="315"/>
      <c r="O493" s="315"/>
      <c r="P493" s="315"/>
      <c r="Q493" s="315"/>
      <c r="R493" s="315"/>
    </row>
    <row r="494" spans="2:18" ht="79.2" outlineLevel="1" x14ac:dyDescent="0.25">
      <c r="B494" s="15"/>
      <c r="C494" s="1"/>
      <c r="D494" s="1"/>
      <c r="F494" s="2" t="s">
        <v>95</v>
      </c>
      <c r="G494" s="311" t="s">
        <v>536</v>
      </c>
      <c r="H494" s="307" t="s">
        <v>537</v>
      </c>
      <c r="I494" s="309">
        <v>44</v>
      </c>
      <c r="J494" s="310">
        <v>3.8</v>
      </c>
      <c r="K494" s="314"/>
      <c r="L494" s="315"/>
      <c r="M494" s="315"/>
      <c r="N494" s="315"/>
      <c r="O494" s="315"/>
      <c r="P494" s="315"/>
      <c r="Q494" s="315"/>
      <c r="R494" s="315"/>
    </row>
    <row r="495" spans="2:18" ht="79.2" outlineLevel="1" x14ac:dyDescent="0.25">
      <c r="B495" s="15"/>
      <c r="C495" s="1"/>
      <c r="D495" s="1"/>
      <c r="F495" s="2" t="s">
        <v>96</v>
      </c>
      <c r="G495" s="311" t="s">
        <v>536</v>
      </c>
      <c r="H495" s="307" t="s">
        <v>537</v>
      </c>
      <c r="I495" s="309">
        <v>44</v>
      </c>
      <c r="J495" s="310">
        <v>3.8</v>
      </c>
      <c r="K495" s="314"/>
      <c r="L495" s="315"/>
      <c r="M495" s="315"/>
      <c r="N495" s="315"/>
      <c r="O495" s="315"/>
      <c r="P495" s="315"/>
      <c r="Q495" s="315"/>
      <c r="R495" s="315"/>
    </row>
    <row r="496" spans="2:18" x14ac:dyDescent="0.25">
      <c r="B496" s="15"/>
      <c r="C496" s="1" t="s">
        <v>260</v>
      </c>
      <c r="D496" s="1"/>
      <c r="G496" s="311" t="s">
        <v>400</v>
      </c>
      <c r="H496" s="307" t="s">
        <v>400</v>
      </c>
      <c r="I496" s="309" t="s">
        <v>400</v>
      </c>
      <c r="J496" s="310" t="s">
        <v>400</v>
      </c>
    </row>
    <row r="497" spans="2:10" x14ac:dyDescent="0.25">
      <c r="B497" s="15"/>
      <c r="C497" s="1"/>
      <c r="D497" s="1" t="s">
        <v>261</v>
      </c>
      <c r="G497" s="311" t="s">
        <v>400</v>
      </c>
      <c r="H497" s="307" t="s">
        <v>400</v>
      </c>
      <c r="I497" s="309" t="s">
        <v>400</v>
      </c>
      <c r="J497" s="310" t="s">
        <v>400</v>
      </c>
    </row>
    <row r="498" spans="2:10" ht="66" outlineLevel="1" x14ac:dyDescent="0.25">
      <c r="B498" s="15"/>
      <c r="F498" s="2" t="s">
        <v>262</v>
      </c>
      <c r="G498" s="311" t="s">
        <v>491</v>
      </c>
      <c r="H498" s="307" t="s">
        <v>541</v>
      </c>
      <c r="I498" s="309">
        <v>46</v>
      </c>
      <c r="J498" s="310">
        <v>3.9</v>
      </c>
    </row>
    <row r="499" spans="2:10" ht="184.8" outlineLevel="1" x14ac:dyDescent="0.25">
      <c r="B499" s="15"/>
      <c r="F499" s="2" t="s">
        <v>263</v>
      </c>
      <c r="G499" s="311" t="s">
        <v>542</v>
      </c>
      <c r="H499" s="307" t="s">
        <v>543</v>
      </c>
      <c r="I499" s="309">
        <v>46</v>
      </c>
      <c r="J499" s="310">
        <v>3.9</v>
      </c>
    </row>
    <row r="500" spans="2:10" x14ac:dyDescent="0.25">
      <c r="B500" s="15"/>
      <c r="D500" s="1" t="s">
        <v>264</v>
      </c>
      <c r="G500" s="311" t="s">
        <v>400</v>
      </c>
      <c r="H500" s="307" t="s">
        <v>400</v>
      </c>
      <c r="I500" s="309" t="s">
        <v>400</v>
      </c>
      <c r="J500" s="310" t="s">
        <v>400</v>
      </c>
    </row>
    <row r="501" spans="2:10" ht="26.4" outlineLevel="1" x14ac:dyDescent="0.25">
      <c r="B501" s="15"/>
      <c r="F501" s="2" t="s">
        <v>265</v>
      </c>
      <c r="G501" s="311" t="s">
        <v>544</v>
      </c>
      <c r="H501" s="307" t="s">
        <v>545</v>
      </c>
      <c r="I501" s="309">
        <v>46</v>
      </c>
      <c r="J501" s="310">
        <v>3.9</v>
      </c>
    </row>
    <row r="502" spans="2:10" ht="26.4" outlineLevel="1" x14ac:dyDescent="0.25">
      <c r="B502" s="15"/>
      <c r="F502" s="2" t="s">
        <v>266</v>
      </c>
      <c r="G502" s="311" t="s">
        <v>544</v>
      </c>
      <c r="H502" s="307" t="s">
        <v>545</v>
      </c>
      <c r="I502" s="309">
        <v>46</v>
      </c>
      <c r="J502" s="310">
        <v>3.9</v>
      </c>
    </row>
    <row r="503" spans="2:10" outlineLevel="1" x14ac:dyDescent="0.25">
      <c r="B503" s="15"/>
      <c r="F503" s="2" t="s">
        <v>264</v>
      </c>
      <c r="G503" s="311" t="s">
        <v>497</v>
      </c>
      <c r="H503" s="307" t="s">
        <v>546</v>
      </c>
      <c r="I503" s="309">
        <v>74</v>
      </c>
      <c r="J503" s="310">
        <v>3.8</v>
      </c>
    </row>
    <row r="504" spans="2:10" x14ac:dyDescent="0.25">
      <c r="B504" s="15"/>
      <c r="D504" s="1" t="s">
        <v>267</v>
      </c>
      <c r="G504" s="311" t="s">
        <v>400</v>
      </c>
      <c r="H504" s="307" t="s">
        <v>400</v>
      </c>
      <c r="I504" s="309" t="s">
        <v>400</v>
      </c>
      <c r="J504" s="310" t="s">
        <v>400</v>
      </c>
    </row>
    <row r="505" spans="2:10" outlineLevel="1" x14ac:dyDescent="0.25">
      <c r="B505" s="15"/>
      <c r="D505" s="1"/>
      <c r="F505" s="2" t="s">
        <v>268</v>
      </c>
      <c r="G505" s="311" t="s">
        <v>520</v>
      </c>
      <c r="H505" s="307" t="s">
        <v>546</v>
      </c>
      <c r="I505" s="309">
        <v>74</v>
      </c>
      <c r="J505" s="310">
        <v>3.9</v>
      </c>
    </row>
    <row r="506" spans="2:10" outlineLevel="1" x14ac:dyDescent="0.25">
      <c r="B506" s="15"/>
      <c r="F506" s="2" t="s">
        <v>269</v>
      </c>
      <c r="G506" s="311" t="s">
        <v>520</v>
      </c>
      <c r="H506" s="307" t="s">
        <v>546</v>
      </c>
      <c r="I506" s="309">
        <v>74</v>
      </c>
      <c r="J506" s="310">
        <v>3.9</v>
      </c>
    </row>
    <row r="507" spans="2:10" outlineLevel="1" x14ac:dyDescent="0.25">
      <c r="B507" s="15"/>
      <c r="F507" s="2" t="s">
        <v>270</v>
      </c>
      <c r="G507" s="311" t="s">
        <v>520</v>
      </c>
      <c r="H507" s="307" t="s">
        <v>546</v>
      </c>
      <c r="I507" s="309">
        <v>74</v>
      </c>
      <c r="J507" s="310">
        <v>3.9</v>
      </c>
    </row>
    <row r="508" spans="2:10" x14ac:dyDescent="0.25">
      <c r="B508" s="15"/>
      <c r="D508" s="1" t="s">
        <v>260</v>
      </c>
      <c r="G508" s="311" t="s">
        <v>400</v>
      </c>
      <c r="H508" s="307" t="s">
        <v>400</v>
      </c>
      <c r="I508" s="309" t="s">
        <v>400</v>
      </c>
      <c r="J508" s="310" t="s">
        <v>400</v>
      </c>
    </row>
    <row r="509" spans="2:10" outlineLevel="1" x14ac:dyDescent="0.25">
      <c r="B509" s="15"/>
      <c r="D509" s="1"/>
      <c r="F509" s="2" t="s">
        <v>260</v>
      </c>
      <c r="G509" s="311" t="s">
        <v>520</v>
      </c>
      <c r="H509" s="307" t="s">
        <v>546</v>
      </c>
      <c r="I509" s="309">
        <v>74</v>
      </c>
      <c r="J509" s="310">
        <v>3.9</v>
      </c>
    </row>
    <row r="510" spans="2:10" outlineLevel="1" x14ac:dyDescent="0.25">
      <c r="B510" s="15"/>
      <c r="D510" s="1"/>
      <c r="G510" s="311" t="s">
        <v>400</v>
      </c>
      <c r="H510" s="307" t="s">
        <v>400</v>
      </c>
      <c r="I510" s="309" t="s">
        <v>400</v>
      </c>
      <c r="J510" s="310" t="s">
        <v>400</v>
      </c>
    </row>
    <row r="511" spans="2:10" outlineLevel="1" x14ac:dyDescent="0.25">
      <c r="B511" s="15"/>
      <c r="C511" s="1" t="s">
        <v>271</v>
      </c>
      <c r="D511" s="1"/>
      <c r="G511" s="313" t="s">
        <v>400</v>
      </c>
      <c r="H511" s="307" t="s">
        <v>400</v>
      </c>
      <c r="I511" s="309" t="s">
        <v>400</v>
      </c>
      <c r="J511" s="310" t="s">
        <v>400</v>
      </c>
    </row>
    <row r="512" spans="2:10" ht="39.6" outlineLevel="1" x14ac:dyDescent="0.25">
      <c r="B512" s="15"/>
      <c r="D512" s="1"/>
      <c r="F512" s="2" t="s">
        <v>591</v>
      </c>
      <c r="G512" s="313" t="s">
        <v>430</v>
      </c>
      <c r="H512" s="307" t="s">
        <v>594</v>
      </c>
      <c r="I512" s="309">
        <v>52</v>
      </c>
      <c r="J512" s="310">
        <v>3.3</v>
      </c>
    </row>
    <row r="513" spans="2:10" ht="52.8" outlineLevel="1" x14ac:dyDescent="0.25">
      <c r="B513" s="15"/>
      <c r="D513" s="1"/>
      <c r="F513" s="2" t="s">
        <v>592</v>
      </c>
      <c r="G513" s="313" t="s">
        <v>520</v>
      </c>
      <c r="H513" s="307" t="s">
        <v>595</v>
      </c>
      <c r="I513" s="309">
        <v>53</v>
      </c>
      <c r="J513" s="310">
        <v>3.3</v>
      </c>
    </row>
    <row r="514" spans="2:10" ht="39.6" outlineLevel="1" x14ac:dyDescent="0.25">
      <c r="B514" s="15"/>
      <c r="D514" s="1"/>
      <c r="F514" s="2" t="s">
        <v>593</v>
      </c>
      <c r="G514" s="313" t="s">
        <v>430</v>
      </c>
      <c r="H514" s="307" t="s">
        <v>594</v>
      </c>
      <c r="I514" s="309">
        <v>61</v>
      </c>
      <c r="J514" s="310">
        <v>3.4</v>
      </c>
    </row>
    <row r="515" spans="2:10" outlineLevel="1" x14ac:dyDescent="0.25">
      <c r="B515" s="15"/>
      <c r="D515" s="1"/>
      <c r="G515" s="313" t="s">
        <v>400</v>
      </c>
      <c r="H515" s="307" t="s">
        <v>400</v>
      </c>
      <c r="I515" s="309" t="s">
        <v>400</v>
      </c>
      <c r="J515" s="310" t="s">
        <v>400</v>
      </c>
    </row>
    <row r="516" spans="2:10" x14ac:dyDescent="0.25">
      <c r="B516" s="24" t="s">
        <v>272</v>
      </c>
      <c r="G516" s="47" t="s">
        <v>400</v>
      </c>
      <c r="H516" s="244" t="s">
        <v>400</v>
      </c>
      <c r="I516" s="5" t="s">
        <v>400</v>
      </c>
      <c r="J516" s="46" t="s">
        <v>400</v>
      </c>
    </row>
    <row r="517" spans="2:10" x14ac:dyDescent="0.25">
      <c r="B517" s="15"/>
      <c r="G517" s="47" t="s">
        <v>400</v>
      </c>
      <c r="H517" s="244" t="s">
        <v>400</v>
      </c>
      <c r="I517" s="5" t="s">
        <v>400</v>
      </c>
      <c r="J517" s="46" t="s">
        <v>400</v>
      </c>
    </row>
    <row r="518" spans="2:10" x14ac:dyDescent="0.25">
      <c r="B518" s="24" t="s">
        <v>273</v>
      </c>
      <c r="G518" s="47" t="s">
        <v>430</v>
      </c>
      <c r="H518" s="244" t="s">
        <v>546</v>
      </c>
      <c r="I518" s="5" t="s">
        <v>400</v>
      </c>
      <c r="J518" s="46" t="s">
        <v>400</v>
      </c>
    </row>
    <row r="519" spans="2:10" x14ac:dyDescent="0.25">
      <c r="B519" s="24"/>
      <c r="G519" s="47" t="s">
        <v>400</v>
      </c>
      <c r="H519" s="244" t="s">
        <v>400</v>
      </c>
      <c r="I519" s="5" t="s">
        <v>400</v>
      </c>
      <c r="J519" s="46" t="s">
        <v>400</v>
      </c>
    </row>
    <row r="520" spans="2:10" ht="13.8" thickBot="1" x14ac:dyDescent="0.3">
      <c r="B520" s="25" t="s">
        <v>274</v>
      </c>
      <c r="C520" s="26"/>
      <c r="D520" s="26"/>
      <c r="E520" s="26"/>
      <c r="F520" s="26"/>
      <c r="G520" s="192" t="s">
        <v>400</v>
      </c>
      <c r="H520" s="249" t="s">
        <v>400</v>
      </c>
      <c r="I520" s="193" t="s">
        <v>400</v>
      </c>
      <c r="J520" s="194" t="s">
        <v>400</v>
      </c>
    </row>
    <row r="521" spans="2:10" ht="13.8" thickBot="1" x14ac:dyDescent="0.3">
      <c r="G521" s="48"/>
      <c r="H521" s="48"/>
      <c r="I521" s="49"/>
      <c r="J521" s="49"/>
    </row>
    <row r="522" spans="2:10" x14ac:dyDescent="0.25">
      <c r="B522" s="320" t="s">
        <v>275</v>
      </c>
      <c r="C522" s="321"/>
      <c r="D522" s="321"/>
      <c r="E522" s="321"/>
      <c r="F522" s="326"/>
      <c r="G522" s="327" t="s">
        <v>400</v>
      </c>
      <c r="H522" s="328" t="s">
        <v>400</v>
      </c>
      <c r="I522" s="323"/>
      <c r="J522" s="329"/>
    </row>
    <row r="523" spans="2:10" x14ac:dyDescent="0.25">
      <c r="B523" s="24" t="s">
        <v>276</v>
      </c>
      <c r="D523" s="1"/>
      <c r="E523" s="51"/>
      <c r="F523" s="330"/>
      <c r="G523" s="319" t="s">
        <v>400</v>
      </c>
      <c r="H523" s="307" t="s">
        <v>400</v>
      </c>
      <c r="I523" s="309"/>
      <c r="J523" s="331"/>
    </row>
    <row r="524" spans="2:10" x14ac:dyDescent="0.25">
      <c r="B524" s="24"/>
      <c r="D524" s="1" t="s">
        <v>277</v>
      </c>
      <c r="E524" s="1"/>
      <c r="F524" s="332"/>
      <c r="G524" s="319" t="s">
        <v>400</v>
      </c>
      <c r="H524" s="307" t="s">
        <v>400</v>
      </c>
      <c r="I524" s="309"/>
      <c r="J524" s="331"/>
    </row>
    <row r="525" spans="2:10" ht="39.6" x14ac:dyDescent="0.25">
      <c r="B525" s="24"/>
      <c r="F525" s="330" t="s">
        <v>278</v>
      </c>
      <c r="G525" s="319" t="s">
        <v>547</v>
      </c>
      <c r="H525" s="307" t="s">
        <v>548</v>
      </c>
      <c r="I525" s="309" t="s">
        <v>549</v>
      </c>
      <c r="J525" s="331" t="s">
        <v>550</v>
      </c>
    </row>
    <row r="526" spans="2:10" ht="39.6" x14ac:dyDescent="0.25">
      <c r="B526" s="24"/>
      <c r="F526" s="330" t="s">
        <v>279</v>
      </c>
      <c r="G526" s="319" t="s">
        <v>547</v>
      </c>
      <c r="H526" s="307" t="s">
        <v>548</v>
      </c>
      <c r="I526" s="309" t="s">
        <v>549</v>
      </c>
      <c r="J526" s="331" t="s">
        <v>550</v>
      </c>
    </row>
    <row r="527" spans="2:10" ht="39.6" x14ac:dyDescent="0.25">
      <c r="B527" s="24"/>
      <c r="F527" s="330" t="s">
        <v>280</v>
      </c>
      <c r="G527" s="319" t="s">
        <v>547</v>
      </c>
      <c r="H527" s="307" t="s">
        <v>548</v>
      </c>
      <c r="I527" s="309" t="s">
        <v>549</v>
      </c>
      <c r="J527" s="331" t="s">
        <v>550</v>
      </c>
    </row>
    <row r="528" spans="2:10" ht="39.6" x14ac:dyDescent="0.25">
      <c r="B528" s="24"/>
      <c r="F528" s="330" t="s">
        <v>281</v>
      </c>
      <c r="G528" s="319" t="s">
        <v>547</v>
      </c>
      <c r="H528" s="307" t="s">
        <v>548</v>
      </c>
      <c r="I528" s="309" t="s">
        <v>549</v>
      </c>
      <c r="J528" s="331" t="s">
        <v>550</v>
      </c>
    </row>
    <row r="529" spans="2:10" ht="39.6" x14ac:dyDescent="0.25">
      <c r="B529" s="24"/>
      <c r="F529" s="330" t="s">
        <v>282</v>
      </c>
      <c r="G529" s="319" t="s">
        <v>547</v>
      </c>
      <c r="H529" s="307" t="s">
        <v>548</v>
      </c>
      <c r="I529" s="309" t="s">
        <v>549</v>
      </c>
      <c r="J529" s="331" t="s">
        <v>550</v>
      </c>
    </row>
    <row r="530" spans="2:10" ht="39.6" x14ac:dyDescent="0.25">
      <c r="B530" s="24"/>
      <c r="F530" s="330" t="s">
        <v>283</v>
      </c>
      <c r="G530" s="319" t="s">
        <v>547</v>
      </c>
      <c r="H530" s="307" t="s">
        <v>548</v>
      </c>
      <c r="I530" s="309" t="s">
        <v>549</v>
      </c>
      <c r="J530" s="331" t="s">
        <v>550</v>
      </c>
    </row>
    <row r="531" spans="2:10" ht="39.6" x14ac:dyDescent="0.25">
      <c r="B531" s="24"/>
      <c r="F531" s="330" t="s">
        <v>284</v>
      </c>
      <c r="G531" s="319" t="s">
        <v>547</v>
      </c>
      <c r="H531" s="307" t="s">
        <v>548</v>
      </c>
      <c r="I531" s="309" t="s">
        <v>549</v>
      </c>
      <c r="J531" s="331" t="s">
        <v>550</v>
      </c>
    </row>
    <row r="532" spans="2:10" ht="39.6" x14ac:dyDescent="0.25">
      <c r="B532" s="24"/>
      <c r="F532" s="330" t="s">
        <v>285</v>
      </c>
      <c r="G532" s="319" t="s">
        <v>547</v>
      </c>
      <c r="H532" s="307" t="s">
        <v>548</v>
      </c>
      <c r="I532" s="309" t="s">
        <v>549</v>
      </c>
      <c r="J532" s="331" t="s">
        <v>550</v>
      </c>
    </row>
    <row r="533" spans="2:10" x14ac:dyDescent="0.25">
      <c r="B533" s="24"/>
      <c r="D533" s="1" t="s">
        <v>286</v>
      </c>
      <c r="E533" s="1"/>
      <c r="F533" s="332"/>
      <c r="G533" s="319"/>
      <c r="H533" s="307"/>
      <c r="I533" s="309"/>
      <c r="J533" s="331"/>
    </row>
    <row r="534" spans="2:10" ht="52.8" x14ac:dyDescent="0.25">
      <c r="B534" s="24"/>
      <c r="F534" s="351" t="s">
        <v>287</v>
      </c>
      <c r="G534" s="319" t="s">
        <v>551</v>
      </c>
      <c r="H534" s="307" t="s">
        <v>548</v>
      </c>
      <c r="I534" s="309" t="s">
        <v>552</v>
      </c>
      <c r="J534" s="331" t="s">
        <v>550</v>
      </c>
    </row>
    <row r="535" spans="2:10" ht="52.8" x14ac:dyDescent="0.25">
      <c r="B535" s="24"/>
      <c r="F535" s="351" t="s">
        <v>288</v>
      </c>
      <c r="G535" s="319" t="s">
        <v>551</v>
      </c>
      <c r="H535" s="307" t="s">
        <v>548</v>
      </c>
      <c r="I535" s="309" t="s">
        <v>552</v>
      </c>
      <c r="J535" s="331" t="s">
        <v>550</v>
      </c>
    </row>
    <row r="536" spans="2:10" ht="39.6" x14ac:dyDescent="0.25">
      <c r="B536" s="24"/>
      <c r="F536" s="351" t="s">
        <v>289</v>
      </c>
      <c r="G536" s="319" t="s">
        <v>547</v>
      </c>
      <c r="H536" s="307" t="s">
        <v>548</v>
      </c>
      <c r="I536" s="309" t="s">
        <v>552</v>
      </c>
      <c r="J536" s="331" t="s">
        <v>550</v>
      </c>
    </row>
    <row r="537" spans="2:10" ht="39.6" x14ac:dyDescent="0.25">
      <c r="B537" s="24"/>
      <c r="F537" s="330" t="s">
        <v>290</v>
      </c>
      <c r="G537" s="319" t="s">
        <v>547</v>
      </c>
      <c r="H537" s="307" t="s">
        <v>548</v>
      </c>
      <c r="I537" s="309" t="s">
        <v>552</v>
      </c>
      <c r="J537" s="331" t="s">
        <v>550</v>
      </c>
    </row>
    <row r="538" spans="2:10" ht="39.6" x14ac:dyDescent="0.25">
      <c r="B538" s="24"/>
      <c r="F538" s="330" t="s">
        <v>291</v>
      </c>
      <c r="G538" s="319" t="s">
        <v>547</v>
      </c>
      <c r="H538" s="307" t="s">
        <v>548</v>
      </c>
      <c r="I538" s="309" t="s">
        <v>552</v>
      </c>
      <c r="J538" s="331" t="s">
        <v>550</v>
      </c>
    </row>
    <row r="539" spans="2:10" ht="39.6" x14ac:dyDescent="0.25">
      <c r="B539" s="24"/>
      <c r="F539" s="330" t="s">
        <v>292</v>
      </c>
      <c r="G539" s="319" t="s">
        <v>547</v>
      </c>
      <c r="H539" s="307" t="s">
        <v>548</v>
      </c>
      <c r="I539" s="309" t="s">
        <v>552</v>
      </c>
      <c r="J539" s="331" t="s">
        <v>550</v>
      </c>
    </row>
    <row r="540" spans="2:10" x14ac:dyDescent="0.25">
      <c r="B540" s="24"/>
      <c r="D540" s="1" t="s">
        <v>293</v>
      </c>
      <c r="F540" s="330"/>
      <c r="G540" s="319"/>
      <c r="H540" s="307"/>
      <c r="I540" s="309"/>
      <c r="J540" s="331"/>
    </row>
    <row r="541" spans="2:10" ht="39.6" x14ac:dyDescent="0.25">
      <c r="B541" s="24"/>
      <c r="F541" s="330" t="s">
        <v>294</v>
      </c>
      <c r="G541" s="319" t="s">
        <v>547</v>
      </c>
      <c r="H541" s="307" t="s">
        <v>548</v>
      </c>
      <c r="I541" s="309" t="s">
        <v>552</v>
      </c>
      <c r="J541" s="331" t="s">
        <v>550</v>
      </c>
    </row>
    <row r="542" spans="2:10" ht="39.6" x14ac:dyDescent="0.25">
      <c r="B542" s="24"/>
      <c r="F542" s="330" t="s">
        <v>295</v>
      </c>
      <c r="G542" s="319" t="s">
        <v>547</v>
      </c>
      <c r="H542" s="307" t="s">
        <v>548</v>
      </c>
      <c r="I542" s="309" t="s">
        <v>552</v>
      </c>
      <c r="J542" s="331" t="s">
        <v>550</v>
      </c>
    </row>
    <row r="543" spans="2:10" x14ac:dyDescent="0.25">
      <c r="B543" s="24"/>
      <c r="D543" s="1" t="s">
        <v>296</v>
      </c>
      <c r="E543" s="1"/>
      <c r="F543" s="332"/>
      <c r="G543" s="319"/>
      <c r="H543" s="307"/>
      <c r="I543" s="309"/>
      <c r="J543" s="331"/>
    </row>
    <row r="544" spans="2:10" ht="39.6" x14ac:dyDescent="0.25">
      <c r="B544" s="24"/>
      <c r="F544" s="330" t="s">
        <v>297</v>
      </c>
      <c r="G544" s="319" t="s">
        <v>547</v>
      </c>
      <c r="H544" s="307" t="s">
        <v>548</v>
      </c>
      <c r="I544" s="309" t="s">
        <v>553</v>
      </c>
      <c r="J544" s="331" t="s">
        <v>550</v>
      </c>
    </row>
    <row r="545" spans="2:10" ht="39.6" x14ac:dyDescent="0.25">
      <c r="B545" s="24"/>
      <c r="F545" s="330" t="s">
        <v>298</v>
      </c>
      <c r="G545" s="319" t="s">
        <v>547</v>
      </c>
      <c r="H545" s="307" t="s">
        <v>548</v>
      </c>
      <c r="I545" s="309" t="s">
        <v>553</v>
      </c>
      <c r="J545" s="331" t="s">
        <v>550</v>
      </c>
    </row>
    <row r="546" spans="2:10" ht="39.6" x14ac:dyDescent="0.25">
      <c r="B546" s="24"/>
      <c r="F546" s="330" t="s">
        <v>299</v>
      </c>
      <c r="G546" s="319" t="s">
        <v>547</v>
      </c>
      <c r="H546" s="307" t="s">
        <v>548</v>
      </c>
      <c r="I546" s="309" t="s">
        <v>553</v>
      </c>
      <c r="J546" s="331" t="s">
        <v>550</v>
      </c>
    </row>
    <row r="547" spans="2:10" ht="39.6" x14ac:dyDescent="0.25">
      <c r="B547" s="24"/>
      <c r="F547" s="330" t="s">
        <v>300</v>
      </c>
      <c r="G547" s="319" t="s">
        <v>547</v>
      </c>
      <c r="H547" s="307" t="s">
        <v>548</v>
      </c>
      <c r="I547" s="309" t="s">
        <v>553</v>
      </c>
      <c r="J547" s="331" t="s">
        <v>550</v>
      </c>
    </row>
    <row r="548" spans="2:10" ht="39.6" x14ac:dyDescent="0.25">
      <c r="B548" s="24"/>
      <c r="F548" s="330" t="s">
        <v>301</v>
      </c>
      <c r="G548" s="319" t="s">
        <v>547</v>
      </c>
      <c r="H548" s="307" t="s">
        <v>548</v>
      </c>
      <c r="I548" s="309" t="s">
        <v>553</v>
      </c>
      <c r="J548" s="331" t="s">
        <v>550</v>
      </c>
    </row>
    <row r="549" spans="2:10" x14ac:dyDescent="0.25">
      <c r="B549" s="24"/>
      <c r="D549" s="1" t="s">
        <v>302</v>
      </c>
      <c r="E549" s="1"/>
      <c r="F549" s="332"/>
      <c r="G549" s="319"/>
      <c r="H549" s="307"/>
      <c r="I549" s="309"/>
      <c r="J549" s="331"/>
    </row>
    <row r="550" spans="2:10" ht="39.6" x14ac:dyDescent="0.25">
      <c r="B550" s="24"/>
      <c r="F550" s="330" t="s">
        <v>303</v>
      </c>
      <c r="G550" s="319" t="s">
        <v>547</v>
      </c>
      <c r="H550" s="307" t="s">
        <v>548</v>
      </c>
      <c r="I550" s="309" t="s">
        <v>554</v>
      </c>
      <c r="J550" s="331" t="s">
        <v>550</v>
      </c>
    </row>
    <row r="551" spans="2:10" ht="39.6" x14ac:dyDescent="0.25">
      <c r="B551" s="24"/>
      <c r="F551" s="330" t="s">
        <v>304</v>
      </c>
      <c r="G551" s="319" t="s">
        <v>547</v>
      </c>
      <c r="H551" s="307" t="s">
        <v>548</v>
      </c>
      <c r="I551" s="309" t="s">
        <v>554</v>
      </c>
      <c r="J551" s="331" t="s">
        <v>550</v>
      </c>
    </row>
    <row r="552" spans="2:10" x14ac:dyDescent="0.25">
      <c r="B552" s="24"/>
      <c r="D552" s="1" t="s">
        <v>305</v>
      </c>
      <c r="E552" s="1"/>
      <c r="F552" s="332"/>
      <c r="G552" s="319"/>
      <c r="H552" s="307"/>
      <c r="I552" s="309"/>
      <c r="J552" s="331"/>
    </row>
    <row r="553" spans="2:10" ht="39.6" x14ac:dyDescent="0.25">
      <c r="B553" s="24"/>
      <c r="F553" s="330" t="s">
        <v>306</v>
      </c>
      <c r="G553" s="319" t="s">
        <v>547</v>
      </c>
      <c r="H553" s="307" t="s">
        <v>548</v>
      </c>
      <c r="I553" s="309" t="s">
        <v>554</v>
      </c>
      <c r="J553" s="331" t="s">
        <v>550</v>
      </c>
    </row>
    <row r="554" spans="2:10" ht="39.6" x14ac:dyDescent="0.25">
      <c r="B554" s="24"/>
      <c r="F554" s="330" t="s">
        <v>307</v>
      </c>
      <c r="G554" s="319" t="s">
        <v>547</v>
      </c>
      <c r="H554" s="307" t="s">
        <v>548</v>
      </c>
      <c r="I554" s="309" t="s">
        <v>554</v>
      </c>
      <c r="J554" s="331" t="s">
        <v>550</v>
      </c>
    </row>
    <row r="555" spans="2:10" ht="39.6" x14ac:dyDescent="0.25">
      <c r="B555" s="24"/>
      <c r="F555" s="330" t="s">
        <v>308</v>
      </c>
      <c r="G555" s="319" t="s">
        <v>547</v>
      </c>
      <c r="H555" s="307" t="s">
        <v>548</v>
      </c>
      <c r="I555" s="309" t="s">
        <v>554</v>
      </c>
      <c r="J555" s="331" t="s">
        <v>550</v>
      </c>
    </row>
    <row r="556" spans="2:10" ht="39.6" x14ac:dyDescent="0.25">
      <c r="B556" s="24"/>
      <c r="F556" s="330" t="s">
        <v>309</v>
      </c>
      <c r="G556" s="319" t="s">
        <v>547</v>
      </c>
      <c r="H556" s="307" t="s">
        <v>548</v>
      </c>
      <c r="I556" s="309" t="s">
        <v>554</v>
      </c>
      <c r="J556" s="331" t="s">
        <v>550</v>
      </c>
    </row>
    <row r="557" spans="2:10" ht="39.6" x14ac:dyDescent="0.25">
      <c r="B557" s="24"/>
      <c r="F557" s="330" t="s">
        <v>310</v>
      </c>
      <c r="G557" s="319" t="s">
        <v>547</v>
      </c>
      <c r="H557" s="307" t="s">
        <v>548</v>
      </c>
      <c r="I557" s="309" t="s">
        <v>554</v>
      </c>
      <c r="J557" s="331" t="s">
        <v>550</v>
      </c>
    </row>
    <row r="558" spans="2:10" ht="39.6" x14ac:dyDescent="0.25">
      <c r="B558" s="24"/>
      <c r="F558" s="330" t="s">
        <v>311</v>
      </c>
      <c r="G558" s="319" t="s">
        <v>547</v>
      </c>
      <c r="H558" s="307" t="s">
        <v>548</v>
      </c>
      <c r="I558" s="309" t="s">
        <v>554</v>
      </c>
      <c r="J558" s="331" t="s">
        <v>550</v>
      </c>
    </row>
    <row r="559" spans="2:10" ht="39.6" x14ac:dyDescent="0.25">
      <c r="B559" s="24"/>
      <c r="F559" s="330" t="s">
        <v>312</v>
      </c>
      <c r="G559" s="319" t="s">
        <v>547</v>
      </c>
      <c r="H559" s="307" t="s">
        <v>548</v>
      </c>
      <c r="I559" s="309" t="s">
        <v>555</v>
      </c>
      <c r="J559" s="331" t="s">
        <v>550</v>
      </c>
    </row>
    <row r="560" spans="2:10" x14ac:dyDescent="0.25">
      <c r="B560" s="24"/>
      <c r="D560" s="1" t="s">
        <v>313</v>
      </c>
      <c r="E560" s="1"/>
      <c r="F560" s="332"/>
      <c r="G560" s="319"/>
      <c r="H560" s="307"/>
      <c r="I560" s="309"/>
      <c r="J560" s="331"/>
    </row>
    <row r="561" spans="2:18" ht="39.6" x14ac:dyDescent="0.25">
      <c r="B561" s="24"/>
      <c r="F561" s="330" t="s">
        <v>314</v>
      </c>
      <c r="G561" s="319" t="s">
        <v>547</v>
      </c>
      <c r="H561" s="307" t="s">
        <v>548</v>
      </c>
      <c r="I561" s="309" t="s">
        <v>556</v>
      </c>
      <c r="J561" s="331" t="s">
        <v>550</v>
      </c>
    </row>
    <row r="562" spans="2:18" ht="39.6" x14ac:dyDescent="0.25">
      <c r="B562" s="24"/>
      <c r="F562" s="330" t="s">
        <v>315</v>
      </c>
      <c r="G562" s="319" t="s">
        <v>547</v>
      </c>
      <c r="H562" s="307" t="s">
        <v>548</v>
      </c>
      <c r="I562" s="309" t="s">
        <v>557</v>
      </c>
      <c r="J562" s="331" t="s">
        <v>550</v>
      </c>
    </row>
    <row r="563" spans="2:18" x14ac:dyDescent="0.25">
      <c r="B563" s="24"/>
      <c r="D563" s="1" t="s">
        <v>316</v>
      </c>
      <c r="F563" s="330"/>
      <c r="G563" s="319"/>
      <c r="H563" s="307"/>
      <c r="I563" s="309"/>
      <c r="J563" s="331"/>
    </row>
    <row r="564" spans="2:18" x14ac:dyDescent="0.25">
      <c r="B564" s="24"/>
      <c r="F564" s="330" t="s">
        <v>317</v>
      </c>
      <c r="G564" s="319" t="s">
        <v>558</v>
      </c>
      <c r="H564" s="307" t="s">
        <v>559</v>
      </c>
      <c r="I564" s="309">
        <v>44</v>
      </c>
      <c r="J564" s="331" t="s">
        <v>550</v>
      </c>
    </row>
    <row r="565" spans="2:18" x14ac:dyDescent="0.25">
      <c r="B565" s="24"/>
      <c r="F565" s="330"/>
      <c r="G565" s="319"/>
      <c r="H565" s="307"/>
      <c r="I565" s="309"/>
      <c r="J565" s="331"/>
    </row>
    <row r="566" spans="2:18" x14ac:dyDescent="0.25">
      <c r="B566" s="24"/>
      <c r="C566" s="1" t="s">
        <v>318</v>
      </c>
      <c r="F566" s="330"/>
      <c r="G566" s="319" t="s">
        <v>400</v>
      </c>
      <c r="H566" s="307" t="s">
        <v>400</v>
      </c>
      <c r="I566" s="309"/>
      <c r="J566" s="331"/>
    </row>
    <row r="567" spans="2:18" x14ac:dyDescent="0.25">
      <c r="B567" s="24"/>
      <c r="F567" s="330" t="s">
        <v>150</v>
      </c>
      <c r="G567" s="319" t="s">
        <v>400</v>
      </c>
      <c r="H567" s="307" t="s">
        <v>400</v>
      </c>
      <c r="I567" s="309"/>
      <c r="J567" s="331"/>
    </row>
    <row r="568" spans="2:18" x14ac:dyDescent="0.25">
      <c r="B568" s="24"/>
      <c r="F568" s="330" t="s">
        <v>151</v>
      </c>
      <c r="G568" s="319" t="s">
        <v>400</v>
      </c>
      <c r="H568" s="307" t="s">
        <v>400</v>
      </c>
      <c r="I568" s="309"/>
      <c r="J568" s="331"/>
    </row>
    <row r="569" spans="2:18" x14ac:dyDescent="0.25">
      <c r="B569" s="24"/>
      <c r="F569" s="330" t="s">
        <v>152</v>
      </c>
      <c r="G569" s="319" t="s">
        <v>400</v>
      </c>
      <c r="H569" s="307" t="s">
        <v>400</v>
      </c>
      <c r="I569" s="309"/>
      <c r="J569" s="331"/>
    </row>
    <row r="570" spans="2:18" x14ac:dyDescent="0.25">
      <c r="B570" s="24"/>
      <c r="F570" s="330"/>
      <c r="G570" s="319" t="s">
        <v>400</v>
      </c>
      <c r="H570" s="307" t="s">
        <v>400</v>
      </c>
      <c r="I570" s="309"/>
      <c r="J570" s="331"/>
    </row>
    <row r="571" spans="2:18" ht="13.8" thickBot="1" x14ac:dyDescent="0.3">
      <c r="B571" s="25" t="s">
        <v>319</v>
      </c>
      <c r="C571" s="26"/>
      <c r="D571" s="26"/>
      <c r="E571" s="26"/>
      <c r="F571" s="333"/>
      <c r="G571" s="334" t="s">
        <v>400</v>
      </c>
      <c r="H571" s="316" t="s">
        <v>400</v>
      </c>
      <c r="I571" s="317"/>
      <c r="J571" s="335"/>
    </row>
    <row r="572" spans="2:18" ht="13.8" thickBot="1" x14ac:dyDescent="0.3">
      <c r="G572" s="319"/>
      <c r="H572" s="319"/>
    </row>
    <row r="573" spans="2:18" x14ac:dyDescent="0.25">
      <c r="B573" s="320" t="s">
        <v>320</v>
      </c>
      <c r="C573" s="321"/>
      <c r="D573" s="321"/>
      <c r="E573" s="321"/>
      <c r="F573" s="321"/>
      <c r="G573" s="195" t="s">
        <v>400</v>
      </c>
      <c r="H573" s="250" t="s">
        <v>400</v>
      </c>
      <c r="I573" s="196" t="s">
        <v>400</v>
      </c>
      <c r="J573" s="197" t="s">
        <v>400</v>
      </c>
    </row>
    <row r="574" spans="2:18" x14ac:dyDescent="0.25">
      <c r="B574" s="24"/>
      <c r="C574" s="1" t="s">
        <v>321</v>
      </c>
      <c r="G574" s="43" t="s">
        <v>400</v>
      </c>
      <c r="H574" s="244" t="s">
        <v>400</v>
      </c>
      <c r="I574" s="5" t="s">
        <v>400</v>
      </c>
      <c r="J574" s="46" t="s">
        <v>400</v>
      </c>
    </row>
    <row r="575" spans="2:18" x14ac:dyDescent="0.25">
      <c r="B575" s="15"/>
      <c r="C575" s="1"/>
      <c r="D575" s="141" t="s">
        <v>20</v>
      </c>
      <c r="G575" s="311" t="s">
        <v>400</v>
      </c>
      <c r="H575" s="307" t="s">
        <v>400</v>
      </c>
      <c r="I575" s="309" t="s">
        <v>400</v>
      </c>
      <c r="J575" s="310" t="s">
        <v>400</v>
      </c>
      <c r="K575" s="314"/>
      <c r="L575" s="315"/>
      <c r="M575" s="315"/>
      <c r="N575" s="315"/>
      <c r="O575" s="315"/>
      <c r="P575" s="315"/>
      <c r="Q575" s="315"/>
      <c r="R575" s="315"/>
    </row>
    <row r="576" spans="2:18" x14ac:dyDescent="0.25">
      <c r="B576" s="15"/>
      <c r="C576" s="1"/>
      <c r="D576" s="1"/>
      <c r="E576" s="2" t="s">
        <v>21</v>
      </c>
      <c r="G576" s="311" t="s">
        <v>400</v>
      </c>
      <c r="H576" s="307" t="s">
        <v>400</v>
      </c>
      <c r="I576" s="309" t="s">
        <v>400</v>
      </c>
      <c r="J576" s="310" t="s">
        <v>400</v>
      </c>
      <c r="K576" s="314"/>
      <c r="L576" s="315"/>
      <c r="M576" s="315"/>
      <c r="N576" s="315"/>
      <c r="O576" s="315"/>
      <c r="P576" s="315"/>
      <c r="Q576" s="315"/>
      <c r="R576" s="315"/>
    </row>
    <row r="577" spans="2:18" ht="66" outlineLevel="1" x14ac:dyDescent="0.25">
      <c r="B577" s="15"/>
      <c r="C577" s="1"/>
      <c r="D577" s="1"/>
      <c r="F577" s="2" t="s">
        <v>22</v>
      </c>
      <c r="G577" s="311" t="s">
        <v>560</v>
      </c>
      <c r="H577" s="307" t="s">
        <v>561</v>
      </c>
      <c r="I577" s="309" t="s">
        <v>562</v>
      </c>
      <c r="J577" s="310" t="s">
        <v>563</v>
      </c>
      <c r="K577" s="314"/>
      <c r="L577" s="315"/>
      <c r="M577" s="315"/>
      <c r="N577" s="315"/>
      <c r="O577" s="315"/>
      <c r="P577" s="315"/>
      <c r="Q577" s="315"/>
      <c r="R577" s="315"/>
    </row>
    <row r="578" spans="2:18" ht="66" outlineLevel="1" x14ac:dyDescent="0.25">
      <c r="B578" s="15"/>
      <c r="C578" s="1"/>
      <c r="D578" s="1"/>
      <c r="F578" s="2" t="s">
        <v>23</v>
      </c>
      <c r="G578" s="311" t="s">
        <v>560</v>
      </c>
      <c r="H578" s="307" t="s">
        <v>561</v>
      </c>
      <c r="I578" s="309" t="s">
        <v>562</v>
      </c>
      <c r="J578" s="310" t="s">
        <v>563</v>
      </c>
      <c r="K578" s="314"/>
      <c r="L578" s="315"/>
      <c r="M578" s="315"/>
      <c r="N578" s="315"/>
      <c r="O578" s="315"/>
      <c r="P578" s="315"/>
      <c r="Q578" s="315"/>
      <c r="R578" s="315"/>
    </row>
    <row r="579" spans="2:18" ht="66" outlineLevel="1" x14ac:dyDescent="0.25">
      <c r="B579" s="15"/>
      <c r="C579" s="1"/>
      <c r="D579" s="1"/>
      <c r="F579" s="2" t="s">
        <v>24</v>
      </c>
      <c r="G579" s="311" t="s">
        <v>560</v>
      </c>
      <c r="H579" s="307" t="s">
        <v>561</v>
      </c>
      <c r="I579" s="309" t="s">
        <v>562</v>
      </c>
      <c r="J579" s="310" t="s">
        <v>563</v>
      </c>
      <c r="K579" s="314"/>
      <c r="L579" s="315"/>
      <c r="M579" s="315"/>
      <c r="N579" s="315"/>
      <c r="O579" s="315"/>
      <c r="P579" s="315"/>
      <c r="Q579" s="315"/>
      <c r="R579" s="315"/>
    </row>
    <row r="580" spans="2:18" ht="66" outlineLevel="1" x14ac:dyDescent="0.25">
      <c r="B580" s="15"/>
      <c r="C580" s="1"/>
      <c r="D580" s="1"/>
      <c r="F580" s="2" t="s">
        <v>25</v>
      </c>
      <c r="G580" s="311" t="s">
        <v>560</v>
      </c>
      <c r="H580" s="307" t="s">
        <v>561</v>
      </c>
      <c r="I580" s="309" t="s">
        <v>562</v>
      </c>
      <c r="J580" s="310" t="s">
        <v>563</v>
      </c>
      <c r="K580" s="314"/>
      <c r="L580" s="315"/>
      <c r="M580" s="315"/>
      <c r="N580" s="315"/>
      <c r="O580" s="315"/>
      <c r="P580" s="315"/>
      <c r="Q580" s="315"/>
      <c r="R580" s="315"/>
    </row>
    <row r="581" spans="2:18" x14ac:dyDescent="0.25">
      <c r="B581" s="15"/>
      <c r="C581" s="1"/>
      <c r="D581" s="1"/>
      <c r="E581" s="2" t="s">
        <v>26</v>
      </c>
      <c r="G581" s="311" t="s">
        <v>400</v>
      </c>
      <c r="H581" s="307" t="s">
        <v>400</v>
      </c>
      <c r="I581" s="309" t="s">
        <v>400</v>
      </c>
      <c r="J581" s="310" t="s">
        <v>400</v>
      </c>
      <c r="K581" s="314"/>
      <c r="L581" s="315"/>
      <c r="M581" s="315"/>
      <c r="N581" s="315"/>
      <c r="O581" s="315"/>
      <c r="P581" s="315"/>
      <c r="Q581" s="315"/>
      <c r="R581" s="315"/>
    </row>
    <row r="582" spans="2:18" ht="66" outlineLevel="1" x14ac:dyDescent="0.25">
      <c r="B582" s="15"/>
      <c r="C582" s="1"/>
      <c r="D582" s="1"/>
      <c r="F582" s="2" t="s">
        <v>27</v>
      </c>
      <c r="G582" s="311" t="s">
        <v>560</v>
      </c>
      <c r="H582" s="307" t="s">
        <v>561</v>
      </c>
      <c r="I582" s="309" t="s">
        <v>562</v>
      </c>
      <c r="J582" s="310" t="s">
        <v>563</v>
      </c>
      <c r="K582" s="314"/>
      <c r="L582" s="315"/>
      <c r="M582" s="315"/>
      <c r="N582" s="315"/>
      <c r="O582" s="315"/>
      <c r="P582" s="315"/>
      <c r="Q582" s="315"/>
      <c r="R582" s="315"/>
    </row>
    <row r="583" spans="2:18" ht="66" outlineLevel="1" x14ac:dyDescent="0.25">
      <c r="B583" s="15"/>
      <c r="C583" s="1"/>
      <c r="D583" s="1"/>
      <c r="F583" s="2" t="s">
        <v>28</v>
      </c>
      <c r="G583" s="311" t="s">
        <v>560</v>
      </c>
      <c r="H583" s="307" t="s">
        <v>561</v>
      </c>
      <c r="I583" s="309" t="s">
        <v>562</v>
      </c>
      <c r="J583" s="310" t="s">
        <v>563</v>
      </c>
      <c r="K583" s="314"/>
      <c r="L583" s="315"/>
      <c r="M583" s="315"/>
      <c r="N583" s="315"/>
      <c r="O583" s="315"/>
      <c r="P583" s="315"/>
      <c r="Q583" s="315"/>
      <c r="R583" s="315"/>
    </row>
    <row r="584" spans="2:18" ht="66" outlineLevel="1" x14ac:dyDescent="0.25">
      <c r="B584" s="15"/>
      <c r="C584" s="1"/>
      <c r="D584" s="1"/>
      <c r="F584" s="2" t="s">
        <v>29</v>
      </c>
      <c r="G584" s="311" t="s">
        <v>560</v>
      </c>
      <c r="H584" s="307" t="s">
        <v>561</v>
      </c>
      <c r="I584" s="309" t="s">
        <v>562</v>
      </c>
      <c r="J584" s="310" t="s">
        <v>563</v>
      </c>
      <c r="K584" s="314"/>
      <c r="L584" s="315"/>
      <c r="M584" s="315"/>
      <c r="N584" s="315"/>
      <c r="O584" s="315"/>
      <c r="P584" s="315"/>
      <c r="Q584" s="315"/>
      <c r="R584" s="315"/>
    </row>
    <row r="585" spans="2:18" ht="66" outlineLevel="1" x14ac:dyDescent="0.25">
      <c r="B585" s="15"/>
      <c r="C585" s="1"/>
      <c r="D585" s="1"/>
      <c r="F585" s="2" t="s">
        <v>30</v>
      </c>
      <c r="G585" s="311" t="s">
        <v>560</v>
      </c>
      <c r="H585" s="307" t="s">
        <v>561</v>
      </c>
      <c r="I585" s="309" t="s">
        <v>562</v>
      </c>
      <c r="J585" s="310" t="s">
        <v>563</v>
      </c>
      <c r="K585" s="314"/>
      <c r="L585" s="315"/>
      <c r="M585" s="315"/>
      <c r="N585" s="315"/>
      <c r="O585" s="315"/>
      <c r="P585" s="315"/>
      <c r="Q585" s="315"/>
      <c r="R585" s="315"/>
    </row>
    <row r="586" spans="2:18" x14ac:dyDescent="0.25">
      <c r="B586" s="15"/>
      <c r="C586" s="1"/>
      <c r="D586" s="1"/>
      <c r="E586" s="2" t="s">
        <v>440</v>
      </c>
      <c r="G586" s="311" t="s">
        <v>400</v>
      </c>
      <c r="H586" s="307" t="s">
        <v>400</v>
      </c>
      <c r="I586" s="309" t="s">
        <v>400</v>
      </c>
      <c r="J586" s="310" t="s">
        <v>400</v>
      </c>
      <c r="K586" s="314"/>
      <c r="L586" s="315"/>
      <c r="M586" s="315"/>
      <c r="N586" s="315"/>
      <c r="O586" s="315"/>
      <c r="P586" s="315"/>
      <c r="Q586" s="315"/>
      <c r="R586" s="315"/>
    </row>
    <row r="587" spans="2:18" ht="66" outlineLevel="1" x14ac:dyDescent="0.25">
      <c r="B587" s="15"/>
      <c r="C587" s="1"/>
      <c r="D587" s="1"/>
      <c r="F587" s="2" t="s">
        <v>441</v>
      </c>
      <c r="G587" s="311" t="s">
        <v>560</v>
      </c>
      <c r="H587" s="307" t="s">
        <v>561</v>
      </c>
      <c r="I587" s="309" t="s">
        <v>562</v>
      </c>
      <c r="J587" s="310" t="s">
        <v>563</v>
      </c>
      <c r="K587" s="314"/>
      <c r="L587" s="315"/>
      <c r="M587" s="315"/>
      <c r="N587" s="315"/>
      <c r="O587" s="315"/>
      <c r="P587" s="315"/>
      <c r="Q587" s="315"/>
      <c r="R587" s="315"/>
    </row>
    <row r="588" spans="2:18" ht="66" outlineLevel="1" x14ac:dyDescent="0.25">
      <c r="B588" s="15"/>
      <c r="C588" s="1"/>
      <c r="D588" s="1"/>
      <c r="F588" s="2" t="s">
        <v>442</v>
      </c>
      <c r="G588" s="311" t="s">
        <v>560</v>
      </c>
      <c r="H588" s="307" t="s">
        <v>561</v>
      </c>
      <c r="I588" s="309" t="s">
        <v>562</v>
      </c>
      <c r="J588" s="310" t="s">
        <v>563</v>
      </c>
      <c r="K588" s="314"/>
      <c r="L588" s="315"/>
      <c r="M588" s="315"/>
      <c r="N588" s="315"/>
      <c r="O588" s="315"/>
      <c r="P588" s="315"/>
      <c r="Q588" s="315"/>
      <c r="R588" s="315"/>
    </row>
    <row r="589" spans="2:18" ht="66" outlineLevel="1" x14ac:dyDescent="0.25">
      <c r="B589" s="15"/>
      <c r="C589" s="1"/>
      <c r="D589" s="1"/>
      <c r="F589" s="2" t="s">
        <v>443</v>
      </c>
      <c r="G589" s="311" t="s">
        <v>560</v>
      </c>
      <c r="H589" s="307" t="s">
        <v>561</v>
      </c>
      <c r="I589" s="309" t="s">
        <v>562</v>
      </c>
      <c r="J589" s="310" t="s">
        <v>563</v>
      </c>
      <c r="K589" s="314"/>
      <c r="L589" s="315"/>
      <c r="M589" s="315"/>
      <c r="N589" s="315"/>
      <c r="O589" s="315"/>
      <c r="P589" s="315"/>
      <c r="Q589" s="315"/>
      <c r="R589" s="315"/>
    </row>
    <row r="590" spans="2:18" ht="66" outlineLevel="1" x14ac:dyDescent="0.25">
      <c r="B590" s="15"/>
      <c r="C590" s="1"/>
      <c r="D590" s="1"/>
      <c r="F590" s="2" t="s">
        <v>444</v>
      </c>
      <c r="G590" s="311" t="s">
        <v>560</v>
      </c>
      <c r="H590" s="307" t="s">
        <v>561</v>
      </c>
      <c r="I590" s="309" t="s">
        <v>562</v>
      </c>
      <c r="J590" s="310" t="s">
        <v>563</v>
      </c>
      <c r="K590" s="314"/>
      <c r="L590" s="315"/>
      <c r="M590" s="315"/>
      <c r="N590" s="315"/>
      <c r="O590" s="315"/>
      <c r="P590" s="315"/>
      <c r="Q590" s="315"/>
      <c r="R590" s="315"/>
    </row>
    <row r="591" spans="2:18" x14ac:dyDescent="0.25">
      <c r="B591" s="15"/>
      <c r="C591" s="1"/>
      <c r="D591" s="1" t="s">
        <v>36</v>
      </c>
      <c r="G591" s="311" t="s">
        <v>400</v>
      </c>
      <c r="H591" s="307" t="s">
        <v>400</v>
      </c>
      <c r="I591" s="309" t="s">
        <v>400</v>
      </c>
      <c r="J591" s="310" t="s">
        <v>400</v>
      </c>
      <c r="K591" s="314"/>
      <c r="L591" s="315"/>
      <c r="M591" s="315"/>
      <c r="N591" s="315"/>
      <c r="O591" s="315"/>
      <c r="P591" s="315"/>
      <c r="Q591" s="315"/>
      <c r="R591" s="315"/>
    </row>
    <row r="592" spans="2:18" x14ac:dyDescent="0.25">
      <c r="B592" s="15"/>
      <c r="C592" s="1"/>
      <c r="D592" s="1"/>
      <c r="E592" s="51" t="s">
        <v>37</v>
      </c>
      <c r="G592" s="311" t="s">
        <v>400</v>
      </c>
      <c r="H592" s="307" t="s">
        <v>400</v>
      </c>
      <c r="I592" s="309" t="s">
        <v>400</v>
      </c>
      <c r="J592" s="310" t="s">
        <v>400</v>
      </c>
      <c r="K592" s="314"/>
      <c r="L592" s="315"/>
      <c r="M592" s="315"/>
      <c r="N592" s="315"/>
      <c r="O592" s="315"/>
      <c r="P592" s="315"/>
      <c r="Q592" s="315"/>
      <c r="R592" s="315"/>
    </row>
    <row r="593" spans="2:18" ht="66" outlineLevel="1" x14ac:dyDescent="0.25">
      <c r="B593" s="15"/>
      <c r="C593" s="1"/>
      <c r="D593" s="1"/>
      <c r="E593" s="51"/>
      <c r="F593" s="2" t="s">
        <v>38</v>
      </c>
      <c r="G593" s="311" t="s">
        <v>560</v>
      </c>
      <c r="H593" s="307" t="s">
        <v>561</v>
      </c>
      <c r="I593" s="309" t="s">
        <v>562</v>
      </c>
      <c r="J593" s="310" t="s">
        <v>563</v>
      </c>
      <c r="K593" s="314"/>
      <c r="L593" s="315"/>
      <c r="M593" s="315"/>
      <c r="N593" s="315"/>
      <c r="O593" s="315"/>
      <c r="P593" s="315"/>
      <c r="Q593" s="315"/>
      <c r="R593" s="315"/>
    </row>
    <row r="594" spans="2:18" ht="66" outlineLevel="1" x14ac:dyDescent="0.25">
      <c r="B594" s="15"/>
      <c r="C594" s="1"/>
      <c r="D594" s="1"/>
      <c r="F594" s="2" t="s">
        <v>39</v>
      </c>
      <c r="G594" s="311" t="s">
        <v>560</v>
      </c>
      <c r="H594" s="307" t="s">
        <v>561</v>
      </c>
      <c r="I594" s="309" t="s">
        <v>562</v>
      </c>
      <c r="J594" s="310" t="s">
        <v>563</v>
      </c>
      <c r="K594" s="314"/>
      <c r="L594" s="315"/>
      <c r="M594" s="315"/>
      <c r="N594" s="315"/>
      <c r="O594" s="315"/>
      <c r="P594" s="315"/>
      <c r="Q594" s="315"/>
      <c r="R594" s="315"/>
    </row>
    <row r="595" spans="2:18" ht="66" outlineLevel="1" x14ac:dyDescent="0.25">
      <c r="B595" s="15"/>
      <c r="C595" s="1"/>
      <c r="D595" s="1"/>
      <c r="F595" s="2" t="s">
        <v>445</v>
      </c>
      <c r="G595" s="311" t="s">
        <v>560</v>
      </c>
      <c r="H595" s="307" t="s">
        <v>561</v>
      </c>
      <c r="I595" s="309" t="s">
        <v>562</v>
      </c>
      <c r="J595" s="310" t="s">
        <v>563</v>
      </c>
      <c r="K595" s="314"/>
      <c r="L595" s="315"/>
      <c r="M595" s="315"/>
      <c r="N595" s="315"/>
      <c r="O595" s="315"/>
      <c r="P595" s="315"/>
      <c r="Q595" s="315"/>
      <c r="R595" s="315"/>
    </row>
    <row r="596" spans="2:18" x14ac:dyDescent="0.25">
      <c r="B596" s="15"/>
      <c r="C596" s="1"/>
      <c r="D596" s="1"/>
      <c r="E596" s="2" t="s">
        <v>41</v>
      </c>
      <c r="G596" s="311" t="s">
        <v>400</v>
      </c>
      <c r="H596" s="307" t="s">
        <v>400</v>
      </c>
      <c r="I596" s="309" t="s">
        <v>400</v>
      </c>
      <c r="J596" s="310" t="s">
        <v>400</v>
      </c>
      <c r="K596" s="314"/>
      <c r="L596" s="315"/>
      <c r="M596" s="315"/>
      <c r="N596" s="315"/>
      <c r="O596" s="315"/>
      <c r="P596" s="315"/>
      <c r="Q596" s="315"/>
      <c r="R596" s="315"/>
    </row>
    <row r="597" spans="2:18" ht="66" outlineLevel="1" x14ac:dyDescent="0.25">
      <c r="B597" s="15"/>
      <c r="C597" s="1"/>
      <c r="D597" s="1"/>
      <c r="F597" s="2" t="s">
        <v>42</v>
      </c>
      <c r="G597" s="311" t="s">
        <v>560</v>
      </c>
      <c r="H597" s="307" t="s">
        <v>561</v>
      </c>
      <c r="I597" s="309" t="s">
        <v>562</v>
      </c>
      <c r="J597" s="310" t="s">
        <v>563</v>
      </c>
      <c r="K597" s="314"/>
      <c r="L597" s="315"/>
      <c r="M597" s="315"/>
      <c r="N597" s="315"/>
      <c r="O597" s="315"/>
      <c r="P597" s="315"/>
      <c r="Q597" s="315"/>
      <c r="R597" s="315"/>
    </row>
    <row r="598" spans="2:18" ht="66" outlineLevel="1" x14ac:dyDescent="0.25">
      <c r="B598" s="15"/>
      <c r="C598" s="1"/>
      <c r="D598" s="1"/>
      <c r="F598" s="2" t="s">
        <v>43</v>
      </c>
      <c r="G598" s="311" t="s">
        <v>560</v>
      </c>
      <c r="H598" s="307" t="s">
        <v>561</v>
      </c>
      <c r="I598" s="309" t="s">
        <v>562</v>
      </c>
      <c r="J598" s="310" t="s">
        <v>563</v>
      </c>
      <c r="K598" s="314"/>
      <c r="L598" s="315"/>
      <c r="M598" s="315"/>
      <c r="N598" s="315"/>
      <c r="O598" s="315"/>
      <c r="P598" s="315"/>
      <c r="Q598" s="315"/>
      <c r="R598" s="315"/>
    </row>
    <row r="599" spans="2:18" ht="66" outlineLevel="1" x14ac:dyDescent="0.25">
      <c r="B599" s="15"/>
      <c r="C599" s="1"/>
      <c r="D599" s="1"/>
      <c r="F599" s="2" t="s">
        <v>446</v>
      </c>
      <c r="G599" s="311" t="s">
        <v>560</v>
      </c>
      <c r="H599" s="307" t="s">
        <v>561</v>
      </c>
      <c r="I599" s="309" t="s">
        <v>562</v>
      </c>
      <c r="J599" s="310" t="s">
        <v>563</v>
      </c>
      <c r="K599" s="314"/>
      <c r="L599" s="315"/>
      <c r="M599" s="315"/>
      <c r="N599" s="315"/>
      <c r="O599" s="315"/>
      <c r="P599" s="315"/>
      <c r="Q599" s="315"/>
      <c r="R599" s="315"/>
    </row>
    <row r="600" spans="2:18" x14ac:dyDescent="0.25">
      <c r="B600" s="15"/>
      <c r="C600" s="1"/>
      <c r="D600" s="1"/>
      <c r="E600" s="2" t="s">
        <v>45</v>
      </c>
      <c r="G600" s="311" t="s">
        <v>400</v>
      </c>
      <c r="H600" s="307" t="s">
        <v>400</v>
      </c>
      <c r="I600" s="309" t="s">
        <v>400</v>
      </c>
      <c r="J600" s="310" t="s">
        <v>400</v>
      </c>
      <c r="K600" s="314"/>
      <c r="L600" s="315"/>
      <c r="M600" s="315"/>
      <c r="N600" s="315"/>
      <c r="O600" s="315"/>
      <c r="P600" s="315"/>
      <c r="Q600" s="315"/>
      <c r="R600" s="315"/>
    </row>
    <row r="601" spans="2:18" ht="66" outlineLevel="1" x14ac:dyDescent="0.25">
      <c r="B601" s="15"/>
      <c r="C601" s="1"/>
      <c r="D601" s="1"/>
      <c r="F601" s="2" t="s">
        <v>46</v>
      </c>
      <c r="G601" s="311" t="s">
        <v>560</v>
      </c>
      <c r="H601" s="307" t="s">
        <v>561</v>
      </c>
      <c r="I601" s="309" t="s">
        <v>562</v>
      </c>
      <c r="J601" s="310" t="s">
        <v>563</v>
      </c>
      <c r="K601" s="314"/>
      <c r="L601" s="315"/>
      <c r="M601" s="315"/>
      <c r="N601" s="315"/>
      <c r="O601" s="315"/>
      <c r="P601" s="315"/>
      <c r="Q601" s="315"/>
      <c r="R601" s="315"/>
    </row>
    <row r="602" spans="2:18" ht="66" outlineLevel="1" x14ac:dyDescent="0.25">
      <c r="B602" s="15"/>
      <c r="C602" s="1"/>
      <c r="D602" s="1"/>
      <c r="F602" s="2" t="s">
        <v>47</v>
      </c>
      <c r="G602" s="311" t="s">
        <v>560</v>
      </c>
      <c r="H602" s="307" t="s">
        <v>561</v>
      </c>
      <c r="I602" s="309" t="s">
        <v>562</v>
      </c>
      <c r="J602" s="310" t="s">
        <v>563</v>
      </c>
      <c r="K602" s="314"/>
      <c r="L602" s="315"/>
      <c r="M602" s="315"/>
      <c r="N602" s="315"/>
      <c r="O602" s="315"/>
      <c r="P602" s="315"/>
      <c r="Q602" s="315"/>
      <c r="R602" s="315"/>
    </row>
    <row r="603" spans="2:18" ht="66" outlineLevel="1" x14ac:dyDescent="0.25">
      <c r="B603" s="15"/>
      <c r="C603" s="1"/>
      <c r="D603" s="1"/>
      <c r="F603" s="2" t="s">
        <v>447</v>
      </c>
      <c r="G603" s="311" t="s">
        <v>560</v>
      </c>
      <c r="H603" s="307" t="s">
        <v>561</v>
      </c>
      <c r="I603" s="309" t="s">
        <v>562</v>
      </c>
      <c r="J603" s="310" t="s">
        <v>563</v>
      </c>
      <c r="K603" s="314"/>
      <c r="L603" s="315"/>
      <c r="M603" s="315"/>
      <c r="N603" s="315"/>
      <c r="O603" s="315"/>
      <c r="P603" s="315"/>
      <c r="Q603" s="315"/>
      <c r="R603" s="315"/>
    </row>
    <row r="604" spans="2:18" x14ac:dyDescent="0.25">
      <c r="B604" s="15"/>
      <c r="C604" s="1"/>
      <c r="D604" s="1" t="s">
        <v>49</v>
      </c>
      <c r="G604" s="311" t="s">
        <v>400</v>
      </c>
      <c r="H604" s="307" t="s">
        <v>400</v>
      </c>
      <c r="I604" s="309" t="s">
        <v>400</v>
      </c>
      <c r="J604" s="310" t="s">
        <v>400</v>
      </c>
      <c r="K604" s="314"/>
      <c r="L604" s="315"/>
      <c r="M604" s="315"/>
      <c r="N604" s="315"/>
      <c r="O604" s="315"/>
      <c r="P604" s="315"/>
      <c r="Q604" s="315"/>
      <c r="R604" s="315"/>
    </row>
    <row r="605" spans="2:18" x14ac:dyDescent="0.25">
      <c r="B605" s="15"/>
      <c r="C605" s="1"/>
      <c r="D605" s="1"/>
      <c r="E605" s="2" t="s">
        <v>50</v>
      </c>
      <c r="G605" s="311" t="s">
        <v>400</v>
      </c>
      <c r="H605" s="307" t="s">
        <v>400</v>
      </c>
      <c r="I605" s="309" t="s">
        <v>400</v>
      </c>
      <c r="J605" s="310" t="s">
        <v>400</v>
      </c>
      <c r="K605" s="314"/>
      <c r="L605" s="315"/>
      <c r="M605" s="315"/>
      <c r="N605" s="315"/>
      <c r="O605" s="315"/>
      <c r="P605" s="315"/>
      <c r="Q605" s="315"/>
      <c r="R605" s="315"/>
    </row>
    <row r="606" spans="2:18" ht="66" outlineLevel="1" x14ac:dyDescent="0.25">
      <c r="B606" s="15"/>
      <c r="C606" s="1"/>
      <c r="D606" s="1"/>
      <c r="F606" s="2" t="s">
        <v>51</v>
      </c>
      <c r="G606" s="311" t="s">
        <v>560</v>
      </c>
      <c r="H606" s="307" t="s">
        <v>561</v>
      </c>
      <c r="I606" s="309" t="s">
        <v>562</v>
      </c>
      <c r="J606" s="310" t="s">
        <v>563</v>
      </c>
      <c r="K606" s="314"/>
      <c r="L606" s="315"/>
      <c r="M606" s="315"/>
      <c r="N606" s="315"/>
      <c r="O606" s="315"/>
      <c r="P606" s="315"/>
      <c r="Q606" s="315"/>
      <c r="R606" s="315"/>
    </row>
    <row r="607" spans="2:18" ht="66" outlineLevel="1" x14ac:dyDescent="0.25">
      <c r="B607" s="15"/>
      <c r="C607" s="1"/>
      <c r="D607" s="1"/>
      <c r="F607" s="2" t="s">
        <v>52</v>
      </c>
      <c r="G607" s="311" t="s">
        <v>560</v>
      </c>
      <c r="H607" s="307" t="s">
        <v>561</v>
      </c>
      <c r="I607" s="309" t="s">
        <v>562</v>
      </c>
      <c r="J607" s="310" t="s">
        <v>563</v>
      </c>
      <c r="K607" s="314"/>
      <c r="L607" s="315"/>
      <c r="M607" s="315"/>
      <c r="N607" s="315"/>
      <c r="O607" s="315"/>
      <c r="P607" s="315"/>
      <c r="Q607" s="315"/>
      <c r="R607" s="315"/>
    </row>
    <row r="608" spans="2:18" x14ac:dyDescent="0.25">
      <c r="B608" s="15"/>
      <c r="C608" s="1"/>
      <c r="D608" s="1"/>
      <c r="E608" s="2" t="s">
        <v>53</v>
      </c>
      <c r="G608" s="311" t="s">
        <v>400</v>
      </c>
      <c r="H608" s="307" t="s">
        <v>400</v>
      </c>
      <c r="I608" s="309" t="s">
        <v>400</v>
      </c>
      <c r="J608" s="310" t="s">
        <v>400</v>
      </c>
      <c r="K608" s="314"/>
      <c r="L608" s="315"/>
      <c r="M608" s="315"/>
      <c r="N608" s="315"/>
      <c r="O608" s="315"/>
      <c r="P608" s="315"/>
      <c r="Q608" s="315"/>
      <c r="R608" s="315"/>
    </row>
    <row r="609" spans="2:18" ht="66" outlineLevel="1" x14ac:dyDescent="0.25">
      <c r="B609" s="15"/>
      <c r="C609" s="1"/>
      <c r="D609" s="1"/>
      <c r="F609" s="2" t="s">
        <v>54</v>
      </c>
      <c r="G609" s="311" t="s">
        <v>560</v>
      </c>
      <c r="H609" s="307" t="s">
        <v>561</v>
      </c>
      <c r="I609" s="309" t="s">
        <v>562</v>
      </c>
      <c r="J609" s="310" t="s">
        <v>563</v>
      </c>
      <c r="K609" s="314"/>
      <c r="L609" s="315"/>
      <c r="M609" s="315"/>
      <c r="N609" s="315"/>
      <c r="O609" s="315"/>
      <c r="P609" s="315"/>
      <c r="Q609" s="315"/>
      <c r="R609" s="315"/>
    </row>
    <row r="610" spans="2:18" ht="66" outlineLevel="1" x14ac:dyDescent="0.25">
      <c r="B610" s="15"/>
      <c r="C610" s="1"/>
      <c r="D610" s="1"/>
      <c r="F610" s="2" t="s">
        <v>55</v>
      </c>
      <c r="G610" s="311" t="s">
        <v>560</v>
      </c>
      <c r="H610" s="307" t="s">
        <v>561</v>
      </c>
      <c r="I610" s="309" t="s">
        <v>562</v>
      </c>
      <c r="J610" s="310" t="s">
        <v>563</v>
      </c>
      <c r="K610" s="314"/>
      <c r="L610" s="315"/>
      <c r="M610" s="315"/>
      <c r="N610" s="315"/>
      <c r="O610" s="315"/>
      <c r="P610" s="315"/>
      <c r="Q610" s="315"/>
      <c r="R610" s="315"/>
    </row>
    <row r="611" spans="2:18" ht="66" outlineLevel="1" x14ac:dyDescent="0.25">
      <c r="B611" s="15"/>
      <c r="C611" s="1"/>
      <c r="D611" s="1"/>
      <c r="F611" s="2" t="s">
        <v>56</v>
      </c>
      <c r="G611" s="311" t="s">
        <v>560</v>
      </c>
      <c r="H611" s="307" t="s">
        <v>561</v>
      </c>
      <c r="I611" s="309" t="s">
        <v>562</v>
      </c>
      <c r="J611" s="310" t="s">
        <v>563</v>
      </c>
      <c r="K611" s="314"/>
      <c r="L611" s="315"/>
      <c r="M611" s="315"/>
      <c r="N611" s="315"/>
      <c r="O611" s="315"/>
      <c r="P611" s="315"/>
      <c r="Q611" s="315"/>
      <c r="R611" s="315"/>
    </row>
    <row r="612" spans="2:18" x14ac:dyDescent="0.25">
      <c r="B612" s="15"/>
      <c r="C612" s="1"/>
      <c r="D612" s="1"/>
      <c r="E612" s="2" t="s">
        <v>57</v>
      </c>
      <c r="G612" s="311" t="s">
        <v>400</v>
      </c>
      <c r="H612" s="307" t="s">
        <v>400</v>
      </c>
      <c r="I612" s="309" t="s">
        <v>400</v>
      </c>
      <c r="J612" s="310" t="s">
        <v>400</v>
      </c>
      <c r="K612" s="314"/>
      <c r="L612" s="315"/>
      <c r="M612" s="315"/>
      <c r="N612" s="315"/>
      <c r="O612" s="315"/>
      <c r="P612" s="315"/>
      <c r="Q612" s="315"/>
      <c r="R612" s="315"/>
    </row>
    <row r="613" spans="2:18" ht="66" outlineLevel="1" x14ac:dyDescent="0.25">
      <c r="B613" s="15"/>
      <c r="C613" s="1"/>
      <c r="D613" s="1"/>
      <c r="F613" s="2" t="s">
        <v>58</v>
      </c>
      <c r="G613" s="311" t="s">
        <v>560</v>
      </c>
      <c r="H613" s="307" t="s">
        <v>561</v>
      </c>
      <c r="I613" s="309" t="s">
        <v>562</v>
      </c>
      <c r="J613" s="310" t="s">
        <v>563</v>
      </c>
      <c r="K613" s="314"/>
      <c r="L613" s="315"/>
      <c r="M613" s="315"/>
      <c r="N613" s="315"/>
      <c r="O613" s="315"/>
      <c r="P613" s="315"/>
      <c r="Q613" s="315"/>
      <c r="R613" s="315"/>
    </row>
    <row r="614" spans="2:18" ht="66" outlineLevel="1" x14ac:dyDescent="0.25">
      <c r="B614" s="15"/>
      <c r="C614" s="1"/>
      <c r="D614" s="1"/>
      <c r="F614" s="2" t="s">
        <v>59</v>
      </c>
      <c r="G614" s="311" t="s">
        <v>560</v>
      </c>
      <c r="H614" s="307" t="s">
        <v>561</v>
      </c>
      <c r="I614" s="309" t="s">
        <v>562</v>
      </c>
      <c r="J614" s="310" t="s">
        <v>563</v>
      </c>
      <c r="K614" s="314"/>
      <c r="L614" s="315"/>
      <c r="M614" s="315"/>
      <c r="N614" s="315"/>
      <c r="O614" s="315"/>
      <c r="P614" s="315"/>
      <c r="Q614" s="315"/>
      <c r="R614" s="315"/>
    </row>
    <row r="615" spans="2:18" x14ac:dyDescent="0.25">
      <c r="B615" s="15"/>
      <c r="C615" s="1"/>
      <c r="D615" s="1"/>
      <c r="E615" s="2" t="s">
        <v>60</v>
      </c>
      <c r="G615" s="311" t="s">
        <v>400</v>
      </c>
      <c r="H615" s="307" t="s">
        <v>400</v>
      </c>
      <c r="I615" s="309" t="s">
        <v>400</v>
      </c>
      <c r="J615" s="310" t="s">
        <v>400</v>
      </c>
      <c r="K615" s="314"/>
      <c r="L615" s="315"/>
      <c r="M615" s="315"/>
      <c r="N615" s="315"/>
      <c r="O615" s="315"/>
      <c r="P615" s="315"/>
      <c r="Q615" s="315"/>
      <c r="R615" s="315"/>
    </row>
    <row r="616" spans="2:18" ht="66" outlineLevel="1" x14ac:dyDescent="0.25">
      <c r="B616" s="15"/>
      <c r="C616" s="1"/>
      <c r="D616" s="1"/>
      <c r="F616" s="2" t="s">
        <v>61</v>
      </c>
      <c r="G616" s="311" t="s">
        <v>560</v>
      </c>
      <c r="H616" s="307" t="s">
        <v>561</v>
      </c>
      <c r="I616" s="309" t="s">
        <v>562</v>
      </c>
      <c r="J616" s="310" t="s">
        <v>563</v>
      </c>
      <c r="K616" s="314"/>
      <c r="L616" s="315"/>
      <c r="M616" s="315"/>
      <c r="N616" s="315"/>
      <c r="O616" s="315"/>
      <c r="P616" s="315"/>
      <c r="Q616" s="315"/>
      <c r="R616" s="315"/>
    </row>
    <row r="617" spans="2:18" ht="66" outlineLevel="1" x14ac:dyDescent="0.25">
      <c r="B617" s="15"/>
      <c r="C617" s="1"/>
      <c r="D617" s="1"/>
      <c r="F617" s="2" t="s">
        <v>62</v>
      </c>
      <c r="G617" s="311" t="s">
        <v>560</v>
      </c>
      <c r="H617" s="307" t="s">
        <v>561</v>
      </c>
      <c r="I617" s="309" t="s">
        <v>562</v>
      </c>
      <c r="J617" s="310" t="s">
        <v>563</v>
      </c>
      <c r="K617" s="314"/>
      <c r="L617" s="315"/>
      <c r="M617" s="315"/>
      <c r="N617" s="315"/>
      <c r="O617" s="315"/>
      <c r="P617" s="315"/>
      <c r="Q617" s="315"/>
      <c r="R617" s="315"/>
    </row>
    <row r="618" spans="2:18" ht="66" outlineLevel="1" x14ac:dyDescent="0.25">
      <c r="B618" s="15"/>
      <c r="C618" s="1"/>
      <c r="D618" s="1"/>
      <c r="F618" s="2" t="s">
        <v>63</v>
      </c>
      <c r="G618" s="311" t="s">
        <v>560</v>
      </c>
      <c r="H618" s="307" t="s">
        <v>561</v>
      </c>
      <c r="I618" s="309" t="s">
        <v>562</v>
      </c>
      <c r="J618" s="310" t="s">
        <v>563</v>
      </c>
      <c r="K618" s="314"/>
      <c r="L618" s="315"/>
      <c r="M618" s="315"/>
      <c r="N618" s="315"/>
      <c r="O618" s="315"/>
      <c r="P618" s="315"/>
      <c r="Q618" s="315"/>
      <c r="R618" s="315"/>
    </row>
    <row r="619" spans="2:18" x14ac:dyDescent="0.25">
      <c r="B619" s="15"/>
      <c r="C619" s="1"/>
      <c r="D619" s="1"/>
      <c r="E619" s="2" t="s">
        <v>448</v>
      </c>
      <c r="G619" s="311" t="s">
        <v>400</v>
      </c>
      <c r="H619" s="307" t="s">
        <v>400</v>
      </c>
      <c r="I619" s="309" t="s">
        <v>400</v>
      </c>
      <c r="J619" s="310" t="s">
        <v>400</v>
      </c>
      <c r="K619" s="314"/>
      <c r="L619" s="315"/>
      <c r="M619" s="315"/>
      <c r="N619" s="315"/>
      <c r="O619" s="315"/>
      <c r="P619" s="315"/>
      <c r="Q619" s="315"/>
      <c r="R619" s="315"/>
    </row>
    <row r="620" spans="2:18" ht="66" outlineLevel="1" x14ac:dyDescent="0.25">
      <c r="B620" s="15"/>
      <c r="C620" s="1"/>
      <c r="D620" s="1"/>
      <c r="F620" s="2" t="s">
        <v>449</v>
      </c>
      <c r="G620" s="311" t="s">
        <v>560</v>
      </c>
      <c r="H620" s="307" t="s">
        <v>561</v>
      </c>
      <c r="I620" s="309" t="s">
        <v>562</v>
      </c>
      <c r="J620" s="310" t="s">
        <v>563</v>
      </c>
      <c r="K620" s="314"/>
      <c r="L620" s="315"/>
      <c r="M620" s="315"/>
      <c r="N620" s="315"/>
      <c r="O620" s="315"/>
      <c r="P620" s="315"/>
      <c r="Q620" s="315"/>
      <c r="R620" s="315"/>
    </row>
    <row r="621" spans="2:18" ht="66" outlineLevel="1" x14ac:dyDescent="0.25">
      <c r="B621" s="15"/>
      <c r="C621" s="1"/>
      <c r="D621" s="1"/>
      <c r="F621" s="2" t="s">
        <v>450</v>
      </c>
      <c r="G621" s="311" t="s">
        <v>560</v>
      </c>
      <c r="H621" s="307" t="s">
        <v>561</v>
      </c>
      <c r="I621" s="309" t="s">
        <v>562</v>
      </c>
      <c r="J621" s="310" t="s">
        <v>563</v>
      </c>
      <c r="K621" s="314"/>
      <c r="L621" s="315"/>
      <c r="M621" s="315"/>
      <c r="N621" s="315"/>
      <c r="O621" s="315"/>
      <c r="P621" s="315"/>
      <c r="Q621" s="315"/>
      <c r="R621" s="315"/>
    </row>
    <row r="622" spans="2:18" x14ac:dyDescent="0.25">
      <c r="B622" s="15"/>
      <c r="C622" s="1"/>
      <c r="D622" s="1"/>
      <c r="E622" s="2" t="s">
        <v>451</v>
      </c>
      <c r="G622" s="311" t="s">
        <v>400</v>
      </c>
      <c r="H622" s="307" t="s">
        <v>400</v>
      </c>
      <c r="I622" s="309" t="s">
        <v>400</v>
      </c>
      <c r="J622" s="310" t="s">
        <v>400</v>
      </c>
      <c r="K622" s="314"/>
      <c r="L622" s="315"/>
      <c r="M622" s="315"/>
      <c r="N622" s="315"/>
      <c r="O622" s="315"/>
      <c r="P622" s="315"/>
      <c r="Q622" s="315"/>
      <c r="R622" s="315"/>
    </row>
    <row r="623" spans="2:18" ht="66" outlineLevel="1" x14ac:dyDescent="0.25">
      <c r="B623" s="15"/>
      <c r="C623" s="1"/>
      <c r="D623" s="1"/>
      <c r="F623" s="2" t="s">
        <v>452</v>
      </c>
      <c r="G623" s="311" t="s">
        <v>560</v>
      </c>
      <c r="H623" s="307" t="s">
        <v>561</v>
      </c>
      <c r="I623" s="309" t="s">
        <v>562</v>
      </c>
      <c r="J623" s="310" t="s">
        <v>563</v>
      </c>
      <c r="K623" s="314"/>
      <c r="L623" s="315"/>
      <c r="M623" s="315"/>
      <c r="N623" s="315"/>
      <c r="O623" s="315"/>
      <c r="P623" s="315"/>
      <c r="Q623" s="315"/>
      <c r="R623" s="315"/>
    </row>
    <row r="624" spans="2:18" ht="66" outlineLevel="1" x14ac:dyDescent="0.25">
      <c r="B624" s="15"/>
      <c r="C624" s="1"/>
      <c r="D624" s="1"/>
      <c r="F624" s="2" t="s">
        <v>453</v>
      </c>
      <c r="G624" s="311" t="s">
        <v>560</v>
      </c>
      <c r="H624" s="307" t="s">
        <v>561</v>
      </c>
      <c r="I624" s="309" t="s">
        <v>562</v>
      </c>
      <c r="J624" s="310" t="s">
        <v>563</v>
      </c>
      <c r="K624" s="314"/>
      <c r="L624" s="315"/>
      <c r="M624" s="315"/>
      <c r="N624" s="315"/>
      <c r="O624" s="315"/>
      <c r="P624" s="315"/>
      <c r="Q624" s="315"/>
      <c r="R624" s="315"/>
    </row>
    <row r="625" spans="2:18" ht="66" outlineLevel="1" x14ac:dyDescent="0.25">
      <c r="B625" s="15"/>
      <c r="C625" s="1"/>
      <c r="D625" s="1"/>
      <c r="F625" s="2" t="s">
        <v>454</v>
      </c>
      <c r="G625" s="311" t="s">
        <v>560</v>
      </c>
      <c r="H625" s="307" t="s">
        <v>561</v>
      </c>
      <c r="I625" s="309" t="s">
        <v>562</v>
      </c>
      <c r="J625" s="310" t="s">
        <v>563</v>
      </c>
      <c r="K625" s="314"/>
      <c r="L625" s="315"/>
      <c r="M625" s="315"/>
      <c r="N625" s="315"/>
      <c r="O625" s="315"/>
      <c r="P625" s="315"/>
      <c r="Q625" s="315"/>
      <c r="R625" s="315"/>
    </row>
    <row r="626" spans="2:18" x14ac:dyDescent="0.25">
      <c r="B626" s="15"/>
      <c r="C626" s="1"/>
      <c r="D626" s="1" t="s">
        <v>71</v>
      </c>
      <c r="G626" s="311" t="s">
        <v>400</v>
      </c>
      <c r="H626" s="307" t="s">
        <v>400</v>
      </c>
      <c r="I626" s="309" t="s">
        <v>400</v>
      </c>
      <c r="J626" s="310" t="s">
        <v>400</v>
      </c>
      <c r="K626" s="314"/>
      <c r="L626" s="315"/>
      <c r="M626" s="315"/>
      <c r="N626" s="315"/>
      <c r="O626" s="315"/>
      <c r="P626" s="315"/>
      <c r="Q626" s="315"/>
      <c r="R626" s="315"/>
    </row>
    <row r="627" spans="2:18" x14ac:dyDescent="0.25">
      <c r="B627" s="15"/>
      <c r="C627" s="1"/>
      <c r="D627" s="1"/>
      <c r="E627" s="2" t="s">
        <v>72</v>
      </c>
      <c r="G627" s="311" t="s">
        <v>400</v>
      </c>
      <c r="H627" s="307" t="s">
        <v>400</v>
      </c>
      <c r="I627" s="309" t="s">
        <v>400</v>
      </c>
      <c r="J627" s="310" t="s">
        <v>400</v>
      </c>
      <c r="K627" s="314"/>
      <c r="L627" s="315"/>
      <c r="M627" s="315"/>
      <c r="N627" s="315"/>
      <c r="O627" s="315"/>
      <c r="P627" s="315"/>
      <c r="Q627" s="315"/>
      <c r="R627" s="315"/>
    </row>
    <row r="628" spans="2:18" ht="66" outlineLevel="1" x14ac:dyDescent="0.25">
      <c r="B628" s="15"/>
      <c r="C628" s="1"/>
      <c r="D628" s="1"/>
      <c r="F628" s="2" t="s">
        <v>73</v>
      </c>
      <c r="G628" s="311" t="s">
        <v>560</v>
      </c>
      <c r="H628" s="307" t="s">
        <v>561</v>
      </c>
      <c r="I628" s="309" t="s">
        <v>562</v>
      </c>
      <c r="J628" s="310" t="s">
        <v>563</v>
      </c>
      <c r="K628" s="314"/>
      <c r="L628" s="315"/>
      <c r="M628" s="315"/>
      <c r="N628" s="315"/>
      <c r="O628" s="315"/>
      <c r="P628" s="315"/>
      <c r="Q628" s="315"/>
      <c r="R628" s="315"/>
    </row>
    <row r="629" spans="2:18" ht="66" outlineLevel="1" x14ac:dyDescent="0.25">
      <c r="B629" s="15"/>
      <c r="C629" s="1"/>
      <c r="D629" s="1"/>
      <c r="F629" s="2" t="s">
        <v>74</v>
      </c>
      <c r="G629" s="311" t="s">
        <v>560</v>
      </c>
      <c r="H629" s="307" t="s">
        <v>561</v>
      </c>
      <c r="I629" s="309" t="s">
        <v>562</v>
      </c>
      <c r="J629" s="310" t="s">
        <v>563</v>
      </c>
      <c r="K629" s="314"/>
      <c r="L629" s="315"/>
      <c r="M629" s="315"/>
      <c r="N629" s="315"/>
      <c r="O629" s="315"/>
      <c r="P629" s="315"/>
      <c r="Q629" s="315"/>
      <c r="R629" s="315"/>
    </row>
    <row r="630" spans="2:18" x14ac:dyDescent="0.25">
      <c r="B630" s="15"/>
      <c r="C630" s="1"/>
      <c r="D630" s="1"/>
      <c r="E630" s="2" t="s">
        <v>75</v>
      </c>
      <c r="G630" s="311" t="s">
        <v>400</v>
      </c>
      <c r="H630" s="307" t="s">
        <v>400</v>
      </c>
      <c r="I630" s="309" t="s">
        <v>400</v>
      </c>
      <c r="J630" s="310" t="s">
        <v>400</v>
      </c>
      <c r="K630" s="314"/>
      <c r="L630" s="315"/>
      <c r="M630" s="315"/>
      <c r="N630" s="315"/>
      <c r="O630" s="315"/>
      <c r="P630" s="315"/>
      <c r="Q630" s="315"/>
      <c r="R630" s="315"/>
    </row>
    <row r="631" spans="2:18" ht="66" outlineLevel="1" x14ac:dyDescent="0.25">
      <c r="B631" s="15"/>
      <c r="C631" s="1"/>
      <c r="D631" s="1"/>
      <c r="F631" s="2" t="s">
        <v>76</v>
      </c>
      <c r="G631" s="311" t="s">
        <v>560</v>
      </c>
      <c r="H631" s="307" t="s">
        <v>561</v>
      </c>
      <c r="I631" s="309" t="s">
        <v>562</v>
      </c>
      <c r="J631" s="310" t="s">
        <v>563</v>
      </c>
      <c r="K631" s="314"/>
      <c r="L631" s="315"/>
      <c r="M631" s="315"/>
      <c r="N631" s="315"/>
      <c r="O631" s="315"/>
      <c r="P631" s="315"/>
      <c r="Q631" s="315"/>
      <c r="R631" s="315"/>
    </row>
    <row r="632" spans="2:18" ht="66" outlineLevel="1" x14ac:dyDescent="0.25">
      <c r="B632" s="15"/>
      <c r="C632" s="1"/>
      <c r="D632" s="1"/>
      <c r="F632" s="2" t="s">
        <v>77</v>
      </c>
      <c r="G632" s="311" t="s">
        <v>560</v>
      </c>
      <c r="H632" s="307" t="s">
        <v>561</v>
      </c>
      <c r="I632" s="309" t="s">
        <v>562</v>
      </c>
      <c r="J632" s="310" t="s">
        <v>563</v>
      </c>
      <c r="K632" s="314"/>
      <c r="L632" s="315"/>
      <c r="M632" s="315"/>
      <c r="N632" s="315"/>
      <c r="O632" s="315"/>
      <c r="P632" s="315"/>
      <c r="Q632" s="315"/>
      <c r="R632" s="315"/>
    </row>
    <row r="633" spans="2:18" x14ac:dyDescent="0.25">
      <c r="B633" s="15"/>
      <c r="C633" s="1"/>
      <c r="D633" s="1"/>
      <c r="E633" s="2" t="s">
        <v>78</v>
      </c>
      <c r="G633" s="311" t="s">
        <v>400</v>
      </c>
      <c r="H633" s="307" t="s">
        <v>400</v>
      </c>
      <c r="I633" s="309" t="s">
        <v>400</v>
      </c>
      <c r="J633" s="310" t="s">
        <v>400</v>
      </c>
      <c r="K633" s="314"/>
      <c r="L633" s="315"/>
      <c r="M633" s="315"/>
      <c r="N633" s="315"/>
      <c r="O633" s="315"/>
      <c r="P633" s="315"/>
      <c r="Q633" s="315"/>
      <c r="R633" s="315"/>
    </row>
    <row r="634" spans="2:18" ht="66" outlineLevel="1" x14ac:dyDescent="0.25">
      <c r="B634" s="15"/>
      <c r="C634" s="1"/>
      <c r="D634" s="1"/>
      <c r="F634" s="2" t="s">
        <v>79</v>
      </c>
      <c r="G634" s="311" t="s">
        <v>560</v>
      </c>
      <c r="H634" s="307" t="s">
        <v>561</v>
      </c>
      <c r="I634" s="309" t="s">
        <v>562</v>
      </c>
      <c r="J634" s="310" t="s">
        <v>563</v>
      </c>
      <c r="K634" s="314"/>
      <c r="L634" s="315"/>
      <c r="M634" s="315"/>
      <c r="N634" s="315"/>
      <c r="O634" s="315"/>
      <c r="P634" s="315"/>
      <c r="Q634" s="315"/>
      <c r="R634" s="315"/>
    </row>
    <row r="635" spans="2:18" ht="66" outlineLevel="1" x14ac:dyDescent="0.25">
      <c r="B635" s="15"/>
      <c r="C635" s="1"/>
      <c r="D635" s="1"/>
      <c r="F635" s="2" t="s">
        <v>80</v>
      </c>
      <c r="G635" s="311" t="s">
        <v>560</v>
      </c>
      <c r="H635" s="307" t="s">
        <v>561</v>
      </c>
      <c r="I635" s="309" t="s">
        <v>562</v>
      </c>
      <c r="J635" s="310" t="s">
        <v>563</v>
      </c>
      <c r="K635" s="314"/>
      <c r="L635" s="315"/>
      <c r="M635" s="315"/>
      <c r="N635" s="315"/>
      <c r="O635" s="315"/>
      <c r="P635" s="315"/>
      <c r="Q635" s="315"/>
      <c r="R635" s="315"/>
    </row>
    <row r="636" spans="2:18" x14ac:dyDescent="0.25">
      <c r="B636" s="15"/>
      <c r="C636" s="1"/>
      <c r="D636" s="1"/>
      <c r="E636" s="2" t="s">
        <v>81</v>
      </c>
      <c r="G636" s="311" t="s">
        <v>400</v>
      </c>
      <c r="H636" s="307" t="s">
        <v>400</v>
      </c>
      <c r="I636" s="309" t="s">
        <v>400</v>
      </c>
      <c r="J636" s="310" t="s">
        <v>400</v>
      </c>
      <c r="K636" s="314"/>
      <c r="L636" s="315"/>
      <c r="M636" s="315"/>
      <c r="N636" s="315"/>
      <c r="O636" s="315"/>
      <c r="P636" s="315"/>
      <c r="Q636" s="315"/>
      <c r="R636" s="315"/>
    </row>
    <row r="637" spans="2:18" ht="66" outlineLevel="1" x14ac:dyDescent="0.25">
      <c r="B637" s="15"/>
      <c r="C637" s="1"/>
      <c r="D637" s="1"/>
      <c r="F637" s="2" t="s">
        <v>82</v>
      </c>
      <c r="G637" s="311" t="s">
        <v>560</v>
      </c>
      <c r="H637" s="307" t="s">
        <v>561</v>
      </c>
      <c r="I637" s="309" t="s">
        <v>562</v>
      </c>
      <c r="J637" s="310" t="s">
        <v>563</v>
      </c>
      <c r="K637" s="314"/>
      <c r="L637" s="315"/>
      <c r="M637" s="315"/>
      <c r="N637" s="315"/>
      <c r="O637" s="315"/>
      <c r="P637" s="315"/>
      <c r="Q637" s="315"/>
      <c r="R637" s="315"/>
    </row>
    <row r="638" spans="2:18" ht="66" outlineLevel="1" x14ac:dyDescent="0.25">
      <c r="B638" s="15"/>
      <c r="C638" s="1"/>
      <c r="D638" s="1"/>
      <c r="F638" s="2" t="s">
        <v>83</v>
      </c>
      <c r="G638" s="311" t="s">
        <v>560</v>
      </c>
      <c r="H638" s="307" t="s">
        <v>561</v>
      </c>
      <c r="I638" s="309" t="s">
        <v>562</v>
      </c>
      <c r="J638" s="310" t="s">
        <v>563</v>
      </c>
      <c r="K638" s="314"/>
      <c r="L638" s="315"/>
      <c r="M638" s="315"/>
      <c r="N638" s="315"/>
      <c r="O638" s="315"/>
      <c r="P638" s="315"/>
      <c r="Q638" s="315"/>
      <c r="R638" s="315"/>
    </row>
    <row r="639" spans="2:18" x14ac:dyDescent="0.25">
      <c r="B639" s="15"/>
      <c r="C639" s="1"/>
      <c r="D639" s="1"/>
      <c r="E639" s="2" t="s">
        <v>455</v>
      </c>
      <c r="G639" s="311" t="s">
        <v>400</v>
      </c>
      <c r="H639" s="307" t="s">
        <v>400</v>
      </c>
      <c r="I639" s="309" t="s">
        <v>400</v>
      </c>
      <c r="J639" s="310" t="s">
        <v>400</v>
      </c>
      <c r="K639" s="314"/>
      <c r="L639" s="315"/>
      <c r="M639" s="315"/>
      <c r="N639" s="315"/>
      <c r="O639" s="315"/>
      <c r="P639" s="315"/>
      <c r="Q639" s="315"/>
      <c r="R639" s="315"/>
    </row>
    <row r="640" spans="2:18" ht="66" outlineLevel="1" x14ac:dyDescent="0.25">
      <c r="B640" s="15"/>
      <c r="C640" s="1"/>
      <c r="D640" s="1"/>
      <c r="F640" s="2" t="s">
        <v>456</v>
      </c>
      <c r="G640" s="311" t="s">
        <v>560</v>
      </c>
      <c r="H640" s="307" t="s">
        <v>561</v>
      </c>
      <c r="I640" s="309" t="s">
        <v>562</v>
      </c>
      <c r="J640" s="310" t="s">
        <v>563</v>
      </c>
      <c r="K640" s="314"/>
      <c r="L640" s="315"/>
      <c r="M640" s="315"/>
      <c r="N640" s="315"/>
      <c r="O640" s="315"/>
      <c r="P640" s="315"/>
      <c r="Q640" s="315"/>
      <c r="R640" s="315"/>
    </row>
    <row r="641" spans="2:18" ht="66" outlineLevel="1" x14ac:dyDescent="0.25">
      <c r="B641" s="15"/>
      <c r="C641" s="1"/>
      <c r="D641" s="1"/>
      <c r="F641" s="2" t="s">
        <v>457</v>
      </c>
      <c r="G641" s="311" t="s">
        <v>560</v>
      </c>
      <c r="H641" s="307" t="s">
        <v>561</v>
      </c>
      <c r="I641" s="309" t="s">
        <v>562</v>
      </c>
      <c r="J641" s="310" t="s">
        <v>563</v>
      </c>
      <c r="K641" s="314"/>
      <c r="L641" s="315"/>
      <c r="M641" s="315"/>
      <c r="N641" s="315"/>
      <c r="O641" s="315"/>
      <c r="P641" s="315"/>
      <c r="Q641" s="315"/>
      <c r="R641" s="315"/>
    </row>
    <row r="642" spans="2:18" x14ac:dyDescent="0.25">
      <c r="B642" s="15"/>
      <c r="C642" s="1"/>
      <c r="D642" s="1"/>
      <c r="E642" s="2" t="s">
        <v>458</v>
      </c>
      <c r="G642" s="311" t="s">
        <v>400</v>
      </c>
      <c r="H642" s="307" t="s">
        <v>400</v>
      </c>
      <c r="I642" s="309" t="s">
        <v>400</v>
      </c>
      <c r="J642" s="310" t="s">
        <v>400</v>
      </c>
      <c r="K642" s="314"/>
      <c r="L642" s="315"/>
      <c r="M642" s="315"/>
      <c r="N642" s="315"/>
      <c r="O642" s="315"/>
      <c r="P642" s="315"/>
      <c r="Q642" s="315"/>
      <c r="R642" s="315"/>
    </row>
    <row r="643" spans="2:18" ht="66" outlineLevel="1" x14ac:dyDescent="0.25">
      <c r="B643" s="15"/>
      <c r="C643" s="1"/>
      <c r="D643" s="1"/>
      <c r="F643" s="2" t="s">
        <v>459</v>
      </c>
      <c r="G643" s="311" t="s">
        <v>560</v>
      </c>
      <c r="H643" s="307" t="s">
        <v>561</v>
      </c>
      <c r="I643" s="309" t="s">
        <v>562</v>
      </c>
      <c r="J643" s="310" t="s">
        <v>563</v>
      </c>
      <c r="K643" s="314"/>
      <c r="L643" s="315"/>
      <c r="M643" s="315"/>
      <c r="N643" s="315"/>
      <c r="O643" s="315"/>
      <c r="P643" s="315"/>
      <c r="Q643" s="315"/>
      <c r="R643" s="315"/>
    </row>
    <row r="644" spans="2:18" ht="66" outlineLevel="1" x14ac:dyDescent="0.25">
      <c r="B644" s="15"/>
      <c r="C644" s="1"/>
      <c r="D644" s="1"/>
      <c r="F644" s="2" t="s">
        <v>460</v>
      </c>
      <c r="G644" s="311" t="s">
        <v>560</v>
      </c>
      <c r="H644" s="307" t="s">
        <v>561</v>
      </c>
      <c r="I644" s="309" t="s">
        <v>562</v>
      </c>
      <c r="J644" s="310" t="s">
        <v>563</v>
      </c>
      <c r="K644" s="314"/>
      <c r="L644" s="315"/>
      <c r="M644" s="315"/>
      <c r="N644" s="315"/>
      <c r="O644" s="315"/>
      <c r="P644" s="315"/>
      <c r="Q644" s="315"/>
      <c r="R644" s="315"/>
    </row>
    <row r="645" spans="2:18" x14ac:dyDescent="0.25">
      <c r="B645" s="15"/>
      <c r="C645" s="1"/>
      <c r="D645" s="1" t="s">
        <v>90</v>
      </c>
      <c r="G645" s="311" t="s">
        <v>400</v>
      </c>
      <c r="H645" s="307" t="s">
        <v>400</v>
      </c>
      <c r="I645" s="309" t="s">
        <v>400</v>
      </c>
      <c r="J645" s="310" t="s">
        <v>400</v>
      </c>
      <c r="K645" s="314"/>
      <c r="L645" s="315"/>
      <c r="M645" s="315"/>
      <c r="N645" s="315"/>
      <c r="O645" s="315"/>
      <c r="P645" s="315"/>
      <c r="Q645" s="315"/>
      <c r="R645" s="315"/>
    </row>
    <row r="646" spans="2:18" ht="224.4" outlineLevel="1" x14ac:dyDescent="0.25">
      <c r="B646" s="15"/>
      <c r="C646" s="1"/>
      <c r="D646" s="1"/>
      <c r="F646" s="2" t="s">
        <v>461</v>
      </c>
      <c r="G646" s="311" t="s">
        <v>560</v>
      </c>
      <c r="H646" s="307" t="s">
        <v>564</v>
      </c>
      <c r="I646" s="309" t="s">
        <v>562</v>
      </c>
      <c r="J646" s="310" t="s">
        <v>563</v>
      </c>
      <c r="K646" s="314"/>
      <c r="L646" s="315"/>
      <c r="M646" s="315"/>
      <c r="N646" s="315"/>
      <c r="O646" s="315"/>
      <c r="P646" s="315"/>
      <c r="Q646" s="315"/>
      <c r="R646" s="315"/>
    </row>
    <row r="647" spans="2:18" ht="224.4" outlineLevel="1" x14ac:dyDescent="0.25">
      <c r="B647" s="15"/>
      <c r="C647" s="1"/>
      <c r="D647" s="1"/>
      <c r="F647" s="2" t="s">
        <v>464</v>
      </c>
      <c r="G647" s="311" t="s">
        <v>560</v>
      </c>
      <c r="H647" s="307" t="s">
        <v>564</v>
      </c>
      <c r="I647" s="309" t="s">
        <v>562</v>
      </c>
      <c r="J647" s="310" t="s">
        <v>563</v>
      </c>
      <c r="K647" s="314"/>
      <c r="L647" s="315"/>
      <c r="M647" s="315"/>
      <c r="N647" s="315"/>
      <c r="O647" s="315"/>
      <c r="P647" s="315"/>
      <c r="Q647" s="315"/>
      <c r="R647" s="315"/>
    </row>
    <row r="648" spans="2:18" ht="224.4" outlineLevel="1" x14ac:dyDescent="0.25">
      <c r="B648" s="15"/>
      <c r="C648" s="1"/>
      <c r="D648" s="1"/>
      <c r="F648" s="2" t="s">
        <v>93</v>
      </c>
      <c r="G648" s="311" t="s">
        <v>560</v>
      </c>
      <c r="H648" s="307" t="s">
        <v>564</v>
      </c>
      <c r="I648" s="309" t="s">
        <v>562</v>
      </c>
      <c r="J648" s="310" t="s">
        <v>563</v>
      </c>
      <c r="K648" s="314"/>
      <c r="L648" s="315"/>
      <c r="M648" s="315"/>
      <c r="N648" s="315"/>
      <c r="O648" s="315"/>
      <c r="P648" s="315"/>
      <c r="Q648" s="315"/>
      <c r="R648" s="315"/>
    </row>
    <row r="649" spans="2:18" x14ac:dyDescent="0.25">
      <c r="B649" s="15"/>
      <c r="C649" s="51"/>
      <c r="D649" s="1" t="s">
        <v>94</v>
      </c>
      <c r="G649" s="311" t="s">
        <v>400</v>
      </c>
      <c r="H649" s="307" t="s">
        <v>400</v>
      </c>
      <c r="I649" s="309" t="s">
        <v>400</v>
      </c>
      <c r="J649" s="310" t="s">
        <v>400</v>
      </c>
      <c r="K649" s="314"/>
      <c r="L649" s="315"/>
      <c r="M649" s="315"/>
      <c r="N649" s="315"/>
      <c r="O649" s="315"/>
      <c r="P649" s="315"/>
      <c r="Q649" s="315"/>
      <c r="R649" s="315"/>
    </row>
    <row r="650" spans="2:18" ht="39.6" outlineLevel="1" x14ac:dyDescent="0.25">
      <c r="B650" s="15"/>
      <c r="C650" s="1"/>
      <c r="D650" s="1"/>
      <c r="F650" s="2" t="s">
        <v>95</v>
      </c>
      <c r="G650" s="311" t="s">
        <v>560</v>
      </c>
      <c r="H650" s="307" t="s">
        <v>546</v>
      </c>
      <c r="I650" s="309" t="s">
        <v>562</v>
      </c>
      <c r="J650" s="310" t="s">
        <v>563</v>
      </c>
      <c r="K650" s="314"/>
      <c r="L650" s="315"/>
      <c r="M650" s="315"/>
      <c r="N650" s="315"/>
      <c r="O650" s="315"/>
      <c r="P650" s="315"/>
      <c r="Q650" s="315"/>
      <c r="R650" s="315"/>
    </row>
    <row r="651" spans="2:18" ht="39.6" outlineLevel="1" x14ac:dyDescent="0.25">
      <c r="B651" s="15"/>
      <c r="C651" s="1"/>
      <c r="D651" s="1"/>
      <c r="F651" s="2" t="s">
        <v>96</v>
      </c>
      <c r="G651" s="311" t="s">
        <v>560</v>
      </c>
      <c r="H651" s="307" t="s">
        <v>546</v>
      </c>
      <c r="I651" s="309" t="s">
        <v>562</v>
      </c>
      <c r="J651" s="310" t="s">
        <v>563</v>
      </c>
      <c r="K651" s="314"/>
      <c r="L651" s="315"/>
      <c r="M651" s="315"/>
      <c r="N651" s="315"/>
      <c r="O651" s="315"/>
      <c r="P651" s="315"/>
      <c r="Q651" s="315"/>
      <c r="R651" s="315"/>
    </row>
    <row r="652" spans="2:18" x14ac:dyDescent="0.25">
      <c r="B652" s="24"/>
      <c r="C652" s="1" t="s">
        <v>322</v>
      </c>
      <c r="G652" s="43" t="s">
        <v>400</v>
      </c>
      <c r="H652" s="244" t="s">
        <v>400</v>
      </c>
      <c r="I652" s="5" t="s">
        <v>400</v>
      </c>
      <c r="J652" s="46" t="s">
        <v>400</v>
      </c>
    </row>
    <row r="653" spans="2:18" x14ac:dyDescent="0.25">
      <c r="B653" s="15"/>
      <c r="C653" s="1"/>
      <c r="D653" s="141" t="s">
        <v>20</v>
      </c>
      <c r="G653" s="311" t="s">
        <v>400</v>
      </c>
      <c r="H653" s="307" t="s">
        <v>400</v>
      </c>
      <c r="I653" s="309" t="s">
        <v>400</v>
      </c>
      <c r="J653" s="310" t="s">
        <v>400</v>
      </c>
      <c r="K653" s="314"/>
      <c r="L653" s="315"/>
      <c r="M653" s="315"/>
      <c r="N653" s="315"/>
      <c r="O653" s="315"/>
      <c r="P653" s="315"/>
      <c r="Q653" s="315"/>
      <c r="R653" s="315"/>
    </row>
    <row r="654" spans="2:18" x14ac:dyDescent="0.25">
      <c r="B654" s="15"/>
      <c r="C654" s="1"/>
      <c r="D654" s="1"/>
      <c r="E654" s="2" t="s">
        <v>21</v>
      </c>
      <c r="G654" s="311" t="s">
        <v>400</v>
      </c>
      <c r="H654" s="307" t="s">
        <v>400</v>
      </c>
      <c r="I654" s="309" t="s">
        <v>400</v>
      </c>
      <c r="J654" s="310" t="s">
        <v>400</v>
      </c>
      <c r="K654" s="314"/>
      <c r="L654" s="315"/>
      <c r="M654" s="315"/>
      <c r="N654" s="315"/>
      <c r="O654" s="315"/>
      <c r="P654" s="315"/>
      <c r="Q654" s="315"/>
      <c r="R654" s="315"/>
    </row>
    <row r="655" spans="2:18" ht="66" outlineLevel="1" x14ac:dyDescent="0.25">
      <c r="B655" s="15"/>
      <c r="C655" s="1"/>
      <c r="D655" s="1"/>
      <c r="F655" s="2" t="s">
        <v>22</v>
      </c>
      <c r="G655" s="311" t="s">
        <v>560</v>
      </c>
      <c r="H655" s="307" t="s">
        <v>561</v>
      </c>
      <c r="I655" s="309" t="s">
        <v>490</v>
      </c>
      <c r="J655" s="310" t="s">
        <v>565</v>
      </c>
      <c r="K655" s="314"/>
      <c r="L655" s="315"/>
      <c r="M655" s="315"/>
      <c r="N655" s="315"/>
      <c r="O655" s="315"/>
      <c r="P655" s="315"/>
      <c r="Q655" s="315"/>
      <c r="R655" s="315"/>
    </row>
    <row r="656" spans="2:18" ht="66" outlineLevel="1" x14ac:dyDescent="0.25">
      <c r="B656" s="15"/>
      <c r="C656" s="1"/>
      <c r="D656" s="1"/>
      <c r="F656" s="2" t="s">
        <v>23</v>
      </c>
      <c r="G656" s="311" t="s">
        <v>560</v>
      </c>
      <c r="H656" s="307" t="s">
        <v>561</v>
      </c>
      <c r="I656" s="309" t="s">
        <v>490</v>
      </c>
      <c r="J656" s="310" t="s">
        <v>565</v>
      </c>
      <c r="K656" s="314"/>
      <c r="L656" s="315"/>
      <c r="M656" s="315"/>
      <c r="N656" s="315"/>
      <c r="O656" s="315"/>
      <c r="P656" s="315"/>
      <c r="Q656" s="315"/>
      <c r="R656" s="315"/>
    </row>
    <row r="657" spans="2:18" ht="66" outlineLevel="1" x14ac:dyDescent="0.25">
      <c r="B657" s="15"/>
      <c r="C657" s="1"/>
      <c r="D657" s="1"/>
      <c r="F657" s="2" t="s">
        <v>24</v>
      </c>
      <c r="G657" s="311" t="s">
        <v>560</v>
      </c>
      <c r="H657" s="307" t="s">
        <v>561</v>
      </c>
      <c r="I657" s="309" t="s">
        <v>490</v>
      </c>
      <c r="J657" s="310" t="s">
        <v>565</v>
      </c>
      <c r="K657" s="314"/>
      <c r="L657" s="315"/>
      <c r="M657" s="315"/>
      <c r="N657" s="315"/>
      <c r="O657" s="315"/>
      <c r="P657" s="315"/>
      <c r="Q657" s="315"/>
      <c r="R657" s="315"/>
    </row>
    <row r="658" spans="2:18" ht="66" outlineLevel="1" x14ac:dyDescent="0.25">
      <c r="B658" s="15"/>
      <c r="C658" s="1"/>
      <c r="D658" s="1"/>
      <c r="F658" s="2" t="s">
        <v>25</v>
      </c>
      <c r="G658" s="311" t="s">
        <v>560</v>
      </c>
      <c r="H658" s="307" t="s">
        <v>561</v>
      </c>
      <c r="I658" s="309" t="s">
        <v>490</v>
      </c>
      <c r="J658" s="310" t="s">
        <v>565</v>
      </c>
      <c r="K658" s="314"/>
      <c r="L658" s="315"/>
      <c r="M658" s="315"/>
      <c r="N658" s="315"/>
      <c r="O658" s="315"/>
      <c r="P658" s="315"/>
      <c r="Q658" s="315"/>
      <c r="R658" s="315"/>
    </row>
    <row r="659" spans="2:18" x14ac:dyDescent="0.25">
      <c r="B659" s="15"/>
      <c r="C659" s="1"/>
      <c r="D659" s="1"/>
      <c r="E659" s="2" t="s">
        <v>26</v>
      </c>
      <c r="G659" s="311" t="s">
        <v>400</v>
      </c>
      <c r="H659" s="307" t="s">
        <v>400</v>
      </c>
      <c r="I659" s="309" t="s">
        <v>400</v>
      </c>
      <c r="J659" s="310" t="s">
        <v>400</v>
      </c>
      <c r="K659" s="314"/>
      <c r="L659" s="315"/>
      <c r="M659" s="315"/>
      <c r="N659" s="315"/>
      <c r="O659" s="315"/>
      <c r="P659" s="315"/>
      <c r="Q659" s="315"/>
      <c r="R659" s="315"/>
    </row>
    <row r="660" spans="2:18" ht="66" outlineLevel="1" x14ac:dyDescent="0.25">
      <c r="B660" s="15"/>
      <c r="C660" s="1"/>
      <c r="D660" s="1"/>
      <c r="F660" s="2" t="s">
        <v>27</v>
      </c>
      <c r="G660" s="311" t="s">
        <v>560</v>
      </c>
      <c r="H660" s="307" t="s">
        <v>561</v>
      </c>
      <c r="I660" s="309" t="s">
        <v>490</v>
      </c>
      <c r="J660" s="310" t="s">
        <v>565</v>
      </c>
      <c r="K660" s="314"/>
      <c r="L660" s="315"/>
      <c r="M660" s="315"/>
      <c r="N660" s="315"/>
      <c r="O660" s="315"/>
      <c r="P660" s="315"/>
      <c r="Q660" s="315"/>
      <c r="R660" s="315"/>
    </row>
    <row r="661" spans="2:18" ht="66" outlineLevel="1" x14ac:dyDescent="0.25">
      <c r="B661" s="15"/>
      <c r="C661" s="1"/>
      <c r="D661" s="1"/>
      <c r="F661" s="2" t="s">
        <v>28</v>
      </c>
      <c r="G661" s="311" t="s">
        <v>560</v>
      </c>
      <c r="H661" s="307" t="s">
        <v>561</v>
      </c>
      <c r="I661" s="309" t="s">
        <v>490</v>
      </c>
      <c r="J661" s="310" t="s">
        <v>565</v>
      </c>
      <c r="K661" s="314"/>
      <c r="L661" s="315"/>
      <c r="M661" s="315"/>
      <c r="N661" s="315"/>
      <c r="O661" s="315"/>
      <c r="P661" s="315"/>
      <c r="Q661" s="315"/>
      <c r="R661" s="315"/>
    </row>
    <row r="662" spans="2:18" ht="66" outlineLevel="1" x14ac:dyDescent="0.25">
      <c r="B662" s="15"/>
      <c r="C662" s="1"/>
      <c r="D662" s="1"/>
      <c r="F662" s="2" t="s">
        <v>29</v>
      </c>
      <c r="G662" s="311" t="s">
        <v>560</v>
      </c>
      <c r="H662" s="307" t="s">
        <v>561</v>
      </c>
      <c r="I662" s="309" t="s">
        <v>490</v>
      </c>
      <c r="J662" s="310" t="s">
        <v>565</v>
      </c>
      <c r="K662" s="314"/>
      <c r="L662" s="315"/>
      <c r="M662" s="315"/>
      <c r="N662" s="315"/>
      <c r="O662" s="315"/>
      <c r="P662" s="315"/>
      <c r="Q662" s="315"/>
      <c r="R662" s="315"/>
    </row>
    <row r="663" spans="2:18" ht="66" outlineLevel="1" x14ac:dyDescent="0.25">
      <c r="B663" s="15"/>
      <c r="C663" s="1"/>
      <c r="D663" s="1"/>
      <c r="F663" s="2" t="s">
        <v>30</v>
      </c>
      <c r="G663" s="311" t="s">
        <v>560</v>
      </c>
      <c r="H663" s="307" t="s">
        <v>561</v>
      </c>
      <c r="I663" s="309" t="s">
        <v>490</v>
      </c>
      <c r="J663" s="310" t="s">
        <v>565</v>
      </c>
      <c r="K663" s="314"/>
      <c r="L663" s="315"/>
      <c r="M663" s="315"/>
      <c r="N663" s="315"/>
      <c r="O663" s="315"/>
      <c r="P663" s="315"/>
      <c r="Q663" s="315"/>
      <c r="R663" s="315"/>
    </row>
    <row r="664" spans="2:18" x14ac:dyDescent="0.25">
      <c r="B664" s="15"/>
      <c r="C664" s="1"/>
      <c r="D664" s="1"/>
      <c r="E664" s="2" t="s">
        <v>440</v>
      </c>
      <c r="G664" s="311" t="s">
        <v>400</v>
      </c>
      <c r="H664" s="307" t="s">
        <v>400</v>
      </c>
      <c r="I664" s="309" t="s">
        <v>400</v>
      </c>
      <c r="J664" s="310" t="s">
        <v>400</v>
      </c>
      <c r="K664" s="314"/>
      <c r="L664" s="315"/>
      <c r="M664" s="315"/>
      <c r="N664" s="315"/>
      <c r="O664" s="315"/>
      <c r="P664" s="315"/>
      <c r="Q664" s="315"/>
      <c r="R664" s="315"/>
    </row>
    <row r="665" spans="2:18" ht="66" outlineLevel="1" x14ac:dyDescent="0.25">
      <c r="B665" s="15"/>
      <c r="C665" s="1"/>
      <c r="D665" s="1"/>
      <c r="F665" s="2" t="s">
        <v>441</v>
      </c>
      <c r="G665" s="311" t="s">
        <v>560</v>
      </c>
      <c r="H665" s="307" t="s">
        <v>561</v>
      </c>
      <c r="I665" s="309" t="s">
        <v>490</v>
      </c>
      <c r="J665" s="310" t="s">
        <v>565</v>
      </c>
      <c r="K665" s="314"/>
      <c r="L665" s="315"/>
      <c r="M665" s="315"/>
      <c r="N665" s="315"/>
      <c r="O665" s="315"/>
      <c r="P665" s="315"/>
      <c r="Q665" s="315"/>
      <c r="R665" s="315"/>
    </row>
    <row r="666" spans="2:18" ht="66" outlineLevel="1" x14ac:dyDescent="0.25">
      <c r="B666" s="15"/>
      <c r="C666" s="1"/>
      <c r="D666" s="1"/>
      <c r="F666" s="2" t="s">
        <v>442</v>
      </c>
      <c r="G666" s="311" t="s">
        <v>560</v>
      </c>
      <c r="H666" s="307" t="s">
        <v>561</v>
      </c>
      <c r="I666" s="309" t="s">
        <v>490</v>
      </c>
      <c r="J666" s="310" t="s">
        <v>565</v>
      </c>
      <c r="K666" s="314"/>
      <c r="L666" s="315"/>
      <c r="M666" s="315"/>
      <c r="N666" s="315"/>
      <c r="O666" s="315"/>
      <c r="P666" s="315"/>
      <c r="Q666" s="315"/>
      <c r="R666" s="315"/>
    </row>
    <row r="667" spans="2:18" ht="66" outlineLevel="1" x14ac:dyDescent="0.25">
      <c r="B667" s="15"/>
      <c r="C667" s="1"/>
      <c r="D667" s="1"/>
      <c r="F667" s="2" t="s">
        <v>443</v>
      </c>
      <c r="G667" s="311" t="s">
        <v>560</v>
      </c>
      <c r="H667" s="307" t="s">
        <v>561</v>
      </c>
      <c r="I667" s="309" t="s">
        <v>490</v>
      </c>
      <c r="J667" s="310" t="s">
        <v>565</v>
      </c>
      <c r="K667" s="314"/>
      <c r="L667" s="315"/>
      <c r="M667" s="315"/>
      <c r="N667" s="315"/>
      <c r="O667" s="315"/>
      <c r="P667" s="315"/>
      <c r="Q667" s="315"/>
      <c r="R667" s="315"/>
    </row>
    <row r="668" spans="2:18" ht="66" outlineLevel="1" x14ac:dyDescent="0.25">
      <c r="B668" s="15"/>
      <c r="C668" s="1"/>
      <c r="D668" s="1"/>
      <c r="F668" s="2" t="s">
        <v>444</v>
      </c>
      <c r="G668" s="311" t="s">
        <v>560</v>
      </c>
      <c r="H668" s="307" t="s">
        <v>561</v>
      </c>
      <c r="I668" s="309" t="s">
        <v>490</v>
      </c>
      <c r="J668" s="310" t="s">
        <v>565</v>
      </c>
      <c r="K668" s="314"/>
      <c r="L668" s="315"/>
      <c r="M668" s="315"/>
      <c r="N668" s="315"/>
      <c r="O668" s="315"/>
      <c r="P668" s="315"/>
      <c r="Q668" s="315"/>
      <c r="R668" s="315"/>
    </row>
    <row r="669" spans="2:18" x14ac:dyDescent="0.25">
      <c r="B669" s="15"/>
      <c r="C669" s="1"/>
      <c r="D669" s="1" t="s">
        <v>36</v>
      </c>
      <c r="G669" s="311" t="s">
        <v>400</v>
      </c>
      <c r="H669" s="307" t="s">
        <v>400</v>
      </c>
      <c r="I669" s="309" t="s">
        <v>400</v>
      </c>
      <c r="J669" s="310" t="s">
        <v>400</v>
      </c>
      <c r="K669" s="314"/>
      <c r="L669" s="315"/>
      <c r="M669" s="315"/>
      <c r="N669" s="315"/>
      <c r="O669" s="315"/>
      <c r="P669" s="315"/>
      <c r="Q669" s="315"/>
      <c r="R669" s="315"/>
    </row>
    <row r="670" spans="2:18" x14ac:dyDescent="0.25">
      <c r="B670" s="15"/>
      <c r="C670" s="1"/>
      <c r="D670" s="1"/>
      <c r="E670" s="51" t="s">
        <v>37</v>
      </c>
      <c r="G670" s="311" t="s">
        <v>400</v>
      </c>
      <c r="H670" s="307" t="s">
        <v>400</v>
      </c>
      <c r="I670" s="309" t="s">
        <v>400</v>
      </c>
      <c r="J670" s="310" t="s">
        <v>400</v>
      </c>
      <c r="K670" s="314"/>
      <c r="L670" s="315"/>
      <c r="M670" s="315"/>
      <c r="N670" s="315"/>
      <c r="O670" s="315"/>
      <c r="P670" s="315"/>
      <c r="Q670" s="315"/>
      <c r="R670" s="315"/>
    </row>
    <row r="671" spans="2:18" ht="66" outlineLevel="1" x14ac:dyDescent="0.25">
      <c r="B671" s="15"/>
      <c r="C671" s="1"/>
      <c r="D671" s="1"/>
      <c r="E671" s="51"/>
      <c r="F671" s="2" t="s">
        <v>38</v>
      </c>
      <c r="G671" s="311" t="s">
        <v>560</v>
      </c>
      <c r="H671" s="307" t="s">
        <v>561</v>
      </c>
      <c r="I671" s="309" t="s">
        <v>490</v>
      </c>
      <c r="J671" s="310" t="s">
        <v>565</v>
      </c>
      <c r="K671" s="314"/>
      <c r="L671" s="315"/>
      <c r="M671" s="315"/>
      <c r="N671" s="315"/>
      <c r="O671" s="315"/>
      <c r="P671" s="315"/>
      <c r="Q671" s="315"/>
      <c r="R671" s="315"/>
    </row>
    <row r="672" spans="2:18" ht="66" outlineLevel="1" x14ac:dyDescent="0.25">
      <c r="B672" s="15"/>
      <c r="C672" s="1"/>
      <c r="D672" s="1"/>
      <c r="F672" s="2" t="s">
        <v>39</v>
      </c>
      <c r="G672" s="311" t="s">
        <v>560</v>
      </c>
      <c r="H672" s="307" t="s">
        <v>561</v>
      </c>
      <c r="I672" s="309" t="s">
        <v>490</v>
      </c>
      <c r="J672" s="310" t="s">
        <v>565</v>
      </c>
      <c r="K672" s="314"/>
      <c r="L672" s="315"/>
      <c r="M672" s="315"/>
      <c r="N672" s="315"/>
      <c r="O672" s="315"/>
      <c r="P672" s="315"/>
      <c r="Q672" s="315"/>
      <c r="R672" s="315"/>
    </row>
    <row r="673" spans="2:18" ht="66" outlineLevel="1" x14ac:dyDescent="0.25">
      <c r="B673" s="15"/>
      <c r="C673" s="1"/>
      <c r="D673" s="1"/>
      <c r="F673" s="2" t="s">
        <v>445</v>
      </c>
      <c r="G673" s="311" t="s">
        <v>560</v>
      </c>
      <c r="H673" s="307" t="s">
        <v>561</v>
      </c>
      <c r="I673" s="309" t="s">
        <v>490</v>
      </c>
      <c r="J673" s="310" t="s">
        <v>565</v>
      </c>
      <c r="K673" s="314"/>
      <c r="L673" s="315"/>
      <c r="M673" s="315"/>
      <c r="N673" s="315"/>
      <c r="O673" s="315"/>
      <c r="P673" s="315"/>
      <c r="Q673" s="315"/>
      <c r="R673" s="315"/>
    </row>
    <row r="674" spans="2:18" x14ac:dyDescent="0.25">
      <c r="B674" s="15"/>
      <c r="C674" s="1"/>
      <c r="D674" s="1"/>
      <c r="E674" s="2" t="s">
        <v>41</v>
      </c>
      <c r="G674" s="311" t="s">
        <v>400</v>
      </c>
      <c r="H674" s="307" t="s">
        <v>400</v>
      </c>
      <c r="I674" s="309" t="s">
        <v>400</v>
      </c>
      <c r="J674" s="310" t="s">
        <v>400</v>
      </c>
      <c r="K674" s="314"/>
      <c r="L674" s="315"/>
      <c r="M674" s="315"/>
      <c r="N674" s="315"/>
      <c r="O674" s="315"/>
      <c r="P674" s="315"/>
      <c r="Q674" s="315"/>
      <c r="R674" s="315"/>
    </row>
    <row r="675" spans="2:18" ht="66" outlineLevel="1" x14ac:dyDescent="0.25">
      <c r="B675" s="15"/>
      <c r="C675" s="1"/>
      <c r="D675" s="1"/>
      <c r="F675" s="2" t="s">
        <v>42</v>
      </c>
      <c r="G675" s="311" t="s">
        <v>560</v>
      </c>
      <c r="H675" s="307" t="s">
        <v>561</v>
      </c>
      <c r="I675" s="309" t="s">
        <v>490</v>
      </c>
      <c r="J675" s="310" t="s">
        <v>565</v>
      </c>
      <c r="K675" s="314"/>
      <c r="L675" s="315"/>
      <c r="M675" s="315"/>
      <c r="N675" s="315"/>
      <c r="O675" s="315"/>
      <c r="P675" s="315"/>
      <c r="Q675" s="315"/>
      <c r="R675" s="315"/>
    </row>
    <row r="676" spans="2:18" ht="66" outlineLevel="1" x14ac:dyDescent="0.25">
      <c r="B676" s="15"/>
      <c r="C676" s="1"/>
      <c r="D676" s="1"/>
      <c r="F676" s="2" t="s">
        <v>43</v>
      </c>
      <c r="G676" s="311" t="s">
        <v>560</v>
      </c>
      <c r="H676" s="307" t="s">
        <v>561</v>
      </c>
      <c r="I676" s="309" t="s">
        <v>490</v>
      </c>
      <c r="J676" s="310" t="s">
        <v>565</v>
      </c>
      <c r="K676" s="314"/>
      <c r="L676" s="315"/>
      <c r="M676" s="315"/>
      <c r="N676" s="315"/>
      <c r="O676" s="315"/>
      <c r="P676" s="315"/>
      <c r="Q676" s="315"/>
      <c r="R676" s="315"/>
    </row>
    <row r="677" spans="2:18" ht="66" outlineLevel="1" x14ac:dyDescent="0.25">
      <c r="B677" s="15"/>
      <c r="C677" s="1"/>
      <c r="D677" s="1"/>
      <c r="F677" s="2" t="s">
        <v>446</v>
      </c>
      <c r="G677" s="311" t="s">
        <v>560</v>
      </c>
      <c r="H677" s="307" t="s">
        <v>561</v>
      </c>
      <c r="I677" s="309" t="s">
        <v>490</v>
      </c>
      <c r="J677" s="310" t="s">
        <v>565</v>
      </c>
      <c r="K677" s="314"/>
      <c r="L677" s="315"/>
      <c r="M677" s="315"/>
      <c r="N677" s="315"/>
      <c r="O677" s="315"/>
      <c r="P677" s="315"/>
      <c r="Q677" s="315"/>
      <c r="R677" s="315"/>
    </row>
    <row r="678" spans="2:18" x14ac:dyDescent="0.25">
      <c r="B678" s="15"/>
      <c r="C678" s="1"/>
      <c r="D678" s="1"/>
      <c r="E678" s="2" t="s">
        <v>45</v>
      </c>
      <c r="G678" s="311" t="s">
        <v>400</v>
      </c>
      <c r="H678" s="307" t="s">
        <v>400</v>
      </c>
      <c r="I678" s="309" t="s">
        <v>400</v>
      </c>
      <c r="J678" s="310" t="s">
        <v>400</v>
      </c>
      <c r="K678" s="314"/>
      <c r="L678" s="315"/>
      <c r="M678" s="315"/>
      <c r="N678" s="315"/>
      <c r="O678" s="315"/>
      <c r="P678" s="315"/>
      <c r="Q678" s="315"/>
      <c r="R678" s="315"/>
    </row>
    <row r="679" spans="2:18" ht="66" outlineLevel="1" x14ac:dyDescent="0.25">
      <c r="B679" s="15"/>
      <c r="C679" s="1"/>
      <c r="D679" s="1"/>
      <c r="F679" s="2" t="s">
        <v>46</v>
      </c>
      <c r="G679" s="311" t="s">
        <v>560</v>
      </c>
      <c r="H679" s="307" t="s">
        <v>561</v>
      </c>
      <c r="I679" s="309" t="s">
        <v>490</v>
      </c>
      <c r="J679" s="310" t="s">
        <v>565</v>
      </c>
      <c r="K679" s="314"/>
      <c r="L679" s="315"/>
      <c r="M679" s="315"/>
      <c r="N679" s="315"/>
      <c r="O679" s="315"/>
      <c r="P679" s="315"/>
      <c r="Q679" s="315"/>
      <c r="R679" s="315"/>
    </row>
    <row r="680" spans="2:18" ht="66" outlineLevel="1" x14ac:dyDescent="0.25">
      <c r="B680" s="15"/>
      <c r="C680" s="1"/>
      <c r="D680" s="1"/>
      <c r="F680" s="2" t="s">
        <v>47</v>
      </c>
      <c r="G680" s="311" t="s">
        <v>560</v>
      </c>
      <c r="H680" s="307" t="s">
        <v>561</v>
      </c>
      <c r="I680" s="309" t="s">
        <v>490</v>
      </c>
      <c r="J680" s="310" t="s">
        <v>565</v>
      </c>
      <c r="K680" s="314"/>
      <c r="L680" s="315"/>
      <c r="M680" s="315"/>
      <c r="N680" s="315"/>
      <c r="O680" s="315"/>
      <c r="P680" s="315"/>
      <c r="Q680" s="315"/>
      <c r="R680" s="315"/>
    </row>
    <row r="681" spans="2:18" ht="66" outlineLevel="1" x14ac:dyDescent="0.25">
      <c r="B681" s="15"/>
      <c r="C681" s="1"/>
      <c r="D681" s="1"/>
      <c r="F681" s="2" t="s">
        <v>447</v>
      </c>
      <c r="G681" s="311" t="s">
        <v>560</v>
      </c>
      <c r="H681" s="307" t="s">
        <v>561</v>
      </c>
      <c r="I681" s="309" t="s">
        <v>490</v>
      </c>
      <c r="J681" s="310" t="s">
        <v>565</v>
      </c>
      <c r="K681" s="314"/>
      <c r="L681" s="315"/>
      <c r="M681" s="315"/>
      <c r="N681" s="315"/>
      <c r="O681" s="315"/>
      <c r="P681" s="315"/>
      <c r="Q681" s="315"/>
      <c r="R681" s="315"/>
    </row>
    <row r="682" spans="2:18" x14ac:dyDescent="0.25">
      <c r="B682" s="15"/>
      <c r="C682" s="1"/>
      <c r="D682" s="1" t="s">
        <v>49</v>
      </c>
      <c r="G682" s="311" t="s">
        <v>400</v>
      </c>
      <c r="H682" s="307" t="s">
        <v>400</v>
      </c>
      <c r="I682" s="309" t="s">
        <v>400</v>
      </c>
      <c r="J682" s="310" t="s">
        <v>400</v>
      </c>
      <c r="K682" s="314"/>
      <c r="L682" s="315"/>
      <c r="M682" s="315"/>
      <c r="N682" s="315"/>
      <c r="O682" s="315"/>
      <c r="P682" s="315"/>
      <c r="Q682" s="315"/>
      <c r="R682" s="315"/>
    </row>
    <row r="683" spans="2:18" x14ac:dyDescent="0.25">
      <c r="B683" s="15"/>
      <c r="C683" s="1"/>
      <c r="D683" s="1"/>
      <c r="E683" s="2" t="s">
        <v>50</v>
      </c>
      <c r="G683" s="311" t="s">
        <v>400</v>
      </c>
      <c r="H683" s="307" t="s">
        <v>400</v>
      </c>
      <c r="I683" s="309" t="s">
        <v>400</v>
      </c>
      <c r="J683" s="310" t="s">
        <v>400</v>
      </c>
      <c r="K683" s="314"/>
      <c r="L683" s="315"/>
      <c r="M683" s="315"/>
      <c r="N683" s="315"/>
      <c r="O683" s="315"/>
      <c r="P683" s="315"/>
      <c r="Q683" s="315"/>
      <c r="R683" s="315"/>
    </row>
    <row r="684" spans="2:18" ht="66" outlineLevel="1" x14ac:dyDescent="0.25">
      <c r="B684" s="15"/>
      <c r="C684" s="1"/>
      <c r="D684" s="1"/>
      <c r="F684" s="2" t="s">
        <v>51</v>
      </c>
      <c r="G684" s="311" t="s">
        <v>560</v>
      </c>
      <c r="H684" s="307" t="s">
        <v>561</v>
      </c>
      <c r="I684" s="309" t="s">
        <v>490</v>
      </c>
      <c r="J684" s="310" t="s">
        <v>565</v>
      </c>
      <c r="K684" s="314"/>
      <c r="L684" s="315"/>
      <c r="M684" s="315"/>
      <c r="N684" s="315"/>
      <c r="O684" s="315"/>
      <c r="P684" s="315"/>
      <c r="Q684" s="315"/>
      <c r="R684" s="315"/>
    </row>
    <row r="685" spans="2:18" ht="66" outlineLevel="1" x14ac:dyDescent="0.25">
      <c r="B685" s="15"/>
      <c r="C685" s="1"/>
      <c r="D685" s="1"/>
      <c r="F685" s="2" t="s">
        <v>52</v>
      </c>
      <c r="G685" s="311" t="s">
        <v>560</v>
      </c>
      <c r="H685" s="307" t="s">
        <v>561</v>
      </c>
      <c r="I685" s="309" t="s">
        <v>490</v>
      </c>
      <c r="J685" s="310" t="s">
        <v>565</v>
      </c>
      <c r="K685" s="314"/>
      <c r="L685" s="315"/>
      <c r="M685" s="315"/>
      <c r="N685" s="315"/>
      <c r="O685" s="315"/>
      <c r="P685" s="315"/>
      <c r="Q685" s="315"/>
      <c r="R685" s="315"/>
    </row>
    <row r="686" spans="2:18" x14ac:dyDescent="0.25">
      <c r="B686" s="15"/>
      <c r="C686" s="1"/>
      <c r="D686" s="1"/>
      <c r="E686" s="2" t="s">
        <v>53</v>
      </c>
      <c r="G686" s="311" t="s">
        <v>400</v>
      </c>
      <c r="H686" s="307" t="s">
        <v>400</v>
      </c>
      <c r="I686" s="309" t="s">
        <v>400</v>
      </c>
      <c r="J686" s="310" t="s">
        <v>400</v>
      </c>
      <c r="K686" s="314"/>
      <c r="L686" s="315"/>
      <c r="M686" s="315"/>
      <c r="N686" s="315"/>
      <c r="O686" s="315"/>
      <c r="P686" s="315"/>
      <c r="Q686" s="315"/>
      <c r="R686" s="315"/>
    </row>
    <row r="687" spans="2:18" ht="66" outlineLevel="1" x14ac:dyDescent="0.25">
      <c r="B687" s="15"/>
      <c r="C687" s="1"/>
      <c r="D687" s="1"/>
      <c r="F687" s="2" t="s">
        <v>54</v>
      </c>
      <c r="G687" s="311" t="s">
        <v>560</v>
      </c>
      <c r="H687" s="307" t="s">
        <v>561</v>
      </c>
      <c r="I687" s="309" t="s">
        <v>490</v>
      </c>
      <c r="J687" s="310" t="s">
        <v>565</v>
      </c>
      <c r="K687" s="314"/>
      <c r="L687" s="315"/>
      <c r="M687" s="315"/>
      <c r="N687" s="315"/>
      <c r="O687" s="315"/>
      <c r="P687" s="315"/>
      <c r="Q687" s="315"/>
      <c r="R687" s="315"/>
    </row>
    <row r="688" spans="2:18" ht="66" outlineLevel="1" x14ac:dyDescent="0.25">
      <c r="B688" s="15"/>
      <c r="C688" s="1"/>
      <c r="D688" s="1"/>
      <c r="F688" s="2" t="s">
        <v>55</v>
      </c>
      <c r="G688" s="311" t="s">
        <v>560</v>
      </c>
      <c r="H688" s="307" t="s">
        <v>561</v>
      </c>
      <c r="I688" s="309" t="s">
        <v>490</v>
      </c>
      <c r="J688" s="310" t="s">
        <v>565</v>
      </c>
      <c r="K688" s="314"/>
      <c r="L688" s="315"/>
      <c r="M688" s="315"/>
      <c r="N688" s="315"/>
      <c r="O688" s="315"/>
      <c r="P688" s="315"/>
      <c r="Q688" s="315"/>
      <c r="R688" s="315"/>
    </row>
    <row r="689" spans="2:18" ht="66" outlineLevel="1" x14ac:dyDescent="0.25">
      <c r="B689" s="15"/>
      <c r="C689" s="1"/>
      <c r="D689" s="1"/>
      <c r="F689" s="2" t="s">
        <v>56</v>
      </c>
      <c r="G689" s="311" t="s">
        <v>560</v>
      </c>
      <c r="H689" s="307" t="s">
        <v>561</v>
      </c>
      <c r="I689" s="309" t="s">
        <v>490</v>
      </c>
      <c r="J689" s="310" t="s">
        <v>565</v>
      </c>
      <c r="K689" s="314"/>
      <c r="L689" s="315"/>
      <c r="M689" s="315"/>
      <c r="N689" s="315"/>
      <c r="O689" s="315"/>
      <c r="P689" s="315"/>
      <c r="Q689" s="315"/>
      <c r="R689" s="315"/>
    </row>
    <row r="690" spans="2:18" x14ac:dyDescent="0.25">
      <c r="B690" s="15"/>
      <c r="C690" s="1"/>
      <c r="D690" s="1"/>
      <c r="E690" s="2" t="s">
        <v>57</v>
      </c>
      <c r="G690" s="311" t="s">
        <v>400</v>
      </c>
      <c r="H690" s="307" t="s">
        <v>400</v>
      </c>
      <c r="I690" s="309" t="s">
        <v>400</v>
      </c>
      <c r="J690" s="310" t="s">
        <v>400</v>
      </c>
      <c r="K690" s="314"/>
      <c r="L690" s="315"/>
      <c r="M690" s="315"/>
      <c r="N690" s="315"/>
      <c r="O690" s="315"/>
      <c r="P690" s="315"/>
      <c r="Q690" s="315"/>
      <c r="R690" s="315"/>
    </row>
    <row r="691" spans="2:18" ht="66" outlineLevel="1" x14ac:dyDescent="0.25">
      <c r="B691" s="15"/>
      <c r="C691" s="1"/>
      <c r="D691" s="1"/>
      <c r="F691" s="2" t="s">
        <v>58</v>
      </c>
      <c r="G691" s="311" t="s">
        <v>560</v>
      </c>
      <c r="H691" s="307" t="s">
        <v>561</v>
      </c>
      <c r="I691" s="309" t="s">
        <v>490</v>
      </c>
      <c r="J691" s="310" t="s">
        <v>565</v>
      </c>
      <c r="K691" s="314"/>
      <c r="L691" s="315"/>
      <c r="M691" s="315"/>
      <c r="N691" s="315"/>
      <c r="O691" s="315"/>
      <c r="P691" s="315"/>
      <c r="Q691" s="315"/>
      <c r="R691" s="315"/>
    </row>
    <row r="692" spans="2:18" ht="66" outlineLevel="1" x14ac:dyDescent="0.25">
      <c r="B692" s="15"/>
      <c r="C692" s="1"/>
      <c r="D692" s="1"/>
      <c r="F692" s="2" t="s">
        <v>59</v>
      </c>
      <c r="G692" s="311" t="s">
        <v>560</v>
      </c>
      <c r="H692" s="307" t="s">
        <v>561</v>
      </c>
      <c r="I692" s="309" t="s">
        <v>490</v>
      </c>
      <c r="J692" s="310" t="s">
        <v>565</v>
      </c>
      <c r="K692" s="314"/>
      <c r="L692" s="315"/>
      <c r="M692" s="315"/>
      <c r="N692" s="315"/>
      <c r="O692" s="315"/>
      <c r="P692" s="315"/>
      <c r="Q692" s="315"/>
      <c r="R692" s="315"/>
    </row>
    <row r="693" spans="2:18" x14ac:dyDescent="0.25">
      <c r="B693" s="15"/>
      <c r="C693" s="1"/>
      <c r="D693" s="1"/>
      <c r="E693" s="2" t="s">
        <v>60</v>
      </c>
      <c r="G693" s="311" t="s">
        <v>400</v>
      </c>
      <c r="H693" s="307" t="s">
        <v>400</v>
      </c>
      <c r="I693" s="309" t="s">
        <v>400</v>
      </c>
      <c r="J693" s="310" t="s">
        <v>400</v>
      </c>
      <c r="K693" s="314"/>
      <c r="L693" s="315"/>
      <c r="M693" s="315"/>
      <c r="N693" s="315"/>
      <c r="O693" s="315"/>
      <c r="P693" s="315"/>
      <c r="Q693" s="315"/>
      <c r="R693" s="315"/>
    </row>
    <row r="694" spans="2:18" ht="66" outlineLevel="1" x14ac:dyDescent="0.25">
      <c r="B694" s="15"/>
      <c r="C694" s="1"/>
      <c r="D694" s="1"/>
      <c r="F694" s="2" t="s">
        <v>61</v>
      </c>
      <c r="G694" s="311" t="s">
        <v>560</v>
      </c>
      <c r="H694" s="307" t="s">
        <v>561</v>
      </c>
      <c r="I694" s="309" t="s">
        <v>490</v>
      </c>
      <c r="J694" s="310" t="s">
        <v>565</v>
      </c>
      <c r="K694" s="314"/>
      <c r="L694" s="315"/>
      <c r="M694" s="315"/>
      <c r="N694" s="315"/>
      <c r="O694" s="315"/>
      <c r="P694" s="315"/>
      <c r="Q694" s="315"/>
      <c r="R694" s="315"/>
    </row>
    <row r="695" spans="2:18" ht="66" outlineLevel="1" x14ac:dyDescent="0.25">
      <c r="B695" s="15"/>
      <c r="C695" s="1"/>
      <c r="D695" s="1"/>
      <c r="F695" s="2" t="s">
        <v>62</v>
      </c>
      <c r="G695" s="311" t="s">
        <v>560</v>
      </c>
      <c r="H695" s="307" t="s">
        <v>561</v>
      </c>
      <c r="I695" s="309" t="s">
        <v>490</v>
      </c>
      <c r="J695" s="310" t="s">
        <v>565</v>
      </c>
      <c r="K695" s="314"/>
      <c r="L695" s="315"/>
      <c r="M695" s="315"/>
      <c r="N695" s="315"/>
      <c r="O695" s="315"/>
      <c r="P695" s="315"/>
      <c r="Q695" s="315"/>
      <c r="R695" s="315"/>
    </row>
    <row r="696" spans="2:18" ht="66" outlineLevel="1" x14ac:dyDescent="0.25">
      <c r="B696" s="15"/>
      <c r="C696" s="1"/>
      <c r="D696" s="1"/>
      <c r="F696" s="2" t="s">
        <v>63</v>
      </c>
      <c r="G696" s="311" t="s">
        <v>560</v>
      </c>
      <c r="H696" s="307" t="s">
        <v>561</v>
      </c>
      <c r="I696" s="309" t="s">
        <v>490</v>
      </c>
      <c r="J696" s="310" t="s">
        <v>565</v>
      </c>
      <c r="K696" s="314"/>
      <c r="L696" s="315"/>
      <c r="M696" s="315"/>
      <c r="N696" s="315"/>
      <c r="O696" s="315"/>
      <c r="P696" s="315"/>
      <c r="Q696" s="315"/>
      <c r="R696" s="315"/>
    </row>
    <row r="697" spans="2:18" x14ac:dyDescent="0.25">
      <c r="B697" s="15"/>
      <c r="C697" s="1"/>
      <c r="D697" s="1"/>
      <c r="E697" s="2" t="s">
        <v>448</v>
      </c>
      <c r="G697" s="311" t="s">
        <v>400</v>
      </c>
      <c r="H697" s="307" t="s">
        <v>400</v>
      </c>
      <c r="I697" s="309" t="s">
        <v>400</v>
      </c>
      <c r="J697" s="310" t="s">
        <v>400</v>
      </c>
      <c r="K697" s="314"/>
      <c r="L697" s="315"/>
      <c r="M697" s="315"/>
      <c r="N697" s="315"/>
      <c r="O697" s="315"/>
      <c r="P697" s="315"/>
      <c r="Q697" s="315"/>
      <c r="R697" s="315"/>
    </row>
    <row r="698" spans="2:18" ht="66" outlineLevel="1" x14ac:dyDescent="0.25">
      <c r="B698" s="15"/>
      <c r="C698" s="1"/>
      <c r="D698" s="1"/>
      <c r="F698" s="2" t="s">
        <v>449</v>
      </c>
      <c r="G698" s="311" t="s">
        <v>560</v>
      </c>
      <c r="H698" s="307" t="s">
        <v>561</v>
      </c>
      <c r="I698" s="309" t="s">
        <v>490</v>
      </c>
      <c r="J698" s="310" t="s">
        <v>565</v>
      </c>
      <c r="K698" s="314"/>
      <c r="L698" s="315"/>
      <c r="M698" s="315"/>
      <c r="N698" s="315"/>
      <c r="O698" s="315"/>
      <c r="P698" s="315"/>
      <c r="Q698" s="315"/>
      <c r="R698" s="315"/>
    </row>
    <row r="699" spans="2:18" ht="66" outlineLevel="1" x14ac:dyDescent="0.25">
      <c r="B699" s="15"/>
      <c r="C699" s="1"/>
      <c r="D699" s="1"/>
      <c r="F699" s="2" t="s">
        <v>450</v>
      </c>
      <c r="G699" s="311" t="s">
        <v>560</v>
      </c>
      <c r="H699" s="307" t="s">
        <v>561</v>
      </c>
      <c r="I699" s="309" t="s">
        <v>490</v>
      </c>
      <c r="J699" s="310" t="s">
        <v>565</v>
      </c>
      <c r="K699" s="314"/>
      <c r="L699" s="315"/>
      <c r="M699" s="315"/>
      <c r="N699" s="315"/>
      <c r="O699" s="315"/>
      <c r="P699" s="315"/>
      <c r="Q699" s="315"/>
      <c r="R699" s="315"/>
    </row>
    <row r="700" spans="2:18" x14ac:dyDescent="0.25">
      <c r="B700" s="15"/>
      <c r="C700" s="1"/>
      <c r="D700" s="1"/>
      <c r="E700" s="2" t="s">
        <v>451</v>
      </c>
      <c r="G700" s="311" t="s">
        <v>400</v>
      </c>
      <c r="H700" s="307" t="s">
        <v>400</v>
      </c>
      <c r="I700" s="309" t="s">
        <v>400</v>
      </c>
      <c r="J700" s="310" t="s">
        <v>400</v>
      </c>
      <c r="K700" s="314"/>
      <c r="L700" s="315"/>
      <c r="M700" s="315"/>
      <c r="N700" s="315"/>
      <c r="O700" s="315"/>
      <c r="P700" s="315"/>
      <c r="Q700" s="315"/>
      <c r="R700" s="315"/>
    </row>
    <row r="701" spans="2:18" ht="66" outlineLevel="1" x14ac:dyDescent="0.25">
      <c r="B701" s="15"/>
      <c r="C701" s="1"/>
      <c r="D701" s="1"/>
      <c r="F701" s="2" t="s">
        <v>452</v>
      </c>
      <c r="G701" s="311" t="s">
        <v>560</v>
      </c>
      <c r="H701" s="307" t="s">
        <v>561</v>
      </c>
      <c r="I701" s="309" t="s">
        <v>490</v>
      </c>
      <c r="J701" s="310" t="s">
        <v>565</v>
      </c>
      <c r="K701" s="314"/>
      <c r="L701" s="315"/>
      <c r="M701" s="315"/>
      <c r="N701" s="315"/>
      <c r="O701" s="315"/>
      <c r="P701" s="315"/>
      <c r="Q701" s="315"/>
      <c r="R701" s="315"/>
    </row>
    <row r="702" spans="2:18" ht="66" outlineLevel="1" x14ac:dyDescent="0.25">
      <c r="B702" s="15"/>
      <c r="C702" s="1"/>
      <c r="D702" s="1"/>
      <c r="F702" s="2" t="s">
        <v>453</v>
      </c>
      <c r="G702" s="311" t="s">
        <v>560</v>
      </c>
      <c r="H702" s="307" t="s">
        <v>561</v>
      </c>
      <c r="I702" s="309" t="s">
        <v>490</v>
      </c>
      <c r="J702" s="310" t="s">
        <v>565</v>
      </c>
      <c r="K702" s="314"/>
      <c r="L702" s="315"/>
      <c r="M702" s="315"/>
      <c r="N702" s="315"/>
      <c r="O702" s="315"/>
      <c r="P702" s="315"/>
      <c r="Q702" s="315"/>
      <c r="R702" s="315"/>
    </row>
    <row r="703" spans="2:18" ht="66" outlineLevel="1" x14ac:dyDescent="0.25">
      <c r="B703" s="15"/>
      <c r="C703" s="1"/>
      <c r="D703" s="1"/>
      <c r="F703" s="2" t="s">
        <v>454</v>
      </c>
      <c r="G703" s="311" t="s">
        <v>560</v>
      </c>
      <c r="H703" s="307" t="s">
        <v>561</v>
      </c>
      <c r="I703" s="309" t="s">
        <v>490</v>
      </c>
      <c r="J703" s="310" t="s">
        <v>565</v>
      </c>
      <c r="K703" s="314"/>
      <c r="L703" s="315"/>
      <c r="M703" s="315"/>
      <c r="N703" s="315"/>
      <c r="O703" s="315"/>
      <c r="P703" s="315"/>
      <c r="Q703" s="315"/>
      <c r="R703" s="315"/>
    </row>
    <row r="704" spans="2:18" x14ac:dyDescent="0.25">
      <c r="B704" s="15"/>
      <c r="C704" s="1"/>
      <c r="D704" s="1" t="s">
        <v>71</v>
      </c>
      <c r="G704" s="311" t="s">
        <v>400</v>
      </c>
      <c r="H704" s="307" t="s">
        <v>400</v>
      </c>
      <c r="I704" s="309" t="s">
        <v>400</v>
      </c>
      <c r="J704" s="310" t="s">
        <v>400</v>
      </c>
      <c r="K704" s="314"/>
      <c r="L704" s="315"/>
      <c r="M704" s="315"/>
      <c r="N704" s="315"/>
      <c r="O704" s="315"/>
      <c r="P704" s="315"/>
      <c r="Q704" s="315"/>
      <c r="R704" s="315"/>
    </row>
    <row r="705" spans="2:18" x14ac:dyDescent="0.25">
      <c r="B705" s="15"/>
      <c r="C705" s="1"/>
      <c r="D705" s="1"/>
      <c r="E705" s="2" t="s">
        <v>72</v>
      </c>
      <c r="G705" s="311" t="s">
        <v>400</v>
      </c>
      <c r="H705" s="307" t="s">
        <v>400</v>
      </c>
      <c r="I705" s="309" t="s">
        <v>400</v>
      </c>
      <c r="J705" s="310" t="s">
        <v>400</v>
      </c>
      <c r="K705" s="314"/>
      <c r="L705" s="315"/>
      <c r="M705" s="315"/>
      <c r="N705" s="315"/>
      <c r="O705" s="315"/>
      <c r="P705" s="315"/>
      <c r="Q705" s="315"/>
      <c r="R705" s="315"/>
    </row>
    <row r="706" spans="2:18" ht="66" outlineLevel="1" x14ac:dyDescent="0.25">
      <c r="B706" s="15"/>
      <c r="C706" s="1"/>
      <c r="D706" s="1"/>
      <c r="F706" s="2" t="s">
        <v>73</v>
      </c>
      <c r="G706" s="311" t="s">
        <v>560</v>
      </c>
      <c r="H706" s="307" t="s">
        <v>561</v>
      </c>
      <c r="I706" s="309" t="s">
        <v>490</v>
      </c>
      <c r="J706" s="310" t="s">
        <v>565</v>
      </c>
      <c r="K706" s="314"/>
      <c r="L706" s="315"/>
      <c r="M706" s="315"/>
      <c r="N706" s="315"/>
      <c r="O706" s="315"/>
      <c r="P706" s="315"/>
      <c r="Q706" s="315"/>
      <c r="R706" s="315"/>
    </row>
    <row r="707" spans="2:18" ht="66" outlineLevel="1" x14ac:dyDescent="0.25">
      <c r="B707" s="15"/>
      <c r="C707" s="1"/>
      <c r="D707" s="1"/>
      <c r="F707" s="2" t="s">
        <v>74</v>
      </c>
      <c r="G707" s="311" t="s">
        <v>560</v>
      </c>
      <c r="H707" s="307" t="s">
        <v>561</v>
      </c>
      <c r="I707" s="309" t="s">
        <v>490</v>
      </c>
      <c r="J707" s="310" t="s">
        <v>565</v>
      </c>
      <c r="K707" s="314"/>
      <c r="L707" s="315"/>
      <c r="M707" s="315"/>
      <c r="N707" s="315"/>
      <c r="O707" s="315"/>
      <c r="P707" s="315"/>
      <c r="Q707" s="315"/>
      <c r="R707" s="315"/>
    </row>
    <row r="708" spans="2:18" x14ac:dyDescent="0.25">
      <c r="B708" s="15"/>
      <c r="C708" s="1"/>
      <c r="D708" s="1"/>
      <c r="E708" s="2" t="s">
        <v>75</v>
      </c>
      <c r="G708" s="311" t="s">
        <v>400</v>
      </c>
      <c r="H708" s="307" t="s">
        <v>400</v>
      </c>
      <c r="I708" s="309" t="s">
        <v>400</v>
      </c>
      <c r="J708" s="310" t="s">
        <v>400</v>
      </c>
      <c r="K708" s="314"/>
      <c r="L708" s="315"/>
      <c r="M708" s="315"/>
      <c r="N708" s="315"/>
      <c r="O708" s="315"/>
      <c r="P708" s="315"/>
      <c r="Q708" s="315"/>
      <c r="R708" s="315"/>
    </row>
    <row r="709" spans="2:18" ht="66" outlineLevel="1" x14ac:dyDescent="0.25">
      <c r="B709" s="15"/>
      <c r="C709" s="1"/>
      <c r="D709" s="1"/>
      <c r="F709" s="2" t="s">
        <v>76</v>
      </c>
      <c r="G709" s="311" t="s">
        <v>560</v>
      </c>
      <c r="H709" s="307" t="s">
        <v>561</v>
      </c>
      <c r="I709" s="309" t="s">
        <v>490</v>
      </c>
      <c r="J709" s="310" t="s">
        <v>565</v>
      </c>
      <c r="K709" s="314"/>
      <c r="L709" s="315"/>
      <c r="M709" s="315"/>
      <c r="N709" s="315"/>
      <c r="O709" s="315"/>
      <c r="P709" s="315"/>
      <c r="Q709" s="315"/>
      <c r="R709" s="315"/>
    </row>
    <row r="710" spans="2:18" ht="66" outlineLevel="1" x14ac:dyDescent="0.25">
      <c r="B710" s="15"/>
      <c r="C710" s="1"/>
      <c r="D710" s="1"/>
      <c r="F710" s="2" t="s">
        <v>77</v>
      </c>
      <c r="G710" s="311" t="s">
        <v>560</v>
      </c>
      <c r="H710" s="307" t="s">
        <v>561</v>
      </c>
      <c r="I710" s="309" t="s">
        <v>490</v>
      </c>
      <c r="J710" s="310" t="s">
        <v>565</v>
      </c>
      <c r="K710" s="314"/>
      <c r="L710" s="315"/>
      <c r="M710" s="315"/>
      <c r="N710" s="315"/>
      <c r="O710" s="315"/>
      <c r="P710" s="315"/>
      <c r="Q710" s="315"/>
      <c r="R710" s="315"/>
    </row>
    <row r="711" spans="2:18" x14ac:dyDescent="0.25">
      <c r="B711" s="15"/>
      <c r="C711" s="1"/>
      <c r="D711" s="1"/>
      <c r="E711" s="2" t="s">
        <v>78</v>
      </c>
      <c r="G711" s="311" t="s">
        <v>400</v>
      </c>
      <c r="H711" s="307" t="s">
        <v>400</v>
      </c>
      <c r="I711" s="309" t="s">
        <v>400</v>
      </c>
      <c r="J711" s="310" t="s">
        <v>400</v>
      </c>
      <c r="K711" s="314"/>
      <c r="L711" s="315"/>
      <c r="M711" s="315"/>
      <c r="N711" s="315"/>
      <c r="O711" s="315"/>
      <c r="P711" s="315"/>
      <c r="Q711" s="315"/>
      <c r="R711" s="315"/>
    </row>
    <row r="712" spans="2:18" ht="66" outlineLevel="1" x14ac:dyDescent="0.25">
      <c r="B712" s="15"/>
      <c r="C712" s="1"/>
      <c r="D712" s="1"/>
      <c r="F712" s="2" t="s">
        <v>79</v>
      </c>
      <c r="G712" s="311" t="s">
        <v>560</v>
      </c>
      <c r="H712" s="307" t="s">
        <v>561</v>
      </c>
      <c r="I712" s="309" t="s">
        <v>490</v>
      </c>
      <c r="J712" s="310" t="s">
        <v>565</v>
      </c>
      <c r="K712" s="314"/>
      <c r="L712" s="315"/>
      <c r="M712" s="315"/>
      <c r="N712" s="315"/>
      <c r="O712" s="315"/>
      <c r="P712" s="315"/>
      <c r="Q712" s="315"/>
      <c r="R712" s="315"/>
    </row>
    <row r="713" spans="2:18" ht="66" outlineLevel="1" x14ac:dyDescent="0.25">
      <c r="B713" s="15"/>
      <c r="C713" s="1"/>
      <c r="D713" s="1"/>
      <c r="F713" s="2" t="s">
        <v>80</v>
      </c>
      <c r="G713" s="311" t="s">
        <v>560</v>
      </c>
      <c r="H713" s="307" t="s">
        <v>561</v>
      </c>
      <c r="I713" s="309" t="s">
        <v>490</v>
      </c>
      <c r="J713" s="310" t="s">
        <v>565</v>
      </c>
      <c r="K713" s="314"/>
      <c r="L713" s="315"/>
      <c r="M713" s="315"/>
      <c r="N713" s="315"/>
      <c r="O713" s="315"/>
      <c r="P713" s="315"/>
      <c r="Q713" s="315"/>
      <c r="R713" s="315"/>
    </row>
    <row r="714" spans="2:18" x14ac:dyDescent="0.25">
      <c r="B714" s="15"/>
      <c r="C714" s="1"/>
      <c r="D714" s="1"/>
      <c r="E714" s="2" t="s">
        <v>81</v>
      </c>
      <c r="G714" s="311" t="s">
        <v>400</v>
      </c>
      <c r="H714" s="307" t="s">
        <v>400</v>
      </c>
      <c r="I714" s="309" t="s">
        <v>400</v>
      </c>
      <c r="J714" s="310" t="s">
        <v>400</v>
      </c>
      <c r="K714" s="314"/>
      <c r="L714" s="315"/>
      <c r="M714" s="315"/>
      <c r="N714" s="315"/>
      <c r="O714" s="315"/>
      <c r="P714" s="315"/>
      <c r="Q714" s="315"/>
      <c r="R714" s="315"/>
    </row>
    <row r="715" spans="2:18" ht="66" outlineLevel="1" x14ac:dyDescent="0.25">
      <c r="B715" s="15"/>
      <c r="C715" s="1"/>
      <c r="D715" s="1"/>
      <c r="F715" s="2" t="s">
        <v>82</v>
      </c>
      <c r="G715" s="311" t="s">
        <v>560</v>
      </c>
      <c r="H715" s="307" t="s">
        <v>561</v>
      </c>
      <c r="I715" s="309" t="s">
        <v>490</v>
      </c>
      <c r="J715" s="310" t="s">
        <v>565</v>
      </c>
      <c r="K715" s="314"/>
      <c r="L715" s="315"/>
      <c r="M715" s="315"/>
      <c r="N715" s="315"/>
      <c r="O715" s="315"/>
      <c r="P715" s="315"/>
      <c r="Q715" s="315"/>
      <c r="R715" s="315"/>
    </row>
    <row r="716" spans="2:18" ht="66" outlineLevel="1" x14ac:dyDescent="0.25">
      <c r="B716" s="15"/>
      <c r="C716" s="1"/>
      <c r="D716" s="1"/>
      <c r="F716" s="2" t="s">
        <v>83</v>
      </c>
      <c r="G716" s="311" t="s">
        <v>560</v>
      </c>
      <c r="H716" s="307" t="s">
        <v>561</v>
      </c>
      <c r="I716" s="309" t="s">
        <v>490</v>
      </c>
      <c r="J716" s="310" t="s">
        <v>565</v>
      </c>
      <c r="K716" s="314"/>
      <c r="L716" s="315"/>
      <c r="M716" s="315"/>
      <c r="N716" s="315"/>
      <c r="O716" s="315"/>
      <c r="P716" s="315"/>
      <c r="Q716" s="315"/>
      <c r="R716" s="315"/>
    </row>
    <row r="717" spans="2:18" x14ac:dyDescent="0.25">
      <c r="B717" s="15"/>
      <c r="C717" s="1"/>
      <c r="D717" s="1"/>
      <c r="E717" s="2" t="s">
        <v>455</v>
      </c>
      <c r="G717" s="311" t="s">
        <v>400</v>
      </c>
      <c r="H717" s="307" t="s">
        <v>400</v>
      </c>
      <c r="I717" s="309" t="s">
        <v>400</v>
      </c>
      <c r="J717" s="310" t="s">
        <v>400</v>
      </c>
      <c r="K717" s="314"/>
      <c r="L717" s="315"/>
      <c r="M717" s="315"/>
      <c r="N717" s="315"/>
      <c r="O717" s="315"/>
      <c r="P717" s="315"/>
      <c r="Q717" s="315"/>
      <c r="R717" s="315"/>
    </row>
    <row r="718" spans="2:18" ht="66" outlineLevel="1" x14ac:dyDescent="0.25">
      <c r="B718" s="15"/>
      <c r="C718" s="1"/>
      <c r="D718" s="1"/>
      <c r="F718" s="2" t="s">
        <v>456</v>
      </c>
      <c r="G718" s="311" t="s">
        <v>560</v>
      </c>
      <c r="H718" s="307" t="s">
        <v>561</v>
      </c>
      <c r="I718" s="309" t="s">
        <v>490</v>
      </c>
      <c r="J718" s="310" t="s">
        <v>565</v>
      </c>
      <c r="K718" s="314"/>
      <c r="L718" s="315"/>
      <c r="M718" s="315"/>
      <c r="N718" s="315"/>
      <c r="O718" s="315"/>
      <c r="P718" s="315"/>
      <c r="Q718" s="315"/>
      <c r="R718" s="315"/>
    </row>
    <row r="719" spans="2:18" ht="66" outlineLevel="1" x14ac:dyDescent="0.25">
      <c r="B719" s="15"/>
      <c r="C719" s="1"/>
      <c r="D719" s="1"/>
      <c r="F719" s="2" t="s">
        <v>457</v>
      </c>
      <c r="G719" s="311" t="s">
        <v>560</v>
      </c>
      <c r="H719" s="307" t="s">
        <v>561</v>
      </c>
      <c r="I719" s="309" t="s">
        <v>490</v>
      </c>
      <c r="J719" s="310" t="s">
        <v>565</v>
      </c>
      <c r="K719" s="314"/>
      <c r="L719" s="315"/>
      <c r="M719" s="315"/>
      <c r="N719" s="315"/>
      <c r="O719" s="315"/>
      <c r="P719" s="315"/>
      <c r="Q719" s="315"/>
      <c r="R719" s="315"/>
    </row>
    <row r="720" spans="2:18" x14ac:dyDescent="0.25">
      <c r="B720" s="15"/>
      <c r="C720" s="1"/>
      <c r="D720" s="1"/>
      <c r="E720" s="2" t="s">
        <v>458</v>
      </c>
      <c r="G720" s="311" t="s">
        <v>400</v>
      </c>
      <c r="H720" s="307" t="s">
        <v>400</v>
      </c>
      <c r="I720" s="309" t="s">
        <v>400</v>
      </c>
      <c r="J720" s="310" t="s">
        <v>400</v>
      </c>
      <c r="K720" s="314"/>
      <c r="L720" s="315"/>
      <c r="M720" s="315"/>
      <c r="N720" s="315"/>
      <c r="O720" s="315"/>
      <c r="P720" s="315"/>
      <c r="Q720" s="315"/>
      <c r="R720" s="315"/>
    </row>
    <row r="721" spans="2:18" ht="66" outlineLevel="1" x14ac:dyDescent="0.25">
      <c r="B721" s="15"/>
      <c r="C721" s="1"/>
      <c r="D721" s="1"/>
      <c r="F721" s="2" t="s">
        <v>459</v>
      </c>
      <c r="G721" s="311" t="s">
        <v>560</v>
      </c>
      <c r="H721" s="307" t="s">
        <v>561</v>
      </c>
      <c r="I721" s="309" t="s">
        <v>490</v>
      </c>
      <c r="J721" s="310" t="s">
        <v>565</v>
      </c>
      <c r="K721" s="314"/>
      <c r="L721" s="315"/>
      <c r="M721" s="315"/>
      <c r="N721" s="315"/>
      <c r="O721" s="315"/>
      <c r="P721" s="315"/>
      <c r="Q721" s="315"/>
      <c r="R721" s="315"/>
    </row>
    <row r="722" spans="2:18" ht="66" outlineLevel="1" x14ac:dyDescent="0.25">
      <c r="B722" s="15"/>
      <c r="C722" s="1"/>
      <c r="D722" s="1"/>
      <c r="F722" s="2" t="s">
        <v>460</v>
      </c>
      <c r="G722" s="311" t="s">
        <v>560</v>
      </c>
      <c r="H722" s="307" t="s">
        <v>561</v>
      </c>
      <c r="I722" s="309" t="s">
        <v>490</v>
      </c>
      <c r="J722" s="310" t="s">
        <v>565</v>
      </c>
      <c r="K722" s="314"/>
      <c r="L722" s="315"/>
      <c r="M722" s="315"/>
      <c r="N722" s="315"/>
      <c r="O722" s="315"/>
      <c r="P722" s="315"/>
      <c r="Q722" s="315"/>
      <c r="R722" s="315"/>
    </row>
    <row r="723" spans="2:18" x14ac:dyDescent="0.25">
      <c r="B723" s="15"/>
      <c r="C723" s="1"/>
      <c r="D723" s="1" t="s">
        <v>90</v>
      </c>
      <c r="G723" s="311" t="s">
        <v>400</v>
      </c>
      <c r="H723" s="307" t="s">
        <v>400</v>
      </c>
      <c r="I723" s="309" t="s">
        <v>400</v>
      </c>
      <c r="J723" s="310" t="s">
        <v>400</v>
      </c>
      <c r="K723" s="314"/>
      <c r="L723" s="315"/>
      <c r="M723" s="315"/>
      <c r="N723" s="315"/>
      <c r="O723" s="315"/>
      <c r="P723" s="315"/>
      <c r="Q723" s="315"/>
      <c r="R723" s="315"/>
    </row>
    <row r="724" spans="2:18" ht="118.8" outlineLevel="1" x14ac:dyDescent="0.25">
      <c r="B724" s="15"/>
      <c r="C724" s="1"/>
      <c r="D724" s="1"/>
      <c r="F724" s="2" t="s">
        <v>461</v>
      </c>
      <c r="G724" s="311" t="s">
        <v>566</v>
      </c>
      <c r="H724" s="307" t="s">
        <v>567</v>
      </c>
      <c r="I724" s="309" t="s">
        <v>490</v>
      </c>
      <c r="J724" s="310" t="s">
        <v>565</v>
      </c>
      <c r="K724" s="314"/>
      <c r="L724" s="315"/>
      <c r="M724" s="315"/>
      <c r="N724" s="315"/>
      <c r="O724" s="315"/>
      <c r="P724" s="315"/>
      <c r="Q724" s="315"/>
      <c r="R724" s="315"/>
    </row>
    <row r="725" spans="2:18" ht="118.8" outlineLevel="1" x14ac:dyDescent="0.25">
      <c r="B725" s="15"/>
      <c r="C725" s="1"/>
      <c r="D725" s="1"/>
      <c r="F725" s="2" t="s">
        <v>464</v>
      </c>
      <c r="G725" s="311" t="s">
        <v>566</v>
      </c>
      <c r="H725" s="307" t="s">
        <v>567</v>
      </c>
      <c r="I725" s="309" t="s">
        <v>490</v>
      </c>
      <c r="J725" s="310" t="s">
        <v>565</v>
      </c>
      <c r="K725" s="314"/>
      <c r="L725" s="315"/>
      <c r="M725" s="315"/>
      <c r="N725" s="315"/>
      <c r="O725" s="315"/>
      <c r="P725" s="315"/>
      <c r="Q725" s="315"/>
      <c r="R725" s="315"/>
    </row>
    <row r="726" spans="2:18" ht="224.4" outlineLevel="1" x14ac:dyDescent="0.25">
      <c r="B726" s="15"/>
      <c r="C726" s="1"/>
      <c r="D726" s="1"/>
      <c r="F726" s="2" t="s">
        <v>93</v>
      </c>
      <c r="G726" s="311" t="s">
        <v>560</v>
      </c>
      <c r="H726" s="307" t="s">
        <v>564</v>
      </c>
      <c r="I726" s="309" t="s">
        <v>490</v>
      </c>
      <c r="J726" s="310" t="s">
        <v>565</v>
      </c>
      <c r="K726" s="314"/>
      <c r="L726" s="315"/>
      <c r="M726" s="315"/>
      <c r="N726" s="315"/>
      <c r="O726" s="315"/>
      <c r="P726" s="315"/>
      <c r="Q726" s="315"/>
      <c r="R726" s="315"/>
    </row>
    <row r="727" spans="2:18" x14ac:dyDescent="0.25">
      <c r="B727" s="15"/>
      <c r="C727" s="51"/>
      <c r="D727" s="1" t="s">
        <v>94</v>
      </c>
      <c r="G727" s="311" t="s">
        <v>400</v>
      </c>
      <c r="H727" s="307" t="s">
        <v>400</v>
      </c>
      <c r="I727" s="309" t="s">
        <v>400</v>
      </c>
      <c r="J727" s="310" t="s">
        <v>400</v>
      </c>
      <c r="K727" s="314"/>
      <c r="L727" s="315"/>
      <c r="M727" s="315"/>
      <c r="N727" s="315"/>
      <c r="O727" s="315"/>
      <c r="P727" s="315"/>
      <c r="Q727" s="315"/>
      <c r="R727" s="315"/>
    </row>
    <row r="728" spans="2:18" ht="39.6" outlineLevel="1" x14ac:dyDescent="0.25">
      <c r="B728" s="15"/>
      <c r="C728" s="1"/>
      <c r="D728" s="1"/>
      <c r="F728" s="2" t="s">
        <v>95</v>
      </c>
      <c r="G728" s="311" t="s">
        <v>560</v>
      </c>
      <c r="H728" s="307" t="s">
        <v>546</v>
      </c>
      <c r="I728" s="309" t="s">
        <v>490</v>
      </c>
      <c r="J728" s="310" t="s">
        <v>565</v>
      </c>
      <c r="K728" s="314"/>
      <c r="L728" s="315"/>
      <c r="M728" s="315"/>
      <c r="N728" s="315"/>
      <c r="O728" s="315"/>
      <c r="P728" s="315"/>
      <c r="Q728" s="315"/>
      <c r="R728" s="315"/>
    </row>
    <row r="729" spans="2:18" ht="39.6" outlineLevel="1" x14ac:dyDescent="0.25">
      <c r="B729" s="15"/>
      <c r="C729" s="1"/>
      <c r="D729" s="1"/>
      <c r="F729" s="2" t="s">
        <v>96</v>
      </c>
      <c r="G729" s="311" t="s">
        <v>560</v>
      </c>
      <c r="H729" s="307" t="s">
        <v>546</v>
      </c>
      <c r="I729" s="309" t="s">
        <v>490</v>
      </c>
      <c r="J729" s="310" t="s">
        <v>565</v>
      </c>
      <c r="K729" s="314"/>
      <c r="L729" s="315"/>
      <c r="M729" s="315"/>
      <c r="N729" s="315"/>
      <c r="O729" s="315"/>
      <c r="P729" s="315"/>
      <c r="Q729" s="315"/>
      <c r="R729" s="315"/>
    </row>
    <row r="730" spans="2:18" x14ac:dyDescent="0.25">
      <c r="B730" s="24"/>
      <c r="C730" s="1" t="s">
        <v>323</v>
      </c>
      <c r="G730" s="43" t="s">
        <v>400</v>
      </c>
      <c r="H730" s="244" t="s">
        <v>400</v>
      </c>
      <c r="I730" s="5" t="s">
        <v>400</v>
      </c>
      <c r="J730" s="46" t="s">
        <v>400</v>
      </c>
    </row>
    <row r="731" spans="2:18" x14ac:dyDescent="0.25">
      <c r="B731" s="15"/>
      <c r="C731" s="1"/>
      <c r="D731" s="141" t="s">
        <v>20</v>
      </c>
      <c r="G731" s="311" t="s">
        <v>400</v>
      </c>
      <c r="H731" s="307" t="s">
        <v>400</v>
      </c>
      <c r="I731" s="309" t="s">
        <v>400</v>
      </c>
      <c r="J731" s="310" t="s">
        <v>400</v>
      </c>
      <c r="K731" s="314"/>
      <c r="L731" s="315"/>
      <c r="M731" s="315"/>
      <c r="N731" s="315"/>
      <c r="O731" s="315"/>
      <c r="P731" s="315"/>
      <c r="Q731" s="315"/>
      <c r="R731" s="315"/>
    </row>
    <row r="732" spans="2:18" x14ac:dyDescent="0.25">
      <c r="B732" s="15"/>
      <c r="C732" s="1"/>
      <c r="D732" s="1"/>
      <c r="E732" s="2" t="s">
        <v>21</v>
      </c>
      <c r="G732" s="311" t="s">
        <v>400</v>
      </c>
      <c r="H732" s="307" t="s">
        <v>400</v>
      </c>
      <c r="I732" s="309" t="s">
        <v>400</v>
      </c>
      <c r="J732" s="310" t="s">
        <v>400</v>
      </c>
      <c r="K732" s="314"/>
      <c r="L732" s="315"/>
      <c r="M732" s="315"/>
      <c r="N732" s="315"/>
      <c r="O732" s="315"/>
      <c r="P732" s="315"/>
      <c r="Q732" s="315"/>
      <c r="R732" s="315"/>
    </row>
    <row r="733" spans="2:18" ht="66" outlineLevel="1" x14ac:dyDescent="0.25">
      <c r="B733" s="15"/>
      <c r="C733" s="1"/>
      <c r="D733" s="1"/>
      <c r="F733" s="2" t="s">
        <v>22</v>
      </c>
      <c r="G733" s="311" t="s">
        <v>560</v>
      </c>
      <c r="H733" s="307" t="s">
        <v>561</v>
      </c>
      <c r="I733" s="309" t="s">
        <v>568</v>
      </c>
      <c r="J733" s="310" t="s">
        <v>569</v>
      </c>
      <c r="K733" s="314"/>
      <c r="L733" s="315"/>
      <c r="M733" s="315"/>
      <c r="N733" s="315"/>
      <c r="O733" s="315"/>
      <c r="P733" s="315"/>
      <c r="Q733" s="315"/>
      <c r="R733" s="315"/>
    </row>
    <row r="734" spans="2:18" ht="66" outlineLevel="1" x14ac:dyDescent="0.25">
      <c r="B734" s="15"/>
      <c r="C734" s="1"/>
      <c r="D734" s="1"/>
      <c r="F734" s="2" t="s">
        <v>23</v>
      </c>
      <c r="G734" s="311" t="s">
        <v>560</v>
      </c>
      <c r="H734" s="307" t="s">
        <v>561</v>
      </c>
      <c r="I734" s="309" t="s">
        <v>568</v>
      </c>
      <c r="J734" s="310" t="s">
        <v>569</v>
      </c>
      <c r="K734" s="314"/>
      <c r="L734" s="315"/>
      <c r="M734" s="315"/>
      <c r="N734" s="315"/>
      <c r="O734" s="315"/>
      <c r="P734" s="315"/>
      <c r="Q734" s="315"/>
      <c r="R734" s="315"/>
    </row>
    <row r="735" spans="2:18" ht="66" outlineLevel="1" x14ac:dyDescent="0.25">
      <c r="B735" s="15"/>
      <c r="C735" s="1"/>
      <c r="D735" s="1"/>
      <c r="F735" s="2" t="s">
        <v>24</v>
      </c>
      <c r="G735" s="311" t="s">
        <v>560</v>
      </c>
      <c r="H735" s="307" t="s">
        <v>561</v>
      </c>
      <c r="I735" s="309" t="s">
        <v>568</v>
      </c>
      <c r="J735" s="310" t="s">
        <v>569</v>
      </c>
      <c r="K735" s="314"/>
      <c r="L735" s="315"/>
      <c r="M735" s="315"/>
      <c r="N735" s="315"/>
      <c r="O735" s="315"/>
      <c r="P735" s="315"/>
      <c r="Q735" s="315"/>
      <c r="R735" s="315"/>
    </row>
    <row r="736" spans="2:18" ht="66" outlineLevel="1" x14ac:dyDescent="0.25">
      <c r="B736" s="15"/>
      <c r="C736" s="1"/>
      <c r="D736" s="1"/>
      <c r="F736" s="2" t="s">
        <v>25</v>
      </c>
      <c r="G736" s="311" t="s">
        <v>560</v>
      </c>
      <c r="H736" s="307" t="s">
        <v>561</v>
      </c>
      <c r="I736" s="309" t="s">
        <v>568</v>
      </c>
      <c r="J736" s="310" t="s">
        <v>569</v>
      </c>
      <c r="K736" s="314"/>
      <c r="L736" s="315"/>
      <c r="M736" s="315"/>
      <c r="N736" s="315"/>
      <c r="O736" s="315"/>
      <c r="P736" s="315"/>
      <c r="Q736" s="315"/>
      <c r="R736" s="315"/>
    </row>
    <row r="737" spans="2:18" x14ac:dyDescent="0.25">
      <c r="B737" s="15"/>
      <c r="C737" s="1"/>
      <c r="D737" s="1"/>
      <c r="E737" s="2" t="s">
        <v>26</v>
      </c>
      <c r="G737" s="311" t="s">
        <v>400</v>
      </c>
      <c r="H737" s="307" t="s">
        <v>400</v>
      </c>
      <c r="I737" s="309" t="s">
        <v>400</v>
      </c>
      <c r="J737" s="310" t="s">
        <v>400</v>
      </c>
      <c r="K737" s="314"/>
      <c r="L737" s="315"/>
      <c r="M737" s="315"/>
      <c r="N737" s="315"/>
      <c r="O737" s="315"/>
      <c r="P737" s="315"/>
      <c r="Q737" s="315"/>
      <c r="R737" s="315"/>
    </row>
    <row r="738" spans="2:18" ht="66" outlineLevel="1" x14ac:dyDescent="0.25">
      <c r="B738" s="15"/>
      <c r="C738" s="1"/>
      <c r="D738" s="1"/>
      <c r="F738" s="2" t="s">
        <v>27</v>
      </c>
      <c r="G738" s="311" t="s">
        <v>560</v>
      </c>
      <c r="H738" s="307" t="s">
        <v>561</v>
      </c>
      <c r="I738" s="309" t="s">
        <v>568</v>
      </c>
      <c r="J738" s="310" t="s">
        <v>569</v>
      </c>
      <c r="K738" s="314"/>
      <c r="L738" s="315"/>
      <c r="M738" s="315"/>
      <c r="N738" s="315"/>
      <c r="O738" s="315"/>
      <c r="P738" s="315"/>
      <c r="Q738" s="315"/>
      <c r="R738" s="315"/>
    </row>
    <row r="739" spans="2:18" ht="66" outlineLevel="1" x14ac:dyDescent="0.25">
      <c r="B739" s="15"/>
      <c r="C739" s="1"/>
      <c r="D739" s="1"/>
      <c r="F739" s="2" t="s">
        <v>28</v>
      </c>
      <c r="G739" s="311" t="s">
        <v>560</v>
      </c>
      <c r="H739" s="307" t="s">
        <v>561</v>
      </c>
      <c r="I739" s="309" t="s">
        <v>568</v>
      </c>
      <c r="J739" s="310" t="s">
        <v>569</v>
      </c>
      <c r="K739" s="314"/>
      <c r="L739" s="315"/>
      <c r="M739" s="315"/>
      <c r="N739" s="315"/>
      <c r="O739" s="315"/>
      <c r="P739" s="315"/>
      <c r="Q739" s="315"/>
      <c r="R739" s="315"/>
    </row>
    <row r="740" spans="2:18" ht="66" outlineLevel="1" x14ac:dyDescent="0.25">
      <c r="B740" s="15"/>
      <c r="C740" s="1"/>
      <c r="D740" s="1"/>
      <c r="F740" s="2" t="s">
        <v>29</v>
      </c>
      <c r="G740" s="311" t="s">
        <v>560</v>
      </c>
      <c r="H740" s="307" t="s">
        <v>561</v>
      </c>
      <c r="I740" s="309" t="s">
        <v>568</v>
      </c>
      <c r="J740" s="310" t="s">
        <v>569</v>
      </c>
      <c r="K740" s="314"/>
      <c r="L740" s="315"/>
      <c r="M740" s="315"/>
      <c r="N740" s="315"/>
      <c r="O740" s="315"/>
      <c r="P740" s="315"/>
      <c r="Q740" s="315"/>
      <c r="R740" s="315"/>
    </row>
    <row r="741" spans="2:18" ht="66" outlineLevel="1" x14ac:dyDescent="0.25">
      <c r="B741" s="15"/>
      <c r="C741" s="1"/>
      <c r="D741" s="1"/>
      <c r="F741" s="2" t="s">
        <v>30</v>
      </c>
      <c r="G741" s="311" t="s">
        <v>560</v>
      </c>
      <c r="H741" s="307" t="s">
        <v>561</v>
      </c>
      <c r="I741" s="309" t="s">
        <v>568</v>
      </c>
      <c r="J741" s="310" t="s">
        <v>569</v>
      </c>
      <c r="K741" s="314"/>
      <c r="L741" s="315"/>
      <c r="M741" s="315"/>
      <c r="N741" s="315"/>
      <c r="O741" s="315"/>
      <c r="P741" s="315"/>
      <c r="Q741" s="315"/>
      <c r="R741" s="315"/>
    </row>
    <row r="742" spans="2:18" x14ac:dyDescent="0.25">
      <c r="B742" s="15"/>
      <c r="C742" s="1"/>
      <c r="D742" s="1"/>
      <c r="E742" s="2" t="s">
        <v>440</v>
      </c>
      <c r="G742" s="311" t="s">
        <v>400</v>
      </c>
      <c r="H742" s="307" t="s">
        <v>400</v>
      </c>
      <c r="I742" s="309" t="s">
        <v>400</v>
      </c>
      <c r="J742" s="310" t="s">
        <v>400</v>
      </c>
      <c r="K742" s="314"/>
      <c r="L742" s="315"/>
      <c r="M742" s="315"/>
      <c r="N742" s="315"/>
      <c r="O742" s="315"/>
      <c r="P742" s="315"/>
      <c r="Q742" s="315"/>
      <c r="R742" s="315"/>
    </row>
    <row r="743" spans="2:18" ht="66" outlineLevel="1" x14ac:dyDescent="0.25">
      <c r="B743" s="15"/>
      <c r="C743" s="1"/>
      <c r="D743" s="1"/>
      <c r="F743" s="2" t="s">
        <v>441</v>
      </c>
      <c r="G743" s="311" t="s">
        <v>560</v>
      </c>
      <c r="H743" s="307" t="s">
        <v>561</v>
      </c>
      <c r="I743" s="309" t="s">
        <v>568</v>
      </c>
      <c r="J743" s="310" t="s">
        <v>569</v>
      </c>
      <c r="K743" s="314"/>
      <c r="L743" s="315"/>
      <c r="M743" s="315"/>
      <c r="N743" s="315"/>
      <c r="O743" s="315"/>
      <c r="P743" s="315"/>
      <c r="Q743" s="315"/>
      <c r="R743" s="315"/>
    </row>
    <row r="744" spans="2:18" ht="66" outlineLevel="1" x14ac:dyDescent="0.25">
      <c r="B744" s="15"/>
      <c r="C744" s="1"/>
      <c r="D744" s="1"/>
      <c r="F744" s="2" t="s">
        <v>442</v>
      </c>
      <c r="G744" s="311" t="s">
        <v>560</v>
      </c>
      <c r="H744" s="307" t="s">
        <v>561</v>
      </c>
      <c r="I744" s="309" t="s">
        <v>568</v>
      </c>
      <c r="J744" s="310" t="s">
        <v>569</v>
      </c>
      <c r="K744" s="314"/>
      <c r="L744" s="315"/>
      <c r="M744" s="315"/>
      <c r="N744" s="315"/>
      <c r="O744" s="315"/>
      <c r="P744" s="315"/>
      <c r="Q744" s="315"/>
      <c r="R744" s="315"/>
    </row>
    <row r="745" spans="2:18" ht="66" outlineLevel="1" x14ac:dyDescent="0.25">
      <c r="B745" s="15"/>
      <c r="C745" s="1"/>
      <c r="D745" s="1"/>
      <c r="F745" s="2" t="s">
        <v>443</v>
      </c>
      <c r="G745" s="311" t="s">
        <v>560</v>
      </c>
      <c r="H745" s="307" t="s">
        <v>561</v>
      </c>
      <c r="I745" s="309" t="s">
        <v>568</v>
      </c>
      <c r="J745" s="310" t="s">
        <v>569</v>
      </c>
      <c r="K745" s="314"/>
      <c r="L745" s="315"/>
      <c r="M745" s="315"/>
      <c r="N745" s="315"/>
      <c r="O745" s="315"/>
      <c r="P745" s="315"/>
      <c r="Q745" s="315"/>
      <c r="R745" s="315"/>
    </row>
    <row r="746" spans="2:18" ht="66" outlineLevel="1" x14ac:dyDescent="0.25">
      <c r="B746" s="15"/>
      <c r="C746" s="1"/>
      <c r="D746" s="1"/>
      <c r="F746" s="2" t="s">
        <v>444</v>
      </c>
      <c r="G746" s="311" t="s">
        <v>560</v>
      </c>
      <c r="H746" s="307" t="s">
        <v>561</v>
      </c>
      <c r="I746" s="309" t="s">
        <v>568</v>
      </c>
      <c r="J746" s="310" t="s">
        <v>569</v>
      </c>
      <c r="K746" s="314"/>
      <c r="L746" s="315"/>
      <c r="M746" s="315"/>
      <c r="N746" s="315"/>
      <c r="O746" s="315"/>
      <c r="P746" s="315"/>
      <c r="Q746" s="315"/>
      <c r="R746" s="315"/>
    </row>
    <row r="747" spans="2:18" x14ac:dyDescent="0.25">
      <c r="B747" s="15"/>
      <c r="C747" s="1"/>
      <c r="D747" s="1" t="s">
        <v>36</v>
      </c>
      <c r="G747" s="311" t="s">
        <v>400</v>
      </c>
      <c r="H747" s="307" t="s">
        <v>400</v>
      </c>
      <c r="I747" s="309" t="s">
        <v>400</v>
      </c>
      <c r="J747" s="310" t="s">
        <v>400</v>
      </c>
      <c r="K747" s="314"/>
      <c r="L747" s="315"/>
      <c r="M747" s="315"/>
      <c r="N747" s="315"/>
      <c r="O747" s="315"/>
      <c r="P747" s="315"/>
      <c r="Q747" s="315"/>
      <c r="R747" s="315"/>
    </row>
    <row r="748" spans="2:18" x14ac:dyDescent="0.25">
      <c r="B748" s="15"/>
      <c r="C748" s="1"/>
      <c r="D748" s="1"/>
      <c r="E748" s="51" t="s">
        <v>37</v>
      </c>
      <c r="G748" s="311" t="s">
        <v>400</v>
      </c>
      <c r="H748" s="307" t="s">
        <v>400</v>
      </c>
      <c r="I748" s="309" t="s">
        <v>400</v>
      </c>
      <c r="J748" s="310" t="s">
        <v>400</v>
      </c>
      <c r="K748" s="314"/>
      <c r="L748" s="315"/>
      <c r="M748" s="315"/>
      <c r="N748" s="315"/>
      <c r="O748" s="315"/>
      <c r="P748" s="315"/>
      <c r="Q748" s="315"/>
      <c r="R748" s="315"/>
    </row>
    <row r="749" spans="2:18" ht="66" outlineLevel="1" x14ac:dyDescent="0.25">
      <c r="B749" s="15"/>
      <c r="C749" s="1"/>
      <c r="D749" s="1"/>
      <c r="E749" s="51"/>
      <c r="F749" s="2" t="s">
        <v>38</v>
      </c>
      <c r="G749" s="311" t="s">
        <v>560</v>
      </c>
      <c r="H749" s="307" t="s">
        <v>561</v>
      </c>
      <c r="I749" s="309" t="s">
        <v>568</v>
      </c>
      <c r="J749" s="310" t="s">
        <v>569</v>
      </c>
      <c r="K749" s="314"/>
      <c r="L749" s="315"/>
      <c r="M749" s="315"/>
      <c r="N749" s="315"/>
      <c r="O749" s="315"/>
      <c r="P749" s="315"/>
      <c r="Q749" s="315"/>
      <c r="R749" s="315"/>
    </row>
    <row r="750" spans="2:18" ht="66" outlineLevel="1" x14ac:dyDescent="0.25">
      <c r="B750" s="15"/>
      <c r="C750" s="1"/>
      <c r="D750" s="1"/>
      <c r="F750" s="2" t="s">
        <v>39</v>
      </c>
      <c r="G750" s="311" t="s">
        <v>560</v>
      </c>
      <c r="H750" s="307" t="s">
        <v>561</v>
      </c>
      <c r="I750" s="309" t="s">
        <v>568</v>
      </c>
      <c r="J750" s="310" t="s">
        <v>569</v>
      </c>
      <c r="K750" s="314"/>
      <c r="L750" s="315"/>
      <c r="M750" s="315"/>
      <c r="N750" s="315"/>
      <c r="O750" s="315"/>
      <c r="P750" s="315"/>
      <c r="Q750" s="315"/>
      <c r="R750" s="315"/>
    </row>
    <row r="751" spans="2:18" ht="66" outlineLevel="1" x14ac:dyDescent="0.25">
      <c r="B751" s="15"/>
      <c r="C751" s="1"/>
      <c r="D751" s="1"/>
      <c r="F751" s="2" t="s">
        <v>445</v>
      </c>
      <c r="G751" s="311" t="s">
        <v>560</v>
      </c>
      <c r="H751" s="307" t="s">
        <v>561</v>
      </c>
      <c r="I751" s="309" t="s">
        <v>568</v>
      </c>
      <c r="J751" s="310" t="s">
        <v>569</v>
      </c>
      <c r="K751" s="314"/>
      <c r="L751" s="315"/>
      <c r="M751" s="315"/>
      <c r="N751" s="315"/>
      <c r="O751" s="315"/>
      <c r="P751" s="315"/>
      <c r="Q751" s="315"/>
      <c r="R751" s="315"/>
    </row>
    <row r="752" spans="2:18" x14ac:dyDescent="0.25">
      <c r="B752" s="15"/>
      <c r="C752" s="1"/>
      <c r="D752" s="1"/>
      <c r="E752" s="2" t="s">
        <v>41</v>
      </c>
      <c r="G752" s="311" t="s">
        <v>400</v>
      </c>
      <c r="H752" s="307" t="s">
        <v>400</v>
      </c>
      <c r="I752" s="309" t="s">
        <v>400</v>
      </c>
      <c r="J752" s="310" t="s">
        <v>400</v>
      </c>
      <c r="K752" s="314"/>
      <c r="L752" s="315"/>
      <c r="M752" s="315"/>
      <c r="N752" s="315"/>
      <c r="O752" s="315"/>
      <c r="P752" s="315"/>
      <c r="Q752" s="315"/>
      <c r="R752" s="315"/>
    </row>
    <row r="753" spans="2:18" ht="66" outlineLevel="1" x14ac:dyDescent="0.25">
      <c r="B753" s="15"/>
      <c r="C753" s="1"/>
      <c r="D753" s="1"/>
      <c r="F753" s="2" t="s">
        <v>42</v>
      </c>
      <c r="G753" s="311" t="s">
        <v>560</v>
      </c>
      <c r="H753" s="307" t="s">
        <v>561</v>
      </c>
      <c r="I753" s="309" t="s">
        <v>568</v>
      </c>
      <c r="J753" s="310" t="s">
        <v>569</v>
      </c>
      <c r="K753" s="314"/>
      <c r="L753" s="315"/>
      <c r="M753" s="315"/>
      <c r="N753" s="315"/>
      <c r="O753" s="315"/>
      <c r="P753" s="315"/>
      <c r="Q753" s="315"/>
      <c r="R753" s="315"/>
    </row>
    <row r="754" spans="2:18" ht="66" outlineLevel="1" x14ac:dyDescent="0.25">
      <c r="B754" s="15"/>
      <c r="C754" s="1"/>
      <c r="D754" s="1"/>
      <c r="F754" s="2" t="s">
        <v>43</v>
      </c>
      <c r="G754" s="311" t="s">
        <v>560</v>
      </c>
      <c r="H754" s="307" t="s">
        <v>561</v>
      </c>
      <c r="I754" s="309" t="s">
        <v>568</v>
      </c>
      <c r="J754" s="310" t="s">
        <v>569</v>
      </c>
      <c r="K754" s="314"/>
      <c r="L754" s="315"/>
      <c r="M754" s="315"/>
      <c r="N754" s="315"/>
      <c r="O754" s="315"/>
      <c r="P754" s="315"/>
      <c r="Q754" s="315"/>
      <c r="R754" s="315"/>
    </row>
    <row r="755" spans="2:18" ht="66" outlineLevel="1" x14ac:dyDescent="0.25">
      <c r="B755" s="15"/>
      <c r="C755" s="1"/>
      <c r="D755" s="1"/>
      <c r="F755" s="2" t="s">
        <v>446</v>
      </c>
      <c r="G755" s="311" t="s">
        <v>560</v>
      </c>
      <c r="H755" s="307" t="s">
        <v>561</v>
      </c>
      <c r="I755" s="309" t="s">
        <v>568</v>
      </c>
      <c r="J755" s="310" t="s">
        <v>569</v>
      </c>
      <c r="K755" s="314"/>
      <c r="L755" s="315"/>
      <c r="M755" s="315"/>
      <c r="N755" s="315"/>
      <c r="O755" s="315"/>
      <c r="P755" s="315"/>
      <c r="Q755" s="315"/>
      <c r="R755" s="315"/>
    </row>
    <row r="756" spans="2:18" x14ac:dyDescent="0.25">
      <c r="B756" s="15"/>
      <c r="C756" s="1"/>
      <c r="D756" s="1"/>
      <c r="E756" s="2" t="s">
        <v>45</v>
      </c>
      <c r="G756" s="311" t="s">
        <v>400</v>
      </c>
      <c r="H756" s="307" t="s">
        <v>400</v>
      </c>
      <c r="I756" s="309" t="s">
        <v>400</v>
      </c>
      <c r="J756" s="310" t="s">
        <v>400</v>
      </c>
      <c r="K756" s="314"/>
      <c r="L756" s="315"/>
      <c r="M756" s="315"/>
      <c r="N756" s="315"/>
      <c r="O756" s="315"/>
      <c r="P756" s="315"/>
      <c r="Q756" s="315"/>
      <c r="R756" s="315"/>
    </row>
    <row r="757" spans="2:18" ht="66" outlineLevel="1" x14ac:dyDescent="0.25">
      <c r="B757" s="15"/>
      <c r="C757" s="1"/>
      <c r="D757" s="1"/>
      <c r="F757" s="2" t="s">
        <v>46</v>
      </c>
      <c r="G757" s="311" t="s">
        <v>560</v>
      </c>
      <c r="H757" s="307" t="s">
        <v>561</v>
      </c>
      <c r="I757" s="309" t="s">
        <v>568</v>
      </c>
      <c r="J757" s="310" t="s">
        <v>569</v>
      </c>
      <c r="K757" s="314"/>
      <c r="L757" s="315"/>
      <c r="M757" s="315"/>
      <c r="N757" s="315"/>
      <c r="O757" s="315"/>
      <c r="P757" s="315"/>
      <c r="Q757" s="315"/>
      <c r="R757" s="315"/>
    </row>
    <row r="758" spans="2:18" ht="66" outlineLevel="1" x14ac:dyDescent="0.25">
      <c r="B758" s="15"/>
      <c r="C758" s="1"/>
      <c r="D758" s="1"/>
      <c r="F758" s="2" t="s">
        <v>47</v>
      </c>
      <c r="G758" s="311" t="s">
        <v>560</v>
      </c>
      <c r="H758" s="307" t="s">
        <v>561</v>
      </c>
      <c r="I758" s="309" t="s">
        <v>568</v>
      </c>
      <c r="J758" s="310" t="s">
        <v>569</v>
      </c>
      <c r="K758" s="314"/>
      <c r="L758" s="315"/>
      <c r="M758" s="315"/>
      <c r="N758" s="315"/>
      <c r="O758" s="315"/>
      <c r="P758" s="315"/>
      <c r="Q758" s="315"/>
      <c r="R758" s="315"/>
    </row>
    <row r="759" spans="2:18" ht="66" outlineLevel="1" x14ac:dyDescent="0.25">
      <c r="B759" s="15"/>
      <c r="C759" s="1"/>
      <c r="D759" s="1"/>
      <c r="F759" s="2" t="s">
        <v>447</v>
      </c>
      <c r="G759" s="311" t="s">
        <v>560</v>
      </c>
      <c r="H759" s="307" t="s">
        <v>561</v>
      </c>
      <c r="I759" s="309" t="s">
        <v>568</v>
      </c>
      <c r="J759" s="310" t="s">
        <v>569</v>
      </c>
      <c r="K759" s="314"/>
      <c r="L759" s="315"/>
      <c r="M759" s="315"/>
      <c r="N759" s="315"/>
      <c r="O759" s="315"/>
      <c r="P759" s="315"/>
      <c r="Q759" s="315"/>
      <c r="R759" s="315"/>
    </row>
    <row r="760" spans="2:18" x14ac:dyDescent="0.25">
      <c r="B760" s="15"/>
      <c r="C760" s="1"/>
      <c r="D760" s="1" t="s">
        <v>49</v>
      </c>
      <c r="G760" s="311" t="s">
        <v>400</v>
      </c>
      <c r="H760" s="307" t="s">
        <v>400</v>
      </c>
      <c r="I760" s="309" t="s">
        <v>400</v>
      </c>
      <c r="J760" s="310" t="s">
        <v>400</v>
      </c>
      <c r="K760" s="314"/>
      <c r="L760" s="315"/>
      <c r="M760" s="315"/>
      <c r="N760" s="315"/>
      <c r="O760" s="315"/>
      <c r="P760" s="315"/>
      <c r="Q760" s="315"/>
      <c r="R760" s="315"/>
    </row>
    <row r="761" spans="2:18" x14ac:dyDescent="0.25">
      <c r="B761" s="15"/>
      <c r="C761" s="1"/>
      <c r="D761" s="1"/>
      <c r="E761" s="2" t="s">
        <v>50</v>
      </c>
      <c r="G761" s="311" t="s">
        <v>400</v>
      </c>
      <c r="H761" s="307" t="s">
        <v>400</v>
      </c>
      <c r="I761" s="309" t="s">
        <v>400</v>
      </c>
      <c r="J761" s="310" t="s">
        <v>400</v>
      </c>
      <c r="K761" s="314"/>
      <c r="L761" s="315"/>
      <c r="M761" s="315"/>
      <c r="N761" s="315"/>
      <c r="O761" s="315"/>
      <c r="P761" s="315"/>
      <c r="Q761" s="315"/>
      <c r="R761" s="315"/>
    </row>
    <row r="762" spans="2:18" ht="66" outlineLevel="1" x14ac:dyDescent="0.25">
      <c r="B762" s="15"/>
      <c r="C762" s="1"/>
      <c r="D762" s="1"/>
      <c r="F762" s="2" t="s">
        <v>51</v>
      </c>
      <c r="G762" s="311" t="s">
        <v>560</v>
      </c>
      <c r="H762" s="307" t="s">
        <v>561</v>
      </c>
      <c r="I762" s="309" t="s">
        <v>568</v>
      </c>
      <c r="J762" s="310" t="s">
        <v>569</v>
      </c>
      <c r="K762" s="314"/>
      <c r="L762" s="315"/>
      <c r="M762" s="315"/>
      <c r="N762" s="315"/>
      <c r="O762" s="315"/>
      <c r="P762" s="315"/>
      <c r="Q762" s="315"/>
      <c r="R762" s="315"/>
    </row>
    <row r="763" spans="2:18" ht="66" outlineLevel="1" x14ac:dyDescent="0.25">
      <c r="B763" s="15"/>
      <c r="C763" s="1"/>
      <c r="D763" s="1"/>
      <c r="F763" s="2" t="s">
        <v>52</v>
      </c>
      <c r="G763" s="311" t="s">
        <v>560</v>
      </c>
      <c r="H763" s="307" t="s">
        <v>561</v>
      </c>
      <c r="I763" s="309" t="s">
        <v>568</v>
      </c>
      <c r="J763" s="310" t="s">
        <v>569</v>
      </c>
      <c r="K763" s="314"/>
      <c r="L763" s="315"/>
      <c r="M763" s="315"/>
      <c r="N763" s="315"/>
      <c r="O763" s="315"/>
      <c r="P763" s="315"/>
      <c r="Q763" s="315"/>
      <c r="R763" s="315"/>
    </row>
    <row r="764" spans="2:18" x14ac:dyDescent="0.25">
      <c r="B764" s="15"/>
      <c r="C764" s="1"/>
      <c r="D764" s="1"/>
      <c r="E764" s="2" t="s">
        <v>53</v>
      </c>
      <c r="G764" s="311" t="s">
        <v>400</v>
      </c>
      <c r="H764" s="307" t="s">
        <v>400</v>
      </c>
      <c r="I764" s="309" t="s">
        <v>400</v>
      </c>
      <c r="J764" s="310" t="s">
        <v>400</v>
      </c>
      <c r="K764" s="314"/>
      <c r="L764" s="315"/>
      <c r="M764" s="315"/>
      <c r="N764" s="315"/>
      <c r="O764" s="315"/>
      <c r="P764" s="315"/>
      <c r="Q764" s="315"/>
      <c r="R764" s="315"/>
    </row>
    <row r="765" spans="2:18" ht="66" outlineLevel="1" x14ac:dyDescent="0.25">
      <c r="B765" s="15"/>
      <c r="C765" s="1"/>
      <c r="D765" s="1"/>
      <c r="F765" s="2" t="s">
        <v>54</v>
      </c>
      <c r="G765" s="311" t="s">
        <v>560</v>
      </c>
      <c r="H765" s="307" t="s">
        <v>561</v>
      </c>
      <c r="I765" s="309" t="s">
        <v>568</v>
      </c>
      <c r="J765" s="310" t="s">
        <v>569</v>
      </c>
      <c r="K765" s="314"/>
      <c r="L765" s="315"/>
      <c r="M765" s="315"/>
      <c r="N765" s="315"/>
      <c r="O765" s="315"/>
      <c r="P765" s="315"/>
      <c r="Q765" s="315"/>
      <c r="R765" s="315"/>
    </row>
    <row r="766" spans="2:18" ht="66" outlineLevel="1" x14ac:dyDescent="0.25">
      <c r="B766" s="15"/>
      <c r="C766" s="1"/>
      <c r="D766" s="1"/>
      <c r="F766" s="2" t="s">
        <v>55</v>
      </c>
      <c r="G766" s="311" t="s">
        <v>560</v>
      </c>
      <c r="H766" s="307" t="s">
        <v>561</v>
      </c>
      <c r="I766" s="309" t="s">
        <v>568</v>
      </c>
      <c r="J766" s="310" t="s">
        <v>569</v>
      </c>
      <c r="K766" s="314"/>
      <c r="L766" s="315"/>
      <c r="M766" s="315"/>
      <c r="N766" s="315"/>
      <c r="O766" s="315"/>
      <c r="P766" s="315"/>
      <c r="Q766" s="315"/>
      <c r="R766" s="315"/>
    </row>
    <row r="767" spans="2:18" ht="66" outlineLevel="1" x14ac:dyDescent="0.25">
      <c r="B767" s="15"/>
      <c r="C767" s="1"/>
      <c r="D767" s="1"/>
      <c r="F767" s="2" t="s">
        <v>56</v>
      </c>
      <c r="G767" s="311" t="s">
        <v>560</v>
      </c>
      <c r="H767" s="307" t="s">
        <v>561</v>
      </c>
      <c r="I767" s="309" t="s">
        <v>568</v>
      </c>
      <c r="J767" s="310" t="s">
        <v>569</v>
      </c>
      <c r="K767" s="314"/>
      <c r="L767" s="315"/>
      <c r="M767" s="315"/>
      <c r="N767" s="315"/>
      <c r="O767" s="315"/>
      <c r="P767" s="315"/>
      <c r="Q767" s="315"/>
      <c r="R767" s="315"/>
    </row>
    <row r="768" spans="2:18" x14ac:dyDescent="0.25">
      <c r="B768" s="15"/>
      <c r="C768" s="1"/>
      <c r="D768" s="1"/>
      <c r="E768" s="2" t="s">
        <v>57</v>
      </c>
      <c r="G768" s="311" t="s">
        <v>400</v>
      </c>
      <c r="H768" s="307" t="s">
        <v>400</v>
      </c>
      <c r="I768" s="309" t="s">
        <v>400</v>
      </c>
      <c r="J768" s="310" t="s">
        <v>400</v>
      </c>
      <c r="K768" s="314"/>
      <c r="L768" s="315"/>
      <c r="M768" s="315"/>
      <c r="N768" s="315"/>
      <c r="O768" s="315"/>
      <c r="P768" s="315"/>
      <c r="Q768" s="315"/>
      <c r="R768" s="315"/>
    </row>
    <row r="769" spans="2:18" ht="66" outlineLevel="1" x14ac:dyDescent="0.25">
      <c r="B769" s="15"/>
      <c r="C769" s="1"/>
      <c r="D769" s="1"/>
      <c r="F769" s="2" t="s">
        <v>58</v>
      </c>
      <c r="G769" s="311" t="s">
        <v>560</v>
      </c>
      <c r="H769" s="307" t="s">
        <v>561</v>
      </c>
      <c r="I769" s="309" t="s">
        <v>568</v>
      </c>
      <c r="J769" s="310" t="s">
        <v>569</v>
      </c>
      <c r="K769" s="314"/>
      <c r="L769" s="315"/>
      <c r="M769" s="315"/>
      <c r="N769" s="315"/>
      <c r="O769" s="315"/>
      <c r="P769" s="315"/>
      <c r="Q769" s="315"/>
      <c r="R769" s="315"/>
    </row>
    <row r="770" spans="2:18" ht="66" outlineLevel="1" x14ac:dyDescent="0.25">
      <c r="B770" s="15"/>
      <c r="C770" s="1"/>
      <c r="D770" s="1"/>
      <c r="F770" s="2" t="s">
        <v>59</v>
      </c>
      <c r="G770" s="311" t="s">
        <v>560</v>
      </c>
      <c r="H770" s="307" t="s">
        <v>561</v>
      </c>
      <c r="I770" s="309" t="s">
        <v>568</v>
      </c>
      <c r="J770" s="310" t="s">
        <v>569</v>
      </c>
      <c r="K770" s="314"/>
      <c r="L770" s="315"/>
      <c r="M770" s="315"/>
      <c r="N770" s="315"/>
      <c r="O770" s="315"/>
      <c r="P770" s="315"/>
      <c r="Q770" s="315"/>
      <c r="R770" s="315"/>
    </row>
    <row r="771" spans="2:18" x14ac:dyDescent="0.25">
      <c r="B771" s="15"/>
      <c r="C771" s="1"/>
      <c r="D771" s="1"/>
      <c r="E771" s="2" t="s">
        <v>60</v>
      </c>
      <c r="G771" s="311" t="s">
        <v>400</v>
      </c>
      <c r="H771" s="307" t="s">
        <v>400</v>
      </c>
      <c r="I771" s="309" t="s">
        <v>400</v>
      </c>
      <c r="J771" s="310" t="s">
        <v>400</v>
      </c>
      <c r="K771" s="314"/>
      <c r="L771" s="315"/>
      <c r="M771" s="315"/>
      <c r="N771" s="315"/>
      <c r="O771" s="315"/>
      <c r="P771" s="315"/>
      <c r="Q771" s="315"/>
      <c r="R771" s="315"/>
    </row>
    <row r="772" spans="2:18" ht="66" outlineLevel="1" x14ac:dyDescent="0.25">
      <c r="B772" s="15"/>
      <c r="C772" s="1"/>
      <c r="D772" s="1"/>
      <c r="F772" s="2" t="s">
        <v>61</v>
      </c>
      <c r="G772" s="311" t="s">
        <v>560</v>
      </c>
      <c r="H772" s="307" t="s">
        <v>561</v>
      </c>
      <c r="I772" s="309" t="s">
        <v>568</v>
      </c>
      <c r="J772" s="310" t="s">
        <v>569</v>
      </c>
      <c r="K772" s="314"/>
      <c r="L772" s="315"/>
      <c r="M772" s="315"/>
      <c r="N772" s="315"/>
      <c r="O772" s="315"/>
      <c r="P772" s="315"/>
      <c r="Q772" s="315"/>
      <c r="R772" s="315"/>
    </row>
    <row r="773" spans="2:18" ht="66" outlineLevel="1" x14ac:dyDescent="0.25">
      <c r="B773" s="15"/>
      <c r="C773" s="1"/>
      <c r="D773" s="1"/>
      <c r="F773" s="2" t="s">
        <v>62</v>
      </c>
      <c r="G773" s="311" t="s">
        <v>560</v>
      </c>
      <c r="H773" s="307" t="s">
        <v>561</v>
      </c>
      <c r="I773" s="309" t="s">
        <v>568</v>
      </c>
      <c r="J773" s="310" t="s">
        <v>569</v>
      </c>
      <c r="K773" s="314"/>
      <c r="L773" s="315"/>
      <c r="M773" s="315"/>
      <c r="N773" s="315"/>
      <c r="O773" s="315"/>
      <c r="P773" s="315"/>
      <c r="Q773" s="315"/>
      <c r="R773" s="315"/>
    </row>
    <row r="774" spans="2:18" ht="66" outlineLevel="1" x14ac:dyDescent="0.25">
      <c r="B774" s="15"/>
      <c r="C774" s="1"/>
      <c r="D774" s="1"/>
      <c r="F774" s="2" t="s">
        <v>63</v>
      </c>
      <c r="G774" s="311" t="s">
        <v>560</v>
      </c>
      <c r="H774" s="307" t="s">
        <v>561</v>
      </c>
      <c r="I774" s="309" t="s">
        <v>568</v>
      </c>
      <c r="J774" s="310" t="s">
        <v>569</v>
      </c>
      <c r="K774" s="314"/>
      <c r="L774" s="315"/>
      <c r="M774" s="315"/>
      <c r="N774" s="315"/>
      <c r="O774" s="315"/>
      <c r="P774" s="315"/>
      <c r="Q774" s="315"/>
      <c r="R774" s="315"/>
    </row>
    <row r="775" spans="2:18" x14ac:dyDescent="0.25">
      <c r="B775" s="15"/>
      <c r="C775" s="1"/>
      <c r="D775" s="1"/>
      <c r="E775" s="2" t="s">
        <v>448</v>
      </c>
      <c r="G775" s="311" t="s">
        <v>400</v>
      </c>
      <c r="H775" s="307" t="s">
        <v>400</v>
      </c>
      <c r="I775" s="309" t="s">
        <v>400</v>
      </c>
      <c r="J775" s="310" t="s">
        <v>400</v>
      </c>
      <c r="K775" s="314"/>
      <c r="L775" s="315"/>
      <c r="M775" s="315"/>
      <c r="N775" s="315"/>
      <c r="O775" s="315"/>
      <c r="P775" s="315"/>
      <c r="Q775" s="315"/>
      <c r="R775" s="315"/>
    </row>
    <row r="776" spans="2:18" ht="66" outlineLevel="1" x14ac:dyDescent="0.25">
      <c r="B776" s="15"/>
      <c r="C776" s="1"/>
      <c r="D776" s="1"/>
      <c r="F776" s="2" t="s">
        <v>449</v>
      </c>
      <c r="G776" s="311" t="s">
        <v>560</v>
      </c>
      <c r="H776" s="307" t="s">
        <v>561</v>
      </c>
      <c r="I776" s="309" t="s">
        <v>568</v>
      </c>
      <c r="J776" s="310" t="s">
        <v>569</v>
      </c>
      <c r="K776" s="314"/>
      <c r="L776" s="315"/>
      <c r="M776" s="315"/>
      <c r="N776" s="315"/>
      <c r="O776" s="315"/>
      <c r="P776" s="315"/>
      <c r="Q776" s="315"/>
      <c r="R776" s="315"/>
    </row>
    <row r="777" spans="2:18" ht="66" outlineLevel="1" x14ac:dyDescent="0.25">
      <c r="B777" s="15"/>
      <c r="C777" s="1"/>
      <c r="D777" s="1"/>
      <c r="F777" s="2" t="s">
        <v>450</v>
      </c>
      <c r="G777" s="311" t="s">
        <v>560</v>
      </c>
      <c r="H777" s="307" t="s">
        <v>561</v>
      </c>
      <c r="I777" s="309" t="s">
        <v>568</v>
      </c>
      <c r="J777" s="310" t="s">
        <v>569</v>
      </c>
      <c r="K777" s="314"/>
      <c r="L777" s="315"/>
      <c r="M777" s="315"/>
      <c r="N777" s="315"/>
      <c r="O777" s="315"/>
      <c r="P777" s="315"/>
      <c r="Q777" s="315"/>
      <c r="R777" s="315"/>
    </row>
    <row r="778" spans="2:18" x14ac:dyDescent="0.25">
      <c r="B778" s="15"/>
      <c r="C778" s="1"/>
      <c r="D778" s="1"/>
      <c r="E778" s="2" t="s">
        <v>451</v>
      </c>
      <c r="G778" s="311" t="s">
        <v>400</v>
      </c>
      <c r="H778" s="307" t="s">
        <v>400</v>
      </c>
      <c r="I778" s="309" t="s">
        <v>400</v>
      </c>
      <c r="J778" s="310" t="s">
        <v>400</v>
      </c>
      <c r="K778" s="314"/>
      <c r="L778" s="315"/>
      <c r="M778" s="315"/>
      <c r="N778" s="315"/>
      <c r="O778" s="315"/>
      <c r="P778" s="315"/>
      <c r="Q778" s="315"/>
      <c r="R778" s="315"/>
    </row>
    <row r="779" spans="2:18" ht="66" outlineLevel="1" x14ac:dyDescent="0.25">
      <c r="B779" s="15"/>
      <c r="C779" s="1"/>
      <c r="D779" s="1"/>
      <c r="F779" s="2" t="s">
        <v>452</v>
      </c>
      <c r="G779" s="311" t="s">
        <v>560</v>
      </c>
      <c r="H779" s="307" t="s">
        <v>561</v>
      </c>
      <c r="I779" s="309" t="s">
        <v>568</v>
      </c>
      <c r="J779" s="310" t="s">
        <v>569</v>
      </c>
      <c r="K779" s="314"/>
      <c r="L779" s="315"/>
      <c r="M779" s="315"/>
      <c r="N779" s="315"/>
      <c r="O779" s="315"/>
      <c r="P779" s="315"/>
      <c r="Q779" s="315"/>
      <c r="R779" s="315"/>
    </row>
    <row r="780" spans="2:18" ht="66" outlineLevel="1" x14ac:dyDescent="0.25">
      <c r="B780" s="15"/>
      <c r="C780" s="1"/>
      <c r="D780" s="1"/>
      <c r="F780" s="2" t="s">
        <v>453</v>
      </c>
      <c r="G780" s="311" t="s">
        <v>560</v>
      </c>
      <c r="H780" s="307" t="s">
        <v>561</v>
      </c>
      <c r="I780" s="309" t="s">
        <v>568</v>
      </c>
      <c r="J780" s="310" t="s">
        <v>569</v>
      </c>
      <c r="K780" s="314"/>
      <c r="L780" s="315"/>
      <c r="M780" s="315"/>
      <c r="N780" s="315"/>
      <c r="O780" s="315"/>
      <c r="P780" s="315"/>
      <c r="Q780" s="315"/>
      <c r="R780" s="315"/>
    </row>
    <row r="781" spans="2:18" ht="66" outlineLevel="1" x14ac:dyDescent="0.25">
      <c r="B781" s="15"/>
      <c r="C781" s="1"/>
      <c r="D781" s="1"/>
      <c r="F781" s="2" t="s">
        <v>454</v>
      </c>
      <c r="G781" s="311" t="s">
        <v>560</v>
      </c>
      <c r="H781" s="307" t="s">
        <v>561</v>
      </c>
      <c r="I781" s="309" t="s">
        <v>568</v>
      </c>
      <c r="J781" s="310" t="s">
        <v>569</v>
      </c>
      <c r="K781" s="314"/>
      <c r="L781" s="315"/>
      <c r="M781" s="315"/>
      <c r="N781" s="315"/>
      <c r="O781" s="315"/>
      <c r="P781" s="315"/>
      <c r="Q781" s="315"/>
      <c r="R781" s="315"/>
    </row>
    <row r="782" spans="2:18" x14ac:dyDescent="0.25">
      <c r="B782" s="15"/>
      <c r="C782" s="1"/>
      <c r="D782" s="1" t="s">
        <v>71</v>
      </c>
      <c r="G782" s="311" t="s">
        <v>400</v>
      </c>
      <c r="H782" s="307" t="s">
        <v>400</v>
      </c>
      <c r="I782" s="309" t="s">
        <v>400</v>
      </c>
      <c r="J782" s="310" t="s">
        <v>400</v>
      </c>
      <c r="K782" s="314"/>
      <c r="L782" s="315"/>
      <c r="M782" s="315"/>
      <c r="N782" s="315"/>
      <c r="O782" s="315"/>
      <c r="P782" s="315"/>
      <c r="Q782" s="315"/>
      <c r="R782" s="315"/>
    </row>
    <row r="783" spans="2:18" x14ac:dyDescent="0.25">
      <c r="B783" s="15"/>
      <c r="C783" s="1"/>
      <c r="D783" s="1"/>
      <c r="E783" s="2" t="s">
        <v>72</v>
      </c>
      <c r="G783" s="311" t="s">
        <v>400</v>
      </c>
      <c r="H783" s="307" t="s">
        <v>400</v>
      </c>
      <c r="I783" s="309" t="s">
        <v>400</v>
      </c>
      <c r="J783" s="310" t="s">
        <v>400</v>
      </c>
      <c r="K783" s="314"/>
      <c r="L783" s="315"/>
      <c r="M783" s="315"/>
      <c r="N783" s="315"/>
      <c r="O783" s="315"/>
      <c r="P783" s="315"/>
      <c r="Q783" s="315"/>
      <c r="R783" s="315"/>
    </row>
    <row r="784" spans="2:18" ht="66" outlineLevel="1" x14ac:dyDescent="0.25">
      <c r="B784" s="15"/>
      <c r="C784" s="1"/>
      <c r="D784" s="1"/>
      <c r="F784" s="2" t="s">
        <v>73</v>
      </c>
      <c r="G784" s="311" t="s">
        <v>560</v>
      </c>
      <c r="H784" s="307" t="s">
        <v>561</v>
      </c>
      <c r="I784" s="309" t="s">
        <v>568</v>
      </c>
      <c r="J784" s="310" t="s">
        <v>569</v>
      </c>
      <c r="K784" s="314"/>
      <c r="L784" s="315"/>
      <c r="M784" s="315"/>
      <c r="N784" s="315"/>
      <c r="O784" s="315"/>
      <c r="P784" s="315"/>
      <c r="Q784" s="315"/>
      <c r="R784" s="315"/>
    </row>
    <row r="785" spans="2:18" ht="66" outlineLevel="1" x14ac:dyDescent="0.25">
      <c r="B785" s="15"/>
      <c r="C785" s="1"/>
      <c r="D785" s="1"/>
      <c r="F785" s="2" t="s">
        <v>74</v>
      </c>
      <c r="G785" s="311" t="s">
        <v>560</v>
      </c>
      <c r="H785" s="307" t="s">
        <v>561</v>
      </c>
      <c r="I785" s="309" t="s">
        <v>568</v>
      </c>
      <c r="J785" s="310" t="s">
        <v>569</v>
      </c>
      <c r="K785" s="314"/>
      <c r="L785" s="315"/>
      <c r="M785" s="315"/>
      <c r="N785" s="315"/>
      <c r="O785" s="315"/>
      <c r="P785" s="315"/>
      <c r="Q785" s="315"/>
      <c r="R785" s="315"/>
    </row>
    <row r="786" spans="2:18" x14ac:dyDescent="0.25">
      <c r="B786" s="15"/>
      <c r="C786" s="1"/>
      <c r="D786" s="1"/>
      <c r="E786" s="2" t="s">
        <v>75</v>
      </c>
      <c r="G786" s="311" t="s">
        <v>400</v>
      </c>
      <c r="H786" s="307" t="s">
        <v>400</v>
      </c>
      <c r="I786" s="309" t="s">
        <v>400</v>
      </c>
      <c r="J786" s="310" t="s">
        <v>400</v>
      </c>
      <c r="K786" s="314"/>
      <c r="L786" s="315"/>
      <c r="M786" s="315"/>
      <c r="N786" s="315"/>
      <c r="O786" s="315"/>
      <c r="P786" s="315"/>
      <c r="Q786" s="315"/>
      <c r="R786" s="315"/>
    </row>
    <row r="787" spans="2:18" ht="66" outlineLevel="1" x14ac:dyDescent="0.25">
      <c r="B787" s="15"/>
      <c r="C787" s="1"/>
      <c r="D787" s="1"/>
      <c r="F787" s="2" t="s">
        <v>76</v>
      </c>
      <c r="G787" s="311" t="s">
        <v>560</v>
      </c>
      <c r="H787" s="307" t="s">
        <v>561</v>
      </c>
      <c r="I787" s="309" t="s">
        <v>568</v>
      </c>
      <c r="J787" s="310" t="s">
        <v>569</v>
      </c>
      <c r="K787" s="314"/>
      <c r="L787" s="315"/>
      <c r="M787" s="315"/>
      <c r="N787" s="315"/>
      <c r="O787" s="315"/>
      <c r="P787" s="315"/>
      <c r="Q787" s="315"/>
      <c r="R787" s="315"/>
    </row>
    <row r="788" spans="2:18" ht="66" outlineLevel="1" x14ac:dyDescent="0.25">
      <c r="B788" s="15"/>
      <c r="C788" s="1"/>
      <c r="D788" s="1"/>
      <c r="F788" s="2" t="s">
        <v>77</v>
      </c>
      <c r="G788" s="311" t="s">
        <v>560</v>
      </c>
      <c r="H788" s="307" t="s">
        <v>561</v>
      </c>
      <c r="I788" s="309" t="s">
        <v>568</v>
      </c>
      <c r="J788" s="310" t="s">
        <v>569</v>
      </c>
      <c r="K788" s="314"/>
      <c r="L788" s="315"/>
      <c r="M788" s="315"/>
      <c r="N788" s="315"/>
      <c r="O788" s="315"/>
      <c r="P788" s="315"/>
      <c r="Q788" s="315"/>
      <c r="R788" s="315"/>
    </row>
    <row r="789" spans="2:18" x14ac:dyDescent="0.25">
      <c r="B789" s="15"/>
      <c r="C789" s="1"/>
      <c r="D789" s="1"/>
      <c r="E789" s="2" t="s">
        <v>78</v>
      </c>
      <c r="G789" s="311" t="s">
        <v>400</v>
      </c>
      <c r="H789" s="307" t="s">
        <v>400</v>
      </c>
      <c r="I789" s="309" t="s">
        <v>400</v>
      </c>
      <c r="J789" s="310" t="s">
        <v>400</v>
      </c>
      <c r="K789" s="314"/>
      <c r="L789" s="315"/>
      <c r="M789" s="315"/>
      <c r="N789" s="315"/>
      <c r="O789" s="315"/>
      <c r="P789" s="315"/>
      <c r="Q789" s="315"/>
      <c r="R789" s="315"/>
    </row>
    <row r="790" spans="2:18" ht="66" outlineLevel="1" x14ac:dyDescent="0.25">
      <c r="B790" s="15"/>
      <c r="C790" s="1"/>
      <c r="D790" s="1"/>
      <c r="F790" s="2" t="s">
        <v>79</v>
      </c>
      <c r="G790" s="311" t="s">
        <v>560</v>
      </c>
      <c r="H790" s="307" t="s">
        <v>561</v>
      </c>
      <c r="I790" s="309" t="s">
        <v>568</v>
      </c>
      <c r="J790" s="310" t="s">
        <v>569</v>
      </c>
      <c r="K790" s="314"/>
      <c r="L790" s="315"/>
      <c r="M790" s="315"/>
      <c r="N790" s="315"/>
      <c r="O790" s="315"/>
      <c r="P790" s="315"/>
      <c r="Q790" s="315"/>
      <c r="R790" s="315"/>
    </row>
    <row r="791" spans="2:18" ht="66" outlineLevel="1" x14ac:dyDescent="0.25">
      <c r="B791" s="15"/>
      <c r="C791" s="1"/>
      <c r="D791" s="1"/>
      <c r="F791" s="2" t="s">
        <v>80</v>
      </c>
      <c r="G791" s="311" t="s">
        <v>560</v>
      </c>
      <c r="H791" s="307" t="s">
        <v>561</v>
      </c>
      <c r="I791" s="309" t="s">
        <v>568</v>
      </c>
      <c r="J791" s="310" t="s">
        <v>569</v>
      </c>
      <c r="K791" s="314"/>
      <c r="L791" s="315"/>
      <c r="M791" s="315"/>
      <c r="N791" s="315"/>
      <c r="O791" s="315"/>
      <c r="P791" s="315"/>
      <c r="Q791" s="315"/>
      <c r="R791" s="315"/>
    </row>
    <row r="792" spans="2:18" x14ac:dyDescent="0.25">
      <c r="B792" s="15"/>
      <c r="C792" s="1"/>
      <c r="D792" s="1"/>
      <c r="E792" s="2" t="s">
        <v>81</v>
      </c>
      <c r="G792" s="311" t="s">
        <v>400</v>
      </c>
      <c r="H792" s="307" t="s">
        <v>400</v>
      </c>
      <c r="I792" s="309" t="s">
        <v>400</v>
      </c>
      <c r="J792" s="310" t="s">
        <v>400</v>
      </c>
      <c r="K792" s="314"/>
      <c r="L792" s="315"/>
      <c r="M792" s="315"/>
      <c r="N792" s="315"/>
      <c r="O792" s="315"/>
      <c r="P792" s="315"/>
      <c r="Q792" s="315"/>
      <c r="R792" s="315"/>
    </row>
    <row r="793" spans="2:18" ht="66" outlineLevel="1" x14ac:dyDescent="0.25">
      <c r="B793" s="15"/>
      <c r="C793" s="1"/>
      <c r="D793" s="1"/>
      <c r="F793" s="2" t="s">
        <v>82</v>
      </c>
      <c r="G793" s="311" t="s">
        <v>560</v>
      </c>
      <c r="H793" s="307" t="s">
        <v>561</v>
      </c>
      <c r="I793" s="309" t="s">
        <v>568</v>
      </c>
      <c r="J793" s="310" t="s">
        <v>569</v>
      </c>
      <c r="K793" s="314"/>
      <c r="L793" s="315"/>
      <c r="M793" s="315"/>
      <c r="N793" s="315"/>
      <c r="O793" s="315"/>
      <c r="P793" s="315"/>
      <c r="Q793" s="315"/>
      <c r="R793" s="315"/>
    </row>
    <row r="794" spans="2:18" ht="66" outlineLevel="1" x14ac:dyDescent="0.25">
      <c r="B794" s="15"/>
      <c r="C794" s="1"/>
      <c r="D794" s="1"/>
      <c r="F794" s="2" t="s">
        <v>83</v>
      </c>
      <c r="G794" s="311" t="s">
        <v>560</v>
      </c>
      <c r="H794" s="307" t="s">
        <v>561</v>
      </c>
      <c r="I794" s="309" t="s">
        <v>568</v>
      </c>
      <c r="J794" s="310" t="s">
        <v>569</v>
      </c>
      <c r="K794" s="314"/>
      <c r="L794" s="315"/>
      <c r="M794" s="315"/>
      <c r="N794" s="315"/>
      <c r="O794" s="315"/>
      <c r="P794" s="315"/>
      <c r="Q794" s="315"/>
      <c r="R794" s="315"/>
    </row>
    <row r="795" spans="2:18" x14ac:dyDescent="0.25">
      <c r="B795" s="15"/>
      <c r="C795" s="1"/>
      <c r="D795" s="1"/>
      <c r="E795" s="2" t="s">
        <v>455</v>
      </c>
      <c r="G795" s="311" t="s">
        <v>400</v>
      </c>
      <c r="H795" s="307" t="s">
        <v>400</v>
      </c>
      <c r="I795" s="309" t="s">
        <v>400</v>
      </c>
      <c r="J795" s="310" t="s">
        <v>400</v>
      </c>
      <c r="K795" s="314"/>
      <c r="L795" s="315"/>
      <c r="M795" s="315"/>
      <c r="N795" s="315"/>
      <c r="O795" s="315"/>
      <c r="P795" s="315"/>
      <c r="Q795" s="315"/>
      <c r="R795" s="315"/>
    </row>
    <row r="796" spans="2:18" ht="66" outlineLevel="1" x14ac:dyDescent="0.25">
      <c r="B796" s="15"/>
      <c r="C796" s="1"/>
      <c r="D796" s="1"/>
      <c r="F796" s="2" t="s">
        <v>456</v>
      </c>
      <c r="G796" s="311" t="s">
        <v>560</v>
      </c>
      <c r="H796" s="307" t="s">
        <v>561</v>
      </c>
      <c r="I796" s="309" t="s">
        <v>568</v>
      </c>
      <c r="J796" s="310" t="s">
        <v>569</v>
      </c>
      <c r="K796" s="314"/>
      <c r="L796" s="315"/>
      <c r="M796" s="315"/>
      <c r="N796" s="315"/>
      <c r="O796" s="315"/>
      <c r="P796" s="315"/>
      <c r="Q796" s="315"/>
      <c r="R796" s="315"/>
    </row>
    <row r="797" spans="2:18" ht="66" outlineLevel="1" x14ac:dyDescent="0.25">
      <c r="B797" s="15"/>
      <c r="C797" s="1"/>
      <c r="D797" s="1"/>
      <c r="F797" s="2" t="s">
        <v>457</v>
      </c>
      <c r="G797" s="311" t="s">
        <v>560</v>
      </c>
      <c r="H797" s="307" t="s">
        <v>561</v>
      </c>
      <c r="I797" s="309" t="s">
        <v>568</v>
      </c>
      <c r="J797" s="310" t="s">
        <v>569</v>
      </c>
      <c r="K797" s="314"/>
      <c r="L797" s="315"/>
      <c r="M797" s="315"/>
      <c r="N797" s="315"/>
      <c r="O797" s="315"/>
      <c r="P797" s="315"/>
      <c r="Q797" s="315"/>
      <c r="R797" s="315"/>
    </row>
    <row r="798" spans="2:18" x14ac:dyDescent="0.25">
      <c r="B798" s="15"/>
      <c r="C798" s="1"/>
      <c r="D798" s="1"/>
      <c r="E798" s="2" t="s">
        <v>458</v>
      </c>
      <c r="G798" s="311" t="s">
        <v>400</v>
      </c>
      <c r="H798" s="307" t="s">
        <v>400</v>
      </c>
      <c r="I798" s="309" t="s">
        <v>400</v>
      </c>
      <c r="J798" s="310" t="s">
        <v>400</v>
      </c>
      <c r="K798" s="314"/>
      <c r="L798" s="315"/>
      <c r="M798" s="315"/>
      <c r="N798" s="315"/>
      <c r="O798" s="315"/>
      <c r="P798" s="315"/>
      <c r="Q798" s="315"/>
      <c r="R798" s="315"/>
    </row>
    <row r="799" spans="2:18" ht="66" outlineLevel="1" x14ac:dyDescent="0.25">
      <c r="B799" s="15"/>
      <c r="C799" s="1"/>
      <c r="D799" s="1"/>
      <c r="F799" s="2" t="s">
        <v>459</v>
      </c>
      <c r="G799" s="311" t="s">
        <v>560</v>
      </c>
      <c r="H799" s="307" t="s">
        <v>561</v>
      </c>
      <c r="I799" s="309" t="s">
        <v>568</v>
      </c>
      <c r="J799" s="310" t="s">
        <v>569</v>
      </c>
      <c r="K799" s="314"/>
      <c r="L799" s="315"/>
      <c r="M799" s="315"/>
      <c r="N799" s="315"/>
      <c r="O799" s="315"/>
      <c r="P799" s="315"/>
      <c r="Q799" s="315"/>
      <c r="R799" s="315"/>
    </row>
    <row r="800" spans="2:18" ht="66" outlineLevel="1" x14ac:dyDescent="0.25">
      <c r="B800" s="15"/>
      <c r="C800" s="1"/>
      <c r="D800" s="1"/>
      <c r="F800" s="2" t="s">
        <v>460</v>
      </c>
      <c r="G800" s="311" t="s">
        <v>560</v>
      </c>
      <c r="H800" s="307" t="s">
        <v>561</v>
      </c>
      <c r="I800" s="309" t="s">
        <v>568</v>
      </c>
      <c r="J800" s="310" t="s">
        <v>569</v>
      </c>
      <c r="K800" s="314"/>
      <c r="L800" s="315"/>
      <c r="M800" s="315"/>
      <c r="N800" s="315"/>
      <c r="O800" s="315"/>
      <c r="P800" s="315"/>
      <c r="Q800" s="315"/>
      <c r="R800" s="315"/>
    </row>
    <row r="801" spans="2:18" x14ac:dyDescent="0.25">
      <c r="B801" s="15"/>
      <c r="C801" s="1"/>
      <c r="D801" s="1" t="s">
        <v>90</v>
      </c>
      <c r="G801" s="311" t="s">
        <v>400</v>
      </c>
      <c r="H801" s="307" t="s">
        <v>400</v>
      </c>
      <c r="I801" s="309" t="s">
        <v>400</v>
      </c>
      <c r="J801" s="310" t="s">
        <v>400</v>
      </c>
      <c r="K801" s="314"/>
      <c r="L801" s="315"/>
      <c r="M801" s="315"/>
      <c r="N801" s="315"/>
      <c r="O801" s="315"/>
      <c r="P801" s="315"/>
      <c r="Q801" s="315"/>
      <c r="R801" s="315"/>
    </row>
    <row r="802" spans="2:18" ht="92.4" outlineLevel="1" x14ac:dyDescent="0.25">
      <c r="B802" s="15"/>
      <c r="C802" s="1"/>
      <c r="D802" s="1"/>
      <c r="F802" s="2" t="s">
        <v>461</v>
      </c>
      <c r="G802" s="311" t="s">
        <v>570</v>
      </c>
      <c r="H802" s="307" t="s">
        <v>571</v>
      </c>
      <c r="I802" s="309" t="s">
        <v>568</v>
      </c>
      <c r="J802" s="310" t="s">
        <v>569</v>
      </c>
      <c r="K802" s="314"/>
      <c r="L802" s="315"/>
      <c r="M802" s="315"/>
      <c r="N802" s="315"/>
      <c r="O802" s="315"/>
      <c r="P802" s="315"/>
      <c r="Q802" s="315"/>
      <c r="R802" s="315"/>
    </row>
    <row r="803" spans="2:18" ht="92.4" outlineLevel="1" x14ac:dyDescent="0.25">
      <c r="B803" s="15"/>
      <c r="C803" s="1"/>
      <c r="D803" s="1"/>
      <c r="F803" s="2" t="s">
        <v>464</v>
      </c>
      <c r="G803" s="311" t="s">
        <v>570</v>
      </c>
      <c r="H803" s="307" t="s">
        <v>571</v>
      </c>
      <c r="I803" s="309" t="s">
        <v>568</v>
      </c>
      <c r="J803" s="310" t="s">
        <v>569</v>
      </c>
      <c r="K803" s="314"/>
      <c r="L803" s="315"/>
      <c r="M803" s="315"/>
      <c r="N803" s="315"/>
      <c r="O803" s="315"/>
      <c r="P803" s="315"/>
      <c r="Q803" s="315"/>
      <c r="R803" s="315"/>
    </row>
    <row r="804" spans="2:18" ht="224.4" outlineLevel="1" x14ac:dyDescent="0.25">
      <c r="B804" s="15"/>
      <c r="C804" s="1"/>
      <c r="D804" s="1"/>
      <c r="F804" s="2" t="s">
        <v>93</v>
      </c>
      <c r="G804" s="311" t="s">
        <v>560</v>
      </c>
      <c r="H804" s="307" t="s">
        <v>564</v>
      </c>
      <c r="I804" s="309" t="s">
        <v>568</v>
      </c>
      <c r="J804" s="310" t="s">
        <v>569</v>
      </c>
      <c r="K804" s="314"/>
      <c r="L804" s="315"/>
      <c r="M804" s="315"/>
      <c r="N804" s="315"/>
      <c r="O804" s="315"/>
      <c r="P804" s="315"/>
      <c r="Q804" s="315"/>
      <c r="R804" s="315"/>
    </row>
    <row r="805" spans="2:18" x14ac:dyDescent="0.25">
      <c r="B805" s="15"/>
      <c r="C805" s="51"/>
      <c r="D805" s="1" t="s">
        <v>94</v>
      </c>
      <c r="G805" s="311" t="s">
        <v>400</v>
      </c>
      <c r="H805" s="307" t="s">
        <v>400</v>
      </c>
      <c r="I805" s="309" t="s">
        <v>400</v>
      </c>
      <c r="J805" s="310" t="s">
        <v>400</v>
      </c>
      <c r="K805" s="314"/>
      <c r="L805" s="315"/>
      <c r="M805" s="315"/>
      <c r="N805" s="315"/>
      <c r="O805" s="315"/>
      <c r="P805" s="315"/>
      <c r="Q805" s="315"/>
      <c r="R805" s="315"/>
    </row>
    <row r="806" spans="2:18" ht="39.6" outlineLevel="1" x14ac:dyDescent="0.25">
      <c r="B806" s="15"/>
      <c r="C806" s="1"/>
      <c r="D806" s="1"/>
      <c r="F806" s="2" t="s">
        <v>95</v>
      </c>
      <c r="G806" s="311" t="s">
        <v>560</v>
      </c>
      <c r="H806" s="307" t="s">
        <v>546</v>
      </c>
      <c r="I806" s="309" t="s">
        <v>568</v>
      </c>
      <c r="J806" s="310" t="s">
        <v>569</v>
      </c>
      <c r="K806" s="314"/>
      <c r="L806" s="315"/>
      <c r="M806" s="315"/>
      <c r="N806" s="315"/>
      <c r="O806" s="315"/>
      <c r="P806" s="315"/>
      <c r="Q806" s="315"/>
      <c r="R806" s="315"/>
    </row>
    <row r="807" spans="2:18" ht="39.6" outlineLevel="1" x14ac:dyDescent="0.25">
      <c r="B807" s="15"/>
      <c r="C807" s="1"/>
      <c r="D807" s="1"/>
      <c r="F807" s="2" t="s">
        <v>96</v>
      </c>
      <c r="G807" s="311" t="s">
        <v>560</v>
      </c>
      <c r="H807" s="307" t="s">
        <v>546</v>
      </c>
      <c r="I807" s="309" t="s">
        <v>568</v>
      </c>
      <c r="J807" s="310" t="s">
        <v>569</v>
      </c>
      <c r="K807" s="314"/>
      <c r="L807" s="315"/>
      <c r="M807" s="315"/>
      <c r="N807" s="315"/>
      <c r="O807" s="315"/>
      <c r="P807" s="315"/>
      <c r="Q807" s="315"/>
      <c r="R807" s="315"/>
    </row>
    <row r="808" spans="2:18" outlineLevel="1" x14ac:dyDescent="0.25">
      <c r="B808" s="15"/>
      <c r="C808" s="1"/>
      <c r="D808" s="1"/>
      <c r="G808" s="311" t="s">
        <v>400</v>
      </c>
      <c r="H808" s="307" t="s">
        <v>400</v>
      </c>
      <c r="I808" s="309" t="s">
        <v>400</v>
      </c>
      <c r="J808" s="310" t="s">
        <v>400</v>
      </c>
      <c r="K808" s="314"/>
      <c r="L808" s="315"/>
      <c r="M808" s="315"/>
      <c r="N808" s="315"/>
      <c r="O808" s="315"/>
      <c r="P808" s="315"/>
      <c r="Q808" s="315"/>
      <c r="R808" s="315"/>
    </row>
    <row r="809" spans="2:18" outlineLevel="1" x14ac:dyDescent="0.25">
      <c r="B809" s="15"/>
      <c r="C809" s="1" t="s">
        <v>324</v>
      </c>
      <c r="D809" s="1"/>
      <c r="G809" s="311" t="s">
        <v>400</v>
      </c>
      <c r="H809" s="307" t="s">
        <v>400</v>
      </c>
      <c r="I809" s="309" t="s">
        <v>400</v>
      </c>
      <c r="J809" s="310" t="s">
        <v>400</v>
      </c>
      <c r="K809" s="314"/>
      <c r="L809" s="315"/>
      <c r="M809" s="315"/>
      <c r="N809" s="315"/>
      <c r="O809" s="315"/>
      <c r="P809" s="315"/>
      <c r="Q809" s="315"/>
      <c r="R809" s="315"/>
    </row>
    <row r="810" spans="2:18" outlineLevel="1" x14ac:dyDescent="0.25">
      <c r="B810" s="15"/>
      <c r="C810" s="1"/>
      <c r="D810" s="1"/>
      <c r="F810" s="2" t="s">
        <v>150</v>
      </c>
      <c r="G810" s="311" t="s">
        <v>400</v>
      </c>
      <c r="H810" s="307" t="s">
        <v>400</v>
      </c>
      <c r="I810" s="309" t="s">
        <v>400</v>
      </c>
      <c r="J810" s="310" t="s">
        <v>400</v>
      </c>
      <c r="K810" s="314"/>
      <c r="L810" s="315"/>
      <c r="M810" s="315"/>
      <c r="N810" s="315"/>
      <c r="O810" s="315"/>
      <c r="P810" s="315"/>
      <c r="Q810" s="315"/>
      <c r="R810" s="315"/>
    </row>
    <row r="811" spans="2:18" outlineLevel="1" x14ac:dyDescent="0.25">
      <c r="B811" s="15"/>
      <c r="C811" s="1"/>
      <c r="D811" s="1"/>
      <c r="F811" s="2" t="s">
        <v>151</v>
      </c>
      <c r="G811" s="311" t="s">
        <v>400</v>
      </c>
      <c r="H811" s="307" t="s">
        <v>400</v>
      </c>
      <c r="I811" s="309" t="s">
        <v>400</v>
      </c>
      <c r="J811" s="310" t="s">
        <v>400</v>
      </c>
      <c r="K811" s="314"/>
      <c r="L811" s="315"/>
      <c r="M811" s="315"/>
      <c r="N811" s="315"/>
      <c r="O811" s="315"/>
      <c r="P811" s="315"/>
      <c r="Q811" s="315"/>
      <c r="R811" s="315"/>
    </row>
    <row r="812" spans="2:18" outlineLevel="1" x14ac:dyDescent="0.25">
      <c r="B812" s="15"/>
      <c r="C812" s="1"/>
      <c r="D812" s="1"/>
      <c r="F812" s="2" t="s">
        <v>152</v>
      </c>
      <c r="G812" s="311" t="s">
        <v>400</v>
      </c>
      <c r="H812" s="307" t="s">
        <v>400</v>
      </c>
      <c r="I812" s="309" t="s">
        <v>400</v>
      </c>
      <c r="J812" s="310" t="s">
        <v>400</v>
      </c>
      <c r="K812" s="314"/>
      <c r="L812" s="315"/>
      <c r="M812" s="315"/>
      <c r="N812" s="315"/>
      <c r="O812" s="315"/>
      <c r="P812" s="315"/>
      <c r="Q812" s="315"/>
      <c r="R812" s="315"/>
    </row>
    <row r="813" spans="2:18" outlineLevel="1" x14ac:dyDescent="0.25">
      <c r="B813" s="15"/>
      <c r="C813" s="1"/>
      <c r="D813" s="1"/>
      <c r="G813" s="311" t="s">
        <v>400</v>
      </c>
      <c r="H813" s="307" t="s">
        <v>400</v>
      </c>
      <c r="I813" s="309" t="s">
        <v>400</v>
      </c>
      <c r="J813" s="310" t="s">
        <v>400</v>
      </c>
      <c r="K813" s="314"/>
      <c r="L813" s="315"/>
      <c r="M813" s="315"/>
      <c r="N813" s="315"/>
      <c r="O813" s="315"/>
      <c r="P813" s="315"/>
      <c r="Q813" s="315"/>
      <c r="R813" s="315"/>
    </row>
    <row r="814" spans="2:18" ht="13.8" thickBot="1" x14ac:dyDescent="0.3">
      <c r="B814" s="25" t="s">
        <v>325</v>
      </c>
      <c r="C814" s="26"/>
      <c r="D814" s="26"/>
      <c r="E814" s="26"/>
      <c r="F814" s="26"/>
      <c r="G814" s="192" t="s">
        <v>400</v>
      </c>
      <c r="H814" s="249" t="s">
        <v>400</v>
      </c>
      <c r="I814" s="193" t="s">
        <v>400</v>
      </c>
      <c r="J814" s="194" t="s">
        <v>400</v>
      </c>
    </row>
    <row r="815" spans="2:18" ht="13.8" thickBot="1" x14ac:dyDescent="0.3">
      <c r="G815" s="48" t="s">
        <v>400</v>
      </c>
      <c r="H815" s="48" t="s">
        <v>400</v>
      </c>
      <c r="I815" s="49"/>
      <c r="J815" s="49"/>
    </row>
    <row r="816" spans="2:18" x14ac:dyDescent="0.25">
      <c r="B816" s="320" t="s">
        <v>326</v>
      </c>
      <c r="C816" s="321"/>
      <c r="D816" s="321"/>
      <c r="E816" s="321"/>
      <c r="F816" s="321"/>
      <c r="G816" s="336" t="s">
        <v>400</v>
      </c>
      <c r="H816" s="328" t="s">
        <v>400</v>
      </c>
      <c r="I816" s="323"/>
      <c r="J816" s="329"/>
    </row>
    <row r="817" spans="2:10" x14ac:dyDescent="0.25">
      <c r="B817" s="24"/>
      <c r="C817" s="1" t="s">
        <v>327</v>
      </c>
      <c r="G817" s="313" t="s">
        <v>400</v>
      </c>
      <c r="H817" s="307" t="s">
        <v>400</v>
      </c>
      <c r="I817" s="309"/>
      <c r="J817" s="331"/>
    </row>
    <row r="818" spans="2:10" x14ac:dyDescent="0.25">
      <c r="B818" s="15"/>
      <c r="F818" s="2" t="s">
        <v>328</v>
      </c>
      <c r="G818" s="313" t="s">
        <v>572</v>
      </c>
      <c r="H818" s="307" t="s">
        <v>573</v>
      </c>
      <c r="I818" s="309"/>
      <c r="J818" s="331">
        <v>4.0999999999999996</v>
      </c>
    </row>
    <row r="819" spans="2:10" x14ac:dyDescent="0.25">
      <c r="B819" s="15"/>
      <c r="F819" s="2" t="s">
        <v>329</v>
      </c>
      <c r="G819" s="313" t="s">
        <v>574</v>
      </c>
      <c r="H819" s="307" t="s">
        <v>546</v>
      </c>
      <c r="I819" s="309"/>
      <c r="J819" s="331">
        <v>4.0999999999999996</v>
      </c>
    </row>
    <row r="820" spans="2:10" x14ac:dyDescent="0.25">
      <c r="B820" s="15"/>
      <c r="G820" s="313" t="s">
        <v>400</v>
      </c>
      <c r="H820" s="307" t="s">
        <v>400</v>
      </c>
      <c r="I820" s="309"/>
      <c r="J820" s="331"/>
    </row>
    <row r="821" spans="2:10" x14ac:dyDescent="0.25">
      <c r="B821" s="24"/>
      <c r="C821" s="1" t="s">
        <v>330</v>
      </c>
      <c r="D821" s="1"/>
      <c r="E821" s="51"/>
      <c r="F821" s="330"/>
      <c r="G821" s="319" t="s">
        <v>400</v>
      </c>
      <c r="H821" s="307" t="s">
        <v>400</v>
      </c>
      <c r="I821" s="309"/>
      <c r="J821" s="331"/>
    </row>
    <row r="822" spans="2:10" x14ac:dyDescent="0.25">
      <c r="B822" s="24"/>
      <c r="D822" s="1" t="s">
        <v>98</v>
      </c>
      <c r="E822" s="51"/>
      <c r="F822" s="330"/>
      <c r="G822" s="319" t="s">
        <v>400</v>
      </c>
      <c r="H822" s="307" t="s">
        <v>400</v>
      </c>
      <c r="I822" s="309"/>
      <c r="J822" s="331"/>
    </row>
    <row r="823" spans="2:10" x14ac:dyDescent="0.25">
      <c r="B823" s="24"/>
      <c r="D823" s="1"/>
      <c r="F823" s="330" t="s">
        <v>331</v>
      </c>
      <c r="G823" s="313" t="s">
        <v>574</v>
      </c>
      <c r="H823" s="307" t="s">
        <v>546</v>
      </c>
      <c r="I823" s="309"/>
      <c r="J823" s="331">
        <v>4.2</v>
      </c>
    </row>
    <row r="824" spans="2:10" x14ac:dyDescent="0.25">
      <c r="B824" s="24"/>
      <c r="D824" s="1"/>
      <c r="F824" s="330" t="s">
        <v>332</v>
      </c>
      <c r="G824" s="313" t="s">
        <v>575</v>
      </c>
      <c r="H824" s="307" t="s">
        <v>546</v>
      </c>
      <c r="I824" s="309"/>
      <c r="J824" s="331">
        <v>4.2</v>
      </c>
    </row>
    <row r="825" spans="2:10" x14ac:dyDescent="0.25">
      <c r="B825" s="24"/>
      <c r="D825" s="1"/>
      <c r="F825" s="330" t="s">
        <v>333</v>
      </c>
      <c r="G825" s="313" t="s">
        <v>575</v>
      </c>
      <c r="H825" s="307" t="s">
        <v>546</v>
      </c>
      <c r="I825" s="309"/>
      <c r="J825" s="331">
        <v>4.2</v>
      </c>
    </row>
    <row r="826" spans="2:10" x14ac:dyDescent="0.25">
      <c r="B826" s="24"/>
      <c r="D826" s="1"/>
      <c r="F826" s="330" t="s">
        <v>334</v>
      </c>
      <c r="G826" s="313" t="s">
        <v>574</v>
      </c>
      <c r="H826" s="307" t="s">
        <v>546</v>
      </c>
      <c r="I826" s="309"/>
      <c r="J826" s="331">
        <v>4.2</v>
      </c>
    </row>
    <row r="827" spans="2:10" x14ac:dyDescent="0.25">
      <c r="B827" s="24"/>
      <c r="D827" s="1" t="s">
        <v>109</v>
      </c>
      <c r="E827" s="51"/>
      <c r="F827" s="330"/>
      <c r="G827" s="319" t="s">
        <v>400</v>
      </c>
      <c r="H827" s="307" t="s">
        <v>400</v>
      </c>
      <c r="I827" s="309"/>
      <c r="J827" s="331"/>
    </row>
    <row r="828" spans="2:10" x14ac:dyDescent="0.25">
      <c r="B828" s="24"/>
      <c r="D828" s="1"/>
      <c r="E828" s="51"/>
      <c r="F828" s="330" t="s">
        <v>331</v>
      </c>
      <c r="G828" s="313" t="s">
        <v>574</v>
      </c>
      <c r="H828" s="307" t="s">
        <v>546</v>
      </c>
      <c r="I828" s="309"/>
      <c r="J828" s="331">
        <v>4.2</v>
      </c>
    </row>
    <row r="829" spans="2:10" x14ac:dyDescent="0.25">
      <c r="B829" s="24"/>
      <c r="D829" s="1"/>
      <c r="E829" s="51"/>
      <c r="F829" s="330" t="s">
        <v>332</v>
      </c>
      <c r="G829" s="313" t="s">
        <v>575</v>
      </c>
      <c r="H829" s="307" t="s">
        <v>546</v>
      </c>
      <c r="I829" s="309"/>
      <c r="J829" s="331">
        <v>4.2</v>
      </c>
    </row>
    <row r="830" spans="2:10" x14ac:dyDescent="0.25">
      <c r="B830" s="24"/>
      <c r="D830" s="1"/>
      <c r="E830" s="51"/>
      <c r="F830" s="330" t="s">
        <v>333</v>
      </c>
      <c r="G830" s="313" t="s">
        <v>575</v>
      </c>
      <c r="H830" s="307" t="s">
        <v>546</v>
      </c>
      <c r="I830" s="309"/>
      <c r="J830" s="331">
        <v>4.2</v>
      </c>
    </row>
    <row r="831" spans="2:10" x14ac:dyDescent="0.25">
      <c r="B831" s="24"/>
      <c r="D831" s="1"/>
      <c r="E831" s="51"/>
      <c r="F831" s="330" t="s">
        <v>335</v>
      </c>
      <c r="G831" s="313" t="s">
        <v>574</v>
      </c>
      <c r="H831" s="307" t="s">
        <v>546</v>
      </c>
      <c r="I831" s="309"/>
      <c r="J831" s="331">
        <v>4.2</v>
      </c>
    </row>
    <row r="832" spans="2:10" x14ac:dyDescent="0.25">
      <c r="B832" s="24"/>
      <c r="D832" s="1" t="s">
        <v>336</v>
      </c>
      <c r="E832" s="51"/>
      <c r="F832" s="330"/>
      <c r="G832" s="319" t="s">
        <v>400</v>
      </c>
      <c r="H832" s="307" t="s">
        <v>400</v>
      </c>
      <c r="I832" s="309"/>
      <c r="J832" s="331"/>
    </row>
    <row r="833" spans="2:10" x14ac:dyDescent="0.25">
      <c r="B833" s="24"/>
      <c r="D833" s="1"/>
      <c r="E833" s="51"/>
      <c r="F833" s="330" t="s">
        <v>337</v>
      </c>
      <c r="G833" s="313" t="s">
        <v>575</v>
      </c>
      <c r="H833" s="307" t="s">
        <v>546</v>
      </c>
      <c r="I833" s="309"/>
      <c r="J833" s="331">
        <v>4.2</v>
      </c>
    </row>
    <row r="834" spans="2:10" x14ac:dyDescent="0.25">
      <c r="B834" s="24"/>
      <c r="D834" s="1"/>
      <c r="E834" s="51"/>
      <c r="F834" s="330" t="s">
        <v>338</v>
      </c>
      <c r="G834" s="313" t="s">
        <v>575</v>
      </c>
      <c r="H834" s="307" t="s">
        <v>546</v>
      </c>
      <c r="I834" s="309"/>
      <c r="J834" s="331">
        <v>4.2</v>
      </c>
    </row>
    <row r="835" spans="2:10" x14ac:dyDescent="0.25">
      <c r="B835" s="24"/>
      <c r="D835" s="1" t="s">
        <v>339</v>
      </c>
      <c r="F835" s="337"/>
      <c r="G835" s="319" t="s">
        <v>400</v>
      </c>
      <c r="H835" s="307" t="s">
        <v>400</v>
      </c>
      <c r="I835" s="309"/>
      <c r="J835" s="331"/>
    </row>
    <row r="836" spans="2:10" x14ac:dyDescent="0.25">
      <c r="B836" s="24"/>
      <c r="D836" s="1"/>
      <c r="E836" s="51"/>
      <c r="F836" s="330" t="s">
        <v>340</v>
      </c>
      <c r="G836" s="313" t="s">
        <v>575</v>
      </c>
      <c r="H836" s="307" t="s">
        <v>546</v>
      </c>
      <c r="I836" s="309"/>
      <c r="J836" s="331">
        <v>4.2</v>
      </c>
    </row>
    <row r="837" spans="2:10" x14ac:dyDescent="0.25">
      <c r="B837" s="24"/>
      <c r="D837" s="1"/>
      <c r="E837" s="51"/>
      <c r="F837" s="330" t="s">
        <v>341</v>
      </c>
      <c r="G837" s="313" t="s">
        <v>575</v>
      </c>
      <c r="H837" s="307" t="s">
        <v>546</v>
      </c>
      <c r="I837" s="309"/>
      <c r="J837" s="331">
        <v>4.2</v>
      </c>
    </row>
    <row r="838" spans="2:10" x14ac:dyDescent="0.25">
      <c r="B838" s="24"/>
      <c r="D838" s="1"/>
      <c r="E838" s="51"/>
      <c r="F838" s="330" t="s">
        <v>342</v>
      </c>
      <c r="G838" s="313" t="s">
        <v>575</v>
      </c>
      <c r="H838" s="307" t="s">
        <v>546</v>
      </c>
      <c r="I838" s="309"/>
      <c r="J838" s="331">
        <v>4.2</v>
      </c>
    </row>
    <row r="839" spans="2:10" x14ac:dyDescent="0.25">
      <c r="B839" s="24"/>
      <c r="D839" s="1"/>
      <c r="E839" s="51"/>
      <c r="F839" s="330" t="s">
        <v>343</v>
      </c>
      <c r="G839" s="313" t="s">
        <v>575</v>
      </c>
      <c r="H839" s="307" t="s">
        <v>546</v>
      </c>
      <c r="I839" s="309"/>
      <c r="J839" s="331">
        <v>4.2</v>
      </c>
    </row>
    <row r="840" spans="2:10" x14ac:dyDescent="0.25">
      <c r="B840" s="24"/>
      <c r="D840" s="1"/>
      <c r="E840" s="51"/>
      <c r="F840" s="330" t="s">
        <v>344</v>
      </c>
      <c r="G840" s="313" t="s">
        <v>575</v>
      </c>
      <c r="H840" s="307" t="s">
        <v>546</v>
      </c>
      <c r="I840" s="309"/>
      <c r="J840" s="331">
        <v>4.2</v>
      </c>
    </row>
    <row r="841" spans="2:10" x14ac:dyDescent="0.25">
      <c r="B841" s="24"/>
      <c r="D841" s="1" t="s">
        <v>345</v>
      </c>
      <c r="E841" s="1"/>
      <c r="F841" s="332"/>
      <c r="G841" s="319" t="s">
        <v>400</v>
      </c>
      <c r="H841" s="307" t="s">
        <v>400</v>
      </c>
      <c r="I841" s="309"/>
      <c r="J841" s="331"/>
    </row>
    <row r="842" spans="2:10" x14ac:dyDescent="0.25">
      <c r="B842" s="24"/>
      <c r="D842" s="1"/>
      <c r="E842" s="51"/>
      <c r="F842" s="330" t="s">
        <v>346</v>
      </c>
      <c r="G842" s="313" t="s">
        <v>574</v>
      </c>
      <c r="H842" s="307" t="s">
        <v>546</v>
      </c>
      <c r="I842" s="309"/>
      <c r="J842" s="331">
        <v>4.2</v>
      </c>
    </row>
    <row r="843" spans="2:10" x14ac:dyDescent="0.25">
      <c r="B843" s="24"/>
      <c r="D843" s="1"/>
      <c r="E843" s="51"/>
      <c r="F843" s="575" t="s">
        <v>347</v>
      </c>
      <c r="G843" s="313" t="s">
        <v>574</v>
      </c>
      <c r="H843" s="307" t="s">
        <v>546</v>
      </c>
      <c r="I843" s="309"/>
      <c r="J843" s="331">
        <v>4.2</v>
      </c>
    </row>
    <row r="844" spans="2:10" x14ac:dyDescent="0.25">
      <c r="B844" s="24"/>
      <c r="D844" s="1"/>
      <c r="E844" s="51"/>
      <c r="F844" s="330" t="s">
        <v>348</v>
      </c>
      <c r="G844" s="313" t="s">
        <v>574</v>
      </c>
      <c r="H844" s="307" t="s">
        <v>546</v>
      </c>
      <c r="I844" s="309"/>
      <c r="J844" s="331">
        <v>4.2</v>
      </c>
    </row>
    <row r="845" spans="2:10" x14ac:dyDescent="0.25">
      <c r="B845" s="24"/>
      <c r="D845" s="1"/>
      <c r="E845" s="51"/>
      <c r="F845" s="330" t="s">
        <v>349</v>
      </c>
      <c r="G845" s="313" t="s">
        <v>574</v>
      </c>
      <c r="H845" s="307" t="s">
        <v>546</v>
      </c>
      <c r="I845" s="309"/>
      <c r="J845" s="331">
        <v>4.2</v>
      </c>
    </row>
    <row r="846" spans="2:10" x14ac:dyDescent="0.25">
      <c r="B846" s="24"/>
      <c r="D846" s="1"/>
      <c r="E846" s="51"/>
      <c r="F846" s="575" t="s">
        <v>350</v>
      </c>
      <c r="G846" s="313" t="s">
        <v>574</v>
      </c>
      <c r="H846" s="307" t="s">
        <v>546</v>
      </c>
      <c r="I846" s="309"/>
      <c r="J846" s="331">
        <v>4.2</v>
      </c>
    </row>
    <row r="847" spans="2:10" x14ac:dyDescent="0.25">
      <c r="B847" s="24"/>
      <c r="D847" s="1"/>
      <c r="E847" s="51"/>
      <c r="F847" s="330"/>
      <c r="G847" s="319" t="s">
        <v>400</v>
      </c>
      <c r="H847" s="307" t="s">
        <v>400</v>
      </c>
      <c r="I847" s="309"/>
      <c r="J847" s="331"/>
    </row>
    <row r="848" spans="2:10" x14ac:dyDescent="0.25">
      <c r="B848" s="24"/>
      <c r="C848" s="2" t="s">
        <v>351</v>
      </c>
      <c r="D848" s="1"/>
      <c r="E848" s="51"/>
      <c r="F848" s="330"/>
      <c r="G848" s="319" t="s">
        <v>400</v>
      </c>
      <c r="H848" s="307" t="s">
        <v>400</v>
      </c>
      <c r="I848" s="309"/>
      <c r="J848" s="331"/>
    </row>
    <row r="849" spans="2:10" x14ac:dyDescent="0.25">
      <c r="B849" s="24"/>
      <c r="D849" s="1"/>
      <c r="E849" s="51"/>
      <c r="F849" s="330" t="s">
        <v>150</v>
      </c>
      <c r="G849" s="319" t="s">
        <v>400</v>
      </c>
      <c r="H849" s="307" t="s">
        <v>400</v>
      </c>
      <c r="I849" s="309"/>
      <c r="J849" s="331"/>
    </row>
    <row r="850" spans="2:10" x14ac:dyDescent="0.25">
      <c r="B850" s="24"/>
      <c r="D850" s="1"/>
      <c r="E850" s="51"/>
      <c r="F850" s="330" t="s">
        <v>151</v>
      </c>
      <c r="G850" s="319" t="s">
        <v>400</v>
      </c>
      <c r="H850" s="307" t="s">
        <v>400</v>
      </c>
      <c r="I850" s="309"/>
      <c r="J850" s="331"/>
    </row>
    <row r="851" spans="2:10" x14ac:dyDescent="0.25">
      <c r="B851" s="24"/>
      <c r="D851" s="1"/>
      <c r="E851" s="51"/>
      <c r="F851" s="330" t="s">
        <v>152</v>
      </c>
      <c r="G851" s="319" t="s">
        <v>400</v>
      </c>
      <c r="H851" s="307" t="s">
        <v>400</v>
      </c>
      <c r="I851" s="309"/>
      <c r="J851" s="331"/>
    </row>
    <row r="852" spans="2:10" x14ac:dyDescent="0.25">
      <c r="B852" s="24"/>
      <c r="D852" s="1"/>
      <c r="E852" s="51"/>
      <c r="F852" s="330"/>
      <c r="G852" s="319"/>
      <c r="H852" s="307"/>
      <c r="I852" s="309"/>
      <c r="J852" s="331"/>
    </row>
    <row r="853" spans="2:10" x14ac:dyDescent="0.25">
      <c r="B853" s="24"/>
      <c r="C853" s="2" t="s">
        <v>352</v>
      </c>
      <c r="D853" s="1"/>
      <c r="E853" s="51"/>
      <c r="F853" s="330"/>
      <c r="G853" s="319"/>
      <c r="H853" s="307"/>
      <c r="I853" s="309"/>
      <c r="J853" s="331"/>
    </row>
    <row r="854" spans="2:10" x14ac:dyDescent="0.25">
      <c r="B854" s="24"/>
      <c r="D854" s="1"/>
      <c r="E854" s="51"/>
      <c r="F854" s="330" t="s">
        <v>353</v>
      </c>
      <c r="G854" s="319"/>
      <c r="H854" s="307"/>
      <c r="I854" s="309"/>
      <c r="J854" s="577">
        <v>3.1</v>
      </c>
    </row>
    <row r="855" spans="2:10" ht="40.200000000000003" thickBot="1" x14ac:dyDescent="0.3">
      <c r="B855" s="25"/>
      <c r="C855" s="26"/>
      <c r="D855" s="576"/>
      <c r="E855" s="578"/>
      <c r="F855" s="579" t="s">
        <v>576</v>
      </c>
      <c r="G855" s="334"/>
      <c r="H855" s="316"/>
      <c r="I855" s="317"/>
      <c r="J855" s="580">
        <v>3.1</v>
      </c>
    </row>
    <row r="856" spans="2:10" ht="13.8" thickBot="1" x14ac:dyDescent="0.3">
      <c r="G856" s="319" t="s">
        <v>400</v>
      </c>
      <c r="H856" s="319" t="s">
        <v>400</v>
      </c>
    </row>
    <row r="857" spans="2:10" x14ac:dyDescent="0.25">
      <c r="B857" s="320" t="s">
        <v>381</v>
      </c>
      <c r="C857" s="321"/>
      <c r="D857" s="321"/>
      <c r="E857" s="321"/>
      <c r="F857" s="326"/>
      <c r="G857" s="338" t="s">
        <v>400</v>
      </c>
      <c r="H857" s="339" t="s">
        <v>400</v>
      </c>
      <c r="I857" s="323"/>
      <c r="J857" s="329"/>
    </row>
    <row r="858" spans="2:10" x14ac:dyDescent="0.25">
      <c r="B858" s="15"/>
      <c r="D858" s="1" t="s">
        <v>368</v>
      </c>
      <c r="F858" s="330"/>
      <c r="G858" s="340" t="s">
        <v>400</v>
      </c>
      <c r="H858" s="341" t="s">
        <v>400</v>
      </c>
      <c r="I858" s="309"/>
      <c r="J858" s="331"/>
    </row>
    <row r="859" spans="2:10" ht="26.4" outlineLevel="1" x14ac:dyDescent="0.25">
      <c r="B859" s="15"/>
      <c r="F859" s="330" t="s">
        <v>369</v>
      </c>
      <c r="G859" s="340" t="s">
        <v>577</v>
      </c>
      <c r="H859" s="341" t="s">
        <v>546</v>
      </c>
      <c r="I859" s="309"/>
      <c r="J859" s="331">
        <v>2.7</v>
      </c>
    </row>
    <row r="860" spans="2:10" ht="26.4" outlineLevel="1" x14ac:dyDescent="0.25">
      <c r="B860" s="15"/>
      <c r="F860" s="330" t="s">
        <v>370</v>
      </c>
      <c r="G860" s="340" t="s">
        <v>578</v>
      </c>
      <c r="H860" s="341" t="s">
        <v>546</v>
      </c>
      <c r="I860" s="309"/>
      <c r="J860" s="331">
        <v>2.7</v>
      </c>
    </row>
    <row r="861" spans="2:10" ht="26.4" outlineLevel="1" x14ac:dyDescent="0.25">
      <c r="B861" s="15"/>
      <c r="F861" s="330" t="s">
        <v>371</v>
      </c>
      <c r="G861" s="340" t="s">
        <v>579</v>
      </c>
      <c r="H861" s="341" t="s">
        <v>546</v>
      </c>
      <c r="I861" s="309"/>
      <c r="J861" s="331">
        <v>2.7</v>
      </c>
    </row>
    <row r="862" spans="2:10" ht="26.4" outlineLevel="1" x14ac:dyDescent="0.25">
      <c r="B862" s="15"/>
      <c r="F862" s="330" t="s">
        <v>372</v>
      </c>
      <c r="G862" s="340" t="s">
        <v>580</v>
      </c>
      <c r="H862" s="341" t="s">
        <v>546</v>
      </c>
      <c r="I862" s="309"/>
      <c r="J862" s="331">
        <v>2.7</v>
      </c>
    </row>
    <row r="863" spans="2:10" ht="26.4" outlineLevel="1" x14ac:dyDescent="0.25">
      <c r="B863" s="15"/>
      <c r="F863" s="330" t="s">
        <v>373</v>
      </c>
      <c r="G863" s="340" t="s">
        <v>581</v>
      </c>
      <c r="H863" s="341" t="s">
        <v>546</v>
      </c>
      <c r="I863" s="309"/>
      <c r="J863" s="331">
        <v>2.7</v>
      </c>
    </row>
    <row r="864" spans="2:10" ht="26.4" outlineLevel="1" x14ac:dyDescent="0.25">
      <c r="B864" s="15"/>
      <c r="F864" s="330" t="s">
        <v>374</v>
      </c>
      <c r="G864" s="340" t="s">
        <v>582</v>
      </c>
      <c r="H864" s="341" t="s">
        <v>546</v>
      </c>
      <c r="I864" s="309"/>
      <c r="J864" s="331">
        <v>2.7</v>
      </c>
    </row>
    <row r="865" spans="2:10" ht="26.4" outlineLevel="1" x14ac:dyDescent="0.25">
      <c r="B865" s="15"/>
      <c r="F865" s="330" t="s">
        <v>375</v>
      </c>
      <c r="G865" s="340" t="s">
        <v>583</v>
      </c>
      <c r="H865" s="341" t="s">
        <v>546</v>
      </c>
      <c r="I865" s="309"/>
      <c r="J865" s="331">
        <v>2.7</v>
      </c>
    </row>
    <row r="866" spans="2:10" x14ac:dyDescent="0.25">
      <c r="B866" s="15"/>
      <c r="F866" s="330"/>
      <c r="G866" s="340" t="s">
        <v>400</v>
      </c>
      <c r="H866" s="341" t="s">
        <v>400</v>
      </c>
      <c r="I866" s="309"/>
      <c r="J866" s="331" t="s">
        <v>400</v>
      </c>
    </row>
    <row r="867" spans="2:10" x14ac:dyDescent="0.25">
      <c r="B867" s="15"/>
      <c r="D867" s="1" t="s">
        <v>376</v>
      </c>
      <c r="F867" s="330"/>
      <c r="G867" s="340" t="s">
        <v>400</v>
      </c>
      <c r="H867" s="341" t="s">
        <v>400</v>
      </c>
      <c r="I867" s="309"/>
      <c r="J867" s="331" t="s">
        <v>400</v>
      </c>
    </row>
    <row r="868" spans="2:10" ht="26.4" outlineLevel="1" x14ac:dyDescent="0.25">
      <c r="B868" s="15"/>
      <c r="F868" s="330" t="s">
        <v>369</v>
      </c>
      <c r="G868" s="340" t="s">
        <v>584</v>
      </c>
      <c r="H868" s="341" t="s">
        <v>546</v>
      </c>
      <c r="I868" s="309"/>
      <c r="J868" s="331">
        <v>3.9</v>
      </c>
    </row>
    <row r="869" spans="2:10" ht="26.4" outlineLevel="1" x14ac:dyDescent="0.25">
      <c r="B869" s="15"/>
      <c r="F869" s="330" t="s">
        <v>370</v>
      </c>
      <c r="G869" s="340" t="s">
        <v>585</v>
      </c>
      <c r="H869" s="341" t="s">
        <v>546</v>
      </c>
      <c r="I869" s="309"/>
      <c r="J869" s="331">
        <v>3.9</v>
      </c>
    </row>
    <row r="870" spans="2:10" ht="26.4" outlineLevel="1" x14ac:dyDescent="0.25">
      <c r="B870" s="15"/>
      <c r="F870" s="330" t="s">
        <v>371</v>
      </c>
      <c r="G870" s="340" t="s">
        <v>586</v>
      </c>
      <c r="H870" s="341" t="s">
        <v>546</v>
      </c>
      <c r="I870" s="309"/>
      <c r="J870" s="331">
        <v>3.9</v>
      </c>
    </row>
    <row r="871" spans="2:10" ht="26.4" outlineLevel="1" x14ac:dyDescent="0.25">
      <c r="B871" s="15"/>
      <c r="F871" s="330" t="s">
        <v>372</v>
      </c>
      <c r="G871" s="340" t="s">
        <v>587</v>
      </c>
      <c r="H871" s="341" t="s">
        <v>546</v>
      </c>
      <c r="I871" s="309"/>
      <c r="J871" s="331">
        <v>3.9</v>
      </c>
    </row>
    <row r="872" spans="2:10" ht="26.4" outlineLevel="1" x14ac:dyDescent="0.25">
      <c r="B872" s="15"/>
      <c r="F872" s="330" t="s">
        <v>373</v>
      </c>
      <c r="G872" s="340" t="s">
        <v>588</v>
      </c>
      <c r="H872" s="341" t="s">
        <v>546</v>
      </c>
      <c r="I872" s="309"/>
      <c r="J872" s="331">
        <v>3.9</v>
      </c>
    </row>
    <row r="873" spans="2:10" ht="26.4" outlineLevel="1" x14ac:dyDescent="0.25">
      <c r="B873" s="15"/>
      <c r="F873" s="330" t="s">
        <v>374</v>
      </c>
      <c r="G873" s="340" t="s">
        <v>589</v>
      </c>
      <c r="H873" s="341" t="s">
        <v>546</v>
      </c>
      <c r="I873" s="309"/>
      <c r="J873" s="331">
        <v>3.9</v>
      </c>
    </row>
    <row r="874" spans="2:10" ht="27" outlineLevel="1" thickBot="1" x14ac:dyDescent="0.3">
      <c r="B874" s="342"/>
      <c r="C874" s="26"/>
      <c r="D874" s="26"/>
      <c r="E874" s="26"/>
      <c r="F874" s="333" t="s">
        <v>375</v>
      </c>
      <c r="G874" s="343" t="s">
        <v>590</v>
      </c>
      <c r="H874" s="344" t="s">
        <v>546</v>
      </c>
      <c r="I874" s="317"/>
      <c r="J874" s="335">
        <v>3.9</v>
      </c>
    </row>
    <row r="875" spans="2:10" x14ac:dyDescent="0.25">
      <c r="B875" s="321"/>
      <c r="C875" s="321"/>
      <c r="D875" s="321"/>
      <c r="E875" s="321"/>
      <c r="F875" s="321"/>
      <c r="G875" s="345"/>
      <c r="H875" s="345"/>
      <c r="I875" s="346"/>
      <c r="J875" s="346"/>
    </row>
    <row r="876" spans="2:10" x14ac:dyDescent="0.25">
      <c r="G876" s="347"/>
      <c r="H876" s="347"/>
    </row>
    <row r="877" spans="2:10" x14ac:dyDescent="0.25">
      <c r="G877" s="347"/>
      <c r="H877" s="347"/>
    </row>
    <row r="878" spans="2:10" x14ac:dyDescent="0.25">
      <c r="G878" s="347"/>
      <c r="H878" s="347"/>
    </row>
    <row r="879" spans="2:10" x14ac:dyDescent="0.25">
      <c r="G879" s="347"/>
      <c r="H879" s="347"/>
    </row>
    <row r="880" spans="2:10" x14ac:dyDescent="0.25">
      <c r="G880" s="347"/>
      <c r="H880" s="347"/>
    </row>
    <row r="881" spans="7:8" x14ac:dyDescent="0.25">
      <c r="G881" s="347"/>
      <c r="H881" s="347"/>
    </row>
    <row r="882" spans="7:8" x14ac:dyDescent="0.25">
      <c r="G882" s="347"/>
      <c r="H882" s="347"/>
    </row>
    <row r="883" spans="7:8" x14ac:dyDescent="0.25">
      <c r="G883" s="347"/>
      <c r="H883" s="347"/>
    </row>
    <row r="884" spans="7:8" x14ac:dyDescent="0.25">
      <c r="G884" s="347"/>
      <c r="H884" s="347"/>
    </row>
    <row r="885" spans="7:8" x14ac:dyDescent="0.25">
      <c r="G885" s="347"/>
      <c r="H885" s="347"/>
    </row>
    <row r="886" spans="7:8" x14ac:dyDescent="0.25">
      <c r="G886" s="347"/>
      <c r="H886" s="347"/>
    </row>
    <row r="887" spans="7:8" x14ac:dyDescent="0.25">
      <c r="G887" s="347"/>
      <c r="H887" s="347"/>
    </row>
    <row r="888" spans="7:8" x14ac:dyDescent="0.25">
      <c r="G888" s="347"/>
      <c r="H888" s="347"/>
    </row>
    <row r="889" spans="7:8" x14ac:dyDescent="0.25">
      <c r="G889" s="347"/>
      <c r="H889" s="347"/>
    </row>
    <row r="890" spans="7:8" x14ac:dyDescent="0.25">
      <c r="G890" s="347"/>
      <c r="H890" s="347"/>
    </row>
    <row r="891" spans="7:8" x14ac:dyDescent="0.25">
      <c r="G891" s="347"/>
      <c r="H891" s="347"/>
    </row>
    <row r="892" spans="7:8" x14ac:dyDescent="0.25">
      <c r="G892" s="347"/>
      <c r="H892" s="347"/>
    </row>
    <row r="893" spans="7:8" x14ac:dyDescent="0.25">
      <c r="G893" s="347"/>
      <c r="H893" s="347"/>
    </row>
    <row r="894" spans="7:8" x14ac:dyDescent="0.25">
      <c r="G894" s="347"/>
      <c r="H894" s="347"/>
    </row>
    <row r="895" spans="7:8" x14ac:dyDescent="0.25">
      <c r="G895" s="347"/>
      <c r="H895" s="347"/>
    </row>
    <row r="896" spans="7:8" x14ac:dyDescent="0.25">
      <c r="G896" s="347"/>
      <c r="H896" s="347"/>
    </row>
    <row r="897" spans="7:8" x14ac:dyDescent="0.25">
      <c r="G897" s="347"/>
      <c r="H897" s="347"/>
    </row>
    <row r="898" spans="7:8" x14ac:dyDescent="0.25">
      <c r="G898" s="347"/>
      <c r="H898" s="347"/>
    </row>
    <row r="899" spans="7:8" x14ac:dyDescent="0.25">
      <c r="G899" s="347"/>
      <c r="H899" s="347"/>
    </row>
    <row r="900" spans="7:8" x14ac:dyDescent="0.25">
      <c r="G900" s="347"/>
      <c r="H900" s="347"/>
    </row>
  </sheetData>
  <mergeCells count="1">
    <mergeCell ref="G4:J5"/>
  </mergeCells>
  <pageMargins left="0.23622047244094491" right="0.23622047244094491" top="0.74803149606299213" bottom="0.74803149606299213" header="0.31496062992125984" footer="0.31496062992125984"/>
  <pageSetup scale="44" fitToHeight="0" orientation="portrait" r:id="rId1"/>
  <headerFooter>
    <oddHeader>&amp;R&amp;"Calibri"&amp;10&amp;K000000 Unclassified / Non classifié&amp;1#_x000D_</oddHeader>
  </headerFooter>
  <drawing r:id="rId2"/>
  <legacyDrawing r:id="rId3"/>
  <oleObjects>
    <mc:AlternateContent xmlns:mc="http://schemas.openxmlformats.org/markup-compatibility/2006">
      <mc:Choice Requires="x14">
        <oleObject progId="MSPhotoEd.3" shapeId="6148" r:id="rId4">
          <objectPr defaultSize="0" autoPict="0" r:id="rId5">
            <anchor moveWithCells="1">
              <from>
                <xdr:col>0</xdr:col>
                <xdr:colOff>0</xdr:colOff>
                <xdr:row>0</xdr:row>
                <xdr:rowOff>0</xdr:rowOff>
              </from>
              <to>
                <xdr:col>5</xdr:col>
                <xdr:colOff>3124200</xdr:colOff>
                <xdr:row>1</xdr:row>
                <xdr:rowOff>106680</xdr:rowOff>
              </to>
            </anchor>
          </objectPr>
        </oleObject>
      </mc:Choice>
      <mc:Fallback>
        <oleObject progId="MSPhotoEd.3" shapeId="6148" r:id="rId4"/>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haredContentType xmlns="Microsoft.SharePoint.Taxonomy.ContentTypeSync" SourceId="5a244423-8296-4638-a455-97eee7008da3" ContentTypeId="0x0101004C081EED9C90B54F98FF06E55CA4DAAA008CACAF6A43F5184C829F36A35E1E0D1A" PreviousValue="false"/>
</file>

<file path=customXml/item2.xml><?xml version="1.0" encoding="utf-8"?>
<p:properties xmlns:p="http://schemas.microsoft.com/office/2006/metadata/properties" xmlns:xsi="http://www.w3.org/2001/XMLSchema-instance" xmlns:pc="http://schemas.microsoft.com/office/infopath/2007/PartnerControls">
  <documentManagement>
    <OsfiApprovedBy xmlns="fecb3a15-ec4f-4650-8ab4-18722f579a21" xsi:nil="true"/>
    <OsfiAuthor xmlns="fecb3a15-ec4f-4650-8ab4-18722f579a21">
      <UserInfo>
        <DisplayName/>
        <AccountId xsi:nil="true"/>
        <AccountType/>
      </UserInfo>
    </OsfiAuthor>
    <OsfiTo xmlns="fecb3a15-ec4f-4650-8ab4-18722f579a21" xsi:nil="true"/>
    <OsfiReceived xmlns="fecb3a15-ec4f-4650-8ab4-18722f579a21" xsi:nil="true"/>
    <OsfiDescription xmlns="fecb3a15-ec4f-4650-8ab4-18722f579a21" xsi:nil="true"/>
    <OsfiSensitivity xmlns="fecb3a15-ec4f-4650-8ab4-18722f579a21">Unclassified</OsfiSensitivity>
    <OsfiSent xmlns="fecb3a15-ec4f-4650-8ab4-18722f579a21" xsi:nil="true"/>
    <OsfiLanguage xmlns="fecb3a15-ec4f-4650-8ab4-18722f579a21">French</OsfiLanguage>
    <OsfiExternalAuthor xmlns="fecb3a15-ec4f-4650-8ab4-18722f579a21" xsi:nil="true"/>
    <OsfiCalendarYear xmlns="fecb3a15-ec4f-4650-8ab4-18722f579a21">2026</OsfiCalendarYear>
    <OsfiCheckedOutDate xmlns="fecb3a15-ec4f-4650-8ab4-18722f579a21" xsi:nil="true"/>
    <OsfiAttachment xmlns="fecb3a15-ec4f-4650-8ab4-18722f579a21">false</OsfiAttachment>
    <OsfiLivelinkID xmlns="fecb3a15-ec4f-4650-8ab4-18722f579a21" xsi:nil="true"/>
    <TaxCatchAll xmlns="fecb3a15-ec4f-4650-8ab4-18722f579a21">
      <Value>764</Value>
      <Value>677</Value>
      <Value>795</Value>
      <Value>12</Value>
      <Value>674</Value>
      <Value>1100</Value>
      <Value>803</Value>
      <Value>801</Value>
      <Value>120</Value>
      <Value>16</Value>
    </TaxCatchAll>
    <OsfiCc xmlns="fecb3a15-ec4f-4650-8ab4-18722f579a21" xsi:nil="true"/>
    <OsfiEmailFrom xmlns="fecb3a15-ec4f-4650-8ab4-18722f579a21" xsi:nil="true"/>
    <RelatedItems xmlns="http://schemas.microsoft.com/sharepoint/v3" xsi:nil="true"/>
    <fac5efe5e83a4438a828c68fc664b01b xmlns="fecb3a15-ec4f-4650-8ab4-18722f579a21">
      <Terms xmlns="http://schemas.microsoft.com/office/infopath/2007/PartnerControls">
        <TermInfo xmlns="http://schemas.microsoft.com/office/infopath/2007/PartnerControls">
          <TermName xmlns="http://schemas.microsoft.com/office/infopath/2007/PartnerControls">Risk ＆ Data Analytics (RDA) (480100)</TermName>
          <TermId xmlns="http://schemas.microsoft.com/office/infopath/2007/PartnerControls">b6702f6b-16bf-41dd-b48f-0ab544eefee2</TermId>
        </TermInfo>
      </Terms>
    </fac5efe5e83a4438a828c68fc664b01b>
    <_dlc_DocId xmlns="fecb3a15-ec4f-4650-8ab4-18722f579a21">F2000-786772880-27322</_dlc_DocId>
    <id28c9607766444bae9f5e2053e4afbd xmlns="fecb3a15-ec4f-4650-8ab4-18722f579a21">
      <Terms xmlns="http://schemas.microsoft.com/office/infopath/2007/PartnerControls">
        <TermInfo xmlns="http://schemas.microsoft.com/office/infopath/2007/PartnerControls">
          <TermName xmlns="http://schemas.microsoft.com/office/infopath/2007/PartnerControls">1.1 Regulation and supervision of federally regulated financial institutions</TermName>
          <TermId xmlns="http://schemas.microsoft.com/office/infopath/2007/PartnerControls">57fcbea7-d103-4c44-b289-6adbace6db09</TermId>
        </TermInfo>
      </Terms>
    </id28c9607766444bae9f5e2053e4afbd>
    <g6aadb9293ad4d8fba37a358bcaa27eb xmlns="fecb3a15-ec4f-4650-8ab4-18722f579a21">
      <Terms xmlns="http://schemas.microsoft.com/office/infopath/2007/PartnerControls">
        <TermInfo xmlns="http://schemas.microsoft.com/office/infopath/2007/PartnerControls">
          <TermName xmlns="http://schemas.microsoft.com/office/infopath/2007/PartnerControls">Financial Institutions</TermName>
          <TermId xmlns="http://schemas.microsoft.com/office/infopath/2007/PartnerControls">35066429-d513-4a4b-82a6-81eaff2320a3</TermId>
        </TermInfo>
      </Terms>
    </g6aadb9293ad4d8fba37a358bcaa27eb>
    <d8662c420ae441af9b77c21287174095 xmlns="f5a7e35f-036f-43ba-9bd6-dfccb735f6f0">
      <Terms xmlns="http://schemas.microsoft.com/office/infopath/2007/PartnerControls">
        <TermInfo xmlns="http://schemas.microsoft.com/office/infopath/2007/PartnerControls">
          <TermName xmlns="http://schemas.microsoft.com/office/infopath/2007/PartnerControls">External Guidance</TermName>
          <TermId xmlns="http://schemas.microsoft.com/office/infopath/2007/PartnerControls">ea8cba3e-57fe-4199-9d26-ba6248f86a47</TermId>
        </TermInfo>
      </Terms>
    </d8662c420ae441af9b77c21287174095>
    <ec0866d5501a4e288cc256e554a42ca0 xmlns="fecb3a15-ec4f-4650-8ab4-18722f579a21">
      <Terms xmlns="http://schemas.microsoft.com/office/infopath/2007/PartnerControls">
        <TermInfo xmlns="http://schemas.microsoft.com/office/infopath/2007/PartnerControls">
          <TermName xmlns="http://schemas.microsoft.com/office/infopath/2007/PartnerControls">Prepare and Maintain External Guidance</TermName>
          <TermId xmlns="http://schemas.microsoft.com/office/infopath/2007/PartnerControls">7c6c8a9c-dc19-4c9f-8f1c-76bd76ffcd22</TermId>
        </TermInfo>
      </Terms>
    </ec0866d5501a4e288cc256e554a42ca0>
    <b683300b16564d45bc927e24a258e9f0 xmlns="10d8d364-9265-4608-b1fe-b0d4f3e4d437">
      <Terms xmlns="http://schemas.microsoft.com/office/infopath/2007/PartnerControls"/>
    </b683300b16564d45bc927e24a258e9f0>
    <_dlc_DocIdUrl xmlns="fecb3a15-ec4f-4650-8ab4-18722f579a21">
      <Url>https://011gc.sharepoint.com/sites/eSpace-FICore/_layouts/15/DocIdRedir.aspx?ID=F2000-786772880-27322</Url>
      <Description>F2000-786772880-27322</Description>
    </_dlc_DocIdUrl>
    <OsfiMostCurrent xmlns="10d8d364-9265-4608-b1fe-b0d4f3e4d437">false</OsfiMostCurrent>
    <OsfiGuideSection xmlns="10d8d364-9265-4608-b1fe-b0d4f3e4d437" xsi:nil="true"/>
    <OsfiGuidancePhase xmlns="10d8d364-9265-4608-b1fe-b0d4f3e4d437">Final</OsfiGuidancePhase>
    <pd5e1fd5a7e64ff28ea28d0be5cac3eb xmlns="fecb3a15-ec4f-4650-8ab4-18722f579a21">
      <Terms xmlns="http://schemas.microsoft.com/office/infopath/2007/PartnerControls"/>
    </pd5e1fd5a7e64ff28ea28d0be5cac3eb>
    <fc15642b51504e789ffe56207564b371 xmlns="10d8d364-9265-4608-b1fe-b0d4f3e4d437">
      <Terms xmlns="http://schemas.microsoft.com/office/infopath/2007/PartnerControls"/>
    </fc15642b51504e789ffe56207564b371>
    <a36c359446dc4635be72f7f662985508 xmlns="10d8d364-9265-4608-b1fe-b0d4f3e4d437">
      <Terms xmlns="http://schemas.microsoft.com/office/infopath/2007/PartnerControls"/>
    </a36c359446dc4635be72f7f662985508>
    <e56a94d62dd24742b18ef96cd90907e1 xmlns="10d8d364-9265-4608-b1fe-b0d4f3e4d437">
      <Terms xmlns="http://schemas.microsoft.com/office/infopath/2007/PartnerControls"/>
    </e56a94d62dd24742b18ef96cd90907e1>
    <l2f6599427db4c648ff6aeffe33695af xmlns="10d8d364-9265-4608-b1fe-b0d4f3e4d437">
      <Terms xmlns="http://schemas.microsoft.com/office/infopath/2007/PartnerControls"/>
    </l2f6599427db4c648ff6aeffe33695af>
    <k5f8aeaceeb7434cbd9becc33a65ad3e xmlns="10d8d364-9265-4608-b1fe-b0d4f3e4d437">
      <Terms xmlns="http://schemas.microsoft.com/office/infopath/2007/PartnerControls"/>
    </k5f8aeaceeb7434cbd9becc33a65ad3e>
    <OsfiEffectiveYear xmlns="10d8d364-9265-4608-b1fe-b0d4f3e4d437">2026</OsfiEffectiveYear>
    <eed7ab1da29f40cbb57f35bd3770379c xmlns="10d8d364-9265-4608-b1fe-b0d4f3e4d437">
      <Terms xmlns="http://schemas.microsoft.com/office/infopath/2007/PartnerControls">
        <TermInfo xmlns="http://schemas.microsoft.com/office/infopath/2007/PartnerControls">
          <TermName xmlns="http://schemas.microsoft.com/office/infopath/2007/PartnerControls">Guidelines</TermName>
          <TermId xmlns="http://schemas.microsoft.com/office/infopath/2007/PartnerControls">596ad060-e780-4e1d-97cf-696e73bd2136</TermId>
        </TermInfo>
      </Terms>
    </eed7ab1da29f40cbb57f35bd3770379c>
    <ja696665130841b683d84761908559f5 xmlns="10d8d364-9265-4608-b1fe-b0d4f3e4d437">
      <Terms xmlns="http://schemas.microsoft.com/office/infopath/2007/PartnerControls">
        <TermInfo xmlns="http://schemas.microsoft.com/office/infopath/2007/PartnerControls">
          <TermName xmlns="http://schemas.microsoft.com/office/infopath/2007/PartnerControls">Liquidity</TermName>
          <TermId xmlns="http://schemas.microsoft.com/office/infopath/2007/PartnerControls">c8a8ac30-8302-470c-8a68-b44874708800</TermId>
        </TermInfo>
      </Terms>
    </ja696665130841b683d84761908559f5>
    <i4a82951b3ab490b851755ba3e25ca9e xmlns="10d8d364-9265-4608-b1fe-b0d4f3e4d437">
      <Terms xmlns="http://schemas.microsoft.com/office/infopath/2007/PartnerControls"/>
    </i4a82951b3ab490b851755ba3e25ca9e>
    <o57c2d1722274f07a03b231252c868e4 xmlns="10d8d364-9265-4608-b1fe-b0d4f3e4d437">
      <Terms xmlns="http://schemas.microsoft.com/office/infopath/2007/PartnerControls">
        <TermInfo xmlns="http://schemas.microsoft.com/office/infopath/2007/PartnerControls">
          <TermName xmlns="http://schemas.microsoft.com/office/infopath/2007/PartnerControls">Not Applicable</TermName>
          <TermId xmlns="http://schemas.microsoft.com/office/infopath/2007/PartnerControls">ea741b42-926a-47a4-934f-501075dbaa21</TermId>
        </TermInfo>
      </Terms>
    </o57c2d1722274f07a03b231252c868e4>
    <m96463efc3cf41bb880201d3ec29442d xmlns="10d8d364-9265-4608-b1fe-b0d4f3e4d437">
      <Terms xmlns="http://schemas.microsoft.com/office/infopath/2007/PartnerControls"/>
    </m96463efc3cf41bb880201d3ec29442d>
    <n03e0cbd2dfe4bc3a11ca39711420a8d xmlns="10d8d364-9265-4608-b1fe-b0d4f3e4d437">
      <Terms xmlns="http://schemas.microsoft.com/office/infopath/2007/PartnerControls"/>
    </n03e0cbd2dfe4bc3a11ca39711420a8d>
    <b68f0f40a9244f46b7ca0f5019c2a784 xmlns="fecb3a15-ec4f-4650-8ab4-18722f579a21">
      <Terms xmlns="http://schemas.microsoft.com/office/infopath/2007/PartnerControls">
        <TermInfo xmlns="http://schemas.microsoft.com/office/infopath/2007/PartnerControls">
          <TermName xmlns="http://schemas.microsoft.com/office/infopath/2007/PartnerControls">1.1.2 Regulation and Guidance</TermName>
          <TermId xmlns="http://schemas.microsoft.com/office/infopath/2007/PartnerControls">8aba70de-c32e-44b3-b2d7-271b49c214a9</TermId>
        </TermInfo>
      </Terms>
    </b68f0f40a9244f46b7ca0f5019c2a784>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5.xml><?xml version="1.0" encoding="utf-8"?>
<ct:contentTypeSchema xmlns:ct="http://schemas.microsoft.com/office/2006/metadata/contentType" xmlns:ma="http://schemas.microsoft.com/office/2006/metadata/properties/metaAttributes" ct:_="" ma:_="" ma:contentTypeName="Return Template" ma:contentTypeID="0x0101004C081EED9C90B54F98FF06E55CA4DAAA008CACAF6A43F5184C829F36A35E1E0D1A002D4094F2B62A1F42893CE0251B0E960500F65031EA841D0B4E893DA34FC1AEE0EC" ma:contentTypeVersion="15" ma:contentTypeDescription="Create a new document." ma:contentTypeScope="" ma:versionID="293219255c36875d2be096a5cc9cc451">
  <xsd:schema xmlns:xsd="http://www.w3.org/2001/XMLSchema" xmlns:xs="http://www.w3.org/2001/XMLSchema" xmlns:p="http://schemas.microsoft.com/office/2006/metadata/properties" xmlns:ns1="http://schemas.microsoft.com/sharepoint/v3" xmlns:ns2="fecb3a15-ec4f-4650-8ab4-18722f579a21" xmlns:ns3="f5a7e35f-036f-43ba-9bd6-dfccb735f6f0" xmlns:ns4="10d8d364-9265-4608-b1fe-b0d4f3e4d437" targetNamespace="http://schemas.microsoft.com/office/2006/metadata/properties" ma:root="true" ma:fieldsID="eeb10d2222d59e80dee04cea354b1b83" ns1:_="" ns2:_="" ns3:_="" ns4:_="">
    <xsd:import namespace="http://schemas.microsoft.com/sharepoint/v3"/>
    <xsd:import namespace="fecb3a15-ec4f-4650-8ab4-18722f579a21"/>
    <xsd:import namespace="f5a7e35f-036f-43ba-9bd6-dfccb735f6f0"/>
    <xsd:import namespace="10d8d364-9265-4608-b1fe-b0d4f3e4d437"/>
    <xsd:element name="properties">
      <xsd:complexType>
        <xsd:sequence>
          <xsd:element name="documentManagement">
            <xsd:complexType>
              <xsd:all>
                <xsd:element ref="ns2:_dlc_DocId" minOccurs="0"/>
                <xsd:element ref="ns2:_dlc_DocIdUrl" minOccurs="0"/>
                <xsd:element ref="ns2:_dlc_DocIdPersistId" minOccurs="0"/>
                <xsd:element ref="ns2:id28c9607766444bae9f5e2053e4afbd" minOccurs="0"/>
                <xsd:element ref="ns2:TaxCatchAll" minOccurs="0"/>
                <xsd:element ref="ns2:TaxCatchAllLabel" minOccurs="0"/>
                <xsd:element ref="ns2:ec0866d5501a4e288cc256e554a42ca0" minOccurs="0"/>
                <xsd:element ref="ns2:OsfiDescription" minOccurs="0"/>
                <xsd:element ref="ns2:OsfiAuthor" minOccurs="0"/>
                <xsd:element ref="ns2:OsfiExternalAuthor" minOccurs="0"/>
                <xsd:element ref="ns2:fac5efe5e83a4438a828c68fc664b01b" minOccurs="0"/>
                <xsd:element ref="ns2:OsfiLanguage" minOccurs="0"/>
                <xsd:element ref="ns2:OsfiSensitivity" minOccurs="0"/>
                <xsd:element ref="ns2:OsfiCalendarYear" minOccurs="0"/>
                <xsd:element ref="ns2:OsfiApprovedBy" minOccurs="0"/>
                <xsd:element ref="ns2:OsfiAttachment" minOccurs="0"/>
                <xsd:element ref="ns2:OsfiCc" minOccurs="0"/>
                <xsd:element ref="ns2:OsfiEmailFrom" minOccurs="0"/>
                <xsd:element ref="ns2:OsfiReceived" minOccurs="0"/>
                <xsd:element ref="ns2:OsfiSent" minOccurs="0"/>
                <xsd:element ref="ns2:OsfiTo" minOccurs="0"/>
                <xsd:element ref="ns1:RelatedItems" minOccurs="0"/>
                <xsd:element ref="ns2:OsfiLivelinkID" minOccurs="0"/>
                <xsd:element ref="ns2:OsfiCheckedOutDate" minOccurs="0"/>
                <xsd:element ref="ns2:b68f0f40a9244f46b7ca0f5019c2a784" minOccurs="0"/>
                <xsd:element ref="ns2:g6aadb9293ad4d8fba37a358bcaa27eb" minOccurs="0"/>
                <xsd:element ref="ns3:d8662c420ae441af9b77c21287174095" minOccurs="0"/>
                <xsd:element ref="ns4:a36c359446dc4635be72f7f662985508" minOccurs="0"/>
                <xsd:element ref="ns4:o57c2d1722274f07a03b231252c868e4" minOccurs="0"/>
                <xsd:element ref="ns4:OsfiPeerGroup" minOccurs="0"/>
                <xsd:element ref="ns4:m96463efc3cf41bb880201d3ec29442d" minOccurs="0"/>
                <xsd:element ref="ns4:n03e0cbd2dfe4bc3a11ca39711420a8d" minOccurs="0"/>
                <xsd:element ref="ns4:fc15642b51504e789ffe56207564b371" minOccurs="0"/>
                <xsd:element ref="ns4:e56a94d62dd24742b18ef96cd90907e1" minOccurs="0"/>
                <xsd:element ref="ns4:l2f6599427db4c648ff6aeffe33695af" minOccurs="0"/>
                <xsd:element ref="ns4:b683300b16564d45bc927e24a258e9f0" minOccurs="0"/>
                <xsd:element ref="ns4:k5f8aeaceeb7434cbd9becc33a65ad3e" minOccurs="0"/>
                <xsd:element ref="ns4:eed7ab1da29f40cbb57f35bd3770379c" minOccurs="0"/>
                <xsd:element ref="ns4:OsfiProvision" minOccurs="0"/>
                <xsd:element ref="ns4:i4a82951b3ab490b851755ba3e25ca9e" minOccurs="0"/>
                <xsd:element ref="ns4:OsfiSupersededDate" minOccurs="0"/>
                <xsd:element ref="ns4:ja696665130841b683d84761908559f5" minOccurs="0"/>
                <xsd:element ref="ns4:OsfiGuidancePhase" minOccurs="0"/>
                <xsd:element ref="ns2:pd5e1fd5a7e64ff28ea28d0be5cac3eb" minOccurs="0"/>
                <xsd:element ref="ns4:OsfiMostCurrent" minOccurs="0"/>
                <xsd:element ref="ns4:OsfiGuideSection" minOccurs="0"/>
                <xsd:element ref="ns4:OsfiEffectiveYe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32"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ecb3a15-ec4f-4650-8ab4-18722f579a21"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id28c9607766444bae9f5e2053e4afbd" ma:index="11" nillable="true" ma:taxonomy="true" ma:internalName="id28c9607766444bae9f5e2053e4afbd" ma:taxonomyFieldName="OsfiPAA" ma:displayName="PAA" ma:readOnly="true" ma:fieldId="{2d28c960-7766-444b-ae9f-5e2053e4afbd}" ma:sspId="5a244423-8296-4638-a455-97eee7008da3" ma:termSetId="d1a66c1d-a3c0-4300-8b36-107e81c3a3e5"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af9b1633-47f7-4b55-a3cd-a0b477983e68}" ma:internalName="TaxCatchAll" ma:showField="CatchAllData"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af9b1633-47f7-4b55-a3cd-a0b477983e68}" ma:internalName="TaxCatchAllLabel" ma:readOnly="true" ma:showField="CatchAllDataLabel"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ec0866d5501a4e288cc256e554a42ca0" ma:index="15" nillable="true" ma:taxonomy="true" ma:internalName="ec0866d5501a4e288cc256e554a42ca0" ma:taxonomyFieldName="OsfiBusinessProcess" ma:displayName="Business Process" ma:readOnly="true" ma:fieldId="{ec0866d5-501a-4e28-8cc2-56e554a42ca0}" ma:sspId="5a244423-8296-4638-a455-97eee7008da3" ma:termSetId="90fd1eaa-5cc8-4194-a26a-d78ee88d82aa" ma:anchorId="00000000-0000-0000-0000-000000000000" ma:open="false" ma:isKeyword="false">
      <xsd:complexType>
        <xsd:sequence>
          <xsd:element ref="pc:Terms" minOccurs="0" maxOccurs="1"/>
        </xsd:sequence>
      </xsd:complexType>
    </xsd:element>
    <xsd:element name="OsfiDescription" ma:index="17" nillable="true" ma:displayName="Description" ma:internalName="OsfiDescription" ma:readOnly="false">
      <xsd:simpleType>
        <xsd:restriction base="dms:Note">
          <xsd:maxLength value="255"/>
        </xsd:restriction>
      </xsd:simpleType>
    </xsd:element>
    <xsd:element name="OsfiAuthor" ma:index="18" nillable="true" ma:displayName="OSFI Author" ma:SearchPeopleOnly="false" ma:SharePointGroup="0" ma:internalName="OsfiAutho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sfiExternalAuthor" ma:index="19" nillable="true" ma:displayName="External Author" ma:internalName="OsfiExternalAuthor" ma:readOnly="false">
      <xsd:simpleType>
        <xsd:restriction base="dms:Text"/>
      </xsd:simpleType>
    </xsd:element>
    <xsd:element name="fac5efe5e83a4438a828c68fc664b01b" ma:index="20" nillable="true" ma:taxonomy="true" ma:internalName="fac5efe5e83a4438a828c68fc664b01b" ma:taxonomyFieldName="OsfiCostCentre" ma:displayName="Cost Centre" ma:readOnly="true" ma:fieldId="{fac5efe5-e83a-4438-a828-c68fc664b01b}" ma:sspId="5a244423-8296-4638-a455-97eee7008da3" ma:termSetId="bdc284b5-ea41-4d95-b7dd-4762f5f4b008" ma:anchorId="00000000-0000-0000-0000-000000000000" ma:open="false" ma:isKeyword="false">
      <xsd:complexType>
        <xsd:sequence>
          <xsd:element ref="pc:Terms" minOccurs="0" maxOccurs="1"/>
        </xsd:sequence>
      </xsd:complexType>
    </xsd:element>
    <xsd:element name="OsfiLanguage" ma:index="22" nillable="true" ma:displayName="Language" ma:default="English" ma:internalName="OsfiLanguage" ma:readOnly="false">
      <xsd:simpleType>
        <xsd:restriction base="dms:Choice">
          <xsd:enumeration value="English"/>
          <xsd:enumeration value="French"/>
          <xsd:enumeration value="Bilingual - English and French"/>
        </xsd:restriction>
      </xsd:simpleType>
    </xsd:element>
    <xsd:element name="OsfiSensitivity" ma:index="23" nillable="true" ma:displayName="Sensitivity" ma:default="Unclassified" ma:internalName="OsfiSensitivity" ma:readOnly="false">
      <xsd:simpleType>
        <xsd:restriction base="dms:Choice">
          <xsd:enumeration value="Unclassified"/>
          <xsd:enumeration value="Protected A"/>
          <xsd:enumeration value="Protected B"/>
        </xsd:restriction>
      </xsd:simpleType>
    </xsd:element>
    <xsd:element name="OsfiCalendarYear" ma:index="24" nillable="true" ma:displayName="Calendar Year" ma:hidden="true" ma:internalName="OsfiCalendarYear" ma:readOnly="false">
      <xsd:simpleType>
        <xsd:restriction base="dms:Text">
          <xsd:maxLength value="4"/>
        </xsd:restriction>
      </xsd:simpleType>
    </xsd:element>
    <xsd:element name="OsfiApprovedBy" ma:index="25" nillable="true" ma:displayName="Approved By" ma:hidden="true" ma:internalName="OsfiApprovedBy" ma:readOnly="false">
      <xsd:simpleType>
        <xsd:restriction base="dms:Note"/>
      </xsd:simpleType>
    </xsd:element>
    <xsd:element name="OsfiAttachment" ma:index="26" nillable="true" ma:displayName="Attachment" ma:default="0" ma:hidden="true" ma:internalName="OsfiAttachment" ma:readOnly="false">
      <xsd:simpleType>
        <xsd:restriction base="dms:Boolean"/>
      </xsd:simpleType>
    </xsd:element>
    <xsd:element name="OsfiCc" ma:index="27" nillable="true" ma:displayName="Cc" ma:internalName="OsfiCc" ma:readOnly="false">
      <xsd:simpleType>
        <xsd:restriction base="dms:Note"/>
      </xsd:simpleType>
    </xsd:element>
    <xsd:element name="OsfiEmailFrom" ma:index="28" nillable="true" ma:displayName="From" ma:hidden="true" ma:internalName="OsfiEmailFrom" ma:readOnly="false">
      <xsd:simpleType>
        <xsd:restriction base="dms:Text"/>
      </xsd:simpleType>
    </xsd:element>
    <xsd:element name="OsfiReceived" ma:index="29" nillable="true" ma:displayName="Received" ma:format="DateTime" ma:hidden="true" ma:internalName="OsfiReceived" ma:readOnly="false">
      <xsd:simpleType>
        <xsd:restriction base="dms:DateTime"/>
      </xsd:simpleType>
    </xsd:element>
    <xsd:element name="OsfiSent" ma:index="30" nillable="true" ma:displayName="Sent" ma:format="DateTime" ma:hidden="true" ma:internalName="OsfiSent" ma:readOnly="false">
      <xsd:simpleType>
        <xsd:restriction base="dms:DateTime"/>
      </xsd:simpleType>
    </xsd:element>
    <xsd:element name="OsfiTo" ma:index="31" nillable="true" ma:displayName="To" ma:hidden="true" ma:internalName="OsfiTo" ma:readOnly="false">
      <xsd:simpleType>
        <xsd:restriction base="dms:Note"/>
      </xsd:simpleType>
    </xsd:element>
    <xsd:element name="OsfiLivelinkID" ma:index="33" nillable="true" ma:displayName="Livelink ID" ma:hidden="true" ma:internalName="OsfiLivelinkID" ma:readOnly="false">
      <xsd:simpleType>
        <xsd:restriction base="dms:Text"/>
      </xsd:simpleType>
    </xsd:element>
    <xsd:element name="OsfiCheckedOutDate" ma:index="34" nillable="true" ma:displayName="Checked Out Date" ma:format="DateOnly" ma:hidden="true" ma:internalName="OsfiCheckedOutDate" ma:readOnly="false">
      <xsd:simpleType>
        <xsd:restriction base="dms:DateTime"/>
      </xsd:simpleType>
    </xsd:element>
    <xsd:element name="b68f0f40a9244f46b7ca0f5019c2a784" ma:index="35" nillable="true" ma:taxonomy="true" ma:internalName="b68f0f40a9244f46b7ca0f5019c2a784" ma:taxonomyFieldName="OsfiSubProgram" ma:displayName="Sub Program" ma:readOnly="true" ma:fieldId="{b68f0f40-a924-4f46-b7ca-0f5019c2a784}" ma:sspId="5a244423-8296-4638-a455-97eee7008da3" ma:termSetId="d1a66c1d-a3c0-4300-8b36-107e81c3a3e5" ma:anchorId="00000000-0000-0000-0000-000000000000" ma:open="false" ma:isKeyword="false">
      <xsd:complexType>
        <xsd:sequence>
          <xsd:element ref="pc:Terms" minOccurs="0" maxOccurs="1"/>
        </xsd:sequence>
      </xsd:complexType>
    </xsd:element>
    <xsd:element name="g6aadb9293ad4d8fba37a358bcaa27eb" ma:index="38" nillable="true" ma:taxonomy="true" ma:internalName="g6aadb9293ad4d8fba37a358bcaa27eb" ma:taxonomyFieldName="OsfiFunction" ma:displayName="Function" ma:readOnly="true" ma:fieldId="{06aadb92-93ad-4d8f-ba37-a358bcaa27eb}" ma:sspId="5a244423-8296-4638-a455-97eee7008da3" ma:termSetId="bb2da93b-cdef-4276-9a5e-c97ef14b2e41" ma:anchorId="00000000-0000-0000-0000-000000000000" ma:open="false" ma:isKeyword="false">
      <xsd:complexType>
        <xsd:sequence>
          <xsd:element ref="pc:Terms" minOccurs="0" maxOccurs="1"/>
        </xsd:sequence>
      </xsd:complexType>
    </xsd:element>
    <xsd:element name="pd5e1fd5a7e64ff28ea28d0be5cac3eb" ma:index="70" nillable="true" ma:taxonomy="true" ma:internalName="pd5e1fd5a7e64ff28ea28d0be5cac3eb" ma:taxonomyFieldName="OsfiFIExternalOrganization" ma:displayName="External Organization" ma:readOnly="false" ma:fieldId="{9d5e1fd5-a7e6-4ff2-8ea2-8d0be5cac3eb}" ma:taxonomyMulti="true" ma:sspId="5a244423-8296-4638-a455-97eee7008da3" ma:termSetId="7f77c62a-559a-4682-acfc-3ada937d663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5a7e35f-036f-43ba-9bd6-dfccb735f6f0" elementFormDefault="qualified">
    <xsd:import namespace="http://schemas.microsoft.com/office/2006/documentManagement/types"/>
    <xsd:import namespace="http://schemas.microsoft.com/office/infopath/2007/PartnerControls"/>
    <xsd:element name="d8662c420ae441af9b77c21287174095" ma:index="40" nillable="true" ma:taxonomy="true" ma:internalName="d8662c420ae441af9b77c21287174095" ma:taxonomyFieldName="OsfiSubFunction" ma:displayName="Sub Function" ma:readOnly="true" ma:fieldId="{d8662c42-0ae4-41af-9b77-c21287174095}" ma:sspId="5a244423-8296-4638-a455-97eee7008da3" ma:termSetId="90fd1eaa-5cc8-4194-a26a-d78ee88d82aa"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0d8d364-9265-4608-b1fe-b0d4f3e4d437" elementFormDefault="qualified">
    <xsd:import namespace="http://schemas.microsoft.com/office/2006/documentManagement/types"/>
    <xsd:import namespace="http://schemas.microsoft.com/office/infopath/2007/PartnerControls"/>
    <xsd:element name="a36c359446dc4635be72f7f662985508" ma:index="42" nillable="true" ma:taxonomy="true" ma:internalName="a36c359446dc4635be72f7f662985508" ma:taxonomyFieldName="OsfiFITopics" ma:displayName="FI Topics" ma:readOnly="true" ma:fieldId="{a36c3594-46dc-4635-be72-f7f662985508}" ma:taxonomyMulti="true" ma:sspId="5a244423-8296-4638-a455-97eee7008da3" ma:termSetId="37d2ecf9-da35-44d7-8685-07f8c550b9dd" ma:anchorId="00000000-0000-0000-0000-000000000000" ma:open="false" ma:isKeyword="false">
      <xsd:complexType>
        <xsd:sequence>
          <xsd:element ref="pc:Terms" minOccurs="0" maxOccurs="1"/>
        </xsd:sequence>
      </xsd:complexType>
    </xsd:element>
    <xsd:element name="o57c2d1722274f07a03b231252c868e4" ma:index="44" nillable="true" ma:taxonomy="true" ma:internalName="o57c2d1722274f07a03b231252c868e4" ma:taxonomyFieldName="OsfiOSFIGuidance" ma:displayName="Primary OSFI Guidance" ma:indexed="true" ma:readOnly="true" ma:fieldId="{857c2d17-2227-4f07-a03b-231252c868e4}" ma:sspId="5a244423-8296-4638-a455-97eee7008da3" ma:termSetId="db38c128-694d-474d-a2d5-b0856268de74" ma:anchorId="00000000-0000-0000-0000-000000000000" ma:open="false" ma:isKeyword="false">
      <xsd:complexType>
        <xsd:sequence>
          <xsd:element ref="pc:Terms" minOccurs="0" maxOccurs="1"/>
        </xsd:sequence>
      </xsd:complexType>
    </xsd:element>
    <xsd:element name="OsfiPeerGroup" ma:index="46" nillable="true" ma:displayName="Peer Group" ma:hidden="true" ma:internalName="OsfiPeerGroup" ma:readOnly="true">
      <xsd:simpleType>
        <xsd:restriction base="dms:Choice">
          <xsd:enumeration value="Big 5"/>
          <xsd:enumeration value="Big Life"/>
          <xsd:enumeration value="D-SIB"/>
          <xsd:enumeration value="Mortgage Insurer"/>
          <xsd:enumeration value="Reinsurance"/>
          <xsd:enumeration value="Small Life"/>
          <xsd:enumeration value="Small P &amp; C"/>
          <xsd:enumeration value="SMSB"/>
        </xsd:restriction>
      </xsd:simpleType>
    </xsd:element>
    <xsd:element name="m96463efc3cf41bb880201d3ec29442d" ma:index="47" nillable="true" ma:taxonomy="true" ma:internalName="m96463efc3cf41bb880201d3ec29442d" ma:taxonomyFieldName="OsfiFIStandards" ma:displayName="Standards" ma:readOnly="true" ma:fieldId="{696463ef-c3cf-41bb-8802-01d3ec29442d}" ma:sspId="5a244423-8296-4638-a455-97eee7008da3" ma:termSetId="5f9e4213-ad76-40af-aba3-0eff4400b5b9" ma:anchorId="00000000-0000-0000-0000-000000000000" ma:open="false" ma:isKeyword="false">
      <xsd:complexType>
        <xsd:sequence>
          <xsd:element ref="pc:Terms" minOccurs="0" maxOccurs="1"/>
        </xsd:sequence>
      </xsd:complexType>
    </xsd:element>
    <xsd:element name="n03e0cbd2dfe4bc3a11ca39711420a8d" ma:index="49" nillable="true" ma:taxonomy="true" ma:internalName="n03e0cbd2dfe4bc3a11ca39711420a8d" ma:taxonomyFieldName="OsfiPrimaryActandSection" ma:displayName="Primary Act and Section" ma:indexed="true" ma:readOnly="true" ma:fieldId="{703e0cbd-2dfe-4bc3-a11c-a39711420a8d}" ma:sspId="5a244423-8296-4638-a455-97eee7008da3" ma:termSetId="5d4b9093-6996-4b6a-ac68-7f2346edef7a" ma:anchorId="00000000-0000-0000-0000-000000000000" ma:open="false" ma:isKeyword="false">
      <xsd:complexType>
        <xsd:sequence>
          <xsd:element ref="pc:Terms" minOccurs="0" maxOccurs="1"/>
        </xsd:sequence>
      </xsd:complexType>
    </xsd:element>
    <xsd:element name="fc15642b51504e789ffe56207564b371" ma:index="51" nillable="true" ma:taxonomy="true" ma:internalName="fc15642b51504e789ffe56207564b371" ma:taxonomyFieldName="OsfiSecondaryActsandSections" ma:displayName="Secondary Acts and Sections" ma:readOnly="true" ma:fieldId="{fc15642b-5150-4e78-9ffe-56207564b371}" ma:taxonomyMulti="true" ma:sspId="5a244423-8296-4638-a455-97eee7008da3" ma:termSetId="5d4b9093-6996-4b6a-ac68-7f2346edef7a" ma:anchorId="00000000-0000-0000-0000-000000000000" ma:open="false" ma:isKeyword="false">
      <xsd:complexType>
        <xsd:sequence>
          <xsd:element ref="pc:Terms" minOccurs="0" maxOccurs="1"/>
        </xsd:sequence>
      </xsd:complexType>
    </xsd:element>
    <xsd:element name="e56a94d62dd24742b18ef96cd90907e1" ma:index="53" nillable="true" ma:taxonomy="true" ma:internalName="e56a94d62dd24742b18ef96cd90907e1" ma:taxonomyFieldName="OsfiSecondaryRegulations" ma:displayName="Secondary Regulations" ma:readOnly="true" ma:fieldId="{e56a94d6-2dd2-4742-b18e-f96cd90907e1}" ma:taxonomyMulti="true" ma:sspId="5a244423-8296-4638-a455-97eee7008da3" ma:termSetId="f426344c-9403-40cb-8a87-7544082f8399" ma:anchorId="00000000-0000-0000-0000-000000000000" ma:open="false" ma:isKeyword="false">
      <xsd:complexType>
        <xsd:sequence>
          <xsd:element ref="pc:Terms" minOccurs="0" maxOccurs="1"/>
        </xsd:sequence>
      </xsd:complexType>
    </xsd:element>
    <xsd:element name="l2f6599427db4c648ff6aeffe33695af" ma:index="55" nillable="true" ma:taxonomy="true" ma:internalName="l2f6599427db4c648ff6aeffe33695af" ma:taxonomyFieldName="OsfiSecondaryOSFIGuidance" ma:displayName="Secondary OSFI Guidance" ma:readOnly="true" ma:fieldId="{52f65994-27db-4c64-8ff6-aeffe33695af}" ma:taxonomyMulti="true" ma:sspId="5a244423-8296-4638-a455-97eee7008da3" ma:termSetId="db38c128-694d-474d-a2d5-b0856268de74" ma:anchorId="00000000-0000-0000-0000-000000000000" ma:open="false" ma:isKeyword="false">
      <xsd:complexType>
        <xsd:sequence>
          <xsd:element ref="pc:Terms" minOccurs="0" maxOccurs="1"/>
        </xsd:sequence>
      </xsd:complexType>
    </xsd:element>
    <xsd:element name="b683300b16564d45bc927e24a258e9f0" ma:index="57" nillable="true" ma:taxonomy="true" ma:internalName="b683300b16564d45bc927e24a258e9f0" ma:taxonomyFieldName="OsfiReturnType" ma:displayName="Return Type" ma:readOnly="true" ma:fieldId="{b683300b-1656-4d45-bc92-7e24a258e9f0}" ma:sspId="5a244423-8296-4638-a455-97eee7008da3" ma:termSetId="a568a50d-8932-4c0a-a4b8-4cfac741b28b" ma:anchorId="00000000-0000-0000-0000-000000000000" ma:open="false" ma:isKeyword="false">
      <xsd:complexType>
        <xsd:sequence>
          <xsd:element ref="pc:Terms" minOccurs="0" maxOccurs="1"/>
        </xsd:sequence>
      </xsd:complexType>
    </xsd:element>
    <xsd:element name="k5f8aeaceeb7434cbd9becc33a65ad3e" ma:index="59" nillable="true" ma:taxonomy="true" ma:internalName="k5f8aeaceeb7434cbd9becc33a65ad3e" ma:taxonomyFieldName="OsfiIndustryType" ma:displayName="FI Industry" ma:readOnly="true" ma:fieldId="{45f8aeac-eeb7-434c-bd9b-ecc33a65ad3e}" ma:taxonomyMulti="true" ma:sspId="5a244423-8296-4638-a455-97eee7008da3" ma:termSetId="a8bd1923-216f-45d4-badc-2ce42a898c25" ma:anchorId="00000000-0000-0000-0000-000000000000" ma:open="false" ma:isKeyword="false">
      <xsd:complexType>
        <xsd:sequence>
          <xsd:element ref="pc:Terms" minOccurs="0" maxOccurs="1"/>
        </xsd:sequence>
      </xsd:complexType>
    </xsd:element>
    <xsd:element name="eed7ab1da29f40cbb57f35bd3770379c" ma:index="61" nillable="true" ma:taxonomy="true" ma:internalName="eed7ab1da29f40cbb57f35bd3770379c" ma:taxonomyFieldName="OsfiInstrumentType" ma:displayName="Instrument Type" ma:indexed="true" ma:readOnly="true" ma:fieldId="{eed7ab1d-a29f-40cb-b57f-35bd3770379c}" ma:sspId="5a244423-8296-4638-a455-97eee7008da3" ma:termSetId="de317838-3de1-4b67-8401-dbb533591b85" ma:anchorId="00000000-0000-0000-0000-000000000000" ma:open="false" ma:isKeyword="false">
      <xsd:complexType>
        <xsd:sequence>
          <xsd:element ref="pc:Terms" minOccurs="0" maxOccurs="1"/>
        </xsd:sequence>
      </xsd:complexType>
    </xsd:element>
    <xsd:element name="OsfiProvision" ma:index="63" nillable="true" ma:displayName="Sub Provision" ma:hidden="true" ma:internalName="OsfiProvision" ma:readOnly="true">
      <xsd:simpleType>
        <xsd:restriction base="dms:Note">
          <xsd:maxLength value="255"/>
        </xsd:restriction>
      </xsd:simpleType>
    </xsd:element>
    <xsd:element name="i4a82951b3ab490b851755ba3e25ca9e" ma:index="64" nillable="true" ma:taxonomy="true" ma:internalName="i4a82951b3ab490b851755ba3e25ca9e" ma:taxonomyFieldName="OsfiRegulations" ma:displayName="Primary Regulation" ma:indexed="true" ma:readOnly="true" ma:fieldId="{24a82951-b3ab-490b-8517-55ba3e25ca9e}" ma:sspId="5a244423-8296-4638-a455-97eee7008da3" ma:termSetId="f426344c-9403-40cb-8a87-7544082f8399" ma:anchorId="00000000-0000-0000-0000-000000000000" ma:open="false" ma:isKeyword="false">
      <xsd:complexType>
        <xsd:sequence>
          <xsd:element ref="pc:Terms" minOccurs="0" maxOccurs="1"/>
        </xsd:sequence>
      </xsd:complexType>
    </xsd:element>
    <xsd:element name="OsfiSupersededDate" ma:index="66" nillable="true" ma:displayName="Superseded Date" ma:format="DateOnly" ma:hidden="true" ma:indexed="true" ma:internalName="OsfiSupersededDate" ma:readOnly="true">
      <xsd:simpleType>
        <xsd:restriction base="dms:DateTime"/>
      </xsd:simpleType>
    </xsd:element>
    <xsd:element name="ja696665130841b683d84761908559f5" ma:index="67" nillable="true" ma:taxonomy="true" ma:internalName="ja696665130841b683d84761908559f5" ma:taxonomyFieldName="OsfiGuidanceCategory" ma:displayName="Guidance Category" ma:indexed="true" ma:readOnly="true" ma:fieldId="{3a696665-1308-41b6-83d8-4761908559f5}" ma:sspId="5a244423-8296-4638-a455-97eee7008da3" ma:termSetId="c6951c27-6d0a-40de-85ce-35bf0943b92a" ma:anchorId="00000000-0000-0000-0000-000000000000" ma:open="false" ma:isKeyword="false">
      <xsd:complexType>
        <xsd:sequence>
          <xsd:element ref="pc:Terms" minOccurs="0" maxOccurs="1"/>
        </xsd:sequence>
      </xsd:complexType>
    </xsd:element>
    <xsd:element name="OsfiGuidancePhase" ma:index="69" nillable="true" ma:displayName="Guidance Phase" ma:format="Dropdown" ma:internalName="OsfiGuidancePhase" ma:readOnly="false">
      <xsd:simpleType>
        <xsd:restriction base="dms:Choice">
          <xsd:enumeration value="Analysis"/>
          <xsd:enumeration value="External Consultation"/>
          <xsd:enumeration value="Internal Consultation"/>
          <xsd:enumeration value="Draft"/>
          <xsd:enumeration value="Final"/>
        </xsd:restriction>
      </xsd:simpleType>
    </xsd:element>
    <xsd:element name="OsfiMostCurrent" ma:index="72" nillable="true" ma:displayName="Most Current" ma:default="0" ma:internalName="OsfiMostCurrent" ma:readOnly="false">
      <xsd:simpleType>
        <xsd:restriction base="dms:Boolean"/>
      </xsd:simpleType>
    </xsd:element>
    <xsd:element name="OsfiGuideSection" ma:index="73" nillable="true" ma:displayName="Section" ma:internalName="OsfiGuideSection" ma:readOnly="false">
      <xsd:simpleType>
        <xsd:restriction base="dms:Choice">
          <xsd:enumeration value="Section I"/>
          <xsd:enumeration value="Section II"/>
          <xsd:enumeration value="Section III"/>
          <xsd:enumeration value="Section IV"/>
          <xsd:enumeration value="Section V"/>
          <xsd:enumeration value="Section VI"/>
          <xsd:enumeration value="Section VII"/>
          <xsd:enumeration value="Section VIII"/>
          <xsd:enumeration value="Section IX"/>
          <xsd:enumeration value="Section X"/>
        </xsd:restriction>
      </xsd:simpleType>
    </xsd:element>
    <xsd:element name="OsfiEffectiveYear" ma:index="74" nillable="true" ma:displayName="Effective Year" ma:format="Dropdown" ma:hidden="true" ma:internalName="OsfiEffectiveYear" ma:readOnly="true">
      <xsd:simpleType>
        <xsd:restriction base="dms:Choice">
          <xsd:enumeration value="2018"/>
          <xsd:enumeration value="2019"/>
          <xsd:enumeration value="2020"/>
          <xsd:enumeration value="2021"/>
          <xsd:enumeration value="2022"/>
          <xsd:enumeration value="2023"/>
          <xsd:enumeration value="2024"/>
          <xsd:enumeration value="2025"/>
          <xsd:enumeration value="2026"/>
          <xsd:enumeration value="2027"/>
          <xsd:enumeration value="2028"/>
          <xsd:enumeration value="2029"/>
          <xsd:enumeration value="2030"/>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37B416F-61DD-42FD-8160-BAD121D7E3E1}">
  <ds:schemaRefs>
    <ds:schemaRef ds:uri="Microsoft.SharePoint.Taxonomy.ContentTypeSync"/>
  </ds:schemaRefs>
</ds:datastoreItem>
</file>

<file path=customXml/itemProps2.xml><?xml version="1.0" encoding="utf-8"?>
<ds:datastoreItem xmlns:ds="http://schemas.openxmlformats.org/officeDocument/2006/customXml" ds:itemID="{D338023C-1FD6-4164-9E1E-3B7B69003282}">
  <ds:schemaRefs>
    <ds:schemaRef ds:uri="http://schemas.microsoft.com/office/infopath/2007/PartnerControls"/>
    <ds:schemaRef ds:uri="http://schemas.microsoft.com/office/2006/documentManagement/types"/>
    <ds:schemaRef ds:uri="fecb3a15-ec4f-4650-8ab4-18722f579a21"/>
    <ds:schemaRef ds:uri="http://schemas.openxmlformats.org/package/2006/metadata/core-properties"/>
    <ds:schemaRef ds:uri="10d8d364-9265-4608-b1fe-b0d4f3e4d437"/>
    <ds:schemaRef ds:uri="http://purl.org/dc/elements/1.1/"/>
    <ds:schemaRef ds:uri="f5a7e35f-036f-43ba-9bd6-dfccb735f6f0"/>
    <ds:schemaRef ds:uri="http://schemas.microsoft.com/sharepoint/v3"/>
    <ds:schemaRef ds:uri="http://purl.org/dc/terms/"/>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6E85DDE2-B4D8-4F6C-9E59-E3FF3A4C881A}">
  <ds:schemaRefs>
    <ds:schemaRef ds:uri="http://schemas.microsoft.com/sharepoint/v3/contenttype/forms"/>
  </ds:schemaRefs>
</ds:datastoreItem>
</file>

<file path=customXml/itemProps4.xml><?xml version="1.0" encoding="utf-8"?>
<ds:datastoreItem xmlns:ds="http://schemas.openxmlformats.org/officeDocument/2006/customXml" ds:itemID="{05FB56E4-62AC-4F32-B4EF-25868BBAE1BA}">
  <ds:schemaRefs>
    <ds:schemaRef ds:uri="http://schemas.microsoft.com/sharepoint/events"/>
  </ds:schemaRefs>
</ds:datastoreItem>
</file>

<file path=customXml/itemProps5.xml><?xml version="1.0" encoding="utf-8"?>
<ds:datastoreItem xmlns:ds="http://schemas.openxmlformats.org/officeDocument/2006/customXml" ds:itemID="{A75AB108-4183-481D-9AAD-217D37E8998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ecb3a15-ec4f-4650-8ab4-18722f579a21"/>
    <ds:schemaRef ds:uri="f5a7e35f-036f-43ba-9bd6-dfccb735f6f0"/>
    <ds:schemaRef ds:uri="10d8d364-9265-4608-b1fe-b0d4f3e4d4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f5cdca88-7cf3-4ff5-864c-b09160e6ff37}" enabled="1" method="Privileged" siteId="{43ee04cb-3f72-4918-b460-c51afaa2943e}"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19</vt:i4>
      </vt:variant>
    </vt:vector>
  </HeadingPairs>
  <TitlesOfParts>
    <vt:vector size="28" baseType="lpstr">
      <vt:lpstr>Couverture</vt:lpstr>
      <vt:lpstr>1. NCCF bilan combiné</vt:lpstr>
      <vt:lpstr>2. NCCF CAD</vt:lpstr>
      <vt:lpstr>3. NCCF USD</vt:lpstr>
      <vt:lpstr>4. NCCF EUR</vt:lpstr>
      <vt:lpstr>5. NCCF GBP</vt:lpstr>
      <vt:lpstr>6. NCCF Autres (inclus)</vt:lpstr>
      <vt:lpstr>Annx 1. Taux de référence</vt:lpstr>
      <vt:lpstr>Annx 2. Instructions</vt:lpstr>
      <vt:lpstr>DCT</vt:lpstr>
      <vt:lpstr>DRT</vt:lpstr>
      <vt:lpstr>EIT</vt:lpstr>
      <vt:lpstr>'1. NCCF bilan combiné'!Print_Area</vt:lpstr>
      <vt:lpstr>'2. NCCF CAD'!Print_Area</vt:lpstr>
      <vt:lpstr>'3. NCCF USD'!Print_Area</vt:lpstr>
      <vt:lpstr>'4. NCCF EUR'!Print_Area</vt:lpstr>
      <vt:lpstr>'5. NCCF GBP'!Print_Area</vt:lpstr>
      <vt:lpstr>'6. NCCF Autres (inclus)'!Print_Area</vt:lpstr>
      <vt:lpstr>Couverture!Print_Area</vt:lpstr>
      <vt:lpstr>'1. NCCF bilan combiné'!Print_Titles</vt:lpstr>
      <vt:lpstr>'2. NCCF CAD'!Print_Titles</vt:lpstr>
      <vt:lpstr>'3. NCCF USD'!Print_Titles</vt:lpstr>
      <vt:lpstr>'4. NCCF EUR'!Print_Titles</vt:lpstr>
      <vt:lpstr>'5. NCCF GBP'!Print_Titles</vt:lpstr>
      <vt:lpstr>'6. NCCF Autres (inclus)'!Print_Titles</vt:lpstr>
      <vt:lpstr>'Annx 1. Taux de référence'!Print_Titles</vt:lpstr>
      <vt:lpstr>'Annx 2. Instructions'!Print_Titles</vt:lpstr>
      <vt:lpstr>SHT</vt:lpstr>
    </vt:vector>
  </TitlesOfParts>
  <Manager/>
  <Company>OSFI-BSIF</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BSIF948 - Relevé NCCF version intégrale – à compter du 1er mai 2026</dc:title>
  <dc:subject/>
  <dc:creator>OSFI-BSIF</dc:creator>
  <cp:keywords/>
  <dc:description/>
  <cp:lastModifiedBy>Olaniyan, Shola</cp:lastModifiedBy>
  <cp:revision/>
  <dcterms:created xsi:type="dcterms:W3CDTF">2014-05-16T18:33:30Z</dcterms:created>
  <dcterms:modified xsi:type="dcterms:W3CDTF">2026-04-13T15:14:20Z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0x0101004C081EED9C90B54F98FF06E55CA4DAAA008CACAF6A43F5184C829F36A35E1E0D1A002D4094F2B62A1F42893CE0251B0E960500F65031EA841D0B4E893DA34FC1AEE0EC</vt:lpwstr>
  </property>
  <property fmtid="{D5CDD505-2E9C-101B-9397-08002B2CF9AE}" pid="3" name="TemplateUrl">
    <vt:lpwstr/>
  </property>
  <property fmtid="{D5CDD505-2E9C-101B-9397-08002B2CF9AE}" pid="4" name="xd_Signature">
    <vt:bool>false</vt:bool>
  </property>
  <property fmtid="{D5CDD505-2E9C-101B-9397-08002B2CF9AE}" pid="5" name="xd_ProgID">
    <vt:lpwstr/>
  </property>
  <property fmtid="{D5CDD505-2E9C-101B-9397-08002B2CF9AE}" pid="6" name="Order">
    <vt:r8>414600</vt:r8>
  </property>
  <property fmtid="{D5CDD505-2E9C-101B-9397-08002B2CF9AE}" pid="7" name="OsfiBusinessProcess">
    <vt:lpwstr>1100</vt:lpwstr>
  </property>
  <property fmtid="{D5CDD505-2E9C-101B-9397-08002B2CF9AE}" pid="8" name="OsfiSecondaryActsandSections">
    <vt:lpwstr/>
  </property>
  <property fmtid="{D5CDD505-2E9C-101B-9397-08002B2CF9AE}" pid="9" name="OsfiIndustryType">
    <vt:lpwstr/>
  </property>
  <property fmtid="{D5CDD505-2E9C-101B-9397-08002B2CF9AE}" pid="10" name="OsfiFITopics">
    <vt:lpwstr/>
  </property>
  <property fmtid="{D5CDD505-2E9C-101B-9397-08002B2CF9AE}" pid="11" name="OsfiSecondaryRegulations">
    <vt:lpwstr/>
  </property>
  <property fmtid="{D5CDD505-2E9C-101B-9397-08002B2CF9AE}" pid="12" name="OsfiPAA">
    <vt:lpwstr>16</vt:lpwstr>
  </property>
  <property fmtid="{D5CDD505-2E9C-101B-9397-08002B2CF9AE}" pid="13" name="OsfiSecondaryOSFIGuidance">
    <vt:lpwstr/>
  </property>
  <property fmtid="{D5CDD505-2E9C-101B-9397-08002B2CF9AE}" pid="14" name="OsfiFunction">
    <vt:lpwstr>12</vt:lpwstr>
  </property>
  <property fmtid="{D5CDD505-2E9C-101B-9397-08002B2CF9AE}" pid="15" name="OsfiSubFunction">
    <vt:lpwstr>764</vt:lpwstr>
  </property>
  <property fmtid="{D5CDD505-2E9C-101B-9397-08002B2CF9AE}" pid="16" name="OsfiGuidanceCategory">
    <vt:lpwstr>795</vt:lpwstr>
  </property>
  <property fmtid="{D5CDD505-2E9C-101B-9397-08002B2CF9AE}" pid="17" name="OsfiInstrumentType">
    <vt:lpwstr>803</vt:lpwstr>
  </property>
  <property fmtid="{D5CDD505-2E9C-101B-9397-08002B2CF9AE}" pid="18" name="OsfiOSFIGuidance">
    <vt:lpwstr>801</vt:lpwstr>
  </property>
  <property fmtid="{D5CDD505-2E9C-101B-9397-08002B2CF9AE}" pid="19" name="_dlc_DocIdItemGuid">
    <vt:lpwstr>44384d78-2c1d-4473-adf1-fe52440924c1</vt:lpwstr>
  </property>
  <property fmtid="{D5CDD505-2E9C-101B-9397-08002B2CF9AE}" pid="20" name="OsfiCostCentre">
    <vt:lpwstr>677;#Risk ＆ Data Analytics (RDA) (480100)|b6702f6b-16bf-41dd-b48f-0ab544eefee2</vt:lpwstr>
  </property>
  <property fmtid="{D5CDD505-2E9C-101B-9397-08002B2CF9AE}" pid="21" name="OsfiFIExternalOrganization">
    <vt:lpwstr/>
  </property>
  <property fmtid="{D5CDD505-2E9C-101B-9397-08002B2CF9AE}" pid="22" name="OsfiSubProgram">
    <vt:lpwstr>120;#1.1.2 Regulation and Guidance|8aba70de-c32e-44b3-b2d7-271b49c214a9</vt:lpwstr>
  </property>
  <property fmtid="{D5CDD505-2E9C-101B-9397-08002B2CF9AE}" pid="23" name="b68f0f40a9244f46b7ca0f5019c2a784">
    <vt:lpwstr>1.1.2 Regulation and Guidance|8aba70de-c32e-44b3-b2d7-271b49c214a9</vt:lpwstr>
  </property>
  <property fmtid="{D5CDD505-2E9C-101B-9397-08002B2CF9AE}" pid="24" name="VariationsItemGroupID">
    <vt:lpwstr>cf26c22d-8368-4dba-bbd4-d559402452aa</vt:lpwstr>
  </property>
  <property fmtid="{D5CDD505-2E9C-101B-9397-08002B2CF9AE}" pid="25" name="OsfiGoverningBody">
    <vt:lpwstr>211</vt:lpwstr>
  </property>
  <property fmtid="{D5CDD505-2E9C-101B-9397-08002B2CF9AE}" pid="26" name="OsfiFiscalPeriod">
    <vt:lpwstr>674;#2021/22|8518b0bc-a301-4d1f-817a-15bf56552fc6</vt:lpwstr>
  </property>
  <property fmtid="{D5CDD505-2E9C-101B-9397-08002B2CF9AE}" pid="27" name="OsfiFIInformationSystem">
    <vt:lpwstr>1623</vt:lpwstr>
  </property>
  <property fmtid="{D5CDD505-2E9C-101B-9397-08002B2CF9AE}" pid="28" name="p213ed7f1c384e76b1e6db419627f072">
    <vt:lpwstr>2021/22|8518b0bc-a301-4d1f-817a-15bf56552fc6</vt:lpwstr>
  </property>
  <property fmtid="{D5CDD505-2E9C-101B-9397-08002B2CF9AE}" pid="29" name="MediaServiceImageTags">
    <vt:lpwstr/>
  </property>
  <property fmtid="{D5CDD505-2E9C-101B-9397-08002B2CF9AE}" pid="30" name="jb5a842e1dfd44529b364c4fbcf68b48">
    <vt:lpwstr/>
  </property>
  <property fmtid="{D5CDD505-2E9C-101B-9397-08002B2CF9AE}" pid="31" name="OsfiSupervisoryAreaMM">
    <vt:lpwstr/>
  </property>
  <property fmtid="{D5CDD505-2E9C-101B-9397-08002B2CF9AE}" pid="32" name="lcf76f155ced4ddcb4097134ff3c332f">
    <vt:lpwstr/>
  </property>
</Properties>
</file>